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ml.chartshapes+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7.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1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drawings/drawing11.xml" ContentType="application/vnd.openxmlformats-officedocument.drawingml.chartshapes+xml"/>
  <Override PartName="/xl/charts/chart24.xml" ContentType="application/vnd.openxmlformats-officedocument.drawingml.chart+xml"/>
  <Override PartName="/xl/charts/chart25.xml" ContentType="application/vnd.openxmlformats-officedocument.drawingml.chart+xml"/>
  <Override PartName="/xl/drawings/drawing12.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3.xml" ContentType="application/vnd.openxmlformats-officedocument.drawingml.chartshapes+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drawings/drawing15.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drawings/drawing16.xml" ContentType="application/vnd.openxmlformats-officedocument.drawingml.chartshapes+xml"/>
  <Override PartName="/xl/charts/chart39.xml" ContentType="application/vnd.openxmlformats-officedocument.drawingml.chart+xml"/>
  <Override PartName="/xl/charts/chart40.xml" ContentType="application/vnd.openxmlformats-officedocument.drawingml.chart+xml"/>
  <Override PartName="/xl/charts/style1.xml" ContentType="application/vnd.ms-office.chartstyle+xml"/>
  <Override PartName="/xl/charts/colors1.xml" ContentType="application/vnd.ms-office.chartcolorstyle+xml"/>
  <Override PartName="/xl/charts/chart41.xml" ContentType="application/vnd.openxmlformats-officedocument.drawingml.chart+xml"/>
  <Override PartName="/xl/charts/style2.xml" ContentType="application/vnd.ms-office.chartstyle+xml"/>
  <Override PartName="/xl/charts/colors2.xml" ContentType="application/vnd.ms-office.chartcolorstyle+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style3.xml" ContentType="application/vnd.ms-office.chartstyle+xml"/>
  <Override PartName="/xl/charts/colors3.xml" ContentType="application/vnd.ms-office.chartcolorstyle+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charts/chart46.xml" ContentType="application/vnd.openxmlformats-officedocument.drawingml.chart+xml"/>
  <Override PartName="/xl/charts/chart47.xml" ContentType="application/vnd.openxmlformats-officedocument.drawingml.chart+xml"/>
  <Override PartName="/xl/drawings/drawing17.xml" ContentType="application/vnd.openxmlformats-officedocument.drawingml.chartshapes+xml"/>
  <Override PartName="/xl/charts/chart48.xml" ContentType="application/vnd.openxmlformats-officedocument.drawingml.chart+xml"/>
  <Override PartName="/xl/charts/style5.xml" ContentType="application/vnd.ms-office.chartstyle+xml"/>
  <Override PartName="/xl/charts/colors5.xml" ContentType="application/vnd.ms-office.chartcolorstyle+xml"/>
  <Override PartName="/xl/charts/chart49.xml" ContentType="application/vnd.openxmlformats-officedocument.drawingml.chart+xml"/>
  <Override PartName="/xl/charts/chart50.xml" ContentType="application/vnd.openxmlformats-officedocument.drawingml.chart+xml"/>
  <Override PartName="/xl/drawings/drawing18.xml" ContentType="application/vnd.openxmlformats-officedocument.drawingml.chartshapes+xml"/>
  <Override PartName="/xl/charts/chart51.xml" ContentType="application/vnd.openxmlformats-officedocument.drawingml.chart+xml"/>
  <Override PartName="/xl/charts/chart52.xml" ContentType="application/vnd.openxmlformats-officedocument.drawingml.chart+xml"/>
  <Override PartName="/xl/drawings/drawing19.xml" ContentType="application/vnd.openxmlformats-officedocument.drawingml.chartshapes+xml"/>
  <Override PartName="/xl/charts/chart53.xml" ContentType="application/vnd.openxmlformats-officedocument.drawingml.chart+xml"/>
  <Override PartName="/xl/drawings/drawing20.xml" ContentType="application/vnd.openxmlformats-officedocument.drawing+xml"/>
  <Override PartName="/xl/ctrlProps/ctrlProp1.xml" ContentType="application/vnd.ms-excel.controlproperties+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1.xml" ContentType="application/vnd.openxmlformats-officedocument.drawingml.chartshapes+xml"/>
  <Override PartName="/xl/charts/chart58.xml" ContentType="application/vnd.openxmlformats-officedocument.drawingml.chart+xml"/>
  <Override PartName="/xl/charts/chart59.xml" ContentType="application/vnd.openxmlformats-officedocument.drawingml.chart+xml"/>
  <Override PartName="/xl/drawings/drawing22.xml" ContentType="application/vnd.openxmlformats-officedocument.drawingml.chartshapes+xml"/>
  <Override PartName="/xl/charts/chart60.xml" ContentType="application/vnd.openxmlformats-officedocument.drawingml.chart+xml"/>
  <Override PartName="/xl/charts/chart61.xml" ContentType="application/vnd.openxmlformats-officedocument.drawingml.chart+xml"/>
  <Override PartName="/xl/drawings/drawing23.xml" ContentType="application/vnd.openxmlformats-officedocument.drawingml.chartshapes+xml"/>
  <Override PartName="/xl/charts/chart62.xml" ContentType="application/vnd.openxmlformats-officedocument.drawingml.chart+xml"/>
  <Override PartName="/xl/charts/chart63.xml" ContentType="application/vnd.openxmlformats-officedocument.drawingml.chart+xml"/>
  <Override PartName="/xl/drawings/drawing24.xml" ContentType="application/vnd.openxmlformats-officedocument.drawingml.chartshapes+xml"/>
  <Override PartName="/xl/charts/chart64.xml" ContentType="application/vnd.openxmlformats-officedocument.drawingml.chart+xml"/>
  <Override PartName="/xl/charts/chart65.xml" ContentType="application/vnd.openxmlformats-officedocument.drawingml.chart+xml"/>
  <Override PartName="/xl/drawings/drawing25.xml" ContentType="application/vnd.openxmlformats-officedocument.drawingml.chartshapes+xml"/>
  <Override PartName="/xl/charts/chart66.xml" ContentType="application/vnd.openxmlformats-officedocument.drawingml.chart+xml"/>
  <Override PartName="/xl/charts/chart67.xml" ContentType="application/vnd.openxmlformats-officedocument.drawingml.chart+xml"/>
  <Override PartName="/xl/drawings/drawing26.xml" ContentType="application/vnd.openxmlformats-officedocument.drawingml.chartshapes+xml"/>
  <Override PartName="/xl/charts/chart68.xml" ContentType="application/vnd.openxmlformats-officedocument.drawingml.chart+xml"/>
  <Override PartName="/xl/charts/chart69.xml" ContentType="application/vnd.openxmlformats-officedocument.drawingml.chart+xml"/>
  <Override PartName="/xl/drawings/drawing27.xml" ContentType="application/vnd.openxmlformats-officedocument.drawingml.chartshapes+xml"/>
  <Override PartName="/xl/charts/chart70.xml" ContentType="application/vnd.openxmlformats-officedocument.drawingml.chart+xml"/>
  <Override PartName="/xl/charts/chart71.xml" ContentType="application/vnd.openxmlformats-officedocument.drawingml.chart+xml"/>
  <Override PartName="/xl/drawings/drawing28.xml" ContentType="application/vnd.openxmlformats-officedocument.drawingml.chartshapes+xml"/>
  <Override PartName="/xl/charts/chart72.xml" ContentType="application/vnd.openxmlformats-officedocument.drawingml.chart+xml"/>
  <Override PartName="/xl/charts/chart73.xml" ContentType="application/vnd.openxmlformats-officedocument.drawingml.chart+xml"/>
  <Override PartName="/xl/drawings/drawing29.xml" ContentType="application/vnd.openxmlformats-officedocument.drawingml.chartshapes+xml"/>
  <Override PartName="/xl/charts/chart74.xml" ContentType="application/vnd.openxmlformats-officedocument.drawingml.chart+xml"/>
  <Override PartName="/xl/charts/chart75.xml" ContentType="application/vnd.openxmlformats-officedocument.drawingml.chart+xml"/>
  <Override PartName="/xl/drawings/drawing30.xml" ContentType="application/vnd.openxmlformats-officedocument.drawingml.chartshapes+xml"/>
  <Override PartName="/xl/charts/chart76.xml" ContentType="application/vnd.openxmlformats-officedocument.drawingml.chart+xml"/>
  <Override PartName="/xl/charts/chart77.xml" ContentType="application/vnd.openxmlformats-officedocument.drawingml.chart+xml"/>
  <Override PartName="/xl/drawings/drawing31.xml" ContentType="application/vnd.openxmlformats-officedocument.drawingml.chartshapes+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32.xml" ContentType="application/vnd.openxmlformats-officedocument.drawingml.chartshapes+xml"/>
  <Override PartName="/xl/charts/chart85.xml" ContentType="application/vnd.openxmlformats-officedocument.drawingml.chart+xml"/>
  <Override PartName="/xl/charts/chart86.xml" ContentType="application/vnd.openxmlformats-officedocument.drawingml.chart+xml"/>
  <Override PartName="/xl/drawings/drawing33.xml" ContentType="application/vnd.openxmlformats-officedocument.drawingml.chartshapes+xml"/>
  <Override PartName="/xl/charts/chart87.xml" ContentType="application/vnd.openxmlformats-officedocument.drawingml.chart+xml"/>
  <Override PartName="/xl/charts/chart88.xml" ContentType="application/vnd.openxmlformats-officedocument.drawingml.chart+xml"/>
  <Override PartName="/xl/drawings/drawing34.xml" ContentType="application/vnd.openxmlformats-officedocument.drawingml.chartshapes+xml"/>
  <Override PartName="/xl/charts/chart89.xml" ContentType="application/vnd.openxmlformats-officedocument.drawingml.chart+xml"/>
  <Override PartName="/xl/charts/chart90.xml" ContentType="application/vnd.openxmlformats-officedocument.drawingml.chart+xml"/>
  <Override PartName="/xl/drawings/drawing35.xml" ContentType="application/vnd.openxmlformats-officedocument.drawingml.chartshapes+xml"/>
  <Override PartName="/xl/charts/chart91.xml" ContentType="application/vnd.openxmlformats-officedocument.drawingml.chart+xml"/>
  <Override PartName="/xl/charts/chart92.xml" ContentType="application/vnd.openxmlformats-officedocument.drawingml.chart+xml"/>
  <Override PartName="/xl/charts/style6.xml" ContentType="application/vnd.ms-office.chartstyle+xml"/>
  <Override PartName="/xl/charts/colors6.xml" ContentType="application/vnd.ms-office.chartcolorstyle+xml"/>
  <Override PartName="/xl/charts/chart93.xml" ContentType="application/vnd.openxmlformats-officedocument.drawingml.chart+xml"/>
  <Override PartName="/xl/charts/style7.xml" ContentType="application/vnd.ms-office.chartstyle+xml"/>
  <Override PartName="/xl/charts/colors7.xml" ContentType="application/vnd.ms-office.chartcolorstyle+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style8.xml" ContentType="application/vnd.ms-office.chartstyle+xml"/>
  <Override PartName="/xl/charts/colors8.xml" ContentType="application/vnd.ms-office.chartcolorstyle+xml"/>
  <Override PartName="/xl/charts/chart97.xml" ContentType="application/vnd.openxmlformats-officedocument.drawingml.chart+xml"/>
  <Override PartName="/xl/charts/style9.xml" ContentType="application/vnd.ms-office.chartstyle+xml"/>
  <Override PartName="/xl/charts/colors9.xml" ContentType="application/vnd.ms-office.chartcolorstyle+xml"/>
  <Override PartName="/xl/charts/chart98.xml" ContentType="application/vnd.openxmlformats-officedocument.drawingml.chart+xml"/>
  <Override PartName="/xl/charts/chart99.xml" ContentType="application/vnd.openxmlformats-officedocument.drawingml.chart+xml"/>
  <Override PartName="/xl/drawings/drawing36.xml" ContentType="application/vnd.openxmlformats-officedocument.drawingml.chartshapes+xml"/>
  <Override PartName="/xl/charts/chart100.xml" ContentType="application/vnd.openxmlformats-officedocument.drawingml.chart+xml"/>
  <Override PartName="/xl/charts/style10.xml" ContentType="application/vnd.ms-office.chartstyle+xml"/>
  <Override PartName="/xl/charts/colors10.xml" ContentType="application/vnd.ms-office.chartcolorstyle+xml"/>
  <Override PartName="/xl/charts/chart101.xml" ContentType="application/vnd.openxmlformats-officedocument.drawingml.chart+xml"/>
  <Override PartName="/xl/charts/chart102.xml" ContentType="application/vnd.openxmlformats-officedocument.drawingml.chart+xml"/>
  <Override PartName="/xl/drawings/drawing37.xml" ContentType="application/vnd.openxmlformats-officedocument.drawingml.chartshapes+xml"/>
  <Override PartName="/xl/charts/chart103.xml" ContentType="application/vnd.openxmlformats-officedocument.drawingml.chart+xml"/>
  <Override PartName="/xl/charts/chart104.xml" ContentType="application/vnd.openxmlformats-officedocument.drawingml.chart+xml"/>
  <Override PartName="/xl/drawings/drawing38.xml" ContentType="application/vnd.openxmlformats-officedocument.drawingml.chartshapes+xml"/>
  <Override PartName="/xl/charts/chart105.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9.xml" ContentType="application/vnd.openxmlformats-officedocument.drawing+xml"/>
  <Override PartName="/xl/charts/chart106.xml" ContentType="application/vnd.openxmlformats-officedocument.drawingml.chart+xml"/>
  <Override PartName="/xl/charts/style11.xml" ContentType="application/vnd.ms-office.chartstyle+xml"/>
  <Override PartName="/xl/charts/colors11.xml" ContentType="application/vnd.ms-office.chartcolorstyle+xml"/>
  <Override PartName="/xl/pivotTables/pivotTable3.xml" ContentType="application/vnd.openxmlformats-officedocument.spreadsheetml.pivotTable+xml"/>
  <Override PartName="/xl/drawings/drawing40.xml" ContentType="application/vnd.openxmlformats-officedocument.drawing+xml"/>
  <Override PartName="/xl/charts/chart107.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PivotChartFilter="1" defaultThemeVersion="124226"/>
  <mc:AlternateContent xmlns:mc="http://schemas.openxmlformats.org/markup-compatibility/2006">
    <mc:Choice Requires="x15">
      <x15ac:absPath xmlns:x15ac="http://schemas.microsoft.com/office/spreadsheetml/2010/11/ac" url="G:\Unidades compartidas\Evaluación de procesos y centros\Corriente\Encuestas 2020\Alumnos\"/>
    </mc:Choice>
  </mc:AlternateContent>
  <bookViews>
    <workbookView xWindow="-1410" yWindow="720" windowWidth="15480" windowHeight="8025" activeTab="1"/>
  </bookViews>
  <sheets>
    <sheet name="BUC" sheetId="2" r:id="rId1"/>
    <sheet name="Por biblioteca" sheetId="25" r:id="rId2"/>
    <sheet name="Hoja6" sheetId="26" r:id="rId3"/>
    <sheet name="TABLA" sheetId="1" r:id="rId4"/>
    <sheet name="Bibliotecas no ucm" sheetId="14" r:id="rId5"/>
    <sheet name="para indicadores" sheetId="3" r:id="rId6"/>
    <sheet name="BLIOTECAS" sheetId="7" r:id="rId7"/>
    <sheet name="observaciones" sheetId="12" r:id="rId8"/>
    <sheet name="Hoja2" sheetId="15" r:id="rId9"/>
    <sheet name="Areas" sheetId="16" r:id="rId10"/>
    <sheet name="Hoja4" sheetId="22" r:id="rId11"/>
    <sheet name="Hoja3" sheetId="23" r:id="rId12"/>
    <sheet name="Hoja1" sheetId="20" r:id="rId13"/>
    <sheet name="para indicadores (2)" sheetId="24" r:id="rId14"/>
  </sheets>
  <definedNames>
    <definedName name="_xlnm._FilterDatabase" localSheetId="10" hidden="1">Hoja4!$B$5:$B$15</definedName>
    <definedName name="_xlnm._FilterDatabase" localSheetId="7" hidden="1">observaciones!$A$2:$AT$2466</definedName>
    <definedName name="_xlnm._FilterDatabase" localSheetId="3" hidden="1">TABLA!$A$2:$BP$2050</definedName>
    <definedName name="_xlnm.Print_Area" localSheetId="0">BUC!$A$1:$P$299</definedName>
    <definedName name="_xlnm.Print_Area" localSheetId="1">'Por biblioteca'!$A$1:$P$261</definedName>
    <definedName name="OLE_LINK1" localSheetId="0">BUC!$G$137</definedName>
    <definedName name="OLE_LINK1" localSheetId="1">'Por biblioteca'!$G$100</definedName>
    <definedName name="Print_Area" localSheetId="0">BUC!$A$1:$P$301</definedName>
    <definedName name="Print_Area" localSheetId="1">'Por biblioteca'!$A$1:$P$263</definedName>
  </definedNames>
  <calcPr calcId="152511"/>
  <pivotCaches>
    <pivotCache cacheId="0" r:id="rId15"/>
    <pivotCache cacheId="1" r:id="rId16"/>
    <pivotCache cacheId="2" r:id="rId17"/>
  </pivotCaches>
</workbook>
</file>

<file path=xl/calcChain.xml><?xml version="1.0" encoding="utf-8"?>
<calcChain xmlns="http://schemas.openxmlformats.org/spreadsheetml/2006/main">
  <c r="F93" i="2" l="1"/>
  <c r="BD2118" i="1"/>
  <c r="BE2118" i="1"/>
  <c r="BF2118" i="1"/>
  <c r="BG2118" i="1"/>
  <c r="BH2118" i="1"/>
  <c r="BI2118" i="1"/>
  <c r="BJ2118" i="1"/>
  <c r="BK2118" i="1"/>
  <c r="BL2118" i="1"/>
  <c r="BM2118" i="1"/>
  <c r="BN2118" i="1"/>
  <c r="BO2118" i="1"/>
  <c r="BP2118" i="1"/>
  <c r="BD2119" i="1"/>
  <c r="BE2119" i="1"/>
  <c r="BF2119" i="1"/>
  <c r="BG2119" i="1"/>
  <c r="BH2119" i="1"/>
  <c r="BI2119" i="1"/>
  <c r="BJ2119" i="1"/>
  <c r="BK2119" i="1"/>
  <c r="BL2119" i="1"/>
  <c r="BM2119" i="1"/>
  <c r="BN2119" i="1"/>
  <c r="BO2119" i="1"/>
  <c r="BP2119" i="1"/>
  <c r="BD2120" i="1"/>
  <c r="BE2120" i="1"/>
  <c r="BF2120" i="1"/>
  <c r="BG2120" i="1"/>
  <c r="BH2120" i="1"/>
  <c r="BI2120" i="1"/>
  <c r="BJ2120" i="1"/>
  <c r="BK2120" i="1"/>
  <c r="BL2120" i="1"/>
  <c r="BM2120" i="1"/>
  <c r="BN2120" i="1"/>
  <c r="BO2120" i="1"/>
  <c r="BP2120" i="1"/>
  <c r="BD2121" i="1"/>
  <c r="BE2121" i="1"/>
  <c r="BF2121" i="1"/>
  <c r="BG2121" i="1"/>
  <c r="BH2121" i="1"/>
  <c r="BI2121" i="1"/>
  <c r="BJ2121" i="1"/>
  <c r="BK2121" i="1"/>
  <c r="BL2121" i="1"/>
  <c r="BM2121" i="1"/>
  <c r="BN2121" i="1"/>
  <c r="BO2121" i="1"/>
  <c r="BP2121" i="1"/>
  <c r="BD2122" i="1"/>
  <c r="BE2122" i="1"/>
  <c r="BF2122" i="1"/>
  <c r="BG2122" i="1"/>
  <c r="BH2122" i="1"/>
  <c r="BI2122" i="1"/>
  <c r="BJ2122" i="1"/>
  <c r="BK2122" i="1"/>
  <c r="BL2122" i="1"/>
  <c r="BM2122" i="1"/>
  <c r="BN2122" i="1"/>
  <c r="BO2122" i="1"/>
  <c r="BP2122" i="1"/>
  <c r="BD2123" i="1"/>
  <c r="BE2123" i="1"/>
  <c r="BF2123" i="1"/>
  <c r="BG2123" i="1"/>
  <c r="BH2123" i="1"/>
  <c r="BI2123" i="1"/>
  <c r="BJ2123" i="1"/>
  <c r="BK2123" i="1"/>
  <c r="BL2123" i="1"/>
  <c r="BM2123" i="1"/>
  <c r="BN2123" i="1"/>
  <c r="BO2123" i="1"/>
  <c r="BP2123" i="1"/>
  <c r="BD2124" i="1"/>
  <c r="BE2124" i="1"/>
  <c r="BF2124" i="1"/>
  <c r="BG2124" i="1"/>
  <c r="BH2124" i="1"/>
  <c r="BI2124" i="1"/>
  <c r="BJ2124" i="1"/>
  <c r="BK2124" i="1"/>
  <c r="BL2124" i="1"/>
  <c r="BM2124" i="1"/>
  <c r="BN2124" i="1"/>
  <c r="BO2124" i="1"/>
  <c r="BP2124" i="1"/>
  <c r="BD2125" i="1"/>
  <c r="BE2125" i="1"/>
  <c r="BF2125" i="1"/>
  <c r="BG2125" i="1"/>
  <c r="BH2125" i="1"/>
  <c r="BI2125" i="1"/>
  <c r="BJ2125" i="1"/>
  <c r="BK2125" i="1"/>
  <c r="BL2125" i="1"/>
  <c r="BM2125" i="1"/>
  <c r="BN2125" i="1"/>
  <c r="BO2125" i="1"/>
  <c r="BP2125" i="1"/>
  <c r="BD2126" i="1"/>
  <c r="BE2126" i="1"/>
  <c r="BF2126" i="1"/>
  <c r="BG2126" i="1"/>
  <c r="BH2126" i="1"/>
  <c r="BI2126" i="1"/>
  <c r="BJ2126" i="1"/>
  <c r="BK2126" i="1"/>
  <c r="BL2126" i="1"/>
  <c r="BM2126" i="1"/>
  <c r="BN2126" i="1"/>
  <c r="BO2126" i="1"/>
  <c r="BP2126" i="1"/>
  <c r="BD2127" i="1"/>
  <c r="BE2127" i="1"/>
  <c r="BF2127" i="1"/>
  <c r="BG2127" i="1"/>
  <c r="BH2127" i="1"/>
  <c r="BI2127" i="1"/>
  <c r="BJ2127" i="1"/>
  <c r="BK2127" i="1"/>
  <c r="BL2127" i="1"/>
  <c r="BM2127" i="1"/>
  <c r="BN2127" i="1"/>
  <c r="BO2127" i="1"/>
  <c r="BP2127" i="1"/>
  <c r="BD2128" i="1"/>
  <c r="BE2128" i="1"/>
  <c r="BF2128" i="1"/>
  <c r="BG2128" i="1"/>
  <c r="BH2128" i="1"/>
  <c r="BI2128" i="1"/>
  <c r="BJ2128" i="1"/>
  <c r="BK2128" i="1"/>
  <c r="BL2128" i="1"/>
  <c r="BM2128" i="1"/>
  <c r="BN2128" i="1"/>
  <c r="BO2128" i="1"/>
  <c r="BP2128" i="1"/>
  <c r="BD2129" i="1"/>
  <c r="BE2129" i="1"/>
  <c r="BF2129" i="1"/>
  <c r="BG2129" i="1"/>
  <c r="BH2129" i="1"/>
  <c r="BI2129" i="1"/>
  <c r="BJ2129" i="1"/>
  <c r="BK2129" i="1"/>
  <c r="BL2129" i="1"/>
  <c r="BM2129" i="1"/>
  <c r="BN2129" i="1"/>
  <c r="BO2129" i="1"/>
  <c r="BP2129" i="1"/>
  <c r="BD2130" i="1"/>
  <c r="BE2130" i="1"/>
  <c r="BF2130" i="1"/>
  <c r="BG2130" i="1"/>
  <c r="BH2130" i="1"/>
  <c r="BI2130" i="1"/>
  <c r="BJ2130" i="1"/>
  <c r="BK2130" i="1"/>
  <c r="BL2130" i="1"/>
  <c r="BM2130" i="1"/>
  <c r="BN2130" i="1"/>
  <c r="BO2130" i="1"/>
  <c r="BP2130" i="1"/>
  <c r="BD2131" i="1"/>
  <c r="BE2131" i="1"/>
  <c r="BF2131" i="1"/>
  <c r="BG2131" i="1"/>
  <c r="BH2131" i="1"/>
  <c r="BI2131" i="1"/>
  <c r="BJ2131" i="1"/>
  <c r="BK2131" i="1"/>
  <c r="BL2131" i="1"/>
  <c r="BM2131" i="1"/>
  <c r="BN2131" i="1"/>
  <c r="BO2131" i="1"/>
  <c r="BP2131" i="1"/>
  <c r="BD2132" i="1"/>
  <c r="BE2132" i="1"/>
  <c r="BF2132" i="1"/>
  <c r="BG2132" i="1"/>
  <c r="BH2132" i="1"/>
  <c r="BI2132" i="1"/>
  <c r="BJ2132" i="1"/>
  <c r="BK2132" i="1"/>
  <c r="BL2132" i="1"/>
  <c r="BM2132" i="1"/>
  <c r="BN2132" i="1"/>
  <c r="BO2132" i="1"/>
  <c r="BP2132" i="1"/>
  <c r="BD2133" i="1"/>
  <c r="BE2133" i="1"/>
  <c r="BF2133" i="1"/>
  <c r="BG2133" i="1"/>
  <c r="BH2133" i="1"/>
  <c r="BI2133" i="1"/>
  <c r="BJ2133" i="1"/>
  <c r="BK2133" i="1"/>
  <c r="BL2133" i="1"/>
  <c r="BM2133" i="1"/>
  <c r="BN2133" i="1"/>
  <c r="BO2133" i="1"/>
  <c r="BP2133" i="1"/>
  <c r="BD2134" i="1"/>
  <c r="BE2134" i="1"/>
  <c r="BF2134" i="1"/>
  <c r="BG2134" i="1"/>
  <c r="BH2134" i="1"/>
  <c r="BI2134" i="1"/>
  <c r="BJ2134" i="1"/>
  <c r="BK2134" i="1"/>
  <c r="BL2134" i="1"/>
  <c r="BM2134" i="1"/>
  <c r="BN2134" i="1"/>
  <c r="BO2134" i="1"/>
  <c r="BP2134" i="1"/>
  <c r="C2118" i="1"/>
  <c r="C2119" i="1"/>
  <c r="C2120" i="1"/>
  <c r="C2121" i="1"/>
  <c r="C2122" i="1"/>
  <c r="C2123" i="1"/>
  <c r="C2124" i="1"/>
  <c r="C2125" i="1"/>
  <c r="C2126" i="1"/>
  <c r="C2127" i="1"/>
  <c r="C2128" i="1"/>
  <c r="C2129" i="1"/>
  <c r="C2130" i="1"/>
  <c r="C2131" i="1"/>
  <c r="C2132" i="1"/>
  <c r="C2133" i="1"/>
  <c r="C2134" i="1"/>
  <c r="BD2051" i="1" l="1"/>
  <c r="BE2051" i="1"/>
  <c r="BF2051" i="1"/>
  <c r="BG2051" i="1"/>
  <c r="BH2051" i="1"/>
  <c r="BI2051" i="1"/>
  <c r="BJ2051" i="1"/>
  <c r="BK2051" i="1"/>
  <c r="BL2051" i="1"/>
  <c r="BM2051" i="1"/>
  <c r="BN2051" i="1"/>
  <c r="BO2051" i="1"/>
  <c r="BP2051" i="1"/>
  <c r="BD2052" i="1"/>
  <c r="BE2052" i="1"/>
  <c r="BF2052" i="1"/>
  <c r="BG2052" i="1"/>
  <c r="BH2052" i="1"/>
  <c r="BI2052" i="1"/>
  <c r="BJ2052" i="1"/>
  <c r="BK2052" i="1"/>
  <c r="BL2052" i="1"/>
  <c r="BM2052" i="1"/>
  <c r="BN2052" i="1"/>
  <c r="BO2052" i="1"/>
  <c r="BP2052" i="1"/>
  <c r="BD2053" i="1"/>
  <c r="BE2053" i="1"/>
  <c r="BF2053" i="1"/>
  <c r="BG2053" i="1"/>
  <c r="BH2053" i="1"/>
  <c r="BI2053" i="1"/>
  <c r="BJ2053" i="1"/>
  <c r="BK2053" i="1"/>
  <c r="BL2053" i="1"/>
  <c r="BM2053" i="1"/>
  <c r="BN2053" i="1"/>
  <c r="BO2053" i="1"/>
  <c r="BP2053" i="1"/>
  <c r="BD2054" i="1"/>
  <c r="BE2054" i="1"/>
  <c r="BF2054" i="1"/>
  <c r="BG2054" i="1"/>
  <c r="BH2054" i="1"/>
  <c r="BI2054" i="1"/>
  <c r="BJ2054" i="1"/>
  <c r="BK2054" i="1"/>
  <c r="BL2054" i="1"/>
  <c r="BM2054" i="1"/>
  <c r="BN2054" i="1"/>
  <c r="BO2054" i="1"/>
  <c r="BP2054" i="1"/>
  <c r="BD2055" i="1"/>
  <c r="BE2055" i="1"/>
  <c r="BF2055" i="1"/>
  <c r="BG2055" i="1"/>
  <c r="BH2055" i="1"/>
  <c r="BI2055" i="1"/>
  <c r="BJ2055" i="1"/>
  <c r="BK2055" i="1"/>
  <c r="BL2055" i="1"/>
  <c r="BM2055" i="1"/>
  <c r="BN2055" i="1"/>
  <c r="BO2055" i="1"/>
  <c r="BP2055" i="1"/>
  <c r="BD2056" i="1"/>
  <c r="BE2056" i="1"/>
  <c r="BF2056" i="1"/>
  <c r="BG2056" i="1"/>
  <c r="BH2056" i="1"/>
  <c r="BI2056" i="1"/>
  <c r="BJ2056" i="1"/>
  <c r="BK2056" i="1"/>
  <c r="BL2056" i="1"/>
  <c r="BM2056" i="1"/>
  <c r="BN2056" i="1"/>
  <c r="BO2056" i="1"/>
  <c r="BP2056" i="1"/>
  <c r="BD2057" i="1"/>
  <c r="BE2057" i="1"/>
  <c r="BF2057" i="1"/>
  <c r="BG2057" i="1"/>
  <c r="BH2057" i="1"/>
  <c r="BI2057" i="1"/>
  <c r="BJ2057" i="1"/>
  <c r="BK2057" i="1"/>
  <c r="BL2057" i="1"/>
  <c r="BM2057" i="1"/>
  <c r="BN2057" i="1"/>
  <c r="BO2057" i="1"/>
  <c r="BP2057" i="1"/>
  <c r="BD2058" i="1"/>
  <c r="BE2058" i="1"/>
  <c r="BF2058" i="1"/>
  <c r="BG2058" i="1"/>
  <c r="BH2058" i="1"/>
  <c r="BI2058" i="1"/>
  <c r="BJ2058" i="1"/>
  <c r="BK2058" i="1"/>
  <c r="BL2058" i="1"/>
  <c r="BM2058" i="1"/>
  <c r="BN2058" i="1"/>
  <c r="BO2058" i="1"/>
  <c r="BP2058" i="1"/>
  <c r="BD2059" i="1"/>
  <c r="BE2059" i="1"/>
  <c r="BF2059" i="1"/>
  <c r="BG2059" i="1"/>
  <c r="BH2059" i="1"/>
  <c r="BI2059" i="1"/>
  <c r="BJ2059" i="1"/>
  <c r="BK2059" i="1"/>
  <c r="BL2059" i="1"/>
  <c r="BM2059" i="1"/>
  <c r="BN2059" i="1"/>
  <c r="BO2059" i="1"/>
  <c r="BP2059" i="1"/>
  <c r="BD2060" i="1"/>
  <c r="BE2060" i="1"/>
  <c r="BF2060" i="1"/>
  <c r="BG2060" i="1"/>
  <c r="BH2060" i="1"/>
  <c r="BI2060" i="1"/>
  <c r="BJ2060" i="1"/>
  <c r="BK2060" i="1"/>
  <c r="BL2060" i="1"/>
  <c r="BM2060" i="1"/>
  <c r="BN2060" i="1"/>
  <c r="BO2060" i="1"/>
  <c r="BP2060" i="1"/>
  <c r="BD2061" i="1"/>
  <c r="BE2061" i="1"/>
  <c r="BF2061" i="1"/>
  <c r="BG2061" i="1"/>
  <c r="BH2061" i="1"/>
  <c r="BI2061" i="1"/>
  <c r="BJ2061" i="1"/>
  <c r="BK2061" i="1"/>
  <c r="BL2061" i="1"/>
  <c r="BM2061" i="1"/>
  <c r="BN2061" i="1"/>
  <c r="BO2061" i="1"/>
  <c r="BP2061" i="1"/>
  <c r="BD2062" i="1"/>
  <c r="BE2062" i="1"/>
  <c r="BF2062" i="1"/>
  <c r="BG2062" i="1"/>
  <c r="BH2062" i="1"/>
  <c r="BI2062" i="1"/>
  <c r="BJ2062" i="1"/>
  <c r="BK2062" i="1"/>
  <c r="BL2062" i="1"/>
  <c r="BM2062" i="1"/>
  <c r="BN2062" i="1"/>
  <c r="BO2062" i="1"/>
  <c r="BP2062" i="1"/>
  <c r="BD2063" i="1"/>
  <c r="BE2063" i="1"/>
  <c r="BF2063" i="1"/>
  <c r="BG2063" i="1"/>
  <c r="BH2063" i="1"/>
  <c r="BI2063" i="1"/>
  <c r="BJ2063" i="1"/>
  <c r="BK2063" i="1"/>
  <c r="BL2063" i="1"/>
  <c r="BM2063" i="1"/>
  <c r="BN2063" i="1"/>
  <c r="BO2063" i="1"/>
  <c r="BP2063" i="1"/>
  <c r="BD2064" i="1"/>
  <c r="BE2064" i="1"/>
  <c r="BF2064" i="1"/>
  <c r="BG2064" i="1"/>
  <c r="BH2064" i="1"/>
  <c r="BI2064" i="1"/>
  <c r="BJ2064" i="1"/>
  <c r="BK2064" i="1"/>
  <c r="BL2064" i="1"/>
  <c r="BM2064" i="1"/>
  <c r="BN2064" i="1"/>
  <c r="BO2064" i="1"/>
  <c r="BP2064" i="1"/>
  <c r="BD2065" i="1"/>
  <c r="BE2065" i="1"/>
  <c r="BF2065" i="1"/>
  <c r="BG2065" i="1"/>
  <c r="BH2065" i="1"/>
  <c r="BI2065" i="1"/>
  <c r="BJ2065" i="1"/>
  <c r="BK2065" i="1"/>
  <c r="BL2065" i="1"/>
  <c r="BM2065" i="1"/>
  <c r="BN2065" i="1"/>
  <c r="BO2065" i="1"/>
  <c r="BP2065" i="1"/>
  <c r="BD2066" i="1"/>
  <c r="BE2066" i="1"/>
  <c r="BF2066" i="1"/>
  <c r="BG2066" i="1"/>
  <c r="BH2066" i="1"/>
  <c r="BI2066" i="1"/>
  <c r="BJ2066" i="1"/>
  <c r="BK2066" i="1"/>
  <c r="BL2066" i="1"/>
  <c r="BM2066" i="1"/>
  <c r="BN2066" i="1"/>
  <c r="BO2066" i="1"/>
  <c r="BP2066" i="1"/>
  <c r="BD2067" i="1"/>
  <c r="BE2067" i="1"/>
  <c r="BF2067" i="1"/>
  <c r="BG2067" i="1"/>
  <c r="BH2067" i="1"/>
  <c r="BI2067" i="1"/>
  <c r="BJ2067" i="1"/>
  <c r="BK2067" i="1"/>
  <c r="BL2067" i="1"/>
  <c r="BM2067" i="1"/>
  <c r="BN2067" i="1"/>
  <c r="BO2067" i="1"/>
  <c r="BP2067" i="1"/>
  <c r="BD2068" i="1"/>
  <c r="BE2068" i="1"/>
  <c r="BF2068" i="1"/>
  <c r="BG2068" i="1"/>
  <c r="BH2068" i="1"/>
  <c r="BI2068" i="1"/>
  <c r="BJ2068" i="1"/>
  <c r="BK2068" i="1"/>
  <c r="BL2068" i="1"/>
  <c r="BM2068" i="1"/>
  <c r="BN2068" i="1"/>
  <c r="BO2068" i="1"/>
  <c r="BP2068" i="1"/>
  <c r="BD2069" i="1"/>
  <c r="BE2069" i="1"/>
  <c r="BF2069" i="1"/>
  <c r="BG2069" i="1"/>
  <c r="BH2069" i="1"/>
  <c r="BI2069" i="1"/>
  <c r="BJ2069" i="1"/>
  <c r="BK2069" i="1"/>
  <c r="BL2069" i="1"/>
  <c r="BM2069" i="1"/>
  <c r="BN2069" i="1"/>
  <c r="BO2069" i="1"/>
  <c r="BP2069" i="1"/>
  <c r="BD2070" i="1"/>
  <c r="BE2070" i="1"/>
  <c r="BF2070" i="1"/>
  <c r="BG2070" i="1"/>
  <c r="BH2070" i="1"/>
  <c r="BI2070" i="1"/>
  <c r="BJ2070" i="1"/>
  <c r="BK2070" i="1"/>
  <c r="BL2070" i="1"/>
  <c r="BM2070" i="1"/>
  <c r="BN2070" i="1"/>
  <c r="BO2070" i="1"/>
  <c r="BP2070" i="1"/>
  <c r="BD2071" i="1"/>
  <c r="BE2071" i="1"/>
  <c r="BF2071" i="1"/>
  <c r="BG2071" i="1"/>
  <c r="BH2071" i="1"/>
  <c r="BI2071" i="1"/>
  <c r="BJ2071" i="1"/>
  <c r="BK2071" i="1"/>
  <c r="BL2071" i="1"/>
  <c r="BM2071" i="1"/>
  <c r="BN2071" i="1"/>
  <c r="BO2071" i="1"/>
  <c r="BP2071" i="1"/>
  <c r="BD2072" i="1"/>
  <c r="BE2072" i="1"/>
  <c r="BF2072" i="1"/>
  <c r="BG2072" i="1"/>
  <c r="BH2072" i="1"/>
  <c r="BI2072" i="1"/>
  <c r="BJ2072" i="1"/>
  <c r="BK2072" i="1"/>
  <c r="BL2072" i="1"/>
  <c r="BM2072" i="1"/>
  <c r="BN2072" i="1"/>
  <c r="BO2072" i="1"/>
  <c r="BP2072" i="1"/>
  <c r="BD2073" i="1"/>
  <c r="BE2073" i="1"/>
  <c r="BF2073" i="1"/>
  <c r="BG2073" i="1"/>
  <c r="BH2073" i="1"/>
  <c r="BI2073" i="1"/>
  <c r="BJ2073" i="1"/>
  <c r="BK2073" i="1"/>
  <c r="BL2073" i="1"/>
  <c r="BM2073" i="1"/>
  <c r="BN2073" i="1"/>
  <c r="BO2073" i="1"/>
  <c r="BP2073" i="1"/>
  <c r="BD2074" i="1"/>
  <c r="BE2074" i="1"/>
  <c r="BF2074" i="1"/>
  <c r="BG2074" i="1"/>
  <c r="BH2074" i="1"/>
  <c r="BI2074" i="1"/>
  <c r="BJ2074" i="1"/>
  <c r="BK2074" i="1"/>
  <c r="BL2074" i="1"/>
  <c r="BM2074" i="1"/>
  <c r="BN2074" i="1"/>
  <c r="BO2074" i="1"/>
  <c r="BP2074" i="1"/>
  <c r="BD2075" i="1"/>
  <c r="BE2075" i="1"/>
  <c r="BF2075" i="1"/>
  <c r="BG2075" i="1"/>
  <c r="BH2075" i="1"/>
  <c r="BI2075" i="1"/>
  <c r="BJ2075" i="1"/>
  <c r="BK2075" i="1"/>
  <c r="BL2075" i="1"/>
  <c r="BM2075" i="1"/>
  <c r="BN2075" i="1"/>
  <c r="BO2075" i="1"/>
  <c r="BP2075" i="1"/>
  <c r="BD2076" i="1"/>
  <c r="BE2076" i="1"/>
  <c r="BF2076" i="1"/>
  <c r="BG2076" i="1"/>
  <c r="BH2076" i="1"/>
  <c r="BI2076" i="1"/>
  <c r="BJ2076" i="1"/>
  <c r="BK2076" i="1"/>
  <c r="BL2076" i="1"/>
  <c r="BM2076" i="1"/>
  <c r="BN2076" i="1"/>
  <c r="BO2076" i="1"/>
  <c r="BP2076" i="1"/>
  <c r="BD2077" i="1"/>
  <c r="BE2077" i="1"/>
  <c r="BF2077" i="1"/>
  <c r="BG2077" i="1"/>
  <c r="BH2077" i="1"/>
  <c r="BI2077" i="1"/>
  <c r="BJ2077" i="1"/>
  <c r="BK2077" i="1"/>
  <c r="BL2077" i="1"/>
  <c r="BM2077" i="1"/>
  <c r="BN2077" i="1"/>
  <c r="BO2077" i="1"/>
  <c r="BP2077" i="1"/>
  <c r="BD2078" i="1"/>
  <c r="BE2078" i="1"/>
  <c r="BF2078" i="1"/>
  <c r="BG2078" i="1"/>
  <c r="BH2078" i="1"/>
  <c r="BI2078" i="1"/>
  <c r="BJ2078" i="1"/>
  <c r="BK2078" i="1"/>
  <c r="BL2078" i="1"/>
  <c r="BM2078" i="1"/>
  <c r="BN2078" i="1"/>
  <c r="BO2078" i="1"/>
  <c r="BP2078" i="1"/>
  <c r="BD2079" i="1"/>
  <c r="BE2079" i="1"/>
  <c r="BF2079" i="1"/>
  <c r="BG2079" i="1"/>
  <c r="BH2079" i="1"/>
  <c r="BI2079" i="1"/>
  <c r="BJ2079" i="1"/>
  <c r="BK2079" i="1"/>
  <c r="BL2079" i="1"/>
  <c r="BM2079" i="1"/>
  <c r="BN2079" i="1"/>
  <c r="BO2079" i="1"/>
  <c r="BP2079" i="1"/>
  <c r="BD2080" i="1"/>
  <c r="BE2080" i="1"/>
  <c r="BF2080" i="1"/>
  <c r="BG2080" i="1"/>
  <c r="BH2080" i="1"/>
  <c r="BI2080" i="1"/>
  <c r="BJ2080" i="1"/>
  <c r="BK2080" i="1"/>
  <c r="BL2080" i="1"/>
  <c r="BM2080" i="1"/>
  <c r="BN2080" i="1"/>
  <c r="BO2080" i="1"/>
  <c r="BP2080" i="1"/>
  <c r="BD2081" i="1"/>
  <c r="BE2081" i="1"/>
  <c r="BF2081" i="1"/>
  <c r="BG2081" i="1"/>
  <c r="BH2081" i="1"/>
  <c r="BI2081" i="1"/>
  <c r="BJ2081" i="1"/>
  <c r="BK2081" i="1"/>
  <c r="BL2081" i="1"/>
  <c r="BM2081" i="1"/>
  <c r="BN2081" i="1"/>
  <c r="BO2081" i="1"/>
  <c r="BP2081" i="1"/>
  <c r="BD2082" i="1"/>
  <c r="BE2082" i="1"/>
  <c r="BF2082" i="1"/>
  <c r="BG2082" i="1"/>
  <c r="BH2082" i="1"/>
  <c r="BI2082" i="1"/>
  <c r="BJ2082" i="1"/>
  <c r="BK2082" i="1"/>
  <c r="BL2082" i="1"/>
  <c r="BM2082" i="1"/>
  <c r="BN2082" i="1"/>
  <c r="BO2082" i="1"/>
  <c r="BP2082" i="1"/>
  <c r="BD2083" i="1"/>
  <c r="BE2083" i="1"/>
  <c r="BF2083" i="1"/>
  <c r="BG2083" i="1"/>
  <c r="BH2083" i="1"/>
  <c r="BI2083" i="1"/>
  <c r="BJ2083" i="1"/>
  <c r="BK2083" i="1"/>
  <c r="BL2083" i="1"/>
  <c r="BM2083" i="1"/>
  <c r="BN2083" i="1"/>
  <c r="BO2083" i="1"/>
  <c r="BP2083" i="1"/>
  <c r="BD2084" i="1"/>
  <c r="BE2084" i="1"/>
  <c r="BF2084" i="1"/>
  <c r="BG2084" i="1"/>
  <c r="BH2084" i="1"/>
  <c r="BI2084" i="1"/>
  <c r="BJ2084" i="1"/>
  <c r="BK2084" i="1"/>
  <c r="BL2084" i="1"/>
  <c r="BM2084" i="1"/>
  <c r="BN2084" i="1"/>
  <c r="BO2084" i="1"/>
  <c r="BP2084" i="1"/>
  <c r="BD2085" i="1"/>
  <c r="BE2085" i="1"/>
  <c r="BF2085" i="1"/>
  <c r="BG2085" i="1"/>
  <c r="BH2085" i="1"/>
  <c r="BI2085" i="1"/>
  <c r="BJ2085" i="1"/>
  <c r="BK2085" i="1"/>
  <c r="BL2085" i="1"/>
  <c r="BM2085" i="1"/>
  <c r="BN2085" i="1"/>
  <c r="BO2085" i="1"/>
  <c r="BP2085" i="1"/>
  <c r="BD2086" i="1"/>
  <c r="BE2086" i="1"/>
  <c r="BF2086" i="1"/>
  <c r="BG2086" i="1"/>
  <c r="BH2086" i="1"/>
  <c r="BI2086" i="1"/>
  <c r="BJ2086" i="1"/>
  <c r="BK2086" i="1"/>
  <c r="BL2086" i="1"/>
  <c r="BM2086" i="1"/>
  <c r="BN2086" i="1"/>
  <c r="BO2086" i="1"/>
  <c r="BP2086" i="1"/>
  <c r="BD2087" i="1"/>
  <c r="BE2087" i="1"/>
  <c r="BF2087" i="1"/>
  <c r="BG2087" i="1"/>
  <c r="BH2087" i="1"/>
  <c r="BI2087" i="1"/>
  <c r="BJ2087" i="1"/>
  <c r="BK2087" i="1"/>
  <c r="BL2087" i="1"/>
  <c r="BM2087" i="1"/>
  <c r="BN2087" i="1"/>
  <c r="BO2087" i="1"/>
  <c r="BP2087" i="1"/>
  <c r="BD2088" i="1"/>
  <c r="BE2088" i="1"/>
  <c r="BF2088" i="1"/>
  <c r="BG2088" i="1"/>
  <c r="BH2088" i="1"/>
  <c r="BI2088" i="1"/>
  <c r="BJ2088" i="1"/>
  <c r="BK2088" i="1"/>
  <c r="BL2088" i="1"/>
  <c r="BM2088" i="1"/>
  <c r="BN2088" i="1"/>
  <c r="BO2088" i="1"/>
  <c r="BP2088" i="1"/>
  <c r="BD2089" i="1"/>
  <c r="BE2089" i="1"/>
  <c r="BF2089" i="1"/>
  <c r="BG2089" i="1"/>
  <c r="BH2089" i="1"/>
  <c r="BI2089" i="1"/>
  <c r="BJ2089" i="1"/>
  <c r="BK2089" i="1"/>
  <c r="BL2089" i="1"/>
  <c r="BM2089" i="1"/>
  <c r="BN2089" i="1"/>
  <c r="BO2089" i="1"/>
  <c r="BP2089" i="1"/>
  <c r="BD2090" i="1"/>
  <c r="BE2090" i="1"/>
  <c r="BF2090" i="1"/>
  <c r="BG2090" i="1"/>
  <c r="BH2090" i="1"/>
  <c r="BI2090" i="1"/>
  <c r="BJ2090" i="1"/>
  <c r="BK2090" i="1"/>
  <c r="BL2090" i="1"/>
  <c r="BM2090" i="1"/>
  <c r="BN2090" i="1"/>
  <c r="BO2090" i="1"/>
  <c r="BP2090" i="1"/>
  <c r="BD2091" i="1"/>
  <c r="BE2091" i="1"/>
  <c r="BF2091" i="1"/>
  <c r="BG2091" i="1"/>
  <c r="BH2091" i="1"/>
  <c r="BI2091" i="1"/>
  <c r="BJ2091" i="1"/>
  <c r="BK2091" i="1"/>
  <c r="BL2091" i="1"/>
  <c r="BM2091" i="1"/>
  <c r="BN2091" i="1"/>
  <c r="BO2091" i="1"/>
  <c r="BP2091" i="1"/>
  <c r="BD2092" i="1"/>
  <c r="BE2092" i="1"/>
  <c r="BF2092" i="1"/>
  <c r="BG2092" i="1"/>
  <c r="BH2092" i="1"/>
  <c r="BI2092" i="1"/>
  <c r="BJ2092" i="1"/>
  <c r="BK2092" i="1"/>
  <c r="BL2092" i="1"/>
  <c r="BM2092" i="1"/>
  <c r="BN2092" i="1"/>
  <c r="BO2092" i="1"/>
  <c r="BP2092" i="1"/>
  <c r="BD2093" i="1"/>
  <c r="BE2093" i="1"/>
  <c r="BF2093" i="1"/>
  <c r="BG2093" i="1"/>
  <c r="BH2093" i="1"/>
  <c r="BI2093" i="1"/>
  <c r="BJ2093" i="1"/>
  <c r="BK2093" i="1"/>
  <c r="BL2093" i="1"/>
  <c r="BM2093" i="1"/>
  <c r="BN2093" i="1"/>
  <c r="BO2093" i="1"/>
  <c r="BP2093" i="1"/>
  <c r="BD2094" i="1"/>
  <c r="BE2094" i="1"/>
  <c r="BF2094" i="1"/>
  <c r="BG2094" i="1"/>
  <c r="BH2094" i="1"/>
  <c r="BI2094" i="1"/>
  <c r="BJ2094" i="1"/>
  <c r="BK2094" i="1"/>
  <c r="BL2094" i="1"/>
  <c r="BM2094" i="1"/>
  <c r="BN2094" i="1"/>
  <c r="BO2094" i="1"/>
  <c r="BP2094" i="1"/>
  <c r="BD2095" i="1"/>
  <c r="BE2095" i="1"/>
  <c r="BF2095" i="1"/>
  <c r="BG2095" i="1"/>
  <c r="BH2095" i="1"/>
  <c r="BI2095" i="1"/>
  <c r="BJ2095" i="1"/>
  <c r="BK2095" i="1"/>
  <c r="BL2095" i="1"/>
  <c r="BM2095" i="1"/>
  <c r="BN2095" i="1"/>
  <c r="BO2095" i="1"/>
  <c r="BP2095" i="1"/>
  <c r="BD2096" i="1"/>
  <c r="BE2096" i="1"/>
  <c r="BF2096" i="1"/>
  <c r="BG2096" i="1"/>
  <c r="BH2096" i="1"/>
  <c r="BI2096" i="1"/>
  <c r="BJ2096" i="1"/>
  <c r="BK2096" i="1"/>
  <c r="BL2096" i="1"/>
  <c r="BM2096" i="1"/>
  <c r="BN2096" i="1"/>
  <c r="BO2096" i="1"/>
  <c r="BP2096" i="1"/>
  <c r="BD2097" i="1"/>
  <c r="BE2097" i="1"/>
  <c r="BF2097" i="1"/>
  <c r="BG2097" i="1"/>
  <c r="BH2097" i="1"/>
  <c r="BI2097" i="1"/>
  <c r="BJ2097" i="1"/>
  <c r="BK2097" i="1"/>
  <c r="BL2097" i="1"/>
  <c r="BM2097" i="1"/>
  <c r="BN2097" i="1"/>
  <c r="BO2097" i="1"/>
  <c r="BP2097" i="1"/>
  <c r="BD2098" i="1"/>
  <c r="BE2098" i="1"/>
  <c r="BF2098" i="1"/>
  <c r="BG2098" i="1"/>
  <c r="BH2098" i="1"/>
  <c r="BI2098" i="1"/>
  <c r="BJ2098" i="1"/>
  <c r="BK2098" i="1"/>
  <c r="BL2098" i="1"/>
  <c r="BM2098" i="1"/>
  <c r="BN2098" i="1"/>
  <c r="BO2098" i="1"/>
  <c r="BP2098" i="1"/>
  <c r="BD2099" i="1"/>
  <c r="BE2099" i="1"/>
  <c r="BF2099" i="1"/>
  <c r="BG2099" i="1"/>
  <c r="BH2099" i="1"/>
  <c r="BI2099" i="1"/>
  <c r="BJ2099" i="1"/>
  <c r="BK2099" i="1"/>
  <c r="BL2099" i="1"/>
  <c r="BM2099" i="1"/>
  <c r="BN2099" i="1"/>
  <c r="BO2099" i="1"/>
  <c r="BP2099" i="1"/>
  <c r="BD2100" i="1"/>
  <c r="BE2100" i="1"/>
  <c r="BF2100" i="1"/>
  <c r="BG2100" i="1"/>
  <c r="BH2100" i="1"/>
  <c r="BI2100" i="1"/>
  <c r="BJ2100" i="1"/>
  <c r="BK2100" i="1"/>
  <c r="BL2100" i="1"/>
  <c r="BM2100" i="1"/>
  <c r="BN2100" i="1"/>
  <c r="BO2100" i="1"/>
  <c r="BP2100" i="1"/>
  <c r="BD2101" i="1"/>
  <c r="BE2101" i="1"/>
  <c r="BF2101" i="1"/>
  <c r="BG2101" i="1"/>
  <c r="BH2101" i="1"/>
  <c r="BI2101" i="1"/>
  <c r="BJ2101" i="1"/>
  <c r="BK2101" i="1"/>
  <c r="BL2101" i="1"/>
  <c r="BM2101" i="1"/>
  <c r="BN2101" i="1"/>
  <c r="BO2101" i="1"/>
  <c r="BP2101" i="1"/>
  <c r="BD2102" i="1"/>
  <c r="BE2102" i="1"/>
  <c r="BF2102" i="1"/>
  <c r="BG2102" i="1"/>
  <c r="BH2102" i="1"/>
  <c r="BI2102" i="1"/>
  <c r="BJ2102" i="1"/>
  <c r="BK2102" i="1"/>
  <c r="BL2102" i="1"/>
  <c r="BM2102" i="1"/>
  <c r="BN2102" i="1"/>
  <c r="BO2102" i="1"/>
  <c r="BP2102" i="1"/>
  <c r="BD2103" i="1"/>
  <c r="BE2103" i="1"/>
  <c r="BF2103" i="1"/>
  <c r="BG2103" i="1"/>
  <c r="BH2103" i="1"/>
  <c r="BI2103" i="1"/>
  <c r="BJ2103" i="1"/>
  <c r="BK2103" i="1"/>
  <c r="BL2103" i="1"/>
  <c r="BM2103" i="1"/>
  <c r="BN2103" i="1"/>
  <c r="BO2103" i="1"/>
  <c r="BP2103" i="1"/>
  <c r="BD2104" i="1"/>
  <c r="BE2104" i="1"/>
  <c r="BF2104" i="1"/>
  <c r="BG2104" i="1"/>
  <c r="BH2104" i="1"/>
  <c r="BI2104" i="1"/>
  <c r="BJ2104" i="1"/>
  <c r="BK2104" i="1"/>
  <c r="BL2104" i="1"/>
  <c r="BM2104" i="1"/>
  <c r="BN2104" i="1"/>
  <c r="BO2104" i="1"/>
  <c r="BP2104" i="1"/>
  <c r="BD2105" i="1"/>
  <c r="BE2105" i="1"/>
  <c r="BF2105" i="1"/>
  <c r="BG2105" i="1"/>
  <c r="BH2105" i="1"/>
  <c r="BI2105" i="1"/>
  <c r="BJ2105" i="1"/>
  <c r="BK2105" i="1"/>
  <c r="BL2105" i="1"/>
  <c r="BM2105" i="1"/>
  <c r="BN2105" i="1"/>
  <c r="BO2105" i="1"/>
  <c r="BP2105" i="1"/>
  <c r="BD2106" i="1"/>
  <c r="BE2106" i="1"/>
  <c r="BF2106" i="1"/>
  <c r="BG2106" i="1"/>
  <c r="BH2106" i="1"/>
  <c r="BI2106" i="1"/>
  <c r="BJ2106" i="1"/>
  <c r="BK2106" i="1"/>
  <c r="BL2106" i="1"/>
  <c r="BM2106" i="1"/>
  <c r="BN2106" i="1"/>
  <c r="BO2106" i="1"/>
  <c r="BP2106" i="1"/>
  <c r="BD2107" i="1"/>
  <c r="BE2107" i="1"/>
  <c r="BF2107" i="1"/>
  <c r="BG2107" i="1"/>
  <c r="BH2107" i="1"/>
  <c r="BI2107" i="1"/>
  <c r="BJ2107" i="1"/>
  <c r="BK2107" i="1"/>
  <c r="BL2107" i="1"/>
  <c r="BM2107" i="1"/>
  <c r="BN2107" i="1"/>
  <c r="BO2107" i="1"/>
  <c r="BP2107" i="1"/>
  <c r="BD2108" i="1"/>
  <c r="BE2108" i="1"/>
  <c r="BF2108" i="1"/>
  <c r="BG2108" i="1"/>
  <c r="BH2108" i="1"/>
  <c r="BI2108" i="1"/>
  <c r="BJ2108" i="1"/>
  <c r="BK2108" i="1"/>
  <c r="BL2108" i="1"/>
  <c r="BM2108" i="1"/>
  <c r="BN2108" i="1"/>
  <c r="BO2108" i="1"/>
  <c r="BP2108" i="1"/>
  <c r="BD2109" i="1"/>
  <c r="BE2109" i="1"/>
  <c r="BF2109" i="1"/>
  <c r="BG2109" i="1"/>
  <c r="BH2109" i="1"/>
  <c r="BI2109" i="1"/>
  <c r="BJ2109" i="1"/>
  <c r="BK2109" i="1"/>
  <c r="BL2109" i="1"/>
  <c r="BM2109" i="1"/>
  <c r="BN2109" i="1"/>
  <c r="BO2109" i="1"/>
  <c r="BP2109" i="1"/>
  <c r="BD2110" i="1"/>
  <c r="BE2110" i="1"/>
  <c r="BF2110" i="1"/>
  <c r="BG2110" i="1"/>
  <c r="BH2110" i="1"/>
  <c r="BI2110" i="1"/>
  <c r="BJ2110" i="1"/>
  <c r="BK2110" i="1"/>
  <c r="BL2110" i="1"/>
  <c r="BM2110" i="1"/>
  <c r="BN2110" i="1"/>
  <c r="BO2110" i="1"/>
  <c r="BP2110" i="1"/>
  <c r="BD2111" i="1"/>
  <c r="BE2111" i="1"/>
  <c r="BF2111" i="1"/>
  <c r="BG2111" i="1"/>
  <c r="BH2111" i="1"/>
  <c r="BI2111" i="1"/>
  <c r="BJ2111" i="1"/>
  <c r="BK2111" i="1"/>
  <c r="BL2111" i="1"/>
  <c r="BM2111" i="1"/>
  <c r="BN2111" i="1"/>
  <c r="BO2111" i="1"/>
  <c r="BP2111" i="1"/>
  <c r="BD2112" i="1"/>
  <c r="BE2112" i="1"/>
  <c r="BF2112" i="1"/>
  <c r="BG2112" i="1"/>
  <c r="BH2112" i="1"/>
  <c r="BI2112" i="1"/>
  <c r="BJ2112" i="1"/>
  <c r="BK2112" i="1"/>
  <c r="BL2112" i="1"/>
  <c r="BM2112" i="1"/>
  <c r="BN2112" i="1"/>
  <c r="BO2112" i="1"/>
  <c r="BP2112" i="1"/>
  <c r="BD2113" i="1"/>
  <c r="BE2113" i="1"/>
  <c r="BF2113" i="1"/>
  <c r="BG2113" i="1"/>
  <c r="BH2113" i="1"/>
  <c r="BI2113" i="1"/>
  <c r="BJ2113" i="1"/>
  <c r="BK2113" i="1"/>
  <c r="BL2113" i="1"/>
  <c r="BM2113" i="1"/>
  <c r="BN2113" i="1"/>
  <c r="BO2113" i="1"/>
  <c r="BP2113" i="1"/>
  <c r="BD2114" i="1"/>
  <c r="BE2114" i="1"/>
  <c r="BF2114" i="1"/>
  <c r="BG2114" i="1"/>
  <c r="BH2114" i="1"/>
  <c r="BI2114" i="1"/>
  <c r="BJ2114" i="1"/>
  <c r="BK2114" i="1"/>
  <c r="BL2114" i="1"/>
  <c r="BM2114" i="1"/>
  <c r="BN2114" i="1"/>
  <c r="BO2114" i="1"/>
  <c r="BP2114" i="1"/>
  <c r="BD2115" i="1"/>
  <c r="BE2115" i="1"/>
  <c r="BF2115" i="1"/>
  <c r="BG2115" i="1"/>
  <c r="BH2115" i="1"/>
  <c r="BI2115" i="1"/>
  <c r="BJ2115" i="1"/>
  <c r="BK2115" i="1"/>
  <c r="BL2115" i="1"/>
  <c r="BM2115" i="1"/>
  <c r="BN2115" i="1"/>
  <c r="BO2115" i="1"/>
  <c r="BP2115" i="1"/>
  <c r="BD2116" i="1"/>
  <c r="BE2116" i="1"/>
  <c r="BF2116" i="1"/>
  <c r="BG2116" i="1"/>
  <c r="BH2116" i="1"/>
  <c r="BI2116" i="1"/>
  <c r="BJ2116" i="1"/>
  <c r="BK2116" i="1"/>
  <c r="BL2116" i="1"/>
  <c r="BM2116" i="1"/>
  <c r="BN2116" i="1"/>
  <c r="BO2116" i="1"/>
  <c r="BP2116" i="1"/>
  <c r="BD2117" i="1"/>
  <c r="BE2117" i="1"/>
  <c r="BF2117" i="1"/>
  <c r="BG2117" i="1"/>
  <c r="BH2117" i="1"/>
  <c r="BI2117" i="1"/>
  <c r="BJ2117" i="1"/>
  <c r="BK2117" i="1"/>
  <c r="BL2117" i="1"/>
  <c r="BM2117" i="1"/>
  <c r="BN2117" i="1"/>
  <c r="BO2117" i="1"/>
  <c r="BP2117"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B37" i="25" l="1"/>
  <c r="F7" i="25"/>
  <c r="C15" i="25" s="1"/>
  <c r="W266" i="25"/>
  <c r="V266" i="25"/>
  <c r="U266" i="25"/>
  <c r="T266" i="25"/>
  <c r="Q265" i="25"/>
  <c r="J257" i="25"/>
  <c r="R257" i="25" s="1"/>
  <c r="J251" i="25"/>
  <c r="R251" i="25" s="1"/>
  <c r="J242" i="25"/>
  <c r="R242" i="25" s="1"/>
  <c r="J236" i="25"/>
  <c r="B236" i="25" s="1"/>
  <c r="C230" i="25"/>
  <c r="C229" i="25"/>
  <c r="C228" i="25"/>
  <c r="C227" i="25"/>
  <c r="C226" i="25"/>
  <c r="B223" i="25"/>
  <c r="K222" i="25"/>
  <c r="J222" i="25"/>
  <c r="Q222" i="25" s="1"/>
  <c r="B220" i="25"/>
  <c r="C217" i="25"/>
  <c r="C216" i="25"/>
  <c r="C215" i="25"/>
  <c r="C214" i="25"/>
  <c r="D214" i="25" s="1"/>
  <c r="C213" i="25"/>
  <c r="Q216" i="25" s="1"/>
  <c r="B211" i="25"/>
  <c r="K209" i="25"/>
  <c r="J209" i="25"/>
  <c r="Q209" i="25" s="1"/>
  <c r="B208" i="25"/>
  <c r="B198" i="25"/>
  <c r="Q195" i="25"/>
  <c r="B194" i="25"/>
  <c r="Q191" i="25"/>
  <c r="B190" i="25"/>
  <c r="J177" i="25"/>
  <c r="R177" i="25" s="1"/>
  <c r="J173" i="25"/>
  <c r="B173" i="25" s="1"/>
  <c r="B164" i="25"/>
  <c r="J160" i="25"/>
  <c r="R160" i="25" s="1"/>
  <c r="J156" i="25"/>
  <c r="B156" i="25" s="1"/>
  <c r="J151" i="25"/>
  <c r="R151" i="25" s="1"/>
  <c r="J147" i="25"/>
  <c r="B147" i="25" s="1"/>
  <c r="J141" i="25"/>
  <c r="J138" i="25"/>
  <c r="B138" i="25" s="1"/>
  <c r="G138" i="25"/>
  <c r="F138" i="25"/>
  <c r="V139" i="25" s="1"/>
  <c r="E138" i="25"/>
  <c r="U139" i="25" s="1"/>
  <c r="D138" i="25"/>
  <c r="T139" i="25" s="1"/>
  <c r="C138" i="25"/>
  <c r="J135" i="25"/>
  <c r="J129" i="25"/>
  <c r="B129" i="25" s="1"/>
  <c r="J110" i="25"/>
  <c r="R110" i="25" s="1"/>
  <c r="G110" i="25"/>
  <c r="W111" i="25" s="1"/>
  <c r="F110" i="25"/>
  <c r="V111" i="25" s="1"/>
  <c r="E110" i="25"/>
  <c r="D110" i="25"/>
  <c r="T111" i="25" s="1"/>
  <c r="C110" i="25"/>
  <c r="J107" i="25"/>
  <c r="R107" i="25" s="1"/>
  <c r="G107" i="25"/>
  <c r="W108" i="25" s="1"/>
  <c r="F107" i="25"/>
  <c r="V108" i="25" s="1"/>
  <c r="E107" i="25"/>
  <c r="D107" i="25"/>
  <c r="T108" i="25" s="1"/>
  <c r="C107" i="25"/>
  <c r="J104" i="25"/>
  <c r="R104" i="25" s="1"/>
  <c r="G104" i="25"/>
  <c r="F104" i="25"/>
  <c r="V105" i="25" s="1"/>
  <c r="E104" i="25"/>
  <c r="U105" i="25" s="1"/>
  <c r="D104" i="25"/>
  <c r="T105" i="25" s="1"/>
  <c r="C104" i="25"/>
  <c r="J101" i="25"/>
  <c r="R101" i="25" s="1"/>
  <c r="G101" i="25"/>
  <c r="W102" i="25" s="1"/>
  <c r="F101" i="25"/>
  <c r="V102" i="25" s="1"/>
  <c r="E101" i="25"/>
  <c r="D101" i="25"/>
  <c r="T102" i="25" s="1"/>
  <c r="C101" i="25"/>
  <c r="A253" i="12"/>
  <c r="B253" i="12"/>
  <c r="C253" i="12" s="1"/>
  <c r="A254" i="12"/>
  <c r="B254" i="12"/>
  <c r="C254" i="12" s="1"/>
  <c r="A255" i="12"/>
  <c r="B255" i="12"/>
  <c r="C255" i="12" s="1"/>
  <c r="A256" i="12"/>
  <c r="B256" i="12"/>
  <c r="C256" i="12" s="1"/>
  <c r="A257" i="12"/>
  <c r="B257" i="12"/>
  <c r="C257" i="12" s="1"/>
  <c r="A258" i="12"/>
  <c r="B258" i="12"/>
  <c r="C258" i="12" s="1"/>
  <c r="A259" i="12"/>
  <c r="B259" i="12"/>
  <c r="C259" i="12" s="1"/>
  <c r="A260" i="12"/>
  <c r="B260" i="12"/>
  <c r="C260" i="12" s="1"/>
  <c r="A261" i="12"/>
  <c r="B261" i="12"/>
  <c r="C261" i="12" s="1"/>
  <c r="A262" i="12"/>
  <c r="B262" i="12"/>
  <c r="C262" i="12" s="1"/>
  <c r="A263" i="12"/>
  <c r="B263" i="12"/>
  <c r="C263" i="12" s="1"/>
  <c r="A264" i="12"/>
  <c r="B264" i="12"/>
  <c r="C264" i="12" s="1"/>
  <c r="A265" i="12"/>
  <c r="B265" i="12"/>
  <c r="C265" i="12" s="1"/>
  <c r="A266" i="12"/>
  <c r="B266" i="12"/>
  <c r="C266" i="12" s="1"/>
  <c r="A267" i="12"/>
  <c r="B267" i="12"/>
  <c r="C267" i="12" s="1"/>
  <c r="A268" i="12"/>
  <c r="B268" i="12"/>
  <c r="C268" i="12" s="1"/>
  <c r="A269" i="12"/>
  <c r="B269" i="12"/>
  <c r="C269" i="12" s="1"/>
  <c r="A270" i="12"/>
  <c r="B270" i="12"/>
  <c r="C270" i="12" s="1"/>
  <c r="A271" i="12"/>
  <c r="B271" i="12"/>
  <c r="C271" i="12" s="1"/>
  <c r="A272" i="12"/>
  <c r="B272" i="12"/>
  <c r="C272" i="12" s="1"/>
  <c r="A273" i="12"/>
  <c r="B273" i="12"/>
  <c r="C273" i="12" s="1"/>
  <c r="A274" i="12"/>
  <c r="B274" i="12"/>
  <c r="C274" i="12" s="1"/>
  <c r="A275" i="12"/>
  <c r="B275" i="12"/>
  <c r="C275" i="12" s="1"/>
  <c r="A276" i="12"/>
  <c r="B276" i="12"/>
  <c r="C276" i="12" s="1"/>
  <c r="A277" i="12"/>
  <c r="B277" i="12"/>
  <c r="C277" i="12" s="1"/>
  <c r="A278" i="12"/>
  <c r="B278" i="12"/>
  <c r="C278" i="12" s="1"/>
  <c r="A279" i="12"/>
  <c r="B279" i="12"/>
  <c r="C279" i="12" s="1"/>
  <c r="A280" i="12"/>
  <c r="B280" i="12"/>
  <c r="C280" i="12" s="1"/>
  <c r="A281" i="12"/>
  <c r="B281" i="12"/>
  <c r="C281" i="12" s="1"/>
  <c r="A282" i="12"/>
  <c r="B282" i="12"/>
  <c r="C282" i="12" s="1"/>
  <c r="A283" i="12"/>
  <c r="B283" i="12"/>
  <c r="C283" i="12" s="1"/>
  <c r="A284" i="12"/>
  <c r="B284" i="12"/>
  <c r="C284" i="12" s="1"/>
  <c r="A285" i="12"/>
  <c r="B285" i="12"/>
  <c r="C285" i="12" s="1"/>
  <c r="A286" i="12"/>
  <c r="B286" i="12"/>
  <c r="C286" i="12" s="1"/>
  <c r="A287" i="12"/>
  <c r="B287" i="12"/>
  <c r="C287" i="12" s="1"/>
  <c r="A288" i="12"/>
  <c r="B288" i="12"/>
  <c r="C288" i="12" s="1"/>
  <c r="A289" i="12"/>
  <c r="B289" i="12"/>
  <c r="C289" i="12" s="1"/>
  <c r="A290" i="12"/>
  <c r="B290" i="12"/>
  <c r="C290" i="12" s="1"/>
  <c r="A291" i="12"/>
  <c r="B291" i="12"/>
  <c r="C291" i="12" s="1"/>
  <c r="A292" i="12"/>
  <c r="B292" i="12"/>
  <c r="C292" i="12" s="1"/>
  <c r="A293" i="12"/>
  <c r="B293" i="12"/>
  <c r="C293" i="12" s="1"/>
  <c r="A294" i="12"/>
  <c r="B294" i="12"/>
  <c r="C294" i="12" s="1"/>
  <c r="A295" i="12"/>
  <c r="B295" i="12"/>
  <c r="C295" i="12" s="1"/>
  <c r="A296" i="12"/>
  <c r="B296" i="12"/>
  <c r="C296" i="12" s="1"/>
  <c r="A297" i="12"/>
  <c r="B297" i="12"/>
  <c r="C297" i="12" s="1"/>
  <c r="A298" i="12"/>
  <c r="B298" i="12"/>
  <c r="C298" i="12" s="1"/>
  <c r="A299" i="12"/>
  <c r="B299" i="12"/>
  <c r="C299" i="12" s="1"/>
  <c r="A300" i="12"/>
  <c r="B300" i="12"/>
  <c r="C300" i="12" s="1"/>
  <c r="A301" i="12"/>
  <c r="B301" i="12"/>
  <c r="C301" i="12" s="1"/>
  <c r="A302" i="12"/>
  <c r="B302" i="12"/>
  <c r="C302" i="12" s="1"/>
  <c r="A303" i="12"/>
  <c r="B303" i="12"/>
  <c r="C303" i="12" s="1"/>
  <c r="A304" i="12"/>
  <c r="B304" i="12"/>
  <c r="C304" i="12" s="1"/>
  <c r="A305" i="12"/>
  <c r="B305" i="12"/>
  <c r="C305" i="12" s="1"/>
  <c r="A306" i="12"/>
  <c r="B306" i="12"/>
  <c r="C306" i="12" s="1"/>
  <c r="A307" i="12"/>
  <c r="B307" i="12"/>
  <c r="C307" i="12" s="1"/>
  <c r="A308" i="12"/>
  <c r="B308" i="12"/>
  <c r="C308" i="12" s="1"/>
  <c r="A309" i="12"/>
  <c r="B309" i="12"/>
  <c r="C309" i="12" s="1"/>
  <c r="A310" i="12"/>
  <c r="B310" i="12"/>
  <c r="C310" i="12" s="1"/>
  <c r="A311" i="12"/>
  <c r="B311" i="12"/>
  <c r="C311" i="12" s="1"/>
  <c r="A312" i="12"/>
  <c r="B312" i="12"/>
  <c r="C312" i="12" s="1"/>
  <c r="A313" i="12"/>
  <c r="B313" i="12"/>
  <c r="C313" i="12" s="1"/>
  <c r="A314" i="12"/>
  <c r="B314" i="12"/>
  <c r="C314" i="12" s="1"/>
  <c r="A315" i="12"/>
  <c r="B315" i="12"/>
  <c r="C315" i="12" s="1"/>
  <c r="A316" i="12"/>
  <c r="B316" i="12"/>
  <c r="C316" i="12" s="1"/>
  <c r="A317" i="12"/>
  <c r="B317" i="12"/>
  <c r="C317" i="12" s="1"/>
  <c r="A318" i="12"/>
  <c r="B318" i="12"/>
  <c r="C318" i="12" s="1"/>
  <c r="A319" i="12"/>
  <c r="B319" i="12"/>
  <c r="C319" i="12" s="1"/>
  <c r="A320" i="12"/>
  <c r="B320" i="12"/>
  <c r="C320" i="12" s="1"/>
  <c r="A321" i="12"/>
  <c r="B321" i="12"/>
  <c r="C321" i="12" s="1"/>
  <c r="A322" i="12"/>
  <c r="B322" i="12"/>
  <c r="C322" i="12" s="1"/>
  <c r="A323" i="12"/>
  <c r="B323" i="12"/>
  <c r="C323" i="12" s="1"/>
  <c r="A324" i="12"/>
  <c r="B324" i="12"/>
  <c r="C324" i="12" s="1"/>
  <c r="A325" i="12"/>
  <c r="B325" i="12"/>
  <c r="C325" i="12" s="1"/>
  <c r="A326" i="12"/>
  <c r="B326" i="12"/>
  <c r="C326" i="12" s="1"/>
  <c r="A327" i="12"/>
  <c r="B327" i="12"/>
  <c r="C327" i="12" s="1"/>
  <c r="A328" i="12"/>
  <c r="B328" i="12"/>
  <c r="C328" i="12" s="1"/>
  <c r="A329" i="12"/>
  <c r="B329" i="12"/>
  <c r="C329" i="12" s="1"/>
  <c r="A330" i="12"/>
  <c r="B330" i="12"/>
  <c r="C330" i="12" s="1"/>
  <c r="A331" i="12"/>
  <c r="B331" i="12"/>
  <c r="C331" i="12" s="1"/>
  <c r="A332" i="12"/>
  <c r="B332" i="12"/>
  <c r="C332" i="12" s="1"/>
  <c r="A333" i="12"/>
  <c r="B333" i="12"/>
  <c r="C333" i="12" s="1"/>
  <c r="A334" i="12"/>
  <c r="B334" i="12"/>
  <c r="C334" i="12" s="1"/>
  <c r="A335" i="12"/>
  <c r="B335" i="12"/>
  <c r="C335" i="12" s="1"/>
  <c r="A336" i="12"/>
  <c r="B336" i="12"/>
  <c r="C336" i="12" s="1"/>
  <c r="A337" i="12"/>
  <c r="B337" i="12"/>
  <c r="C337" i="12" s="1"/>
  <c r="A338" i="12"/>
  <c r="B338" i="12"/>
  <c r="C338" i="12" s="1"/>
  <c r="A339" i="12"/>
  <c r="B339" i="12"/>
  <c r="C339" i="12" s="1"/>
  <c r="A340" i="12"/>
  <c r="B340" i="12"/>
  <c r="C340" i="12" s="1"/>
  <c r="A341" i="12"/>
  <c r="B341" i="12"/>
  <c r="C341" i="12" s="1"/>
  <c r="A342" i="12"/>
  <c r="B342" i="12"/>
  <c r="C342" i="12" s="1"/>
  <c r="A343" i="12"/>
  <c r="B343" i="12"/>
  <c r="C343" i="12" s="1"/>
  <c r="A344" i="12"/>
  <c r="B344" i="12"/>
  <c r="C344" i="12" s="1"/>
  <c r="A345" i="12"/>
  <c r="B345" i="12"/>
  <c r="C345" i="12" s="1"/>
  <c r="A346" i="12"/>
  <c r="B346" i="12"/>
  <c r="C346" i="12" s="1"/>
  <c r="A347" i="12"/>
  <c r="B347" i="12"/>
  <c r="C347" i="12" s="1"/>
  <c r="A348" i="12"/>
  <c r="B348" i="12"/>
  <c r="C348" i="12" s="1"/>
  <c r="A349" i="12"/>
  <c r="B349" i="12"/>
  <c r="C349" i="12" s="1"/>
  <c r="A350" i="12"/>
  <c r="B350" i="12"/>
  <c r="C350" i="12" s="1"/>
  <c r="A351" i="12"/>
  <c r="B351" i="12"/>
  <c r="C351" i="12" s="1"/>
  <c r="A352" i="12"/>
  <c r="B352" i="12"/>
  <c r="C352" i="12" s="1"/>
  <c r="A353" i="12"/>
  <c r="B353" i="12"/>
  <c r="C353" i="12" s="1"/>
  <c r="A354" i="12"/>
  <c r="B354" i="12"/>
  <c r="C354" i="12" s="1"/>
  <c r="A355" i="12"/>
  <c r="B355" i="12"/>
  <c r="C355" i="12" s="1"/>
  <c r="A356" i="12"/>
  <c r="B356" i="12"/>
  <c r="C356" i="12" s="1"/>
  <c r="A357" i="12"/>
  <c r="B357" i="12"/>
  <c r="C357" i="12" s="1"/>
  <c r="A358" i="12"/>
  <c r="B358" i="12"/>
  <c r="C358" i="12" s="1"/>
  <c r="A359" i="12"/>
  <c r="B359" i="12"/>
  <c r="C359" i="12" s="1"/>
  <c r="A360" i="12"/>
  <c r="B360" i="12"/>
  <c r="C360" i="12" s="1"/>
  <c r="A361" i="12"/>
  <c r="B361" i="12"/>
  <c r="C361" i="12" s="1"/>
  <c r="A362" i="12"/>
  <c r="B362" i="12"/>
  <c r="C362" i="12" s="1"/>
  <c r="A363" i="12"/>
  <c r="B363" i="12"/>
  <c r="C363" i="12" s="1"/>
  <c r="A364" i="12"/>
  <c r="B364" i="12"/>
  <c r="C364" i="12" s="1"/>
  <c r="A365" i="12"/>
  <c r="B365" i="12"/>
  <c r="C365" i="12" s="1"/>
  <c r="A366" i="12"/>
  <c r="B366" i="12"/>
  <c r="C366" i="12" s="1"/>
  <c r="A367" i="12"/>
  <c r="B367" i="12"/>
  <c r="C367" i="12" s="1"/>
  <c r="A368" i="12"/>
  <c r="B368" i="12"/>
  <c r="C368" i="12" s="1"/>
  <c r="A369" i="12"/>
  <c r="B369" i="12"/>
  <c r="C369" i="12" s="1"/>
  <c r="A370" i="12"/>
  <c r="B370" i="12"/>
  <c r="C370" i="12" s="1"/>
  <c r="A371" i="12"/>
  <c r="B371" i="12"/>
  <c r="C371" i="12" s="1"/>
  <c r="A372" i="12"/>
  <c r="B372" i="12"/>
  <c r="C372" i="12" s="1"/>
  <c r="A373" i="12"/>
  <c r="B373" i="12"/>
  <c r="C373" i="12" s="1"/>
  <c r="A374" i="12"/>
  <c r="B374" i="12"/>
  <c r="C374" i="12" s="1"/>
  <c r="A375" i="12"/>
  <c r="B375" i="12"/>
  <c r="C375" i="12" s="1"/>
  <c r="A376" i="12"/>
  <c r="B376" i="12"/>
  <c r="C376" i="12" s="1"/>
  <c r="A377" i="12"/>
  <c r="B377" i="12"/>
  <c r="C377" i="12" s="1"/>
  <c r="A378" i="12"/>
  <c r="B378" i="12"/>
  <c r="C378" i="12" s="1"/>
  <c r="A379" i="12"/>
  <c r="B379" i="12"/>
  <c r="C379" i="12" s="1"/>
  <c r="A380" i="12"/>
  <c r="B380" i="12"/>
  <c r="C380" i="12" s="1"/>
  <c r="A381" i="12"/>
  <c r="B381" i="12"/>
  <c r="C381" i="12" s="1"/>
  <c r="A382" i="12"/>
  <c r="B382" i="12"/>
  <c r="C382" i="12" s="1"/>
  <c r="A383" i="12"/>
  <c r="B383" i="12"/>
  <c r="C383" i="12" s="1"/>
  <c r="A384" i="12"/>
  <c r="B384" i="12"/>
  <c r="C384" i="12" s="1"/>
  <c r="A385" i="12"/>
  <c r="B385" i="12"/>
  <c r="C385" i="12" s="1"/>
  <c r="A386" i="12"/>
  <c r="B386" i="12"/>
  <c r="C386" i="12" s="1"/>
  <c r="A387" i="12"/>
  <c r="B387" i="12"/>
  <c r="C387" i="12" s="1"/>
  <c r="A388" i="12"/>
  <c r="B388" i="12"/>
  <c r="C388" i="12" s="1"/>
  <c r="A389" i="12"/>
  <c r="B389" i="12"/>
  <c r="C389" i="12" s="1"/>
  <c r="A390" i="12"/>
  <c r="B390" i="12"/>
  <c r="C390" i="12" s="1"/>
  <c r="A391" i="12"/>
  <c r="B391" i="12"/>
  <c r="C391" i="12" s="1"/>
  <c r="A392" i="12"/>
  <c r="B392" i="12"/>
  <c r="C392" i="12" s="1"/>
  <c r="A393" i="12"/>
  <c r="B393" i="12"/>
  <c r="C393" i="12" s="1"/>
  <c r="A394" i="12"/>
  <c r="B394" i="12"/>
  <c r="C394" i="12" s="1"/>
  <c r="A395" i="12"/>
  <c r="B395" i="12"/>
  <c r="C395" i="12" s="1"/>
  <c r="A396" i="12"/>
  <c r="B396" i="12"/>
  <c r="C396" i="12" s="1"/>
  <c r="A397" i="12"/>
  <c r="B397" i="12"/>
  <c r="C397" i="12" s="1"/>
  <c r="A398" i="12"/>
  <c r="B398" i="12"/>
  <c r="C398" i="12" s="1"/>
  <c r="A399" i="12"/>
  <c r="B399" i="12"/>
  <c r="C399" i="12" s="1"/>
  <c r="A400" i="12"/>
  <c r="B400" i="12"/>
  <c r="C400" i="12" s="1"/>
  <c r="A401" i="12"/>
  <c r="B401" i="12"/>
  <c r="C401" i="12" s="1"/>
  <c r="A402" i="12"/>
  <c r="B402" i="12"/>
  <c r="C402" i="12" s="1"/>
  <c r="A403" i="12"/>
  <c r="B403" i="12"/>
  <c r="C403" i="12" s="1"/>
  <c r="A404" i="12"/>
  <c r="B404" i="12"/>
  <c r="C404" i="12" s="1"/>
  <c r="A405" i="12"/>
  <c r="B405" i="12"/>
  <c r="C405" i="12" s="1"/>
  <c r="A406" i="12"/>
  <c r="B406" i="12"/>
  <c r="C406" i="12" s="1"/>
  <c r="A407" i="12"/>
  <c r="B407" i="12"/>
  <c r="C407" i="12" s="1"/>
  <c r="A408" i="12"/>
  <c r="B408" i="12"/>
  <c r="C408" i="12" s="1"/>
  <c r="A409" i="12"/>
  <c r="B409" i="12"/>
  <c r="C409" i="12" s="1"/>
  <c r="A410" i="12"/>
  <c r="B410" i="12"/>
  <c r="C410" i="12" s="1"/>
  <c r="A411" i="12"/>
  <c r="B411" i="12"/>
  <c r="C411" i="12" s="1"/>
  <c r="A412" i="12"/>
  <c r="B412" i="12"/>
  <c r="C412" i="12" s="1"/>
  <c r="A413" i="12"/>
  <c r="B413" i="12"/>
  <c r="C413" i="12" s="1"/>
  <c r="A414" i="12"/>
  <c r="B414" i="12"/>
  <c r="C414" i="12" s="1"/>
  <c r="A415" i="12"/>
  <c r="B415" i="12"/>
  <c r="C415" i="12" s="1"/>
  <c r="A416" i="12"/>
  <c r="B416" i="12"/>
  <c r="C416" i="12" s="1"/>
  <c r="A417" i="12"/>
  <c r="B417" i="12"/>
  <c r="C417" i="12" s="1"/>
  <c r="A418" i="12"/>
  <c r="B418" i="12"/>
  <c r="C418" i="12" s="1"/>
  <c r="A419" i="12"/>
  <c r="B419" i="12"/>
  <c r="C419" i="12" s="1"/>
  <c r="A420" i="12"/>
  <c r="B420" i="12"/>
  <c r="C420" i="12" s="1"/>
  <c r="A421" i="12"/>
  <c r="B421" i="12"/>
  <c r="C421" i="12" s="1"/>
  <c r="A422" i="12"/>
  <c r="B422" i="12"/>
  <c r="C422" i="12" s="1"/>
  <c r="A423" i="12"/>
  <c r="B423" i="12"/>
  <c r="C423" i="12" s="1"/>
  <c r="A424" i="12"/>
  <c r="B424" i="12"/>
  <c r="C424" i="12" s="1"/>
  <c r="A425" i="12"/>
  <c r="B425" i="12"/>
  <c r="C425" i="12" s="1"/>
  <c r="A426" i="12"/>
  <c r="B426" i="12"/>
  <c r="C426" i="12" s="1"/>
  <c r="A427" i="12"/>
  <c r="B427" i="12"/>
  <c r="C427" i="12" s="1"/>
  <c r="A428" i="12"/>
  <c r="B428" i="12"/>
  <c r="C428" i="12" s="1"/>
  <c r="A429" i="12"/>
  <c r="B429" i="12"/>
  <c r="C429" i="12" s="1"/>
  <c r="A430" i="12"/>
  <c r="B430" i="12"/>
  <c r="C430" i="12" s="1"/>
  <c r="A431" i="12"/>
  <c r="B431" i="12"/>
  <c r="C431" i="12" s="1"/>
  <c r="A432" i="12"/>
  <c r="B432" i="12"/>
  <c r="C432" i="12" s="1"/>
  <c r="A433" i="12"/>
  <c r="B433" i="12"/>
  <c r="C433" i="12" s="1"/>
  <c r="A434" i="12"/>
  <c r="B434" i="12"/>
  <c r="C434" i="12" s="1"/>
  <c r="A435" i="12"/>
  <c r="B435" i="12"/>
  <c r="C435" i="12" s="1"/>
  <c r="A436" i="12"/>
  <c r="B436" i="12"/>
  <c r="C436" i="12" s="1"/>
  <c r="A437" i="12"/>
  <c r="B437" i="12"/>
  <c r="C437" i="12" s="1"/>
  <c r="A438" i="12"/>
  <c r="B438" i="12"/>
  <c r="C438" i="12" s="1"/>
  <c r="A439" i="12"/>
  <c r="B439" i="12"/>
  <c r="C439" i="12" s="1"/>
  <c r="A440" i="12"/>
  <c r="B440" i="12"/>
  <c r="C440" i="12" s="1"/>
  <c r="A441" i="12"/>
  <c r="B441" i="12"/>
  <c r="C441" i="12" s="1"/>
  <c r="A442" i="12"/>
  <c r="B442" i="12"/>
  <c r="C442" i="12" s="1"/>
  <c r="A443" i="12"/>
  <c r="B443" i="12"/>
  <c r="C443" i="12" s="1"/>
  <c r="A444" i="12"/>
  <c r="B444" i="12"/>
  <c r="C444" i="12" s="1"/>
  <c r="A445" i="12"/>
  <c r="B445" i="12"/>
  <c r="C445" i="12" s="1"/>
  <c r="A446" i="12"/>
  <c r="B446" i="12"/>
  <c r="C446" i="12" s="1"/>
  <c r="A447" i="12"/>
  <c r="B447" i="12"/>
  <c r="C447" i="12" s="1"/>
  <c r="A448" i="12"/>
  <c r="B448" i="12"/>
  <c r="C448" i="12" s="1"/>
  <c r="A449" i="12"/>
  <c r="B449" i="12"/>
  <c r="C449" i="12" s="1"/>
  <c r="A450" i="12"/>
  <c r="B450" i="12"/>
  <c r="C450" i="12" s="1"/>
  <c r="A451" i="12"/>
  <c r="B451" i="12"/>
  <c r="C451" i="12" s="1"/>
  <c r="A452" i="12"/>
  <c r="B452" i="12"/>
  <c r="C452" i="12" s="1"/>
  <c r="A453" i="12"/>
  <c r="B453" i="12"/>
  <c r="C453" i="12" s="1"/>
  <c r="A454" i="12"/>
  <c r="B454" i="12"/>
  <c r="C454" i="12" s="1"/>
  <c r="A455" i="12"/>
  <c r="B455" i="12"/>
  <c r="C455" i="12" s="1"/>
  <c r="A456" i="12"/>
  <c r="B456" i="12"/>
  <c r="C456" i="12" s="1"/>
  <c r="A457" i="12"/>
  <c r="B457" i="12"/>
  <c r="C457" i="12" s="1"/>
  <c r="A458" i="12"/>
  <c r="B458" i="12"/>
  <c r="C458" i="12" s="1"/>
  <c r="A459" i="12"/>
  <c r="B459" i="12"/>
  <c r="C459" i="12" s="1"/>
  <c r="A460" i="12"/>
  <c r="B460" i="12"/>
  <c r="C460" i="12" s="1"/>
  <c r="A461" i="12"/>
  <c r="B461" i="12"/>
  <c r="C461" i="12" s="1"/>
  <c r="A462" i="12"/>
  <c r="B462" i="12"/>
  <c r="C462" i="12" s="1"/>
  <c r="A463" i="12"/>
  <c r="B463" i="12"/>
  <c r="C463" i="12" s="1"/>
  <c r="A464" i="12"/>
  <c r="B464" i="12"/>
  <c r="C464" i="12" s="1"/>
  <c r="A465" i="12"/>
  <c r="B465" i="12"/>
  <c r="C465" i="12" s="1"/>
  <c r="A466" i="12"/>
  <c r="B466" i="12"/>
  <c r="C466" i="12" s="1"/>
  <c r="A467" i="12"/>
  <c r="B467" i="12"/>
  <c r="C467" i="12" s="1"/>
  <c r="A468" i="12"/>
  <c r="B468" i="12"/>
  <c r="C468" i="12" s="1"/>
  <c r="A469" i="12"/>
  <c r="B469" i="12"/>
  <c r="C469" i="12" s="1"/>
  <c r="A470" i="12"/>
  <c r="B470" i="12"/>
  <c r="C470" i="12" s="1"/>
  <c r="A471" i="12"/>
  <c r="B471" i="12"/>
  <c r="C471" i="12" s="1"/>
  <c r="A472" i="12"/>
  <c r="B472" i="12"/>
  <c r="C472" i="12" s="1"/>
  <c r="A473" i="12"/>
  <c r="B473" i="12"/>
  <c r="C473" i="12" s="1"/>
  <c r="A474" i="12"/>
  <c r="B474" i="12"/>
  <c r="C474" i="12" s="1"/>
  <c r="A475" i="12"/>
  <c r="B475" i="12"/>
  <c r="C475" i="12" s="1"/>
  <c r="A476" i="12"/>
  <c r="B476" i="12"/>
  <c r="C476" i="12" s="1"/>
  <c r="A477" i="12"/>
  <c r="B477" i="12"/>
  <c r="C477" i="12" s="1"/>
  <c r="A478" i="12"/>
  <c r="B478" i="12"/>
  <c r="C478" i="12" s="1"/>
  <c r="A479" i="12"/>
  <c r="B479" i="12"/>
  <c r="C479" i="12" s="1"/>
  <c r="A480" i="12"/>
  <c r="B480" i="12"/>
  <c r="C480" i="12" s="1"/>
  <c r="A481" i="12"/>
  <c r="B481" i="12"/>
  <c r="C481" i="12" s="1"/>
  <c r="A482" i="12"/>
  <c r="B482" i="12"/>
  <c r="C482" i="12" s="1"/>
  <c r="A483" i="12"/>
  <c r="B483" i="12"/>
  <c r="C483" i="12" s="1"/>
  <c r="A484" i="12"/>
  <c r="B484" i="12"/>
  <c r="C484" i="12" s="1"/>
  <c r="A485" i="12"/>
  <c r="B485" i="12"/>
  <c r="C485" i="12" s="1"/>
  <c r="A486" i="12"/>
  <c r="B486" i="12"/>
  <c r="C486" i="12" s="1"/>
  <c r="A487" i="12"/>
  <c r="B487" i="12"/>
  <c r="C487" i="12" s="1"/>
  <c r="A488" i="12"/>
  <c r="B488" i="12"/>
  <c r="C488" i="12" s="1"/>
  <c r="A489" i="12"/>
  <c r="B489" i="12"/>
  <c r="C489" i="12" s="1"/>
  <c r="A490" i="12"/>
  <c r="B490" i="12"/>
  <c r="C490" i="12" s="1"/>
  <c r="A491" i="12"/>
  <c r="B491" i="12"/>
  <c r="C491" i="12" s="1"/>
  <c r="A492" i="12"/>
  <c r="B492" i="12"/>
  <c r="C492" i="12" s="1"/>
  <c r="A493" i="12"/>
  <c r="B493" i="12"/>
  <c r="C493" i="12" s="1"/>
  <c r="A494" i="12"/>
  <c r="B494" i="12"/>
  <c r="C494" i="12" s="1"/>
  <c r="A495" i="12"/>
  <c r="B495" i="12"/>
  <c r="C495" i="12" s="1"/>
  <c r="A496" i="12"/>
  <c r="B496" i="12"/>
  <c r="C496" i="12" s="1"/>
  <c r="A497" i="12"/>
  <c r="B497" i="12"/>
  <c r="C497" i="12" s="1"/>
  <c r="A498" i="12"/>
  <c r="B498" i="12"/>
  <c r="C498" i="12" s="1"/>
  <c r="A499" i="12"/>
  <c r="B499" i="12"/>
  <c r="C499" i="12" s="1"/>
  <c r="A500" i="12"/>
  <c r="B500" i="12"/>
  <c r="C500" i="12" s="1"/>
  <c r="A501" i="12"/>
  <c r="B501" i="12"/>
  <c r="C501" i="12" s="1"/>
  <c r="A502" i="12"/>
  <c r="B502" i="12"/>
  <c r="C502" i="12" s="1"/>
  <c r="A503" i="12"/>
  <c r="B503" i="12"/>
  <c r="C503" i="12" s="1"/>
  <c r="A504" i="12"/>
  <c r="B504" i="12"/>
  <c r="C504" i="12" s="1"/>
  <c r="A505" i="12"/>
  <c r="B505" i="12"/>
  <c r="C505" i="12" s="1"/>
  <c r="A506" i="12"/>
  <c r="B506" i="12"/>
  <c r="C506" i="12" s="1"/>
  <c r="A507" i="12"/>
  <c r="B507" i="12"/>
  <c r="C507" i="12" s="1"/>
  <c r="A508" i="12"/>
  <c r="B508" i="12"/>
  <c r="C508" i="12" s="1"/>
  <c r="A509" i="12"/>
  <c r="B509" i="12"/>
  <c r="C509" i="12" s="1"/>
  <c r="A510" i="12"/>
  <c r="B510" i="12"/>
  <c r="C510" i="12" s="1"/>
  <c r="A511" i="12"/>
  <c r="B511" i="12"/>
  <c r="C511" i="12" s="1"/>
  <c r="A512" i="12"/>
  <c r="B512" i="12"/>
  <c r="C512" i="12" s="1"/>
  <c r="A513" i="12"/>
  <c r="B513" i="12"/>
  <c r="C513" i="12" s="1"/>
  <c r="A514" i="12"/>
  <c r="B514" i="12"/>
  <c r="C514" i="12" s="1"/>
  <c r="A515" i="12"/>
  <c r="B515" i="12"/>
  <c r="C515" i="12" s="1"/>
  <c r="A516" i="12"/>
  <c r="B516" i="12"/>
  <c r="C516" i="12" s="1"/>
  <c r="A517" i="12"/>
  <c r="B517" i="12"/>
  <c r="C517" i="12" s="1"/>
  <c r="A518" i="12"/>
  <c r="B518" i="12"/>
  <c r="C518" i="12" s="1"/>
  <c r="A519" i="12"/>
  <c r="B519" i="12"/>
  <c r="C519" i="12" s="1"/>
  <c r="A520" i="12"/>
  <c r="B520" i="12"/>
  <c r="C520" i="12" s="1"/>
  <c r="A521" i="12"/>
  <c r="B521" i="12"/>
  <c r="C521" i="12" s="1"/>
  <c r="A522" i="12"/>
  <c r="B522" i="12"/>
  <c r="C522" i="12" s="1"/>
  <c r="A523" i="12"/>
  <c r="B523" i="12"/>
  <c r="C523" i="12" s="1"/>
  <c r="A524" i="12"/>
  <c r="B524" i="12"/>
  <c r="C524" i="12" s="1"/>
  <c r="A525" i="12"/>
  <c r="B525" i="12"/>
  <c r="C525" i="12" s="1"/>
  <c r="A526" i="12"/>
  <c r="B526" i="12"/>
  <c r="C526" i="12" s="1"/>
  <c r="A527" i="12"/>
  <c r="B527" i="12"/>
  <c r="C527" i="12" s="1"/>
  <c r="A528" i="12"/>
  <c r="B528" i="12"/>
  <c r="C528" i="12" s="1"/>
  <c r="A529" i="12"/>
  <c r="B529" i="12"/>
  <c r="C529" i="12" s="1"/>
  <c r="A530" i="12"/>
  <c r="B530" i="12"/>
  <c r="C530" i="12" s="1"/>
  <c r="A531" i="12"/>
  <c r="B531" i="12"/>
  <c r="C531" i="12" s="1"/>
  <c r="A532" i="12"/>
  <c r="B532" i="12"/>
  <c r="C532" i="12" s="1"/>
  <c r="A533" i="12"/>
  <c r="B533" i="12"/>
  <c r="C533" i="12" s="1"/>
  <c r="A534" i="12"/>
  <c r="B534" i="12"/>
  <c r="C534" i="12" s="1"/>
  <c r="A535" i="12"/>
  <c r="B535" i="12"/>
  <c r="C535" i="12" s="1"/>
  <c r="A536" i="12"/>
  <c r="B536" i="12"/>
  <c r="C536" i="12" s="1"/>
  <c r="A537" i="12"/>
  <c r="B537" i="12"/>
  <c r="C537" i="12" s="1"/>
  <c r="A538" i="12"/>
  <c r="B538" i="12"/>
  <c r="C538" i="12" s="1"/>
  <c r="A539" i="12"/>
  <c r="B539" i="12"/>
  <c r="C539" i="12" s="1"/>
  <c r="A540" i="12"/>
  <c r="B540" i="12"/>
  <c r="C540" i="12" s="1"/>
  <c r="A541" i="12"/>
  <c r="B541" i="12"/>
  <c r="C541" i="12" s="1"/>
  <c r="A542" i="12"/>
  <c r="B542" i="12"/>
  <c r="C542" i="12" s="1"/>
  <c r="A543" i="12"/>
  <c r="B543" i="12"/>
  <c r="C543" i="12" s="1"/>
  <c r="A544" i="12"/>
  <c r="B544" i="12"/>
  <c r="C544" i="12" s="1"/>
  <c r="A545" i="12"/>
  <c r="B545" i="12"/>
  <c r="C545" i="12" s="1"/>
  <c r="A546" i="12"/>
  <c r="B546" i="12"/>
  <c r="C546" i="12" s="1"/>
  <c r="A547" i="12"/>
  <c r="B547" i="12"/>
  <c r="C547" i="12" s="1"/>
  <c r="A548" i="12"/>
  <c r="B548" i="12"/>
  <c r="C548" i="12" s="1"/>
  <c r="A549" i="12"/>
  <c r="B549" i="12"/>
  <c r="C549" i="12" s="1"/>
  <c r="A550" i="12"/>
  <c r="B550" i="12"/>
  <c r="C550" i="12" s="1"/>
  <c r="A551" i="12"/>
  <c r="B551" i="12"/>
  <c r="C551" i="12" s="1"/>
  <c r="A552" i="12"/>
  <c r="B552" i="12"/>
  <c r="C552" i="12" s="1"/>
  <c r="A553" i="12"/>
  <c r="B553" i="12"/>
  <c r="C553" i="12" s="1"/>
  <c r="A554" i="12"/>
  <c r="B554" i="12"/>
  <c r="C554" i="12" s="1"/>
  <c r="A555" i="12"/>
  <c r="B555" i="12"/>
  <c r="C555" i="12" s="1"/>
  <c r="A556" i="12"/>
  <c r="B556" i="12"/>
  <c r="C556" i="12" s="1"/>
  <c r="A557" i="12"/>
  <c r="B557" i="12"/>
  <c r="C557" i="12" s="1"/>
  <c r="A558" i="12"/>
  <c r="B558" i="12"/>
  <c r="C558" i="12" s="1"/>
  <c r="A559" i="12"/>
  <c r="B559" i="12"/>
  <c r="C559" i="12" s="1"/>
  <c r="A560" i="12"/>
  <c r="B560" i="12"/>
  <c r="C560" i="12" s="1"/>
  <c r="A561" i="12"/>
  <c r="B561" i="12"/>
  <c r="C561" i="12" s="1"/>
  <c r="A562" i="12"/>
  <c r="B562" i="12"/>
  <c r="C562" i="12" s="1"/>
  <c r="A563" i="12"/>
  <c r="B563" i="12"/>
  <c r="C563" i="12" s="1"/>
  <c r="A564" i="12"/>
  <c r="B564" i="12"/>
  <c r="C564" i="12" s="1"/>
  <c r="A565" i="12"/>
  <c r="B565" i="12"/>
  <c r="C565" i="12" s="1"/>
  <c r="A566" i="12"/>
  <c r="B566" i="12"/>
  <c r="C566" i="12" s="1"/>
  <c r="A567" i="12"/>
  <c r="B567" i="12"/>
  <c r="C567" i="12" s="1"/>
  <c r="A568" i="12"/>
  <c r="B568" i="12"/>
  <c r="C568" i="12" s="1"/>
  <c r="A569" i="12"/>
  <c r="B569" i="12"/>
  <c r="C569" i="12" s="1"/>
  <c r="A570" i="12"/>
  <c r="B570" i="12"/>
  <c r="C570" i="12" s="1"/>
  <c r="A571" i="12"/>
  <c r="B571" i="12"/>
  <c r="C571" i="12" s="1"/>
  <c r="A572" i="12"/>
  <c r="B572" i="12"/>
  <c r="C572" i="12" s="1"/>
  <c r="A573" i="12"/>
  <c r="B573" i="12"/>
  <c r="C573" i="12" s="1"/>
  <c r="A574" i="12"/>
  <c r="B574" i="12"/>
  <c r="C574" i="12" s="1"/>
  <c r="A575" i="12"/>
  <c r="B575" i="12"/>
  <c r="C575" i="12" s="1"/>
  <c r="A576" i="12"/>
  <c r="B576" i="12"/>
  <c r="C576" i="12" s="1"/>
  <c r="A577" i="12"/>
  <c r="B577" i="12"/>
  <c r="C577" i="12" s="1"/>
  <c r="A578" i="12"/>
  <c r="B578" i="12"/>
  <c r="C578" i="12" s="1"/>
  <c r="A579" i="12"/>
  <c r="B579" i="12"/>
  <c r="C579" i="12" s="1"/>
  <c r="A580" i="12"/>
  <c r="B580" i="12"/>
  <c r="C580" i="12" s="1"/>
  <c r="A581" i="12"/>
  <c r="B581" i="12"/>
  <c r="C581" i="12" s="1"/>
  <c r="A582" i="12"/>
  <c r="B582" i="12"/>
  <c r="C582" i="12" s="1"/>
  <c r="A583" i="12"/>
  <c r="B583" i="12"/>
  <c r="C583" i="12" s="1"/>
  <c r="A584" i="12"/>
  <c r="B584" i="12"/>
  <c r="C584" i="12" s="1"/>
  <c r="A585" i="12"/>
  <c r="B585" i="12"/>
  <c r="C585" i="12" s="1"/>
  <c r="A586" i="12"/>
  <c r="B586" i="12"/>
  <c r="C586" i="12" s="1"/>
  <c r="A587" i="12"/>
  <c r="B587" i="12"/>
  <c r="C587" i="12" s="1"/>
  <c r="A588" i="12"/>
  <c r="B588" i="12"/>
  <c r="C588" i="12" s="1"/>
  <c r="A589" i="12"/>
  <c r="B589" i="12"/>
  <c r="C589" i="12" s="1"/>
  <c r="A590" i="12"/>
  <c r="B590" i="12"/>
  <c r="C590" i="12" s="1"/>
  <c r="A591" i="12"/>
  <c r="B591" i="12"/>
  <c r="C591" i="12" s="1"/>
  <c r="A592" i="12"/>
  <c r="B592" i="12"/>
  <c r="C592" i="12" s="1"/>
  <c r="A593" i="12"/>
  <c r="B593" i="12"/>
  <c r="C593" i="12" s="1"/>
  <c r="A594" i="12"/>
  <c r="B594" i="12"/>
  <c r="C594" i="12" s="1"/>
  <c r="A595" i="12"/>
  <c r="B595" i="12"/>
  <c r="C595" i="12" s="1"/>
  <c r="A596" i="12"/>
  <c r="B596" i="12"/>
  <c r="C596" i="12" s="1"/>
  <c r="A597" i="12"/>
  <c r="B597" i="12"/>
  <c r="C597" i="12" s="1"/>
  <c r="A598" i="12"/>
  <c r="B598" i="12"/>
  <c r="C598" i="12" s="1"/>
  <c r="A599" i="12"/>
  <c r="B599" i="12"/>
  <c r="C599" i="12" s="1"/>
  <c r="A600" i="12"/>
  <c r="B600" i="12"/>
  <c r="C600" i="12" s="1"/>
  <c r="A601" i="12"/>
  <c r="B601" i="12"/>
  <c r="C601" i="12" s="1"/>
  <c r="A602" i="12"/>
  <c r="B602" i="12"/>
  <c r="C602" i="12" s="1"/>
  <c r="A603" i="12"/>
  <c r="B603" i="12"/>
  <c r="C603" i="12" s="1"/>
  <c r="A604" i="12"/>
  <c r="B604" i="12"/>
  <c r="C604" i="12" s="1"/>
  <c r="A605" i="12"/>
  <c r="B605" i="12"/>
  <c r="C605" i="12" s="1"/>
  <c r="A606" i="12"/>
  <c r="B606" i="12"/>
  <c r="C606" i="12" s="1"/>
  <c r="A607" i="12"/>
  <c r="B607" i="12"/>
  <c r="C607" i="12" s="1"/>
  <c r="A608" i="12"/>
  <c r="B608" i="12"/>
  <c r="C608" i="12" s="1"/>
  <c r="A609" i="12"/>
  <c r="B609" i="12"/>
  <c r="C609" i="12" s="1"/>
  <c r="A610" i="12"/>
  <c r="B610" i="12"/>
  <c r="C610" i="12" s="1"/>
  <c r="A611" i="12"/>
  <c r="B611" i="12"/>
  <c r="C611" i="12" s="1"/>
  <c r="A612" i="12"/>
  <c r="B612" i="12"/>
  <c r="C612" i="12" s="1"/>
  <c r="A613" i="12"/>
  <c r="B613" i="12"/>
  <c r="C613" i="12" s="1"/>
  <c r="A614" i="12"/>
  <c r="B614" i="12"/>
  <c r="C614" i="12" s="1"/>
  <c r="A615" i="12"/>
  <c r="B615" i="12"/>
  <c r="C615" i="12" s="1"/>
  <c r="A616" i="12"/>
  <c r="B616" i="12"/>
  <c r="C616" i="12" s="1"/>
  <c r="A617" i="12"/>
  <c r="B617" i="12"/>
  <c r="C617" i="12" s="1"/>
  <c r="A618" i="12"/>
  <c r="B618" i="12"/>
  <c r="C618" i="12" s="1"/>
  <c r="A619" i="12"/>
  <c r="B619" i="12"/>
  <c r="C619" i="12" s="1"/>
  <c r="A620" i="12"/>
  <c r="B620" i="12"/>
  <c r="C620" i="12" s="1"/>
  <c r="A621" i="12"/>
  <c r="B621" i="12"/>
  <c r="C621" i="12" s="1"/>
  <c r="A622" i="12"/>
  <c r="B622" i="12"/>
  <c r="C622" i="12" s="1"/>
  <c r="A623" i="12"/>
  <c r="B623" i="12"/>
  <c r="C623" i="12" s="1"/>
  <c r="A624" i="12"/>
  <c r="B624" i="12"/>
  <c r="C624" i="12" s="1"/>
  <c r="A625" i="12"/>
  <c r="B625" i="12"/>
  <c r="C625" i="12" s="1"/>
  <c r="A626" i="12"/>
  <c r="B626" i="12"/>
  <c r="C626" i="12" s="1"/>
  <c r="A627" i="12"/>
  <c r="B627" i="12"/>
  <c r="C627" i="12" s="1"/>
  <c r="A628" i="12"/>
  <c r="B628" i="12"/>
  <c r="C628" i="12" s="1"/>
  <c r="A629" i="12"/>
  <c r="B629" i="12"/>
  <c r="C629" i="12" s="1"/>
  <c r="A630" i="12"/>
  <c r="B630" i="12"/>
  <c r="C630" i="12" s="1"/>
  <c r="A631" i="12"/>
  <c r="B631" i="12"/>
  <c r="C631" i="12" s="1"/>
  <c r="A632" i="12"/>
  <c r="B632" i="12"/>
  <c r="C632" i="12" s="1"/>
  <c r="A633" i="12"/>
  <c r="B633" i="12"/>
  <c r="C633" i="12" s="1"/>
  <c r="A634" i="12"/>
  <c r="B634" i="12"/>
  <c r="C634" i="12" s="1"/>
  <c r="A635" i="12"/>
  <c r="B635" i="12"/>
  <c r="C635" i="12" s="1"/>
  <c r="A636" i="12"/>
  <c r="B636" i="12"/>
  <c r="C636" i="12" s="1"/>
  <c r="A637" i="12"/>
  <c r="B637" i="12"/>
  <c r="C637" i="12" s="1"/>
  <c r="A638" i="12"/>
  <c r="B638" i="12"/>
  <c r="C638" i="12" s="1"/>
  <c r="A639" i="12"/>
  <c r="B639" i="12"/>
  <c r="C639" i="12" s="1"/>
  <c r="A640" i="12"/>
  <c r="B640" i="12"/>
  <c r="C640" i="12" s="1"/>
  <c r="A641" i="12"/>
  <c r="B641" i="12"/>
  <c r="C641" i="12" s="1"/>
  <c r="A642" i="12"/>
  <c r="B642" i="12"/>
  <c r="C642" i="12" s="1"/>
  <c r="A643" i="12"/>
  <c r="B643" i="12"/>
  <c r="C643" i="12" s="1"/>
  <c r="A644" i="12"/>
  <c r="B644" i="12"/>
  <c r="C644" i="12" s="1"/>
  <c r="A645" i="12"/>
  <c r="B645" i="12"/>
  <c r="C645" i="12" s="1"/>
  <c r="A646" i="12"/>
  <c r="B646" i="12"/>
  <c r="C646" i="12" s="1"/>
  <c r="A647" i="12"/>
  <c r="B647" i="12"/>
  <c r="C647" i="12" s="1"/>
  <c r="A648" i="12"/>
  <c r="B648" i="12"/>
  <c r="C648" i="12" s="1"/>
  <c r="A649" i="12"/>
  <c r="B649" i="12"/>
  <c r="C649" i="12" s="1"/>
  <c r="A650" i="12"/>
  <c r="B650" i="12"/>
  <c r="C650" i="12" s="1"/>
  <c r="A651" i="12"/>
  <c r="B651" i="12"/>
  <c r="C651" i="12" s="1"/>
  <c r="A652" i="12"/>
  <c r="B652" i="12"/>
  <c r="C652" i="12" s="1"/>
  <c r="A653" i="12"/>
  <c r="B653" i="12"/>
  <c r="C653" i="12" s="1"/>
  <c r="A654" i="12"/>
  <c r="B654" i="12"/>
  <c r="C654" i="12" s="1"/>
  <c r="A655" i="12"/>
  <c r="B655" i="12"/>
  <c r="C655" i="12" s="1"/>
  <c r="A656" i="12"/>
  <c r="B656" i="12"/>
  <c r="C656" i="12" s="1"/>
  <c r="A657" i="12"/>
  <c r="B657" i="12"/>
  <c r="C657" i="12" s="1"/>
  <c r="A658" i="12"/>
  <c r="B658" i="12"/>
  <c r="C658" i="12" s="1"/>
  <c r="A659" i="12"/>
  <c r="B659" i="12"/>
  <c r="C659" i="12" s="1"/>
  <c r="A660" i="12"/>
  <c r="B660" i="12"/>
  <c r="C660" i="12" s="1"/>
  <c r="A661" i="12"/>
  <c r="B661" i="12"/>
  <c r="C661" i="12" s="1"/>
  <c r="A662" i="12"/>
  <c r="B662" i="12"/>
  <c r="C662" i="12" s="1"/>
  <c r="A663" i="12"/>
  <c r="B663" i="12"/>
  <c r="A664" i="12"/>
  <c r="B664" i="12"/>
  <c r="A665" i="12"/>
  <c r="B665" i="12"/>
  <c r="A666" i="12"/>
  <c r="B666" i="12"/>
  <c r="A667" i="12"/>
  <c r="B667" i="12"/>
  <c r="A668" i="12"/>
  <c r="B668" i="12"/>
  <c r="A669" i="12"/>
  <c r="B669" i="12"/>
  <c r="A670" i="12"/>
  <c r="B670" i="12"/>
  <c r="A671" i="12"/>
  <c r="B671" i="12"/>
  <c r="A672" i="12"/>
  <c r="B672" i="12"/>
  <c r="A673" i="12"/>
  <c r="B673" i="12"/>
  <c r="A674" i="12"/>
  <c r="B674" i="12"/>
  <c r="A675" i="12"/>
  <c r="B675" i="12"/>
  <c r="A676" i="12"/>
  <c r="B676" i="12"/>
  <c r="A677" i="12"/>
  <c r="B677" i="12"/>
  <c r="A678" i="12"/>
  <c r="B678" i="12"/>
  <c r="A679" i="12"/>
  <c r="B679" i="12"/>
  <c r="A680" i="12"/>
  <c r="B680" i="12"/>
  <c r="A681" i="12"/>
  <c r="B681" i="12"/>
  <c r="A682" i="12"/>
  <c r="B682" i="12"/>
  <c r="A683" i="12"/>
  <c r="B683" i="12"/>
  <c r="A684" i="12"/>
  <c r="B684" i="12"/>
  <c r="A685" i="12"/>
  <c r="B685" i="12"/>
  <c r="A686" i="12"/>
  <c r="B686" i="12"/>
  <c r="A687" i="12"/>
  <c r="B687" i="12"/>
  <c r="A688" i="12"/>
  <c r="B688" i="12"/>
  <c r="A689" i="12"/>
  <c r="B689" i="12"/>
  <c r="A690" i="12"/>
  <c r="B690" i="12"/>
  <c r="A691" i="12"/>
  <c r="B691" i="12"/>
  <c r="A692" i="12"/>
  <c r="B692" i="12"/>
  <c r="A693" i="12"/>
  <c r="B693" i="12"/>
  <c r="A694" i="12"/>
  <c r="B694" i="12"/>
  <c r="A695" i="12"/>
  <c r="B695" i="12"/>
  <c r="A696" i="12"/>
  <c r="B696" i="12"/>
  <c r="A697" i="12"/>
  <c r="B697" i="12"/>
  <c r="A698" i="12"/>
  <c r="B698" i="12"/>
  <c r="A699" i="12"/>
  <c r="B699" i="12"/>
  <c r="A700" i="12"/>
  <c r="B700" i="12"/>
  <c r="A701" i="12"/>
  <c r="B701" i="12"/>
  <c r="A702" i="12"/>
  <c r="B702" i="12"/>
  <c r="A703" i="12"/>
  <c r="B703" i="12"/>
  <c r="A704" i="12"/>
  <c r="B704" i="12"/>
  <c r="A705" i="12"/>
  <c r="B705" i="12"/>
  <c r="A706" i="12"/>
  <c r="B706" i="12"/>
  <c r="A707" i="12"/>
  <c r="B707" i="12"/>
  <c r="A708" i="12"/>
  <c r="B708" i="12"/>
  <c r="A709" i="12"/>
  <c r="B709" i="12"/>
  <c r="A710" i="12"/>
  <c r="B710" i="12"/>
  <c r="A711" i="12"/>
  <c r="B711" i="12"/>
  <c r="A712" i="12"/>
  <c r="B712" i="12"/>
  <c r="A713" i="12"/>
  <c r="B713" i="12"/>
  <c r="A714" i="12"/>
  <c r="B714" i="12"/>
  <c r="A715" i="12"/>
  <c r="B715" i="12"/>
  <c r="A716" i="12"/>
  <c r="B716" i="12"/>
  <c r="A717" i="12"/>
  <c r="B717" i="12"/>
  <c r="A718" i="12"/>
  <c r="B718" i="12"/>
  <c r="A719" i="12"/>
  <c r="B719" i="12"/>
  <c r="A720" i="12"/>
  <c r="B720" i="12"/>
  <c r="A721" i="12"/>
  <c r="B721" i="12"/>
  <c r="A722" i="12"/>
  <c r="B722" i="12"/>
  <c r="A723" i="12"/>
  <c r="B723" i="12"/>
  <c r="A724" i="12"/>
  <c r="B724" i="12"/>
  <c r="A725" i="12"/>
  <c r="B725" i="12"/>
  <c r="A726" i="12"/>
  <c r="B726" i="12"/>
  <c r="A727" i="12"/>
  <c r="B727" i="12"/>
  <c r="A728" i="12"/>
  <c r="B728" i="12"/>
  <c r="A729" i="12"/>
  <c r="B729" i="12"/>
  <c r="A730" i="12"/>
  <c r="B730" i="12"/>
  <c r="A731" i="12"/>
  <c r="B731" i="12"/>
  <c r="A732" i="12"/>
  <c r="B732" i="12"/>
  <c r="A733" i="12"/>
  <c r="B733" i="12"/>
  <c r="A734" i="12"/>
  <c r="B734" i="12"/>
  <c r="A735" i="12"/>
  <c r="B735" i="12"/>
  <c r="A736" i="12"/>
  <c r="B736" i="12"/>
  <c r="A737" i="12"/>
  <c r="B737" i="12"/>
  <c r="A738" i="12"/>
  <c r="B738" i="12"/>
  <c r="A739" i="12"/>
  <c r="B739" i="12"/>
  <c r="A740" i="12"/>
  <c r="B740" i="12"/>
  <c r="A741" i="12"/>
  <c r="B741" i="12"/>
  <c r="A742" i="12"/>
  <c r="B742" i="12"/>
  <c r="A743" i="12"/>
  <c r="B743" i="12"/>
  <c r="A744" i="12"/>
  <c r="B744" i="12"/>
  <c r="A745" i="12"/>
  <c r="B745" i="12"/>
  <c r="A746" i="12"/>
  <c r="B746" i="12"/>
  <c r="A747" i="12"/>
  <c r="B747" i="12"/>
  <c r="A748" i="12"/>
  <c r="B748" i="12"/>
  <c r="A749" i="12"/>
  <c r="B749" i="12"/>
  <c r="A750" i="12"/>
  <c r="B750" i="12"/>
  <c r="A751" i="12"/>
  <c r="B751" i="12"/>
  <c r="A752" i="12"/>
  <c r="B752" i="12"/>
  <c r="A753" i="12"/>
  <c r="B753" i="12"/>
  <c r="A754" i="12"/>
  <c r="B754" i="12"/>
  <c r="A755" i="12"/>
  <c r="B755" i="12"/>
  <c r="A756" i="12"/>
  <c r="B756" i="12"/>
  <c r="A757" i="12"/>
  <c r="B757" i="12"/>
  <c r="A758" i="12"/>
  <c r="B758" i="12"/>
  <c r="A759" i="12"/>
  <c r="B759" i="12"/>
  <c r="A760" i="12"/>
  <c r="B760" i="12"/>
  <c r="A761" i="12"/>
  <c r="B761" i="12"/>
  <c r="A762" i="12"/>
  <c r="B762" i="12"/>
  <c r="A763" i="12"/>
  <c r="B763" i="12"/>
  <c r="A764" i="12"/>
  <c r="B764" i="12"/>
  <c r="A765" i="12"/>
  <c r="B765" i="12"/>
  <c r="A766" i="12"/>
  <c r="B766" i="12"/>
  <c r="A767" i="12"/>
  <c r="B767" i="12"/>
  <c r="A768" i="12"/>
  <c r="B768" i="12"/>
  <c r="A769" i="12"/>
  <c r="B769" i="12"/>
  <c r="A770" i="12"/>
  <c r="B770" i="12"/>
  <c r="A771" i="12"/>
  <c r="B771" i="12"/>
  <c r="A772" i="12"/>
  <c r="B772" i="12"/>
  <c r="A773" i="12"/>
  <c r="B773" i="12"/>
  <c r="A774" i="12"/>
  <c r="B774" i="12"/>
  <c r="A775" i="12"/>
  <c r="B775" i="12"/>
  <c r="A776" i="12"/>
  <c r="B776" i="12"/>
  <c r="A777" i="12"/>
  <c r="B777" i="12"/>
  <c r="A778" i="12"/>
  <c r="B778" i="12"/>
  <c r="A779" i="12"/>
  <c r="B779" i="12"/>
  <c r="A780" i="12"/>
  <c r="B780" i="12"/>
  <c r="A781" i="12"/>
  <c r="B781" i="12"/>
  <c r="A782" i="12"/>
  <c r="B782" i="12"/>
  <c r="A783" i="12"/>
  <c r="B783" i="12"/>
  <c r="A784" i="12"/>
  <c r="B784" i="12"/>
  <c r="A785" i="12"/>
  <c r="B785" i="12"/>
  <c r="A786" i="12"/>
  <c r="B786" i="12"/>
  <c r="A787" i="12"/>
  <c r="B787" i="12"/>
  <c r="A788" i="12"/>
  <c r="B788" i="12"/>
  <c r="A789" i="12"/>
  <c r="B789" i="12"/>
  <c r="A790" i="12"/>
  <c r="B790" i="12"/>
  <c r="A791" i="12"/>
  <c r="B791" i="12"/>
  <c r="A792" i="12"/>
  <c r="B792" i="12"/>
  <c r="A793" i="12"/>
  <c r="B793" i="12"/>
  <c r="A794" i="12"/>
  <c r="B794" i="12"/>
  <c r="A795" i="12"/>
  <c r="B795" i="12"/>
  <c r="A796" i="12"/>
  <c r="B796" i="12"/>
  <c r="A797" i="12"/>
  <c r="B797" i="12"/>
  <c r="A798" i="12"/>
  <c r="B798" i="12"/>
  <c r="A799" i="12"/>
  <c r="B799" i="12"/>
  <c r="A800" i="12"/>
  <c r="B800" i="12"/>
  <c r="A801" i="12"/>
  <c r="B801" i="12"/>
  <c r="A802" i="12"/>
  <c r="B802" i="12"/>
  <c r="A803" i="12"/>
  <c r="B803" i="12"/>
  <c r="A804" i="12"/>
  <c r="B804" i="12"/>
  <c r="A805" i="12"/>
  <c r="B805" i="12"/>
  <c r="A806" i="12"/>
  <c r="B806" i="12"/>
  <c r="A807" i="12"/>
  <c r="B807" i="12"/>
  <c r="A808" i="12"/>
  <c r="B808" i="12"/>
  <c r="A809" i="12"/>
  <c r="B809" i="12"/>
  <c r="A810" i="12"/>
  <c r="B810" i="12"/>
  <c r="A811" i="12"/>
  <c r="B811" i="12"/>
  <c r="A812" i="12"/>
  <c r="B812" i="12"/>
  <c r="A813" i="12"/>
  <c r="B813" i="12"/>
  <c r="A814" i="12"/>
  <c r="B814" i="12"/>
  <c r="A815" i="12"/>
  <c r="B815" i="12"/>
  <c r="A816" i="12"/>
  <c r="B816" i="12"/>
  <c r="A817" i="12"/>
  <c r="B817" i="12"/>
  <c r="A818" i="12"/>
  <c r="B818" i="12"/>
  <c r="A819" i="12"/>
  <c r="B819" i="12"/>
  <c r="A820" i="12"/>
  <c r="B820" i="12"/>
  <c r="A821" i="12"/>
  <c r="B821" i="12"/>
  <c r="A822" i="12"/>
  <c r="B822" i="12"/>
  <c r="A823" i="12"/>
  <c r="B823" i="12"/>
  <c r="A824" i="12"/>
  <c r="B824" i="12"/>
  <c r="A825" i="12"/>
  <c r="B825" i="12"/>
  <c r="A826" i="12"/>
  <c r="B826" i="12"/>
  <c r="A827" i="12"/>
  <c r="B827" i="12"/>
  <c r="A828" i="12"/>
  <c r="B828" i="12"/>
  <c r="A829" i="12"/>
  <c r="B829" i="12"/>
  <c r="A830" i="12"/>
  <c r="B830" i="12"/>
  <c r="A831" i="12"/>
  <c r="B831" i="12"/>
  <c r="A832" i="12"/>
  <c r="B832" i="12"/>
  <c r="A833" i="12"/>
  <c r="B833" i="12"/>
  <c r="A834" i="12"/>
  <c r="B834" i="12"/>
  <c r="A835" i="12"/>
  <c r="B835" i="12"/>
  <c r="A836" i="12"/>
  <c r="B836" i="12"/>
  <c r="A837" i="12"/>
  <c r="B837" i="12"/>
  <c r="A838" i="12"/>
  <c r="B838" i="12"/>
  <c r="A839" i="12"/>
  <c r="B839" i="12"/>
  <c r="A840" i="12"/>
  <c r="B840" i="12"/>
  <c r="A841" i="12"/>
  <c r="B841" i="12"/>
  <c r="A842" i="12"/>
  <c r="B842" i="12"/>
  <c r="A843" i="12"/>
  <c r="B843" i="12"/>
  <c r="A844" i="12"/>
  <c r="B844" i="12"/>
  <c r="A845" i="12"/>
  <c r="B845" i="12"/>
  <c r="A846" i="12"/>
  <c r="B846" i="12"/>
  <c r="A847" i="12"/>
  <c r="B847" i="12"/>
  <c r="A848" i="12"/>
  <c r="B848" i="12"/>
  <c r="A849" i="12"/>
  <c r="B849" i="12"/>
  <c r="A850" i="12"/>
  <c r="B850" i="12"/>
  <c r="A851" i="12"/>
  <c r="B851" i="12"/>
  <c r="A852" i="12"/>
  <c r="B852" i="12"/>
  <c r="A853" i="12"/>
  <c r="B853" i="12"/>
  <c r="A854" i="12"/>
  <c r="B854" i="12"/>
  <c r="A855" i="12"/>
  <c r="B855" i="12"/>
  <c r="A856" i="12"/>
  <c r="B856" i="12"/>
  <c r="A857" i="12"/>
  <c r="B857" i="12"/>
  <c r="A858" i="12"/>
  <c r="B858" i="12"/>
  <c r="A859" i="12"/>
  <c r="B859" i="12"/>
  <c r="A860" i="12"/>
  <c r="B860" i="12"/>
  <c r="A861" i="12"/>
  <c r="B861" i="12"/>
  <c r="A862" i="12"/>
  <c r="B862" i="12"/>
  <c r="A863" i="12"/>
  <c r="B863" i="12"/>
  <c r="A864" i="12"/>
  <c r="B864" i="12"/>
  <c r="A865" i="12"/>
  <c r="B865" i="12"/>
  <c r="A866" i="12"/>
  <c r="B866" i="12"/>
  <c r="A867" i="12"/>
  <c r="B867" i="12"/>
  <c r="A868" i="12"/>
  <c r="B868" i="12"/>
  <c r="A869" i="12"/>
  <c r="B869" i="12"/>
  <c r="A870" i="12"/>
  <c r="B870" i="12"/>
  <c r="A871" i="12"/>
  <c r="B871" i="12"/>
  <c r="A872" i="12"/>
  <c r="B872" i="12"/>
  <c r="A873" i="12"/>
  <c r="B873" i="12"/>
  <c r="A874" i="12"/>
  <c r="B874" i="12"/>
  <c r="A875" i="12"/>
  <c r="B875" i="12"/>
  <c r="A876" i="12"/>
  <c r="B876" i="12"/>
  <c r="A877" i="12"/>
  <c r="B877" i="12"/>
  <c r="A878" i="12"/>
  <c r="B878" i="12"/>
  <c r="A879" i="12"/>
  <c r="B879" i="12"/>
  <c r="A880" i="12"/>
  <c r="B880" i="12"/>
  <c r="A881" i="12"/>
  <c r="B881" i="12"/>
  <c r="A882" i="12"/>
  <c r="B882" i="12"/>
  <c r="A883" i="12"/>
  <c r="B883" i="12"/>
  <c r="A884" i="12"/>
  <c r="B884" i="12"/>
  <c r="A885" i="12"/>
  <c r="B885" i="12"/>
  <c r="A886" i="12"/>
  <c r="B886" i="12"/>
  <c r="A887" i="12"/>
  <c r="B887" i="12"/>
  <c r="A888" i="12"/>
  <c r="B888" i="12"/>
  <c r="A889" i="12"/>
  <c r="B889" i="12"/>
  <c r="A890" i="12"/>
  <c r="B890" i="12"/>
  <c r="A891" i="12"/>
  <c r="B891" i="12"/>
  <c r="A892" i="12"/>
  <c r="B892" i="12"/>
  <c r="A893" i="12"/>
  <c r="B893" i="12"/>
  <c r="A894" i="12"/>
  <c r="B894" i="12"/>
  <c r="A895" i="12"/>
  <c r="B895" i="12"/>
  <c r="A896" i="12"/>
  <c r="B896" i="12"/>
  <c r="A897" i="12"/>
  <c r="B897" i="12"/>
  <c r="A898" i="12"/>
  <c r="B898" i="12"/>
  <c r="A899" i="12"/>
  <c r="B899" i="12"/>
  <c r="A900" i="12"/>
  <c r="B900" i="12"/>
  <c r="A901" i="12"/>
  <c r="B901" i="12"/>
  <c r="A902" i="12"/>
  <c r="B902" i="12"/>
  <c r="A903" i="12"/>
  <c r="B903" i="12"/>
  <c r="A904" i="12"/>
  <c r="B904" i="12"/>
  <c r="A905" i="12"/>
  <c r="B905" i="12"/>
  <c r="A906" i="12"/>
  <c r="B906" i="12"/>
  <c r="A907" i="12"/>
  <c r="B907" i="12"/>
  <c r="A908" i="12"/>
  <c r="B908" i="12"/>
  <c r="A909" i="12"/>
  <c r="B909" i="12"/>
  <c r="A910" i="12"/>
  <c r="B910" i="12"/>
  <c r="A911" i="12"/>
  <c r="B911" i="12"/>
  <c r="A912" i="12"/>
  <c r="B912" i="12"/>
  <c r="A913" i="12"/>
  <c r="B913" i="12"/>
  <c r="A914" i="12"/>
  <c r="B914" i="12"/>
  <c r="A915" i="12"/>
  <c r="B915" i="12"/>
  <c r="A916" i="12"/>
  <c r="B916" i="12"/>
  <c r="A917" i="12"/>
  <c r="B917" i="12"/>
  <c r="A918" i="12"/>
  <c r="B918" i="12"/>
  <c r="A919" i="12"/>
  <c r="B919" i="12"/>
  <c r="A920" i="12"/>
  <c r="B920" i="12"/>
  <c r="A921" i="12"/>
  <c r="B921" i="12"/>
  <c r="A922" i="12"/>
  <c r="B922" i="12"/>
  <c r="A923" i="12"/>
  <c r="B923" i="12"/>
  <c r="A924" i="12"/>
  <c r="B924" i="12"/>
  <c r="A925" i="12"/>
  <c r="B925" i="12"/>
  <c r="A926" i="12"/>
  <c r="B926" i="12"/>
  <c r="A927" i="12"/>
  <c r="B927" i="12"/>
  <c r="A928" i="12"/>
  <c r="B928" i="12"/>
  <c r="A929" i="12"/>
  <c r="B929" i="12"/>
  <c r="A930" i="12"/>
  <c r="B930" i="12"/>
  <c r="A931" i="12"/>
  <c r="B931" i="12"/>
  <c r="A932" i="12"/>
  <c r="B932" i="12"/>
  <c r="A933" i="12"/>
  <c r="B933" i="12"/>
  <c r="A934" i="12"/>
  <c r="B934" i="12"/>
  <c r="A935" i="12"/>
  <c r="B935" i="12"/>
  <c r="A936" i="12"/>
  <c r="B936" i="12"/>
  <c r="A937" i="12"/>
  <c r="B937" i="12"/>
  <c r="A938" i="12"/>
  <c r="B938" i="12"/>
  <c r="A939" i="12"/>
  <c r="B939" i="12"/>
  <c r="A940" i="12"/>
  <c r="B940" i="12"/>
  <c r="A941" i="12"/>
  <c r="B941" i="12"/>
  <c r="A942" i="12"/>
  <c r="B942" i="12"/>
  <c r="A943" i="12"/>
  <c r="B943" i="12"/>
  <c r="A944" i="12"/>
  <c r="B944" i="12"/>
  <c r="A945" i="12"/>
  <c r="B945" i="12"/>
  <c r="A946" i="12"/>
  <c r="B946" i="12"/>
  <c r="A947" i="12"/>
  <c r="B947" i="12"/>
  <c r="A948" i="12"/>
  <c r="B948" i="12"/>
  <c r="A949" i="12"/>
  <c r="B949" i="12"/>
  <c r="A950" i="12"/>
  <c r="B950" i="12"/>
  <c r="A951" i="12"/>
  <c r="B951" i="12"/>
  <c r="A952" i="12"/>
  <c r="B952" i="12"/>
  <c r="A953" i="12"/>
  <c r="B953" i="12"/>
  <c r="A954" i="12"/>
  <c r="B954" i="12"/>
  <c r="A955" i="12"/>
  <c r="B955" i="12"/>
  <c r="A956" i="12"/>
  <c r="B956" i="12"/>
  <c r="A957" i="12"/>
  <c r="B957" i="12"/>
  <c r="A958" i="12"/>
  <c r="B958" i="12"/>
  <c r="A959" i="12"/>
  <c r="B959" i="12"/>
  <c r="A960" i="12"/>
  <c r="B960" i="12"/>
  <c r="A961" i="12"/>
  <c r="B961" i="12"/>
  <c r="A962" i="12"/>
  <c r="B962" i="12"/>
  <c r="A963" i="12"/>
  <c r="B963" i="12"/>
  <c r="A964" i="12"/>
  <c r="B964" i="12"/>
  <c r="A965" i="12"/>
  <c r="B965" i="12"/>
  <c r="A966" i="12"/>
  <c r="B966" i="12"/>
  <c r="A967" i="12"/>
  <c r="B967" i="12"/>
  <c r="A968" i="12"/>
  <c r="B968" i="12"/>
  <c r="A969" i="12"/>
  <c r="B969" i="12"/>
  <c r="A970" i="12"/>
  <c r="B970" i="12"/>
  <c r="A971" i="12"/>
  <c r="B971" i="12"/>
  <c r="A972" i="12"/>
  <c r="B972" i="12"/>
  <c r="A973" i="12"/>
  <c r="B973" i="12"/>
  <c r="A974" i="12"/>
  <c r="B974" i="12"/>
  <c r="A975" i="12"/>
  <c r="B975" i="12"/>
  <c r="A976" i="12"/>
  <c r="B976" i="12"/>
  <c r="A977" i="12"/>
  <c r="B977" i="12"/>
  <c r="A978" i="12"/>
  <c r="B978" i="12"/>
  <c r="A979" i="12"/>
  <c r="B979" i="12"/>
  <c r="A980" i="12"/>
  <c r="B980" i="12"/>
  <c r="A981" i="12"/>
  <c r="B981" i="12"/>
  <c r="A982" i="12"/>
  <c r="B982" i="12"/>
  <c r="A983" i="12"/>
  <c r="B983" i="12"/>
  <c r="A984" i="12"/>
  <c r="B984" i="12"/>
  <c r="A985" i="12"/>
  <c r="B985" i="12"/>
  <c r="A986" i="12"/>
  <c r="B986" i="12"/>
  <c r="A987" i="12"/>
  <c r="B987" i="12"/>
  <c r="A988" i="12"/>
  <c r="B988" i="12"/>
  <c r="A989" i="12"/>
  <c r="B989" i="12"/>
  <c r="A990" i="12"/>
  <c r="B990" i="12"/>
  <c r="A991" i="12"/>
  <c r="B991" i="12"/>
  <c r="A992" i="12"/>
  <c r="B992" i="12"/>
  <c r="A993" i="12"/>
  <c r="B993" i="12"/>
  <c r="A994" i="12"/>
  <c r="B994" i="12"/>
  <c r="A995" i="12"/>
  <c r="B995" i="12"/>
  <c r="A996" i="12"/>
  <c r="B996" i="12"/>
  <c r="A997" i="12"/>
  <c r="B997" i="12"/>
  <c r="A998" i="12"/>
  <c r="B998" i="12"/>
  <c r="A999" i="12"/>
  <c r="B999" i="12"/>
  <c r="A1000" i="12"/>
  <c r="B1000" i="12"/>
  <c r="A1001" i="12"/>
  <c r="B1001" i="12"/>
  <c r="A1002" i="12"/>
  <c r="B1002" i="12"/>
  <c r="A1003" i="12"/>
  <c r="B1003" i="12"/>
  <c r="A1004" i="12"/>
  <c r="B1004" i="12"/>
  <c r="A1005" i="12"/>
  <c r="B1005" i="12"/>
  <c r="A1006" i="12"/>
  <c r="B1006" i="12"/>
  <c r="A1007" i="12"/>
  <c r="B1007" i="12"/>
  <c r="A1008" i="12"/>
  <c r="B1008" i="12"/>
  <c r="A1009" i="12"/>
  <c r="B1009" i="12"/>
  <c r="A1010" i="12"/>
  <c r="B1010" i="12"/>
  <c r="A1011" i="12"/>
  <c r="B1011" i="12"/>
  <c r="A1012" i="12"/>
  <c r="B1012" i="12"/>
  <c r="A1013" i="12"/>
  <c r="B1013" i="12"/>
  <c r="A1014" i="12"/>
  <c r="B1014" i="12"/>
  <c r="A1015" i="12"/>
  <c r="B1015" i="12"/>
  <c r="A1016" i="12"/>
  <c r="B1016" i="12"/>
  <c r="A1017" i="12"/>
  <c r="B1017" i="12"/>
  <c r="A1018" i="12"/>
  <c r="B1018" i="12"/>
  <c r="A1019" i="12"/>
  <c r="B1019" i="12"/>
  <c r="A1020" i="12"/>
  <c r="B1020" i="12"/>
  <c r="A1021" i="12"/>
  <c r="B1021" i="12"/>
  <c r="A1022" i="12"/>
  <c r="B1022" i="12"/>
  <c r="A1023" i="12"/>
  <c r="B1023" i="12"/>
  <c r="A1024" i="12"/>
  <c r="B1024" i="12"/>
  <c r="A1025" i="12"/>
  <c r="B1025" i="12"/>
  <c r="A1026" i="12"/>
  <c r="B1026" i="12"/>
  <c r="A1027" i="12"/>
  <c r="B1027" i="12"/>
  <c r="A1028" i="12"/>
  <c r="B1028" i="12"/>
  <c r="A1029" i="12"/>
  <c r="B1029" i="12"/>
  <c r="A1030" i="12"/>
  <c r="B1030" i="12"/>
  <c r="A1031" i="12"/>
  <c r="B1031" i="12"/>
  <c r="A1032" i="12"/>
  <c r="B1032" i="12"/>
  <c r="A1033" i="12"/>
  <c r="B1033" i="12"/>
  <c r="A1034" i="12"/>
  <c r="B1034" i="12"/>
  <c r="A1035" i="12"/>
  <c r="B1035" i="12"/>
  <c r="A1036" i="12"/>
  <c r="B1036" i="12"/>
  <c r="A1037" i="12"/>
  <c r="B1037" i="12"/>
  <c r="A1038" i="12"/>
  <c r="B1038" i="12"/>
  <c r="A1039" i="12"/>
  <c r="B1039" i="12"/>
  <c r="A1040" i="12"/>
  <c r="B1040" i="12"/>
  <c r="A1041" i="12"/>
  <c r="B1041" i="12"/>
  <c r="A1042" i="12"/>
  <c r="B1042" i="12"/>
  <c r="A1043" i="12"/>
  <c r="B1043" i="12"/>
  <c r="A1044" i="12"/>
  <c r="B1044" i="12"/>
  <c r="A1045" i="12"/>
  <c r="B1045" i="12"/>
  <c r="A1046" i="12"/>
  <c r="B1046" i="12"/>
  <c r="A1047" i="12"/>
  <c r="B1047" i="12"/>
  <c r="A1048" i="12"/>
  <c r="B1048" i="12"/>
  <c r="A1049" i="12"/>
  <c r="B1049" i="12"/>
  <c r="A1050" i="12"/>
  <c r="B1050" i="12"/>
  <c r="A1051" i="12"/>
  <c r="B1051" i="12"/>
  <c r="A1052" i="12"/>
  <c r="B1052" i="12"/>
  <c r="A1053" i="12"/>
  <c r="B1053" i="12"/>
  <c r="A1054" i="12"/>
  <c r="B1054" i="12"/>
  <c r="A1055" i="12"/>
  <c r="B1055" i="12"/>
  <c r="A1056" i="12"/>
  <c r="B1056" i="12"/>
  <c r="A1057" i="12"/>
  <c r="B1057" i="12"/>
  <c r="A1058" i="12"/>
  <c r="B1058" i="12"/>
  <c r="A1059" i="12"/>
  <c r="B1059" i="12"/>
  <c r="A1060" i="12"/>
  <c r="B1060" i="12"/>
  <c r="A1061" i="12"/>
  <c r="B1061" i="12"/>
  <c r="A1062" i="12"/>
  <c r="B1062" i="12"/>
  <c r="A1063" i="12"/>
  <c r="B1063" i="12"/>
  <c r="A1064" i="12"/>
  <c r="B1064" i="12"/>
  <c r="A1065" i="12"/>
  <c r="B1065" i="12"/>
  <c r="A1066" i="12"/>
  <c r="B1066" i="12"/>
  <c r="A1067" i="12"/>
  <c r="B1067" i="12"/>
  <c r="A1068" i="12"/>
  <c r="B1068" i="12"/>
  <c r="A1069" i="12"/>
  <c r="B1069" i="12"/>
  <c r="A1070" i="12"/>
  <c r="B1070" i="12"/>
  <c r="A1071" i="12"/>
  <c r="B1071" i="12"/>
  <c r="A1072" i="12"/>
  <c r="B1072" i="12"/>
  <c r="A1073" i="12"/>
  <c r="B1073" i="12"/>
  <c r="A1074" i="12"/>
  <c r="B1074" i="12"/>
  <c r="A1075" i="12"/>
  <c r="B1075" i="12"/>
  <c r="A1076" i="12"/>
  <c r="B1076" i="12"/>
  <c r="A1077" i="12"/>
  <c r="B1077" i="12"/>
  <c r="A1078" i="12"/>
  <c r="B1078" i="12"/>
  <c r="A1079" i="12"/>
  <c r="B1079" i="12"/>
  <c r="A1080" i="12"/>
  <c r="B1080" i="12"/>
  <c r="A1081" i="12"/>
  <c r="B1081" i="12"/>
  <c r="A1082" i="12"/>
  <c r="B1082" i="12"/>
  <c r="A1083" i="12"/>
  <c r="B1083" i="12"/>
  <c r="A1084" i="12"/>
  <c r="B1084" i="12"/>
  <c r="A1085" i="12"/>
  <c r="B1085" i="12"/>
  <c r="A1086" i="12"/>
  <c r="B1086" i="12"/>
  <c r="A1087" i="12"/>
  <c r="B1087" i="12"/>
  <c r="A1088" i="12"/>
  <c r="B1088" i="12"/>
  <c r="A1089" i="12"/>
  <c r="B1089" i="12"/>
  <c r="A1090" i="12"/>
  <c r="B1090" i="12"/>
  <c r="A1091" i="12"/>
  <c r="B1091" i="12"/>
  <c r="A1092" i="12"/>
  <c r="B1092" i="12"/>
  <c r="A1093" i="12"/>
  <c r="B1093" i="12"/>
  <c r="A1094" i="12"/>
  <c r="B1094" i="12"/>
  <c r="A1095" i="12"/>
  <c r="B1095" i="12"/>
  <c r="A1096" i="12"/>
  <c r="B1096" i="12"/>
  <c r="A1097" i="12"/>
  <c r="B1097" i="12"/>
  <c r="A1098" i="12"/>
  <c r="B1098" i="12"/>
  <c r="A1099" i="12"/>
  <c r="B1099" i="12"/>
  <c r="A1100" i="12"/>
  <c r="B1100" i="12"/>
  <c r="A1101" i="12"/>
  <c r="B1101" i="12"/>
  <c r="A1102" i="12"/>
  <c r="B1102" i="12"/>
  <c r="A1103" i="12"/>
  <c r="B1103" i="12"/>
  <c r="A1104" i="12"/>
  <c r="B1104" i="12"/>
  <c r="A1105" i="12"/>
  <c r="B1105" i="12"/>
  <c r="A1106" i="12"/>
  <c r="B1106" i="12"/>
  <c r="A1107" i="12"/>
  <c r="B1107" i="12"/>
  <c r="A1108" i="12"/>
  <c r="B1108" i="12"/>
  <c r="A1109" i="12"/>
  <c r="B1109" i="12"/>
  <c r="A1110" i="12"/>
  <c r="B1110" i="12"/>
  <c r="A1111" i="12"/>
  <c r="B1111" i="12"/>
  <c r="A1112" i="12"/>
  <c r="B1112" i="12"/>
  <c r="A1113" i="12"/>
  <c r="B1113" i="12"/>
  <c r="A1114" i="12"/>
  <c r="B1114" i="12"/>
  <c r="A1115" i="12"/>
  <c r="B1115" i="12"/>
  <c r="A1116" i="12"/>
  <c r="B1116" i="12"/>
  <c r="A1117" i="12"/>
  <c r="B1117" i="12"/>
  <c r="A1118" i="12"/>
  <c r="B1118" i="12"/>
  <c r="A1119" i="12"/>
  <c r="B1119" i="12"/>
  <c r="A1120" i="12"/>
  <c r="B1120" i="12"/>
  <c r="A1121" i="12"/>
  <c r="B1121" i="12"/>
  <c r="A1122" i="12"/>
  <c r="B1122" i="12"/>
  <c r="A1123" i="12"/>
  <c r="B1123" i="12"/>
  <c r="A1124" i="12"/>
  <c r="B1124" i="12"/>
  <c r="A1125" i="12"/>
  <c r="B1125" i="12"/>
  <c r="A1126" i="12"/>
  <c r="B1126" i="12"/>
  <c r="A1127" i="12"/>
  <c r="B1127" i="12"/>
  <c r="A1128" i="12"/>
  <c r="B1128" i="12"/>
  <c r="A1129" i="12"/>
  <c r="B1129" i="12"/>
  <c r="A1130" i="12"/>
  <c r="B1130" i="12"/>
  <c r="A1131" i="12"/>
  <c r="B1131" i="12"/>
  <c r="A1132" i="12"/>
  <c r="B1132" i="12"/>
  <c r="A1133" i="12"/>
  <c r="B1133" i="12"/>
  <c r="A1134" i="12"/>
  <c r="B1134" i="12"/>
  <c r="A1135" i="12"/>
  <c r="B1135" i="12"/>
  <c r="A1136" i="12"/>
  <c r="B1136" i="12"/>
  <c r="A1137" i="12"/>
  <c r="B1137" i="12"/>
  <c r="A1138" i="12"/>
  <c r="B1138" i="12"/>
  <c r="A1139" i="12"/>
  <c r="B1139" i="12"/>
  <c r="A1140" i="12"/>
  <c r="B1140" i="12"/>
  <c r="A1141" i="12"/>
  <c r="B1141" i="12"/>
  <c r="A1142" i="12"/>
  <c r="B1142" i="12"/>
  <c r="A1143" i="12"/>
  <c r="B1143" i="12"/>
  <c r="A1144" i="12"/>
  <c r="B1144" i="12"/>
  <c r="A1145" i="12"/>
  <c r="B1145" i="12"/>
  <c r="A1146" i="12"/>
  <c r="B1146" i="12"/>
  <c r="A1147" i="12"/>
  <c r="B1147" i="12"/>
  <c r="A1148" i="12"/>
  <c r="B1148" i="12"/>
  <c r="A1149" i="12"/>
  <c r="B1149" i="12"/>
  <c r="A1150" i="12"/>
  <c r="B1150" i="12"/>
  <c r="A1151" i="12"/>
  <c r="B1151" i="12"/>
  <c r="A1152" i="12"/>
  <c r="B1152" i="12"/>
  <c r="A1153" i="12"/>
  <c r="B1153" i="12"/>
  <c r="A1154" i="12"/>
  <c r="B1154" i="12"/>
  <c r="A1155" i="12"/>
  <c r="B1155" i="12"/>
  <c r="A1156" i="12"/>
  <c r="B1156" i="12"/>
  <c r="A1157" i="12"/>
  <c r="B1157" i="12"/>
  <c r="A1158" i="12"/>
  <c r="B1158" i="12"/>
  <c r="A1159" i="12"/>
  <c r="B1159" i="12"/>
  <c r="A1160" i="12"/>
  <c r="B1160" i="12"/>
  <c r="A1161" i="12"/>
  <c r="B1161" i="12"/>
  <c r="A1162" i="12"/>
  <c r="B1162" i="12"/>
  <c r="A1163" i="12"/>
  <c r="B1163" i="12"/>
  <c r="A1164" i="12"/>
  <c r="B1164" i="12"/>
  <c r="A1165" i="12"/>
  <c r="B1165" i="12"/>
  <c r="A1166" i="12"/>
  <c r="B1166" i="12"/>
  <c r="A1167" i="12"/>
  <c r="B1167" i="12"/>
  <c r="A1168" i="12"/>
  <c r="B1168" i="12"/>
  <c r="A1169" i="12"/>
  <c r="B1169" i="12"/>
  <c r="A1170" i="12"/>
  <c r="B1170" i="12"/>
  <c r="A1171" i="12"/>
  <c r="B1171" i="12"/>
  <c r="A1172" i="12"/>
  <c r="B1172" i="12"/>
  <c r="A1173" i="12"/>
  <c r="B1173" i="12"/>
  <c r="A1174" i="12"/>
  <c r="B1174" i="12"/>
  <c r="A1175" i="12"/>
  <c r="B1175" i="12"/>
  <c r="A1176" i="12"/>
  <c r="B1176" i="12"/>
  <c r="A1177" i="12"/>
  <c r="B1177" i="12"/>
  <c r="A1178" i="12"/>
  <c r="B1178" i="12"/>
  <c r="A1179" i="12"/>
  <c r="B1179" i="12"/>
  <c r="A1180" i="12"/>
  <c r="B1180" i="12"/>
  <c r="A1181" i="12"/>
  <c r="B1181" i="12"/>
  <c r="A1182" i="12"/>
  <c r="B1182" i="12"/>
  <c r="A1183" i="12"/>
  <c r="B1183" i="12"/>
  <c r="A1184" i="12"/>
  <c r="B1184" i="12"/>
  <c r="A1185" i="12"/>
  <c r="B1185" i="12"/>
  <c r="A1186" i="12"/>
  <c r="B1186" i="12"/>
  <c r="A1187" i="12"/>
  <c r="B1187" i="12"/>
  <c r="A1188" i="12"/>
  <c r="B1188" i="12"/>
  <c r="A1189" i="12"/>
  <c r="B1189" i="12"/>
  <c r="A1190" i="12"/>
  <c r="B1190" i="12"/>
  <c r="A1191" i="12"/>
  <c r="B1191" i="12"/>
  <c r="A1192" i="12"/>
  <c r="B1192" i="12"/>
  <c r="A1193" i="12"/>
  <c r="B1193" i="12"/>
  <c r="A1194" i="12"/>
  <c r="B1194" i="12"/>
  <c r="A1195" i="12"/>
  <c r="B1195" i="12"/>
  <c r="A1196" i="12"/>
  <c r="B1196" i="12"/>
  <c r="A1197" i="12"/>
  <c r="B1197" i="12"/>
  <c r="A1198" i="12"/>
  <c r="B1198" i="12"/>
  <c r="A1199" i="12"/>
  <c r="B1199" i="12"/>
  <c r="A1200" i="12"/>
  <c r="B1200" i="12"/>
  <c r="A1201" i="12"/>
  <c r="B1201" i="12"/>
  <c r="A1202" i="12"/>
  <c r="B1202" i="12"/>
  <c r="A1203" i="12"/>
  <c r="B1203" i="12"/>
  <c r="A1204" i="12"/>
  <c r="B1204" i="12"/>
  <c r="A1205" i="12"/>
  <c r="B1205" i="12"/>
  <c r="A1206" i="12"/>
  <c r="B1206" i="12"/>
  <c r="A1207" i="12"/>
  <c r="B1207" i="12"/>
  <c r="A1208" i="12"/>
  <c r="B1208" i="12"/>
  <c r="A1209" i="12"/>
  <c r="B1209" i="12"/>
  <c r="A1210" i="12"/>
  <c r="B1210" i="12"/>
  <c r="A1211" i="12"/>
  <c r="B1211" i="12"/>
  <c r="A1212" i="12"/>
  <c r="B1212" i="12"/>
  <c r="A1213" i="12"/>
  <c r="B1213" i="12"/>
  <c r="A1214" i="12"/>
  <c r="B1214" i="12"/>
  <c r="A1215" i="12"/>
  <c r="B1215" i="12"/>
  <c r="A1216" i="12"/>
  <c r="B1216" i="12"/>
  <c r="A1217" i="12"/>
  <c r="B1217" i="12"/>
  <c r="A1218" i="12"/>
  <c r="B1218" i="12"/>
  <c r="A1219" i="12"/>
  <c r="B1219" i="12"/>
  <c r="A1220" i="12"/>
  <c r="B1220" i="12"/>
  <c r="A1221" i="12"/>
  <c r="B1221" i="12"/>
  <c r="A1222" i="12"/>
  <c r="B1222" i="12"/>
  <c r="A1223" i="12"/>
  <c r="B1223" i="12"/>
  <c r="A1224" i="12"/>
  <c r="B1224" i="12"/>
  <c r="A1225" i="12"/>
  <c r="B1225" i="12"/>
  <c r="A1226" i="12"/>
  <c r="B1226" i="12"/>
  <c r="A1227" i="12"/>
  <c r="B1227" i="12"/>
  <c r="A1228" i="12"/>
  <c r="B1228" i="12"/>
  <c r="A1229" i="12"/>
  <c r="B1229" i="12"/>
  <c r="A1230" i="12"/>
  <c r="B1230" i="12"/>
  <c r="A1231" i="12"/>
  <c r="B1231" i="12"/>
  <c r="A1232" i="12"/>
  <c r="B1232" i="12"/>
  <c r="A1233" i="12"/>
  <c r="B1233" i="12"/>
  <c r="A1234" i="12"/>
  <c r="B1234" i="12"/>
  <c r="A1235" i="12"/>
  <c r="B1235" i="12"/>
  <c r="A1236" i="12"/>
  <c r="B1236" i="12"/>
  <c r="A1237" i="12"/>
  <c r="B1237" i="12"/>
  <c r="A1238" i="12"/>
  <c r="B1238" i="12"/>
  <c r="A1239" i="12"/>
  <c r="B1239" i="12"/>
  <c r="A1240" i="12"/>
  <c r="B1240" i="12"/>
  <c r="A1241" i="12"/>
  <c r="B1241" i="12"/>
  <c r="A1242" i="12"/>
  <c r="B1242" i="12"/>
  <c r="A1243" i="12"/>
  <c r="B1243" i="12"/>
  <c r="A1244" i="12"/>
  <c r="B1244" i="12"/>
  <c r="A1245" i="12"/>
  <c r="B1245" i="12"/>
  <c r="A1246" i="12"/>
  <c r="B1246" i="12"/>
  <c r="A1247" i="12"/>
  <c r="B1247" i="12"/>
  <c r="A1248" i="12"/>
  <c r="B1248" i="12"/>
  <c r="A1249" i="12"/>
  <c r="B1249" i="12"/>
  <c r="A1250" i="12"/>
  <c r="B1250" i="12"/>
  <c r="A1251" i="12"/>
  <c r="B1251" i="12"/>
  <c r="A1252" i="12"/>
  <c r="B1252" i="12"/>
  <c r="A1253" i="12"/>
  <c r="B1253" i="12"/>
  <c r="A1254" i="12"/>
  <c r="B1254" i="12"/>
  <c r="A1255" i="12"/>
  <c r="B1255" i="12"/>
  <c r="A1256" i="12"/>
  <c r="B1256" i="12"/>
  <c r="A1257" i="12"/>
  <c r="B1257" i="12"/>
  <c r="A1258" i="12"/>
  <c r="B1258" i="12"/>
  <c r="A1259" i="12"/>
  <c r="B1259" i="12"/>
  <c r="A1260" i="12"/>
  <c r="B1260" i="12"/>
  <c r="A1261" i="12"/>
  <c r="B1261" i="12"/>
  <c r="A1262" i="12"/>
  <c r="B1262" i="12"/>
  <c r="A1263" i="12"/>
  <c r="B1263" i="12"/>
  <c r="A1264" i="12"/>
  <c r="B1264" i="12"/>
  <c r="A1265" i="12"/>
  <c r="B1265" i="12"/>
  <c r="A1266" i="12"/>
  <c r="B1266" i="12"/>
  <c r="A1267" i="12"/>
  <c r="B1267" i="12"/>
  <c r="A1268" i="12"/>
  <c r="B1268" i="12"/>
  <c r="A1269" i="12"/>
  <c r="B1269" i="12"/>
  <c r="A1270" i="12"/>
  <c r="B1270" i="12"/>
  <c r="A1271" i="12"/>
  <c r="B1271" i="12"/>
  <c r="A1272" i="12"/>
  <c r="B1272" i="12"/>
  <c r="A1273" i="12"/>
  <c r="B1273" i="12"/>
  <c r="A1274" i="12"/>
  <c r="B1274" i="12"/>
  <c r="A1275" i="12"/>
  <c r="B1275" i="12"/>
  <c r="A1276" i="12"/>
  <c r="B1276" i="12"/>
  <c r="A1277" i="12"/>
  <c r="B1277" i="12"/>
  <c r="A1278" i="12"/>
  <c r="B1278" i="12"/>
  <c r="A1279" i="12"/>
  <c r="B1279" i="12"/>
  <c r="A1280" i="12"/>
  <c r="B1280" i="12"/>
  <c r="A1281" i="12"/>
  <c r="B1281" i="12"/>
  <c r="A1282" i="12"/>
  <c r="B1282" i="12"/>
  <c r="A1283" i="12"/>
  <c r="B1283" i="12"/>
  <c r="A1284" i="12"/>
  <c r="B1284" i="12"/>
  <c r="A1285" i="12"/>
  <c r="B1285" i="12"/>
  <c r="A1286" i="12"/>
  <c r="B1286" i="12"/>
  <c r="A1287" i="12"/>
  <c r="B1287" i="12"/>
  <c r="A1288" i="12"/>
  <c r="B1288" i="12"/>
  <c r="A1289" i="12"/>
  <c r="B1289" i="12"/>
  <c r="A1290" i="12"/>
  <c r="B1290" i="12"/>
  <c r="A1291" i="12"/>
  <c r="B1291" i="12"/>
  <c r="A1292" i="12"/>
  <c r="B1292" i="12"/>
  <c r="A1293" i="12"/>
  <c r="B1293" i="12"/>
  <c r="A1294" i="12"/>
  <c r="B1294" i="12"/>
  <c r="A1295" i="12"/>
  <c r="B1295" i="12"/>
  <c r="A1296" i="12"/>
  <c r="B1296" i="12"/>
  <c r="A1297" i="12"/>
  <c r="B1297" i="12"/>
  <c r="A1298" i="12"/>
  <c r="B1298" i="12"/>
  <c r="A1299" i="12"/>
  <c r="B1299" i="12"/>
  <c r="A1300" i="12"/>
  <c r="B1300" i="12"/>
  <c r="A1301" i="12"/>
  <c r="B1301" i="12"/>
  <c r="A1302" i="12"/>
  <c r="B1302" i="12"/>
  <c r="A1303" i="12"/>
  <c r="B1303" i="12"/>
  <c r="A1304" i="12"/>
  <c r="B1304" i="12"/>
  <c r="A1305" i="12"/>
  <c r="B1305" i="12"/>
  <c r="A1306" i="12"/>
  <c r="B1306" i="12"/>
  <c r="A1307" i="12"/>
  <c r="B1307" i="12"/>
  <c r="A1308" i="12"/>
  <c r="B1308" i="12"/>
  <c r="A1309" i="12"/>
  <c r="B1309" i="12"/>
  <c r="A1310" i="12"/>
  <c r="B1310" i="12"/>
  <c r="A1311" i="12"/>
  <c r="B1311" i="12"/>
  <c r="A1312" i="12"/>
  <c r="B1312" i="12"/>
  <c r="A1313" i="12"/>
  <c r="B1313" i="12"/>
  <c r="A1314" i="12"/>
  <c r="B1314" i="12"/>
  <c r="A1315" i="12"/>
  <c r="B1315" i="12"/>
  <c r="A1316" i="12"/>
  <c r="B1316" i="12"/>
  <c r="A1317" i="12"/>
  <c r="B1317" i="12"/>
  <c r="A1318" i="12"/>
  <c r="B1318" i="12"/>
  <c r="A1319" i="12"/>
  <c r="B1319" i="12"/>
  <c r="A1320" i="12"/>
  <c r="B1320" i="12"/>
  <c r="A1321" i="12"/>
  <c r="B1321" i="12"/>
  <c r="A1322" i="12"/>
  <c r="B1322" i="12"/>
  <c r="A1323" i="12"/>
  <c r="B1323" i="12"/>
  <c r="A1324" i="12"/>
  <c r="B1324" i="12"/>
  <c r="A1325" i="12"/>
  <c r="B1325" i="12"/>
  <c r="A1326" i="12"/>
  <c r="B1326" i="12"/>
  <c r="A1327" i="12"/>
  <c r="B1327" i="12"/>
  <c r="A1328" i="12"/>
  <c r="B1328" i="12"/>
  <c r="A1329" i="12"/>
  <c r="B1329" i="12"/>
  <c r="A1330" i="12"/>
  <c r="B1330" i="12"/>
  <c r="A1331" i="12"/>
  <c r="B1331" i="12"/>
  <c r="A1332" i="12"/>
  <c r="B1332" i="12"/>
  <c r="A1333" i="12"/>
  <c r="B1333" i="12"/>
  <c r="A1334" i="12"/>
  <c r="B1334" i="12"/>
  <c r="A1335" i="12"/>
  <c r="B1335" i="12"/>
  <c r="A1336" i="12"/>
  <c r="B1336" i="12"/>
  <c r="A1337" i="12"/>
  <c r="B1337" i="12"/>
  <c r="A1338" i="12"/>
  <c r="B1338" i="12"/>
  <c r="A1339" i="12"/>
  <c r="B1339" i="12"/>
  <c r="A1340" i="12"/>
  <c r="B1340" i="12"/>
  <c r="A1341" i="12"/>
  <c r="B1341" i="12"/>
  <c r="A1342" i="12"/>
  <c r="B1342" i="12"/>
  <c r="A1343" i="12"/>
  <c r="B1343" i="12"/>
  <c r="A1344" i="12"/>
  <c r="B1344" i="12"/>
  <c r="A1345" i="12"/>
  <c r="B1345" i="12"/>
  <c r="A1346" i="12"/>
  <c r="B1346" i="12"/>
  <c r="A1347" i="12"/>
  <c r="B1347" i="12"/>
  <c r="A1348" i="12"/>
  <c r="B1348" i="12"/>
  <c r="A1349" i="12"/>
  <c r="B1349" i="12"/>
  <c r="A1350" i="12"/>
  <c r="B1350" i="12"/>
  <c r="A1351" i="12"/>
  <c r="B1351" i="12"/>
  <c r="A1352" i="12"/>
  <c r="B1352" i="12"/>
  <c r="A1353" i="12"/>
  <c r="B1353" i="12"/>
  <c r="A1354" i="12"/>
  <c r="B1354" i="12"/>
  <c r="A1355" i="12"/>
  <c r="B1355" i="12"/>
  <c r="A1356" i="12"/>
  <c r="B1356" i="12"/>
  <c r="A1357" i="12"/>
  <c r="B1357" i="12"/>
  <c r="A1358" i="12"/>
  <c r="B1358" i="12"/>
  <c r="A1359" i="12"/>
  <c r="B1359" i="12"/>
  <c r="A1360" i="12"/>
  <c r="B1360" i="12"/>
  <c r="A1361" i="12"/>
  <c r="B1361" i="12"/>
  <c r="A1362" i="12"/>
  <c r="B1362" i="12"/>
  <c r="A1363" i="12"/>
  <c r="B1363" i="12"/>
  <c r="A1364" i="12"/>
  <c r="B1364" i="12"/>
  <c r="A1365" i="12"/>
  <c r="B1365" i="12"/>
  <c r="A1366" i="12"/>
  <c r="B1366" i="12"/>
  <c r="A1367" i="12"/>
  <c r="B1367" i="12"/>
  <c r="A1368" i="12"/>
  <c r="B1368" i="12"/>
  <c r="A1369" i="12"/>
  <c r="B1369" i="12"/>
  <c r="A1370" i="12"/>
  <c r="B1370" i="12"/>
  <c r="A1371" i="12"/>
  <c r="B1371" i="12"/>
  <c r="A1372" i="12"/>
  <c r="B1372" i="12"/>
  <c r="A1373" i="12"/>
  <c r="B1373" i="12"/>
  <c r="A1374" i="12"/>
  <c r="B1374" i="12"/>
  <c r="A1375" i="12"/>
  <c r="B1375" i="12"/>
  <c r="A1376" i="12"/>
  <c r="B1376" i="12"/>
  <c r="A1377" i="12"/>
  <c r="B1377" i="12"/>
  <c r="A1378" i="12"/>
  <c r="B1378" i="12"/>
  <c r="A1379" i="12"/>
  <c r="B1379" i="12"/>
  <c r="A1380" i="12"/>
  <c r="B1380" i="12"/>
  <c r="A1381" i="12"/>
  <c r="B1381" i="12"/>
  <c r="A1382" i="12"/>
  <c r="B1382" i="12"/>
  <c r="A1383" i="12"/>
  <c r="B1383" i="12"/>
  <c r="A1384" i="12"/>
  <c r="B1384" i="12"/>
  <c r="A1385" i="12"/>
  <c r="B1385" i="12"/>
  <c r="A1386" i="12"/>
  <c r="B1386" i="12"/>
  <c r="A1387" i="12"/>
  <c r="B1387" i="12"/>
  <c r="A1388" i="12"/>
  <c r="B1388" i="12"/>
  <c r="A1389" i="12"/>
  <c r="B1389" i="12"/>
  <c r="A1390" i="12"/>
  <c r="B1390" i="12"/>
  <c r="A1391" i="12"/>
  <c r="B1391" i="12"/>
  <c r="A1392" i="12"/>
  <c r="B1392" i="12"/>
  <c r="A1393" i="12"/>
  <c r="B1393" i="12"/>
  <c r="A1394" i="12"/>
  <c r="B1394" i="12"/>
  <c r="A1395" i="12"/>
  <c r="B1395" i="12"/>
  <c r="A1396" i="12"/>
  <c r="B1396" i="12"/>
  <c r="A1397" i="12"/>
  <c r="B1397" i="12"/>
  <c r="A1398" i="12"/>
  <c r="B1398" i="12"/>
  <c r="A1399" i="12"/>
  <c r="B1399" i="12"/>
  <c r="A1400" i="12"/>
  <c r="B1400" i="12"/>
  <c r="A1401" i="12"/>
  <c r="B1401" i="12"/>
  <c r="A1402" i="12"/>
  <c r="B1402" i="12"/>
  <c r="A1403" i="12"/>
  <c r="B1403" i="12"/>
  <c r="A1404" i="12"/>
  <c r="B1404" i="12"/>
  <c r="A1405" i="12"/>
  <c r="B1405" i="12"/>
  <c r="A1406" i="12"/>
  <c r="B1406" i="12"/>
  <c r="A1407" i="12"/>
  <c r="B1407" i="12"/>
  <c r="A1408" i="12"/>
  <c r="B1408" i="12"/>
  <c r="A1409" i="12"/>
  <c r="B1409" i="12"/>
  <c r="A1410" i="12"/>
  <c r="B1410" i="12"/>
  <c r="A1411" i="12"/>
  <c r="B1411" i="12"/>
  <c r="A1412" i="12"/>
  <c r="B1412" i="12"/>
  <c r="A1413" i="12"/>
  <c r="B1413" i="12"/>
  <c r="A1414" i="12"/>
  <c r="B1414" i="12"/>
  <c r="A1415" i="12"/>
  <c r="B1415" i="12"/>
  <c r="A1416" i="12"/>
  <c r="B1416" i="12"/>
  <c r="A1417" i="12"/>
  <c r="B1417" i="12"/>
  <c r="A1418" i="12"/>
  <c r="B1418" i="12"/>
  <c r="A1419" i="12"/>
  <c r="B1419" i="12"/>
  <c r="A1420" i="12"/>
  <c r="B1420" i="12"/>
  <c r="A1421" i="12"/>
  <c r="B1421" i="12"/>
  <c r="A1422" i="12"/>
  <c r="B1422" i="12"/>
  <c r="A1423" i="12"/>
  <c r="B1423" i="12"/>
  <c r="A1424" i="12"/>
  <c r="B1424" i="12"/>
  <c r="A1425" i="12"/>
  <c r="B1425" i="12"/>
  <c r="A1426" i="12"/>
  <c r="B1426" i="12"/>
  <c r="A1427" i="12"/>
  <c r="B1427" i="12"/>
  <c r="A1428" i="12"/>
  <c r="B1428" i="12"/>
  <c r="A1429" i="12"/>
  <c r="B1429" i="12"/>
  <c r="A1430" i="12"/>
  <c r="B1430" i="12"/>
  <c r="A1431" i="12"/>
  <c r="B1431" i="12"/>
  <c r="A1432" i="12"/>
  <c r="B1432" i="12"/>
  <c r="A1433" i="12"/>
  <c r="B1433" i="12"/>
  <c r="A1434" i="12"/>
  <c r="B1434" i="12"/>
  <c r="A1435" i="12"/>
  <c r="B1435" i="12"/>
  <c r="A1436" i="12"/>
  <c r="B1436" i="12"/>
  <c r="A1437" i="12"/>
  <c r="B1437" i="12"/>
  <c r="A1438" i="12"/>
  <c r="B1438" i="12"/>
  <c r="A1439" i="12"/>
  <c r="B1439" i="12"/>
  <c r="A1440" i="12"/>
  <c r="B1440" i="12"/>
  <c r="A1441" i="12"/>
  <c r="B1441" i="12"/>
  <c r="A1442" i="12"/>
  <c r="B1442" i="12"/>
  <c r="A1443" i="12"/>
  <c r="B1443" i="12"/>
  <c r="A1444" i="12"/>
  <c r="B1444" i="12"/>
  <c r="A1445" i="12"/>
  <c r="B1445" i="12"/>
  <c r="A1446" i="12"/>
  <c r="B1446" i="12"/>
  <c r="A1447" i="12"/>
  <c r="B1447" i="12"/>
  <c r="A1448" i="12"/>
  <c r="B1448" i="12"/>
  <c r="A1449" i="12"/>
  <c r="B1449" i="12"/>
  <c r="A1450" i="12"/>
  <c r="B1450" i="12"/>
  <c r="A1451" i="12"/>
  <c r="B1451" i="12"/>
  <c r="A1452" i="12"/>
  <c r="B1452" i="12"/>
  <c r="A1453" i="12"/>
  <c r="B1453" i="12"/>
  <c r="A1454" i="12"/>
  <c r="B1454" i="12"/>
  <c r="A1455" i="12"/>
  <c r="B1455" i="12"/>
  <c r="A1456" i="12"/>
  <c r="B1456" i="12"/>
  <c r="A1457" i="12"/>
  <c r="B1457" i="12"/>
  <c r="A1458" i="12"/>
  <c r="B1458" i="12"/>
  <c r="A1459" i="12"/>
  <c r="B1459" i="12"/>
  <c r="A1460" i="12"/>
  <c r="B1460" i="12"/>
  <c r="A1461" i="12"/>
  <c r="B1461" i="12"/>
  <c r="A1462" i="12"/>
  <c r="B1462" i="12"/>
  <c r="A1463" i="12"/>
  <c r="B1463" i="12"/>
  <c r="A1464" i="12"/>
  <c r="B1464" i="12"/>
  <c r="A1465" i="12"/>
  <c r="B1465" i="12"/>
  <c r="A1466" i="12"/>
  <c r="B1466" i="12"/>
  <c r="A1467" i="12"/>
  <c r="B1467" i="12"/>
  <c r="A1468" i="12"/>
  <c r="B1468" i="12"/>
  <c r="A1469" i="12"/>
  <c r="B1469" i="12"/>
  <c r="A1470" i="12"/>
  <c r="B1470" i="12"/>
  <c r="A1471" i="12"/>
  <c r="B1471" i="12"/>
  <c r="A1472" i="12"/>
  <c r="B1472" i="12"/>
  <c r="A1473" i="12"/>
  <c r="B1473" i="12"/>
  <c r="A1474" i="12"/>
  <c r="B1474" i="12"/>
  <c r="A1475" i="12"/>
  <c r="B1475" i="12"/>
  <c r="A1476" i="12"/>
  <c r="B1476" i="12"/>
  <c r="A1477" i="12"/>
  <c r="B1477" i="12"/>
  <c r="A1478" i="12"/>
  <c r="B1478" i="12"/>
  <c r="A1479" i="12"/>
  <c r="B1479" i="12"/>
  <c r="A1480" i="12"/>
  <c r="B1480" i="12"/>
  <c r="A1481" i="12"/>
  <c r="B1481" i="12"/>
  <c r="A1482" i="12"/>
  <c r="B1482" i="12"/>
  <c r="A1483" i="12"/>
  <c r="B1483" i="12"/>
  <c r="A1484" i="12"/>
  <c r="B1484" i="12"/>
  <c r="A1485" i="12"/>
  <c r="B1485" i="12"/>
  <c r="A1486" i="12"/>
  <c r="B1486" i="12"/>
  <c r="A1487" i="12"/>
  <c r="B1487" i="12"/>
  <c r="A1488" i="12"/>
  <c r="B1488" i="12"/>
  <c r="A1489" i="12"/>
  <c r="B1489" i="12"/>
  <c r="A1490" i="12"/>
  <c r="B1490" i="12"/>
  <c r="A1491" i="12"/>
  <c r="B1491" i="12"/>
  <c r="A1492" i="12"/>
  <c r="B1492" i="12"/>
  <c r="A1493" i="12"/>
  <c r="B1493" i="12"/>
  <c r="A1494" i="12"/>
  <c r="B1494" i="12"/>
  <c r="A1495" i="12"/>
  <c r="B1495" i="12"/>
  <c r="A1496" i="12"/>
  <c r="B1496" i="12"/>
  <c r="A1497" i="12"/>
  <c r="B1497" i="12"/>
  <c r="A1498" i="12"/>
  <c r="B1498" i="12"/>
  <c r="A1499" i="12"/>
  <c r="B1499" i="12"/>
  <c r="A1500" i="12"/>
  <c r="B1500" i="12"/>
  <c r="A1501" i="12"/>
  <c r="B1501" i="12"/>
  <c r="A1502" i="12"/>
  <c r="B1502" i="12"/>
  <c r="A1503" i="12"/>
  <c r="B1503" i="12"/>
  <c r="A1504" i="12"/>
  <c r="B1504" i="12"/>
  <c r="A1505" i="12"/>
  <c r="B1505" i="12"/>
  <c r="A1506" i="12"/>
  <c r="B1506" i="12"/>
  <c r="A1507" i="12"/>
  <c r="B1507" i="12"/>
  <c r="A1508" i="12"/>
  <c r="B1508" i="12"/>
  <c r="A1509" i="12"/>
  <c r="B1509" i="12"/>
  <c r="A1510" i="12"/>
  <c r="B1510" i="12"/>
  <c r="A1511" i="12"/>
  <c r="B1511" i="12"/>
  <c r="A1512" i="12"/>
  <c r="B1512" i="12"/>
  <c r="A1513" i="12"/>
  <c r="B1513" i="12"/>
  <c r="A1514" i="12"/>
  <c r="B1514" i="12"/>
  <c r="A1515" i="12"/>
  <c r="B1515" i="12"/>
  <c r="A1516" i="12"/>
  <c r="B1516" i="12"/>
  <c r="A1517" i="12"/>
  <c r="B1517" i="12"/>
  <c r="A1518" i="12"/>
  <c r="B1518" i="12"/>
  <c r="A1519" i="12"/>
  <c r="B1519" i="12"/>
  <c r="A1520" i="12"/>
  <c r="B1520" i="12"/>
  <c r="A1521" i="12"/>
  <c r="B1521" i="12"/>
  <c r="A1522" i="12"/>
  <c r="B1522" i="12"/>
  <c r="A1523" i="12"/>
  <c r="B1523" i="12"/>
  <c r="A1524" i="12"/>
  <c r="B1524" i="12"/>
  <c r="A1525" i="12"/>
  <c r="B1525" i="12"/>
  <c r="A1526" i="12"/>
  <c r="B1526" i="12"/>
  <c r="A1527" i="12"/>
  <c r="B1527" i="12"/>
  <c r="A1528" i="12"/>
  <c r="B1528" i="12"/>
  <c r="A1529" i="12"/>
  <c r="B1529" i="12"/>
  <c r="A1530" i="12"/>
  <c r="B1530" i="12"/>
  <c r="A1531" i="12"/>
  <c r="B1531" i="12"/>
  <c r="A1532" i="12"/>
  <c r="B1532" i="12"/>
  <c r="A1533" i="12"/>
  <c r="B1533" i="12"/>
  <c r="A1534" i="12"/>
  <c r="B1534" i="12"/>
  <c r="A1535" i="12"/>
  <c r="B1535" i="12"/>
  <c r="A1536" i="12"/>
  <c r="B1536" i="12"/>
  <c r="A1537" i="12"/>
  <c r="B1537" i="12"/>
  <c r="A1538" i="12"/>
  <c r="B1538" i="12"/>
  <c r="A1539" i="12"/>
  <c r="B1539" i="12"/>
  <c r="A1540" i="12"/>
  <c r="B1540" i="12"/>
  <c r="A1541" i="12"/>
  <c r="B1541" i="12"/>
  <c r="A1542" i="12"/>
  <c r="B1542" i="12"/>
  <c r="A1543" i="12"/>
  <c r="B1543" i="12"/>
  <c r="A1544" i="12"/>
  <c r="B1544" i="12"/>
  <c r="A1545" i="12"/>
  <c r="B1545" i="12"/>
  <c r="A1546" i="12"/>
  <c r="B1546" i="12"/>
  <c r="A1547" i="12"/>
  <c r="B1547" i="12"/>
  <c r="A1548" i="12"/>
  <c r="B1548" i="12"/>
  <c r="A1549" i="12"/>
  <c r="B1549" i="12"/>
  <c r="A1550" i="12"/>
  <c r="B1550" i="12"/>
  <c r="A1551" i="12"/>
  <c r="B1551" i="12"/>
  <c r="A1552" i="12"/>
  <c r="B1552" i="12"/>
  <c r="A1553" i="12"/>
  <c r="B1553" i="12"/>
  <c r="A1554" i="12"/>
  <c r="B1554" i="12"/>
  <c r="A1555" i="12"/>
  <c r="B1555" i="12"/>
  <c r="A1556" i="12"/>
  <c r="B1556" i="12"/>
  <c r="A1557" i="12"/>
  <c r="B1557" i="12"/>
  <c r="A1558" i="12"/>
  <c r="B1558" i="12"/>
  <c r="A1559" i="12"/>
  <c r="B1559" i="12"/>
  <c r="A1560" i="12"/>
  <c r="B1560" i="12"/>
  <c r="A1561" i="12"/>
  <c r="B1561" i="12"/>
  <c r="A1562" i="12"/>
  <c r="B1562" i="12"/>
  <c r="A1563" i="12"/>
  <c r="B1563" i="12"/>
  <c r="A1564" i="12"/>
  <c r="B1564" i="12"/>
  <c r="A1565" i="12"/>
  <c r="B1565" i="12"/>
  <c r="A1566" i="12"/>
  <c r="B1566" i="12"/>
  <c r="A1567" i="12"/>
  <c r="B1567" i="12"/>
  <c r="A1568" i="12"/>
  <c r="B1568" i="12"/>
  <c r="A1569" i="12"/>
  <c r="B1569" i="12"/>
  <c r="A1570" i="12"/>
  <c r="B1570" i="12"/>
  <c r="A1571" i="12"/>
  <c r="B1571" i="12"/>
  <c r="A1572" i="12"/>
  <c r="B1572" i="12"/>
  <c r="A1573" i="12"/>
  <c r="B1573" i="12"/>
  <c r="A1574" i="12"/>
  <c r="B1574" i="12"/>
  <c r="A1575" i="12"/>
  <c r="B1575" i="12"/>
  <c r="A1576" i="12"/>
  <c r="B1576" i="12"/>
  <c r="A1577" i="12"/>
  <c r="B1577" i="12"/>
  <c r="A1578" i="12"/>
  <c r="B1578" i="12"/>
  <c r="A1579" i="12"/>
  <c r="B1579" i="12"/>
  <c r="A1580" i="12"/>
  <c r="B1580" i="12"/>
  <c r="A1581" i="12"/>
  <c r="B1581" i="12"/>
  <c r="A1582" i="12"/>
  <c r="B1582" i="12"/>
  <c r="A1583" i="12"/>
  <c r="B1583" i="12"/>
  <c r="A1584" i="12"/>
  <c r="B1584" i="12"/>
  <c r="A1585" i="12"/>
  <c r="B1585" i="12"/>
  <c r="A1586" i="12"/>
  <c r="B1586" i="12"/>
  <c r="A1587" i="12"/>
  <c r="B1587" i="12"/>
  <c r="A1588" i="12"/>
  <c r="B1588" i="12"/>
  <c r="A1589" i="12"/>
  <c r="B1589" i="12"/>
  <c r="A1590" i="12"/>
  <c r="B1590" i="12"/>
  <c r="A1591" i="12"/>
  <c r="B1591" i="12"/>
  <c r="A1592" i="12"/>
  <c r="B1592" i="12"/>
  <c r="A1593" i="12"/>
  <c r="B1593" i="12"/>
  <c r="A1594" i="12"/>
  <c r="B1594" i="12"/>
  <c r="A1595" i="12"/>
  <c r="B1595" i="12"/>
  <c r="A1596" i="12"/>
  <c r="B1596" i="12"/>
  <c r="A1597" i="12"/>
  <c r="B1597" i="12"/>
  <c r="A1598" i="12"/>
  <c r="B1598" i="12"/>
  <c r="A1599" i="12"/>
  <c r="B1599" i="12"/>
  <c r="A1600" i="12"/>
  <c r="B1600" i="12"/>
  <c r="A1601" i="12"/>
  <c r="B1601" i="12"/>
  <c r="A1602" i="12"/>
  <c r="B1602" i="12"/>
  <c r="A1603" i="12"/>
  <c r="B1603" i="12"/>
  <c r="A1604" i="12"/>
  <c r="B1604" i="12"/>
  <c r="A1605" i="12"/>
  <c r="B1605" i="12"/>
  <c r="A1606" i="12"/>
  <c r="B1606" i="12"/>
  <c r="A1607" i="12"/>
  <c r="B1607" i="12"/>
  <c r="A1608" i="12"/>
  <c r="B1608" i="12"/>
  <c r="A1609" i="12"/>
  <c r="B1609" i="12"/>
  <c r="A1610" i="12"/>
  <c r="B1610" i="12"/>
  <c r="A1611" i="12"/>
  <c r="B1611" i="12"/>
  <c r="A1612" i="12"/>
  <c r="B1612" i="12"/>
  <c r="A1613" i="12"/>
  <c r="B1613" i="12"/>
  <c r="A1614" i="12"/>
  <c r="B1614" i="12"/>
  <c r="A1615" i="12"/>
  <c r="B1615" i="12"/>
  <c r="A1616" i="12"/>
  <c r="B1616" i="12"/>
  <c r="A1617" i="12"/>
  <c r="B1617" i="12"/>
  <c r="A1618" i="12"/>
  <c r="B1618" i="12"/>
  <c r="A1619" i="12"/>
  <c r="B1619" i="12"/>
  <c r="A1620" i="12"/>
  <c r="B1620" i="12"/>
  <c r="A1621" i="12"/>
  <c r="B1621" i="12"/>
  <c r="A1622" i="12"/>
  <c r="B1622" i="12"/>
  <c r="A1623" i="12"/>
  <c r="B1623" i="12"/>
  <c r="A1624" i="12"/>
  <c r="B1624" i="12"/>
  <c r="A1625" i="12"/>
  <c r="B1625" i="12"/>
  <c r="A1626" i="12"/>
  <c r="B1626" i="12"/>
  <c r="A1627" i="12"/>
  <c r="B1627" i="12"/>
  <c r="A1628" i="12"/>
  <c r="B1628" i="12"/>
  <c r="A1629" i="12"/>
  <c r="B1629" i="12"/>
  <c r="A1630" i="12"/>
  <c r="B1630" i="12"/>
  <c r="A1631" i="12"/>
  <c r="B1631" i="12"/>
  <c r="A1632" i="12"/>
  <c r="B1632" i="12"/>
  <c r="A1633" i="12"/>
  <c r="B1633" i="12"/>
  <c r="A1634" i="12"/>
  <c r="B1634" i="12"/>
  <c r="A1635" i="12"/>
  <c r="B1635" i="12"/>
  <c r="A1636" i="12"/>
  <c r="B1636" i="12"/>
  <c r="A1637" i="12"/>
  <c r="B1637" i="12"/>
  <c r="A1638" i="12"/>
  <c r="B1638" i="12"/>
  <c r="A1639" i="12"/>
  <c r="B1639" i="12"/>
  <c r="A1640" i="12"/>
  <c r="B1640" i="12"/>
  <c r="A1641" i="12"/>
  <c r="B1641" i="12"/>
  <c r="A1642" i="12"/>
  <c r="B1642" i="12"/>
  <c r="A1643" i="12"/>
  <c r="B1643" i="12"/>
  <c r="A1644" i="12"/>
  <c r="B1644" i="12"/>
  <c r="A1645" i="12"/>
  <c r="B1645" i="12"/>
  <c r="A1646" i="12"/>
  <c r="B1646" i="12"/>
  <c r="A1647" i="12"/>
  <c r="B1647" i="12"/>
  <c r="A1648" i="12"/>
  <c r="B1648" i="12"/>
  <c r="A1649" i="12"/>
  <c r="B1649" i="12"/>
  <c r="A1650" i="12"/>
  <c r="B1650" i="12"/>
  <c r="A1651" i="12"/>
  <c r="B1651" i="12"/>
  <c r="A1652" i="12"/>
  <c r="B1652" i="12"/>
  <c r="A1653" i="12"/>
  <c r="B1653" i="12"/>
  <c r="A1654" i="12"/>
  <c r="B1654" i="12"/>
  <c r="A1655" i="12"/>
  <c r="B1655" i="12"/>
  <c r="A1656" i="12"/>
  <c r="B1656" i="12"/>
  <c r="A1657" i="12"/>
  <c r="B1657" i="12"/>
  <c r="A1658" i="12"/>
  <c r="B1658" i="12"/>
  <c r="A1659" i="12"/>
  <c r="B1659" i="12"/>
  <c r="A1660" i="12"/>
  <c r="B1660" i="12"/>
  <c r="A1661" i="12"/>
  <c r="B1661" i="12"/>
  <c r="A1662" i="12"/>
  <c r="B1662" i="12"/>
  <c r="A1663" i="12"/>
  <c r="B1663" i="12"/>
  <c r="A1664" i="12"/>
  <c r="B1664" i="12"/>
  <c r="A1665" i="12"/>
  <c r="B1665" i="12"/>
  <c r="A1666" i="12"/>
  <c r="B1666" i="12"/>
  <c r="A1667" i="12"/>
  <c r="B1667" i="12"/>
  <c r="A1668" i="12"/>
  <c r="B1668" i="12"/>
  <c r="A1669" i="12"/>
  <c r="B1669" i="12"/>
  <c r="A1670" i="12"/>
  <c r="B1670" i="12"/>
  <c r="A1671" i="12"/>
  <c r="B1671" i="12"/>
  <c r="A1672" i="12"/>
  <c r="B1672" i="12"/>
  <c r="A1673" i="12"/>
  <c r="B1673" i="12"/>
  <c r="A1674" i="12"/>
  <c r="B1674" i="12"/>
  <c r="A1675" i="12"/>
  <c r="B1675" i="12"/>
  <c r="A1676" i="12"/>
  <c r="B1676" i="12"/>
  <c r="A1677" i="12"/>
  <c r="B1677" i="12"/>
  <c r="A1678" i="12"/>
  <c r="B1678" i="12"/>
  <c r="A1679" i="12"/>
  <c r="B1679" i="12"/>
  <c r="A1680" i="12"/>
  <c r="B1680" i="12"/>
  <c r="A1681" i="12"/>
  <c r="B1681" i="12"/>
  <c r="A1682" i="12"/>
  <c r="B1682" i="12"/>
  <c r="A1683" i="12"/>
  <c r="B1683" i="12"/>
  <c r="A1684" i="12"/>
  <c r="B1684" i="12"/>
  <c r="A1685" i="12"/>
  <c r="B1685" i="12"/>
  <c r="A1686" i="12"/>
  <c r="B1686" i="12"/>
  <c r="A1687" i="12"/>
  <c r="B1687" i="12"/>
  <c r="A1688" i="12"/>
  <c r="B1688" i="12"/>
  <c r="A1689" i="12"/>
  <c r="B1689" i="12"/>
  <c r="A1690" i="12"/>
  <c r="B1690" i="12"/>
  <c r="A1691" i="12"/>
  <c r="B1691" i="12"/>
  <c r="A1692" i="12"/>
  <c r="B1692" i="12"/>
  <c r="A1693" i="12"/>
  <c r="B1693" i="12"/>
  <c r="A1694" i="12"/>
  <c r="B1694" i="12"/>
  <c r="A1695" i="12"/>
  <c r="B1695" i="12"/>
  <c r="A1696" i="12"/>
  <c r="B1696" i="12"/>
  <c r="A1697" i="12"/>
  <c r="B1697" i="12"/>
  <c r="A1698" i="12"/>
  <c r="B1698" i="12"/>
  <c r="A1699" i="12"/>
  <c r="B1699" i="12"/>
  <c r="A1700" i="12"/>
  <c r="B1700" i="12"/>
  <c r="A1701" i="12"/>
  <c r="B1701" i="12"/>
  <c r="A1702" i="12"/>
  <c r="B1702" i="12"/>
  <c r="A1703" i="12"/>
  <c r="B1703" i="12"/>
  <c r="A1704" i="12"/>
  <c r="B1704" i="12"/>
  <c r="A1705" i="12"/>
  <c r="B1705" i="12"/>
  <c r="A1706" i="12"/>
  <c r="B1706" i="12"/>
  <c r="A1707" i="12"/>
  <c r="B1707" i="12"/>
  <c r="A1708" i="12"/>
  <c r="B1708" i="12"/>
  <c r="A1709" i="12"/>
  <c r="B1709" i="12"/>
  <c r="A1710" i="12"/>
  <c r="B1710" i="12"/>
  <c r="A1711" i="12"/>
  <c r="B1711" i="12"/>
  <c r="A1712" i="12"/>
  <c r="B1712" i="12"/>
  <c r="A1713" i="12"/>
  <c r="B1713" i="12"/>
  <c r="A1714" i="12"/>
  <c r="B1714" i="12"/>
  <c r="A1715" i="12"/>
  <c r="B1715" i="12"/>
  <c r="A1716" i="12"/>
  <c r="B1716" i="12"/>
  <c r="A1717" i="12"/>
  <c r="B1717" i="12"/>
  <c r="A1718" i="12"/>
  <c r="B1718" i="12"/>
  <c r="A1719" i="12"/>
  <c r="B1719" i="12"/>
  <c r="A1720" i="12"/>
  <c r="B1720" i="12"/>
  <c r="A1721" i="12"/>
  <c r="B1721" i="12"/>
  <c r="A1722" i="12"/>
  <c r="B1722" i="12"/>
  <c r="A1723" i="12"/>
  <c r="B1723" i="12"/>
  <c r="A1724" i="12"/>
  <c r="B1724" i="12"/>
  <c r="A1725" i="12"/>
  <c r="B1725" i="12"/>
  <c r="A1726" i="12"/>
  <c r="B1726" i="12"/>
  <c r="A1727" i="12"/>
  <c r="B1727" i="12"/>
  <c r="A1728" i="12"/>
  <c r="B1728" i="12"/>
  <c r="A1729" i="12"/>
  <c r="B1729" i="12"/>
  <c r="A1730" i="12"/>
  <c r="B1730" i="12"/>
  <c r="A1731" i="12"/>
  <c r="B1731" i="12"/>
  <c r="A1732" i="12"/>
  <c r="B1732" i="12"/>
  <c r="A1733" i="12"/>
  <c r="B1733" i="12"/>
  <c r="A1734" i="12"/>
  <c r="B1734" i="12"/>
  <c r="A1735" i="12"/>
  <c r="B1735" i="12"/>
  <c r="A1736" i="12"/>
  <c r="B1736" i="12"/>
  <c r="A1737" i="12"/>
  <c r="B1737" i="12"/>
  <c r="A1738" i="12"/>
  <c r="B1738" i="12"/>
  <c r="A1739" i="12"/>
  <c r="B1739" i="12"/>
  <c r="A1740" i="12"/>
  <c r="B1740" i="12"/>
  <c r="A1741" i="12"/>
  <c r="B1741" i="12"/>
  <c r="A1742" i="12"/>
  <c r="B1742" i="12"/>
  <c r="A1743" i="12"/>
  <c r="B1743" i="12"/>
  <c r="A1744" i="12"/>
  <c r="B1744" i="12"/>
  <c r="A1745" i="12"/>
  <c r="B1745" i="12"/>
  <c r="A1746" i="12"/>
  <c r="B1746" i="12"/>
  <c r="A1747" i="12"/>
  <c r="B1747" i="12"/>
  <c r="A1748" i="12"/>
  <c r="B1748" i="12"/>
  <c r="A1749" i="12"/>
  <c r="B1749" i="12"/>
  <c r="A1750" i="12"/>
  <c r="B1750" i="12"/>
  <c r="A1751" i="12"/>
  <c r="B1751" i="12"/>
  <c r="A1752" i="12"/>
  <c r="B1752" i="12"/>
  <c r="A1753" i="12"/>
  <c r="B1753" i="12"/>
  <c r="A1754" i="12"/>
  <c r="B1754" i="12"/>
  <c r="A1755" i="12"/>
  <c r="B1755" i="12"/>
  <c r="A1756" i="12"/>
  <c r="B1756" i="12"/>
  <c r="A1757" i="12"/>
  <c r="B1757" i="12"/>
  <c r="A1758" i="12"/>
  <c r="B1758" i="12"/>
  <c r="A1759" i="12"/>
  <c r="B1759" i="12"/>
  <c r="A1760" i="12"/>
  <c r="B1760" i="12"/>
  <c r="A1761" i="12"/>
  <c r="B1761" i="12"/>
  <c r="A1762" i="12"/>
  <c r="B1762" i="12"/>
  <c r="A1763" i="12"/>
  <c r="B1763" i="12"/>
  <c r="A1764" i="12"/>
  <c r="B1764" i="12"/>
  <c r="A1765" i="12"/>
  <c r="B1765" i="12"/>
  <c r="A1766" i="12"/>
  <c r="B1766" i="12"/>
  <c r="A1767" i="12"/>
  <c r="B1767" i="12"/>
  <c r="A1768" i="12"/>
  <c r="B1768" i="12"/>
  <c r="A1769" i="12"/>
  <c r="B1769" i="12"/>
  <c r="A1770" i="12"/>
  <c r="B1770" i="12"/>
  <c r="A1771" i="12"/>
  <c r="B1771" i="12"/>
  <c r="A1772" i="12"/>
  <c r="B1772" i="12"/>
  <c r="A1773" i="12"/>
  <c r="B1773" i="12"/>
  <c r="A1774" i="12"/>
  <c r="B1774" i="12"/>
  <c r="A1775" i="12"/>
  <c r="B1775" i="12"/>
  <c r="A1776" i="12"/>
  <c r="B1776" i="12"/>
  <c r="A1777" i="12"/>
  <c r="B1777" i="12"/>
  <c r="A1778" i="12"/>
  <c r="B1778" i="12"/>
  <c r="A1779" i="12"/>
  <c r="B1779" i="12"/>
  <c r="A1780" i="12"/>
  <c r="B1780" i="12"/>
  <c r="A1781" i="12"/>
  <c r="B1781" i="12"/>
  <c r="A1782" i="12"/>
  <c r="B1782" i="12"/>
  <c r="A1783" i="12"/>
  <c r="B1783" i="12"/>
  <c r="A1784" i="12"/>
  <c r="B1784" i="12"/>
  <c r="A1785" i="12"/>
  <c r="B1785" i="12"/>
  <c r="A1786" i="12"/>
  <c r="B1786" i="12"/>
  <c r="A1787" i="12"/>
  <c r="B1787" i="12"/>
  <c r="A1788" i="12"/>
  <c r="B1788" i="12"/>
  <c r="A1789" i="12"/>
  <c r="B1789" i="12"/>
  <c r="A1790" i="12"/>
  <c r="B1790" i="12"/>
  <c r="A1791" i="12"/>
  <c r="B1791" i="12"/>
  <c r="A1792" i="12"/>
  <c r="B1792" i="12"/>
  <c r="A1793" i="12"/>
  <c r="B1793" i="12"/>
  <c r="A1794" i="12"/>
  <c r="B1794" i="12"/>
  <c r="A1795" i="12"/>
  <c r="B1795" i="12"/>
  <c r="A1796" i="12"/>
  <c r="B1796" i="12"/>
  <c r="A1797" i="12"/>
  <c r="B1797" i="12"/>
  <c r="A1798" i="12"/>
  <c r="B1798" i="12"/>
  <c r="A1799" i="12"/>
  <c r="B1799" i="12"/>
  <c r="A1800" i="12"/>
  <c r="B1800" i="12"/>
  <c r="A1801" i="12"/>
  <c r="B1801" i="12"/>
  <c r="A1802" i="12"/>
  <c r="B1802" i="12"/>
  <c r="A1803" i="12"/>
  <c r="B1803" i="12"/>
  <c r="A1804" i="12"/>
  <c r="B1804" i="12"/>
  <c r="A1805" i="12"/>
  <c r="B1805" i="12"/>
  <c r="A1806" i="12"/>
  <c r="B1806" i="12"/>
  <c r="A1807" i="12"/>
  <c r="B1807" i="12"/>
  <c r="A1808" i="12"/>
  <c r="B1808" i="12"/>
  <c r="A1809" i="12"/>
  <c r="B1809" i="12"/>
  <c r="A1810" i="12"/>
  <c r="B1810" i="12"/>
  <c r="A1811" i="12"/>
  <c r="B1811" i="12"/>
  <c r="A1812" i="12"/>
  <c r="B1812" i="12"/>
  <c r="A1813" i="12"/>
  <c r="B1813" i="12"/>
  <c r="A1814" i="12"/>
  <c r="B1814" i="12"/>
  <c r="A1815" i="12"/>
  <c r="B1815" i="12"/>
  <c r="A1816" i="12"/>
  <c r="B1816" i="12"/>
  <c r="A1817" i="12"/>
  <c r="B1817" i="12"/>
  <c r="A1818" i="12"/>
  <c r="B1818" i="12"/>
  <c r="A1819" i="12"/>
  <c r="B1819" i="12"/>
  <c r="A1820" i="12"/>
  <c r="B1820" i="12"/>
  <c r="A1821" i="12"/>
  <c r="B1821" i="12"/>
  <c r="A1822" i="12"/>
  <c r="B1822" i="12"/>
  <c r="A1823" i="12"/>
  <c r="B1823" i="12"/>
  <c r="A1824" i="12"/>
  <c r="B1824" i="12"/>
  <c r="A1825" i="12"/>
  <c r="B1825" i="12"/>
  <c r="A1826" i="12"/>
  <c r="B1826" i="12"/>
  <c r="A1827" i="12"/>
  <c r="B1827" i="12"/>
  <c r="A1828" i="12"/>
  <c r="B1828" i="12"/>
  <c r="A1829" i="12"/>
  <c r="B1829" i="12"/>
  <c r="A1830" i="12"/>
  <c r="B1830" i="12"/>
  <c r="A1831" i="12"/>
  <c r="B1831" i="12"/>
  <c r="A1832" i="12"/>
  <c r="B1832" i="12"/>
  <c r="A1833" i="12"/>
  <c r="B1833" i="12"/>
  <c r="A1834" i="12"/>
  <c r="B1834" i="12"/>
  <c r="A1835" i="12"/>
  <c r="B1835" i="12"/>
  <c r="A1836" i="12"/>
  <c r="B1836" i="12"/>
  <c r="A1837" i="12"/>
  <c r="B1837" i="12"/>
  <c r="A1838" i="12"/>
  <c r="B1838" i="12"/>
  <c r="A1839" i="12"/>
  <c r="B1839" i="12"/>
  <c r="A1840" i="12"/>
  <c r="B1840" i="12"/>
  <c r="A1841" i="12"/>
  <c r="B1841" i="12"/>
  <c r="A1842" i="12"/>
  <c r="B1842" i="12"/>
  <c r="A1843" i="12"/>
  <c r="B1843" i="12"/>
  <c r="A1844" i="12"/>
  <c r="B1844" i="12"/>
  <c r="A1845" i="12"/>
  <c r="B1845" i="12"/>
  <c r="A1846" i="12"/>
  <c r="B1846" i="12"/>
  <c r="A1847" i="12"/>
  <c r="B1847" i="12"/>
  <c r="A1848" i="12"/>
  <c r="B1848" i="12"/>
  <c r="A1849" i="12"/>
  <c r="B1849" i="12"/>
  <c r="A1850" i="12"/>
  <c r="B1850" i="12"/>
  <c r="A1851" i="12"/>
  <c r="B1851" i="12"/>
  <c r="A1852" i="12"/>
  <c r="B1852" i="12"/>
  <c r="A1853" i="12"/>
  <c r="B1853" i="12"/>
  <c r="A1854" i="12"/>
  <c r="B1854" i="12"/>
  <c r="A1855" i="12"/>
  <c r="B1855" i="12"/>
  <c r="A1856" i="12"/>
  <c r="B1856" i="12"/>
  <c r="A1857" i="12"/>
  <c r="B1857" i="12"/>
  <c r="A1858" i="12"/>
  <c r="B1858" i="12"/>
  <c r="A1859" i="12"/>
  <c r="B1859" i="12"/>
  <c r="A1860" i="12"/>
  <c r="B1860" i="12"/>
  <c r="A1861" i="12"/>
  <c r="B1861" i="12"/>
  <c r="A1862" i="12"/>
  <c r="B1862" i="12"/>
  <c r="A1863" i="12"/>
  <c r="B1863" i="12"/>
  <c r="A1864" i="12"/>
  <c r="B1864" i="12"/>
  <c r="A1865" i="12"/>
  <c r="B1865" i="12"/>
  <c r="A1866" i="12"/>
  <c r="B1866" i="12"/>
  <c r="A1867" i="12"/>
  <c r="B1867" i="12"/>
  <c r="A1868" i="12"/>
  <c r="B1868" i="12"/>
  <c r="A1869" i="12"/>
  <c r="B1869" i="12"/>
  <c r="A1870" i="12"/>
  <c r="B1870" i="12"/>
  <c r="A1871" i="12"/>
  <c r="B1871" i="12"/>
  <c r="A1872" i="12"/>
  <c r="B1872" i="12"/>
  <c r="A1873" i="12"/>
  <c r="B1873" i="12"/>
  <c r="A1874" i="12"/>
  <c r="B1874" i="12"/>
  <c r="A1875" i="12"/>
  <c r="B1875" i="12"/>
  <c r="A1876" i="12"/>
  <c r="B1876" i="12"/>
  <c r="A1877" i="12"/>
  <c r="B1877" i="12"/>
  <c r="A1878" i="12"/>
  <c r="B1878" i="12"/>
  <c r="A1879" i="12"/>
  <c r="B1879" i="12"/>
  <c r="A1880" i="12"/>
  <c r="B1880" i="12"/>
  <c r="A1881" i="12"/>
  <c r="B1881" i="12"/>
  <c r="A1882" i="12"/>
  <c r="B1882" i="12"/>
  <c r="A1883" i="12"/>
  <c r="B1883" i="12"/>
  <c r="A1884" i="12"/>
  <c r="B1884" i="12"/>
  <c r="A1885" i="12"/>
  <c r="B1885" i="12"/>
  <c r="A1886" i="12"/>
  <c r="B1886" i="12"/>
  <c r="A1887" i="12"/>
  <c r="B1887" i="12"/>
  <c r="A1888" i="12"/>
  <c r="B1888" i="12"/>
  <c r="A1889" i="12"/>
  <c r="B1889" i="12"/>
  <c r="A1890" i="12"/>
  <c r="B1890" i="12"/>
  <c r="A1891" i="12"/>
  <c r="B1891" i="12"/>
  <c r="A1892" i="12"/>
  <c r="B1892" i="12"/>
  <c r="A1893" i="12"/>
  <c r="B1893" i="12"/>
  <c r="A1894" i="12"/>
  <c r="B1894" i="12"/>
  <c r="A1895" i="12"/>
  <c r="B1895" i="12"/>
  <c r="A1896" i="12"/>
  <c r="B1896" i="12"/>
  <c r="A1897" i="12"/>
  <c r="B1897" i="12"/>
  <c r="A1898" i="12"/>
  <c r="B1898" i="12"/>
  <c r="A1899" i="12"/>
  <c r="B1899" i="12"/>
  <c r="A1900" i="12"/>
  <c r="B1900" i="12"/>
  <c r="A1901" i="12"/>
  <c r="B1901" i="12"/>
  <c r="A1902" i="12"/>
  <c r="B1902" i="12"/>
  <c r="A1903" i="12"/>
  <c r="B1903" i="12"/>
  <c r="A1904" i="12"/>
  <c r="B1904" i="12"/>
  <c r="A1905" i="12"/>
  <c r="B1905" i="12"/>
  <c r="A1906" i="12"/>
  <c r="B1906" i="12"/>
  <c r="A1907" i="12"/>
  <c r="B1907" i="12"/>
  <c r="A1908" i="12"/>
  <c r="B1908" i="12"/>
  <c r="A1909" i="12"/>
  <c r="B1909" i="12"/>
  <c r="A1910" i="12"/>
  <c r="B1910" i="12"/>
  <c r="A1911" i="12"/>
  <c r="B1911" i="12"/>
  <c r="A1912" i="12"/>
  <c r="B1912" i="12"/>
  <c r="A1913" i="12"/>
  <c r="B1913" i="12"/>
  <c r="A1914" i="12"/>
  <c r="B1914" i="12"/>
  <c r="A1915" i="12"/>
  <c r="B1915" i="12"/>
  <c r="A1916" i="12"/>
  <c r="B1916" i="12"/>
  <c r="A1917" i="12"/>
  <c r="B1917" i="12"/>
  <c r="A1918" i="12"/>
  <c r="B1918" i="12"/>
  <c r="A1919" i="12"/>
  <c r="B1919" i="12"/>
  <c r="A1920" i="12"/>
  <c r="B1920" i="12"/>
  <c r="A1921" i="12"/>
  <c r="B1921" i="12"/>
  <c r="A1922" i="12"/>
  <c r="B1922" i="12"/>
  <c r="A1923" i="12"/>
  <c r="B1923" i="12"/>
  <c r="A1924" i="12"/>
  <c r="B1924" i="12"/>
  <c r="A1925" i="12"/>
  <c r="B1925" i="12"/>
  <c r="A1926" i="12"/>
  <c r="B1926" i="12"/>
  <c r="A1927" i="12"/>
  <c r="B1927" i="12"/>
  <c r="A1928" i="12"/>
  <c r="B1928" i="12"/>
  <c r="A1929" i="12"/>
  <c r="B1929" i="12"/>
  <c r="A1930" i="12"/>
  <c r="B1930" i="12"/>
  <c r="A1931" i="12"/>
  <c r="B1931" i="12"/>
  <c r="A1932" i="12"/>
  <c r="B1932" i="12"/>
  <c r="A1933" i="12"/>
  <c r="B1933" i="12"/>
  <c r="A1934" i="12"/>
  <c r="B1934" i="12"/>
  <c r="A1935" i="12"/>
  <c r="B1935" i="12"/>
  <c r="A1936" i="12"/>
  <c r="B1936" i="12"/>
  <c r="A1937" i="12"/>
  <c r="B1937" i="12"/>
  <c r="A1938" i="12"/>
  <c r="B1938" i="12"/>
  <c r="A1939" i="12"/>
  <c r="B1939" i="12"/>
  <c r="A1940" i="12"/>
  <c r="B1940" i="12"/>
  <c r="A1941" i="12"/>
  <c r="B1941" i="12"/>
  <c r="A1942" i="12"/>
  <c r="B1942" i="12"/>
  <c r="A1943" i="12"/>
  <c r="B1943" i="12"/>
  <c r="A1944" i="12"/>
  <c r="B1944" i="12"/>
  <c r="A1945" i="12"/>
  <c r="B1945" i="12"/>
  <c r="A1946" i="12"/>
  <c r="B1946" i="12"/>
  <c r="A1947" i="12"/>
  <c r="B1947" i="12"/>
  <c r="A1948" i="12"/>
  <c r="B1948" i="12"/>
  <c r="A1949" i="12"/>
  <c r="B1949" i="12"/>
  <c r="A1950" i="12"/>
  <c r="B1950" i="12"/>
  <c r="A1951" i="12"/>
  <c r="B1951" i="12"/>
  <c r="A1952" i="12"/>
  <c r="B1952" i="12"/>
  <c r="A1953" i="12"/>
  <c r="B1953" i="12"/>
  <c r="A1954" i="12"/>
  <c r="B1954" i="12"/>
  <c r="A1955" i="12"/>
  <c r="B1955" i="12"/>
  <c r="A1956" i="12"/>
  <c r="B1956" i="12"/>
  <c r="A1957" i="12"/>
  <c r="B1957" i="12"/>
  <c r="A1958" i="12"/>
  <c r="B1958" i="12"/>
  <c r="A1959" i="12"/>
  <c r="B1959" i="12"/>
  <c r="A1960" i="12"/>
  <c r="B1960" i="12"/>
  <c r="A1961" i="12"/>
  <c r="B1961" i="12"/>
  <c r="A1962" i="12"/>
  <c r="B1962" i="12"/>
  <c r="A1963" i="12"/>
  <c r="B1963" i="12"/>
  <c r="A1964" i="12"/>
  <c r="B1964" i="12"/>
  <c r="A1965" i="12"/>
  <c r="B1965" i="12"/>
  <c r="A1966" i="12"/>
  <c r="B1966" i="12"/>
  <c r="A1967" i="12"/>
  <c r="B1967" i="12"/>
  <c r="A1968" i="12"/>
  <c r="B1968" i="12"/>
  <c r="A1969" i="12"/>
  <c r="B1969" i="12"/>
  <c r="A1970" i="12"/>
  <c r="B1970" i="12"/>
  <c r="A1971" i="12"/>
  <c r="B1971" i="12"/>
  <c r="A1972" i="12"/>
  <c r="B1972" i="12"/>
  <c r="A1973" i="12"/>
  <c r="B1973" i="12"/>
  <c r="A1974" i="12"/>
  <c r="B1974" i="12"/>
  <c r="A1975" i="12"/>
  <c r="B1975" i="12"/>
  <c r="A1976" i="12"/>
  <c r="B1976" i="12"/>
  <c r="A1977" i="12"/>
  <c r="B1977" i="12"/>
  <c r="A1978" i="12"/>
  <c r="B1978" i="12"/>
  <c r="A1979" i="12"/>
  <c r="B1979" i="12"/>
  <c r="A1980" i="12"/>
  <c r="B1980" i="12"/>
  <c r="A1981" i="12"/>
  <c r="B1981" i="12"/>
  <c r="A1982" i="12"/>
  <c r="B1982" i="12"/>
  <c r="A1983" i="12"/>
  <c r="B1983" i="12"/>
  <c r="A1984" i="12"/>
  <c r="B1984" i="12"/>
  <c r="A1985" i="12"/>
  <c r="B1985" i="12"/>
  <c r="A1986" i="12"/>
  <c r="B1986" i="12"/>
  <c r="A1987" i="12"/>
  <c r="B1987" i="12"/>
  <c r="A1988" i="12"/>
  <c r="B1988" i="12"/>
  <c r="A1989" i="12"/>
  <c r="B1989" i="12"/>
  <c r="A1990" i="12"/>
  <c r="B1990" i="12"/>
  <c r="A1991" i="12"/>
  <c r="B1991" i="12"/>
  <c r="A1992" i="12"/>
  <c r="B1992" i="12"/>
  <c r="A1993" i="12"/>
  <c r="B1993" i="12"/>
  <c r="A1994" i="12"/>
  <c r="B1994" i="12"/>
  <c r="A1995" i="12"/>
  <c r="B1995" i="12"/>
  <c r="A1996" i="12"/>
  <c r="B1996" i="12"/>
  <c r="A1997" i="12"/>
  <c r="B1997" i="12"/>
  <c r="A1998" i="12"/>
  <c r="B1998" i="12"/>
  <c r="A1999" i="12"/>
  <c r="B1999" i="12"/>
  <c r="A2000" i="12"/>
  <c r="B2000" i="12"/>
  <c r="A2001" i="12"/>
  <c r="B2001" i="12"/>
  <c r="A2002" i="12"/>
  <c r="B2002" i="12"/>
  <c r="A2003" i="12"/>
  <c r="B2003" i="12"/>
  <c r="A2004" i="12"/>
  <c r="B2004" i="12"/>
  <c r="A2005" i="12"/>
  <c r="B2005" i="12"/>
  <c r="A2006" i="12"/>
  <c r="B2006" i="12"/>
  <c r="A2007" i="12"/>
  <c r="B2007" i="12"/>
  <c r="A2008" i="12"/>
  <c r="B2008" i="12"/>
  <c r="A2009" i="12"/>
  <c r="B2009" i="12"/>
  <c r="A2010" i="12"/>
  <c r="B2010" i="12"/>
  <c r="A2011" i="12"/>
  <c r="B2011" i="12"/>
  <c r="A2012" i="12"/>
  <c r="B2012" i="12"/>
  <c r="A2013" i="12"/>
  <c r="B2013" i="12"/>
  <c r="A2014" i="12"/>
  <c r="B2014" i="12"/>
  <c r="A2015" i="12"/>
  <c r="B2015" i="12"/>
  <c r="A2016" i="12"/>
  <c r="B2016" i="12"/>
  <c r="A2017" i="12"/>
  <c r="B2017" i="12"/>
  <c r="A2018" i="12"/>
  <c r="B2018" i="12"/>
  <c r="A2019" i="12"/>
  <c r="B2019" i="12"/>
  <c r="A2020" i="12"/>
  <c r="B2020" i="12"/>
  <c r="A2021" i="12"/>
  <c r="B2021" i="12"/>
  <c r="A2022" i="12"/>
  <c r="B2022" i="12"/>
  <c r="A2023" i="12"/>
  <c r="B2023" i="12"/>
  <c r="A2024" i="12"/>
  <c r="B2024" i="12"/>
  <c r="A2025" i="12"/>
  <c r="B2025" i="12"/>
  <c r="A2026" i="12"/>
  <c r="B2026" i="12"/>
  <c r="A2027" i="12"/>
  <c r="B2027" i="12"/>
  <c r="A2028" i="12"/>
  <c r="B2028" i="12"/>
  <c r="A2029" i="12"/>
  <c r="B2029" i="12"/>
  <c r="A2030" i="12"/>
  <c r="B2030" i="12"/>
  <c r="A2031" i="12"/>
  <c r="B2031" i="12"/>
  <c r="A2032" i="12"/>
  <c r="B2032" i="12"/>
  <c r="A2033" i="12"/>
  <c r="B2033" i="12"/>
  <c r="A2034" i="12"/>
  <c r="B2034" i="12"/>
  <c r="A2035" i="12"/>
  <c r="B2035" i="12"/>
  <c r="A2036" i="12"/>
  <c r="B2036" i="12"/>
  <c r="A2037" i="12"/>
  <c r="B2037" i="12"/>
  <c r="A2038" i="12"/>
  <c r="B2038" i="12"/>
  <c r="A2039" i="12"/>
  <c r="B2039" i="12"/>
  <c r="A2040" i="12"/>
  <c r="B2040" i="12"/>
  <c r="A2041" i="12"/>
  <c r="B2041" i="12"/>
  <c r="A2042" i="12"/>
  <c r="B2042" i="12"/>
  <c r="A2043" i="12"/>
  <c r="B2043" i="12"/>
  <c r="A2044" i="12"/>
  <c r="B2044" i="12"/>
  <c r="A2045" i="12"/>
  <c r="B2045" i="12"/>
  <c r="A2046" i="12"/>
  <c r="B2046" i="12"/>
  <c r="A2047" i="12"/>
  <c r="B2047" i="12"/>
  <c r="A2048" i="12"/>
  <c r="B2048" i="12"/>
  <c r="A2049" i="12"/>
  <c r="B2049" i="12"/>
  <c r="A2050" i="12"/>
  <c r="B2050" i="12"/>
  <c r="A2051" i="12"/>
  <c r="B2051" i="12"/>
  <c r="A2052" i="12"/>
  <c r="B2052" i="12"/>
  <c r="A2053" i="12"/>
  <c r="B2053" i="12"/>
  <c r="A2054" i="12"/>
  <c r="B2054" i="12"/>
  <c r="A2055" i="12"/>
  <c r="B2055" i="12"/>
  <c r="A2056" i="12"/>
  <c r="B2056" i="12"/>
  <c r="A2057" i="12"/>
  <c r="B2057" i="12"/>
  <c r="A2058" i="12"/>
  <c r="B2058" i="12"/>
  <c r="A2059" i="12"/>
  <c r="B2059" i="12"/>
  <c r="A2060" i="12"/>
  <c r="B2060" i="12"/>
  <c r="A2061" i="12"/>
  <c r="B2061" i="12"/>
  <c r="A2062" i="12"/>
  <c r="B2062" i="12"/>
  <c r="A2063" i="12"/>
  <c r="B2063" i="12"/>
  <c r="A2064" i="12"/>
  <c r="B2064" i="12"/>
  <c r="A2065" i="12"/>
  <c r="B2065" i="12"/>
  <c r="A2066" i="12"/>
  <c r="B2066" i="12"/>
  <c r="A2067" i="12"/>
  <c r="B2067" i="12"/>
  <c r="A2068" i="12"/>
  <c r="B2068" i="12"/>
  <c r="A2069" i="12"/>
  <c r="B2069" i="12"/>
  <c r="A2070" i="12"/>
  <c r="B2070" i="12"/>
  <c r="A2071" i="12"/>
  <c r="B2071" i="12"/>
  <c r="A2072" i="12"/>
  <c r="B2072" i="12"/>
  <c r="A2073" i="12"/>
  <c r="B2073" i="12"/>
  <c r="A2074" i="12"/>
  <c r="B2074" i="12"/>
  <c r="A2075" i="12"/>
  <c r="B2075" i="12"/>
  <c r="A2076" i="12"/>
  <c r="B2076" i="12"/>
  <c r="A2077" i="12"/>
  <c r="B2077" i="12"/>
  <c r="A2078" i="12"/>
  <c r="B2078" i="12"/>
  <c r="A2079" i="12"/>
  <c r="B2079" i="12"/>
  <c r="A2080" i="12"/>
  <c r="B2080" i="12"/>
  <c r="A2081" i="12"/>
  <c r="B2081" i="12"/>
  <c r="A2082" i="12"/>
  <c r="B2082" i="12"/>
  <c r="A2083" i="12"/>
  <c r="B2083" i="12"/>
  <c r="A2084" i="12"/>
  <c r="B2084" i="12"/>
  <c r="A2085" i="12"/>
  <c r="B2085" i="12"/>
  <c r="A2086" i="12"/>
  <c r="B2086" i="12"/>
  <c r="A2087" i="12"/>
  <c r="B2087" i="12"/>
  <c r="A2088" i="12"/>
  <c r="B2088" i="12"/>
  <c r="A2089" i="12"/>
  <c r="B2089" i="12"/>
  <c r="A2090" i="12"/>
  <c r="B2090" i="12"/>
  <c r="A2091" i="12"/>
  <c r="B2091" i="12"/>
  <c r="A2092" i="12"/>
  <c r="B2092" i="12"/>
  <c r="A2093" i="12"/>
  <c r="B2093" i="12"/>
  <c r="A2094" i="12"/>
  <c r="B2094" i="12"/>
  <c r="A2095" i="12"/>
  <c r="B2095" i="12"/>
  <c r="A2096" i="12"/>
  <c r="B2096" i="12"/>
  <c r="A2097" i="12"/>
  <c r="B2097" i="12"/>
  <c r="A2098" i="12"/>
  <c r="B2098" i="12"/>
  <c r="A2099" i="12"/>
  <c r="B2099" i="12"/>
  <c r="A2100" i="12"/>
  <c r="B2100" i="12"/>
  <c r="A2101" i="12"/>
  <c r="B2101" i="12"/>
  <c r="A2102" i="12"/>
  <c r="B2102" i="12"/>
  <c r="A2103" i="12"/>
  <c r="B2103" i="12"/>
  <c r="A2104" i="12"/>
  <c r="B2104" i="12"/>
  <c r="A2105" i="12"/>
  <c r="B2105" i="12"/>
  <c r="A2106" i="12"/>
  <c r="B2106" i="12"/>
  <c r="A2107" i="12"/>
  <c r="B2107" i="12"/>
  <c r="A2108" i="12"/>
  <c r="B2108" i="12"/>
  <c r="A2109" i="12"/>
  <c r="B2109" i="12"/>
  <c r="A2110" i="12"/>
  <c r="B2110" i="12"/>
  <c r="A2111" i="12"/>
  <c r="B2111" i="12"/>
  <c r="A2112" i="12"/>
  <c r="B2112" i="12"/>
  <c r="A2113" i="12"/>
  <c r="B2113" i="12"/>
  <c r="A2114" i="12"/>
  <c r="B2114" i="12"/>
  <c r="A2115" i="12"/>
  <c r="B2115" i="12"/>
  <c r="A2116" i="12"/>
  <c r="B2116" i="12"/>
  <c r="A2117" i="12"/>
  <c r="B2117" i="12"/>
  <c r="A2118" i="12"/>
  <c r="B2118" i="12"/>
  <c r="A2119" i="12"/>
  <c r="B2119" i="12"/>
  <c r="A2120" i="12"/>
  <c r="B2120" i="12"/>
  <c r="A2121" i="12"/>
  <c r="B2121" i="12"/>
  <c r="A2122" i="12"/>
  <c r="B2122" i="12"/>
  <c r="A2123" i="12"/>
  <c r="B2123" i="12"/>
  <c r="A2124" i="12"/>
  <c r="B2124" i="12"/>
  <c r="A2125" i="12"/>
  <c r="B2125" i="12"/>
  <c r="A2126" i="12"/>
  <c r="B2126" i="12"/>
  <c r="A2127" i="12"/>
  <c r="B2127" i="12"/>
  <c r="A2128" i="12"/>
  <c r="B2128" i="12"/>
  <c r="A2129" i="12"/>
  <c r="B2129" i="12"/>
  <c r="A2130" i="12"/>
  <c r="B2130" i="12"/>
  <c r="A2131" i="12"/>
  <c r="B2131" i="12"/>
  <c r="A2132" i="12"/>
  <c r="B2132" i="12"/>
  <c r="A2133" i="12"/>
  <c r="B2133" i="12"/>
  <c r="A2134" i="12"/>
  <c r="B2134" i="12"/>
  <c r="A2135" i="12"/>
  <c r="B2135" i="12"/>
  <c r="A2136" i="12"/>
  <c r="B2136" i="12"/>
  <c r="A2137" i="12"/>
  <c r="B2137" i="12"/>
  <c r="A2138" i="12"/>
  <c r="B2138" i="12"/>
  <c r="A2139" i="12"/>
  <c r="B2139" i="12"/>
  <c r="A2140" i="12"/>
  <c r="B2140" i="12"/>
  <c r="A2141" i="12"/>
  <c r="B2141" i="12"/>
  <c r="A2142" i="12"/>
  <c r="B2142" i="12"/>
  <c r="A2143" i="12"/>
  <c r="B2143" i="12"/>
  <c r="A2144" i="12"/>
  <c r="B2144" i="12"/>
  <c r="A2145" i="12"/>
  <c r="B2145" i="12"/>
  <c r="A2146" i="12"/>
  <c r="B2146" i="12"/>
  <c r="A2147" i="12"/>
  <c r="B2147" i="12"/>
  <c r="A2148" i="12"/>
  <c r="B2148" i="12"/>
  <c r="A2149" i="12"/>
  <c r="B2149" i="12"/>
  <c r="A2150" i="12"/>
  <c r="B2150" i="12"/>
  <c r="A2151" i="12"/>
  <c r="B2151" i="12"/>
  <c r="A2152" i="12"/>
  <c r="B2152" i="12"/>
  <c r="A2153" i="12"/>
  <c r="B2153" i="12"/>
  <c r="A2154" i="12"/>
  <c r="B2154" i="12"/>
  <c r="A2155" i="12"/>
  <c r="B2155" i="12"/>
  <c r="A2156" i="12"/>
  <c r="B2156" i="12"/>
  <c r="A2157" i="12"/>
  <c r="B2157" i="12"/>
  <c r="A2158" i="12"/>
  <c r="B2158" i="12"/>
  <c r="A2159" i="12"/>
  <c r="B2159" i="12"/>
  <c r="A2160" i="12"/>
  <c r="B2160" i="12"/>
  <c r="A2161" i="12"/>
  <c r="B2161" i="12"/>
  <c r="A2162" i="12"/>
  <c r="B2162" i="12"/>
  <c r="A2163" i="12"/>
  <c r="B2163" i="12"/>
  <c r="A2164" i="12"/>
  <c r="B2164" i="12"/>
  <c r="A2165" i="12"/>
  <c r="B2165" i="12"/>
  <c r="A2166" i="12"/>
  <c r="B2166" i="12"/>
  <c r="A2167" i="12"/>
  <c r="B2167" i="12"/>
  <c r="A2168" i="12"/>
  <c r="B2168" i="12"/>
  <c r="A2169" i="12"/>
  <c r="B2169" i="12"/>
  <c r="A2170" i="12"/>
  <c r="B2170" i="12"/>
  <c r="A2171" i="12"/>
  <c r="B2171" i="12"/>
  <c r="A2172" i="12"/>
  <c r="B2172" i="12"/>
  <c r="A2173" i="12"/>
  <c r="B2173" i="12"/>
  <c r="A2174" i="12"/>
  <c r="B2174" i="12"/>
  <c r="A2175" i="12"/>
  <c r="B2175" i="12"/>
  <c r="A2176" i="12"/>
  <c r="B2176" i="12"/>
  <c r="A2177" i="12"/>
  <c r="B2177" i="12"/>
  <c r="A2178" i="12"/>
  <c r="B2178" i="12"/>
  <c r="A2179" i="12"/>
  <c r="B2179" i="12"/>
  <c r="A2180" i="12"/>
  <c r="B2180" i="12"/>
  <c r="A2181" i="12"/>
  <c r="B2181" i="12"/>
  <c r="A2182" i="12"/>
  <c r="B2182" i="12"/>
  <c r="A2183" i="12"/>
  <c r="B2183" i="12"/>
  <c r="A2184" i="12"/>
  <c r="B2184" i="12"/>
  <c r="A2185" i="12"/>
  <c r="B2185" i="12"/>
  <c r="A2186" i="12"/>
  <c r="B2186" i="12"/>
  <c r="A2187" i="12"/>
  <c r="B2187" i="12"/>
  <c r="A2188" i="12"/>
  <c r="B2188" i="12"/>
  <c r="A2189" i="12"/>
  <c r="B2189" i="12"/>
  <c r="A2190" i="12"/>
  <c r="B2190" i="12"/>
  <c r="A2191" i="12"/>
  <c r="B2191" i="12"/>
  <c r="A2192" i="12"/>
  <c r="B2192" i="12"/>
  <c r="A2193" i="12"/>
  <c r="B2193" i="12"/>
  <c r="A2194" i="12"/>
  <c r="B2194" i="12"/>
  <c r="A2195" i="12"/>
  <c r="B2195" i="12"/>
  <c r="A2196" i="12"/>
  <c r="B2196" i="12"/>
  <c r="A2197" i="12"/>
  <c r="B2197" i="12"/>
  <c r="A2198" i="12"/>
  <c r="B2198" i="12"/>
  <c r="A2199" i="12"/>
  <c r="B2199" i="12"/>
  <c r="A2200" i="12"/>
  <c r="B2200" i="12"/>
  <c r="A2201" i="12"/>
  <c r="B2201" i="12"/>
  <c r="A2202" i="12"/>
  <c r="B2202" i="12"/>
  <c r="A2203" i="12"/>
  <c r="B2203" i="12"/>
  <c r="A2204" i="12"/>
  <c r="B2204" i="12"/>
  <c r="A2205" i="12"/>
  <c r="B2205" i="12"/>
  <c r="A2206" i="12"/>
  <c r="B2206" i="12"/>
  <c r="A2207" i="12"/>
  <c r="B2207" i="12"/>
  <c r="A2208" i="12"/>
  <c r="B2208" i="12"/>
  <c r="A2209" i="12"/>
  <c r="B2209" i="12"/>
  <c r="A2210" i="12"/>
  <c r="B2210" i="12"/>
  <c r="A2211" i="12"/>
  <c r="B2211" i="12"/>
  <c r="A2212" i="12"/>
  <c r="B2212" i="12"/>
  <c r="A2213" i="12"/>
  <c r="B2213" i="12"/>
  <c r="A2214" i="12"/>
  <c r="B2214" i="12"/>
  <c r="A2215" i="12"/>
  <c r="B2215" i="12"/>
  <c r="A2216" i="12"/>
  <c r="B2216" i="12"/>
  <c r="A2217" i="12"/>
  <c r="B2217" i="12"/>
  <c r="A2218" i="12"/>
  <c r="B2218" i="12"/>
  <c r="A2219" i="12"/>
  <c r="B2219" i="12"/>
  <c r="A2220" i="12"/>
  <c r="B2220" i="12"/>
  <c r="A2221" i="12"/>
  <c r="B2221" i="12"/>
  <c r="A2222" i="12"/>
  <c r="B2222" i="12"/>
  <c r="A2223" i="12"/>
  <c r="B2223" i="12"/>
  <c r="A2224" i="12"/>
  <c r="B2224" i="12"/>
  <c r="A2225" i="12"/>
  <c r="B2225" i="12"/>
  <c r="A2226" i="12"/>
  <c r="B2226" i="12"/>
  <c r="A2227" i="12"/>
  <c r="B2227" i="12"/>
  <c r="A2228" i="12"/>
  <c r="B2228" i="12"/>
  <c r="A2229" i="12"/>
  <c r="B2229" i="12"/>
  <c r="A2230" i="12"/>
  <c r="B2230" i="12"/>
  <c r="A2231" i="12"/>
  <c r="B2231" i="12"/>
  <c r="A2232" i="12"/>
  <c r="B2232" i="12"/>
  <c r="A2233" i="12"/>
  <c r="B2233" i="12"/>
  <c r="A2234" i="12"/>
  <c r="B2234" i="12"/>
  <c r="A2235" i="12"/>
  <c r="B2235" i="12"/>
  <c r="A2236" i="12"/>
  <c r="B2236" i="12"/>
  <c r="A2237" i="12"/>
  <c r="B2237" i="12"/>
  <c r="A2238" i="12"/>
  <c r="B2238" i="12"/>
  <c r="A2239" i="12"/>
  <c r="B2239" i="12"/>
  <c r="A2240" i="12"/>
  <c r="B2240" i="12"/>
  <c r="A2241" i="12"/>
  <c r="B2241" i="12"/>
  <c r="A2242" i="12"/>
  <c r="B2242" i="12"/>
  <c r="A2243" i="12"/>
  <c r="B2243" i="12"/>
  <c r="A2244" i="12"/>
  <c r="B2244" i="12"/>
  <c r="A2245" i="12"/>
  <c r="B2245" i="12"/>
  <c r="A2246" i="12"/>
  <c r="B2246" i="12"/>
  <c r="A2247" i="12"/>
  <c r="B2247" i="12"/>
  <c r="A2248" i="12"/>
  <c r="B2248" i="12"/>
  <c r="A2249" i="12"/>
  <c r="B2249" i="12"/>
  <c r="A2250" i="12"/>
  <c r="B2250" i="12"/>
  <c r="A2251" i="12"/>
  <c r="B2251" i="12"/>
  <c r="A2252" i="12"/>
  <c r="B2252" i="12"/>
  <c r="A2253" i="12"/>
  <c r="B2253" i="12"/>
  <c r="A2254" i="12"/>
  <c r="B2254" i="12"/>
  <c r="A2255" i="12"/>
  <c r="B2255" i="12"/>
  <c r="A2256" i="12"/>
  <c r="B2256" i="12"/>
  <c r="A2257" i="12"/>
  <c r="B2257" i="12"/>
  <c r="A2258" i="12"/>
  <c r="B2258" i="12"/>
  <c r="A2259" i="12"/>
  <c r="B2259" i="12"/>
  <c r="A2260" i="12"/>
  <c r="B2260" i="12"/>
  <c r="A2261" i="12"/>
  <c r="B2261" i="12"/>
  <c r="A2262" i="12"/>
  <c r="B2262" i="12"/>
  <c r="A2263" i="12"/>
  <c r="B2263" i="12"/>
  <c r="A2264" i="12"/>
  <c r="B2264" i="12"/>
  <c r="A2265" i="12"/>
  <c r="B2265" i="12"/>
  <c r="A2266" i="12"/>
  <c r="B2266" i="12"/>
  <c r="A2267" i="12"/>
  <c r="B2267" i="12"/>
  <c r="A2268" i="12"/>
  <c r="B2268" i="12"/>
  <c r="A2269" i="12"/>
  <c r="B2269" i="12"/>
  <c r="A2270" i="12"/>
  <c r="B2270" i="12"/>
  <c r="A2271" i="12"/>
  <c r="B2271" i="12"/>
  <c r="A2272" i="12"/>
  <c r="B2272" i="12"/>
  <c r="A2273" i="12"/>
  <c r="B2273" i="12"/>
  <c r="A2274" i="12"/>
  <c r="B2274" i="12"/>
  <c r="A2275" i="12"/>
  <c r="B2275" i="12"/>
  <c r="A2276" i="12"/>
  <c r="B2276" i="12"/>
  <c r="A2277" i="12"/>
  <c r="B2277" i="12"/>
  <c r="A2278" i="12"/>
  <c r="B2278" i="12"/>
  <c r="A2279" i="12"/>
  <c r="B2279" i="12"/>
  <c r="A2280" i="12"/>
  <c r="B2280" i="12"/>
  <c r="A2281" i="12"/>
  <c r="B2281" i="12"/>
  <c r="A2282" i="12"/>
  <c r="B2282" i="12"/>
  <c r="A2283" i="12"/>
  <c r="B2283" i="12"/>
  <c r="A2284" i="12"/>
  <c r="B2284" i="12"/>
  <c r="A2285" i="12"/>
  <c r="B2285" i="12"/>
  <c r="A2286" i="12"/>
  <c r="B2286" i="12"/>
  <c r="A2287" i="12"/>
  <c r="B2287" i="12"/>
  <c r="A2288" i="12"/>
  <c r="B2288" i="12"/>
  <c r="A2289" i="12"/>
  <c r="B2289" i="12"/>
  <c r="A2290" i="12"/>
  <c r="B2290" i="12"/>
  <c r="A2291" i="12"/>
  <c r="B2291" i="12"/>
  <c r="A2292" i="12"/>
  <c r="B2292" i="12"/>
  <c r="A2293" i="12"/>
  <c r="B2293" i="12"/>
  <c r="A2294" i="12"/>
  <c r="B2294" i="12"/>
  <c r="A2295" i="12"/>
  <c r="B2295" i="12"/>
  <c r="A2296" i="12"/>
  <c r="B2296" i="12"/>
  <c r="A2297" i="12"/>
  <c r="B2297" i="12"/>
  <c r="A2298" i="12"/>
  <c r="B2298" i="12"/>
  <c r="A2299" i="12"/>
  <c r="B2299" i="12"/>
  <c r="A2300" i="12"/>
  <c r="B2300" i="12"/>
  <c r="A2301" i="12"/>
  <c r="B2301" i="12"/>
  <c r="A2302" i="12"/>
  <c r="B2302" i="12"/>
  <c r="A2303" i="12"/>
  <c r="B2303" i="12"/>
  <c r="A2304" i="12"/>
  <c r="B2304" i="12"/>
  <c r="A2305" i="12"/>
  <c r="B2305" i="12"/>
  <c r="A2306" i="12"/>
  <c r="B2306" i="12"/>
  <c r="A2307" i="12"/>
  <c r="B2307" i="12"/>
  <c r="A2308" i="12"/>
  <c r="B2308" i="12"/>
  <c r="A2309" i="12"/>
  <c r="B2309" i="12"/>
  <c r="A2310" i="12"/>
  <c r="B2310" i="12"/>
  <c r="A2311" i="12"/>
  <c r="B2311" i="12"/>
  <c r="A2312" i="12"/>
  <c r="B2312" i="12"/>
  <c r="A2313" i="12"/>
  <c r="B2313" i="12"/>
  <c r="A2314" i="12"/>
  <c r="B2314" i="12"/>
  <c r="A2315" i="12"/>
  <c r="B2315" i="12"/>
  <c r="A2316" i="12"/>
  <c r="B2316" i="12"/>
  <c r="A2317" i="12"/>
  <c r="B2317" i="12"/>
  <c r="A2318" i="12"/>
  <c r="B2318" i="12"/>
  <c r="A2319" i="12"/>
  <c r="B2319" i="12"/>
  <c r="A2320" i="12"/>
  <c r="B2320" i="12"/>
  <c r="A2321" i="12"/>
  <c r="B2321" i="12"/>
  <c r="A2322" i="12"/>
  <c r="B2322" i="12"/>
  <c r="A2323" i="12"/>
  <c r="B2323" i="12"/>
  <c r="A2324" i="12"/>
  <c r="B2324" i="12"/>
  <c r="A2325" i="12"/>
  <c r="B2325" i="12"/>
  <c r="A2326" i="12"/>
  <c r="B2326" i="12"/>
  <c r="A2327" i="12"/>
  <c r="B2327" i="12"/>
  <c r="A2328" i="12"/>
  <c r="B2328" i="12"/>
  <c r="A2329" i="12"/>
  <c r="B2329" i="12"/>
  <c r="A2330" i="12"/>
  <c r="B2330" i="12"/>
  <c r="A2331" i="12"/>
  <c r="B2331" i="12"/>
  <c r="A2332" i="12"/>
  <c r="B2332" i="12"/>
  <c r="A2333" i="12"/>
  <c r="B2333" i="12"/>
  <c r="A2334" i="12"/>
  <c r="B2334" i="12"/>
  <c r="A2335" i="12"/>
  <c r="B2335" i="12"/>
  <c r="A2336" i="12"/>
  <c r="B2336" i="12"/>
  <c r="A2337" i="12"/>
  <c r="B2337" i="12"/>
  <c r="A2338" i="12"/>
  <c r="B2338" i="12"/>
  <c r="A2339" i="12"/>
  <c r="B2339" i="12"/>
  <c r="A2340" i="12"/>
  <c r="B2340" i="12"/>
  <c r="A2341" i="12"/>
  <c r="B2341" i="12"/>
  <c r="A2342" i="12"/>
  <c r="B2342" i="12"/>
  <c r="A2343" i="12"/>
  <c r="B2343" i="12"/>
  <c r="A2344" i="12"/>
  <c r="B2344" i="12"/>
  <c r="A2345" i="12"/>
  <c r="B2345" i="12"/>
  <c r="A2346" i="12"/>
  <c r="B2346" i="12"/>
  <c r="A2347" i="12"/>
  <c r="B2347" i="12"/>
  <c r="A2348" i="12"/>
  <c r="B2348" i="12"/>
  <c r="A2349" i="12"/>
  <c r="B2349" i="12"/>
  <c r="A2350" i="12"/>
  <c r="B2350" i="12"/>
  <c r="A2351" i="12"/>
  <c r="B2351" i="12"/>
  <c r="A2352" i="12"/>
  <c r="B2352" i="12"/>
  <c r="A2353" i="12"/>
  <c r="B2353" i="12"/>
  <c r="A2354" i="12"/>
  <c r="B2354" i="12"/>
  <c r="A2355" i="12"/>
  <c r="B2355" i="12"/>
  <c r="A2356" i="12"/>
  <c r="B2356" i="12"/>
  <c r="A2357" i="12"/>
  <c r="B2357" i="12"/>
  <c r="A2358" i="12"/>
  <c r="B2358" i="12"/>
  <c r="A2359" i="12"/>
  <c r="B2359" i="12"/>
  <c r="A2360" i="12"/>
  <c r="B2360" i="12"/>
  <c r="A2361" i="12"/>
  <c r="B2361" i="12"/>
  <c r="A2362" i="12"/>
  <c r="B2362" i="12"/>
  <c r="A2363" i="12"/>
  <c r="B2363" i="12"/>
  <c r="A2364" i="12"/>
  <c r="B2364" i="12"/>
  <c r="A2365" i="12"/>
  <c r="B2365" i="12"/>
  <c r="A2366" i="12"/>
  <c r="B2366" i="12"/>
  <c r="A2367" i="12"/>
  <c r="B2367" i="12"/>
  <c r="A2368" i="12"/>
  <c r="B2368" i="12"/>
  <c r="A2369" i="12"/>
  <c r="B2369" i="12"/>
  <c r="A2370" i="12"/>
  <c r="B2370" i="12"/>
  <c r="A2371" i="12"/>
  <c r="B2371" i="12"/>
  <c r="A2372" i="12"/>
  <c r="B2372" i="12"/>
  <c r="A2373" i="12"/>
  <c r="B2373" i="12"/>
  <c r="A2374" i="12"/>
  <c r="B2374" i="12"/>
  <c r="A2375" i="12"/>
  <c r="B2375" i="12"/>
  <c r="A2376" i="12"/>
  <c r="B2376" i="12"/>
  <c r="A2377" i="12"/>
  <c r="B2377" i="12"/>
  <c r="A2378" i="12"/>
  <c r="B2378" i="12"/>
  <c r="A2379" i="12"/>
  <c r="B2379" i="12"/>
  <c r="A2380" i="12"/>
  <c r="B2380" i="12"/>
  <c r="A2381" i="12"/>
  <c r="B2381" i="12"/>
  <c r="A2382" i="12"/>
  <c r="B2382" i="12"/>
  <c r="A2383" i="12"/>
  <c r="B2383" i="12"/>
  <c r="A2384" i="12"/>
  <c r="B2384" i="12"/>
  <c r="A2385" i="12"/>
  <c r="B2385" i="12"/>
  <c r="A2386" i="12"/>
  <c r="B2386" i="12"/>
  <c r="A2387" i="12"/>
  <c r="B2387" i="12"/>
  <c r="A2388" i="12"/>
  <c r="B2388" i="12"/>
  <c r="A2389" i="12"/>
  <c r="B2389" i="12"/>
  <c r="A2390" i="12"/>
  <c r="B2390" i="12"/>
  <c r="A2391" i="12"/>
  <c r="B2391" i="12"/>
  <c r="A2392" i="12"/>
  <c r="B2392" i="12"/>
  <c r="A2393" i="12"/>
  <c r="B2393" i="12"/>
  <c r="A2394" i="12"/>
  <c r="B2394" i="12"/>
  <c r="A2395" i="12"/>
  <c r="B2395" i="12"/>
  <c r="A2396" i="12"/>
  <c r="B2396" i="12"/>
  <c r="A2397" i="12"/>
  <c r="B2397" i="12"/>
  <c r="A2398" i="12"/>
  <c r="B2398" i="12"/>
  <c r="A2399" i="12"/>
  <c r="B2399" i="12"/>
  <c r="A2400" i="12"/>
  <c r="B2400" i="12"/>
  <c r="A2401" i="12"/>
  <c r="B2401" i="12"/>
  <c r="A2402" i="12"/>
  <c r="B2402" i="12"/>
  <c r="A2403" i="12"/>
  <c r="B2403" i="12"/>
  <c r="A2404" i="12"/>
  <c r="B2404" i="12"/>
  <c r="A2405" i="12"/>
  <c r="B2405" i="12"/>
  <c r="A2406" i="12"/>
  <c r="B2406" i="12"/>
  <c r="A2407" i="12"/>
  <c r="B2407" i="12"/>
  <c r="A2408" i="12"/>
  <c r="B2408" i="12"/>
  <c r="A2409" i="12"/>
  <c r="B2409" i="12"/>
  <c r="A2410" i="12"/>
  <c r="B2410" i="12"/>
  <c r="A2411" i="12"/>
  <c r="B2411" i="12"/>
  <c r="A2412" i="12"/>
  <c r="B2412" i="12"/>
  <c r="A2413" i="12"/>
  <c r="B2413" i="12"/>
  <c r="A2414" i="12"/>
  <c r="B2414" i="12"/>
  <c r="A2415" i="12"/>
  <c r="B2415" i="12"/>
  <c r="A2416" i="12"/>
  <c r="B2416" i="12"/>
  <c r="A2417" i="12"/>
  <c r="B2417" i="12"/>
  <c r="A2418" i="12"/>
  <c r="B2418" i="12"/>
  <c r="A2419" i="12"/>
  <c r="B2419" i="12"/>
  <c r="A2420" i="12"/>
  <c r="B2420" i="12"/>
  <c r="A2421" i="12"/>
  <c r="B2421" i="12"/>
  <c r="A2422" i="12"/>
  <c r="B2422" i="12"/>
  <c r="A2423" i="12"/>
  <c r="B2423" i="12"/>
  <c r="A2424" i="12"/>
  <c r="B2424" i="12"/>
  <c r="A2425" i="12"/>
  <c r="B2425" i="12"/>
  <c r="A2426" i="12"/>
  <c r="B2426" i="12"/>
  <c r="A2427" i="12"/>
  <c r="B2427" i="12"/>
  <c r="A2428" i="12"/>
  <c r="B2428" i="12"/>
  <c r="A2429" i="12"/>
  <c r="B2429" i="12"/>
  <c r="A2430" i="12"/>
  <c r="B2430" i="12"/>
  <c r="A2431" i="12"/>
  <c r="B2431" i="12"/>
  <c r="A2432" i="12"/>
  <c r="B2432" i="12"/>
  <c r="A2433" i="12"/>
  <c r="B2433" i="12"/>
  <c r="A2434" i="12"/>
  <c r="B2434" i="12"/>
  <c r="A2435" i="12"/>
  <c r="B2435" i="12"/>
  <c r="A2436" i="12"/>
  <c r="B2436" i="12"/>
  <c r="A2437" i="12"/>
  <c r="B2437" i="12"/>
  <c r="A2438" i="12"/>
  <c r="B2438" i="12"/>
  <c r="A2439" i="12"/>
  <c r="B2439" i="12"/>
  <c r="A2440" i="12"/>
  <c r="B2440" i="12"/>
  <c r="A2441" i="12"/>
  <c r="B2441" i="12"/>
  <c r="A2442" i="12"/>
  <c r="B2442" i="12"/>
  <c r="A2443" i="12"/>
  <c r="B2443" i="12"/>
  <c r="A2444" i="12"/>
  <c r="B2444" i="12"/>
  <c r="A2445" i="12"/>
  <c r="B2445" i="12"/>
  <c r="A2446" i="12"/>
  <c r="B2446" i="12"/>
  <c r="A2447" i="12"/>
  <c r="B2447" i="12"/>
  <c r="A2448" i="12"/>
  <c r="B2448" i="12"/>
  <c r="A2449" i="12"/>
  <c r="B2449" i="12"/>
  <c r="A2450" i="12"/>
  <c r="B2450" i="12"/>
  <c r="A2451" i="12"/>
  <c r="B2451" i="12"/>
  <c r="A2452" i="12"/>
  <c r="B2452" i="12"/>
  <c r="A2453" i="12"/>
  <c r="B2453" i="12"/>
  <c r="A2454" i="12"/>
  <c r="B2454" i="12"/>
  <c r="A2455" i="12"/>
  <c r="B2455" i="12"/>
  <c r="A2456" i="12"/>
  <c r="B2456" i="12"/>
  <c r="A2457" i="12"/>
  <c r="B2457" i="12"/>
  <c r="A2458" i="12"/>
  <c r="B2458" i="12"/>
  <c r="A2459" i="12"/>
  <c r="B2459" i="12"/>
  <c r="A2460" i="12"/>
  <c r="B2460" i="12"/>
  <c r="A2461" i="12"/>
  <c r="B2461" i="12"/>
  <c r="A2462" i="12"/>
  <c r="B2462" i="12"/>
  <c r="A2463" i="12"/>
  <c r="B2463" i="12"/>
  <c r="A2464" i="12"/>
  <c r="B2464" i="12"/>
  <c r="A2465" i="12"/>
  <c r="B2465" i="12"/>
  <c r="A2466" i="12"/>
  <c r="B2466" i="12"/>
  <c r="D226" i="25" l="1"/>
  <c r="D215" i="25"/>
  <c r="D216" i="25"/>
  <c r="D213" i="25"/>
  <c r="E122" i="25"/>
  <c r="D151" i="25"/>
  <c r="T152" i="25" s="1"/>
  <c r="D118" i="25"/>
  <c r="E242" i="25"/>
  <c r="G124" i="25"/>
  <c r="K192" i="25"/>
  <c r="G147" i="25"/>
  <c r="D236" i="25"/>
  <c r="T237" i="25" s="1"/>
  <c r="F119" i="25"/>
  <c r="C129" i="25"/>
  <c r="F160" i="25"/>
  <c r="V161" i="25" s="1"/>
  <c r="C204" i="25"/>
  <c r="F251" i="25"/>
  <c r="V252" i="25" s="1"/>
  <c r="B251" i="25"/>
  <c r="H121" i="25"/>
  <c r="E135" i="25"/>
  <c r="U136" i="25" s="1"/>
  <c r="E173" i="25"/>
  <c r="U174" i="25" s="1"/>
  <c r="C236" i="25"/>
  <c r="G257" i="25"/>
  <c r="W262" i="25" s="1"/>
  <c r="D227" i="25"/>
  <c r="F118" i="25"/>
  <c r="H120" i="25"/>
  <c r="E121" i="25"/>
  <c r="G123" i="25"/>
  <c r="D125" i="25"/>
  <c r="E129" i="25"/>
  <c r="U130" i="25" s="1"/>
  <c r="G141" i="25"/>
  <c r="W142" i="25" s="1"/>
  <c r="D147" i="25"/>
  <c r="T148" i="25" s="1"/>
  <c r="F156" i="25"/>
  <c r="V157" i="25" s="1"/>
  <c r="C165" i="25"/>
  <c r="G177" i="25"/>
  <c r="W178" i="25" s="1"/>
  <c r="J196" i="25"/>
  <c r="C203" i="25"/>
  <c r="G236" i="25"/>
  <c r="C242" i="25"/>
  <c r="D242" i="25"/>
  <c r="T243" i="25" s="1"/>
  <c r="E251" i="25"/>
  <c r="U252" i="25" s="1"/>
  <c r="F257" i="25"/>
  <c r="V262" i="25" s="1"/>
  <c r="E118" i="25"/>
  <c r="G120" i="25"/>
  <c r="D122" i="25"/>
  <c r="F123" i="25"/>
  <c r="H125" i="25"/>
  <c r="D129" i="25"/>
  <c r="T130" i="25" s="1"/>
  <c r="F141" i="25"/>
  <c r="V142" i="25" s="1"/>
  <c r="C151" i="25"/>
  <c r="E156" i="25"/>
  <c r="U157" i="25" s="1"/>
  <c r="D165" i="25"/>
  <c r="F177" i="25"/>
  <c r="V178" i="25" s="1"/>
  <c r="K196" i="25"/>
  <c r="C202" i="25"/>
  <c r="F236" i="25"/>
  <c r="V237" i="25" s="1"/>
  <c r="G242" i="25"/>
  <c r="W243" i="25" s="1"/>
  <c r="C251" i="25"/>
  <c r="D251" i="25"/>
  <c r="T252" i="25" s="1"/>
  <c r="E257" i="25"/>
  <c r="B104" i="25"/>
  <c r="D229" i="25"/>
  <c r="G119" i="25"/>
  <c r="D121" i="25"/>
  <c r="F122" i="25"/>
  <c r="H124" i="25"/>
  <c r="E125" i="25"/>
  <c r="F135" i="25"/>
  <c r="V136" i="25" s="1"/>
  <c r="C147" i="25"/>
  <c r="E151" i="25"/>
  <c r="G160" i="25"/>
  <c r="W161" i="25" s="1"/>
  <c r="F173" i="25"/>
  <c r="V174" i="25" s="1"/>
  <c r="J192" i="25"/>
  <c r="C200" i="25"/>
  <c r="C201" i="25"/>
  <c r="E236" i="25"/>
  <c r="U237" i="25" s="1"/>
  <c r="F242" i="25"/>
  <c r="V243" i="25" s="1"/>
  <c r="G251" i="25"/>
  <c r="C257" i="25"/>
  <c r="S262" i="25" s="1"/>
  <c r="D257" i="25"/>
  <c r="T258" i="25" s="1"/>
  <c r="T194" i="25"/>
  <c r="D217" i="25"/>
  <c r="D230" i="25"/>
  <c r="Y265" i="25"/>
  <c r="P265" i="25" s="1"/>
  <c r="H118" i="25"/>
  <c r="D119" i="25"/>
  <c r="E119" i="25"/>
  <c r="F120" i="25"/>
  <c r="G121" i="25"/>
  <c r="H122" i="25"/>
  <c r="D123" i="25"/>
  <c r="E123" i="25"/>
  <c r="F124" i="25"/>
  <c r="G125" i="25"/>
  <c r="G129" i="25"/>
  <c r="W130" i="25" s="1"/>
  <c r="C135" i="25"/>
  <c r="D135" i="25"/>
  <c r="T136" i="25" s="1"/>
  <c r="E141" i="25"/>
  <c r="U142" i="25" s="1"/>
  <c r="F147" i="25"/>
  <c r="V148" i="25" s="1"/>
  <c r="G151" i="25"/>
  <c r="W152" i="25" s="1"/>
  <c r="C156" i="25"/>
  <c r="D156" i="25"/>
  <c r="T157" i="25" s="1"/>
  <c r="E160" i="25"/>
  <c r="C173" i="25"/>
  <c r="D173" i="25"/>
  <c r="T174" i="25" s="1"/>
  <c r="E177" i="25"/>
  <c r="G118" i="25"/>
  <c r="H119" i="25"/>
  <c r="D120" i="25"/>
  <c r="E120" i="25"/>
  <c r="F121" i="25"/>
  <c r="G122" i="25"/>
  <c r="H123" i="25"/>
  <c r="D124" i="25"/>
  <c r="E124" i="25"/>
  <c r="F125" i="25"/>
  <c r="F129" i="25"/>
  <c r="V130" i="25" s="1"/>
  <c r="G135" i="25"/>
  <c r="W136" i="25" s="1"/>
  <c r="C141" i="25"/>
  <c r="D141" i="25"/>
  <c r="T142" i="25" s="1"/>
  <c r="E147" i="25"/>
  <c r="U148" i="25" s="1"/>
  <c r="F151" i="25"/>
  <c r="V152" i="25" s="1"/>
  <c r="G156" i="25"/>
  <c r="C160" i="25"/>
  <c r="D160" i="25"/>
  <c r="T161" i="25" s="1"/>
  <c r="G173" i="25"/>
  <c r="C177" i="25"/>
  <c r="D177" i="25"/>
  <c r="T178" i="25" s="1"/>
  <c r="E86" i="25"/>
  <c r="C36" i="25"/>
  <c r="F66" i="25"/>
  <c r="E87" i="25"/>
  <c r="E61" i="25"/>
  <c r="E91" i="25"/>
  <c r="D55" i="25"/>
  <c r="E60" i="25"/>
  <c r="D76" i="25"/>
  <c r="E92" i="25"/>
  <c r="F92" i="25" s="1"/>
  <c r="D59" i="25"/>
  <c r="F70" i="25"/>
  <c r="E65" i="25"/>
  <c r="D80" i="25"/>
  <c r="F74" i="25"/>
  <c r="F57" i="25"/>
  <c r="E69" i="25"/>
  <c r="D64" i="25"/>
  <c r="F78" i="25"/>
  <c r="E73" i="25"/>
  <c r="D54" i="25"/>
  <c r="E56" i="25"/>
  <c r="D68" i="25"/>
  <c r="F62" i="25"/>
  <c r="E77" i="25"/>
  <c r="D72" i="25"/>
  <c r="F54" i="25"/>
  <c r="D60" i="25"/>
  <c r="F58" i="25"/>
  <c r="E57" i="25"/>
  <c r="D56" i="25"/>
  <c r="F71" i="25"/>
  <c r="E70" i="25"/>
  <c r="D69" i="25"/>
  <c r="F67" i="25"/>
  <c r="E66" i="25"/>
  <c r="D65" i="25"/>
  <c r="F63" i="25"/>
  <c r="E62" i="25"/>
  <c r="D61" i="25"/>
  <c r="F79" i="25"/>
  <c r="E78" i="25"/>
  <c r="D77" i="25"/>
  <c r="F75" i="25"/>
  <c r="E74" i="25"/>
  <c r="D73" i="25"/>
  <c r="F81" i="25"/>
  <c r="F11" i="25"/>
  <c r="E54" i="25"/>
  <c r="F59" i="25"/>
  <c r="E58" i="25"/>
  <c r="D57" i="25"/>
  <c r="F55" i="25"/>
  <c r="E71" i="25"/>
  <c r="D70" i="25"/>
  <c r="G70" i="25" s="1"/>
  <c r="F68" i="25"/>
  <c r="E67" i="25"/>
  <c r="D66" i="25"/>
  <c r="F64" i="25"/>
  <c r="E63" i="25"/>
  <c r="D62" i="25"/>
  <c r="G62" i="25" s="1"/>
  <c r="F80" i="25"/>
  <c r="E79" i="25"/>
  <c r="D78" i="25"/>
  <c r="F76" i="25"/>
  <c r="E75" i="25"/>
  <c r="D74" i="25"/>
  <c r="G74" i="25" s="1"/>
  <c r="F72" i="25"/>
  <c r="E81" i="25"/>
  <c r="C27" i="25"/>
  <c r="F60" i="25"/>
  <c r="E59" i="25"/>
  <c r="G59" i="25" s="1"/>
  <c r="D58" i="25"/>
  <c r="F56" i="25"/>
  <c r="E55" i="25"/>
  <c r="G55" i="25" s="1"/>
  <c r="D71" i="25"/>
  <c r="G71" i="25" s="1"/>
  <c r="F69" i="25"/>
  <c r="E68" i="25"/>
  <c r="D67" i="25"/>
  <c r="F65" i="25"/>
  <c r="G65" i="25" s="1"/>
  <c r="E64" i="25"/>
  <c r="G64" i="25" s="1"/>
  <c r="D63" i="25"/>
  <c r="F61" i="25"/>
  <c r="E80" i="25"/>
  <c r="G80" i="25" s="1"/>
  <c r="D79" i="25"/>
  <c r="G79" i="25" s="1"/>
  <c r="F77" i="25"/>
  <c r="G77" i="25" s="1"/>
  <c r="E76" i="25"/>
  <c r="G76" i="25" s="1"/>
  <c r="D75" i="25"/>
  <c r="G75" i="25" s="1"/>
  <c r="F73" i="25"/>
  <c r="G73" i="25" s="1"/>
  <c r="E72" i="25"/>
  <c r="D81" i="25"/>
  <c r="G54" i="25"/>
  <c r="H110" i="25"/>
  <c r="H111" i="25" s="1"/>
  <c r="C26" i="25"/>
  <c r="C35" i="25"/>
  <c r="C14" i="25"/>
  <c r="C24" i="25"/>
  <c r="C25" i="25"/>
  <c r="C34" i="25"/>
  <c r="C28" i="25"/>
  <c r="C32" i="25"/>
  <c r="C33" i="25"/>
  <c r="T262" i="25"/>
  <c r="Q118" i="25"/>
  <c r="J118" i="25" s="1"/>
  <c r="D203" i="25"/>
  <c r="G63" i="25"/>
  <c r="G67" i="25"/>
  <c r="G56" i="25"/>
  <c r="G60" i="25"/>
  <c r="G68" i="25"/>
  <c r="F91" i="25"/>
  <c r="Q124" i="25"/>
  <c r="L124" i="25" s="1"/>
  <c r="D202" i="25"/>
  <c r="F86" i="25"/>
  <c r="T190" i="25"/>
  <c r="D200" i="25"/>
  <c r="G57" i="25"/>
  <c r="G61" i="25"/>
  <c r="G69" i="25"/>
  <c r="D201" i="25"/>
  <c r="C17" i="25"/>
  <c r="C16" i="25"/>
  <c r="F87" i="25"/>
  <c r="U102" i="25"/>
  <c r="W105" i="25"/>
  <c r="U108" i="25"/>
  <c r="Q119" i="25"/>
  <c r="J119" i="25" s="1"/>
  <c r="B101" i="25"/>
  <c r="H104" i="25"/>
  <c r="H105" i="25" s="1"/>
  <c r="B107" i="25"/>
  <c r="Q120" i="25"/>
  <c r="K120" i="25" s="1"/>
  <c r="Q122" i="25"/>
  <c r="K122" i="25" s="1"/>
  <c r="Q125" i="25"/>
  <c r="J125" i="25" s="1"/>
  <c r="R141" i="25"/>
  <c r="B141" i="25"/>
  <c r="H257" i="25"/>
  <c r="H258" i="25" s="1"/>
  <c r="H242" i="25"/>
  <c r="H243" i="25" s="1"/>
  <c r="H177" i="25"/>
  <c r="H178" i="25" s="1"/>
  <c r="H160" i="25"/>
  <c r="H161" i="25" s="1"/>
  <c r="H151" i="25"/>
  <c r="H152" i="25" s="1"/>
  <c r="H141" i="25"/>
  <c r="H142" i="25" s="1"/>
  <c r="H135" i="25"/>
  <c r="D136" i="25" s="1"/>
  <c r="L192" i="25"/>
  <c r="E165" i="25"/>
  <c r="H251" i="25"/>
  <c r="H252" i="25" s="1"/>
  <c r="H236" i="25"/>
  <c r="H237" i="25" s="1"/>
  <c r="L222" i="25"/>
  <c r="H173" i="25"/>
  <c r="H174" i="25" s="1"/>
  <c r="H156" i="25"/>
  <c r="H157" i="25" s="1"/>
  <c r="H147" i="25"/>
  <c r="C148" i="25" s="1"/>
  <c r="H138" i="25"/>
  <c r="G139" i="25" s="1"/>
  <c r="H129" i="25"/>
  <c r="H130" i="25" s="1"/>
  <c r="L209" i="25"/>
  <c r="L196" i="25"/>
  <c r="Q123" i="25"/>
  <c r="J123" i="25" s="1"/>
  <c r="R135" i="25"/>
  <c r="B135" i="25"/>
  <c r="W148" i="25"/>
  <c r="H101" i="25"/>
  <c r="H102" i="25" s="1"/>
  <c r="H107" i="25"/>
  <c r="H108" i="25" s="1"/>
  <c r="B110" i="25"/>
  <c r="U111" i="25"/>
  <c r="Q121" i="25"/>
  <c r="J121" i="25" s="1"/>
  <c r="W139" i="25"/>
  <c r="U152" i="25"/>
  <c r="W157" i="25"/>
  <c r="U161" i="25"/>
  <c r="W174" i="25"/>
  <c r="U178" i="25"/>
  <c r="D204" i="25"/>
  <c r="Q229" i="25"/>
  <c r="W237" i="25"/>
  <c r="U243" i="25"/>
  <c r="W252" i="25"/>
  <c r="U258" i="25"/>
  <c r="R129" i="25"/>
  <c r="R138" i="25"/>
  <c r="R147" i="25"/>
  <c r="B151" i="25"/>
  <c r="R156" i="25"/>
  <c r="B160" i="25"/>
  <c r="R173" i="25"/>
  <c r="B177" i="25"/>
  <c r="D228" i="25"/>
  <c r="R236" i="25"/>
  <c r="B242" i="25"/>
  <c r="B257" i="25"/>
  <c r="V258" i="25"/>
  <c r="U262" i="25"/>
  <c r="Q203" i="25"/>
  <c r="W258" i="25"/>
  <c r="BD2031" i="1"/>
  <c r="BE2031" i="1"/>
  <c r="BF2031" i="1"/>
  <c r="BG2031" i="1"/>
  <c r="BH2031" i="1"/>
  <c r="BI2031" i="1"/>
  <c r="BD2032" i="1"/>
  <c r="BE2032" i="1"/>
  <c r="BF2032" i="1"/>
  <c r="BG2032" i="1"/>
  <c r="BH2032" i="1"/>
  <c r="BI2032" i="1"/>
  <c r="BD2033" i="1"/>
  <c r="BE2033" i="1"/>
  <c r="BF2033" i="1"/>
  <c r="BG2033" i="1"/>
  <c r="BH2033" i="1"/>
  <c r="BI2033" i="1"/>
  <c r="BD2034" i="1"/>
  <c r="BE2034" i="1"/>
  <c r="BF2034" i="1"/>
  <c r="BG2034" i="1"/>
  <c r="BH2034" i="1"/>
  <c r="BI2034" i="1"/>
  <c r="BD2035" i="1"/>
  <c r="BE2035" i="1"/>
  <c r="BF2035" i="1"/>
  <c r="BG2035" i="1"/>
  <c r="BH2035" i="1"/>
  <c r="BI2035" i="1"/>
  <c r="BD2036" i="1"/>
  <c r="BE2036" i="1"/>
  <c r="BF2036" i="1"/>
  <c r="BG2036" i="1"/>
  <c r="BH2036" i="1"/>
  <c r="BI2036" i="1"/>
  <c r="BD2037" i="1"/>
  <c r="BE2037" i="1"/>
  <c r="BF2037" i="1"/>
  <c r="BG2037" i="1"/>
  <c r="BH2037" i="1"/>
  <c r="BI2037" i="1"/>
  <c r="BD2038" i="1"/>
  <c r="BE2038" i="1"/>
  <c r="BF2038" i="1"/>
  <c r="BG2038" i="1"/>
  <c r="BH2038" i="1"/>
  <c r="BI2038" i="1"/>
  <c r="BD2039" i="1"/>
  <c r="BE2039" i="1"/>
  <c r="BF2039" i="1"/>
  <c r="BG2039" i="1"/>
  <c r="BH2039" i="1"/>
  <c r="BI2039" i="1"/>
  <c r="BD2040" i="1"/>
  <c r="BE2040" i="1"/>
  <c r="BF2040" i="1"/>
  <c r="BG2040" i="1"/>
  <c r="BH2040" i="1"/>
  <c r="BI2040" i="1"/>
  <c r="BD2041" i="1"/>
  <c r="BE2041" i="1"/>
  <c r="BF2041" i="1"/>
  <c r="BG2041" i="1"/>
  <c r="BH2041" i="1"/>
  <c r="BI2041" i="1"/>
  <c r="BD2042" i="1"/>
  <c r="BE2042" i="1"/>
  <c r="BF2042" i="1"/>
  <c r="BG2042" i="1"/>
  <c r="BH2042" i="1"/>
  <c r="BI2042" i="1"/>
  <c r="BD2043" i="1"/>
  <c r="BE2043" i="1"/>
  <c r="BF2043" i="1"/>
  <c r="BG2043" i="1"/>
  <c r="BH2043" i="1"/>
  <c r="BI2043" i="1"/>
  <c r="BD2044" i="1"/>
  <c r="BE2044" i="1"/>
  <c r="BF2044" i="1"/>
  <c r="BG2044" i="1"/>
  <c r="BH2044" i="1"/>
  <c r="BI2044" i="1"/>
  <c r="BD2045" i="1"/>
  <c r="BE2045" i="1"/>
  <c r="BF2045" i="1"/>
  <c r="BG2045" i="1"/>
  <c r="BH2045" i="1"/>
  <c r="BI2045" i="1"/>
  <c r="BD2046" i="1"/>
  <c r="BE2046" i="1"/>
  <c r="BF2046" i="1"/>
  <c r="BG2046" i="1"/>
  <c r="BH2046" i="1"/>
  <c r="BI2046" i="1"/>
  <c r="BD2047" i="1"/>
  <c r="BE2047" i="1"/>
  <c r="BF2047" i="1"/>
  <c r="BG2047" i="1"/>
  <c r="BH2047" i="1"/>
  <c r="BI2047" i="1"/>
  <c r="BD2048" i="1"/>
  <c r="BE2048" i="1"/>
  <c r="BF2048" i="1"/>
  <c r="BG2048" i="1"/>
  <c r="BH2048" i="1"/>
  <c r="BI2048" i="1"/>
  <c r="BD2049" i="1"/>
  <c r="BE2049" i="1"/>
  <c r="BF2049" i="1"/>
  <c r="BG2049" i="1"/>
  <c r="BH2049" i="1"/>
  <c r="BI2049" i="1"/>
  <c r="BD2050" i="1"/>
  <c r="BE2050" i="1"/>
  <c r="BF2050" i="1"/>
  <c r="BG2050" i="1"/>
  <c r="BH2050" i="1"/>
  <c r="BI2050" i="1"/>
  <c r="BJ4" i="1"/>
  <c r="BK4" i="1"/>
  <c r="BL4" i="1"/>
  <c r="BM4" i="1"/>
  <c r="BN4" i="1"/>
  <c r="BO4" i="1"/>
  <c r="BP4" i="1"/>
  <c r="BJ5" i="1"/>
  <c r="BK5" i="1"/>
  <c r="BL5" i="1"/>
  <c r="BM5" i="1"/>
  <c r="BN5" i="1"/>
  <c r="BO5" i="1"/>
  <c r="BP5" i="1"/>
  <c r="BJ6" i="1"/>
  <c r="BK6" i="1"/>
  <c r="BL6" i="1"/>
  <c r="BM6" i="1"/>
  <c r="BN6" i="1"/>
  <c r="BO6" i="1"/>
  <c r="BP6" i="1"/>
  <c r="BJ7" i="1"/>
  <c r="BK7" i="1"/>
  <c r="BL7" i="1"/>
  <c r="BM7" i="1"/>
  <c r="BN7" i="1"/>
  <c r="BO7" i="1"/>
  <c r="BP7" i="1"/>
  <c r="BJ8" i="1"/>
  <c r="BK8" i="1"/>
  <c r="BL8" i="1"/>
  <c r="BM8" i="1"/>
  <c r="BN8" i="1"/>
  <c r="BO8" i="1"/>
  <c r="BP8" i="1"/>
  <c r="BJ9" i="1"/>
  <c r="BK9" i="1"/>
  <c r="BL9" i="1"/>
  <c r="BM9" i="1"/>
  <c r="BN9" i="1"/>
  <c r="BO9" i="1"/>
  <c r="BP9" i="1"/>
  <c r="BJ10" i="1"/>
  <c r="BK10" i="1"/>
  <c r="BL10" i="1"/>
  <c r="BM10" i="1"/>
  <c r="BN10" i="1"/>
  <c r="BO10" i="1"/>
  <c r="BP10" i="1"/>
  <c r="BJ11" i="1"/>
  <c r="BK11" i="1"/>
  <c r="BL11" i="1"/>
  <c r="BM11" i="1"/>
  <c r="BN11" i="1"/>
  <c r="BO11" i="1"/>
  <c r="BP11" i="1"/>
  <c r="BJ12" i="1"/>
  <c r="BK12" i="1"/>
  <c r="BL12" i="1"/>
  <c r="BM12" i="1"/>
  <c r="BN12" i="1"/>
  <c r="BO12" i="1"/>
  <c r="BP12" i="1"/>
  <c r="BJ13" i="1"/>
  <c r="BK13" i="1"/>
  <c r="BL13" i="1"/>
  <c r="BM13" i="1"/>
  <c r="BN13" i="1"/>
  <c r="BO13" i="1"/>
  <c r="BP13" i="1"/>
  <c r="BJ14" i="1"/>
  <c r="BK14" i="1"/>
  <c r="BL14" i="1"/>
  <c r="BM14" i="1"/>
  <c r="BN14" i="1"/>
  <c r="BO14" i="1"/>
  <c r="BP14" i="1"/>
  <c r="BJ15" i="1"/>
  <c r="BK15" i="1"/>
  <c r="BL15" i="1"/>
  <c r="BM15" i="1"/>
  <c r="BN15" i="1"/>
  <c r="BO15" i="1"/>
  <c r="BP15" i="1"/>
  <c r="BJ16" i="1"/>
  <c r="BK16" i="1"/>
  <c r="BL16" i="1"/>
  <c r="BM16" i="1"/>
  <c r="BN16" i="1"/>
  <c r="BO16" i="1"/>
  <c r="BP16" i="1"/>
  <c r="BJ17" i="1"/>
  <c r="BK17" i="1"/>
  <c r="BL17" i="1"/>
  <c r="BM17" i="1"/>
  <c r="BN17" i="1"/>
  <c r="BO17" i="1"/>
  <c r="BP17" i="1"/>
  <c r="BJ18" i="1"/>
  <c r="BK18" i="1"/>
  <c r="BL18" i="1"/>
  <c r="BM18" i="1"/>
  <c r="BN18" i="1"/>
  <c r="BO18" i="1"/>
  <c r="BP18" i="1"/>
  <c r="BJ19" i="1"/>
  <c r="BK19" i="1"/>
  <c r="BL19" i="1"/>
  <c r="BM19" i="1"/>
  <c r="BN19" i="1"/>
  <c r="BO19" i="1"/>
  <c r="BP19" i="1"/>
  <c r="BJ20" i="1"/>
  <c r="BK20" i="1"/>
  <c r="BL20" i="1"/>
  <c r="BM20" i="1"/>
  <c r="BN20" i="1"/>
  <c r="BO20" i="1"/>
  <c r="BP20" i="1"/>
  <c r="BJ21" i="1"/>
  <c r="BK21" i="1"/>
  <c r="BL21" i="1"/>
  <c r="BM21" i="1"/>
  <c r="BN21" i="1"/>
  <c r="BO21" i="1"/>
  <c r="BP21" i="1"/>
  <c r="BJ22" i="1"/>
  <c r="BK22" i="1"/>
  <c r="BL22" i="1"/>
  <c r="BM22" i="1"/>
  <c r="BN22" i="1"/>
  <c r="BO22" i="1"/>
  <c r="BP22" i="1"/>
  <c r="BJ23" i="1"/>
  <c r="BK23" i="1"/>
  <c r="BL23" i="1"/>
  <c r="BM23" i="1"/>
  <c r="BN23" i="1"/>
  <c r="BO23" i="1"/>
  <c r="BP23" i="1"/>
  <c r="BJ24" i="1"/>
  <c r="BK24" i="1"/>
  <c r="BL24" i="1"/>
  <c r="BM24" i="1"/>
  <c r="BN24" i="1"/>
  <c r="BO24" i="1"/>
  <c r="BP24" i="1"/>
  <c r="BJ25" i="1"/>
  <c r="BK25" i="1"/>
  <c r="BL25" i="1"/>
  <c r="BM25" i="1"/>
  <c r="BN25" i="1"/>
  <c r="BO25" i="1"/>
  <c r="BP25" i="1"/>
  <c r="BJ26" i="1"/>
  <c r="BK26" i="1"/>
  <c r="BL26" i="1"/>
  <c r="BM26" i="1"/>
  <c r="BN26" i="1"/>
  <c r="BO26" i="1"/>
  <c r="BP26" i="1"/>
  <c r="BJ27" i="1"/>
  <c r="BK27" i="1"/>
  <c r="BL27" i="1"/>
  <c r="BM27" i="1"/>
  <c r="BN27" i="1"/>
  <c r="BO27" i="1"/>
  <c r="BP27" i="1"/>
  <c r="BJ28" i="1"/>
  <c r="BK28" i="1"/>
  <c r="BL28" i="1"/>
  <c r="BM28" i="1"/>
  <c r="BN28" i="1"/>
  <c r="BO28" i="1"/>
  <c r="BP28" i="1"/>
  <c r="BJ29" i="1"/>
  <c r="BK29" i="1"/>
  <c r="BL29" i="1"/>
  <c r="BM29" i="1"/>
  <c r="BN29" i="1"/>
  <c r="BO29" i="1"/>
  <c r="BP29" i="1"/>
  <c r="BJ30" i="1"/>
  <c r="BK30" i="1"/>
  <c r="BL30" i="1"/>
  <c r="BM30" i="1"/>
  <c r="BN30" i="1"/>
  <c r="BO30" i="1"/>
  <c r="BP30" i="1"/>
  <c r="BJ31" i="1"/>
  <c r="BK31" i="1"/>
  <c r="BL31" i="1"/>
  <c r="BM31" i="1"/>
  <c r="BN31" i="1"/>
  <c r="BO31" i="1"/>
  <c r="BP31" i="1"/>
  <c r="BJ32" i="1"/>
  <c r="BK32" i="1"/>
  <c r="BL32" i="1"/>
  <c r="BM32" i="1"/>
  <c r="BN32" i="1"/>
  <c r="BO32" i="1"/>
  <c r="BP32" i="1"/>
  <c r="BJ33" i="1"/>
  <c r="BK33" i="1"/>
  <c r="BL33" i="1"/>
  <c r="BM33" i="1"/>
  <c r="BN33" i="1"/>
  <c r="BO33" i="1"/>
  <c r="BP33" i="1"/>
  <c r="BJ34" i="1"/>
  <c r="BK34" i="1"/>
  <c r="BL34" i="1"/>
  <c r="BM34" i="1"/>
  <c r="BN34" i="1"/>
  <c r="BO34" i="1"/>
  <c r="BP34" i="1"/>
  <c r="BJ35" i="1"/>
  <c r="BK35" i="1"/>
  <c r="BL35" i="1"/>
  <c r="BM35" i="1"/>
  <c r="BN35" i="1"/>
  <c r="BO35" i="1"/>
  <c r="BP35" i="1"/>
  <c r="BJ36" i="1"/>
  <c r="BK36" i="1"/>
  <c r="BL36" i="1"/>
  <c r="BM36" i="1"/>
  <c r="BN36" i="1"/>
  <c r="BO36" i="1"/>
  <c r="BP36" i="1"/>
  <c r="BJ37" i="1"/>
  <c r="BK37" i="1"/>
  <c r="BL37" i="1"/>
  <c r="BM37" i="1"/>
  <c r="BN37" i="1"/>
  <c r="BO37" i="1"/>
  <c r="BP37" i="1"/>
  <c r="BJ38" i="1"/>
  <c r="BK38" i="1"/>
  <c r="BL38" i="1"/>
  <c r="BM38" i="1"/>
  <c r="BN38" i="1"/>
  <c r="BO38" i="1"/>
  <c r="BP38" i="1"/>
  <c r="BJ39" i="1"/>
  <c r="BK39" i="1"/>
  <c r="BL39" i="1"/>
  <c r="BM39" i="1"/>
  <c r="BN39" i="1"/>
  <c r="BO39" i="1"/>
  <c r="BP39" i="1"/>
  <c r="BJ40" i="1"/>
  <c r="BK40" i="1"/>
  <c r="BL40" i="1"/>
  <c r="BM40" i="1"/>
  <c r="BN40" i="1"/>
  <c r="BO40" i="1"/>
  <c r="BP40" i="1"/>
  <c r="BJ41" i="1"/>
  <c r="BK41" i="1"/>
  <c r="BL41" i="1"/>
  <c r="BM41" i="1"/>
  <c r="BN41" i="1"/>
  <c r="BO41" i="1"/>
  <c r="BP41" i="1"/>
  <c r="BJ42" i="1"/>
  <c r="BK42" i="1"/>
  <c r="BL42" i="1"/>
  <c r="BM42" i="1"/>
  <c r="BN42" i="1"/>
  <c r="BO42" i="1"/>
  <c r="BP42" i="1"/>
  <c r="BJ43" i="1"/>
  <c r="BK43" i="1"/>
  <c r="BL43" i="1"/>
  <c r="BM43" i="1"/>
  <c r="BN43" i="1"/>
  <c r="BO43" i="1"/>
  <c r="BP43" i="1"/>
  <c r="BJ44" i="1"/>
  <c r="BK44" i="1"/>
  <c r="BL44" i="1"/>
  <c r="BM44" i="1"/>
  <c r="BN44" i="1"/>
  <c r="BO44" i="1"/>
  <c r="BP44" i="1"/>
  <c r="BJ45" i="1"/>
  <c r="BK45" i="1"/>
  <c r="BL45" i="1"/>
  <c r="BM45" i="1"/>
  <c r="BN45" i="1"/>
  <c r="BO45" i="1"/>
  <c r="BP45" i="1"/>
  <c r="BJ46" i="1"/>
  <c r="BK46" i="1"/>
  <c r="BL46" i="1"/>
  <c r="BM46" i="1"/>
  <c r="BN46" i="1"/>
  <c r="BO46" i="1"/>
  <c r="BP46" i="1"/>
  <c r="BJ47" i="1"/>
  <c r="BK47" i="1"/>
  <c r="BL47" i="1"/>
  <c r="BM47" i="1"/>
  <c r="BN47" i="1"/>
  <c r="BO47" i="1"/>
  <c r="BP47" i="1"/>
  <c r="BJ48" i="1"/>
  <c r="BK48" i="1"/>
  <c r="BL48" i="1"/>
  <c r="BM48" i="1"/>
  <c r="BN48" i="1"/>
  <c r="BO48" i="1"/>
  <c r="BP48" i="1"/>
  <c r="BJ49" i="1"/>
  <c r="BK49" i="1"/>
  <c r="BL49" i="1"/>
  <c r="BM49" i="1"/>
  <c r="BN49" i="1"/>
  <c r="BO49" i="1"/>
  <c r="BP49" i="1"/>
  <c r="BJ50" i="1"/>
  <c r="BK50" i="1"/>
  <c r="BL50" i="1"/>
  <c r="BM50" i="1"/>
  <c r="BN50" i="1"/>
  <c r="BO50" i="1"/>
  <c r="BP50" i="1"/>
  <c r="BJ51" i="1"/>
  <c r="BK51" i="1"/>
  <c r="BL51" i="1"/>
  <c r="BM51" i="1"/>
  <c r="BN51" i="1"/>
  <c r="BO51" i="1"/>
  <c r="BP51" i="1"/>
  <c r="BJ52" i="1"/>
  <c r="BK52" i="1"/>
  <c r="BL52" i="1"/>
  <c r="BM52" i="1"/>
  <c r="BN52" i="1"/>
  <c r="BO52" i="1"/>
  <c r="BP52" i="1"/>
  <c r="BJ53" i="1"/>
  <c r="BK53" i="1"/>
  <c r="BL53" i="1"/>
  <c r="BM53" i="1"/>
  <c r="BN53" i="1"/>
  <c r="BO53" i="1"/>
  <c r="BP53" i="1"/>
  <c r="BJ54" i="1"/>
  <c r="BK54" i="1"/>
  <c r="BL54" i="1"/>
  <c r="BM54" i="1"/>
  <c r="BN54" i="1"/>
  <c r="BO54" i="1"/>
  <c r="BP54" i="1"/>
  <c r="BJ55" i="1"/>
  <c r="BK55" i="1"/>
  <c r="BL55" i="1"/>
  <c r="BM55" i="1"/>
  <c r="BN55" i="1"/>
  <c r="BO55" i="1"/>
  <c r="BP55" i="1"/>
  <c r="BJ56" i="1"/>
  <c r="BK56" i="1"/>
  <c r="BL56" i="1"/>
  <c r="BM56" i="1"/>
  <c r="BN56" i="1"/>
  <c r="BO56" i="1"/>
  <c r="BP56" i="1"/>
  <c r="BJ57" i="1"/>
  <c r="BK57" i="1"/>
  <c r="BL57" i="1"/>
  <c r="BM57" i="1"/>
  <c r="BN57" i="1"/>
  <c r="BO57" i="1"/>
  <c r="BP57" i="1"/>
  <c r="BJ58" i="1"/>
  <c r="BK58" i="1"/>
  <c r="BL58" i="1"/>
  <c r="BM58" i="1"/>
  <c r="BN58" i="1"/>
  <c r="BO58" i="1"/>
  <c r="BP58" i="1"/>
  <c r="BJ59" i="1"/>
  <c r="BK59" i="1"/>
  <c r="BL59" i="1"/>
  <c r="BM59" i="1"/>
  <c r="BN59" i="1"/>
  <c r="BO59" i="1"/>
  <c r="BP59" i="1"/>
  <c r="BJ60" i="1"/>
  <c r="BK60" i="1"/>
  <c r="BL60" i="1"/>
  <c r="BM60" i="1"/>
  <c r="BN60" i="1"/>
  <c r="BO60" i="1"/>
  <c r="BP60" i="1"/>
  <c r="BJ61" i="1"/>
  <c r="BK61" i="1"/>
  <c r="BL61" i="1"/>
  <c r="BM61" i="1"/>
  <c r="BN61" i="1"/>
  <c r="BO61" i="1"/>
  <c r="BP61" i="1"/>
  <c r="BJ62" i="1"/>
  <c r="BK62" i="1"/>
  <c r="BL62" i="1"/>
  <c r="BM62" i="1"/>
  <c r="BN62" i="1"/>
  <c r="BO62" i="1"/>
  <c r="BP62" i="1"/>
  <c r="BJ63" i="1"/>
  <c r="BK63" i="1"/>
  <c r="BL63" i="1"/>
  <c r="BM63" i="1"/>
  <c r="BN63" i="1"/>
  <c r="BO63" i="1"/>
  <c r="BP63" i="1"/>
  <c r="BJ64" i="1"/>
  <c r="BK64" i="1"/>
  <c r="BL64" i="1"/>
  <c r="BM64" i="1"/>
  <c r="BN64" i="1"/>
  <c r="BO64" i="1"/>
  <c r="BP64" i="1"/>
  <c r="BJ65" i="1"/>
  <c r="BK65" i="1"/>
  <c r="BL65" i="1"/>
  <c r="BM65" i="1"/>
  <c r="BN65" i="1"/>
  <c r="BO65" i="1"/>
  <c r="BP65" i="1"/>
  <c r="BJ66" i="1"/>
  <c r="BK66" i="1"/>
  <c r="BL66" i="1"/>
  <c r="BM66" i="1"/>
  <c r="BN66" i="1"/>
  <c r="BO66" i="1"/>
  <c r="BP66" i="1"/>
  <c r="BJ67" i="1"/>
  <c r="BK67" i="1"/>
  <c r="BL67" i="1"/>
  <c r="BM67" i="1"/>
  <c r="BN67" i="1"/>
  <c r="BO67" i="1"/>
  <c r="BP67" i="1"/>
  <c r="BJ68" i="1"/>
  <c r="BK68" i="1"/>
  <c r="BL68" i="1"/>
  <c r="BM68" i="1"/>
  <c r="BN68" i="1"/>
  <c r="BO68" i="1"/>
  <c r="BP68" i="1"/>
  <c r="BJ69" i="1"/>
  <c r="BK69" i="1"/>
  <c r="BL69" i="1"/>
  <c r="BM69" i="1"/>
  <c r="BN69" i="1"/>
  <c r="BO69" i="1"/>
  <c r="BP69" i="1"/>
  <c r="BJ70" i="1"/>
  <c r="BK70" i="1"/>
  <c r="BL70" i="1"/>
  <c r="BM70" i="1"/>
  <c r="BN70" i="1"/>
  <c r="BO70" i="1"/>
  <c r="BP70" i="1"/>
  <c r="BJ71" i="1"/>
  <c r="BK71" i="1"/>
  <c r="BL71" i="1"/>
  <c r="BM71" i="1"/>
  <c r="BN71" i="1"/>
  <c r="BO71" i="1"/>
  <c r="BP71" i="1"/>
  <c r="BJ72" i="1"/>
  <c r="BK72" i="1"/>
  <c r="BL72" i="1"/>
  <c r="BM72" i="1"/>
  <c r="BN72" i="1"/>
  <c r="BO72" i="1"/>
  <c r="BP72" i="1"/>
  <c r="BJ73" i="1"/>
  <c r="BK73" i="1"/>
  <c r="BL73" i="1"/>
  <c r="BM73" i="1"/>
  <c r="BN73" i="1"/>
  <c r="BO73" i="1"/>
  <c r="BP73" i="1"/>
  <c r="BJ74" i="1"/>
  <c r="BK74" i="1"/>
  <c r="BL74" i="1"/>
  <c r="BM74" i="1"/>
  <c r="BN74" i="1"/>
  <c r="BO74" i="1"/>
  <c r="BP74" i="1"/>
  <c r="BJ75" i="1"/>
  <c r="BK75" i="1"/>
  <c r="BL75" i="1"/>
  <c r="BM75" i="1"/>
  <c r="BN75" i="1"/>
  <c r="BO75" i="1"/>
  <c r="BP75" i="1"/>
  <c r="BJ76" i="1"/>
  <c r="BK76" i="1"/>
  <c r="BL76" i="1"/>
  <c r="BM76" i="1"/>
  <c r="BN76" i="1"/>
  <c r="BO76" i="1"/>
  <c r="BP76" i="1"/>
  <c r="BJ77" i="1"/>
  <c r="BK77" i="1"/>
  <c r="BL77" i="1"/>
  <c r="BM77" i="1"/>
  <c r="BN77" i="1"/>
  <c r="BO77" i="1"/>
  <c r="BP77" i="1"/>
  <c r="BJ78" i="1"/>
  <c r="BK78" i="1"/>
  <c r="BL78" i="1"/>
  <c r="BM78" i="1"/>
  <c r="BN78" i="1"/>
  <c r="BO78" i="1"/>
  <c r="BP78" i="1"/>
  <c r="BJ79" i="1"/>
  <c r="BK79" i="1"/>
  <c r="BL79" i="1"/>
  <c r="BM79" i="1"/>
  <c r="BN79" i="1"/>
  <c r="BO79" i="1"/>
  <c r="BP79" i="1"/>
  <c r="BJ80" i="1"/>
  <c r="BK80" i="1"/>
  <c r="BL80" i="1"/>
  <c r="BM80" i="1"/>
  <c r="BN80" i="1"/>
  <c r="BO80" i="1"/>
  <c r="BP80" i="1"/>
  <c r="BJ81" i="1"/>
  <c r="BK81" i="1"/>
  <c r="BL81" i="1"/>
  <c r="BM81" i="1"/>
  <c r="BN81" i="1"/>
  <c r="BO81" i="1"/>
  <c r="BP81" i="1"/>
  <c r="BJ82" i="1"/>
  <c r="BK82" i="1"/>
  <c r="BL82" i="1"/>
  <c r="BM82" i="1"/>
  <c r="BN82" i="1"/>
  <c r="BO82" i="1"/>
  <c r="BP82" i="1"/>
  <c r="BJ83" i="1"/>
  <c r="BK83" i="1"/>
  <c r="BL83" i="1"/>
  <c r="BM83" i="1"/>
  <c r="BN83" i="1"/>
  <c r="BO83" i="1"/>
  <c r="BP83" i="1"/>
  <c r="BJ84" i="1"/>
  <c r="BK84" i="1"/>
  <c r="BL84" i="1"/>
  <c r="BM84" i="1"/>
  <c r="BN84" i="1"/>
  <c r="BO84" i="1"/>
  <c r="BP84" i="1"/>
  <c r="BJ85" i="1"/>
  <c r="BK85" i="1"/>
  <c r="BL85" i="1"/>
  <c r="BM85" i="1"/>
  <c r="BN85" i="1"/>
  <c r="BO85" i="1"/>
  <c r="BP85" i="1"/>
  <c r="BJ86" i="1"/>
  <c r="BK86" i="1"/>
  <c r="BL86" i="1"/>
  <c r="BM86" i="1"/>
  <c r="BN86" i="1"/>
  <c r="BO86" i="1"/>
  <c r="BP86" i="1"/>
  <c r="BJ87" i="1"/>
  <c r="BK87" i="1"/>
  <c r="BL87" i="1"/>
  <c r="BM87" i="1"/>
  <c r="BN87" i="1"/>
  <c r="BO87" i="1"/>
  <c r="BP87" i="1"/>
  <c r="BJ88" i="1"/>
  <c r="BK88" i="1"/>
  <c r="BL88" i="1"/>
  <c r="BM88" i="1"/>
  <c r="BN88" i="1"/>
  <c r="BO88" i="1"/>
  <c r="BP88" i="1"/>
  <c r="BJ89" i="1"/>
  <c r="BK89" i="1"/>
  <c r="BL89" i="1"/>
  <c r="BM89" i="1"/>
  <c r="BN89" i="1"/>
  <c r="BO89" i="1"/>
  <c r="BP89" i="1"/>
  <c r="BJ90" i="1"/>
  <c r="BK90" i="1"/>
  <c r="BL90" i="1"/>
  <c r="BM90" i="1"/>
  <c r="BN90" i="1"/>
  <c r="BO90" i="1"/>
  <c r="BP90" i="1"/>
  <c r="BJ91" i="1"/>
  <c r="BK91" i="1"/>
  <c r="BL91" i="1"/>
  <c r="BM91" i="1"/>
  <c r="BN91" i="1"/>
  <c r="BO91" i="1"/>
  <c r="BP91" i="1"/>
  <c r="BJ92" i="1"/>
  <c r="BK92" i="1"/>
  <c r="BL92" i="1"/>
  <c r="BM92" i="1"/>
  <c r="BN92" i="1"/>
  <c r="BO92" i="1"/>
  <c r="BP92" i="1"/>
  <c r="BJ93" i="1"/>
  <c r="BK93" i="1"/>
  <c r="BL93" i="1"/>
  <c r="BM93" i="1"/>
  <c r="BN93" i="1"/>
  <c r="BO93" i="1"/>
  <c r="BP93" i="1"/>
  <c r="BJ94" i="1"/>
  <c r="BK94" i="1"/>
  <c r="BL94" i="1"/>
  <c r="BM94" i="1"/>
  <c r="BN94" i="1"/>
  <c r="BO94" i="1"/>
  <c r="BP94" i="1"/>
  <c r="BJ95" i="1"/>
  <c r="BK95" i="1"/>
  <c r="BL95" i="1"/>
  <c r="BM95" i="1"/>
  <c r="BN95" i="1"/>
  <c r="BO95" i="1"/>
  <c r="BP95" i="1"/>
  <c r="BJ96" i="1"/>
  <c r="BK96" i="1"/>
  <c r="BL96" i="1"/>
  <c r="BM96" i="1"/>
  <c r="BN96" i="1"/>
  <c r="BO96" i="1"/>
  <c r="BP96" i="1"/>
  <c r="BJ97" i="1"/>
  <c r="BK97" i="1"/>
  <c r="BL97" i="1"/>
  <c r="BM97" i="1"/>
  <c r="BN97" i="1"/>
  <c r="BO97" i="1"/>
  <c r="BP97" i="1"/>
  <c r="BJ98" i="1"/>
  <c r="BK98" i="1"/>
  <c r="BL98" i="1"/>
  <c r="BM98" i="1"/>
  <c r="BN98" i="1"/>
  <c r="BO98" i="1"/>
  <c r="BP98" i="1"/>
  <c r="BJ99" i="1"/>
  <c r="BK99" i="1"/>
  <c r="BL99" i="1"/>
  <c r="BM99" i="1"/>
  <c r="BN99" i="1"/>
  <c r="BO99" i="1"/>
  <c r="BP99" i="1"/>
  <c r="BJ100" i="1"/>
  <c r="BK100" i="1"/>
  <c r="BL100" i="1"/>
  <c r="BM100" i="1"/>
  <c r="BN100" i="1"/>
  <c r="BO100" i="1"/>
  <c r="BP100" i="1"/>
  <c r="BJ101" i="1"/>
  <c r="BK101" i="1"/>
  <c r="BL101" i="1"/>
  <c r="BM101" i="1"/>
  <c r="BN101" i="1"/>
  <c r="BO101" i="1"/>
  <c r="BP101" i="1"/>
  <c r="BJ102" i="1"/>
  <c r="BK102" i="1"/>
  <c r="BL102" i="1"/>
  <c r="BM102" i="1"/>
  <c r="BN102" i="1"/>
  <c r="BO102" i="1"/>
  <c r="BP102" i="1"/>
  <c r="BJ103" i="1"/>
  <c r="BK103" i="1"/>
  <c r="BL103" i="1"/>
  <c r="BM103" i="1"/>
  <c r="BN103" i="1"/>
  <c r="BO103" i="1"/>
  <c r="BP103" i="1"/>
  <c r="BJ104" i="1"/>
  <c r="BK104" i="1"/>
  <c r="BL104" i="1"/>
  <c r="BM104" i="1"/>
  <c r="BN104" i="1"/>
  <c r="BO104" i="1"/>
  <c r="BP104" i="1"/>
  <c r="BJ105" i="1"/>
  <c r="BK105" i="1"/>
  <c r="BL105" i="1"/>
  <c r="BM105" i="1"/>
  <c r="BN105" i="1"/>
  <c r="BO105" i="1"/>
  <c r="BP105" i="1"/>
  <c r="BJ106" i="1"/>
  <c r="BK106" i="1"/>
  <c r="BL106" i="1"/>
  <c r="BM106" i="1"/>
  <c r="BN106" i="1"/>
  <c r="BO106" i="1"/>
  <c r="BP106" i="1"/>
  <c r="BJ107" i="1"/>
  <c r="BK107" i="1"/>
  <c r="BL107" i="1"/>
  <c r="BM107" i="1"/>
  <c r="BN107" i="1"/>
  <c r="BO107" i="1"/>
  <c r="BP107" i="1"/>
  <c r="BJ108" i="1"/>
  <c r="BK108" i="1"/>
  <c r="BL108" i="1"/>
  <c r="BM108" i="1"/>
  <c r="BN108" i="1"/>
  <c r="BO108" i="1"/>
  <c r="BP108" i="1"/>
  <c r="BJ109" i="1"/>
  <c r="BK109" i="1"/>
  <c r="BL109" i="1"/>
  <c r="BM109" i="1"/>
  <c r="BN109" i="1"/>
  <c r="BO109" i="1"/>
  <c r="BP109" i="1"/>
  <c r="BJ110" i="1"/>
  <c r="BK110" i="1"/>
  <c r="BL110" i="1"/>
  <c r="BM110" i="1"/>
  <c r="BN110" i="1"/>
  <c r="BO110" i="1"/>
  <c r="BP110" i="1"/>
  <c r="BJ111" i="1"/>
  <c r="BK111" i="1"/>
  <c r="BL111" i="1"/>
  <c r="BM111" i="1"/>
  <c r="BN111" i="1"/>
  <c r="BO111" i="1"/>
  <c r="BP111" i="1"/>
  <c r="BJ112" i="1"/>
  <c r="BK112" i="1"/>
  <c r="BL112" i="1"/>
  <c r="BM112" i="1"/>
  <c r="BN112" i="1"/>
  <c r="BO112" i="1"/>
  <c r="BP112" i="1"/>
  <c r="BJ113" i="1"/>
  <c r="BK113" i="1"/>
  <c r="BL113" i="1"/>
  <c r="BM113" i="1"/>
  <c r="BN113" i="1"/>
  <c r="BO113" i="1"/>
  <c r="BP113" i="1"/>
  <c r="BJ114" i="1"/>
  <c r="BK114" i="1"/>
  <c r="BL114" i="1"/>
  <c r="BM114" i="1"/>
  <c r="BN114" i="1"/>
  <c r="BO114" i="1"/>
  <c r="BP114" i="1"/>
  <c r="BJ115" i="1"/>
  <c r="BK115" i="1"/>
  <c r="BL115" i="1"/>
  <c r="BM115" i="1"/>
  <c r="BN115" i="1"/>
  <c r="BO115" i="1"/>
  <c r="BP115" i="1"/>
  <c r="BJ116" i="1"/>
  <c r="BK116" i="1"/>
  <c r="BL116" i="1"/>
  <c r="BM116" i="1"/>
  <c r="BN116" i="1"/>
  <c r="BO116" i="1"/>
  <c r="BP116" i="1"/>
  <c r="BJ117" i="1"/>
  <c r="BK117" i="1"/>
  <c r="BL117" i="1"/>
  <c r="BM117" i="1"/>
  <c r="BN117" i="1"/>
  <c r="BO117" i="1"/>
  <c r="BP117" i="1"/>
  <c r="BJ118" i="1"/>
  <c r="BK118" i="1"/>
  <c r="BL118" i="1"/>
  <c r="BM118" i="1"/>
  <c r="BN118" i="1"/>
  <c r="BO118" i="1"/>
  <c r="BP118" i="1"/>
  <c r="BJ119" i="1"/>
  <c r="BK119" i="1"/>
  <c r="BL119" i="1"/>
  <c r="BM119" i="1"/>
  <c r="BN119" i="1"/>
  <c r="BO119" i="1"/>
  <c r="BP119" i="1"/>
  <c r="BJ120" i="1"/>
  <c r="BK120" i="1"/>
  <c r="BL120" i="1"/>
  <c r="BM120" i="1"/>
  <c r="BN120" i="1"/>
  <c r="BO120" i="1"/>
  <c r="BP120" i="1"/>
  <c r="BJ121" i="1"/>
  <c r="BK121" i="1"/>
  <c r="BL121" i="1"/>
  <c r="BM121" i="1"/>
  <c r="BN121" i="1"/>
  <c r="BO121" i="1"/>
  <c r="BP121" i="1"/>
  <c r="BJ122" i="1"/>
  <c r="BK122" i="1"/>
  <c r="BL122" i="1"/>
  <c r="BM122" i="1"/>
  <c r="BN122" i="1"/>
  <c r="BO122" i="1"/>
  <c r="BP122" i="1"/>
  <c r="BJ123" i="1"/>
  <c r="BK123" i="1"/>
  <c r="BL123" i="1"/>
  <c r="BM123" i="1"/>
  <c r="BN123" i="1"/>
  <c r="BO123" i="1"/>
  <c r="BP123" i="1"/>
  <c r="BJ124" i="1"/>
  <c r="BK124" i="1"/>
  <c r="BL124" i="1"/>
  <c r="BM124" i="1"/>
  <c r="BN124" i="1"/>
  <c r="BO124" i="1"/>
  <c r="BP124" i="1"/>
  <c r="BJ125" i="1"/>
  <c r="BK125" i="1"/>
  <c r="BL125" i="1"/>
  <c r="BM125" i="1"/>
  <c r="BN125" i="1"/>
  <c r="BO125" i="1"/>
  <c r="BP125" i="1"/>
  <c r="BJ126" i="1"/>
  <c r="BK126" i="1"/>
  <c r="BL126" i="1"/>
  <c r="BM126" i="1"/>
  <c r="BN126" i="1"/>
  <c r="BO126" i="1"/>
  <c r="BP126" i="1"/>
  <c r="BJ127" i="1"/>
  <c r="BK127" i="1"/>
  <c r="BL127" i="1"/>
  <c r="BM127" i="1"/>
  <c r="BN127" i="1"/>
  <c r="BO127" i="1"/>
  <c r="BP127" i="1"/>
  <c r="BJ128" i="1"/>
  <c r="BK128" i="1"/>
  <c r="BL128" i="1"/>
  <c r="BM128" i="1"/>
  <c r="BN128" i="1"/>
  <c r="BO128" i="1"/>
  <c r="BP128" i="1"/>
  <c r="BJ129" i="1"/>
  <c r="BK129" i="1"/>
  <c r="BL129" i="1"/>
  <c r="BM129" i="1"/>
  <c r="BN129" i="1"/>
  <c r="BO129" i="1"/>
  <c r="BP129" i="1"/>
  <c r="BJ130" i="1"/>
  <c r="BK130" i="1"/>
  <c r="BL130" i="1"/>
  <c r="BM130" i="1"/>
  <c r="BN130" i="1"/>
  <c r="BO130" i="1"/>
  <c r="BP130" i="1"/>
  <c r="BJ131" i="1"/>
  <c r="BK131" i="1"/>
  <c r="BL131" i="1"/>
  <c r="BM131" i="1"/>
  <c r="BN131" i="1"/>
  <c r="BO131" i="1"/>
  <c r="BP131" i="1"/>
  <c r="BJ132" i="1"/>
  <c r="BK132" i="1"/>
  <c r="BL132" i="1"/>
  <c r="BM132" i="1"/>
  <c r="BN132" i="1"/>
  <c r="BO132" i="1"/>
  <c r="BP132" i="1"/>
  <c r="BJ133" i="1"/>
  <c r="BK133" i="1"/>
  <c r="BL133" i="1"/>
  <c r="BM133" i="1"/>
  <c r="BN133" i="1"/>
  <c r="BO133" i="1"/>
  <c r="BP133" i="1"/>
  <c r="BJ134" i="1"/>
  <c r="BK134" i="1"/>
  <c r="BL134" i="1"/>
  <c r="BM134" i="1"/>
  <c r="BN134" i="1"/>
  <c r="BO134" i="1"/>
  <c r="BP134" i="1"/>
  <c r="BJ135" i="1"/>
  <c r="BK135" i="1"/>
  <c r="BL135" i="1"/>
  <c r="BM135" i="1"/>
  <c r="BN135" i="1"/>
  <c r="BO135" i="1"/>
  <c r="BP135" i="1"/>
  <c r="BJ136" i="1"/>
  <c r="BK136" i="1"/>
  <c r="BL136" i="1"/>
  <c r="BM136" i="1"/>
  <c r="BN136" i="1"/>
  <c r="BO136" i="1"/>
  <c r="BP136" i="1"/>
  <c r="BJ137" i="1"/>
  <c r="BK137" i="1"/>
  <c r="BL137" i="1"/>
  <c r="BM137" i="1"/>
  <c r="BN137" i="1"/>
  <c r="BO137" i="1"/>
  <c r="BP137" i="1"/>
  <c r="BJ138" i="1"/>
  <c r="BK138" i="1"/>
  <c r="BL138" i="1"/>
  <c r="BM138" i="1"/>
  <c r="BN138" i="1"/>
  <c r="BO138" i="1"/>
  <c r="BP138" i="1"/>
  <c r="BJ139" i="1"/>
  <c r="BK139" i="1"/>
  <c r="BL139" i="1"/>
  <c r="BM139" i="1"/>
  <c r="BN139" i="1"/>
  <c r="BO139" i="1"/>
  <c r="BP139" i="1"/>
  <c r="BJ140" i="1"/>
  <c r="BK140" i="1"/>
  <c r="BL140" i="1"/>
  <c r="BM140" i="1"/>
  <c r="BN140" i="1"/>
  <c r="BO140" i="1"/>
  <c r="BP140" i="1"/>
  <c r="BJ141" i="1"/>
  <c r="BK141" i="1"/>
  <c r="BL141" i="1"/>
  <c r="BM141" i="1"/>
  <c r="BN141" i="1"/>
  <c r="BO141" i="1"/>
  <c r="BP141" i="1"/>
  <c r="BJ142" i="1"/>
  <c r="BK142" i="1"/>
  <c r="BL142" i="1"/>
  <c r="BM142" i="1"/>
  <c r="BN142" i="1"/>
  <c r="BO142" i="1"/>
  <c r="BP142" i="1"/>
  <c r="BJ143" i="1"/>
  <c r="BK143" i="1"/>
  <c r="BL143" i="1"/>
  <c r="BM143" i="1"/>
  <c r="BN143" i="1"/>
  <c r="BO143" i="1"/>
  <c r="BP143" i="1"/>
  <c r="BJ144" i="1"/>
  <c r="BK144" i="1"/>
  <c r="BL144" i="1"/>
  <c r="BM144" i="1"/>
  <c r="BN144" i="1"/>
  <c r="BO144" i="1"/>
  <c r="BP144" i="1"/>
  <c r="BJ145" i="1"/>
  <c r="BK145" i="1"/>
  <c r="BL145" i="1"/>
  <c r="BM145" i="1"/>
  <c r="BN145" i="1"/>
  <c r="BO145" i="1"/>
  <c r="BP145" i="1"/>
  <c r="BJ146" i="1"/>
  <c r="BK146" i="1"/>
  <c r="BL146" i="1"/>
  <c r="BM146" i="1"/>
  <c r="BN146" i="1"/>
  <c r="BO146" i="1"/>
  <c r="BP146" i="1"/>
  <c r="BJ147" i="1"/>
  <c r="BK147" i="1"/>
  <c r="BL147" i="1"/>
  <c r="BM147" i="1"/>
  <c r="BN147" i="1"/>
  <c r="BO147" i="1"/>
  <c r="BP147" i="1"/>
  <c r="BJ148" i="1"/>
  <c r="BK148" i="1"/>
  <c r="BL148" i="1"/>
  <c r="BM148" i="1"/>
  <c r="BN148" i="1"/>
  <c r="BO148" i="1"/>
  <c r="BP148" i="1"/>
  <c r="BJ149" i="1"/>
  <c r="BK149" i="1"/>
  <c r="BL149" i="1"/>
  <c r="BM149" i="1"/>
  <c r="BN149" i="1"/>
  <c r="BO149" i="1"/>
  <c r="BP149" i="1"/>
  <c r="BJ150" i="1"/>
  <c r="BK150" i="1"/>
  <c r="BL150" i="1"/>
  <c r="BM150" i="1"/>
  <c r="BN150" i="1"/>
  <c r="BO150" i="1"/>
  <c r="BP150" i="1"/>
  <c r="BJ151" i="1"/>
  <c r="BK151" i="1"/>
  <c r="BL151" i="1"/>
  <c r="BM151" i="1"/>
  <c r="BN151" i="1"/>
  <c r="BO151" i="1"/>
  <c r="BP151" i="1"/>
  <c r="BJ152" i="1"/>
  <c r="BK152" i="1"/>
  <c r="BL152" i="1"/>
  <c r="BM152" i="1"/>
  <c r="BN152" i="1"/>
  <c r="BO152" i="1"/>
  <c r="BP152" i="1"/>
  <c r="BJ153" i="1"/>
  <c r="BK153" i="1"/>
  <c r="BL153" i="1"/>
  <c r="BM153" i="1"/>
  <c r="BN153" i="1"/>
  <c r="BO153" i="1"/>
  <c r="BP153" i="1"/>
  <c r="BJ154" i="1"/>
  <c r="BK154" i="1"/>
  <c r="BL154" i="1"/>
  <c r="BM154" i="1"/>
  <c r="BN154" i="1"/>
  <c r="BO154" i="1"/>
  <c r="BP154" i="1"/>
  <c r="BJ155" i="1"/>
  <c r="BK155" i="1"/>
  <c r="BL155" i="1"/>
  <c r="BM155" i="1"/>
  <c r="BN155" i="1"/>
  <c r="BO155" i="1"/>
  <c r="BP155" i="1"/>
  <c r="BJ156" i="1"/>
  <c r="BK156" i="1"/>
  <c r="BL156" i="1"/>
  <c r="BM156" i="1"/>
  <c r="BN156" i="1"/>
  <c r="BO156" i="1"/>
  <c r="BP156" i="1"/>
  <c r="BJ157" i="1"/>
  <c r="BK157" i="1"/>
  <c r="BL157" i="1"/>
  <c r="BM157" i="1"/>
  <c r="BN157" i="1"/>
  <c r="BO157" i="1"/>
  <c r="BP157" i="1"/>
  <c r="BJ158" i="1"/>
  <c r="BK158" i="1"/>
  <c r="BL158" i="1"/>
  <c r="BM158" i="1"/>
  <c r="BN158" i="1"/>
  <c r="BO158" i="1"/>
  <c r="BP158" i="1"/>
  <c r="BJ159" i="1"/>
  <c r="BK159" i="1"/>
  <c r="BL159" i="1"/>
  <c r="BM159" i="1"/>
  <c r="BN159" i="1"/>
  <c r="BO159" i="1"/>
  <c r="BP159" i="1"/>
  <c r="BJ160" i="1"/>
  <c r="BK160" i="1"/>
  <c r="BL160" i="1"/>
  <c r="BM160" i="1"/>
  <c r="BN160" i="1"/>
  <c r="BO160" i="1"/>
  <c r="BP160" i="1"/>
  <c r="BJ161" i="1"/>
  <c r="BK161" i="1"/>
  <c r="BL161" i="1"/>
  <c r="BM161" i="1"/>
  <c r="BN161" i="1"/>
  <c r="BO161" i="1"/>
  <c r="BP161" i="1"/>
  <c r="BJ162" i="1"/>
  <c r="BK162" i="1"/>
  <c r="BL162" i="1"/>
  <c r="BM162" i="1"/>
  <c r="BN162" i="1"/>
  <c r="BO162" i="1"/>
  <c r="BP162" i="1"/>
  <c r="BJ163" i="1"/>
  <c r="BK163" i="1"/>
  <c r="BL163" i="1"/>
  <c r="BM163" i="1"/>
  <c r="BN163" i="1"/>
  <c r="BO163" i="1"/>
  <c r="BP163" i="1"/>
  <c r="BJ164" i="1"/>
  <c r="BK164" i="1"/>
  <c r="BL164" i="1"/>
  <c r="BM164" i="1"/>
  <c r="BN164" i="1"/>
  <c r="BO164" i="1"/>
  <c r="BP164" i="1"/>
  <c r="BJ165" i="1"/>
  <c r="BK165" i="1"/>
  <c r="BL165" i="1"/>
  <c r="BM165" i="1"/>
  <c r="BN165" i="1"/>
  <c r="BO165" i="1"/>
  <c r="BP165" i="1"/>
  <c r="BJ166" i="1"/>
  <c r="BK166" i="1"/>
  <c r="BL166" i="1"/>
  <c r="BM166" i="1"/>
  <c r="BN166" i="1"/>
  <c r="BO166" i="1"/>
  <c r="BP166" i="1"/>
  <c r="BJ167" i="1"/>
  <c r="BK167" i="1"/>
  <c r="BL167" i="1"/>
  <c r="BM167" i="1"/>
  <c r="BN167" i="1"/>
  <c r="BO167" i="1"/>
  <c r="BP167" i="1"/>
  <c r="BJ168" i="1"/>
  <c r="BK168" i="1"/>
  <c r="BL168" i="1"/>
  <c r="BM168" i="1"/>
  <c r="BN168" i="1"/>
  <c r="BO168" i="1"/>
  <c r="BP168" i="1"/>
  <c r="BJ169" i="1"/>
  <c r="BK169" i="1"/>
  <c r="BL169" i="1"/>
  <c r="BM169" i="1"/>
  <c r="BN169" i="1"/>
  <c r="BO169" i="1"/>
  <c r="BP169" i="1"/>
  <c r="BJ170" i="1"/>
  <c r="BK170" i="1"/>
  <c r="BL170" i="1"/>
  <c r="BM170" i="1"/>
  <c r="BN170" i="1"/>
  <c r="BO170" i="1"/>
  <c r="BP170" i="1"/>
  <c r="BJ171" i="1"/>
  <c r="BK171" i="1"/>
  <c r="BL171" i="1"/>
  <c r="BM171" i="1"/>
  <c r="BN171" i="1"/>
  <c r="BO171" i="1"/>
  <c r="BP171" i="1"/>
  <c r="BJ172" i="1"/>
  <c r="BK172" i="1"/>
  <c r="BL172" i="1"/>
  <c r="BM172" i="1"/>
  <c r="BN172" i="1"/>
  <c r="BO172" i="1"/>
  <c r="BP172" i="1"/>
  <c r="BJ173" i="1"/>
  <c r="BK173" i="1"/>
  <c r="BL173" i="1"/>
  <c r="BM173" i="1"/>
  <c r="BN173" i="1"/>
  <c r="BO173" i="1"/>
  <c r="BP173" i="1"/>
  <c r="BJ174" i="1"/>
  <c r="BK174" i="1"/>
  <c r="BL174" i="1"/>
  <c r="BM174" i="1"/>
  <c r="BN174" i="1"/>
  <c r="BO174" i="1"/>
  <c r="BP174" i="1"/>
  <c r="BJ175" i="1"/>
  <c r="BK175" i="1"/>
  <c r="BL175" i="1"/>
  <c r="BM175" i="1"/>
  <c r="BN175" i="1"/>
  <c r="BO175" i="1"/>
  <c r="BP175" i="1"/>
  <c r="BJ176" i="1"/>
  <c r="BK176" i="1"/>
  <c r="BL176" i="1"/>
  <c r="BM176" i="1"/>
  <c r="BN176" i="1"/>
  <c r="BO176" i="1"/>
  <c r="BP176" i="1"/>
  <c r="BJ177" i="1"/>
  <c r="BK177" i="1"/>
  <c r="BL177" i="1"/>
  <c r="BM177" i="1"/>
  <c r="BN177" i="1"/>
  <c r="BO177" i="1"/>
  <c r="BP177" i="1"/>
  <c r="BJ178" i="1"/>
  <c r="BK178" i="1"/>
  <c r="BL178" i="1"/>
  <c r="BM178" i="1"/>
  <c r="BN178" i="1"/>
  <c r="BO178" i="1"/>
  <c r="BP178" i="1"/>
  <c r="BJ179" i="1"/>
  <c r="BK179" i="1"/>
  <c r="BL179" i="1"/>
  <c r="BM179" i="1"/>
  <c r="BN179" i="1"/>
  <c r="BO179" i="1"/>
  <c r="BP179" i="1"/>
  <c r="BJ180" i="1"/>
  <c r="BK180" i="1"/>
  <c r="BL180" i="1"/>
  <c r="BM180" i="1"/>
  <c r="BN180" i="1"/>
  <c r="BO180" i="1"/>
  <c r="BP180" i="1"/>
  <c r="BJ181" i="1"/>
  <c r="BK181" i="1"/>
  <c r="BL181" i="1"/>
  <c r="BM181" i="1"/>
  <c r="BN181" i="1"/>
  <c r="BO181" i="1"/>
  <c r="BP181" i="1"/>
  <c r="BJ182" i="1"/>
  <c r="BK182" i="1"/>
  <c r="BL182" i="1"/>
  <c r="BM182" i="1"/>
  <c r="BN182" i="1"/>
  <c r="BO182" i="1"/>
  <c r="BP182" i="1"/>
  <c r="BJ183" i="1"/>
  <c r="BK183" i="1"/>
  <c r="BL183" i="1"/>
  <c r="BM183" i="1"/>
  <c r="BN183" i="1"/>
  <c r="BO183" i="1"/>
  <c r="BP183" i="1"/>
  <c r="BJ184" i="1"/>
  <c r="BK184" i="1"/>
  <c r="BL184" i="1"/>
  <c r="BM184" i="1"/>
  <c r="BN184" i="1"/>
  <c r="BO184" i="1"/>
  <c r="BP184" i="1"/>
  <c r="BJ185" i="1"/>
  <c r="BK185" i="1"/>
  <c r="BL185" i="1"/>
  <c r="BM185" i="1"/>
  <c r="BN185" i="1"/>
  <c r="BO185" i="1"/>
  <c r="BP185" i="1"/>
  <c r="BJ186" i="1"/>
  <c r="BK186" i="1"/>
  <c r="BL186" i="1"/>
  <c r="BM186" i="1"/>
  <c r="BN186" i="1"/>
  <c r="BO186" i="1"/>
  <c r="BP186" i="1"/>
  <c r="BJ187" i="1"/>
  <c r="BK187" i="1"/>
  <c r="BL187" i="1"/>
  <c r="BM187" i="1"/>
  <c r="BN187" i="1"/>
  <c r="BO187" i="1"/>
  <c r="BP187" i="1"/>
  <c r="BJ188" i="1"/>
  <c r="BK188" i="1"/>
  <c r="BL188" i="1"/>
  <c r="BM188" i="1"/>
  <c r="BN188" i="1"/>
  <c r="BO188" i="1"/>
  <c r="BP188" i="1"/>
  <c r="BJ189" i="1"/>
  <c r="BK189" i="1"/>
  <c r="BL189" i="1"/>
  <c r="BM189" i="1"/>
  <c r="BN189" i="1"/>
  <c r="BO189" i="1"/>
  <c r="BP189" i="1"/>
  <c r="BJ190" i="1"/>
  <c r="BK190" i="1"/>
  <c r="BL190" i="1"/>
  <c r="BM190" i="1"/>
  <c r="BN190" i="1"/>
  <c r="BO190" i="1"/>
  <c r="BP190" i="1"/>
  <c r="BJ191" i="1"/>
  <c r="BK191" i="1"/>
  <c r="BL191" i="1"/>
  <c r="BM191" i="1"/>
  <c r="BN191" i="1"/>
  <c r="BO191" i="1"/>
  <c r="BP191" i="1"/>
  <c r="BJ192" i="1"/>
  <c r="BK192" i="1"/>
  <c r="BL192" i="1"/>
  <c r="BM192" i="1"/>
  <c r="BN192" i="1"/>
  <c r="BO192" i="1"/>
  <c r="BP192" i="1"/>
  <c r="BJ193" i="1"/>
  <c r="BK193" i="1"/>
  <c r="BL193" i="1"/>
  <c r="BM193" i="1"/>
  <c r="BN193" i="1"/>
  <c r="BO193" i="1"/>
  <c r="BP193" i="1"/>
  <c r="BJ194" i="1"/>
  <c r="BK194" i="1"/>
  <c r="BL194" i="1"/>
  <c r="BM194" i="1"/>
  <c r="BN194" i="1"/>
  <c r="BO194" i="1"/>
  <c r="BP194" i="1"/>
  <c r="BJ195" i="1"/>
  <c r="BK195" i="1"/>
  <c r="BL195" i="1"/>
  <c r="BM195" i="1"/>
  <c r="BN195" i="1"/>
  <c r="BO195" i="1"/>
  <c r="BP195" i="1"/>
  <c r="BJ196" i="1"/>
  <c r="BK196" i="1"/>
  <c r="BL196" i="1"/>
  <c r="BM196" i="1"/>
  <c r="BN196" i="1"/>
  <c r="BO196" i="1"/>
  <c r="BP196" i="1"/>
  <c r="BJ197" i="1"/>
  <c r="BK197" i="1"/>
  <c r="BL197" i="1"/>
  <c r="BM197" i="1"/>
  <c r="BN197" i="1"/>
  <c r="BO197" i="1"/>
  <c r="BP197" i="1"/>
  <c r="BJ198" i="1"/>
  <c r="BK198" i="1"/>
  <c r="BL198" i="1"/>
  <c r="BM198" i="1"/>
  <c r="BN198" i="1"/>
  <c r="BO198" i="1"/>
  <c r="BP198" i="1"/>
  <c r="BJ199" i="1"/>
  <c r="BK199" i="1"/>
  <c r="BL199" i="1"/>
  <c r="BM199" i="1"/>
  <c r="BN199" i="1"/>
  <c r="BO199" i="1"/>
  <c r="BP199" i="1"/>
  <c r="BJ200" i="1"/>
  <c r="BK200" i="1"/>
  <c r="BL200" i="1"/>
  <c r="BM200" i="1"/>
  <c r="BN200" i="1"/>
  <c r="BO200" i="1"/>
  <c r="BP200" i="1"/>
  <c r="BJ201" i="1"/>
  <c r="BK201" i="1"/>
  <c r="BL201" i="1"/>
  <c r="BM201" i="1"/>
  <c r="BN201" i="1"/>
  <c r="BO201" i="1"/>
  <c r="BP201" i="1"/>
  <c r="BJ202" i="1"/>
  <c r="BK202" i="1"/>
  <c r="BL202" i="1"/>
  <c r="BM202" i="1"/>
  <c r="BN202" i="1"/>
  <c r="BO202" i="1"/>
  <c r="BP202" i="1"/>
  <c r="BJ203" i="1"/>
  <c r="BK203" i="1"/>
  <c r="BL203" i="1"/>
  <c r="BM203" i="1"/>
  <c r="BN203" i="1"/>
  <c r="BO203" i="1"/>
  <c r="BP203" i="1"/>
  <c r="BJ204" i="1"/>
  <c r="BK204" i="1"/>
  <c r="BL204" i="1"/>
  <c r="BM204" i="1"/>
  <c r="BN204" i="1"/>
  <c r="BO204" i="1"/>
  <c r="BP204" i="1"/>
  <c r="BJ205" i="1"/>
  <c r="BK205" i="1"/>
  <c r="BL205" i="1"/>
  <c r="BM205" i="1"/>
  <c r="BN205" i="1"/>
  <c r="BO205" i="1"/>
  <c r="BP205" i="1"/>
  <c r="BJ206" i="1"/>
  <c r="BK206" i="1"/>
  <c r="BL206" i="1"/>
  <c r="BM206" i="1"/>
  <c r="BN206" i="1"/>
  <c r="BO206" i="1"/>
  <c r="BP206" i="1"/>
  <c r="BJ207" i="1"/>
  <c r="BK207" i="1"/>
  <c r="BL207" i="1"/>
  <c r="BM207" i="1"/>
  <c r="BN207" i="1"/>
  <c r="BO207" i="1"/>
  <c r="BP207" i="1"/>
  <c r="BJ208" i="1"/>
  <c r="BK208" i="1"/>
  <c r="BL208" i="1"/>
  <c r="BM208" i="1"/>
  <c r="BN208" i="1"/>
  <c r="BO208" i="1"/>
  <c r="BP208" i="1"/>
  <c r="BJ209" i="1"/>
  <c r="BK209" i="1"/>
  <c r="BL209" i="1"/>
  <c r="BM209" i="1"/>
  <c r="BN209" i="1"/>
  <c r="BO209" i="1"/>
  <c r="BP209" i="1"/>
  <c r="BJ210" i="1"/>
  <c r="BK210" i="1"/>
  <c r="BL210" i="1"/>
  <c r="BM210" i="1"/>
  <c r="BN210" i="1"/>
  <c r="BO210" i="1"/>
  <c r="BP210" i="1"/>
  <c r="BJ211" i="1"/>
  <c r="BK211" i="1"/>
  <c r="BL211" i="1"/>
  <c r="BM211" i="1"/>
  <c r="BN211" i="1"/>
  <c r="BO211" i="1"/>
  <c r="BP211" i="1"/>
  <c r="BJ212" i="1"/>
  <c r="BK212" i="1"/>
  <c r="BL212" i="1"/>
  <c r="BM212" i="1"/>
  <c r="BN212" i="1"/>
  <c r="BO212" i="1"/>
  <c r="BP212" i="1"/>
  <c r="BJ213" i="1"/>
  <c r="BK213" i="1"/>
  <c r="BL213" i="1"/>
  <c r="BM213" i="1"/>
  <c r="BN213" i="1"/>
  <c r="BO213" i="1"/>
  <c r="BP213" i="1"/>
  <c r="BJ214" i="1"/>
  <c r="BK214" i="1"/>
  <c r="BL214" i="1"/>
  <c r="BM214" i="1"/>
  <c r="BN214" i="1"/>
  <c r="BO214" i="1"/>
  <c r="BP214" i="1"/>
  <c r="BJ215" i="1"/>
  <c r="BK215" i="1"/>
  <c r="BL215" i="1"/>
  <c r="BM215" i="1"/>
  <c r="BN215" i="1"/>
  <c r="BO215" i="1"/>
  <c r="BP215" i="1"/>
  <c r="BJ216" i="1"/>
  <c r="BK216" i="1"/>
  <c r="BL216" i="1"/>
  <c r="BM216" i="1"/>
  <c r="BN216" i="1"/>
  <c r="BO216" i="1"/>
  <c r="BP216" i="1"/>
  <c r="BJ217" i="1"/>
  <c r="BK217" i="1"/>
  <c r="BL217" i="1"/>
  <c r="BM217" i="1"/>
  <c r="BN217" i="1"/>
  <c r="BO217" i="1"/>
  <c r="BP217" i="1"/>
  <c r="BJ218" i="1"/>
  <c r="BK218" i="1"/>
  <c r="BL218" i="1"/>
  <c r="BM218" i="1"/>
  <c r="BN218" i="1"/>
  <c r="BO218" i="1"/>
  <c r="BP218" i="1"/>
  <c r="BJ219" i="1"/>
  <c r="BK219" i="1"/>
  <c r="BL219" i="1"/>
  <c r="BM219" i="1"/>
  <c r="BN219" i="1"/>
  <c r="BO219" i="1"/>
  <c r="BP219" i="1"/>
  <c r="BJ220" i="1"/>
  <c r="BK220" i="1"/>
  <c r="BL220" i="1"/>
  <c r="BM220" i="1"/>
  <c r="BN220" i="1"/>
  <c r="BO220" i="1"/>
  <c r="BP220" i="1"/>
  <c r="BJ221" i="1"/>
  <c r="BK221" i="1"/>
  <c r="BL221" i="1"/>
  <c r="BM221" i="1"/>
  <c r="BN221" i="1"/>
  <c r="BO221" i="1"/>
  <c r="BP221" i="1"/>
  <c r="BJ222" i="1"/>
  <c r="BK222" i="1"/>
  <c r="BL222" i="1"/>
  <c r="BM222" i="1"/>
  <c r="BN222" i="1"/>
  <c r="BO222" i="1"/>
  <c r="BP222" i="1"/>
  <c r="BJ223" i="1"/>
  <c r="BK223" i="1"/>
  <c r="BL223" i="1"/>
  <c r="BM223" i="1"/>
  <c r="BN223" i="1"/>
  <c r="BO223" i="1"/>
  <c r="BP223" i="1"/>
  <c r="BJ224" i="1"/>
  <c r="BK224" i="1"/>
  <c r="BL224" i="1"/>
  <c r="BM224" i="1"/>
  <c r="BN224" i="1"/>
  <c r="BO224" i="1"/>
  <c r="BP224" i="1"/>
  <c r="BJ225" i="1"/>
  <c r="BK225" i="1"/>
  <c r="BL225" i="1"/>
  <c r="BM225" i="1"/>
  <c r="BN225" i="1"/>
  <c r="BO225" i="1"/>
  <c r="BP225" i="1"/>
  <c r="BJ226" i="1"/>
  <c r="BK226" i="1"/>
  <c r="BL226" i="1"/>
  <c r="BM226" i="1"/>
  <c r="BN226" i="1"/>
  <c r="BO226" i="1"/>
  <c r="BP226" i="1"/>
  <c r="BJ227" i="1"/>
  <c r="BK227" i="1"/>
  <c r="BL227" i="1"/>
  <c r="BM227" i="1"/>
  <c r="BN227" i="1"/>
  <c r="BO227" i="1"/>
  <c r="BP227" i="1"/>
  <c r="BJ228" i="1"/>
  <c r="BK228" i="1"/>
  <c r="BL228" i="1"/>
  <c r="BM228" i="1"/>
  <c r="BN228" i="1"/>
  <c r="BO228" i="1"/>
  <c r="BP228" i="1"/>
  <c r="BJ229" i="1"/>
  <c r="BK229" i="1"/>
  <c r="BL229" i="1"/>
  <c r="BM229" i="1"/>
  <c r="BN229" i="1"/>
  <c r="BO229" i="1"/>
  <c r="BP229" i="1"/>
  <c r="BJ230" i="1"/>
  <c r="BK230" i="1"/>
  <c r="BL230" i="1"/>
  <c r="BM230" i="1"/>
  <c r="BN230" i="1"/>
  <c r="BO230" i="1"/>
  <c r="BP230" i="1"/>
  <c r="BJ231" i="1"/>
  <c r="BK231" i="1"/>
  <c r="BL231" i="1"/>
  <c r="BM231" i="1"/>
  <c r="BN231" i="1"/>
  <c r="BO231" i="1"/>
  <c r="BP231" i="1"/>
  <c r="BJ232" i="1"/>
  <c r="BK232" i="1"/>
  <c r="BL232" i="1"/>
  <c r="BM232" i="1"/>
  <c r="BN232" i="1"/>
  <c r="BO232" i="1"/>
  <c r="BP232" i="1"/>
  <c r="BJ233" i="1"/>
  <c r="BK233" i="1"/>
  <c r="BL233" i="1"/>
  <c r="BM233" i="1"/>
  <c r="BN233" i="1"/>
  <c r="BO233" i="1"/>
  <c r="BP233" i="1"/>
  <c r="BJ234" i="1"/>
  <c r="BK234" i="1"/>
  <c r="BL234" i="1"/>
  <c r="BM234" i="1"/>
  <c r="BN234" i="1"/>
  <c r="BO234" i="1"/>
  <c r="BP234" i="1"/>
  <c r="BJ235" i="1"/>
  <c r="BK235" i="1"/>
  <c r="BL235" i="1"/>
  <c r="BM235" i="1"/>
  <c r="BN235" i="1"/>
  <c r="BO235" i="1"/>
  <c r="BP235" i="1"/>
  <c r="BJ236" i="1"/>
  <c r="BK236" i="1"/>
  <c r="BL236" i="1"/>
  <c r="BM236" i="1"/>
  <c r="BN236" i="1"/>
  <c r="BO236" i="1"/>
  <c r="BP236" i="1"/>
  <c r="BJ237" i="1"/>
  <c r="BK237" i="1"/>
  <c r="BL237" i="1"/>
  <c r="BM237" i="1"/>
  <c r="BN237" i="1"/>
  <c r="BO237" i="1"/>
  <c r="BP237" i="1"/>
  <c r="BJ238" i="1"/>
  <c r="BK238" i="1"/>
  <c r="BL238" i="1"/>
  <c r="BM238" i="1"/>
  <c r="BN238" i="1"/>
  <c r="BO238" i="1"/>
  <c r="BP238" i="1"/>
  <c r="BJ239" i="1"/>
  <c r="BK239" i="1"/>
  <c r="BL239" i="1"/>
  <c r="BM239" i="1"/>
  <c r="BN239" i="1"/>
  <c r="BO239" i="1"/>
  <c r="BP239" i="1"/>
  <c r="BJ240" i="1"/>
  <c r="BK240" i="1"/>
  <c r="BL240" i="1"/>
  <c r="BM240" i="1"/>
  <c r="BN240" i="1"/>
  <c r="BO240" i="1"/>
  <c r="BP240" i="1"/>
  <c r="BJ241" i="1"/>
  <c r="BK241" i="1"/>
  <c r="BL241" i="1"/>
  <c r="BM241" i="1"/>
  <c r="BN241" i="1"/>
  <c r="BO241" i="1"/>
  <c r="BP241" i="1"/>
  <c r="BJ242" i="1"/>
  <c r="BK242" i="1"/>
  <c r="BL242" i="1"/>
  <c r="BM242" i="1"/>
  <c r="BN242" i="1"/>
  <c r="BO242" i="1"/>
  <c r="BP242" i="1"/>
  <c r="BJ243" i="1"/>
  <c r="BK243" i="1"/>
  <c r="BL243" i="1"/>
  <c r="BM243" i="1"/>
  <c r="BN243" i="1"/>
  <c r="BO243" i="1"/>
  <c r="BP243" i="1"/>
  <c r="BJ244" i="1"/>
  <c r="BK244" i="1"/>
  <c r="BL244" i="1"/>
  <c r="BM244" i="1"/>
  <c r="BN244" i="1"/>
  <c r="BO244" i="1"/>
  <c r="BP244" i="1"/>
  <c r="BJ245" i="1"/>
  <c r="BK245" i="1"/>
  <c r="BL245" i="1"/>
  <c r="BM245" i="1"/>
  <c r="BN245" i="1"/>
  <c r="BO245" i="1"/>
  <c r="BP245" i="1"/>
  <c r="BJ246" i="1"/>
  <c r="BK246" i="1"/>
  <c r="BL246" i="1"/>
  <c r="BM246" i="1"/>
  <c r="BN246" i="1"/>
  <c r="BO246" i="1"/>
  <c r="BP246" i="1"/>
  <c r="BJ247" i="1"/>
  <c r="BK247" i="1"/>
  <c r="BL247" i="1"/>
  <c r="BM247" i="1"/>
  <c r="BN247" i="1"/>
  <c r="BO247" i="1"/>
  <c r="BP247" i="1"/>
  <c r="BJ248" i="1"/>
  <c r="BK248" i="1"/>
  <c r="BL248" i="1"/>
  <c r="BM248" i="1"/>
  <c r="BN248" i="1"/>
  <c r="BO248" i="1"/>
  <c r="BP248" i="1"/>
  <c r="BJ249" i="1"/>
  <c r="BK249" i="1"/>
  <c r="BL249" i="1"/>
  <c r="BM249" i="1"/>
  <c r="BN249" i="1"/>
  <c r="BO249" i="1"/>
  <c r="BP249" i="1"/>
  <c r="BJ250" i="1"/>
  <c r="BK250" i="1"/>
  <c r="BL250" i="1"/>
  <c r="BM250" i="1"/>
  <c r="BN250" i="1"/>
  <c r="BO250" i="1"/>
  <c r="BP250" i="1"/>
  <c r="BJ251" i="1"/>
  <c r="BK251" i="1"/>
  <c r="BL251" i="1"/>
  <c r="BM251" i="1"/>
  <c r="BN251" i="1"/>
  <c r="BO251" i="1"/>
  <c r="BP251" i="1"/>
  <c r="BJ252" i="1"/>
  <c r="BK252" i="1"/>
  <c r="BL252" i="1"/>
  <c r="BM252" i="1"/>
  <c r="BN252" i="1"/>
  <c r="BO252" i="1"/>
  <c r="BP252" i="1"/>
  <c r="BJ253" i="1"/>
  <c r="BK253" i="1"/>
  <c r="BL253" i="1"/>
  <c r="BM253" i="1"/>
  <c r="BN253" i="1"/>
  <c r="BO253" i="1"/>
  <c r="BP253" i="1"/>
  <c r="BJ254" i="1"/>
  <c r="BK254" i="1"/>
  <c r="BL254" i="1"/>
  <c r="BM254" i="1"/>
  <c r="BN254" i="1"/>
  <c r="BO254" i="1"/>
  <c r="BP254" i="1"/>
  <c r="BJ255" i="1"/>
  <c r="BK255" i="1"/>
  <c r="BL255" i="1"/>
  <c r="BM255" i="1"/>
  <c r="BN255" i="1"/>
  <c r="BO255" i="1"/>
  <c r="BP255" i="1"/>
  <c r="BJ256" i="1"/>
  <c r="BK256" i="1"/>
  <c r="BL256" i="1"/>
  <c r="BM256" i="1"/>
  <c r="BN256" i="1"/>
  <c r="BO256" i="1"/>
  <c r="BP256" i="1"/>
  <c r="BJ257" i="1"/>
  <c r="BK257" i="1"/>
  <c r="BL257" i="1"/>
  <c r="BM257" i="1"/>
  <c r="BN257" i="1"/>
  <c r="BO257" i="1"/>
  <c r="BP257" i="1"/>
  <c r="BJ258" i="1"/>
  <c r="BK258" i="1"/>
  <c r="BL258" i="1"/>
  <c r="BM258" i="1"/>
  <c r="BN258" i="1"/>
  <c r="BO258" i="1"/>
  <c r="BP258" i="1"/>
  <c r="BJ259" i="1"/>
  <c r="BK259" i="1"/>
  <c r="BL259" i="1"/>
  <c r="BM259" i="1"/>
  <c r="BN259" i="1"/>
  <c r="BO259" i="1"/>
  <c r="BP259" i="1"/>
  <c r="BJ260" i="1"/>
  <c r="BK260" i="1"/>
  <c r="BL260" i="1"/>
  <c r="BM260" i="1"/>
  <c r="BN260" i="1"/>
  <c r="BO260" i="1"/>
  <c r="BP260" i="1"/>
  <c r="BJ261" i="1"/>
  <c r="BK261" i="1"/>
  <c r="BL261" i="1"/>
  <c r="BM261" i="1"/>
  <c r="BN261" i="1"/>
  <c r="BO261" i="1"/>
  <c r="BP261" i="1"/>
  <c r="BJ262" i="1"/>
  <c r="BK262" i="1"/>
  <c r="BL262" i="1"/>
  <c r="BM262" i="1"/>
  <c r="BN262" i="1"/>
  <c r="BO262" i="1"/>
  <c r="BP262" i="1"/>
  <c r="BJ263" i="1"/>
  <c r="BK263" i="1"/>
  <c r="BL263" i="1"/>
  <c r="BM263" i="1"/>
  <c r="BN263" i="1"/>
  <c r="BO263" i="1"/>
  <c r="BP263" i="1"/>
  <c r="BJ264" i="1"/>
  <c r="BK264" i="1"/>
  <c r="BL264" i="1"/>
  <c r="BM264" i="1"/>
  <c r="BN264" i="1"/>
  <c r="BO264" i="1"/>
  <c r="BP264" i="1"/>
  <c r="BJ265" i="1"/>
  <c r="BK265" i="1"/>
  <c r="BL265" i="1"/>
  <c r="BM265" i="1"/>
  <c r="BN265" i="1"/>
  <c r="BO265" i="1"/>
  <c r="BP265" i="1"/>
  <c r="BJ266" i="1"/>
  <c r="BK266" i="1"/>
  <c r="BL266" i="1"/>
  <c r="BM266" i="1"/>
  <c r="BN266" i="1"/>
  <c r="BO266" i="1"/>
  <c r="BP266" i="1"/>
  <c r="BJ267" i="1"/>
  <c r="BK267" i="1"/>
  <c r="BL267" i="1"/>
  <c r="BM267" i="1"/>
  <c r="BN267" i="1"/>
  <c r="BO267" i="1"/>
  <c r="BP267" i="1"/>
  <c r="BJ268" i="1"/>
  <c r="BK268" i="1"/>
  <c r="BL268" i="1"/>
  <c r="BM268" i="1"/>
  <c r="BN268" i="1"/>
  <c r="BO268" i="1"/>
  <c r="BP268" i="1"/>
  <c r="BJ269" i="1"/>
  <c r="BK269" i="1"/>
  <c r="BL269" i="1"/>
  <c r="BM269" i="1"/>
  <c r="BN269" i="1"/>
  <c r="BO269" i="1"/>
  <c r="BP269" i="1"/>
  <c r="BJ270" i="1"/>
  <c r="BK270" i="1"/>
  <c r="BL270" i="1"/>
  <c r="BM270" i="1"/>
  <c r="BN270" i="1"/>
  <c r="BO270" i="1"/>
  <c r="BP270" i="1"/>
  <c r="BJ271" i="1"/>
  <c r="BK271" i="1"/>
  <c r="BL271" i="1"/>
  <c r="BM271" i="1"/>
  <c r="BN271" i="1"/>
  <c r="BO271" i="1"/>
  <c r="BP271" i="1"/>
  <c r="BJ272" i="1"/>
  <c r="BK272" i="1"/>
  <c r="BL272" i="1"/>
  <c r="BM272" i="1"/>
  <c r="BN272" i="1"/>
  <c r="BO272" i="1"/>
  <c r="BP272" i="1"/>
  <c r="BJ273" i="1"/>
  <c r="BK273" i="1"/>
  <c r="BL273" i="1"/>
  <c r="BM273" i="1"/>
  <c r="BN273" i="1"/>
  <c r="BO273" i="1"/>
  <c r="BP273" i="1"/>
  <c r="BJ274" i="1"/>
  <c r="BK274" i="1"/>
  <c r="BL274" i="1"/>
  <c r="BM274" i="1"/>
  <c r="BN274" i="1"/>
  <c r="BO274" i="1"/>
  <c r="BP274" i="1"/>
  <c r="BJ275" i="1"/>
  <c r="BK275" i="1"/>
  <c r="BL275" i="1"/>
  <c r="BM275" i="1"/>
  <c r="BN275" i="1"/>
  <c r="BO275" i="1"/>
  <c r="BP275" i="1"/>
  <c r="BJ276" i="1"/>
  <c r="BK276" i="1"/>
  <c r="BL276" i="1"/>
  <c r="BM276" i="1"/>
  <c r="BN276" i="1"/>
  <c r="BO276" i="1"/>
  <c r="BP276" i="1"/>
  <c r="BJ277" i="1"/>
  <c r="BK277" i="1"/>
  <c r="BL277" i="1"/>
  <c r="BM277" i="1"/>
  <c r="BN277" i="1"/>
  <c r="BO277" i="1"/>
  <c r="BP277" i="1"/>
  <c r="BJ278" i="1"/>
  <c r="BK278" i="1"/>
  <c r="BL278" i="1"/>
  <c r="BM278" i="1"/>
  <c r="BN278" i="1"/>
  <c r="BO278" i="1"/>
  <c r="BP278" i="1"/>
  <c r="BJ279" i="1"/>
  <c r="BK279" i="1"/>
  <c r="BL279" i="1"/>
  <c r="BM279" i="1"/>
  <c r="BN279" i="1"/>
  <c r="BO279" i="1"/>
  <c r="BP279" i="1"/>
  <c r="BJ280" i="1"/>
  <c r="BK280" i="1"/>
  <c r="BL280" i="1"/>
  <c r="BM280" i="1"/>
  <c r="BN280" i="1"/>
  <c r="BO280" i="1"/>
  <c r="BP280" i="1"/>
  <c r="BJ281" i="1"/>
  <c r="BK281" i="1"/>
  <c r="BL281" i="1"/>
  <c r="BM281" i="1"/>
  <c r="BN281" i="1"/>
  <c r="BO281" i="1"/>
  <c r="BP281" i="1"/>
  <c r="BJ282" i="1"/>
  <c r="BK282" i="1"/>
  <c r="BL282" i="1"/>
  <c r="BM282" i="1"/>
  <c r="BN282" i="1"/>
  <c r="BO282" i="1"/>
  <c r="BP282" i="1"/>
  <c r="BJ283" i="1"/>
  <c r="BK283" i="1"/>
  <c r="BL283" i="1"/>
  <c r="BM283" i="1"/>
  <c r="BN283" i="1"/>
  <c r="BO283" i="1"/>
  <c r="BP283" i="1"/>
  <c r="BJ284" i="1"/>
  <c r="BK284" i="1"/>
  <c r="BL284" i="1"/>
  <c r="BM284" i="1"/>
  <c r="BN284" i="1"/>
  <c r="BO284" i="1"/>
  <c r="BP284" i="1"/>
  <c r="BJ285" i="1"/>
  <c r="BK285" i="1"/>
  <c r="BL285" i="1"/>
  <c r="BM285" i="1"/>
  <c r="BN285" i="1"/>
  <c r="BO285" i="1"/>
  <c r="BP285" i="1"/>
  <c r="BJ286" i="1"/>
  <c r="BK286" i="1"/>
  <c r="BL286" i="1"/>
  <c r="BM286" i="1"/>
  <c r="BN286" i="1"/>
  <c r="BO286" i="1"/>
  <c r="BP286" i="1"/>
  <c r="BJ287" i="1"/>
  <c r="BK287" i="1"/>
  <c r="BL287" i="1"/>
  <c r="BM287" i="1"/>
  <c r="BN287" i="1"/>
  <c r="BO287" i="1"/>
  <c r="BP287" i="1"/>
  <c r="BJ288" i="1"/>
  <c r="BK288" i="1"/>
  <c r="BL288" i="1"/>
  <c r="BM288" i="1"/>
  <c r="BN288" i="1"/>
  <c r="BO288" i="1"/>
  <c r="BP288" i="1"/>
  <c r="BJ289" i="1"/>
  <c r="BK289" i="1"/>
  <c r="BL289" i="1"/>
  <c r="BM289" i="1"/>
  <c r="BN289" i="1"/>
  <c r="BO289" i="1"/>
  <c r="BP289" i="1"/>
  <c r="BJ290" i="1"/>
  <c r="BK290" i="1"/>
  <c r="BL290" i="1"/>
  <c r="BM290" i="1"/>
  <c r="BN290" i="1"/>
  <c r="BO290" i="1"/>
  <c r="BP290" i="1"/>
  <c r="BJ291" i="1"/>
  <c r="BK291" i="1"/>
  <c r="BL291" i="1"/>
  <c r="BM291" i="1"/>
  <c r="BN291" i="1"/>
  <c r="BO291" i="1"/>
  <c r="BP291" i="1"/>
  <c r="BJ292" i="1"/>
  <c r="BK292" i="1"/>
  <c r="BL292" i="1"/>
  <c r="BM292" i="1"/>
  <c r="BN292" i="1"/>
  <c r="BO292" i="1"/>
  <c r="BP292" i="1"/>
  <c r="BJ293" i="1"/>
  <c r="BK293" i="1"/>
  <c r="BL293" i="1"/>
  <c r="BM293" i="1"/>
  <c r="BN293" i="1"/>
  <c r="BO293" i="1"/>
  <c r="BP293" i="1"/>
  <c r="BJ294" i="1"/>
  <c r="BK294" i="1"/>
  <c r="BL294" i="1"/>
  <c r="BM294" i="1"/>
  <c r="BN294" i="1"/>
  <c r="BO294" i="1"/>
  <c r="BP294" i="1"/>
  <c r="BJ295" i="1"/>
  <c r="BK295" i="1"/>
  <c r="BL295" i="1"/>
  <c r="BM295" i="1"/>
  <c r="BN295" i="1"/>
  <c r="BO295" i="1"/>
  <c r="BP295" i="1"/>
  <c r="BJ296" i="1"/>
  <c r="BK296" i="1"/>
  <c r="BL296" i="1"/>
  <c r="BM296" i="1"/>
  <c r="BN296" i="1"/>
  <c r="BO296" i="1"/>
  <c r="BP296" i="1"/>
  <c r="BJ297" i="1"/>
  <c r="BK297" i="1"/>
  <c r="BL297" i="1"/>
  <c r="BM297" i="1"/>
  <c r="BN297" i="1"/>
  <c r="BO297" i="1"/>
  <c r="BP297" i="1"/>
  <c r="BJ298" i="1"/>
  <c r="BK298" i="1"/>
  <c r="BL298" i="1"/>
  <c r="BM298" i="1"/>
  <c r="BN298" i="1"/>
  <c r="BO298" i="1"/>
  <c r="BP298" i="1"/>
  <c r="BJ299" i="1"/>
  <c r="BK299" i="1"/>
  <c r="BL299" i="1"/>
  <c r="BM299" i="1"/>
  <c r="BN299" i="1"/>
  <c r="BO299" i="1"/>
  <c r="BP299" i="1"/>
  <c r="BJ300" i="1"/>
  <c r="BK300" i="1"/>
  <c r="BL300" i="1"/>
  <c r="BM300" i="1"/>
  <c r="BN300" i="1"/>
  <c r="BO300" i="1"/>
  <c r="BP300" i="1"/>
  <c r="BJ301" i="1"/>
  <c r="BK301" i="1"/>
  <c r="BL301" i="1"/>
  <c r="BM301" i="1"/>
  <c r="BN301" i="1"/>
  <c r="BO301" i="1"/>
  <c r="BP301" i="1"/>
  <c r="BJ302" i="1"/>
  <c r="BK302" i="1"/>
  <c r="BL302" i="1"/>
  <c r="BM302" i="1"/>
  <c r="BN302" i="1"/>
  <c r="BO302" i="1"/>
  <c r="BP302" i="1"/>
  <c r="BJ303" i="1"/>
  <c r="BK303" i="1"/>
  <c r="BL303" i="1"/>
  <c r="BM303" i="1"/>
  <c r="BN303" i="1"/>
  <c r="BO303" i="1"/>
  <c r="BP303" i="1"/>
  <c r="BJ304" i="1"/>
  <c r="BK304" i="1"/>
  <c r="BL304" i="1"/>
  <c r="BM304" i="1"/>
  <c r="BN304" i="1"/>
  <c r="BO304" i="1"/>
  <c r="BP304" i="1"/>
  <c r="BJ305" i="1"/>
  <c r="BK305" i="1"/>
  <c r="BL305" i="1"/>
  <c r="BM305" i="1"/>
  <c r="BN305" i="1"/>
  <c r="BO305" i="1"/>
  <c r="BP305" i="1"/>
  <c r="BJ306" i="1"/>
  <c r="BK306" i="1"/>
  <c r="BL306" i="1"/>
  <c r="BM306" i="1"/>
  <c r="BN306" i="1"/>
  <c r="BO306" i="1"/>
  <c r="BP306" i="1"/>
  <c r="BJ307" i="1"/>
  <c r="BK307" i="1"/>
  <c r="BL307" i="1"/>
  <c r="BM307" i="1"/>
  <c r="BN307" i="1"/>
  <c r="BO307" i="1"/>
  <c r="BP307" i="1"/>
  <c r="BJ308" i="1"/>
  <c r="BK308" i="1"/>
  <c r="BL308" i="1"/>
  <c r="BM308" i="1"/>
  <c r="BN308" i="1"/>
  <c r="BO308" i="1"/>
  <c r="BP308" i="1"/>
  <c r="BJ309" i="1"/>
  <c r="BK309" i="1"/>
  <c r="BL309" i="1"/>
  <c r="BM309" i="1"/>
  <c r="BN309" i="1"/>
  <c r="BO309" i="1"/>
  <c r="BP309" i="1"/>
  <c r="BJ310" i="1"/>
  <c r="BK310" i="1"/>
  <c r="BL310" i="1"/>
  <c r="BM310" i="1"/>
  <c r="BN310" i="1"/>
  <c r="BO310" i="1"/>
  <c r="BP310" i="1"/>
  <c r="BJ311" i="1"/>
  <c r="BK311" i="1"/>
  <c r="BL311" i="1"/>
  <c r="BM311" i="1"/>
  <c r="BN311" i="1"/>
  <c r="BO311" i="1"/>
  <c r="BP311" i="1"/>
  <c r="BJ312" i="1"/>
  <c r="BK312" i="1"/>
  <c r="BL312" i="1"/>
  <c r="BM312" i="1"/>
  <c r="BN312" i="1"/>
  <c r="BO312" i="1"/>
  <c r="BP312" i="1"/>
  <c r="BJ313" i="1"/>
  <c r="BK313" i="1"/>
  <c r="BL313" i="1"/>
  <c r="BM313" i="1"/>
  <c r="BN313" i="1"/>
  <c r="BO313" i="1"/>
  <c r="BP313" i="1"/>
  <c r="BJ314" i="1"/>
  <c r="BK314" i="1"/>
  <c r="BL314" i="1"/>
  <c r="BM314" i="1"/>
  <c r="BN314" i="1"/>
  <c r="BO314" i="1"/>
  <c r="BP314" i="1"/>
  <c r="BJ315" i="1"/>
  <c r="BK315" i="1"/>
  <c r="BL315" i="1"/>
  <c r="BM315" i="1"/>
  <c r="BN315" i="1"/>
  <c r="BO315" i="1"/>
  <c r="BP315" i="1"/>
  <c r="BJ316" i="1"/>
  <c r="BK316" i="1"/>
  <c r="BL316" i="1"/>
  <c r="BM316" i="1"/>
  <c r="BN316" i="1"/>
  <c r="BO316" i="1"/>
  <c r="BP316" i="1"/>
  <c r="BJ317" i="1"/>
  <c r="BK317" i="1"/>
  <c r="BL317" i="1"/>
  <c r="BM317" i="1"/>
  <c r="BN317" i="1"/>
  <c r="BO317" i="1"/>
  <c r="BP317" i="1"/>
  <c r="BJ318" i="1"/>
  <c r="BK318" i="1"/>
  <c r="BL318" i="1"/>
  <c r="BM318" i="1"/>
  <c r="BN318" i="1"/>
  <c r="BO318" i="1"/>
  <c r="BP318" i="1"/>
  <c r="BJ319" i="1"/>
  <c r="BK319" i="1"/>
  <c r="BL319" i="1"/>
  <c r="BM319" i="1"/>
  <c r="BN319" i="1"/>
  <c r="BO319" i="1"/>
  <c r="BP319" i="1"/>
  <c r="BJ320" i="1"/>
  <c r="BK320" i="1"/>
  <c r="BL320" i="1"/>
  <c r="BM320" i="1"/>
  <c r="BN320" i="1"/>
  <c r="BO320" i="1"/>
  <c r="BP320" i="1"/>
  <c r="BJ321" i="1"/>
  <c r="BK321" i="1"/>
  <c r="BL321" i="1"/>
  <c r="BM321" i="1"/>
  <c r="BN321" i="1"/>
  <c r="BO321" i="1"/>
  <c r="BP321" i="1"/>
  <c r="BJ322" i="1"/>
  <c r="BK322" i="1"/>
  <c r="BL322" i="1"/>
  <c r="BM322" i="1"/>
  <c r="BN322" i="1"/>
  <c r="BO322" i="1"/>
  <c r="BP322" i="1"/>
  <c r="BJ323" i="1"/>
  <c r="BK323" i="1"/>
  <c r="BL323" i="1"/>
  <c r="BM323" i="1"/>
  <c r="BN323" i="1"/>
  <c r="BO323" i="1"/>
  <c r="BP323" i="1"/>
  <c r="BJ324" i="1"/>
  <c r="BK324" i="1"/>
  <c r="BL324" i="1"/>
  <c r="BM324" i="1"/>
  <c r="BN324" i="1"/>
  <c r="BO324" i="1"/>
  <c r="BP324" i="1"/>
  <c r="BJ325" i="1"/>
  <c r="BK325" i="1"/>
  <c r="BL325" i="1"/>
  <c r="BM325" i="1"/>
  <c r="BN325" i="1"/>
  <c r="BO325" i="1"/>
  <c r="BP325" i="1"/>
  <c r="BJ326" i="1"/>
  <c r="BK326" i="1"/>
  <c r="BL326" i="1"/>
  <c r="BM326" i="1"/>
  <c r="BN326" i="1"/>
  <c r="BO326" i="1"/>
  <c r="BP326" i="1"/>
  <c r="BJ327" i="1"/>
  <c r="BK327" i="1"/>
  <c r="BL327" i="1"/>
  <c r="BM327" i="1"/>
  <c r="BN327" i="1"/>
  <c r="BO327" i="1"/>
  <c r="BP327" i="1"/>
  <c r="BJ328" i="1"/>
  <c r="BK328" i="1"/>
  <c r="BL328" i="1"/>
  <c r="BM328" i="1"/>
  <c r="BN328" i="1"/>
  <c r="BO328" i="1"/>
  <c r="BP328" i="1"/>
  <c r="BJ329" i="1"/>
  <c r="BK329" i="1"/>
  <c r="BL329" i="1"/>
  <c r="BM329" i="1"/>
  <c r="BN329" i="1"/>
  <c r="BO329" i="1"/>
  <c r="BP329" i="1"/>
  <c r="BJ330" i="1"/>
  <c r="BK330" i="1"/>
  <c r="BL330" i="1"/>
  <c r="BM330" i="1"/>
  <c r="BN330" i="1"/>
  <c r="BO330" i="1"/>
  <c r="BP330" i="1"/>
  <c r="BJ331" i="1"/>
  <c r="BK331" i="1"/>
  <c r="BL331" i="1"/>
  <c r="BM331" i="1"/>
  <c r="BN331" i="1"/>
  <c r="BO331" i="1"/>
  <c r="BP331" i="1"/>
  <c r="BJ332" i="1"/>
  <c r="BK332" i="1"/>
  <c r="BL332" i="1"/>
  <c r="BM332" i="1"/>
  <c r="BN332" i="1"/>
  <c r="BO332" i="1"/>
  <c r="BP332" i="1"/>
  <c r="BJ333" i="1"/>
  <c r="BK333" i="1"/>
  <c r="BL333" i="1"/>
  <c r="BM333" i="1"/>
  <c r="BN333" i="1"/>
  <c r="BO333" i="1"/>
  <c r="BP333" i="1"/>
  <c r="BJ334" i="1"/>
  <c r="BK334" i="1"/>
  <c r="BL334" i="1"/>
  <c r="BM334" i="1"/>
  <c r="BN334" i="1"/>
  <c r="BO334" i="1"/>
  <c r="BP334" i="1"/>
  <c r="BJ335" i="1"/>
  <c r="BK335" i="1"/>
  <c r="BL335" i="1"/>
  <c r="BM335" i="1"/>
  <c r="BN335" i="1"/>
  <c r="BO335" i="1"/>
  <c r="BP335" i="1"/>
  <c r="BJ336" i="1"/>
  <c r="BK336" i="1"/>
  <c r="BL336" i="1"/>
  <c r="BM336" i="1"/>
  <c r="BN336" i="1"/>
  <c r="BO336" i="1"/>
  <c r="BP336" i="1"/>
  <c r="BJ337" i="1"/>
  <c r="BK337" i="1"/>
  <c r="BL337" i="1"/>
  <c r="BM337" i="1"/>
  <c r="BN337" i="1"/>
  <c r="BO337" i="1"/>
  <c r="BP337" i="1"/>
  <c r="BJ338" i="1"/>
  <c r="BK338" i="1"/>
  <c r="BL338" i="1"/>
  <c r="BM338" i="1"/>
  <c r="BN338" i="1"/>
  <c r="BO338" i="1"/>
  <c r="BP338" i="1"/>
  <c r="BJ339" i="1"/>
  <c r="BK339" i="1"/>
  <c r="BL339" i="1"/>
  <c r="BM339" i="1"/>
  <c r="BN339" i="1"/>
  <c r="BO339" i="1"/>
  <c r="BP339" i="1"/>
  <c r="BJ340" i="1"/>
  <c r="BK340" i="1"/>
  <c r="BL340" i="1"/>
  <c r="BM340" i="1"/>
  <c r="BN340" i="1"/>
  <c r="BO340" i="1"/>
  <c r="BP340" i="1"/>
  <c r="BJ341" i="1"/>
  <c r="BK341" i="1"/>
  <c r="BL341" i="1"/>
  <c r="BM341" i="1"/>
  <c r="BN341" i="1"/>
  <c r="BO341" i="1"/>
  <c r="BP341" i="1"/>
  <c r="BJ342" i="1"/>
  <c r="BK342" i="1"/>
  <c r="BL342" i="1"/>
  <c r="BM342" i="1"/>
  <c r="BN342" i="1"/>
  <c r="BO342" i="1"/>
  <c r="BP342" i="1"/>
  <c r="BJ343" i="1"/>
  <c r="BK343" i="1"/>
  <c r="BL343" i="1"/>
  <c r="BM343" i="1"/>
  <c r="BN343" i="1"/>
  <c r="BO343" i="1"/>
  <c r="BP343" i="1"/>
  <c r="BJ344" i="1"/>
  <c r="BK344" i="1"/>
  <c r="BL344" i="1"/>
  <c r="BM344" i="1"/>
  <c r="BN344" i="1"/>
  <c r="BO344" i="1"/>
  <c r="BP344" i="1"/>
  <c r="BJ345" i="1"/>
  <c r="BK345" i="1"/>
  <c r="BL345" i="1"/>
  <c r="BM345" i="1"/>
  <c r="BN345" i="1"/>
  <c r="BO345" i="1"/>
  <c r="BP345" i="1"/>
  <c r="BJ346" i="1"/>
  <c r="BK346" i="1"/>
  <c r="BL346" i="1"/>
  <c r="BM346" i="1"/>
  <c r="BN346" i="1"/>
  <c r="BO346" i="1"/>
  <c r="BP346" i="1"/>
  <c r="BJ347" i="1"/>
  <c r="BK347" i="1"/>
  <c r="BL347" i="1"/>
  <c r="BM347" i="1"/>
  <c r="BN347" i="1"/>
  <c r="BO347" i="1"/>
  <c r="BP347" i="1"/>
  <c r="BJ348" i="1"/>
  <c r="BK348" i="1"/>
  <c r="BL348" i="1"/>
  <c r="BM348" i="1"/>
  <c r="BN348" i="1"/>
  <c r="BO348" i="1"/>
  <c r="BP348" i="1"/>
  <c r="BJ349" i="1"/>
  <c r="BK349" i="1"/>
  <c r="BL349" i="1"/>
  <c r="BM349" i="1"/>
  <c r="BN349" i="1"/>
  <c r="BO349" i="1"/>
  <c r="BP349" i="1"/>
  <c r="BJ350" i="1"/>
  <c r="BK350" i="1"/>
  <c r="BL350" i="1"/>
  <c r="BM350" i="1"/>
  <c r="BN350" i="1"/>
  <c r="BO350" i="1"/>
  <c r="BP350" i="1"/>
  <c r="BJ351" i="1"/>
  <c r="BK351" i="1"/>
  <c r="BL351" i="1"/>
  <c r="BM351" i="1"/>
  <c r="BN351" i="1"/>
  <c r="BO351" i="1"/>
  <c r="BP351" i="1"/>
  <c r="BJ352" i="1"/>
  <c r="BK352" i="1"/>
  <c r="BL352" i="1"/>
  <c r="BM352" i="1"/>
  <c r="BN352" i="1"/>
  <c r="BO352" i="1"/>
  <c r="BP352" i="1"/>
  <c r="BJ353" i="1"/>
  <c r="BK353" i="1"/>
  <c r="BL353" i="1"/>
  <c r="BM353" i="1"/>
  <c r="BN353" i="1"/>
  <c r="BO353" i="1"/>
  <c r="BP353" i="1"/>
  <c r="BJ354" i="1"/>
  <c r="BK354" i="1"/>
  <c r="BL354" i="1"/>
  <c r="BM354" i="1"/>
  <c r="BN354" i="1"/>
  <c r="BO354" i="1"/>
  <c r="BP354" i="1"/>
  <c r="BJ355" i="1"/>
  <c r="BK355" i="1"/>
  <c r="BL355" i="1"/>
  <c r="BM355" i="1"/>
  <c r="BN355" i="1"/>
  <c r="BO355" i="1"/>
  <c r="BP355" i="1"/>
  <c r="BJ356" i="1"/>
  <c r="BK356" i="1"/>
  <c r="BL356" i="1"/>
  <c r="BM356" i="1"/>
  <c r="BN356" i="1"/>
  <c r="BO356" i="1"/>
  <c r="BP356" i="1"/>
  <c r="BJ357" i="1"/>
  <c r="BK357" i="1"/>
  <c r="BL357" i="1"/>
  <c r="BM357" i="1"/>
  <c r="BN357" i="1"/>
  <c r="BO357" i="1"/>
  <c r="BP357" i="1"/>
  <c r="BJ358" i="1"/>
  <c r="BK358" i="1"/>
  <c r="BL358" i="1"/>
  <c r="BM358" i="1"/>
  <c r="BN358" i="1"/>
  <c r="BO358" i="1"/>
  <c r="BP358" i="1"/>
  <c r="BJ359" i="1"/>
  <c r="BK359" i="1"/>
  <c r="BL359" i="1"/>
  <c r="BM359" i="1"/>
  <c r="BN359" i="1"/>
  <c r="BO359" i="1"/>
  <c r="BP359" i="1"/>
  <c r="BJ360" i="1"/>
  <c r="BK360" i="1"/>
  <c r="BL360" i="1"/>
  <c r="BM360" i="1"/>
  <c r="BN360" i="1"/>
  <c r="BO360" i="1"/>
  <c r="BP360" i="1"/>
  <c r="BJ361" i="1"/>
  <c r="BK361" i="1"/>
  <c r="BL361" i="1"/>
  <c r="BM361" i="1"/>
  <c r="BN361" i="1"/>
  <c r="BO361" i="1"/>
  <c r="BP361" i="1"/>
  <c r="BJ362" i="1"/>
  <c r="BK362" i="1"/>
  <c r="BL362" i="1"/>
  <c r="BM362" i="1"/>
  <c r="BN362" i="1"/>
  <c r="BO362" i="1"/>
  <c r="BP362" i="1"/>
  <c r="BJ363" i="1"/>
  <c r="BK363" i="1"/>
  <c r="BL363" i="1"/>
  <c r="BM363" i="1"/>
  <c r="BN363" i="1"/>
  <c r="BO363" i="1"/>
  <c r="BP363" i="1"/>
  <c r="BJ364" i="1"/>
  <c r="BK364" i="1"/>
  <c r="BL364" i="1"/>
  <c r="BM364" i="1"/>
  <c r="BN364" i="1"/>
  <c r="BO364" i="1"/>
  <c r="BP364" i="1"/>
  <c r="BJ365" i="1"/>
  <c r="BK365" i="1"/>
  <c r="BL365" i="1"/>
  <c r="BM365" i="1"/>
  <c r="BN365" i="1"/>
  <c r="BO365" i="1"/>
  <c r="BP365" i="1"/>
  <c r="BJ366" i="1"/>
  <c r="BK366" i="1"/>
  <c r="BL366" i="1"/>
  <c r="BM366" i="1"/>
  <c r="BN366" i="1"/>
  <c r="BO366" i="1"/>
  <c r="BP366" i="1"/>
  <c r="BJ367" i="1"/>
  <c r="BK367" i="1"/>
  <c r="BL367" i="1"/>
  <c r="BM367" i="1"/>
  <c r="BN367" i="1"/>
  <c r="BO367" i="1"/>
  <c r="BP367" i="1"/>
  <c r="BJ368" i="1"/>
  <c r="BK368" i="1"/>
  <c r="BL368" i="1"/>
  <c r="BM368" i="1"/>
  <c r="BN368" i="1"/>
  <c r="BO368" i="1"/>
  <c r="BP368" i="1"/>
  <c r="BJ369" i="1"/>
  <c r="BK369" i="1"/>
  <c r="BL369" i="1"/>
  <c r="BM369" i="1"/>
  <c r="BN369" i="1"/>
  <c r="BO369" i="1"/>
  <c r="BP369" i="1"/>
  <c r="BJ370" i="1"/>
  <c r="BK370" i="1"/>
  <c r="BL370" i="1"/>
  <c r="BM370" i="1"/>
  <c r="BN370" i="1"/>
  <c r="BO370" i="1"/>
  <c r="BP370" i="1"/>
  <c r="BJ371" i="1"/>
  <c r="BK371" i="1"/>
  <c r="BL371" i="1"/>
  <c r="BM371" i="1"/>
  <c r="BN371" i="1"/>
  <c r="BO371" i="1"/>
  <c r="BP371" i="1"/>
  <c r="BJ372" i="1"/>
  <c r="BK372" i="1"/>
  <c r="BL372" i="1"/>
  <c r="BM372" i="1"/>
  <c r="BN372" i="1"/>
  <c r="BO372" i="1"/>
  <c r="BP372" i="1"/>
  <c r="BJ373" i="1"/>
  <c r="BK373" i="1"/>
  <c r="BL373" i="1"/>
  <c r="BM373" i="1"/>
  <c r="BN373" i="1"/>
  <c r="BO373" i="1"/>
  <c r="BP373" i="1"/>
  <c r="BJ374" i="1"/>
  <c r="BK374" i="1"/>
  <c r="BL374" i="1"/>
  <c r="BM374" i="1"/>
  <c r="BN374" i="1"/>
  <c r="BO374" i="1"/>
  <c r="BP374" i="1"/>
  <c r="BJ375" i="1"/>
  <c r="BK375" i="1"/>
  <c r="BL375" i="1"/>
  <c r="BM375" i="1"/>
  <c r="BN375" i="1"/>
  <c r="BO375" i="1"/>
  <c r="BP375" i="1"/>
  <c r="BJ376" i="1"/>
  <c r="BK376" i="1"/>
  <c r="BL376" i="1"/>
  <c r="BM376" i="1"/>
  <c r="BN376" i="1"/>
  <c r="BO376" i="1"/>
  <c r="BP376" i="1"/>
  <c r="BJ377" i="1"/>
  <c r="BK377" i="1"/>
  <c r="BL377" i="1"/>
  <c r="BM377" i="1"/>
  <c r="BN377" i="1"/>
  <c r="BO377" i="1"/>
  <c r="BP377" i="1"/>
  <c r="BJ378" i="1"/>
  <c r="BK378" i="1"/>
  <c r="BL378" i="1"/>
  <c r="BM378" i="1"/>
  <c r="BN378" i="1"/>
  <c r="BO378" i="1"/>
  <c r="BP378" i="1"/>
  <c r="BJ379" i="1"/>
  <c r="BK379" i="1"/>
  <c r="BL379" i="1"/>
  <c r="BM379" i="1"/>
  <c r="BN379" i="1"/>
  <c r="BO379" i="1"/>
  <c r="BP379" i="1"/>
  <c r="BJ380" i="1"/>
  <c r="BK380" i="1"/>
  <c r="BL380" i="1"/>
  <c r="BM380" i="1"/>
  <c r="BN380" i="1"/>
  <c r="BO380" i="1"/>
  <c r="BP380" i="1"/>
  <c r="BJ381" i="1"/>
  <c r="BK381" i="1"/>
  <c r="BL381" i="1"/>
  <c r="BM381" i="1"/>
  <c r="BN381" i="1"/>
  <c r="BO381" i="1"/>
  <c r="BP381" i="1"/>
  <c r="BJ382" i="1"/>
  <c r="BK382" i="1"/>
  <c r="BL382" i="1"/>
  <c r="BM382" i="1"/>
  <c r="BN382" i="1"/>
  <c r="BO382" i="1"/>
  <c r="BP382" i="1"/>
  <c r="BJ383" i="1"/>
  <c r="BK383" i="1"/>
  <c r="BL383" i="1"/>
  <c r="BM383" i="1"/>
  <c r="BN383" i="1"/>
  <c r="BO383" i="1"/>
  <c r="BP383" i="1"/>
  <c r="BJ384" i="1"/>
  <c r="BK384" i="1"/>
  <c r="BL384" i="1"/>
  <c r="BM384" i="1"/>
  <c r="BN384" i="1"/>
  <c r="BO384" i="1"/>
  <c r="BP384" i="1"/>
  <c r="BJ385" i="1"/>
  <c r="BK385" i="1"/>
  <c r="BL385" i="1"/>
  <c r="BM385" i="1"/>
  <c r="BN385" i="1"/>
  <c r="BO385" i="1"/>
  <c r="BP385" i="1"/>
  <c r="BJ386" i="1"/>
  <c r="BK386" i="1"/>
  <c r="BL386" i="1"/>
  <c r="BM386" i="1"/>
  <c r="BN386" i="1"/>
  <c r="BO386" i="1"/>
  <c r="BP386" i="1"/>
  <c r="BJ387" i="1"/>
  <c r="BK387" i="1"/>
  <c r="BL387" i="1"/>
  <c r="BM387" i="1"/>
  <c r="BN387" i="1"/>
  <c r="BO387" i="1"/>
  <c r="BP387" i="1"/>
  <c r="BJ388" i="1"/>
  <c r="BK388" i="1"/>
  <c r="BL388" i="1"/>
  <c r="BM388" i="1"/>
  <c r="BN388" i="1"/>
  <c r="BO388" i="1"/>
  <c r="BP388" i="1"/>
  <c r="BJ389" i="1"/>
  <c r="BK389" i="1"/>
  <c r="BL389" i="1"/>
  <c r="BM389" i="1"/>
  <c r="BN389" i="1"/>
  <c r="BO389" i="1"/>
  <c r="BP389" i="1"/>
  <c r="BJ390" i="1"/>
  <c r="BK390" i="1"/>
  <c r="BL390" i="1"/>
  <c r="BM390" i="1"/>
  <c r="BN390" i="1"/>
  <c r="BO390" i="1"/>
  <c r="BP390" i="1"/>
  <c r="BJ391" i="1"/>
  <c r="BK391" i="1"/>
  <c r="BL391" i="1"/>
  <c r="BM391" i="1"/>
  <c r="BN391" i="1"/>
  <c r="BO391" i="1"/>
  <c r="BP391" i="1"/>
  <c r="BJ392" i="1"/>
  <c r="BK392" i="1"/>
  <c r="BL392" i="1"/>
  <c r="BM392" i="1"/>
  <c r="BN392" i="1"/>
  <c r="BO392" i="1"/>
  <c r="BP392" i="1"/>
  <c r="BJ393" i="1"/>
  <c r="BK393" i="1"/>
  <c r="BL393" i="1"/>
  <c r="BM393" i="1"/>
  <c r="BN393" i="1"/>
  <c r="BO393" i="1"/>
  <c r="BP393" i="1"/>
  <c r="BJ394" i="1"/>
  <c r="BK394" i="1"/>
  <c r="BL394" i="1"/>
  <c r="BM394" i="1"/>
  <c r="BN394" i="1"/>
  <c r="BO394" i="1"/>
  <c r="BP394" i="1"/>
  <c r="BJ395" i="1"/>
  <c r="BK395" i="1"/>
  <c r="BL395" i="1"/>
  <c r="BM395" i="1"/>
  <c r="BN395" i="1"/>
  <c r="BO395" i="1"/>
  <c r="BP395" i="1"/>
  <c r="BJ396" i="1"/>
  <c r="BK396" i="1"/>
  <c r="BL396" i="1"/>
  <c r="BM396" i="1"/>
  <c r="BN396" i="1"/>
  <c r="BO396" i="1"/>
  <c r="BP396" i="1"/>
  <c r="BJ397" i="1"/>
  <c r="BK397" i="1"/>
  <c r="BL397" i="1"/>
  <c r="BM397" i="1"/>
  <c r="BN397" i="1"/>
  <c r="BO397" i="1"/>
  <c r="BP397" i="1"/>
  <c r="BJ398" i="1"/>
  <c r="BK398" i="1"/>
  <c r="BL398" i="1"/>
  <c r="BM398" i="1"/>
  <c r="BN398" i="1"/>
  <c r="BO398" i="1"/>
  <c r="BP398" i="1"/>
  <c r="BJ399" i="1"/>
  <c r="BK399" i="1"/>
  <c r="BL399" i="1"/>
  <c r="BM399" i="1"/>
  <c r="BN399" i="1"/>
  <c r="BO399" i="1"/>
  <c r="BP399" i="1"/>
  <c r="BJ400" i="1"/>
  <c r="BK400" i="1"/>
  <c r="BL400" i="1"/>
  <c r="BM400" i="1"/>
  <c r="BN400" i="1"/>
  <c r="BO400" i="1"/>
  <c r="BP400" i="1"/>
  <c r="BJ401" i="1"/>
  <c r="BK401" i="1"/>
  <c r="BL401" i="1"/>
  <c r="BM401" i="1"/>
  <c r="BN401" i="1"/>
  <c r="BO401" i="1"/>
  <c r="BP401" i="1"/>
  <c r="BJ402" i="1"/>
  <c r="BK402" i="1"/>
  <c r="BL402" i="1"/>
  <c r="BM402" i="1"/>
  <c r="BN402" i="1"/>
  <c r="BO402" i="1"/>
  <c r="BP402" i="1"/>
  <c r="BJ403" i="1"/>
  <c r="BK403" i="1"/>
  <c r="BL403" i="1"/>
  <c r="BM403" i="1"/>
  <c r="BN403" i="1"/>
  <c r="BO403" i="1"/>
  <c r="BP403" i="1"/>
  <c r="BJ404" i="1"/>
  <c r="BK404" i="1"/>
  <c r="BL404" i="1"/>
  <c r="BM404" i="1"/>
  <c r="BN404" i="1"/>
  <c r="BO404" i="1"/>
  <c r="BP404" i="1"/>
  <c r="BJ405" i="1"/>
  <c r="BK405" i="1"/>
  <c r="BL405" i="1"/>
  <c r="BM405" i="1"/>
  <c r="BN405" i="1"/>
  <c r="BO405" i="1"/>
  <c r="BP405" i="1"/>
  <c r="BJ406" i="1"/>
  <c r="BK406" i="1"/>
  <c r="BL406" i="1"/>
  <c r="BM406" i="1"/>
  <c r="BN406" i="1"/>
  <c r="BO406" i="1"/>
  <c r="BP406" i="1"/>
  <c r="BJ407" i="1"/>
  <c r="BK407" i="1"/>
  <c r="BL407" i="1"/>
  <c r="BM407" i="1"/>
  <c r="BN407" i="1"/>
  <c r="BO407" i="1"/>
  <c r="BP407" i="1"/>
  <c r="BJ408" i="1"/>
  <c r="BK408" i="1"/>
  <c r="BL408" i="1"/>
  <c r="BM408" i="1"/>
  <c r="BN408" i="1"/>
  <c r="BO408" i="1"/>
  <c r="BP408" i="1"/>
  <c r="BJ409" i="1"/>
  <c r="BK409" i="1"/>
  <c r="BL409" i="1"/>
  <c r="BM409" i="1"/>
  <c r="BN409" i="1"/>
  <c r="BO409" i="1"/>
  <c r="BP409" i="1"/>
  <c r="BJ410" i="1"/>
  <c r="BK410" i="1"/>
  <c r="BL410" i="1"/>
  <c r="BM410" i="1"/>
  <c r="BN410" i="1"/>
  <c r="BO410" i="1"/>
  <c r="BP410" i="1"/>
  <c r="BJ411" i="1"/>
  <c r="BK411" i="1"/>
  <c r="BL411" i="1"/>
  <c r="BM411" i="1"/>
  <c r="BN411" i="1"/>
  <c r="BO411" i="1"/>
  <c r="BP411" i="1"/>
  <c r="BJ412" i="1"/>
  <c r="BK412" i="1"/>
  <c r="BL412" i="1"/>
  <c r="BM412" i="1"/>
  <c r="BN412" i="1"/>
  <c r="BO412" i="1"/>
  <c r="BP412" i="1"/>
  <c r="BJ413" i="1"/>
  <c r="BK413" i="1"/>
  <c r="BL413" i="1"/>
  <c r="BM413" i="1"/>
  <c r="BN413" i="1"/>
  <c r="BO413" i="1"/>
  <c r="BP413" i="1"/>
  <c r="BJ414" i="1"/>
  <c r="BK414" i="1"/>
  <c r="BL414" i="1"/>
  <c r="BM414" i="1"/>
  <c r="BN414" i="1"/>
  <c r="BO414" i="1"/>
  <c r="BP414" i="1"/>
  <c r="BJ415" i="1"/>
  <c r="BK415" i="1"/>
  <c r="BL415" i="1"/>
  <c r="BM415" i="1"/>
  <c r="BN415" i="1"/>
  <c r="BO415" i="1"/>
  <c r="BP415" i="1"/>
  <c r="BJ416" i="1"/>
  <c r="BK416" i="1"/>
  <c r="BL416" i="1"/>
  <c r="BM416" i="1"/>
  <c r="BN416" i="1"/>
  <c r="BO416" i="1"/>
  <c r="BP416" i="1"/>
  <c r="BJ417" i="1"/>
  <c r="BK417" i="1"/>
  <c r="BL417" i="1"/>
  <c r="BM417" i="1"/>
  <c r="BN417" i="1"/>
  <c r="BO417" i="1"/>
  <c r="BP417" i="1"/>
  <c r="BJ418" i="1"/>
  <c r="BK418" i="1"/>
  <c r="BL418" i="1"/>
  <c r="BM418" i="1"/>
  <c r="BN418" i="1"/>
  <c r="BO418" i="1"/>
  <c r="BP418" i="1"/>
  <c r="BJ419" i="1"/>
  <c r="BK419" i="1"/>
  <c r="BL419" i="1"/>
  <c r="BM419" i="1"/>
  <c r="BN419" i="1"/>
  <c r="BO419" i="1"/>
  <c r="BP419" i="1"/>
  <c r="BJ420" i="1"/>
  <c r="BK420" i="1"/>
  <c r="BL420" i="1"/>
  <c r="BM420" i="1"/>
  <c r="BN420" i="1"/>
  <c r="BO420" i="1"/>
  <c r="BP420" i="1"/>
  <c r="BJ421" i="1"/>
  <c r="BK421" i="1"/>
  <c r="BL421" i="1"/>
  <c r="BM421" i="1"/>
  <c r="BN421" i="1"/>
  <c r="BO421" i="1"/>
  <c r="BP421" i="1"/>
  <c r="BJ422" i="1"/>
  <c r="BK422" i="1"/>
  <c r="BL422" i="1"/>
  <c r="BM422" i="1"/>
  <c r="BN422" i="1"/>
  <c r="BO422" i="1"/>
  <c r="BP422" i="1"/>
  <c r="BJ423" i="1"/>
  <c r="BK423" i="1"/>
  <c r="BL423" i="1"/>
  <c r="BM423" i="1"/>
  <c r="BN423" i="1"/>
  <c r="BO423" i="1"/>
  <c r="BP423" i="1"/>
  <c r="BJ424" i="1"/>
  <c r="BK424" i="1"/>
  <c r="BL424" i="1"/>
  <c r="BM424" i="1"/>
  <c r="BN424" i="1"/>
  <c r="BO424" i="1"/>
  <c r="BP424" i="1"/>
  <c r="BJ425" i="1"/>
  <c r="BK425" i="1"/>
  <c r="BL425" i="1"/>
  <c r="BM425" i="1"/>
  <c r="BN425" i="1"/>
  <c r="BO425" i="1"/>
  <c r="BP425" i="1"/>
  <c r="BJ426" i="1"/>
  <c r="BK426" i="1"/>
  <c r="BL426" i="1"/>
  <c r="BM426" i="1"/>
  <c r="BN426" i="1"/>
  <c r="BO426" i="1"/>
  <c r="BP426" i="1"/>
  <c r="BJ427" i="1"/>
  <c r="BK427" i="1"/>
  <c r="BL427" i="1"/>
  <c r="BM427" i="1"/>
  <c r="BN427" i="1"/>
  <c r="BO427" i="1"/>
  <c r="BP427" i="1"/>
  <c r="BJ428" i="1"/>
  <c r="BK428" i="1"/>
  <c r="BL428" i="1"/>
  <c r="BM428" i="1"/>
  <c r="BN428" i="1"/>
  <c r="BO428" i="1"/>
  <c r="BP428" i="1"/>
  <c r="BJ429" i="1"/>
  <c r="BK429" i="1"/>
  <c r="BL429" i="1"/>
  <c r="BM429" i="1"/>
  <c r="BN429" i="1"/>
  <c r="BO429" i="1"/>
  <c r="BP429" i="1"/>
  <c r="BJ430" i="1"/>
  <c r="BK430" i="1"/>
  <c r="BL430" i="1"/>
  <c r="BM430" i="1"/>
  <c r="BN430" i="1"/>
  <c r="BO430" i="1"/>
  <c r="BP430" i="1"/>
  <c r="BJ431" i="1"/>
  <c r="BK431" i="1"/>
  <c r="BL431" i="1"/>
  <c r="BM431" i="1"/>
  <c r="BN431" i="1"/>
  <c r="BO431" i="1"/>
  <c r="BP431" i="1"/>
  <c r="BJ432" i="1"/>
  <c r="BK432" i="1"/>
  <c r="BL432" i="1"/>
  <c r="BM432" i="1"/>
  <c r="BN432" i="1"/>
  <c r="BO432" i="1"/>
  <c r="BP432" i="1"/>
  <c r="BJ433" i="1"/>
  <c r="BK433" i="1"/>
  <c r="BL433" i="1"/>
  <c r="BM433" i="1"/>
  <c r="BN433" i="1"/>
  <c r="BO433" i="1"/>
  <c r="BP433" i="1"/>
  <c r="BJ434" i="1"/>
  <c r="BK434" i="1"/>
  <c r="BL434" i="1"/>
  <c r="BM434" i="1"/>
  <c r="BN434" i="1"/>
  <c r="BO434" i="1"/>
  <c r="BP434" i="1"/>
  <c r="BJ435" i="1"/>
  <c r="BK435" i="1"/>
  <c r="BL435" i="1"/>
  <c r="BM435" i="1"/>
  <c r="BN435" i="1"/>
  <c r="BO435" i="1"/>
  <c r="BP435" i="1"/>
  <c r="BJ436" i="1"/>
  <c r="BK436" i="1"/>
  <c r="BL436" i="1"/>
  <c r="BM436" i="1"/>
  <c r="BN436" i="1"/>
  <c r="BO436" i="1"/>
  <c r="BP436" i="1"/>
  <c r="BJ437" i="1"/>
  <c r="BK437" i="1"/>
  <c r="BL437" i="1"/>
  <c r="BM437" i="1"/>
  <c r="BN437" i="1"/>
  <c r="BO437" i="1"/>
  <c r="BP437" i="1"/>
  <c r="BJ438" i="1"/>
  <c r="BK438" i="1"/>
  <c r="BL438" i="1"/>
  <c r="BM438" i="1"/>
  <c r="BN438" i="1"/>
  <c r="BO438" i="1"/>
  <c r="BP438" i="1"/>
  <c r="BJ439" i="1"/>
  <c r="BK439" i="1"/>
  <c r="BL439" i="1"/>
  <c r="BM439" i="1"/>
  <c r="BN439" i="1"/>
  <c r="BO439" i="1"/>
  <c r="BP439" i="1"/>
  <c r="BJ440" i="1"/>
  <c r="BK440" i="1"/>
  <c r="BL440" i="1"/>
  <c r="BM440" i="1"/>
  <c r="BN440" i="1"/>
  <c r="BO440" i="1"/>
  <c r="BP440" i="1"/>
  <c r="BJ441" i="1"/>
  <c r="BK441" i="1"/>
  <c r="BL441" i="1"/>
  <c r="BM441" i="1"/>
  <c r="BN441" i="1"/>
  <c r="BO441" i="1"/>
  <c r="BP441" i="1"/>
  <c r="BJ442" i="1"/>
  <c r="BK442" i="1"/>
  <c r="BL442" i="1"/>
  <c r="BM442" i="1"/>
  <c r="BN442" i="1"/>
  <c r="BO442" i="1"/>
  <c r="BP442" i="1"/>
  <c r="BJ443" i="1"/>
  <c r="BK443" i="1"/>
  <c r="BL443" i="1"/>
  <c r="BM443" i="1"/>
  <c r="BN443" i="1"/>
  <c r="BO443" i="1"/>
  <c r="BP443" i="1"/>
  <c r="BJ444" i="1"/>
  <c r="BK444" i="1"/>
  <c r="BL444" i="1"/>
  <c r="BM444" i="1"/>
  <c r="BN444" i="1"/>
  <c r="BO444" i="1"/>
  <c r="BP444" i="1"/>
  <c r="BJ445" i="1"/>
  <c r="BK445" i="1"/>
  <c r="BL445" i="1"/>
  <c r="BM445" i="1"/>
  <c r="BN445" i="1"/>
  <c r="BO445" i="1"/>
  <c r="BP445" i="1"/>
  <c r="BJ446" i="1"/>
  <c r="BK446" i="1"/>
  <c r="BL446" i="1"/>
  <c r="BM446" i="1"/>
  <c r="BN446" i="1"/>
  <c r="BO446" i="1"/>
  <c r="BP446" i="1"/>
  <c r="BJ447" i="1"/>
  <c r="BK447" i="1"/>
  <c r="BL447" i="1"/>
  <c r="BM447" i="1"/>
  <c r="BN447" i="1"/>
  <c r="BO447" i="1"/>
  <c r="BP447" i="1"/>
  <c r="BJ448" i="1"/>
  <c r="BK448" i="1"/>
  <c r="BL448" i="1"/>
  <c r="BM448" i="1"/>
  <c r="BN448" i="1"/>
  <c r="BO448" i="1"/>
  <c r="BP448" i="1"/>
  <c r="BJ449" i="1"/>
  <c r="BK449" i="1"/>
  <c r="BL449" i="1"/>
  <c r="BM449" i="1"/>
  <c r="BN449" i="1"/>
  <c r="BO449" i="1"/>
  <c r="BP449" i="1"/>
  <c r="BJ450" i="1"/>
  <c r="BK450" i="1"/>
  <c r="BL450" i="1"/>
  <c r="BM450" i="1"/>
  <c r="BN450" i="1"/>
  <c r="BO450" i="1"/>
  <c r="BP450" i="1"/>
  <c r="BJ451" i="1"/>
  <c r="BK451" i="1"/>
  <c r="BL451" i="1"/>
  <c r="BM451" i="1"/>
  <c r="BN451" i="1"/>
  <c r="BO451" i="1"/>
  <c r="BP451" i="1"/>
  <c r="BJ452" i="1"/>
  <c r="BK452" i="1"/>
  <c r="BL452" i="1"/>
  <c r="BM452" i="1"/>
  <c r="BN452" i="1"/>
  <c r="BO452" i="1"/>
  <c r="BP452" i="1"/>
  <c r="BJ453" i="1"/>
  <c r="BK453" i="1"/>
  <c r="BL453" i="1"/>
  <c r="BM453" i="1"/>
  <c r="BN453" i="1"/>
  <c r="BO453" i="1"/>
  <c r="BP453" i="1"/>
  <c r="BJ454" i="1"/>
  <c r="BK454" i="1"/>
  <c r="BL454" i="1"/>
  <c r="BM454" i="1"/>
  <c r="BN454" i="1"/>
  <c r="BO454" i="1"/>
  <c r="BP454" i="1"/>
  <c r="BJ455" i="1"/>
  <c r="BK455" i="1"/>
  <c r="BL455" i="1"/>
  <c r="BM455" i="1"/>
  <c r="BN455" i="1"/>
  <c r="BO455" i="1"/>
  <c r="BP455" i="1"/>
  <c r="BJ456" i="1"/>
  <c r="BK456" i="1"/>
  <c r="BL456" i="1"/>
  <c r="BM456" i="1"/>
  <c r="BN456" i="1"/>
  <c r="BO456" i="1"/>
  <c r="BP456" i="1"/>
  <c r="BJ457" i="1"/>
  <c r="BK457" i="1"/>
  <c r="BL457" i="1"/>
  <c r="BM457" i="1"/>
  <c r="BN457" i="1"/>
  <c r="BO457" i="1"/>
  <c r="BP457" i="1"/>
  <c r="BJ458" i="1"/>
  <c r="BK458" i="1"/>
  <c r="BL458" i="1"/>
  <c r="BM458" i="1"/>
  <c r="BN458" i="1"/>
  <c r="BO458" i="1"/>
  <c r="BP458" i="1"/>
  <c r="BJ459" i="1"/>
  <c r="BK459" i="1"/>
  <c r="BL459" i="1"/>
  <c r="BM459" i="1"/>
  <c r="BN459" i="1"/>
  <c r="BO459" i="1"/>
  <c r="BP459" i="1"/>
  <c r="BJ460" i="1"/>
  <c r="BK460" i="1"/>
  <c r="BL460" i="1"/>
  <c r="BM460" i="1"/>
  <c r="BN460" i="1"/>
  <c r="BO460" i="1"/>
  <c r="BP460" i="1"/>
  <c r="BJ461" i="1"/>
  <c r="BK461" i="1"/>
  <c r="BL461" i="1"/>
  <c r="BM461" i="1"/>
  <c r="BN461" i="1"/>
  <c r="BO461" i="1"/>
  <c r="BP461" i="1"/>
  <c r="BJ462" i="1"/>
  <c r="BK462" i="1"/>
  <c r="BL462" i="1"/>
  <c r="BM462" i="1"/>
  <c r="BN462" i="1"/>
  <c r="BO462" i="1"/>
  <c r="BP462" i="1"/>
  <c r="BJ463" i="1"/>
  <c r="BK463" i="1"/>
  <c r="BL463" i="1"/>
  <c r="BM463" i="1"/>
  <c r="BN463" i="1"/>
  <c r="BO463" i="1"/>
  <c r="BP463" i="1"/>
  <c r="BJ464" i="1"/>
  <c r="BK464" i="1"/>
  <c r="BL464" i="1"/>
  <c r="BM464" i="1"/>
  <c r="BN464" i="1"/>
  <c r="BO464" i="1"/>
  <c r="BP464" i="1"/>
  <c r="BJ465" i="1"/>
  <c r="BK465" i="1"/>
  <c r="BL465" i="1"/>
  <c r="BM465" i="1"/>
  <c r="BN465" i="1"/>
  <c r="BO465" i="1"/>
  <c r="BP465" i="1"/>
  <c r="BJ466" i="1"/>
  <c r="BK466" i="1"/>
  <c r="BL466" i="1"/>
  <c r="BM466" i="1"/>
  <c r="BN466" i="1"/>
  <c r="BO466" i="1"/>
  <c r="BP466" i="1"/>
  <c r="BJ467" i="1"/>
  <c r="BK467" i="1"/>
  <c r="BL467" i="1"/>
  <c r="BM467" i="1"/>
  <c r="BN467" i="1"/>
  <c r="BO467" i="1"/>
  <c r="BP467" i="1"/>
  <c r="BJ468" i="1"/>
  <c r="BK468" i="1"/>
  <c r="BL468" i="1"/>
  <c r="BM468" i="1"/>
  <c r="BN468" i="1"/>
  <c r="BO468" i="1"/>
  <c r="BP468" i="1"/>
  <c r="BJ469" i="1"/>
  <c r="BK469" i="1"/>
  <c r="BL469" i="1"/>
  <c r="BM469" i="1"/>
  <c r="BN469" i="1"/>
  <c r="BO469" i="1"/>
  <c r="BP469" i="1"/>
  <c r="BJ470" i="1"/>
  <c r="BK470" i="1"/>
  <c r="BL470" i="1"/>
  <c r="BM470" i="1"/>
  <c r="BN470" i="1"/>
  <c r="BO470" i="1"/>
  <c r="BP470" i="1"/>
  <c r="BJ471" i="1"/>
  <c r="BK471" i="1"/>
  <c r="BL471" i="1"/>
  <c r="BM471" i="1"/>
  <c r="BN471" i="1"/>
  <c r="BO471" i="1"/>
  <c r="BP471" i="1"/>
  <c r="BJ472" i="1"/>
  <c r="BK472" i="1"/>
  <c r="BL472" i="1"/>
  <c r="BM472" i="1"/>
  <c r="BN472" i="1"/>
  <c r="BO472" i="1"/>
  <c r="BP472" i="1"/>
  <c r="BJ473" i="1"/>
  <c r="BK473" i="1"/>
  <c r="BL473" i="1"/>
  <c r="BM473" i="1"/>
  <c r="BN473" i="1"/>
  <c r="BO473" i="1"/>
  <c r="BP473" i="1"/>
  <c r="BJ474" i="1"/>
  <c r="BK474" i="1"/>
  <c r="BL474" i="1"/>
  <c r="BM474" i="1"/>
  <c r="BN474" i="1"/>
  <c r="BO474" i="1"/>
  <c r="BP474" i="1"/>
  <c r="BJ475" i="1"/>
  <c r="BK475" i="1"/>
  <c r="BL475" i="1"/>
  <c r="BM475" i="1"/>
  <c r="BN475" i="1"/>
  <c r="BO475" i="1"/>
  <c r="BP475" i="1"/>
  <c r="BJ476" i="1"/>
  <c r="BK476" i="1"/>
  <c r="BL476" i="1"/>
  <c r="BM476" i="1"/>
  <c r="BN476" i="1"/>
  <c r="BO476" i="1"/>
  <c r="BP476" i="1"/>
  <c r="BJ477" i="1"/>
  <c r="BK477" i="1"/>
  <c r="BL477" i="1"/>
  <c r="BM477" i="1"/>
  <c r="BN477" i="1"/>
  <c r="BO477" i="1"/>
  <c r="BP477" i="1"/>
  <c r="BJ478" i="1"/>
  <c r="BK478" i="1"/>
  <c r="BL478" i="1"/>
  <c r="BM478" i="1"/>
  <c r="BN478" i="1"/>
  <c r="BO478" i="1"/>
  <c r="BP478" i="1"/>
  <c r="BJ479" i="1"/>
  <c r="BK479" i="1"/>
  <c r="BL479" i="1"/>
  <c r="BM479" i="1"/>
  <c r="BN479" i="1"/>
  <c r="BO479" i="1"/>
  <c r="BP479" i="1"/>
  <c r="BJ480" i="1"/>
  <c r="BK480" i="1"/>
  <c r="BL480" i="1"/>
  <c r="BM480" i="1"/>
  <c r="BN480" i="1"/>
  <c r="BO480" i="1"/>
  <c r="BP480" i="1"/>
  <c r="BJ481" i="1"/>
  <c r="BK481" i="1"/>
  <c r="BL481" i="1"/>
  <c r="BM481" i="1"/>
  <c r="BN481" i="1"/>
  <c r="BO481" i="1"/>
  <c r="BP481" i="1"/>
  <c r="BJ482" i="1"/>
  <c r="BK482" i="1"/>
  <c r="BL482" i="1"/>
  <c r="BM482" i="1"/>
  <c r="BN482" i="1"/>
  <c r="BO482" i="1"/>
  <c r="BP482" i="1"/>
  <c r="BJ483" i="1"/>
  <c r="BK483" i="1"/>
  <c r="BL483" i="1"/>
  <c r="BM483" i="1"/>
  <c r="BN483" i="1"/>
  <c r="BO483" i="1"/>
  <c r="BP483" i="1"/>
  <c r="BJ484" i="1"/>
  <c r="BK484" i="1"/>
  <c r="BL484" i="1"/>
  <c r="BM484" i="1"/>
  <c r="BN484" i="1"/>
  <c r="BO484" i="1"/>
  <c r="BP484" i="1"/>
  <c r="BJ485" i="1"/>
  <c r="BK485" i="1"/>
  <c r="BL485" i="1"/>
  <c r="BM485" i="1"/>
  <c r="BN485" i="1"/>
  <c r="BO485" i="1"/>
  <c r="BP485" i="1"/>
  <c r="BJ486" i="1"/>
  <c r="BK486" i="1"/>
  <c r="BL486" i="1"/>
  <c r="BM486" i="1"/>
  <c r="BN486" i="1"/>
  <c r="BO486" i="1"/>
  <c r="BP486" i="1"/>
  <c r="BJ487" i="1"/>
  <c r="BK487" i="1"/>
  <c r="BL487" i="1"/>
  <c r="BM487" i="1"/>
  <c r="BN487" i="1"/>
  <c r="BO487" i="1"/>
  <c r="BP487" i="1"/>
  <c r="BJ488" i="1"/>
  <c r="BK488" i="1"/>
  <c r="BL488" i="1"/>
  <c r="BM488" i="1"/>
  <c r="BN488" i="1"/>
  <c r="BO488" i="1"/>
  <c r="BP488" i="1"/>
  <c r="BJ489" i="1"/>
  <c r="BK489" i="1"/>
  <c r="BL489" i="1"/>
  <c r="BM489" i="1"/>
  <c r="BN489" i="1"/>
  <c r="BO489" i="1"/>
  <c r="BP489" i="1"/>
  <c r="BJ490" i="1"/>
  <c r="BK490" i="1"/>
  <c r="BL490" i="1"/>
  <c r="BM490" i="1"/>
  <c r="BN490" i="1"/>
  <c r="BO490" i="1"/>
  <c r="BP490" i="1"/>
  <c r="BJ491" i="1"/>
  <c r="BK491" i="1"/>
  <c r="BL491" i="1"/>
  <c r="BM491" i="1"/>
  <c r="BN491" i="1"/>
  <c r="BO491" i="1"/>
  <c r="BP491" i="1"/>
  <c r="BJ492" i="1"/>
  <c r="BK492" i="1"/>
  <c r="BL492" i="1"/>
  <c r="BM492" i="1"/>
  <c r="BN492" i="1"/>
  <c r="BO492" i="1"/>
  <c r="BP492" i="1"/>
  <c r="BJ493" i="1"/>
  <c r="BK493" i="1"/>
  <c r="BL493" i="1"/>
  <c r="BM493" i="1"/>
  <c r="BN493" i="1"/>
  <c r="BO493" i="1"/>
  <c r="BP493" i="1"/>
  <c r="BJ494" i="1"/>
  <c r="BK494" i="1"/>
  <c r="BL494" i="1"/>
  <c r="BM494" i="1"/>
  <c r="BN494" i="1"/>
  <c r="BO494" i="1"/>
  <c r="BP494" i="1"/>
  <c r="BJ495" i="1"/>
  <c r="BK495" i="1"/>
  <c r="BL495" i="1"/>
  <c r="BM495" i="1"/>
  <c r="BN495" i="1"/>
  <c r="BO495" i="1"/>
  <c r="BP495" i="1"/>
  <c r="BJ496" i="1"/>
  <c r="BK496" i="1"/>
  <c r="BL496" i="1"/>
  <c r="BM496" i="1"/>
  <c r="BN496" i="1"/>
  <c r="BO496" i="1"/>
  <c r="BP496" i="1"/>
  <c r="BJ497" i="1"/>
  <c r="BK497" i="1"/>
  <c r="BL497" i="1"/>
  <c r="BM497" i="1"/>
  <c r="BN497" i="1"/>
  <c r="BO497" i="1"/>
  <c r="BP497" i="1"/>
  <c r="BJ498" i="1"/>
  <c r="BK498" i="1"/>
  <c r="BL498" i="1"/>
  <c r="BM498" i="1"/>
  <c r="BN498" i="1"/>
  <c r="BO498" i="1"/>
  <c r="BP498" i="1"/>
  <c r="BJ499" i="1"/>
  <c r="BK499" i="1"/>
  <c r="BL499" i="1"/>
  <c r="BM499" i="1"/>
  <c r="BN499" i="1"/>
  <c r="BO499" i="1"/>
  <c r="BP499" i="1"/>
  <c r="BJ500" i="1"/>
  <c r="BK500" i="1"/>
  <c r="BL500" i="1"/>
  <c r="BM500" i="1"/>
  <c r="BN500" i="1"/>
  <c r="BO500" i="1"/>
  <c r="BP500" i="1"/>
  <c r="BJ501" i="1"/>
  <c r="BK501" i="1"/>
  <c r="BL501" i="1"/>
  <c r="BM501" i="1"/>
  <c r="BN501" i="1"/>
  <c r="BO501" i="1"/>
  <c r="BP501" i="1"/>
  <c r="BJ502" i="1"/>
  <c r="BK502" i="1"/>
  <c r="BL502" i="1"/>
  <c r="BM502" i="1"/>
  <c r="BN502" i="1"/>
  <c r="BO502" i="1"/>
  <c r="BP502" i="1"/>
  <c r="BJ503" i="1"/>
  <c r="BK503" i="1"/>
  <c r="BL503" i="1"/>
  <c r="BM503" i="1"/>
  <c r="BN503" i="1"/>
  <c r="BO503" i="1"/>
  <c r="BP503" i="1"/>
  <c r="BJ504" i="1"/>
  <c r="BK504" i="1"/>
  <c r="BL504" i="1"/>
  <c r="BM504" i="1"/>
  <c r="BN504" i="1"/>
  <c r="BO504" i="1"/>
  <c r="BP504" i="1"/>
  <c r="BJ505" i="1"/>
  <c r="BK505" i="1"/>
  <c r="BL505" i="1"/>
  <c r="BM505" i="1"/>
  <c r="BN505" i="1"/>
  <c r="BO505" i="1"/>
  <c r="BP505" i="1"/>
  <c r="BJ506" i="1"/>
  <c r="BK506" i="1"/>
  <c r="BL506" i="1"/>
  <c r="BM506" i="1"/>
  <c r="BN506" i="1"/>
  <c r="BO506" i="1"/>
  <c r="BP506" i="1"/>
  <c r="BJ507" i="1"/>
  <c r="BK507" i="1"/>
  <c r="BL507" i="1"/>
  <c r="BM507" i="1"/>
  <c r="BN507" i="1"/>
  <c r="BO507" i="1"/>
  <c r="BP507" i="1"/>
  <c r="BJ508" i="1"/>
  <c r="BK508" i="1"/>
  <c r="BL508" i="1"/>
  <c r="BM508" i="1"/>
  <c r="BN508" i="1"/>
  <c r="BO508" i="1"/>
  <c r="BP508" i="1"/>
  <c r="BJ509" i="1"/>
  <c r="BK509" i="1"/>
  <c r="BL509" i="1"/>
  <c r="BM509" i="1"/>
  <c r="BN509" i="1"/>
  <c r="BO509" i="1"/>
  <c r="BP509" i="1"/>
  <c r="BJ510" i="1"/>
  <c r="BK510" i="1"/>
  <c r="BL510" i="1"/>
  <c r="BM510" i="1"/>
  <c r="BN510" i="1"/>
  <c r="BO510" i="1"/>
  <c r="BP510" i="1"/>
  <c r="BJ511" i="1"/>
  <c r="BK511" i="1"/>
  <c r="BL511" i="1"/>
  <c r="BM511" i="1"/>
  <c r="BN511" i="1"/>
  <c r="BO511" i="1"/>
  <c r="BP511" i="1"/>
  <c r="BJ512" i="1"/>
  <c r="BK512" i="1"/>
  <c r="BL512" i="1"/>
  <c r="BM512" i="1"/>
  <c r="BN512" i="1"/>
  <c r="BO512" i="1"/>
  <c r="BP512" i="1"/>
  <c r="BJ513" i="1"/>
  <c r="BK513" i="1"/>
  <c r="BL513" i="1"/>
  <c r="BM513" i="1"/>
  <c r="BN513" i="1"/>
  <c r="BO513" i="1"/>
  <c r="BP513" i="1"/>
  <c r="BJ514" i="1"/>
  <c r="BK514" i="1"/>
  <c r="BL514" i="1"/>
  <c r="BM514" i="1"/>
  <c r="BN514" i="1"/>
  <c r="BO514" i="1"/>
  <c r="BP514" i="1"/>
  <c r="BJ515" i="1"/>
  <c r="BK515" i="1"/>
  <c r="BL515" i="1"/>
  <c r="BM515" i="1"/>
  <c r="BN515" i="1"/>
  <c r="BO515" i="1"/>
  <c r="BP515" i="1"/>
  <c r="BJ516" i="1"/>
  <c r="BK516" i="1"/>
  <c r="BL516" i="1"/>
  <c r="BM516" i="1"/>
  <c r="BN516" i="1"/>
  <c r="BO516" i="1"/>
  <c r="BP516" i="1"/>
  <c r="BJ517" i="1"/>
  <c r="BK517" i="1"/>
  <c r="BL517" i="1"/>
  <c r="BM517" i="1"/>
  <c r="BN517" i="1"/>
  <c r="BO517" i="1"/>
  <c r="BP517" i="1"/>
  <c r="BJ518" i="1"/>
  <c r="BK518" i="1"/>
  <c r="BL518" i="1"/>
  <c r="BM518" i="1"/>
  <c r="BN518" i="1"/>
  <c r="BO518" i="1"/>
  <c r="BP518" i="1"/>
  <c r="BJ519" i="1"/>
  <c r="BK519" i="1"/>
  <c r="BL519" i="1"/>
  <c r="BM519" i="1"/>
  <c r="BN519" i="1"/>
  <c r="BO519" i="1"/>
  <c r="BP519" i="1"/>
  <c r="BJ520" i="1"/>
  <c r="BK520" i="1"/>
  <c r="BL520" i="1"/>
  <c r="BM520" i="1"/>
  <c r="BN520" i="1"/>
  <c r="BO520" i="1"/>
  <c r="BP520" i="1"/>
  <c r="BJ521" i="1"/>
  <c r="BK521" i="1"/>
  <c r="BL521" i="1"/>
  <c r="BM521" i="1"/>
  <c r="BN521" i="1"/>
  <c r="BO521" i="1"/>
  <c r="BP521" i="1"/>
  <c r="BJ522" i="1"/>
  <c r="BK522" i="1"/>
  <c r="BL522" i="1"/>
  <c r="BM522" i="1"/>
  <c r="BN522" i="1"/>
  <c r="BO522" i="1"/>
  <c r="BP522" i="1"/>
  <c r="BJ523" i="1"/>
  <c r="BK523" i="1"/>
  <c r="BL523" i="1"/>
  <c r="BM523" i="1"/>
  <c r="BN523" i="1"/>
  <c r="BO523" i="1"/>
  <c r="BP523" i="1"/>
  <c r="BJ524" i="1"/>
  <c r="BK524" i="1"/>
  <c r="BL524" i="1"/>
  <c r="BM524" i="1"/>
  <c r="BN524" i="1"/>
  <c r="BO524" i="1"/>
  <c r="BP524" i="1"/>
  <c r="BJ525" i="1"/>
  <c r="BK525" i="1"/>
  <c r="BL525" i="1"/>
  <c r="BM525" i="1"/>
  <c r="BN525" i="1"/>
  <c r="BO525" i="1"/>
  <c r="BP525" i="1"/>
  <c r="BJ526" i="1"/>
  <c r="BK526" i="1"/>
  <c r="BL526" i="1"/>
  <c r="BM526" i="1"/>
  <c r="BN526" i="1"/>
  <c r="BO526" i="1"/>
  <c r="BP526" i="1"/>
  <c r="BJ527" i="1"/>
  <c r="BK527" i="1"/>
  <c r="BL527" i="1"/>
  <c r="BM527" i="1"/>
  <c r="BN527" i="1"/>
  <c r="BO527" i="1"/>
  <c r="BP527" i="1"/>
  <c r="BJ528" i="1"/>
  <c r="BK528" i="1"/>
  <c r="BL528" i="1"/>
  <c r="BM528" i="1"/>
  <c r="BN528" i="1"/>
  <c r="BO528" i="1"/>
  <c r="BP528" i="1"/>
  <c r="BJ529" i="1"/>
  <c r="BK529" i="1"/>
  <c r="BL529" i="1"/>
  <c r="BM529" i="1"/>
  <c r="BN529" i="1"/>
  <c r="BO529" i="1"/>
  <c r="BP529" i="1"/>
  <c r="BJ530" i="1"/>
  <c r="BK530" i="1"/>
  <c r="BL530" i="1"/>
  <c r="BM530" i="1"/>
  <c r="BN530" i="1"/>
  <c r="BO530" i="1"/>
  <c r="BP530" i="1"/>
  <c r="BJ531" i="1"/>
  <c r="BK531" i="1"/>
  <c r="BL531" i="1"/>
  <c r="BM531" i="1"/>
  <c r="BN531" i="1"/>
  <c r="BO531" i="1"/>
  <c r="BP531" i="1"/>
  <c r="BJ532" i="1"/>
  <c r="BK532" i="1"/>
  <c r="BL532" i="1"/>
  <c r="BM532" i="1"/>
  <c r="BN532" i="1"/>
  <c r="BO532" i="1"/>
  <c r="BP532" i="1"/>
  <c r="BJ533" i="1"/>
  <c r="BK533" i="1"/>
  <c r="BL533" i="1"/>
  <c r="BM533" i="1"/>
  <c r="BN533" i="1"/>
  <c r="BO533" i="1"/>
  <c r="BP533" i="1"/>
  <c r="BJ534" i="1"/>
  <c r="BK534" i="1"/>
  <c r="BL534" i="1"/>
  <c r="BM534" i="1"/>
  <c r="BN534" i="1"/>
  <c r="BO534" i="1"/>
  <c r="BP534" i="1"/>
  <c r="BJ535" i="1"/>
  <c r="BK535" i="1"/>
  <c r="BL535" i="1"/>
  <c r="BM535" i="1"/>
  <c r="BN535" i="1"/>
  <c r="BO535" i="1"/>
  <c r="BP535" i="1"/>
  <c r="BJ536" i="1"/>
  <c r="BK536" i="1"/>
  <c r="BL536" i="1"/>
  <c r="BM536" i="1"/>
  <c r="BN536" i="1"/>
  <c r="BO536" i="1"/>
  <c r="BP536" i="1"/>
  <c r="BJ537" i="1"/>
  <c r="BK537" i="1"/>
  <c r="BL537" i="1"/>
  <c r="BM537" i="1"/>
  <c r="BN537" i="1"/>
  <c r="BO537" i="1"/>
  <c r="BP537" i="1"/>
  <c r="BJ538" i="1"/>
  <c r="BK538" i="1"/>
  <c r="BL538" i="1"/>
  <c r="BM538" i="1"/>
  <c r="BN538" i="1"/>
  <c r="BO538" i="1"/>
  <c r="BP538" i="1"/>
  <c r="BJ539" i="1"/>
  <c r="BK539" i="1"/>
  <c r="BL539" i="1"/>
  <c r="BM539" i="1"/>
  <c r="BN539" i="1"/>
  <c r="BO539" i="1"/>
  <c r="BP539" i="1"/>
  <c r="BJ540" i="1"/>
  <c r="BK540" i="1"/>
  <c r="BL540" i="1"/>
  <c r="BM540" i="1"/>
  <c r="BN540" i="1"/>
  <c r="BO540" i="1"/>
  <c r="BP540" i="1"/>
  <c r="BJ541" i="1"/>
  <c r="BK541" i="1"/>
  <c r="BL541" i="1"/>
  <c r="BM541" i="1"/>
  <c r="BN541" i="1"/>
  <c r="BO541" i="1"/>
  <c r="BP541" i="1"/>
  <c r="BJ542" i="1"/>
  <c r="BK542" i="1"/>
  <c r="BL542" i="1"/>
  <c r="BM542" i="1"/>
  <c r="BN542" i="1"/>
  <c r="BO542" i="1"/>
  <c r="BP542" i="1"/>
  <c r="BJ543" i="1"/>
  <c r="BK543" i="1"/>
  <c r="BL543" i="1"/>
  <c r="BM543" i="1"/>
  <c r="BN543" i="1"/>
  <c r="BO543" i="1"/>
  <c r="BP543" i="1"/>
  <c r="BJ544" i="1"/>
  <c r="BK544" i="1"/>
  <c r="BL544" i="1"/>
  <c r="BM544" i="1"/>
  <c r="BN544" i="1"/>
  <c r="BO544" i="1"/>
  <c r="BP544" i="1"/>
  <c r="BJ545" i="1"/>
  <c r="BK545" i="1"/>
  <c r="BL545" i="1"/>
  <c r="BM545" i="1"/>
  <c r="BN545" i="1"/>
  <c r="BO545" i="1"/>
  <c r="BP545" i="1"/>
  <c r="BJ546" i="1"/>
  <c r="BK546" i="1"/>
  <c r="BL546" i="1"/>
  <c r="BM546" i="1"/>
  <c r="BN546" i="1"/>
  <c r="BO546" i="1"/>
  <c r="BP546" i="1"/>
  <c r="BJ547" i="1"/>
  <c r="BK547" i="1"/>
  <c r="BL547" i="1"/>
  <c r="BM547" i="1"/>
  <c r="BN547" i="1"/>
  <c r="BO547" i="1"/>
  <c r="BP547" i="1"/>
  <c r="BJ548" i="1"/>
  <c r="BK548" i="1"/>
  <c r="BL548" i="1"/>
  <c r="BM548" i="1"/>
  <c r="BN548" i="1"/>
  <c r="BO548" i="1"/>
  <c r="BP548" i="1"/>
  <c r="BJ549" i="1"/>
  <c r="BK549" i="1"/>
  <c r="BL549" i="1"/>
  <c r="BM549" i="1"/>
  <c r="BN549" i="1"/>
  <c r="BO549" i="1"/>
  <c r="BP549" i="1"/>
  <c r="BJ550" i="1"/>
  <c r="BK550" i="1"/>
  <c r="BL550" i="1"/>
  <c r="BM550" i="1"/>
  <c r="BN550" i="1"/>
  <c r="BO550" i="1"/>
  <c r="BP550" i="1"/>
  <c r="BJ551" i="1"/>
  <c r="BK551" i="1"/>
  <c r="BL551" i="1"/>
  <c r="BM551" i="1"/>
  <c r="BN551" i="1"/>
  <c r="BO551" i="1"/>
  <c r="BP551" i="1"/>
  <c r="BJ552" i="1"/>
  <c r="BK552" i="1"/>
  <c r="BL552" i="1"/>
  <c r="BM552" i="1"/>
  <c r="BN552" i="1"/>
  <c r="BO552" i="1"/>
  <c r="BP552" i="1"/>
  <c r="BJ553" i="1"/>
  <c r="BK553" i="1"/>
  <c r="BL553" i="1"/>
  <c r="BM553" i="1"/>
  <c r="BN553" i="1"/>
  <c r="BO553" i="1"/>
  <c r="BP553" i="1"/>
  <c r="BJ554" i="1"/>
  <c r="BK554" i="1"/>
  <c r="BL554" i="1"/>
  <c r="BM554" i="1"/>
  <c r="BN554" i="1"/>
  <c r="BO554" i="1"/>
  <c r="BP554" i="1"/>
  <c r="BJ555" i="1"/>
  <c r="BK555" i="1"/>
  <c r="BL555" i="1"/>
  <c r="BM555" i="1"/>
  <c r="BN555" i="1"/>
  <c r="BO555" i="1"/>
  <c r="BP555" i="1"/>
  <c r="BJ556" i="1"/>
  <c r="BK556" i="1"/>
  <c r="BL556" i="1"/>
  <c r="BM556" i="1"/>
  <c r="BN556" i="1"/>
  <c r="BO556" i="1"/>
  <c r="BP556" i="1"/>
  <c r="BJ557" i="1"/>
  <c r="BK557" i="1"/>
  <c r="BL557" i="1"/>
  <c r="BM557" i="1"/>
  <c r="BN557" i="1"/>
  <c r="BO557" i="1"/>
  <c r="BP557" i="1"/>
  <c r="BJ558" i="1"/>
  <c r="BK558" i="1"/>
  <c r="BL558" i="1"/>
  <c r="BM558" i="1"/>
  <c r="BN558" i="1"/>
  <c r="BO558" i="1"/>
  <c r="BP558" i="1"/>
  <c r="BJ559" i="1"/>
  <c r="BK559" i="1"/>
  <c r="BL559" i="1"/>
  <c r="BM559" i="1"/>
  <c r="BN559" i="1"/>
  <c r="BO559" i="1"/>
  <c r="BP559" i="1"/>
  <c r="BJ560" i="1"/>
  <c r="BK560" i="1"/>
  <c r="BL560" i="1"/>
  <c r="BM560" i="1"/>
  <c r="BN560" i="1"/>
  <c r="BO560" i="1"/>
  <c r="BP560" i="1"/>
  <c r="BJ561" i="1"/>
  <c r="BK561" i="1"/>
  <c r="BL561" i="1"/>
  <c r="BM561" i="1"/>
  <c r="BN561" i="1"/>
  <c r="BO561" i="1"/>
  <c r="BP561" i="1"/>
  <c r="BJ562" i="1"/>
  <c r="BK562" i="1"/>
  <c r="BL562" i="1"/>
  <c r="BM562" i="1"/>
  <c r="BN562" i="1"/>
  <c r="BO562" i="1"/>
  <c r="BP562" i="1"/>
  <c r="BJ563" i="1"/>
  <c r="BK563" i="1"/>
  <c r="BL563" i="1"/>
  <c r="BM563" i="1"/>
  <c r="BN563" i="1"/>
  <c r="BO563" i="1"/>
  <c r="BP563" i="1"/>
  <c r="BJ564" i="1"/>
  <c r="BK564" i="1"/>
  <c r="BL564" i="1"/>
  <c r="BM564" i="1"/>
  <c r="BN564" i="1"/>
  <c r="BO564" i="1"/>
  <c r="BP564" i="1"/>
  <c r="BJ565" i="1"/>
  <c r="BK565" i="1"/>
  <c r="BL565" i="1"/>
  <c r="BM565" i="1"/>
  <c r="BN565" i="1"/>
  <c r="BO565" i="1"/>
  <c r="BP565" i="1"/>
  <c r="BJ566" i="1"/>
  <c r="BK566" i="1"/>
  <c r="BL566" i="1"/>
  <c r="BM566" i="1"/>
  <c r="BN566" i="1"/>
  <c r="BO566" i="1"/>
  <c r="BP566" i="1"/>
  <c r="BJ567" i="1"/>
  <c r="BK567" i="1"/>
  <c r="BL567" i="1"/>
  <c r="BM567" i="1"/>
  <c r="BN567" i="1"/>
  <c r="BO567" i="1"/>
  <c r="BP567" i="1"/>
  <c r="BJ568" i="1"/>
  <c r="BK568" i="1"/>
  <c r="BL568" i="1"/>
  <c r="BM568" i="1"/>
  <c r="BN568" i="1"/>
  <c r="BO568" i="1"/>
  <c r="BP568" i="1"/>
  <c r="BJ569" i="1"/>
  <c r="BK569" i="1"/>
  <c r="BL569" i="1"/>
  <c r="BM569" i="1"/>
  <c r="BN569" i="1"/>
  <c r="BO569" i="1"/>
  <c r="BP569" i="1"/>
  <c r="BJ570" i="1"/>
  <c r="BK570" i="1"/>
  <c r="BL570" i="1"/>
  <c r="BM570" i="1"/>
  <c r="BN570" i="1"/>
  <c r="BO570" i="1"/>
  <c r="BP570" i="1"/>
  <c r="BJ571" i="1"/>
  <c r="BK571" i="1"/>
  <c r="BL571" i="1"/>
  <c r="BM571" i="1"/>
  <c r="BN571" i="1"/>
  <c r="BO571" i="1"/>
  <c r="BP571" i="1"/>
  <c r="BJ572" i="1"/>
  <c r="BK572" i="1"/>
  <c r="BL572" i="1"/>
  <c r="BM572" i="1"/>
  <c r="BN572" i="1"/>
  <c r="BO572" i="1"/>
  <c r="BP572" i="1"/>
  <c r="BJ573" i="1"/>
  <c r="BK573" i="1"/>
  <c r="BL573" i="1"/>
  <c r="BM573" i="1"/>
  <c r="BN573" i="1"/>
  <c r="BO573" i="1"/>
  <c r="BP573" i="1"/>
  <c r="BJ574" i="1"/>
  <c r="BK574" i="1"/>
  <c r="BL574" i="1"/>
  <c r="BM574" i="1"/>
  <c r="BN574" i="1"/>
  <c r="BO574" i="1"/>
  <c r="BP574" i="1"/>
  <c r="BJ575" i="1"/>
  <c r="BK575" i="1"/>
  <c r="BL575" i="1"/>
  <c r="BM575" i="1"/>
  <c r="BN575" i="1"/>
  <c r="BO575" i="1"/>
  <c r="BP575" i="1"/>
  <c r="BJ576" i="1"/>
  <c r="BK576" i="1"/>
  <c r="BL576" i="1"/>
  <c r="BM576" i="1"/>
  <c r="BN576" i="1"/>
  <c r="BO576" i="1"/>
  <c r="BP576" i="1"/>
  <c r="BJ577" i="1"/>
  <c r="BK577" i="1"/>
  <c r="BL577" i="1"/>
  <c r="BM577" i="1"/>
  <c r="BN577" i="1"/>
  <c r="BO577" i="1"/>
  <c r="BP577" i="1"/>
  <c r="BJ578" i="1"/>
  <c r="BK578" i="1"/>
  <c r="BL578" i="1"/>
  <c r="BM578" i="1"/>
  <c r="BN578" i="1"/>
  <c r="BO578" i="1"/>
  <c r="BP578" i="1"/>
  <c r="BJ579" i="1"/>
  <c r="BK579" i="1"/>
  <c r="BL579" i="1"/>
  <c r="BM579" i="1"/>
  <c r="BN579" i="1"/>
  <c r="BO579" i="1"/>
  <c r="BP579" i="1"/>
  <c r="BJ580" i="1"/>
  <c r="BK580" i="1"/>
  <c r="BL580" i="1"/>
  <c r="BM580" i="1"/>
  <c r="BN580" i="1"/>
  <c r="BO580" i="1"/>
  <c r="BP580" i="1"/>
  <c r="BJ581" i="1"/>
  <c r="BK581" i="1"/>
  <c r="BL581" i="1"/>
  <c r="BM581" i="1"/>
  <c r="BN581" i="1"/>
  <c r="BO581" i="1"/>
  <c r="BP581" i="1"/>
  <c r="BJ582" i="1"/>
  <c r="BK582" i="1"/>
  <c r="BL582" i="1"/>
  <c r="BM582" i="1"/>
  <c r="BN582" i="1"/>
  <c r="BO582" i="1"/>
  <c r="BP582" i="1"/>
  <c r="BJ583" i="1"/>
  <c r="BK583" i="1"/>
  <c r="BL583" i="1"/>
  <c r="BM583" i="1"/>
  <c r="BN583" i="1"/>
  <c r="BO583" i="1"/>
  <c r="BP583" i="1"/>
  <c r="BJ584" i="1"/>
  <c r="BK584" i="1"/>
  <c r="BL584" i="1"/>
  <c r="BM584" i="1"/>
  <c r="BN584" i="1"/>
  <c r="BO584" i="1"/>
  <c r="BP584" i="1"/>
  <c r="BJ585" i="1"/>
  <c r="BK585" i="1"/>
  <c r="BL585" i="1"/>
  <c r="BM585" i="1"/>
  <c r="BN585" i="1"/>
  <c r="BO585" i="1"/>
  <c r="BP585" i="1"/>
  <c r="BJ586" i="1"/>
  <c r="BK586" i="1"/>
  <c r="BL586" i="1"/>
  <c r="BM586" i="1"/>
  <c r="BN586" i="1"/>
  <c r="BO586" i="1"/>
  <c r="BP586" i="1"/>
  <c r="BJ587" i="1"/>
  <c r="BK587" i="1"/>
  <c r="BL587" i="1"/>
  <c r="BM587" i="1"/>
  <c r="BN587" i="1"/>
  <c r="BO587" i="1"/>
  <c r="BP587" i="1"/>
  <c r="BJ588" i="1"/>
  <c r="BK588" i="1"/>
  <c r="BL588" i="1"/>
  <c r="BM588" i="1"/>
  <c r="BN588" i="1"/>
  <c r="BO588" i="1"/>
  <c r="BP588" i="1"/>
  <c r="BJ589" i="1"/>
  <c r="BK589" i="1"/>
  <c r="BL589" i="1"/>
  <c r="BM589" i="1"/>
  <c r="BN589" i="1"/>
  <c r="BO589" i="1"/>
  <c r="BP589" i="1"/>
  <c r="BJ590" i="1"/>
  <c r="BK590" i="1"/>
  <c r="BL590" i="1"/>
  <c r="BM590" i="1"/>
  <c r="BN590" i="1"/>
  <c r="BO590" i="1"/>
  <c r="BP590" i="1"/>
  <c r="BJ591" i="1"/>
  <c r="BK591" i="1"/>
  <c r="BL591" i="1"/>
  <c r="BM591" i="1"/>
  <c r="BN591" i="1"/>
  <c r="BO591" i="1"/>
  <c r="BP591" i="1"/>
  <c r="BJ592" i="1"/>
  <c r="BK592" i="1"/>
  <c r="BL592" i="1"/>
  <c r="BM592" i="1"/>
  <c r="BN592" i="1"/>
  <c r="BO592" i="1"/>
  <c r="BP592" i="1"/>
  <c r="BJ593" i="1"/>
  <c r="BK593" i="1"/>
  <c r="BL593" i="1"/>
  <c r="BM593" i="1"/>
  <c r="BN593" i="1"/>
  <c r="BO593" i="1"/>
  <c r="BP593" i="1"/>
  <c r="BJ594" i="1"/>
  <c r="BK594" i="1"/>
  <c r="BL594" i="1"/>
  <c r="BM594" i="1"/>
  <c r="BN594" i="1"/>
  <c r="BO594" i="1"/>
  <c r="BP594" i="1"/>
  <c r="BJ595" i="1"/>
  <c r="BK595" i="1"/>
  <c r="BL595" i="1"/>
  <c r="BM595" i="1"/>
  <c r="BN595" i="1"/>
  <c r="BO595" i="1"/>
  <c r="BP595" i="1"/>
  <c r="BJ596" i="1"/>
  <c r="BK596" i="1"/>
  <c r="BL596" i="1"/>
  <c r="BM596" i="1"/>
  <c r="BN596" i="1"/>
  <c r="BO596" i="1"/>
  <c r="BP596" i="1"/>
  <c r="BJ597" i="1"/>
  <c r="BK597" i="1"/>
  <c r="BL597" i="1"/>
  <c r="BM597" i="1"/>
  <c r="BN597" i="1"/>
  <c r="BO597" i="1"/>
  <c r="BP597" i="1"/>
  <c r="BJ598" i="1"/>
  <c r="BK598" i="1"/>
  <c r="BL598" i="1"/>
  <c r="BM598" i="1"/>
  <c r="BN598" i="1"/>
  <c r="BO598" i="1"/>
  <c r="BP598" i="1"/>
  <c r="BJ599" i="1"/>
  <c r="BK599" i="1"/>
  <c r="BL599" i="1"/>
  <c r="BM599" i="1"/>
  <c r="BN599" i="1"/>
  <c r="BO599" i="1"/>
  <c r="BP599" i="1"/>
  <c r="BJ600" i="1"/>
  <c r="BK600" i="1"/>
  <c r="BL600" i="1"/>
  <c r="BM600" i="1"/>
  <c r="BN600" i="1"/>
  <c r="BO600" i="1"/>
  <c r="BP600" i="1"/>
  <c r="BJ601" i="1"/>
  <c r="BK601" i="1"/>
  <c r="BL601" i="1"/>
  <c r="BM601" i="1"/>
  <c r="BN601" i="1"/>
  <c r="BO601" i="1"/>
  <c r="BP601" i="1"/>
  <c r="BJ602" i="1"/>
  <c r="BK602" i="1"/>
  <c r="BL602" i="1"/>
  <c r="BM602" i="1"/>
  <c r="BN602" i="1"/>
  <c r="BO602" i="1"/>
  <c r="BP602" i="1"/>
  <c r="BJ603" i="1"/>
  <c r="BK603" i="1"/>
  <c r="BL603" i="1"/>
  <c r="BM603" i="1"/>
  <c r="BN603" i="1"/>
  <c r="BO603" i="1"/>
  <c r="BP603" i="1"/>
  <c r="BJ604" i="1"/>
  <c r="BK604" i="1"/>
  <c r="BL604" i="1"/>
  <c r="BM604" i="1"/>
  <c r="BN604" i="1"/>
  <c r="BO604" i="1"/>
  <c r="BP604" i="1"/>
  <c r="BJ605" i="1"/>
  <c r="BK605" i="1"/>
  <c r="BL605" i="1"/>
  <c r="BM605" i="1"/>
  <c r="BN605" i="1"/>
  <c r="BO605" i="1"/>
  <c r="BP605" i="1"/>
  <c r="BJ606" i="1"/>
  <c r="BK606" i="1"/>
  <c r="BL606" i="1"/>
  <c r="BM606" i="1"/>
  <c r="BN606" i="1"/>
  <c r="BO606" i="1"/>
  <c r="BP606" i="1"/>
  <c r="BJ607" i="1"/>
  <c r="BK607" i="1"/>
  <c r="BL607" i="1"/>
  <c r="BM607" i="1"/>
  <c r="BN607" i="1"/>
  <c r="BO607" i="1"/>
  <c r="BP607" i="1"/>
  <c r="BJ608" i="1"/>
  <c r="BK608" i="1"/>
  <c r="BL608" i="1"/>
  <c r="BM608" i="1"/>
  <c r="BN608" i="1"/>
  <c r="BO608" i="1"/>
  <c r="BP608" i="1"/>
  <c r="BJ609" i="1"/>
  <c r="BK609" i="1"/>
  <c r="BL609" i="1"/>
  <c r="BM609" i="1"/>
  <c r="BN609" i="1"/>
  <c r="BO609" i="1"/>
  <c r="BP609" i="1"/>
  <c r="BJ610" i="1"/>
  <c r="BK610" i="1"/>
  <c r="BL610" i="1"/>
  <c r="BM610" i="1"/>
  <c r="BN610" i="1"/>
  <c r="BO610" i="1"/>
  <c r="BP610" i="1"/>
  <c r="BJ611" i="1"/>
  <c r="BK611" i="1"/>
  <c r="BL611" i="1"/>
  <c r="BM611" i="1"/>
  <c r="BN611" i="1"/>
  <c r="BO611" i="1"/>
  <c r="BP611" i="1"/>
  <c r="BJ612" i="1"/>
  <c r="BK612" i="1"/>
  <c r="BL612" i="1"/>
  <c r="BM612" i="1"/>
  <c r="BN612" i="1"/>
  <c r="BO612" i="1"/>
  <c r="BP612" i="1"/>
  <c r="BJ613" i="1"/>
  <c r="BK613" i="1"/>
  <c r="BL613" i="1"/>
  <c r="BM613" i="1"/>
  <c r="BN613" i="1"/>
  <c r="BO613" i="1"/>
  <c r="BP613" i="1"/>
  <c r="BJ614" i="1"/>
  <c r="BK614" i="1"/>
  <c r="BL614" i="1"/>
  <c r="BM614" i="1"/>
  <c r="BN614" i="1"/>
  <c r="BO614" i="1"/>
  <c r="BP614" i="1"/>
  <c r="BJ615" i="1"/>
  <c r="BK615" i="1"/>
  <c r="BL615" i="1"/>
  <c r="BM615" i="1"/>
  <c r="BN615" i="1"/>
  <c r="BO615" i="1"/>
  <c r="BP615" i="1"/>
  <c r="BJ616" i="1"/>
  <c r="BK616" i="1"/>
  <c r="BL616" i="1"/>
  <c r="BM616" i="1"/>
  <c r="BN616" i="1"/>
  <c r="BO616" i="1"/>
  <c r="BP616" i="1"/>
  <c r="BJ617" i="1"/>
  <c r="BK617" i="1"/>
  <c r="BL617" i="1"/>
  <c r="BM617" i="1"/>
  <c r="BN617" i="1"/>
  <c r="BO617" i="1"/>
  <c r="BP617" i="1"/>
  <c r="BJ618" i="1"/>
  <c r="BK618" i="1"/>
  <c r="BL618" i="1"/>
  <c r="BM618" i="1"/>
  <c r="BN618" i="1"/>
  <c r="BO618" i="1"/>
  <c r="BP618" i="1"/>
  <c r="BJ619" i="1"/>
  <c r="BK619" i="1"/>
  <c r="BL619" i="1"/>
  <c r="BM619" i="1"/>
  <c r="BN619" i="1"/>
  <c r="BO619" i="1"/>
  <c r="BP619" i="1"/>
  <c r="BJ620" i="1"/>
  <c r="BK620" i="1"/>
  <c r="BL620" i="1"/>
  <c r="BM620" i="1"/>
  <c r="BN620" i="1"/>
  <c r="BO620" i="1"/>
  <c r="BP620" i="1"/>
  <c r="BJ621" i="1"/>
  <c r="BK621" i="1"/>
  <c r="BL621" i="1"/>
  <c r="BM621" i="1"/>
  <c r="BN621" i="1"/>
  <c r="BO621" i="1"/>
  <c r="BP621" i="1"/>
  <c r="BJ622" i="1"/>
  <c r="BK622" i="1"/>
  <c r="BL622" i="1"/>
  <c r="BM622" i="1"/>
  <c r="BN622" i="1"/>
  <c r="BO622" i="1"/>
  <c r="BP622" i="1"/>
  <c r="BJ623" i="1"/>
  <c r="BK623" i="1"/>
  <c r="BL623" i="1"/>
  <c r="BM623" i="1"/>
  <c r="BN623" i="1"/>
  <c r="BO623" i="1"/>
  <c r="BP623" i="1"/>
  <c r="BJ624" i="1"/>
  <c r="BK624" i="1"/>
  <c r="BL624" i="1"/>
  <c r="BM624" i="1"/>
  <c r="BN624" i="1"/>
  <c r="BO624" i="1"/>
  <c r="BP624" i="1"/>
  <c r="BJ625" i="1"/>
  <c r="BK625" i="1"/>
  <c r="BL625" i="1"/>
  <c r="BM625" i="1"/>
  <c r="BN625" i="1"/>
  <c r="BO625" i="1"/>
  <c r="BP625" i="1"/>
  <c r="BJ626" i="1"/>
  <c r="BK626" i="1"/>
  <c r="BL626" i="1"/>
  <c r="BM626" i="1"/>
  <c r="BN626" i="1"/>
  <c r="BO626" i="1"/>
  <c r="BP626" i="1"/>
  <c r="BJ627" i="1"/>
  <c r="BK627" i="1"/>
  <c r="BL627" i="1"/>
  <c r="BM627" i="1"/>
  <c r="BN627" i="1"/>
  <c r="BO627" i="1"/>
  <c r="BP627" i="1"/>
  <c r="BJ628" i="1"/>
  <c r="BK628" i="1"/>
  <c r="BL628" i="1"/>
  <c r="BM628" i="1"/>
  <c r="BN628" i="1"/>
  <c r="BO628" i="1"/>
  <c r="BP628" i="1"/>
  <c r="BJ629" i="1"/>
  <c r="BK629" i="1"/>
  <c r="BL629" i="1"/>
  <c r="BM629" i="1"/>
  <c r="BN629" i="1"/>
  <c r="BO629" i="1"/>
  <c r="BP629" i="1"/>
  <c r="BJ630" i="1"/>
  <c r="BK630" i="1"/>
  <c r="BL630" i="1"/>
  <c r="BM630" i="1"/>
  <c r="BN630" i="1"/>
  <c r="BO630" i="1"/>
  <c r="BP630" i="1"/>
  <c r="BJ631" i="1"/>
  <c r="BK631" i="1"/>
  <c r="BL631" i="1"/>
  <c r="BM631" i="1"/>
  <c r="BN631" i="1"/>
  <c r="BO631" i="1"/>
  <c r="BP631" i="1"/>
  <c r="BJ632" i="1"/>
  <c r="BK632" i="1"/>
  <c r="BL632" i="1"/>
  <c r="BM632" i="1"/>
  <c r="BN632" i="1"/>
  <c r="BO632" i="1"/>
  <c r="BP632" i="1"/>
  <c r="BJ633" i="1"/>
  <c r="BK633" i="1"/>
  <c r="BL633" i="1"/>
  <c r="BM633" i="1"/>
  <c r="BN633" i="1"/>
  <c r="BO633" i="1"/>
  <c r="BP633" i="1"/>
  <c r="BJ634" i="1"/>
  <c r="BK634" i="1"/>
  <c r="BL634" i="1"/>
  <c r="BM634" i="1"/>
  <c r="BN634" i="1"/>
  <c r="BO634" i="1"/>
  <c r="BP634" i="1"/>
  <c r="BJ635" i="1"/>
  <c r="BK635" i="1"/>
  <c r="BL635" i="1"/>
  <c r="BM635" i="1"/>
  <c r="BN635" i="1"/>
  <c r="BO635" i="1"/>
  <c r="BP635" i="1"/>
  <c r="BJ636" i="1"/>
  <c r="BK636" i="1"/>
  <c r="BL636" i="1"/>
  <c r="BM636" i="1"/>
  <c r="BN636" i="1"/>
  <c r="BO636" i="1"/>
  <c r="BP636" i="1"/>
  <c r="BJ637" i="1"/>
  <c r="BK637" i="1"/>
  <c r="BL637" i="1"/>
  <c r="BM637" i="1"/>
  <c r="BN637" i="1"/>
  <c r="BO637" i="1"/>
  <c r="BP637" i="1"/>
  <c r="BJ638" i="1"/>
  <c r="BK638" i="1"/>
  <c r="BL638" i="1"/>
  <c r="BM638" i="1"/>
  <c r="BN638" i="1"/>
  <c r="BO638" i="1"/>
  <c r="BP638" i="1"/>
  <c r="BJ639" i="1"/>
  <c r="BK639" i="1"/>
  <c r="BL639" i="1"/>
  <c r="BM639" i="1"/>
  <c r="BN639" i="1"/>
  <c r="BO639" i="1"/>
  <c r="BP639" i="1"/>
  <c r="BJ640" i="1"/>
  <c r="BK640" i="1"/>
  <c r="BL640" i="1"/>
  <c r="BM640" i="1"/>
  <c r="BN640" i="1"/>
  <c r="BO640" i="1"/>
  <c r="BP640" i="1"/>
  <c r="BJ641" i="1"/>
  <c r="BK641" i="1"/>
  <c r="BL641" i="1"/>
  <c r="BM641" i="1"/>
  <c r="BN641" i="1"/>
  <c r="BO641" i="1"/>
  <c r="BP641" i="1"/>
  <c r="BJ642" i="1"/>
  <c r="BK642" i="1"/>
  <c r="BL642" i="1"/>
  <c r="BM642" i="1"/>
  <c r="BN642" i="1"/>
  <c r="BO642" i="1"/>
  <c r="BP642" i="1"/>
  <c r="BJ643" i="1"/>
  <c r="BK643" i="1"/>
  <c r="BL643" i="1"/>
  <c r="BM643" i="1"/>
  <c r="BN643" i="1"/>
  <c r="BO643" i="1"/>
  <c r="BP643" i="1"/>
  <c r="BJ644" i="1"/>
  <c r="BK644" i="1"/>
  <c r="BL644" i="1"/>
  <c r="BM644" i="1"/>
  <c r="BN644" i="1"/>
  <c r="BO644" i="1"/>
  <c r="BP644" i="1"/>
  <c r="BJ645" i="1"/>
  <c r="BK645" i="1"/>
  <c r="BL645" i="1"/>
  <c r="BM645" i="1"/>
  <c r="BN645" i="1"/>
  <c r="BO645" i="1"/>
  <c r="BP645" i="1"/>
  <c r="BJ646" i="1"/>
  <c r="BK646" i="1"/>
  <c r="BL646" i="1"/>
  <c r="BM646" i="1"/>
  <c r="BN646" i="1"/>
  <c r="BO646" i="1"/>
  <c r="BP646" i="1"/>
  <c r="BJ647" i="1"/>
  <c r="BK647" i="1"/>
  <c r="BL647" i="1"/>
  <c r="BM647" i="1"/>
  <c r="BN647" i="1"/>
  <c r="BO647" i="1"/>
  <c r="BP647" i="1"/>
  <c r="BJ648" i="1"/>
  <c r="BK648" i="1"/>
  <c r="BL648" i="1"/>
  <c r="BM648" i="1"/>
  <c r="BN648" i="1"/>
  <c r="BO648" i="1"/>
  <c r="BP648" i="1"/>
  <c r="BJ649" i="1"/>
  <c r="BK649" i="1"/>
  <c r="BL649" i="1"/>
  <c r="BM649" i="1"/>
  <c r="BN649" i="1"/>
  <c r="BO649" i="1"/>
  <c r="BP649" i="1"/>
  <c r="BJ650" i="1"/>
  <c r="BK650" i="1"/>
  <c r="BL650" i="1"/>
  <c r="BM650" i="1"/>
  <c r="BN650" i="1"/>
  <c r="BO650" i="1"/>
  <c r="BP650" i="1"/>
  <c r="BJ651" i="1"/>
  <c r="BK651" i="1"/>
  <c r="BL651" i="1"/>
  <c r="BM651" i="1"/>
  <c r="BN651" i="1"/>
  <c r="BO651" i="1"/>
  <c r="BP651" i="1"/>
  <c r="BJ652" i="1"/>
  <c r="BK652" i="1"/>
  <c r="BL652" i="1"/>
  <c r="BM652" i="1"/>
  <c r="BN652" i="1"/>
  <c r="BO652" i="1"/>
  <c r="BP652" i="1"/>
  <c r="BJ653" i="1"/>
  <c r="BK653" i="1"/>
  <c r="BL653" i="1"/>
  <c r="BM653" i="1"/>
  <c r="BN653" i="1"/>
  <c r="BO653" i="1"/>
  <c r="BP653" i="1"/>
  <c r="BJ654" i="1"/>
  <c r="BK654" i="1"/>
  <c r="BL654" i="1"/>
  <c r="BM654" i="1"/>
  <c r="BN654" i="1"/>
  <c r="BO654" i="1"/>
  <c r="BP654" i="1"/>
  <c r="BJ655" i="1"/>
  <c r="BK655" i="1"/>
  <c r="BL655" i="1"/>
  <c r="BM655" i="1"/>
  <c r="BN655" i="1"/>
  <c r="BO655" i="1"/>
  <c r="BP655" i="1"/>
  <c r="BJ656" i="1"/>
  <c r="BK656" i="1"/>
  <c r="BL656" i="1"/>
  <c r="BM656" i="1"/>
  <c r="BN656" i="1"/>
  <c r="BO656" i="1"/>
  <c r="BP656" i="1"/>
  <c r="BJ657" i="1"/>
  <c r="BK657" i="1"/>
  <c r="BL657" i="1"/>
  <c r="BM657" i="1"/>
  <c r="BN657" i="1"/>
  <c r="BO657" i="1"/>
  <c r="BP657" i="1"/>
  <c r="BJ658" i="1"/>
  <c r="BK658" i="1"/>
  <c r="BL658" i="1"/>
  <c r="BM658" i="1"/>
  <c r="BN658" i="1"/>
  <c r="BO658" i="1"/>
  <c r="BP658" i="1"/>
  <c r="BJ659" i="1"/>
  <c r="BK659" i="1"/>
  <c r="BL659" i="1"/>
  <c r="BM659" i="1"/>
  <c r="BN659" i="1"/>
  <c r="BO659" i="1"/>
  <c r="BP659" i="1"/>
  <c r="BJ660" i="1"/>
  <c r="BK660" i="1"/>
  <c r="BL660" i="1"/>
  <c r="BM660" i="1"/>
  <c r="BN660" i="1"/>
  <c r="BO660" i="1"/>
  <c r="BP660" i="1"/>
  <c r="BJ661" i="1"/>
  <c r="BK661" i="1"/>
  <c r="BL661" i="1"/>
  <c r="BM661" i="1"/>
  <c r="BN661" i="1"/>
  <c r="BO661" i="1"/>
  <c r="BP661" i="1"/>
  <c r="BJ662" i="1"/>
  <c r="BK662" i="1"/>
  <c r="BL662" i="1"/>
  <c r="BM662" i="1"/>
  <c r="BN662" i="1"/>
  <c r="BO662" i="1"/>
  <c r="BP662" i="1"/>
  <c r="BJ663" i="1"/>
  <c r="BK663" i="1"/>
  <c r="BL663" i="1"/>
  <c r="BM663" i="1"/>
  <c r="BN663" i="1"/>
  <c r="BO663" i="1"/>
  <c r="BP663" i="1"/>
  <c r="BJ664" i="1"/>
  <c r="BK664" i="1"/>
  <c r="BL664" i="1"/>
  <c r="BM664" i="1"/>
  <c r="BN664" i="1"/>
  <c r="BO664" i="1"/>
  <c r="BP664" i="1"/>
  <c r="BJ665" i="1"/>
  <c r="BK665" i="1"/>
  <c r="BL665" i="1"/>
  <c r="BM665" i="1"/>
  <c r="BN665" i="1"/>
  <c r="BO665" i="1"/>
  <c r="BP665" i="1"/>
  <c r="BJ666" i="1"/>
  <c r="BK666" i="1"/>
  <c r="BL666" i="1"/>
  <c r="BM666" i="1"/>
  <c r="BN666" i="1"/>
  <c r="BO666" i="1"/>
  <c r="BP666" i="1"/>
  <c r="BJ667" i="1"/>
  <c r="BK667" i="1"/>
  <c r="BL667" i="1"/>
  <c r="BM667" i="1"/>
  <c r="BN667" i="1"/>
  <c r="BO667" i="1"/>
  <c r="BP667" i="1"/>
  <c r="BJ668" i="1"/>
  <c r="BK668" i="1"/>
  <c r="BL668" i="1"/>
  <c r="BM668" i="1"/>
  <c r="BN668" i="1"/>
  <c r="BO668" i="1"/>
  <c r="BP668" i="1"/>
  <c r="BJ669" i="1"/>
  <c r="BK669" i="1"/>
  <c r="BL669" i="1"/>
  <c r="BM669" i="1"/>
  <c r="BN669" i="1"/>
  <c r="BO669" i="1"/>
  <c r="BP669" i="1"/>
  <c r="BJ670" i="1"/>
  <c r="BK670" i="1"/>
  <c r="BL670" i="1"/>
  <c r="BM670" i="1"/>
  <c r="BN670" i="1"/>
  <c r="BO670" i="1"/>
  <c r="BP670" i="1"/>
  <c r="BJ671" i="1"/>
  <c r="BK671" i="1"/>
  <c r="BL671" i="1"/>
  <c r="BM671" i="1"/>
  <c r="BN671" i="1"/>
  <c r="BO671" i="1"/>
  <c r="BP671" i="1"/>
  <c r="BJ672" i="1"/>
  <c r="BK672" i="1"/>
  <c r="BL672" i="1"/>
  <c r="BM672" i="1"/>
  <c r="BN672" i="1"/>
  <c r="BO672" i="1"/>
  <c r="BP672" i="1"/>
  <c r="BJ673" i="1"/>
  <c r="BK673" i="1"/>
  <c r="BL673" i="1"/>
  <c r="BM673" i="1"/>
  <c r="BN673" i="1"/>
  <c r="BO673" i="1"/>
  <c r="BP673" i="1"/>
  <c r="BJ674" i="1"/>
  <c r="BK674" i="1"/>
  <c r="BL674" i="1"/>
  <c r="BM674" i="1"/>
  <c r="BN674" i="1"/>
  <c r="BO674" i="1"/>
  <c r="BP674" i="1"/>
  <c r="BJ675" i="1"/>
  <c r="BK675" i="1"/>
  <c r="BL675" i="1"/>
  <c r="BM675" i="1"/>
  <c r="BN675" i="1"/>
  <c r="BO675" i="1"/>
  <c r="BP675" i="1"/>
  <c r="BJ676" i="1"/>
  <c r="BK676" i="1"/>
  <c r="BL676" i="1"/>
  <c r="BM676" i="1"/>
  <c r="BN676" i="1"/>
  <c r="BO676" i="1"/>
  <c r="BP676" i="1"/>
  <c r="BJ677" i="1"/>
  <c r="BK677" i="1"/>
  <c r="BL677" i="1"/>
  <c r="BM677" i="1"/>
  <c r="BN677" i="1"/>
  <c r="BO677" i="1"/>
  <c r="BP677" i="1"/>
  <c r="BJ678" i="1"/>
  <c r="BK678" i="1"/>
  <c r="BL678" i="1"/>
  <c r="BM678" i="1"/>
  <c r="BN678" i="1"/>
  <c r="BO678" i="1"/>
  <c r="BP678" i="1"/>
  <c r="BJ679" i="1"/>
  <c r="BK679" i="1"/>
  <c r="BL679" i="1"/>
  <c r="BM679" i="1"/>
  <c r="BN679" i="1"/>
  <c r="BO679" i="1"/>
  <c r="BP679" i="1"/>
  <c r="BJ680" i="1"/>
  <c r="BK680" i="1"/>
  <c r="BL680" i="1"/>
  <c r="BM680" i="1"/>
  <c r="BN680" i="1"/>
  <c r="BO680" i="1"/>
  <c r="BP680" i="1"/>
  <c r="BJ681" i="1"/>
  <c r="BK681" i="1"/>
  <c r="BL681" i="1"/>
  <c r="BM681" i="1"/>
  <c r="BN681" i="1"/>
  <c r="BO681" i="1"/>
  <c r="BP681" i="1"/>
  <c r="BJ682" i="1"/>
  <c r="BK682" i="1"/>
  <c r="BL682" i="1"/>
  <c r="BM682" i="1"/>
  <c r="BN682" i="1"/>
  <c r="BO682" i="1"/>
  <c r="BP682" i="1"/>
  <c r="BJ683" i="1"/>
  <c r="BK683" i="1"/>
  <c r="BL683" i="1"/>
  <c r="BM683" i="1"/>
  <c r="BN683" i="1"/>
  <c r="BO683" i="1"/>
  <c r="BP683" i="1"/>
  <c r="BJ684" i="1"/>
  <c r="BK684" i="1"/>
  <c r="BL684" i="1"/>
  <c r="BM684" i="1"/>
  <c r="BN684" i="1"/>
  <c r="BO684" i="1"/>
  <c r="BP684" i="1"/>
  <c r="BJ685" i="1"/>
  <c r="BK685" i="1"/>
  <c r="BL685" i="1"/>
  <c r="BM685" i="1"/>
  <c r="BN685" i="1"/>
  <c r="BO685" i="1"/>
  <c r="BP685" i="1"/>
  <c r="BJ686" i="1"/>
  <c r="BK686" i="1"/>
  <c r="BL686" i="1"/>
  <c r="BM686" i="1"/>
  <c r="BN686" i="1"/>
  <c r="BO686" i="1"/>
  <c r="BP686" i="1"/>
  <c r="BJ687" i="1"/>
  <c r="BK687" i="1"/>
  <c r="BL687" i="1"/>
  <c r="BM687" i="1"/>
  <c r="BN687" i="1"/>
  <c r="BO687" i="1"/>
  <c r="BP687" i="1"/>
  <c r="BJ688" i="1"/>
  <c r="BK688" i="1"/>
  <c r="BL688" i="1"/>
  <c r="BM688" i="1"/>
  <c r="BN688" i="1"/>
  <c r="BO688" i="1"/>
  <c r="BP688" i="1"/>
  <c r="BJ689" i="1"/>
  <c r="BK689" i="1"/>
  <c r="BL689" i="1"/>
  <c r="BM689" i="1"/>
  <c r="BN689" i="1"/>
  <c r="BO689" i="1"/>
  <c r="BP689" i="1"/>
  <c r="BJ690" i="1"/>
  <c r="BK690" i="1"/>
  <c r="BL690" i="1"/>
  <c r="BM690" i="1"/>
  <c r="BN690" i="1"/>
  <c r="BO690" i="1"/>
  <c r="BP690" i="1"/>
  <c r="BJ691" i="1"/>
  <c r="BK691" i="1"/>
  <c r="BL691" i="1"/>
  <c r="BM691" i="1"/>
  <c r="BN691" i="1"/>
  <c r="BO691" i="1"/>
  <c r="BP691" i="1"/>
  <c r="BJ692" i="1"/>
  <c r="BK692" i="1"/>
  <c r="BL692" i="1"/>
  <c r="BM692" i="1"/>
  <c r="BN692" i="1"/>
  <c r="BO692" i="1"/>
  <c r="BP692" i="1"/>
  <c r="BJ693" i="1"/>
  <c r="BK693" i="1"/>
  <c r="BL693" i="1"/>
  <c r="BM693" i="1"/>
  <c r="BN693" i="1"/>
  <c r="BO693" i="1"/>
  <c r="BP693" i="1"/>
  <c r="BJ694" i="1"/>
  <c r="BK694" i="1"/>
  <c r="BL694" i="1"/>
  <c r="BM694" i="1"/>
  <c r="BN694" i="1"/>
  <c r="BO694" i="1"/>
  <c r="BP694" i="1"/>
  <c r="BJ695" i="1"/>
  <c r="BK695" i="1"/>
  <c r="BL695" i="1"/>
  <c r="BM695" i="1"/>
  <c r="BN695" i="1"/>
  <c r="BO695" i="1"/>
  <c r="BP695" i="1"/>
  <c r="BJ696" i="1"/>
  <c r="BK696" i="1"/>
  <c r="BL696" i="1"/>
  <c r="BM696" i="1"/>
  <c r="BN696" i="1"/>
  <c r="BO696" i="1"/>
  <c r="BP696" i="1"/>
  <c r="BJ697" i="1"/>
  <c r="BK697" i="1"/>
  <c r="BL697" i="1"/>
  <c r="BM697" i="1"/>
  <c r="BN697" i="1"/>
  <c r="BO697" i="1"/>
  <c r="BP697" i="1"/>
  <c r="BJ698" i="1"/>
  <c r="BK698" i="1"/>
  <c r="BL698" i="1"/>
  <c r="BM698" i="1"/>
  <c r="BN698" i="1"/>
  <c r="BO698" i="1"/>
  <c r="BP698" i="1"/>
  <c r="BJ699" i="1"/>
  <c r="BK699" i="1"/>
  <c r="BL699" i="1"/>
  <c r="BM699" i="1"/>
  <c r="BN699" i="1"/>
  <c r="BO699" i="1"/>
  <c r="BP699" i="1"/>
  <c r="BJ700" i="1"/>
  <c r="BK700" i="1"/>
  <c r="BL700" i="1"/>
  <c r="BM700" i="1"/>
  <c r="BN700" i="1"/>
  <c r="BO700" i="1"/>
  <c r="BP700" i="1"/>
  <c r="BJ701" i="1"/>
  <c r="BK701" i="1"/>
  <c r="BL701" i="1"/>
  <c r="BM701" i="1"/>
  <c r="BN701" i="1"/>
  <c r="BO701" i="1"/>
  <c r="BP701" i="1"/>
  <c r="BJ702" i="1"/>
  <c r="BK702" i="1"/>
  <c r="BL702" i="1"/>
  <c r="BM702" i="1"/>
  <c r="BN702" i="1"/>
  <c r="BO702" i="1"/>
  <c r="BP702" i="1"/>
  <c r="BJ703" i="1"/>
  <c r="BK703" i="1"/>
  <c r="BL703" i="1"/>
  <c r="BM703" i="1"/>
  <c r="BN703" i="1"/>
  <c r="BO703" i="1"/>
  <c r="BP703" i="1"/>
  <c r="BJ704" i="1"/>
  <c r="BK704" i="1"/>
  <c r="BL704" i="1"/>
  <c r="BM704" i="1"/>
  <c r="BN704" i="1"/>
  <c r="BO704" i="1"/>
  <c r="BP704" i="1"/>
  <c r="BJ705" i="1"/>
  <c r="BK705" i="1"/>
  <c r="BL705" i="1"/>
  <c r="BM705" i="1"/>
  <c r="BN705" i="1"/>
  <c r="BO705" i="1"/>
  <c r="BP705" i="1"/>
  <c r="BJ706" i="1"/>
  <c r="BK706" i="1"/>
  <c r="BL706" i="1"/>
  <c r="BM706" i="1"/>
  <c r="BN706" i="1"/>
  <c r="BO706" i="1"/>
  <c r="BP706" i="1"/>
  <c r="BJ707" i="1"/>
  <c r="BK707" i="1"/>
  <c r="BL707" i="1"/>
  <c r="BM707" i="1"/>
  <c r="BN707" i="1"/>
  <c r="BO707" i="1"/>
  <c r="BP707" i="1"/>
  <c r="BJ708" i="1"/>
  <c r="BK708" i="1"/>
  <c r="BL708" i="1"/>
  <c r="BM708" i="1"/>
  <c r="BN708" i="1"/>
  <c r="BO708" i="1"/>
  <c r="BP708" i="1"/>
  <c r="BJ709" i="1"/>
  <c r="BK709" i="1"/>
  <c r="BL709" i="1"/>
  <c r="BM709" i="1"/>
  <c r="BN709" i="1"/>
  <c r="BO709" i="1"/>
  <c r="BP709" i="1"/>
  <c r="BJ710" i="1"/>
  <c r="BK710" i="1"/>
  <c r="BL710" i="1"/>
  <c r="BM710" i="1"/>
  <c r="BN710" i="1"/>
  <c r="BO710" i="1"/>
  <c r="BP710" i="1"/>
  <c r="BJ711" i="1"/>
  <c r="BK711" i="1"/>
  <c r="BL711" i="1"/>
  <c r="BM711" i="1"/>
  <c r="BN711" i="1"/>
  <c r="BO711" i="1"/>
  <c r="BP711" i="1"/>
  <c r="BJ712" i="1"/>
  <c r="BK712" i="1"/>
  <c r="BL712" i="1"/>
  <c r="BM712" i="1"/>
  <c r="BN712" i="1"/>
  <c r="BO712" i="1"/>
  <c r="BP712" i="1"/>
  <c r="BJ713" i="1"/>
  <c r="BK713" i="1"/>
  <c r="BL713" i="1"/>
  <c r="BM713" i="1"/>
  <c r="BN713" i="1"/>
  <c r="BO713" i="1"/>
  <c r="BP713" i="1"/>
  <c r="BJ714" i="1"/>
  <c r="BK714" i="1"/>
  <c r="BL714" i="1"/>
  <c r="BM714" i="1"/>
  <c r="BN714" i="1"/>
  <c r="BO714" i="1"/>
  <c r="BP714" i="1"/>
  <c r="BJ715" i="1"/>
  <c r="BK715" i="1"/>
  <c r="BL715" i="1"/>
  <c r="BM715" i="1"/>
  <c r="BN715" i="1"/>
  <c r="BO715" i="1"/>
  <c r="BP715" i="1"/>
  <c r="BJ716" i="1"/>
  <c r="BK716" i="1"/>
  <c r="BL716" i="1"/>
  <c r="BM716" i="1"/>
  <c r="BN716" i="1"/>
  <c r="BO716" i="1"/>
  <c r="BP716" i="1"/>
  <c r="BJ717" i="1"/>
  <c r="BK717" i="1"/>
  <c r="BL717" i="1"/>
  <c r="BM717" i="1"/>
  <c r="BN717" i="1"/>
  <c r="BO717" i="1"/>
  <c r="BP717" i="1"/>
  <c r="BJ718" i="1"/>
  <c r="BK718" i="1"/>
  <c r="BL718" i="1"/>
  <c r="BM718" i="1"/>
  <c r="BN718" i="1"/>
  <c r="BO718" i="1"/>
  <c r="BP718" i="1"/>
  <c r="BJ719" i="1"/>
  <c r="BK719" i="1"/>
  <c r="BL719" i="1"/>
  <c r="BM719" i="1"/>
  <c r="BN719" i="1"/>
  <c r="BO719" i="1"/>
  <c r="BP719" i="1"/>
  <c r="BJ720" i="1"/>
  <c r="BK720" i="1"/>
  <c r="BL720" i="1"/>
  <c r="BM720" i="1"/>
  <c r="BN720" i="1"/>
  <c r="BO720" i="1"/>
  <c r="BP720" i="1"/>
  <c r="BJ721" i="1"/>
  <c r="BK721" i="1"/>
  <c r="BL721" i="1"/>
  <c r="BM721" i="1"/>
  <c r="BN721" i="1"/>
  <c r="BO721" i="1"/>
  <c r="BP721" i="1"/>
  <c r="BJ722" i="1"/>
  <c r="BK722" i="1"/>
  <c r="BL722" i="1"/>
  <c r="BM722" i="1"/>
  <c r="BN722" i="1"/>
  <c r="BO722" i="1"/>
  <c r="BP722" i="1"/>
  <c r="BJ723" i="1"/>
  <c r="BK723" i="1"/>
  <c r="BL723" i="1"/>
  <c r="BM723" i="1"/>
  <c r="BN723" i="1"/>
  <c r="BO723" i="1"/>
  <c r="BP723" i="1"/>
  <c r="BJ724" i="1"/>
  <c r="BK724" i="1"/>
  <c r="BL724" i="1"/>
  <c r="BM724" i="1"/>
  <c r="BN724" i="1"/>
  <c r="BO724" i="1"/>
  <c r="BP724" i="1"/>
  <c r="BJ725" i="1"/>
  <c r="BK725" i="1"/>
  <c r="BL725" i="1"/>
  <c r="BM725" i="1"/>
  <c r="BN725" i="1"/>
  <c r="BO725" i="1"/>
  <c r="BP725" i="1"/>
  <c r="BJ726" i="1"/>
  <c r="BK726" i="1"/>
  <c r="BL726" i="1"/>
  <c r="BM726" i="1"/>
  <c r="BN726" i="1"/>
  <c r="BO726" i="1"/>
  <c r="BP726" i="1"/>
  <c r="BJ727" i="1"/>
  <c r="BK727" i="1"/>
  <c r="BL727" i="1"/>
  <c r="BM727" i="1"/>
  <c r="BN727" i="1"/>
  <c r="BO727" i="1"/>
  <c r="BP727" i="1"/>
  <c r="BJ728" i="1"/>
  <c r="BK728" i="1"/>
  <c r="BL728" i="1"/>
  <c r="BM728" i="1"/>
  <c r="BN728" i="1"/>
  <c r="BO728" i="1"/>
  <c r="BP728" i="1"/>
  <c r="BJ729" i="1"/>
  <c r="BK729" i="1"/>
  <c r="BL729" i="1"/>
  <c r="BM729" i="1"/>
  <c r="BN729" i="1"/>
  <c r="BO729" i="1"/>
  <c r="BP729" i="1"/>
  <c r="BJ730" i="1"/>
  <c r="BK730" i="1"/>
  <c r="BL730" i="1"/>
  <c r="BM730" i="1"/>
  <c r="BN730" i="1"/>
  <c r="BO730" i="1"/>
  <c r="BP730" i="1"/>
  <c r="BJ731" i="1"/>
  <c r="BK731" i="1"/>
  <c r="BL731" i="1"/>
  <c r="BM731" i="1"/>
  <c r="BN731" i="1"/>
  <c r="BO731" i="1"/>
  <c r="BP731" i="1"/>
  <c r="BJ732" i="1"/>
  <c r="BK732" i="1"/>
  <c r="BL732" i="1"/>
  <c r="BM732" i="1"/>
  <c r="BN732" i="1"/>
  <c r="BO732" i="1"/>
  <c r="BP732" i="1"/>
  <c r="BJ733" i="1"/>
  <c r="BK733" i="1"/>
  <c r="BL733" i="1"/>
  <c r="BM733" i="1"/>
  <c r="BN733" i="1"/>
  <c r="BO733" i="1"/>
  <c r="BP733" i="1"/>
  <c r="BJ734" i="1"/>
  <c r="BK734" i="1"/>
  <c r="BL734" i="1"/>
  <c r="BM734" i="1"/>
  <c r="BN734" i="1"/>
  <c r="BO734" i="1"/>
  <c r="BP734" i="1"/>
  <c r="BJ735" i="1"/>
  <c r="BK735" i="1"/>
  <c r="BL735" i="1"/>
  <c r="BM735" i="1"/>
  <c r="BN735" i="1"/>
  <c r="BO735" i="1"/>
  <c r="BP735" i="1"/>
  <c r="BJ736" i="1"/>
  <c r="BK736" i="1"/>
  <c r="BL736" i="1"/>
  <c r="BM736" i="1"/>
  <c r="BN736" i="1"/>
  <c r="BO736" i="1"/>
  <c r="BP736" i="1"/>
  <c r="BJ737" i="1"/>
  <c r="BK737" i="1"/>
  <c r="BL737" i="1"/>
  <c r="BM737" i="1"/>
  <c r="BN737" i="1"/>
  <c r="BO737" i="1"/>
  <c r="BP737" i="1"/>
  <c r="BJ738" i="1"/>
  <c r="BK738" i="1"/>
  <c r="BL738" i="1"/>
  <c r="BM738" i="1"/>
  <c r="BN738" i="1"/>
  <c r="BO738" i="1"/>
  <c r="BP738" i="1"/>
  <c r="BJ739" i="1"/>
  <c r="BK739" i="1"/>
  <c r="BL739" i="1"/>
  <c r="BM739" i="1"/>
  <c r="BN739" i="1"/>
  <c r="BO739" i="1"/>
  <c r="BP739" i="1"/>
  <c r="BJ740" i="1"/>
  <c r="BK740" i="1"/>
  <c r="BL740" i="1"/>
  <c r="BM740" i="1"/>
  <c r="BN740" i="1"/>
  <c r="BO740" i="1"/>
  <c r="BP740" i="1"/>
  <c r="BJ741" i="1"/>
  <c r="BK741" i="1"/>
  <c r="BL741" i="1"/>
  <c r="BM741" i="1"/>
  <c r="BN741" i="1"/>
  <c r="BO741" i="1"/>
  <c r="BP741" i="1"/>
  <c r="BJ742" i="1"/>
  <c r="BK742" i="1"/>
  <c r="BL742" i="1"/>
  <c r="BM742" i="1"/>
  <c r="BN742" i="1"/>
  <c r="BO742" i="1"/>
  <c r="BP742" i="1"/>
  <c r="BJ743" i="1"/>
  <c r="BK743" i="1"/>
  <c r="BL743" i="1"/>
  <c r="BM743" i="1"/>
  <c r="BN743" i="1"/>
  <c r="BO743" i="1"/>
  <c r="BP743" i="1"/>
  <c r="BJ744" i="1"/>
  <c r="BK744" i="1"/>
  <c r="BL744" i="1"/>
  <c r="BM744" i="1"/>
  <c r="BN744" i="1"/>
  <c r="BO744" i="1"/>
  <c r="BP744" i="1"/>
  <c r="BJ745" i="1"/>
  <c r="BK745" i="1"/>
  <c r="BL745" i="1"/>
  <c r="BM745" i="1"/>
  <c r="BN745" i="1"/>
  <c r="BO745" i="1"/>
  <c r="BP745" i="1"/>
  <c r="BJ746" i="1"/>
  <c r="BK746" i="1"/>
  <c r="BL746" i="1"/>
  <c r="BM746" i="1"/>
  <c r="BN746" i="1"/>
  <c r="BO746" i="1"/>
  <c r="BP746" i="1"/>
  <c r="BJ747" i="1"/>
  <c r="BK747" i="1"/>
  <c r="BL747" i="1"/>
  <c r="BM747" i="1"/>
  <c r="BN747" i="1"/>
  <c r="BO747" i="1"/>
  <c r="BP747" i="1"/>
  <c r="BJ748" i="1"/>
  <c r="BK748" i="1"/>
  <c r="BL748" i="1"/>
  <c r="BM748" i="1"/>
  <c r="BN748" i="1"/>
  <c r="BO748" i="1"/>
  <c r="BP748" i="1"/>
  <c r="BJ749" i="1"/>
  <c r="BK749" i="1"/>
  <c r="BL749" i="1"/>
  <c r="BM749" i="1"/>
  <c r="BN749" i="1"/>
  <c r="BO749" i="1"/>
  <c r="BP749" i="1"/>
  <c r="BJ750" i="1"/>
  <c r="BK750" i="1"/>
  <c r="BL750" i="1"/>
  <c r="BM750" i="1"/>
  <c r="BN750" i="1"/>
  <c r="BO750" i="1"/>
  <c r="BP750" i="1"/>
  <c r="BJ751" i="1"/>
  <c r="BK751" i="1"/>
  <c r="BL751" i="1"/>
  <c r="BM751" i="1"/>
  <c r="BN751" i="1"/>
  <c r="BO751" i="1"/>
  <c r="BP751" i="1"/>
  <c r="BJ752" i="1"/>
  <c r="BK752" i="1"/>
  <c r="BL752" i="1"/>
  <c r="BM752" i="1"/>
  <c r="BN752" i="1"/>
  <c r="BO752" i="1"/>
  <c r="BP752" i="1"/>
  <c r="BJ753" i="1"/>
  <c r="BK753" i="1"/>
  <c r="BL753" i="1"/>
  <c r="BM753" i="1"/>
  <c r="BN753" i="1"/>
  <c r="BO753" i="1"/>
  <c r="BP753" i="1"/>
  <c r="BJ754" i="1"/>
  <c r="BK754" i="1"/>
  <c r="BL754" i="1"/>
  <c r="BM754" i="1"/>
  <c r="BN754" i="1"/>
  <c r="BO754" i="1"/>
  <c r="BP754" i="1"/>
  <c r="BJ755" i="1"/>
  <c r="BK755" i="1"/>
  <c r="BL755" i="1"/>
  <c r="BM755" i="1"/>
  <c r="BN755" i="1"/>
  <c r="BO755" i="1"/>
  <c r="BP755" i="1"/>
  <c r="BJ756" i="1"/>
  <c r="BK756" i="1"/>
  <c r="BL756" i="1"/>
  <c r="BM756" i="1"/>
  <c r="BN756" i="1"/>
  <c r="BO756" i="1"/>
  <c r="BP756" i="1"/>
  <c r="BJ757" i="1"/>
  <c r="BK757" i="1"/>
  <c r="BL757" i="1"/>
  <c r="BM757" i="1"/>
  <c r="BN757" i="1"/>
  <c r="BO757" i="1"/>
  <c r="BP757" i="1"/>
  <c r="BJ758" i="1"/>
  <c r="BK758" i="1"/>
  <c r="BL758" i="1"/>
  <c r="BM758" i="1"/>
  <c r="BN758" i="1"/>
  <c r="BO758" i="1"/>
  <c r="BP758" i="1"/>
  <c r="BJ759" i="1"/>
  <c r="BK759" i="1"/>
  <c r="BL759" i="1"/>
  <c r="BM759" i="1"/>
  <c r="BN759" i="1"/>
  <c r="BO759" i="1"/>
  <c r="BP759" i="1"/>
  <c r="BJ760" i="1"/>
  <c r="BK760" i="1"/>
  <c r="BL760" i="1"/>
  <c r="BM760" i="1"/>
  <c r="BN760" i="1"/>
  <c r="BO760" i="1"/>
  <c r="BP760" i="1"/>
  <c r="BJ761" i="1"/>
  <c r="BK761" i="1"/>
  <c r="BL761" i="1"/>
  <c r="BM761" i="1"/>
  <c r="BN761" i="1"/>
  <c r="BO761" i="1"/>
  <c r="BP761" i="1"/>
  <c r="BJ762" i="1"/>
  <c r="BK762" i="1"/>
  <c r="BL762" i="1"/>
  <c r="BM762" i="1"/>
  <c r="BN762" i="1"/>
  <c r="BO762" i="1"/>
  <c r="BP762" i="1"/>
  <c r="BJ763" i="1"/>
  <c r="BK763" i="1"/>
  <c r="BL763" i="1"/>
  <c r="BM763" i="1"/>
  <c r="BN763" i="1"/>
  <c r="BO763" i="1"/>
  <c r="BP763" i="1"/>
  <c r="BJ764" i="1"/>
  <c r="BK764" i="1"/>
  <c r="BL764" i="1"/>
  <c r="BM764" i="1"/>
  <c r="BN764" i="1"/>
  <c r="BO764" i="1"/>
  <c r="BP764" i="1"/>
  <c r="BJ765" i="1"/>
  <c r="BK765" i="1"/>
  <c r="BL765" i="1"/>
  <c r="BM765" i="1"/>
  <c r="BN765" i="1"/>
  <c r="BO765" i="1"/>
  <c r="BP765" i="1"/>
  <c r="BJ766" i="1"/>
  <c r="BK766" i="1"/>
  <c r="BL766" i="1"/>
  <c r="BM766" i="1"/>
  <c r="BN766" i="1"/>
  <c r="BO766" i="1"/>
  <c r="BP766" i="1"/>
  <c r="BJ767" i="1"/>
  <c r="BK767" i="1"/>
  <c r="BL767" i="1"/>
  <c r="BM767" i="1"/>
  <c r="BN767" i="1"/>
  <c r="BO767" i="1"/>
  <c r="BP767" i="1"/>
  <c r="BJ768" i="1"/>
  <c r="BK768" i="1"/>
  <c r="BL768" i="1"/>
  <c r="BM768" i="1"/>
  <c r="BN768" i="1"/>
  <c r="BO768" i="1"/>
  <c r="BP768" i="1"/>
  <c r="BJ769" i="1"/>
  <c r="BK769" i="1"/>
  <c r="BL769" i="1"/>
  <c r="BM769" i="1"/>
  <c r="BN769" i="1"/>
  <c r="BO769" i="1"/>
  <c r="BP769" i="1"/>
  <c r="BJ770" i="1"/>
  <c r="BK770" i="1"/>
  <c r="BL770" i="1"/>
  <c r="BM770" i="1"/>
  <c r="BN770" i="1"/>
  <c r="BO770" i="1"/>
  <c r="BP770" i="1"/>
  <c r="BJ771" i="1"/>
  <c r="BK771" i="1"/>
  <c r="BL771" i="1"/>
  <c r="BM771" i="1"/>
  <c r="BN771" i="1"/>
  <c r="BO771" i="1"/>
  <c r="BP771" i="1"/>
  <c r="BJ772" i="1"/>
  <c r="BK772" i="1"/>
  <c r="BL772" i="1"/>
  <c r="BM772" i="1"/>
  <c r="BN772" i="1"/>
  <c r="BO772" i="1"/>
  <c r="BP772" i="1"/>
  <c r="BJ773" i="1"/>
  <c r="BK773" i="1"/>
  <c r="BL773" i="1"/>
  <c r="BM773" i="1"/>
  <c r="BN773" i="1"/>
  <c r="BO773" i="1"/>
  <c r="BP773" i="1"/>
  <c r="BJ774" i="1"/>
  <c r="BK774" i="1"/>
  <c r="BL774" i="1"/>
  <c r="BM774" i="1"/>
  <c r="BN774" i="1"/>
  <c r="BO774" i="1"/>
  <c r="BP774" i="1"/>
  <c r="BJ775" i="1"/>
  <c r="BK775" i="1"/>
  <c r="BL775" i="1"/>
  <c r="BM775" i="1"/>
  <c r="BN775" i="1"/>
  <c r="BO775" i="1"/>
  <c r="BP775" i="1"/>
  <c r="BJ776" i="1"/>
  <c r="BK776" i="1"/>
  <c r="BL776" i="1"/>
  <c r="BM776" i="1"/>
  <c r="BN776" i="1"/>
  <c r="BO776" i="1"/>
  <c r="BP776" i="1"/>
  <c r="BJ777" i="1"/>
  <c r="BK777" i="1"/>
  <c r="BL777" i="1"/>
  <c r="BM777" i="1"/>
  <c r="BN777" i="1"/>
  <c r="BO777" i="1"/>
  <c r="BP777" i="1"/>
  <c r="BJ778" i="1"/>
  <c r="BK778" i="1"/>
  <c r="BL778" i="1"/>
  <c r="BM778" i="1"/>
  <c r="BN778" i="1"/>
  <c r="BO778" i="1"/>
  <c r="BP778" i="1"/>
  <c r="BJ779" i="1"/>
  <c r="BK779" i="1"/>
  <c r="BL779" i="1"/>
  <c r="BM779" i="1"/>
  <c r="BN779" i="1"/>
  <c r="BO779" i="1"/>
  <c r="BP779" i="1"/>
  <c r="BJ780" i="1"/>
  <c r="BK780" i="1"/>
  <c r="BL780" i="1"/>
  <c r="BM780" i="1"/>
  <c r="BN780" i="1"/>
  <c r="BO780" i="1"/>
  <c r="BP780" i="1"/>
  <c r="BJ781" i="1"/>
  <c r="BK781" i="1"/>
  <c r="BL781" i="1"/>
  <c r="BM781" i="1"/>
  <c r="BN781" i="1"/>
  <c r="BO781" i="1"/>
  <c r="BP781" i="1"/>
  <c r="BJ782" i="1"/>
  <c r="BK782" i="1"/>
  <c r="BL782" i="1"/>
  <c r="BM782" i="1"/>
  <c r="BN782" i="1"/>
  <c r="BO782" i="1"/>
  <c r="BP782" i="1"/>
  <c r="BJ783" i="1"/>
  <c r="BK783" i="1"/>
  <c r="BL783" i="1"/>
  <c r="BM783" i="1"/>
  <c r="BN783" i="1"/>
  <c r="BO783" i="1"/>
  <c r="BP783" i="1"/>
  <c r="BJ784" i="1"/>
  <c r="BK784" i="1"/>
  <c r="BL784" i="1"/>
  <c r="BM784" i="1"/>
  <c r="BN784" i="1"/>
  <c r="BO784" i="1"/>
  <c r="BP784" i="1"/>
  <c r="BJ785" i="1"/>
  <c r="BK785" i="1"/>
  <c r="BL785" i="1"/>
  <c r="BM785" i="1"/>
  <c r="BN785" i="1"/>
  <c r="BO785" i="1"/>
  <c r="BP785" i="1"/>
  <c r="BJ786" i="1"/>
  <c r="BK786" i="1"/>
  <c r="BL786" i="1"/>
  <c r="BM786" i="1"/>
  <c r="BN786" i="1"/>
  <c r="BO786" i="1"/>
  <c r="BP786" i="1"/>
  <c r="BJ787" i="1"/>
  <c r="BK787" i="1"/>
  <c r="BL787" i="1"/>
  <c r="BM787" i="1"/>
  <c r="BN787" i="1"/>
  <c r="BO787" i="1"/>
  <c r="BP787" i="1"/>
  <c r="BJ788" i="1"/>
  <c r="BK788" i="1"/>
  <c r="BL788" i="1"/>
  <c r="BM788" i="1"/>
  <c r="BN788" i="1"/>
  <c r="BO788" i="1"/>
  <c r="BP788" i="1"/>
  <c r="BJ789" i="1"/>
  <c r="BK789" i="1"/>
  <c r="BL789" i="1"/>
  <c r="BM789" i="1"/>
  <c r="BN789" i="1"/>
  <c r="BO789" i="1"/>
  <c r="BP789" i="1"/>
  <c r="BJ790" i="1"/>
  <c r="BK790" i="1"/>
  <c r="BL790" i="1"/>
  <c r="BM790" i="1"/>
  <c r="BN790" i="1"/>
  <c r="BO790" i="1"/>
  <c r="BP790" i="1"/>
  <c r="BJ791" i="1"/>
  <c r="BK791" i="1"/>
  <c r="BL791" i="1"/>
  <c r="BM791" i="1"/>
  <c r="BN791" i="1"/>
  <c r="BO791" i="1"/>
  <c r="BP791" i="1"/>
  <c r="BJ792" i="1"/>
  <c r="BK792" i="1"/>
  <c r="BL792" i="1"/>
  <c r="BM792" i="1"/>
  <c r="BN792" i="1"/>
  <c r="BO792" i="1"/>
  <c r="BP792" i="1"/>
  <c r="BJ793" i="1"/>
  <c r="BK793" i="1"/>
  <c r="BL793" i="1"/>
  <c r="BM793" i="1"/>
  <c r="BN793" i="1"/>
  <c r="BO793" i="1"/>
  <c r="BP793" i="1"/>
  <c r="BJ794" i="1"/>
  <c r="BK794" i="1"/>
  <c r="BL794" i="1"/>
  <c r="BM794" i="1"/>
  <c r="BN794" i="1"/>
  <c r="BO794" i="1"/>
  <c r="BP794" i="1"/>
  <c r="BJ795" i="1"/>
  <c r="BK795" i="1"/>
  <c r="BL795" i="1"/>
  <c r="BM795" i="1"/>
  <c r="BN795" i="1"/>
  <c r="BO795" i="1"/>
  <c r="BP795" i="1"/>
  <c r="BJ796" i="1"/>
  <c r="BK796" i="1"/>
  <c r="BL796" i="1"/>
  <c r="BM796" i="1"/>
  <c r="BN796" i="1"/>
  <c r="BO796" i="1"/>
  <c r="BP796" i="1"/>
  <c r="BJ797" i="1"/>
  <c r="BK797" i="1"/>
  <c r="BL797" i="1"/>
  <c r="BM797" i="1"/>
  <c r="BN797" i="1"/>
  <c r="BO797" i="1"/>
  <c r="BP797" i="1"/>
  <c r="BJ798" i="1"/>
  <c r="BK798" i="1"/>
  <c r="BL798" i="1"/>
  <c r="BM798" i="1"/>
  <c r="BN798" i="1"/>
  <c r="BO798" i="1"/>
  <c r="BP798" i="1"/>
  <c r="BJ799" i="1"/>
  <c r="BK799" i="1"/>
  <c r="BL799" i="1"/>
  <c r="BM799" i="1"/>
  <c r="BN799" i="1"/>
  <c r="BO799" i="1"/>
  <c r="BP799" i="1"/>
  <c r="BJ800" i="1"/>
  <c r="BK800" i="1"/>
  <c r="BL800" i="1"/>
  <c r="BM800" i="1"/>
  <c r="BN800" i="1"/>
  <c r="BO800" i="1"/>
  <c r="BP800" i="1"/>
  <c r="BJ801" i="1"/>
  <c r="BK801" i="1"/>
  <c r="BL801" i="1"/>
  <c r="BM801" i="1"/>
  <c r="BN801" i="1"/>
  <c r="BO801" i="1"/>
  <c r="BP801" i="1"/>
  <c r="BJ802" i="1"/>
  <c r="BK802" i="1"/>
  <c r="BL802" i="1"/>
  <c r="BM802" i="1"/>
  <c r="BN802" i="1"/>
  <c r="BO802" i="1"/>
  <c r="BP802" i="1"/>
  <c r="BJ803" i="1"/>
  <c r="BK803" i="1"/>
  <c r="BL803" i="1"/>
  <c r="BM803" i="1"/>
  <c r="BN803" i="1"/>
  <c r="BO803" i="1"/>
  <c r="BP803" i="1"/>
  <c r="BJ804" i="1"/>
  <c r="BK804" i="1"/>
  <c r="BL804" i="1"/>
  <c r="BM804" i="1"/>
  <c r="BN804" i="1"/>
  <c r="BO804" i="1"/>
  <c r="BP804" i="1"/>
  <c r="BJ805" i="1"/>
  <c r="BK805" i="1"/>
  <c r="BL805" i="1"/>
  <c r="BM805" i="1"/>
  <c r="BN805" i="1"/>
  <c r="BO805" i="1"/>
  <c r="BP805" i="1"/>
  <c r="BJ806" i="1"/>
  <c r="BK806" i="1"/>
  <c r="BL806" i="1"/>
  <c r="BM806" i="1"/>
  <c r="BN806" i="1"/>
  <c r="BO806" i="1"/>
  <c r="BP806" i="1"/>
  <c r="BJ807" i="1"/>
  <c r="BK807" i="1"/>
  <c r="BL807" i="1"/>
  <c r="BM807" i="1"/>
  <c r="BN807" i="1"/>
  <c r="BO807" i="1"/>
  <c r="BP807" i="1"/>
  <c r="BJ808" i="1"/>
  <c r="BK808" i="1"/>
  <c r="BL808" i="1"/>
  <c r="BM808" i="1"/>
  <c r="BN808" i="1"/>
  <c r="BO808" i="1"/>
  <c r="BP808" i="1"/>
  <c r="BJ809" i="1"/>
  <c r="BK809" i="1"/>
  <c r="BL809" i="1"/>
  <c r="BM809" i="1"/>
  <c r="BN809" i="1"/>
  <c r="BO809" i="1"/>
  <c r="BP809" i="1"/>
  <c r="BJ810" i="1"/>
  <c r="BK810" i="1"/>
  <c r="BL810" i="1"/>
  <c r="BM810" i="1"/>
  <c r="BN810" i="1"/>
  <c r="BO810" i="1"/>
  <c r="BP810" i="1"/>
  <c r="BJ811" i="1"/>
  <c r="BK811" i="1"/>
  <c r="BL811" i="1"/>
  <c r="BM811" i="1"/>
  <c r="BN811" i="1"/>
  <c r="BO811" i="1"/>
  <c r="BP811" i="1"/>
  <c r="BJ812" i="1"/>
  <c r="BK812" i="1"/>
  <c r="BL812" i="1"/>
  <c r="BM812" i="1"/>
  <c r="BN812" i="1"/>
  <c r="BO812" i="1"/>
  <c r="BP812" i="1"/>
  <c r="BJ813" i="1"/>
  <c r="BK813" i="1"/>
  <c r="BL813" i="1"/>
  <c r="BM813" i="1"/>
  <c r="BN813" i="1"/>
  <c r="BO813" i="1"/>
  <c r="BP813" i="1"/>
  <c r="BJ814" i="1"/>
  <c r="BK814" i="1"/>
  <c r="BL814" i="1"/>
  <c r="BM814" i="1"/>
  <c r="BN814" i="1"/>
  <c r="BO814" i="1"/>
  <c r="BP814" i="1"/>
  <c r="BJ815" i="1"/>
  <c r="BK815" i="1"/>
  <c r="BL815" i="1"/>
  <c r="BM815" i="1"/>
  <c r="BN815" i="1"/>
  <c r="BO815" i="1"/>
  <c r="BP815" i="1"/>
  <c r="BJ816" i="1"/>
  <c r="BK816" i="1"/>
  <c r="BL816" i="1"/>
  <c r="BM816" i="1"/>
  <c r="BN816" i="1"/>
  <c r="BO816" i="1"/>
  <c r="BP816" i="1"/>
  <c r="BJ817" i="1"/>
  <c r="BK817" i="1"/>
  <c r="BL817" i="1"/>
  <c r="BM817" i="1"/>
  <c r="BN817" i="1"/>
  <c r="BO817" i="1"/>
  <c r="BP817" i="1"/>
  <c r="BJ818" i="1"/>
  <c r="BK818" i="1"/>
  <c r="BL818" i="1"/>
  <c r="BM818" i="1"/>
  <c r="BN818" i="1"/>
  <c r="BO818" i="1"/>
  <c r="BP818" i="1"/>
  <c r="BJ819" i="1"/>
  <c r="BK819" i="1"/>
  <c r="BL819" i="1"/>
  <c r="BM819" i="1"/>
  <c r="BN819" i="1"/>
  <c r="BO819" i="1"/>
  <c r="BP819" i="1"/>
  <c r="BJ820" i="1"/>
  <c r="BK820" i="1"/>
  <c r="BL820" i="1"/>
  <c r="BM820" i="1"/>
  <c r="BN820" i="1"/>
  <c r="BO820" i="1"/>
  <c r="BP820" i="1"/>
  <c r="BJ821" i="1"/>
  <c r="BK821" i="1"/>
  <c r="BL821" i="1"/>
  <c r="BM821" i="1"/>
  <c r="BN821" i="1"/>
  <c r="BO821" i="1"/>
  <c r="BP821" i="1"/>
  <c r="BJ822" i="1"/>
  <c r="BK822" i="1"/>
  <c r="BL822" i="1"/>
  <c r="BM822" i="1"/>
  <c r="BN822" i="1"/>
  <c r="BO822" i="1"/>
  <c r="BP822" i="1"/>
  <c r="BJ823" i="1"/>
  <c r="BK823" i="1"/>
  <c r="BL823" i="1"/>
  <c r="BM823" i="1"/>
  <c r="BN823" i="1"/>
  <c r="BO823" i="1"/>
  <c r="BP823" i="1"/>
  <c r="BJ824" i="1"/>
  <c r="BK824" i="1"/>
  <c r="BL824" i="1"/>
  <c r="BM824" i="1"/>
  <c r="BN824" i="1"/>
  <c r="BO824" i="1"/>
  <c r="BP824" i="1"/>
  <c r="BJ825" i="1"/>
  <c r="BK825" i="1"/>
  <c r="BL825" i="1"/>
  <c r="BM825" i="1"/>
  <c r="BN825" i="1"/>
  <c r="BO825" i="1"/>
  <c r="BP825" i="1"/>
  <c r="BJ826" i="1"/>
  <c r="BK826" i="1"/>
  <c r="BL826" i="1"/>
  <c r="BM826" i="1"/>
  <c r="BN826" i="1"/>
  <c r="BO826" i="1"/>
  <c r="BP826" i="1"/>
  <c r="BJ827" i="1"/>
  <c r="BK827" i="1"/>
  <c r="BL827" i="1"/>
  <c r="BM827" i="1"/>
  <c r="BN827" i="1"/>
  <c r="BO827" i="1"/>
  <c r="BP827" i="1"/>
  <c r="BJ828" i="1"/>
  <c r="BK828" i="1"/>
  <c r="BL828" i="1"/>
  <c r="BM828" i="1"/>
  <c r="BN828" i="1"/>
  <c r="BO828" i="1"/>
  <c r="BP828" i="1"/>
  <c r="BJ829" i="1"/>
  <c r="BK829" i="1"/>
  <c r="BL829" i="1"/>
  <c r="BM829" i="1"/>
  <c r="BN829" i="1"/>
  <c r="BO829" i="1"/>
  <c r="BP829" i="1"/>
  <c r="BJ830" i="1"/>
  <c r="BK830" i="1"/>
  <c r="BL830" i="1"/>
  <c r="BM830" i="1"/>
  <c r="BN830" i="1"/>
  <c r="BO830" i="1"/>
  <c r="BP830" i="1"/>
  <c r="BJ831" i="1"/>
  <c r="BK831" i="1"/>
  <c r="BL831" i="1"/>
  <c r="BM831" i="1"/>
  <c r="BN831" i="1"/>
  <c r="BO831" i="1"/>
  <c r="BP831" i="1"/>
  <c r="BJ832" i="1"/>
  <c r="BK832" i="1"/>
  <c r="BL832" i="1"/>
  <c r="BM832" i="1"/>
  <c r="BN832" i="1"/>
  <c r="BO832" i="1"/>
  <c r="BP832" i="1"/>
  <c r="BJ833" i="1"/>
  <c r="BK833" i="1"/>
  <c r="BL833" i="1"/>
  <c r="BM833" i="1"/>
  <c r="BN833" i="1"/>
  <c r="BO833" i="1"/>
  <c r="BP833" i="1"/>
  <c r="BJ834" i="1"/>
  <c r="BK834" i="1"/>
  <c r="BL834" i="1"/>
  <c r="BM834" i="1"/>
  <c r="BN834" i="1"/>
  <c r="BO834" i="1"/>
  <c r="BP834" i="1"/>
  <c r="BJ835" i="1"/>
  <c r="BK835" i="1"/>
  <c r="BL835" i="1"/>
  <c r="BM835" i="1"/>
  <c r="BN835" i="1"/>
  <c r="BO835" i="1"/>
  <c r="BP835" i="1"/>
  <c r="BJ836" i="1"/>
  <c r="BK836" i="1"/>
  <c r="BL836" i="1"/>
  <c r="BM836" i="1"/>
  <c r="BN836" i="1"/>
  <c r="BO836" i="1"/>
  <c r="BP836" i="1"/>
  <c r="BJ837" i="1"/>
  <c r="BK837" i="1"/>
  <c r="BL837" i="1"/>
  <c r="BM837" i="1"/>
  <c r="BN837" i="1"/>
  <c r="BO837" i="1"/>
  <c r="BP837" i="1"/>
  <c r="BJ838" i="1"/>
  <c r="BK838" i="1"/>
  <c r="BL838" i="1"/>
  <c r="BM838" i="1"/>
  <c r="BN838" i="1"/>
  <c r="BO838" i="1"/>
  <c r="BP838" i="1"/>
  <c r="BJ839" i="1"/>
  <c r="BK839" i="1"/>
  <c r="BL839" i="1"/>
  <c r="BM839" i="1"/>
  <c r="BN839" i="1"/>
  <c r="BO839" i="1"/>
  <c r="BP839" i="1"/>
  <c r="BJ840" i="1"/>
  <c r="BK840" i="1"/>
  <c r="BL840" i="1"/>
  <c r="BM840" i="1"/>
  <c r="BN840" i="1"/>
  <c r="BO840" i="1"/>
  <c r="BP840" i="1"/>
  <c r="BJ841" i="1"/>
  <c r="BK841" i="1"/>
  <c r="BL841" i="1"/>
  <c r="BM841" i="1"/>
  <c r="BN841" i="1"/>
  <c r="BO841" i="1"/>
  <c r="BP841" i="1"/>
  <c r="BJ842" i="1"/>
  <c r="BK842" i="1"/>
  <c r="BL842" i="1"/>
  <c r="BM842" i="1"/>
  <c r="BN842" i="1"/>
  <c r="BO842" i="1"/>
  <c r="BP842" i="1"/>
  <c r="BJ843" i="1"/>
  <c r="BK843" i="1"/>
  <c r="BL843" i="1"/>
  <c r="BM843" i="1"/>
  <c r="BN843" i="1"/>
  <c r="BO843" i="1"/>
  <c r="BP843" i="1"/>
  <c r="BJ844" i="1"/>
  <c r="BK844" i="1"/>
  <c r="BL844" i="1"/>
  <c r="BM844" i="1"/>
  <c r="BN844" i="1"/>
  <c r="BO844" i="1"/>
  <c r="BP844" i="1"/>
  <c r="BJ845" i="1"/>
  <c r="BK845" i="1"/>
  <c r="BL845" i="1"/>
  <c r="BM845" i="1"/>
  <c r="BN845" i="1"/>
  <c r="BO845" i="1"/>
  <c r="BP845" i="1"/>
  <c r="BJ846" i="1"/>
  <c r="BK846" i="1"/>
  <c r="BL846" i="1"/>
  <c r="BM846" i="1"/>
  <c r="BN846" i="1"/>
  <c r="BO846" i="1"/>
  <c r="BP846" i="1"/>
  <c r="BJ847" i="1"/>
  <c r="BK847" i="1"/>
  <c r="BL847" i="1"/>
  <c r="BM847" i="1"/>
  <c r="BN847" i="1"/>
  <c r="BO847" i="1"/>
  <c r="BP847" i="1"/>
  <c r="BJ848" i="1"/>
  <c r="BK848" i="1"/>
  <c r="BL848" i="1"/>
  <c r="BM848" i="1"/>
  <c r="BN848" i="1"/>
  <c r="BO848" i="1"/>
  <c r="BP848" i="1"/>
  <c r="BJ849" i="1"/>
  <c r="BK849" i="1"/>
  <c r="BL849" i="1"/>
  <c r="BM849" i="1"/>
  <c r="BN849" i="1"/>
  <c r="BO849" i="1"/>
  <c r="BP849" i="1"/>
  <c r="BJ850" i="1"/>
  <c r="BK850" i="1"/>
  <c r="BL850" i="1"/>
  <c r="BM850" i="1"/>
  <c r="BN850" i="1"/>
  <c r="BO850" i="1"/>
  <c r="BP850" i="1"/>
  <c r="BJ851" i="1"/>
  <c r="BK851" i="1"/>
  <c r="BL851" i="1"/>
  <c r="BM851" i="1"/>
  <c r="BN851" i="1"/>
  <c r="BO851" i="1"/>
  <c r="BP851" i="1"/>
  <c r="BJ852" i="1"/>
  <c r="BK852" i="1"/>
  <c r="BL852" i="1"/>
  <c r="BM852" i="1"/>
  <c r="BN852" i="1"/>
  <c r="BO852" i="1"/>
  <c r="BP852" i="1"/>
  <c r="BJ853" i="1"/>
  <c r="BK853" i="1"/>
  <c r="BL853" i="1"/>
  <c r="BM853" i="1"/>
  <c r="BN853" i="1"/>
  <c r="BO853" i="1"/>
  <c r="BP853" i="1"/>
  <c r="BJ854" i="1"/>
  <c r="BK854" i="1"/>
  <c r="BL854" i="1"/>
  <c r="BM854" i="1"/>
  <c r="BN854" i="1"/>
  <c r="BO854" i="1"/>
  <c r="BP854" i="1"/>
  <c r="BJ855" i="1"/>
  <c r="BK855" i="1"/>
  <c r="BL855" i="1"/>
  <c r="BM855" i="1"/>
  <c r="BN855" i="1"/>
  <c r="BO855" i="1"/>
  <c r="BP855" i="1"/>
  <c r="BJ856" i="1"/>
  <c r="BK856" i="1"/>
  <c r="BL856" i="1"/>
  <c r="BM856" i="1"/>
  <c r="BN856" i="1"/>
  <c r="BO856" i="1"/>
  <c r="BP856" i="1"/>
  <c r="BJ857" i="1"/>
  <c r="BK857" i="1"/>
  <c r="BL857" i="1"/>
  <c r="BM857" i="1"/>
  <c r="BN857" i="1"/>
  <c r="BO857" i="1"/>
  <c r="BP857" i="1"/>
  <c r="BJ858" i="1"/>
  <c r="BK858" i="1"/>
  <c r="BL858" i="1"/>
  <c r="BM858" i="1"/>
  <c r="BN858" i="1"/>
  <c r="BO858" i="1"/>
  <c r="BP858" i="1"/>
  <c r="BJ859" i="1"/>
  <c r="BK859" i="1"/>
  <c r="BL859" i="1"/>
  <c r="BM859" i="1"/>
  <c r="BN859" i="1"/>
  <c r="BO859" i="1"/>
  <c r="BP859" i="1"/>
  <c r="BJ860" i="1"/>
  <c r="BK860" i="1"/>
  <c r="BL860" i="1"/>
  <c r="BM860" i="1"/>
  <c r="BN860" i="1"/>
  <c r="BO860" i="1"/>
  <c r="BP860" i="1"/>
  <c r="BJ861" i="1"/>
  <c r="BK861" i="1"/>
  <c r="BL861" i="1"/>
  <c r="BM861" i="1"/>
  <c r="BN861" i="1"/>
  <c r="BO861" i="1"/>
  <c r="BP861" i="1"/>
  <c r="BJ862" i="1"/>
  <c r="BK862" i="1"/>
  <c r="BL862" i="1"/>
  <c r="BM862" i="1"/>
  <c r="BN862" i="1"/>
  <c r="BO862" i="1"/>
  <c r="BP862" i="1"/>
  <c r="BJ863" i="1"/>
  <c r="BK863" i="1"/>
  <c r="BL863" i="1"/>
  <c r="BM863" i="1"/>
  <c r="BN863" i="1"/>
  <c r="BO863" i="1"/>
  <c r="BP863" i="1"/>
  <c r="BJ864" i="1"/>
  <c r="BK864" i="1"/>
  <c r="BL864" i="1"/>
  <c r="BM864" i="1"/>
  <c r="BN864" i="1"/>
  <c r="BO864" i="1"/>
  <c r="BP864" i="1"/>
  <c r="BJ865" i="1"/>
  <c r="BK865" i="1"/>
  <c r="BL865" i="1"/>
  <c r="BM865" i="1"/>
  <c r="BN865" i="1"/>
  <c r="BO865" i="1"/>
  <c r="BP865" i="1"/>
  <c r="BJ866" i="1"/>
  <c r="BK866" i="1"/>
  <c r="BL866" i="1"/>
  <c r="BM866" i="1"/>
  <c r="BN866" i="1"/>
  <c r="BO866" i="1"/>
  <c r="BP866" i="1"/>
  <c r="BJ867" i="1"/>
  <c r="BK867" i="1"/>
  <c r="BL867" i="1"/>
  <c r="BM867" i="1"/>
  <c r="BN867" i="1"/>
  <c r="BO867" i="1"/>
  <c r="BP867" i="1"/>
  <c r="BJ868" i="1"/>
  <c r="BK868" i="1"/>
  <c r="BL868" i="1"/>
  <c r="BM868" i="1"/>
  <c r="BN868" i="1"/>
  <c r="BO868" i="1"/>
  <c r="BP868" i="1"/>
  <c r="BJ869" i="1"/>
  <c r="BK869" i="1"/>
  <c r="BL869" i="1"/>
  <c r="BM869" i="1"/>
  <c r="BN869" i="1"/>
  <c r="BO869" i="1"/>
  <c r="BP869" i="1"/>
  <c r="BJ870" i="1"/>
  <c r="BK870" i="1"/>
  <c r="BL870" i="1"/>
  <c r="BM870" i="1"/>
  <c r="BN870" i="1"/>
  <c r="BO870" i="1"/>
  <c r="BP870" i="1"/>
  <c r="BJ871" i="1"/>
  <c r="BK871" i="1"/>
  <c r="BL871" i="1"/>
  <c r="BM871" i="1"/>
  <c r="BN871" i="1"/>
  <c r="BO871" i="1"/>
  <c r="BP871" i="1"/>
  <c r="BJ872" i="1"/>
  <c r="BK872" i="1"/>
  <c r="BL872" i="1"/>
  <c r="BM872" i="1"/>
  <c r="BN872" i="1"/>
  <c r="BO872" i="1"/>
  <c r="BP872" i="1"/>
  <c r="BJ873" i="1"/>
  <c r="BK873" i="1"/>
  <c r="BL873" i="1"/>
  <c r="BM873" i="1"/>
  <c r="BN873" i="1"/>
  <c r="BO873" i="1"/>
  <c r="BP873" i="1"/>
  <c r="BJ874" i="1"/>
  <c r="BK874" i="1"/>
  <c r="BL874" i="1"/>
  <c r="BM874" i="1"/>
  <c r="BN874" i="1"/>
  <c r="BO874" i="1"/>
  <c r="BP874" i="1"/>
  <c r="BJ875" i="1"/>
  <c r="BK875" i="1"/>
  <c r="BL875" i="1"/>
  <c r="BM875" i="1"/>
  <c r="BN875" i="1"/>
  <c r="BO875" i="1"/>
  <c r="BP875" i="1"/>
  <c r="BJ876" i="1"/>
  <c r="BK876" i="1"/>
  <c r="BL876" i="1"/>
  <c r="BM876" i="1"/>
  <c r="BN876" i="1"/>
  <c r="BO876" i="1"/>
  <c r="BP876" i="1"/>
  <c r="BJ877" i="1"/>
  <c r="BK877" i="1"/>
  <c r="BL877" i="1"/>
  <c r="BM877" i="1"/>
  <c r="BN877" i="1"/>
  <c r="BO877" i="1"/>
  <c r="BP877" i="1"/>
  <c r="BJ878" i="1"/>
  <c r="BK878" i="1"/>
  <c r="BL878" i="1"/>
  <c r="BM878" i="1"/>
  <c r="BN878" i="1"/>
  <c r="BO878" i="1"/>
  <c r="BP878" i="1"/>
  <c r="BJ879" i="1"/>
  <c r="BK879" i="1"/>
  <c r="BL879" i="1"/>
  <c r="BM879" i="1"/>
  <c r="BN879" i="1"/>
  <c r="BO879" i="1"/>
  <c r="BP879" i="1"/>
  <c r="BJ880" i="1"/>
  <c r="BK880" i="1"/>
  <c r="BL880" i="1"/>
  <c r="BM880" i="1"/>
  <c r="BN880" i="1"/>
  <c r="BO880" i="1"/>
  <c r="BP880" i="1"/>
  <c r="BJ881" i="1"/>
  <c r="BK881" i="1"/>
  <c r="BL881" i="1"/>
  <c r="BM881" i="1"/>
  <c r="BN881" i="1"/>
  <c r="BO881" i="1"/>
  <c r="BP881" i="1"/>
  <c r="BJ882" i="1"/>
  <c r="BK882" i="1"/>
  <c r="BL882" i="1"/>
  <c r="BM882" i="1"/>
  <c r="BN882" i="1"/>
  <c r="BO882" i="1"/>
  <c r="BP882" i="1"/>
  <c r="BJ883" i="1"/>
  <c r="BK883" i="1"/>
  <c r="BL883" i="1"/>
  <c r="BM883" i="1"/>
  <c r="BN883" i="1"/>
  <c r="BO883" i="1"/>
  <c r="BP883" i="1"/>
  <c r="BJ884" i="1"/>
  <c r="BK884" i="1"/>
  <c r="BL884" i="1"/>
  <c r="BM884" i="1"/>
  <c r="BN884" i="1"/>
  <c r="BO884" i="1"/>
  <c r="BP884" i="1"/>
  <c r="BJ885" i="1"/>
  <c r="BK885" i="1"/>
  <c r="BL885" i="1"/>
  <c r="BM885" i="1"/>
  <c r="BN885" i="1"/>
  <c r="BO885" i="1"/>
  <c r="BP885" i="1"/>
  <c r="BJ886" i="1"/>
  <c r="BK886" i="1"/>
  <c r="BL886" i="1"/>
  <c r="BM886" i="1"/>
  <c r="BN886" i="1"/>
  <c r="BO886" i="1"/>
  <c r="BP886" i="1"/>
  <c r="BJ887" i="1"/>
  <c r="BK887" i="1"/>
  <c r="BL887" i="1"/>
  <c r="BM887" i="1"/>
  <c r="BN887" i="1"/>
  <c r="BO887" i="1"/>
  <c r="BP887" i="1"/>
  <c r="BJ888" i="1"/>
  <c r="BK888" i="1"/>
  <c r="BL888" i="1"/>
  <c r="BM888" i="1"/>
  <c r="BN888" i="1"/>
  <c r="BO888" i="1"/>
  <c r="BP888" i="1"/>
  <c r="BJ889" i="1"/>
  <c r="BK889" i="1"/>
  <c r="BL889" i="1"/>
  <c r="BM889" i="1"/>
  <c r="BN889" i="1"/>
  <c r="BO889" i="1"/>
  <c r="BP889" i="1"/>
  <c r="BJ890" i="1"/>
  <c r="BK890" i="1"/>
  <c r="BL890" i="1"/>
  <c r="BM890" i="1"/>
  <c r="BN890" i="1"/>
  <c r="BO890" i="1"/>
  <c r="BP890" i="1"/>
  <c r="BJ891" i="1"/>
  <c r="BK891" i="1"/>
  <c r="BL891" i="1"/>
  <c r="BM891" i="1"/>
  <c r="BN891" i="1"/>
  <c r="BO891" i="1"/>
  <c r="BP891" i="1"/>
  <c r="BJ892" i="1"/>
  <c r="BK892" i="1"/>
  <c r="BL892" i="1"/>
  <c r="BM892" i="1"/>
  <c r="BN892" i="1"/>
  <c r="BO892" i="1"/>
  <c r="BP892" i="1"/>
  <c r="BJ893" i="1"/>
  <c r="BK893" i="1"/>
  <c r="BL893" i="1"/>
  <c r="BM893" i="1"/>
  <c r="BN893" i="1"/>
  <c r="BO893" i="1"/>
  <c r="BP893" i="1"/>
  <c r="BJ894" i="1"/>
  <c r="BK894" i="1"/>
  <c r="BL894" i="1"/>
  <c r="BM894" i="1"/>
  <c r="BN894" i="1"/>
  <c r="BO894" i="1"/>
  <c r="BP894" i="1"/>
  <c r="BJ895" i="1"/>
  <c r="BK895" i="1"/>
  <c r="BL895" i="1"/>
  <c r="BM895" i="1"/>
  <c r="BN895" i="1"/>
  <c r="BO895" i="1"/>
  <c r="BP895" i="1"/>
  <c r="BJ896" i="1"/>
  <c r="BK896" i="1"/>
  <c r="BL896" i="1"/>
  <c r="BM896" i="1"/>
  <c r="BN896" i="1"/>
  <c r="BO896" i="1"/>
  <c r="BP896" i="1"/>
  <c r="BJ897" i="1"/>
  <c r="BK897" i="1"/>
  <c r="BL897" i="1"/>
  <c r="BM897" i="1"/>
  <c r="BN897" i="1"/>
  <c r="BO897" i="1"/>
  <c r="BP897" i="1"/>
  <c r="BJ898" i="1"/>
  <c r="BK898" i="1"/>
  <c r="BL898" i="1"/>
  <c r="BM898" i="1"/>
  <c r="BN898" i="1"/>
  <c r="BO898" i="1"/>
  <c r="BP898" i="1"/>
  <c r="BJ899" i="1"/>
  <c r="BK899" i="1"/>
  <c r="BL899" i="1"/>
  <c r="BM899" i="1"/>
  <c r="BN899" i="1"/>
  <c r="BO899" i="1"/>
  <c r="BP899" i="1"/>
  <c r="BJ900" i="1"/>
  <c r="BK900" i="1"/>
  <c r="BL900" i="1"/>
  <c r="BM900" i="1"/>
  <c r="BN900" i="1"/>
  <c r="BO900" i="1"/>
  <c r="BP900" i="1"/>
  <c r="BJ901" i="1"/>
  <c r="BK901" i="1"/>
  <c r="BL901" i="1"/>
  <c r="BM901" i="1"/>
  <c r="BN901" i="1"/>
  <c r="BO901" i="1"/>
  <c r="BP901" i="1"/>
  <c r="BJ902" i="1"/>
  <c r="BK902" i="1"/>
  <c r="BL902" i="1"/>
  <c r="BM902" i="1"/>
  <c r="BN902" i="1"/>
  <c r="BO902" i="1"/>
  <c r="BP902" i="1"/>
  <c r="BJ903" i="1"/>
  <c r="BK903" i="1"/>
  <c r="BL903" i="1"/>
  <c r="BM903" i="1"/>
  <c r="BN903" i="1"/>
  <c r="BO903" i="1"/>
  <c r="BP903" i="1"/>
  <c r="BJ904" i="1"/>
  <c r="BK904" i="1"/>
  <c r="BL904" i="1"/>
  <c r="BM904" i="1"/>
  <c r="BN904" i="1"/>
  <c r="BO904" i="1"/>
  <c r="BP904" i="1"/>
  <c r="BJ905" i="1"/>
  <c r="BK905" i="1"/>
  <c r="BL905" i="1"/>
  <c r="BM905" i="1"/>
  <c r="BN905" i="1"/>
  <c r="BO905" i="1"/>
  <c r="BP905" i="1"/>
  <c r="BJ906" i="1"/>
  <c r="BK906" i="1"/>
  <c r="BL906" i="1"/>
  <c r="BM906" i="1"/>
  <c r="BN906" i="1"/>
  <c r="BO906" i="1"/>
  <c r="BP906" i="1"/>
  <c r="BJ907" i="1"/>
  <c r="BK907" i="1"/>
  <c r="BL907" i="1"/>
  <c r="BM907" i="1"/>
  <c r="BN907" i="1"/>
  <c r="BO907" i="1"/>
  <c r="BP907" i="1"/>
  <c r="BJ908" i="1"/>
  <c r="BK908" i="1"/>
  <c r="BL908" i="1"/>
  <c r="BM908" i="1"/>
  <c r="BN908" i="1"/>
  <c r="BO908" i="1"/>
  <c r="BP908" i="1"/>
  <c r="BJ909" i="1"/>
  <c r="BK909" i="1"/>
  <c r="BL909" i="1"/>
  <c r="BM909" i="1"/>
  <c r="BN909" i="1"/>
  <c r="BO909" i="1"/>
  <c r="BP909" i="1"/>
  <c r="BJ910" i="1"/>
  <c r="BK910" i="1"/>
  <c r="BL910" i="1"/>
  <c r="BM910" i="1"/>
  <c r="BN910" i="1"/>
  <c r="BO910" i="1"/>
  <c r="BP910" i="1"/>
  <c r="BJ911" i="1"/>
  <c r="BK911" i="1"/>
  <c r="BL911" i="1"/>
  <c r="BM911" i="1"/>
  <c r="BN911" i="1"/>
  <c r="BO911" i="1"/>
  <c r="BP911" i="1"/>
  <c r="BJ912" i="1"/>
  <c r="BK912" i="1"/>
  <c r="BL912" i="1"/>
  <c r="BM912" i="1"/>
  <c r="BN912" i="1"/>
  <c r="BO912" i="1"/>
  <c r="BP912" i="1"/>
  <c r="BJ913" i="1"/>
  <c r="BK913" i="1"/>
  <c r="BL913" i="1"/>
  <c r="BM913" i="1"/>
  <c r="BN913" i="1"/>
  <c r="BO913" i="1"/>
  <c r="BP913" i="1"/>
  <c r="BJ914" i="1"/>
  <c r="BK914" i="1"/>
  <c r="BL914" i="1"/>
  <c r="BM914" i="1"/>
  <c r="BN914" i="1"/>
  <c r="BO914" i="1"/>
  <c r="BP914" i="1"/>
  <c r="BJ915" i="1"/>
  <c r="BK915" i="1"/>
  <c r="BL915" i="1"/>
  <c r="BM915" i="1"/>
  <c r="BN915" i="1"/>
  <c r="BO915" i="1"/>
  <c r="BP915" i="1"/>
  <c r="BJ916" i="1"/>
  <c r="BK916" i="1"/>
  <c r="BL916" i="1"/>
  <c r="BM916" i="1"/>
  <c r="BN916" i="1"/>
  <c r="BO916" i="1"/>
  <c r="BP916" i="1"/>
  <c r="BJ917" i="1"/>
  <c r="BK917" i="1"/>
  <c r="BL917" i="1"/>
  <c r="BM917" i="1"/>
  <c r="BN917" i="1"/>
  <c r="BO917" i="1"/>
  <c r="BP917" i="1"/>
  <c r="BJ918" i="1"/>
  <c r="BK918" i="1"/>
  <c r="BL918" i="1"/>
  <c r="BM918" i="1"/>
  <c r="BN918" i="1"/>
  <c r="BO918" i="1"/>
  <c r="BP918" i="1"/>
  <c r="BJ919" i="1"/>
  <c r="BK919" i="1"/>
  <c r="BL919" i="1"/>
  <c r="BM919" i="1"/>
  <c r="BN919" i="1"/>
  <c r="BO919" i="1"/>
  <c r="BP919" i="1"/>
  <c r="BJ920" i="1"/>
  <c r="BK920" i="1"/>
  <c r="BL920" i="1"/>
  <c r="BM920" i="1"/>
  <c r="BN920" i="1"/>
  <c r="BO920" i="1"/>
  <c r="BP920" i="1"/>
  <c r="BJ921" i="1"/>
  <c r="BK921" i="1"/>
  <c r="BL921" i="1"/>
  <c r="BM921" i="1"/>
  <c r="BN921" i="1"/>
  <c r="BO921" i="1"/>
  <c r="BP921" i="1"/>
  <c r="BJ922" i="1"/>
  <c r="BK922" i="1"/>
  <c r="BL922" i="1"/>
  <c r="BM922" i="1"/>
  <c r="BN922" i="1"/>
  <c r="BO922" i="1"/>
  <c r="BP922" i="1"/>
  <c r="BJ923" i="1"/>
  <c r="BK923" i="1"/>
  <c r="BL923" i="1"/>
  <c r="BM923" i="1"/>
  <c r="BN923" i="1"/>
  <c r="BO923" i="1"/>
  <c r="BP923" i="1"/>
  <c r="BJ924" i="1"/>
  <c r="BK924" i="1"/>
  <c r="BL924" i="1"/>
  <c r="BM924" i="1"/>
  <c r="BN924" i="1"/>
  <c r="BO924" i="1"/>
  <c r="BP924" i="1"/>
  <c r="BJ925" i="1"/>
  <c r="BK925" i="1"/>
  <c r="BL925" i="1"/>
  <c r="BM925" i="1"/>
  <c r="BN925" i="1"/>
  <c r="BO925" i="1"/>
  <c r="BP925" i="1"/>
  <c r="BJ926" i="1"/>
  <c r="BK926" i="1"/>
  <c r="BL926" i="1"/>
  <c r="BM926" i="1"/>
  <c r="BN926" i="1"/>
  <c r="BO926" i="1"/>
  <c r="BP926" i="1"/>
  <c r="BJ927" i="1"/>
  <c r="BK927" i="1"/>
  <c r="BL927" i="1"/>
  <c r="BM927" i="1"/>
  <c r="BN927" i="1"/>
  <c r="BO927" i="1"/>
  <c r="BP927" i="1"/>
  <c r="BJ928" i="1"/>
  <c r="BK928" i="1"/>
  <c r="BL928" i="1"/>
  <c r="BM928" i="1"/>
  <c r="BN928" i="1"/>
  <c r="BO928" i="1"/>
  <c r="BP928" i="1"/>
  <c r="BJ929" i="1"/>
  <c r="BK929" i="1"/>
  <c r="BL929" i="1"/>
  <c r="BM929" i="1"/>
  <c r="BN929" i="1"/>
  <c r="BO929" i="1"/>
  <c r="BP929" i="1"/>
  <c r="BJ930" i="1"/>
  <c r="BK930" i="1"/>
  <c r="BL930" i="1"/>
  <c r="BM930" i="1"/>
  <c r="BN930" i="1"/>
  <c r="BO930" i="1"/>
  <c r="BP930" i="1"/>
  <c r="BJ931" i="1"/>
  <c r="BK931" i="1"/>
  <c r="BL931" i="1"/>
  <c r="BM931" i="1"/>
  <c r="BN931" i="1"/>
  <c r="BO931" i="1"/>
  <c r="BP931" i="1"/>
  <c r="BJ932" i="1"/>
  <c r="BK932" i="1"/>
  <c r="BL932" i="1"/>
  <c r="BM932" i="1"/>
  <c r="BN932" i="1"/>
  <c r="BO932" i="1"/>
  <c r="BP932" i="1"/>
  <c r="BJ933" i="1"/>
  <c r="BK933" i="1"/>
  <c r="BL933" i="1"/>
  <c r="BM933" i="1"/>
  <c r="BN933" i="1"/>
  <c r="BO933" i="1"/>
  <c r="BP933" i="1"/>
  <c r="BJ934" i="1"/>
  <c r="BK934" i="1"/>
  <c r="BL934" i="1"/>
  <c r="BM934" i="1"/>
  <c r="BN934" i="1"/>
  <c r="BO934" i="1"/>
  <c r="BP934" i="1"/>
  <c r="BJ935" i="1"/>
  <c r="BK935" i="1"/>
  <c r="BL935" i="1"/>
  <c r="BM935" i="1"/>
  <c r="BN935" i="1"/>
  <c r="BO935" i="1"/>
  <c r="BP935" i="1"/>
  <c r="BJ936" i="1"/>
  <c r="BK936" i="1"/>
  <c r="BL936" i="1"/>
  <c r="BM936" i="1"/>
  <c r="BN936" i="1"/>
  <c r="BO936" i="1"/>
  <c r="BP936" i="1"/>
  <c r="BJ937" i="1"/>
  <c r="BK937" i="1"/>
  <c r="BL937" i="1"/>
  <c r="BM937" i="1"/>
  <c r="BN937" i="1"/>
  <c r="BO937" i="1"/>
  <c r="BP937" i="1"/>
  <c r="BJ938" i="1"/>
  <c r="BK938" i="1"/>
  <c r="BL938" i="1"/>
  <c r="BM938" i="1"/>
  <c r="BN938" i="1"/>
  <c r="BO938" i="1"/>
  <c r="BP938" i="1"/>
  <c r="BJ939" i="1"/>
  <c r="BK939" i="1"/>
  <c r="BL939" i="1"/>
  <c r="BM939" i="1"/>
  <c r="BN939" i="1"/>
  <c r="BO939" i="1"/>
  <c r="BP939" i="1"/>
  <c r="BJ940" i="1"/>
  <c r="BK940" i="1"/>
  <c r="BL940" i="1"/>
  <c r="BM940" i="1"/>
  <c r="BN940" i="1"/>
  <c r="BO940" i="1"/>
  <c r="BP940" i="1"/>
  <c r="BJ941" i="1"/>
  <c r="BK941" i="1"/>
  <c r="BL941" i="1"/>
  <c r="BM941" i="1"/>
  <c r="BN941" i="1"/>
  <c r="BO941" i="1"/>
  <c r="BP941" i="1"/>
  <c r="BJ942" i="1"/>
  <c r="BK942" i="1"/>
  <c r="BL942" i="1"/>
  <c r="BM942" i="1"/>
  <c r="BN942" i="1"/>
  <c r="BO942" i="1"/>
  <c r="BP942" i="1"/>
  <c r="BJ943" i="1"/>
  <c r="BK943" i="1"/>
  <c r="BL943" i="1"/>
  <c r="BM943" i="1"/>
  <c r="BN943" i="1"/>
  <c r="BO943" i="1"/>
  <c r="BP943" i="1"/>
  <c r="BJ944" i="1"/>
  <c r="BK944" i="1"/>
  <c r="BL944" i="1"/>
  <c r="BM944" i="1"/>
  <c r="BN944" i="1"/>
  <c r="BO944" i="1"/>
  <c r="BP944" i="1"/>
  <c r="BJ945" i="1"/>
  <c r="BK945" i="1"/>
  <c r="BL945" i="1"/>
  <c r="BM945" i="1"/>
  <c r="BN945" i="1"/>
  <c r="BO945" i="1"/>
  <c r="BP945" i="1"/>
  <c r="BJ946" i="1"/>
  <c r="BK946" i="1"/>
  <c r="BL946" i="1"/>
  <c r="BM946" i="1"/>
  <c r="BN946" i="1"/>
  <c r="BO946" i="1"/>
  <c r="BP946" i="1"/>
  <c r="BJ947" i="1"/>
  <c r="BK947" i="1"/>
  <c r="BL947" i="1"/>
  <c r="BM947" i="1"/>
  <c r="BN947" i="1"/>
  <c r="BO947" i="1"/>
  <c r="BP947" i="1"/>
  <c r="BJ948" i="1"/>
  <c r="BK948" i="1"/>
  <c r="BL948" i="1"/>
  <c r="BM948" i="1"/>
  <c r="BN948" i="1"/>
  <c r="BO948" i="1"/>
  <c r="BP948" i="1"/>
  <c r="BJ949" i="1"/>
  <c r="BK949" i="1"/>
  <c r="BL949" i="1"/>
  <c r="BM949" i="1"/>
  <c r="BN949" i="1"/>
  <c r="BO949" i="1"/>
  <c r="BP949" i="1"/>
  <c r="BJ950" i="1"/>
  <c r="BK950" i="1"/>
  <c r="BL950" i="1"/>
  <c r="BM950" i="1"/>
  <c r="BN950" i="1"/>
  <c r="BO950" i="1"/>
  <c r="BP950" i="1"/>
  <c r="BJ951" i="1"/>
  <c r="BK951" i="1"/>
  <c r="BL951" i="1"/>
  <c r="BM951" i="1"/>
  <c r="BN951" i="1"/>
  <c r="BO951" i="1"/>
  <c r="BP951" i="1"/>
  <c r="BJ952" i="1"/>
  <c r="BK952" i="1"/>
  <c r="BL952" i="1"/>
  <c r="BM952" i="1"/>
  <c r="BN952" i="1"/>
  <c r="BO952" i="1"/>
  <c r="BP952" i="1"/>
  <c r="BJ953" i="1"/>
  <c r="BK953" i="1"/>
  <c r="BL953" i="1"/>
  <c r="BM953" i="1"/>
  <c r="BN953" i="1"/>
  <c r="BO953" i="1"/>
  <c r="BP953" i="1"/>
  <c r="BJ954" i="1"/>
  <c r="BK954" i="1"/>
  <c r="BL954" i="1"/>
  <c r="BM954" i="1"/>
  <c r="BN954" i="1"/>
  <c r="BO954" i="1"/>
  <c r="BP954" i="1"/>
  <c r="BJ955" i="1"/>
  <c r="BK955" i="1"/>
  <c r="BL955" i="1"/>
  <c r="BM955" i="1"/>
  <c r="BN955" i="1"/>
  <c r="BO955" i="1"/>
  <c r="BP955" i="1"/>
  <c r="BJ956" i="1"/>
  <c r="BK956" i="1"/>
  <c r="BL956" i="1"/>
  <c r="BM956" i="1"/>
  <c r="BN956" i="1"/>
  <c r="BO956" i="1"/>
  <c r="BP956" i="1"/>
  <c r="BJ957" i="1"/>
  <c r="BK957" i="1"/>
  <c r="BL957" i="1"/>
  <c r="BM957" i="1"/>
  <c r="BN957" i="1"/>
  <c r="BO957" i="1"/>
  <c r="BP957" i="1"/>
  <c r="BJ958" i="1"/>
  <c r="BK958" i="1"/>
  <c r="BL958" i="1"/>
  <c r="BM958" i="1"/>
  <c r="BN958" i="1"/>
  <c r="BO958" i="1"/>
  <c r="BP958" i="1"/>
  <c r="BJ959" i="1"/>
  <c r="BK959" i="1"/>
  <c r="BL959" i="1"/>
  <c r="BM959" i="1"/>
  <c r="BN959" i="1"/>
  <c r="BO959" i="1"/>
  <c r="BP959" i="1"/>
  <c r="BJ960" i="1"/>
  <c r="BK960" i="1"/>
  <c r="BL960" i="1"/>
  <c r="BM960" i="1"/>
  <c r="BN960" i="1"/>
  <c r="BO960" i="1"/>
  <c r="BP960" i="1"/>
  <c r="BJ961" i="1"/>
  <c r="BK961" i="1"/>
  <c r="BL961" i="1"/>
  <c r="BM961" i="1"/>
  <c r="BN961" i="1"/>
  <c r="BO961" i="1"/>
  <c r="BP961" i="1"/>
  <c r="BJ962" i="1"/>
  <c r="BK962" i="1"/>
  <c r="BL962" i="1"/>
  <c r="BM962" i="1"/>
  <c r="BN962" i="1"/>
  <c r="BO962" i="1"/>
  <c r="BP962" i="1"/>
  <c r="BJ963" i="1"/>
  <c r="BK963" i="1"/>
  <c r="BL963" i="1"/>
  <c r="BM963" i="1"/>
  <c r="BN963" i="1"/>
  <c r="BO963" i="1"/>
  <c r="BP963" i="1"/>
  <c r="BJ964" i="1"/>
  <c r="BK964" i="1"/>
  <c r="BL964" i="1"/>
  <c r="BM964" i="1"/>
  <c r="BN964" i="1"/>
  <c r="BO964" i="1"/>
  <c r="BP964" i="1"/>
  <c r="BJ965" i="1"/>
  <c r="BK965" i="1"/>
  <c r="BL965" i="1"/>
  <c r="BM965" i="1"/>
  <c r="BN965" i="1"/>
  <c r="BO965" i="1"/>
  <c r="BP965" i="1"/>
  <c r="BJ966" i="1"/>
  <c r="BK966" i="1"/>
  <c r="BL966" i="1"/>
  <c r="BM966" i="1"/>
  <c r="BN966" i="1"/>
  <c r="BO966" i="1"/>
  <c r="BP966" i="1"/>
  <c r="BJ967" i="1"/>
  <c r="BK967" i="1"/>
  <c r="BL967" i="1"/>
  <c r="BM967" i="1"/>
  <c r="BN967" i="1"/>
  <c r="BO967" i="1"/>
  <c r="BP967" i="1"/>
  <c r="BJ968" i="1"/>
  <c r="BK968" i="1"/>
  <c r="BL968" i="1"/>
  <c r="BM968" i="1"/>
  <c r="BN968" i="1"/>
  <c r="BO968" i="1"/>
  <c r="BP968" i="1"/>
  <c r="BJ969" i="1"/>
  <c r="BK969" i="1"/>
  <c r="BL969" i="1"/>
  <c r="BM969" i="1"/>
  <c r="BN969" i="1"/>
  <c r="BO969" i="1"/>
  <c r="BP969" i="1"/>
  <c r="BJ970" i="1"/>
  <c r="BK970" i="1"/>
  <c r="BL970" i="1"/>
  <c r="BM970" i="1"/>
  <c r="BN970" i="1"/>
  <c r="BO970" i="1"/>
  <c r="BP970" i="1"/>
  <c r="BJ971" i="1"/>
  <c r="BK971" i="1"/>
  <c r="BL971" i="1"/>
  <c r="BM971" i="1"/>
  <c r="BN971" i="1"/>
  <c r="BO971" i="1"/>
  <c r="BP971" i="1"/>
  <c r="BJ972" i="1"/>
  <c r="BK972" i="1"/>
  <c r="BL972" i="1"/>
  <c r="BM972" i="1"/>
  <c r="BN972" i="1"/>
  <c r="BO972" i="1"/>
  <c r="BP972" i="1"/>
  <c r="BJ973" i="1"/>
  <c r="BK973" i="1"/>
  <c r="BL973" i="1"/>
  <c r="BM973" i="1"/>
  <c r="BN973" i="1"/>
  <c r="BO973" i="1"/>
  <c r="BP973" i="1"/>
  <c r="BJ974" i="1"/>
  <c r="BK974" i="1"/>
  <c r="BL974" i="1"/>
  <c r="BM974" i="1"/>
  <c r="BN974" i="1"/>
  <c r="BO974" i="1"/>
  <c r="BP974" i="1"/>
  <c r="BJ975" i="1"/>
  <c r="BK975" i="1"/>
  <c r="BL975" i="1"/>
  <c r="BM975" i="1"/>
  <c r="BN975" i="1"/>
  <c r="BO975" i="1"/>
  <c r="BP975" i="1"/>
  <c r="BJ976" i="1"/>
  <c r="BK976" i="1"/>
  <c r="BL976" i="1"/>
  <c r="BM976" i="1"/>
  <c r="BN976" i="1"/>
  <c r="BO976" i="1"/>
  <c r="BP976" i="1"/>
  <c r="BJ977" i="1"/>
  <c r="BK977" i="1"/>
  <c r="BL977" i="1"/>
  <c r="BM977" i="1"/>
  <c r="BN977" i="1"/>
  <c r="BO977" i="1"/>
  <c r="BP977" i="1"/>
  <c r="BJ978" i="1"/>
  <c r="BK978" i="1"/>
  <c r="BL978" i="1"/>
  <c r="BM978" i="1"/>
  <c r="BN978" i="1"/>
  <c r="BO978" i="1"/>
  <c r="BP978" i="1"/>
  <c r="BJ979" i="1"/>
  <c r="BK979" i="1"/>
  <c r="BL979" i="1"/>
  <c r="BM979" i="1"/>
  <c r="BN979" i="1"/>
  <c r="BO979" i="1"/>
  <c r="BP979" i="1"/>
  <c r="BJ980" i="1"/>
  <c r="BK980" i="1"/>
  <c r="BL980" i="1"/>
  <c r="BM980" i="1"/>
  <c r="BN980" i="1"/>
  <c r="BO980" i="1"/>
  <c r="BP980" i="1"/>
  <c r="BJ981" i="1"/>
  <c r="BK981" i="1"/>
  <c r="BL981" i="1"/>
  <c r="BM981" i="1"/>
  <c r="BN981" i="1"/>
  <c r="BO981" i="1"/>
  <c r="BP981" i="1"/>
  <c r="BJ982" i="1"/>
  <c r="BK982" i="1"/>
  <c r="BL982" i="1"/>
  <c r="BM982" i="1"/>
  <c r="BN982" i="1"/>
  <c r="BO982" i="1"/>
  <c r="BP982" i="1"/>
  <c r="BJ983" i="1"/>
  <c r="BK983" i="1"/>
  <c r="BL983" i="1"/>
  <c r="BM983" i="1"/>
  <c r="BN983" i="1"/>
  <c r="BO983" i="1"/>
  <c r="BP983" i="1"/>
  <c r="BJ984" i="1"/>
  <c r="BK984" i="1"/>
  <c r="BL984" i="1"/>
  <c r="BM984" i="1"/>
  <c r="BN984" i="1"/>
  <c r="BO984" i="1"/>
  <c r="BP984" i="1"/>
  <c r="BJ985" i="1"/>
  <c r="BK985" i="1"/>
  <c r="BL985" i="1"/>
  <c r="BM985" i="1"/>
  <c r="BN985" i="1"/>
  <c r="BO985" i="1"/>
  <c r="BP985" i="1"/>
  <c r="BJ986" i="1"/>
  <c r="BK986" i="1"/>
  <c r="BL986" i="1"/>
  <c r="BM986" i="1"/>
  <c r="BN986" i="1"/>
  <c r="BO986" i="1"/>
  <c r="BP986" i="1"/>
  <c r="BJ987" i="1"/>
  <c r="BK987" i="1"/>
  <c r="BL987" i="1"/>
  <c r="BM987" i="1"/>
  <c r="BN987" i="1"/>
  <c r="BO987" i="1"/>
  <c r="BP987" i="1"/>
  <c r="BJ988" i="1"/>
  <c r="BK988" i="1"/>
  <c r="BL988" i="1"/>
  <c r="BM988" i="1"/>
  <c r="BN988" i="1"/>
  <c r="BO988" i="1"/>
  <c r="BP988" i="1"/>
  <c r="BJ989" i="1"/>
  <c r="BK989" i="1"/>
  <c r="BL989" i="1"/>
  <c r="BM989" i="1"/>
  <c r="BN989" i="1"/>
  <c r="BO989" i="1"/>
  <c r="BP989" i="1"/>
  <c r="BJ990" i="1"/>
  <c r="BK990" i="1"/>
  <c r="BL990" i="1"/>
  <c r="BM990" i="1"/>
  <c r="BN990" i="1"/>
  <c r="BO990" i="1"/>
  <c r="BP990" i="1"/>
  <c r="BJ991" i="1"/>
  <c r="BK991" i="1"/>
  <c r="BL991" i="1"/>
  <c r="BM991" i="1"/>
  <c r="BN991" i="1"/>
  <c r="BO991" i="1"/>
  <c r="BP991" i="1"/>
  <c r="BJ992" i="1"/>
  <c r="BK992" i="1"/>
  <c r="BL992" i="1"/>
  <c r="BM992" i="1"/>
  <c r="BN992" i="1"/>
  <c r="BO992" i="1"/>
  <c r="BP992" i="1"/>
  <c r="BJ993" i="1"/>
  <c r="BK993" i="1"/>
  <c r="BL993" i="1"/>
  <c r="BM993" i="1"/>
  <c r="BN993" i="1"/>
  <c r="BO993" i="1"/>
  <c r="BP993" i="1"/>
  <c r="BJ994" i="1"/>
  <c r="BK994" i="1"/>
  <c r="BL994" i="1"/>
  <c r="BM994" i="1"/>
  <c r="BN994" i="1"/>
  <c r="BO994" i="1"/>
  <c r="BP994" i="1"/>
  <c r="BJ995" i="1"/>
  <c r="BK995" i="1"/>
  <c r="BL995" i="1"/>
  <c r="BM995" i="1"/>
  <c r="BN995" i="1"/>
  <c r="BO995" i="1"/>
  <c r="BP995" i="1"/>
  <c r="BJ996" i="1"/>
  <c r="BK996" i="1"/>
  <c r="BL996" i="1"/>
  <c r="BM996" i="1"/>
  <c r="BN996" i="1"/>
  <c r="BO996" i="1"/>
  <c r="BP996" i="1"/>
  <c r="BJ997" i="1"/>
  <c r="BK997" i="1"/>
  <c r="BL997" i="1"/>
  <c r="BM997" i="1"/>
  <c r="BN997" i="1"/>
  <c r="BO997" i="1"/>
  <c r="BP997" i="1"/>
  <c r="BJ998" i="1"/>
  <c r="BK998" i="1"/>
  <c r="BL998" i="1"/>
  <c r="BM998" i="1"/>
  <c r="BN998" i="1"/>
  <c r="BO998" i="1"/>
  <c r="BP998" i="1"/>
  <c r="BJ999" i="1"/>
  <c r="BK999" i="1"/>
  <c r="BL999" i="1"/>
  <c r="BM999" i="1"/>
  <c r="BN999" i="1"/>
  <c r="BO999" i="1"/>
  <c r="BP999" i="1"/>
  <c r="BJ1000" i="1"/>
  <c r="BK1000" i="1"/>
  <c r="BL1000" i="1"/>
  <c r="BM1000" i="1"/>
  <c r="BN1000" i="1"/>
  <c r="BO1000" i="1"/>
  <c r="BP1000" i="1"/>
  <c r="BJ1001" i="1"/>
  <c r="BK1001" i="1"/>
  <c r="BL1001" i="1"/>
  <c r="BM1001" i="1"/>
  <c r="BN1001" i="1"/>
  <c r="BO1001" i="1"/>
  <c r="BP1001" i="1"/>
  <c r="BJ1002" i="1"/>
  <c r="BK1002" i="1"/>
  <c r="BL1002" i="1"/>
  <c r="BM1002" i="1"/>
  <c r="BN1002" i="1"/>
  <c r="BO1002" i="1"/>
  <c r="BP1002" i="1"/>
  <c r="BJ1003" i="1"/>
  <c r="BK1003" i="1"/>
  <c r="BL1003" i="1"/>
  <c r="BM1003" i="1"/>
  <c r="BN1003" i="1"/>
  <c r="BO1003" i="1"/>
  <c r="BP1003" i="1"/>
  <c r="BJ1004" i="1"/>
  <c r="BK1004" i="1"/>
  <c r="BL1004" i="1"/>
  <c r="BM1004" i="1"/>
  <c r="BN1004" i="1"/>
  <c r="BO1004" i="1"/>
  <c r="BP1004" i="1"/>
  <c r="BJ1005" i="1"/>
  <c r="BK1005" i="1"/>
  <c r="BL1005" i="1"/>
  <c r="BM1005" i="1"/>
  <c r="BN1005" i="1"/>
  <c r="BO1005" i="1"/>
  <c r="BP1005" i="1"/>
  <c r="BJ1006" i="1"/>
  <c r="BK1006" i="1"/>
  <c r="BL1006" i="1"/>
  <c r="BM1006" i="1"/>
  <c r="BN1006" i="1"/>
  <c r="BO1006" i="1"/>
  <c r="BP1006" i="1"/>
  <c r="BJ1007" i="1"/>
  <c r="BK1007" i="1"/>
  <c r="BL1007" i="1"/>
  <c r="BM1007" i="1"/>
  <c r="BN1007" i="1"/>
  <c r="BO1007" i="1"/>
  <c r="BP1007" i="1"/>
  <c r="BJ1008" i="1"/>
  <c r="BK1008" i="1"/>
  <c r="BL1008" i="1"/>
  <c r="BM1008" i="1"/>
  <c r="BN1008" i="1"/>
  <c r="BO1008" i="1"/>
  <c r="BP1008" i="1"/>
  <c r="BJ1009" i="1"/>
  <c r="BK1009" i="1"/>
  <c r="BL1009" i="1"/>
  <c r="BM1009" i="1"/>
  <c r="BN1009" i="1"/>
  <c r="BO1009" i="1"/>
  <c r="BP1009" i="1"/>
  <c r="BJ1010" i="1"/>
  <c r="BK1010" i="1"/>
  <c r="BL1010" i="1"/>
  <c r="BM1010" i="1"/>
  <c r="BN1010" i="1"/>
  <c r="BO1010" i="1"/>
  <c r="BP1010" i="1"/>
  <c r="BJ1011" i="1"/>
  <c r="BK1011" i="1"/>
  <c r="BL1011" i="1"/>
  <c r="BM1011" i="1"/>
  <c r="BN1011" i="1"/>
  <c r="BO1011" i="1"/>
  <c r="BP1011" i="1"/>
  <c r="BJ1012" i="1"/>
  <c r="BK1012" i="1"/>
  <c r="BL1012" i="1"/>
  <c r="BM1012" i="1"/>
  <c r="BN1012" i="1"/>
  <c r="BO1012" i="1"/>
  <c r="BP1012" i="1"/>
  <c r="BJ1013" i="1"/>
  <c r="BK1013" i="1"/>
  <c r="BL1013" i="1"/>
  <c r="BM1013" i="1"/>
  <c r="BN1013" i="1"/>
  <c r="BO1013" i="1"/>
  <c r="BP1013" i="1"/>
  <c r="BJ1014" i="1"/>
  <c r="BK1014" i="1"/>
  <c r="BL1014" i="1"/>
  <c r="BM1014" i="1"/>
  <c r="BN1014" i="1"/>
  <c r="BO1014" i="1"/>
  <c r="BP1014" i="1"/>
  <c r="BJ1015" i="1"/>
  <c r="BK1015" i="1"/>
  <c r="BL1015" i="1"/>
  <c r="BM1015" i="1"/>
  <c r="BN1015" i="1"/>
  <c r="BO1015" i="1"/>
  <c r="BP1015" i="1"/>
  <c r="BJ1016" i="1"/>
  <c r="BK1016" i="1"/>
  <c r="BL1016" i="1"/>
  <c r="BM1016" i="1"/>
  <c r="BN1016" i="1"/>
  <c r="BO1016" i="1"/>
  <c r="BP1016" i="1"/>
  <c r="BJ1017" i="1"/>
  <c r="BK1017" i="1"/>
  <c r="BL1017" i="1"/>
  <c r="BM1017" i="1"/>
  <c r="BN1017" i="1"/>
  <c r="BO1017" i="1"/>
  <c r="BP1017" i="1"/>
  <c r="BJ1018" i="1"/>
  <c r="BK1018" i="1"/>
  <c r="BL1018" i="1"/>
  <c r="BM1018" i="1"/>
  <c r="BN1018" i="1"/>
  <c r="BO1018" i="1"/>
  <c r="BP1018" i="1"/>
  <c r="BJ1019" i="1"/>
  <c r="BK1019" i="1"/>
  <c r="BL1019" i="1"/>
  <c r="BM1019" i="1"/>
  <c r="BN1019" i="1"/>
  <c r="BO1019" i="1"/>
  <c r="BP1019" i="1"/>
  <c r="BJ1020" i="1"/>
  <c r="BK1020" i="1"/>
  <c r="BL1020" i="1"/>
  <c r="BM1020" i="1"/>
  <c r="BN1020" i="1"/>
  <c r="BO1020" i="1"/>
  <c r="BP1020" i="1"/>
  <c r="BJ1021" i="1"/>
  <c r="BK1021" i="1"/>
  <c r="BL1021" i="1"/>
  <c r="BM1021" i="1"/>
  <c r="BN1021" i="1"/>
  <c r="BO1021" i="1"/>
  <c r="BP1021" i="1"/>
  <c r="BJ1022" i="1"/>
  <c r="BK1022" i="1"/>
  <c r="BL1022" i="1"/>
  <c r="BM1022" i="1"/>
  <c r="BN1022" i="1"/>
  <c r="BO1022" i="1"/>
  <c r="BP1022" i="1"/>
  <c r="BJ1023" i="1"/>
  <c r="BK1023" i="1"/>
  <c r="BL1023" i="1"/>
  <c r="BM1023" i="1"/>
  <c r="BN1023" i="1"/>
  <c r="BO1023" i="1"/>
  <c r="BP1023" i="1"/>
  <c r="BJ1024" i="1"/>
  <c r="BK1024" i="1"/>
  <c r="BL1024" i="1"/>
  <c r="BM1024" i="1"/>
  <c r="BN1024" i="1"/>
  <c r="BO1024" i="1"/>
  <c r="BP1024" i="1"/>
  <c r="BJ1025" i="1"/>
  <c r="BK1025" i="1"/>
  <c r="BL1025" i="1"/>
  <c r="BM1025" i="1"/>
  <c r="BN1025" i="1"/>
  <c r="BO1025" i="1"/>
  <c r="BP1025" i="1"/>
  <c r="BJ1026" i="1"/>
  <c r="BK1026" i="1"/>
  <c r="BL1026" i="1"/>
  <c r="BM1026" i="1"/>
  <c r="BN1026" i="1"/>
  <c r="BO1026" i="1"/>
  <c r="BP1026" i="1"/>
  <c r="BJ1027" i="1"/>
  <c r="BK1027" i="1"/>
  <c r="BL1027" i="1"/>
  <c r="BM1027" i="1"/>
  <c r="BN1027" i="1"/>
  <c r="BO1027" i="1"/>
  <c r="BP1027" i="1"/>
  <c r="BJ1028" i="1"/>
  <c r="BK1028" i="1"/>
  <c r="BL1028" i="1"/>
  <c r="BM1028" i="1"/>
  <c r="BN1028" i="1"/>
  <c r="BO1028" i="1"/>
  <c r="BP1028" i="1"/>
  <c r="BJ1029" i="1"/>
  <c r="BK1029" i="1"/>
  <c r="BL1029" i="1"/>
  <c r="BM1029" i="1"/>
  <c r="BN1029" i="1"/>
  <c r="BO1029" i="1"/>
  <c r="BP1029" i="1"/>
  <c r="BJ1030" i="1"/>
  <c r="BK1030" i="1"/>
  <c r="BL1030" i="1"/>
  <c r="BM1030" i="1"/>
  <c r="BN1030" i="1"/>
  <c r="BO1030" i="1"/>
  <c r="BP1030" i="1"/>
  <c r="BJ1031" i="1"/>
  <c r="BK1031" i="1"/>
  <c r="BL1031" i="1"/>
  <c r="BM1031" i="1"/>
  <c r="BN1031" i="1"/>
  <c r="BO1031" i="1"/>
  <c r="BP1031" i="1"/>
  <c r="BJ1032" i="1"/>
  <c r="BK1032" i="1"/>
  <c r="BL1032" i="1"/>
  <c r="BM1032" i="1"/>
  <c r="BN1032" i="1"/>
  <c r="BO1032" i="1"/>
  <c r="BP1032" i="1"/>
  <c r="BJ1033" i="1"/>
  <c r="BK1033" i="1"/>
  <c r="BL1033" i="1"/>
  <c r="BM1033" i="1"/>
  <c r="BN1033" i="1"/>
  <c r="BO1033" i="1"/>
  <c r="BP1033" i="1"/>
  <c r="BJ1034" i="1"/>
  <c r="BK1034" i="1"/>
  <c r="BL1034" i="1"/>
  <c r="BM1034" i="1"/>
  <c r="BN1034" i="1"/>
  <c r="BO1034" i="1"/>
  <c r="BP1034" i="1"/>
  <c r="BJ1035" i="1"/>
  <c r="BK1035" i="1"/>
  <c r="BL1035" i="1"/>
  <c r="BM1035" i="1"/>
  <c r="BN1035" i="1"/>
  <c r="BO1035" i="1"/>
  <c r="BP1035" i="1"/>
  <c r="BJ1036" i="1"/>
  <c r="BK1036" i="1"/>
  <c r="BL1036" i="1"/>
  <c r="BM1036" i="1"/>
  <c r="BN1036" i="1"/>
  <c r="BO1036" i="1"/>
  <c r="BP1036" i="1"/>
  <c r="BJ1037" i="1"/>
  <c r="BK1037" i="1"/>
  <c r="BL1037" i="1"/>
  <c r="BM1037" i="1"/>
  <c r="BN1037" i="1"/>
  <c r="BO1037" i="1"/>
  <c r="BP1037" i="1"/>
  <c r="BJ1038" i="1"/>
  <c r="BK1038" i="1"/>
  <c r="BL1038" i="1"/>
  <c r="BM1038" i="1"/>
  <c r="BN1038" i="1"/>
  <c r="BO1038" i="1"/>
  <c r="BP1038" i="1"/>
  <c r="BJ1039" i="1"/>
  <c r="BK1039" i="1"/>
  <c r="BL1039" i="1"/>
  <c r="BM1039" i="1"/>
  <c r="BN1039" i="1"/>
  <c r="BO1039" i="1"/>
  <c r="BP1039" i="1"/>
  <c r="BJ1040" i="1"/>
  <c r="BK1040" i="1"/>
  <c r="BL1040" i="1"/>
  <c r="BM1040" i="1"/>
  <c r="BN1040" i="1"/>
  <c r="BO1040" i="1"/>
  <c r="BP1040" i="1"/>
  <c r="BJ1041" i="1"/>
  <c r="BK1041" i="1"/>
  <c r="BL1041" i="1"/>
  <c r="BM1041" i="1"/>
  <c r="BN1041" i="1"/>
  <c r="BO1041" i="1"/>
  <c r="BP1041" i="1"/>
  <c r="BJ1042" i="1"/>
  <c r="BK1042" i="1"/>
  <c r="BL1042" i="1"/>
  <c r="BM1042" i="1"/>
  <c r="BN1042" i="1"/>
  <c r="BO1042" i="1"/>
  <c r="BP1042" i="1"/>
  <c r="BJ1043" i="1"/>
  <c r="BK1043" i="1"/>
  <c r="BL1043" i="1"/>
  <c r="BM1043" i="1"/>
  <c r="BN1043" i="1"/>
  <c r="BO1043" i="1"/>
  <c r="BP1043" i="1"/>
  <c r="BJ1044" i="1"/>
  <c r="BK1044" i="1"/>
  <c r="BL1044" i="1"/>
  <c r="BM1044" i="1"/>
  <c r="BN1044" i="1"/>
  <c r="BO1044" i="1"/>
  <c r="BP1044" i="1"/>
  <c r="BJ1045" i="1"/>
  <c r="BK1045" i="1"/>
  <c r="BL1045" i="1"/>
  <c r="BM1045" i="1"/>
  <c r="BN1045" i="1"/>
  <c r="BO1045" i="1"/>
  <c r="BP1045" i="1"/>
  <c r="BJ1046" i="1"/>
  <c r="BK1046" i="1"/>
  <c r="BL1046" i="1"/>
  <c r="BM1046" i="1"/>
  <c r="BN1046" i="1"/>
  <c r="BO1046" i="1"/>
  <c r="BP1046" i="1"/>
  <c r="BJ1047" i="1"/>
  <c r="BK1047" i="1"/>
  <c r="BL1047" i="1"/>
  <c r="BM1047" i="1"/>
  <c r="BN1047" i="1"/>
  <c r="BO1047" i="1"/>
  <c r="BP1047" i="1"/>
  <c r="BJ1048" i="1"/>
  <c r="BK1048" i="1"/>
  <c r="BL1048" i="1"/>
  <c r="BM1048" i="1"/>
  <c r="BN1048" i="1"/>
  <c r="BO1048" i="1"/>
  <c r="BP1048" i="1"/>
  <c r="BJ1049" i="1"/>
  <c r="BK1049" i="1"/>
  <c r="BL1049" i="1"/>
  <c r="BM1049" i="1"/>
  <c r="BN1049" i="1"/>
  <c r="BO1049" i="1"/>
  <c r="BP1049" i="1"/>
  <c r="BJ1050" i="1"/>
  <c r="BK1050" i="1"/>
  <c r="BL1050" i="1"/>
  <c r="BM1050" i="1"/>
  <c r="BN1050" i="1"/>
  <c r="BO1050" i="1"/>
  <c r="BP1050" i="1"/>
  <c r="BJ1051" i="1"/>
  <c r="BK1051" i="1"/>
  <c r="BL1051" i="1"/>
  <c r="BM1051" i="1"/>
  <c r="BN1051" i="1"/>
  <c r="BO1051" i="1"/>
  <c r="BP1051" i="1"/>
  <c r="BJ1052" i="1"/>
  <c r="BK1052" i="1"/>
  <c r="BL1052" i="1"/>
  <c r="BM1052" i="1"/>
  <c r="BN1052" i="1"/>
  <c r="BO1052" i="1"/>
  <c r="BP1052" i="1"/>
  <c r="BJ1053" i="1"/>
  <c r="BK1053" i="1"/>
  <c r="BL1053" i="1"/>
  <c r="BM1053" i="1"/>
  <c r="BN1053" i="1"/>
  <c r="BO1053" i="1"/>
  <c r="BP1053" i="1"/>
  <c r="BJ1054" i="1"/>
  <c r="BK1054" i="1"/>
  <c r="BL1054" i="1"/>
  <c r="BM1054" i="1"/>
  <c r="BN1054" i="1"/>
  <c r="BO1054" i="1"/>
  <c r="BP1054" i="1"/>
  <c r="BJ1055" i="1"/>
  <c r="BK1055" i="1"/>
  <c r="BL1055" i="1"/>
  <c r="BM1055" i="1"/>
  <c r="BN1055" i="1"/>
  <c r="BO1055" i="1"/>
  <c r="BP1055" i="1"/>
  <c r="BJ1056" i="1"/>
  <c r="BK1056" i="1"/>
  <c r="BL1056" i="1"/>
  <c r="BM1056" i="1"/>
  <c r="BN1056" i="1"/>
  <c r="BO1056" i="1"/>
  <c r="BP1056" i="1"/>
  <c r="BJ1057" i="1"/>
  <c r="BK1057" i="1"/>
  <c r="BL1057" i="1"/>
  <c r="BM1057" i="1"/>
  <c r="BN1057" i="1"/>
  <c r="BO1057" i="1"/>
  <c r="BP1057" i="1"/>
  <c r="BJ1058" i="1"/>
  <c r="BK1058" i="1"/>
  <c r="BL1058" i="1"/>
  <c r="BM1058" i="1"/>
  <c r="BN1058" i="1"/>
  <c r="BO1058" i="1"/>
  <c r="BP1058" i="1"/>
  <c r="BJ1059" i="1"/>
  <c r="BK1059" i="1"/>
  <c r="BL1059" i="1"/>
  <c r="BM1059" i="1"/>
  <c r="BN1059" i="1"/>
  <c r="BO1059" i="1"/>
  <c r="BP1059" i="1"/>
  <c r="BJ1060" i="1"/>
  <c r="BK1060" i="1"/>
  <c r="BL1060" i="1"/>
  <c r="BM1060" i="1"/>
  <c r="BN1060" i="1"/>
  <c r="BO1060" i="1"/>
  <c r="BP1060" i="1"/>
  <c r="BJ1061" i="1"/>
  <c r="BK1061" i="1"/>
  <c r="BL1061" i="1"/>
  <c r="BM1061" i="1"/>
  <c r="BN1061" i="1"/>
  <c r="BO1061" i="1"/>
  <c r="BP1061" i="1"/>
  <c r="BJ1062" i="1"/>
  <c r="BK1062" i="1"/>
  <c r="BL1062" i="1"/>
  <c r="BM1062" i="1"/>
  <c r="BN1062" i="1"/>
  <c r="BO1062" i="1"/>
  <c r="BP1062" i="1"/>
  <c r="BJ1063" i="1"/>
  <c r="BK1063" i="1"/>
  <c r="BL1063" i="1"/>
  <c r="BM1063" i="1"/>
  <c r="BN1063" i="1"/>
  <c r="BO1063" i="1"/>
  <c r="BP1063" i="1"/>
  <c r="BJ1064" i="1"/>
  <c r="BK1064" i="1"/>
  <c r="BL1064" i="1"/>
  <c r="BM1064" i="1"/>
  <c r="BN1064" i="1"/>
  <c r="BO1064" i="1"/>
  <c r="BP1064" i="1"/>
  <c r="BJ1065" i="1"/>
  <c r="BK1065" i="1"/>
  <c r="BL1065" i="1"/>
  <c r="BM1065" i="1"/>
  <c r="BN1065" i="1"/>
  <c r="BO1065" i="1"/>
  <c r="BP1065" i="1"/>
  <c r="BJ1066" i="1"/>
  <c r="BK1066" i="1"/>
  <c r="BL1066" i="1"/>
  <c r="BM1066" i="1"/>
  <c r="BN1066" i="1"/>
  <c r="BO1066" i="1"/>
  <c r="BP1066" i="1"/>
  <c r="BJ1067" i="1"/>
  <c r="BK1067" i="1"/>
  <c r="BL1067" i="1"/>
  <c r="BM1067" i="1"/>
  <c r="BN1067" i="1"/>
  <c r="BO1067" i="1"/>
  <c r="BP1067" i="1"/>
  <c r="BJ1068" i="1"/>
  <c r="BK1068" i="1"/>
  <c r="BL1068" i="1"/>
  <c r="BM1068" i="1"/>
  <c r="BN1068" i="1"/>
  <c r="BO1068" i="1"/>
  <c r="BP1068" i="1"/>
  <c r="BJ1069" i="1"/>
  <c r="BK1069" i="1"/>
  <c r="BL1069" i="1"/>
  <c r="BM1069" i="1"/>
  <c r="BN1069" i="1"/>
  <c r="BO1069" i="1"/>
  <c r="BP1069" i="1"/>
  <c r="BJ1070" i="1"/>
  <c r="BK1070" i="1"/>
  <c r="BL1070" i="1"/>
  <c r="BM1070" i="1"/>
  <c r="BN1070" i="1"/>
  <c r="BO1070" i="1"/>
  <c r="BP1070" i="1"/>
  <c r="BJ1071" i="1"/>
  <c r="BK1071" i="1"/>
  <c r="BL1071" i="1"/>
  <c r="BM1071" i="1"/>
  <c r="BN1071" i="1"/>
  <c r="BO1071" i="1"/>
  <c r="BP1071" i="1"/>
  <c r="BJ1072" i="1"/>
  <c r="BK1072" i="1"/>
  <c r="BL1072" i="1"/>
  <c r="BM1072" i="1"/>
  <c r="BN1072" i="1"/>
  <c r="BO1072" i="1"/>
  <c r="BP1072" i="1"/>
  <c r="BJ1073" i="1"/>
  <c r="BK1073" i="1"/>
  <c r="BL1073" i="1"/>
  <c r="BM1073" i="1"/>
  <c r="BN1073" i="1"/>
  <c r="BO1073" i="1"/>
  <c r="BP1073" i="1"/>
  <c r="BJ1074" i="1"/>
  <c r="BK1074" i="1"/>
  <c r="BL1074" i="1"/>
  <c r="BM1074" i="1"/>
  <c r="BN1074" i="1"/>
  <c r="BO1074" i="1"/>
  <c r="BP1074" i="1"/>
  <c r="BJ1075" i="1"/>
  <c r="BK1075" i="1"/>
  <c r="BL1075" i="1"/>
  <c r="BM1075" i="1"/>
  <c r="BN1075" i="1"/>
  <c r="BO1075" i="1"/>
  <c r="BP1075" i="1"/>
  <c r="BJ1076" i="1"/>
  <c r="BK1076" i="1"/>
  <c r="BL1076" i="1"/>
  <c r="BM1076" i="1"/>
  <c r="BN1076" i="1"/>
  <c r="BO1076" i="1"/>
  <c r="BP1076" i="1"/>
  <c r="BJ1077" i="1"/>
  <c r="BK1077" i="1"/>
  <c r="BL1077" i="1"/>
  <c r="BM1077" i="1"/>
  <c r="BN1077" i="1"/>
  <c r="BO1077" i="1"/>
  <c r="BP1077" i="1"/>
  <c r="BJ1078" i="1"/>
  <c r="BK1078" i="1"/>
  <c r="BL1078" i="1"/>
  <c r="BM1078" i="1"/>
  <c r="BN1078" i="1"/>
  <c r="BO1078" i="1"/>
  <c r="BP1078" i="1"/>
  <c r="BJ1079" i="1"/>
  <c r="BK1079" i="1"/>
  <c r="BL1079" i="1"/>
  <c r="BM1079" i="1"/>
  <c r="BN1079" i="1"/>
  <c r="BO1079" i="1"/>
  <c r="BP1079" i="1"/>
  <c r="BJ1080" i="1"/>
  <c r="BK1080" i="1"/>
  <c r="BL1080" i="1"/>
  <c r="BM1080" i="1"/>
  <c r="BN1080" i="1"/>
  <c r="BO1080" i="1"/>
  <c r="BP1080" i="1"/>
  <c r="BJ1081" i="1"/>
  <c r="BK1081" i="1"/>
  <c r="BL1081" i="1"/>
  <c r="BM1081" i="1"/>
  <c r="BN1081" i="1"/>
  <c r="BO1081" i="1"/>
  <c r="BP1081" i="1"/>
  <c r="BJ1082" i="1"/>
  <c r="BK1082" i="1"/>
  <c r="BL1082" i="1"/>
  <c r="BM1082" i="1"/>
  <c r="BN1082" i="1"/>
  <c r="BO1082" i="1"/>
  <c r="BP1082" i="1"/>
  <c r="BJ1083" i="1"/>
  <c r="BK1083" i="1"/>
  <c r="BL1083" i="1"/>
  <c r="BM1083" i="1"/>
  <c r="BN1083" i="1"/>
  <c r="BO1083" i="1"/>
  <c r="BP1083" i="1"/>
  <c r="BJ1084" i="1"/>
  <c r="BK1084" i="1"/>
  <c r="BL1084" i="1"/>
  <c r="BM1084" i="1"/>
  <c r="BN1084" i="1"/>
  <c r="BO1084" i="1"/>
  <c r="BP1084" i="1"/>
  <c r="BJ1085" i="1"/>
  <c r="BK1085" i="1"/>
  <c r="BL1085" i="1"/>
  <c r="BM1085" i="1"/>
  <c r="BN1085" i="1"/>
  <c r="BO1085" i="1"/>
  <c r="BP1085" i="1"/>
  <c r="BJ1086" i="1"/>
  <c r="BK1086" i="1"/>
  <c r="BL1086" i="1"/>
  <c r="BM1086" i="1"/>
  <c r="BN1086" i="1"/>
  <c r="BO1086" i="1"/>
  <c r="BP1086" i="1"/>
  <c r="BJ1087" i="1"/>
  <c r="BK1087" i="1"/>
  <c r="BL1087" i="1"/>
  <c r="BM1087" i="1"/>
  <c r="BN1087" i="1"/>
  <c r="BO1087" i="1"/>
  <c r="BP1087" i="1"/>
  <c r="BJ1088" i="1"/>
  <c r="BK1088" i="1"/>
  <c r="BL1088" i="1"/>
  <c r="BM1088" i="1"/>
  <c r="BN1088" i="1"/>
  <c r="BO1088" i="1"/>
  <c r="BP1088" i="1"/>
  <c r="BJ1089" i="1"/>
  <c r="BK1089" i="1"/>
  <c r="BL1089" i="1"/>
  <c r="BM1089" i="1"/>
  <c r="BN1089" i="1"/>
  <c r="BO1089" i="1"/>
  <c r="BP1089" i="1"/>
  <c r="BJ1090" i="1"/>
  <c r="BK1090" i="1"/>
  <c r="BL1090" i="1"/>
  <c r="BM1090" i="1"/>
  <c r="BN1090" i="1"/>
  <c r="BO1090" i="1"/>
  <c r="BP1090" i="1"/>
  <c r="BJ1091" i="1"/>
  <c r="BK1091" i="1"/>
  <c r="BL1091" i="1"/>
  <c r="BM1091" i="1"/>
  <c r="BN1091" i="1"/>
  <c r="BO1091" i="1"/>
  <c r="BP1091" i="1"/>
  <c r="BJ1092" i="1"/>
  <c r="BK1092" i="1"/>
  <c r="BL1092" i="1"/>
  <c r="BM1092" i="1"/>
  <c r="BN1092" i="1"/>
  <c r="BO1092" i="1"/>
  <c r="BP1092" i="1"/>
  <c r="BJ1093" i="1"/>
  <c r="BK1093" i="1"/>
  <c r="BL1093" i="1"/>
  <c r="BM1093" i="1"/>
  <c r="BN1093" i="1"/>
  <c r="BO1093" i="1"/>
  <c r="BP1093" i="1"/>
  <c r="BJ1094" i="1"/>
  <c r="BK1094" i="1"/>
  <c r="BL1094" i="1"/>
  <c r="BM1094" i="1"/>
  <c r="BN1094" i="1"/>
  <c r="BO1094" i="1"/>
  <c r="BP1094" i="1"/>
  <c r="BJ1095" i="1"/>
  <c r="BK1095" i="1"/>
  <c r="BL1095" i="1"/>
  <c r="BM1095" i="1"/>
  <c r="BN1095" i="1"/>
  <c r="BO1095" i="1"/>
  <c r="BP1095" i="1"/>
  <c r="BJ1096" i="1"/>
  <c r="BK1096" i="1"/>
  <c r="BL1096" i="1"/>
  <c r="BM1096" i="1"/>
  <c r="BN1096" i="1"/>
  <c r="BO1096" i="1"/>
  <c r="BP1096" i="1"/>
  <c r="BJ1097" i="1"/>
  <c r="BK1097" i="1"/>
  <c r="BL1097" i="1"/>
  <c r="BM1097" i="1"/>
  <c r="BN1097" i="1"/>
  <c r="BO1097" i="1"/>
  <c r="BP1097" i="1"/>
  <c r="BJ1098" i="1"/>
  <c r="BK1098" i="1"/>
  <c r="BL1098" i="1"/>
  <c r="BM1098" i="1"/>
  <c r="BN1098" i="1"/>
  <c r="BO1098" i="1"/>
  <c r="BP1098" i="1"/>
  <c r="BJ1099" i="1"/>
  <c r="BK1099" i="1"/>
  <c r="BL1099" i="1"/>
  <c r="BM1099" i="1"/>
  <c r="BN1099" i="1"/>
  <c r="BO1099" i="1"/>
  <c r="BP1099" i="1"/>
  <c r="BJ1100" i="1"/>
  <c r="BK1100" i="1"/>
  <c r="BL1100" i="1"/>
  <c r="BM1100" i="1"/>
  <c r="BN1100" i="1"/>
  <c r="BO1100" i="1"/>
  <c r="BP1100" i="1"/>
  <c r="BJ1101" i="1"/>
  <c r="BK1101" i="1"/>
  <c r="BL1101" i="1"/>
  <c r="BM1101" i="1"/>
  <c r="BN1101" i="1"/>
  <c r="BO1101" i="1"/>
  <c r="BP1101" i="1"/>
  <c r="BJ1102" i="1"/>
  <c r="BK1102" i="1"/>
  <c r="BL1102" i="1"/>
  <c r="BM1102" i="1"/>
  <c r="BN1102" i="1"/>
  <c r="BO1102" i="1"/>
  <c r="BP1102" i="1"/>
  <c r="BJ1103" i="1"/>
  <c r="BK1103" i="1"/>
  <c r="BL1103" i="1"/>
  <c r="BM1103" i="1"/>
  <c r="BN1103" i="1"/>
  <c r="BO1103" i="1"/>
  <c r="BP1103" i="1"/>
  <c r="BJ1104" i="1"/>
  <c r="BK1104" i="1"/>
  <c r="BL1104" i="1"/>
  <c r="BM1104" i="1"/>
  <c r="BN1104" i="1"/>
  <c r="BO1104" i="1"/>
  <c r="BP1104" i="1"/>
  <c r="BJ1105" i="1"/>
  <c r="BK1105" i="1"/>
  <c r="BL1105" i="1"/>
  <c r="BM1105" i="1"/>
  <c r="BN1105" i="1"/>
  <c r="BO1105" i="1"/>
  <c r="BP1105" i="1"/>
  <c r="BJ1106" i="1"/>
  <c r="BK1106" i="1"/>
  <c r="BL1106" i="1"/>
  <c r="BM1106" i="1"/>
  <c r="BN1106" i="1"/>
  <c r="BO1106" i="1"/>
  <c r="BP1106" i="1"/>
  <c r="BJ1107" i="1"/>
  <c r="BK1107" i="1"/>
  <c r="BL1107" i="1"/>
  <c r="BM1107" i="1"/>
  <c r="BN1107" i="1"/>
  <c r="BO1107" i="1"/>
  <c r="BP1107" i="1"/>
  <c r="BJ1108" i="1"/>
  <c r="BK1108" i="1"/>
  <c r="BL1108" i="1"/>
  <c r="BM1108" i="1"/>
  <c r="BN1108" i="1"/>
  <c r="BO1108" i="1"/>
  <c r="BP1108" i="1"/>
  <c r="BJ1109" i="1"/>
  <c r="BK1109" i="1"/>
  <c r="BL1109" i="1"/>
  <c r="BM1109" i="1"/>
  <c r="BN1109" i="1"/>
  <c r="BO1109" i="1"/>
  <c r="BP1109" i="1"/>
  <c r="BJ1110" i="1"/>
  <c r="BK1110" i="1"/>
  <c r="BL1110" i="1"/>
  <c r="BM1110" i="1"/>
  <c r="BN1110" i="1"/>
  <c r="BO1110" i="1"/>
  <c r="BP1110" i="1"/>
  <c r="BJ1111" i="1"/>
  <c r="BK1111" i="1"/>
  <c r="BL1111" i="1"/>
  <c r="BM1111" i="1"/>
  <c r="BN1111" i="1"/>
  <c r="BO1111" i="1"/>
  <c r="BP1111" i="1"/>
  <c r="BJ1112" i="1"/>
  <c r="BK1112" i="1"/>
  <c r="BL1112" i="1"/>
  <c r="BM1112" i="1"/>
  <c r="BN1112" i="1"/>
  <c r="BO1112" i="1"/>
  <c r="BP1112" i="1"/>
  <c r="BJ1113" i="1"/>
  <c r="BK1113" i="1"/>
  <c r="BL1113" i="1"/>
  <c r="BM1113" i="1"/>
  <c r="BN1113" i="1"/>
  <c r="BO1113" i="1"/>
  <c r="BP1113" i="1"/>
  <c r="BJ1114" i="1"/>
  <c r="BK1114" i="1"/>
  <c r="BL1114" i="1"/>
  <c r="BM1114" i="1"/>
  <c r="BN1114" i="1"/>
  <c r="BO1114" i="1"/>
  <c r="BP1114" i="1"/>
  <c r="BJ1115" i="1"/>
  <c r="BK1115" i="1"/>
  <c r="BL1115" i="1"/>
  <c r="BM1115" i="1"/>
  <c r="BN1115" i="1"/>
  <c r="BO1115" i="1"/>
  <c r="BP1115" i="1"/>
  <c r="BJ1116" i="1"/>
  <c r="BK1116" i="1"/>
  <c r="BL1116" i="1"/>
  <c r="BM1116" i="1"/>
  <c r="BN1116" i="1"/>
  <c r="BO1116" i="1"/>
  <c r="BP1116" i="1"/>
  <c r="BJ1117" i="1"/>
  <c r="BK1117" i="1"/>
  <c r="BL1117" i="1"/>
  <c r="BM1117" i="1"/>
  <c r="BN1117" i="1"/>
  <c r="BO1117" i="1"/>
  <c r="BP1117" i="1"/>
  <c r="BJ1118" i="1"/>
  <c r="BK1118" i="1"/>
  <c r="BL1118" i="1"/>
  <c r="BM1118" i="1"/>
  <c r="BN1118" i="1"/>
  <c r="BO1118" i="1"/>
  <c r="BP1118" i="1"/>
  <c r="BJ1119" i="1"/>
  <c r="BK1119" i="1"/>
  <c r="BL1119" i="1"/>
  <c r="BM1119" i="1"/>
  <c r="BN1119" i="1"/>
  <c r="BO1119" i="1"/>
  <c r="BP1119" i="1"/>
  <c r="BJ1120" i="1"/>
  <c r="BK1120" i="1"/>
  <c r="BL1120" i="1"/>
  <c r="BM1120" i="1"/>
  <c r="BN1120" i="1"/>
  <c r="BO1120" i="1"/>
  <c r="BP1120" i="1"/>
  <c r="BJ1121" i="1"/>
  <c r="BK1121" i="1"/>
  <c r="BL1121" i="1"/>
  <c r="BM1121" i="1"/>
  <c r="BN1121" i="1"/>
  <c r="BO1121" i="1"/>
  <c r="BP1121" i="1"/>
  <c r="BJ1122" i="1"/>
  <c r="BK1122" i="1"/>
  <c r="BL1122" i="1"/>
  <c r="BM1122" i="1"/>
  <c r="BN1122" i="1"/>
  <c r="BO1122" i="1"/>
  <c r="BP1122" i="1"/>
  <c r="BJ1123" i="1"/>
  <c r="BK1123" i="1"/>
  <c r="BL1123" i="1"/>
  <c r="BM1123" i="1"/>
  <c r="BN1123" i="1"/>
  <c r="BO1123" i="1"/>
  <c r="BP1123" i="1"/>
  <c r="BJ1124" i="1"/>
  <c r="BK1124" i="1"/>
  <c r="BL1124" i="1"/>
  <c r="BM1124" i="1"/>
  <c r="BN1124" i="1"/>
  <c r="BO1124" i="1"/>
  <c r="BP1124" i="1"/>
  <c r="BJ1125" i="1"/>
  <c r="BK1125" i="1"/>
  <c r="BL1125" i="1"/>
  <c r="BM1125" i="1"/>
  <c r="BN1125" i="1"/>
  <c r="BO1125" i="1"/>
  <c r="BP1125" i="1"/>
  <c r="BJ1126" i="1"/>
  <c r="BK1126" i="1"/>
  <c r="BL1126" i="1"/>
  <c r="BM1126" i="1"/>
  <c r="BN1126" i="1"/>
  <c r="BO1126" i="1"/>
  <c r="BP1126" i="1"/>
  <c r="BJ1127" i="1"/>
  <c r="BK1127" i="1"/>
  <c r="BL1127" i="1"/>
  <c r="BM1127" i="1"/>
  <c r="BN1127" i="1"/>
  <c r="BO1127" i="1"/>
  <c r="BP1127" i="1"/>
  <c r="BJ1128" i="1"/>
  <c r="BK1128" i="1"/>
  <c r="BL1128" i="1"/>
  <c r="BM1128" i="1"/>
  <c r="BN1128" i="1"/>
  <c r="BO1128" i="1"/>
  <c r="BP1128" i="1"/>
  <c r="BJ1129" i="1"/>
  <c r="BK1129" i="1"/>
  <c r="BL1129" i="1"/>
  <c r="BM1129" i="1"/>
  <c r="BN1129" i="1"/>
  <c r="BO1129" i="1"/>
  <c r="BP1129" i="1"/>
  <c r="BJ1130" i="1"/>
  <c r="BK1130" i="1"/>
  <c r="BL1130" i="1"/>
  <c r="BM1130" i="1"/>
  <c r="BN1130" i="1"/>
  <c r="BO1130" i="1"/>
  <c r="BP1130" i="1"/>
  <c r="BJ1131" i="1"/>
  <c r="BK1131" i="1"/>
  <c r="BL1131" i="1"/>
  <c r="BM1131" i="1"/>
  <c r="BN1131" i="1"/>
  <c r="BO1131" i="1"/>
  <c r="BP1131" i="1"/>
  <c r="BJ1132" i="1"/>
  <c r="BK1132" i="1"/>
  <c r="BL1132" i="1"/>
  <c r="BM1132" i="1"/>
  <c r="BN1132" i="1"/>
  <c r="BO1132" i="1"/>
  <c r="BP1132" i="1"/>
  <c r="BJ1133" i="1"/>
  <c r="BK1133" i="1"/>
  <c r="BL1133" i="1"/>
  <c r="BM1133" i="1"/>
  <c r="BN1133" i="1"/>
  <c r="BO1133" i="1"/>
  <c r="BP1133" i="1"/>
  <c r="BJ1134" i="1"/>
  <c r="BK1134" i="1"/>
  <c r="BL1134" i="1"/>
  <c r="BM1134" i="1"/>
  <c r="BN1134" i="1"/>
  <c r="BO1134" i="1"/>
  <c r="BP1134" i="1"/>
  <c r="BJ1135" i="1"/>
  <c r="BK1135" i="1"/>
  <c r="BL1135" i="1"/>
  <c r="BM1135" i="1"/>
  <c r="BN1135" i="1"/>
  <c r="BO1135" i="1"/>
  <c r="BP1135" i="1"/>
  <c r="BJ1136" i="1"/>
  <c r="BK1136" i="1"/>
  <c r="BL1136" i="1"/>
  <c r="BM1136" i="1"/>
  <c r="BN1136" i="1"/>
  <c r="BO1136" i="1"/>
  <c r="BP1136" i="1"/>
  <c r="BJ1137" i="1"/>
  <c r="BK1137" i="1"/>
  <c r="BL1137" i="1"/>
  <c r="BM1137" i="1"/>
  <c r="BN1137" i="1"/>
  <c r="BO1137" i="1"/>
  <c r="BP1137" i="1"/>
  <c r="BJ1138" i="1"/>
  <c r="BK1138" i="1"/>
  <c r="BL1138" i="1"/>
  <c r="BM1138" i="1"/>
  <c r="BN1138" i="1"/>
  <c r="BO1138" i="1"/>
  <c r="BP1138" i="1"/>
  <c r="BJ1139" i="1"/>
  <c r="BK1139" i="1"/>
  <c r="BL1139" i="1"/>
  <c r="BM1139" i="1"/>
  <c r="BN1139" i="1"/>
  <c r="BO1139" i="1"/>
  <c r="BP1139" i="1"/>
  <c r="BJ1140" i="1"/>
  <c r="BK1140" i="1"/>
  <c r="BL1140" i="1"/>
  <c r="BM1140" i="1"/>
  <c r="BN1140" i="1"/>
  <c r="BO1140" i="1"/>
  <c r="BP1140" i="1"/>
  <c r="BJ1141" i="1"/>
  <c r="BK1141" i="1"/>
  <c r="BL1141" i="1"/>
  <c r="BM1141" i="1"/>
  <c r="BN1141" i="1"/>
  <c r="BO1141" i="1"/>
  <c r="BP1141" i="1"/>
  <c r="BJ1142" i="1"/>
  <c r="BK1142" i="1"/>
  <c r="BL1142" i="1"/>
  <c r="BM1142" i="1"/>
  <c r="BN1142" i="1"/>
  <c r="BO1142" i="1"/>
  <c r="BP1142" i="1"/>
  <c r="BJ1143" i="1"/>
  <c r="BK1143" i="1"/>
  <c r="BL1143" i="1"/>
  <c r="BM1143" i="1"/>
  <c r="BN1143" i="1"/>
  <c r="BO1143" i="1"/>
  <c r="BP1143" i="1"/>
  <c r="BJ1144" i="1"/>
  <c r="BK1144" i="1"/>
  <c r="BL1144" i="1"/>
  <c r="BM1144" i="1"/>
  <c r="BN1144" i="1"/>
  <c r="BO1144" i="1"/>
  <c r="BP1144" i="1"/>
  <c r="BJ1145" i="1"/>
  <c r="BK1145" i="1"/>
  <c r="BL1145" i="1"/>
  <c r="BM1145" i="1"/>
  <c r="BN1145" i="1"/>
  <c r="BO1145" i="1"/>
  <c r="BP1145" i="1"/>
  <c r="BJ1146" i="1"/>
  <c r="BK1146" i="1"/>
  <c r="BL1146" i="1"/>
  <c r="BM1146" i="1"/>
  <c r="BN1146" i="1"/>
  <c r="BO1146" i="1"/>
  <c r="BP1146" i="1"/>
  <c r="BJ1147" i="1"/>
  <c r="BK1147" i="1"/>
  <c r="BL1147" i="1"/>
  <c r="BM1147" i="1"/>
  <c r="BN1147" i="1"/>
  <c r="BO1147" i="1"/>
  <c r="BP1147" i="1"/>
  <c r="BJ1148" i="1"/>
  <c r="BK1148" i="1"/>
  <c r="BL1148" i="1"/>
  <c r="BM1148" i="1"/>
  <c r="BN1148" i="1"/>
  <c r="BO1148" i="1"/>
  <c r="BP1148" i="1"/>
  <c r="BJ1149" i="1"/>
  <c r="BK1149" i="1"/>
  <c r="BL1149" i="1"/>
  <c r="BM1149" i="1"/>
  <c r="BN1149" i="1"/>
  <c r="BO1149" i="1"/>
  <c r="BP1149" i="1"/>
  <c r="BJ1150" i="1"/>
  <c r="BK1150" i="1"/>
  <c r="BL1150" i="1"/>
  <c r="BM1150" i="1"/>
  <c r="BN1150" i="1"/>
  <c r="BO1150" i="1"/>
  <c r="BP1150" i="1"/>
  <c r="BJ1151" i="1"/>
  <c r="BK1151" i="1"/>
  <c r="BL1151" i="1"/>
  <c r="BM1151" i="1"/>
  <c r="BN1151" i="1"/>
  <c r="BO1151" i="1"/>
  <c r="BP1151" i="1"/>
  <c r="BJ1152" i="1"/>
  <c r="BK1152" i="1"/>
  <c r="BL1152" i="1"/>
  <c r="BM1152" i="1"/>
  <c r="BN1152" i="1"/>
  <c r="BO1152" i="1"/>
  <c r="BP1152" i="1"/>
  <c r="BJ1153" i="1"/>
  <c r="BK1153" i="1"/>
  <c r="BL1153" i="1"/>
  <c r="BM1153" i="1"/>
  <c r="BN1153" i="1"/>
  <c r="BO1153" i="1"/>
  <c r="BP1153" i="1"/>
  <c r="BJ1154" i="1"/>
  <c r="BK1154" i="1"/>
  <c r="BL1154" i="1"/>
  <c r="BM1154" i="1"/>
  <c r="BN1154" i="1"/>
  <c r="BO1154" i="1"/>
  <c r="BP1154" i="1"/>
  <c r="BJ1155" i="1"/>
  <c r="BK1155" i="1"/>
  <c r="BL1155" i="1"/>
  <c r="BM1155" i="1"/>
  <c r="BN1155" i="1"/>
  <c r="BO1155" i="1"/>
  <c r="BP1155" i="1"/>
  <c r="BJ1156" i="1"/>
  <c r="BK1156" i="1"/>
  <c r="BL1156" i="1"/>
  <c r="BM1156" i="1"/>
  <c r="BN1156" i="1"/>
  <c r="BO1156" i="1"/>
  <c r="BP1156" i="1"/>
  <c r="BJ1157" i="1"/>
  <c r="BK1157" i="1"/>
  <c r="BL1157" i="1"/>
  <c r="BM1157" i="1"/>
  <c r="BN1157" i="1"/>
  <c r="BO1157" i="1"/>
  <c r="BP1157" i="1"/>
  <c r="BJ1158" i="1"/>
  <c r="BK1158" i="1"/>
  <c r="BL1158" i="1"/>
  <c r="BM1158" i="1"/>
  <c r="BN1158" i="1"/>
  <c r="BO1158" i="1"/>
  <c r="BP1158" i="1"/>
  <c r="BJ1159" i="1"/>
  <c r="BK1159" i="1"/>
  <c r="BL1159" i="1"/>
  <c r="BM1159" i="1"/>
  <c r="BN1159" i="1"/>
  <c r="BO1159" i="1"/>
  <c r="BP1159" i="1"/>
  <c r="BJ1160" i="1"/>
  <c r="BK1160" i="1"/>
  <c r="BL1160" i="1"/>
  <c r="BM1160" i="1"/>
  <c r="BN1160" i="1"/>
  <c r="BO1160" i="1"/>
  <c r="BP1160" i="1"/>
  <c r="BJ1161" i="1"/>
  <c r="BK1161" i="1"/>
  <c r="BL1161" i="1"/>
  <c r="BM1161" i="1"/>
  <c r="BN1161" i="1"/>
  <c r="BO1161" i="1"/>
  <c r="BP1161" i="1"/>
  <c r="BJ1162" i="1"/>
  <c r="BK1162" i="1"/>
  <c r="BL1162" i="1"/>
  <c r="BM1162" i="1"/>
  <c r="BN1162" i="1"/>
  <c r="BO1162" i="1"/>
  <c r="BP1162" i="1"/>
  <c r="BJ1163" i="1"/>
  <c r="BK1163" i="1"/>
  <c r="BL1163" i="1"/>
  <c r="BM1163" i="1"/>
  <c r="BN1163" i="1"/>
  <c r="BO1163" i="1"/>
  <c r="BP1163" i="1"/>
  <c r="BJ1164" i="1"/>
  <c r="BK1164" i="1"/>
  <c r="BL1164" i="1"/>
  <c r="BM1164" i="1"/>
  <c r="BN1164" i="1"/>
  <c r="BO1164" i="1"/>
  <c r="BP1164" i="1"/>
  <c r="BJ1165" i="1"/>
  <c r="BK1165" i="1"/>
  <c r="BL1165" i="1"/>
  <c r="BM1165" i="1"/>
  <c r="BN1165" i="1"/>
  <c r="BO1165" i="1"/>
  <c r="BP1165" i="1"/>
  <c r="BJ1166" i="1"/>
  <c r="BK1166" i="1"/>
  <c r="BL1166" i="1"/>
  <c r="BM1166" i="1"/>
  <c r="BN1166" i="1"/>
  <c r="BO1166" i="1"/>
  <c r="BP1166" i="1"/>
  <c r="BJ1167" i="1"/>
  <c r="BK1167" i="1"/>
  <c r="BL1167" i="1"/>
  <c r="BM1167" i="1"/>
  <c r="BN1167" i="1"/>
  <c r="BO1167" i="1"/>
  <c r="BP1167" i="1"/>
  <c r="BJ1168" i="1"/>
  <c r="BK1168" i="1"/>
  <c r="BL1168" i="1"/>
  <c r="BM1168" i="1"/>
  <c r="BN1168" i="1"/>
  <c r="BO1168" i="1"/>
  <c r="BP1168" i="1"/>
  <c r="BJ1169" i="1"/>
  <c r="BK1169" i="1"/>
  <c r="BL1169" i="1"/>
  <c r="BM1169" i="1"/>
  <c r="BN1169" i="1"/>
  <c r="BO1169" i="1"/>
  <c r="BP1169" i="1"/>
  <c r="BJ1170" i="1"/>
  <c r="BK1170" i="1"/>
  <c r="BL1170" i="1"/>
  <c r="BM1170" i="1"/>
  <c r="BN1170" i="1"/>
  <c r="BO1170" i="1"/>
  <c r="BP1170" i="1"/>
  <c r="BJ1171" i="1"/>
  <c r="BK1171" i="1"/>
  <c r="BL1171" i="1"/>
  <c r="BM1171" i="1"/>
  <c r="BN1171" i="1"/>
  <c r="BO1171" i="1"/>
  <c r="BP1171" i="1"/>
  <c r="BJ1172" i="1"/>
  <c r="BK1172" i="1"/>
  <c r="BL1172" i="1"/>
  <c r="BM1172" i="1"/>
  <c r="BN1172" i="1"/>
  <c r="BO1172" i="1"/>
  <c r="BP1172" i="1"/>
  <c r="BJ1173" i="1"/>
  <c r="BK1173" i="1"/>
  <c r="BL1173" i="1"/>
  <c r="BM1173" i="1"/>
  <c r="BN1173" i="1"/>
  <c r="BO1173" i="1"/>
  <c r="BP1173" i="1"/>
  <c r="BJ1174" i="1"/>
  <c r="BK1174" i="1"/>
  <c r="BL1174" i="1"/>
  <c r="BM1174" i="1"/>
  <c r="BN1174" i="1"/>
  <c r="BO1174" i="1"/>
  <c r="BP1174" i="1"/>
  <c r="BJ1175" i="1"/>
  <c r="BK1175" i="1"/>
  <c r="BL1175" i="1"/>
  <c r="BM1175" i="1"/>
  <c r="BN1175" i="1"/>
  <c r="BO1175" i="1"/>
  <c r="BP1175" i="1"/>
  <c r="BJ1176" i="1"/>
  <c r="BK1176" i="1"/>
  <c r="BL1176" i="1"/>
  <c r="BM1176" i="1"/>
  <c r="BN1176" i="1"/>
  <c r="BO1176" i="1"/>
  <c r="BP1176" i="1"/>
  <c r="BJ1177" i="1"/>
  <c r="BK1177" i="1"/>
  <c r="BL1177" i="1"/>
  <c r="BM1177" i="1"/>
  <c r="BN1177" i="1"/>
  <c r="BO1177" i="1"/>
  <c r="BP1177" i="1"/>
  <c r="BJ1178" i="1"/>
  <c r="BK1178" i="1"/>
  <c r="BL1178" i="1"/>
  <c r="BM1178" i="1"/>
  <c r="BN1178" i="1"/>
  <c r="BO1178" i="1"/>
  <c r="BP1178" i="1"/>
  <c r="BJ1179" i="1"/>
  <c r="BK1179" i="1"/>
  <c r="BL1179" i="1"/>
  <c r="BM1179" i="1"/>
  <c r="BN1179" i="1"/>
  <c r="BO1179" i="1"/>
  <c r="BP1179" i="1"/>
  <c r="BJ1180" i="1"/>
  <c r="BK1180" i="1"/>
  <c r="BL1180" i="1"/>
  <c r="BM1180" i="1"/>
  <c r="BN1180" i="1"/>
  <c r="BO1180" i="1"/>
  <c r="BP1180" i="1"/>
  <c r="BJ1181" i="1"/>
  <c r="BK1181" i="1"/>
  <c r="BL1181" i="1"/>
  <c r="BM1181" i="1"/>
  <c r="BN1181" i="1"/>
  <c r="BO1181" i="1"/>
  <c r="BP1181" i="1"/>
  <c r="BJ1182" i="1"/>
  <c r="BK1182" i="1"/>
  <c r="BL1182" i="1"/>
  <c r="BM1182" i="1"/>
  <c r="BN1182" i="1"/>
  <c r="BO1182" i="1"/>
  <c r="BP1182" i="1"/>
  <c r="BJ1183" i="1"/>
  <c r="BK1183" i="1"/>
  <c r="BL1183" i="1"/>
  <c r="BM1183" i="1"/>
  <c r="BN1183" i="1"/>
  <c r="BO1183" i="1"/>
  <c r="BP1183" i="1"/>
  <c r="BJ1184" i="1"/>
  <c r="BK1184" i="1"/>
  <c r="BL1184" i="1"/>
  <c r="BM1184" i="1"/>
  <c r="BN1184" i="1"/>
  <c r="BO1184" i="1"/>
  <c r="BP1184" i="1"/>
  <c r="BJ1185" i="1"/>
  <c r="BK1185" i="1"/>
  <c r="BL1185" i="1"/>
  <c r="BM1185" i="1"/>
  <c r="BN1185" i="1"/>
  <c r="BO1185" i="1"/>
  <c r="BP1185" i="1"/>
  <c r="BJ1186" i="1"/>
  <c r="BK1186" i="1"/>
  <c r="BL1186" i="1"/>
  <c r="BM1186" i="1"/>
  <c r="BN1186" i="1"/>
  <c r="BO1186" i="1"/>
  <c r="BP1186" i="1"/>
  <c r="BJ1187" i="1"/>
  <c r="BK1187" i="1"/>
  <c r="BL1187" i="1"/>
  <c r="BM1187" i="1"/>
  <c r="BN1187" i="1"/>
  <c r="BO1187" i="1"/>
  <c r="BP1187" i="1"/>
  <c r="BJ1188" i="1"/>
  <c r="BK1188" i="1"/>
  <c r="BL1188" i="1"/>
  <c r="BM1188" i="1"/>
  <c r="BN1188" i="1"/>
  <c r="BO1188" i="1"/>
  <c r="BP1188" i="1"/>
  <c r="BJ1189" i="1"/>
  <c r="BK1189" i="1"/>
  <c r="BL1189" i="1"/>
  <c r="BM1189" i="1"/>
  <c r="BN1189" i="1"/>
  <c r="BO1189" i="1"/>
  <c r="BP1189" i="1"/>
  <c r="BJ1190" i="1"/>
  <c r="BK1190" i="1"/>
  <c r="BL1190" i="1"/>
  <c r="BM1190" i="1"/>
  <c r="BN1190" i="1"/>
  <c r="BO1190" i="1"/>
  <c r="BP1190" i="1"/>
  <c r="BJ1191" i="1"/>
  <c r="BK1191" i="1"/>
  <c r="BL1191" i="1"/>
  <c r="BM1191" i="1"/>
  <c r="BN1191" i="1"/>
  <c r="BO1191" i="1"/>
  <c r="BP1191" i="1"/>
  <c r="BJ1192" i="1"/>
  <c r="BK1192" i="1"/>
  <c r="BL1192" i="1"/>
  <c r="BM1192" i="1"/>
  <c r="BN1192" i="1"/>
  <c r="BO1192" i="1"/>
  <c r="BP1192" i="1"/>
  <c r="BJ1193" i="1"/>
  <c r="BK1193" i="1"/>
  <c r="BL1193" i="1"/>
  <c r="BM1193" i="1"/>
  <c r="BN1193" i="1"/>
  <c r="BO1193" i="1"/>
  <c r="BP1193" i="1"/>
  <c r="BJ1194" i="1"/>
  <c r="BK1194" i="1"/>
  <c r="BL1194" i="1"/>
  <c r="BM1194" i="1"/>
  <c r="BN1194" i="1"/>
  <c r="BO1194" i="1"/>
  <c r="BP1194" i="1"/>
  <c r="BJ1195" i="1"/>
  <c r="BK1195" i="1"/>
  <c r="BL1195" i="1"/>
  <c r="BM1195" i="1"/>
  <c r="BN1195" i="1"/>
  <c r="BO1195" i="1"/>
  <c r="BP1195" i="1"/>
  <c r="BJ1196" i="1"/>
  <c r="BK1196" i="1"/>
  <c r="BL1196" i="1"/>
  <c r="BM1196" i="1"/>
  <c r="BN1196" i="1"/>
  <c r="BO1196" i="1"/>
  <c r="BP1196" i="1"/>
  <c r="BJ1197" i="1"/>
  <c r="BK1197" i="1"/>
  <c r="BL1197" i="1"/>
  <c r="BM1197" i="1"/>
  <c r="BN1197" i="1"/>
  <c r="BO1197" i="1"/>
  <c r="BP1197" i="1"/>
  <c r="BJ1198" i="1"/>
  <c r="BK1198" i="1"/>
  <c r="BL1198" i="1"/>
  <c r="BM1198" i="1"/>
  <c r="BN1198" i="1"/>
  <c r="BO1198" i="1"/>
  <c r="BP1198" i="1"/>
  <c r="BJ1199" i="1"/>
  <c r="BK1199" i="1"/>
  <c r="BL1199" i="1"/>
  <c r="BM1199" i="1"/>
  <c r="BN1199" i="1"/>
  <c r="BO1199" i="1"/>
  <c r="BP1199" i="1"/>
  <c r="BJ1200" i="1"/>
  <c r="BK1200" i="1"/>
  <c r="BL1200" i="1"/>
  <c r="BM1200" i="1"/>
  <c r="BN1200" i="1"/>
  <c r="BO1200" i="1"/>
  <c r="BP1200" i="1"/>
  <c r="BJ1201" i="1"/>
  <c r="BK1201" i="1"/>
  <c r="BL1201" i="1"/>
  <c r="BM1201" i="1"/>
  <c r="BN1201" i="1"/>
  <c r="BO1201" i="1"/>
  <c r="BP1201" i="1"/>
  <c r="BJ1202" i="1"/>
  <c r="BK1202" i="1"/>
  <c r="BL1202" i="1"/>
  <c r="BM1202" i="1"/>
  <c r="BN1202" i="1"/>
  <c r="BO1202" i="1"/>
  <c r="BP1202" i="1"/>
  <c r="BJ1203" i="1"/>
  <c r="BK1203" i="1"/>
  <c r="BL1203" i="1"/>
  <c r="BM1203" i="1"/>
  <c r="BN1203" i="1"/>
  <c r="BO1203" i="1"/>
  <c r="BP1203" i="1"/>
  <c r="BJ1204" i="1"/>
  <c r="BK1204" i="1"/>
  <c r="BL1204" i="1"/>
  <c r="BM1204" i="1"/>
  <c r="BN1204" i="1"/>
  <c r="BO1204" i="1"/>
  <c r="BP1204" i="1"/>
  <c r="BJ1205" i="1"/>
  <c r="BK1205" i="1"/>
  <c r="BL1205" i="1"/>
  <c r="BM1205" i="1"/>
  <c r="BN1205" i="1"/>
  <c r="BO1205" i="1"/>
  <c r="BP1205" i="1"/>
  <c r="BJ1206" i="1"/>
  <c r="BK1206" i="1"/>
  <c r="BL1206" i="1"/>
  <c r="BM1206" i="1"/>
  <c r="BN1206" i="1"/>
  <c r="BO1206" i="1"/>
  <c r="BP1206" i="1"/>
  <c r="BJ1207" i="1"/>
  <c r="BK1207" i="1"/>
  <c r="BL1207" i="1"/>
  <c r="BM1207" i="1"/>
  <c r="BN1207" i="1"/>
  <c r="BO1207" i="1"/>
  <c r="BP1207" i="1"/>
  <c r="BJ1208" i="1"/>
  <c r="BK1208" i="1"/>
  <c r="BL1208" i="1"/>
  <c r="BM1208" i="1"/>
  <c r="BN1208" i="1"/>
  <c r="BO1208" i="1"/>
  <c r="BP1208" i="1"/>
  <c r="BJ1209" i="1"/>
  <c r="BK1209" i="1"/>
  <c r="BL1209" i="1"/>
  <c r="BM1209" i="1"/>
  <c r="BN1209" i="1"/>
  <c r="BO1209" i="1"/>
  <c r="BP1209" i="1"/>
  <c r="BJ1210" i="1"/>
  <c r="BK1210" i="1"/>
  <c r="BL1210" i="1"/>
  <c r="BM1210" i="1"/>
  <c r="BN1210" i="1"/>
  <c r="BO1210" i="1"/>
  <c r="BP1210" i="1"/>
  <c r="BJ1211" i="1"/>
  <c r="BK1211" i="1"/>
  <c r="BL1211" i="1"/>
  <c r="BM1211" i="1"/>
  <c r="BN1211" i="1"/>
  <c r="BO1211" i="1"/>
  <c r="BP1211" i="1"/>
  <c r="BJ1212" i="1"/>
  <c r="BK1212" i="1"/>
  <c r="BL1212" i="1"/>
  <c r="BM1212" i="1"/>
  <c r="BN1212" i="1"/>
  <c r="BO1212" i="1"/>
  <c r="BP1212" i="1"/>
  <c r="BJ1213" i="1"/>
  <c r="BK1213" i="1"/>
  <c r="BL1213" i="1"/>
  <c r="BM1213" i="1"/>
  <c r="BN1213" i="1"/>
  <c r="BO1213" i="1"/>
  <c r="BP1213" i="1"/>
  <c r="BJ1214" i="1"/>
  <c r="BK1214" i="1"/>
  <c r="BL1214" i="1"/>
  <c r="BM1214" i="1"/>
  <c r="BN1214" i="1"/>
  <c r="BO1214" i="1"/>
  <c r="BP1214" i="1"/>
  <c r="BJ1215" i="1"/>
  <c r="BK1215" i="1"/>
  <c r="BL1215" i="1"/>
  <c r="BM1215" i="1"/>
  <c r="BN1215" i="1"/>
  <c r="BO1215" i="1"/>
  <c r="BP1215" i="1"/>
  <c r="BJ1216" i="1"/>
  <c r="BK1216" i="1"/>
  <c r="BL1216" i="1"/>
  <c r="BM1216" i="1"/>
  <c r="BN1216" i="1"/>
  <c r="BO1216" i="1"/>
  <c r="BP1216" i="1"/>
  <c r="BJ1217" i="1"/>
  <c r="BK1217" i="1"/>
  <c r="BL1217" i="1"/>
  <c r="BM1217" i="1"/>
  <c r="BN1217" i="1"/>
  <c r="BO1217" i="1"/>
  <c r="BP1217" i="1"/>
  <c r="BJ1218" i="1"/>
  <c r="BK1218" i="1"/>
  <c r="BL1218" i="1"/>
  <c r="BM1218" i="1"/>
  <c r="BN1218" i="1"/>
  <c r="BO1218" i="1"/>
  <c r="BP1218" i="1"/>
  <c r="BJ1219" i="1"/>
  <c r="BK1219" i="1"/>
  <c r="BL1219" i="1"/>
  <c r="BM1219" i="1"/>
  <c r="BN1219" i="1"/>
  <c r="BO1219" i="1"/>
  <c r="BP1219" i="1"/>
  <c r="BJ1220" i="1"/>
  <c r="BK1220" i="1"/>
  <c r="BL1220" i="1"/>
  <c r="BM1220" i="1"/>
  <c r="BN1220" i="1"/>
  <c r="BO1220" i="1"/>
  <c r="BP1220" i="1"/>
  <c r="BJ1221" i="1"/>
  <c r="BK1221" i="1"/>
  <c r="BL1221" i="1"/>
  <c r="BM1221" i="1"/>
  <c r="BN1221" i="1"/>
  <c r="BO1221" i="1"/>
  <c r="BP1221" i="1"/>
  <c r="BJ1222" i="1"/>
  <c r="BK1222" i="1"/>
  <c r="BL1222" i="1"/>
  <c r="BM1222" i="1"/>
  <c r="BN1222" i="1"/>
  <c r="BO1222" i="1"/>
  <c r="BP1222" i="1"/>
  <c r="BJ1223" i="1"/>
  <c r="BK1223" i="1"/>
  <c r="BL1223" i="1"/>
  <c r="BM1223" i="1"/>
  <c r="BN1223" i="1"/>
  <c r="BO1223" i="1"/>
  <c r="BP1223" i="1"/>
  <c r="BJ1224" i="1"/>
  <c r="BK1224" i="1"/>
  <c r="BL1224" i="1"/>
  <c r="BM1224" i="1"/>
  <c r="BN1224" i="1"/>
  <c r="BO1224" i="1"/>
  <c r="BP1224" i="1"/>
  <c r="BJ1225" i="1"/>
  <c r="BK1225" i="1"/>
  <c r="BL1225" i="1"/>
  <c r="BM1225" i="1"/>
  <c r="BN1225" i="1"/>
  <c r="BO1225" i="1"/>
  <c r="BP1225" i="1"/>
  <c r="BJ1226" i="1"/>
  <c r="BK1226" i="1"/>
  <c r="BL1226" i="1"/>
  <c r="BM1226" i="1"/>
  <c r="BN1226" i="1"/>
  <c r="BO1226" i="1"/>
  <c r="BP1226" i="1"/>
  <c r="BJ1227" i="1"/>
  <c r="BK1227" i="1"/>
  <c r="BL1227" i="1"/>
  <c r="BM1227" i="1"/>
  <c r="BN1227" i="1"/>
  <c r="BO1227" i="1"/>
  <c r="BP1227" i="1"/>
  <c r="BJ1228" i="1"/>
  <c r="BK1228" i="1"/>
  <c r="BL1228" i="1"/>
  <c r="BM1228" i="1"/>
  <c r="BN1228" i="1"/>
  <c r="BO1228" i="1"/>
  <c r="BP1228" i="1"/>
  <c r="BJ1229" i="1"/>
  <c r="BK1229" i="1"/>
  <c r="BL1229" i="1"/>
  <c r="BM1229" i="1"/>
  <c r="BN1229" i="1"/>
  <c r="BO1229" i="1"/>
  <c r="BP1229" i="1"/>
  <c r="BJ1230" i="1"/>
  <c r="BK1230" i="1"/>
  <c r="BL1230" i="1"/>
  <c r="BM1230" i="1"/>
  <c r="BN1230" i="1"/>
  <c r="BO1230" i="1"/>
  <c r="BP1230" i="1"/>
  <c r="BJ1231" i="1"/>
  <c r="BK1231" i="1"/>
  <c r="BL1231" i="1"/>
  <c r="BM1231" i="1"/>
  <c r="BN1231" i="1"/>
  <c r="BO1231" i="1"/>
  <c r="BP1231" i="1"/>
  <c r="BJ1232" i="1"/>
  <c r="BK1232" i="1"/>
  <c r="BL1232" i="1"/>
  <c r="BM1232" i="1"/>
  <c r="BN1232" i="1"/>
  <c r="BO1232" i="1"/>
  <c r="BP1232" i="1"/>
  <c r="BJ1233" i="1"/>
  <c r="BK1233" i="1"/>
  <c r="BL1233" i="1"/>
  <c r="BM1233" i="1"/>
  <c r="BN1233" i="1"/>
  <c r="BO1233" i="1"/>
  <c r="BP1233" i="1"/>
  <c r="BJ1234" i="1"/>
  <c r="BK1234" i="1"/>
  <c r="BL1234" i="1"/>
  <c r="BM1234" i="1"/>
  <c r="BN1234" i="1"/>
  <c r="BO1234" i="1"/>
  <c r="BP1234" i="1"/>
  <c r="BJ1235" i="1"/>
  <c r="BK1235" i="1"/>
  <c r="BL1235" i="1"/>
  <c r="BM1235" i="1"/>
  <c r="BN1235" i="1"/>
  <c r="BO1235" i="1"/>
  <c r="BP1235" i="1"/>
  <c r="BJ1236" i="1"/>
  <c r="BK1236" i="1"/>
  <c r="BL1236" i="1"/>
  <c r="BM1236" i="1"/>
  <c r="BN1236" i="1"/>
  <c r="BO1236" i="1"/>
  <c r="BP1236" i="1"/>
  <c r="BJ1237" i="1"/>
  <c r="BK1237" i="1"/>
  <c r="BL1237" i="1"/>
  <c r="BM1237" i="1"/>
  <c r="BN1237" i="1"/>
  <c r="BO1237" i="1"/>
  <c r="BP1237" i="1"/>
  <c r="BJ1238" i="1"/>
  <c r="BK1238" i="1"/>
  <c r="BL1238" i="1"/>
  <c r="BM1238" i="1"/>
  <c r="BN1238" i="1"/>
  <c r="BO1238" i="1"/>
  <c r="BP1238" i="1"/>
  <c r="BJ1239" i="1"/>
  <c r="BK1239" i="1"/>
  <c r="BL1239" i="1"/>
  <c r="BM1239" i="1"/>
  <c r="BN1239" i="1"/>
  <c r="BO1239" i="1"/>
  <c r="BP1239" i="1"/>
  <c r="BJ1240" i="1"/>
  <c r="BK1240" i="1"/>
  <c r="BL1240" i="1"/>
  <c r="BM1240" i="1"/>
  <c r="BN1240" i="1"/>
  <c r="BO1240" i="1"/>
  <c r="BP1240" i="1"/>
  <c r="BJ1241" i="1"/>
  <c r="BK1241" i="1"/>
  <c r="BL1241" i="1"/>
  <c r="BM1241" i="1"/>
  <c r="BN1241" i="1"/>
  <c r="BO1241" i="1"/>
  <c r="BP1241" i="1"/>
  <c r="BJ1242" i="1"/>
  <c r="BK1242" i="1"/>
  <c r="BL1242" i="1"/>
  <c r="BM1242" i="1"/>
  <c r="BN1242" i="1"/>
  <c r="BO1242" i="1"/>
  <c r="BP1242" i="1"/>
  <c r="BJ1243" i="1"/>
  <c r="BK1243" i="1"/>
  <c r="BL1243" i="1"/>
  <c r="BM1243" i="1"/>
  <c r="BN1243" i="1"/>
  <c r="BO1243" i="1"/>
  <c r="BP1243" i="1"/>
  <c r="BJ1244" i="1"/>
  <c r="BK1244" i="1"/>
  <c r="BL1244" i="1"/>
  <c r="BM1244" i="1"/>
  <c r="BN1244" i="1"/>
  <c r="BO1244" i="1"/>
  <c r="BP1244" i="1"/>
  <c r="BJ1245" i="1"/>
  <c r="BK1245" i="1"/>
  <c r="BL1245" i="1"/>
  <c r="BM1245" i="1"/>
  <c r="BN1245" i="1"/>
  <c r="BO1245" i="1"/>
  <c r="BP1245" i="1"/>
  <c r="BJ1246" i="1"/>
  <c r="BK1246" i="1"/>
  <c r="BL1246" i="1"/>
  <c r="BM1246" i="1"/>
  <c r="BN1246" i="1"/>
  <c r="BO1246" i="1"/>
  <c r="BP1246" i="1"/>
  <c r="BJ1247" i="1"/>
  <c r="BK1247" i="1"/>
  <c r="BL1247" i="1"/>
  <c r="BM1247" i="1"/>
  <c r="BN1247" i="1"/>
  <c r="BO1247" i="1"/>
  <c r="BP1247" i="1"/>
  <c r="BJ1248" i="1"/>
  <c r="BK1248" i="1"/>
  <c r="BL1248" i="1"/>
  <c r="BM1248" i="1"/>
  <c r="BN1248" i="1"/>
  <c r="BO1248" i="1"/>
  <c r="BP1248" i="1"/>
  <c r="BJ1249" i="1"/>
  <c r="BK1249" i="1"/>
  <c r="BL1249" i="1"/>
  <c r="BM1249" i="1"/>
  <c r="BN1249" i="1"/>
  <c r="BO1249" i="1"/>
  <c r="BP1249" i="1"/>
  <c r="BJ1250" i="1"/>
  <c r="BK1250" i="1"/>
  <c r="BL1250" i="1"/>
  <c r="BM1250" i="1"/>
  <c r="BN1250" i="1"/>
  <c r="BO1250" i="1"/>
  <c r="BP1250" i="1"/>
  <c r="BJ1251" i="1"/>
  <c r="BK1251" i="1"/>
  <c r="BL1251" i="1"/>
  <c r="BM1251" i="1"/>
  <c r="BN1251" i="1"/>
  <c r="BO1251" i="1"/>
  <c r="BP1251" i="1"/>
  <c r="BJ1252" i="1"/>
  <c r="BK1252" i="1"/>
  <c r="BL1252" i="1"/>
  <c r="BM1252" i="1"/>
  <c r="BN1252" i="1"/>
  <c r="BO1252" i="1"/>
  <c r="BP1252" i="1"/>
  <c r="BJ1253" i="1"/>
  <c r="BK1253" i="1"/>
  <c r="BL1253" i="1"/>
  <c r="BM1253" i="1"/>
  <c r="BN1253" i="1"/>
  <c r="BO1253" i="1"/>
  <c r="BP1253" i="1"/>
  <c r="BJ1254" i="1"/>
  <c r="BK1254" i="1"/>
  <c r="BL1254" i="1"/>
  <c r="BM1254" i="1"/>
  <c r="BN1254" i="1"/>
  <c r="BO1254" i="1"/>
  <c r="BP1254" i="1"/>
  <c r="BJ1255" i="1"/>
  <c r="BK1255" i="1"/>
  <c r="BL1255" i="1"/>
  <c r="BM1255" i="1"/>
  <c r="BN1255" i="1"/>
  <c r="BO1255" i="1"/>
  <c r="BP1255" i="1"/>
  <c r="BJ1256" i="1"/>
  <c r="BK1256" i="1"/>
  <c r="BL1256" i="1"/>
  <c r="BM1256" i="1"/>
  <c r="BN1256" i="1"/>
  <c r="BO1256" i="1"/>
  <c r="BP1256" i="1"/>
  <c r="BJ1257" i="1"/>
  <c r="BK1257" i="1"/>
  <c r="BL1257" i="1"/>
  <c r="BM1257" i="1"/>
  <c r="BN1257" i="1"/>
  <c r="BO1257" i="1"/>
  <c r="BP1257" i="1"/>
  <c r="BJ1258" i="1"/>
  <c r="BK1258" i="1"/>
  <c r="BL1258" i="1"/>
  <c r="BM1258" i="1"/>
  <c r="BN1258" i="1"/>
  <c r="BO1258" i="1"/>
  <c r="BP1258" i="1"/>
  <c r="BJ1259" i="1"/>
  <c r="BK1259" i="1"/>
  <c r="BL1259" i="1"/>
  <c r="BM1259" i="1"/>
  <c r="BN1259" i="1"/>
  <c r="BO1259" i="1"/>
  <c r="BP1259" i="1"/>
  <c r="BJ1260" i="1"/>
  <c r="BK1260" i="1"/>
  <c r="BL1260" i="1"/>
  <c r="BM1260" i="1"/>
  <c r="BN1260" i="1"/>
  <c r="BO1260" i="1"/>
  <c r="BP1260" i="1"/>
  <c r="BJ1261" i="1"/>
  <c r="BK1261" i="1"/>
  <c r="BL1261" i="1"/>
  <c r="BM1261" i="1"/>
  <c r="BN1261" i="1"/>
  <c r="BO1261" i="1"/>
  <c r="BP1261" i="1"/>
  <c r="BJ1262" i="1"/>
  <c r="BK1262" i="1"/>
  <c r="BL1262" i="1"/>
  <c r="BM1262" i="1"/>
  <c r="BN1262" i="1"/>
  <c r="BO1262" i="1"/>
  <c r="BP1262" i="1"/>
  <c r="BJ1263" i="1"/>
  <c r="BK1263" i="1"/>
  <c r="BL1263" i="1"/>
  <c r="BM1263" i="1"/>
  <c r="BN1263" i="1"/>
  <c r="BO1263" i="1"/>
  <c r="BP1263" i="1"/>
  <c r="BJ1264" i="1"/>
  <c r="BK1264" i="1"/>
  <c r="BL1264" i="1"/>
  <c r="BM1264" i="1"/>
  <c r="BN1264" i="1"/>
  <c r="BO1264" i="1"/>
  <c r="BP1264" i="1"/>
  <c r="BJ1265" i="1"/>
  <c r="BK1265" i="1"/>
  <c r="BL1265" i="1"/>
  <c r="BM1265" i="1"/>
  <c r="BN1265" i="1"/>
  <c r="BO1265" i="1"/>
  <c r="BP1265" i="1"/>
  <c r="BJ1266" i="1"/>
  <c r="BK1266" i="1"/>
  <c r="BL1266" i="1"/>
  <c r="BM1266" i="1"/>
  <c r="BN1266" i="1"/>
  <c r="BO1266" i="1"/>
  <c r="BP1266" i="1"/>
  <c r="BJ1267" i="1"/>
  <c r="BK1267" i="1"/>
  <c r="BL1267" i="1"/>
  <c r="BM1267" i="1"/>
  <c r="BN1267" i="1"/>
  <c r="BO1267" i="1"/>
  <c r="BP1267" i="1"/>
  <c r="BJ1268" i="1"/>
  <c r="BK1268" i="1"/>
  <c r="BL1268" i="1"/>
  <c r="BM1268" i="1"/>
  <c r="BN1268" i="1"/>
  <c r="BO1268" i="1"/>
  <c r="BP1268" i="1"/>
  <c r="BJ1269" i="1"/>
  <c r="BK1269" i="1"/>
  <c r="BL1269" i="1"/>
  <c r="BM1269" i="1"/>
  <c r="BN1269" i="1"/>
  <c r="BO1269" i="1"/>
  <c r="BP1269" i="1"/>
  <c r="BJ1270" i="1"/>
  <c r="BK1270" i="1"/>
  <c r="BL1270" i="1"/>
  <c r="BM1270" i="1"/>
  <c r="BN1270" i="1"/>
  <c r="BO1270" i="1"/>
  <c r="BP1270" i="1"/>
  <c r="BJ1271" i="1"/>
  <c r="BK1271" i="1"/>
  <c r="BL1271" i="1"/>
  <c r="BM1271" i="1"/>
  <c r="BN1271" i="1"/>
  <c r="BO1271" i="1"/>
  <c r="BP1271" i="1"/>
  <c r="BJ1272" i="1"/>
  <c r="BK1272" i="1"/>
  <c r="BL1272" i="1"/>
  <c r="BM1272" i="1"/>
  <c r="BN1272" i="1"/>
  <c r="BO1272" i="1"/>
  <c r="BP1272" i="1"/>
  <c r="BJ1273" i="1"/>
  <c r="BK1273" i="1"/>
  <c r="BL1273" i="1"/>
  <c r="BM1273" i="1"/>
  <c r="BN1273" i="1"/>
  <c r="BO1273" i="1"/>
  <c r="BP1273" i="1"/>
  <c r="BJ1274" i="1"/>
  <c r="BK1274" i="1"/>
  <c r="BL1274" i="1"/>
  <c r="BM1274" i="1"/>
  <c r="BN1274" i="1"/>
  <c r="BO1274" i="1"/>
  <c r="BP1274" i="1"/>
  <c r="BJ1275" i="1"/>
  <c r="BK1275" i="1"/>
  <c r="BL1275" i="1"/>
  <c r="BM1275" i="1"/>
  <c r="BN1275" i="1"/>
  <c r="BO1275" i="1"/>
  <c r="BP1275" i="1"/>
  <c r="BJ1276" i="1"/>
  <c r="BK1276" i="1"/>
  <c r="BL1276" i="1"/>
  <c r="BM1276" i="1"/>
  <c r="BN1276" i="1"/>
  <c r="BO1276" i="1"/>
  <c r="BP1276" i="1"/>
  <c r="BJ1277" i="1"/>
  <c r="BK1277" i="1"/>
  <c r="BL1277" i="1"/>
  <c r="BM1277" i="1"/>
  <c r="BN1277" i="1"/>
  <c r="BO1277" i="1"/>
  <c r="BP1277" i="1"/>
  <c r="BJ1278" i="1"/>
  <c r="BK1278" i="1"/>
  <c r="BL1278" i="1"/>
  <c r="BM1278" i="1"/>
  <c r="BN1278" i="1"/>
  <c r="BO1278" i="1"/>
  <c r="BP1278" i="1"/>
  <c r="BJ1279" i="1"/>
  <c r="BK1279" i="1"/>
  <c r="BL1279" i="1"/>
  <c r="BM1279" i="1"/>
  <c r="BN1279" i="1"/>
  <c r="BO1279" i="1"/>
  <c r="BP1279" i="1"/>
  <c r="BJ1280" i="1"/>
  <c r="BK1280" i="1"/>
  <c r="BL1280" i="1"/>
  <c r="BM1280" i="1"/>
  <c r="BN1280" i="1"/>
  <c r="BO1280" i="1"/>
  <c r="BP1280" i="1"/>
  <c r="BJ1281" i="1"/>
  <c r="BK1281" i="1"/>
  <c r="BL1281" i="1"/>
  <c r="BM1281" i="1"/>
  <c r="BN1281" i="1"/>
  <c r="BO1281" i="1"/>
  <c r="BP1281" i="1"/>
  <c r="BJ1282" i="1"/>
  <c r="BK1282" i="1"/>
  <c r="BL1282" i="1"/>
  <c r="BM1282" i="1"/>
  <c r="BN1282" i="1"/>
  <c r="BO1282" i="1"/>
  <c r="BP1282" i="1"/>
  <c r="BJ1283" i="1"/>
  <c r="BK1283" i="1"/>
  <c r="BL1283" i="1"/>
  <c r="BM1283" i="1"/>
  <c r="BN1283" i="1"/>
  <c r="BO1283" i="1"/>
  <c r="BP1283" i="1"/>
  <c r="BJ1284" i="1"/>
  <c r="BK1284" i="1"/>
  <c r="BL1284" i="1"/>
  <c r="BM1284" i="1"/>
  <c r="BN1284" i="1"/>
  <c r="BO1284" i="1"/>
  <c r="BP1284" i="1"/>
  <c r="BJ1285" i="1"/>
  <c r="BK1285" i="1"/>
  <c r="BL1285" i="1"/>
  <c r="BM1285" i="1"/>
  <c r="BN1285" i="1"/>
  <c r="BO1285" i="1"/>
  <c r="BP1285" i="1"/>
  <c r="BJ1286" i="1"/>
  <c r="BK1286" i="1"/>
  <c r="BL1286" i="1"/>
  <c r="BM1286" i="1"/>
  <c r="BN1286" i="1"/>
  <c r="BO1286" i="1"/>
  <c r="BP1286" i="1"/>
  <c r="BJ1287" i="1"/>
  <c r="BK1287" i="1"/>
  <c r="BL1287" i="1"/>
  <c r="BM1287" i="1"/>
  <c r="BN1287" i="1"/>
  <c r="BO1287" i="1"/>
  <c r="BP1287" i="1"/>
  <c r="BJ1288" i="1"/>
  <c r="BK1288" i="1"/>
  <c r="BL1288" i="1"/>
  <c r="BM1288" i="1"/>
  <c r="BN1288" i="1"/>
  <c r="BO1288" i="1"/>
  <c r="BP1288" i="1"/>
  <c r="BJ1289" i="1"/>
  <c r="BK1289" i="1"/>
  <c r="BL1289" i="1"/>
  <c r="BM1289" i="1"/>
  <c r="BN1289" i="1"/>
  <c r="BO1289" i="1"/>
  <c r="BP1289" i="1"/>
  <c r="BJ1290" i="1"/>
  <c r="BK1290" i="1"/>
  <c r="BL1290" i="1"/>
  <c r="BM1290" i="1"/>
  <c r="BN1290" i="1"/>
  <c r="BO1290" i="1"/>
  <c r="BP1290" i="1"/>
  <c r="BJ1291" i="1"/>
  <c r="BK1291" i="1"/>
  <c r="BL1291" i="1"/>
  <c r="BM1291" i="1"/>
  <c r="BN1291" i="1"/>
  <c r="BO1291" i="1"/>
  <c r="BP1291" i="1"/>
  <c r="BJ1292" i="1"/>
  <c r="BK1292" i="1"/>
  <c r="BL1292" i="1"/>
  <c r="BM1292" i="1"/>
  <c r="BN1292" i="1"/>
  <c r="BO1292" i="1"/>
  <c r="BP1292" i="1"/>
  <c r="BJ1293" i="1"/>
  <c r="BK1293" i="1"/>
  <c r="BL1293" i="1"/>
  <c r="BM1293" i="1"/>
  <c r="BN1293" i="1"/>
  <c r="BO1293" i="1"/>
  <c r="BP1293" i="1"/>
  <c r="BJ1294" i="1"/>
  <c r="BK1294" i="1"/>
  <c r="BL1294" i="1"/>
  <c r="BM1294" i="1"/>
  <c r="BN1294" i="1"/>
  <c r="BO1294" i="1"/>
  <c r="BP1294" i="1"/>
  <c r="BJ1295" i="1"/>
  <c r="BK1295" i="1"/>
  <c r="BL1295" i="1"/>
  <c r="BM1295" i="1"/>
  <c r="BN1295" i="1"/>
  <c r="BO1295" i="1"/>
  <c r="BP1295" i="1"/>
  <c r="BJ1296" i="1"/>
  <c r="BK1296" i="1"/>
  <c r="BL1296" i="1"/>
  <c r="BM1296" i="1"/>
  <c r="BN1296" i="1"/>
  <c r="BO1296" i="1"/>
  <c r="BP1296" i="1"/>
  <c r="BJ1297" i="1"/>
  <c r="BK1297" i="1"/>
  <c r="BL1297" i="1"/>
  <c r="BM1297" i="1"/>
  <c r="BN1297" i="1"/>
  <c r="BO1297" i="1"/>
  <c r="BP1297" i="1"/>
  <c r="BJ1298" i="1"/>
  <c r="BK1298" i="1"/>
  <c r="BL1298" i="1"/>
  <c r="BM1298" i="1"/>
  <c r="BN1298" i="1"/>
  <c r="BO1298" i="1"/>
  <c r="BP1298" i="1"/>
  <c r="BJ1299" i="1"/>
  <c r="BK1299" i="1"/>
  <c r="BL1299" i="1"/>
  <c r="BM1299" i="1"/>
  <c r="BN1299" i="1"/>
  <c r="BO1299" i="1"/>
  <c r="BP1299" i="1"/>
  <c r="BJ1300" i="1"/>
  <c r="BK1300" i="1"/>
  <c r="BL1300" i="1"/>
  <c r="BM1300" i="1"/>
  <c r="BN1300" i="1"/>
  <c r="BO1300" i="1"/>
  <c r="BP1300" i="1"/>
  <c r="BJ1301" i="1"/>
  <c r="BK1301" i="1"/>
  <c r="BL1301" i="1"/>
  <c r="BM1301" i="1"/>
  <c r="BN1301" i="1"/>
  <c r="BO1301" i="1"/>
  <c r="BP1301" i="1"/>
  <c r="BJ1302" i="1"/>
  <c r="BK1302" i="1"/>
  <c r="BL1302" i="1"/>
  <c r="BM1302" i="1"/>
  <c r="BN1302" i="1"/>
  <c r="BO1302" i="1"/>
  <c r="BP1302" i="1"/>
  <c r="BJ1303" i="1"/>
  <c r="BK1303" i="1"/>
  <c r="BL1303" i="1"/>
  <c r="BM1303" i="1"/>
  <c r="BN1303" i="1"/>
  <c r="BO1303" i="1"/>
  <c r="BP1303" i="1"/>
  <c r="BJ1304" i="1"/>
  <c r="BK1304" i="1"/>
  <c r="BL1304" i="1"/>
  <c r="BM1304" i="1"/>
  <c r="BN1304" i="1"/>
  <c r="BO1304" i="1"/>
  <c r="BP1304" i="1"/>
  <c r="BJ1305" i="1"/>
  <c r="BK1305" i="1"/>
  <c r="BL1305" i="1"/>
  <c r="BM1305" i="1"/>
  <c r="BN1305" i="1"/>
  <c r="BO1305" i="1"/>
  <c r="BP1305" i="1"/>
  <c r="BJ1306" i="1"/>
  <c r="BK1306" i="1"/>
  <c r="BL1306" i="1"/>
  <c r="BM1306" i="1"/>
  <c r="BN1306" i="1"/>
  <c r="BO1306" i="1"/>
  <c r="BP1306" i="1"/>
  <c r="BJ1307" i="1"/>
  <c r="BK1307" i="1"/>
  <c r="BL1307" i="1"/>
  <c r="BM1307" i="1"/>
  <c r="BN1307" i="1"/>
  <c r="BO1307" i="1"/>
  <c r="BP1307" i="1"/>
  <c r="BJ1308" i="1"/>
  <c r="BK1308" i="1"/>
  <c r="BL1308" i="1"/>
  <c r="BM1308" i="1"/>
  <c r="BN1308" i="1"/>
  <c r="BO1308" i="1"/>
  <c r="BP1308" i="1"/>
  <c r="BJ1309" i="1"/>
  <c r="BK1309" i="1"/>
  <c r="BL1309" i="1"/>
  <c r="BM1309" i="1"/>
  <c r="BN1309" i="1"/>
  <c r="BO1309" i="1"/>
  <c r="BP1309" i="1"/>
  <c r="BJ1310" i="1"/>
  <c r="BK1310" i="1"/>
  <c r="BL1310" i="1"/>
  <c r="BM1310" i="1"/>
  <c r="BN1310" i="1"/>
  <c r="BO1310" i="1"/>
  <c r="BP1310" i="1"/>
  <c r="BJ1311" i="1"/>
  <c r="BK1311" i="1"/>
  <c r="BL1311" i="1"/>
  <c r="BM1311" i="1"/>
  <c r="BN1311" i="1"/>
  <c r="BO1311" i="1"/>
  <c r="BP1311" i="1"/>
  <c r="BJ1312" i="1"/>
  <c r="BK1312" i="1"/>
  <c r="BL1312" i="1"/>
  <c r="BM1312" i="1"/>
  <c r="BN1312" i="1"/>
  <c r="BO1312" i="1"/>
  <c r="BP1312" i="1"/>
  <c r="BJ1313" i="1"/>
  <c r="BK1313" i="1"/>
  <c r="BL1313" i="1"/>
  <c r="BM1313" i="1"/>
  <c r="BN1313" i="1"/>
  <c r="BO1313" i="1"/>
  <c r="BP1313" i="1"/>
  <c r="BJ1314" i="1"/>
  <c r="BK1314" i="1"/>
  <c r="BL1314" i="1"/>
  <c r="BM1314" i="1"/>
  <c r="BN1314" i="1"/>
  <c r="BO1314" i="1"/>
  <c r="BP1314" i="1"/>
  <c r="BJ1315" i="1"/>
  <c r="BK1315" i="1"/>
  <c r="BL1315" i="1"/>
  <c r="BM1315" i="1"/>
  <c r="BN1315" i="1"/>
  <c r="BO1315" i="1"/>
  <c r="BP1315" i="1"/>
  <c r="BJ1316" i="1"/>
  <c r="BK1316" i="1"/>
  <c r="BL1316" i="1"/>
  <c r="BM1316" i="1"/>
  <c r="BN1316" i="1"/>
  <c r="BO1316" i="1"/>
  <c r="BP1316" i="1"/>
  <c r="BJ1317" i="1"/>
  <c r="BK1317" i="1"/>
  <c r="BL1317" i="1"/>
  <c r="BM1317" i="1"/>
  <c r="BN1317" i="1"/>
  <c r="BO1317" i="1"/>
  <c r="BP1317" i="1"/>
  <c r="BJ1318" i="1"/>
  <c r="BK1318" i="1"/>
  <c r="BL1318" i="1"/>
  <c r="BM1318" i="1"/>
  <c r="BN1318" i="1"/>
  <c r="BO1318" i="1"/>
  <c r="BP1318" i="1"/>
  <c r="BJ1319" i="1"/>
  <c r="BK1319" i="1"/>
  <c r="BL1319" i="1"/>
  <c r="BM1319" i="1"/>
  <c r="BN1319" i="1"/>
  <c r="BO1319" i="1"/>
  <c r="BP1319" i="1"/>
  <c r="BJ1320" i="1"/>
  <c r="BK1320" i="1"/>
  <c r="BL1320" i="1"/>
  <c r="BM1320" i="1"/>
  <c r="BN1320" i="1"/>
  <c r="BO1320" i="1"/>
  <c r="BP1320" i="1"/>
  <c r="BJ1321" i="1"/>
  <c r="BK1321" i="1"/>
  <c r="BL1321" i="1"/>
  <c r="BM1321" i="1"/>
  <c r="BN1321" i="1"/>
  <c r="BO1321" i="1"/>
  <c r="BP1321" i="1"/>
  <c r="BJ1322" i="1"/>
  <c r="BK1322" i="1"/>
  <c r="BL1322" i="1"/>
  <c r="BM1322" i="1"/>
  <c r="BN1322" i="1"/>
  <c r="BO1322" i="1"/>
  <c r="BP1322" i="1"/>
  <c r="BJ1323" i="1"/>
  <c r="BK1323" i="1"/>
  <c r="BL1323" i="1"/>
  <c r="BM1323" i="1"/>
  <c r="BN1323" i="1"/>
  <c r="BO1323" i="1"/>
  <c r="BP1323" i="1"/>
  <c r="BJ1324" i="1"/>
  <c r="BK1324" i="1"/>
  <c r="BL1324" i="1"/>
  <c r="BM1324" i="1"/>
  <c r="BN1324" i="1"/>
  <c r="BO1324" i="1"/>
  <c r="BP1324" i="1"/>
  <c r="BJ1325" i="1"/>
  <c r="BK1325" i="1"/>
  <c r="BL1325" i="1"/>
  <c r="BM1325" i="1"/>
  <c r="BN1325" i="1"/>
  <c r="BO1325" i="1"/>
  <c r="BP1325" i="1"/>
  <c r="BJ1326" i="1"/>
  <c r="BK1326" i="1"/>
  <c r="BL1326" i="1"/>
  <c r="BM1326" i="1"/>
  <c r="BN1326" i="1"/>
  <c r="BO1326" i="1"/>
  <c r="BP1326" i="1"/>
  <c r="BJ1327" i="1"/>
  <c r="BK1327" i="1"/>
  <c r="BL1327" i="1"/>
  <c r="BM1327" i="1"/>
  <c r="BN1327" i="1"/>
  <c r="BO1327" i="1"/>
  <c r="BP1327" i="1"/>
  <c r="BJ1328" i="1"/>
  <c r="BK1328" i="1"/>
  <c r="BL1328" i="1"/>
  <c r="BM1328" i="1"/>
  <c r="BN1328" i="1"/>
  <c r="BO1328" i="1"/>
  <c r="BP1328" i="1"/>
  <c r="BJ1329" i="1"/>
  <c r="BK1329" i="1"/>
  <c r="BL1329" i="1"/>
  <c r="BM1329" i="1"/>
  <c r="BN1329" i="1"/>
  <c r="BO1329" i="1"/>
  <c r="BP1329" i="1"/>
  <c r="BJ1330" i="1"/>
  <c r="BK1330" i="1"/>
  <c r="BL1330" i="1"/>
  <c r="BM1330" i="1"/>
  <c r="BN1330" i="1"/>
  <c r="BO1330" i="1"/>
  <c r="BP1330" i="1"/>
  <c r="BJ1331" i="1"/>
  <c r="BK1331" i="1"/>
  <c r="BL1331" i="1"/>
  <c r="BM1331" i="1"/>
  <c r="BN1331" i="1"/>
  <c r="BO1331" i="1"/>
  <c r="BP1331" i="1"/>
  <c r="BJ1332" i="1"/>
  <c r="BK1332" i="1"/>
  <c r="BL1332" i="1"/>
  <c r="BM1332" i="1"/>
  <c r="BN1332" i="1"/>
  <c r="BO1332" i="1"/>
  <c r="BP1332" i="1"/>
  <c r="BJ1333" i="1"/>
  <c r="BK1333" i="1"/>
  <c r="BL1333" i="1"/>
  <c r="BM1333" i="1"/>
  <c r="BN1333" i="1"/>
  <c r="BO1333" i="1"/>
  <c r="BP1333" i="1"/>
  <c r="BJ1334" i="1"/>
  <c r="BK1334" i="1"/>
  <c r="BL1334" i="1"/>
  <c r="BM1334" i="1"/>
  <c r="BN1334" i="1"/>
  <c r="BO1334" i="1"/>
  <c r="BP1334" i="1"/>
  <c r="BJ1335" i="1"/>
  <c r="BK1335" i="1"/>
  <c r="BL1335" i="1"/>
  <c r="BM1335" i="1"/>
  <c r="BN1335" i="1"/>
  <c r="BO1335" i="1"/>
  <c r="BP1335" i="1"/>
  <c r="BJ1336" i="1"/>
  <c r="BK1336" i="1"/>
  <c r="BL1336" i="1"/>
  <c r="BM1336" i="1"/>
  <c r="BN1336" i="1"/>
  <c r="BO1336" i="1"/>
  <c r="BP1336" i="1"/>
  <c r="BJ1337" i="1"/>
  <c r="BK1337" i="1"/>
  <c r="BL1337" i="1"/>
  <c r="BM1337" i="1"/>
  <c r="BN1337" i="1"/>
  <c r="BO1337" i="1"/>
  <c r="BP1337" i="1"/>
  <c r="BJ1338" i="1"/>
  <c r="BK1338" i="1"/>
  <c r="BL1338" i="1"/>
  <c r="BM1338" i="1"/>
  <c r="BN1338" i="1"/>
  <c r="BO1338" i="1"/>
  <c r="BP1338" i="1"/>
  <c r="BJ1339" i="1"/>
  <c r="BK1339" i="1"/>
  <c r="BL1339" i="1"/>
  <c r="BM1339" i="1"/>
  <c r="BN1339" i="1"/>
  <c r="BO1339" i="1"/>
  <c r="BP1339" i="1"/>
  <c r="BJ1340" i="1"/>
  <c r="BK1340" i="1"/>
  <c r="BL1340" i="1"/>
  <c r="BM1340" i="1"/>
  <c r="BN1340" i="1"/>
  <c r="BO1340" i="1"/>
  <c r="BP1340" i="1"/>
  <c r="BJ1341" i="1"/>
  <c r="BK1341" i="1"/>
  <c r="BL1341" i="1"/>
  <c r="BM1341" i="1"/>
  <c r="BN1341" i="1"/>
  <c r="BO1341" i="1"/>
  <c r="BP1341" i="1"/>
  <c r="BJ1342" i="1"/>
  <c r="BK1342" i="1"/>
  <c r="BL1342" i="1"/>
  <c r="BM1342" i="1"/>
  <c r="BN1342" i="1"/>
  <c r="BO1342" i="1"/>
  <c r="BP1342" i="1"/>
  <c r="BJ1343" i="1"/>
  <c r="BK1343" i="1"/>
  <c r="BL1343" i="1"/>
  <c r="BM1343" i="1"/>
  <c r="BN1343" i="1"/>
  <c r="BO1343" i="1"/>
  <c r="BP1343" i="1"/>
  <c r="BJ1344" i="1"/>
  <c r="BK1344" i="1"/>
  <c r="BL1344" i="1"/>
  <c r="BM1344" i="1"/>
  <c r="BN1344" i="1"/>
  <c r="BO1344" i="1"/>
  <c r="BP1344" i="1"/>
  <c r="BJ1345" i="1"/>
  <c r="BK1345" i="1"/>
  <c r="BL1345" i="1"/>
  <c r="BM1345" i="1"/>
  <c r="BN1345" i="1"/>
  <c r="BO1345" i="1"/>
  <c r="BP1345" i="1"/>
  <c r="BJ1346" i="1"/>
  <c r="BK1346" i="1"/>
  <c r="BL1346" i="1"/>
  <c r="BM1346" i="1"/>
  <c r="BN1346" i="1"/>
  <c r="BO1346" i="1"/>
  <c r="BP1346" i="1"/>
  <c r="BJ1347" i="1"/>
  <c r="BK1347" i="1"/>
  <c r="BL1347" i="1"/>
  <c r="BM1347" i="1"/>
  <c r="BN1347" i="1"/>
  <c r="BO1347" i="1"/>
  <c r="BP1347" i="1"/>
  <c r="BJ1348" i="1"/>
  <c r="BK1348" i="1"/>
  <c r="BL1348" i="1"/>
  <c r="BM1348" i="1"/>
  <c r="BN1348" i="1"/>
  <c r="BO1348" i="1"/>
  <c r="BP1348" i="1"/>
  <c r="BJ1349" i="1"/>
  <c r="BK1349" i="1"/>
  <c r="BL1349" i="1"/>
  <c r="BM1349" i="1"/>
  <c r="BN1349" i="1"/>
  <c r="BO1349" i="1"/>
  <c r="BP1349" i="1"/>
  <c r="BJ1350" i="1"/>
  <c r="BK1350" i="1"/>
  <c r="BL1350" i="1"/>
  <c r="BM1350" i="1"/>
  <c r="BN1350" i="1"/>
  <c r="BO1350" i="1"/>
  <c r="BP1350" i="1"/>
  <c r="BJ1351" i="1"/>
  <c r="BK1351" i="1"/>
  <c r="BL1351" i="1"/>
  <c r="BM1351" i="1"/>
  <c r="BN1351" i="1"/>
  <c r="BO1351" i="1"/>
  <c r="BP1351" i="1"/>
  <c r="BJ1352" i="1"/>
  <c r="BK1352" i="1"/>
  <c r="BL1352" i="1"/>
  <c r="BM1352" i="1"/>
  <c r="BN1352" i="1"/>
  <c r="BO1352" i="1"/>
  <c r="BP1352" i="1"/>
  <c r="BJ1353" i="1"/>
  <c r="BK1353" i="1"/>
  <c r="BL1353" i="1"/>
  <c r="BM1353" i="1"/>
  <c r="BN1353" i="1"/>
  <c r="BO1353" i="1"/>
  <c r="BP1353" i="1"/>
  <c r="BJ1354" i="1"/>
  <c r="BK1354" i="1"/>
  <c r="BL1354" i="1"/>
  <c r="BM1354" i="1"/>
  <c r="BN1354" i="1"/>
  <c r="BO1354" i="1"/>
  <c r="BP1354" i="1"/>
  <c r="BJ1355" i="1"/>
  <c r="BK1355" i="1"/>
  <c r="BL1355" i="1"/>
  <c r="BM1355" i="1"/>
  <c r="BN1355" i="1"/>
  <c r="BO1355" i="1"/>
  <c r="BP1355" i="1"/>
  <c r="BJ1356" i="1"/>
  <c r="BK1356" i="1"/>
  <c r="BL1356" i="1"/>
  <c r="BM1356" i="1"/>
  <c r="BN1356" i="1"/>
  <c r="BO1356" i="1"/>
  <c r="BP1356" i="1"/>
  <c r="BJ1357" i="1"/>
  <c r="BK1357" i="1"/>
  <c r="BL1357" i="1"/>
  <c r="BM1357" i="1"/>
  <c r="BN1357" i="1"/>
  <c r="BO1357" i="1"/>
  <c r="BP1357" i="1"/>
  <c r="BJ1358" i="1"/>
  <c r="BK1358" i="1"/>
  <c r="BL1358" i="1"/>
  <c r="BM1358" i="1"/>
  <c r="BN1358" i="1"/>
  <c r="BO1358" i="1"/>
  <c r="BP1358" i="1"/>
  <c r="BJ1359" i="1"/>
  <c r="BK1359" i="1"/>
  <c r="BL1359" i="1"/>
  <c r="BM1359" i="1"/>
  <c r="BN1359" i="1"/>
  <c r="BO1359" i="1"/>
  <c r="BP1359" i="1"/>
  <c r="BJ1360" i="1"/>
  <c r="BK1360" i="1"/>
  <c r="BL1360" i="1"/>
  <c r="BM1360" i="1"/>
  <c r="BN1360" i="1"/>
  <c r="BO1360" i="1"/>
  <c r="BP1360" i="1"/>
  <c r="BJ1361" i="1"/>
  <c r="BK1361" i="1"/>
  <c r="BL1361" i="1"/>
  <c r="BM1361" i="1"/>
  <c r="BN1361" i="1"/>
  <c r="BO1361" i="1"/>
  <c r="BP1361" i="1"/>
  <c r="BJ1362" i="1"/>
  <c r="BK1362" i="1"/>
  <c r="BL1362" i="1"/>
  <c r="BM1362" i="1"/>
  <c r="BN1362" i="1"/>
  <c r="BO1362" i="1"/>
  <c r="BP1362" i="1"/>
  <c r="BJ1363" i="1"/>
  <c r="BK1363" i="1"/>
  <c r="BL1363" i="1"/>
  <c r="BM1363" i="1"/>
  <c r="BN1363" i="1"/>
  <c r="BO1363" i="1"/>
  <c r="BP1363" i="1"/>
  <c r="BJ1364" i="1"/>
  <c r="BK1364" i="1"/>
  <c r="BL1364" i="1"/>
  <c r="BM1364" i="1"/>
  <c r="BN1364" i="1"/>
  <c r="BO1364" i="1"/>
  <c r="BP1364" i="1"/>
  <c r="BJ1365" i="1"/>
  <c r="BK1365" i="1"/>
  <c r="BL1365" i="1"/>
  <c r="BM1365" i="1"/>
  <c r="BN1365" i="1"/>
  <c r="BO1365" i="1"/>
  <c r="BP1365" i="1"/>
  <c r="BJ1366" i="1"/>
  <c r="BK1366" i="1"/>
  <c r="BL1366" i="1"/>
  <c r="BM1366" i="1"/>
  <c r="BN1366" i="1"/>
  <c r="BO1366" i="1"/>
  <c r="BP1366" i="1"/>
  <c r="BJ1367" i="1"/>
  <c r="BK1367" i="1"/>
  <c r="BL1367" i="1"/>
  <c r="BM1367" i="1"/>
  <c r="BN1367" i="1"/>
  <c r="BO1367" i="1"/>
  <c r="BP1367" i="1"/>
  <c r="BJ1368" i="1"/>
  <c r="BK1368" i="1"/>
  <c r="BL1368" i="1"/>
  <c r="BM1368" i="1"/>
  <c r="BN1368" i="1"/>
  <c r="BO1368" i="1"/>
  <c r="BP1368" i="1"/>
  <c r="BJ1369" i="1"/>
  <c r="BK1369" i="1"/>
  <c r="BL1369" i="1"/>
  <c r="BM1369" i="1"/>
  <c r="BN1369" i="1"/>
  <c r="BO1369" i="1"/>
  <c r="BP1369" i="1"/>
  <c r="BJ1370" i="1"/>
  <c r="BK1370" i="1"/>
  <c r="BL1370" i="1"/>
  <c r="BM1370" i="1"/>
  <c r="BN1370" i="1"/>
  <c r="BO1370" i="1"/>
  <c r="BP1370" i="1"/>
  <c r="BJ1371" i="1"/>
  <c r="BK1371" i="1"/>
  <c r="BL1371" i="1"/>
  <c r="BM1371" i="1"/>
  <c r="BN1371" i="1"/>
  <c r="BO1371" i="1"/>
  <c r="BP1371" i="1"/>
  <c r="BJ1372" i="1"/>
  <c r="BK1372" i="1"/>
  <c r="BL1372" i="1"/>
  <c r="BM1372" i="1"/>
  <c r="BN1372" i="1"/>
  <c r="BO1372" i="1"/>
  <c r="BP1372" i="1"/>
  <c r="BJ1373" i="1"/>
  <c r="BK1373" i="1"/>
  <c r="BL1373" i="1"/>
  <c r="BM1373" i="1"/>
  <c r="BN1373" i="1"/>
  <c r="BO1373" i="1"/>
  <c r="BP1373" i="1"/>
  <c r="BJ1374" i="1"/>
  <c r="BK1374" i="1"/>
  <c r="BL1374" i="1"/>
  <c r="BM1374" i="1"/>
  <c r="BN1374" i="1"/>
  <c r="BO1374" i="1"/>
  <c r="BP1374" i="1"/>
  <c r="BJ1375" i="1"/>
  <c r="BK1375" i="1"/>
  <c r="BL1375" i="1"/>
  <c r="BM1375" i="1"/>
  <c r="BN1375" i="1"/>
  <c r="BO1375" i="1"/>
  <c r="BP1375" i="1"/>
  <c r="BJ1376" i="1"/>
  <c r="BK1376" i="1"/>
  <c r="BL1376" i="1"/>
  <c r="BM1376" i="1"/>
  <c r="BN1376" i="1"/>
  <c r="BO1376" i="1"/>
  <c r="BP1376" i="1"/>
  <c r="BJ1377" i="1"/>
  <c r="BK1377" i="1"/>
  <c r="BL1377" i="1"/>
  <c r="BM1377" i="1"/>
  <c r="BN1377" i="1"/>
  <c r="BO1377" i="1"/>
  <c r="BP1377" i="1"/>
  <c r="BJ1378" i="1"/>
  <c r="BK1378" i="1"/>
  <c r="BL1378" i="1"/>
  <c r="BM1378" i="1"/>
  <c r="BN1378" i="1"/>
  <c r="BO1378" i="1"/>
  <c r="BP1378" i="1"/>
  <c r="BJ1379" i="1"/>
  <c r="BK1379" i="1"/>
  <c r="BL1379" i="1"/>
  <c r="BM1379" i="1"/>
  <c r="BN1379" i="1"/>
  <c r="BO1379" i="1"/>
  <c r="BP1379" i="1"/>
  <c r="BJ1380" i="1"/>
  <c r="BK1380" i="1"/>
  <c r="BL1380" i="1"/>
  <c r="BM1380" i="1"/>
  <c r="BN1380" i="1"/>
  <c r="BO1380" i="1"/>
  <c r="BP1380" i="1"/>
  <c r="BJ1381" i="1"/>
  <c r="BK1381" i="1"/>
  <c r="BL1381" i="1"/>
  <c r="BM1381" i="1"/>
  <c r="BN1381" i="1"/>
  <c r="BO1381" i="1"/>
  <c r="BP1381" i="1"/>
  <c r="BJ1382" i="1"/>
  <c r="BK1382" i="1"/>
  <c r="BL1382" i="1"/>
  <c r="BM1382" i="1"/>
  <c r="BN1382" i="1"/>
  <c r="BO1382" i="1"/>
  <c r="BP1382" i="1"/>
  <c r="BJ1383" i="1"/>
  <c r="BK1383" i="1"/>
  <c r="BL1383" i="1"/>
  <c r="BM1383" i="1"/>
  <c r="BN1383" i="1"/>
  <c r="BO1383" i="1"/>
  <c r="BP1383" i="1"/>
  <c r="BJ1384" i="1"/>
  <c r="BK1384" i="1"/>
  <c r="BL1384" i="1"/>
  <c r="BM1384" i="1"/>
  <c r="BN1384" i="1"/>
  <c r="BO1384" i="1"/>
  <c r="BP1384" i="1"/>
  <c r="BJ1385" i="1"/>
  <c r="BK1385" i="1"/>
  <c r="BL1385" i="1"/>
  <c r="BM1385" i="1"/>
  <c r="BN1385" i="1"/>
  <c r="BO1385" i="1"/>
  <c r="BP1385" i="1"/>
  <c r="BJ1386" i="1"/>
  <c r="BK1386" i="1"/>
  <c r="BL1386" i="1"/>
  <c r="BM1386" i="1"/>
  <c r="BN1386" i="1"/>
  <c r="BO1386" i="1"/>
  <c r="BP1386" i="1"/>
  <c r="BJ1387" i="1"/>
  <c r="BK1387" i="1"/>
  <c r="BL1387" i="1"/>
  <c r="BM1387" i="1"/>
  <c r="BN1387" i="1"/>
  <c r="BO1387" i="1"/>
  <c r="BP1387" i="1"/>
  <c r="BJ1388" i="1"/>
  <c r="BK1388" i="1"/>
  <c r="BL1388" i="1"/>
  <c r="BM1388" i="1"/>
  <c r="BN1388" i="1"/>
  <c r="BO1388" i="1"/>
  <c r="BP1388" i="1"/>
  <c r="BJ1389" i="1"/>
  <c r="BK1389" i="1"/>
  <c r="BL1389" i="1"/>
  <c r="BM1389" i="1"/>
  <c r="BN1389" i="1"/>
  <c r="BO1389" i="1"/>
  <c r="BP1389" i="1"/>
  <c r="BJ1390" i="1"/>
  <c r="BK1390" i="1"/>
  <c r="BL1390" i="1"/>
  <c r="BM1390" i="1"/>
  <c r="BN1390" i="1"/>
  <c r="BO1390" i="1"/>
  <c r="BP1390" i="1"/>
  <c r="BJ1391" i="1"/>
  <c r="BK1391" i="1"/>
  <c r="BL1391" i="1"/>
  <c r="BM1391" i="1"/>
  <c r="BN1391" i="1"/>
  <c r="BO1391" i="1"/>
  <c r="BP1391" i="1"/>
  <c r="BJ1392" i="1"/>
  <c r="BK1392" i="1"/>
  <c r="BL1392" i="1"/>
  <c r="BM1392" i="1"/>
  <c r="BN1392" i="1"/>
  <c r="BO1392" i="1"/>
  <c r="BP1392" i="1"/>
  <c r="BJ1393" i="1"/>
  <c r="BK1393" i="1"/>
  <c r="BL1393" i="1"/>
  <c r="BM1393" i="1"/>
  <c r="BN1393" i="1"/>
  <c r="BO1393" i="1"/>
  <c r="BP1393" i="1"/>
  <c r="BJ1394" i="1"/>
  <c r="BK1394" i="1"/>
  <c r="BL1394" i="1"/>
  <c r="BM1394" i="1"/>
  <c r="BN1394" i="1"/>
  <c r="BO1394" i="1"/>
  <c r="BP1394" i="1"/>
  <c r="BJ1395" i="1"/>
  <c r="BK1395" i="1"/>
  <c r="BL1395" i="1"/>
  <c r="BM1395" i="1"/>
  <c r="BN1395" i="1"/>
  <c r="BO1395" i="1"/>
  <c r="BP1395" i="1"/>
  <c r="BJ1396" i="1"/>
  <c r="BK1396" i="1"/>
  <c r="BL1396" i="1"/>
  <c r="BM1396" i="1"/>
  <c r="BN1396" i="1"/>
  <c r="BO1396" i="1"/>
  <c r="BP1396" i="1"/>
  <c r="BJ1397" i="1"/>
  <c r="BK1397" i="1"/>
  <c r="BL1397" i="1"/>
  <c r="BM1397" i="1"/>
  <c r="BN1397" i="1"/>
  <c r="BO1397" i="1"/>
  <c r="BP1397" i="1"/>
  <c r="BJ1398" i="1"/>
  <c r="BK1398" i="1"/>
  <c r="BL1398" i="1"/>
  <c r="BM1398" i="1"/>
  <c r="BN1398" i="1"/>
  <c r="BO1398" i="1"/>
  <c r="BP1398" i="1"/>
  <c r="BJ1399" i="1"/>
  <c r="BK1399" i="1"/>
  <c r="BL1399" i="1"/>
  <c r="BM1399" i="1"/>
  <c r="BN1399" i="1"/>
  <c r="BO1399" i="1"/>
  <c r="BP1399" i="1"/>
  <c r="BJ1400" i="1"/>
  <c r="BK1400" i="1"/>
  <c r="BL1400" i="1"/>
  <c r="BM1400" i="1"/>
  <c r="BN1400" i="1"/>
  <c r="BO1400" i="1"/>
  <c r="BP1400" i="1"/>
  <c r="BJ1401" i="1"/>
  <c r="BK1401" i="1"/>
  <c r="BL1401" i="1"/>
  <c r="BM1401" i="1"/>
  <c r="BN1401" i="1"/>
  <c r="BO1401" i="1"/>
  <c r="BP1401" i="1"/>
  <c r="BJ1402" i="1"/>
  <c r="BK1402" i="1"/>
  <c r="BL1402" i="1"/>
  <c r="BM1402" i="1"/>
  <c r="BN1402" i="1"/>
  <c r="BO1402" i="1"/>
  <c r="BP1402" i="1"/>
  <c r="BJ1403" i="1"/>
  <c r="BK1403" i="1"/>
  <c r="BL1403" i="1"/>
  <c r="BM1403" i="1"/>
  <c r="BN1403" i="1"/>
  <c r="BO1403" i="1"/>
  <c r="BP1403" i="1"/>
  <c r="BJ1404" i="1"/>
  <c r="BK1404" i="1"/>
  <c r="BL1404" i="1"/>
  <c r="BM1404" i="1"/>
  <c r="BN1404" i="1"/>
  <c r="BO1404" i="1"/>
  <c r="BP1404" i="1"/>
  <c r="BJ1405" i="1"/>
  <c r="BK1405" i="1"/>
  <c r="BL1405" i="1"/>
  <c r="BM1405" i="1"/>
  <c r="BN1405" i="1"/>
  <c r="BO1405" i="1"/>
  <c r="BP1405" i="1"/>
  <c r="BJ1406" i="1"/>
  <c r="BK1406" i="1"/>
  <c r="BL1406" i="1"/>
  <c r="BM1406" i="1"/>
  <c r="BN1406" i="1"/>
  <c r="BO1406" i="1"/>
  <c r="BP1406" i="1"/>
  <c r="BJ1407" i="1"/>
  <c r="BK1407" i="1"/>
  <c r="BL1407" i="1"/>
  <c r="BM1407" i="1"/>
  <c r="BN1407" i="1"/>
  <c r="BO1407" i="1"/>
  <c r="BP1407" i="1"/>
  <c r="BJ1408" i="1"/>
  <c r="BK1408" i="1"/>
  <c r="BL1408" i="1"/>
  <c r="BM1408" i="1"/>
  <c r="BN1408" i="1"/>
  <c r="BO1408" i="1"/>
  <c r="BP1408" i="1"/>
  <c r="BJ1409" i="1"/>
  <c r="BK1409" i="1"/>
  <c r="BL1409" i="1"/>
  <c r="BM1409" i="1"/>
  <c r="BN1409" i="1"/>
  <c r="BO1409" i="1"/>
  <c r="BP1409" i="1"/>
  <c r="BJ1410" i="1"/>
  <c r="BK1410" i="1"/>
  <c r="BL1410" i="1"/>
  <c r="BM1410" i="1"/>
  <c r="BN1410" i="1"/>
  <c r="BO1410" i="1"/>
  <c r="BP1410" i="1"/>
  <c r="BJ1411" i="1"/>
  <c r="BK1411" i="1"/>
  <c r="BL1411" i="1"/>
  <c r="BM1411" i="1"/>
  <c r="BN1411" i="1"/>
  <c r="BO1411" i="1"/>
  <c r="BP1411" i="1"/>
  <c r="BJ1412" i="1"/>
  <c r="BK1412" i="1"/>
  <c r="BL1412" i="1"/>
  <c r="BM1412" i="1"/>
  <c r="BN1412" i="1"/>
  <c r="BO1412" i="1"/>
  <c r="BP1412" i="1"/>
  <c r="BJ1413" i="1"/>
  <c r="BK1413" i="1"/>
  <c r="BL1413" i="1"/>
  <c r="BM1413" i="1"/>
  <c r="BN1413" i="1"/>
  <c r="BO1413" i="1"/>
  <c r="BP1413" i="1"/>
  <c r="BJ1414" i="1"/>
  <c r="BK1414" i="1"/>
  <c r="BL1414" i="1"/>
  <c r="BM1414" i="1"/>
  <c r="BN1414" i="1"/>
  <c r="BO1414" i="1"/>
  <c r="BP1414" i="1"/>
  <c r="BJ1415" i="1"/>
  <c r="BK1415" i="1"/>
  <c r="BL1415" i="1"/>
  <c r="BM1415" i="1"/>
  <c r="BN1415" i="1"/>
  <c r="BO1415" i="1"/>
  <c r="BP1415" i="1"/>
  <c r="BJ1416" i="1"/>
  <c r="BK1416" i="1"/>
  <c r="BL1416" i="1"/>
  <c r="BM1416" i="1"/>
  <c r="BN1416" i="1"/>
  <c r="BO1416" i="1"/>
  <c r="BP1416" i="1"/>
  <c r="BJ1417" i="1"/>
  <c r="BK1417" i="1"/>
  <c r="BL1417" i="1"/>
  <c r="BM1417" i="1"/>
  <c r="BN1417" i="1"/>
  <c r="BO1417" i="1"/>
  <c r="BP1417" i="1"/>
  <c r="BJ1418" i="1"/>
  <c r="BK1418" i="1"/>
  <c r="BL1418" i="1"/>
  <c r="BM1418" i="1"/>
  <c r="BN1418" i="1"/>
  <c r="BO1418" i="1"/>
  <c r="BP1418" i="1"/>
  <c r="BJ1419" i="1"/>
  <c r="BK1419" i="1"/>
  <c r="BL1419" i="1"/>
  <c r="BM1419" i="1"/>
  <c r="BN1419" i="1"/>
  <c r="BO1419" i="1"/>
  <c r="BP1419" i="1"/>
  <c r="BJ1420" i="1"/>
  <c r="BK1420" i="1"/>
  <c r="BL1420" i="1"/>
  <c r="BM1420" i="1"/>
  <c r="BN1420" i="1"/>
  <c r="BO1420" i="1"/>
  <c r="BP1420" i="1"/>
  <c r="BJ1421" i="1"/>
  <c r="BK1421" i="1"/>
  <c r="BL1421" i="1"/>
  <c r="BM1421" i="1"/>
  <c r="BN1421" i="1"/>
  <c r="BO1421" i="1"/>
  <c r="BP1421" i="1"/>
  <c r="BJ1422" i="1"/>
  <c r="BK1422" i="1"/>
  <c r="BL1422" i="1"/>
  <c r="BM1422" i="1"/>
  <c r="BN1422" i="1"/>
  <c r="BO1422" i="1"/>
  <c r="BP1422" i="1"/>
  <c r="BJ1423" i="1"/>
  <c r="BK1423" i="1"/>
  <c r="BL1423" i="1"/>
  <c r="BM1423" i="1"/>
  <c r="BN1423" i="1"/>
  <c r="BO1423" i="1"/>
  <c r="BP1423" i="1"/>
  <c r="BJ1424" i="1"/>
  <c r="BK1424" i="1"/>
  <c r="BL1424" i="1"/>
  <c r="BM1424" i="1"/>
  <c r="BN1424" i="1"/>
  <c r="BO1424" i="1"/>
  <c r="BP1424" i="1"/>
  <c r="BJ1425" i="1"/>
  <c r="BK1425" i="1"/>
  <c r="BL1425" i="1"/>
  <c r="BM1425" i="1"/>
  <c r="BN1425" i="1"/>
  <c r="BO1425" i="1"/>
  <c r="BP1425" i="1"/>
  <c r="BJ1426" i="1"/>
  <c r="BK1426" i="1"/>
  <c r="BL1426" i="1"/>
  <c r="BM1426" i="1"/>
  <c r="BN1426" i="1"/>
  <c r="BO1426" i="1"/>
  <c r="BP1426" i="1"/>
  <c r="BJ1427" i="1"/>
  <c r="BK1427" i="1"/>
  <c r="BL1427" i="1"/>
  <c r="BM1427" i="1"/>
  <c r="BN1427" i="1"/>
  <c r="BO1427" i="1"/>
  <c r="BP1427" i="1"/>
  <c r="BJ1428" i="1"/>
  <c r="BK1428" i="1"/>
  <c r="BL1428" i="1"/>
  <c r="BM1428" i="1"/>
  <c r="BN1428" i="1"/>
  <c r="BO1428" i="1"/>
  <c r="BP1428" i="1"/>
  <c r="BJ1429" i="1"/>
  <c r="BK1429" i="1"/>
  <c r="BL1429" i="1"/>
  <c r="BM1429" i="1"/>
  <c r="BN1429" i="1"/>
  <c r="BO1429" i="1"/>
  <c r="BP1429" i="1"/>
  <c r="BJ1430" i="1"/>
  <c r="BK1430" i="1"/>
  <c r="BL1430" i="1"/>
  <c r="BM1430" i="1"/>
  <c r="BN1430" i="1"/>
  <c r="BO1430" i="1"/>
  <c r="BP1430" i="1"/>
  <c r="BJ1431" i="1"/>
  <c r="BK1431" i="1"/>
  <c r="BL1431" i="1"/>
  <c r="BM1431" i="1"/>
  <c r="BN1431" i="1"/>
  <c r="BO1431" i="1"/>
  <c r="BP1431" i="1"/>
  <c r="BJ1432" i="1"/>
  <c r="BK1432" i="1"/>
  <c r="BL1432" i="1"/>
  <c r="BM1432" i="1"/>
  <c r="BN1432" i="1"/>
  <c r="BO1432" i="1"/>
  <c r="BP1432" i="1"/>
  <c r="BJ1433" i="1"/>
  <c r="BK1433" i="1"/>
  <c r="BL1433" i="1"/>
  <c r="BM1433" i="1"/>
  <c r="BN1433" i="1"/>
  <c r="BO1433" i="1"/>
  <c r="BP1433" i="1"/>
  <c r="BJ1434" i="1"/>
  <c r="BK1434" i="1"/>
  <c r="BL1434" i="1"/>
  <c r="BM1434" i="1"/>
  <c r="BN1434" i="1"/>
  <c r="BO1434" i="1"/>
  <c r="BP1434" i="1"/>
  <c r="BJ1435" i="1"/>
  <c r="BK1435" i="1"/>
  <c r="BL1435" i="1"/>
  <c r="BM1435" i="1"/>
  <c r="BN1435" i="1"/>
  <c r="BO1435" i="1"/>
  <c r="BP1435" i="1"/>
  <c r="BJ1436" i="1"/>
  <c r="BK1436" i="1"/>
  <c r="BL1436" i="1"/>
  <c r="BM1436" i="1"/>
  <c r="BN1436" i="1"/>
  <c r="BO1436" i="1"/>
  <c r="BP1436" i="1"/>
  <c r="BJ1437" i="1"/>
  <c r="BK1437" i="1"/>
  <c r="BL1437" i="1"/>
  <c r="BM1437" i="1"/>
  <c r="BN1437" i="1"/>
  <c r="BO1437" i="1"/>
  <c r="BP1437" i="1"/>
  <c r="BJ1438" i="1"/>
  <c r="BK1438" i="1"/>
  <c r="BL1438" i="1"/>
  <c r="BM1438" i="1"/>
  <c r="BN1438" i="1"/>
  <c r="BO1438" i="1"/>
  <c r="BP1438" i="1"/>
  <c r="BJ1439" i="1"/>
  <c r="BK1439" i="1"/>
  <c r="BL1439" i="1"/>
  <c r="BM1439" i="1"/>
  <c r="BN1439" i="1"/>
  <c r="BO1439" i="1"/>
  <c r="BP1439" i="1"/>
  <c r="BJ1440" i="1"/>
  <c r="BK1440" i="1"/>
  <c r="BL1440" i="1"/>
  <c r="BM1440" i="1"/>
  <c r="BN1440" i="1"/>
  <c r="BO1440" i="1"/>
  <c r="BP1440" i="1"/>
  <c r="BJ1441" i="1"/>
  <c r="BK1441" i="1"/>
  <c r="BL1441" i="1"/>
  <c r="BM1441" i="1"/>
  <c r="BN1441" i="1"/>
  <c r="BO1441" i="1"/>
  <c r="BP1441" i="1"/>
  <c r="BJ1442" i="1"/>
  <c r="BK1442" i="1"/>
  <c r="BL1442" i="1"/>
  <c r="BM1442" i="1"/>
  <c r="BN1442" i="1"/>
  <c r="BO1442" i="1"/>
  <c r="BP1442" i="1"/>
  <c r="BJ1443" i="1"/>
  <c r="BK1443" i="1"/>
  <c r="BL1443" i="1"/>
  <c r="BM1443" i="1"/>
  <c r="BN1443" i="1"/>
  <c r="BO1443" i="1"/>
  <c r="BP1443" i="1"/>
  <c r="BJ1444" i="1"/>
  <c r="BK1444" i="1"/>
  <c r="BL1444" i="1"/>
  <c r="BM1444" i="1"/>
  <c r="BN1444" i="1"/>
  <c r="BO1444" i="1"/>
  <c r="BP1444" i="1"/>
  <c r="BJ1445" i="1"/>
  <c r="BK1445" i="1"/>
  <c r="BL1445" i="1"/>
  <c r="BM1445" i="1"/>
  <c r="BN1445" i="1"/>
  <c r="BO1445" i="1"/>
  <c r="BP1445" i="1"/>
  <c r="BJ1446" i="1"/>
  <c r="BK1446" i="1"/>
  <c r="BL1446" i="1"/>
  <c r="BM1446" i="1"/>
  <c r="BN1446" i="1"/>
  <c r="BO1446" i="1"/>
  <c r="BP1446" i="1"/>
  <c r="BJ1447" i="1"/>
  <c r="BK1447" i="1"/>
  <c r="BL1447" i="1"/>
  <c r="BM1447" i="1"/>
  <c r="BN1447" i="1"/>
  <c r="BO1447" i="1"/>
  <c r="BP1447" i="1"/>
  <c r="BJ1448" i="1"/>
  <c r="BK1448" i="1"/>
  <c r="BL1448" i="1"/>
  <c r="BM1448" i="1"/>
  <c r="BN1448" i="1"/>
  <c r="BO1448" i="1"/>
  <c r="BP1448" i="1"/>
  <c r="BJ1449" i="1"/>
  <c r="BK1449" i="1"/>
  <c r="BL1449" i="1"/>
  <c r="BM1449" i="1"/>
  <c r="BN1449" i="1"/>
  <c r="BO1449" i="1"/>
  <c r="BP1449" i="1"/>
  <c r="BJ1450" i="1"/>
  <c r="BK1450" i="1"/>
  <c r="BL1450" i="1"/>
  <c r="BM1450" i="1"/>
  <c r="BN1450" i="1"/>
  <c r="BO1450" i="1"/>
  <c r="BP1450" i="1"/>
  <c r="BJ1451" i="1"/>
  <c r="BK1451" i="1"/>
  <c r="BL1451" i="1"/>
  <c r="BM1451" i="1"/>
  <c r="BN1451" i="1"/>
  <c r="BO1451" i="1"/>
  <c r="BP1451" i="1"/>
  <c r="BJ1452" i="1"/>
  <c r="BK1452" i="1"/>
  <c r="BL1452" i="1"/>
  <c r="BM1452" i="1"/>
  <c r="BN1452" i="1"/>
  <c r="BO1452" i="1"/>
  <c r="BP1452" i="1"/>
  <c r="BJ1453" i="1"/>
  <c r="BK1453" i="1"/>
  <c r="BL1453" i="1"/>
  <c r="BM1453" i="1"/>
  <c r="BN1453" i="1"/>
  <c r="BO1453" i="1"/>
  <c r="BP1453" i="1"/>
  <c r="BJ1454" i="1"/>
  <c r="BK1454" i="1"/>
  <c r="BL1454" i="1"/>
  <c r="BM1454" i="1"/>
  <c r="BN1454" i="1"/>
  <c r="BO1454" i="1"/>
  <c r="BP1454" i="1"/>
  <c r="BJ1455" i="1"/>
  <c r="BK1455" i="1"/>
  <c r="BL1455" i="1"/>
  <c r="BM1455" i="1"/>
  <c r="BN1455" i="1"/>
  <c r="BO1455" i="1"/>
  <c r="BP1455" i="1"/>
  <c r="BJ1456" i="1"/>
  <c r="BK1456" i="1"/>
  <c r="BL1456" i="1"/>
  <c r="BM1456" i="1"/>
  <c r="BN1456" i="1"/>
  <c r="BO1456" i="1"/>
  <c r="BP1456" i="1"/>
  <c r="BJ1457" i="1"/>
  <c r="BK1457" i="1"/>
  <c r="BL1457" i="1"/>
  <c r="BM1457" i="1"/>
  <c r="BN1457" i="1"/>
  <c r="BO1457" i="1"/>
  <c r="BP1457" i="1"/>
  <c r="BJ1458" i="1"/>
  <c r="BK1458" i="1"/>
  <c r="BL1458" i="1"/>
  <c r="BM1458" i="1"/>
  <c r="BN1458" i="1"/>
  <c r="BO1458" i="1"/>
  <c r="BP1458" i="1"/>
  <c r="BJ1459" i="1"/>
  <c r="BK1459" i="1"/>
  <c r="BL1459" i="1"/>
  <c r="BM1459" i="1"/>
  <c r="BN1459" i="1"/>
  <c r="BO1459" i="1"/>
  <c r="BP1459" i="1"/>
  <c r="BJ1460" i="1"/>
  <c r="BK1460" i="1"/>
  <c r="BL1460" i="1"/>
  <c r="BM1460" i="1"/>
  <c r="BN1460" i="1"/>
  <c r="BO1460" i="1"/>
  <c r="BP1460" i="1"/>
  <c r="BJ1461" i="1"/>
  <c r="BK1461" i="1"/>
  <c r="BL1461" i="1"/>
  <c r="BM1461" i="1"/>
  <c r="BN1461" i="1"/>
  <c r="BO1461" i="1"/>
  <c r="BP1461" i="1"/>
  <c r="BJ1462" i="1"/>
  <c r="BK1462" i="1"/>
  <c r="BL1462" i="1"/>
  <c r="BM1462" i="1"/>
  <c r="BN1462" i="1"/>
  <c r="BO1462" i="1"/>
  <c r="BP1462" i="1"/>
  <c r="BJ1463" i="1"/>
  <c r="BK1463" i="1"/>
  <c r="BL1463" i="1"/>
  <c r="BM1463" i="1"/>
  <c r="BN1463" i="1"/>
  <c r="BO1463" i="1"/>
  <c r="BP1463" i="1"/>
  <c r="BJ1464" i="1"/>
  <c r="BK1464" i="1"/>
  <c r="BL1464" i="1"/>
  <c r="BM1464" i="1"/>
  <c r="BN1464" i="1"/>
  <c r="BO1464" i="1"/>
  <c r="BP1464" i="1"/>
  <c r="BJ1465" i="1"/>
  <c r="BK1465" i="1"/>
  <c r="BL1465" i="1"/>
  <c r="BM1465" i="1"/>
  <c r="BN1465" i="1"/>
  <c r="BO1465" i="1"/>
  <c r="BP1465" i="1"/>
  <c r="BJ1466" i="1"/>
  <c r="BK1466" i="1"/>
  <c r="BL1466" i="1"/>
  <c r="BM1466" i="1"/>
  <c r="BN1466" i="1"/>
  <c r="BO1466" i="1"/>
  <c r="BP1466" i="1"/>
  <c r="BJ1467" i="1"/>
  <c r="BK1467" i="1"/>
  <c r="BL1467" i="1"/>
  <c r="BM1467" i="1"/>
  <c r="BN1467" i="1"/>
  <c r="BO1467" i="1"/>
  <c r="BP1467" i="1"/>
  <c r="BJ1468" i="1"/>
  <c r="BK1468" i="1"/>
  <c r="BL1468" i="1"/>
  <c r="BM1468" i="1"/>
  <c r="BN1468" i="1"/>
  <c r="BO1468" i="1"/>
  <c r="BP1468" i="1"/>
  <c r="BJ1469" i="1"/>
  <c r="BK1469" i="1"/>
  <c r="BL1469" i="1"/>
  <c r="BM1469" i="1"/>
  <c r="BN1469" i="1"/>
  <c r="BO1469" i="1"/>
  <c r="BP1469" i="1"/>
  <c r="BJ1470" i="1"/>
  <c r="BK1470" i="1"/>
  <c r="BL1470" i="1"/>
  <c r="BM1470" i="1"/>
  <c r="BN1470" i="1"/>
  <c r="BO1470" i="1"/>
  <c r="BP1470" i="1"/>
  <c r="BJ1471" i="1"/>
  <c r="BK1471" i="1"/>
  <c r="BL1471" i="1"/>
  <c r="BM1471" i="1"/>
  <c r="BN1471" i="1"/>
  <c r="BO1471" i="1"/>
  <c r="BP1471" i="1"/>
  <c r="BJ1472" i="1"/>
  <c r="BK1472" i="1"/>
  <c r="BL1472" i="1"/>
  <c r="BM1472" i="1"/>
  <c r="BN1472" i="1"/>
  <c r="BO1472" i="1"/>
  <c r="BP1472" i="1"/>
  <c r="BJ1473" i="1"/>
  <c r="BK1473" i="1"/>
  <c r="BL1473" i="1"/>
  <c r="BM1473" i="1"/>
  <c r="BN1473" i="1"/>
  <c r="BO1473" i="1"/>
  <c r="BP1473" i="1"/>
  <c r="BJ1474" i="1"/>
  <c r="BK1474" i="1"/>
  <c r="BL1474" i="1"/>
  <c r="BM1474" i="1"/>
  <c r="BN1474" i="1"/>
  <c r="BO1474" i="1"/>
  <c r="BP1474" i="1"/>
  <c r="BJ1475" i="1"/>
  <c r="BK1475" i="1"/>
  <c r="BL1475" i="1"/>
  <c r="BM1475" i="1"/>
  <c r="BN1475" i="1"/>
  <c r="BO1475" i="1"/>
  <c r="BP1475" i="1"/>
  <c r="BJ1476" i="1"/>
  <c r="BK1476" i="1"/>
  <c r="BL1476" i="1"/>
  <c r="BM1476" i="1"/>
  <c r="BN1476" i="1"/>
  <c r="BO1476" i="1"/>
  <c r="BP1476" i="1"/>
  <c r="BJ1477" i="1"/>
  <c r="BK1477" i="1"/>
  <c r="BL1477" i="1"/>
  <c r="BM1477" i="1"/>
  <c r="BN1477" i="1"/>
  <c r="BO1477" i="1"/>
  <c r="BP1477" i="1"/>
  <c r="BJ1478" i="1"/>
  <c r="BK1478" i="1"/>
  <c r="BL1478" i="1"/>
  <c r="BM1478" i="1"/>
  <c r="BN1478" i="1"/>
  <c r="BO1478" i="1"/>
  <c r="BP1478" i="1"/>
  <c r="BJ1479" i="1"/>
  <c r="BK1479" i="1"/>
  <c r="BL1479" i="1"/>
  <c r="BM1479" i="1"/>
  <c r="BN1479" i="1"/>
  <c r="BO1479" i="1"/>
  <c r="BP1479" i="1"/>
  <c r="BJ1480" i="1"/>
  <c r="BK1480" i="1"/>
  <c r="BL1480" i="1"/>
  <c r="BM1480" i="1"/>
  <c r="BN1480" i="1"/>
  <c r="BO1480" i="1"/>
  <c r="BP1480" i="1"/>
  <c r="BJ1481" i="1"/>
  <c r="BK1481" i="1"/>
  <c r="BL1481" i="1"/>
  <c r="BM1481" i="1"/>
  <c r="BN1481" i="1"/>
  <c r="BO1481" i="1"/>
  <c r="BP1481" i="1"/>
  <c r="BJ1482" i="1"/>
  <c r="BK1482" i="1"/>
  <c r="BL1482" i="1"/>
  <c r="BM1482" i="1"/>
  <c r="BN1482" i="1"/>
  <c r="BO1482" i="1"/>
  <c r="BP1482" i="1"/>
  <c r="BJ1483" i="1"/>
  <c r="BK1483" i="1"/>
  <c r="BL1483" i="1"/>
  <c r="BM1483" i="1"/>
  <c r="BN1483" i="1"/>
  <c r="BO1483" i="1"/>
  <c r="BP1483" i="1"/>
  <c r="BJ1484" i="1"/>
  <c r="BK1484" i="1"/>
  <c r="BL1484" i="1"/>
  <c r="BM1484" i="1"/>
  <c r="BN1484" i="1"/>
  <c r="BO1484" i="1"/>
  <c r="BP1484" i="1"/>
  <c r="BJ1485" i="1"/>
  <c r="BK1485" i="1"/>
  <c r="BL1485" i="1"/>
  <c r="BM1485" i="1"/>
  <c r="BN1485" i="1"/>
  <c r="BO1485" i="1"/>
  <c r="BP1485" i="1"/>
  <c r="BJ1486" i="1"/>
  <c r="BK1486" i="1"/>
  <c r="BL1486" i="1"/>
  <c r="BM1486" i="1"/>
  <c r="BN1486" i="1"/>
  <c r="BO1486" i="1"/>
  <c r="BP1486" i="1"/>
  <c r="BJ1487" i="1"/>
  <c r="BK1487" i="1"/>
  <c r="BL1487" i="1"/>
  <c r="BM1487" i="1"/>
  <c r="BN1487" i="1"/>
  <c r="BO1487" i="1"/>
  <c r="BP1487" i="1"/>
  <c r="BJ1488" i="1"/>
  <c r="BK1488" i="1"/>
  <c r="BL1488" i="1"/>
  <c r="BM1488" i="1"/>
  <c r="BN1488" i="1"/>
  <c r="BO1488" i="1"/>
  <c r="BP1488" i="1"/>
  <c r="BJ1489" i="1"/>
  <c r="BK1489" i="1"/>
  <c r="BL1489" i="1"/>
  <c r="BM1489" i="1"/>
  <c r="BN1489" i="1"/>
  <c r="BO1489" i="1"/>
  <c r="BP1489" i="1"/>
  <c r="BJ1490" i="1"/>
  <c r="BK1490" i="1"/>
  <c r="BL1490" i="1"/>
  <c r="BM1490" i="1"/>
  <c r="BN1490" i="1"/>
  <c r="BO1490" i="1"/>
  <c r="BP1490" i="1"/>
  <c r="BJ1491" i="1"/>
  <c r="BK1491" i="1"/>
  <c r="BL1491" i="1"/>
  <c r="BM1491" i="1"/>
  <c r="BN1491" i="1"/>
  <c r="BO1491" i="1"/>
  <c r="BP1491" i="1"/>
  <c r="BJ1492" i="1"/>
  <c r="BK1492" i="1"/>
  <c r="BL1492" i="1"/>
  <c r="BM1492" i="1"/>
  <c r="BN1492" i="1"/>
  <c r="BO1492" i="1"/>
  <c r="BP1492" i="1"/>
  <c r="BJ1493" i="1"/>
  <c r="BK1493" i="1"/>
  <c r="BL1493" i="1"/>
  <c r="BM1493" i="1"/>
  <c r="BN1493" i="1"/>
  <c r="BO1493" i="1"/>
  <c r="BP1493" i="1"/>
  <c r="BJ1494" i="1"/>
  <c r="BK1494" i="1"/>
  <c r="BL1494" i="1"/>
  <c r="BM1494" i="1"/>
  <c r="BN1494" i="1"/>
  <c r="BO1494" i="1"/>
  <c r="BP1494" i="1"/>
  <c r="BJ1495" i="1"/>
  <c r="BK1495" i="1"/>
  <c r="BL1495" i="1"/>
  <c r="BM1495" i="1"/>
  <c r="BN1495" i="1"/>
  <c r="BO1495" i="1"/>
  <c r="BP1495" i="1"/>
  <c r="BJ1496" i="1"/>
  <c r="BK1496" i="1"/>
  <c r="BL1496" i="1"/>
  <c r="BM1496" i="1"/>
  <c r="BN1496" i="1"/>
  <c r="BO1496" i="1"/>
  <c r="BP1496" i="1"/>
  <c r="BJ1497" i="1"/>
  <c r="BK1497" i="1"/>
  <c r="BL1497" i="1"/>
  <c r="BM1497" i="1"/>
  <c r="BN1497" i="1"/>
  <c r="BO1497" i="1"/>
  <c r="BP1497" i="1"/>
  <c r="BJ1498" i="1"/>
  <c r="BK1498" i="1"/>
  <c r="BL1498" i="1"/>
  <c r="BM1498" i="1"/>
  <c r="BN1498" i="1"/>
  <c r="BO1498" i="1"/>
  <c r="BP1498" i="1"/>
  <c r="BJ1499" i="1"/>
  <c r="BK1499" i="1"/>
  <c r="BL1499" i="1"/>
  <c r="BM1499" i="1"/>
  <c r="BN1499" i="1"/>
  <c r="BO1499" i="1"/>
  <c r="BP1499" i="1"/>
  <c r="BJ1500" i="1"/>
  <c r="BK1500" i="1"/>
  <c r="BL1500" i="1"/>
  <c r="BM1500" i="1"/>
  <c r="BN1500" i="1"/>
  <c r="BO1500" i="1"/>
  <c r="BP1500" i="1"/>
  <c r="BJ1501" i="1"/>
  <c r="BK1501" i="1"/>
  <c r="BL1501" i="1"/>
  <c r="BM1501" i="1"/>
  <c r="BN1501" i="1"/>
  <c r="BO1501" i="1"/>
  <c r="BP1501" i="1"/>
  <c r="BJ1502" i="1"/>
  <c r="BK1502" i="1"/>
  <c r="BL1502" i="1"/>
  <c r="BM1502" i="1"/>
  <c r="BN1502" i="1"/>
  <c r="BO1502" i="1"/>
  <c r="BP1502" i="1"/>
  <c r="BJ1503" i="1"/>
  <c r="BK1503" i="1"/>
  <c r="BL1503" i="1"/>
  <c r="BM1503" i="1"/>
  <c r="BN1503" i="1"/>
  <c r="BO1503" i="1"/>
  <c r="BP1503" i="1"/>
  <c r="BJ1504" i="1"/>
  <c r="BK1504" i="1"/>
  <c r="BL1504" i="1"/>
  <c r="BM1504" i="1"/>
  <c r="BN1504" i="1"/>
  <c r="BO1504" i="1"/>
  <c r="BP1504" i="1"/>
  <c r="BJ1505" i="1"/>
  <c r="BK1505" i="1"/>
  <c r="BL1505" i="1"/>
  <c r="BM1505" i="1"/>
  <c r="BN1505" i="1"/>
  <c r="BO1505" i="1"/>
  <c r="BP1505" i="1"/>
  <c r="BJ1506" i="1"/>
  <c r="BK1506" i="1"/>
  <c r="BL1506" i="1"/>
  <c r="BM1506" i="1"/>
  <c r="BN1506" i="1"/>
  <c r="BO1506" i="1"/>
  <c r="BP1506" i="1"/>
  <c r="BJ1507" i="1"/>
  <c r="BK1507" i="1"/>
  <c r="BL1507" i="1"/>
  <c r="BM1507" i="1"/>
  <c r="BN1507" i="1"/>
  <c r="BO1507" i="1"/>
  <c r="BP1507" i="1"/>
  <c r="BJ1508" i="1"/>
  <c r="BK1508" i="1"/>
  <c r="BL1508" i="1"/>
  <c r="BM1508" i="1"/>
  <c r="BN1508" i="1"/>
  <c r="BO1508" i="1"/>
  <c r="BP1508" i="1"/>
  <c r="BJ1509" i="1"/>
  <c r="BK1509" i="1"/>
  <c r="BL1509" i="1"/>
  <c r="BM1509" i="1"/>
  <c r="BN1509" i="1"/>
  <c r="BO1509" i="1"/>
  <c r="BP1509" i="1"/>
  <c r="BJ1510" i="1"/>
  <c r="BK1510" i="1"/>
  <c r="BL1510" i="1"/>
  <c r="BM1510" i="1"/>
  <c r="BN1510" i="1"/>
  <c r="BO1510" i="1"/>
  <c r="BP1510" i="1"/>
  <c r="BJ1511" i="1"/>
  <c r="BK1511" i="1"/>
  <c r="BL1511" i="1"/>
  <c r="BM1511" i="1"/>
  <c r="BN1511" i="1"/>
  <c r="BO1511" i="1"/>
  <c r="BP1511" i="1"/>
  <c r="BJ1512" i="1"/>
  <c r="BK1512" i="1"/>
  <c r="BL1512" i="1"/>
  <c r="BM1512" i="1"/>
  <c r="BN1512" i="1"/>
  <c r="BO1512" i="1"/>
  <c r="BP1512" i="1"/>
  <c r="BJ1513" i="1"/>
  <c r="BK1513" i="1"/>
  <c r="BL1513" i="1"/>
  <c r="BM1513" i="1"/>
  <c r="BN1513" i="1"/>
  <c r="BO1513" i="1"/>
  <c r="BP1513" i="1"/>
  <c r="BJ1514" i="1"/>
  <c r="BK1514" i="1"/>
  <c r="BL1514" i="1"/>
  <c r="BM1514" i="1"/>
  <c r="BN1514" i="1"/>
  <c r="BO1514" i="1"/>
  <c r="BP1514" i="1"/>
  <c r="BJ1515" i="1"/>
  <c r="BK1515" i="1"/>
  <c r="BL1515" i="1"/>
  <c r="BM1515" i="1"/>
  <c r="BN1515" i="1"/>
  <c r="BO1515" i="1"/>
  <c r="BP1515" i="1"/>
  <c r="BJ1516" i="1"/>
  <c r="BK1516" i="1"/>
  <c r="BL1516" i="1"/>
  <c r="BM1516" i="1"/>
  <c r="BN1516" i="1"/>
  <c r="BO1516" i="1"/>
  <c r="BP1516" i="1"/>
  <c r="BJ1517" i="1"/>
  <c r="BK1517" i="1"/>
  <c r="BL1517" i="1"/>
  <c r="BM1517" i="1"/>
  <c r="BN1517" i="1"/>
  <c r="BO1517" i="1"/>
  <c r="BP1517" i="1"/>
  <c r="BJ1518" i="1"/>
  <c r="BK1518" i="1"/>
  <c r="BL1518" i="1"/>
  <c r="BM1518" i="1"/>
  <c r="BN1518" i="1"/>
  <c r="BO1518" i="1"/>
  <c r="BP1518" i="1"/>
  <c r="BJ1519" i="1"/>
  <c r="BK1519" i="1"/>
  <c r="BL1519" i="1"/>
  <c r="BM1519" i="1"/>
  <c r="BN1519" i="1"/>
  <c r="BO1519" i="1"/>
  <c r="BP1519" i="1"/>
  <c r="BJ1520" i="1"/>
  <c r="BK1520" i="1"/>
  <c r="BL1520" i="1"/>
  <c r="BM1520" i="1"/>
  <c r="BN1520" i="1"/>
  <c r="BO1520" i="1"/>
  <c r="BP1520" i="1"/>
  <c r="BJ1521" i="1"/>
  <c r="BK1521" i="1"/>
  <c r="BL1521" i="1"/>
  <c r="BM1521" i="1"/>
  <c r="BN1521" i="1"/>
  <c r="BO1521" i="1"/>
  <c r="BP1521" i="1"/>
  <c r="BJ1522" i="1"/>
  <c r="BK1522" i="1"/>
  <c r="BL1522" i="1"/>
  <c r="BM1522" i="1"/>
  <c r="BN1522" i="1"/>
  <c r="BO1522" i="1"/>
  <c r="BP1522" i="1"/>
  <c r="BJ1523" i="1"/>
  <c r="BK1523" i="1"/>
  <c r="BL1523" i="1"/>
  <c r="BM1523" i="1"/>
  <c r="BN1523" i="1"/>
  <c r="BO1523" i="1"/>
  <c r="BP1523" i="1"/>
  <c r="BJ1524" i="1"/>
  <c r="BK1524" i="1"/>
  <c r="BL1524" i="1"/>
  <c r="BM1524" i="1"/>
  <c r="BN1524" i="1"/>
  <c r="BO1524" i="1"/>
  <c r="BP1524" i="1"/>
  <c r="BJ1525" i="1"/>
  <c r="BK1525" i="1"/>
  <c r="BL1525" i="1"/>
  <c r="BM1525" i="1"/>
  <c r="BN1525" i="1"/>
  <c r="BO1525" i="1"/>
  <c r="BP1525" i="1"/>
  <c r="BJ1526" i="1"/>
  <c r="BK1526" i="1"/>
  <c r="BL1526" i="1"/>
  <c r="BM1526" i="1"/>
  <c r="BN1526" i="1"/>
  <c r="BO1526" i="1"/>
  <c r="BP1526" i="1"/>
  <c r="BJ1527" i="1"/>
  <c r="BK1527" i="1"/>
  <c r="BL1527" i="1"/>
  <c r="BM1527" i="1"/>
  <c r="BN1527" i="1"/>
  <c r="BO1527" i="1"/>
  <c r="BP1527" i="1"/>
  <c r="BJ1528" i="1"/>
  <c r="BK1528" i="1"/>
  <c r="BL1528" i="1"/>
  <c r="BM1528" i="1"/>
  <c r="BN1528" i="1"/>
  <c r="BO1528" i="1"/>
  <c r="BP1528" i="1"/>
  <c r="BJ1529" i="1"/>
  <c r="BK1529" i="1"/>
  <c r="BL1529" i="1"/>
  <c r="BM1529" i="1"/>
  <c r="BN1529" i="1"/>
  <c r="BO1529" i="1"/>
  <c r="BP1529" i="1"/>
  <c r="BJ1530" i="1"/>
  <c r="BK1530" i="1"/>
  <c r="BL1530" i="1"/>
  <c r="BM1530" i="1"/>
  <c r="BN1530" i="1"/>
  <c r="BO1530" i="1"/>
  <c r="BP1530" i="1"/>
  <c r="BJ1531" i="1"/>
  <c r="BK1531" i="1"/>
  <c r="BL1531" i="1"/>
  <c r="BM1531" i="1"/>
  <c r="BN1531" i="1"/>
  <c r="BO1531" i="1"/>
  <c r="BP1531" i="1"/>
  <c r="BJ1532" i="1"/>
  <c r="BK1532" i="1"/>
  <c r="BL1532" i="1"/>
  <c r="BM1532" i="1"/>
  <c r="BN1532" i="1"/>
  <c r="BO1532" i="1"/>
  <c r="BP1532" i="1"/>
  <c r="BJ1533" i="1"/>
  <c r="BK1533" i="1"/>
  <c r="BL1533" i="1"/>
  <c r="BM1533" i="1"/>
  <c r="BN1533" i="1"/>
  <c r="BO1533" i="1"/>
  <c r="BP1533" i="1"/>
  <c r="BJ1534" i="1"/>
  <c r="BK1534" i="1"/>
  <c r="BL1534" i="1"/>
  <c r="BM1534" i="1"/>
  <c r="BN1534" i="1"/>
  <c r="BO1534" i="1"/>
  <c r="BP1534" i="1"/>
  <c r="BJ1535" i="1"/>
  <c r="BK1535" i="1"/>
  <c r="BL1535" i="1"/>
  <c r="BM1535" i="1"/>
  <c r="BN1535" i="1"/>
  <c r="BO1535" i="1"/>
  <c r="BP1535" i="1"/>
  <c r="BJ1536" i="1"/>
  <c r="BK1536" i="1"/>
  <c r="BL1536" i="1"/>
  <c r="BM1536" i="1"/>
  <c r="BN1536" i="1"/>
  <c r="BO1536" i="1"/>
  <c r="BP1536" i="1"/>
  <c r="BJ1537" i="1"/>
  <c r="BK1537" i="1"/>
  <c r="BL1537" i="1"/>
  <c r="BM1537" i="1"/>
  <c r="BN1537" i="1"/>
  <c r="BO1537" i="1"/>
  <c r="BP1537" i="1"/>
  <c r="BJ1538" i="1"/>
  <c r="BK1538" i="1"/>
  <c r="BL1538" i="1"/>
  <c r="BM1538" i="1"/>
  <c r="BN1538" i="1"/>
  <c r="BO1538" i="1"/>
  <c r="BP1538" i="1"/>
  <c r="BJ1539" i="1"/>
  <c r="BK1539" i="1"/>
  <c r="BL1539" i="1"/>
  <c r="BM1539" i="1"/>
  <c r="BN1539" i="1"/>
  <c r="BO1539" i="1"/>
  <c r="BP1539" i="1"/>
  <c r="BJ1540" i="1"/>
  <c r="BK1540" i="1"/>
  <c r="BL1540" i="1"/>
  <c r="BM1540" i="1"/>
  <c r="BN1540" i="1"/>
  <c r="BO1540" i="1"/>
  <c r="BP1540" i="1"/>
  <c r="BJ1541" i="1"/>
  <c r="BK1541" i="1"/>
  <c r="BL1541" i="1"/>
  <c r="BM1541" i="1"/>
  <c r="BN1541" i="1"/>
  <c r="BO1541" i="1"/>
  <c r="BP1541" i="1"/>
  <c r="BJ1542" i="1"/>
  <c r="BK1542" i="1"/>
  <c r="BL1542" i="1"/>
  <c r="BM1542" i="1"/>
  <c r="BN1542" i="1"/>
  <c r="BO1542" i="1"/>
  <c r="BP1542" i="1"/>
  <c r="BJ1543" i="1"/>
  <c r="BK1543" i="1"/>
  <c r="BL1543" i="1"/>
  <c r="BM1543" i="1"/>
  <c r="BN1543" i="1"/>
  <c r="BO1543" i="1"/>
  <c r="BP1543" i="1"/>
  <c r="BJ1544" i="1"/>
  <c r="BK1544" i="1"/>
  <c r="BL1544" i="1"/>
  <c r="BM1544" i="1"/>
  <c r="BN1544" i="1"/>
  <c r="BO1544" i="1"/>
  <c r="BP1544" i="1"/>
  <c r="BJ1545" i="1"/>
  <c r="BK1545" i="1"/>
  <c r="BL1545" i="1"/>
  <c r="BM1545" i="1"/>
  <c r="BN1545" i="1"/>
  <c r="BO1545" i="1"/>
  <c r="BP1545" i="1"/>
  <c r="BJ1546" i="1"/>
  <c r="BK1546" i="1"/>
  <c r="BL1546" i="1"/>
  <c r="BM1546" i="1"/>
  <c r="BN1546" i="1"/>
  <c r="BO1546" i="1"/>
  <c r="BP1546" i="1"/>
  <c r="BJ1547" i="1"/>
  <c r="BK1547" i="1"/>
  <c r="BL1547" i="1"/>
  <c r="BM1547" i="1"/>
  <c r="BN1547" i="1"/>
  <c r="BO1547" i="1"/>
  <c r="BP1547" i="1"/>
  <c r="BJ1548" i="1"/>
  <c r="BK1548" i="1"/>
  <c r="BL1548" i="1"/>
  <c r="BM1548" i="1"/>
  <c r="BN1548" i="1"/>
  <c r="BO1548" i="1"/>
  <c r="BP1548" i="1"/>
  <c r="BJ1549" i="1"/>
  <c r="BK1549" i="1"/>
  <c r="BL1549" i="1"/>
  <c r="BM1549" i="1"/>
  <c r="BN1549" i="1"/>
  <c r="BO1549" i="1"/>
  <c r="BP1549" i="1"/>
  <c r="BJ1550" i="1"/>
  <c r="BK1550" i="1"/>
  <c r="BL1550" i="1"/>
  <c r="BM1550" i="1"/>
  <c r="BN1550" i="1"/>
  <c r="BO1550" i="1"/>
  <c r="BP1550" i="1"/>
  <c r="BJ1551" i="1"/>
  <c r="BK1551" i="1"/>
  <c r="BL1551" i="1"/>
  <c r="BM1551" i="1"/>
  <c r="BN1551" i="1"/>
  <c r="BO1551" i="1"/>
  <c r="BP1551" i="1"/>
  <c r="BJ1552" i="1"/>
  <c r="BK1552" i="1"/>
  <c r="BL1552" i="1"/>
  <c r="BM1552" i="1"/>
  <c r="BN1552" i="1"/>
  <c r="BO1552" i="1"/>
  <c r="BP1552" i="1"/>
  <c r="BJ1553" i="1"/>
  <c r="BK1553" i="1"/>
  <c r="BL1553" i="1"/>
  <c r="BM1553" i="1"/>
  <c r="BN1553" i="1"/>
  <c r="BO1553" i="1"/>
  <c r="BP1553" i="1"/>
  <c r="BJ1554" i="1"/>
  <c r="BK1554" i="1"/>
  <c r="BL1554" i="1"/>
  <c r="BM1554" i="1"/>
  <c r="BN1554" i="1"/>
  <c r="BO1554" i="1"/>
  <c r="BP1554" i="1"/>
  <c r="BJ1555" i="1"/>
  <c r="BK1555" i="1"/>
  <c r="BL1555" i="1"/>
  <c r="BM1555" i="1"/>
  <c r="BN1555" i="1"/>
  <c r="BO1555" i="1"/>
  <c r="BP1555" i="1"/>
  <c r="BJ1556" i="1"/>
  <c r="BK1556" i="1"/>
  <c r="BL1556" i="1"/>
  <c r="BM1556" i="1"/>
  <c r="BN1556" i="1"/>
  <c r="BO1556" i="1"/>
  <c r="BP1556" i="1"/>
  <c r="BJ1557" i="1"/>
  <c r="BK1557" i="1"/>
  <c r="BL1557" i="1"/>
  <c r="BM1557" i="1"/>
  <c r="BN1557" i="1"/>
  <c r="BO1557" i="1"/>
  <c r="BP1557" i="1"/>
  <c r="BJ1558" i="1"/>
  <c r="BK1558" i="1"/>
  <c r="BL1558" i="1"/>
  <c r="BM1558" i="1"/>
  <c r="BN1558" i="1"/>
  <c r="BO1558" i="1"/>
  <c r="BP1558" i="1"/>
  <c r="BJ1559" i="1"/>
  <c r="BK1559" i="1"/>
  <c r="BL1559" i="1"/>
  <c r="BM1559" i="1"/>
  <c r="BN1559" i="1"/>
  <c r="BO1559" i="1"/>
  <c r="BP1559" i="1"/>
  <c r="BJ1560" i="1"/>
  <c r="BK1560" i="1"/>
  <c r="BL1560" i="1"/>
  <c r="BM1560" i="1"/>
  <c r="BN1560" i="1"/>
  <c r="BO1560" i="1"/>
  <c r="BP1560" i="1"/>
  <c r="BJ1561" i="1"/>
  <c r="BK1561" i="1"/>
  <c r="BL1561" i="1"/>
  <c r="BM1561" i="1"/>
  <c r="BN1561" i="1"/>
  <c r="BO1561" i="1"/>
  <c r="BP1561" i="1"/>
  <c r="BJ1562" i="1"/>
  <c r="BK1562" i="1"/>
  <c r="BL1562" i="1"/>
  <c r="BM1562" i="1"/>
  <c r="BN1562" i="1"/>
  <c r="BO1562" i="1"/>
  <c r="BP1562" i="1"/>
  <c r="BJ1563" i="1"/>
  <c r="BK1563" i="1"/>
  <c r="BL1563" i="1"/>
  <c r="BM1563" i="1"/>
  <c r="BN1563" i="1"/>
  <c r="BO1563" i="1"/>
  <c r="BP1563" i="1"/>
  <c r="BJ1564" i="1"/>
  <c r="BK1564" i="1"/>
  <c r="BL1564" i="1"/>
  <c r="BM1564" i="1"/>
  <c r="BN1564" i="1"/>
  <c r="BO1564" i="1"/>
  <c r="BP1564" i="1"/>
  <c r="BJ1565" i="1"/>
  <c r="BK1565" i="1"/>
  <c r="BL1565" i="1"/>
  <c r="BM1565" i="1"/>
  <c r="BN1565" i="1"/>
  <c r="BO1565" i="1"/>
  <c r="BP1565" i="1"/>
  <c r="BJ1566" i="1"/>
  <c r="BK1566" i="1"/>
  <c r="BL1566" i="1"/>
  <c r="BM1566" i="1"/>
  <c r="BN1566" i="1"/>
  <c r="BO1566" i="1"/>
  <c r="BP1566" i="1"/>
  <c r="BJ1567" i="1"/>
  <c r="BK1567" i="1"/>
  <c r="BL1567" i="1"/>
  <c r="BM1567" i="1"/>
  <c r="BN1567" i="1"/>
  <c r="BO1567" i="1"/>
  <c r="BP1567" i="1"/>
  <c r="BJ1568" i="1"/>
  <c r="BK1568" i="1"/>
  <c r="BL1568" i="1"/>
  <c r="BM1568" i="1"/>
  <c r="BN1568" i="1"/>
  <c r="BO1568" i="1"/>
  <c r="BP1568" i="1"/>
  <c r="BJ1569" i="1"/>
  <c r="BK1569" i="1"/>
  <c r="BL1569" i="1"/>
  <c r="BM1569" i="1"/>
  <c r="BN1569" i="1"/>
  <c r="BO1569" i="1"/>
  <c r="BP1569" i="1"/>
  <c r="BJ1570" i="1"/>
  <c r="BK1570" i="1"/>
  <c r="BL1570" i="1"/>
  <c r="BM1570" i="1"/>
  <c r="BN1570" i="1"/>
  <c r="BO1570" i="1"/>
  <c r="BP1570" i="1"/>
  <c r="BJ1571" i="1"/>
  <c r="BK1571" i="1"/>
  <c r="BL1571" i="1"/>
  <c r="BM1571" i="1"/>
  <c r="BN1571" i="1"/>
  <c r="BO1571" i="1"/>
  <c r="BP1571" i="1"/>
  <c r="BJ1572" i="1"/>
  <c r="BK1572" i="1"/>
  <c r="BL1572" i="1"/>
  <c r="BM1572" i="1"/>
  <c r="BN1572" i="1"/>
  <c r="BO1572" i="1"/>
  <c r="BP1572" i="1"/>
  <c r="BJ1573" i="1"/>
  <c r="BK1573" i="1"/>
  <c r="BL1573" i="1"/>
  <c r="BM1573" i="1"/>
  <c r="BN1573" i="1"/>
  <c r="BO1573" i="1"/>
  <c r="BP1573" i="1"/>
  <c r="BJ1574" i="1"/>
  <c r="BK1574" i="1"/>
  <c r="BL1574" i="1"/>
  <c r="BM1574" i="1"/>
  <c r="BN1574" i="1"/>
  <c r="BO1574" i="1"/>
  <c r="BP1574" i="1"/>
  <c r="BJ1575" i="1"/>
  <c r="BK1575" i="1"/>
  <c r="BL1575" i="1"/>
  <c r="BM1575" i="1"/>
  <c r="BN1575" i="1"/>
  <c r="BO1575" i="1"/>
  <c r="BP1575" i="1"/>
  <c r="BJ1576" i="1"/>
  <c r="BK1576" i="1"/>
  <c r="BL1576" i="1"/>
  <c r="BM1576" i="1"/>
  <c r="BN1576" i="1"/>
  <c r="BO1576" i="1"/>
  <c r="BP1576" i="1"/>
  <c r="BJ1577" i="1"/>
  <c r="BK1577" i="1"/>
  <c r="BL1577" i="1"/>
  <c r="BM1577" i="1"/>
  <c r="BN1577" i="1"/>
  <c r="BO1577" i="1"/>
  <c r="BP1577" i="1"/>
  <c r="BJ1578" i="1"/>
  <c r="BK1578" i="1"/>
  <c r="BL1578" i="1"/>
  <c r="BM1578" i="1"/>
  <c r="BN1578" i="1"/>
  <c r="BO1578" i="1"/>
  <c r="BP1578" i="1"/>
  <c r="BJ1579" i="1"/>
  <c r="BK1579" i="1"/>
  <c r="BL1579" i="1"/>
  <c r="BM1579" i="1"/>
  <c r="BN1579" i="1"/>
  <c r="BO1579" i="1"/>
  <c r="BP1579" i="1"/>
  <c r="BJ1580" i="1"/>
  <c r="BK1580" i="1"/>
  <c r="BL1580" i="1"/>
  <c r="BM1580" i="1"/>
  <c r="BN1580" i="1"/>
  <c r="BO1580" i="1"/>
  <c r="BP1580" i="1"/>
  <c r="BJ1581" i="1"/>
  <c r="BK1581" i="1"/>
  <c r="BL1581" i="1"/>
  <c r="BM1581" i="1"/>
  <c r="BN1581" i="1"/>
  <c r="BO1581" i="1"/>
  <c r="BP1581" i="1"/>
  <c r="BJ1582" i="1"/>
  <c r="BK1582" i="1"/>
  <c r="BL1582" i="1"/>
  <c r="BM1582" i="1"/>
  <c r="BN1582" i="1"/>
  <c r="BO1582" i="1"/>
  <c r="BP1582" i="1"/>
  <c r="BJ1583" i="1"/>
  <c r="BK1583" i="1"/>
  <c r="BL1583" i="1"/>
  <c r="BM1583" i="1"/>
  <c r="BN1583" i="1"/>
  <c r="BO1583" i="1"/>
  <c r="BP1583" i="1"/>
  <c r="BJ1584" i="1"/>
  <c r="BK1584" i="1"/>
  <c r="BL1584" i="1"/>
  <c r="BM1584" i="1"/>
  <c r="BN1584" i="1"/>
  <c r="BO1584" i="1"/>
  <c r="BP1584" i="1"/>
  <c r="BJ1585" i="1"/>
  <c r="BK1585" i="1"/>
  <c r="BL1585" i="1"/>
  <c r="BM1585" i="1"/>
  <c r="BN1585" i="1"/>
  <c r="BO1585" i="1"/>
  <c r="BP1585" i="1"/>
  <c r="BJ1586" i="1"/>
  <c r="BK1586" i="1"/>
  <c r="BL1586" i="1"/>
  <c r="BM1586" i="1"/>
  <c r="BN1586" i="1"/>
  <c r="BO1586" i="1"/>
  <c r="BP1586" i="1"/>
  <c r="BJ1587" i="1"/>
  <c r="BK1587" i="1"/>
  <c r="BL1587" i="1"/>
  <c r="BM1587" i="1"/>
  <c r="BN1587" i="1"/>
  <c r="BO1587" i="1"/>
  <c r="BP1587" i="1"/>
  <c r="BJ1588" i="1"/>
  <c r="BK1588" i="1"/>
  <c r="BL1588" i="1"/>
  <c r="BM1588" i="1"/>
  <c r="BN1588" i="1"/>
  <c r="BO1588" i="1"/>
  <c r="BP1588" i="1"/>
  <c r="BJ1589" i="1"/>
  <c r="BK1589" i="1"/>
  <c r="BL1589" i="1"/>
  <c r="BM1589" i="1"/>
  <c r="BN1589" i="1"/>
  <c r="BO1589" i="1"/>
  <c r="BP1589" i="1"/>
  <c r="BJ1590" i="1"/>
  <c r="BK1590" i="1"/>
  <c r="BL1590" i="1"/>
  <c r="BM1590" i="1"/>
  <c r="BN1590" i="1"/>
  <c r="BO1590" i="1"/>
  <c r="BP1590" i="1"/>
  <c r="BJ1591" i="1"/>
  <c r="BK1591" i="1"/>
  <c r="BL1591" i="1"/>
  <c r="BM1591" i="1"/>
  <c r="BN1591" i="1"/>
  <c r="BO1591" i="1"/>
  <c r="BP1591" i="1"/>
  <c r="BJ1592" i="1"/>
  <c r="BK1592" i="1"/>
  <c r="BL1592" i="1"/>
  <c r="BM1592" i="1"/>
  <c r="BN1592" i="1"/>
  <c r="BO1592" i="1"/>
  <c r="BP1592" i="1"/>
  <c r="BJ1593" i="1"/>
  <c r="BK1593" i="1"/>
  <c r="BL1593" i="1"/>
  <c r="BM1593" i="1"/>
  <c r="BN1593" i="1"/>
  <c r="BO1593" i="1"/>
  <c r="BP1593" i="1"/>
  <c r="BJ1594" i="1"/>
  <c r="BK1594" i="1"/>
  <c r="BL1594" i="1"/>
  <c r="BM1594" i="1"/>
  <c r="BN1594" i="1"/>
  <c r="BO1594" i="1"/>
  <c r="BP1594" i="1"/>
  <c r="BJ1595" i="1"/>
  <c r="BK1595" i="1"/>
  <c r="BL1595" i="1"/>
  <c r="BM1595" i="1"/>
  <c r="BN1595" i="1"/>
  <c r="BO1595" i="1"/>
  <c r="BP1595" i="1"/>
  <c r="BJ1596" i="1"/>
  <c r="BK1596" i="1"/>
  <c r="BL1596" i="1"/>
  <c r="BM1596" i="1"/>
  <c r="BN1596" i="1"/>
  <c r="BO1596" i="1"/>
  <c r="BP1596" i="1"/>
  <c r="BJ1597" i="1"/>
  <c r="BK1597" i="1"/>
  <c r="BL1597" i="1"/>
  <c r="BM1597" i="1"/>
  <c r="BN1597" i="1"/>
  <c r="BO1597" i="1"/>
  <c r="BP1597" i="1"/>
  <c r="BJ1598" i="1"/>
  <c r="BK1598" i="1"/>
  <c r="BL1598" i="1"/>
  <c r="BM1598" i="1"/>
  <c r="BN1598" i="1"/>
  <c r="BO1598" i="1"/>
  <c r="BP1598" i="1"/>
  <c r="BJ1599" i="1"/>
  <c r="BK1599" i="1"/>
  <c r="BL1599" i="1"/>
  <c r="BM1599" i="1"/>
  <c r="BN1599" i="1"/>
  <c r="BO1599" i="1"/>
  <c r="BP1599" i="1"/>
  <c r="BJ1600" i="1"/>
  <c r="BK1600" i="1"/>
  <c r="BL1600" i="1"/>
  <c r="BM1600" i="1"/>
  <c r="BN1600" i="1"/>
  <c r="BO1600" i="1"/>
  <c r="BP1600" i="1"/>
  <c r="BJ1601" i="1"/>
  <c r="BK1601" i="1"/>
  <c r="BL1601" i="1"/>
  <c r="BM1601" i="1"/>
  <c r="BN1601" i="1"/>
  <c r="BO1601" i="1"/>
  <c r="BP1601" i="1"/>
  <c r="BJ1602" i="1"/>
  <c r="BK1602" i="1"/>
  <c r="BL1602" i="1"/>
  <c r="BM1602" i="1"/>
  <c r="BN1602" i="1"/>
  <c r="BO1602" i="1"/>
  <c r="BP1602" i="1"/>
  <c r="BJ1603" i="1"/>
  <c r="BK1603" i="1"/>
  <c r="BL1603" i="1"/>
  <c r="BM1603" i="1"/>
  <c r="BN1603" i="1"/>
  <c r="BO1603" i="1"/>
  <c r="BP1603" i="1"/>
  <c r="BJ1604" i="1"/>
  <c r="BK1604" i="1"/>
  <c r="BL1604" i="1"/>
  <c r="BM1604" i="1"/>
  <c r="BN1604" i="1"/>
  <c r="BO1604" i="1"/>
  <c r="BP1604" i="1"/>
  <c r="BJ1605" i="1"/>
  <c r="BK1605" i="1"/>
  <c r="BL1605" i="1"/>
  <c r="BM1605" i="1"/>
  <c r="BN1605" i="1"/>
  <c r="BO1605" i="1"/>
  <c r="BP1605" i="1"/>
  <c r="BJ1606" i="1"/>
  <c r="BK1606" i="1"/>
  <c r="BL1606" i="1"/>
  <c r="BM1606" i="1"/>
  <c r="BN1606" i="1"/>
  <c r="BO1606" i="1"/>
  <c r="BP1606" i="1"/>
  <c r="BJ1607" i="1"/>
  <c r="BK1607" i="1"/>
  <c r="BL1607" i="1"/>
  <c r="BM1607" i="1"/>
  <c r="BN1607" i="1"/>
  <c r="BO1607" i="1"/>
  <c r="BP1607" i="1"/>
  <c r="BJ1608" i="1"/>
  <c r="BK1608" i="1"/>
  <c r="BL1608" i="1"/>
  <c r="BM1608" i="1"/>
  <c r="BN1608" i="1"/>
  <c r="BO1608" i="1"/>
  <c r="BP1608" i="1"/>
  <c r="BJ1609" i="1"/>
  <c r="BK1609" i="1"/>
  <c r="BL1609" i="1"/>
  <c r="BM1609" i="1"/>
  <c r="BN1609" i="1"/>
  <c r="BO1609" i="1"/>
  <c r="BP1609" i="1"/>
  <c r="BJ1610" i="1"/>
  <c r="BK1610" i="1"/>
  <c r="BL1610" i="1"/>
  <c r="BM1610" i="1"/>
  <c r="BN1610" i="1"/>
  <c r="BO1610" i="1"/>
  <c r="BP1610" i="1"/>
  <c r="BJ1611" i="1"/>
  <c r="BK1611" i="1"/>
  <c r="BL1611" i="1"/>
  <c r="BM1611" i="1"/>
  <c r="BN1611" i="1"/>
  <c r="BO1611" i="1"/>
  <c r="BP1611" i="1"/>
  <c r="BJ1612" i="1"/>
  <c r="BK1612" i="1"/>
  <c r="BL1612" i="1"/>
  <c r="BM1612" i="1"/>
  <c r="BN1612" i="1"/>
  <c r="BO1612" i="1"/>
  <c r="BP1612" i="1"/>
  <c r="BJ1613" i="1"/>
  <c r="BK1613" i="1"/>
  <c r="BL1613" i="1"/>
  <c r="BM1613" i="1"/>
  <c r="BN1613" i="1"/>
  <c r="BO1613" i="1"/>
  <c r="BP1613" i="1"/>
  <c r="BJ1614" i="1"/>
  <c r="BK1614" i="1"/>
  <c r="BL1614" i="1"/>
  <c r="BM1614" i="1"/>
  <c r="BN1614" i="1"/>
  <c r="BO1614" i="1"/>
  <c r="BP1614" i="1"/>
  <c r="BJ1615" i="1"/>
  <c r="BK1615" i="1"/>
  <c r="BL1615" i="1"/>
  <c r="BM1615" i="1"/>
  <c r="BN1615" i="1"/>
  <c r="BO1615" i="1"/>
  <c r="BP1615" i="1"/>
  <c r="BJ1616" i="1"/>
  <c r="BK1616" i="1"/>
  <c r="BL1616" i="1"/>
  <c r="BM1616" i="1"/>
  <c r="BN1616" i="1"/>
  <c r="BO1616" i="1"/>
  <c r="BP1616" i="1"/>
  <c r="BJ1617" i="1"/>
  <c r="BK1617" i="1"/>
  <c r="BL1617" i="1"/>
  <c r="BM1617" i="1"/>
  <c r="BN1617" i="1"/>
  <c r="BO1617" i="1"/>
  <c r="BP1617" i="1"/>
  <c r="BJ1618" i="1"/>
  <c r="BK1618" i="1"/>
  <c r="BL1618" i="1"/>
  <c r="BM1618" i="1"/>
  <c r="BN1618" i="1"/>
  <c r="BO1618" i="1"/>
  <c r="BP1618" i="1"/>
  <c r="BJ1619" i="1"/>
  <c r="BK1619" i="1"/>
  <c r="BL1619" i="1"/>
  <c r="BM1619" i="1"/>
  <c r="BN1619" i="1"/>
  <c r="BO1619" i="1"/>
  <c r="BP1619" i="1"/>
  <c r="BJ1620" i="1"/>
  <c r="BK1620" i="1"/>
  <c r="BL1620" i="1"/>
  <c r="BM1620" i="1"/>
  <c r="BN1620" i="1"/>
  <c r="BO1620" i="1"/>
  <c r="BP1620" i="1"/>
  <c r="BJ1621" i="1"/>
  <c r="BK1621" i="1"/>
  <c r="BL1621" i="1"/>
  <c r="BM1621" i="1"/>
  <c r="BN1621" i="1"/>
  <c r="BO1621" i="1"/>
  <c r="BP1621" i="1"/>
  <c r="BJ1622" i="1"/>
  <c r="BK1622" i="1"/>
  <c r="BL1622" i="1"/>
  <c r="BM1622" i="1"/>
  <c r="BN1622" i="1"/>
  <c r="BO1622" i="1"/>
  <c r="BP1622" i="1"/>
  <c r="BJ1623" i="1"/>
  <c r="BK1623" i="1"/>
  <c r="BL1623" i="1"/>
  <c r="BM1623" i="1"/>
  <c r="BN1623" i="1"/>
  <c r="BO1623" i="1"/>
  <c r="BP1623" i="1"/>
  <c r="BJ1624" i="1"/>
  <c r="BK1624" i="1"/>
  <c r="BL1624" i="1"/>
  <c r="BM1624" i="1"/>
  <c r="BN1624" i="1"/>
  <c r="BO1624" i="1"/>
  <c r="BP1624" i="1"/>
  <c r="BJ1625" i="1"/>
  <c r="BK1625" i="1"/>
  <c r="BL1625" i="1"/>
  <c r="BM1625" i="1"/>
  <c r="BN1625" i="1"/>
  <c r="BO1625" i="1"/>
  <c r="BP1625" i="1"/>
  <c r="BJ1626" i="1"/>
  <c r="BK1626" i="1"/>
  <c r="BL1626" i="1"/>
  <c r="BM1626" i="1"/>
  <c r="BN1626" i="1"/>
  <c r="BO1626" i="1"/>
  <c r="BP1626" i="1"/>
  <c r="BJ1627" i="1"/>
  <c r="BK1627" i="1"/>
  <c r="BL1627" i="1"/>
  <c r="BM1627" i="1"/>
  <c r="BN1627" i="1"/>
  <c r="BO1627" i="1"/>
  <c r="BP1627" i="1"/>
  <c r="BJ1628" i="1"/>
  <c r="BK1628" i="1"/>
  <c r="BL1628" i="1"/>
  <c r="BM1628" i="1"/>
  <c r="BN1628" i="1"/>
  <c r="BO1628" i="1"/>
  <c r="BP1628" i="1"/>
  <c r="BJ1629" i="1"/>
  <c r="BK1629" i="1"/>
  <c r="BL1629" i="1"/>
  <c r="BM1629" i="1"/>
  <c r="BN1629" i="1"/>
  <c r="BO1629" i="1"/>
  <c r="BP1629" i="1"/>
  <c r="BJ1630" i="1"/>
  <c r="BK1630" i="1"/>
  <c r="BL1630" i="1"/>
  <c r="BM1630" i="1"/>
  <c r="BN1630" i="1"/>
  <c r="BO1630" i="1"/>
  <c r="BP1630" i="1"/>
  <c r="BJ1631" i="1"/>
  <c r="BK1631" i="1"/>
  <c r="BL1631" i="1"/>
  <c r="BM1631" i="1"/>
  <c r="BN1631" i="1"/>
  <c r="BO1631" i="1"/>
  <c r="BP1631" i="1"/>
  <c r="BJ1632" i="1"/>
  <c r="BK1632" i="1"/>
  <c r="BL1632" i="1"/>
  <c r="BM1632" i="1"/>
  <c r="BN1632" i="1"/>
  <c r="BO1632" i="1"/>
  <c r="BP1632" i="1"/>
  <c r="BJ1633" i="1"/>
  <c r="BK1633" i="1"/>
  <c r="BL1633" i="1"/>
  <c r="BM1633" i="1"/>
  <c r="BN1633" i="1"/>
  <c r="BO1633" i="1"/>
  <c r="BP1633" i="1"/>
  <c r="BJ1634" i="1"/>
  <c r="BK1634" i="1"/>
  <c r="BL1634" i="1"/>
  <c r="BM1634" i="1"/>
  <c r="BN1634" i="1"/>
  <c r="BO1634" i="1"/>
  <c r="BP1634" i="1"/>
  <c r="BJ1635" i="1"/>
  <c r="BK1635" i="1"/>
  <c r="BL1635" i="1"/>
  <c r="BM1635" i="1"/>
  <c r="BN1635" i="1"/>
  <c r="BO1635" i="1"/>
  <c r="BP1635" i="1"/>
  <c r="BJ1636" i="1"/>
  <c r="BK1636" i="1"/>
  <c r="BL1636" i="1"/>
  <c r="BM1636" i="1"/>
  <c r="BN1636" i="1"/>
  <c r="BO1636" i="1"/>
  <c r="BP1636" i="1"/>
  <c r="BJ1637" i="1"/>
  <c r="BK1637" i="1"/>
  <c r="BL1637" i="1"/>
  <c r="BM1637" i="1"/>
  <c r="BN1637" i="1"/>
  <c r="BO1637" i="1"/>
  <c r="BP1637" i="1"/>
  <c r="BJ1638" i="1"/>
  <c r="BK1638" i="1"/>
  <c r="BL1638" i="1"/>
  <c r="BM1638" i="1"/>
  <c r="BN1638" i="1"/>
  <c r="BO1638" i="1"/>
  <c r="BP1638" i="1"/>
  <c r="BJ1639" i="1"/>
  <c r="BK1639" i="1"/>
  <c r="BL1639" i="1"/>
  <c r="BM1639" i="1"/>
  <c r="BN1639" i="1"/>
  <c r="BO1639" i="1"/>
  <c r="BP1639" i="1"/>
  <c r="BJ1640" i="1"/>
  <c r="BK1640" i="1"/>
  <c r="BL1640" i="1"/>
  <c r="BM1640" i="1"/>
  <c r="BN1640" i="1"/>
  <c r="BO1640" i="1"/>
  <c r="BP1640" i="1"/>
  <c r="BJ1641" i="1"/>
  <c r="BK1641" i="1"/>
  <c r="BL1641" i="1"/>
  <c r="BM1641" i="1"/>
  <c r="BN1641" i="1"/>
  <c r="BO1641" i="1"/>
  <c r="BP1641" i="1"/>
  <c r="BJ1642" i="1"/>
  <c r="BK1642" i="1"/>
  <c r="BL1642" i="1"/>
  <c r="BM1642" i="1"/>
  <c r="BN1642" i="1"/>
  <c r="BO1642" i="1"/>
  <c r="BP1642" i="1"/>
  <c r="BJ1643" i="1"/>
  <c r="BK1643" i="1"/>
  <c r="BL1643" i="1"/>
  <c r="BM1643" i="1"/>
  <c r="BN1643" i="1"/>
  <c r="BO1643" i="1"/>
  <c r="BP1643" i="1"/>
  <c r="BJ1644" i="1"/>
  <c r="BK1644" i="1"/>
  <c r="BL1644" i="1"/>
  <c r="BM1644" i="1"/>
  <c r="BN1644" i="1"/>
  <c r="BO1644" i="1"/>
  <c r="BP1644" i="1"/>
  <c r="BJ1645" i="1"/>
  <c r="BK1645" i="1"/>
  <c r="BL1645" i="1"/>
  <c r="BM1645" i="1"/>
  <c r="BN1645" i="1"/>
  <c r="BO1645" i="1"/>
  <c r="BP1645" i="1"/>
  <c r="BJ1646" i="1"/>
  <c r="BK1646" i="1"/>
  <c r="BL1646" i="1"/>
  <c r="BM1646" i="1"/>
  <c r="BN1646" i="1"/>
  <c r="BO1646" i="1"/>
  <c r="BP1646" i="1"/>
  <c r="BJ1647" i="1"/>
  <c r="BK1647" i="1"/>
  <c r="BL1647" i="1"/>
  <c r="BM1647" i="1"/>
  <c r="BN1647" i="1"/>
  <c r="BO1647" i="1"/>
  <c r="BP1647" i="1"/>
  <c r="BJ1648" i="1"/>
  <c r="BK1648" i="1"/>
  <c r="BL1648" i="1"/>
  <c r="BM1648" i="1"/>
  <c r="BN1648" i="1"/>
  <c r="BO1648" i="1"/>
  <c r="BP1648" i="1"/>
  <c r="BJ1649" i="1"/>
  <c r="BK1649" i="1"/>
  <c r="BL1649" i="1"/>
  <c r="BM1649" i="1"/>
  <c r="BN1649" i="1"/>
  <c r="BO1649" i="1"/>
  <c r="BP1649" i="1"/>
  <c r="BJ1650" i="1"/>
  <c r="BK1650" i="1"/>
  <c r="BL1650" i="1"/>
  <c r="BM1650" i="1"/>
  <c r="BN1650" i="1"/>
  <c r="BO1650" i="1"/>
  <c r="BP1650" i="1"/>
  <c r="BJ1651" i="1"/>
  <c r="BK1651" i="1"/>
  <c r="BL1651" i="1"/>
  <c r="BM1651" i="1"/>
  <c r="BN1651" i="1"/>
  <c r="BO1651" i="1"/>
  <c r="BP1651" i="1"/>
  <c r="BJ1652" i="1"/>
  <c r="BK1652" i="1"/>
  <c r="BL1652" i="1"/>
  <c r="BM1652" i="1"/>
  <c r="BN1652" i="1"/>
  <c r="BO1652" i="1"/>
  <c r="BP1652" i="1"/>
  <c r="BJ1653" i="1"/>
  <c r="BK1653" i="1"/>
  <c r="BL1653" i="1"/>
  <c r="BM1653" i="1"/>
  <c r="BN1653" i="1"/>
  <c r="BO1653" i="1"/>
  <c r="BP1653" i="1"/>
  <c r="BJ1654" i="1"/>
  <c r="BK1654" i="1"/>
  <c r="BL1654" i="1"/>
  <c r="BM1654" i="1"/>
  <c r="BN1654" i="1"/>
  <c r="BO1654" i="1"/>
  <c r="BP1654" i="1"/>
  <c r="BJ1655" i="1"/>
  <c r="BK1655" i="1"/>
  <c r="BL1655" i="1"/>
  <c r="BM1655" i="1"/>
  <c r="BN1655" i="1"/>
  <c r="BO1655" i="1"/>
  <c r="BP1655" i="1"/>
  <c r="BJ1656" i="1"/>
  <c r="BK1656" i="1"/>
  <c r="BL1656" i="1"/>
  <c r="BM1656" i="1"/>
  <c r="BN1656" i="1"/>
  <c r="BO1656" i="1"/>
  <c r="BP1656" i="1"/>
  <c r="BJ1657" i="1"/>
  <c r="BK1657" i="1"/>
  <c r="BL1657" i="1"/>
  <c r="BM1657" i="1"/>
  <c r="BN1657" i="1"/>
  <c r="BO1657" i="1"/>
  <c r="BP1657" i="1"/>
  <c r="BJ1658" i="1"/>
  <c r="BK1658" i="1"/>
  <c r="BL1658" i="1"/>
  <c r="BM1658" i="1"/>
  <c r="BN1658" i="1"/>
  <c r="BO1658" i="1"/>
  <c r="BP1658" i="1"/>
  <c r="BJ1659" i="1"/>
  <c r="BK1659" i="1"/>
  <c r="BL1659" i="1"/>
  <c r="BM1659" i="1"/>
  <c r="BN1659" i="1"/>
  <c r="BO1659" i="1"/>
  <c r="BP1659" i="1"/>
  <c r="BJ1660" i="1"/>
  <c r="BK1660" i="1"/>
  <c r="BL1660" i="1"/>
  <c r="BM1660" i="1"/>
  <c r="BN1660" i="1"/>
  <c r="BO1660" i="1"/>
  <c r="BP1660" i="1"/>
  <c r="BJ1661" i="1"/>
  <c r="BK1661" i="1"/>
  <c r="BL1661" i="1"/>
  <c r="BM1661" i="1"/>
  <c r="BN1661" i="1"/>
  <c r="BO1661" i="1"/>
  <c r="BP1661" i="1"/>
  <c r="BJ1662" i="1"/>
  <c r="BK1662" i="1"/>
  <c r="BL1662" i="1"/>
  <c r="BM1662" i="1"/>
  <c r="BN1662" i="1"/>
  <c r="BO1662" i="1"/>
  <c r="BP1662" i="1"/>
  <c r="BJ1663" i="1"/>
  <c r="BK1663" i="1"/>
  <c r="BL1663" i="1"/>
  <c r="BM1663" i="1"/>
  <c r="BN1663" i="1"/>
  <c r="BO1663" i="1"/>
  <c r="BP1663" i="1"/>
  <c r="BJ1664" i="1"/>
  <c r="BK1664" i="1"/>
  <c r="BL1664" i="1"/>
  <c r="BM1664" i="1"/>
  <c r="BN1664" i="1"/>
  <c r="BO1664" i="1"/>
  <c r="BP1664" i="1"/>
  <c r="BJ1665" i="1"/>
  <c r="BK1665" i="1"/>
  <c r="BL1665" i="1"/>
  <c r="BM1665" i="1"/>
  <c r="BN1665" i="1"/>
  <c r="BO1665" i="1"/>
  <c r="BP1665" i="1"/>
  <c r="BJ1666" i="1"/>
  <c r="BK1666" i="1"/>
  <c r="BL1666" i="1"/>
  <c r="BM1666" i="1"/>
  <c r="BN1666" i="1"/>
  <c r="BO1666" i="1"/>
  <c r="BP1666" i="1"/>
  <c r="BJ1667" i="1"/>
  <c r="BK1667" i="1"/>
  <c r="BL1667" i="1"/>
  <c r="BM1667" i="1"/>
  <c r="BN1667" i="1"/>
  <c r="BO1667" i="1"/>
  <c r="BP1667" i="1"/>
  <c r="BJ1668" i="1"/>
  <c r="BK1668" i="1"/>
  <c r="BL1668" i="1"/>
  <c r="BM1668" i="1"/>
  <c r="BN1668" i="1"/>
  <c r="BO1668" i="1"/>
  <c r="BP1668" i="1"/>
  <c r="BJ1669" i="1"/>
  <c r="BK1669" i="1"/>
  <c r="BL1669" i="1"/>
  <c r="BM1669" i="1"/>
  <c r="BN1669" i="1"/>
  <c r="BO1669" i="1"/>
  <c r="BP1669" i="1"/>
  <c r="BJ1670" i="1"/>
  <c r="BK1670" i="1"/>
  <c r="BL1670" i="1"/>
  <c r="BM1670" i="1"/>
  <c r="BN1670" i="1"/>
  <c r="BO1670" i="1"/>
  <c r="BP1670" i="1"/>
  <c r="BJ1671" i="1"/>
  <c r="BK1671" i="1"/>
  <c r="BL1671" i="1"/>
  <c r="BM1671" i="1"/>
  <c r="BN1671" i="1"/>
  <c r="BO1671" i="1"/>
  <c r="BP1671" i="1"/>
  <c r="BJ1672" i="1"/>
  <c r="BK1672" i="1"/>
  <c r="BL1672" i="1"/>
  <c r="BM1672" i="1"/>
  <c r="BN1672" i="1"/>
  <c r="BO1672" i="1"/>
  <c r="BP1672" i="1"/>
  <c r="BJ1673" i="1"/>
  <c r="BK1673" i="1"/>
  <c r="BL1673" i="1"/>
  <c r="BM1673" i="1"/>
  <c r="BN1673" i="1"/>
  <c r="BO1673" i="1"/>
  <c r="BP1673" i="1"/>
  <c r="BJ1674" i="1"/>
  <c r="BK1674" i="1"/>
  <c r="BL1674" i="1"/>
  <c r="BM1674" i="1"/>
  <c r="BN1674" i="1"/>
  <c r="BO1674" i="1"/>
  <c r="BP1674" i="1"/>
  <c r="BJ1675" i="1"/>
  <c r="BK1675" i="1"/>
  <c r="BL1675" i="1"/>
  <c r="BM1675" i="1"/>
  <c r="BN1675" i="1"/>
  <c r="BO1675" i="1"/>
  <c r="BP1675" i="1"/>
  <c r="BJ1676" i="1"/>
  <c r="BK1676" i="1"/>
  <c r="BL1676" i="1"/>
  <c r="BM1676" i="1"/>
  <c r="BN1676" i="1"/>
  <c r="BO1676" i="1"/>
  <c r="BP1676" i="1"/>
  <c r="BJ1677" i="1"/>
  <c r="BK1677" i="1"/>
  <c r="BL1677" i="1"/>
  <c r="BM1677" i="1"/>
  <c r="BN1677" i="1"/>
  <c r="BO1677" i="1"/>
  <c r="BP1677" i="1"/>
  <c r="BJ1678" i="1"/>
  <c r="BK1678" i="1"/>
  <c r="BL1678" i="1"/>
  <c r="BM1678" i="1"/>
  <c r="BN1678" i="1"/>
  <c r="BO1678" i="1"/>
  <c r="BP1678" i="1"/>
  <c r="BJ1679" i="1"/>
  <c r="BK1679" i="1"/>
  <c r="BL1679" i="1"/>
  <c r="BM1679" i="1"/>
  <c r="BN1679" i="1"/>
  <c r="BO1679" i="1"/>
  <c r="BP1679" i="1"/>
  <c r="BJ1680" i="1"/>
  <c r="BK1680" i="1"/>
  <c r="BL1680" i="1"/>
  <c r="BM1680" i="1"/>
  <c r="BN1680" i="1"/>
  <c r="BO1680" i="1"/>
  <c r="BP1680" i="1"/>
  <c r="BJ1681" i="1"/>
  <c r="BK1681" i="1"/>
  <c r="BL1681" i="1"/>
  <c r="BM1681" i="1"/>
  <c r="BN1681" i="1"/>
  <c r="BO1681" i="1"/>
  <c r="BP1681" i="1"/>
  <c r="BJ1682" i="1"/>
  <c r="BK1682" i="1"/>
  <c r="BL1682" i="1"/>
  <c r="BM1682" i="1"/>
  <c r="BN1682" i="1"/>
  <c r="BO1682" i="1"/>
  <c r="BP1682" i="1"/>
  <c r="BJ1683" i="1"/>
  <c r="BK1683" i="1"/>
  <c r="BL1683" i="1"/>
  <c r="BM1683" i="1"/>
  <c r="BN1683" i="1"/>
  <c r="BO1683" i="1"/>
  <c r="BP1683" i="1"/>
  <c r="BJ1684" i="1"/>
  <c r="BK1684" i="1"/>
  <c r="BL1684" i="1"/>
  <c r="BM1684" i="1"/>
  <c r="BN1684" i="1"/>
  <c r="BO1684" i="1"/>
  <c r="BP1684" i="1"/>
  <c r="BJ1685" i="1"/>
  <c r="BK1685" i="1"/>
  <c r="BL1685" i="1"/>
  <c r="BM1685" i="1"/>
  <c r="BN1685" i="1"/>
  <c r="BO1685" i="1"/>
  <c r="BP1685" i="1"/>
  <c r="BJ1686" i="1"/>
  <c r="BK1686" i="1"/>
  <c r="BL1686" i="1"/>
  <c r="BM1686" i="1"/>
  <c r="BN1686" i="1"/>
  <c r="BO1686" i="1"/>
  <c r="BP1686" i="1"/>
  <c r="BJ1687" i="1"/>
  <c r="BK1687" i="1"/>
  <c r="BL1687" i="1"/>
  <c r="BM1687" i="1"/>
  <c r="BN1687" i="1"/>
  <c r="BO1687" i="1"/>
  <c r="BP1687" i="1"/>
  <c r="BJ1688" i="1"/>
  <c r="BK1688" i="1"/>
  <c r="BL1688" i="1"/>
  <c r="BM1688" i="1"/>
  <c r="BN1688" i="1"/>
  <c r="BO1688" i="1"/>
  <c r="BP1688" i="1"/>
  <c r="BJ1689" i="1"/>
  <c r="BK1689" i="1"/>
  <c r="BL1689" i="1"/>
  <c r="BM1689" i="1"/>
  <c r="BN1689" i="1"/>
  <c r="BO1689" i="1"/>
  <c r="BP1689" i="1"/>
  <c r="BJ1690" i="1"/>
  <c r="BK1690" i="1"/>
  <c r="BL1690" i="1"/>
  <c r="BM1690" i="1"/>
  <c r="BN1690" i="1"/>
  <c r="BO1690" i="1"/>
  <c r="BP1690" i="1"/>
  <c r="BJ1691" i="1"/>
  <c r="BK1691" i="1"/>
  <c r="BL1691" i="1"/>
  <c r="BM1691" i="1"/>
  <c r="BN1691" i="1"/>
  <c r="BO1691" i="1"/>
  <c r="BP1691" i="1"/>
  <c r="BJ1692" i="1"/>
  <c r="BK1692" i="1"/>
  <c r="BL1692" i="1"/>
  <c r="BM1692" i="1"/>
  <c r="BN1692" i="1"/>
  <c r="BO1692" i="1"/>
  <c r="BP1692" i="1"/>
  <c r="BJ1693" i="1"/>
  <c r="BK1693" i="1"/>
  <c r="BL1693" i="1"/>
  <c r="BM1693" i="1"/>
  <c r="BN1693" i="1"/>
  <c r="BO1693" i="1"/>
  <c r="BP1693" i="1"/>
  <c r="BJ1694" i="1"/>
  <c r="BK1694" i="1"/>
  <c r="BL1694" i="1"/>
  <c r="BM1694" i="1"/>
  <c r="BN1694" i="1"/>
  <c r="BO1694" i="1"/>
  <c r="BP1694" i="1"/>
  <c r="BJ1695" i="1"/>
  <c r="BK1695" i="1"/>
  <c r="BL1695" i="1"/>
  <c r="BM1695" i="1"/>
  <c r="BN1695" i="1"/>
  <c r="BO1695" i="1"/>
  <c r="BP1695" i="1"/>
  <c r="BJ1696" i="1"/>
  <c r="BK1696" i="1"/>
  <c r="BL1696" i="1"/>
  <c r="BM1696" i="1"/>
  <c r="BN1696" i="1"/>
  <c r="BO1696" i="1"/>
  <c r="BP1696" i="1"/>
  <c r="BJ1697" i="1"/>
  <c r="BK1697" i="1"/>
  <c r="BL1697" i="1"/>
  <c r="BM1697" i="1"/>
  <c r="BN1697" i="1"/>
  <c r="BO1697" i="1"/>
  <c r="BP1697" i="1"/>
  <c r="BJ1698" i="1"/>
  <c r="BK1698" i="1"/>
  <c r="BL1698" i="1"/>
  <c r="BM1698" i="1"/>
  <c r="BN1698" i="1"/>
  <c r="BO1698" i="1"/>
  <c r="BP1698" i="1"/>
  <c r="BJ1699" i="1"/>
  <c r="BK1699" i="1"/>
  <c r="BL1699" i="1"/>
  <c r="BM1699" i="1"/>
  <c r="BN1699" i="1"/>
  <c r="BO1699" i="1"/>
  <c r="BP1699" i="1"/>
  <c r="BJ1700" i="1"/>
  <c r="BK1700" i="1"/>
  <c r="BL1700" i="1"/>
  <c r="BM1700" i="1"/>
  <c r="BN1700" i="1"/>
  <c r="BO1700" i="1"/>
  <c r="BP1700" i="1"/>
  <c r="BJ1701" i="1"/>
  <c r="BK1701" i="1"/>
  <c r="BL1701" i="1"/>
  <c r="BM1701" i="1"/>
  <c r="BN1701" i="1"/>
  <c r="BO1701" i="1"/>
  <c r="BP1701" i="1"/>
  <c r="BJ1702" i="1"/>
  <c r="BK1702" i="1"/>
  <c r="BL1702" i="1"/>
  <c r="BM1702" i="1"/>
  <c r="BN1702" i="1"/>
  <c r="BO1702" i="1"/>
  <c r="BP1702" i="1"/>
  <c r="BJ1703" i="1"/>
  <c r="BK1703" i="1"/>
  <c r="BL1703" i="1"/>
  <c r="BM1703" i="1"/>
  <c r="BN1703" i="1"/>
  <c r="BO1703" i="1"/>
  <c r="BP1703" i="1"/>
  <c r="BJ1704" i="1"/>
  <c r="BK1704" i="1"/>
  <c r="BL1704" i="1"/>
  <c r="BM1704" i="1"/>
  <c r="BN1704" i="1"/>
  <c r="BO1704" i="1"/>
  <c r="BP1704" i="1"/>
  <c r="BJ1705" i="1"/>
  <c r="BK1705" i="1"/>
  <c r="BL1705" i="1"/>
  <c r="BM1705" i="1"/>
  <c r="BN1705" i="1"/>
  <c r="BO1705" i="1"/>
  <c r="BP1705" i="1"/>
  <c r="BJ1706" i="1"/>
  <c r="BK1706" i="1"/>
  <c r="BL1706" i="1"/>
  <c r="BM1706" i="1"/>
  <c r="BN1706" i="1"/>
  <c r="BO1706" i="1"/>
  <c r="BP1706" i="1"/>
  <c r="BJ1707" i="1"/>
  <c r="BK1707" i="1"/>
  <c r="BL1707" i="1"/>
  <c r="BM1707" i="1"/>
  <c r="BN1707" i="1"/>
  <c r="BO1707" i="1"/>
  <c r="BP1707" i="1"/>
  <c r="BJ1708" i="1"/>
  <c r="BK1708" i="1"/>
  <c r="BL1708" i="1"/>
  <c r="BM1708" i="1"/>
  <c r="BN1708" i="1"/>
  <c r="BO1708" i="1"/>
  <c r="BP1708" i="1"/>
  <c r="BJ1709" i="1"/>
  <c r="BK1709" i="1"/>
  <c r="BL1709" i="1"/>
  <c r="BM1709" i="1"/>
  <c r="BN1709" i="1"/>
  <c r="BO1709" i="1"/>
  <c r="BP1709" i="1"/>
  <c r="BJ1710" i="1"/>
  <c r="BK1710" i="1"/>
  <c r="BL1710" i="1"/>
  <c r="BM1710" i="1"/>
  <c r="BN1710" i="1"/>
  <c r="BO1710" i="1"/>
  <c r="BP1710" i="1"/>
  <c r="BJ1711" i="1"/>
  <c r="BK1711" i="1"/>
  <c r="BL1711" i="1"/>
  <c r="BM1711" i="1"/>
  <c r="BN1711" i="1"/>
  <c r="BO1711" i="1"/>
  <c r="BP1711" i="1"/>
  <c r="BJ1712" i="1"/>
  <c r="BK1712" i="1"/>
  <c r="BL1712" i="1"/>
  <c r="BM1712" i="1"/>
  <c r="BN1712" i="1"/>
  <c r="BO1712" i="1"/>
  <c r="BP1712" i="1"/>
  <c r="BJ1713" i="1"/>
  <c r="BK1713" i="1"/>
  <c r="BL1713" i="1"/>
  <c r="BM1713" i="1"/>
  <c r="BN1713" i="1"/>
  <c r="BO1713" i="1"/>
  <c r="BP1713" i="1"/>
  <c r="BJ1714" i="1"/>
  <c r="BK1714" i="1"/>
  <c r="BL1714" i="1"/>
  <c r="BM1714" i="1"/>
  <c r="BN1714" i="1"/>
  <c r="BO1714" i="1"/>
  <c r="BP1714" i="1"/>
  <c r="BJ1715" i="1"/>
  <c r="BK1715" i="1"/>
  <c r="BL1715" i="1"/>
  <c r="BM1715" i="1"/>
  <c r="BN1715" i="1"/>
  <c r="BO1715" i="1"/>
  <c r="BP1715" i="1"/>
  <c r="BJ1716" i="1"/>
  <c r="BK1716" i="1"/>
  <c r="BL1716" i="1"/>
  <c r="BM1716" i="1"/>
  <c r="BN1716" i="1"/>
  <c r="BO1716" i="1"/>
  <c r="BP1716" i="1"/>
  <c r="BJ1717" i="1"/>
  <c r="BK1717" i="1"/>
  <c r="BL1717" i="1"/>
  <c r="BM1717" i="1"/>
  <c r="BN1717" i="1"/>
  <c r="BO1717" i="1"/>
  <c r="BP1717" i="1"/>
  <c r="BJ1718" i="1"/>
  <c r="BK1718" i="1"/>
  <c r="BL1718" i="1"/>
  <c r="BM1718" i="1"/>
  <c r="BN1718" i="1"/>
  <c r="BO1718" i="1"/>
  <c r="BP1718" i="1"/>
  <c r="BJ1719" i="1"/>
  <c r="BK1719" i="1"/>
  <c r="BL1719" i="1"/>
  <c r="BM1719" i="1"/>
  <c r="BN1719" i="1"/>
  <c r="BO1719" i="1"/>
  <c r="BP1719" i="1"/>
  <c r="BJ1720" i="1"/>
  <c r="BK1720" i="1"/>
  <c r="BL1720" i="1"/>
  <c r="BM1720" i="1"/>
  <c r="BN1720" i="1"/>
  <c r="BO1720" i="1"/>
  <c r="BP1720" i="1"/>
  <c r="BJ1721" i="1"/>
  <c r="BK1721" i="1"/>
  <c r="BL1721" i="1"/>
  <c r="BM1721" i="1"/>
  <c r="BN1721" i="1"/>
  <c r="BO1721" i="1"/>
  <c r="BP1721" i="1"/>
  <c r="BJ1722" i="1"/>
  <c r="BK1722" i="1"/>
  <c r="BL1722" i="1"/>
  <c r="BM1722" i="1"/>
  <c r="BN1722" i="1"/>
  <c r="BO1722" i="1"/>
  <c r="BP1722" i="1"/>
  <c r="BJ1723" i="1"/>
  <c r="BK1723" i="1"/>
  <c r="BL1723" i="1"/>
  <c r="BM1723" i="1"/>
  <c r="BN1723" i="1"/>
  <c r="BO1723" i="1"/>
  <c r="BP1723" i="1"/>
  <c r="BJ1724" i="1"/>
  <c r="BK1724" i="1"/>
  <c r="BL1724" i="1"/>
  <c r="BM1724" i="1"/>
  <c r="BN1724" i="1"/>
  <c r="BO1724" i="1"/>
  <c r="BP1724" i="1"/>
  <c r="BJ1725" i="1"/>
  <c r="BK1725" i="1"/>
  <c r="BL1725" i="1"/>
  <c r="BM1725" i="1"/>
  <c r="BN1725" i="1"/>
  <c r="BO1725" i="1"/>
  <c r="BP1725" i="1"/>
  <c r="BJ1726" i="1"/>
  <c r="BK1726" i="1"/>
  <c r="BL1726" i="1"/>
  <c r="BM1726" i="1"/>
  <c r="BN1726" i="1"/>
  <c r="BO1726" i="1"/>
  <c r="BP1726" i="1"/>
  <c r="BJ1727" i="1"/>
  <c r="BK1727" i="1"/>
  <c r="BL1727" i="1"/>
  <c r="BM1727" i="1"/>
  <c r="BN1727" i="1"/>
  <c r="BO1727" i="1"/>
  <c r="BP1727" i="1"/>
  <c r="BJ1728" i="1"/>
  <c r="BK1728" i="1"/>
  <c r="BL1728" i="1"/>
  <c r="BM1728" i="1"/>
  <c r="BN1728" i="1"/>
  <c r="BO1728" i="1"/>
  <c r="BP1728" i="1"/>
  <c r="BJ1729" i="1"/>
  <c r="BK1729" i="1"/>
  <c r="BL1729" i="1"/>
  <c r="BM1729" i="1"/>
  <c r="BN1729" i="1"/>
  <c r="BO1729" i="1"/>
  <c r="BP1729" i="1"/>
  <c r="BJ1730" i="1"/>
  <c r="BK1730" i="1"/>
  <c r="BL1730" i="1"/>
  <c r="BM1730" i="1"/>
  <c r="BN1730" i="1"/>
  <c r="BO1730" i="1"/>
  <c r="BP1730" i="1"/>
  <c r="BJ1731" i="1"/>
  <c r="BK1731" i="1"/>
  <c r="BL1731" i="1"/>
  <c r="BM1731" i="1"/>
  <c r="BN1731" i="1"/>
  <c r="BO1731" i="1"/>
  <c r="BP1731" i="1"/>
  <c r="BJ1732" i="1"/>
  <c r="BK1732" i="1"/>
  <c r="BL1732" i="1"/>
  <c r="BM1732" i="1"/>
  <c r="BN1732" i="1"/>
  <c r="BO1732" i="1"/>
  <c r="BP1732" i="1"/>
  <c r="BJ1733" i="1"/>
  <c r="BK1733" i="1"/>
  <c r="BL1733" i="1"/>
  <c r="BM1733" i="1"/>
  <c r="BN1733" i="1"/>
  <c r="BO1733" i="1"/>
  <c r="BP1733" i="1"/>
  <c r="BJ1734" i="1"/>
  <c r="BK1734" i="1"/>
  <c r="BL1734" i="1"/>
  <c r="BM1734" i="1"/>
  <c r="BN1734" i="1"/>
  <c r="BO1734" i="1"/>
  <c r="BP1734" i="1"/>
  <c r="BJ1735" i="1"/>
  <c r="BK1735" i="1"/>
  <c r="BL1735" i="1"/>
  <c r="BM1735" i="1"/>
  <c r="BN1735" i="1"/>
  <c r="BO1735" i="1"/>
  <c r="BP1735" i="1"/>
  <c r="BJ1736" i="1"/>
  <c r="BK1736" i="1"/>
  <c r="BL1736" i="1"/>
  <c r="BM1736" i="1"/>
  <c r="BN1736" i="1"/>
  <c r="BO1736" i="1"/>
  <c r="BP1736" i="1"/>
  <c r="BJ1737" i="1"/>
  <c r="BK1737" i="1"/>
  <c r="BL1737" i="1"/>
  <c r="BM1737" i="1"/>
  <c r="BN1737" i="1"/>
  <c r="BO1737" i="1"/>
  <c r="BP1737" i="1"/>
  <c r="BJ1738" i="1"/>
  <c r="BK1738" i="1"/>
  <c r="BL1738" i="1"/>
  <c r="BM1738" i="1"/>
  <c r="BN1738" i="1"/>
  <c r="BO1738" i="1"/>
  <c r="BP1738" i="1"/>
  <c r="BJ1739" i="1"/>
  <c r="BK1739" i="1"/>
  <c r="BL1739" i="1"/>
  <c r="BM1739" i="1"/>
  <c r="BN1739" i="1"/>
  <c r="BO1739" i="1"/>
  <c r="BP1739" i="1"/>
  <c r="BJ1740" i="1"/>
  <c r="BK1740" i="1"/>
  <c r="BL1740" i="1"/>
  <c r="BM1740" i="1"/>
  <c r="BN1740" i="1"/>
  <c r="BO1740" i="1"/>
  <c r="BP1740" i="1"/>
  <c r="BJ1741" i="1"/>
  <c r="BK1741" i="1"/>
  <c r="BL1741" i="1"/>
  <c r="BM1741" i="1"/>
  <c r="BN1741" i="1"/>
  <c r="BO1741" i="1"/>
  <c r="BP1741" i="1"/>
  <c r="BJ1742" i="1"/>
  <c r="BK1742" i="1"/>
  <c r="BL1742" i="1"/>
  <c r="BM1742" i="1"/>
  <c r="BN1742" i="1"/>
  <c r="BO1742" i="1"/>
  <c r="BP1742" i="1"/>
  <c r="BJ1743" i="1"/>
  <c r="BK1743" i="1"/>
  <c r="BL1743" i="1"/>
  <c r="BM1743" i="1"/>
  <c r="BN1743" i="1"/>
  <c r="BO1743" i="1"/>
  <c r="BP1743" i="1"/>
  <c r="BJ1744" i="1"/>
  <c r="BK1744" i="1"/>
  <c r="BL1744" i="1"/>
  <c r="BM1744" i="1"/>
  <c r="BN1744" i="1"/>
  <c r="BO1744" i="1"/>
  <c r="BP1744" i="1"/>
  <c r="BJ1745" i="1"/>
  <c r="BK1745" i="1"/>
  <c r="BL1745" i="1"/>
  <c r="BM1745" i="1"/>
  <c r="BN1745" i="1"/>
  <c r="BO1745" i="1"/>
  <c r="BP1745" i="1"/>
  <c r="BJ1746" i="1"/>
  <c r="BK1746" i="1"/>
  <c r="BL1746" i="1"/>
  <c r="BM1746" i="1"/>
  <c r="BN1746" i="1"/>
  <c r="BO1746" i="1"/>
  <c r="BP1746" i="1"/>
  <c r="BJ1747" i="1"/>
  <c r="BK1747" i="1"/>
  <c r="BL1747" i="1"/>
  <c r="BM1747" i="1"/>
  <c r="BN1747" i="1"/>
  <c r="BO1747" i="1"/>
  <c r="BP1747" i="1"/>
  <c r="BJ1748" i="1"/>
  <c r="BK1748" i="1"/>
  <c r="BL1748" i="1"/>
  <c r="BM1748" i="1"/>
  <c r="BN1748" i="1"/>
  <c r="BO1748" i="1"/>
  <c r="BP1748" i="1"/>
  <c r="BJ1749" i="1"/>
  <c r="BK1749" i="1"/>
  <c r="BL1749" i="1"/>
  <c r="BM1749" i="1"/>
  <c r="BN1749" i="1"/>
  <c r="BO1749" i="1"/>
  <c r="BP1749" i="1"/>
  <c r="BJ1750" i="1"/>
  <c r="BK1750" i="1"/>
  <c r="BL1750" i="1"/>
  <c r="BM1750" i="1"/>
  <c r="BN1750" i="1"/>
  <c r="BO1750" i="1"/>
  <c r="BP1750" i="1"/>
  <c r="BJ1751" i="1"/>
  <c r="BK1751" i="1"/>
  <c r="BL1751" i="1"/>
  <c r="BM1751" i="1"/>
  <c r="BN1751" i="1"/>
  <c r="BO1751" i="1"/>
  <c r="BP1751" i="1"/>
  <c r="BJ1752" i="1"/>
  <c r="BK1752" i="1"/>
  <c r="BL1752" i="1"/>
  <c r="BM1752" i="1"/>
  <c r="BN1752" i="1"/>
  <c r="BO1752" i="1"/>
  <c r="BP1752" i="1"/>
  <c r="BJ1753" i="1"/>
  <c r="BK1753" i="1"/>
  <c r="BL1753" i="1"/>
  <c r="BM1753" i="1"/>
  <c r="BN1753" i="1"/>
  <c r="BO1753" i="1"/>
  <c r="BP1753" i="1"/>
  <c r="BJ1754" i="1"/>
  <c r="BK1754" i="1"/>
  <c r="BL1754" i="1"/>
  <c r="BM1754" i="1"/>
  <c r="BN1754" i="1"/>
  <c r="BO1754" i="1"/>
  <c r="BP1754" i="1"/>
  <c r="BJ1755" i="1"/>
  <c r="BK1755" i="1"/>
  <c r="BL1755" i="1"/>
  <c r="BM1755" i="1"/>
  <c r="BN1755" i="1"/>
  <c r="BO1755" i="1"/>
  <c r="BP1755" i="1"/>
  <c r="BJ1756" i="1"/>
  <c r="BK1756" i="1"/>
  <c r="BL1756" i="1"/>
  <c r="BM1756" i="1"/>
  <c r="BN1756" i="1"/>
  <c r="BO1756" i="1"/>
  <c r="BP1756" i="1"/>
  <c r="BJ1757" i="1"/>
  <c r="BK1757" i="1"/>
  <c r="BL1757" i="1"/>
  <c r="BM1757" i="1"/>
  <c r="BN1757" i="1"/>
  <c r="BO1757" i="1"/>
  <c r="BP1757" i="1"/>
  <c r="BJ1758" i="1"/>
  <c r="BK1758" i="1"/>
  <c r="BL1758" i="1"/>
  <c r="BM1758" i="1"/>
  <c r="BN1758" i="1"/>
  <c r="BO1758" i="1"/>
  <c r="BP1758" i="1"/>
  <c r="BJ1759" i="1"/>
  <c r="BK1759" i="1"/>
  <c r="BL1759" i="1"/>
  <c r="BM1759" i="1"/>
  <c r="BN1759" i="1"/>
  <c r="BO1759" i="1"/>
  <c r="BP1759" i="1"/>
  <c r="BJ1760" i="1"/>
  <c r="BK1760" i="1"/>
  <c r="BL1760" i="1"/>
  <c r="BM1760" i="1"/>
  <c r="BN1760" i="1"/>
  <c r="BO1760" i="1"/>
  <c r="BP1760" i="1"/>
  <c r="BJ1761" i="1"/>
  <c r="BK1761" i="1"/>
  <c r="BL1761" i="1"/>
  <c r="BM1761" i="1"/>
  <c r="BN1761" i="1"/>
  <c r="BO1761" i="1"/>
  <c r="BP1761" i="1"/>
  <c r="BJ1762" i="1"/>
  <c r="BK1762" i="1"/>
  <c r="BL1762" i="1"/>
  <c r="BM1762" i="1"/>
  <c r="BN1762" i="1"/>
  <c r="BO1762" i="1"/>
  <c r="BP1762" i="1"/>
  <c r="BJ1763" i="1"/>
  <c r="BK1763" i="1"/>
  <c r="BL1763" i="1"/>
  <c r="BM1763" i="1"/>
  <c r="BN1763" i="1"/>
  <c r="BO1763" i="1"/>
  <c r="BP1763" i="1"/>
  <c r="BJ1764" i="1"/>
  <c r="BK1764" i="1"/>
  <c r="BL1764" i="1"/>
  <c r="BM1764" i="1"/>
  <c r="BN1764" i="1"/>
  <c r="BO1764" i="1"/>
  <c r="BP1764" i="1"/>
  <c r="BJ1765" i="1"/>
  <c r="BK1765" i="1"/>
  <c r="BL1765" i="1"/>
  <c r="BM1765" i="1"/>
  <c r="BN1765" i="1"/>
  <c r="BO1765" i="1"/>
  <c r="BP1765" i="1"/>
  <c r="BJ1766" i="1"/>
  <c r="BK1766" i="1"/>
  <c r="BL1766" i="1"/>
  <c r="BM1766" i="1"/>
  <c r="BN1766" i="1"/>
  <c r="BO1766" i="1"/>
  <c r="BP1766" i="1"/>
  <c r="BJ1767" i="1"/>
  <c r="BK1767" i="1"/>
  <c r="BL1767" i="1"/>
  <c r="BM1767" i="1"/>
  <c r="BN1767" i="1"/>
  <c r="BO1767" i="1"/>
  <c r="BP1767" i="1"/>
  <c r="BJ1768" i="1"/>
  <c r="BK1768" i="1"/>
  <c r="BL1768" i="1"/>
  <c r="BM1768" i="1"/>
  <c r="BN1768" i="1"/>
  <c r="BO1768" i="1"/>
  <c r="BP1768" i="1"/>
  <c r="BJ1769" i="1"/>
  <c r="BK1769" i="1"/>
  <c r="BL1769" i="1"/>
  <c r="BM1769" i="1"/>
  <c r="BN1769" i="1"/>
  <c r="BO1769" i="1"/>
  <c r="BP1769" i="1"/>
  <c r="BJ1770" i="1"/>
  <c r="BK1770" i="1"/>
  <c r="BL1770" i="1"/>
  <c r="BM1770" i="1"/>
  <c r="BN1770" i="1"/>
  <c r="BO1770" i="1"/>
  <c r="BP1770" i="1"/>
  <c r="BJ1771" i="1"/>
  <c r="BK1771" i="1"/>
  <c r="BL1771" i="1"/>
  <c r="BM1771" i="1"/>
  <c r="BN1771" i="1"/>
  <c r="BO1771" i="1"/>
  <c r="BP1771" i="1"/>
  <c r="BJ1772" i="1"/>
  <c r="BK1772" i="1"/>
  <c r="BL1772" i="1"/>
  <c r="BM1772" i="1"/>
  <c r="BN1772" i="1"/>
  <c r="BO1772" i="1"/>
  <c r="BP1772" i="1"/>
  <c r="BJ1773" i="1"/>
  <c r="BK1773" i="1"/>
  <c r="BL1773" i="1"/>
  <c r="BM1773" i="1"/>
  <c r="BN1773" i="1"/>
  <c r="BO1773" i="1"/>
  <c r="BP1773" i="1"/>
  <c r="BJ1774" i="1"/>
  <c r="BK1774" i="1"/>
  <c r="BL1774" i="1"/>
  <c r="BM1774" i="1"/>
  <c r="BN1774" i="1"/>
  <c r="BO1774" i="1"/>
  <c r="BP1774" i="1"/>
  <c r="BJ1775" i="1"/>
  <c r="BK1775" i="1"/>
  <c r="BL1775" i="1"/>
  <c r="BM1775" i="1"/>
  <c r="BN1775" i="1"/>
  <c r="BO1775" i="1"/>
  <c r="BP1775" i="1"/>
  <c r="BJ1776" i="1"/>
  <c r="BK1776" i="1"/>
  <c r="BL1776" i="1"/>
  <c r="BM1776" i="1"/>
  <c r="BN1776" i="1"/>
  <c r="BO1776" i="1"/>
  <c r="BP1776" i="1"/>
  <c r="BJ1777" i="1"/>
  <c r="BK1777" i="1"/>
  <c r="BL1777" i="1"/>
  <c r="BM1777" i="1"/>
  <c r="BN1777" i="1"/>
  <c r="BO1777" i="1"/>
  <c r="BP1777" i="1"/>
  <c r="BJ1778" i="1"/>
  <c r="BK1778" i="1"/>
  <c r="BL1778" i="1"/>
  <c r="BM1778" i="1"/>
  <c r="BN1778" i="1"/>
  <c r="BO1778" i="1"/>
  <c r="BP1778" i="1"/>
  <c r="BJ1779" i="1"/>
  <c r="BK1779" i="1"/>
  <c r="BL1779" i="1"/>
  <c r="BM1779" i="1"/>
  <c r="BN1779" i="1"/>
  <c r="BO1779" i="1"/>
  <c r="BP1779" i="1"/>
  <c r="BJ1780" i="1"/>
  <c r="BK1780" i="1"/>
  <c r="BL1780" i="1"/>
  <c r="BM1780" i="1"/>
  <c r="BN1780" i="1"/>
  <c r="BO1780" i="1"/>
  <c r="BP1780" i="1"/>
  <c r="BJ1781" i="1"/>
  <c r="BK1781" i="1"/>
  <c r="BL1781" i="1"/>
  <c r="BM1781" i="1"/>
  <c r="BN1781" i="1"/>
  <c r="BO1781" i="1"/>
  <c r="BP1781" i="1"/>
  <c r="BJ1782" i="1"/>
  <c r="BK1782" i="1"/>
  <c r="BL1782" i="1"/>
  <c r="BM1782" i="1"/>
  <c r="BN1782" i="1"/>
  <c r="BO1782" i="1"/>
  <c r="BP1782" i="1"/>
  <c r="BJ1783" i="1"/>
  <c r="BK1783" i="1"/>
  <c r="BL1783" i="1"/>
  <c r="BM1783" i="1"/>
  <c r="BN1783" i="1"/>
  <c r="BO1783" i="1"/>
  <c r="BP1783" i="1"/>
  <c r="BJ1784" i="1"/>
  <c r="BK1784" i="1"/>
  <c r="BL1784" i="1"/>
  <c r="BM1784" i="1"/>
  <c r="BN1784" i="1"/>
  <c r="BO1784" i="1"/>
  <c r="BP1784" i="1"/>
  <c r="BJ1785" i="1"/>
  <c r="BK1785" i="1"/>
  <c r="BL1785" i="1"/>
  <c r="BM1785" i="1"/>
  <c r="BN1785" i="1"/>
  <c r="BO1785" i="1"/>
  <c r="BP1785" i="1"/>
  <c r="BJ1786" i="1"/>
  <c r="BK1786" i="1"/>
  <c r="BL1786" i="1"/>
  <c r="BM1786" i="1"/>
  <c r="BN1786" i="1"/>
  <c r="BO1786" i="1"/>
  <c r="BP1786" i="1"/>
  <c r="BJ1787" i="1"/>
  <c r="BK1787" i="1"/>
  <c r="BL1787" i="1"/>
  <c r="BM1787" i="1"/>
  <c r="BN1787" i="1"/>
  <c r="BO1787" i="1"/>
  <c r="BP1787" i="1"/>
  <c r="BJ1788" i="1"/>
  <c r="BK1788" i="1"/>
  <c r="BL1788" i="1"/>
  <c r="BM1788" i="1"/>
  <c r="BN1788" i="1"/>
  <c r="BO1788" i="1"/>
  <c r="BP1788" i="1"/>
  <c r="BJ1789" i="1"/>
  <c r="BK1789" i="1"/>
  <c r="BL1789" i="1"/>
  <c r="BM1789" i="1"/>
  <c r="BN1789" i="1"/>
  <c r="BO1789" i="1"/>
  <c r="BP1789" i="1"/>
  <c r="BJ1790" i="1"/>
  <c r="BK1790" i="1"/>
  <c r="BL1790" i="1"/>
  <c r="BM1790" i="1"/>
  <c r="BN1790" i="1"/>
  <c r="BO1790" i="1"/>
  <c r="BP1790" i="1"/>
  <c r="BJ1791" i="1"/>
  <c r="BK1791" i="1"/>
  <c r="BL1791" i="1"/>
  <c r="BM1791" i="1"/>
  <c r="BN1791" i="1"/>
  <c r="BO1791" i="1"/>
  <c r="BP1791" i="1"/>
  <c r="BJ1792" i="1"/>
  <c r="BK1792" i="1"/>
  <c r="BL1792" i="1"/>
  <c r="BM1792" i="1"/>
  <c r="BN1792" i="1"/>
  <c r="BO1792" i="1"/>
  <c r="BP1792" i="1"/>
  <c r="BJ1793" i="1"/>
  <c r="BK1793" i="1"/>
  <c r="BL1793" i="1"/>
  <c r="BM1793" i="1"/>
  <c r="BN1793" i="1"/>
  <c r="BO1793" i="1"/>
  <c r="BP1793" i="1"/>
  <c r="BJ1794" i="1"/>
  <c r="BK1794" i="1"/>
  <c r="BL1794" i="1"/>
  <c r="BM1794" i="1"/>
  <c r="BN1794" i="1"/>
  <c r="BO1794" i="1"/>
  <c r="BP1794" i="1"/>
  <c r="BJ1795" i="1"/>
  <c r="BK1795" i="1"/>
  <c r="BL1795" i="1"/>
  <c r="BM1795" i="1"/>
  <c r="BN1795" i="1"/>
  <c r="BO1795" i="1"/>
  <c r="BP1795" i="1"/>
  <c r="BJ1796" i="1"/>
  <c r="BK1796" i="1"/>
  <c r="BL1796" i="1"/>
  <c r="BM1796" i="1"/>
  <c r="BN1796" i="1"/>
  <c r="BO1796" i="1"/>
  <c r="BP1796" i="1"/>
  <c r="BJ1797" i="1"/>
  <c r="BK1797" i="1"/>
  <c r="BL1797" i="1"/>
  <c r="BM1797" i="1"/>
  <c r="BN1797" i="1"/>
  <c r="BO1797" i="1"/>
  <c r="BP1797" i="1"/>
  <c r="BJ1798" i="1"/>
  <c r="BK1798" i="1"/>
  <c r="BL1798" i="1"/>
  <c r="BM1798" i="1"/>
  <c r="BN1798" i="1"/>
  <c r="BO1798" i="1"/>
  <c r="BP1798" i="1"/>
  <c r="BJ1799" i="1"/>
  <c r="BK1799" i="1"/>
  <c r="BL1799" i="1"/>
  <c r="BM1799" i="1"/>
  <c r="BN1799" i="1"/>
  <c r="BO1799" i="1"/>
  <c r="BP1799" i="1"/>
  <c r="BJ1800" i="1"/>
  <c r="BK1800" i="1"/>
  <c r="BL1800" i="1"/>
  <c r="BM1800" i="1"/>
  <c r="BN1800" i="1"/>
  <c r="BO1800" i="1"/>
  <c r="BP1800" i="1"/>
  <c r="BJ1801" i="1"/>
  <c r="BK1801" i="1"/>
  <c r="BL1801" i="1"/>
  <c r="BM1801" i="1"/>
  <c r="BN1801" i="1"/>
  <c r="BO1801" i="1"/>
  <c r="BP1801" i="1"/>
  <c r="BJ1802" i="1"/>
  <c r="BK1802" i="1"/>
  <c r="BL1802" i="1"/>
  <c r="BM1802" i="1"/>
  <c r="BN1802" i="1"/>
  <c r="BO1802" i="1"/>
  <c r="BP1802" i="1"/>
  <c r="BJ1803" i="1"/>
  <c r="BK1803" i="1"/>
  <c r="BL1803" i="1"/>
  <c r="BM1803" i="1"/>
  <c r="BN1803" i="1"/>
  <c r="BO1803" i="1"/>
  <c r="BP1803" i="1"/>
  <c r="BJ1804" i="1"/>
  <c r="BK1804" i="1"/>
  <c r="BL1804" i="1"/>
  <c r="BM1804" i="1"/>
  <c r="BN1804" i="1"/>
  <c r="BO1804" i="1"/>
  <c r="BP1804" i="1"/>
  <c r="BJ1805" i="1"/>
  <c r="BK1805" i="1"/>
  <c r="BL1805" i="1"/>
  <c r="BM1805" i="1"/>
  <c r="BN1805" i="1"/>
  <c r="BO1805" i="1"/>
  <c r="BP1805" i="1"/>
  <c r="BJ1806" i="1"/>
  <c r="BK1806" i="1"/>
  <c r="BL1806" i="1"/>
  <c r="BM1806" i="1"/>
  <c r="BN1806" i="1"/>
  <c r="BO1806" i="1"/>
  <c r="BP1806" i="1"/>
  <c r="BJ1807" i="1"/>
  <c r="BK1807" i="1"/>
  <c r="BL1807" i="1"/>
  <c r="BM1807" i="1"/>
  <c r="BN1807" i="1"/>
  <c r="BO1807" i="1"/>
  <c r="BP1807" i="1"/>
  <c r="BJ1808" i="1"/>
  <c r="BK1808" i="1"/>
  <c r="BL1808" i="1"/>
  <c r="BM1808" i="1"/>
  <c r="BN1808" i="1"/>
  <c r="BO1808" i="1"/>
  <c r="BP1808" i="1"/>
  <c r="BJ1809" i="1"/>
  <c r="BK1809" i="1"/>
  <c r="BL1809" i="1"/>
  <c r="BM1809" i="1"/>
  <c r="BN1809" i="1"/>
  <c r="BO1809" i="1"/>
  <c r="BP1809" i="1"/>
  <c r="BJ1810" i="1"/>
  <c r="BK1810" i="1"/>
  <c r="BL1810" i="1"/>
  <c r="BM1810" i="1"/>
  <c r="BN1810" i="1"/>
  <c r="BO1810" i="1"/>
  <c r="BP1810" i="1"/>
  <c r="BJ1811" i="1"/>
  <c r="BK1811" i="1"/>
  <c r="BL1811" i="1"/>
  <c r="BM1811" i="1"/>
  <c r="BN1811" i="1"/>
  <c r="BO1811" i="1"/>
  <c r="BP1811" i="1"/>
  <c r="BJ1812" i="1"/>
  <c r="BK1812" i="1"/>
  <c r="BL1812" i="1"/>
  <c r="BM1812" i="1"/>
  <c r="BN1812" i="1"/>
  <c r="BO1812" i="1"/>
  <c r="BP1812" i="1"/>
  <c r="BJ1813" i="1"/>
  <c r="BK1813" i="1"/>
  <c r="BL1813" i="1"/>
  <c r="BM1813" i="1"/>
  <c r="BN1813" i="1"/>
  <c r="BO1813" i="1"/>
  <c r="BP1813" i="1"/>
  <c r="BJ1814" i="1"/>
  <c r="BK1814" i="1"/>
  <c r="BL1814" i="1"/>
  <c r="BM1814" i="1"/>
  <c r="BN1814" i="1"/>
  <c r="BO1814" i="1"/>
  <c r="BP1814" i="1"/>
  <c r="BJ1815" i="1"/>
  <c r="BK1815" i="1"/>
  <c r="BL1815" i="1"/>
  <c r="BM1815" i="1"/>
  <c r="BN1815" i="1"/>
  <c r="BO1815" i="1"/>
  <c r="BP1815" i="1"/>
  <c r="BJ1816" i="1"/>
  <c r="BK1816" i="1"/>
  <c r="BL1816" i="1"/>
  <c r="BM1816" i="1"/>
  <c r="BN1816" i="1"/>
  <c r="BO1816" i="1"/>
  <c r="BP1816" i="1"/>
  <c r="BJ1817" i="1"/>
  <c r="BK1817" i="1"/>
  <c r="BL1817" i="1"/>
  <c r="BM1817" i="1"/>
  <c r="BN1817" i="1"/>
  <c r="BO1817" i="1"/>
  <c r="BP1817" i="1"/>
  <c r="BJ1818" i="1"/>
  <c r="BK1818" i="1"/>
  <c r="BL1818" i="1"/>
  <c r="BM1818" i="1"/>
  <c r="BN1818" i="1"/>
  <c r="BO1818" i="1"/>
  <c r="BP1818" i="1"/>
  <c r="BJ1819" i="1"/>
  <c r="BK1819" i="1"/>
  <c r="BL1819" i="1"/>
  <c r="BM1819" i="1"/>
  <c r="BN1819" i="1"/>
  <c r="BO1819" i="1"/>
  <c r="BP1819" i="1"/>
  <c r="BJ1820" i="1"/>
  <c r="BK1820" i="1"/>
  <c r="BL1820" i="1"/>
  <c r="BM1820" i="1"/>
  <c r="BN1820" i="1"/>
  <c r="BO1820" i="1"/>
  <c r="BP1820" i="1"/>
  <c r="BJ1821" i="1"/>
  <c r="BK1821" i="1"/>
  <c r="BL1821" i="1"/>
  <c r="BM1821" i="1"/>
  <c r="BN1821" i="1"/>
  <c r="BO1821" i="1"/>
  <c r="BP1821" i="1"/>
  <c r="BJ1822" i="1"/>
  <c r="BK1822" i="1"/>
  <c r="BL1822" i="1"/>
  <c r="BM1822" i="1"/>
  <c r="BN1822" i="1"/>
  <c r="BO1822" i="1"/>
  <c r="BP1822" i="1"/>
  <c r="BJ1823" i="1"/>
  <c r="BK1823" i="1"/>
  <c r="BL1823" i="1"/>
  <c r="BM1823" i="1"/>
  <c r="BN1823" i="1"/>
  <c r="BO1823" i="1"/>
  <c r="BP1823" i="1"/>
  <c r="BJ1824" i="1"/>
  <c r="BK1824" i="1"/>
  <c r="BL1824" i="1"/>
  <c r="BM1824" i="1"/>
  <c r="BN1824" i="1"/>
  <c r="BO1824" i="1"/>
  <c r="BP1824" i="1"/>
  <c r="BJ1825" i="1"/>
  <c r="BK1825" i="1"/>
  <c r="BL1825" i="1"/>
  <c r="BM1825" i="1"/>
  <c r="BN1825" i="1"/>
  <c r="BO1825" i="1"/>
  <c r="BP1825" i="1"/>
  <c r="BJ1826" i="1"/>
  <c r="BK1826" i="1"/>
  <c r="BL1826" i="1"/>
  <c r="BM1826" i="1"/>
  <c r="BN1826" i="1"/>
  <c r="BO1826" i="1"/>
  <c r="BP1826" i="1"/>
  <c r="BJ1827" i="1"/>
  <c r="BK1827" i="1"/>
  <c r="BL1827" i="1"/>
  <c r="BM1827" i="1"/>
  <c r="BN1827" i="1"/>
  <c r="BO1827" i="1"/>
  <c r="BP1827" i="1"/>
  <c r="BJ1828" i="1"/>
  <c r="BK1828" i="1"/>
  <c r="BL1828" i="1"/>
  <c r="BM1828" i="1"/>
  <c r="BN1828" i="1"/>
  <c r="BO1828" i="1"/>
  <c r="BP1828" i="1"/>
  <c r="BJ1829" i="1"/>
  <c r="BK1829" i="1"/>
  <c r="BL1829" i="1"/>
  <c r="BM1829" i="1"/>
  <c r="BN1829" i="1"/>
  <c r="BO1829" i="1"/>
  <c r="BP1829" i="1"/>
  <c r="BJ1830" i="1"/>
  <c r="BK1830" i="1"/>
  <c r="BL1830" i="1"/>
  <c r="BM1830" i="1"/>
  <c r="BN1830" i="1"/>
  <c r="BO1830" i="1"/>
  <c r="BP1830" i="1"/>
  <c r="BJ1831" i="1"/>
  <c r="BK1831" i="1"/>
  <c r="BL1831" i="1"/>
  <c r="BM1831" i="1"/>
  <c r="BN1831" i="1"/>
  <c r="BO1831" i="1"/>
  <c r="BP1831" i="1"/>
  <c r="BJ1832" i="1"/>
  <c r="BK1832" i="1"/>
  <c r="BL1832" i="1"/>
  <c r="BM1832" i="1"/>
  <c r="BN1832" i="1"/>
  <c r="BO1832" i="1"/>
  <c r="BP1832" i="1"/>
  <c r="BJ1833" i="1"/>
  <c r="BK1833" i="1"/>
  <c r="BL1833" i="1"/>
  <c r="BM1833" i="1"/>
  <c r="BN1833" i="1"/>
  <c r="BO1833" i="1"/>
  <c r="BP1833" i="1"/>
  <c r="BJ1834" i="1"/>
  <c r="BK1834" i="1"/>
  <c r="BL1834" i="1"/>
  <c r="BM1834" i="1"/>
  <c r="BN1834" i="1"/>
  <c r="BO1834" i="1"/>
  <c r="BP1834" i="1"/>
  <c r="BJ1835" i="1"/>
  <c r="BK1835" i="1"/>
  <c r="BL1835" i="1"/>
  <c r="BM1835" i="1"/>
  <c r="BN1835" i="1"/>
  <c r="BO1835" i="1"/>
  <c r="BP1835" i="1"/>
  <c r="BJ1836" i="1"/>
  <c r="BK1836" i="1"/>
  <c r="BL1836" i="1"/>
  <c r="BM1836" i="1"/>
  <c r="BN1836" i="1"/>
  <c r="BO1836" i="1"/>
  <c r="BP1836" i="1"/>
  <c r="BJ1837" i="1"/>
  <c r="BK1837" i="1"/>
  <c r="BL1837" i="1"/>
  <c r="BM1837" i="1"/>
  <c r="BN1837" i="1"/>
  <c r="BO1837" i="1"/>
  <c r="BP1837" i="1"/>
  <c r="BJ1838" i="1"/>
  <c r="BK1838" i="1"/>
  <c r="BL1838" i="1"/>
  <c r="BM1838" i="1"/>
  <c r="BN1838" i="1"/>
  <c r="BO1838" i="1"/>
  <c r="BP1838" i="1"/>
  <c r="BJ1839" i="1"/>
  <c r="BK1839" i="1"/>
  <c r="BL1839" i="1"/>
  <c r="BM1839" i="1"/>
  <c r="BN1839" i="1"/>
  <c r="BO1839" i="1"/>
  <c r="BP1839" i="1"/>
  <c r="BJ1840" i="1"/>
  <c r="BK1840" i="1"/>
  <c r="BL1840" i="1"/>
  <c r="BM1840" i="1"/>
  <c r="BN1840" i="1"/>
  <c r="BO1840" i="1"/>
  <c r="BP1840" i="1"/>
  <c r="BJ1841" i="1"/>
  <c r="BK1841" i="1"/>
  <c r="BL1841" i="1"/>
  <c r="BM1841" i="1"/>
  <c r="BN1841" i="1"/>
  <c r="BO1841" i="1"/>
  <c r="BP1841" i="1"/>
  <c r="BJ1842" i="1"/>
  <c r="BK1842" i="1"/>
  <c r="BL1842" i="1"/>
  <c r="BM1842" i="1"/>
  <c r="BN1842" i="1"/>
  <c r="BO1842" i="1"/>
  <c r="BP1842" i="1"/>
  <c r="BJ1843" i="1"/>
  <c r="BK1843" i="1"/>
  <c r="BL1843" i="1"/>
  <c r="BM1843" i="1"/>
  <c r="BN1843" i="1"/>
  <c r="BO1843" i="1"/>
  <c r="BP1843" i="1"/>
  <c r="BJ1844" i="1"/>
  <c r="BK1844" i="1"/>
  <c r="BL1844" i="1"/>
  <c r="BM1844" i="1"/>
  <c r="BN1844" i="1"/>
  <c r="BO1844" i="1"/>
  <c r="BP1844" i="1"/>
  <c r="BJ1845" i="1"/>
  <c r="BK1845" i="1"/>
  <c r="BL1845" i="1"/>
  <c r="BM1845" i="1"/>
  <c r="BN1845" i="1"/>
  <c r="BO1845" i="1"/>
  <c r="BP1845" i="1"/>
  <c r="BJ1846" i="1"/>
  <c r="BK1846" i="1"/>
  <c r="BL1846" i="1"/>
  <c r="BM1846" i="1"/>
  <c r="BN1846" i="1"/>
  <c r="BO1846" i="1"/>
  <c r="BP1846" i="1"/>
  <c r="BJ1847" i="1"/>
  <c r="BK1847" i="1"/>
  <c r="BL1847" i="1"/>
  <c r="BM1847" i="1"/>
  <c r="BN1847" i="1"/>
  <c r="BO1847" i="1"/>
  <c r="BP1847" i="1"/>
  <c r="BJ1848" i="1"/>
  <c r="BK1848" i="1"/>
  <c r="BL1848" i="1"/>
  <c r="BM1848" i="1"/>
  <c r="BN1848" i="1"/>
  <c r="BO1848" i="1"/>
  <c r="BP1848" i="1"/>
  <c r="BJ1849" i="1"/>
  <c r="BK1849" i="1"/>
  <c r="BL1849" i="1"/>
  <c r="BM1849" i="1"/>
  <c r="BN1849" i="1"/>
  <c r="BO1849" i="1"/>
  <c r="BP1849" i="1"/>
  <c r="BJ1850" i="1"/>
  <c r="BK1850" i="1"/>
  <c r="BL1850" i="1"/>
  <c r="BM1850" i="1"/>
  <c r="BN1850" i="1"/>
  <c r="BO1850" i="1"/>
  <c r="BP1850" i="1"/>
  <c r="BJ1851" i="1"/>
  <c r="BK1851" i="1"/>
  <c r="BL1851" i="1"/>
  <c r="BM1851" i="1"/>
  <c r="BN1851" i="1"/>
  <c r="BO1851" i="1"/>
  <c r="BP1851" i="1"/>
  <c r="BJ1852" i="1"/>
  <c r="BK1852" i="1"/>
  <c r="BL1852" i="1"/>
  <c r="BM1852" i="1"/>
  <c r="BN1852" i="1"/>
  <c r="BO1852" i="1"/>
  <c r="BP1852" i="1"/>
  <c r="BJ1853" i="1"/>
  <c r="BK1853" i="1"/>
  <c r="BL1853" i="1"/>
  <c r="BM1853" i="1"/>
  <c r="BN1853" i="1"/>
  <c r="BO1853" i="1"/>
  <c r="BP1853" i="1"/>
  <c r="BJ1854" i="1"/>
  <c r="BK1854" i="1"/>
  <c r="BL1854" i="1"/>
  <c r="BM1854" i="1"/>
  <c r="BN1854" i="1"/>
  <c r="BO1854" i="1"/>
  <c r="BP1854" i="1"/>
  <c r="BJ1855" i="1"/>
  <c r="BK1855" i="1"/>
  <c r="BL1855" i="1"/>
  <c r="BM1855" i="1"/>
  <c r="BN1855" i="1"/>
  <c r="BO1855" i="1"/>
  <c r="BP1855" i="1"/>
  <c r="BJ1856" i="1"/>
  <c r="BK1856" i="1"/>
  <c r="BL1856" i="1"/>
  <c r="BM1856" i="1"/>
  <c r="BN1856" i="1"/>
  <c r="BO1856" i="1"/>
  <c r="BP1856" i="1"/>
  <c r="BJ1857" i="1"/>
  <c r="BK1857" i="1"/>
  <c r="BL1857" i="1"/>
  <c r="BM1857" i="1"/>
  <c r="BN1857" i="1"/>
  <c r="BO1857" i="1"/>
  <c r="BP1857" i="1"/>
  <c r="BJ1858" i="1"/>
  <c r="BK1858" i="1"/>
  <c r="BL1858" i="1"/>
  <c r="BM1858" i="1"/>
  <c r="BN1858" i="1"/>
  <c r="BO1858" i="1"/>
  <c r="BP1858" i="1"/>
  <c r="BJ1859" i="1"/>
  <c r="BK1859" i="1"/>
  <c r="BL1859" i="1"/>
  <c r="BM1859" i="1"/>
  <c r="BN1859" i="1"/>
  <c r="BO1859" i="1"/>
  <c r="BP1859" i="1"/>
  <c r="BJ1860" i="1"/>
  <c r="BK1860" i="1"/>
  <c r="BL1860" i="1"/>
  <c r="BM1860" i="1"/>
  <c r="BN1860" i="1"/>
  <c r="BO1860" i="1"/>
  <c r="BP1860" i="1"/>
  <c r="BJ1861" i="1"/>
  <c r="BK1861" i="1"/>
  <c r="BL1861" i="1"/>
  <c r="BM1861" i="1"/>
  <c r="BN1861" i="1"/>
  <c r="BO1861" i="1"/>
  <c r="BP1861" i="1"/>
  <c r="BJ1862" i="1"/>
  <c r="BK1862" i="1"/>
  <c r="BL1862" i="1"/>
  <c r="BM1862" i="1"/>
  <c r="BN1862" i="1"/>
  <c r="BO1862" i="1"/>
  <c r="BP1862" i="1"/>
  <c r="BJ1863" i="1"/>
  <c r="BK1863" i="1"/>
  <c r="BL1863" i="1"/>
  <c r="BM1863" i="1"/>
  <c r="BN1863" i="1"/>
  <c r="BO1863" i="1"/>
  <c r="BP1863" i="1"/>
  <c r="BJ1864" i="1"/>
  <c r="BK1864" i="1"/>
  <c r="BL1864" i="1"/>
  <c r="BM1864" i="1"/>
  <c r="BN1864" i="1"/>
  <c r="BO1864" i="1"/>
  <c r="BP1864" i="1"/>
  <c r="BJ1865" i="1"/>
  <c r="BK1865" i="1"/>
  <c r="BL1865" i="1"/>
  <c r="BM1865" i="1"/>
  <c r="BN1865" i="1"/>
  <c r="BO1865" i="1"/>
  <c r="BP1865" i="1"/>
  <c r="BJ1866" i="1"/>
  <c r="BK1866" i="1"/>
  <c r="BL1866" i="1"/>
  <c r="BM1866" i="1"/>
  <c r="BN1866" i="1"/>
  <c r="BO1866" i="1"/>
  <c r="BP1866" i="1"/>
  <c r="BJ1867" i="1"/>
  <c r="BK1867" i="1"/>
  <c r="BL1867" i="1"/>
  <c r="BM1867" i="1"/>
  <c r="BN1867" i="1"/>
  <c r="BO1867" i="1"/>
  <c r="BP1867" i="1"/>
  <c r="BJ1868" i="1"/>
  <c r="BK1868" i="1"/>
  <c r="BL1868" i="1"/>
  <c r="BM1868" i="1"/>
  <c r="BN1868" i="1"/>
  <c r="BO1868" i="1"/>
  <c r="BP1868" i="1"/>
  <c r="BJ1869" i="1"/>
  <c r="BK1869" i="1"/>
  <c r="BL1869" i="1"/>
  <c r="BM1869" i="1"/>
  <c r="BN1869" i="1"/>
  <c r="BO1869" i="1"/>
  <c r="BP1869" i="1"/>
  <c r="BJ1870" i="1"/>
  <c r="BK1870" i="1"/>
  <c r="BL1870" i="1"/>
  <c r="BM1870" i="1"/>
  <c r="BN1870" i="1"/>
  <c r="BO1870" i="1"/>
  <c r="BP1870" i="1"/>
  <c r="BJ1871" i="1"/>
  <c r="BK1871" i="1"/>
  <c r="BL1871" i="1"/>
  <c r="BM1871" i="1"/>
  <c r="BN1871" i="1"/>
  <c r="BO1871" i="1"/>
  <c r="BP1871" i="1"/>
  <c r="BJ1872" i="1"/>
  <c r="BK1872" i="1"/>
  <c r="BL1872" i="1"/>
  <c r="BM1872" i="1"/>
  <c r="BN1872" i="1"/>
  <c r="BO1872" i="1"/>
  <c r="BP1872" i="1"/>
  <c r="BJ1873" i="1"/>
  <c r="BK1873" i="1"/>
  <c r="BL1873" i="1"/>
  <c r="BM1873" i="1"/>
  <c r="BN1873" i="1"/>
  <c r="BO1873" i="1"/>
  <c r="BP1873" i="1"/>
  <c r="BJ1874" i="1"/>
  <c r="BK1874" i="1"/>
  <c r="BL1874" i="1"/>
  <c r="BM1874" i="1"/>
  <c r="BN1874" i="1"/>
  <c r="BO1874" i="1"/>
  <c r="BP1874" i="1"/>
  <c r="BJ1875" i="1"/>
  <c r="BK1875" i="1"/>
  <c r="BL1875" i="1"/>
  <c r="BM1875" i="1"/>
  <c r="BN1875" i="1"/>
  <c r="BO1875" i="1"/>
  <c r="BP1875" i="1"/>
  <c r="BJ1876" i="1"/>
  <c r="BK1876" i="1"/>
  <c r="BL1876" i="1"/>
  <c r="BM1876" i="1"/>
  <c r="BN1876" i="1"/>
  <c r="BO1876" i="1"/>
  <c r="BP1876" i="1"/>
  <c r="BJ1877" i="1"/>
  <c r="BK1877" i="1"/>
  <c r="BL1877" i="1"/>
  <c r="BM1877" i="1"/>
  <c r="BN1877" i="1"/>
  <c r="BO1877" i="1"/>
  <c r="BP1877" i="1"/>
  <c r="BJ1878" i="1"/>
  <c r="BK1878" i="1"/>
  <c r="BL1878" i="1"/>
  <c r="BM1878" i="1"/>
  <c r="BN1878" i="1"/>
  <c r="BO1878" i="1"/>
  <c r="BP1878" i="1"/>
  <c r="BJ1879" i="1"/>
  <c r="BK1879" i="1"/>
  <c r="BL1879" i="1"/>
  <c r="BM1879" i="1"/>
  <c r="BN1879" i="1"/>
  <c r="BO1879" i="1"/>
  <c r="BP1879" i="1"/>
  <c r="BJ1880" i="1"/>
  <c r="BK1880" i="1"/>
  <c r="BL1880" i="1"/>
  <c r="BM1880" i="1"/>
  <c r="BN1880" i="1"/>
  <c r="BO1880" i="1"/>
  <c r="BP1880" i="1"/>
  <c r="BJ1881" i="1"/>
  <c r="BK1881" i="1"/>
  <c r="BL1881" i="1"/>
  <c r="BM1881" i="1"/>
  <c r="BN1881" i="1"/>
  <c r="BO1881" i="1"/>
  <c r="BP1881" i="1"/>
  <c r="BJ1882" i="1"/>
  <c r="BK1882" i="1"/>
  <c r="BL1882" i="1"/>
  <c r="BM1882" i="1"/>
  <c r="BN1882" i="1"/>
  <c r="BO1882" i="1"/>
  <c r="BP1882" i="1"/>
  <c r="BJ1883" i="1"/>
  <c r="BK1883" i="1"/>
  <c r="BL1883" i="1"/>
  <c r="BM1883" i="1"/>
  <c r="BN1883" i="1"/>
  <c r="BO1883" i="1"/>
  <c r="BP1883" i="1"/>
  <c r="BJ1884" i="1"/>
  <c r="BK1884" i="1"/>
  <c r="BL1884" i="1"/>
  <c r="BM1884" i="1"/>
  <c r="BN1884" i="1"/>
  <c r="BO1884" i="1"/>
  <c r="BP1884" i="1"/>
  <c r="BJ1885" i="1"/>
  <c r="BK1885" i="1"/>
  <c r="BL1885" i="1"/>
  <c r="BM1885" i="1"/>
  <c r="BN1885" i="1"/>
  <c r="BO1885" i="1"/>
  <c r="BP1885" i="1"/>
  <c r="BJ1886" i="1"/>
  <c r="BK1886" i="1"/>
  <c r="BL1886" i="1"/>
  <c r="BM1886" i="1"/>
  <c r="BN1886" i="1"/>
  <c r="BO1886" i="1"/>
  <c r="BP1886" i="1"/>
  <c r="BJ1887" i="1"/>
  <c r="BK1887" i="1"/>
  <c r="BL1887" i="1"/>
  <c r="BM1887" i="1"/>
  <c r="BN1887" i="1"/>
  <c r="BO1887" i="1"/>
  <c r="BP1887" i="1"/>
  <c r="BJ1888" i="1"/>
  <c r="BK1888" i="1"/>
  <c r="BL1888" i="1"/>
  <c r="BM1888" i="1"/>
  <c r="BN1888" i="1"/>
  <c r="BO1888" i="1"/>
  <c r="BP1888" i="1"/>
  <c r="BJ1889" i="1"/>
  <c r="BK1889" i="1"/>
  <c r="BL1889" i="1"/>
  <c r="BM1889" i="1"/>
  <c r="BN1889" i="1"/>
  <c r="BO1889" i="1"/>
  <c r="BP1889" i="1"/>
  <c r="BJ1890" i="1"/>
  <c r="BK1890" i="1"/>
  <c r="BL1890" i="1"/>
  <c r="BM1890" i="1"/>
  <c r="BN1890" i="1"/>
  <c r="BO1890" i="1"/>
  <c r="BP1890" i="1"/>
  <c r="BJ1891" i="1"/>
  <c r="BK1891" i="1"/>
  <c r="BL1891" i="1"/>
  <c r="BM1891" i="1"/>
  <c r="BN1891" i="1"/>
  <c r="BO1891" i="1"/>
  <c r="BP1891" i="1"/>
  <c r="BJ1892" i="1"/>
  <c r="BK1892" i="1"/>
  <c r="BL1892" i="1"/>
  <c r="BM1892" i="1"/>
  <c r="BN1892" i="1"/>
  <c r="BO1892" i="1"/>
  <c r="BP1892" i="1"/>
  <c r="BJ1893" i="1"/>
  <c r="BK1893" i="1"/>
  <c r="BL1893" i="1"/>
  <c r="BM1893" i="1"/>
  <c r="BN1893" i="1"/>
  <c r="BO1893" i="1"/>
  <c r="BP1893" i="1"/>
  <c r="BJ1894" i="1"/>
  <c r="BK1894" i="1"/>
  <c r="BL1894" i="1"/>
  <c r="BM1894" i="1"/>
  <c r="BN1894" i="1"/>
  <c r="BO1894" i="1"/>
  <c r="BP1894" i="1"/>
  <c r="BJ1895" i="1"/>
  <c r="BK1895" i="1"/>
  <c r="BL1895" i="1"/>
  <c r="BM1895" i="1"/>
  <c r="BN1895" i="1"/>
  <c r="BO1895" i="1"/>
  <c r="BP1895" i="1"/>
  <c r="BJ1896" i="1"/>
  <c r="BK1896" i="1"/>
  <c r="BL1896" i="1"/>
  <c r="BM1896" i="1"/>
  <c r="BN1896" i="1"/>
  <c r="BO1896" i="1"/>
  <c r="BP1896" i="1"/>
  <c r="BJ1897" i="1"/>
  <c r="BK1897" i="1"/>
  <c r="BL1897" i="1"/>
  <c r="BM1897" i="1"/>
  <c r="BN1897" i="1"/>
  <c r="BO1897" i="1"/>
  <c r="BP1897" i="1"/>
  <c r="BJ1898" i="1"/>
  <c r="BK1898" i="1"/>
  <c r="BL1898" i="1"/>
  <c r="BM1898" i="1"/>
  <c r="BN1898" i="1"/>
  <c r="BO1898" i="1"/>
  <c r="BP1898" i="1"/>
  <c r="BJ1899" i="1"/>
  <c r="BK1899" i="1"/>
  <c r="BL1899" i="1"/>
  <c r="BM1899" i="1"/>
  <c r="BN1899" i="1"/>
  <c r="BO1899" i="1"/>
  <c r="BP1899" i="1"/>
  <c r="BJ1900" i="1"/>
  <c r="BK1900" i="1"/>
  <c r="BL1900" i="1"/>
  <c r="BM1900" i="1"/>
  <c r="BN1900" i="1"/>
  <c r="BO1900" i="1"/>
  <c r="BP1900" i="1"/>
  <c r="BJ1901" i="1"/>
  <c r="BK1901" i="1"/>
  <c r="BL1901" i="1"/>
  <c r="BM1901" i="1"/>
  <c r="BN1901" i="1"/>
  <c r="BO1901" i="1"/>
  <c r="BP1901" i="1"/>
  <c r="BJ1902" i="1"/>
  <c r="BK1902" i="1"/>
  <c r="BL1902" i="1"/>
  <c r="BM1902" i="1"/>
  <c r="BN1902" i="1"/>
  <c r="BO1902" i="1"/>
  <c r="BP1902" i="1"/>
  <c r="BJ1903" i="1"/>
  <c r="BK1903" i="1"/>
  <c r="BL1903" i="1"/>
  <c r="BM1903" i="1"/>
  <c r="BN1903" i="1"/>
  <c r="BO1903" i="1"/>
  <c r="BP1903" i="1"/>
  <c r="BJ1904" i="1"/>
  <c r="BK1904" i="1"/>
  <c r="BL1904" i="1"/>
  <c r="BM1904" i="1"/>
  <c r="BN1904" i="1"/>
  <c r="BO1904" i="1"/>
  <c r="BP1904" i="1"/>
  <c r="BJ1905" i="1"/>
  <c r="BK1905" i="1"/>
  <c r="BL1905" i="1"/>
  <c r="BM1905" i="1"/>
  <c r="BN1905" i="1"/>
  <c r="BO1905" i="1"/>
  <c r="BP1905" i="1"/>
  <c r="BJ1906" i="1"/>
  <c r="BK1906" i="1"/>
  <c r="BL1906" i="1"/>
  <c r="BM1906" i="1"/>
  <c r="BN1906" i="1"/>
  <c r="BO1906" i="1"/>
  <c r="BP1906" i="1"/>
  <c r="BJ1907" i="1"/>
  <c r="BK1907" i="1"/>
  <c r="BL1907" i="1"/>
  <c r="BM1907" i="1"/>
  <c r="BN1907" i="1"/>
  <c r="BO1907" i="1"/>
  <c r="BP1907" i="1"/>
  <c r="BJ1908" i="1"/>
  <c r="BK1908" i="1"/>
  <c r="BL1908" i="1"/>
  <c r="BM1908" i="1"/>
  <c r="BN1908" i="1"/>
  <c r="BO1908" i="1"/>
  <c r="BP1908" i="1"/>
  <c r="BJ1909" i="1"/>
  <c r="BK1909" i="1"/>
  <c r="BL1909" i="1"/>
  <c r="BM1909" i="1"/>
  <c r="BN1909" i="1"/>
  <c r="BO1909" i="1"/>
  <c r="BP1909" i="1"/>
  <c r="BJ1910" i="1"/>
  <c r="BK1910" i="1"/>
  <c r="BL1910" i="1"/>
  <c r="BM1910" i="1"/>
  <c r="BN1910" i="1"/>
  <c r="BO1910" i="1"/>
  <c r="BP1910" i="1"/>
  <c r="BJ1911" i="1"/>
  <c r="BK1911" i="1"/>
  <c r="BL1911" i="1"/>
  <c r="BM1911" i="1"/>
  <c r="BN1911" i="1"/>
  <c r="BO1911" i="1"/>
  <c r="BP1911" i="1"/>
  <c r="BJ1912" i="1"/>
  <c r="BK1912" i="1"/>
  <c r="BL1912" i="1"/>
  <c r="BM1912" i="1"/>
  <c r="BN1912" i="1"/>
  <c r="BO1912" i="1"/>
  <c r="BP1912" i="1"/>
  <c r="BJ1913" i="1"/>
  <c r="BK1913" i="1"/>
  <c r="BL1913" i="1"/>
  <c r="BM1913" i="1"/>
  <c r="BN1913" i="1"/>
  <c r="BO1913" i="1"/>
  <c r="BP1913" i="1"/>
  <c r="BJ1914" i="1"/>
  <c r="BK1914" i="1"/>
  <c r="BL1914" i="1"/>
  <c r="BM1914" i="1"/>
  <c r="BN1914" i="1"/>
  <c r="BO1914" i="1"/>
  <c r="BP1914" i="1"/>
  <c r="BJ1915" i="1"/>
  <c r="BK1915" i="1"/>
  <c r="BL1915" i="1"/>
  <c r="BM1915" i="1"/>
  <c r="BN1915" i="1"/>
  <c r="BO1915" i="1"/>
  <c r="BP1915" i="1"/>
  <c r="BJ1916" i="1"/>
  <c r="BK1916" i="1"/>
  <c r="BL1916" i="1"/>
  <c r="BM1916" i="1"/>
  <c r="BN1916" i="1"/>
  <c r="BO1916" i="1"/>
  <c r="BP1916" i="1"/>
  <c r="BJ1917" i="1"/>
  <c r="BK1917" i="1"/>
  <c r="BL1917" i="1"/>
  <c r="BM1917" i="1"/>
  <c r="BN1917" i="1"/>
  <c r="BO1917" i="1"/>
  <c r="BP1917" i="1"/>
  <c r="BJ1918" i="1"/>
  <c r="BK1918" i="1"/>
  <c r="BL1918" i="1"/>
  <c r="BM1918" i="1"/>
  <c r="BN1918" i="1"/>
  <c r="BO1918" i="1"/>
  <c r="BP1918" i="1"/>
  <c r="BJ1919" i="1"/>
  <c r="BK1919" i="1"/>
  <c r="BL1919" i="1"/>
  <c r="BM1919" i="1"/>
  <c r="BN1919" i="1"/>
  <c r="BO1919" i="1"/>
  <c r="BP1919" i="1"/>
  <c r="BJ1920" i="1"/>
  <c r="BK1920" i="1"/>
  <c r="BL1920" i="1"/>
  <c r="BM1920" i="1"/>
  <c r="BN1920" i="1"/>
  <c r="BO1920" i="1"/>
  <c r="BP1920" i="1"/>
  <c r="BJ1921" i="1"/>
  <c r="BK1921" i="1"/>
  <c r="BL1921" i="1"/>
  <c r="BM1921" i="1"/>
  <c r="BN1921" i="1"/>
  <c r="BO1921" i="1"/>
  <c r="BP1921" i="1"/>
  <c r="BJ1922" i="1"/>
  <c r="BK1922" i="1"/>
  <c r="BL1922" i="1"/>
  <c r="BM1922" i="1"/>
  <c r="BN1922" i="1"/>
  <c r="BO1922" i="1"/>
  <c r="BP1922" i="1"/>
  <c r="BJ1923" i="1"/>
  <c r="BK1923" i="1"/>
  <c r="BL1923" i="1"/>
  <c r="BM1923" i="1"/>
  <c r="BN1923" i="1"/>
  <c r="BO1923" i="1"/>
  <c r="BP1923" i="1"/>
  <c r="BJ1924" i="1"/>
  <c r="BK1924" i="1"/>
  <c r="BL1924" i="1"/>
  <c r="BM1924" i="1"/>
  <c r="BN1924" i="1"/>
  <c r="BO1924" i="1"/>
  <c r="BP1924" i="1"/>
  <c r="BJ1925" i="1"/>
  <c r="BK1925" i="1"/>
  <c r="BL1925" i="1"/>
  <c r="BM1925" i="1"/>
  <c r="BN1925" i="1"/>
  <c r="BO1925" i="1"/>
  <c r="BP1925" i="1"/>
  <c r="BJ1926" i="1"/>
  <c r="BK1926" i="1"/>
  <c r="BL1926" i="1"/>
  <c r="BM1926" i="1"/>
  <c r="BN1926" i="1"/>
  <c r="BO1926" i="1"/>
  <c r="BP1926" i="1"/>
  <c r="BJ1927" i="1"/>
  <c r="BK1927" i="1"/>
  <c r="BL1927" i="1"/>
  <c r="BM1927" i="1"/>
  <c r="BN1927" i="1"/>
  <c r="BO1927" i="1"/>
  <c r="BP1927" i="1"/>
  <c r="BJ1928" i="1"/>
  <c r="BK1928" i="1"/>
  <c r="BL1928" i="1"/>
  <c r="BM1928" i="1"/>
  <c r="BN1928" i="1"/>
  <c r="BO1928" i="1"/>
  <c r="BP1928" i="1"/>
  <c r="BJ1929" i="1"/>
  <c r="BK1929" i="1"/>
  <c r="BL1929" i="1"/>
  <c r="BM1929" i="1"/>
  <c r="BN1929" i="1"/>
  <c r="BO1929" i="1"/>
  <c r="BP1929" i="1"/>
  <c r="BJ1930" i="1"/>
  <c r="BK1930" i="1"/>
  <c r="BL1930" i="1"/>
  <c r="BM1930" i="1"/>
  <c r="BN1930" i="1"/>
  <c r="BO1930" i="1"/>
  <c r="BP1930" i="1"/>
  <c r="BJ1931" i="1"/>
  <c r="BK1931" i="1"/>
  <c r="BL1931" i="1"/>
  <c r="BM1931" i="1"/>
  <c r="BN1931" i="1"/>
  <c r="BO1931" i="1"/>
  <c r="BP1931" i="1"/>
  <c r="BJ1932" i="1"/>
  <c r="BK1932" i="1"/>
  <c r="BL1932" i="1"/>
  <c r="BM1932" i="1"/>
  <c r="BN1932" i="1"/>
  <c r="BO1932" i="1"/>
  <c r="BP1932" i="1"/>
  <c r="BJ1933" i="1"/>
  <c r="BK1933" i="1"/>
  <c r="BL1933" i="1"/>
  <c r="BM1933" i="1"/>
  <c r="BN1933" i="1"/>
  <c r="BO1933" i="1"/>
  <c r="BP1933" i="1"/>
  <c r="BJ1934" i="1"/>
  <c r="BK1934" i="1"/>
  <c r="BL1934" i="1"/>
  <c r="BM1934" i="1"/>
  <c r="BN1934" i="1"/>
  <c r="BO1934" i="1"/>
  <c r="BP1934" i="1"/>
  <c r="BJ1935" i="1"/>
  <c r="BK1935" i="1"/>
  <c r="BL1935" i="1"/>
  <c r="BM1935" i="1"/>
  <c r="BN1935" i="1"/>
  <c r="BO1935" i="1"/>
  <c r="BP1935" i="1"/>
  <c r="BJ1936" i="1"/>
  <c r="BK1936" i="1"/>
  <c r="BL1936" i="1"/>
  <c r="BM1936" i="1"/>
  <c r="BN1936" i="1"/>
  <c r="BO1936" i="1"/>
  <c r="BP1936" i="1"/>
  <c r="BJ1937" i="1"/>
  <c r="BK1937" i="1"/>
  <c r="BL1937" i="1"/>
  <c r="BM1937" i="1"/>
  <c r="BN1937" i="1"/>
  <c r="BO1937" i="1"/>
  <c r="BP1937" i="1"/>
  <c r="BJ1938" i="1"/>
  <c r="BK1938" i="1"/>
  <c r="BL1938" i="1"/>
  <c r="BM1938" i="1"/>
  <c r="BN1938" i="1"/>
  <c r="BO1938" i="1"/>
  <c r="BP1938" i="1"/>
  <c r="BJ1939" i="1"/>
  <c r="BK1939" i="1"/>
  <c r="BL1939" i="1"/>
  <c r="BM1939" i="1"/>
  <c r="BN1939" i="1"/>
  <c r="BO1939" i="1"/>
  <c r="BP1939" i="1"/>
  <c r="BJ1940" i="1"/>
  <c r="BK1940" i="1"/>
  <c r="BL1940" i="1"/>
  <c r="BM1940" i="1"/>
  <c r="BN1940" i="1"/>
  <c r="BO1940" i="1"/>
  <c r="BP1940" i="1"/>
  <c r="BJ1941" i="1"/>
  <c r="BK1941" i="1"/>
  <c r="BL1941" i="1"/>
  <c r="BM1941" i="1"/>
  <c r="BN1941" i="1"/>
  <c r="BO1941" i="1"/>
  <c r="BP1941" i="1"/>
  <c r="BJ1942" i="1"/>
  <c r="BK1942" i="1"/>
  <c r="BL1942" i="1"/>
  <c r="BM1942" i="1"/>
  <c r="BN1942" i="1"/>
  <c r="BO1942" i="1"/>
  <c r="BP1942" i="1"/>
  <c r="BJ1943" i="1"/>
  <c r="BK1943" i="1"/>
  <c r="BL1943" i="1"/>
  <c r="BM1943" i="1"/>
  <c r="BN1943" i="1"/>
  <c r="BO1943" i="1"/>
  <c r="BP1943" i="1"/>
  <c r="BJ1944" i="1"/>
  <c r="BK1944" i="1"/>
  <c r="BL1944" i="1"/>
  <c r="BM1944" i="1"/>
  <c r="BN1944" i="1"/>
  <c r="BO1944" i="1"/>
  <c r="BP1944" i="1"/>
  <c r="BJ1945" i="1"/>
  <c r="BK1945" i="1"/>
  <c r="BL1945" i="1"/>
  <c r="BM1945" i="1"/>
  <c r="BN1945" i="1"/>
  <c r="BO1945" i="1"/>
  <c r="BP1945" i="1"/>
  <c r="BJ1946" i="1"/>
  <c r="BK1946" i="1"/>
  <c r="BL1946" i="1"/>
  <c r="BM1946" i="1"/>
  <c r="BN1946" i="1"/>
  <c r="BO1946" i="1"/>
  <c r="BP1946" i="1"/>
  <c r="BJ1947" i="1"/>
  <c r="BK1947" i="1"/>
  <c r="BL1947" i="1"/>
  <c r="BM1947" i="1"/>
  <c r="BN1947" i="1"/>
  <c r="BO1947" i="1"/>
  <c r="BP1947" i="1"/>
  <c r="BJ1948" i="1"/>
  <c r="BK1948" i="1"/>
  <c r="BL1948" i="1"/>
  <c r="BM1948" i="1"/>
  <c r="BN1948" i="1"/>
  <c r="BO1948" i="1"/>
  <c r="BP1948" i="1"/>
  <c r="BJ1949" i="1"/>
  <c r="BK1949" i="1"/>
  <c r="BL1949" i="1"/>
  <c r="BM1949" i="1"/>
  <c r="BN1949" i="1"/>
  <c r="BO1949" i="1"/>
  <c r="BP1949" i="1"/>
  <c r="BJ1950" i="1"/>
  <c r="BK1950" i="1"/>
  <c r="BL1950" i="1"/>
  <c r="BM1950" i="1"/>
  <c r="BN1950" i="1"/>
  <c r="BO1950" i="1"/>
  <c r="BP1950" i="1"/>
  <c r="BJ1951" i="1"/>
  <c r="BK1951" i="1"/>
  <c r="BL1951" i="1"/>
  <c r="BM1951" i="1"/>
  <c r="BN1951" i="1"/>
  <c r="BO1951" i="1"/>
  <c r="BP1951" i="1"/>
  <c r="BJ1952" i="1"/>
  <c r="BK1952" i="1"/>
  <c r="BL1952" i="1"/>
  <c r="BM1952" i="1"/>
  <c r="BN1952" i="1"/>
  <c r="BO1952" i="1"/>
  <c r="BP1952" i="1"/>
  <c r="BJ1953" i="1"/>
  <c r="BK1953" i="1"/>
  <c r="BL1953" i="1"/>
  <c r="BM1953" i="1"/>
  <c r="BN1953" i="1"/>
  <c r="BO1953" i="1"/>
  <c r="BP1953" i="1"/>
  <c r="BJ1954" i="1"/>
  <c r="BK1954" i="1"/>
  <c r="BL1954" i="1"/>
  <c r="BM1954" i="1"/>
  <c r="BN1954" i="1"/>
  <c r="BO1954" i="1"/>
  <c r="BP1954" i="1"/>
  <c r="BJ1955" i="1"/>
  <c r="BK1955" i="1"/>
  <c r="BL1955" i="1"/>
  <c r="BM1955" i="1"/>
  <c r="BN1955" i="1"/>
  <c r="BO1955" i="1"/>
  <c r="BP1955" i="1"/>
  <c r="BJ1956" i="1"/>
  <c r="BK1956" i="1"/>
  <c r="BL1956" i="1"/>
  <c r="BM1956" i="1"/>
  <c r="BN1956" i="1"/>
  <c r="BO1956" i="1"/>
  <c r="BP1956" i="1"/>
  <c r="BJ1957" i="1"/>
  <c r="BK1957" i="1"/>
  <c r="BL1957" i="1"/>
  <c r="BM1957" i="1"/>
  <c r="BN1957" i="1"/>
  <c r="BO1957" i="1"/>
  <c r="BP1957" i="1"/>
  <c r="BJ1958" i="1"/>
  <c r="BK1958" i="1"/>
  <c r="BL1958" i="1"/>
  <c r="BM1958" i="1"/>
  <c r="BN1958" i="1"/>
  <c r="BO1958" i="1"/>
  <c r="BP1958" i="1"/>
  <c r="BJ1959" i="1"/>
  <c r="BK1959" i="1"/>
  <c r="BL1959" i="1"/>
  <c r="BM1959" i="1"/>
  <c r="BN1959" i="1"/>
  <c r="BO1959" i="1"/>
  <c r="BP1959" i="1"/>
  <c r="BJ1960" i="1"/>
  <c r="BK1960" i="1"/>
  <c r="BL1960" i="1"/>
  <c r="BM1960" i="1"/>
  <c r="BN1960" i="1"/>
  <c r="BO1960" i="1"/>
  <c r="BP1960" i="1"/>
  <c r="BJ1961" i="1"/>
  <c r="BK1961" i="1"/>
  <c r="BL1961" i="1"/>
  <c r="BM1961" i="1"/>
  <c r="BN1961" i="1"/>
  <c r="BO1961" i="1"/>
  <c r="BP1961" i="1"/>
  <c r="BJ1962" i="1"/>
  <c r="BK1962" i="1"/>
  <c r="BL1962" i="1"/>
  <c r="BM1962" i="1"/>
  <c r="BN1962" i="1"/>
  <c r="BO1962" i="1"/>
  <c r="BP1962" i="1"/>
  <c r="BJ1963" i="1"/>
  <c r="BK1963" i="1"/>
  <c r="BL1963" i="1"/>
  <c r="BM1963" i="1"/>
  <c r="BN1963" i="1"/>
  <c r="BO1963" i="1"/>
  <c r="BP1963" i="1"/>
  <c r="BJ1964" i="1"/>
  <c r="BK1964" i="1"/>
  <c r="BL1964" i="1"/>
  <c r="BM1964" i="1"/>
  <c r="BN1964" i="1"/>
  <c r="BO1964" i="1"/>
  <c r="BP1964" i="1"/>
  <c r="BJ1965" i="1"/>
  <c r="BK1965" i="1"/>
  <c r="BL1965" i="1"/>
  <c r="BM1965" i="1"/>
  <c r="BN1965" i="1"/>
  <c r="BO1965" i="1"/>
  <c r="BP1965" i="1"/>
  <c r="BJ1966" i="1"/>
  <c r="BK1966" i="1"/>
  <c r="BL1966" i="1"/>
  <c r="BM1966" i="1"/>
  <c r="BN1966" i="1"/>
  <c r="BO1966" i="1"/>
  <c r="BP1966" i="1"/>
  <c r="BJ1967" i="1"/>
  <c r="BK1967" i="1"/>
  <c r="BL1967" i="1"/>
  <c r="BM1967" i="1"/>
  <c r="BN1967" i="1"/>
  <c r="BO1967" i="1"/>
  <c r="BP1967" i="1"/>
  <c r="BJ1968" i="1"/>
  <c r="BK1968" i="1"/>
  <c r="BL1968" i="1"/>
  <c r="BM1968" i="1"/>
  <c r="BN1968" i="1"/>
  <c r="BO1968" i="1"/>
  <c r="BP1968" i="1"/>
  <c r="BJ1969" i="1"/>
  <c r="BK1969" i="1"/>
  <c r="BL1969" i="1"/>
  <c r="BM1969" i="1"/>
  <c r="BN1969" i="1"/>
  <c r="BO1969" i="1"/>
  <c r="BP1969" i="1"/>
  <c r="BJ1970" i="1"/>
  <c r="BK1970" i="1"/>
  <c r="BL1970" i="1"/>
  <c r="BM1970" i="1"/>
  <c r="BN1970" i="1"/>
  <c r="BO1970" i="1"/>
  <c r="BP1970" i="1"/>
  <c r="BJ1971" i="1"/>
  <c r="BK1971" i="1"/>
  <c r="BL1971" i="1"/>
  <c r="BM1971" i="1"/>
  <c r="BN1971" i="1"/>
  <c r="BO1971" i="1"/>
  <c r="BP1971" i="1"/>
  <c r="BJ1972" i="1"/>
  <c r="BK1972" i="1"/>
  <c r="BL1972" i="1"/>
  <c r="BM1972" i="1"/>
  <c r="BN1972" i="1"/>
  <c r="BO1972" i="1"/>
  <c r="BP1972" i="1"/>
  <c r="BJ1973" i="1"/>
  <c r="BK1973" i="1"/>
  <c r="BL1973" i="1"/>
  <c r="BM1973" i="1"/>
  <c r="BN1973" i="1"/>
  <c r="BO1973" i="1"/>
  <c r="BP1973" i="1"/>
  <c r="BJ1974" i="1"/>
  <c r="BK1974" i="1"/>
  <c r="BL1974" i="1"/>
  <c r="BM1974" i="1"/>
  <c r="BN1974" i="1"/>
  <c r="BO1974" i="1"/>
  <c r="BP1974" i="1"/>
  <c r="BJ1975" i="1"/>
  <c r="BK1975" i="1"/>
  <c r="BL1975" i="1"/>
  <c r="BM1975" i="1"/>
  <c r="BN1975" i="1"/>
  <c r="BO1975" i="1"/>
  <c r="BP1975" i="1"/>
  <c r="BJ1976" i="1"/>
  <c r="BK1976" i="1"/>
  <c r="BL1976" i="1"/>
  <c r="BM1976" i="1"/>
  <c r="BN1976" i="1"/>
  <c r="BO1976" i="1"/>
  <c r="BP1976" i="1"/>
  <c r="BJ1977" i="1"/>
  <c r="BK1977" i="1"/>
  <c r="BL1977" i="1"/>
  <c r="BM1977" i="1"/>
  <c r="BN1977" i="1"/>
  <c r="BO1977" i="1"/>
  <c r="BP1977" i="1"/>
  <c r="BJ1978" i="1"/>
  <c r="BK1978" i="1"/>
  <c r="BL1978" i="1"/>
  <c r="BM1978" i="1"/>
  <c r="BN1978" i="1"/>
  <c r="BO1978" i="1"/>
  <c r="BP1978" i="1"/>
  <c r="BJ1979" i="1"/>
  <c r="BK1979" i="1"/>
  <c r="BL1979" i="1"/>
  <c r="BM1979" i="1"/>
  <c r="BN1979" i="1"/>
  <c r="BO1979" i="1"/>
  <c r="BP1979" i="1"/>
  <c r="BJ1980" i="1"/>
  <c r="BK1980" i="1"/>
  <c r="BL1980" i="1"/>
  <c r="BM1980" i="1"/>
  <c r="BN1980" i="1"/>
  <c r="BO1980" i="1"/>
  <c r="BP1980" i="1"/>
  <c r="BJ1981" i="1"/>
  <c r="BK1981" i="1"/>
  <c r="BL1981" i="1"/>
  <c r="BM1981" i="1"/>
  <c r="BN1981" i="1"/>
  <c r="BO1981" i="1"/>
  <c r="BP1981" i="1"/>
  <c r="BJ1982" i="1"/>
  <c r="BK1982" i="1"/>
  <c r="BL1982" i="1"/>
  <c r="BM1982" i="1"/>
  <c r="BN1982" i="1"/>
  <c r="BO1982" i="1"/>
  <c r="BP1982" i="1"/>
  <c r="BJ1983" i="1"/>
  <c r="BK1983" i="1"/>
  <c r="BL1983" i="1"/>
  <c r="BM1983" i="1"/>
  <c r="BN1983" i="1"/>
  <c r="BO1983" i="1"/>
  <c r="BP1983" i="1"/>
  <c r="BJ1984" i="1"/>
  <c r="BK1984" i="1"/>
  <c r="BL1984" i="1"/>
  <c r="BM1984" i="1"/>
  <c r="BN1984" i="1"/>
  <c r="BO1984" i="1"/>
  <c r="BP1984" i="1"/>
  <c r="BJ1985" i="1"/>
  <c r="BK1985" i="1"/>
  <c r="BL1985" i="1"/>
  <c r="BM1985" i="1"/>
  <c r="BN1985" i="1"/>
  <c r="BO1985" i="1"/>
  <c r="BP1985" i="1"/>
  <c r="BJ1986" i="1"/>
  <c r="BK1986" i="1"/>
  <c r="BL1986" i="1"/>
  <c r="BM1986" i="1"/>
  <c r="BN1986" i="1"/>
  <c r="BO1986" i="1"/>
  <c r="BP1986" i="1"/>
  <c r="BJ1987" i="1"/>
  <c r="BK1987" i="1"/>
  <c r="BL1987" i="1"/>
  <c r="BM1987" i="1"/>
  <c r="BN1987" i="1"/>
  <c r="BO1987" i="1"/>
  <c r="BP1987" i="1"/>
  <c r="BJ1988" i="1"/>
  <c r="BK1988" i="1"/>
  <c r="BL1988" i="1"/>
  <c r="BM1988" i="1"/>
  <c r="BN1988" i="1"/>
  <c r="BO1988" i="1"/>
  <c r="BP1988" i="1"/>
  <c r="BJ1989" i="1"/>
  <c r="BK1989" i="1"/>
  <c r="BL1989" i="1"/>
  <c r="BM1989" i="1"/>
  <c r="BN1989" i="1"/>
  <c r="BO1989" i="1"/>
  <c r="BP1989" i="1"/>
  <c r="BJ1990" i="1"/>
  <c r="BK1990" i="1"/>
  <c r="BL1990" i="1"/>
  <c r="BM1990" i="1"/>
  <c r="BN1990" i="1"/>
  <c r="BO1990" i="1"/>
  <c r="BP1990" i="1"/>
  <c r="BJ1991" i="1"/>
  <c r="BK1991" i="1"/>
  <c r="BL1991" i="1"/>
  <c r="BM1991" i="1"/>
  <c r="BN1991" i="1"/>
  <c r="BO1991" i="1"/>
  <c r="BP1991" i="1"/>
  <c r="BJ1992" i="1"/>
  <c r="BK1992" i="1"/>
  <c r="BL1992" i="1"/>
  <c r="BM1992" i="1"/>
  <c r="BN1992" i="1"/>
  <c r="BO1992" i="1"/>
  <c r="BP1992" i="1"/>
  <c r="BJ1993" i="1"/>
  <c r="BK1993" i="1"/>
  <c r="BL1993" i="1"/>
  <c r="BM1993" i="1"/>
  <c r="BN1993" i="1"/>
  <c r="BO1993" i="1"/>
  <c r="BP1993" i="1"/>
  <c r="BJ1994" i="1"/>
  <c r="BK1994" i="1"/>
  <c r="BL1994" i="1"/>
  <c r="BM1994" i="1"/>
  <c r="BN1994" i="1"/>
  <c r="BO1994" i="1"/>
  <c r="BP1994" i="1"/>
  <c r="BJ1995" i="1"/>
  <c r="BK1995" i="1"/>
  <c r="BL1995" i="1"/>
  <c r="BM1995" i="1"/>
  <c r="BN1995" i="1"/>
  <c r="BO1995" i="1"/>
  <c r="BP1995" i="1"/>
  <c r="BJ1996" i="1"/>
  <c r="BK1996" i="1"/>
  <c r="BL1996" i="1"/>
  <c r="BM1996" i="1"/>
  <c r="BN1996" i="1"/>
  <c r="BO1996" i="1"/>
  <c r="BP1996" i="1"/>
  <c r="BJ1997" i="1"/>
  <c r="BK1997" i="1"/>
  <c r="BL1997" i="1"/>
  <c r="BM1997" i="1"/>
  <c r="BN1997" i="1"/>
  <c r="BO1997" i="1"/>
  <c r="BP1997" i="1"/>
  <c r="BJ1998" i="1"/>
  <c r="BK1998" i="1"/>
  <c r="BL1998" i="1"/>
  <c r="BM1998" i="1"/>
  <c r="BN1998" i="1"/>
  <c r="BO1998" i="1"/>
  <c r="BP1998" i="1"/>
  <c r="BJ1999" i="1"/>
  <c r="BK1999" i="1"/>
  <c r="BL1999" i="1"/>
  <c r="BM1999" i="1"/>
  <c r="BN1999" i="1"/>
  <c r="BO1999" i="1"/>
  <c r="BP1999" i="1"/>
  <c r="BJ2000" i="1"/>
  <c r="BK2000" i="1"/>
  <c r="BL2000" i="1"/>
  <c r="BM2000" i="1"/>
  <c r="BN2000" i="1"/>
  <c r="BO2000" i="1"/>
  <c r="BP2000" i="1"/>
  <c r="BJ2001" i="1"/>
  <c r="BK2001" i="1"/>
  <c r="BL2001" i="1"/>
  <c r="BM2001" i="1"/>
  <c r="BN2001" i="1"/>
  <c r="BO2001" i="1"/>
  <c r="BP2001" i="1"/>
  <c r="BJ2002" i="1"/>
  <c r="BK2002" i="1"/>
  <c r="BL2002" i="1"/>
  <c r="BM2002" i="1"/>
  <c r="BN2002" i="1"/>
  <c r="BO2002" i="1"/>
  <c r="BP2002" i="1"/>
  <c r="BJ2003" i="1"/>
  <c r="BK2003" i="1"/>
  <c r="BL2003" i="1"/>
  <c r="BM2003" i="1"/>
  <c r="BN2003" i="1"/>
  <c r="BO2003" i="1"/>
  <c r="BP2003" i="1"/>
  <c r="BJ2004" i="1"/>
  <c r="BK2004" i="1"/>
  <c r="BL2004" i="1"/>
  <c r="BM2004" i="1"/>
  <c r="BN2004" i="1"/>
  <c r="BO2004" i="1"/>
  <c r="BP2004" i="1"/>
  <c r="BJ2005" i="1"/>
  <c r="BK2005" i="1"/>
  <c r="BL2005" i="1"/>
  <c r="BM2005" i="1"/>
  <c r="BN2005" i="1"/>
  <c r="BO2005" i="1"/>
  <c r="BP2005" i="1"/>
  <c r="BJ2006" i="1"/>
  <c r="BK2006" i="1"/>
  <c r="BL2006" i="1"/>
  <c r="BM2006" i="1"/>
  <c r="BN2006" i="1"/>
  <c r="BO2006" i="1"/>
  <c r="BP2006" i="1"/>
  <c r="BJ2007" i="1"/>
  <c r="BK2007" i="1"/>
  <c r="BL2007" i="1"/>
  <c r="BM2007" i="1"/>
  <c r="BN2007" i="1"/>
  <c r="BO2007" i="1"/>
  <c r="BP2007" i="1"/>
  <c r="BJ2008" i="1"/>
  <c r="BK2008" i="1"/>
  <c r="BL2008" i="1"/>
  <c r="BM2008" i="1"/>
  <c r="BN2008" i="1"/>
  <c r="BO2008" i="1"/>
  <c r="BP2008" i="1"/>
  <c r="BJ2009" i="1"/>
  <c r="BK2009" i="1"/>
  <c r="BL2009" i="1"/>
  <c r="BM2009" i="1"/>
  <c r="BN2009" i="1"/>
  <c r="BO2009" i="1"/>
  <c r="BP2009" i="1"/>
  <c r="BJ2010" i="1"/>
  <c r="BK2010" i="1"/>
  <c r="BL2010" i="1"/>
  <c r="BM2010" i="1"/>
  <c r="BN2010" i="1"/>
  <c r="BO2010" i="1"/>
  <c r="BP2010" i="1"/>
  <c r="BJ2011" i="1"/>
  <c r="BK2011" i="1"/>
  <c r="BL2011" i="1"/>
  <c r="BM2011" i="1"/>
  <c r="BN2011" i="1"/>
  <c r="BO2011" i="1"/>
  <c r="BP2011" i="1"/>
  <c r="BJ2012" i="1"/>
  <c r="BK2012" i="1"/>
  <c r="BL2012" i="1"/>
  <c r="BM2012" i="1"/>
  <c r="BN2012" i="1"/>
  <c r="BO2012" i="1"/>
  <c r="BP2012" i="1"/>
  <c r="BJ2013" i="1"/>
  <c r="BK2013" i="1"/>
  <c r="BL2013" i="1"/>
  <c r="BM2013" i="1"/>
  <c r="BN2013" i="1"/>
  <c r="BO2013" i="1"/>
  <c r="BP2013" i="1"/>
  <c r="BJ2014" i="1"/>
  <c r="BK2014" i="1"/>
  <c r="BL2014" i="1"/>
  <c r="BM2014" i="1"/>
  <c r="BN2014" i="1"/>
  <c r="BO2014" i="1"/>
  <c r="BP2014" i="1"/>
  <c r="BJ2015" i="1"/>
  <c r="BK2015" i="1"/>
  <c r="BL2015" i="1"/>
  <c r="BM2015" i="1"/>
  <c r="BN2015" i="1"/>
  <c r="BO2015" i="1"/>
  <c r="BP2015" i="1"/>
  <c r="BJ2016" i="1"/>
  <c r="BK2016" i="1"/>
  <c r="BL2016" i="1"/>
  <c r="BM2016" i="1"/>
  <c r="BN2016" i="1"/>
  <c r="BO2016" i="1"/>
  <c r="BP2016" i="1"/>
  <c r="BJ2017" i="1"/>
  <c r="BK2017" i="1"/>
  <c r="BL2017" i="1"/>
  <c r="BM2017" i="1"/>
  <c r="BN2017" i="1"/>
  <c r="BO2017" i="1"/>
  <c r="BP2017" i="1"/>
  <c r="BJ2018" i="1"/>
  <c r="BK2018" i="1"/>
  <c r="BL2018" i="1"/>
  <c r="BM2018" i="1"/>
  <c r="BN2018" i="1"/>
  <c r="BO2018" i="1"/>
  <c r="BP2018" i="1"/>
  <c r="BJ2019" i="1"/>
  <c r="BK2019" i="1"/>
  <c r="BL2019" i="1"/>
  <c r="BM2019" i="1"/>
  <c r="BN2019" i="1"/>
  <c r="BO2019" i="1"/>
  <c r="BP2019" i="1"/>
  <c r="BJ2020" i="1"/>
  <c r="BK2020" i="1"/>
  <c r="BL2020" i="1"/>
  <c r="BM2020" i="1"/>
  <c r="BN2020" i="1"/>
  <c r="BO2020" i="1"/>
  <c r="BP2020" i="1"/>
  <c r="BJ2021" i="1"/>
  <c r="BK2021" i="1"/>
  <c r="BL2021" i="1"/>
  <c r="BM2021" i="1"/>
  <c r="BN2021" i="1"/>
  <c r="BO2021" i="1"/>
  <c r="BP2021" i="1"/>
  <c r="BJ2022" i="1"/>
  <c r="BK2022" i="1"/>
  <c r="BL2022" i="1"/>
  <c r="BM2022" i="1"/>
  <c r="BN2022" i="1"/>
  <c r="BO2022" i="1"/>
  <c r="BP2022" i="1"/>
  <c r="BJ2023" i="1"/>
  <c r="BK2023" i="1"/>
  <c r="BL2023" i="1"/>
  <c r="BM2023" i="1"/>
  <c r="BN2023" i="1"/>
  <c r="BO2023" i="1"/>
  <c r="BP2023" i="1"/>
  <c r="BJ2024" i="1"/>
  <c r="BK2024" i="1"/>
  <c r="BL2024" i="1"/>
  <c r="BM2024" i="1"/>
  <c r="BN2024" i="1"/>
  <c r="BO2024" i="1"/>
  <c r="BP2024" i="1"/>
  <c r="BJ2025" i="1"/>
  <c r="BK2025" i="1"/>
  <c r="BL2025" i="1"/>
  <c r="BM2025" i="1"/>
  <c r="BN2025" i="1"/>
  <c r="BO2025" i="1"/>
  <c r="BP2025" i="1"/>
  <c r="BJ2026" i="1"/>
  <c r="BK2026" i="1"/>
  <c r="BL2026" i="1"/>
  <c r="BM2026" i="1"/>
  <c r="BN2026" i="1"/>
  <c r="BO2026" i="1"/>
  <c r="BP2026" i="1"/>
  <c r="BJ2027" i="1"/>
  <c r="BK2027" i="1"/>
  <c r="BL2027" i="1"/>
  <c r="BM2027" i="1"/>
  <c r="BN2027" i="1"/>
  <c r="BO2027" i="1"/>
  <c r="BP2027" i="1"/>
  <c r="BJ2028" i="1"/>
  <c r="BK2028" i="1"/>
  <c r="BL2028" i="1"/>
  <c r="BM2028" i="1"/>
  <c r="BN2028" i="1"/>
  <c r="BO2028" i="1"/>
  <c r="BP2028" i="1"/>
  <c r="BJ2029" i="1"/>
  <c r="BK2029" i="1"/>
  <c r="BL2029" i="1"/>
  <c r="BM2029" i="1"/>
  <c r="BN2029" i="1"/>
  <c r="BO2029" i="1"/>
  <c r="BP2029" i="1"/>
  <c r="BJ2030" i="1"/>
  <c r="BK2030" i="1"/>
  <c r="BL2030" i="1"/>
  <c r="BM2030" i="1"/>
  <c r="BN2030" i="1"/>
  <c r="BO2030" i="1"/>
  <c r="BP2030" i="1"/>
  <c r="BJ2031" i="1"/>
  <c r="BK2031" i="1"/>
  <c r="BL2031" i="1"/>
  <c r="BM2031" i="1"/>
  <c r="BN2031" i="1"/>
  <c r="BO2031" i="1"/>
  <c r="BP2031" i="1"/>
  <c r="BJ2032" i="1"/>
  <c r="BK2032" i="1"/>
  <c r="BL2032" i="1"/>
  <c r="BM2032" i="1"/>
  <c r="BN2032" i="1"/>
  <c r="BO2032" i="1"/>
  <c r="BP2032" i="1"/>
  <c r="BJ2033" i="1"/>
  <c r="BK2033" i="1"/>
  <c r="BL2033" i="1"/>
  <c r="BM2033" i="1"/>
  <c r="BN2033" i="1"/>
  <c r="BO2033" i="1"/>
  <c r="BP2033" i="1"/>
  <c r="BJ2034" i="1"/>
  <c r="BK2034" i="1"/>
  <c r="BL2034" i="1"/>
  <c r="BM2034" i="1"/>
  <c r="BN2034" i="1"/>
  <c r="BO2034" i="1"/>
  <c r="BP2034" i="1"/>
  <c r="BJ2035" i="1"/>
  <c r="BK2035" i="1"/>
  <c r="BL2035" i="1"/>
  <c r="BM2035" i="1"/>
  <c r="BN2035" i="1"/>
  <c r="BO2035" i="1"/>
  <c r="BP2035" i="1"/>
  <c r="BJ2036" i="1"/>
  <c r="BK2036" i="1"/>
  <c r="BL2036" i="1"/>
  <c r="BM2036" i="1"/>
  <c r="BN2036" i="1"/>
  <c r="BO2036" i="1"/>
  <c r="BP2036" i="1"/>
  <c r="BJ2037" i="1"/>
  <c r="BK2037" i="1"/>
  <c r="BL2037" i="1"/>
  <c r="BM2037" i="1"/>
  <c r="BN2037" i="1"/>
  <c r="BO2037" i="1"/>
  <c r="BP2037" i="1"/>
  <c r="BJ2038" i="1"/>
  <c r="BK2038" i="1"/>
  <c r="BL2038" i="1"/>
  <c r="BM2038" i="1"/>
  <c r="BN2038" i="1"/>
  <c r="BO2038" i="1"/>
  <c r="BP2038" i="1"/>
  <c r="BJ2039" i="1"/>
  <c r="BK2039" i="1"/>
  <c r="BL2039" i="1"/>
  <c r="BM2039" i="1"/>
  <c r="BN2039" i="1"/>
  <c r="BO2039" i="1"/>
  <c r="BP2039" i="1"/>
  <c r="BJ2040" i="1"/>
  <c r="BK2040" i="1"/>
  <c r="BL2040" i="1"/>
  <c r="BM2040" i="1"/>
  <c r="BN2040" i="1"/>
  <c r="BO2040" i="1"/>
  <c r="BP2040" i="1"/>
  <c r="BJ2041" i="1"/>
  <c r="BK2041" i="1"/>
  <c r="BL2041" i="1"/>
  <c r="BM2041" i="1"/>
  <c r="BN2041" i="1"/>
  <c r="BO2041" i="1"/>
  <c r="BP2041" i="1"/>
  <c r="BJ2042" i="1"/>
  <c r="BK2042" i="1"/>
  <c r="BL2042" i="1"/>
  <c r="BM2042" i="1"/>
  <c r="BN2042" i="1"/>
  <c r="BO2042" i="1"/>
  <c r="BP2042" i="1"/>
  <c r="BJ2043" i="1"/>
  <c r="BK2043" i="1"/>
  <c r="BL2043" i="1"/>
  <c r="BM2043" i="1"/>
  <c r="BN2043" i="1"/>
  <c r="BO2043" i="1"/>
  <c r="BP2043" i="1"/>
  <c r="BJ2044" i="1"/>
  <c r="BK2044" i="1"/>
  <c r="BL2044" i="1"/>
  <c r="BM2044" i="1"/>
  <c r="BN2044" i="1"/>
  <c r="BO2044" i="1"/>
  <c r="BP2044" i="1"/>
  <c r="BJ2045" i="1"/>
  <c r="BK2045" i="1"/>
  <c r="BL2045" i="1"/>
  <c r="BM2045" i="1"/>
  <c r="BN2045" i="1"/>
  <c r="BO2045" i="1"/>
  <c r="BP2045" i="1"/>
  <c r="BJ2046" i="1"/>
  <c r="BK2046" i="1"/>
  <c r="BL2046" i="1"/>
  <c r="BM2046" i="1"/>
  <c r="BN2046" i="1"/>
  <c r="BO2046" i="1"/>
  <c r="BP2046" i="1"/>
  <c r="BJ2047" i="1"/>
  <c r="BK2047" i="1"/>
  <c r="BL2047" i="1"/>
  <c r="BM2047" i="1"/>
  <c r="BN2047" i="1"/>
  <c r="BO2047" i="1"/>
  <c r="BP2047" i="1"/>
  <c r="BJ2048" i="1"/>
  <c r="BK2048" i="1"/>
  <c r="BL2048" i="1"/>
  <c r="BM2048" i="1"/>
  <c r="BN2048" i="1"/>
  <c r="BO2048" i="1"/>
  <c r="BP2048" i="1"/>
  <c r="BJ2049" i="1"/>
  <c r="BK2049" i="1"/>
  <c r="BL2049" i="1"/>
  <c r="BM2049" i="1"/>
  <c r="BN2049" i="1"/>
  <c r="BO2049" i="1"/>
  <c r="BP2049" i="1"/>
  <c r="BJ2050" i="1"/>
  <c r="BK2050" i="1"/>
  <c r="BL2050" i="1"/>
  <c r="BM2050" i="1"/>
  <c r="BN2050" i="1"/>
  <c r="BO2050" i="1"/>
  <c r="BP2050" i="1"/>
  <c r="BK3" i="1"/>
  <c r="BL3" i="1"/>
  <c r="BM3" i="1"/>
  <c r="BN3" i="1"/>
  <c r="BO3" i="1"/>
  <c r="BP3" i="1"/>
  <c r="BJ3" i="1"/>
  <c r="BD3" i="1"/>
  <c r="BD5" i="1"/>
  <c r="BE5" i="1"/>
  <c r="BF5" i="1"/>
  <c r="BG5" i="1"/>
  <c r="BH5" i="1"/>
  <c r="BI5" i="1"/>
  <c r="BD6" i="1"/>
  <c r="BE6" i="1"/>
  <c r="BF6" i="1"/>
  <c r="BG6" i="1"/>
  <c r="BH6" i="1"/>
  <c r="BI6" i="1"/>
  <c r="BD7" i="1"/>
  <c r="BE7" i="1"/>
  <c r="BF7" i="1"/>
  <c r="BG7" i="1"/>
  <c r="BH7" i="1"/>
  <c r="BI7" i="1"/>
  <c r="BD8" i="1"/>
  <c r="BE8" i="1"/>
  <c r="BF8" i="1"/>
  <c r="BG8" i="1"/>
  <c r="BH8" i="1"/>
  <c r="BI8" i="1"/>
  <c r="BD9" i="1"/>
  <c r="BE9" i="1"/>
  <c r="BF9" i="1"/>
  <c r="BG9" i="1"/>
  <c r="BH9" i="1"/>
  <c r="BI9" i="1"/>
  <c r="BD10" i="1"/>
  <c r="BE10" i="1"/>
  <c r="BF10" i="1"/>
  <c r="BG10" i="1"/>
  <c r="BH10" i="1"/>
  <c r="BI10" i="1"/>
  <c r="BD11" i="1"/>
  <c r="BE11" i="1"/>
  <c r="BF11" i="1"/>
  <c r="BG11" i="1"/>
  <c r="BH11" i="1"/>
  <c r="BI11" i="1"/>
  <c r="BD12" i="1"/>
  <c r="BE12" i="1"/>
  <c r="BF12" i="1"/>
  <c r="BG12" i="1"/>
  <c r="BH12" i="1"/>
  <c r="BI12" i="1"/>
  <c r="BD13" i="1"/>
  <c r="BE13" i="1"/>
  <c r="BF13" i="1"/>
  <c r="BG13" i="1"/>
  <c r="BH13" i="1"/>
  <c r="BI13" i="1"/>
  <c r="BD14" i="1"/>
  <c r="BE14" i="1"/>
  <c r="BF14" i="1"/>
  <c r="BG14" i="1"/>
  <c r="BH14" i="1"/>
  <c r="BI14" i="1"/>
  <c r="BD15" i="1"/>
  <c r="BE15" i="1"/>
  <c r="BF15" i="1"/>
  <c r="BG15" i="1"/>
  <c r="BH15" i="1"/>
  <c r="BI15" i="1"/>
  <c r="BD16" i="1"/>
  <c r="BE16" i="1"/>
  <c r="BF16" i="1"/>
  <c r="BG16" i="1"/>
  <c r="BH16" i="1"/>
  <c r="BI16" i="1"/>
  <c r="BD17" i="1"/>
  <c r="BE17" i="1"/>
  <c r="BF17" i="1"/>
  <c r="BG17" i="1"/>
  <c r="BH17" i="1"/>
  <c r="BI17" i="1"/>
  <c r="BD18" i="1"/>
  <c r="BE18" i="1"/>
  <c r="BF18" i="1"/>
  <c r="BG18" i="1"/>
  <c r="BH18" i="1"/>
  <c r="BI18" i="1"/>
  <c r="BD19" i="1"/>
  <c r="BE19" i="1"/>
  <c r="BF19" i="1"/>
  <c r="BG19" i="1"/>
  <c r="BH19" i="1"/>
  <c r="BI19" i="1"/>
  <c r="BD20" i="1"/>
  <c r="BE20" i="1"/>
  <c r="BF20" i="1"/>
  <c r="BG20" i="1"/>
  <c r="BH20" i="1"/>
  <c r="BI20" i="1"/>
  <c r="BD21" i="1"/>
  <c r="BE21" i="1"/>
  <c r="BF21" i="1"/>
  <c r="BG21" i="1"/>
  <c r="BH21" i="1"/>
  <c r="BI21" i="1"/>
  <c r="BD22" i="1"/>
  <c r="BE22" i="1"/>
  <c r="BF22" i="1"/>
  <c r="BG22" i="1"/>
  <c r="BH22" i="1"/>
  <c r="BI22" i="1"/>
  <c r="BD23" i="1"/>
  <c r="BE23" i="1"/>
  <c r="BF23" i="1"/>
  <c r="BG23" i="1"/>
  <c r="BH23" i="1"/>
  <c r="BI23" i="1"/>
  <c r="BD24" i="1"/>
  <c r="BE24" i="1"/>
  <c r="BF24" i="1"/>
  <c r="BG24" i="1"/>
  <c r="BH24" i="1"/>
  <c r="BI24" i="1"/>
  <c r="BD25" i="1"/>
  <c r="BE25" i="1"/>
  <c r="BF25" i="1"/>
  <c r="BG25" i="1"/>
  <c r="BH25" i="1"/>
  <c r="BI25" i="1"/>
  <c r="BD26" i="1"/>
  <c r="BE26" i="1"/>
  <c r="BF26" i="1"/>
  <c r="BG26" i="1"/>
  <c r="BH26" i="1"/>
  <c r="BI26" i="1"/>
  <c r="BD27" i="1"/>
  <c r="BE27" i="1"/>
  <c r="BF27" i="1"/>
  <c r="BG27" i="1"/>
  <c r="BH27" i="1"/>
  <c r="BI27" i="1"/>
  <c r="BD28" i="1"/>
  <c r="BE28" i="1"/>
  <c r="BF28" i="1"/>
  <c r="BG28" i="1"/>
  <c r="BH28" i="1"/>
  <c r="BI28" i="1"/>
  <c r="BD29" i="1"/>
  <c r="BE29" i="1"/>
  <c r="BF29" i="1"/>
  <c r="BG29" i="1"/>
  <c r="BH29" i="1"/>
  <c r="BI29" i="1"/>
  <c r="BD30" i="1"/>
  <c r="BE30" i="1"/>
  <c r="BF30" i="1"/>
  <c r="BG30" i="1"/>
  <c r="BH30" i="1"/>
  <c r="BI30" i="1"/>
  <c r="BD31" i="1"/>
  <c r="BE31" i="1"/>
  <c r="BF31" i="1"/>
  <c r="BG31" i="1"/>
  <c r="BH31" i="1"/>
  <c r="BI31" i="1"/>
  <c r="BD32" i="1"/>
  <c r="BE32" i="1"/>
  <c r="BF32" i="1"/>
  <c r="BG32" i="1"/>
  <c r="BH32" i="1"/>
  <c r="BI32" i="1"/>
  <c r="BD33" i="1"/>
  <c r="BE33" i="1"/>
  <c r="BF33" i="1"/>
  <c r="BG33" i="1"/>
  <c r="BH33" i="1"/>
  <c r="BI33" i="1"/>
  <c r="BD34" i="1"/>
  <c r="BE34" i="1"/>
  <c r="BF34" i="1"/>
  <c r="BG34" i="1"/>
  <c r="BH34" i="1"/>
  <c r="BI34" i="1"/>
  <c r="BD35" i="1"/>
  <c r="BE35" i="1"/>
  <c r="BF35" i="1"/>
  <c r="BG35" i="1"/>
  <c r="BH35" i="1"/>
  <c r="BI35" i="1"/>
  <c r="BD36" i="1"/>
  <c r="BE36" i="1"/>
  <c r="BF36" i="1"/>
  <c r="BG36" i="1"/>
  <c r="BH36" i="1"/>
  <c r="BI36" i="1"/>
  <c r="BD37" i="1"/>
  <c r="BE37" i="1"/>
  <c r="BF37" i="1"/>
  <c r="BG37" i="1"/>
  <c r="BH37" i="1"/>
  <c r="BI37" i="1"/>
  <c r="BD38" i="1"/>
  <c r="BE38" i="1"/>
  <c r="BF38" i="1"/>
  <c r="BG38" i="1"/>
  <c r="BH38" i="1"/>
  <c r="BI38" i="1"/>
  <c r="BD39" i="1"/>
  <c r="BE39" i="1"/>
  <c r="BF39" i="1"/>
  <c r="BG39" i="1"/>
  <c r="BH39" i="1"/>
  <c r="BI39" i="1"/>
  <c r="BD40" i="1"/>
  <c r="BE40" i="1"/>
  <c r="BF40" i="1"/>
  <c r="BG40" i="1"/>
  <c r="BH40" i="1"/>
  <c r="BI40" i="1"/>
  <c r="BD41" i="1"/>
  <c r="BE41" i="1"/>
  <c r="BF41" i="1"/>
  <c r="BG41" i="1"/>
  <c r="BH41" i="1"/>
  <c r="BI41" i="1"/>
  <c r="BD42" i="1"/>
  <c r="BE42" i="1"/>
  <c r="BF42" i="1"/>
  <c r="BG42" i="1"/>
  <c r="BH42" i="1"/>
  <c r="BI42" i="1"/>
  <c r="BD43" i="1"/>
  <c r="BE43" i="1"/>
  <c r="BF43" i="1"/>
  <c r="BG43" i="1"/>
  <c r="BH43" i="1"/>
  <c r="BI43" i="1"/>
  <c r="BD44" i="1"/>
  <c r="BE44" i="1"/>
  <c r="BF44" i="1"/>
  <c r="BG44" i="1"/>
  <c r="BH44" i="1"/>
  <c r="BI44" i="1"/>
  <c r="BD45" i="1"/>
  <c r="BE45" i="1"/>
  <c r="BF45" i="1"/>
  <c r="BG45" i="1"/>
  <c r="BH45" i="1"/>
  <c r="BI45" i="1"/>
  <c r="BD46" i="1"/>
  <c r="BE46" i="1"/>
  <c r="BF46" i="1"/>
  <c r="BG46" i="1"/>
  <c r="BH46" i="1"/>
  <c r="BI46" i="1"/>
  <c r="BD47" i="1"/>
  <c r="BE47" i="1"/>
  <c r="BF47" i="1"/>
  <c r="BG47" i="1"/>
  <c r="BH47" i="1"/>
  <c r="BI47" i="1"/>
  <c r="BD48" i="1"/>
  <c r="BE48" i="1"/>
  <c r="BF48" i="1"/>
  <c r="BG48" i="1"/>
  <c r="BH48" i="1"/>
  <c r="BI48" i="1"/>
  <c r="BD49" i="1"/>
  <c r="BE49" i="1"/>
  <c r="BF49" i="1"/>
  <c r="BG49" i="1"/>
  <c r="BH49" i="1"/>
  <c r="BI49" i="1"/>
  <c r="BD50" i="1"/>
  <c r="BE50" i="1"/>
  <c r="BF50" i="1"/>
  <c r="BG50" i="1"/>
  <c r="BH50" i="1"/>
  <c r="BI50" i="1"/>
  <c r="BD51" i="1"/>
  <c r="BE51" i="1"/>
  <c r="BF51" i="1"/>
  <c r="BG51" i="1"/>
  <c r="BH51" i="1"/>
  <c r="BI51" i="1"/>
  <c r="BD52" i="1"/>
  <c r="BE52" i="1"/>
  <c r="BF52" i="1"/>
  <c r="BG52" i="1"/>
  <c r="BH52" i="1"/>
  <c r="BI52" i="1"/>
  <c r="BD53" i="1"/>
  <c r="BE53" i="1"/>
  <c r="BF53" i="1"/>
  <c r="BG53" i="1"/>
  <c r="BH53" i="1"/>
  <c r="BI53" i="1"/>
  <c r="BD54" i="1"/>
  <c r="BE54" i="1"/>
  <c r="BF54" i="1"/>
  <c r="BG54" i="1"/>
  <c r="BH54" i="1"/>
  <c r="BI54" i="1"/>
  <c r="BD55" i="1"/>
  <c r="BE55" i="1"/>
  <c r="BF55" i="1"/>
  <c r="BG55" i="1"/>
  <c r="BH55" i="1"/>
  <c r="BI55" i="1"/>
  <c r="BD56" i="1"/>
  <c r="BE56" i="1"/>
  <c r="BF56" i="1"/>
  <c r="BG56" i="1"/>
  <c r="BH56" i="1"/>
  <c r="BI56" i="1"/>
  <c r="BD57" i="1"/>
  <c r="BE57" i="1"/>
  <c r="BF57" i="1"/>
  <c r="BG57" i="1"/>
  <c r="BH57" i="1"/>
  <c r="BI57" i="1"/>
  <c r="BD58" i="1"/>
  <c r="BE58" i="1"/>
  <c r="BF58" i="1"/>
  <c r="BG58" i="1"/>
  <c r="BH58" i="1"/>
  <c r="BI58" i="1"/>
  <c r="BD59" i="1"/>
  <c r="BE59" i="1"/>
  <c r="BF59" i="1"/>
  <c r="BG59" i="1"/>
  <c r="BH59" i="1"/>
  <c r="BI59" i="1"/>
  <c r="BD60" i="1"/>
  <c r="BE60" i="1"/>
  <c r="BF60" i="1"/>
  <c r="BG60" i="1"/>
  <c r="BH60" i="1"/>
  <c r="BI60" i="1"/>
  <c r="BD61" i="1"/>
  <c r="BE61" i="1"/>
  <c r="BF61" i="1"/>
  <c r="BG61" i="1"/>
  <c r="BH61" i="1"/>
  <c r="BI61" i="1"/>
  <c r="BD62" i="1"/>
  <c r="BE62" i="1"/>
  <c r="BF62" i="1"/>
  <c r="BG62" i="1"/>
  <c r="BH62" i="1"/>
  <c r="BI62" i="1"/>
  <c r="BD63" i="1"/>
  <c r="BE63" i="1"/>
  <c r="BF63" i="1"/>
  <c r="BG63" i="1"/>
  <c r="BH63" i="1"/>
  <c r="BI63" i="1"/>
  <c r="BD64" i="1"/>
  <c r="BE64" i="1"/>
  <c r="BF64" i="1"/>
  <c r="BG64" i="1"/>
  <c r="BH64" i="1"/>
  <c r="BI64" i="1"/>
  <c r="BD65" i="1"/>
  <c r="BE65" i="1"/>
  <c r="BF65" i="1"/>
  <c r="BG65" i="1"/>
  <c r="BH65" i="1"/>
  <c r="BI65" i="1"/>
  <c r="BD66" i="1"/>
  <c r="BE66" i="1"/>
  <c r="BF66" i="1"/>
  <c r="BG66" i="1"/>
  <c r="BH66" i="1"/>
  <c r="BI66" i="1"/>
  <c r="BD67" i="1"/>
  <c r="BE67" i="1"/>
  <c r="BF67" i="1"/>
  <c r="BG67" i="1"/>
  <c r="BH67" i="1"/>
  <c r="BI67" i="1"/>
  <c r="BD68" i="1"/>
  <c r="BE68" i="1"/>
  <c r="BF68" i="1"/>
  <c r="BG68" i="1"/>
  <c r="BH68" i="1"/>
  <c r="BI68" i="1"/>
  <c r="BD69" i="1"/>
  <c r="BE69" i="1"/>
  <c r="BF69" i="1"/>
  <c r="BG69" i="1"/>
  <c r="BH69" i="1"/>
  <c r="BI69" i="1"/>
  <c r="BD70" i="1"/>
  <c r="BE70" i="1"/>
  <c r="BF70" i="1"/>
  <c r="BG70" i="1"/>
  <c r="BH70" i="1"/>
  <c r="BI70" i="1"/>
  <c r="BD71" i="1"/>
  <c r="BE71" i="1"/>
  <c r="BF71" i="1"/>
  <c r="BG71" i="1"/>
  <c r="BH71" i="1"/>
  <c r="BI71" i="1"/>
  <c r="BD72" i="1"/>
  <c r="BE72" i="1"/>
  <c r="BF72" i="1"/>
  <c r="BG72" i="1"/>
  <c r="BH72" i="1"/>
  <c r="BI72" i="1"/>
  <c r="BD73" i="1"/>
  <c r="BE73" i="1"/>
  <c r="BF73" i="1"/>
  <c r="BG73" i="1"/>
  <c r="BH73" i="1"/>
  <c r="BI73" i="1"/>
  <c r="BD74" i="1"/>
  <c r="BE74" i="1"/>
  <c r="BF74" i="1"/>
  <c r="BG74" i="1"/>
  <c r="BH74" i="1"/>
  <c r="BI74" i="1"/>
  <c r="BD75" i="1"/>
  <c r="BE75" i="1"/>
  <c r="BF75" i="1"/>
  <c r="BG75" i="1"/>
  <c r="BH75" i="1"/>
  <c r="BI75" i="1"/>
  <c r="BD76" i="1"/>
  <c r="BE76" i="1"/>
  <c r="BF76" i="1"/>
  <c r="BG76" i="1"/>
  <c r="BH76" i="1"/>
  <c r="BI76" i="1"/>
  <c r="BD77" i="1"/>
  <c r="BE77" i="1"/>
  <c r="BF77" i="1"/>
  <c r="BG77" i="1"/>
  <c r="BH77" i="1"/>
  <c r="BI77" i="1"/>
  <c r="BD78" i="1"/>
  <c r="BE78" i="1"/>
  <c r="BF78" i="1"/>
  <c r="BG78" i="1"/>
  <c r="BH78" i="1"/>
  <c r="BI78" i="1"/>
  <c r="BD79" i="1"/>
  <c r="BE79" i="1"/>
  <c r="BF79" i="1"/>
  <c r="BG79" i="1"/>
  <c r="BH79" i="1"/>
  <c r="BI79" i="1"/>
  <c r="BD80" i="1"/>
  <c r="BE80" i="1"/>
  <c r="BF80" i="1"/>
  <c r="BG80" i="1"/>
  <c r="BH80" i="1"/>
  <c r="BI80" i="1"/>
  <c r="BD81" i="1"/>
  <c r="BE81" i="1"/>
  <c r="BF81" i="1"/>
  <c r="BG81" i="1"/>
  <c r="BH81" i="1"/>
  <c r="BI81" i="1"/>
  <c r="BD82" i="1"/>
  <c r="BE82" i="1"/>
  <c r="BF82" i="1"/>
  <c r="BG82" i="1"/>
  <c r="BH82" i="1"/>
  <c r="BI82" i="1"/>
  <c r="BD83" i="1"/>
  <c r="BE83" i="1"/>
  <c r="BF83" i="1"/>
  <c r="BG83" i="1"/>
  <c r="BH83" i="1"/>
  <c r="BI83" i="1"/>
  <c r="BD84" i="1"/>
  <c r="BE84" i="1"/>
  <c r="BF84" i="1"/>
  <c r="BG84" i="1"/>
  <c r="BH84" i="1"/>
  <c r="BI84" i="1"/>
  <c r="BD85" i="1"/>
  <c r="BE85" i="1"/>
  <c r="BF85" i="1"/>
  <c r="BG85" i="1"/>
  <c r="BH85" i="1"/>
  <c r="BI85" i="1"/>
  <c r="BD86" i="1"/>
  <c r="BE86" i="1"/>
  <c r="BF86" i="1"/>
  <c r="BG86" i="1"/>
  <c r="BH86" i="1"/>
  <c r="BI86" i="1"/>
  <c r="BD87" i="1"/>
  <c r="BE87" i="1"/>
  <c r="BF87" i="1"/>
  <c r="BG87" i="1"/>
  <c r="BH87" i="1"/>
  <c r="BI87" i="1"/>
  <c r="BD88" i="1"/>
  <c r="BE88" i="1"/>
  <c r="BF88" i="1"/>
  <c r="BG88" i="1"/>
  <c r="BH88" i="1"/>
  <c r="BI88" i="1"/>
  <c r="BD89" i="1"/>
  <c r="BE89" i="1"/>
  <c r="BF89" i="1"/>
  <c r="BG89" i="1"/>
  <c r="BH89" i="1"/>
  <c r="BI89" i="1"/>
  <c r="BD90" i="1"/>
  <c r="BE90" i="1"/>
  <c r="BF90" i="1"/>
  <c r="BG90" i="1"/>
  <c r="BH90" i="1"/>
  <c r="BI90" i="1"/>
  <c r="BD91" i="1"/>
  <c r="BE91" i="1"/>
  <c r="BF91" i="1"/>
  <c r="BG91" i="1"/>
  <c r="BH91" i="1"/>
  <c r="BI91" i="1"/>
  <c r="BD92" i="1"/>
  <c r="BE92" i="1"/>
  <c r="BF92" i="1"/>
  <c r="BG92" i="1"/>
  <c r="BH92" i="1"/>
  <c r="BI92" i="1"/>
  <c r="BD93" i="1"/>
  <c r="BE93" i="1"/>
  <c r="BF93" i="1"/>
  <c r="BG93" i="1"/>
  <c r="BH93" i="1"/>
  <c r="BI93" i="1"/>
  <c r="BD94" i="1"/>
  <c r="BE94" i="1"/>
  <c r="BF94" i="1"/>
  <c r="BG94" i="1"/>
  <c r="BH94" i="1"/>
  <c r="BI94" i="1"/>
  <c r="BD95" i="1"/>
  <c r="BE95" i="1"/>
  <c r="BF95" i="1"/>
  <c r="BG95" i="1"/>
  <c r="BH95" i="1"/>
  <c r="BI95" i="1"/>
  <c r="BD96" i="1"/>
  <c r="BE96" i="1"/>
  <c r="BF96" i="1"/>
  <c r="BG96" i="1"/>
  <c r="BH96" i="1"/>
  <c r="BI96" i="1"/>
  <c r="BD97" i="1"/>
  <c r="BE97" i="1"/>
  <c r="BF97" i="1"/>
  <c r="BG97" i="1"/>
  <c r="BH97" i="1"/>
  <c r="BI97" i="1"/>
  <c r="BD98" i="1"/>
  <c r="BE98" i="1"/>
  <c r="BF98" i="1"/>
  <c r="BG98" i="1"/>
  <c r="BH98" i="1"/>
  <c r="BI98" i="1"/>
  <c r="BD99" i="1"/>
  <c r="BE99" i="1"/>
  <c r="BF99" i="1"/>
  <c r="BG99" i="1"/>
  <c r="BH99" i="1"/>
  <c r="BI99" i="1"/>
  <c r="BD100" i="1"/>
  <c r="BE100" i="1"/>
  <c r="BF100" i="1"/>
  <c r="BG100" i="1"/>
  <c r="BH100" i="1"/>
  <c r="BI100" i="1"/>
  <c r="BD101" i="1"/>
  <c r="BE101" i="1"/>
  <c r="BF101" i="1"/>
  <c r="BG101" i="1"/>
  <c r="BH101" i="1"/>
  <c r="BI101" i="1"/>
  <c r="BD102" i="1"/>
  <c r="BE102" i="1"/>
  <c r="BF102" i="1"/>
  <c r="BG102" i="1"/>
  <c r="BH102" i="1"/>
  <c r="BI102" i="1"/>
  <c r="BD103" i="1"/>
  <c r="BE103" i="1"/>
  <c r="BF103" i="1"/>
  <c r="BG103" i="1"/>
  <c r="BH103" i="1"/>
  <c r="BI103" i="1"/>
  <c r="BD104" i="1"/>
  <c r="BE104" i="1"/>
  <c r="BF104" i="1"/>
  <c r="BG104" i="1"/>
  <c r="BH104" i="1"/>
  <c r="BI104" i="1"/>
  <c r="BD105" i="1"/>
  <c r="BE105" i="1"/>
  <c r="BF105" i="1"/>
  <c r="BG105" i="1"/>
  <c r="BH105" i="1"/>
  <c r="BI105" i="1"/>
  <c r="BD106" i="1"/>
  <c r="BE106" i="1"/>
  <c r="BF106" i="1"/>
  <c r="BG106" i="1"/>
  <c r="BH106" i="1"/>
  <c r="BI106" i="1"/>
  <c r="BD107" i="1"/>
  <c r="BE107" i="1"/>
  <c r="BF107" i="1"/>
  <c r="BG107" i="1"/>
  <c r="BH107" i="1"/>
  <c r="BI107" i="1"/>
  <c r="BD108" i="1"/>
  <c r="BE108" i="1"/>
  <c r="BF108" i="1"/>
  <c r="BG108" i="1"/>
  <c r="BH108" i="1"/>
  <c r="BI108" i="1"/>
  <c r="BD109" i="1"/>
  <c r="BE109" i="1"/>
  <c r="BF109" i="1"/>
  <c r="BG109" i="1"/>
  <c r="BH109" i="1"/>
  <c r="BI109" i="1"/>
  <c r="BD110" i="1"/>
  <c r="BE110" i="1"/>
  <c r="BF110" i="1"/>
  <c r="BG110" i="1"/>
  <c r="BH110" i="1"/>
  <c r="BI110" i="1"/>
  <c r="BD111" i="1"/>
  <c r="BE111" i="1"/>
  <c r="BF111" i="1"/>
  <c r="BG111" i="1"/>
  <c r="BH111" i="1"/>
  <c r="BI111" i="1"/>
  <c r="BD112" i="1"/>
  <c r="BE112" i="1"/>
  <c r="BF112" i="1"/>
  <c r="BG112" i="1"/>
  <c r="BH112" i="1"/>
  <c r="BI112" i="1"/>
  <c r="BD113" i="1"/>
  <c r="BE113" i="1"/>
  <c r="BF113" i="1"/>
  <c r="BG113" i="1"/>
  <c r="BH113" i="1"/>
  <c r="BI113" i="1"/>
  <c r="BD114" i="1"/>
  <c r="BE114" i="1"/>
  <c r="BF114" i="1"/>
  <c r="BG114" i="1"/>
  <c r="BH114" i="1"/>
  <c r="BI114" i="1"/>
  <c r="BD115" i="1"/>
  <c r="BE115" i="1"/>
  <c r="BF115" i="1"/>
  <c r="BG115" i="1"/>
  <c r="BH115" i="1"/>
  <c r="BI115" i="1"/>
  <c r="BD116" i="1"/>
  <c r="BE116" i="1"/>
  <c r="BF116" i="1"/>
  <c r="BG116" i="1"/>
  <c r="BH116" i="1"/>
  <c r="BI116" i="1"/>
  <c r="BD117" i="1"/>
  <c r="BE117" i="1"/>
  <c r="BF117" i="1"/>
  <c r="BG117" i="1"/>
  <c r="BH117" i="1"/>
  <c r="BI117" i="1"/>
  <c r="BD118" i="1"/>
  <c r="BE118" i="1"/>
  <c r="BF118" i="1"/>
  <c r="BG118" i="1"/>
  <c r="BH118" i="1"/>
  <c r="BI118" i="1"/>
  <c r="BD119" i="1"/>
  <c r="BE119" i="1"/>
  <c r="BF119" i="1"/>
  <c r="BG119" i="1"/>
  <c r="BH119" i="1"/>
  <c r="BI119" i="1"/>
  <c r="BD120" i="1"/>
  <c r="BE120" i="1"/>
  <c r="BF120" i="1"/>
  <c r="BG120" i="1"/>
  <c r="BH120" i="1"/>
  <c r="BI120" i="1"/>
  <c r="BD121" i="1"/>
  <c r="BE121" i="1"/>
  <c r="BF121" i="1"/>
  <c r="BG121" i="1"/>
  <c r="BH121" i="1"/>
  <c r="BI121" i="1"/>
  <c r="BD122" i="1"/>
  <c r="BE122" i="1"/>
  <c r="BF122" i="1"/>
  <c r="BG122" i="1"/>
  <c r="BH122" i="1"/>
  <c r="BI122" i="1"/>
  <c r="BD123" i="1"/>
  <c r="BE123" i="1"/>
  <c r="BF123" i="1"/>
  <c r="BG123" i="1"/>
  <c r="BH123" i="1"/>
  <c r="BI123" i="1"/>
  <c r="BD124" i="1"/>
  <c r="BE124" i="1"/>
  <c r="BF124" i="1"/>
  <c r="BG124" i="1"/>
  <c r="BH124" i="1"/>
  <c r="BI124" i="1"/>
  <c r="BD125" i="1"/>
  <c r="BE125" i="1"/>
  <c r="BF125" i="1"/>
  <c r="BG125" i="1"/>
  <c r="BH125" i="1"/>
  <c r="BI125" i="1"/>
  <c r="BD126" i="1"/>
  <c r="BE126" i="1"/>
  <c r="BF126" i="1"/>
  <c r="BG126" i="1"/>
  <c r="BH126" i="1"/>
  <c r="BI126" i="1"/>
  <c r="BD127" i="1"/>
  <c r="BE127" i="1"/>
  <c r="BF127" i="1"/>
  <c r="BG127" i="1"/>
  <c r="BH127" i="1"/>
  <c r="BI127" i="1"/>
  <c r="BD128" i="1"/>
  <c r="BE128" i="1"/>
  <c r="BF128" i="1"/>
  <c r="BG128" i="1"/>
  <c r="BH128" i="1"/>
  <c r="BI128" i="1"/>
  <c r="BD129" i="1"/>
  <c r="BE129" i="1"/>
  <c r="BF129" i="1"/>
  <c r="BG129" i="1"/>
  <c r="BH129" i="1"/>
  <c r="BI129" i="1"/>
  <c r="BD130" i="1"/>
  <c r="BE130" i="1"/>
  <c r="BF130" i="1"/>
  <c r="BG130" i="1"/>
  <c r="BH130" i="1"/>
  <c r="BI130" i="1"/>
  <c r="BD131" i="1"/>
  <c r="BE131" i="1"/>
  <c r="BF131" i="1"/>
  <c r="BG131" i="1"/>
  <c r="BH131" i="1"/>
  <c r="BI131" i="1"/>
  <c r="BD132" i="1"/>
  <c r="BE132" i="1"/>
  <c r="BF132" i="1"/>
  <c r="BG132" i="1"/>
  <c r="BH132" i="1"/>
  <c r="BI132" i="1"/>
  <c r="BD133" i="1"/>
  <c r="BE133" i="1"/>
  <c r="BF133" i="1"/>
  <c r="BG133" i="1"/>
  <c r="BH133" i="1"/>
  <c r="BI133" i="1"/>
  <c r="BD134" i="1"/>
  <c r="BE134" i="1"/>
  <c r="BF134" i="1"/>
  <c r="BG134" i="1"/>
  <c r="BH134" i="1"/>
  <c r="BI134" i="1"/>
  <c r="BD135" i="1"/>
  <c r="BE135" i="1"/>
  <c r="BF135" i="1"/>
  <c r="BG135" i="1"/>
  <c r="BH135" i="1"/>
  <c r="BI135" i="1"/>
  <c r="BD136" i="1"/>
  <c r="BE136" i="1"/>
  <c r="BF136" i="1"/>
  <c r="BG136" i="1"/>
  <c r="BH136" i="1"/>
  <c r="BI136" i="1"/>
  <c r="BD137" i="1"/>
  <c r="BE137" i="1"/>
  <c r="BF137" i="1"/>
  <c r="BG137" i="1"/>
  <c r="BH137" i="1"/>
  <c r="BI137" i="1"/>
  <c r="BD138" i="1"/>
  <c r="BE138" i="1"/>
  <c r="BF138" i="1"/>
  <c r="BG138" i="1"/>
  <c r="BH138" i="1"/>
  <c r="BI138" i="1"/>
  <c r="BD139" i="1"/>
  <c r="BE139" i="1"/>
  <c r="BF139" i="1"/>
  <c r="BG139" i="1"/>
  <c r="BH139" i="1"/>
  <c r="BI139" i="1"/>
  <c r="BD140" i="1"/>
  <c r="BE140" i="1"/>
  <c r="BF140" i="1"/>
  <c r="BG140" i="1"/>
  <c r="BH140" i="1"/>
  <c r="BI140" i="1"/>
  <c r="BD141" i="1"/>
  <c r="BE141" i="1"/>
  <c r="BF141" i="1"/>
  <c r="BG141" i="1"/>
  <c r="BH141" i="1"/>
  <c r="BI141" i="1"/>
  <c r="BD142" i="1"/>
  <c r="BE142" i="1"/>
  <c r="BF142" i="1"/>
  <c r="BG142" i="1"/>
  <c r="BH142" i="1"/>
  <c r="BI142" i="1"/>
  <c r="BD143" i="1"/>
  <c r="BE143" i="1"/>
  <c r="BF143" i="1"/>
  <c r="BG143" i="1"/>
  <c r="BH143" i="1"/>
  <c r="BI143" i="1"/>
  <c r="BD144" i="1"/>
  <c r="BE144" i="1"/>
  <c r="BF144" i="1"/>
  <c r="BG144" i="1"/>
  <c r="BH144" i="1"/>
  <c r="BI144" i="1"/>
  <c r="BD145" i="1"/>
  <c r="BE145" i="1"/>
  <c r="BF145" i="1"/>
  <c r="BG145" i="1"/>
  <c r="BH145" i="1"/>
  <c r="BI145" i="1"/>
  <c r="BD146" i="1"/>
  <c r="BE146" i="1"/>
  <c r="BF146" i="1"/>
  <c r="BG146" i="1"/>
  <c r="BH146" i="1"/>
  <c r="BI146" i="1"/>
  <c r="BD147" i="1"/>
  <c r="BE147" i="1"/>
  <c r="BF147" i="1"/>
  <c r="BG147" i="1"/>
  <c r="BH147" i="1"/>
  <c r="BI147" i="1"/>
  <c r="BD148" i="1"/>
  <c r="BE148" i="1"/>
  <c r="BF148" i="1"/>
  <c r="BG148" i="1"/>
  <c r="BH148" i="1"/>
  <c r="BI148" i="1"/>
  <c r="BD149" i="1"/>
  <c r="BE149" i="1"/>
  <c r="BF149" i="1"/>
  <c r="BG149" i="1"/>
  <c r="BH149" i="1"/>
  <c r="BI149" i="1"/>
  <c r="BD150" i="1"/>
  <c r="BE150" i="1"/>
  <c r="BF150" i="1"/>
  <c r="BG150" i="1"/>
  <c r="BH150" i="1"/>
  <c r="BI150" i="1"/>
  <c r="BD151" i="1"/>
  <c r="BE151" i="1"/>
  <c r="BF151" i="1"/>
  <c r="BG151" i="1"/>
  <c r="BH151" i="1"/>
  <c r="BI151" i="1"/>
  <c r="BD152" i="1"/>
  <c r="BE152" i="1"/>
  <c r="BF152" i="1"/>
  <c r="BG152" i="1"/>
  <c r="BH152" i="1"/>
  <c r="BI152" i="1"/>
  <c r="BD153" i="1"/>
  <c r="BE153" i="1"/>
  <c r="BF153" i="1"/>
  <c r="BG153" i="1"/>
  <c r="BH153" i="1"/>
  <c r="BI153" i="1"/>
  <c r="BD154" i="1"/>
  <c r="BE154" i="1"/>
  <c r="BF154" i="1"/>
  <c r="BG154" i="1"/>
  <c r="BH154" i="1"/>
  <c r="BI154" i="1"/>
  <c r="BD155" i="1"/>
  <c r="BE155" i="1"/>
  <c r="BF155" i="1"/>
  <c r="BG155" i="1"/>
  <c r="BH155" i="1"/>
  <c r="BI155" i="1"/>
  <c r="BD156" i="1"/>
  <c r="BE156" i="1"/>
  <c r="BF156" i="1"/>
  <c r="BG156" i="1"/>
  <c r="BH156" i="1"/>
  <c r="BI156" i="1"/>
  <c r="BD157" i="1"/>
  <c r="BE157" i="1"/>
  <c r="BF157" i="1"/>
  <c r="BG157" i="1"/>
  <c r="BH157" i="1"/>
  <c r="BI157" i="1"/>
  <c r="BD158" i="1"/>
  <c r="BE158" i="1"/>
  <c r="BF158" i="1"/>
  <c r="BG158" i="1"/>
  <c r="BH158" i="1"/>
  <c r="BI158" i="1"/>
  <c r="BD159" i="1"/>
  <c r="BE159" i="1"/>
  <c r="BF159" i="1"/>
  <c r="BG159" i="1"/>
  <c r="BH159" i="1"/>
  <c r="BI159" i="1"/>
  <c r="BD160" i="1"/>
  <c r="BE160" i="1"/>
  <c r="BF160" i="1"/>
  <c r="BG160" i="1"/>
  <c r="BH160" i="1"/>
  <c r="BI160" i="1"/>
  <c r="BD161" i="1"/>
  <c r="BE161" i="1"/>
  <c r="BF161" i="1"/>
  <c r="BG161" i="1"/>
  <c r="BH161" i="1"/>
  <c r="BI161" i="1"/>
  <c r="BD162" i="1"/>
  <c r="BE162" i="1"/>
  <c r="BF162" i="1"/>
  <c r="BG162" i="1"/>
  <c r="BH162" i="1"/>
  <c r="BI162" i="1"/>
  <c r="BD163" i="1"/>
  <c r="BE163" i="1"/>
  <c r="BF163" i="1"/>
  <c r="BG163" i="1"/>
  <c r="BH163" i="1"/>
  <c r="BI163" i="1"/>
  <c r="BD164" i="1"/>
  <c r="BE164" i="1"/>
  <c r="BF164" i="1"/>
  <c r="BG164" i="1"/>
  <c r="BH164" i="1"/>
  <c r="BI164" i="1"/>
  <c r="BD165" i="1"/>
  <c r="BE165" i="1"/>
  <c r="BF165" i="1"/>
  <c r="BG165" i="1"/>
  <c r="BH165" i="1"/>
  <c r="BI165" i="1"/>
  <c r="BD166" i="1"/>
  <c r="BE166" i="1"/>
  <c r="BF166" i="1"/>
  <c r="BG166" i="1"/>
  <c r="BH166" i="1"/>
  <c r="BI166" i="1"/>
  <c r="BD167" i="1"/>
  <c r="BE167" i="1"/>
  <c r="BF167" i="1"/>
  <c r="BG167" i="1"/>
  <c r="BH167" i="1"/>
  <c r="BI167" i="1"/>
  <c r="BD168" i="1"/>
  <c r="BE168" i="1"/>
  <c r="BF168" i="1"/>
  <c r="BG168" i="1"/>
  <c r="BH168" i="1"/>
  <c r="BI168" i="1"/>
  <c r="BD169" i="1"/>
  <c r="BE169" i="1"/>
  <c r="BF169" i="1"/>
  <c r="BG169" i="1"/>
  <c r="BH169" i="1"/>
  <c r="BI169" i="1"/>
  <c r="BD170" i="1"/>
  <c r="BE170" i="1"/>
  <c r="BF170" i="1"/>
  <c r="BG170" i="1"/>
  <c r="BH170" i="1"/>
  <c r="BI170" i="1"/>
  <c r="BD171" i="1"/>
  <c r="BE171" i="1"/>
  <c r="BF171" i="1"/>
  <c r="BG171" i="1"/>
  <c r="BH171" i="1"/>
  <c r="BI171" i="1"/>
  <c r="BD172" i="1"/>
  <c r="BE172" i="1"/>
  <c r="BF172" i="1"/>
  <c r="BG172" i="1"/>
  <c r="BH172" i="1"/>
  <c r="BI172" i="1"/>
  <c r="BD173" i="1"/>
  <c r="BE173" i="1"/>
  <c r="BF173" i="1"/>
  <c r="BG173" i="1"/>
  <c r="BH173" i="1"/>
  <c r="BI173" i="1"/>
  <c r="BD174" i="1"/>
  <c r="BE174" i="1"/>
  <c r="BF174" i="1"/>
  <c r="BG174" i="1"/>
  <c r="BH174" i="1"/>
  <c r="BI174" i="1"/>
  <c r="BD175" i="1"/>
  <c r="BE175" i="1"/>
  <c r="BF175" i="1"/>
  <c r="BG175" i="1"/>
  <c r="BH175" i="1"/>
  <c r="BI175" i="1"/>
  <c r="BD176" i="1"/>
  <c r="BE176" i="1"/>
  <c r="BF176" i="1"/>
  <c r="BG176" i="1"/>
  <c r="BH176" i="1"/>
  <c r="BI176" i="1"/>
  <c r="BD177" i="1"/>
  <c r="BE177" i="1"/>
  <c r="BF177" i="1"/>
  <c r="BG177" i="1"/>
  <c r="BH177" i="1"/>
  <c r="BI177" i="1"/>
  <c r="BD178" i="1"/>
  <c r="BE178" i="1"/>
  <c r="BF178" i="1"/>
  <c r="BG178" i="1"/>
  <c r="BH178" i="1"/>
  <c r="BI178" i="1"/>
  <c r="BD179" i="1"/>
  <c r="BE179" i="1"/>
  <c r="BF179" i="1"/>
  <c r="BG179" i="1"/>
  <c r="BH179" i="1"/>
  <c r="BI179" i="1"/>
  <c r="BD180" i="1"/>
  <c r="BE180" i="1"/>
  <c r="BF180" i="1"/>
  <c r="BG180" i="1"/>
  <c r="BH180" i="1"/>
  <c r="BI180" i="1"/>
  <c r="BD181" i="1"/>
  <c r="BE181" i="1"/>
  <c r="BF181" i="1"/>
  <c r="BG181" i="1"/>
  <c r="BH181" i="1"/>
  <c r="BI181" i="1"/>
  <c r="BD182" i="1"/>
  <c r="BE182" i="1"/>
  <c r="BF182" i="1"/>
  <c r="BG182" i="1"/>
  <c r="BH182" i="1"/>
  <c r="BI182" i="1"/>
  <c r="BD183" i="1"/>
  <c r="BE183" i="1"/>
  <c r="BF183" i="1"/>
  <c r="BG183" i="1"/>
  <c r="BH183" i="1"/>
  <c r="BI183" i="1"/>
  <c r="BD184" i="1"/>
  <c r="BE184" i="1"/>
  <c r="BF184" i="1"/>
  <c r="BG184" i="1"/>
  <c r="BH184" i="1"/>
  <c r="BI184" i="1"/>
  <c r="BD185" i="1"/>
  <c r="BE185" i="1"/>
  <c r="BF185" i="1"/>
  <c r="BG185" i="1"/>
  <c r="BH185" i="1"/>
  <c r="BI185" i="1"/>
  <c r="BD186" i="1"/>
  <c r="BE186" i="1"/>
  <c r="BF186" i="1"/>
  <c r="BG186" i="1"/>
  <c r="BH186" i="1"/>
  <c r="BI186" i="1"/>
  <c r="BD187" i="1"/>
  <c r="BE187" i="1"/>
  <c r="BF187" i="1"/>
  <c r="BG187" i="1"/>
  <c r="BH187" i="1"/>
  <c r="BI187" i="1"/>
  <c r="BD188" i="1"/>
  <c r="BE188" i="1"/>
  <c r="BF188" i="1"/>
  <c r="BG188" i="1"/>
  <c r="BH188" i="1"/>
  <c r="BI188" i="1"/>
  <c r="BD189" i="1"/>
  <c r="BE189" i="1"/>
  <c r="BF189" i="1"/>
  <c r="BG189" i="1"/>
  <c r="BH189" i="1"/>
  <c r="BI189" i="1"/>
  <c r="BD190" i="1"/>
  <c r="BE190" i="1"/>
  <c r="BF190" i="1"/>
  <c r="BG190" i="1"/>
  <c r="BH190" i="1"/>
  <c r="BI190" i="1"/>
  <c r="BD191" i="1"/>
  <c r="BE191" i="1"/>
  <c r="BF191" i="1"/>
  <c r="BG191" i="1"/>
  <c r="BH191" i="1"/>
  <c r="BI191" i="1"/>
  <c r="BD192" i="1"/>
  <c r="BE192" i="1"/>
  <c r="BF192" i="1"/>
  <c r="BG192" i="1"/>
  <c r="BH192" i="1"/>
  <c r="BI192" i="1"/>
  <c r="BD193" i="1"/>
  <c r="BE193" i="1"/>
  <c r="BF193" i="1"/>
  <c r="BG193" i="1"/>
  <c r="BH193" i="1"/>
  <c r="BI193" i="1"/>
  <c r="BD194" i="1"/>
  <c r="BE194" i="1"/>
  <c r="BF194" i="1"/>
  <c r="BG194" i="1"/>
  <c r="BH194" i="1"/>
  <c r="BI194" i="1"/>
  <c r="BD195" i="1"/>
  <c r="BE195" i="1"/>
  <c r="BF195" i="1"/>
  <c r="BG195" i="1"/>
  <c r="BH195" i="1"/>
  <c r="BI195" i="1"/>
  <c r="BD196" i="1"/>
  <c r="BE196" i="1"/>
  <c r="BF196" i="1"/>
  <c r="BG196" i="1"/>
  <c r="BH196" i="1"/>
  <c r="BI196" i="1"/>
  <c r="BD197" i="1"/>
  <c r="BE197" i="1"/>
  <c r="BF197" i="1"/>
  <c r="BG197" i="1"/>
  <c r="BH197" i="1"/>
  <c r="BI197" i="1"/>
  <c r="BD198" i="1"/>
  <c r="BE198" i="1"/>
  <c r="BF198" i="1"/>
  <c r="BG198" i="1"/>
  <c r="BH198" i="1"/>
  <c r="BI198" i="1"/>
  <c r="BD199" i="1"/>
  <c r="BE199" i="1"/>
  <c r="BF199" i="1"/>
  <c r="BG199" i="1"/>
  <c r="BH199" i="1"/>
  <c r="BI199" i="1"/>
  <c r="BD200" i="1"/>
  <c r="BE200" i="1"/>
  <c r="BF200" i="1"/>
  <c r="BG200" i="1"/>
  <c r="BH200" i="1"/>
  <c r="BI200" i="1"/>
  <c r="BD201" i="1"/>
  <c r="BE201" i="1"/>
  <c r="BF201" i="1"/>
  <c r="BG201" i="1"/>
  <c r="BH201" i="1"/>
  <c r="BI201" i="1"/>
  <c r="BD202" i="1"/>
  <c r="BE202" i="1"/>
  <c r="BF202" i="1"/>
  <c r="BG202" i="1"/>
  <c r="BH202" i="1"/>
  <c r="BI202" i="1"/>
  <c r="BD203" i="1"/>
  <c r="BE203" i="1"/>
  <c r="BF203" i="1"/>
  <c r="BG203" i="1"/>
  <c r="BH203" i="1"/>
  <c r="BI203" i="1"/>
  <c r="BD204" i="1"/>
  <c r="BE204" i="1"/>
  <c r="BF204" i="1"/>
  <c r="BG204" i="1"/>
  <c r="BH204" i="1"/>
  <c r="BI204" i="1"/>
  <c r="BD205" i="1"/>
  <c r="BE205" i="1"/>
  <c r="BF205" i="1"/>
  <c r="BG205" i="1"/>
  <c r="BH205" i="1"/>
  <c r="BI205" i="1"/>
  <c r="BD206" i="1"/>
  <c r="BE206" i="1"/>
  <c r="BF206" i="1"/>
  <c r="BG206" i="1"/>
  <c r="BH206" i="1"/>
  <c r="BI206" i="1"/>
  <c r="BD207" i="1"/>
  <c r="BE207" i="1"/>
  <c r="BF207" i="1"/>
  <c r="BG207" i="1"/>
  <c r="BH207" i="1"/>
  <c r="BI207" i="1"/>
  <c r="BD208" i="1"/>
  <c r="BE208" i="1"/>
  <c r="BF208" i="1"/>
  <c r="BG208" i="1"/>
  <c r="BH208" i="1"/>
  <c r="BI208" i="1"/>
  <c r="BD209" i="1"/>
  <c r="BE209" i="1"/>
  <c r="BF209" i="1"/>
  <c r="BG209" i="1"/>
  <c r="BH209" i="1"/>
  <c r="BI209" i="1"/>
  <c r="BD210" i="1"/>
  <c r="BE210" i="1"/>
  <c r="BF210" i="1"/>
  <c r="BG210" i="1"/>
  <c r="BH210" i="1"/>
  <c r="BI210" i="1"/>
  <c r="BD211" i="1"/>
  <c r="BE211" i="1"/>
  <c r="BF211" i="1"/>
  <c r="BG211" i="1"/>
  <c r="BH211" i="1"/>
  <c r="BI211" i="1"/>
  <c r="BD212" i="1"/>
  <c r="BE212" i="1"/>
  <c r="BF212" i="1"/>
  <c r="BG212" i="1"/>
  <c r="BH212" i="1"/>
  <c r="BI212" i="1"/>
  <c r="BD213" i="1"/>
  <c r="BE213" i="1"/>
  <c r="BF213" i="1"/>
  <c r="BG213" i="1"/>
  <c r="BH213" i="1"/>
  <c r="BI213" i="1"/>
  <c r="BD214" i="1"/>
  <c r="BE214" i="1"/>
  <c r="BF214" i="1"/>
  <c r="BG214" i="1"/>
  <c r="BH214" i="1"/>
  <c r="BI214" i="1"/>
  <c r="BD215" i="1"/>
  <c r="BE215" i="1"/>
  <c r="BF215" i="1"/>
  <c r="BG215" i="1"/>
  <c r="BH215" i="1"/>
  <c r="BI215" i="1"/>
  <c r="BD216" i="1"/>
  <c r="BE216" i="1"/>
  <c r="BF216" i="1"/>
  <c r="BG216" i="1"/>
  <c r="BH216" i="1"/>
  <c r="BI216" i="1"/>
  <c r="BD217" i="1"/>
  <c r="BE217" i="1"/>
  <c r="BF217" i="1"/>
  <c r="BG217" i="1"/>
  <c r="BH217" i="1"/>
  <c r="BI217" i="1"/>
  <c r="BD218" i="1"/>
  <c r="BE218" i="1"/>
  <c r="BF218" i="1"/>
  <c r="BG218" i="1"/>
  <c r="BH218" i="1"/>
  <c r="BI218" i="1"/>
  <c r="BD219" i="1"/>
  <c r="BE219" i="1"/>
  <c r="BF219" i="1"/>
  <c r="BG219" i="1"/>
  <c r="BH219" i="1"/>
  <c r="BI219" i="1"/>
  <c r="BD220" i="1"/>
  <c r="BE220" i="1"/>
  <c r="BF220" i="1"/>
  <c r="BG220" i="1"/>
  <c r="BH220" i="1"/>
  <c r="BI220" i="1"/>
  <c r="BD221" i="1"/>
  <c r="BE221" i="1"/>
  <c r="BF221" i="1"/>
  <c r="BG221" i="1"/>
  <c r="BH221" i="1"/>
  <c r="BI221" i="1"/>
  <c r="BD222" i="1"/>
  <c r="BE222" i="1"/>
  <c r="BF222" i="1"/>
  <c r="BG222" i="1"/>
  <c r="BH222" i="1"/>
  <c r="BI222" i="1"/>
  <c r="BD223" i="1"/>
  <c r="BE223" i="1"/>
  <c r="BF223" i="1"/>
  <c r="BG223" i="1"/>
  <c r="BH223" i="1"/>
  <c r="BI223" i="1"/>
  <c r="BD224" i="1"/>
  <c r="BE224" i="1"/>
  <c r="BF224" i="1"/>
  <c r="BG224" i="1"/>
  <c r="BH224" i="1"/>
  <c r="BI224" i="1"/>
  <c r="BD225" i="1"/>
  <c r="BE225" i="1"/>
  <c r="BF225" i="1"/>
  <c r="BG225" i="1"/>
  <c r="BH225" i="1"/>
  <c r="BI225" i="1"/>
  <c r="BD226" i="1"/>
  <c r="BE226" i="1"/>
  <c r="BF226" i="1"/>
  <c r="BG226" i="1"/>
  <c r="BH226" i="1"/>
  <c r="BI226" i="1"/>
  <c r="BD227" i="1"/>
  <c r="BE227" i="1"/>
  <c r="BF227" i="1"/>
  <c r="BG227" i="1"/>
  <c r="BH227" i="1"/>
  <c r="BI227" i="1"/>
  <c r="BD228" i="1"/>
  <c r="BE228" i="1"/>
  <c r="BF228" i="1"/>
  <c r="BG228" i="1"/>
  <c r="BH228" i="1"/>
  <c r="BI228" i="1"/>
  <c r="BD229" i="1"/>
  <c r="BE229" i="1"/>
  <c r="BF229" i="1"/>
  <c r="BG229" i="1"/>
  <c r="BH229" i="1"/>
  <c r="BI229" i="1"/>
  <c r="BD230" i="1"/>
  <c r="BE230" i="1"/>
  <c r="BF230" i="1"/>
  <c r="BG230" i="1"/>
  <c r="BH230" i="1"/>
  <c r="BI230" i="1"/>
  <c r="BD231" i="1"/>
  <c r="BE231" i="1"/>
  <c r="BF231" i="1"/>
  <c r="BG231" i="1"/>
  <c r="BH231" i="1"/>
  <c r="BI231" i="1"/>
  <c r="BD232" i="1"/>
  <c r="BE232" i="1"/>
  <c r="BF232" i="1"/>
  <c r="BG232" i="1"/>
  <c r="BH232" i="1"/>
  <c r="BI232" i="1"/>
  <c r="BD233" i="1"/>
  <c r="BE233" i="1"/>
  <c r="BF233" i="1"/>
  <c r="BG233" i="1"/>
  <c r="BH233" i="1"/>
  <c r="BI233" i="1"/>
  <c r="BD234" i="1"/>
  <c r="BE234" i="1"/>
  <c r="BF234" i="1"/>
  <c r="BG234" i="1"/>
  <c r="BH234" i="1"/>
  <c r="BI234" i="1"/>
  <c r="BD235" i="1"/>
  <c r="BE235" i="1"/>
  <c r="BF235" i="1"/>
  <c r="BG235" i="1"/>
  <c r="BH235" i="1"/>
  <c r="BI235" i="1"/>
  <c r="BD236" i="1"/>
  <c r="BE236" i="1"/>
  <c r="BF236" i="1"/>
  <c r="BG236" i="1"/>
  <c r="BH236" i="1"/>
  <c r="BI236" i="1"/>
  <c r="BD237" i="1"/>
  <c r="BE237" i="1"/>
  <c r="BF237" i="1"/>
  <c r="BG237" i="1"/>
  <c r="BH237" i="1"/>
  <c r="BI237" i="1"/>
  <c r="BD238" i="1"/>
  <c r="BE238" i="1"/>
  <c r="BF238" i="1"/>
  <c r="BG238" i="1"/>
  <c r="BH238" i="1"/>
  <c r="BI238" i="1"/>
  <c r="BD239" i="1"/>
  <c r="BE239" i="1"/>
  <c r="BF239" i="1"/>
  <c r="BG239" i="1"/>
  <c r="BH239" i="1"/>
  <c r="BI239" i="1"/>
  <c r="BD240" i="1"/>
  <c r="BE240" i="1"/>
  <c r="BF240" i="1"/>
  <c r="BG240" i="1"/>
  <c r="BH240" i="1"/>
  <c r="BI240" i="1"/>
  <c r="BD241" i="1"/>
  <c r="BE241" i="1"/>
  <c r="BF241" i="1"/>
  <c r="BG241" i="1"/>
  <c r="BH241" i="1"/>
  <c r="BI241" i="1"/>
  <c r="BD242" i="1"/>
  <c r="BE242" i="1"/>
  <c r="BF242" i="1"/>
  <c r="BG242" i="1"/>
  <c r="BH242" i="1"/>
  <c r="BI242" i="1"/>
  <c r="BD243" i="1"/>
  <c r="BE243" i="1"/>
  <c r="BF243" i="1"/>
  <c r="BG243" i="1"/>
  <c r="BH243" i="1"/>
  <c r="BI243" i="1"/>
  <c r="BD244" i="1"/>
  <c r="BE244" i="1"/>
  <c r="BF244" i="1"/>
  <c r="BG244" i="1"/>
  <c r="BH244" i="1"/>
  <c r="BI244" i="1"/>
  <c r="BD245" i="1"/>
  <c r="BE245" i="1"/>
  <c r="BF245" i="1"/>
  <c r="BG245" i="1"/>
  <c r="BH245" i="1"/>
  <c r="BI245" i="1"/>
  <c r="BD246" i="1"/>
  <c r="BE246" i="1"/>
  <c r="BF246" i="1"/>
  <c r="BG246" i="1"/>
  <c r="BH246" i="1"/>
  <c r="BI246" i="1"/>
  <c r="BD247" i="1"/>
  <c r="BE247" i="1"/>
  <c r="BF247" i="1"/>
  <c r="BG247" i="1"/>
  <c r="BH247" i="1"/>
  <c r="BI247" i="1"/>
  <c r="BD248" i="1"/>
  <c r="BE248" i="1"/>
  <c r="BF248" i="1"/>
  <c r="BG248" i="1"/>
  <c r="BH248" i="1"/>
  <c r="BI248" i="1"/>
  <c r="BD249" i="1"/>
  <c r="BE249" i="1"/>
  <c r="BF249" i="1"/>
  <c r="BG249" i="1"/>
  <c r="BH249" i="1"/>
  <c r="BI249" i="1"/>
  <c r="BD250" i="1"/>
  <c r="BE250" i="1"/>
  <c r="BF250" i="1"/>
  <c r="BG250" i="1"/>
  <c r="BH250" i="1"/>
  <c r="BI250" i="1"/>
  <c r="BD251" i="1"/>
  <c r="BE251" i="1"/>
  <c r="BF251" i="1"/>
  <c r="BG251" i="1"/>
  <c r="BH251" i="1"/>
  <c r="BI251" i="1"/>
  <c r="BD252" i="1"/>
  <c r="BE252" i="1"/>
  <c r="BF252" i="1"/>
  <c r="BG252" i="1"/>
  <c r="BH252" i="1"/>
  <c r="BI252" i="1"/>
  <c r="BD253" i="1"/>
  <c r="BE253" i="1"/>
  <c r="BF253" i="1"/>
  <c r="BG253" i="1"/>
  <c r="BH253" i="1"/>
  <c r="BI253" i="1"/>
  <c r="BD254" i="1"/>
  <c r="BE254" i="1"/>
  <c r="BF254" i="1"/>
  <c r="BG254" i="1"/>
  <c r="BH254" i="1"/>
  <c r="BI254" i="1"/>
  <c r="BD255" i="1"/>
  <c r="BE255" i="1"/>
  <c r="BF255" i="1"/>
  <c r="BG255" i="1"/>
  <c r="BH255" i="1"/>
  <c r="BI255" i="1"/>
  <c r="BD256" i="1"/>
  <c r="BE256" i="1"/>
  <c r="BF256" i="1"/>
  <c r="BG256" i="1"/>
  <c r="BH256" i="1"/>
  <c r="BI256" i="1"/>
  <c r="BD257" i="1"/>
  <c r="BE257" i="1"/>
  <c r="BF257" i="1"/>
  <c r="BG257" i="1"/>
  <c r="BH257" i="1"/>
  <c r="BI257" i="1"/>
  <c r="BD258" i="1"/>
  <c r="BE258" i="1"/>
  <c r="BF258" i="1"/>
  <c r="BG258" i="1"/>
  <c r="BH258" i="1"/>
  <c r="BI258" i="1"/>
  <c r="BD259" i="1"/>
  <c r="BE259" i="1"/>
  <c r="BF259" i="1"/>
  <c r="BG259" i="1"/>
  <c r="BH259" i="1"/>
  <c r="BI259" i="1"/>
  <c r="BD260" i="1"/>
  <c r="BE260" i="1"/>
  <c r="BF260" i="1"/>
  <c r="BG260" i="1"/>
  <c r="BH260" i="1"/>
  <c r="BI260" i="1"/>
  <c r="BD261" i="1"/>
  <c r="BE261" i="1"/>
  <c r="BF261" i="1"/>
  <c r="BG261" i="1"/>
  <c r="BH261" i="1"/>
  <c r="BI261" i="1"/>
  <c r="BD262" i="1"/>
  <c r="BE262" i="1"/>
  <c r="BF262" i="1"/>
  <c r="BG262" i="1"/>
  <c r="BH262" i="1"/>
  <c r="BI262" i="1"/>
  <c r="BD263" i="1"/>
  <c r="BE263" i="1"/>
  <c r="BF263" i="1"/>
  <c r="BG263" i="1"/>
  <c r="BH263" i="1"/>
  <c r="BI263" i="1"/>
  <c r="BD264" i="1"/>
  <c r="BE264" i="1"/>
  <c r="BF264" i="1"/>
  <c r="BG264" i="1"/>
  <c r="BH264" i="1"/>
  <c r="BI264" i="1"/>
  <c r="BD265" i="1"/>
  <c r="BE265" i="1"/>
  <c r="BF265" i="1"/>
  <c r="BG265" i="1"/>
  <c r="BH265" i="1"/>
  <c r="BI265" i="1"/>
  <c r="BD266" i="1"/>
  <c r="BE266" i="1"/>
  <c r="BF266" i="1"/>
  <c r="BG266" i="1"/>
  <c r="BH266" i="1"/>
  <c r="BI266" i="1"/>
  <c r="BD267" i="1"/>
  <c r="BE267" i="1"/>
  <c r="BF267" i="1"/>
  <c r="BG267" i="1"/>
  <c r="BH267" i="1"/>
  <c r="BI267" i="1"/>
  <c r="BD268" i="1"/>
  <c r="BE268" i="1"/>
  <c r="BF268" i="1"/>
  <c r="BG268" i="1"/>
  <c r="BH268" i="1"/>
  <c r="BI268" i="1"/>
  <c r="BD269" i="1"/>
  <c r="BE269" i="1"/>
  <c r="BF269" i="1"/>
  <c r="BG269" i="1"/>
  <c r="BH269" i="1"/>
  <c r="BI269" i="1"/>
  <c r="BD270" i="1"/>
  <c r="BE270" i="1"/>
  <c r="BF270" i="1"/>
  <c r="BG270" i="1"/>
  <c r="BH270" i="1"/>
  <c r="BI270" i="1"/>
  <c r="BD271" i="1"/>
  <c r="BE271" i="1"/>
  <c r="BF271" i="1"/>
  <c r="BG271" i="1"/>
  <c r="BH271" i="1"/>
  <c r="BI271" i="1"/>
  <c r="BD272" i="1"/>
  <c r="BE272" i="1"/>
  <c r="BF272" i="1"/>
  <c r="BG272" i="1"/>
  <c r="BH272" i="1"/>
  <c r="BI272" i="1"/>
  <c r="BD273" i="1"/>
  <c r="BE273" i="1"/>
  <c r="BF273" i="1"/>
  <c r="BG273" i="1"/>
  <c r="BH273" i="1"/>
  <c r="BI273" i="1"/>
  <c r="BD274" i="1"/>
  <c r="BE274" i="1"/>
  <c r="BF274" i="1"/>
  <c r="BG274" i="1"/>
  <c r="BH274" i="1"/>
  <c r="BI274" i="1"/>
  <c r="BD275" i="1"/>
  <c r="BE275" i="1"/>
  <c r="BF275" i="1"/>
  <c r="BG275" i="1"/>
  <c r="BH275" i="1"/>
  <c r="BI275" i="1"/>
  <c r="BD276" i="1"/>
  <c r="BE276" i="1"/>
  <c r="BF276" i="1"/>
  <c r="BG276" i="1"/>
  <c r="BH276" i="1"/>
  <c r="BI276" i="1"/>
  <c r="BD277" i="1"/>
  <c r="BE277" i="1"/>
  <c r="BF277" i="1"/>
  <c r="BG277" i="1"/>
  <c r="BH277" i="1"/>
  <c r="BI277" i="1"/>
  <c r="BD278" i="1"/>
  <c r="BE278" i="1"/>
  <c r="BF278" i="1"/>
  <c r="BG278" i="1"/>
  <c r="BH278" i="1"/>
  <c r="BI278" i="1"/>
  <c r="BD279" i="1"/>
  <c r="BE279" i="1"/>
  <c r="BF279" i="1"/>
  <c r="BG279" i="1"/>
  <c r="BH279" i="1"/>
  <c r="BI279" i="1"/>
  <c r="BD280" i="1"/>
  <c r="BE280" i="1"/>
  <c r="BF280" i="1"/>
  <c r="BG280" i="1"/>
  <c r="BH280" i="1"/>
  <c r="BI280" i="1"/>
  <c r="BD281" i="1"/>
  <c r="BE281" i="1"/>
  <c r="BF281" i="1"/>
  <c r="BG281" i="1"/>
  <c r="BH281" i="1"/>
  <c r="BI281" i="1"/>
  <c r="BD282" i="1"/>
  <c r="BE282" i="1"/>
  <c r="BF282" i="1"/>
  <c r="BG282" i="1"/>
  <c r="BH282" i="1"/>
  <c r="BI282" i="1"/>
  <c r="BD283" i="1"/>
  <c r="BE283" i="1"/>
  <c r="BF283" i="1"/>
  <c r="BG283" i="1"/>
  <c r="BH283" i="1"/>
  <c r="BI283" i="1"/>
  <c r="BD284" i="1"/>
  <c r="BE284" i="1"/>
  <c r="BF284" i="1"/>
  <c r="BG284" i="1"/>
  <c r="BH284" i="1"/>
  <c r="BI284" i="1"/>
  <c r="BD285" i="1"/>
  <c r="BE285" i="1"/>
  <c r="BF285" i="1"/>
  <c r="BG285" i="1"/>
  <c r="BH285" i="1"/>
  <c r="BI285" i="1"/>
  <c r="BD286" i="1"/>
  <c r="BE286" i="1"/>
  <c r="BF286" i="1"/>
  <c r="BG286" i="1"/>
  <c r="BH286" i="1"/>
  <c r="BI286" i="1"/>
  <c r="BD287" i="1"/>
  <c r="BE287" i="1"/>
  <c r="BF287" i="1"/>
  <c r="BG287" i="1"/>
  <c r="BH287" i="1"/>
  <c r="BI287" i="1"/>
  <c r="BD288" i="1"/>
  <c r="BE288" i="1"/>
  <c r="BF288" i="1"/>
  <c r="BG288" i="1"/>
  <c r="BH288" i="1"/>
  <c r="BI288" i="1"/>
  <c r="BD289" i="1"/>
  <c r="BE289" i="1"/>
  <c r="BF289" i="1"/>
  <c r="BG289" i="1"/>
  <c r="BH289" i="1"/>
  <c r="BI289" i="1"/>
  <c r="BD290" i="1"/>
  <c r="BE290" i="1"/>
  <c r="BF290" i="1"/>
  <c r="BG290" i="1"/>
  <c r="BH290" i="1"/>
  <c r="BI290" i="1"/>
  <c r="BD291" i="1"/>
  <c r="BE291" i="1"/>
  <c r="BF291" i="1"/>
  <c r="BG291" i="1"/>
  <c r="BH291" i="1"/>
  <c r="BI291" i="1"/>
  <c r="BD292" i="1"/>
  <c r="BE292" i="1"/>
  <c r="BF292" i="1"/>
  <c r="BG292" i="1"/>
  <c r="BH292" i="1"/>
  <c r="BI292" i="1"/>
  <c r="BD293" i="1"/>
  <c r="BE293" i="1"/>
  <c r="BF293" i="1"/>
  <c r="BG293" i="1"/>
  <c r="BH293" i="1"/>
  <c r="BI293" i="1"/>
  <c r="BD294" i="1"/>
  <c r="BE294" i="1"/>
  <c r="BF294" i="1"/>
  <c r="BG294" i="1"/>
  <c r="BH294" i="1"/>
  <c r="BI294" i="1"/>
  <c r="BD295" i="1"/>
  <c r="BE295" i="1"/>
  <c r="BF295" i="1"/>
  <c r="BG295" i="1"/>
  <c r="BH295" i="1"/>
  <c r="BI295" i="1"/>
  <c r="BD296" i="1"/>
  <c r="BE296" i="1"/>
  <c r="BF296" i="1"/>
  <c r="BG296" i="1"/>
  <c r="BH296" i="1"/>
  <c r="BI296" i="1"/>
  <c r="BD297" i="1"/>
  <c r="BE297" i="1"/>
  <c r="BF297" i="1"/>
  <c r="BG297" i="1"/>
  <c r="BH297" i="1"/>
  <c r="BI297" i="1"/>
  <c r="BD298" i="1"/>
  <c r="BE298" i="1"/>
  <c r="BF298" i="1"/>
  <c r="BG298" i="1"/>
  <c r="BH298" i="1"/>
  <c r="BI298" i="1"/>
  <c r="BD299" i="1"/>
  <c r="BE299" i="1"/>
  <c r="BF299" i="1"/>
  <c r="BG299" i="1"/>
  <c r="BH299" i="1"/>
  <c r="BI299" i="1"/>
  <c r="BD300" i="1"/>
  <c r="BE300" i="1"/>
  <c r="BF300" i="1"/>
  <c r="BG300" i="1"/>
  <c r="BH300" i="1"/>
  <c r="BI300" i="1"/>
  <c r="BD301" i="1"/>
  <c r="BE301" i="1"/>
  <c r="BF301" i="1"/>
  <c r="BG301" i="1"/>
  <c r="BH301" i="1"/>
  <c r="BI301" i="1"/>
  <c r="BD302" i="1"/>
  <c r="BE302" i="1"/>
  <c r="BF302" i="1"/>
  <c r="BG302" i="1"/>
  <c r="BH302" i="1"/>
  <c r="BI302" i="1"/>
  <c r="BD303" i="1"/>
  <c r="BE303" i="1"/>
  <c r="BF303" i="1"/>
  <c r="BG303" i="1"/>
  <c r="BH303" i="1"/>
  <c r="BI303" i="1"/>
  <c r="BD304" i="1"/>
  <c r="BE304" i="1"/>
  <c r="BF304" i="1"/>
  <c r="BG304" i="1"/>
  <c r="BH304" i="1"/>
  <c r="BI304" i="1"/>
  <c r="BD305" i="1"/>
  <c r="BE305" i="1"/>
  <c r="BF305" i="1"/>
  <c r="BG305" i="1"/>
  <c r="BH305" i="1"/>
  <c r="BI305" i="1"/>
  <c r="BD306" i="1"/>
  <c r="BE306" i="1"/>
  <c r="BF306" i="1"/>
  <c r="BG306" i="1"/>
  <c r="BH306" i="1"/>
  <c r="BI306" i="1"/>
  <c r="BD307" i="1"/>
  <c r="BE307" i="1"/>
  <c r="BF307" i="1"/>
  <c r="BG307" i="1"/>
  <c r="BH307" i="1"/>
  <c r="BI307" i="1"/>
  <c r="BD308" i="1"/>
  <c r="BE308" i="1"/>
  <c r="BF308" i="1"/>
  <c r="BG308" i="1"/>
  <c r="BH308" i="1"/>
  <c r="BI308" i="1"/>
  <c r="BD309" i="1"/>
  <c r="BE309" i="1"/>
  <c r="BF309" i="1"/>
  <c r="BG309" i="1"/>
  <c r="BH309" i="1"/>
  <c r="BI309" i="1"/>
  <c r="BD310" i="1"/>
  <c r="BE310" i="1"/>
  <c r="BF310" i="1"/>
  <c r="BG310" i="1"/>
  <c r="BH310" i="1"/>
  <c r="BI310" i="1"/>
  <c r="BD311" i="1"/>
  <c r="BE311" i="1"/>
  <c r="BF311" i="1"/>
  <c r="BG311" i="1"/>
  <c r="BH311" i="1"/>
  <c r="BI311" i="1"/>
  <c r="BD312" i="1"/>
  <c r="BE312" i="1"/>
  <c r="BF312" i="1"/>
  <c r="BG312" i="1"/>
  <c r="BH312" i="1"/>
  <c r="BI312" i="1"/>
  <c r="BD313" i="1"/>
  <c r="BE313" i="1"/>
  <c r="BF313" i="1"/>
  <c r="BG313" i="1"/>
  <c r="BH313" i="1"/>
  <c r="BI313" i="1"/>
  <c r="BD314" i="1"/>
  <c r="BE314" i="1"/>
  <c r="BF314" i="1"/>
  <c r="BG314" i="1"/>
  <c r="BH314" i="1"/>
  <c r="BI314" i="1"/>
  <c r="BD315" i="1"/>
  <c r="BE315" i="1"/>
  <c r="BF315" i="1"/>
  <c r="BG315" i="1"/>
  <c r="BH315" i="1"/>
  <c r="BI315" i="1"/>
  <c r="BD316" i="1"/>
  <c r="BE316" i="1"/>
  <c r="BF316" i="1"/>
  <c r="BG316" i="1"/>
  <c r="BH316" i="1"/>
  <c r="BI316" i="1"/>
  <c r="BD317" i="1"/>
  <c r="BE317" i="1"/>
  <c r="BF317" i="1"/>
  <c r="BG317" i="1"/>
  <c r="BH317" i="1"/>
  <c r="BI317" i="1"/>
  <c r="BD318" i="1"/>
  <c r="BE318" i="1"/>
  <c r="BF318" i="1"/>
  <c r="BG318" i="1"/>
  <c r="BH318" i="1"/>
  <c r="BI318" i="1"/>
  <c r="BD319" i="1"/>
  <c r="BE319" i="1"/>
  <c r="BF319" i="1"/>
  <c r="BG319" i="1"/>
  <c r="BH319" i="1"/>
  <c r="BI319" i="1"/>
  <c r="BD320" i="1"/>
  <c r="BE320" i="1"/>
  <c r="BF320" i="1"/>
  <c r="BG320" i="1"/>
  <c r="BH320" i="1"/>
  <c r="BI320" i="1"/>
  <c r="BD321" i="1"/>
  <c r="BE321" i="1"/>
  <c r="BF321" i="1"/>
  <c r="BG321" i="1"/>
  <c r="BH321" i="1"/>
  <c r="BI321" i="1"/>
  <c r="BD322" i="1"/>
  <c r="BE322" i="1"/>
  <c r="BF322" i="1"/>
  <c r="BG322" i="1"/>
  <c r="BH322" i="1"/>
  <c r="BI322" i="1"/>
  <c r="BD323" i="1"/>
  <c r="BE323" i="1"/>
  <c r="BF323" i="1"/>
  <c r="BG323" i="1"/>
  <c r="BH323" i="1"/>
  <c r="BI323" i="1"/>
  <c r="BD324" i="1"/>
  <c r="BE324" i="1"/>
  <c r="BF324" i="1"/>
  <c r="BG324" i="1"/>
  <c r="BH324" i="1"/>
  <c r="BI324" i="1"/>
  <c r="BD325" i="1"/>
  <c r="BE325" i="1"/>
  <c r="BF325" i="1"/>
  <c r="BG325" i="1"/>
  <c r="BH325" i="1"/>
  <c r="BI325" i="1"/>
  <c r="BD326" i="1"/>
  <c r="BE326" i="1"/>
  <c r="BF326" i="1"/>
  <c r="BG326" i="1"/>
  <c r="BH326" i="1"/>
  <c r="BI326" i="1"/>
  <c r="BD327" i="1"/>
  <c r="BE327" i="1"/>
  <c r="BF327" i="1"/>
  <c r="BG327" i="1"/>
  <c r="BH327" i="1"/>
  <c r="BI327" i="1"/>
  <c r="BD328" i="1"/>
  <c r="BE328" i="1"/>
  <c r="BF328" i="1"/>
  <c r="BG328" i="1"/>
  <c r="BH328" i="1"/>
  <c r="BI328" i="1"/>
  <c r="BD329" i="1"/>
  <c r="BE329" i="1"/>
  <c r="BF329" i="1"/>
  <c r="BG329" i="1"/>
  <c r="BH329" i="1"/>
  <c r="BI329" i="1"/>
  <c r="BD330" i="1"/>
  <c r="BE330" i="1"/>
  <c r="BF330" i="1"/>
  <c r="BG330" i="1"/>
  <c r="BH330" i="1"/>
  <c r="BI330" i="1"/>
  <c r="BD331" i="1"/>
  <c r="BE331" i="1"/>
  <c r="BF331" i="1"/>
  <c r="BG331" i="1"/>
  <c r="BH331" i="1"/>
  <c r="BI331" i="1"/>
  <c r="BD332" i="1"/>
  <c r="BE332" i="1"/>
  <c r="BF332" i="1"/>
  <c r="BG332" i="1"/>
  <c r="BH332" i="1"/>
  <c r="BI332" i="1"/>
  <c r="BD333" i="1"/>
  <c r="BE333" i="1"/>
  <c r="BF333" i="1"/>
  <c r="BG333" i="1"/>
  <c r="BH333" i="1"/>
  <c r="BI333" i="1"/>
  <c r="BD334" i="1"/>
  <c r="BE334" i="1"/>
  <c r="BF334" i="1"/>
  <c r="BG334" i="1"/>
  <c r="BH334" i="1"/>
  <c r="BI334" i="1"/>
  <c r="BD335" i="1"/>
  <c r="BE335" i="1"/>
  <c r="BF335" i="1"/>
  <c r="BG335" i="1"/>
  <c r="BH335" i="1"/>
  <c r="BI335" i="1"/>
  <c r="BD336" i="1"/>
  <c r="BE336" i="1"/>
  <c r="BF336" i="1"/>
  <c r="BG336" i="1"/>
  <c r="BH336" i="1"/>
  <c r="BI336" i="1"/>
  <c r="BD337" i="1"/>
  <c r="BE337" i="1"/>
  <c r="BF337" i="1"/>
  <c r="BG337" i="1"/>
  <c r="BH337" i="1"/>
  <c r="BI337" i="1"/>
  <c r="BD338" i="1"/>
  <c r="BE338" i="1"/>
  <c r="BF338" i="1"/>
  <c r="BG338" i="1"/>
  <c r="BH338" i="1"/>
  <c r="BI338" i="1"/>
  <c r="BD339" i="1"/>
  <c r="BE339" i="1"/>
  <c r="BF339" i="1"/>
  <c r="BG339" i="1"/>
  <c r="BH339" i="1"/>
  <c r="BI339" i="1"/>
  <c r="BD340" i="1"/>
  <c r="BE340" i="1"/>
  <c r="BF340" i="1"/>
  <c r="BG340" i="1"/>
  <c r="BH340" i="1"/>
  <c r="BI340" i="1"/>
  <c r="BD341" i="1"/>
  <c r="BE341" i="1"/>
  <c r="BF341" i="1"/>
  <c r="BG341" i="1"/>
  <c r="BH341" i="1"/>
  <c r="BI341" i="1"/>
  <c r="BD342" i="1"/>
  <c r="BE342" i="1"/>
  <c r="BF342" i="1"/>
  <c r="BG342" i="1"/>
  <c r="BH342" i="1"/>
  <c r="BI342" i="1"/>
  <c r="BD343" i="1"/>
  <c r="BE343" i="1"/>
  <c r="BF343" i="1"/>
  <c r="BG343" i="1"/>
  <c r="BH343" i="1"/>
  <c r="BI343" i="1"/>
  <c r="BD344" i="1"/>
  <c r="BE344" i="1"/>
  <c r="BF344" i="1"/>
  <c r="BG344" i="1"/>
  <c r="BH344" i="1"/>
  <c r="BI344" i="1"/>
  <c r="BD345" i="1"/>
  <c r="BE345" i="1"/>
  <c r="BF345" i="1"/>
  <c r="BG345" i="1"/>
  <c r="BH345" i="1"/>
  <c r="BI345" i="1"/>
  <c r="BD346" i="1"/>
  <c r="BE346" i="1"/>
  <c r="BF346" i="1"/>
  <c r="BG346" i="1"/>
  <c r="BH346" i="1"/>
  <c r="BI346" i="1"/>
  <c r="BD347" i="1"/>
  <c r="BE347" i="1"/>
  <c r="BF347" i="1"/>
  <c r="BG347" i="1"/>
  <c r="BH347" i="1"/>
  <c r="BI347" i="1"/>
  <c r="BD348" i="1"/>
  <c r="BE348" i="1"/>
  <c r="BF348" i="1"/>
  <c r="BG348" i="1"/>
  <c r="BH348" i="1"/>
  <c r="BI348" i="1"/>
  <c r="BD349" i="1"/>
  <c r="BE349" i="1"/>
  <c r="BF349" i="1"/>
  <c r="BG349" i="1"/>
  <c r="BH349" i="1"/>
  <c r="BI349" i="1"/>
  <c r="BD350" i="1"/>
  <c r="BE350" i="1"/>
  <c r="BF350" i="1"/>
  <c r="BG350" i="1"/>
  <c r="BH350" i="1"/>
  <c r="BI350" i="1"/>
  <c r="BD351" i="1"/>
  <c r="BE351" i="1"/>
  <c r="BF351" i="1"/>
  <c r="BG351" i="1"/>
  <c r="BH351" i="1"/>
  <c r="BI351" i="1"/>
  <c r="BD352" i="1"/>
  <c r="BE352" i="1"/>
  <c r="BF352" i="1"/>
  <c r="BG352" i="1"/>
  <c r="BH352" i="1"/>
  <c r="BI352" i="1"/>
  <c r="BD353" i="1"/>
  <c r="BE353" i="1"/>
  <c r="BF353" i="1"/>
  <c r="BG353" i="1"/>
  <c r="BH353" i="1"/>
  <c r="BI353" i="1"/>
  <c r="BD354" i="1"/>
  <c r="BE354" i="1"/>
  <c r="BF354" i="1"/>
  <c r="BG354" i="1"/>
  <c r="BH354" i="1"/>
  <c r="BI354" i="1"/>
  <c r="BD355" i="1"/>
  <c r="BE355" i="1"/>
  <c r="BF355" i="1"/>
  <c r="BG355" i="1"/>
  <c r="BH355" i="1"/>
  <c r="BI355" i="1"/>
  <c r="BD356" i="1"/>
  <c r="BE356" i="1"/>
  <c r="BF356" i="1"/>
  <c r="BG356" i="1"/>
  <c r="BH356" i="1"/>
  <c r="BI356" i="1"/>
  <c r="BD357" i="1"/>
  <c r="BE357" i="1"/>
  <c r="BF357" i="1"/>
  <c r="BG357" i="1"/>
  <c r="BH357" i="1"/>
  <c r="BI357" i="1"/>
  <c r="BD358" i="1"/>
  <c r="BE358" i="1"/>
  <c r="BF358" i="1"/>
  <c r="BG358" i="1"/>
  <c r="BH358" i="1"/>
  <c r="BI358" i="1"/>
  <c r="BD359" i="1"/>
  <c r="BE359" i="1"/>
  <c r="BF359" i="1"/>
  <c r="BG359" i="1"/>
  <c r="BH359" i="1"/>
  <c r="BI359" i="1"/>
  <c r="BD360" i="1"/>
  <c r="BE360" i="1"/>
  <c r="BF360" i="1"/>
  <c r="BG360" i="1"/>
  <c r="BH360" i="1"/>
  <c r="BI360" i="1"/>
  <c r="BD361" i="1"/>
  <c r="BE361" i="1"/>
  <c r="BF361" i="1"/>
  <c r="BG361" i="1"/>
  <c r="BH361" i="1"/>
  <c r="BI361" i="1"/>
  <c r="BD362" i="1"/>
  <c r="BE362" i="1"/>
  <c r="BF362" i="1"/>
  <c r="BG362" i="1"/>
  <c r="BH362" i="1"/>
  <c r="BI362" i="1"/>
  <c r="BD363" i="1"/>
  <c r="BE363" i="1"/>
  <c r="BF363" i="1"/>
  <c r="BG363" i="1"/>
  <c r="BH363" i="1"/>
  <c r="BI363" i="1"/>
  <c r="BD364" i="1"/>
  <c r="BE364" i="1"/>
  <c r="BF364" i="1"/>
  <c r="BG364" i="1"/>
  <c r="BH364" i="1"/>
  <c r="BI364" i="1"/>
  <c r="BD365" i="1"/>
  <c r="BE365" i="1"/>
  <c r="BF365" i="1"/>
  <c r="BG365" i="1"/>
  <c r="BH365" i="1"/>
  <c r="BI365" i="1"/>
  <c r="BD366" i="1"/>
  <c r="BE366" i="1"/>
  <c r="BF366" i="1"/>
  <c r="BG366" i="1"/>
  <c r="BH366" i="1"/>
  <c r="BI366" i="1"/>
  <c r="BD367" i="1"/>
  <c r="BE367" i="1"/>
  <c r="BF367" i="1"/>
  <c r="BG367" i="1"/>
  <c r="BH367" i="1"/>
  <c r="BI367" i="1"/>
  <c r="BD368" i="1"/>
  <c r="BE368" i="1"/>
  <c r="BF368" i="1"/>
  <c r="BG368" i="1"/>
  <c r="BH368" i="1"/>
  <c r="BI368" i="1"/>
  <c r="BD369" i="1"/>
  <c r="BE369" i="1"/>
  <c r="BF369" i="1"/>
  <c r="BG369" i="1"/>
  <c r="BH369" i="1"/>
  <c r="BI369" i="1"/>
  <c r="BD370" i="1"/>
  <c r="BE370" i="1"/>
  <c r="BF370" i="1"/>
  <c r="BG370" i="1"/>
  <c r="BH370" i="1"/>
  <c r="BI370" i="1"/>
  <c r="BD371" i="1"/>
  <c r="BE371" i="1"/>
  <c r="BF371" i="1"/>
  <c r="BG371" i="1"/>
  <c r="BH371" i="1"/>
  <c r="BI371" i="1"/>
  <c r="BD372" i="1"/>
  <c r="BE372" i="1"/>
  <c r="BF372" i="1"/>
  <c r="BG372" i="1"/>
  <c r="BH372" i="1"/>
  <c r="BI372" i="1"/>
  <c r="BD373" i="1"/>
  <c r="BE373" i="1"/>
  <c r="BF373" i="1"/>
  <c r="BG373" i="1"/>
  <c r="BH373" i="1"/>
  <c r="BI373" i="1"/>
  <c r="BD374" i="1"/>
  <c r="BE374" i="1"/>
  <c r="BF374" i="1"/>
  <c r="BG374" i="1"/>
  <c r="BH374" i="1"/>
  <c r="BI374" i="1"/>
  <c r="BD375" i="1"/>
  <c r="BE375" i="1"/>
  <c r="BF375" i="1"/>
  <c r="BG375" i="1"/>
  <c r="BH375" i="1"/>
  <c r="BI375" i="1"/>
  <c r="BD376" i="1"/>
  <c r="BE376" i="1"/>
  <c r="BF376" i="1"/>
  <c r="BG376" i="1"/>
  <c r="BH376" i="1"/>
  <c r="BI376" i="1"/>
  <c r="BD377" i="1"/>
  <c r="BE377" i="1"/>
  <c r="BF377" i="1"/>
  <c r="BG377" i="1"/>
  <c r="BH377" i="1"/>
  <c r="BI377" i="1"/>
  <c r="BD378" i="1"/>
  <c r="BE378" i="1"/>
  <c r="BF378" i="1"/>
  <c r="BG378" i="1"/>
  <c r="BH378" i="1"/>
  <c r="BI378" i="1"/>
  <c r="BD379" i="1"/>
  <c r="BE379" i="1"/>
  <c r="BF379" i="1"/>
  <c r="BG379" i="1"/>
  <c r="BH379" i="1"/>
  <c r="BI379" i="1"/>
  <c r="BD380" i="1"/>
  <c r="BE380" i="1"/>
  <c r="BF380" i="1"/>
  <c r="BG380" i="1"/>
  <c r="BH380" i="1"/>
  <c r="BI380" i="1"/>
  <c r="BD381" i="1"/>
  <c r="BE381" i="1"/>
  <c r="BF381" i="1"/>
  <c r="BG381" i="1"/>
  <c r="BH381" i="1"/>
  <c r="BI381" i="1"/>
  <c r="BD382" i="1"/>
  <c r="BE382" i="1"/>
  <c r="BF382" i="1"/>
  <c r="BG382" i="1"/>
  <c r="BH382" i="1"/>
  <c r="BI382" i="1"/>
  <c r="BD383" i="1"/>
  <c r="BE383" i="1"/>
  <c r="BF383" i="1"/>
  <c r="BG383" i="1"/>
  <c r="BH383" i="1"/>
  <c r="BI383" i="1"/>
  <c r="BD384" i="1"/>
  <c r="BE384" i="1"/>
  <c r="BF384" i="1"/>
  <c r="BG384" i="1"/>
  <c r="BH384" i="1"/>
  <c r="BI384" i="1"/>
  <c r="BD385" i="1"/>
  <c r="BE385" i="1"/>
  <c r="BF385" i="1"/>
  <c r="BG385" i="1"/>
  <c r="BH385" i="1"/>
  <c r="BI385" i="1"/>
  <c r="BD386" i="1"/>
  <c r="BE386" i="1"/>
  <c r="BF386" i="1"/>
  <c r="BG386" i="1"/>
  <c r="BH386" i="1"/>
  <c r="BI386" i="1"/>
  <c r="BD387" i="1"/>
  <c r="BE387" i="1"/>
  <c r="BF387" i="1"/>
  <c r="BG387" i="1"/>
  <c r="BH387" i="1"/>
  <c r="BI387" i="1"/>
  <c r="BD388" i="1"/>
  <c r="BE388" i="1"/>
  <c r="BF388" i="1"/>
  <c r="BG388" i="1"/>
  <c r="BH388" i="1"/>
  <c r="BI388" i="1"/>
  <c r="BD389" i="1"/>
  <c r="BE389" i="1"/>
  <c r="BF389" i="1"/>
  <c r="BG389" i="1"/>
  <c r="BH389" i="1"/>
  <c r="BI389" i="1"/>
  <c r="BD390" i="1"/>
  <c r="BE390" i="1"/>
  <c r="BF390" i="1"/>
  <c r="BG390" i="1"/>
  <c r="BH390" i="1"/>
  <c r="BI390" i="1"/>
  <c r="BD391" i="1"/>
  <c r="BE391" i="1"/>
  <c r="BF391" i="1"/>
  <c r="BG391" i="1"/>
  <c r="BH391" i="1"/>
  <c r="BI391" i="1"/>
  <c r="BD392" i="1"/>
  <c r="BE392" i="1"/>
  <c r="BF392" i="1"/>
  <c r="BG392" i="1"/>
  <c r="BH392" i="1"/>
  <c r="BI392" i="1"/>
  <c r="BD393" i="1"/>
  <c r="BE393" i="1"/>
  <c r="BF393" i="1"/>
  <c r="BG393" i="1"/>
  <c r="BH393" i="1"/>
  <c r="BI393" i="1"/>
  <c r="BD394" i="1"/>
  <c r="BE394" i="1"/>
  <c r="BF394" i="1"/>
  <c r="BG394" i="1"/>
  <c r="BH394" i="1"/>
  <c r="BI394" i="1"/>
  <c r="BD395" i="1"/>
  <c r="BE395" i="1"/>
  <c r="BF395" i="1"/>
  <c r="BG395" i="1"/>
  <c r="BH395" i="1"/>
  <c r="BI395" i="1"/>
  <c r="BD396" i="1"/>
  <c r="BE396" i="1"/>
  <c r="BF396" i="1"/>
  <c r="BG396" i="1"/>
  <c r="BH396" i="1"/>
  <c r="BI396" i="1"/>
  <c r="BD397" i="1"/>
  <c r="BE397" i="1"/>
  <c r="BF397" i="1"/>
  <c r="BG397" i="1"/>
  <c r="BH397" i="1"/>
  <c r="BI397" i="1"/>
  <c r="BD398" i="1"/>
  <c r="BE398" i="1"/>
  <c r="BF398" i="1"/>
  <c r="BG398" i="1"/>
  <c r="BH398" i="1"/>
  <c r="BI398" i="1"/>
  <c r="BD399" i="1"/>
  <c r="BE399" i="1"/>
  <c r="BF399" i="1"/>
  <c r="BG399" i="1"/>
  <c r="BH399" i="1"/>
  <c r="BI399" i="1"/>
  <c r="BD400" i="1"/>
  <c r="BE400" i="1"/>
  <c r="BF400" i="1"/>
  <c r="BG400" i="1"/>
  <c r="BH400" i="1"/>
  <c r="BI400" i="1"/>
  <c r="BD401" i="1"/>
  <c r="BE401" i="1"/>
  <c r="BF401" i="1"/>
  <c r="BG401" i="1"/>
  <c r="BH401" i="1"/>
  <c r="BI401" i="1"/>
  <c r="BD402" i="1"/>
  <c r="BE402" i="1"/>
  <c r="BF402" i="1"/>
  <c r="BG402" i="1"/>
  <c r="BH402" i="1"/>
  <c r="BI402" i="1"/>
  <c r="BD403" i="1"/>
  <c r="BE403" i="1"/>
  <c r="BF403" i="1"/>
  <c r="BG403" i="1"/>
  <c r="BH403" i="1"/>
  <c r="BI403" i="1"/>
  <c r="BD404" i="1"/>
  <c r="BE404" i="1"/>
  <c r="BF404" i="1"/>
  <c r="BG404" i="1"/>
  <c r="BH404" i="1"/>
  <c r="BI404" i="1"/>
  <c r="BD405" i="1"/>
  <c r="BE405" i="1"/>
  <c r="BF405" i="1"/>
  <c r="BG405" i="1"/>
  <c r="BH405" i="1"/>
  <c r="BI405" i="1"/>
  <c r="BD406" i="1"/>
  <c r="BE406" i="1"/>
  <c r="BF406" i="1"/>
  <c r="BG406" i="1"/>
  <c r="BH406" i="1"/>
  <c r="BI406" i="1"/>
  <c r="BD407" i="1"/>
  <c r="BE407" i="1"/>
  <c r="BF407" i="1"/>
  <c r="BG407" i="1"/>
  <c r="BH407" i="1"/>
  <c r="BI407" i="1"/>
  <c r="BD408" i="1"/>
  <c r="BE408" i="1"/>
  <c r="BF408" i="1"/>
  <c r="BG408" i="1"/>
  <c r="BH408" i="1"/>
  <c r="BI408" i="1"/>
  <c r="BD409" i="1"/>
  <c r="BE409" i="1"/>
  <c r="BF409" i="1"/>
  <c r="BG409" i="1"/>
  <c r="BH409" i="1"/>
  <c r="BI409" i="1"/>
  <c r="BD410" i="1"/>
  <c r="BE410" i="1"/>
  <c r="BF410" i="1"/>
  <c r="BG410" i="1"/>
  <c r="BH410" i="1"/>
  <c r="BI410" i="1"/>
  <c r="BD411" i="1"/>
  <c r="BE411" i="1"/>
  <c r="BF411" i="1"/>
  <c r="BG411" i="1"/>
  <c r="BH411" i="1"/>
  <c r="BI411" i="1"/>
  <c r="BD412" i="1"/>
  <c r="BE412" i="1"/>
  <c r="BF412" i="1"/>
  <c r="BG412" i="1"/>
  <c r="BH412" i="1"/>
  <c r="BI412" i="1"/>
  <c r="BD413" i="1"/>
  <c r="BE413" i="1"/>
  <c r="BF413" i="1"/>
  <c r="BG413" i="1"/>
  <c r="BH413" i="1"/>
  <c r="BI413" i="1"/>
  <c r="BD414" i="1"/>
  <c r="BE414" i="1"/>
  <c r="BF414" i="1"/>
  <c r="BG414" i="1"/>
  <c r="BH414" i="1"/>
  <c r="BI414" i="1"/>
  <c r="BD415" i="1"/>
  <c r="BE415" i="1"/>
  <c r="BF415" i="1"/>
  <c r="BG415" i="1"/>
  <c r="BH415" i="1"/>
  <c r="BI415" i="1"/>
  <c r="BD416" i="1"/>
  <c r="BE416" i="1"/>
  <c r="BF416" i="1"/>
  <c r="BG416" i="1"/>
  <c r="BH416" i="1"/>
  <c r="BI416" i="1"/>
  <c r="BD417" i="1"/>
  <c r="BE417" i="1"/>
  <c r="BF417" i="1"/>
  <c r="BG417" i="1"/>
  <c r="BH417" i="1"/>
  <c r="BI417" i="1"/>
  <c r="BD418" i="1"/>
  <c r="BE418" i="1"/>
  <c r="BF418" i="1"/>
  <c r="BG418" i="1"/>
  <c r="BH418" i="1"/>
  <c r="BI418" i="1"/>
  <c r="BD419" i="1"/>
  <c r="BE419" i="1"/>
  <c r="BF419" i="1"/>
  <c r="BG419" i="1"/>
  <c r="BH419" i="1"/>
  <c r="BI419" i="1"/>
  <c r="BD420" i="1"/>
  <c r="BE420" i="1"/>
  <c r="BF420" i="1"/>
  <c r="BG420" i="1"/>
  <c r="BH420" i="1"/>
  <c r="BI420" i="1"/>
  <c r="BD421" i="1"/>
  <c r="BE421" i="1"/>
  <c r="BF421" i="1"/>
  <c r="BG421" i="1"/>
  <c r="BH421" i="1"/>
  <c r="BI421" i="1"/>
  <c r="BD422" i="1"/>
  <c r="BE422" i="1"/>
  <c r="BF422" i="1"/>
  <c r="BG422" i="1"/>
  <c r="BH422" i="1"/>
  <c r="BI422" i="1"/>
  <c r="BD423" i="1"/>
  <c r="BE423" i="1"/>
  <c r="BF423" i="1"/>
  <c r="BG423" i="1"/>
  <c r="BH423" i="1"/>
  <c r="BI423" i="1"/>
  <c r="BD424" i="1"/>
  <c r="BE424" i="1"/>
  <c r="BF424" i="1"/>
  <c r="BG424" i="1"/>
  <c r="BH424" i="1"/>
  <c r="BI424" i="1"/>
  <c r="BD425" i="1"/>
  <c r="BE425" i="1"/>
  <c r="BF425" i="1"/>
  <c r="BG425" i="1"/>
  <c r="BH425" i="1"/>
  <c r="BI425" i="1"/>
  <c r="BD426" i="1"/>
  <c r="BE426" i="1"/>
  <c r="BF426" i="1"/>
  <c r="BG426" i="1"/>
  <c r="BH426" i="1"/>
  <c r="BI426" i="1"/>
  <c r="BD427" i="1"/>
  <c r="BE427" i="1"/>
  <c r="BF427" i="1"/>
  <c r="BG427" i="1"/>
  <c r="BH427" i="1"/>
  <c r="BI427" i="1"/>
  <c r="BD428" i="1"/>
  <c r="BE428" i="1"/>
  <c r="BF428" i="1"/>
  <c r="BG428" i="1"/>
  <c r="BH428" i="1"/>
  <c r="BI428" i="1"/>
  <c r="BD429" i="1"/>
  <c r="BE429" i="1"/>
  <c r="BF429" i="1"/>
  <c r="BG429" i="1"/>
  <c r="BH429" i="1"/>
  <c r="BI429" i="1"/>
  <c r="BD430" i="1"/>
  <c r="BE430" i="1"/>
  <c r="BF430" i="1"/>
  <c r="BG430" i="1"/>
  <c r="BH430" i="1"/>
  <c r="BI430" i="1"/>
  <c r="BD431" i="1"/>
  <c r="BE431" i="1"/>
  <c r="BF431" i="1"/>
  <c r="BG431" i="1"/>
  <c r="BH431" i="1"/>
  <c r="BI431" i="1"/>
  <c r="BD432" i="1"/>
  <c r="BE432" i="1"/>
  <c r="BF432" i="1"/>
  <c r="BG432" i="1"/>
  <c r="BH432" i="1"/>
  <c r="BI432" i="1"/>
  <c r="BD433" i="1"/>
  <c r="BE433" i="1"/>
  <c r="BF433" i="1"/>
  <c r="BG433" i="1"/>
  <c r="BH433" i="1"/>
  <c r="BI433" i="1"/>
  <c r="BD434" i="1"/>
  <c r="BE434" i="1"/>
  <c r="BF434" i="1"/>
  <c r="BG434" i="1"/>
  <c r="BH434" i="1"/>
  <c r="BI434" i="1"/>
  <c r="BD435" i="1"/>
  <c r="BE435" i="1"/>
  <c r="BF435" i="1"/>
  <c r="BG435" i="1"/>
  <c r="BH435" i="1"/>
  <c r="BI435" i="1"/>
  <c r="BD436" i="1"/>
  <c r="BE436" i="1"/>
  <c r="BF436" i="1"/>
  <c r="BG436" i="1"/>
  <c r="BH436" i="1"/>
  <c r="BI436" i="1"/>
  <c r="BD437" i="1"/>
  <c r="BE437" i="1"/>
  <c r="BF437" i="1"/>
  <c r="BG437" i="1"/>
  <c r="BH437" i="1"/>
  <c r="BI437" i="1"/>
  <c r="BD438" i="1"/>
  <c r="BE438" i="1"/>
  <c r="BF438" i="1"/>
  <c r="BG438" i="1"/>
  <c r="BH438" i="1"/>
  <c r="BI438" i="1"/>
  <c r="BD439" i="1"/>
  <c r="BE439" i="1"/>
  <c r="BF439" i="1"/>
  <c r="BG439" i="1"/>
  <c r="BH439" i="1"/>
  <c r="BI439" i="1"/>
  <c r="BD440" i="1"/>
  <c r="BE440" i="1"/>
  <c r="BF440" i="1"/>
  <c r="BG440" i="1"/>
  <c r="BH440" i="1"/>
  <c r="BI440" i="1"/>
  <c r="BD441" i="1"/>
  <c r="BE441" i="1"/>
  <c r="BF441" i="1"/>
  <c r="BG441" i="1"/>
  <c r="BH441" i="1"/>
  <c r="BI441" i="1"/>
  <c r="BD442" i="1"/>
  <c r="BE442" i="1"/>
  <c r="BF442" i="1"/>
  <c r="BG442" i="1"/>
  <c r="BH442" i="1"/>
  <c r="BI442" i="1"/>
  <c r="BD443" i="1"/>
  <c r="BE443" i="1"/>
  <c r="BF443" i="1"/>
  <c r="BG443" i="1"/>
  <c r="BH443" i="1"/>
  <c r="BI443" i="1"/>
  <c r="BD444" i="1"/>
  <c r="BE444" i="1"/>
  <c r="BF444" i="1"/>
  <c r="BG444" i="1"/>
  <c r="BH444" i="1"/>
  <c r="BI444" i="1"/>
  <c r="BD445" i="1"/>
  <c r="BE445" i="1"/>
  <c r="BF445" i="1"/>
  <c r="BG445" i="1"/>
  <c r="BH445" i="1"/>
  <c r="BI445" i="1"/>
  <c r="BD446" i="1"/>
  <c r="BE446" i="1"/>
  <c r="BF446" i="1"/>
  <c r="BG446" i="1"/>
  <c r="BH446" i="1"/>
  <c r="BI446" i="1"/>
  <c r="BD447" i="1"/>
  <c r="BE447" i="1"/>
  <c r="BF447" i="1"/>
  <c r="BG447" i="1"/>
  <c r="BH447" i="1"/>
  <c r="BI447" i="1"/>
  <c r="BD448" i="1"/>
  <c r="BE448" i="1"/>
  <c r="BF448" i="1"/>
  <c r="BG448" i="1"/>
  <c r="BH448" i="1"/>
  <c r="BI448" i="1"/>
  <c r="BD449" i="1"/>
  <c r="BE449" i="1"/>
  <c r="BF449" i="1"/>
  <c r="BG449" i="1"/>
  <c r="BH449" i="1"/>
  <c r="BI449" i="1"/>
  <c r="BD450" i="1"/>
  <c r="BE450" i="1"/>
  <c r="BF450" i="1"/>
  <c r="BG450" i="1"/>
  <c r="BH450" i="1"/>
  <c r="BI450" i="1"/>
  <c r="BD451" i="1"/>
  <c r="BE451" i="1"/>
  <c r="BF451" i="1"/>
  <c r="BG451" i="1"/>
  <c r="BH451" i="1"/>
  <c r="BI451" i="1"/>
  <c r="BD452" i="1"/>
  <c r="BE452" i="1"/>
  <c r="BF452" i="1"/>
  <c r="BG452" i="1"/>
  <c r="BH452" i="1"/>
  <c r="BI452" i="1"/>
  <c r="BD453" i="1"/>
  <c r="BE453" i="1"/>
  <c r="BF453" i="1"/>
  <c r="BG453" i="1"/>
  <c r="BH453" i="1"/>
  <c r="BI453" i="1"/>
  <c r="BD454" i="1"/>
  <c r="BE454" i="1"/>
  <c r="BF454" i="1"/>
  <c r="BG454" i="1"/>
  <c r="BH454" i="1"/>
  <c r="BI454" i="1"/>
  <c r="BD455" i="1"/>
  <c r="BE455" i="1"/>
  <c r="BF455" i="1"/>
  <c r="BG455" i="1"/>
  <c r="BH455" i="1"/>
  <c r="BI455" i="1"/>
  <c r="BD456" i="1"/>
  <c r="BE456" i="1"/>
  <c r="BF456" i="1"/>
  <c r="BG456" i="1"/>
  <c r="BH456" i="1"/>
  <c r="BI456" i="1"/>
  <c r="BD457" i="1"/>
  <c r="BE457" i="1"/>
  <c r="BF457" i="1"/>
  <c r="BG457" i="1"/>
  <c r="BH457" i="1"/>
  <c r="BI457" i="1"/>
  <c r="BD458" i="1"/>
  <c r="BE458" i="1"/>
  <c r="BF458" i="1"/>
  <c r="BG458" i="1"/>
  <c r="BH458" i="1"/>
  <c r="BI458" i="1"/>
  <c r="BD459" i="1"/>
  <c r="BE459" i="1"/>
  <c r="BF459" i="1"/>
  <c r="BG459" i="1"/>
  <c r="BH459" i="1"/>
  <c r="BI459" i="1"/>
  <c r="BD460" i="1"/>
  <c r="BE460" i="1"/>
  <c r="BF460" i="1"/>
  <c r="BG460" i="1"/>
  <c r="BH460" i="1"/>
  <c r="BI460" i="1"/>
  <c r="BD461" i="1"/>
  <c r="BE461" i="1"/>
  <c r="BF461" i="1"/>
  <c r="BG461" i="1"/>
  <c r="BH461" i="1"/>
  <c r="BI461" i="1"/>
  <c r="BD462" i="1"/>
  <c r="BE462" i="1"/>
  <c r="BF462" i="1"/>
  <c r="BG462" i="1"/>
  <c r="BH462" i="1"/>
  <c r="BI462" i="1"/>
  <c r="BD463" i="1"/>
  <c r="BE463" i="1"/>
  <c r="BF463" i="1"/>
  <c r="BG463" i="1"/>
  <c r="BH463" i="1"/>
  <c r="BI463" i="1"/>
  <c r="BD464" i="1"/>
  <c r="BE464" i="1"/>
  <c r="BF464" i="1"/>
  <c r="BG464" i="1"/>
  <c r="BH464" i="1"/>
  <c r="BI464" i="1"/>
  <c r="BD465" i="1"/>
  <c r="BE465" i="1"/>
  <c r="BF465" i="1"/>
  <c r="BG465" i="1"/>
  <c r="BH465" i="1"/>
  <c r="BI465" i="1"/>
  <c r="BD466" i="1"/>
  <c r="BE466" i="1"/>
  <c r="BF466" i="1"/>
  <c r="BG466" i="1"/>
  <c r="BH466" i="1"/>
  <c r="BI466" i="1"/>
  <c r="BD467" i="1"/>
  <c r="BE467" i="1"/>
  <c r="BF467" i="1"/>
  <c r="BG467" i="1"/>
  <c r="BH467" i="1"/>
  <c r="BI467" i="1"/>
  <c r="BD468" i="1"/>
  <c r="BE468" i="1"/>
  <c r="BF468" i="1"/>
  <c r="BG468" i="1"/>
  <c r="BH468" i="1"/>
  <c r="BI468" i="1"/>
  <c r="BD469" i="1"/>
  <c r="BE469" i="1"/>
  <c r="BF469" i="1"/>
  <c r="BG469" i="1"/>
  <c r="BH469" i="1"/>
  <c r="BI469" i="1"/>
  <c r="BD470" i="1"/>
  <c r="BE470" i="1"/>
  <c r="BF470" i="1"/>
  <c r="BG470" i="1"/>
  <c r="BH470" i="1"/>
  <c r="BI470" i="1"/>
  <c r="BD471" i="1"/>
  <c r="BE471" i="1"/>
  <c r="BF471" i="1"/>
  <c r="BG471" i="1"/>
  <c r="BH471" i="1"/>
  <c r="BI471" i="1"/>
  <c r="BD472" i="1"/>
  <c r="BE472" i="1"/>
  <c r="BF472" i="1"/>
  <c r="BG472" i="1"/>
  <c r="BH472" i="1"/>
  <c r="BI472" i="1"/>
  <c r="BD473" i="1"/>
  <c r="BE473" i="1"/>
  <c r="BF473" i="1"/>
  <c r="BG473" i="1"/>
  <c r="BH473" i="1"/>
  <c r="BI473" i="1"/>
  <c r="BD474" i="1"/>
  <c r="BE474" i="1"/>
  <c r="BF474" i="1"/>
  <c r="BG474" i="1"/>
  <c r="BH474" i="1"/>
  <c r="BI474" i="1"/>
  <c r="BD475" i="1"/>
  <c r="BE475" i="1"/>
  <c r="BF475" i="1"/>
  <c r="BG475" i="1"/>
  <c r="BH475" i="1"/>
  <c r="BI475" i="1"/>
  <c r="BD476" i="1"/>
  <c r="BE476" i="1"/>
  <c r="BF476" i="1"/>
  <c r="BG476" i="1"/>
  <c r="BH476" i="1"/>
  <c r="BI476" i="1"/>
  <c r="BD477" i="1"/>
  <c r="BE477" i="1"/>
  <c r="BF477" i="1"/>
  <c r="BG477" i="1"/>
  <c r="BH477" i="1"/>
  <c r="BI477" i="1"/>
  <c r="BD478" i="1"/>
  <c r="BE478" i="1"/>
  <c r="BF478" i="1"/>
  <c r="BG478" i="1"/>
  <c r="BH478" i="1"/>
  <c r="BI478" i="1"/>
  <c r="BD479" i="1"/>
  <c r="BE479" i="1"/>
  <c r="BF479" i="1"/>
  <c r="BG479" i="1"/>
  <c r="BH479" i="1"/>
  <c r="BI479" i="1"/>
  <c r="BD480" i="1"/>
  <c r="BE480" i="1"/>
  <c r="BF480" i="1"/>
  <c r="BG480" i="1"/>
  <c r="BH480" i="1"/>
  <c r="BI480" i="1"/>
  <c r="BD481" i="1"/>
  <c r="BE481" i="1"/>
  <c r="BF481" i="1"/>
  <c r="BG481" i="1"/>
  <c r="BH481" i="1"/>
  <c r="BI481" i="1"/>
  <c r="BD482" i="1"/>
  <c r="BE482" i="1"/>
  <c r="BF482" i="1"/>
  <c r="BG482" i="1"/>
  <c r="BH482" i="1"/>
  <c r="BI482" i="1"/>
  <c r="BD483" i="1"/>
  <c r="BE483" i="1"/>
  <c r="BF483" i="1"/>
  <c r="BG483" i="1"/>
  <c r="BH483" i="1"/>
  <c r="BI483" i="1"/>
  <c r="BD484" i="1"/>
  <c r="BE484" i="1"/>
  <c r="BF484" i="1"/>
  <c r="BG484" i="1"/>
  <c r="BH484" i="1"/>
  <c r="BI484" i="1"/>
  <c r="BD485" i="1"/>
  <c r="BE485" i="1"/>
  <c r="BF485" i="1"/>
  <c r="BG485" i="1"/>
  <c r="BH485" i="1"/>
  <c r="BI485" i="1"/>
  <c r="BD486" i="1"/>
  <c r="BE486" i="1"/>
  <c r="BF486" i="1"/>
  <c r="BG486" i="1"/>
  <c r="BH486" i="1"/>
  <c r="BI486" i="1"/>
  <c r="BD487" i="1"/>
  <c r="BE487" i="1"/>
  <c r="BF487" i="1"/>
  <c r="BG487" i="1"/>
  <c r="BH487" i="1"/>
  <c r="BI487" i="1"/>
  <c r="BD488" i="1"/>
  <c r="BE488" i="1"/>
  <c r="BF488" i="1"/>
  <c r="BG488" i="1"/>
  <c r="BH488" i="1"/>
  <c r="BI488" i="1"/>
  <c r="BD489" i="1"/>
  <c r="BE489" i="1"/>
  <c r="BF489" i="1"/>
  <c r="BG489" i="1"/>
  <c r="BH489" i="1"/>
  <c r="BI489" i="1"/>
  <c r="BD490" i="1"/>
  <c r="BE490" i="1"/>
  <c r="BF490" i="1"/>
  <c r="BG490" i="1"/>
  <c r="BH490" i="1"/>
  <c r="BI490" i="1"/>
  <c r="BD491" i="1"/>
  <c r="BE491" i="1"/>
  <c r="BF491" i="1"/>
  <c r="BG491" i="1"/>
  <c r="BH491" i="1"/>
  <c r="BI491" i="1"/>
  <c r="BD492" i="1"/>
  <c r="BE492" i="1"/>
  <c r="BF492" i="1"/>
  <c r="BG492" i="1"/>
  <c r="BH492" i="1"/>
  <c r="BI492" i="1"/>
  <c r="BD493" i="1"/>
  <c r="BE493" i="1"/>
  <c r="BF493" i="1"/>
  <c r="BG493" i="1"/>
  <c r="BH493" i="1"/>
  <c r="BI493" i="1"/>
  <c r="BD494" i="1"/>
  <c r="BE494" i="1"/>
  <c r="BF494" i="1"/>
  <c r="BG494" i="1"/>
  <c r="BH494" i="1"/>
  <c r="BI494" i="1"/>
  <c r="BD495" i="1"/>
  <c r="BE495" i="1"/>
  <c r="BF495" i="1"/>
  <c r="BG495" i="1"/>
  <c r="BH495" i="1"/>
  <c r="BI495" i="1"/>
  <c r="BD496" i="1"/>
  <c r="BE496" i="1"/>
  <c r="BF496" i="1"/>
  <c r="BG496" i="1"/>
  <c r="BH496" i="1"/>
  <c r="BI496" i="1"/>
  <c r="BD497" i="1"/>
  <c r="BE497" i="1"/>
  <c r="BF497" i="1"/>
  <c r="BG497" i="1"/>
  <c r="BH497" i="1"/>
  <c r="BI497" i="1"/>
  <c r="BD498" i="1"/>
  <c r="BE498" i="1"/>
  <c r="BF498" i="1"/>
  <c r="BG498" i="1"/>
  <c r="BH498" i="1"/>
  <c r="BI498" i="1"/>
  <c r="BD499" i="1"/>
  <c r="BE499" i="1"/>
  <c r="BF499" i="1"/>
  <c r="BG499" i="1"/>
  <c r="BH499" i="1"/>
  <c r="BI499" i="1"/>
  <c r="BD500" i="1"/>
  <c r="BE500" i="1"/>
  <c r="BF500" i="1"/>
  <c r="BG500" i="1"/>
  <c r="BH500" i="1"/>
  <c r="BI500" i="1"/>
  <c r="BD501" i="1"/>
  <c r="BE501" i="1"/>
  <c r="BF501" i="1"/>
  <c r="BG501" i="1"/>
  <c r="BH501" i="1"/>
  <c r="BI501" i="1"/>
  <c r="BD502" i="1"/>
  <c r="BE502" i="1"/>
  <c r="BF502" i="1"/>
  <c r="BG502" i="1"/>
  <c r="BH502" i="1"/>
  <c r="BI502" i="1"/>
  <c r="BD503" i="1"/>
  <c r="BE503" i="1"/>
  <c r="BF503" i="1"/>
  <c r="BG503" i="1"/>
  <c r="BH503" i="1"/>
  <c r="BI503" i="1"/>
  <c r="BD504" i="1"/>
  <c r="BE504" i="1"/>
  <c r="BF504" i="1"/>
  <c r="BG504" i="1"/>
  <c r="BH504" i="1"/>
  <c r="BI504" i="1"/>
  <c r="BD505" i="1"/>
  <c r="BE505" i="1"/>
  <c r="BF505" i="1"/>
  <c r="BG505" i="1"/>
  <c r="BH505" i="1"/>
  <c r="BI505" i="1"/>
  <c r="BD506" i="1"/>
  <c r="BE506" i="1"/>
  <c r="BF506" i="1"/>
  <c r="BG506" i="1"/>
  <c r="BH506" i="1"/>
  <c r="BI506" i="1"/>
  <c r="BD507" i="1"/>
  <c r="BE507" i="1"/>
  <c r="BF507" i="1"/>
  <c r="BG507" i="1"/>
  <c r="BH507" i="1"/>
  <c r="BI507" i="1"/>
  <c r="BD508" i="1"/>
  <c r="BE508" i="1"/>
  <c r="BF508" i="1"/>
  <c r="BG508" i="1"/>
  <c r="BH508" i="1"/>
  <c r="BI508" i="1"/>
  <c r="BD509" i="1"/>
  <c r="BE509" i="1"/>
  <c r="BF509" i="1"/>
  <c r="BG509" i="1"/>
  <c r="BH509" i="1"/>
  <c r="BI509" i="1"/>
  <c r="BD510" i="1"/>
  <c r="BE510" i="1"/>
  <c r="BF510" i="1"/>
  <c r="BG510" i="1"/>
  <c r="BH510" i="1"/>
  <c r="BI510" i="1"/>
  <c r="BD511" i="1"/>
  <c r="BE511" i="1"/>
  <c r="BF511" i="1"/>
  <c r="BG511" i="1"/>
  <c r="BH511" i="1"/>
  <c r="BI511" i="1"/>
  <c r="BD512" i="1"/>
  <c r="BE512" i="1"/>
  <c r="BF512" i="1"/>
  <c r="BG512" i="1"/>
  <c r="BH512" i="1"/>
  <c r="BI512" i="1"/>
  <c r="BD513" i="1"/>
  <c r="BE513" i="1"/>
  <c r="BF513" i="1"/>
  <c r="BG513" i="1"/>
  <c r="BH513" i="1"/>
  <c r="BI513" i="1"/>
  <c r="BD514" i="1"/>
  <c r="BE514" i="1"/>
  <c r="BF514" i="1"/>
  <c r="BG514" i="1"/>
  <c r="BH514" i="1"/>
  <c r="BI514" i="1"/>
  <c r="BD515" i="1"/>
  <c r="BE515" i="1"/>
  <c r="BF515" i="1"/>
  <c r="BG515" i="1"/>
  <c r="BH515" i="1"/>
  <c r="BI515" i="1"/>
  <c r="BD516" i="1"/>
  <c r="BE516" i="1"/>
  <c r="BF516" i="1"/>
  <c r="BG516" i="1"/>
  <c r="BH516" i="1"/>
  <c r="BI516" i="1"/>
  <c r="BD517" i="1"/>
  <c r="BE517" i="1"/>
  <c r="BF517" i="1"/>
  <c r="BG517" i="1"/>
  <c r="BH517" i="1"/>
  <c r="BI517" i="1"/>
  <c r="BD518" i="1"/>
  <c r="BE518" i="1"/>
  <c r="BF518" i="1"/>
  <c r="BG518" i="1"/>
  <c r="BH518" i="1"/>
  <c r="BI518" i="1"/>
  <c r="BD519" i="1"/>
  <c r="BE519" i="1"/>
  <c r="BF519" i="1"/>
  <c r="BG519" i="1"/>
  <c r="BH519" i="1"/>
  <c r="BI519" i="1"/>
  <c r="BD520" i="1"/>
  <c r="BE520" i="1"/>
  <c r="BF520" i="1"/>
  <c r="BG520" i="1"/>
  <c r="BH520" i="1"/>
  <c r="BI520" i="1"/>
  <c r="BD521" i="1"/>
  <c r="BE521" i="1"/>
  <c r="BF521" i="1"/>
  <c r="BG521" i="1"/>
  <c r="BH521" i="1"/>
  <c r="BI521" i="1"/>
  <c r="BD522" i="1"/>
  <c r="BE522" i="1"/>
  <c r="BF522" i="1"/>
  <c r="BG522" i="1"/>
  <c r="BH522" i="1"/>
  <c r="BI522" i="1"/>
  <c r="BD523" i="1"/>
  <c r="BE523" i="1"/>
  <c r="BF523" i="1"/>
  <c r="BG523" i="1"/>
  <c r="BH523" i="1"/>
  <c r="BI523" i="1"/>
  <c r="BD524" i="1"/>
  <c r="BE524" i="1"/>
  <c r="BF524" i="1"/>
  <c r="BG524" i="1"/>
  <c r="BH524" i="1"/>
  <c r="BI524" i="1"/>
  <c r="BD525" i="1"/>
  <c r="BE525" i="1"/>
  <c r="BF525" i="1"/>
  <c r="BG525" i="1"/>
  <c r="BH525" i="1"/>
  <c r="BI525" i="1"/>
  <c r="BD526" i="1"/>
  <c r="BE526" i="1"/>
  <c r="BF526" i="1"/>
  <c r="BG526" i="1"/>
  <c r="BH526" i="1"/>
  <c r="BI526" i="1"/>
  <c r="BD527" i="1"/>
  <c r="BE527" i="1"/>
  <c r="BF527" i="1"/>
  <c r="BG527" i="1"/>
  <c r="BH527" i="1"/>
  <c r="BI527" i="1"/>
  <c r="BD528" i="1"/>
  <c r="BE528" i="1"/>
  <c r="BF528" i="1"/>
  <c r="BG528" i="1"/>
  <c r="BH528" i="1"/>
  <c r="BI528" i="1"/>
  <c r="BD529" i="1"/>
  <c r="BE529" i="1"/>
  <c r="BF529" i="1"/>
  <c r="BG529" i="1"/>
  <c r="BH529" i="1"/>
  <c r="BI529" i="1"/>
  <c r="BD530" i="1"/>
  <c r="BE530" i="1"/>
  <c r="BF530" i="1"/>
  <c r="BG530" i="1"/>
  <c r="BH530" i="1"/>
  <c r="BI530" i="1"/>
  <c r="BD531" i="1"/>
  <c r="BE531" i="1"/>
  <c r="BF531" i="1"/>
  <c r="BG531" i="1"/>
  <c r="BH531" i="1"/>
  <c r="BI531" i="1"/>
  <c r="BD532" i="1"/>
  <c r="BE532" i="1"/>
  <c r="BF532" i="1"/>
  <c r="BG532" i="1"/>
  <c r="BH532" i="1"/>
  <c r="BI532" i="1"/>
  <c r="BD533" i="1"/>
  <c r="BE533" i="1"/>
  <c r="BF533" i="1"/>
  <c r="BG533" i="1"/>
  <c r="BH533" i="1"/>
  <c r="BI533" i="1"/>
  <c r="BD534" i="1"/>
  <c r="BE534" i="1"/>
  <c r="BF534" i="1"/>
  <c r="BG534" i="1"/>
  <c r="BH534" i="1"/>
  <c r="BI534" i="1"/>
  <c r="BD535" i="1"/>
  <c r="BE535" i="1"/>
  <c r="BF535" i="1"/>
  <c r="BG535" i="1"/>
  <c r="BH535" i="1"/>
  <c r="BI535" i="1"/>
  <c r="BD536" i="1"/>
  <c r="BE536" i="1"/>
  <c r="BF536" i="1"/>
  <c r="BG536" i="1"/>
  <c r="BH536" i="1"/>
  <c r="BI536" i="1"/>
  <c r="BD537" i="1"/>
  <c r="BE537" i="1"/>
  <c r="BF537" i="1"/>
  <c r="BG537" i="1"/>
  <c r="BH537" i="1"/>
  <c r="BI537" i="1"/>
  <c r="BD538" i="1"/>
  <c r="BE538" i="1"/>
  <c r="BF538" i="1"/>
  <c r="BG538" i="1"/>
  <c r="BH538" i="1"/>
  <c r="BI538" i="1"/>
  <c r="BD539" i="1"/>
  <c r="BE539" i="1"/>
  <c r="BF539" i="1"/>
  <c r="BG539" i="1"/>
  <c r="BH539" i="1"/>
  <c r="BI539" i="1"/>
  <c r="BD540" i="1"/>
  <c r="BE540" i="1"/>
  <c r="BF540" i="1"/>
  <c r="BG540" i="1"/>
  <c r="BH540" i="1"/>
  <c r="BI540" i="1"/>
  <c r="BD541" i="1"/>
  <c r="BE541" i="1"/>
  <c r="BF541" i="1"/>
  <c r="BG541" i="1"/>
  <c r="BH541" i="1"/>
  <c r="BI541" i="1"/>
  <c r="BD542" i="1"/>
  <c r="BE542" i="1"/>
  <c r="BF542" i="1"/>
  <c r="BG542" i="1"/>
  <c r="BH542" i="1"/>
  <c r="BI542" i="1"/>
  <c r="BD543" i="1"/>
  <c r="BE543" i="1"/>
  <c r="BF543" i="1"/>
  <c r="BG543" i="1"/>
  <c r="BH543" i="1"/>
  <c r="BI543" i="1"/>
  <c r="BD544" i="1"/>
  <c r="BE544" i="1"/>
  <c r="BF544" i="1"/>
  <c r="BG544" i="1"/>
  <c r="BH544" i="1"/>
  <c r="BI544" i="1"/>
  <c r="BD545" i="1"/>
  <c r="BE545" i="1"/>
  <c r="BF545" i="1"/>
  <c r="BG545" i="1"/>
  <c r="BH545" i="1"/>
  <c r="BI545" i="1"/>
  <c r="BD546" i="1"/>
  <c r="BE546" i="1"/>
  <c r="BF546" i="1"/>
  <c r="BG546" i="1"/>
  <c r="BH546" i="1"/>
  <c r="BI546" i="1"/>
  <c r="BD547" i="1"/>
  <c r="BE547" i="1"/>
  <c r="BF547" i="1"/>
  <c r="BG547" i="1"/>
  <c r="BH547" i="1"/>
  <c r="BI547" i="1"/>
  <c r="BD548" i="1"/>
  <c r="BE548" i="1"/>
  <c r="BF548" i="1"/>
  <c r="BG548" i="1"/>
  <c r="BH548" i="1"/>
  <c r="BI548" i="1"/>
  <c r="BD549" i="1"/>
  <c r="BE549" i="1"/>
  <c r="BF549" i="1"/>
  <c r="BG549" i="1"/>
  <c r="BH549" i="1"/>
  <c r="BI549" i="1"/>
  <c r="BD550" i="1"/>
  <c r="BE550" i="1"/>
  <c r="BF550" i="1"/>
  <c r="BG550" i="1"/>
  <c r="BH550" i="1"/>
  <c r="BI550" i="1"/>
  <c r="BD551" i="1"/>
  <c r="BE551" i="1"/>
  <c r="BF551" i="1"/>
  <c r="BG551" i="1"/>
  <c r="BH551" i="1"/>
  <c r="BI551" i="1"/>
  <c r="BD552" i="1"/>
  <c r="BE552" i="1"/>
  <c r="BF552" i="1"/>
  <c r="BG552" i="1"/>
  <c r="BH552" i="1"/>
  <c r="BI552" i="1"/>
  <c r="BD553" i="1"/>
  <c r="BE553" i="1"/>
  <c r="BF553" i="1"/>
  <c r="BG553" i="1"/>
  <c r="BH553" i="1"/>
  <c r="BI553" i="1"/>
  <c r="BD554" i="1"/>
  <c r="BE554" i="1"/>
  <c r="BF554" i="1"/>
  <c r="BG554" i="1"/>
  <c r="BH554" i="1"/>
  <c r="BI554" i="1"/>
  <c r="BD555" i="1"/>
  <c r="BE555" i="1"/>
  <c r="BF555" i="1"/>
  <c r="BG555" i="1"/>
  <c r="BH555" i="1"/>
  <c r="BI555" i="1"/>
  <c r="BD556" i="1"/>
  <c r="BE556" i="1"/>
  <c r="BF556" i="1"/>
  <c r="BG556" i="1"/>
  <c r="BH556" i="1"/>
  <c r="BI556" i="1"/>
  <c r="BD557" i="1"/>
  <c r="BE557" i="1"/>
  <c r="BF557" i="1"/>
  <c r="BG557" i="1"/>
  <c r="BH557" i="1"/>
  <c r="BI557" i="1"/>
  <c r="BD558" i="1"/>
  <c r="BE558" i="1"/>
  <c r="BF558" i="1"/>
  <c r="BG558" i="1"/>
  <c r="BH558" i="1"/>
  <c r="BI558" i="1"/>
  <c r="BD559" i="1"/>
  <c r="BE559" i="1"/>
  <c r="BF559" i="1"/>
  <c r="BG559" i="1"/>
  <c r="BH559" i="1"/>
  <c r="BI559" i="1"/>
  <c r="BD560" i="1"/>
  <c r="BE560" i="1"/>
  <c r="BF560" i="1"/>
  <c r="BG560" i="1"/>
  <c r="BH560" i="1"/>
  <c r="BI560" i="1"/>
  <c r="BD561" i="1"/>
  <c r="BE561" i="1"/>
  <c r="BF561" i="1"/>
  <c r="BG561" i="1"/>
  <c r="BH561" i="1"/>
  <c r="BI561" i="1"/>
  <c r="BD562" i="1"/>
  <c r="BE562" i="1"/>
  <c r="BF562" i="1"/>
  <c r="BG562" i="1"/>
  <c r="BH562" i="1"/>
  <c r="BI562" i="1"/>
  <c r="BD563" i="1"/>
  <c r="BE563" i="1"/>
  <c r="BF563" i="1"/>
  <c r="BG563" i="1"/>
  <c r="BH563" i="1"/>
  <c r="BI563" i="1"/>
  <c r="BD564" i="1"/>
  <c r="BE564" i="1"/>
  <c r="BF564" i="1"/>
  <c r="BG564" i="1"/>
  <c r="BH564" i="1"/>
  <c r="BI564" i="1"/>
  <c r="BD565" i="1"/>
  <c r="BE565" i="1"/>
  <c r="BF565" i="1"/>
  <c r="BG565" i="1"/>
  <c r="BH565" i="1"/>
  <c r="BI565" i="1"/>
  <c r="BD566" i="1"/>
  <c r="BE566" i="1"/>
  <c r="BF566" i="1"/>
  <c r="BG566" i="1"/>
  <c r="BH566" i="1"/>
  <c r="BI566" i="1"/>
  <c r="BD567" i="1"/>
  <c r="BE567" i="1"/>
  <c r="BF567" i="1"/>
  <c r="BG567" i="1"/>
  <c r="BH567" i="1"/>
  <c r="BI567" i="1"/>
  <c r="BD568" i="1"/>
  <c r="BE568" i="1"/>
  <c r="BF568" i="1"/>
  <c r="BG568" i="1"/>
  <c r="BH568" i="1"/>
  <c r="BI568" i="1"/>
  <c r="BD569" i="1"/>
  <c r="BE569" i="1"/>
  <c r="BF569" i="1"/>
  <c r="BG569" i="1"/>
  <c r="BH569" i="1"/>
  <c r="BI569" i="1"/>
  <c r="BD570" i="1"/>
  <c r="BE570" i="1"/>
  <c r="BF570" i="1"/>
  <c r="BG570" i="1"/>
  <c r="BH570" i="1"/>
  <c r="BI570" i="1"/>
  <c r="BD571" i="1"/>
  <c r="BE571" i="1"/>
  <c r="BF571" i="1"/>
  <c r="BG571" i="1"/>
  <c r="BH571" i="1"/>
  <c r="BI571" i="1"/>
  <c r="BD572" i="1"/>
  <c r="BE572" i="1"/>
  <c r="BF572" i="1"/>
  <c r="BG572" i="1"/>
  <c r="BH572" i="1"/>
  <c r="BI572" i="1"/>
  <c r="BD573" i="1"/>
  <c r="BE573" i="1"/>
  <c r="BF573" i="1"/>
  <c r="BG573" i="1"/>
  <c r="BH573" i="1"/>
  <c r="BI573" i="1"/>
  <c r="BD574" i="1"/>
  <c r="BE574" i="1"/>
  <c r="BF574" i="1"/>
  <c r="BG574" i="1"/>
  <c r="BH574" i="1"/>
  <c r="BI574" i="1"/>
  <c r="BD575" i="1"/>
  <c r="BE575" i="1"/>
  <c r="BF575" i="1"/>
  <c r="BG575" i="1"/>
  <c r="BH575" i="1"/>
  <c r="BI575" i="1"/>
  <c r="BD576" i="1"/>
  <c r="BE576" i="1"/>
  <c r="BF576" i="1"/>
  <c r="BG576" i="1"/>
  <c r="BH576" i="1"/>
  <c r="BI576" i="1"/>
  <c r="BD577" i="1"/>
  <c r="BE577" i="1"/>
  <c r="BF577" i="1"/>
  <c r="BG577" i="1"/>
  <c r="BH577" i="1"/>
  <c r="BI577" i="1"/>
  <c r="BD578" i="1"/>
  <c r="BE578" i="1"/>
  <c r="BF578" i="1"/>
  <c r="BG578" i="1"/>
  <c r="BH578" i="1"/>
  <c r="BI578" i="1"/>
  <c r="BD579" i="1"/>
  <c r="BE579" i="1"/>
  <c r="BF579" i="1"/>
  <c r="BG579" i="1"/>
  <c r="BH579" i="1"/>
  <c r="BI579" i="1"/>
  <c r="BD580" i="1"/>
  <c r="BE580" i="1"/>
  <c r="BF580" i="1"/>
  <c r="BG580" i="1"/>
  <c r="BH580" i="1"/>
  <c r="BI580" i="1"/>
  <c r="BD581" i="1"/>
  <c r="BE581" i="1"/>
  <c r="BF581" i="1"/>
  <c r="BG581" i="1"/>
  <c r="BH581" i="1"/>
  <c r="BI581" i="1"/>
  <c r="BD582" i="1"/>
  <c r="BE582" i="1"/>
  <c r="BF582" i="1"/>
  <c r="BG582" i="1"/>
  <c r="BH582" i="1"/>
  <c r="BI582" i="1"/>
  <c r="BD583" i="1"/>
  <c r="BE583" i="1"/>
  <c r="BF583" i="1"/>
  <c r="BG583" i="1"/>
  <c r="BH583" i="1"/>
  <c r="BI583" i="1"/>
  <c r="BD584" i="1"/>
  <c r="BE584" i="1"/>
  <c r="BF584" i="1"/>
  <c r="BG584" i="1"/>
  <c r="BH584" i="1"/>
  <c r="BI584" i="1"/>
  <c r="BD585" i="1"/>
  <c r="BE585" i="1"/>
  <c r="BF585" i="1"/>
  <c r="BG585" i="1"/>
  <c r="BH585" i="1"/>
  <c r="BI585" i="1"/>
  <c r="BD586" i="1"/>
  <c r="BE586" i="1"/>
  <c r="BF586" i="1"/>
  <c r="BG586" i="1"/>
  <c r="BH586" i="1"/>
  <c r="BI586" i="1"/>
  <c r="BD587" i="1"/>
  <c r="BE587" i="1"/>
  <c r="BF587" i="1"/>
  <c r="BG587" i="1"/>
  <c r="BH587" i="1"/>
  <c r="BI587" i="1"/>
  <c r="BD588" i="1"/>
  <c r="BE588" i="1"/>
  <c r="BF588" i="1"/>
  <c r="BG588" i="1"/>
  <c r="BH588" i="1"/>
  <c r="BI588" i="1"/>
  <c r="BD589" i="1"/>
  <c r="BE589" i="1"/>
  <c r="BF589" i="1"/>
  <c r="BG589" i="1"/>
  <c r="BH589" i="1"/>
  <c r="BI589" i="1"/>
  <c r="BD590" i="1"/>
  <c r="BE590" i="1"/>
  <c r="BF590" i="1"/>
  <c r="BG590" i="1"/>
  <c r="BH590" i="1"/>
  <c r="BI590" i="1"/>
  <c r="BD591" i="1"/>
  <c r="BE591" i="1"/>
  <c r="BF591" i="1"/>
  <c r="BG591" i="1"/>
  <c r="BH591" i="1"/>
  <c r="BI591" i="1"/>
  <c r="BD592" i="1"/>
  <c r="BE592" i="1"/>
  <c r="BF592" i="1"/>
  <c r="BG592" i="1"/>
  <c r="BH592" i="1"/>
  <c r="BI592" i="1"/>
  <c r="BD593" i="1"/>
  <c r="BE593" i="1"/>
  <c r="BF593" i="1"/>
  <c r="BG593" i="1"/>
  <c r="BH593" i="1"/>
  <c r="BI593" i="1"/>
  <c r="BD594" i="1"/>
  <c r="BE594" i="1"/>
  <c r="BF594" i="1"/>
  <c r="BG594" i="1"/>
  <c r="BH594" i="1"/>
  <c r="BI594" i="1"/>
  <c r="BD595" i="1"/>
  <c r="BE595" i="1"/>
  <c r="BF595" i="1"/>
  <c r="BG595" i="1"/>
  <c r="BH595" i="1"/>
  <c r="BI595" i="1"/>
  <c r="BD596" i="1"/>
  <c r="BE596" i="1"/>
  <c r="BF596" i="1"/>
  <c r="BG596" i="1"/>
  <c r="BH596" i="1"/>
  <c r="BI596" i="1"/>
  <c r="BD597" i="1"/>
  <c r="BE597" i="1"/>
  <c r="BF597" i="1"/>
  <c r="BG597" i="1"/>
  <c r="BH597" i="1"/>
  <c r="BI597" i="1"/>
  <c r="BD598" i="1"/>
  <c r="BE598" i="1"/>
  <c r="BF598" i="1"/>
  <c r="BG598" i="1"/>
  <c r="BH598" i="1"/>
  <c r="BI598" i="1"/>
  <c r="BD599" i="1"/>
  <c r="BE599" i="1"/>
  <c r="BF599" i="1"/>
  <c r="BG599" i="1"/>
  <c r="BH599" i="1"/>
  <c r="BI599" i="1"/>
  <c r="BD600" i="1"/>
  <c r="BE600" i="1"/>
  <c r="BF600" i="1"/>
  <c r="BG600" i="1"/>
  <c r="BH600" i="1"/>
  <c r="BI600" i="1"/>
  <c r="BD601" i="1"/>
  <c r="BE601" i="1"/>
  <c r="BF601" i="1"/>
  <c r="BG601" i="1"/>
  <c r="BH601" i="1"/>
  <c r="BI601" i="1"/>
  <c r="BD602" i="1"/>
  <c r="BE602" i="1"/>
  <c r="BF602" i="1"/>
  <c r="BG602" i="1"/>
  <c r="BH602" i="1"/>
  <c r="BI602" i="1"/>
  <c r="BD603" i="1"/>
  <c r="BE603" i="1"/>
  <c r="BF603" i="1"/>
  <c r="BG603" i="1"/>
  <c r="BH603" i="1"/>
  <c r="BI603" i="1"/>
  <c r="BD604" i="1"/>
  <c r="BE604" i="1"/>
  <c r="BF604" i="1"/>
  <c r="BG604" i="1"/>
  <c r="BH604" i="1"/>
  <c r="BI604" i="1"/>
  <c r="BD605" i="1"/>
  <c r="BE605" i="1"/>
  <c r="BF605" i="1"/>
  <c r="BG605" i="1"/>
  <c r="BH605" i="1"/>
  <c r="BI605" i="1"/>
  <c r="BD606" i="1"/>
  <c r="BE606" i="1"/>
  <c r="BF606" i="1"/>
  <c r="BG606" i="1"/>
  <c r="BH606" i="1"/>
  <c r="BI606" i="1"/>
  <c r="BD607" i="1"/>
  <c r="BE607" i="1"/>
  <c r="BF607" i="1"/>
  <c r="BG607" i="1"/>
  <c r="BH607" i="1"/>
  <c r="BI607" i="1"/>
  <c r="BD608" i="1"/>
  <c r="BE608" i="1"/>
  <c r="BF608" i="1"/>
  <c r="BG608" i="1"/>
  <c r="BH608" i="1"/>
  <c r="BI608" i="1"/>
  <c r="BD609" i="1"/>
  <c r="BE609" i="1"/>
  <c r="BF609" i="1"/>
  <c r="BG609" i="1"/>
  <c r="BH609" i="1"/>
  <c r="BI609" i="1"/>
  <c r="BD610" i="1"/>
  <c r="BE610" i="1"/>
  <c r="BF610" i="1"/>
  <c r="BG610" i="1"/>
  <c r="BH610" i="1"/>
  <c r="BI610" i="1"/>
  <c r="BD611" i="1"/>
  <c r="BE611" i="1"/>
  <c r="BF611" i="1"/>
  <c r="BG611" i="1"/>
  <c r="BH611" i="1"/>
  <c r="BI611" i="1"/>
  <c r="BD612" i="1"/>
  <c r="BE612" i="1"/>
  <c r="BF612" i="1"/>
  <c r="BG612" i="1"/>
  <c r="BH612" i="1"/>
  <c r="BI612" i="1"/>
  <c r="BD613" i="1"/>
  <c r="BE613" i="1"/>
  <c r="BF613" i="1"/>
  <c r="BG613" i="1"/>
  <c r="BH613" i="1"/>
  <c r="BI613" i="1"/>
  <c r="BD614" i="1"/>
  <c r="BE614" i="1"/>
  <c r="BF614" i="1"/>
  <c r="BG614" i="1"/>
  <c r="BH614" i="1"/>
  <c r="BI614" i="1"/>
  <c r="BD615" i="1"/>
  <c r="BE615" i="1"/>
  <c r="BF615" i="1"/>
  <c r="BG615" i="1"/>
  <c r="BH615" i="1"/>
  <c r="BI615" i="1"/>
  <c r="BD616" i="1"/>
  <c r="BE616" i="1"/>
  <c r="BF616" i="1"/>
  <c r="BG616" i="1"/>
  <c r="BH616" i="1"/>
  <c r="BI616" i="1"/>
  <c r="BD617" i="1"/>
  <c r="BE617" i="1"/>
  <c r="BF617" i="1"/>
  <c r="BG617" i="1"/>
  <c r="BH617" i="1"/>
  <c r="BI617" i="1"/>
  <c r="BD618" i="1"/>
  <c r="BE618" i="1"/>
  <c r="BF618" i="1"/>
  <c r="BG618" i="1"/>
  <c r="BH618" i="1"/>
  <c r="BI618" i="1"/>
  <c r="BD619" i="1"/>
  <c r="BE619" i="1"/>
  <c r="BF619" i="1"/>
  <c r="BG619" i="1"/>
  <c r="BH619" i="1"/>
  <c r="BI619" i="1"/>
  <c r="BD620" i="1"/>
  <c r="BE620" i="1"/>
  <c r="BF620" i="1"/>
  <c r="BG620" i="1"/>
  <c r="BH620" i="1"/>
  <c r="BI620" i="1"/>
  <c r="BD621" i="1"/>
  <c r="BE621" i="1"/>
  <c r="BF621" i="1"/>
  <c r="BG621" i="1"/>
  <c r="BH621" i="1"/>
  <c r="BI621" i="1"/>
  <c r="BD622" i="1"/>
  <c r="BE622" i="1"/>
  <c r="BF622" i="1"/>
  <c r="BG622" i="1"/>
  <c r="BH622" i="1"/>
  <c r="BI622" i="1"/>
  <c r="BD623" i="1"/>
  <c r="BE623" i="1"/>
  <c r="BF623" i="1"/>
  <c r="BG623" i="1"/>
  <c r="BH623" i="1"/>
  <c r="BI623" i="1"/>
  <c r="BD624" i="1"/>
  <c r="BE624" i="1"/>
  <c r="BF624" i="1"/>
  <c r="BG624" i="1"/>
  <c r="BH624" i="1"/>
  <c r="BI624" i="1"/>
  <c r="BD625" i="1"/>
  <c r="BE625" i="1"/>
  <c r="BF625" i="1"/>
  <c r="BG625" i="1"/>
  <c r="BH625" i="1"/>
  <c r="BI625" i="1"/>
  <c r="BD626" i="1"/>
  <c r="BE626" i="1"/>
  <c r="BF626" i="1"/>
  <c r="BG626" i="1"/>
  <c r="BH626" i="1"/>
  <c r="BI626" i="1"/>
  <c r="BD627" i="1"/>
  <c r="BE627" i="1"/>
  <c r="BF627" i="1"/>
  <c r="BG627" i="1"/>
  <c r="BH627" i="1"/>
  <c r="BI627" i="1"/>
  <c r="BD628" i="1"/>
  <c r="BE628" i="1"/>
  <c r="BF628" i="1"/>
  <c r="BG628" i="1"/>
  <c r="BH628" i="1"/>
  <c r="BI628" i="1"/>
  <c r="BD629" i="1"/>
  <c r="BE629" i="1"/>
  <c r="BF629" i="1"/>
  <c r="BG629" i="1"/>
  <c r="BH629" i="1"/>
  <c r="BI629" i="1"/>
  <c r="BD630" i="1"/>
  <c r="BE630" i="1"/>
  <c r="BF630" i="1"/>
  <c r="BG630" i="1"/>
  <c r="BH630" i="1"/>
  <c r="BI630" i="1"/>
  <c r="BD631" i="1"/>
  <c r="BE631" i="1"/>
  <c r="BF631" i="1"/>
  <c r="BG631" i="1"/>
  <c r="BH631" i="1"/>
  <c r="BI631" i="1"/>
  <c r="BD632" i="1"/>
  <c r="BE632" i="1"/>
  <c r="BF632" i="1"/>
  <c r="BG632" i="1"/>
  <c r="BH632" i="1"/>
  <c r="BI632" i="1"/>
  <c r="BD633" i="1"/>
  <c r="BE633" i="1"/>
  <c r="BF633" i="1"/>
  <c r="BG633" i="1"/>
  <c r="BH633" i="1"/>
  <c r="BI633" i="1"/>
  <c r="BD634" i="1"/>
  <c r="BE634" i="1"/>
  <c r="BF634" i="1"/>
  <c r="BG634" i="1"/>
  <c r="BH634" i="1"/>
  <c r="BI634" i="1"/>
  <c r="BD635" i="1"/>
  <c r="BE635" i="1"/>
  <c r="BF635" i="1"/>
  <c r="BG635" i="1"/>
  <c r="BH635" i="1"/>
  <c r="BI635" i="1"/>
  <c r="BD636" i="1"/>
  <c r="BE636" i="1"/>
  <c r="BF636" i="1"/>
  <c r="BG636" i="1"/>
  <c r="BH636" i="1"/>
  <c r="BI636" i="1"/>
  <c r="BD637" i="1"/>
  <c r="BE637" i="1"/>
  <c r="BF637" i="1"/>
  <c r="BG637" i="1"/>
  <c r="BH637" i="1"/>
  <c r="BI637" i="1"/>
  <c r="BD638" i="1"/>
  <c r="BE638" i="1"/>
  <c r="BF638" i="1"/>
  <c r="BG638" i="1"/>
  <c r="BH638" i="1"/>
  <c r="BI638" i="1"/>
  <c r="BD639" i="1"/>
  <c r="BE639" i="1"/>
  <c r="BF639" i="1"/>
  <c r="BG639" i="1"/>
  <c r="BH639" i="1"/>
  <c r="BI639" i="1"/>
  <c r="BD640" i="1"/>
  <c r="BE640" i="1"/>
  <c r="BF640" i="1"/>
  <c r="BG640" i="1"/>
  <c r="BH640" i="1"/>
  <c r="BI640" i="1"/>
  <c r="BD641" i="1"/>
  <c r="BE641" i="1"/>
  <c r="BF641" i="1"/>
  <c r="BG641" i="1"/>
  <c r="BH641" i="1"/>
  <c r="BI641" i="1"/>
  <c r="BD642" i="1"/>
  <c r="BE642" i="1"/>
  <c r="BF642" i="1"/>
  <c r="BG642" i="1"/>
  <c r="BH642" i="1"/>
  <c r="BI642" i="1"/>
  <c r="BD643" i="1"/>
  <c r="BE643" i="1"/>
  <c r="BF643" i="1"/>
  <c r="BG643" i="1"/>
  <c r="BH643" i="1"/>
  <c r="BI643" i="1"/>
  <c r="BD644" i="1"/>
  <c r="BE644" i="1"/>
  <c r="BF644" i="1"/>
  <c r="BG644" i="1"/>
  <c r="BH644" i="1"/>
  <c r="BI644" i="1"/>
  <c r="BD645" i="1"/>
  <c r="BE645" i="1"/>
  <c r="BF645" i="1"/>
  <c r="BG645" i="1"/>
  <c r="BH645" i="1"/>
  <c r="BI645" i="1"/>
  <c r="BD646" i="1"/>
  <c r="BE646" i="1"/>
  <c r="BF646" i="1"/>
  <c r="BG646" i="1"/>
  <c r="BH646" i="1"/>
  <c r="BI646" i="1"/>
  <c r="BD647" i="1"/>
  <c r="BE647" i="1"/>
  <c r="BF647" i="1"/>
  <c r="BG647" i="1"/>
  <c r="BH647" i="1"/>
  <c r="BI647" i="1"/>
  <c r="BD648" i="1"/>
  <c r="BE648" i="1"/>
  <c r="BF648" i="1"/>
  <c r="BG648" i="1"/>
  <c r="BH648" i="1"/>
  <c r="BI648" i="1"/>
  <c r="BD649" i="1"/>
  <c r="BE649" i="1"/>
  <c r="BF649" i="1"/>
  <c r="BG649" i="1"/>
  <c r="BH649" i="1"/>
  <c r="BI649" i="1"/>
  <c r="BD650" i="1"/>
  <c r="BE650" i="1"/>
  <c r="BF650" i="1"/>
  <c r="BG650" i="1"/>
  <c r="BH650" i="1"/>
  <c r="BI650" i="1"/>
  <c r="BD651" i="1"/>
  <c r="BE651" i="1"/>
  <c r="BF651" i="1"/>
  <c r="BG651" i="1"/>
  <c r="BH651" i="1"/>
  <c r="BI651" i="1"/>
  <c r="BD652" i="1"/>
  <c r="BE652" i="1"/>
  <c r="BF652" i="1"/>
  <c r="BG652" i="1"/>
  <c r="BH652" i="1"/>
  <c r="BI652" i="1"/>
  <c r="BD653" i="1"/>
  <c r="BE653" i="1"/>
  <c r="BF653" i="1"/>
  <c r="BG653" i="1"/>
  <c r="BH653" i="1"/>
  <c r="BI653" i="1"/>
  <c r="BD654" i="1"/>
  <c r="BE654" i="1"/>
  <c r="BF654" i="1"/>
  <c r="BG654" i="1"/>
  <c r="BH654" i="1"/>
  <c r="BI654" i="1"/>
  <c r="BD655" i="1"/>
  <c r="BE655" i="1"/>
  <c r="BF655" i="1"/>
  <c r="BG655" i="1"/>
  <c r="BH655" i="1"/>
  <c r="BI655" i="1"/>
  <c r="BD656" i="1"/>
  <c r="BE656" i="1"/>
  <c r="BF656" i="1"/>
  <c r="BG656" i="1"/>
  <c r="BH656" i="1"/>
  <c r="BI656" i="1"/>
  <c r="BD657" i="1"/>
  <c r="BE657" i="1"/>
  <c r="BF657" i="1"/>
  <c r="BG657" i="1"/>
  <c r="BH657" i="1"/>
  <c r="BI657" i="1"/>
  <c r="BD658" i="1"/>
  <c r="BE658" i="1"/>
  <c r="BF658" i="1"/>
  <c r="BG658" i="1"/>
  <c r="BH658" i="1"/>
  <c r="BI658" i="1"/>
  <c r="BD659" i="1"/>
  <c r="BE659" i="1"/>
  <c r="BF659" i="1"/>
  <c r="BG659" i="1"/>
  <c r="BH659" i="1"/>
  <c r="BI659" i="1"/>
  <c r="BD660" i="1"/>
  <c r="BE660" i="1"/>
  <c r="BF660" i="1"/>
  <c r="BG660" i="1"/>
  <c r="BH660" i="1"/>
  <c r="BI660" i="1"/>
  <c r="BD661" i="1"/>
  <c r="BE661" i="1"/>
  <c r="BF661" i="1"/>
  <c r="BG661" i="1"/>
  <c r="BH661" i="1"/>
  <c r="BI661" i="1"/>
  <c r="BD662" i="1"/>
  <c r="BE662" i="1"/>
  <c r="BF662" i="1"/>
  <c r="BG662" i="1"/>
  <c r="BH662" i="1"/>
  <c r="BI662" i="1"/>
  <c r="BD663" i="1"/>
  <c r="BE663" i="1"/>
  <c r="BF663" i="1"/>
  <c r="BG663" i="1"/>
  <c r="BH663" i="1"/>
  <c r="BI663" i="1"/>
  <c r="BD664" i="1"/>
  <c r="BE664" i="1"/>
  <c r="BF664" i="1"/>
  <c r="BG664" i="1"/>
  <c r="BH664" i="1"/>
  <c r="BI664" i="1"/>
  <c r="BD665" i="1"/>
  <c r="BE665" i="1"/>
  <c r="BF665" i="1"/>
  <c r="BG665" i="1"/>
  <c r="BH665" i="1"/>
  <c r="BI665" i="1"/>
  <c r="BD666" i="1"/>
  <c r="BE666" i="1"/>
  <c r="BF666" i="1"/>
  <c r="BG666" i="1"/>
  <c r="BH666" i="1"/>
  <c r="BI666" i="1"/>
  <c r="BD667" i="1"/>
  <c r="BE667" i="1"/>
  <c r="BF667" i="1"/>
  <c r="BG667" i="1"/>
  <c r="BH667" i="1"/>
  <c r="BI667" i="1"/>
  <c r="BD668" i="1"/>
  <c r="BE668" i="1"/>
  <c r="BF668" i="1"/>
  <c r="BG668" i="1"/>
  <c r="BH668" i="1"/>
  <c r="BI668" i="1"/>
  <c r="BD669" i="1"/>
  <c r="BE669" i="1"/>
  <c r="BF669" i="1"/>
  <c r="BG669" i="1"/>
  <c r="BH669" i="1"/>
  <c r="BI669" i="1"/>
  <c r="BD670" i="1"/>
  <c r="BE670" i="1"/>
  <c r="BF670" i="1"/>
  <c r="BG670" i="1"/>
  <c r="BH670" i="1"/>
  <c r="BI670" i="1"/>
  <c r="BD671" i="1"/>
  <c r="BE671" i="1"/>
  <c r="BF671" i="1"/>
  <c r="BG671" i="1"/>
  <c r="BH671" i="1"/>
  <c r="BI671" i="1"/>
  <c r="BD672" i="1"/>
  <c r="BE672" i="1"/>
  <c r="BF672" i="1"/>
  <c r="BG672" i="1"/>
  <c r="BH672" i="1"/>
  <c r="BI672" i="1"/>
  <c r="BD673" i="1"/>
  <c r="BE673" i="1"/>
  <c r="BF673" i="1"/>
  <c r="BG673" i="1"/>
  <c r="BH673" i="1"/>
  <c r="BI673" i="1"/>
  <c r="BD674" i="1"/>
  <c r="BE674" i="1"/>
  <c r="BF674" i="1"/>
  <c r="BG674" i="1"/>
  <c r="BH674" i="1"/>
  <c r="BI674" i="1"/>
  <c r="BD675" i="1"/>
  <c r="BE675" i="1"/>
  <c r="BF675" i="1"/>
  <c r="BG675" i="1"/>
  <c r="BH675" i="1"/>
  <c r="BI675" i="1"/>
  <c r="BD676" i="1"/>
  <c r="BE676" i="1"/>
  <c r="BF676" i="1"/>
  <c r="BG676" i="1"/>
  <c r="BH676" i="1"/>
  <c r="BI676" i="1"/>
  <c r="BD677" i="1"/>
  <c r="BE677" i="1"/>
  <c r="BF677" i="1"/>
  <c r="BG677" i="1"/>
  <c r="BH677" i="1"/>
  <c r="BI677" i="1"/>
  <c r="BD678" i="1"/>
  <c r="BE678" i="1"/>
  <c r="BF678" i="1"/>
  <c r="BG678" i="1"/>
  <c r="BH678" i="1"/>
  <c r="BI678" i="1"/>
  <c r="BD679" i="1"/>
  <c r="BE679" i="1"/>
  <c r="BF679" i="1"/>
  <c r="BG679" i="1"/>
  <c r="BH679" i="1"/>
  <c r="BI679" i="1"/>
  <c r="BD680" i="1"/>
  <c r="BE680" i="1"/>
  <c r="BF680" i="1"/>
  <c r="BG680" i="1"/>
  <c r="BH680" i="1"/>
  <c r="BI680" i="1"/>
  <c r="BD681" i="1"/>
  <c r="BE681" i="1"/>
  <c r="BF681" i="1"/>
  <c r="BG681" i="1"/>
  <c r="BH681" i="1"/>
  <c r="BI681" i="1"/>
  <c r="BD682" i="1"/>
  <c r="BE682" i="1"/>
  <c r="BF682" i="1"/>
  <c r="BG682" i="1"/>
  <c r="BH682" i="1"/>
  <c r="BI682" i="1"/>
  <c r="BD683" i="1"/>
  <c r="BE683" i="1"/>
  <c r="BF683" i="1"/>
  <c r="BG683" i="1"/>
  <c r="BH683" i="1"/>
  <c r="BI683" i="1"/>
  <c r="BD684" i="1"/>
  <c r="BE684" i="1"/>
  <c r="BF684" i="1"/>
  <c r="BG684" i="1"/>
  <c r="BH684" i="1"/>
  <c r="BI684" i="1"/>
  <c r="BD685" i="1"/>
  <c r="BE685" i="1"/>
  <c r="BF685" i="1"/>
  <c r="BG685" i="1"/>
  <c r="BH685" i="1"/>
  <c r="BI685" i="1"/>
  <c r="BD686" i="1"/>
  <c r="BE686" i="1"/>
  <c r="BF686" i="1"/>
  <c r="BG686" i="1"/>
  <c r="BH686" i="1"/>
  <c r="BI686" i="1"/>
  <c r="BD687" i="1"/>
  <c r="BE687" i="1"/>
  <c r="BF687" i="1"/>
  <c r="BG687" i="1"/>
  <c r="BH687" i="1"/>
  <c r="BI687" i="1"/>
  <c r="BD688" i="1"/>
  <c r="BE688" i="1"/>
  <c r="BF688" i="1"/>
  <c r="BG688" i="1"/>
  <c r="BH688" i="1"/>
  <c r="BI688" i="1"/>
  <c r="BD689" i="1"/>
  <c r="BE689" i="1"/>
  <c r="BF689" i="1"/>
  <c r="BG689" i="1"/>
  <c r="BH689" i="1"/>
  <c r="BI689" i="1"/>
  <c r="BD690" i="1"/>
  <c r="BE690" i="1"/>
  <c r="BF690" i="1"/>
  <c r="BG690" i="1"/>
  <c r="BH690" i="1"/>
  <c r="BI690" i="1"/>
  <c r="BD691" i="1"/>
  <c r="BE691" i="1"/>
  <c r="BF691" i="1"/>
  <c r="BG691" i="1"/>
  <c r="BH691" i="1"/>
  <c r="BI691" i="1"/>
  <c r="BD692" i="1"/>
  <c r="BE692" i="1"/>
  <c r="BF692" i="1"/>
  <c r="BG692" i="1"/>
  <c r="BH692" i="1"/>
  <c r="BI692" i="1"/>
  <c r="BD693" i="1"/>
  <c r="BE693" i="1"/>
  <c r="BF693" i="1"/>
  <c r="BG693" i="1"/>
  <c r="BH693" i="1"/>
  <c r="BI693" i="1"/>
  <c r="BD694" i="1"/>
  <c r="BE694" i="1"/>
  <c r="BF694" i="1"/>
  <c r="BG694" i="1"/>
  <c r="BH694" i="1"/>
  <c r="BI694" i="1"/>
  <c r="BD695" i="1"/>
  <c r="BE695" i="1"/>
  <c r="BF695" i="1"/>
  <c r="BG695" i="1"/>
  <c r="BH695" i="1"/>
  <c r="BI695" i="1"/>
  <c r="BD696" i="1"/>
  <c r="BE696" i="1"/>
  <c r="BF696" i="1"/>
  <c r="BG696" i="1"/>
  <c r="BH696" i="1"/>
  <c r="BI696" i="1"/>
  <c r="BD697" i="1"/>
  <c r="BE697" i="1"/>
  <c r="BF697" i="1"/>
  <c r="BG697" i="1"/>
  <c r="BH697" i="1"/>
  <c r="BI697" i="1"/>
  <c r="BD698" i="1"/>
  <c r="BE698" i="1"/>
  <c r="BF698" i="1"/>
  <c r="BG698" i="1"/>
  <c r="BH698" i="1"/>
  <c r="BI698" i="1"/>
  <c r="BD699" i="1"/>
  <c r="BE699" i="1"/>
  <c r="BF699" i="1"/>
  <c r="BG699" i="1"/>
  <c r="BH699" i="1"/>
  <c r="BI699" i="1"/>
  <c r="BD700" i="1"/>
  <c r="BE700" i="1"/>
  <c r="BF700" i="1"/>
  <c r="BG700" i="1"/>
  <c r="BH700" i="1"/>
  <c r="BI700" i="1"/>
  <c r="BD701" i="1"/>
  <c r="BE701" i="1"/>
  <c r="BF701" i="1"/>
  <c r="BG701" i="1"/>
  <c r="BH701" i="1"/>
  <c r="BI701" i="1"/>
  <c r="BD702" i="1"/>
  <c r="BE702" i="1"/>
  <c r="BF702" i="1"/>
  <c r="BG702" i="1"/>
  <c r="BH702" i="1"/>
  <c r="BI702" i="1"/>
  <c r="BD703" i="1"/>
  <c r="BE703" i="1"/>
  <c r="BF703" i="1"/>
  <c r="BG703" i="1"/>
  <c r="BH703" i="1"/>
  <c r="BI703" i="1"/>
  <c r="BD704" i="1"/>
  <c r="BE704" i="1"/>
  <c r="BF704" i="1"/>
  <c r="BG704" i="1"/>
  <c r="BH704" i="1"/>
  <c r="BI704" i="1"/>
  <c r="BD705" i="1"/>
  <c r="BE705" i="1"/>
  <c r="BF705" i="1"/>
  <c r="BG705" i="1"/>
  <c r="BH705" i="1"/>
  <c r="BI705" i="1"/>
  <c r="BD706" i="1"/>
  <c r="BE706" i="1"/>
  <c r="BF706" i="1"/>
  <c r="BG706" i="1"/>
  <c r="BH706" i="1"/>
  <c r="BI706" i="1"/>
  <c r="BD707" i="1"/>
  <c r="BE707" i="1"/>
  <c r="BF707" i="1"/>
  <c r="BG707" i="1"/>
  <c r="BH707" i="1"/>
  <c r="BI707" i="1"/>
  <c r="BD708" i="1"/>
  <c r="BE708" i="1"/>
  <c r="BF708" i="1"/>
  <c r="BG708" i="1"/>
  <c r="BH708" i="1"/>
  <c r="BI708" i="1"/>
  <c r="BD709" i="1"/>
  <c r="BE709" i="1"/>
  <c r="BF709" i="1"/>
  <c r="BG709" i="1"/>
  <c r="BH709" i="1"/>
  <c r="BI709" i="1"/>
  <c r="BD710" i="1"/>
  <c r="BE710" i="1"/>
  <c r="BF710" i="1"/>
  <c r="BG710" i="1"/>
  <c r="BH710" i="1"/>
  <c r="BI710" i="1"/>
  <c r="BD711" i="1"/>
  <c r="BE711" i="1"/>
  <c r="BF711" i="1"/>
  <c r="BG711" i="1"/>
  <c r="BH711" i="1"/>
  <c r="BI711" i="1"/>
  <c r="BD712" i="1"/>
  <c r="BE712" i="1"/>
  <c r="BF712" i="1"/>
  <c r="BG712" i="1"/>
  <c r="BH712" i="1"/>
  <c r="BI712" i="1"/>
  <c r="BD713" i="1"/>
  <c r="BE713" i="1"/>
  <c r="BF713" i="1"/>
  <c r="BG713" i="1"/>
  <c r="BH713" i="1"/>
  <c r="BI713" i="1"/>
  <c r="BD714" i="1"/>
  <c r="BE714" i="1"/>
  <c r="BF714" i="1"/>
  <c r="BG714" i="1"/>
  <c r="BH714" i="1"/>
  <c r="BI714" i="1"/>
  <c r="BD715" i="1"/>
  <c r="BE715" i="1"/>
  <c r="BF715" i="1"/>
  <c r="BG715" i="1"/>
  <c r="BH715" i="1"/>
  <c r="BI715" i="1"/>
  <c r="BD716" i="1"/>
  <c r="BE716" i="1"/>
  <c r="BF716" i="1"/>
  <c r="BG716" i="1"/>
  <c r="BH716" i="1"/>
  <c r="BI716" i="1"/>
  <c r="BD717" i="1"/>
  <c r="BE717" i="1"/>
  <c r="BF717" i="1"/>
  <c r="BG717" i="1"/>
  <c r="BH717" i="1"/>
  <c r="BI717" i="1"/>
  <c r="BD718" i="1"/>
  <c r="BE718" i="1"/>
  <c r="BF718" i="1"/>
  <c r="BG718" i="1"/>
  <c r="BH718" i="1"/>
  <c r="BI718" i="1"/>
  <c r="BD719" i="1"/>
  <c r="BE719" i="1"/>
  <c r="BF719" i="1"/>
  <c r="BG719" i="1"/>
  <c r="BH719" i="1"/>
  <c r="BI719" i="1"/>
  <c r="BD720" i="1"/>
  <c r="BE720" i="1"/>
  <c r="BF720" i="1"/>
  <c r="BG720" i="1"/>
  <c r="BH720" i="1"/>
  <c r="BI720" i="1"/>
  <c r="BD721" i="1"/>
  <c r="BE721" i="1"/>
  <c r="BF721" i="1"/>
  <c r="BG721" i="1"/>
  <c r="BH721" i="1"/>
  <c r="BI721" i="1"/>
  <c r="BD722" i="1"/>
  <c r="BE722" i="1"/>
  <c r="BF722" i="1"/>
  <c r="BG722" i="1"/>
  <c r="BH722" i="1"/>
  <c r="BI722" i="1"/>
  <c r="BD723" i="1"/>
  <c r="BE723" i="1"/>
  <c r="BF723" i="1"/>
  <c r="BG723" i="1"/>
  <c r="BH723" i="1"/>
  <c r="BI723" i="1"/>
  <c r="BD724" i="1"/>
  <c r="BE724" i="1"/>
  <c r="BF724" i="1"/>
  <c r="BG724" i="1"/>
  <c r="BH724" i="1"/>
  <c r="BI724" i="1"/>
  <c r="BD725" i="1"/>
  <c r="BE725" i="1"/>
  <c r="BF725" i="1"/>
  <c r="BG725" i="1"/>
  <c r="BH725" i="1"/>
  <c r="BI725" i="1"/>
  <c r="BD726" i="1"/>
  <c r="BE726" i="1"/>
  <c r="BF726" i="1"/>
  <c r="BG726" i="1"/>
  <c r="BH726" i="1"/>
  <c r="BI726" i="1"/>
  <c r="BD727" i="1"/>
  <c r="BE727" i="1"/>
  <c r="BF727" i="1"/>
  <c r="BG727" i="1"/>
  <c r="BH727" i="1"/>
  <c r="BI727" i="1"/>
  <c r="BD728" i="1"/>
  <c r="BE728" i="1"/>
  <c r="BF728" i="1"/>
  <c r="BG728" i="1"/>
  <c r="BH728" i="1"/>
  <c r="BI728" i="1"/>
  <c r="BD729" i="1"/>
  <c r="BE729" i="1"/>
  <c r="BF729" i="1"/>
  <c r="BG729" i="1"/>
  <c r="BH729" i="1"/>
  <c r="BI729" i="1"/>
  <c r="BD730" i="1"/>
  <c r="BE730" i="1"/>
  <c r="BF730" i="1"/>
  <c r="BG730" i="1"/>
  <c r="BH730" i="1"/>
  <c r="BI730" i="1"/>
  <c r="BD731" i="1"/>
  <c r="BE731" i="1"/>
  <c r="BF731" i="1"/>
  <c r="BG731" i="1"/>
  <c r="BH731" i="1"/>
  <c r="BI731" i="1"/>
  <c r="BD732" i="1"/>
  <c r="BE732" i="1"/>
  <c r="BF732" i="1"/>
  <c r="BG732" i="1"/>
  <c r="BH732" i="1"/>
  <c r="BI732" i="1"/>
  <c r="BD733" i="1"/>
  <c r="BE733" i="1"/>
  <c r="BF733" i="1"/>
  <c r="BG733" i="1"/>
  <c r="BH733" i="1"/>
  <c r="BI733" i="1"/>
  <c r="BD734" i="1"/>
  <c r="BE734" i="1"/>
  <c r="BF734" i="1"/>
  <c r="BG734" i="1"/>
  <c r="BH734" i="1"/>
  <c r="BI734" i="1"/>
  <c r="BD735" i="1"/>
  <c r="BE735" i="1"/>
  <c r="BF735" i="1"/>
  <c r="BG735" i="1"/>
  <c r="BH735" i="1"/>
  <c r="BI735" i="1"/>
  <c r="BD736" i="1"/>
  <c r="BE736" i="1"/>
  <c r="BF736" i="1"/>
  <c r="BG736" i="1"/>
  <c r="BH736" i="1"/>
  <c r="BI736" i="1"/>
  <c r="BD737" i="1"/>
  <c r="BE737" i="1"/>
  <c r="BF737" i="1"/>
  <c r="BG737" i="1"/>
  <c r="BH737" i="1"/>
  <c r="BI737" i="1"/>
  <c r="BD738" i="1"/>
  <c r="BE738" i="1"/>
  <c r="BF738" i="1"/>
  <c r="BG738" i="1"/>
  <c r="BH738" i="1"/>
  <c r="BI738" i="1"/>
  <c r="BD739" i="1"/>
  <c r="BE739" i="1"/>
  <c r="BF739" i="1"/>
  <c r="BG739" i="1"/>
  <c r="BH739" i="1"/>
  <c r="BI739" i="1"/>
  <c r="BD740" i="1"/>
  <c r="BE740" i="1"/>
  <c r="BF740" i="1"/>
  <c r="BG740" i="1"/>
  <c r="BH740" i="1"/>
  <c r="BI740" i="1"/>
  <c r="BD741" i="1"/>
  <c r="BE741" i="1"/>
  <c r="BF741" i="1"/>
  <c r="BG741" i="1"/>
  <c r="BH741" i="1"/>
  <c r="BI741" i="1"/>
  <c r="BD742" i="1"/>
  <c r="BE742" i="1"/>
  <c r="BF742" i="1"/>
  <c r="BG742" i="1"/>
  <c r="BH742" i="1"/>
  <c r="BI742" i="1"/>
  <c r="BD743" i="1"/>
  <c r="BE743" i="1"/>
  <c r="BF743" i="1"/>
  <c r="BG743" i="1"/>
  <c r="BH743" i="1"/>
  <c r="BI743" i="1"/>
  <c r="BD744" i="1"/>
  <c r="BE744" i="1"/>
  <c r="BF744" i="1"/>
  <c r="BG744" i="1"/>
  <c r="BH744" i="1"/>
  <c r="BI744" i="1"/>
  <c r="BD745" i="1"/>
  <c r="BE745" i="1"/>
  <c r="BF745" i="1"/>
  <c r="BG745" i="1"/>
  <c r="BH745" i="1"/>
  <c r="BI745" i="1"/>
  <c r="BD746" i="1"/>
  <c r="BE746" i="1"/>
  <c r="BF746" i="1"/>
  <c r="BG746" i="1"/>
  <c r="BH746" i="1"/>
  <c r="BI746" i="1"/>
  <c r="BD747" i="1"/>
  <c r="BE747" i="1"/>
  <c r="BF747" i="1"/>
  <c r="BG747" i="1"/>
  <c r="BH747" i="1"/>
  <c r="BI747" i="1"/>
  <c r="BD748" i="1"/>
  <c r="BE748" i="1"/>
  <c r="BF748" i="1"/>
  <c r="BG748" i="1"/>
  <c r="BH748" i="1"/>
  <c r="BI748" i="1"/>
  <c r="BD749" i="1"/>
  <c r="BE749" i="1"/>
  <c r="BF749" i="1"/>
  <c r="BG749" i="1"/>
  <c r="BH749" i="1"/>
  <c r="BI749" i="1"/>
  <c r="BD750" i="1"/>
  <c r="BE750" i="1"/>
  <c r="BF750" i="1"/>
  <c r="BG750" i="1"/>
  <c r="BH750" i="1"/>
  <c r="BI750" i="1"/>
  <c r="BD751" i="1"/>
  <c r="BE751" i="1"/>
  <c r="BF751" i="1"/>
  <c r="BG751" i="1"/>
  <c r="BH751" i="1"/>
  <c r="BI751" i="1"/>
  <c r="BD752" i="1"/>
  <c r="BE752" i="1"/>
  <c r="BF752" i="1"/>
  <c r="BG752" i="1"/>
  <c r="BH752" i="1"/>
  <c r="BI752" i="1"/>
  <c r="BD753" i="1"/>
  <c r="BE753" i="1"/>
  <c r="BF753" i="1"/>
  <c r="BG753" i="1"/>
  <c r="BH753" i="1"/>
  <c r="BI753" i="1"/>
  <c r="BD754" i="1"/>
  <c r="BE754" i="1"/>
  <c r="BF754" i="1"/>
  <c r="BG754" i="1"/>
  <c r="BH754" i="1"/>
  <c r="BI754" i="1"/>
  <c r="BD755" i="1"/>
  <c r="BE755" i="1"/>
  <c r="BF755" i="1"/>
  <c r="BG755" i="1"/>
  <c r="BH755" i="1"/>
  <c r="BI755" i="1"/>
  <c r="BD756" i="1"/>
  <c r="BE756" i="1"/>
  <c r="BF756" i="1"/>
  <c r="BG756" i="1"/>
  <c r="BH756" i="1"/>
  <c r="BI756" i="1"/>
  <c r="BD757" i="1"/>
  <c r="BE757" i="1"/>
  <c r="BF757" i="1"/>
  <c r="BG757" i="1"/>
  <c r="BH757" i="1"/>
  <c r="BI757" i="1"/>
  <c r="BD758" i="1"/>
  <c r="BE758" i="1"/>
  <c r="BF758" i="1"/>
  <c r="BG758" i="1"/>
  <c r="BH758" i="1"/>
  <c r="BI758" i="1"/>
  <c r="BD759" i="1"/>
  <c r="BE759" i="1"/>
  <c r="BF759" i="1"/>
  <c r="BG759" i="1"/>
  <c r="BH759" i="1"/>
  <c r="BI759" i="1"/>
  <c r="BD760" i="1"/>
  <c r="BE760" i="1"/>
  <c r="BF760" i="1"/>
  <c r="BG760" i="1"/>
  <c r="BH760" i="1"/>
  <c r="BI760" i="1"/>
  <c r="BD761" i="1"/>
  <c r="BE761" i="1"/>
  <c r="BF761" i="1"/>
  <c r="BG761" i="1"/>
  <c r="BH761" i="1"/>
  <c r="BI761" i="1"/>
  <c r="BD762" i="1"/>
  <c r="BE762" i="1"/>
  <c r="BF762" i="1"/>
  <c r="BG762" i="1"/>
  <c r="BH762" i="1"/>
  <c r="BI762" i="1"/>
  <c r="BD763" i="1"/>
  <c r="BE763" i="1"/>
  <c r="BF763" i="1"/>
  <c r="BG763" i="1"/>
  <c r="BH763" i="1"/>
  <c r="BI763" i="1"/>
  <c r="BD764" i="1"/>
  <c r="BE764" i="1"/>
  <c r="BF764" i="1"/>
  <c r="BG764" i="1"/>
  <c r="BH764" i="1"/>
  <c r="BI764" i="1"/>
  <c r="BD765" i="1"/>
  <c r="BE765" i="1"/>
  <c r="BF765" i="1"/>
  <c r="BG765" i="1"/>
  <c r="BH765" i="1"/>
  <c r="BI765" i="1"/>
  <c r="BD766" i="1"/>
  <c r="BE766" i="1"/>
  <c r="BF766" i="1"/>
  <c r="BG766" i="1"/>
  <c r="BH766" i="1"/>
  <c r="BI766" i="1"/>
  <c r="BD767" i="1"/>
  <c r="BE767" i="1"/>
  <c r="BF767" i="1"/>
  <c r="BG767" i="1"/>
  <c r="BH767" i="1"/>
  <c r="BI767" i="1"/>
  <c r="BD768" i="1"/>
  <c r="BE768" i="1"/>
  <c r="BF768" i="1"/>
  <c r="BG768" i="1"/>
  <c r="BH768" i="1"/>
  <c r="BI768" i="1"/>
  <c r="BD769" i="1"/>
  <c r="BE769" i="1"/>
  <c r="BF769" i="1"/>
  <c r="BG769" i="1"/>
  <c r="BH769" i="1"/>
  <c r="BI769" i="1"/>
  <c r="BD770" i="1"/>
  <c r="BE770" i="1"/>
  <c r="BF770" i="1"/>
  <c r="BG770" i="1"/>
  <c r="BH770" i="1"/>
  <c r="BI770" i="1"/>
  <c r="BD771" i="1"/>
  <c r="BE771" i="1"/>
  <c r="BF771" i="1"/>
  <c r="BG771" i="1"/>
  <c r="BH771" i="1"/>
  <c r="BI771" i="1"/>
  <c r="BD772" i="1"/>
  <c r="BE772" i="1"/>
  <c r="BF772" i="1"/>
  <c r="BG772" i="1"/>
  <c r="BH772" i="1"/>
  <c r="BI772" i="1"/>
  <c r="BD773" i="1"/>
  <c r="BE773" i="1"/>
  <c r="BF773" i="1"/>
  <c r="BG773" i="1"/>
  <c r="BH773" i="1"/>
  <c r="BI773" i="1"/>
  <c r="BD774" i="1"/>
  <c r="BE774" i="1"/>
  <c r="BF774" i="1"/>
  <c r="BG774" i="1"/>
  <c r="BH774" i="1"/>
  <c r="BI774" i="1"/>
  <c r="BD775" i="1"/>
  <c r="BE775" i="1"/>
  <c r="BF775" i="1"/>
  <c r="BG775" i="1"/>
  <c r="BH775" i="1"/>
  <c r="BI775" i="1"/>
  <c r="BD776" i="1"/>
  <c r="BE776" i="1"/>
  <c r="BF776" i="1"/>
  <c r="BG776" i="1"/>
  <c r="BH776" i="1"/>
  <c r="BI776" i="1"/>
  <c r="BD777" i="1"/>
  <c r="BE777" i="1"/>
  <c r="BF777" i="1"/>
  <c r="BG777" i="1"/>
  <c r="BH777" i="1"/>
  <c r="BI777" i="1"/>
  <c r="BD778" i="1"/>
  <c r="BE778" i="1"/>
  <c r="BF778" i="1"/>
  <c r="BG778" i="1"/>
  <c r="BH778" i="1"/>
  <c r="BI778" i="1"/>
  <c r="BD779" i="1"/>
  <c r="BE779" i="1"/>
  <c r="BF779" i="1"/>
  <c r="BG779" i="1"/>
  <c r="BH779" i="1"/>
  <c r="BI779" i="1"/>
  <c r="BD780" i="1"/>
  <c r="BE780" i="1"/>
  <c r="BF780" i="1"/>
  <c r="BG780" i="1"/>
  <c r="BH780" i="1"/>
  <c r="BI780" i="1"/>
  <c r="BD781" i="1"/>
  <c r="BE781" i="1"/>
  <c r="BF781" i="1"/>
  <c r="BG781" i="1"/>
  <c r="BH781" i="1"/>
  <c r="BI781" i="1"/>
  <c r="BD782" i="1"/>
  <c r="BE782" i="1"/>
  <c r="BF782" i="1"/>
  <c r="BG782" i="1"/>
  <c r="BH782" i="1"/>
  <c r="BI782" i="1"/>
  <c r="BD783" i="1"/>
  <c r="BE783" i="1"/>
  <c r="BF783" i="1"/>
  <c r="BG783" i="1"/>
  <c r="BH783" i="1"/>
  <c r="BI783" i="1"/>
  <c r="BD784" i="1"/>
  <c r="BE784" i="1"/>
  <c r="BF784" i="1"/>
  <c r="BG784" i="1"/>
  <c r="BH784" i="1"/>
  <c r="BI784" i="1"/>
  <c r="BD785" i="1"/>
  <c r="BE785" i="1"/>
  <c r="BF785" i="1"/>
  <c r="BG785" i="1"/>
  <c r="BH785" i="1"/>
  <c r="BI785" i="1"/>
  <c r="BD786" i="1"/>
  <c r="BE786" i="1"/>
  <c r="BF786" i="1"/>
  <c r="BG786" i="1"/>
  <c r="BH786" i="1"/>
  <c r="BI786" i="1"/>
  <c r="BD787" i="1"/>
  <c r="BE787" i="1"/>
  <c r="BF787" i="1"/>
  <c r="BG787" i="1"/>
  <c r="BH787" i="1"/>
  <c r="BI787" i="1"/>
  <c r="BD788" i="1"/>
  <c r="BE788" i="1"/>
  <c r="BF788" i="1"/>
  <c r="BG788" i="1"/>
  <c r="BH788" i="1"/>
  <c r="BI788" i="1"/>
  <c r="BD789" i="1"/>
  <c r="BE789" i="1"/>
  <c r="BF789" i="1"/>
  <c r="BG789" i="1"/>
  <c r="BH789" i="1"/>
  <c r="BI789" i="1"/>
  <c r="BD790" i="1"/>
  <c r="BE790" i="1"/>
  <c r="BF790" i="1"/>
  <c r="BG790" i="1"/>
  <c r="BH790" i="1"/>
  <c r="BI790" i="1"/>
  <c r="BD791" i="1"/>
  <c r="BE791" i="1"/>
  <c r="BF791" i="1"/>
  <c r="BG791" i="1"/>
  <c r="BH791" i="1"/>
  <c r="BI791" i="1"/>
  <c r="BD792" i="1"/>
  <c r="BE792" i="1"/>
  <c r="BF792" i="1"/>
  <c r="BG792" i="1"/>
  <c r="BH792" i="1"/>
  <c r="BI792" i="1"/>
  <c r="BD793" i="1"/>
  <c r="BE793" i="1"/>
  <c r="BF793" i="1"/>
  <c r="BG793" i="1"/>
  <c r="BH793" i="1"/>
  <c r="BI793" i="1"/>
  <c r="BD794" i="1"/>
  <c r="BE794" i="1"/>
  <c r="BF794" i="1"/>
  <c r="BG794" i="1"/>
  <c r="BH794" i="1"/>
  <c r="BI794" i="1"/>
  <c r="BD795" i="1"/>
  <c r="BE795" i="1"/>
  <c r="BF795" i="1"/>
  <c r="BG795" i="1"/>
  <c r="BH795" i="1"/>
  <c r="BI795" i="1"/>
  <c r="BD796" i="1"/>
  <c r="BE796" i="1"/>
  <c r="BF796" i="1"/>
  <c r="BG796" i="1"/>
  <c r="BH796" i="1"/>
  <c r="BI796" i="1"/>
  <c r="BD797" i="1"/>
  <c r="BE797" i="1"/>
  <c r="BF797" i="1"/>
  <c r="BG797" i="1"/>
  <c r="BH797" i="1"/>
  <c r="BI797" i="1"/>
  <c r="BD798" i="1"/>
  <c r="BE798" i="1"/>
  <c r="BF798" i="1"/>
  <c r="BG798" i="1"/>
  <c r="BH798" i="1"/>
  <c r="BI798" i="1"/>
  <c r="BD799" i="1"/>
  <c r="BE799" i="1"/>
  <c r="BF799" i="1"/>
  <c r="BG799" i="1"/>
  <c r="BH799" i="1"/>
  <c r="BI799" i="1"/>
  <c r="BD800" i="1"/>
  <c r="BE800" i="1"/>
  <c r="BF800" i="1"/>
  <c r="BG800" i="1"/>
  <c r="BH800" i="1"/>
  <c r="BI800" i="1"/>
  <c r="BD801" i="1"/>
  <c r="BE801" i="1"/>
  <c r="BF801" i="1"/>
  <c r="BG801" i="1"/>
  <c r="BH801" i="1"/>
  <c r="BI801" i="1"/>
  <c r="BD802" i="1"/>
  <c r="BE802" i="1"/>
  <c r="BF802" i="1"/>
  <c r="BG802" i="1"/>
  <c r="BH802" i="1"/>
  <c r="BI802" i="1"/>
  <c r="BD803" i="1"/>
  <c r="BE803" i="1"/>
  <c r="BF803" i="1"/>
  <c r="BG803" i="1"/>
  <c r="BH803" i="1"/>
  <c r="BI803" i="1"/>
  <c r="BD804" i="1"/>
  <c r="BE804" i="1"/>
  <c r="BF804" i="1"/>
  <c r="BG804" i="1"/>
  <c r="BH804" i="1"/>
  <c r="BI804" i="1"/>
  <c r="BD805" i="1"/>
  <c r="BE805" i="1"/>
  <c r="BF805" i="1"/>
  <c r="BG805" i="1"/>
  <c r="BH805" i="1"/>
  <c r="BI805" i="1"/>
  <c r="BD806" i="1"/>
  <c r="BE806" i="1"/>
  <c r="BF806" i="1"/>
  <c r="BG806" i="1"/>
  <c r="BH806" i="1"/>
  <c r="BI806" i="1"/>
  <c r="BD807" i="1"/>
  <c r="BE807" i="1"/>
  <c r="BF807" i="1"/>
  <c r="BG807" i="1"/>
  <c r="BH807" i="1"/>
  <c r="BI807" i="1"/>
  <c r="BD808" i="1"/>
  <c r="BE808" i="1"/>
  <c r="BF808" i="1"/>
  <c r="BG808" i="1"/>
  <c r="BH808" i="1"/>
  <c r="BI808" i="1"/>
  <c r="BD809" i="1"/>
  <c r="BE809" i="1"/>
  <c r="BF809" i="1"/>
  <c r="BG809" i="1"/>
  <c r="BH809" i="1"/>
  <c r="BI809" i="1"/>
  <c r="BD810" i="1"/>
  <c r="BE810" i="1"/>
  <c r="BF810" i="1"/>
  <c r="BG810" i="1"/>
  <c r="BH810" i="1"/>
  <c r="BI810" i="1"/>
  <c r="BD811" i="1"/>
  <c r="BE811" i="1"/>
  <c r="BF811" i="1"/>
  <c r="BG811" i="1"/>
  <c r="BH811" i="1"/>
  <c r="BI811" i="1"/>
  <c r="BD812" i="1"/>
  <c r="BE812" i="1"/>
  <c r="BF812" i="1"/>
  <c r="BG812" i="1"/>
  <c r="BH812" i="1"/>
  <c r="BI812" i="1"/>
  <c r="BD813" i="1"/>
  <c r="BE813" i="1"/>
  <c r="BF813" i="1"/>
  <c r="BG813" i="1"/>
  <c r="BH813" i="1"/>
  <c r="BI813" i="1"/>
  <c r="BD814" i="1"/>
  <c r="BE814" i="1"/>
  <c r="BF814" i="1"/>
  <c r="BG814" i="1"/>
  <c r="BH814" i="1"/>
  <c r="BI814" i="1"/>
  <c r="BD815" i="1"/>
  <c r="BE815" i="1"/>
  <c r="BF815" i="1"/>
  <c r="BG815" i="1"/>
  <c r="BH815" i="1"/>
  <c r="BI815" i="1"/>
  <c r="BD816" i="1"/>
  <c r="BE816" i="1"/>
  <c r="BF816" i="1"/>
  <c r="BG816" i="1"/>
  <c r="BH816" i="1"/>
  <c r="BI816" i="1"/>
  <c r="BD817" i="1"/>
  <c r="BE817" i="1"/>
  <c r="BF817" i="1"/>
  <c r="BG817" i="1"/>
  <c r="BH817" i="1"/>
  <c r="BI817" i="1"/>
  <c r="BD818" i="1"/>
  <c r="BE818" i="1"/>
  <c r="BF818" i="1"/>
  <c r="BG818" i="1"/>
  <c r="BH818" i="1"/>
  <c r="BI818" i="1"/>
  <c r="BD819" i="1"/>
  <c r="BE819" i="1"/>
  <c r="BF819" i="1"/>
  <c r="BG819" i="1"/>
  <c r="BH819" i="1"/>
  <c r="BI819" i="1"/>
  <c r="BD820" i="1"/>
  <c r="BE820" i="1"/>
  <c r="BF820" i="1"/>
  <c r="BG820" i="1"/>
  <c r="BH820" i="1"/>
  <c r="BI820" i="1"/>
  <c r="BD821" i="1"/>
  <c r="BE821" i="1"/>
  <c r="BF821" i="1"/>
  <c r="BG821" i="1"/>
  <c r="BH821" i="1"/>
  <c r="BI821" i="1"/>
  <c r="BD822" i="1"/>
  <c r="BE822" i="1"/>
  <c r="BF822" i="1"/>
  <c r="BG822" i="1"/>
  <c r="BH822" i="1"/>
  <c r="BI822" i="1"/>
  <c r="BD823" i="1"/>
  <c r="BE823" i="1"/>
  <c r="BF823" i="1"/>
  <c r="BG823" i="1"/>
  <c r="BH823" i="1"/>
  <c r="BI823" i="1"/>
  <c r="BD824" i="1"/>
  <c r="BE824" i="1"/>
  <c r="BF824" i="1"/>
  <c r="BG824" i="1"/>
  <c r="BH824" i="1"/>
  <c r="BI824" i="1"/>
  <c r="BD825" i="1"/>
  <c r="BE825" i="1"/>
  <c r="BF825" i="1"/>
  <c r="BG825" i="1"/>
  <c r="BH825" i="1"/>
  <c r="BI825" i="1"/>
  <c r="BD826" i="1"/>
  <c r="BE826" i="1"/>
  <c r="BF826" i="1"/>
  <c r="BG826" i="1"/>
  <c r="BH826" i="1"/>
  <c r="BI826" i="1"/>
  <c r="BD827" i="1"/>
  <c r="BE827" i="1"/>
  <c r="BF827" i="1"/>
  <c r="BG827" i="1"/>
  <c r="BH827" i="1"/>
  <c r="BI827" i="1"/>
  <c r="BD828" i="1"/>
  <c r="BE828" i="1"/>
  <c r="BF828" i="1"/>
  <c r="BG828" i="1"/>
  <c r="BH828" i="1"/>
  <c r="BI828" i="1"/>
  <c r="BD829" i="1"/>
  <c r="BE829" i="1"/>
  <c r="BF829" i="1"/>
  <c r="BG829" i="1"/>
  <c r="BH829" i="1"/>
  <c r="BI829" i="1"/>
  <c r="BD830" i="1"/>
  <c r="BE830" i="1"/>
  <c r="BF830" i="1"/>
  <c r="BG830" i="1"/>
  <c r="BH830" i="1"/>
  <c r="BI830" i="1"/>
  <c r="BD831" i="1"/>
  <c r="BE831" i="1"/>
  <c r="BF831" i="1"/>
  <c r="BG831" i="1"/>
  <c r="BH831" i="1"/>
  <c r="BI831" i="1"/>
  <c r="BD832" i="1"/>
  <c r="BE832" i="1"/>
  <c r="BF832" i="1"/>
  <c r="BG832" i="1"/>
  <c r="BH832" i="1"/>
  <c r="BI832" i="1"/>
  <c r="BD833" i="1"/>
  <c r="BE833" i="1"/>
  <c r="BF833" i="1"/>
  <c r="BG833" i="1"/>
  <c r="BH833" i="1"/>
  <c r="BI833" i="1"/>
  <c r="BD834" i="1"/>
  <c r="BE834" i="1"/>
  <c r="BF834" i="1"/>
  <c r="BG834" i="1"/>
  <c r="BH834" i="1"/>
  <c r="BI834" i="1"/>
  <c r="BD835" i="1"/>
  <c r="BE835" i="1"/>
  <c r="BF835" i="1"/>
  <c r="BG835" i="1"/>
  <c r="BH835" i="1"/>
  <c r="BI835" i="1"/>
  <c r="BD836" i="1"/>
  <c r="BE836" i="1"/>
  <c r="BF836" i="1"/>
  <c r="BG836" i="1"/>
  <c r="BH836" i="1"/>
  <c r="BI836" i="1"/>
  <c r="BD837" i="1"/>
  <c r="BE837" i="1"/>
  <c r="BF837" i="1"/>
  <c r="BG837" i="1"/>
  <c r="BH837" i="1"/>
  <c r="BI837" i="1"/>
  <c r="BD838" i="1"/>
  <c r="BE838" i="1"/>
  <c r="BF838" i="1"/>
  <c r="BG838" i="1"/>
  <c r="BH838" i="1"/>
  <c r="BI838" i="1"/>
  <c r="BD839" i="1"/>
  <c r="BE839" i="1"/>
  <c r="BF839" i="1"/>
  <c r="BG839" i="1"/>
  <c r="BH839" i="1"/>
  <c r="BI839" i="1"/>
  <c r="BD840" i="1"/>
  <c r="BE840" i="1"/>
  <c r="BF840" i="1"/>
  <c r="BG840" i="1"/>
  <c r="BH840" i="1"/>
  <c r="BI840" i="1"/>
  <c r="BD841" i="1"/>
  <c r="BE841" i="1"/>
  <c r="BF841" i="1"/>
  <c r="BG841" i="1"/>
  <c r="BH841" i="1"/>
  <c r="BI841" i="1"/>
  <c r="BD842" i="1"/>
  <c r="BE842" i="1"/>
  <c r="BF842" i="1"/>
  <c r="BG842" i="1"/>
  <c r="BH842" i="1"/>
  <c r="BI842" i="1"/>
  <c r="BD843" i="1"/>
  <c r="BE843" i="1"/>
  <c r="BF843" i="1"/>
  <c r="BG843" i="1"/>
  <c r="BH843" i="1"/>
  <c r="BI843" i="1"/>
  <c r="BD844" i="1"/>
  <c r="BE844" i="1"/>
  <c r="BF844" i="1"/>
  <c r="BG844" i="1"/>
  <c r="BH844" i="1"/>
  <c r="BI844" i="1"/>
  <c r="BD845" i="1"/>
  <c r="BE845" i="1"/>
  <c r="BF845" i="1"/>
  <c r="BG845" i="1"/>
  <c r="BH845" i="1"/>
  <c r="BI845" i="1"/>
  <c r="BD846" i="1"/>
  <c r="BE846" i="1"/>
  <c r="BF846" i="1"/>
  <c r="BG846" i="1"/>
  <c r="BH846" i="1"/>
  <c r="BI846" i="1"/>
  <c r="BD847" i="1"/>
  <c r="BE847" i="1"/>
  <c r="BF847" i="1"/>
  <c r="BG847" i="1"/>
  <c r="BH847" i="1"/>
  <c r="BI847" i="1"/>
  <c r="BD848" i="1"/>
  <c r="BE848" i="1"/>
  <c r="BF848" i="1"/>
  <c r="BG848" i="1"/>
  <c r="BH848" i="1"/>
  <c r="BI848" i="1"/>
  <c r="BD849" i="1"/>
  <c r="BE849" i="1"/>
  <c r="BF849" i="1"/>
  <c r="BG849" i="1"/>
  <c r="BH849" i="1"/>
  <c r="BI849" i="1"/>
  <c r="BD850" i="1"/>
  <c r="BE850" i="1"/>
  <c r="BF850" i="1"/>
  <c r="BG850" i="1"/>
  <c r="BH850" i="1"/>
  <c r="BI850" i="1"/>
  <c r="BD851" i="1"/>
  <c r="BE851" i="1"/>
  <c r="BF851" i="1"/>
  <c r="BG851" i="1"/>
  <c r="BH851" i="1"/>
  <c r="BI851" i="1"/>
  <c r="BD852" i="1"/>
  <c r="BE852" i="1"/>
  <c r="BF852" i="1"/>
  <c r="BG852" i="1"/>
  <c r="BH852" i="1"/>
  <c r="BI852" i="1"/>
  <c r="BD853" i="1"/>
  <c r="BE853" i="1"/>
  <c r="BF853" i="1"/>
  <c r="BG853" i="1"/>
  <c r="BH853" i="1"/>
  <c r="BI853" i="1"/>
  <c r="BD854" i="1"/>
  <c r="BE854" i="1"/>
  <c r="BF854" i="1"/>
  <c r="BG854" i="1"/>
  <c r="BH854" i="1"/>
  <c r="BI854" i="1"/>
  <c r="BD855" i="1"/>
  <c r="BE855" i="1"/>
  <c r="BF855" i="1"/>
  <c r="BG855" i="1"/>
  <c r="BH855" i="1"/>
  <c r="BI855" i="1"/>
  <c r="BD856" i="1"/>
  <c r="BE856" i="1"/>
  <c r="BF856" i="1"/>
  <c r="BG856" i="1"/>
  <c r="BH856" i="1"/>
  <c r="BI856" i="1"/>
  <c r="BD857" i="1"/>
  <c r="BE857" i="1"/>
  <c r="BF857" i="1"/>
  <c r="BG857" i="1"/>
  <c r="BH857" i="1"/>
  <c r="BI857" i="1"/>
  <c r="BD858" i="1"/>
  <c r="BE858" i="1"/>
  <c r="BF858" i="1"/>
  <c r="BG858" i="1"/>
  <c r="BH858" i="1"/>
  <c r="BI858" i="1"/>
  <c r="BD859" i="1"/>
  <c r="BE859" i="1"/>
  <c r="BF859" i="1"/>
  <c r="BG859" i="1"/>
  <c r="BH859" i="1"/>
  <c r="BI859" i="1"/>
  <c r="BD860" i="1"/>
  <c r="BE860" i="1"/>
  <c r="BF860" i="1"/>
  <c r="BG860" i="1"/>
  <c r="BH860" i="1"/>
  <c r="BI860" i="1"/>
  <c r="BD861" i="1"/>
  <c r="BE861" i="1"/>
  <c r="BF861" i="1"/>
  <c r="BG861" i="1"/>
  <c r="BH861" i="1"/>
  <c r="BI861" i="1"/>
  <c r="BD862" i="1"/>
  <c r="BE862" i="1"/>
  <c r="BF862" i="1"/>
  <c r="BG862" i="1"/>
  <c r="BH862" i="1"/>
  <c r="BI862" i="1"/>
  <c r="BD863" i="1"/>
  <c r="BE863" i="1"/>
  <c r="BF863" i="1"/>
  <c r="BG863" i="1"/>
  <c r="BH863" i="1"/>
  <c r="BI863" i="1"/>
  <c r="BD864" i="1"/>
  <c r="BE864" i="1"/>
  <c r="BF864" i="1"/>
  <c r="BG864" i="1"/>
  <c r="BH864" i="1"/>
  <c r="BI864" i="1"/>
  <c r="BD865" i="1"/>
  <c r="BE865" i="1"/>
  <c r="BF865" i="1"/>
  <c r="BG865" i="1"/>
  <c r="BH865" i="1"/>
  <c r="BI865" i="1"/>
  <c r="BD866" i="1"/>
  <c r="BE866" i="1"/>
  <c r="BF866" i="1"/>
  <c r="BG866" i="1"/>
  <c r="BH866" i="1"/>
  <c r="BI866" i="1"/>
  <c r="BD867" i="1"/>
  <c r="BE867" i="1"/>
  <c r="BF867" i="1"/>
  <c r="BG867" i="1"/>
  <c r="BH867" i="1"/>
  <c r="BI867" i="1"/>
  <c r="BD868" i="1"/>
  <c r="BE868" i="1"/>
  <c r="BF868" i="1"/>
  <c r="BG868" i="1"/>
  <c r="BH868" i="1"/>
  <c r="BI868" i="1"/>
  <c r="BD869" i="1"/>
  <c r="BE869" i="1"/>
  <c r="BF869" i="1"/>
  <c r="BG869" i="1"/>
  <c r="BH869" i="1"/>
  <c r="BI869" i="1"/>
  <c r="BD870" i="1"/>
  <c r="BE870" i="1"/>
  <c r="BF870" i="1"/>
  <c r="BG870" i="1"/>
  <c r="BH870" i="1"/>
  <c r="BI870" i="1"/>
  <c r="BD871" i="1"/>
  <c r="BE871" i="1"/>
  <c r="BF871" i="1"/>
  <c r="BG871" i="1"/>
  <c r="BH871" i="1"/>
  <c r="BI871" i="1"/>
  <c r="BD872" i="1"/>
  <c r="BE872" i="1"/>
  <c r="BF872" i="1"/>
  <c r="BG872" i="1"/>
  <c r="BH872" i="1"/>
  <c r="BI872" i="1"/>
  <c r="BD873" i="1"/>
  <c r="BE873" i="1"/>
  <c r="BF873" i="1"/>
  <c r="BG873" i="1"/>
  <c r="BH873" i="1"/>
  <c r="BI873" i="1"/>
  <c r="BD874" i="1"/>
  <c r="BE874" i="1"/>
  <c r="BF874" i="1"/>
  <c r="BG874" i="1"/>
  <c r="BH874" i="1"/>
  <c r="BI874" i="1"/>
  <c r="BD875" i="1"/>
  <c r="BE875" i="1"/>
  <c r="BF875" i="1"/>
  <c r="BG875" i="1"/>
  <c r="BH875" i="1"/>
  <c r="BI875" i="1"/>
  <c r="BD876" i="1"/>
  <c r="BE876" i="1"/>
  <c r="BF876" i="1"/>
  <c r="BG876" i="1"/>
  <c r="BH876" i="1"/>
  <c r="BI876" i="1"/>
  <c r="BD877" i="1"/>
  <c r="BE877" i="1"/>
  <c r="BF877" i="1"/>
  <c r="BG877" i="1"/>
  <c r="BH877" i="1"/>
  <c r="BI877" i="1"/>
  <c r="BD878" i="1"/>
  <c r="BE878" i="1"/>
  <c r="BF878" i="1"/>
  <c r="BG878" i="1"/>
  <c r="BH878" i="1"/>
  <c r="BI878" i="1"/>
  <c r="BD879" i="1"/>
  <c r="BE879" i="1"/>
  <c r="BF879" i="1"/>
  <c r="BG879" i="1"/>
  <c r="BH879" i="1"/>
  <c r="BI879" i="1"/>
  <c r="BD880" i="1"/>
  <c r="BE880" i="1"/>
  <c r="BF880" i="1"/>
  <c r="BG880" i="1"/>
  <c r="BH880" i="1"/>
  <c r="BI880" i="1"/>
  <c r="BD881" i="1"/>
  <c r="BE881" i="1"/>
  <c r="BF881" i="1"/>
  <c r="BG881" i="1"/>
  <c r="BH881" i="1"/>
  <c r="BI881" i="1"/>
  <c r="BD882" i="1"/>
  <c r="BE882" i="1"/>
  <c r="BF882" i="1"/>
  <c r="BG882" i="1"/>
  <c r="BH882" i="1"/>
  <c r="BI882" i="1"/>
  <c r="BD883" i="1"/>
  <c r="BE883" i="1"/>
  <c r="BF883" i="1"/>
  <c r="BG883" i="1"/>
  <c r="BH883" i="1"/>
  <c r="BI883" i="1"/>
  <c r="BD884" i="1"/>
  <c r="BE884" i="1"/>
  <c r="BF884" i="1"/>
  <c r="BG884" i="1"/>
  <c r="BH884" i="1"/>
  <c r="BI884" i="1"/>
  <c r="BD885" i="1"/>
  <c r="BE885" i="1"/>
  <c r="BF885" i="1"/>
  <c r="BG885" i="1"/>
  <c r="BH885" i="1"/>
  <c r="BI885" i="1"/>
  <c r="BD886" i="1"/>
  <c r="BE886" i="1"/>
  <c r="BF886" i="1"/>
  <c r="BG886" i="1"/>
  <c r="BH886" i="1"/>
  <c r="BI886" i="1"/>
  <c r="BD887" i="1"/>
  <c r="BE887" i="1"/>
  <c r="BF887" i="1"/>
  <c r="BG887" i="1"/>
  <c r="BH887" i="1"/>
  <c r="BI887" i="1"/>
  <c r="BD888" i="1"/>
  <c r="BE888" i="1"/>
  <c r="BF888" i="1"/>
  <c r="BG888" i="1"/>
  <c r="BH888" i="1"/>
  <c r="BI888" i="1"/>
  <c r="BD889" i="1"/>
  <c r="BE889" i="1"/>
  <c r="BF889" i="1"/>
  <c r="BG889" i="1"/>
  <c r="BH889" i="1"/>
  <c r="BI889" i="1"/>
  <c r="BD890" i="1"/>
  <c r="BE890" i="1"/>
  <c r="BF890" i="1"/>
  <c r="BG890" i="1"/>
  <c r="BH890" i="1"/>
  <c r="BI890" i="1"/>
  <c r="BD891" i="1"/>
  <c r="BE891" i="1"/>
  <c r="BF891" i="1"/>
  <c r="BG891" i="1"/>
  <c r="BH891" i="1"/>
  <c r="BI891" i="1"/>
  <c r="BD892" i="1"/>
  <c r="BE892" i="1"/>
  <c r="BF892" i="1"/>
  <c r="BG892" i="1"/>
  <c r="BH892" i="1"/>
  <c r="BI892" i="1"/>
  <c r="BD893" i="1"/>
  <c r="BE893" i="1"/>
  <c r="BF893" i="1"/>
  <c r="BG893" i="1"/>
  <c r="BH893" i="1"/>
  <c r="BI893" i="1"/>
  <c r="BD894" i="1"/>
  <c r="BE894" i="1"/>
  <c r="BF894" i="1"/>
  <c r="BG894" i="1"/>
  <c r="BH894" i="1"/>
  <c r="BI894" i="1"/>
  <c r="BD895" i="1"/>
  <c r="BE895" i="1"/>
  <c r="BF895" i="1"/>
  <c r="BG895" i="1"/>
  <c r="BH895" i="1"/>
  <c r="BI895" i="1"/>
  <c r="BD896" i="1"/>
  <c r="BE896" i="1"/>
  <c r="BF896" i="1"/>
  <c r="BG896" i="1"/>
  <c r="BH896" i="1"/>
  <c r="BI896" i="1"/>
  <c r="BD897" i="1"/>
  <c r="BE897" i="1"/>
  <c r="BF897" i="1"/>
  <c r="BG897" i="1"/>
  <c r="BH897" i="1"/>
  <c r="BI897" i="1"/>
  <c r="BD898" i="1"/>
  <c r="BE898" i="1"/>
  <c r="BF898" i="1"/>
  <c r="BG898" i="1"/>
  <c r="BH898" i="1"/>
  <c r="BI898" i="1"/>
  <c r="BD899" i="1"/>
  <c r="BE899" i="1"/>
  <c r="BF899" i="1"/>
  <c r="BG899" i="1"/>
  <c r="BH899" i="1"/>
  <c r="BI899" i="1"/>
  <c r="BD900" i="1"/>
  <c r="BE900" i="1"/>
  <c r="BF900" i="1"/>
  <c r="BG900" i="1"/>
  <c r="BH900" i="1"/>
  <c r="BI900" i="1"/>
  <c r="BD901" i="1"/>
  <c r="BE901" i="1"/>
  <c r="BF901" i="1"/>
  <c r="BG901" i="1"/>
  <c r="BH901" i="1"/>
  <c r="BI901" i="1"/>
  <c r="BD902" i="1"/>
  <c r="BE902" i="1"/>
  <c r="BF902" i="1"/>
  <c r="BG902" i="1"/>
  <c r="BH902" i="1"/>
  <c r="BI902" i="1"/>
  <c r="BD903" i="1"/>
  <c r="BE903" i="1"/>
  <c r="BF903" i="1"/>
  <c r="BG903" i="1"/>
  <c r="BH903" i="1"/>
  <c r="BI903" i="1"/>
  <c r="BD904" i="1"/>
  <c r="BE904" i="1"/>
  <c r="BF904" i="1"/>
  <c r="BG904" i="1"/>
  <c r="BH904" i="1"/>
  <c r="BI904" i="1"/>
  <c r="BD905" i="1"/>
  <c r="BE905" i="1"/>
  <c r="BF905" i="1"/>
  <c r="BG905" i="1"/>
  <c r="BH905" i="1"/>
  <c r="BI905" i="1"/>
  <c r="BD906" i="1"/>
  <c r="BE906" i="1"/>
  <c r="BF906" i="1"/>
  <c r="BG906" i="1"/>
  <c r="BH906" i="1"/>
  <c r="BI906" i="1"/>
  <c r="BD907" i="1"/>
  <c r="BE907" i="1"/>
  <c r="BF907" i="1"/>
  <c r="BG907" i="1"/>
  <c r="BH907" i="1"/>
  <c r="BI907" i="1"/>
  <c r="BD908" i="1"/>
  <c r="BE908" i="1"/>
  <c r="BF908" i="1"/>
  <c r="BG908" i="1"/>
  <c r="BH908" i="1"/>
  <c r="BI908" i="1"/>
  <c r="BD909" i="1"/>
  <c r="BE909" i="1"/>
  <c r="BF909" i="1"/>
  <c r="BG909" i="1"/>
  <c r="BH909" i="1"/>
  <c r="BI909" i="1"/>
  <c r="BD910" i="1"/>
  <c r="BE910" i="1"/>
  <c r="BF910" i="1"/>
  <c r="BG910" i="1"/>
  <c r="BH910" i="1"/>
  <c r="BI910" i="1"/>
  <c r="BD911" i="1"/>
  <c r="BE911" i="1"/>
  <c r="BF911" i="1"/>
  <c r="BG911" i="1"/>
  <c r="BH911" i="1"/>
  <c r="BI911" i="1"/>
  <c r="BD912" i="1"/>
  <c r="BE912" i="1"/>
  <c r="BF912" i="1"/>
  <c r="BG912" i="1"/>
  <c r="BH912" i="1"/>
  <c r="BI912" i="1"/>
  <c r="BD913" i="1"/>
  <c r="BE913" i="1"/>
  <c r="BF913" i="1"/>
  <c r="BG913" i="1"/>
  <c r="BH913" i="1"/>
  <c r="BI913" i="1"/>
  <c r="BD914" i="1"/>
  <c r="BE914" i="1"/>
  <c r="BF914" i="1"/>
  <c r="BG914" i="1"/>
  <c r="BH914" i="1"/>
  <c r="BI914" i="1"/>
  <c r="BD915" i="1"/>
  <c r="BE915" i="1"/>
  <c r="BF915" i="1"/>
  <c r="BG915" i="1"/>
  <c r="BH915" i="1"/>
  <c r="BI915" i="1"/>
  <c r="BD916" i="1"/>
  <c r="BE916" i="1"/>
  <c r="BF916" i="1"/>
  <c r="BG916" i="1"/>
  <c r="BH916" i="1"/>
  <c r="BI916" i="1"/>
  <c r="BD917" i="1"/>
  <c r="BE917" i="1"/>
  <c r="BF917" i="1"/>
  <c r="BG917" i="1"/>
  <c r="BH917" i="1"/>
  <c r="BI917" i="1"/>
  <c r="BD918" i="1"/>
  <c r="BE918" i="1"/>
  <c r="BF918" i="1"/>
  <c r="BG918" i="1"/>
  <c r="BH918" i="1"/>
  <c r="BI918" i="1"/>
  <c r="BD919" i="1"/>
  <c r="BE919" i="1"/>
  <c r="BF919" i="1"/>
  <c r="BG919" i="1"/>
  <c r="BH919" i="1"/>
  <c r="BI919" i="1"/>
  <c r="BD920" i="1"/>
  <c r="BE920" i="1"/>
  <c r="BF920" i="1"/>
  <c r="BG920" i="1"/>
  <c r="BH920" i="1"/>
  <c r="BI920" i="1"/>
  <c r="BD921" i="1"/>
  <c r="BE921" i="1"/>
  <c r="BF921" i="1"/>
  <c r="BG921" i="1"/>
  <c r="BH921" i="1"/>
  <c r="BI921" i="1"/>
  <c r="BD922" i="1"/>
  <c r="BE922" i="1"/>
  <c r="BF922" i="1"/>
  <c r="BG922" i="1"/>
  <c r="BH922" i="1"/>
  <c r="BI922" i="1"/>
  <c r="BD923" i="1"/>
  <c r="BE923" i="1"/>
  <c r="BF923" i="1"/>
  <c r="BG923" i="1"/>
  <c r="BH923" i="1"/>
  <c r="BI923" i="1"/>
  <c r="BD924" i="1"/>
  <c r="BE924" i="1"/>
  <c r="BF924" i="1"/>
  <c r="BG924" i="1"/>
  <c r="BH924" i="1"/>
  <c r="BI924" i="1"/>
  <c r="BD925" i="1"/>
  <c r="BE925" i="1"/>
  <c r="BF925" i="1"/>
  <c r="BG925" i="1"/>
  <c r="BH925" i="1"/>
  <c r="BI925" i="1"/>
  <c r="BD926" i="1"/>
  <c r="BE926" i="1"/>
  <c r="BF926" i="1"/>
  <c r="BG926" i="1"/>
  <c r="BH926" i="1"/>
  <c r="BI926" i="1"/>
  <c r="BD927" i="1"/>
  <c r="BE927" i="1"/>
  <c r="BF927" i="1"/>
  <c r="BG927" i="1"/>
  <c r="BH927" i="1"/>
  <c r="BI927" i="1"/>
  <c r="BD928" i="1"/>
  <c r="BE928" i="1"/>
  <c r="BF928" i="1"/>
  <c r="BG928" i="1"/>
  <c r="BH928" i="1"/>
  <c r="BI928" i="1"/>
  <c r="BD929" i="1"/>
  <c r="BE929" i="1"/>
  <c r="BF929" i="1"/>
  <c r="BG929" i="1"/>
  <c r="BH929" i="1"/>
  <c r="BI929" i="1"/>
  <c r="BD930" i="1"/>
  <c r="BE930" i="1"/>
  <c r="BF930" i="1"/>
  <c r="BG930" i="1"/>
  <c r="BH930" i="1"/>
  <c r="BI930" i="1"/>
  <c r="BD931" i="1"/>
  <c r="BE931" i="1"/>
  <c r="BF931" i="1"/>
  <c r="BG931" i="1"/>
  <c r="BH931" i="1"/>
  <c r="BI931" i="1"/>
  <c r="BD932" i="1"/>
  <c r="BE932" i="1"/>
  <c r="BF932" i="1"/>
  <c r="BG932" i="1"/>
  <c r="BH932" i="1"/>
  <c r="BI932" i="1"/>
  <c r="BD933" i="1"/>
  <c r="BE933" i="1"/>
  <c r="BF933" i="1"/>
  <c r="BG933" i="1"/>
  <c r="BH933" i="1"/>
  <c r="BI933" i="1"/>
  <c r="BD934" i="1"/>
  <c r="BE934" i="1"/>
  <c r="BF934" i="1"/>
  <c r="BG934" i="1"/>
  <c r="BH934" i="1"/>
  <c r="BI934" i="1"/>
  <c r="BD935" i="1"/>
  <c r="BE935" i="1"/>
  <c r="BF935" i="1"/>
  <c r="BG935" i="1"/>
  <c r="BH935" i="1"/>
  <c r="BI935" i="1"/>
  <c r="BD936" i="1"/>
  <c r="BE936" i="1"/>
  <c r="BF936" i="1"/>
  <c r="BG936" i="1"/>
  <c r="BH936" i="1"/>
  <c r="BI936" i="1"/>
  <c r="BD937" i="1"/>
  <c r="BE937" i="1"/>
  <c r="BF937" i="1"/>
  <c r="BG937" i="1"/>
  <c r="BH937" i="1"/>
  <c r="BI937" i="1"/>
  <c r="BD938" i="1"/>
  <c r="BE938" i="1"/>
  <c r="BF938" i="1"/>
  <c r="BG938" i="1"/>
  <c r="BH938" i="1"/>
  <c r="BI938" i="1"/>
  <c r="BD939" i="1"/>
  <c r="BE939" i="1"/>
  <c r="BF939" i="1"/>
  <c r="BG939" i="1"/>
  <c r="BH939" i="1"/>
  <c r="BI939" i="1"/>
  <c r="BD940" i="1"/>
  <c r="BE940" i="1"/>
  <c r="BF940" i="1"/>
  <c r="BG940" i="1"/>
  <c r="BH940" i="1"/>
  <c r="BI940" i="1"/>
  <c r="BD941" i="1"/>
  <c r="BE941" i="1"/>
  <c r="BF941" i="1"/>
  <c r="BG941" i="1"/>
  <c r="BH941" i="1"/>
  <c r="BI941" i="1"/>
  <c r="BD942" i="1"/>
  <c r="BE942" i="1"/>
  <c r="BF942" i="1"/>
  <c r="BG942" i="1"/>
  <c r="BH942" i="1"/>
  <c r="BI942" i="1"/>
  <c r="BD943" i="1"/>
  <c r="BE943" i="1"/>
  <c r="BF943" i="1"/>
  <c r="BG943" i="1"/>
  <c r="BH943" i="1"/>
  <c r="BI943" i="1"/>
  <c r="BD944" i="1"/>
  <c r="BE944" i="1"/>
  <c r="BF944" i="1"/>
  <c r="BG944" i="1"/>
  <c r="BH944" i="1"/>
  <c r="BI944" i="1"/>
  <c r="BD945" i="1"/>
  <c r="BE945" i="1"/>
  <c r="BF945" i="1"/>
  <c r="BG945" i="1"/>
  <c r="BH945" i="1"/>
  <c r="BI945" i="1"/>
  <c r="BD946" i="1"/>
  <c r="BE946" i="1"/>
  <c r="BF946" i="1"/>
  <c r="BG946" i="1"/>
  <c r="BH946" i="1"/>
  <c r="BI946" i="1"/>
  <c r="BD947" i="1"/>
  <c r="BE947" i="1"/>
  <c r="BF947" i="1"/>
  <c r="BG947" i="1"/>
  <c r="BH947" i="1"/>
  <c r="BI947" i="1"/>
  <c r="BD948" i="1"/>
  <c r="BE948" i="1"/>
  <c r="BF948" i="1"/>
  <c r="BG948" i="1"/>
  <c r="BH948" i="1"/>
  <c r="BI948" i="1"/>
  <c r="BD949" i="1"/>
  <c r="BE949" i="1"/>
  <c r="BF949" i="1"/>
  <c r="BG949" i="1"/>
  <c r="BH949" i="1"/>
  <c r="BI949" i="1"/>
  <c r="BD950" i="1"/>
  <c r="BE950" i="1"/>
  <c r="BF950" i="1"/>
  <c r="BG950" i="1"/>
  <c r="BH950" i="1"/>
  <c r="BI950" i="1"/>
  <c r="BD951" i="1"/>
  <c r="BE951" i="1"/>
  <c r="BF951" i="1"/>
  <c r="BG951" i="1"/>
  <c r="BH951" i="1"/>
  <c r="BI951" i="1"/>
  <c r="BD952" i="1"/>
  <c r="BE952" i="1"/>
  <c r="BF952" i="1"/>
  <c r="BG952" i="1"/>
  <c r="BH952" i="1"/>
  <c r="BI952" i="1"/>
  <c r="BD953" i="1"/>
  <c r="BE953" i="1"/>
  <c r="BF953" i="1"/>
  <c r="BG953" i="1"/>
  <c r="BH953" i="1"/>
  <c r="BI953" i="1"/>
  <c r="BD954" i="1"/>
  <c r="BE954" i="1"/>
  <c r="BF954" i="1"/>
  <c r="BG954" i="1"/>
  <c r="BH954" i="1"/>
  <c r="BI954" i="1"/>
  <c r="BD955" i="1"/>
  <c r="BE955" i="1"/>
  <c r="BF955" i="1"/>
  <c r="BG955" i="1"/>
  <c r="BH955" i="1"/>
  <c r="BI955" i="1"/>
  <c r="BD956" i="1"/>
  <c r="BE956" i="1"/>
  <c r="BF956" i="1"/>
  <c r="BG956" i="1"/>
  <c r="BH956" i="1"/>
  <c r="BI956" i="1"/>
  <c r="BD957" i="1"/>
  <c r="BE957" i="1"/>
  <c r="BF957" i="1"/>
  <c r="BG957" i="1"/>
  <c r="BH957" i="1"/>
  <c r="BI957" i="1"/>
  <c r="BD958" i="1"/>
  <c r="BE958" i="1"/>
  <c r="BF958" i="1"/>
  <c r="BG958" i="1"/>
  <c r="BH958" i="1"/>
  <c r="BI958" i="1"/>
  <c r="BD959" i="1"/>
  <c r="BE959" i="1"/>
  <c r="BF959" i="1"/>
  <c r="BG959" i="1"/>
  <c r="BH959" i="1"/>
  <c r="BI959" i="1"/>
  <c r="BD960" i="1"/>
  <c r="BE960" i="1"/>
  <c r="BF960" i="1"/>
  <c r="BG960" i="1"/>
  <c r="BH960" i="1"/>
  <c r="BI960" i="1"/>
  <c r="BD961" i="1"/>
  <c r="BE961" i="1"/>
  <c r="BF961" i="1"/>
  <c r="BG961" i="1"/>
  <c r="BH961" i="1"/>
  <c r="BI961" i="1"/>
  <c r="BD962" i="1"/>
  <c r="BE962" i="1"/>
  <c r="BF962" i="1"/>
  <c r="BG962" i="1"/>
  <c r="BH962" i="1"/>
  <c r="BI962" i="1"/>
  <c r="BD963" i="1"/>
  <c r="BE963" i="1"/>
  <c r="BF963" i="1"/>
  <c r="BG963" i="1"/>
  <c r="BH963" i="1"/>
  <c r="BI963" i="1"/>
  <c r="BD964" i="1"/>
  <c r="BE964" i="1"/>
  <c r="BF964" i="1"/>
  <c r="BG964" i="1"/>
  <c r="BH964" i="1"/>
  <c r="BI964" i="1"/>
  <c r="BD965" i="1"/>
  <c r="BE965" i="1"/>
  <c r="BF965" i="1"/>
  <c r="BG965" i="1"/>
  <c r="BH965" i="1"/>
  <c r="BI965" i="1"/>
  <c r="BD966" i="1"/>
  <c r="BE966" i="1"/>
  <c r="BF966" i="1"/>
  <c r="BG966" i="1"/>
  <c r="BH966" i="1"/>
  <c r="BI966" i="1"/>
  <c r="BD967" i="1"/>
  <c r="BE967" i="1"/>
  <c r="BF967" i="1"/>
  <c r="BG967" i="1"/>
  <c r="BH967" i="1"/>
  <c r="BI967" i="1"/>
  <c r="BD968" i="1"/>
  <c r="BE968" i="1"/>
  <c r="BF968" i="1"/>
  <c r="BG968" i="1"/>
  <c r="BH968" i="1"/>
  <c r="BI968" i="1"/>
  <c r="BD969" i="1"/>
  <c r="BE969" i="1"/>
  <c r="BF969" i="1"/>
  <c r="BG969" i="1"/>
  <c r="BH969" i="1"/>
  <c r="BI969" i="1"/>
  <c r="BD970" i="1"/>
  <c r="BE970" i="1"/>
  <c r="BF970" i="1"/>
  <c r="BG970" i="1"/>
  <c r="BH970" i="1"/>
  <c r="BI970" i="1"/>
  <c r="BD971" i="1"/>
  <c r="BE971" i="1"/>
  <c r="BF971" i="1"/>
  <c r="BG971" i="1"/>
  <c r="BH971" i="1"/>
  <c r="BI971" i="1"/>
  <c r="BD972" i="1"/>
  <c r="BE972" i="1"/>
  <c r="BF972" i="1"/>
  <c r="BG972" i="1"/>
  <c r="BH972" i="1"/>
  <c r="BI972" i="1"/>
  <c r="BD973" i="1"/>
  <c r="BE973" i="1"/>
  <c r="BF973" i="1"/>
  <c r="BG973" i="1"/>
  <c r="BH973" i="1"/>
  <c r="BI973" i="1"/>
  <c r="BD974" i="1"/>
  <c r="BE974" i="1"/>
  <c r="BF974" i="1"/>
  <c r="BG974" i="1"/>
  <c r="BH974" i="1"/>
  <c r="BI974" i="1"/>
  <c r="BD975" i="1"/>
  <c r="BE975" i="1"/>
  <c r="BF975" i="1"/>
  <c r="BG975" i="1"/>
  <c r="BH975" i="1"/>
  <c r="BI975" i="1"/>
  <c r="BD976" i="1"/>
  <c r="BE976" i="1"/>
  <c r="BF976" i="1"/>
  <c r="BG976" i="1"/>
  <c r="BH976" i="1"/>
  <c r="BI976" i="1"/>
  <c r="BD977" i="1"/>
  <c r="BE977" i="1"/>
  <c r="BF977" i="1"/>
  <c r="BG977" i="1"/>
  <c r="BH977" i="1"/>
  <c r="BI977" i="1"/>
  <c r="BD978" i="1"/>
  <c r="BE978" i="1"/>
  <c r="BF978" i="1"/>
  <c r="BG978" i="1"/>
  <c r="BH978" i="1"/>
  <c r="BI978" i="1"/>
  <c r="BD979" i="1"/>
  <c r="BE979" i="1"/>
  <c r="BF979" i="1"/>
  <c r="BG979" i="1"/>
  <c r="BH979" i="1"/>
  <c r="BI979" i="1"/>
  <c r="BD980" i="1"/>
  <c r="BE980" i="1"/>
  <c r="BF980" i="1"/>
  <c r="BG980" i="1"/>
  <c r="BH980" i="1"/>
  <c r="BI980" i="1"/>
  <c r="BD981" i="1"/>
  <c r="BE981" i="1"/>
  <c r="BF981" i="1"/>
  <c r="BG981" i="1"/>
  <c r="BH981" i="1"/>
  <c r="BI981" i="1"/>
  <c r="BD982" i="1"/>
  <c r="BE982" i="1"/>
  <c r="BF982" i="1"/>
  <c r="BG982" i="1"/>
  <c r="BH982" i="1"/>
  <c r="BI982" i="1"/>
  <c r="BD983" i="1"/>
  <c r="BE983" i="1"/>
  <c r="BF983" i="1"/>
  <c r="BG983" i="1"/>
  <c r="BH983" i="1"/>
  <c r="BI983" i="1"/>
  <c r="BD984" i="1"/>
  <c r="BE984" i="1"/>
  <c r="BF984" i="1"/>
  <c r="BG984" i="1"/>
  <c r="BH984" i="1"/>
  <c r="BI984" i="1"/>
  <c r="BD985" i="1"/>
  <c r="BE985" i="1"/>
  <c r="BF985" i="1"/>
  <c r="BG985" i="1"/>
  <c r="BH985" i="1"/>
  <c r="BI985" i="1"/>
  <c r="BD986" i="1"/>
  <c r="BE986" i="1"/>
  <c r="BF986" i="1"/>
  <c r="BG986" i="1"/>
  <c r="BH986" i="1"/>
  <c r="BI986" i="1"/>
  <c r="BD987" i="1"/>
  <c r="BE987" i="1"/>
  <c r="BF987" i="1"/>
  <c r="BG987" i="1"/>
  <c r="BH987" i="1"/>
  <c r="BI987" i="1"/>
  <c r="BD988" i="1"/>
  <c r="BE988" i="1"/>
  <c r="BF988" i="1"/>
  <c r="BG988" i="1"/>
  <c r="BH988" i="1"/>
  <c r="BI988" i="1"/>
  <c r="BD989" i="1"/>
  <c r="BE989" i="1"/>
  <c r="BF989" i="1"/>
  <c r="BG989" i="1"/>
  <c r="BH989" i="1"/>
  <c r="BI989" i="1"/>
  <c r="BD990" i="1"/>
  <c r="BE990" i="1"/>
  <c r="BF990" i="1"/>
  <c r="BG990" i="1"/>
  <c r="BH990" i="1"/>
  <c r="BI990" i="1"/>
  <c r="BD991" i="1"/>
  <c r="BE991" i="1"/>
  <c r="BF991" i="1"/>
  <c r="BG991" i="1"/>
  <c r="BH991" i="1"/>
  <c r="BI991" i="1"/>
  <c r="BD992" i="1"/>
  <c r="BE992" i="1"/>
  <c r="BF992" i="1"/>
  <c r="BG992" i="1"/>
  <c r="BH992" i="1"/>
  <c r="BI992" i="1"/>
  <c r="BD993" i="1"/>
  <c r="BE993" i="1"/>
  <c r="BF993" i="1"/>
  <c r="BG993" i="1"/>
  <c r="BH993" i="1"/>
  <c r="BI993" i="1"/>
  <c r="BD994" i="1"/>
  <c r="BE994" i="1"/>
  <c r="BF994" i="1"/>
  <c r="BG994" i="1"/>
  <c r="BH994" i="1"/>
  <c r="BI994" i="1"/>
  <c r="BD995" i="1"/>
  <c r="BE995" i="1"/>
  <c r="BF995" i="1"/>
  <c r="BG995" i="1"/>
  <c r="BH995" i="1"/>
  <c r="BI995" i="1"/>
  <c r="BD996" i="1"/>
  <c r="BE996" i="1"/>
  <c r="BF996" i="1"/>
  <c r="BG996" i="1"/>
  <c r="BH996" i="1"/>
  <c r="BI996" i="1"/>
  <c r="BD997" i="1"/>
  <c r="BE997" i="1"/>
  <c r="BF997" i="1"/>
  <c r="BG997" i="1"/>
  <c r="BH997" i="1"/>
  <c r="BI997" i="1"/>
  <c r="BD998" i="1"/>
  <c r="BE998" i="1"/>
  <c r="BF998" i="1"/>
  <c r="BG998" i="1"/>
  <c r="BH998" i="1"/>
  <c r="BI998" i="1"/>
  <c r="BD999" i="1"/>
  <c r="BE999" i="1"/>
  <c r="BF999" i="1"/>
  <c r="BG999" i="1"/>
  <c r="BH999" i="1"/>
  <c r="BI999" i="1"/>
  <c r="BD1000" i="1"/>
  <c r="BE1000" i="1"/>
  <c r="BF1000" i="1"/>
  <c r="BG1000" i="1"/>
  <c r="BH1000" i="1"/>
  <c r="BI1000" i="1"/>
  <c r="BD1001" i="1"/>
  <c r="BE1001" i="1"/>
  <c r="BF1001" i="1"/>
  <c r="BG1001" i="1"/>
  <c r="BH1001" i="1"/>
  <c r="BI1001" i="1"/>
  <c r="BD1002" i="1"/>
  <c r="BE1002" i="1"/>
  <c r="BF1002" i="1"/>
  <c r="BG1002" i="1"/>
  <c r="BH1002" i="1"/>
  <c r="BI1002" i="1"/>
  <c r="BD1003" i="1"/>
  <c r="BE1003" i="1"/>
  <c r="BF1003" i="1"/>
  <c r="BG1003" i="1"/>
  <c r="BH1003" i="1"/>
  <c r="BI1003" i="1"/>
  <c r="BD1004" i="1"/>
  <c r="BE1004" i="1"/>
  <c r="BF1004" i="1"/>
  <c r="BG1004" i="1"/>
  <c r="BH1004" i="1"/>
  <c r="BI1004" i="1"/>
  <c r="BD1005" i="1"/>
  <c r="BE1005" i="1"/>
  <c r="BF1005" i="1"/>
  <c r="BG1005" i="1"/>
  <c r="BH1005" i="1"/>
  <c r="BI1005" i="1"/>
  <c r="BD1006" i="1"/>
  <c r="BE1006" i="1"/>
  <c r="BF1006" i="1"/>
  <c r="BG1006" i="1"/>
  <c r="BH1006" i="1"/>
  <c r="BI1006" i="1"/>
  <c r="BD1007" i="1"/>
  <c r="BE1007" i="1"/>
  <c r="BF1007" i="1"/>
  <c r="BG1007" i="1"/>
  <c r="BH1007" i="1"/>
  <c r="BI1007" i="1"/>
  <c r="BD1008" i="1"/>
  <c r="BE1008" i="1"/>
  <c r="BF1008" i="1"/>
  <c r="BG1008" i="1"/>
  <c r="BH1008" i="1"/>
  <c r="BI1008" i="1"/>
  <c r="BD1009" i="1"/>
  <c r="BE1009" i="1"/>
  <c r="BF1009" i="1"/>
  <c r="BG1009" i="1"/>
  <c r="BH1009" i="1"/>
  <c r="BI1009" i="1"/>
  <c r="BD1010" i="1"/>
  <c r="BE1010" i="1"/>
  <c r="BF1010" i="1"/>
  <c r="BG1010" i="1"/>
  <c r="BH1010" i="1"/>
  <c r="BI1010" i="1"/>
  <c r="BD1011" i="1"/>
  <c r="BE1011" i="1"/>
  <c r="BF1011" i="1"/>
  <c r="BG1011" i="1"/>
  <c r="BH1011" i="1"/>
  <c r="BI1011" i="1"/>
  <c r="BD1012" i="1"/>
  <c r="BE1012" i="1"/>
  <c r="BF1012" i="1"/>
  <c r="BG1012" i="1"/>
  <c r="BH1012" i="1"/>
  <c r="BI1012" i="1"/>
  <c r="BD1013" i="1"/>
  <c r="BE1013" i="1"/>
  <c r="BF1013" i="1"/>
  <c r="BG1013" i="1"/>
  <c r="BH1013" i="1"/>
  <c r="BI1013" i="1"/>
  <c r="BD1014" i="1"/>
  <c r="BE1014" i="1"/>
  <c r="BF1014" i="1"/>
  <c r="BG1014" i="1"/>
  <c r="BH1014" i="1"/>
  <c r="BI1014" i="1"/>
  <c r="BD1015" i="1"/>
  <c r="BE1015" i="1"/>
  <c r="BF1015" i="1"/>
  <c r="BG1015" i="1"/>
  <c r="BH1015" i="1"/>
  <c r="BI1015" i="1"/>
  <c r="BD1016" i="1"/>
  <c r="BE1016" i="1"/>
  <c r="BF1016" i="1"/>
  <c r="BG1016" i="1"/>
  <c r="BH1016" i="1"/>
  <c r="BI1016" i="1"/>
  <c r="BD1017" i="1"/>
  <c r="BE1017" i="1"/>
  <c r="BF1017" i="1"/>
  <c r="BG1017" i="1"/>
  <c r="BH1017" i="1"/>
  <c r="BI1017" i="1"/>
  <c r="BD1018" i="1"/>
  <c r="BE1018" i="1"/>
  <c r="BF1018" i="1"/>
  <c r="BG1018" i="1"/>
  <c r="BH1018" i="1"/>
  <c r="BI1018" i="1"/>
  <c r="BD1019" i="1"/>
  <c r="BE1019" i="1"/>
  <c r="BF1019" i="1"/>
  <c r="BG1019" i="1"/>
  <c r="BH1019" i="1"/>
  <c r="BI1019" i="1"/>
  <c r="BD1020" i="1"/>
  <c r="BE1020" i="1"/>
  <c r="BF1020" i="1"/>
  <c r="BG1020" i="1"/>
  <c r="BH1020" i="1"/>
  <c r="BI1020" i="1"/>
  <c r="BD1021" i="1"/>
  <c r="BE1021" i="1"/>
  <c r="BF1021" i="1"/>
  <c r="BG1021" i="1"/>
  <c r="BH1021" i="1"/>
  <c r="BI1021" i="1"/>
  <c r="BD1022" i="1"/>
  <c r="BE1022" i="1"/>
  <c r="BF1022" i="1"/>
  <c r="BG1022" i="1"/>
  <c r="BH1022" i="1"/>
  <c r="BI1022" i="1"/>
  <c r="BD1023" i="1"/>
  <c r="BE1023" i="1"/>
  <c r="BF1023" i="1"/>
  <c r="BG1023" i="1"/>
  <c r="BH1023" i="1"/>
  <c r="BI1023" i="1"/>
  <c r="BD1024" i="1"/>
  <c r="BE1024" i="1"/>
  <c r="BF1024" i="1"/>
  <c r="BG1024" i="1"/>
  <c r="BH1024" i="1"/>
  <c r="BI1024" i="1"/>
  <c r="BD1025" i="1"/>
  <c r="BE1025" i="1"/>
  <c r="BF1025" i="1"/>
  <c r="BG1025" i="1"/>
  <c r="BH1025" i="1"/>
  <c r="BI1025" i="1"/>
  <c r="BD1026" i="1"/>
  <c r="BE1026" i="1"/>
  <c r="BF1026" i="1"/>
  <c r="BG1026" i="1"/>
  <c r="BH1026" i="1"/>
  <c r="BI1026" i="1"/>
  <c r="BD1027" i="1"/>
  <c r="BE1027" i="1"/>
  <c r="BF1027" i="1"/>
  <c r="BG1027" i="1"/>
  <c r="BH1027" i="1"/>
  <c r="BI1027" i="1"/>
  <c r="BD1028" i="1"/>
  <c r="BE1028" i="1"/>
  <c r="BF1028" i="1"/>
  <c r="BG1028" i="1"/>
  <c r="BH1028" i="1"/>
  <c r="BI1028" i="1"/>
  <c r="BD1029" i="1"/>
  <c r="BE1029" i="1"/>
  <c r="BF1029" i="1"/>
  <c r="BG1029" i="1"/>
  <c r="BH1029" i="1"/>
  <c r="BI1029" i="1"/>
  <c r="BD1030" i="1"/>
  <c r="BE1030" i="1"/>
  <c r="BF1030" i="1"/>
  <c r="BG1030" i="1"/>
  <c r="BH1030" i="1"/>
  <c r="BI1030" i="1"/>
  <c r="BD1031" i="1"/>
  <c r="BE1031" i="1"/>
  <c r="BF1031" i="1"/>
  <c r="BG1031" i="1"/>
  <c r="BH1031" i="1"/>
  <c r="BI1031" i="1"/>
  <c r="BD1032" i="1"/>
  <c r="BE1032" i="1"/>
  <c r="BF1032" i="1"/>
  <c r="BG1032" i="1"/>
  <c r="BH1032" i="1"/>
  <c r="BI1032" i="1"/>
  <c r="BD1033" i="1"/>
  <c r="BE1033" i="1"/>
  <c r="BF1033" i="1"/>
  <c r="BG1033" i="1"/>
  <c r="BH1033" i="1"/>
  <c r="BI1033" i="1"/>
  <c r="BD1034" i="1"/>
  <c r="BE1034" i="1"/>
  <c r="BF1034" i="1"/>
  <c r="BG1034" i="1"/>
  <c r="BH1034" i="1"/>
  <c r="BI1034" i="1"/>
  <c r="BD1035" i="1"/>
  <c r="BE1035" i="1"/>
  <c r="BF1035" i="1"/>
  <c r="BG1035" i="1"/>
  <c r="BH1035" i="1"/>
  <c r="BI1035" i="1"/>
  <c r="BD1036" i="1"/>
  <c r="BE1036" i="1"/>
  <c r="BF1036" i="1"/>
  <c r="BG1036" i="1"/>
  <c r="BH1036" i="1"/>
  <c r="BI1036" i="1"/>
  <c r="BD1037" i="1"/>
  <c r="BE1037" i="1"/>
  <c r="BF1037" i="1"/>
  <c r="BG1037" i="1"/>
  <c r="BH1037" i="1"/>
  <c r="BI1037" i="1"/>
  <c r="BD1038" i="1"/>
  <c r="BE1038" i="1"/>
  <c r="BF1038" i="1"/>
  <c r="BG1038" i="1"/>
  <c r="BH1038" i="1"/>
  <c r="BI1038" i="1"/>
  <c r="BD1039" i="1"/>
  <c r="BE1039" i="1"/>
  <c r="BF1039" i="1"/>
  <c r="BG1039" i="1"/>
  <c r="BH1039" i="1"/>
  <c r="BI1039" i="1"/>
  <c r="BD1040" i="1"/>
  <c r="BE1040" i="1"/>
  <c r="BF1040" i="1"/>
  <c r="BG1040" i="1"/>
  <c r="BH1040" i="1"/>
  <c r="BI1040" i="1"/>
  <c r="BD1041" i="1"/>
  <c r="BE1041" i="1"/>
  <c r="BF1041" i="1"/>
  <c r="BG1041" i="1"/>
  <c r="BH1041" i="1"/>
  <c r="BI1041" i="1"/>
  <c r="BD1042" i="1"/>
  <c r="BE1042" i="1"/>
  <c r="BF1042" i="1"/>
  <c r="BG1042" i="1"/>
  <c r="BH1042" i="1"/>
  <c r="BI1042" i="1"/>
  <c r="BD1043" i="1"/>
  <c r="BE1043" i="1"/>
  <c r="BF1043" i="1"/>
  <c r="BG1043" i="1"/>
  <c r="BH1043" i="1"/>
  <c r="BI1043" i="1"/>
  <c r="BD1044" i="1"/>
  <c r="BE1044" i="1"/>
  <c r="BF1044" i="1"/>
  <c r="BG1044" i="1"/>
  <c r="BH1044" i="1"/>
  <c r="BI1044" i="1"/>
  <c r="BD1045" i="1"/>
  <c r="BE1045" i="1"/>
  <c r="BF1045" i="1"/>
  <c r="BG1045" i="1"/>
  <c r="BH1045" i="1"/>
  <c r="BI1045" i="1"/>
  <c r="BD1046" i="1"/>
  <c r="BE1046" i="1"/>
  <c r="BF1046" i="1"/>
  <c r="BG1046" i="1"/>
  <c r="BH1046" i="1"/>
  <c r="BI1046" i="1"/>
  <c r="BD1047" i="1"/>
  <c r="BE1047" i="1"/>
  <c r="BF1047" i="1"/>
  <c r="BG1047" i="1"/>
  <c r="BH1047" i="1"/>
  <c r="BI1047" i="1"/>
  <c r="BD1048" i="1"/>
  <c r="BE1048" i="1"/>
  <c r="BF1048" i="1"/>
  <c r="BG1048" i="1"/>
  <c r="BH1048" i="1"/>
  <c r="BI1048" i="1"/>
  <c r="BD1049" i="1"/>
  <c r="BE1049" i="1"/>
  <c r="BF1049" i="1"/>
  <c r="BG1049" i="1"/>
  <c r="BH1049" i="1"/>
  <c r="BI1049" i="1"/>
  <c r="BD1050" i="1"/>
  <c r="BE1050" i="1"/>
  <c r="BF1050" i="1"/>
  <c r="BG1050" i="1"/>
  <c r="BH1050" i="1"/>
  <c r="BI1050" i="1"/>
  <c r="BD1051" i="1"/>
  <c r="BE1051" i="1"/>
  <c r="BF1051" i="1"/>
  <c r="BG1051" i="1"/>
  <c r="BH1051" i="1"/>
  <c r="BI1051" i="1"/>
  <c r="BD1052" i="1"/>
  <c r="BE1052" i="1"/>
  <c r="BF1052" i="1"/>
  <c r="BG1052" i="1"/>
  <c r="BH1052" i="1"/>
  <c r="BI1052" i="1"/>
  <c r="BD1053" i="1"/>
  <c r="BE1053" i="1"/>
  <c r="BF1053" i="1"/>
  <c r="BG1053" i="1"/>
  <c r="BH1053" i="1"/>
  <c r="BI1053" i="1"/>
  <c r="BD1054" i="1"/>
  <c r="BE1054" i="1"/>
  <c r="BF1054" i="1"/>
  <c r="BG1054" i="1"/>
  <c r="BH1054" i="1"/>
  <c r="BI1054" i="1"/>
  <c r="BD1055" i="1"/>
  <c r="BE1055" i="1"/>
  <c r="BF1055" i="1"/>
  <c r="BG1055" i="1"/>
  <c r="BH1055" i="1"/>
  <c r="BI1055" i="1"/>
  <c r="BD1056" i="1"/>
  <c r="BE1056" i="1"/>
  <c r="BF1056" i="1"/>
  <c r="BG1056" i="1"/>
  <c r="BH1056" i="1"/>
  <c r="BI1056" i="1"/>
  <c r="BD1057" i="1"/>
  <c r="BE1057" i="1"/>
  <c r="BF1057" i="1"/>
  <c r="BG1057" i="1"/>
  <c r="BH1057" i="1"/>
  <c r="BI1057" i="1"/>
  <c r="BD1058" i="1"/>
  <c r="BE1058" i="1"/>
  <c r="BF1058" i="1"/>
  <c r="BG1058" i="1"/>
  <c r="BH1058" i="1"/>
  <c r="BI1058" i="1"/>
  <c r="BD1059" i="1"/>
  <c r="BE1059" i="1"/>
  <c r="BF1059" i="1"/>
  <c r="BG1059" i="1"/>
  <c r="BH1059" i="1"/>
  <c r="BI1059" i="1"/>
  <c r="BD1060" i="1"/>
  <c r="BE1060" i="1"/>
  <c r="BF1060" i="1"/>
  <c r="BG1060" i="1"/>
  <c r="BH1060" i="1"/>
  <c r="BI1060" i="1"/>
  <c r="BD1061" i="1"/>
  <c r="BE1061" i="1"/>
  <c r="BF1061" i="1"/>
  <c r="BG1061" i="1"/>
  <c r="BH1061" i="1"/>
  <c r="BI1061" i="1"/>
  <c r="BD1062" i="1"/>
  <c r="BE1062" i="1"/>
  <c r="BF1062" i="1"/>
  <c r="BG1062" i="1"/>
  <c r="BH1062" i="1"/>
  <c r="BI1062" i="1"/>
  <c r="BD1063" i="1"/>
  <c r="BE1063" i="1"/>
  <c r="BF1063" i="1"/>
  <c r="BG1063" i="1"/>
  <c r="BH1063" i="1"/>
  <c r="BI1063" i="1"/>
  <c r="BD1064" i="1"/>
  <c r="BE1064" i="1"/>
  <c r="BF1064" i="1"/>
  <c r="BG1064" i="1"/>
  <c r="BH1064" i="1"/>
  <c r="BI1064" i="1"/>
  <c r="BD1065" i="1"/>
  <c r="BE1065" i="1"/>
  <c r="BF1065" i="1"/>
  <c r="BG1065" i="1"/>
  <c r="BH1065" i="1"/>
  <c r="BI1065" i="1"/>
  <c r="BD1066" i="1"/>
  <c r="BE1066" i="1"/>
  <c r="BF1066" i="1"/>
  <c r="BG1066" i="1"/>
  <c r="BH1066" i="1"/>
  <c r="BI1066" i="1"/>
  <c r="BD1067" i="1"/>
  <c r="BE1067" i="1"/>
  <c r="BF1067" i="1"/>
  <c r="BG1067" i="1"/>
  <c r="BH1067" i="1"/>
  <c r="BI1067" i="1"/>
  <c r="BD1068" i="1"/>
  <c r="BE1068" i="1"/>
  <c r="BF1068" i="1"/>
  <c r="BG1068" i="1"/>
  <c r="BH1068" i="1"/>
  <c r="BI1068" i="1"/>
  <c r="BD1069" i="1"/>
  <c r="BE1069" i="1"/>
  <c r="BF1069" i="1"/>
  <c r="BG1069" i="1"/>
  <c r="BH1069" i="1"/>
  <c r="BI1069" i="1"/>
  <c r="BD1070" i="1"/>
  <c r="BE1070" i="1"/>
  <c r="BF1070" i="1"/>
  <c r="BG1070" i="1"/>
  <c r="BH1070" i="1"/>
  <c r="BI1070" i="1"/>
  <c r="BD1071" i="1"/>
  <c r="BE1071" i="1"/>
  <c r="BF1071" i="1"/>
  <c r="BG1071" i="1"/>
  <c r="BH1071" i="1"/>
  <c r="BI1071" i="1"/>
  <c r="BD1072" i="1"/>
  <c r="BE1072" i="1"/>
  <c r="BF1072" i="1"/>
  <c r="BG1072" i="1"/>
  <c r="BH1072" i="1"/>
  <c r="BI1072" i="1"/>
  <c r="BD1073" i="1"/>
  <c r="BE1073" i="1"/>
  <c r="BF1073" i="1"/>
  <c r="BG1073" i="1"/>
  <c r="BH1073" i="1"/>
  <c r="BI1073" i="1"/>
  <c r="BD1074" i="1"/>
  <c r="BE1074" i="1"/>
  <c r="BF1074" i="1"/>
  <c r="BG1074" i="1"/>
  <c r="BH1074" i="1"/>
  <c r="BI1074" i="1"/>
  <c r="BD1075" i="1"/>
  <c r="BE1075" i="1"/>
  <c r="BF1075" i="1"/>
  <c r="BG1075" i="1"/>
  <c r="BH1075" i="1"/>
  <c r="BI1075" i="1"/>
  <c r="BD1076" i="1"/>
  <c r="BE1076" i="1"/>
  <c r="BF1076" i="1"/>
  <c r="BG1076" i="1"/>
  <c r="BH1076" i="1"/>
  <c r="BI1076" i="1"/>
  <c r="BD1077" i="1"/>
  <c r="BE1077" i="1"/>
  <c r="BF1077" i="1"/>
  <c r="BG1077" i="1"/>
  <c r="BH1077" i="1"/>
  <c r="BI1077" i="1"/>
  <c r="BD1078" i="1"/>
  <c r="BE1078" i="1"/>
  <c r="BF1078" i="1"/>
  <c r="BG1078" i="1"/>
  <c r="BH1078" i="1"/>
  <c r="BI1078" i="1"/>
  <c r="BD1079" i="1"/>
  <c r="BE1079" i="1"/>
  <c r="BF1079" i="1"/>
  <c r="BG1079" i="1"/>
  <c r="BH1079" i="1"/>
  <c r="BI1079" i="1"/>
  <c r="BD1080" i="1"/>
  <c r="BE1080" i="1"/>
  <c r="BF1080" i="1"/>
  <c r="BG1080" i="1"/>
  <c r="BH1080" i="1"/>
  <c r="BI1080" i="1"/>
  <c r="BD1081" i="1"/>
  <c r="BE1081" i="1"/>
  <c r="BF1081" i="1"/>
  <c r="BG1081" i="1"/>
  <c r="BH1081" i="1"/>
  <c r="BI1081" i="1"/>
  <c r="BD1082" i="1"/>
  <c r="BE1082" i="1"/>
  <c r="BF1082" i="1"/>
  <c r="BG1082" i="1"/>
  <c r="BH1082" i="1"/>
  <c r="BI1082" i="1"/>
  <c r="BD1083" i="1"/>
  <c r="BE1083" i="1"/>
  <c r="BF1083" i="1"/>
  <c r="BG1083" i="1"/>
  <c r="BH1083" i="1"/>
  <c r="BI1083" i="1"/>
  <c r="BD1084" i="1"/>
  <c r="BE1084" i="1"/>
  <c r="BF1084" i="1"/>
  <c r="BG1084" i="1"/>
  <c r="BH1084" i="1"/>
  <c r="BI1084" i="1"/>
  <c r="BD1085" i="1"/>
  <c r="BE1085" i="1"/>
  <c r="BF1085" i="1"/>
  <c r="BG1085" i="1"/>
  <c r="BH1085" i="1"/>
  <c r="BI1085" i="1"/>
  <c r="BD1086" i="1"/>
  <c r="BE1086" i="1"/>
  <c r="BF1086" i="1"/>
  <c r="BG1086" i="1"/>
  <c r="BH1086" i="1"/>
  <c r="BI1086" i="1"/>
  <c r="BD1087" i="1"/>
  <c r="BE1087" i="1"/>
  <c r="BF1087" i="1"/>
  <c r="BG1087" i="1"/>
  <c r="BH1087" i="1"/>
  <c r="BI1087" i="1"/>
  <c r="BD1088" i="1"/>
  <c r="BE1088" i="1"/>
  <c r="BF1088" i="1"/>
  <c r="BG1088" i="1"/>
  <c r="BH1088" i="1"/>
  <c r="BI1088" i="1"/>
  <c r="BD1089" i="1"/>
  <c r="BE1089" i="1"/>
  <c r="BF1089" i="1"/>
  <c r="BG1089" i="1"/>
  <c r="BH1089" i="1"/>
  <c r="BI1089" i="1"/>
  <c r="BD1090" i="1"/>
  <c r="BE1090" i="1"/>
  <c r="BF1090" i="1"/>
  <c r="BG1090" i="1"/>
  <c r="BH1090" i="1"/>
  <c r="BI1090" i="1"/>
  <c r="BD1091" i="1"/>
  <c r="BE1091" i="1"/>
  <c r="BF1091" i="1"/>
  <c r="BG1091" i="1"/>
  <c r="BH1091" i="1"/>
  <c r="BI1091" i="1"/>
  <c r="BD1092" i="1"/>
  <c r="BE1092" i="1"/>
  <c r="BF1092" i="1"/>
  <c r="BG1092" i="1"/>
  <c r="BH1092" i="1"/>
  <c r="BI1092" i="1"/>
  <c r="BD1093" i="1"/>
  <c r="BE1093" i="1"/>
  <c r="BF1093" i="1"/>
  <c r="BG1093" i="1"/>
  <c r="BH1093" i="1"/>
  <c r="BI1093" i="1"/>
  <c r="BD1094" i="1"/>
  <c r="BE1094" i="1"/>
  <c r="BF1094" i="1"/>
  <c r="BG1094" i="1"/>
  <c r="BH1094" i="1"/>
  <c r="BI1094" i="1"/>
  <c r="BD1095" i="1"/>
  <c r="BE1095" i="1"/>
  <c r="BF1095" i="1"/>
  <c r="BG1095" i="1"/>
  <c r="BH1095" i="1"/>
  <c r="BI1095" i="1"/>
  <c r="BD1096" i="1"/>
  <c r="BE1096" i="1"/>
  <c r="BF1096" i="1"/>
  <c r="BG1096" i="1"/>
  <c r="BH1096" i="1"/>
  <c r="BI1096" i="1"/>
  <c r="BD1097" i="1"/>
  <c r="BE1097" i="1"/>
  <c r="BF1097" i="1"/>
  <c r="BG1097" i="1"/>
  <c r="BH1097" i="1"/>
  <c r="BI1097" i="1"/>
  <c r="BD1098" i="1"/>
  <c r="BE1098" i="1"/>
  <c r="BF1098" i="1"/>
  <c r="BG1098" i="1"/>
  <c r="BH1098" i="1"/>
  <c r="BI1098" i="1"/>
  <c r="BD1099" i="1"/>
  <c r="BE1099" i="1"/>
  <c r="BF1099" i="1"/>
  <c r="BG1099" i="1"/>
  <c r="BH1099" i="1"/>
  <c r="BI1099" i="1"/>
  <c r="BD1100" i="1"/>
  <c r="BE1100" i="1"/>
  <c r="BF1100" i="1"/>
  <c r="BG1100" i="1"/>
  <c r="BH1100" i="1"/>
  <c r="BI1100" i="1"/>
  <c r="BD1101" i="1"/>
  <c r="BE1101" i="1"/>
  <c r="BF1101" i="1"/>
  <c r="BG1101" i="1"/>
  <c r="BH1101" i="1"/>
  <c r="BI1101" i="1"/>
  <c r="BD1102" i="1"/>
  <c r="BE1102" i="1"/>
  <c r="BF1102" i="1"/>
  <c r="BG1102" i="1"/>
  <c r="BH1102" i="1"/>
  <c r="BI1102" i="1"/>
  <c r="BD1103" i="1"/>
  <c r="BE1103" i="1"/>
  <c r="BF1103" i="1"/>
  <c r="BG1103" i="1"/>
  <c r="BH1103" i="1"/>
  <c r="BI1103" i="1"/>
  <c r="BD1104" i="1"/>
  <c r="BE1104" i="1"/>
  <c r="BF1104" i="1"/>
  <c r="BG1104" i="1"/>
  <c r="BH1104" i="1"/>
  <c r="BI1104" i="1"/>
  <c r="BD1105" i="1"/>
  <c r="BE1105" i="1"/>
  <c r="BF1105" i="1"/>
  <c r="BG1105" i="1"/>
  <c r="BH1105" i="1"/>
  <c r="BI1105" i="1"/>
  <c r="BD1106" i="1"/>
  <c r="BE1106" i="1"/>
  <c r="BF1106" i="1"/>
  <c r="BG1106" i="1"/>
  <c r="BH1106" i="1"/>
  <c r="BI1106" i="1"/>
  <c r="BD1107" i="1"/>
  <c r="BE1107" i="1"/>
  <c r="BF1107" i="1"/>
  <c r="BG1107" i="1"/>
  <c r="BH1107" i="1"/>
  <c r="BI1107" i="1"/>
  <c r="BD1108" i="1"/>
  <c r="BE1108" i="1"/>
  <c r="BF1108" i="1"/>
  <c r="BG1108" i="1"/>
  <c r="BH1108" i="1"/>
  <c r="BI1108" i="1"/>
  <c r="BD1109" i="1"/>
  <c r="BE1109" i="1"/>
  <c r="BF1109" i="1"/>
  <c r="BG1109" i="1"/>
  <c r="BH1109" i="1"/>
  <c r="BI1109" i="1"/>
  <c r="BD1110" i="1"/>
  <c r="BE1110" i="1"/>
  <c r="BF1110" i="1"/>
  <c r="BG1110" i="1"/>
  <c r="BH1110" i="1"/>
  <c r="BI1110" i="1"/>
  <c r="BD1111" i="1"/>
  <c r="BE1111" i="1"/>
  <c r="BF1111" i="1"/>
  <c r="BG1111" i="1"/>
  <c r="BH1111" i="1"/>
  <c r="BI1111" i="1"/>
  <c r="BD1112" i="1"/>
  <c r="BE1112" i="1"/>
  <c r="BF1112" i="1"/>
  <c r="BG1112" i="1"/>
  <c r="BH1112" i="1"/>
  <c r="BI1112" i="1"/>
  <c r="BD1113" i="1"/>
  <c r="BE1113" i="1"/>
  <c r="BF1113" i="1"/>
  <c r="BG1113" i="1"/>
  <c r="BH1113" i="1"/>
  <c r="BI1113" i="1"/>
  <c r="BD1114" i="1"/>
  <c r="BE1114" i="1"/>
  <c r="BF1114" i="1"/>
  <c r="BG1114" i="1"/>
  <c r="BH1114" i="1"/>
  <c r="BI1114" i="1"/>
  <c r="BD1115" i="1"/>
  <c r="BE1115" i="1"/>
  <c r="BF1115" i="1"/>
  <c r="BG1115" i="1"/>
  <c r="BH1115" i="1"/>
  <c r="BI1115" i="1"/>
  <c r="BD1116" i="1"/>
  <c r="BE1116" i="1"/>
  <c r="BF1116" i="1"/>
  <c r="BG1116" i="1"/>
  <c r="BH1116" i="1"/>
  <c r="BI1116" i="1"/>
  <c r="BD1117" i="1"/>
  <c r="BE1117" i="1"/>
  <c r="BF1117" i="1"/>
  <c r="BG1117" i="1"/>
  <c r="BH1117" i="1"/>
  <c r="BI1117" i="1"/>
  <c r="BD1118" i="1"/>
  <c r="BE1118" i="1"/>
  <c r="BF1118" i="1"/>
  <c r="BG1118" i="1"/>
  <c r="BH1118" i="1"/>
  <c r="BI1118" i="1"/>
  <c r="BD1119" i="1"/>
  <c r="BE1119" i="1"/>
  <c r="BF1119" i="1"/>
  <c r="BG1119" i="1"/>
  <c r="BH1119" i="1"/>
  <c r="BI1119" i="1"/>
  <c r="BD1120" i="1"/>
  <c r="BE1120" i="1"/>
  <c r="BF1120" i="1"/>
  <c r="BG1120" i="1"/>
  <c r="BH1120" i="1"/>
  <c r="BI1120" i="1"/>
  <c r="BD1121" i="1"/>
  <c r="BE1121" i="1"/>
  <c r="BF1121" i="1"/>
  <c r="BG1121" i="1"/>
  <c r="BH1121" i="1"/>
  <c r="BI1121" i="1"/>
  <c r="BD1122" i="1"/>
  <c r="BE1122" i="1"/>
  <c r="BF1122" i="1"/>
  <c r="BG1122" i="1"/>
  <c r="BH1122" i="1"/>
  <c r="BI1122" i="1"/>
  <c r="BD1123" i="1"/>
  <c r="BE1123" i="1"/>
  <c r="BF1123" i="1"/>
  <c r="BG1123" i="1"/>
  <c r="BH1123" i="1"/>
  <c r="BI1123" i="1"/>
  <c r="BD1124" i="1"/>
  <c r="BE1124" i="1"/>
  <c r="BF1124" i="1"/>
  <c r="BG1124" i="1"/>
  <c r="BH1124" i="1"/>
  <c r="BI1124" i="1"/>
  <c r="BD1125" i="1"/>
  <c r="BE1125" i="1"/>
  <c r="BF1125" i="1"/>
  <c r="BG1125" i="1"/>
  <c r="BH1125" i="1"/>
  <c r="BI1125" i="1"/>
  <c r="BD1126" i="1"/>
  <c r="BE1126" i="1"/>
  <c r="BF1126" i="1"/>
  <c r="BG1126" i="1"/>
  <c r="BH1126" i="1"/>
  <c r="BI1126" i="1"/>
  <c r="BD1127" i="1"/>
  <c r="BE1127" i="1"/>
  <c r="BF1127" i="1"/>
  <c r="BG1127" i="1"/>
  <c r="BH1127" i="1"/>
  <c r="BI1127" i="1"/>
  <c r="BD1128" i="1"/>
  <c r="BE1128" i="1"/>
  <c r="BF1128" i="1"/>
  <c r="BG1128" i="1"/>
  <c r="BH1128" i="1"/>
  <c r="BI1128" i="1"/>
  <c r="BD1129" i="1"/>
  <c r="BE1129" i="1"/>
  <c r="BF1129" i="1"/>
  <c r="BG1129" i="1"/>
  <c r="BH1129" i="1"/>
  <c r="BI1129" i="1"/>
  <c r="BD1130" i="1"/>
  <c r="BE1130" i="1"/>
  <c r="BF1130" i="1"/>
  <c r="BG1130" i="1"/>
  <c r="BH1130" i="1"/>
  <c r="BI1130" i="1"/>
  <c r="BD1131" i="1"/>
  <c r="BE1131" i="1"/>
  <c r="BF1131" i="1"/>
  <c r="BG1131" i="1"/>
  <c r="BH1131" i="1"/>
  <c r="BI1131" i="1"/>
  <c r="BD1132" i="1"/>
  <c r="BE1132" i="1"/>
  <c r="BF1132" i="1"/>
  <c r="BG1132" i="1"/>
  <c r="BH1132" i="1"/>
  <c r="BI1132" i="1"/>
  <c r="BD1133" i="1"/>
  <c r="BE1133" i="1"/>
  <c r="BF1133" i="1"/>
  <c r="BG1133" i="1"/>
  <c r="BH1133" i="1"/>
  <c r="BI1133" i="1"/>
  <c r="BD1134" i="1"/>
  <c r="BE1134" i="1"/>
  <c r="BF1134" i="1"/>
  <c r="BG1134" i="1"/>
  <c r="BH1134" i="1"/>
  <c r="BI1134" i="1"/>
  <c r="BD1135" i="1"/>
  <c r="BE1135" i="1"/>
  <c r="BF1135" i="1"/>
  <c r="BG1135" i="1"/>
  <c r="BH1135" i="1"/>
  <c r="BI1135" i="1"/>
  <c r="BD1136" i="1"/>
  <c r="BE1136" i="1"/>
  <c r="BF1136" i="1"/>
  <c r="BG1136" i="1"/>
  <c r="BH1136" i="1"/>
  <c r="BI1136" i="1"/>
  <c r="BD1137" i="1"/>
  <c r="BE1137" i="1"/>
  <c r="BF1137" i="1"/>
  <c r="BG1137" i="1"/>
  <c r="BH1137" i="1"/>
  <c r="BI1137" i="1"/>
  <c r="BD1138" i="1"/>
  <c r="BE1138" i="1"/>
  <c r="BF1138" i="1"/>
  <c r="BG1138" i="1"/>
  <c r="BH1138" i="1"/>
  <c r="BI1138" i="1"/>
  <c r="BD1139" i="1"/>
  <c r="BE1139" i="1"/>
  <c r="BF1139" i="1"/>
  <c r="BG1139" i="1"/>
  <c r="BH1139" i="1"/>
  <c r="BI1139" i="1"/>
  <c r="BD1140" i="1"/>
  <c r="BE1140" i="1"/>
  <c r="BF1140" i="1"/>
  <c r="BG1140" i="1"/>
  <c r="BH1140" i="1"/>
  <c r="BI1140" i="1"/>
  <c r="BD1141" i="1"/>
  <c r="BE1141" i="1"/>
  <c r="BF1141" i="1"/>
  <c r="BG1141" i="1"/>
  <c r="BH1141" i="1"/>
  <c r="BI1141" i="1"/>
  <c r="BD1142" i="1"/>
  <c r="BE1142" i="1"/>
  <c r="BF1142" i="1"/>
  <c r="BG1142" i="1"/>
  <c r="BH1142" i="1"/>
  <c r="BI1142" i="1"/>
  <c r="BD1143" i="1"/>
  <c r="BE1143" i="1"/>
  <c r="BF1143" i="1"/>
  <c r="BG1143" i="1"/>
  <c r="BH1143" i="1"/>
  <c r="BI1143" i="1"/>
  <c r="BD1144" i="1"/>
  <c r="BE1144" i="1"/>
  <c r="BF1144" i="1"/>
  <c r="BG1144" i="1"/>
  <c r="BH1144" i="1"/>
  <c r="BI1144" i="1"/>
  <c r="BD1145" i="1"/>
  <c r="BE1145" i="1"/>
  <c r="BF1145" i="1"/>
  <c r="BG1145" i="1"/>
  <c r="BH1145" i="1"/>
  <c r="BI1145" i="1"/>
  <c r="BD1146" i="1"/>
  <c r="BE1146" i="1"/>
  <c r="BF1146" i="1"/>
  <c r="BG1146" i="1"/>
  <c r="BH1146" i="1"/>
  <c r="BI1146" i="1"/>
  <c r="BD1147" i="1"/>
  <c r="BE1147" i="1"/>
  <c r="BF1147" i="1"/>
  <c r="BG1147" i="1"/>
  <c r="BH1147" i="1"/>
  <c r="BI1147" i="1"/>
  <c r="BD1148" i="1"/>
  <c r="BE1148" i="1"/>
  <c r="BF1148" i="1"/>
  <c r="BG1148" i="1"/>
  <c r="BH1148" i="1"/>
  <c r="BI1148" i="1"/>
  <c r="BD1149" i="1"/>
  <c r="BE1149" i="1"/>
  <c r="BF1149" i="1"/>
  <c r="BG1149" i="1"/>
  <c r="BH1149" i="1"/>
  <c r="BI1149" i="1"/>
  <c r="BD1150" i="1"/>
  <c r="BE1150" i="1"/>
  <c r="BF1150" i="1"/>
  <c r="BG1150" i="1"/>
  <c r="BH1150" i="1"/>
  <c r="BI1150" i="1"/>
  <c r="BD1151" i="1"/>
  <c r="BE1151" i="1"/>
  <c r="BF1151" i="1"/>
  <c r="BG1151" i="1"/>
  <c r="BH1151" i="1"/>
  <c r="BI1151" i="1"/>
  <c r="BD1152" i="1"/>
  <c r="BE1152" i="1"/>
  <c r="BF1152" i="1"/>
  <c r="BG1152" i="1"/>
  <c r="BH1152" i="1"/>
  <c r="BI1152" i="1"/>
  <c r="BD1153" i="1"/>
  <c r="BE1153" i="1"/>
  <c r="BF1153" i="1"/>
  <c r="BG1153" i="1"/>
  <c r="BH1153" i="1"/>
  <c r="BI1153" i="1"/>
  <c r="BD1154" i="1"/>
  <c r="BE1154" i="1"/>
  <c r="BF1154" i="1"/>
  <c r="BG1154" i="1"/>
  <c r="BH1154" i="1"/>
  <c r="BI1154" i="1"/>
  <c r="BD1155" i="1"/>
  <c r="BE1155" i="1"/>
  <c r="BF1155" i="1"/>
  <c r="BG1155" i="1"/>
  <c r="BH1155" i="1"/>
  <c r="BI1155" i="1"/>
  <c r="BD1156" i="1"/>
  <c r="BE1156" i="1"/>
  <c r="BF1156" i="1"/>
  <c r="BG1156" i="1"/>
  <c r="BH1156" i="1"/>
  <c r="BI1156" i="1"/>
  <c r="BD1157" i="1"/>
  <c r="BE1157" i="1"/>
  <c r="BF1157" i="1"/>
  <c r="BG1157" i="1"/>
  <c r="BH1157" i="1"/>
  <c r="BI1157" i="1"/>
  <c r="BD1158" i="1"/>
  <c r="BE1158" i="1"/>
  <c r="BF1158" i="1"/>
  <c r="BG1158" i="1"/>
  <c r="BH1158" i="1"/>
  <c r="BI1158" i="1"/>
  <c r="BD1159" i="1"/>
  <c r="BE1159" i="1"/>
  <c r="BF1159" i="1"/>
  <c r="BG1159" i="1"/>
  <c r="BH1159" i="1"/>
  <c r="BI1159" i="1"/>
  <c r="BD1160" i="1"/>
  <c r="BE1160" i="1"/>
  <c r="BF1160" i="1"/>
  <c r="BG1160" i="1"/>
  <c r="BH1160" i="1"/>
  <c r="BI1160" i="1"/>
  <c r="BD1161" i="1"/>
  <c r="BE1161" i="1"/>
  <c r="BF1161" i="1"/>
  <c r="BG1161" i="1"/>
  <c r="BH1161" i="1"/>
  <c r="BI1161" i="1"/>
  <c r="BD1162" i="1"/>
  <c r="BE1162" i="1"/>
  <c r="BF1162" i="1"/>
  <c r="BG1162" i="1"/>
  <c r="BH1162" i="1"/>
  <c r="BI1162" i="1"/>
  <c r="BD1163" i="1"/>
  <c r="BE1163" i="1"/>
  <c r="BF1163" i="1"/>
  <c r="BG1163" i="1"/>
  <c r="BH1163" i="1"/>
  <c r="BI1163" i="1"/>
  <c r="BD1164" i="1"/>
  <c r="BE1164" i="1"/>
  <c r="BF1164" i="1"/>
  <c r="BG1164" i="1"/>
  <c r="BH1164" i="1"/>
  <c r="BI1164" i="1"/>
  <c r="BD1165" i="1"/>
  <c r="BE1165" i="1"/>
  <c r="BF1165" i="1"/>
  <c r="BG1165" i="1"/>
  <c r="BH1165" i="1"/>
  <c r="BI1165" i="1"/>
  <c r="BD1166" i="1"/>
  <c r="BE1166" i="1"/>
  <c r="BF1166" i="1"/>
  <c r="BG1166" i="1"/>
  <c r="BH1166" i="1"/>
  <c r="BI1166" i="1"/>
  <c r="BD1167" i="1"/>
  <c r="BE1167" i="1"/>
  <c r="BF1167" i="1"/>
  <c r="BG1167" i="1"/>
  <c r="BH1167" i="1"/>
  <c r="BI1167" i="1"/>
  <c r="BD1168" i="1"/>
  <c r="BE1168" i="1"/>
  <c r="BF1168" i="1"/>
  <c r="BG1168" i="1"/>
  <c r="BH1168" i="1"/>
  <c r="BI1168" i="1"/>
  <c r="BD1169" i="1"/>
  <c r="BE1169" i="1"/>
  <c r="BF1169" i="1"/>
  <c r="BG1169" i="1"/>
  <c r="BH1169" i="1"/>
  <c r="BI1169" i="1"/>
  <c r="BD1170" i="1"/>
  <c r="BE1170" i="1"/>
  <c r="BF1170" i="1"/>
  <c r="BG1170" i="1"/>
  <c r="BH1170" i="1"/>
  <c r="BI1170" i="1"/>
  <c r="BD1171" i="1"/>
  <c r="BE1171" i="1"/>
  <c r="BF1171" i="1"/>
  <c r="BG1171" i="1"/>
  <c r="BH1171" i="1"/>
  <c r="BI1171" i="1"/>
  <c r="BD1172" i="1"/>
  <c r="BE1172" i="1"/>
  <c r="BF1172" i="1"/>
  <c r="BG1172" i="1"/>
  <c r="BH1172" i="1"/>
  <c r="BI1172" i="1"/>
  <c r="BD1173" i="1"/>
  <c r="BE1173" i="1"/>
  <c r="BF1173" i="1"/>
  <c r="BG1173" i="1"/>
  <c r="BH1173" i="1"/>
  <c r="BI1173" i="1"/>
  <c r="BD1174" i="1"/>
  <c r="BE1174" i="1"/>
  <c r="BF1174" i="1"/>
  <c r="BG1174" i="1"/>
  <c r="BH1174" i="1"/>
  <c r="BI1174" i="1"/>
  <c r="BD1175" i="1"/>
  <c r="BE1175" i="1"/>
  <c r="BF1175" i="1"/>
  <c r="BG1175" i="1"/>
  <c r="BH1175" i="1"/>
  <c r="BI1175" i="1"/>
  <c r="BD1176" i="1"/>
  <c r="BE1176" i="1"/>
  <c r="BF1176" i="1"/>
  <c r="BG1176" i="1"/>
  <c r="BH1176" i="1"/>
  <c r="BI1176" i="1"/>
  <c r="BD1177" i="1"/>
  <c r="BE1177" i="1"/>
  <c r="BF1177" i="1"/>
  <c r="BG1177" i="1"/>
  <c r="BH1177" i="1"/>
  <c r="BI1177" i="1"/>
  <c r="BD1178" i="1"/>
  <c r="BE1178" i="1"/>
  <c r="BF1178" i="1"/>
  <c r="BG1178" i="1"/>
  <c r="BH1178" i="1"/>
  <c r="BI1178" i="1"/>
  <c r="BD1179" i="1"/>
  <c r="BE1179" i="1"/>
  <c r="BF1179" i="1"/>
  <c r="BG1179" i="1"/>
  <c r="BH1179" i="1"/>
  <c r="BI1179" i="1"/>
  <c r="BD1180" i="1"/>
  <c r="BE1180" i="1"/>
  <c r="BF1180" i="1"/>
  <c r="BG1180" i="1"/>
  <c r="BH1180" i="1"/>
  <c r="BI1180" i="1"/>
  <c r="BD1181" i="1"/>
  <c r="BE1181" i="1"/>
  <c r="BF1181" i="1"/>
  <c r="BG1181" i="1"/>
  <c r="BH1181" i="1"/>
  <c r="BI1181" i="1"/>
  <c r="BD1182" i="1"/>
  <c r="BE1182" i="1"/>
  <c r="BF1182" i="1"/>
  <c r="BG1182" i="1"/>
  <c r="BH1182" i="1"/>
  <c r="BI1182" i="1"/>
  <c r="BD1183" i="1"/>
  <c r="BE1183" i="1"/>
  <c r="BF1183" i="1"/>
  <c r="BG1183" i="1"/>
  <c r="BH1183" i="1"/>
  <c r="BI1183" i="1"/>
  <c r="BD1184" i="1"/>
  <c r="BE1184" i="1"/>
  <c r="BF1184" i="1"/>
  <c r="BG1184" i="1"/>
  <c r="BH1184" i="1"/>
  <c r="BI1184" i="1"/>
  <c r="BD1185" i="1"/>
  <c r="BE1185" i="1"/>
  <c r="BF1185" i="1"/>
  <c r="BG1185" i="1"/>
  <c r="BH1185" i="1"/>
  <c r="BI1185" i="1"/>
  <c r="BD1186" i="1"/>
  <c r="BE1186" i="1"/>
  <c r="BF1186" i="1"/>
  <c r="BG1186" i="1"/>
  <c r="BH1186" i="1"/>
  <c r="BI1186" i="1"/>
  <c r="BD1187" i="1"/>
  <c r="BE1187" i="1"/>
  <c r="BF1187" i="1"/>
  <c r="BG1187" i="1"/>
  <c r="BH1187" i="1"/>
  <c r="BI1187" i="1"/>
  <c r="BD1188" i="1"/>
  <c r="BE1188" i="1"/>
  <c r="BF1188" i="1"/>
  <c r="BG1188" i="1"/>
  <c r="BH1188" i="1"/>
  <c r="BI1188" i="1"/>
  <c r="BD1189" i="1"/>
  <c r="BE1189" i="1"/>
  <c r="BF1189" i="1"/>
  <c r="BG1189" i="1"/>
  <c r="BH1189" i="1"/>
  <c r="BI1189" i="1"/>
  <c r="BD1190" i="1"/>
  <c r="BE1190" i="1"/>
  <c r="BF1190" i="1"/>
  <c r="BG1190" i="1"/>
  <c r="BH1190" i="1"/>
  <c r="BI1190" i="1"/>
  <c r="BD1191" i="1"/>
  <c r="BE1191" i="1"/>
  <c r="BF1191" i="1"/>
  <c r="BG1191" i="1"/>
  <c r="BH1191" i="1"/>
  <c r="BI1191" i="1"/>
  <c r="BD1192" i="1"/>
  <c r="BE1192" i="1"/>
  <c r="BF1192" i="1"/>
  <c r="BG1192" i="1"/>
  <c r="BH1192" i="1"/>
  <c r="BI1192" i="1"/>
  <c r="BD1193" i="1"/>
  <c r="BE1193" i="1"/>
  <c r="BF1193" i="1"/>
  <c r="BG1193" i="1"/>
  <c r="BH1193" i="1"/>
  <c r="BI1193" i="1"/>
  <c r="BD1194" i="1"/>
  <c r="BE1194" i="1"/>
  <c r="BF1194" i="1"/>
  <c r="BG1194" i="1"/>
  <c r="BH1194" i="1"/>
  <c r="BI1194" i="1"/>
  <c r="BD1195" i="1"/>
  <c r="BE1195" i="1"/>
  <c r="BF1195" i="1"/>
  <c r="BG1195" i="1"/>
  <c r="BH1195" i="1"/>
  <c r="BI1195" i="1"/>
  <c r="BD1196" i="1"/>
  <c r="BE1196" i="1"/>
  <c r="BF1196" i="1"/>
  <c r="BG1196" i="1"/>
  <c r="BH1196" i="1"/>
  <c r="BI1196" i="1"/>
  <c r="BD1197" i="1"/>
  <c r="BE1197" i="1"/>
  <c r="BF1197" i="1"/>
  <c r="BG1197" i="1"/>
  <c r="BH1197" i="1"/>
  <c r="BI1197" i="1"/>
  <c r="BD1198" i="1"/>
  <c r="BE1198" i="1"/>
  <c r="BF1198" i="1"/>
  <c r="BG1198" i="1"/>
  <c r="BH1198" i="1"/>
  <c r="BI1198" i="1"/>
  <c r="BD1199" i="1"/>
  <c r="BE1199" i="1"/>
  <c r="BF1199" i="1"/>
  <c r="BG1199" i="1"/>
  <c r="BH1199" i="1"/>
  <c r="BI1199" i="1"/>
  <c r="BD1200" i="1"/>
  <c r="BE1200" i="1"/>
  <c r="BF1200" i="1"/>
  <c r="BG1200" i="1"/>
  <c r="BH1200" i="1"/>
  <c r="BI1200" i="1"/>
  <c r="BD1201" i="1"/>
  <c r="BE1201" i="1"/>
  <c r="BF1201" i="1"/>
  <c r="BG1201" i="1"/>
  <c r="BH1201" i="1"/>
  <c r="BI1201" i="1"/>
  <c r="BD1202" i="1"/>
  <c r="BE1202" i="1"/>
  <c r="BF1202" i="1"/>
  <c r="BG1202" i="1"/>
  <c r="BH1202" i="1"/>
  <c r="BI1202" i="1"/>
  <c r="BD1203" i="1"/>
  <c r="BE1203" i="1"/>
  <c r="BF1203" i="1"/>
  <c r="BG1203" i="1"/>
  <c r="BH1203" i="1"/>
  <c r="BI1203" i="1"/>
  <c r="BD1204" i="1"/>
  <c r="BE1204" i="1"/>
  <c r="BF1204" i="1"/>
  <c r="BG1204" i="1"/>
  <c r="BH1204" i="1"/>
  <c r="BI1204" i="1"/>
  <c r="BD1205" i="1"/>
  <c r="BE1205" i="1"/>
  <c r="BF1205" i="1"/>
  <c r="BG1205" i="1"/>
  <c r="BH1205" i="1"/>
  <c r="BI1205" i="1"/>
  <c r="BD1206" i="1"/>
  <c r="BE1206" i="1"/>
  <c r="BF1206" i="1"/>
  <c r="BG1206" i="1"/>
  <c r="BH1206" i="1"/>
  <c r="BI1206" i="1"/>
  <c r="BD1207" i="1"/>
  <c r="BE1207" i="1"/>
  <c r="BF1207" i="1"/>
  <c r="BG1207" i="1"/>
  <c r="BH1207" i="1"/>
  <c r="BI1207" i="1"/>
  <c r="BD1208" i="1"/>
  <c r="BE1208" i="1"/>
  <c r="BF1208" i="1"/>
  <c r="BG1208" i="1"/>
  <c r="BH1208" i="1"/>
  <c r="BI1208" i="1"/>
  <c r="BD1209" i="1"/>
  <c r="BE1209" i="1"/>
  <c r="BF1209" i="1"/>
  <c r="BG1209" i="1"/>
  <c r="BH1209" i="1"/>
  <c r="BI1209" i="1"/>
  <c r="BD1210" i="1"/>
  <c r="BE1210" i="1"/>
  <c r="BF1210" i="1"/>
  <c r="BG1210" i="1"/>
  <c r="BH1210" i="1"/>
  <c r="BI1210" i="1"/>
  <c r="BD1211" i="1"/>
  <c r="BE1211" i="1"/>
  <c r="BF1211" i="1"/>
  <c r="BG1211" i="1"/>
  <c r="BH1211" i="1"/>
  <c r="BI1211" i="1"/>
  <c r="BD1212" i="1"/>
  <c r="BE1212" i="1"/>
  <c r="BF1212" i="1"/>
  <c r="BG1212" i="1"/>
  <c r="BH1212" i="1"/>
  <c r="BI1212" i="1"/>
  <c r="BD1213" i="1"/>
  <c r="BE1213" i="1"/>
  <c r="BF1213" i="1"/>
  <c r="BG1213" i="1"/>
  <c r="BH1213" i="1"/>
  <c r="BI1213" i="1"/>
  <c r="BD1214" i="1"/>
  <c r="BE1214" i="1"/>
  <c r="BF1214" i="1"/>
  <c r="BG1214" i="1"/>
  <c r="BH1214" i="1"/>
  <c r="BI1214" i="1"/>
  <c r="BD1215" i="1"/>
  <c r="BE1215" i="1"/>
  <c r="BF1215" i="1"/>
  <c r="BG1215" i="1"/>
  <c r="BH1215" i="1"/>
  <c r="BI1215" i="1"/>
  <c r="BD1216" i="1"/>
  <c r="BE1216" i="1"/>
  <c r="BF1216" i="1"/>
  <c r="BG1216" i="1"/>
  <c r="BH1216" i="1"/>
  <c r="BI1216" i="1"/>
  <c r="BD1217" i="1"/>
  <c r="BE1217" i="1"/>
  <c r="BF1217" i="1"/>
  <c r="BG1217" i="1"/>
  <c r="BH1217" i="1"/>
  <c r="BI1217" i="1"/>
  <c r="BD1218" i="1"/>
  <c r="BE1218" i="1"/>
  <c r="BF1218" i="1"/>
  <c r="BG1218" i="1"/>
  <c r="BH1218" i="1"/>
  <c r="BI1218" i="1"/>
  <c r="BD1219" i="1"/>
  <c r="BE1219" i="1"/>
  <c r="BF1219" i="1"/>
  <c r="BG1219" i="1"/>
  <c r="BH1219" i="1"/>
  <c r="BI1219" i="1"/>
  <c r="BD1220" i="1"/>
  <c r="BE1220" i="1"/>
  <c r="BF1220" i="1"/>
  <c r="BG1220" i="1"/>
  <c r="BH1220" i="1"/>
  <c r="BI1220" i="1"/>
  <c r="BD1221" i="1"/>
  <c r="BE1221" i="1"/>
  <c r="BF1221" i="1"/>
  <c r="BG1221" i="1"/>
  <c r="BH1221" i="1"/>
  <c r="BI1221" i="1"/>
  <c r="BD1222" i="1"/>
  <c r="BE1222" i="1"/>
  <c r="BF1222" i="1"/>
  <c r="BG1222" i="1"/>
  <c r="BH1222" i="1"/>
  <c r="BI1222" i="1"/>
  <c r="BD1223" i="1"/>
  <c r="BE1223" i="1"/>
  <c r="BF1223" i="1"/>
  <c r="BG1223" i="1"/>
  <c r="BH1223" i="1"/>
  <c r="BI1223" i="1"/>
  <c r="BD1224" i="1"/>
  <c r="BE1224" i="1"/>
  <c r="BF1224" i="1"/>
  <c r="BG1224" i="1"/>
  <c r="BH1224" i="1"/>
  <c r="BI1224" i="1"/>
  <c r="BD1225" i="1"/>
  <c r="BE1225" i="1"/>
  <c r="BF1225" i="1"/>
  <c r="BG1225" i="1"/>
  <c r="BH1225" i="1"/>
  <c r="BI1225" i="1"/>
  <c r="BD1226" i="1"/>
  <c r="BE1226" i="1"/>
  <c r="BF1226" i="1"/>
  <c r="BG1226" i="1"/>
  <c r="BH1226" i="1"/>
  <c r="BI1226" i="1"/>
  <c r="BD1227" i="1"/>
  <c r="BE1227" i="1"/>
  <c r="BF1227" i="1"/>
  <c r="BG1227" i="1"/>
  <c r="BH1227" i="1"/>
  <c r="BI1227" i="1"/>
  <c r="BD1228" i="1"/>
  <c r="BE1228" i="1"/>
  <c r="BF1228" i="1"/>
  <c r="BG1228" i="1"/>
  <c r="BH1228" i="1"/>
  <c r="BI1228" i="1"/>
  <c r="BD1229" i="1"/>
  <c r="BE1229" i="1"/>
  <c r="BF1229" i="1"/>
  <c r="BG1229" i="1"/>
  <c r="BH1229" i="1"/>
  <c r="BI1229" i="1"/>
  <c r="BD1230" i="1"/>
  <c r="BE1230" i="1"/>
  <c r="BF1230" i="1"/>
  <c r="BG1230" i="1"/>
  <c r="BH1230" i="1"/>
  <c r="BI1230" i="1"/>
  <c r="BD1231" i="1"/>
  <c r="BE1231" i="1"/>
  <c r="BF1231" i="1"/>
  <c r="BG1231" i="1"/>
  <c r="BH1231" i="1"/>
  <c r="BI1231" i="1"/>
  <c r="BD1232" i="1"/>
  <c r="BE1232" i="1"/>
  <c r="BF1232" i="1"/>
  <c r="BG1232" i="1"/>
  <c r="BH1232" i="1"/>
  <c r="BI1232" i="1"/>
  <c r="BD1233" i="1"/>
  <c r="BE1233" i="1"/>
  <c r="BF1233" i="1"/>
  <c r="BG1233" i="1"/>
  <c r="BH1233" i="1"/>
  <c r="BI1233" i="1"/>
  <c r="BD1234" i="1"/>
  <c r="BE1234" i="1"/>
  <c r="BF1234" i="1"/>
  <c r="BG1234" i="1"/>
  <c r="BH1234" i="1"/>
  <c r="BI1234" i="1"/>
  <c r="BD1235" i="1"/>
  <c r="BE1235" i="1"/>
  <c r="BF1235" i="1"/>
  <c r="BG1235" i="1"/>
  <c r="BH1235" i="1"/>
  <c r="BI1235" i="1"/>
  <c r="BD1236" i="1"/>
  <c r="BE1236" i="1"/>
  <c r="BF1236" i="1"/>
  <c r="BG1236" i="1"/>
  <c r="BH1236" i="1"/>
  <c r="BI1236" i="1"/>
  <c r="BD1237" i="1"/>
  <c r="BE1237" i="1"/>
  <c r="BF1237" i="1"/>
  <c r="BG1237" i="1"/>
  <c r="BH1237" i="1"/>
  <c r="BI1237" i="1"/>
  <c r="BD1238" i="1"/>
  <c r="BE1238" i="1"/>
  <c r="BF1238" i="1"/>
  <c r="BG1238" i="1"/>
  <c r="BH1238" i="1"/>
  <c r="BI1238" i="1"/>
  <c r="BD1239" i="1"/>
  <c r="BE1239" i="1"/>
  <c r="BF1239" i="1"/>
  <c r="BG1239" i="1"/>
  <c r="BH1239" i="1"/>
  <c r="BI1239" i="1"/>
  <c r="BD1240" i="1"/>
  <c r="BE1240" i="1"/>
  <c r="BF1240" i="1"/>
  <c r="BG1240" i="1"/>
  <c r="BH1240" i="1"/>
  <c r="BI1240" i="1"/>
  <c r="BD1241" i="1"/>
  <c r="BE1241" i="1"/>
  <c r="BF1241" i="1"/>
  <c r="BG1241" i="1"/>
  <c r="BH1241" i="1"/>
  <c r="BI1241" i="1"/>
  <c r="BD1242" i="1"/>
  <c r="BE1242" i="1"/>
  <c r="BF1242" i="1"/>
  <c r="BG1242" i="1"/>
  <c r="BH1242" i="1"/>
  <c r="BI1242" i="1"/>
  <c r="BD1243" i="1"/>
  <c r="BE1243" i="1"/>
  <c r="BF1243" i="1"/>
  <c r="BG1243" i="1"/>
  <c r="BH1243" i="1"/>
  <c r="BI1243" i="1"/>
  <c r="BD1244" i="1"/>
  <c r="BE1244" i="1"/>
  <c r="BF1244" i="1"/>
  <c r="BG1244" i="1"/>
  <c r="BH1244" i="1"/>
  <c r="BI1244" i="1"/>
  <c r="BD1245" i="1"/>
  <c r="BE1245" i="1"/>
  <c r="BF1245" i="1"/>
  <c r="BG1245" i="1"/>
  <c r="BH1245" i="1"/>
  <c r="BI1245" i="1"/>
  <c r="BD1246" i="1"/>
  <c r="BE1246" i="1"/>
  <c r="BF1246" i="1"/>
  <c r="BG1246" i="1"/>
  <c r="BH1246" i="1"/>
  <c r="BI1246" i="1"/>
  <c r="BD1247" i="1"/>
  <c r="BE1247" i="1"/>
  <c r="BF1247" i="1"/>
  <c r="BG1247" i="1"/>
  <c r="BH1247" i="1"/>
  <c r="BI1247" i="1"/>
  <c r="BD1248" i="1"/>
  <c r="BE1248" i="1"/>
  <c r="BF1248" i="1"/>
  <c r="BG1248" i="1"/>
  <c r="BH1248" i="1"/>
  <c r="BI1248" i="1"/>
  <c r="BD1249" i="1"/>
  <c r="BE1249" i="1"/>
  <c r="BF1249" i="1"/>
  <c r="BG1249" i="1"/>
  <c r="BH1249" i="1"/>
  <c r="BI1249" i="1"/>
  <c r="BD1250" i="1"/>
  <c r="BE1250" i="1"/>
  <c r="BF1250" i="1"/>
  <c r="BG1250" i="1"/>
  <c r="BH1250" i="1"/>
  <c r="BI1250" i="1"/>
  <c r="BD1251" i="1"/>
  <c r="BE1251" i="1"/>
  <c r="BF1251" i="1"/>
  <c r="BG1251" i="1"/>
  <c r="BH1251" i="1"/>
  <c r="BI1251" i="1"/>
  <c r="BD1252" i="1"/>
  <c r="BE1252" i="1"/>
  <c r="BF1252" i="1"/>
  <c r="BG1252" i="1"/>
  <c r="BH1252" i="1"/>
  <c r="BI1252" i="1"/>
  <c r="BD1253" i="1"/>
  <c r="BE1253" i="1"/>
  <c r="BF1253" i="1"/>
  <c r="BG1253" i="1"/>
  <c r="BH1253" i="1"/>
  <c r="BI1253" i="1"/>
  <c r="BD1254" i="1"/>
  <c r="BE1254" i="1"/>
  <c r="BF1254" i="1"/>
  <c r="BG1254" i="1"/>
  <c r="BH1254" i="1"/>
  <c r="BI1254" i="1"/>
  <c r="BD1255" i="1"/>
  <c r="BE1255" i="1"/>
  <c r="BF1255" i="1"/>
  <c r="BG1255" i="1"/>
  <c r="BH1255" i="1"/>
  <c r="BI1255" i="1"/>
  <c r="BD1256" i="1"/>
  <c r="BE1256" i="1"/>
  <c r="BF1256" i="1"/>
  <c r="BG1256" i="1"/>
  <c r="BH1256" i="1"/>
  <c r="BI1256" i="1"/>
  <c r="BD1257" i="1"/>
  <c r="BE1257" i="1"/>
  <c r="BF1257" i="1"/>
  <c r="BG1257" i="1"/>
  <c r="BH1257" i="1"/>
  <c r="BI1257" i="1"/>
  <c r="BD1258" i="1"/>
  <c r="BE1258" i="1"/>
  <c r="BF1258" i="1"/>
  <c r="BG1258" i="1"/>
  <c r="BH1258" i="1"/>
  <c r="BI1258" i="1"/>
  <c r="BD1259" i="1"/>
  <c r="BE1259" i="1"/>
  <c r="BF1259" i="1"/>
  <c r="BG1259" i="1"/>
  <c r="BH1259" i="1"/>
  <c r="BI1259" i="1"/>
  <c r="BD1260" i="1"/>
  <c r="BE1260" i="1"/>
  <c r="BF1260" i="1"/>
  <c r="BG1260" i="1"/>
  <c r="BH1260" i="1"/>
  <c r="BI1260" i="1"/>
  <c r="BD1261" i="1"/>
  <c r="BE1261" i="1"/>
  <c r="BF1261" i="1"/>
  <c r="BG1261" i="1"/>
  <c r="BH1261" i="1"/>
  <c r="BI1261" i="1"/>
  <c r="BD1262" i="1"/>
  <c r="BE1262" i="1"/>
  <c r="BF1262" i="1"/>
  <c r="BG1262" i="1"/>
  <c r="BH1262" i="1"/>
  <c r="BI1262" i="1"/>
  <c r="BD1263" i="1"/>
  <c r="BE1263" i="1"/>
  <c r="BF1263" i="1"/>
  <c r="BG1263" i="1"/>
  <c r="BH1263" i="1"/>
  <c r="BI1263" i="1"/>
  <c r="BD1264" i="1"/>
  <c r="BE1264" i="1"/>
  <c r="BF1264" i="1"/>
  <c r="BG1264" i="1"/>
  <c r="BH1264" i="1"/>
  <c r="BI1264" i="1"/>
  <c r="BD1265" i="1"/>
  <c r="BE1265" i="1"/>
  <c r="BF1265" i="1"/>
  <c r="BG1265" i="1"/>
  <c r="BH1265" i="1"/>
  <c r="BI1265" i="1"/>
  <c r="BD1266" i="1"/>
  <c r="BE1266" i="1"/>
  <c r="BF1266" i="1"/>
  <c r="BG1266" i="1"/>
  <c r="BH1266" i="1"/>
  <c r="BI1266" i="1"/>
  <c r="BD1267" i="1"/>
  <c r="BE1267" i="1"/>
  <c r="BF1267" i="1"/>
  <c r="BG1267" i="1"/>
  <c r="BH1267" i="1"/>
  <c r="BI1267" i="1"/>
  <c r="BD1268" i="1"/>
  <c r="BE1268" i="1"/>
  <c r="BF1268" i="1"/>
  <c r="BG1268" i="1"/>
  <c r="BH1268" i="1"/>
  <c r="BI1268" i="1"/>
  <c r="BD1269" i="1"/>
  <c r="BE1269" i="1"/>
  <c r="BF1269" i="1"/>
  <c r="BG1269" i="1"/>
  <c r="BH1269" i="1"/>
  <c r="BI1269" i="1"/>
  <c r="BD1270" i="1"/>
  <c r="BE1270" i="1"/>
  <c r="BF1270" i="1"/>
  <c r="BG1270" i="1"/>
  <c r="BH1270" i="1"/>
  <c r="BI1270" i="1"/>
  <c r="BD1271" i="1"/>
  <c r="BE1271" i="1"/>
  <c r="BF1271" i="1"/>
  <c r="BG1271" i="1"/>
  <c r="BH1271" i="1"/>
  <c r="BI1271" i="1"/>
  <c r="BD1272" i="1"/>
  <c r="BE1272" i="1"/>
  <c r="BF1272" i="1"/>
  <c r="BG1272" i="1"/>
  <c r="BH1272" i="1"/>
  <c r="BI1272" i="1"/>
  <c r="BD1273" i="1"/>
  <c r="BE1273" i="1"/>
  <c r="BF1273" i="1"/>
  <c r="BG1273" i="1"/>
  <c r="BH1273" i="1"/>
  <c r="BI1273" i="1"/>
  <c r="BD1274" i="1"/>
  <c r="BE1274" i="1"/>
  <c r="BF1274" i="1"/>
  <c r="BG1274" i="1"/>
  <c r="BH1274" i="1"/>
  <c r="BI1274" i="1"/>
  <c r="BD1275" i="1"/>
  <c r="BE1275" i="1"/>
  <c r="BF1275" i="1"/>
  <c r="BG1275" i="1"/>
  <c r="BH1275" i="1"/>
  <c r="BI1275" i="1"/>
  <c r="BD1276" i="1"/>
  <c r="BE1276" i="1"/>
  <c r="BF1276" i="1"/>
  <c r="BG1276" i="1"/>
  <c r="BH1276" i="1"/>
  <c r="BI1276" i="1"/>
  <c r="BD1277" i="1"/>
  <c r="BE1277" i="1"/>
  <c r="BF1277" i="1"/>
  <c r="BG1277" i="1"/>
  <c r="BH1277" i="1"/>
  <c r="BI1277" i="1"/>
  <c r="BD1278" i="1"/>
  <c r="BE1278" i="1"/>
  <c r="BF1278" i="1"/>
  <c r="BG1278" i="1"/>
  <c r="BH1278" i="1"/>
  <c r="BI1278" i="1"/>
  <c r="BD1279" i="1"/>
  <c r="BE1279" i="1"/>
  <c r="BF1279" i="1"/>
  <c r="BG1279" i="1"/>
  <c r="BH1279" i="1"/>
  <c r="BI1279" i="1"/>
  <c r="BD1280" i="1"/>
  <c r="BE1280" i="1"/>
  <c r="BF1280" i="1"/>
  <c r="BG1280" i="1"/>
  <c r="BH1280" i="1"/>
  <c r="BI1280" i="1"/>
  <c r="BD1281" i="1"/>
  <c r="BE1281" i="1"/>
  <c r="BF1281" i="1"/>
  <c r="BG1281" i="1"/>
  <c r="BH1281" i="1"/>
  <c r="BI1281" i="1"/>
  <c r="BD1282" i="1"/>
  <c r="BE1282" i="1"/>
  <c r="BF1282" i="1"/>
  <c r="BG1282" i="1"/>
  <c r="BH1282" i="1"/>
  <c r="BI1282" i="1"/>
  <c r="BD1283" i="1"/>
  <c r="BE1283" i="1"/>
  <c r="BF1283" i="1"/>
  <c r="BG1283" i="1"/>
  <c r="BH1283" i="1"/>
  <c r="BI1283" i="1"/>
  <c r="BD1284" i="1"/>
  <c r="BE1284" i="1"/>
  <c r="BF1284" i="1"/>
  <c r="BG1284" i="1"/>
  <c r="BH1284" i="1"/>
  <c r="BI1284" i="1"/>
  <c r="BD1285" i="1"/>
  <c r="BE1285" i="1"/>
  <c r="BF1285" i="1"/>
  <c r="BG1285" i="1"/>
  <c r="BH1285" i="1"/>
  <c r="BI1285" i="1"/>
  <c r="BD1286" i="1"/>
  <c r="BE1286" i="1"/>
  <c r="BF1286" i="1"/>
  <c r="BG1286" i="1"/>
  <c r="BH1286" i="1"/>
  <c r="BI1286" i="1"/>
  <c r="BD1287" i="1"/>
  <c r="BE1287" i="1"/>
  <c r="BF1287" i="1"/>
  <c r="BG1287" i="1"/>
  <c r="BH1287" i="1"/>
  <c r="BI1287" i="1"/>
  <c r="BD1288" i="1"/>
  <c r="BE1288" i="1"/>
  <c r="BF1288" i="1"/>
  <c r="BG1288" i="1"/>
  <c r="BH1288" i="1"/>
  <c r="BI1288" i="1"/>
  <c r="BD1289" i="1"/>
  <c r="BE1289" i="1"/>
  <c r="BF1289" i="1"/>
  <c r="BG1289" i="1"/>
  <c r="BH1289" i="1"/>
  <c r="BI1289" i="1"/>
  <c r="BD1290" i="1"/>
  <c r="BE1290" i="1"/>
  <c r="BF1290" i="1"/>
  <c r="BG1290" i="1"/>
  <c r="BH1290" i="1"/>
  <c r="BI1290" i="1"/>
  <c r="BD1291" i="1"/>
  <c r="BE1291" i="1"/>
  <c r="BF1291" i="1"/>
  <c r="BG1291" i="1"/>
  <c r="BH1291" i="1"/>
  <c r="BI1291" i="1"/>
  <c r="BD1292" i="1"/>
  <c r="BE1292" i="1"/>
  <c r="BF1292" i="1"/>
  <c r="BG1292" i="1"/>
  <c r="BH1292" i="1"/>
  <c r="BI1292" i="1"/>
  <c r="BD1293" i="1"/>
  <c r="BE1293" i="1"/>
  <c r="BF1293" i="1"/>
  <c r="BG1293" i="1"/>
  <c r="BH1293" i="1"/>
  <c r="BI1293" i="1"/>
  <c r="BD1294" i="1"/>
  <c r="BE1294" i="1"/>
  <c r="BF1294" i="1"/>
  <c r="BG1294" i="1"/>
  <c r="BH1294" i="1"/>
  <c r="BI1294" i="1"/>
  <c r="BD1295" i="1"/>
  <c r="BE1295" i="1"/>
  <c r="BF1295" i="1"/>
  <c r="BG1295" i="1"/>
  <c r="BH1295" i="1"/>
  <c r="BI1295" i="1"/>
  <c r="BD1296" i="1"/>
  <c r="BE1296" i="1"/>
  <c r="BF1296" i="1"/>
  <c r="BG1296" i="1"/>
  <c r="BH1296" i="1"/>
  <c r="BI1296" i="1"/>
  <c r="BD1297" i="1"/>
  <c r="BE1297" i="1"/>
  <c r="BF1297" i="1"/>
  <c r="BG1297" i="1"/>
  <c r="BH1297" i="1"/>
  <c r="BI1297" i="1"/>
  <c r="BD1298" i="1"/>
  <c r="BE1298" i="1"/>
  <c r="BF1298" i="1"/>
  <c r="BG1298" i="1"/>
  <c r="BH1298" i="1"/>
  <c r="BI1298" i="1"/>
  <c r="BD1299" i="1"/>
  <c r="BE1299" i="1"/>
  <c r="BF1299" i="1"/>
  <c r="BG1299" i="1"/>
  <c r="BH1299" i="1"/>
  <c r="BI1299" i="1"/>
  <c r="BD1300" i="1"/>
  <c r="BE1300" i="1"/>
  <c r="BF1300" i="1"/>
  <c r="BG1300" i="1"/>
  <c r="BH1300" i="1"/>
  <c r="BI1300" i="1"/>
  <c r="BD1301" i="1"/>
  <c r="BE1301" i="1"/>
  <c r="BF1301" i="1"/>
  <c r="BG1301" i="1"/>
  <c r="BH1301" i="1"/>
  <c r="BI1301" i="1"/>
  <c r="BD1302" i="1"/>
  <c r="BE1302" i="1"/>
  <c r="BF1302" i="1"/>
  <c r="BG1302" i="1"/>
  <c r="BH1302" i="1"/>
  <c r="BI1302" i="1"/>
  <c r="BD1303" i="1"/>
  <c r="BE1303" i="1"/>
  <c r="BF1303" i="1"/>
  <c r="BG1303" i="1"/>
  <c r="BH1303" i="1"/>
  <c r="BI1303" i="1"/>
  <c r="BD1304" i="1"/>
  <c r="BE1304" i="1"/>
  <c r="BF1304" i="1"/>
  <c r="BG1304" i="1"/>
  <c r="BH1304" i="1"/>
  <c r="BI1304" i="1"/>
  <c r="BD1305" i="1"/>
  <c r="BE1305" i="1"/>
  <c r="BF1305" i="1"/>
  <c r="BG1305" i="1"/>
  <c r="BH1305" i="1"/>
  <c r="BI1305" i="1"/>
  <c r="BD1306" i="1"/>
  <c r="BE1306" i="1"/>
  <c r="BF1306" i="1"/>
  <c r="BG1306" i="1"/>
  <c r="BH1306" i="1"/>
  <c r="BI1306" i="1"/>
  <c r="BD1307" i="1"/>
  <c r="BE1307" i="1"/>
  <c r="BF1307" i="1"/>
  <c r="BG1307" i="1"/>
  <c r="BH1307" i="1"/>
  <c r="BI1307" i="1"/>
  <c r="BD1308" i="1"/>
  <c r="BE1308" i="1"/>
  <c r="BF1308" i="1"/>
  <c r="BG1308" i="1"/>
  <c r="BH1308" i="1"/>
  <c r="BI1308" i="1"/>
  <c r="BD1309" i="1"/>
  <c r="BE1309" i="1"/>
  <c r="BF1309" i="1"/>
  <c r="BG1309" i="1"/>
  <c r="BH1309" i="1"/>
  <c r="BI1309" i="1"/>
  <c r="BD1310" i="1"/>
  <c r="BE1310" i="1"/>
  <c r="BF1310" i="1"/>
  <c r="BG1310" i="1"/>
  <c r="BH1310" i="1"/>
  <c r="BI1310" i="1"/>
  <c r="BD1311" i="1"/>
  <c r="BE1311" i="1"/>
  <c r="BF1311" i="1"/>
  <c r="BG1311" i="1"/>
  <c r="BH1311" i="1"/>
  <c r="BI1311" i="1"/>
  <c r="BD1312" i="1"/>
  <c r="BE1312" i="1"/>
  <c r="BF1312" i="1"/>
  <c r="BG1312" i="1"/>
  <c r="BH1312" i="1"/>
  <c r="BI1312" i="1"/>
  <c r="BD1313" i="1"/>
  <c r="BE1313" i="1"/>
  <c r="BF1313" i="1"/>
  <c r="BG1313" i="1"/>
  <c r="BH1313" i="1"/>
  <c r="BI1313" i="1"/>
  <c r="BD1314" i="1"/>
  <c r="BE1314" i="1"/>
  <c r="BF1314" i="1"/>
  <c r="BG1314" i="1"/>
  <c r="BH1314" i="1"/>
  <c r="BI1314" i="1"/>
  <c r="BD1315" i="1"/>
  <c r="BE1315" i="1"/>
  <c r="BF1315" i="1"/>
  <c r="BG1315" i="1"/>
  <c r="BH1315" i="1"/>
  <c r="BI1315" i="1"/>
  <c r="BD1316" i="1"/>
  <c r="BE1316" i="1"/>
  <c r="BF1316" i="1"/>
  <c r="BG1316" i="1"/>
  <c r="BH1316" i="1"/>
  <c r="BI1316" i="1"/>
  <c r="BD1317" i="1"/>
  <c r="BE1317" i="1"/>
  <c r="BF1317" i="1"/>
  <c r="BG1317" i="1"/>
  <c r="BH1317" i="1"/>
  <c r="BI1317" i="1"/>
  <c r="BD1318" i="1"/>
  <c r="BE1318" i="1"/>
  <c r="BF1318" i="1"/>
  <c r="BG1318" i="1"/>
  <c r="BH1318" i="1"/>
  <c r="BI1318" i="1"/>
  <c r="BD1319" i="1"/>
  <c r="BE1319" i="1"/>
  <c r="BF1319" i="1"/>
  <c r="BG1319" i="1"/>
  <c r="BH1319" i="1"/>
  <c r="BI1319" i="1"/>
  <c r="BD1320" i="1"/>
  <c r="BE1320" i="1"/>
  <c r="BF1320" i="1"/>
  <c r="BG1320" i="1"/>
  <c r="BH1320" i="1"/>
  <c r="BI1320" i="1"/>
  <c r="BD1321" i="1"/>
  <c r="BE1321" i="1"/>
  <c r="BF1321" i="1"/>
  <c r="BG1321" i="1"/>
  <c r="BH1321" i="1"/>
  <c r="BI1321" i="1"/>
  <c r="BD1322" i="1"/>
  <c r="BE1322" i="1"/>
  <c r="BF1322" i="1"/>
  <c r="BG1322" i="1"/>
  <c r="BH1322" i="1"/>
  <c r="BI1322" i="1"/>
  <c r="BD1323" i="1"/>
  <c r="BE1323" i="1"/>
  <c r="BF1323" i="1"/>
  <c r="BG1323" i="1"/>
  <c r="BH1323" i="1"/>
  <c r="BI1323" i="1"/>
  <c r="BD1324" i="1"/>
  <c r="BE1324" i="1"/>
  <c r="BF1324" i="1"/>
  <c r="BG1324" i="1"/>
  <c r="BH1324" i="1"/>
  <c r="BI1324" i="1"/>
  <c r="BD1325" i="1"/>
  <c r="BE1325" i="1"/>
  <c r="BF1325" i="1"/>
  <c r="BG1325" i="1"/>
  <c r="BH1325" i="1"/>
  <c r="BI1325" i="1"/>
  <c r="BD1326" i="1"/>
  <c r="BE1326" i="1"/>
  <c r="BF1326" i="1"/>
  <c r="BG1326" i="1"/>
  <c r="BH1326" i="1"/>
  <c r="BI1326" i="1"/>
  <c r="BD1327" i="1"/>
  <c r="BE1327" i="1"/>
  <c r="BF1327" i="1"/>
  <c r="BG1327" i="1"/>
  <c r="BH1327" i="1"/>
  <c r="BI1327" i="1"/>
  <c r="BD1328" i="1"/>
  <c r="BE1328" i="1"/>
  <c r="BF1328" i="1"/>
  <c r="BG1328" i="1"/>
  <c r="BH1328" i="1"/>
  <c r="BI1328" i="1"/>
  <c r="BD1329" i="1"/>
  <c r="BE1329" i="1"/>
  <c r="BF1329" i="1"/>
  <c r="BG1329" i="1"/>
  <c r="BH1329" i="1"/>
  <c r="BI1329" i="1"/>
  <c r="BD1330" i="1"/>
  <c r="BE1330" i="1"/>
  <c r="BF1330" i="1"/>
  <c r="BG1330" i="1"/>
  <c r="BH1330" i="1"/>
  <c r="BI1330" i="1"/>
  <c r="BD1331" i="1"/>
  <c r="BE1331" i="1"/>
  <c r="BF1331" i="1"/>
  <c r="BG1331" i="1"/>
  <c r="BH1331" i="1"/>
  <c r="BI1331" i="1"/>
  <c r="BD1332" i="1"/>
  <c r="BE1332" i="1"/>
  <c r="BF1332" i="1"/>
  <c r="BG1332" i="1"/>
  <c r="BH1332" i="1"/>
  <c r="BI1332" i="1"/>
  <c r="BD1333" i="1"/>
  <c r="BE1333" i="1"/>
  <c r="BF1333" i="1"/>
  <c r="BG1333" i="1"/>
  <c r="BH1333" i="1"/>
  <c r="BI1333" i="1"/>
  <c r="BD1334" i="1"/>
  <c r="BE1334" i="1"/>
  <c r="BF1334" i="1"/>
  <c r="BG1334" i="1"/>
  <c r="BH1334" i="1"/>
  <c r="BI1334" i="1"/>
  <c r="BD1335" i="1"/>
  <c r="BE1335" i="1"/>
  <c r="BF1335" i="1"/>
  <c r="BG1335" i="1"/>
  <c r="BH1335" i="1"/>
  <c r="BI1335" i="1"/>
  <c r="BD1336" i="1"/>
  <c r="BE1336" i="1"/>
  <c r="BF1336" i="1"/>
  <c r="BG1336" i="1"/>
  <c r="BH1336" i="1"/>
  <c r="BI1336" i="1"/>
  <c r="BD1337" i="1"/>
  <c r="BE1337" i="1"/>
  <c r="BF1337" i="1"/>
  <c r="BG1337" i="1"/>
  <c r="BH1337" i="1"/>
  <c r="BI1337" i="1"/>
  <c r="BD1338" i="1"/>
  <c r="BE1338" i="1"/>
  <c r="BF1338" i="1"/>
  <c r="BG1338" i="1"/>
  <c r="BH1338" i="1"/>
  <c r="BI1338" i="1"/>
  <c r="BD1339" i="1"/>
  <c r="BE1339" i="1"/>
  <c r="BF1339" i="1"/>
  <c r="BG1339" i="1"/>
  <c r="BH1339" i="1"/>
  <c r="BI1339" i="1"/>
  <c r="BD1340" i="1"/>
  <c r="BE1340" i="1"/>
  <c r="BF1340" i="1"/>
  <c r="BG1340" i="1"/>
  <c r="BH1340" i="1"/>
  <c r="BI1340" i="1"/>
  <c r="BD1341" i="1"/>
  <c r="BE1341" i="1"/>
  <c r="BF1341" i="1"/>
  <c r="BG1341" i="1"/>
  <c r="BH1341" i="1"/>
  <c r="BI1341" i="1"/>
  <c r="BD1342" i="1"/>
  <c r="BE1342" i="1"/>
  <c r="BF1342" i="1"/>
  <c r="BG1342" i="1"/>
  <c r="BH1342" i="1"/>
  <c r="BI1342" i="1"/>
  <c r="BD1343" i="1"/>
  <c r="BE1343" i="1"/>
  <c r="BF1343" i="1"/>
  <c r="BG1343" i="1"/>
  <c r="BH1343" i="1"/>
  <c r="BI1343" i="1"/>
  <c r="BD1344" i="1"/>
  <c r="BE1344" i="1"/>
  <c r="BF1344" i="1"/>
  <c r="BG1344" i="1"/>
  <c r="BH1344" i="1"/>
  <c r="BI1344" i="1"/>
  <c r="BD1345" i="1"/>
  <c r="BE1345" i="1"/>
  <c r="BF1345" i="1"/>
  <c r="BG1345" i="1"/>
  <c r="BH1345" i="1"/>
  <c r="BI1345" i="1"/>
  <c r="BD1346" i="1"/>
  <c r="BE1346" i="1"/>
  <c r="BF1346" i="1"/>
  <c r="BG1346" i="1"/>
  <c r="BH1346" i="1"/>
  <c r="BI1346" i="1"/>
  <c r="BD1347" i="1"/>
  <c r="BE1347" i="1"/>
  <c r="BF1347" i="1"/>
  <c r="BG1347" i="1"/>
  <c r="BH1347" i="1"/>
  <c r="BI1347" i="1"/>
  <c r="BD1348" i="1"/>
  <c r="BE1348" i="1"/>
  <c r="BF1348" i="1"/>
  <c r="BG1348" i="1"/>
  <c r="BH1348" i="1"/>
  <c r="BI1348" i="1"/>
  <c r="BD1349" i="1"/>
  <c r="BE1349" i="1"/>
  <c r="BF1349" i="1"/>
  <c r="BG1349" i="1"/>
  <c r="BH1349" i="1"/>
  <c r="BI1349" i="1"/>
  <c r="BD1350" i="1"/>
  <c r="BE1350" i="1"/>
  <c r="BF1350" i="1"/>
  <c r="BG1350" i="1"/>
  <c r="BH1350" i="1"/>
  <c r="BI1350" i="1"/>
  <c r="BD1351" i="1"/>
  <c r="BE1351" i="1"/>
  <c r="BF1351" i="1"/>
  <c r="BG1351" i="1"/>
  <c r="BH1351" i="1"/>
  <c r="BI1351" i="1"/>
  <c r="BD1352" i="1"/>
  <c r="BE1352" i="1"/>
  <c r="BF1352" i="1"/>
  <c r="BG1352" i="1"/>
  <c r="BH1352" i="1"/>
  <c r="BI1352" i="1"/>
  <c r="BD1353" i="1"/>
  <c r="BE1353" i="1"/>
  <c r="BF1353" i="1"/>
  <c r="BG1353" i="1"/>
  <c r="BH1353" i="1"/>
  <c r="BI1353" i="1"/>
  <c r="BD1354" i="1"/>
  <c r="BE1354" i="1"/>
  <c r="BF1354" i="1"/>
  <c r="BG1354" i="1"/>
  <c r="BH1354" i="1"/>
  <c r="BI1354" i="1"/>
  <c r="BD1355" i="1"/>
  <c r="BE1355" i="1"/>
  <c r="BF1355" i="1"/>
  <c r="BG1355" i="1"/>
  <c r="BH1355" i="1"/>
  <c r="BI1355" i="1"/>
  <c r="BD1356" i="1"/>
  <c r="BE1356" i="1"/>
  <c r="BF1356" i="1"/>
  <c r="BG1356" i="1"/>
  <c r="BH1356" i="1"/>
  <c r="BI1356" i="1"/>
  <c r="BD1357" i="1"/>
  <c r="BE1357" i="1"/>
  <c r="BF1357" i="1"/>
  <c r="BG1357" i="1"/>
  <c r="BH1357" i="1"/>
  <c r="BI1357" i="1"/>
  <c r="BD1358" i="1"/>
  <c r="BE1358" i="1"/>
  <c r="BF1358" i="1"/>
  <c r="BG1358" i="1"/>
  <c r="BH1358" i="1"/>
  <c r="BI1358" i="1"/>
  <c r="BD1359" i="1"/>
  <c r="BE1359" i="1"/>
  <c r="BF1359" i="1"/>
  <c r="BG1359" i="1"/>
  <c r="BH1359" i="1"/>
  <c r="BI1359" i="1"/>
  <c r="BD1360" i="1"/>
  <c r="BE1360" i="1"/>
  <c r="BF1360" i="1"/>
  <c r="BG1360" i="1"/>
  <c r="BH1360" i="1"/>
  <c r="BI1360" i="1"/>
  <c r="BD1361" i="1"/>
  <c r="BE1361" i="1"/>
  <c r="BF1361" i="1"/>
  <c r="BG1361" i="1"/>
  <c r="BH1361" i="1"/>
  <c r="BI1361" i="1"/>
  <c r="BD1362" i="1"/>
  <c r="BE1362" i="1"/>
  <c r="BF1362" i="1"/>
  <c r="BG1362" i="1"/>
  <c r="BH1362" i="1"/>
  <c r="BI1362" i="1"/>
  <c r="BD1363" i="1"/>
  <c r="BE1363" i="1"/>
  <c r="BF1363" i="1"/>
  <c r="BG1363" i="1"/>
  <c r="BH1363" i="1"/>
  <c r="BI1363" i="1"/>
  <c r="BD1364" i="1"/>
  <c r="BE1364" i="1"/>
  <c r="BF1364" i="1"/>
  <c r="BG1364" i="1"/>
  <c r="BH1364" i="1"/>
  <c r="BI1364" i="1"/>
  <c r="BD1365" i="1"/>
  <c r="BE1365" i="1"/>
  <c r="BF1365" i="1"/>
  <c r="BG1365" i="1"/>
  <c r="BH1365" i="1"/>
  <c r="BI1365" i="1"/>
  <c r="BD1366" i="1"/>
  <c r="BE1366" i="1"/>
  <c r="BF1366" i="1"/>
  <c r="BG1366" i="1"/>
  <c r="BH1366" i="1"/>
  <c r="BI1366" i="1"/>
  <c r="BD1367" i="1"/>
  <c r="BE1367" i="1"/>
  <c r="BF1367" i="1"/>
  <c r="BG1367" i="1"/>
  <c r="BH1367" i="1"/>
  <c r="BI1367" i="1"/>
  <c r="BD1368" i="1"/>
  <c r="BE1368" i="1"/>
  <c r="BF1368" i="1"/>
  <c r="BG1368" i="1"/>
  <c r="BH1368" i="1"/>
  <c r="BI1368" i="1"/>
  <c r="BD1369" i="1"/>
  <c r="BE1369" i="1"/>
  <c r="BF1369" i="1"/>
  <c r="BG1369" i="1"/>
  <c r="BH1369" i="1"/>
  <c r="BI1369" i="1"/>
  <c r="BD1370" i="1"/>
  <c r="BE1370" i="1"/>
  <c r="BF1370" i="1"/>
  <c r="BG1370" i="1"/>
  <c r="BH1370" i="1"/>
  <c r="BI1370" i="1"/>
  <c r="BD1371" i="1"/>
  <c r="BE1371" i="1"/>
  <c r="BF1371" i="1"/>
  <c r="BG1371" i="1"/>
  <c r="BH1371" i="1"/>
  <c r="BI1371" i="1"/>
  <c r="BD1372" i="1"/>
  <c r="BE1372" i="1"/>
  <c r="BF1372" i="1"/>
  <c r="BG1372" i="1"/>
  <c r="BH1372" i="1"/>
  <c r="BI1372" i="1"/>
  <c r="BD1373" i="1"/>
  <c r="BE1373" i="1"/>
  <c r="BF1373" i="1"/>
  <c r="BG1373" i="1"/>
  <c r="BH1373" i="1"/>
  <c r="BI1373" i="1"/>
  <c r="BD1374" i="1"/>
  <c r="BE1374" i="1"/>
  <c r="BF1374" i="1"/>
  <c r="BG1374" i="1"/>
  <c r="BH1374" i="1"/>
  <c r="BI1374" i="1"/>
  <c r="BD1375" i="1"/>
  <c r="BE1375" i="1"/>
  <c r="BF1375" i="1"/>
  <c r="BG1375" i="1"/>
  <c r="BH1375" i="1"/>
  <c r="BI1375" i="1"/>
  <c r="BD1376" i="1"/>
  <c r="BE1376" i="1"/>
  <c r="BF1376" i="1"/>
  <c r="BG1376" i="1"/>
  <c r="BH1376" i="1"/>
  <c r="BI1376" i="1"/>
  <c r="BD1377" i="1"/>
  <c r="BE1377" i="1"/>
  <c r="BF1377" i="1"/>
  <c r="BG1377" i="1"/>
  <c r="BH1377" i="1"/>
  <c r="BI1377" i="1"/>
  <c r="BD1378" i="1"/>
  <c r="BE1378" i="1"/>
  <c r="BF1378" i="1"/>
  <c r="BG1378" i="1"/>
  <c r="BH1378" i="1"/>
  <c r="BI1378" i="1"/>
  <c r="BD1379" i="1"/>
  <c r="BE1379" i="1"/>
  <c r="BF1379" i="1"/>
  <c r="BG1379" i="1"/>
  <c r="BH1379" i="1"/>
  <c r="BI1379" i="1"/>
  <c r="BD1380" i="1"/>
  <c r="BE1380" i="1"/>
  <c r="BF1380" i="1"/>
  <c r="BG1380" i="1"/>
  <c r="BH1380" i="1"/>
  <c r="BI1380" i="1"/>
  <c r="BD1381" i="1"/>
  <c r="BE1381" i="1"/>
  <c r="BF1381" i="1"/>
  <c r="BG1381" i="1"/>
  <c r="BH1381" i="1"/>
  <c r="BI1381" i="1"/>
  <c r="BD1382" i="1"/>
  <c r="BE1382" i="1"/>
  <c r="BF1382" i="1"/>
  <c r="BG1382" i="1"/>
  <c r="BH1382" i="1"/>
  <c r="BI1382" i="1"/>
  <c r="BD1383" i="1"/>
  <c r="BE1383" i="1"/>
  <c r="BF1383" i="1"/>
  <c r="BG1383" i="1"/>
  <c r="BH1383" i="1"/>
  <c r="BI1383" i="1"/>
  <c r="BD1384" i="1"/>
  <c r="BE1384" i="1"/>
  <c r="BF1384" i="1"/>
  <c r="BG1384" i="1"/>
  <c r="BH1384" i="1"/>
  <c r="BI1384" i="1"/>
  <c r="BD1385" i="1"/>
  <c r="BE1385" i="1"/>
  <c r="BF1385" i="1"/>
  <c r="BG1385" i="1"/>
  <c r="BH1385" i="1"/>
  <c r="BI1385" i="1"/>
  <c r="BD1386" i="1"/>
  <c r="BE1386" i="1"/>
  <c r="BF1386" i="1"/>
  <c r="BG1386" i="1"/>
  <c r="BH1386" i="1"/>
  <c r="BI1386" i="1"/>
  <c r="BD1387" i="1"/>
  <c r="BE1387" i="1"/>
  <c r="BF1387" i="1"/>
  <c r="BG1387" i="1"/>
  <c r="BH1387" i="1"/>
  <c r="BI1387" i="1"/>
  <c r="BD1388" i="1"/>
  <c r="BE1388" i="1"/>
  <c r="BF1388" i="1"/>
  <c r="BG1388" i="1"/>
  <c r="BH1388" i="1"/>
  <c r="BI1388" i="1"/>
  <c r="BD1389" i="1"/>
  <c r="BE1389" i="1"/>
  <c r="BF1389" i="1"/>
  <c r="BG1389" i="1"/>
  <c r="BH1389" i="1"/>
  <c r="BI1389" i="1"/>
  <c r="BD1390" i="1"/>
  <c r="BE1390" i="1"/>
  <c r="BF1390" i="1"/>
  <c r="BG1390" i="1"/>
  <c r="BH1390" i="1"/>
  <c r="BI1390" i="1"/>
  <c r="BD1391" i="1"/>
  <c r="BE1391" i="1"/>
  <c r="BF1391" i="1"/>
  <c r="BG1391" i="1"/>
  <c r="BH1391" i="1"/>
  <c r="BI1391" i="1"/>
  <c r="BD1392" i="1"/>
  <c r="BE1392" i="1"/>
  <c r="BF1392" i="1"/>
  <c r="BG1392" i="1"/>
  <c r="BH1392" i="1"/>
  <c r="BI1392" i="1"/>
  <c r="BD1393" i="1"/>
  <c r="BE1393" i="1"/>
  <c r="BF1393" i="1"/>
  <c r="BG1393" i="1"/>
  <c r="BH1393" i="1"/>
  <c r="BI1393" i="1"/>
  <c r="BD1394" i="1"/>
  <c r="BE1394" i="1"/>
  <c r="BF1394" i="1"/>
  <c r="BG1394" i="1"/>
  <c r="BH1394" i="1"/>
  <c r="BI1394" i="1"/>
  <c r="BD1395" i="1"/>
  <c r="BE1395" i="1"/>
  <c r="BF1395" i="1"/>
  <c r="BG1395" i="1"/>
  <c r="BH1395" i="1"/>
  <c r="BI1395" i="1"/>
  <c r="BD1396" i="1"/>
  <c r="BE1396" i="1"/>
  <c r="BF1396" i="1"/>
  <c r="BG1396" i="1"/>
  <c r="BH1396" i="1"/>
  <c r="BI1396" i="1"/>
  <c r="BD1397" i="1"/>
  <c r="BE1397" i="1"/>
  <c r="BF1397" i="1"/>
  <c r="BG1397" i="1"/>
  <c r="BH1397" i="1"/>
  <c r="BI1397" i="1"/>
  <c r="BD1398" i="1"/>
  <c r="BE1398" i="1"/>
  <c r="BF1398" i="1"/>
  <c r="BG1398" i="1"/>
  <c r="BH1398" i="1"/>
  <c r="BI1398" i="1"/>
  <c r="BD1399" i="1"/>
  <c r="BE1399" i="1"/>
  <c r="BF1399" i="1"/>
  <c r="BG1399" i="1"/>
  <c r="BH1399" i="1"/>
  <c r="BI1399" i="1"/>
  <c r="BD1400" i="1"/>
  <c r="BE1400" i="1"/>
  <c r="BF1400" i="1"/>
  <c r="BG1400" i="1"/>
  <c r="BH1400" i="1"/>
  <c r="BI1400" i="1"/>
  <c r="BD1401" i="1"/>
  <c r="BE1401" i="1"/>
  <c r="BF1401" i="1"/>
  <c r="BG1401" i="1"/>
  <c r="BH1401" i="1"/>
  <c r="BI1401" i="1"/>
  <c r="BD1402" i="1"/>
  <c r="BE1402" i="1"/>
  <c r="BF1402" i="1"/>
  <c r="BG1402" i="1"/>
  <c r="BH1402" i="1"/>
  <c r="BI1402" i="1"/>
  <c r="BD1403" i="1"/>
  <c r="BE1403" i="1"/>
  <c r="BF1403" i="1"/>
  <c r="BG1403" i="1"/>
  <c r="BH1403" i="1"/>
  <c r="BI1403" i="1"/>
  <c r="BD1404" i="1"/>
  <c r="BE1404" i="1"/>
  <c r="BF1404" i="1"/>
  <c r="BG1404" i="1"/>
  <c r="BH1404" i="1"/>
  <c r="BI1404" i="1"/>
  <c r="BD1405" i="1"/>
  <c r="BE1405" i="1"/>
  <c r="BF1405" i="1"/>
  <c r="BG1405" i="1"/>
  <c r="BH1405" i="1"/>
  <c r="BI1405" i="1"/>
  <c r="BD1406" i="1"/>
  <c r="BE1406" i="1"/>
  <c r="BF1406" i="1"/>
  <c r="BG1406" i="1"/>
  <c r="BH1406" i="1"/>
  <c r="BI1406" i="1"/>
  <c r="BD1407" i="1"/>
  <c r="BE1407" i="1"/>
  <c r="BF1407" i="1"/>
  <c r="BG1407" i="1"/>
  <c r="BH1407" i="1"/>
  <c r="BI1407" i="1"/>
  <c r="BD1408" i="1"/>
  <c r="BE1408" i="1"/>
  <c r="BF1408" i="1"/>
  <c r="BG1408" i="1"/>
  <c r="BH1408" i="1"/>
  <c r="BI1408" i="1"/>
  <c r="BD1409" i="1"/>
  <c r="BE1409" i="1"/>
  <c r="BF1409" i="1"/>
  <c r="BG1409" i="1"/>
  <c r="BH1409" i="1"/>
  <c r="BI1409" i="1"/>
  <c r="BD1410" i="1"/>
  <c r="BE1410" i="1"/>
  <c r="BF1410" i="1"/>
  <c r="BG1410" i="1"/>
  <c r="BH1410" i="1"/>
  <c r="BI1410" i="1"/>
  <c r="BD1411" i="1"/>
  <c r="BE1411" i="1"/>
  <c r="BF1411" i="1"/>
  <c r="BG1411" i="1"/>
  <c r="BH1411" i="1"/>
  <c r="BI1411" i="1"/>
  <c r="BD1412" i="1"/>
  <c r="BE1412" i="1"/>
  <c r="BF1412" i="1"/>
  <c r="BG1412" i="1"/>
  <c r="BH1412" i="1"/>
  <c r="BI1412" i="1"/>
  <c r="BD1413" i="1"/>
  <c r="BE1413" i="1"/>
  <c r="BF1413" i="1"/>
  <c r="BG1413" i="1"/>
  <c r="BH1413" i="1"/>
  <c r="BI1413" i="1"/>
  <c r="BD1414" i="1"/>
  <c r="BE1414" i="1"/>
  <c r="BF1414" i="1"/>
  <c r="BG1414" i="1"/>
  <c r="BH1414" i="1"/>
  <c r="BI1414" i="1"/>
  <c r="BD1415" i="1"/>
  <c r="BE1415" i="1"/>
  <c r="BF1415" i="1"/>
  <c r="BG1415" i="1"/>
  <c r="BH1415" i="1"/>
  <c r="BI1415" i="1"/>
  <c r="BD1416" i="1"/>
  <c r="BE1416" i="1"/>
  <c r="BF1416" i="1"/>
  <c r="BG1416" i="1"/>
  <c r="BH1416" i="1"/>
  <c r="BI1416" i="1"/>
  <c r="BD1417" i="1"/>
  <c r="BE1417" i="1"/>
  <c r="BF1417" i="1"/>
  <c r="BG1417" i="1"/>
  <c r="BH1417" i="1"/>
  <c r="BI1417" i="1"/>
  <c r="BD1418" i="1"/>
  <c r="BE1418" i="1"/>
  <c r="BF1418" i="1"/>
  <c r="BG1418" i="1"/>
  <c r="BH1418" i="1"/>
  <c r="BI1418" i="1"/>
  <c r="BD1419" i="1"/>
  <c r="BE1419" i="1"/>
  <c r="BF1419" i="1"/>
  <c r="BG1419" i="1"/>
  <c r="BH1419" i="1"/>
  <c r="BI1419" i="1"/>
  <c r="BD1420" i="1"/>
  <c r="BE1420" i="1"/>
  <c r="BF1420" i="1"/>
  <c r="BG1420" i="1"/>
  <c r="BH1420" i="1"/>
  <c r="BI1420" i="1"/>
  <c r="BD1421" i="1"/>
  <c r="BE1421" i="1"/>
  <c r="BF1421" i="1"/>
  <c r="BG1421" i="1"/>
  <c r="BH1421" i="1"/>
  <c r="BI1421" i="1"/>
  <c r="BD1422" i="1"/>
  <c r="BE1422" i="1"/>
  <c r="BF1422" i="1"/>
  <c r="BG1422" i="1"/>
  <c r="BH1422" i="1"/>
  <c r="BI1422" i="1"/>
  <c r="BD1423" i="1"/>
  <c r="BE1423" i="1"/>
  <c r="BF1423" i="1"/>
  <c r="BG1423" i="1"/>
  <c r="BH1423" i="1"/>
  <c r="BI1423" i="1"/>
  <c r="BD1424" i="1"/>
  <c r="BE1424" i="1"/>
  <c r="BF1424" i="1"/>
  <c r="BG1424" i="1"/>
  <c r="BH1424" i="1"/>
  <c r="BI1424" i="1"/>
  <c r="BD1425" i="1"/>
  <c r="BE1425" i="1"/>
  <c r="BF1425" i="1"/>
  <c r="BG1425" i="1"/>
  <c r="BH1425" i="1"/>
  <c r="BI1425" i="1"/>
  <c r="BD1426" i="1"/>
  <c r="BE1426" i="1"/>
  <c r="BF1426" i="1"/>
  <c r="BG1426" i="1"/>
  <c r="BH1426" i="1"/>
  <c r="BI1426" i="1"/>
  <c r="BD1427" i="1"/>
  <c r="BE1427" i="1"/>
  <c r="BF1427" i="1"/>
  <c r="BG1427" i="1"/>
  <c r="BH1427" i="1"/>
  <c r="BI1427" i="1"/>
  <c r="BD1428" i="1"/>
  <c r="BE1428" i="1"/>
  <c r="BF1428" i="1"/>
  <c r="BG1428" i="1"/>
  <c r="BH1428" i="1"/>
  <c r="BI1428" i="1"/>
  <c r="BD1429" i="1"/>
  <c r="BE1429" i="1"/>
  <c r="BF1429" i="1"/>
  <c r="BG1429" i="1"/>
  <c r="BH1429" i="1"/>
  <c r="BI1429" i="1"/>
  <c r="BD1430" i="1"/>
  <c r="BE1430" i="1"/>
  <c r="BF1430" i="1"/>
  <c r="BG1430" i="1"/>
  <c r="BH1430" i="1"/>
  <c r="BI1430" i="1"/>
  <c r="BD1431" i="1"/>
  <c r="BE1431" i="1"/>
  <c r="BF1431" i="1"/>
  <c r="BG1431" i="1"/>
  <c r="BH1431" i="1"/>
  <c r="BI1431" i="1"/>
  <c r="BD1432" i="1"/>
  <c r="BE1432" i="1"/>
  <c r="BF1432" i="1"/>
  <c r="BG1432" i="1"/>
  <c r="BH1432" i="1"/>
  <c r="BI1432" i="1"/>
  <c r="BD1433" i="1"/>
  <c r="BE1433" i="1"/>
  <c r="BF1433" i="1"/>
  <c r="BG1433" i="1"/>
  <c r="BH1433" i="1"/>
  <c r="BI1433" i="1"/>
  <c r="BD1434" i="1"/>
  <c r="BE1434" i="1"/>
  <c r="BF1434" i="1"/>
  <c r="BG1434" i="1"/>
  <c r="BH1434" i="1"/>
  <c r="BI1434" i="1"/>
  <c r="BD1435" i="1"/>
  <c r="BE1435" i="1"/>
  <c r="BF1435" i="1"/>
  <c r="BG1435" i="1"/>
  <c r="BH1435" i="1"/>
  <c r="BI1435" i="1"/>
  <c r="BD1436" i="1"/>
  <c r="BE1436" i="1"/>
  <c r="BF1436" i="1"/>
  <c r="BG1436" i="1"/>
  <c r="BH1436" i="1"/>
  <c r="BI1436" i="1"/>
  <c r="BD1437" i="1"/>
  <c r="BE1437" i="1"/>
  <c r="BF1437" i="1"/>
  <c r="BG1437" i="1"/>
  <c r="BH1437" i="1"/>
  <c r="BI1437" i="1"/>
  <c r="BD1438" i="1"/>
  <c r="BE1438" i="1"/>
  <c r="BF1438" i="1"/>
  <c r="BG1438" i="1"/>
  <c r="BH1438" i="1"/>
  <c r="BI1438" i="1"/>
  <c r="BD1439" i="1"/>
  <c r="BE1439" i="1"/>
  <c r="BF1439" i="1"/>
  <c r="BG1439" i="1"/>
  <c r="BH1439" i="1"/>
  <c r="BI1439" i="1"/>
  <c r="BD1440" i="1"/>
  <c r="BE1440" i="1"/>
  <c r="BF1440" i="1"/>
  <c r="BG1440" i="1"/>
  <c r="BH1440" i="1"/>
  <c r="BI1440" i="1"/>
  <c r="BD1441" i="1"/>
  <c r="BE1441" i="1"/>
  <c r="BF1441" i="1"/>
  <c r="BG1441" i="1"/>
  <c r="BH1441" i="1"/>
  <c r="BI1441" i="1"/>
  <c r="BD1442" i="1"/>
  <c r="BE1442" i="1"/>
  <c r="BF1442" i="1"/>
  <c r="BG1442" i="1"/>
  <c r="BH1442" i="1"/>
  <c r="BI1442" i="1"/>
  <c r="BD1443" i="1"/>
  <c r="BE1443" i="1"/>
  <c r="BF1443" i="1"/>
  <c r="BG1443" i="1"/>
  <c r="BH1443" i="1"/>
  <c r="BI1443" i="1"/>
  <c r="BD1444" i="1"/>
  <c r="BE1444" i="1"/>
  <c r="BF1444" i="1"/>
  <c r="BG1444" i="1"/>
  <c r="BH1444" i="1"/>
  <c r="BI1444" i="1"/>
  <c r="BD1445" i="1"/>
  <c r="BE1445" i="1"/>
  <c r="BF1445" i="1"/>
  <c r="BG1445" i="1"/>
  <c r="BH1445" i="1"/>
  <c r="BI1445" i="1"/>
  <c r="BD1446" i="1"/>
  <c r="BE1446" i="1"/>
  <c r="BF1446" i="1"/>
  <c r="BG1446" i="1"/>
  <c r="BH1446" i="1"/>
  <c r="BI1446" i="1"/>
  <c r="BD1447" i="1"/>
  <c r="BE1447" i="1"/>
  <c r="BF1447" i="1"/>
  <c r="BG1447" i="1"/>
  <c r="BH1447" i="1"/>
  <c r="BI1447" i="1"/>
  <c r="BD1448" i="1"/>
  <c r="BE1448" i="1"/>
  <c r="BF1448" i="1"/>
  <c r="BG1448" i="1"/>
  <c r="BH1448" i="1"/>
  <c r="BI1448" i="1"/>
  <c r="BD1449" i="1"/>
  <c r="BE1449" i="1"/>
  <c r="BF1449" i="1"/>
  <c r="BG1449" i="1"/>
  <c r="BH1449" i="1"/>
  <c r="BI1449" i="1"/>
  <c r="BD1450" i="1"/>
  <c r="BE1450" i="1"/>
  <c r="BF1450" i="1"/>
  <c r="BG1450" i="1"/>
  <c r="BH1450" i="1"/>
  <c r="BI1450" i="1"/>
  <c r="BD1451" i="1"/>
  <c r="BE1451" i="1"/>
  <c r="BF1451" i="1"/>
  <c r="BG1451" i="1"/>
  <c r="BH1451" i="1"/>
  <c r="BI1451" i="1"/>
  <c r="BD1452" i="1"/>
  <c r="BE1452" i="1"/>
  <c r="BF1452" i="1"/>
  <c r="BG1452" i="1"/>
  <c r="BH1452" i="1"/>
  <c r="BI1452" i="1"/>
  <c r="BD1453" i="1"/>
  <c r="BE1453" i="1"/>
  <c r="BF1453" i="1"/>
  <c r="BG1453" i="1"/>
  <c r="BH1453" i="1"/>
  <c r="BI1453" i="1"/>
  <c r="BD1454" i="1"/>
  <c r="BE1454" i="1"/>
  <c r="BF1454" i="1"/>
  <c r="BG1454" i="1"/>
  <c r="BH1454" i="1"/>
  <c r="BI1454" i="1"/>
  <c r="BD1455" i="1"/>
  <c r="BE1455" i="1"/>
  <c r="BF1455" i="1"/>
  <c r="BG1455" i="1"/>
  <c r="BH1455" i="1"/>
  <c r="BI1455" i="1"/>
  <c r="BD1456" i="1"/>
  <c r="BE1456" i="1"/>
  <c r="BF1456" i="1"/>
  <c r="BG1456" i="1"/>
  <c r="BH1456" i="1"/>
  <c r="BI1456" i="1"/>
  <c r="BD1457" i="1"/>
  <c r="BE1457" i="1"/>
  <c r="BF1457" i="1"/>
  <c r="BG1457" i="1"/>
  <c r="BH1457" i="1"/>
  <c r="BI1457" i="1"/>
  <c r="BD1458" i="1"/>
  <c r="BE1458" i="1"/>
  <c r="BF1458" i="1"/>
  <c r="BG1458" i="1"/>
  <c r="BH1458" i="1"/>
  <c r="BI1458" i="1"/>
  <c r="BD1459" i="1"/>
  <c r="BE1459" i="1"/>
  <c r="BF1459" i="1"/>
  <c r="BG1459" i="1"/>
  <c r="BH1459" i="1"/>
  <c r="BI1459" i="1"/>
  <c r="BD1460" i="1"/>
  <c r="BE1460" i="1"/>
  <c r="BF1460" i="1"/>
  <c r="BG1460" i="1"/>
  <c r="BH1460" i="1"/>
  <c r="BI1460" i="1"/>
  <c r="BD1461" i="1"/>
  <c r="BE1461" i="1"/>
  <c r="BF1461" i="1"/>
  <c r="BG1461" i="1"/>
  <c r="BH1461" i="1"/>
  <c r="BI1461" i="1"/>
  <c r="BD1462" i="1"/>
  <c r="BE1462" i="1"/>
  <c r="BF1462" i="1"/>
  <c r="BG1462" i="1"/>
  <c r="BH1462" i="1"/>
  <c r="BI1462" i="1"/>
  <c r="BD1463" i="1"/>
  <c r="BE1463" i="1"/>
  <c r="BF1463" i="1"/>
  <c r="BG1463" i="1"/>
  <c r="BH1463" i="1"/>
  <c r="BI1463" i="1"/>
  <c r="BD1464" i="1"/>
  <c r="BE1464" i="1"/>
  <c r="BF1464" i="1"/>
  <c r="BG1464" i="1"/>
  <c r="BH1464" i="1"/>
  <c r="BI1464" i="1"/>
  <c r="BD1465" i="1"/>
  <c r="BE1465" i="1"/>
  <c r="BF1465" i="1"/>
  <c r="BG1465" i="1"/>
  <c r="BH1465" i="1"/>
  <c r="BI1465" i="1"/>
  <c r="BD1466" i="1"/>
  <c r="BE1466" i="1"/>
  <c r="BF1466" i="1"/>
  <c r="BG1466" i="1"/>
  <c r="BH1466" i="1"/>
  <c r="BI1466" i="1"/>
  <c r="BD1467" i="1"/>
  <c r="BE1467" i="1"/>
  <c r="BF1467" i="1"/>
  <c r="BG1467" i="1"/>
  <c r="BH1467" i="1"/>
  <c r="BI1467" i="1"/>
  <c r="BD1468" i="1"/>
  <c r="BE1468" i="1"/>
  <c r="BF1468" i="1"/>
  <c r="BG1468" i="1"/>
  <c r="BH1468" i="1"/>
  <c r="BI1468" i="1"/>
  <c r="BD1469" i="1"/>
  <c r="BE1469" i="1"/>
  <c r="BF1469" i="1"/>
  <c r="BG1469" i="1"/>
  <c r="BH1469" i="1"/>
  <c r="BI1469" i="1"/>
  <c r="BD1470" i="1"/>
  <c r="BE1470" i="1"/>
  <c r="BF1470" i="1"/>
  <c r="BG1470" i="1"/>
  <c r="BH1470" i="1"/>
  <c r="BI1470" i="1"/>
  <c r="BD1471" i="1"/>
  <c r="BE1471" i="1"/>
  <c r="BF1471" i="1"/>
  <c r="BG1471" i="1"/>
  <c r="BH1471" i="1"/>
  <c r="BI1471" i="1"/>
  <c r="BD1472" i="1"/>
  <c r="BE1472" i="1"/>
  <c r="BF1472" i="1"/>
  <c r="BG1472" i="1"/>
  <c r="BH1472" i="1"/>
  <c r="BI1472" i="1"/>
  <c r="BD1473" i="1"/>
  <c r="BE1473" i="1"/>
  <c r="BF1473" i="1"/>
  <c r="BG1473" i="1"/>
  <c r="BH1473" i="1"/>
  <c r="BI1473" i="1"/>
  <c r="BD1474" i="1"/>
  <c r="BE1474" i="1"/>
  <c r="BF1474" i="1"/>
  <c r="BG1474" i="1"/>
  <c r="BH1474" i="1"/>
  <c r="BI1474" i="1"/>
  <c r="BD1475" i="1"/>
  <c r="BE1475" i="1"/>
  <c r="BF1475" i="1"/>
  <c r="BG1475" i="1"/>
  <c r="BH1475" i="1"/>
  <c r="BI1475" i="1"/>
  <c r="BD1476" i="1"/>
  <c r="BE1476" i="1"/>
  <c r="BF1476" i="1"/>
  <c r="BG1476" i="1"/>
  <c r="BH1476" i="1"/>
  <c r="BI1476" i="1"/>
  <c r="BD1477" i="1"/>
  <c r="BE1477" i="1"/>
  <c r="BF1477" i="1"/>
  <c r="BG1477" i="1"/>
  <c r="BH1477" i="1"/>
  <c r="BI1477" i="1"/>
  <c r="BD1478" i="1"/>
  <c r="BE1478" i="1"/>
  <c r="BF1478" i="1"/>
  <c r="BG1478" i="1"/>
  <c r="BH1478" i="1"/>
  <c r="BI1478" i="1"/>
  <c r="BD1479" i="1"/>
  <c r="BE1479" i="1"/>
  <c r="BF1479" i="1"/>
  <c r="BG1479" i="1"/>
  <c r="BH1479" i="1"/>
  <c r="BI1479" i="1"/>
  <c r="BD1480" i="1"/>
  <c r="BE1480" i="1"/>
  <c r="BF1480" i="1"/>
  <c r="BG1480" i="1"/>
  <c r="BH1480" i="1"/>
  <c r="BI1480" i="1"/>
  <c r="BD1481" i="1"/>
  <c r="BE1481" i="1"/>
  <c r="BF1481" i="1"/>
  <c r="BG1481" i="1"/>
  <c r="BH1481" i="1"/>
  <c r="BI1481" i="1"/>
  <c r="BD1482" i="1"/>
  <c r="BE1482" i="1"/>
  <c r="BF1482" i="1"/>
  <c r="BG1482" i="1"/>
  <c r="BH1482" i="1"/>
  <c r="BI1482" i="1"/>
  <c r="BD1483" i="1"/>
  <c r="BE1483" i="1"/>
  <c r="BF1483" i="1"/>
  <c r="BG1483" i="1"/>
  <c r="BH1483" i="1"/>
  <c r="BI1483" i="1"/>
  <c r="BD1484" i="1"/>
  <c r="BE1484" i="1"/>
  <c r="BF1484" i="1"/>
  <c r="BG1484" i="1"/>
  <c r="BH1484" i="1"/>
  <c r="BI1484" i="1"/>
  <c r="BD1485" i="1"/>
  <c r="BE1485" i="1"/>
  <c r="BF1485" i="1"/>
  <c r="BG1485" i="1"/>
  <c r="BH1485" i="1"/>
  <c r="BI1485" i="1"/>
  <c r="BD1486" i="1"/>
  <c r="BE1486" i="1"/>
  <c r="BF1486" i="1"/>
  <c r="BG1486" i="1"/>
  <c r="BH1486" i="1"/>
  <c r="BI1486" i="1"/>
  <c r="BD1487" i="1"/>
  <c r="BE1487" i="1"/>
  <c r="BF1487" i="1"/>
  <c r="BG1487" i="1"/>
  <c r="BH1487" i="1"/>
  <c r="BI1487" i="1"/>
  <c r="BD1488" i="1"/>
  <c r="BE1488" i="1"/>
  <c r="BF1488" i="1"/>
  <c r="BG1488" i="1"/>
  <c r="BH1488" i="1"/>
  <c r="BI1488" i="1"/>
  <c r="BD1489" i="1"/>
  <c r="BE1489" i="1"/>
  <c r="BF1489" i="1"/>
  <c r="BG1489" i="1"/>
  <c r="BH1489" i="1"/>
  <c r="BI1489" i="1"/>
  <c r="BD1490" i="1"/>
  <c r="BE1490" i="1"/>
  <c r="BF1490" i="1"/>
  <c r="BG1490" i="1"/>
  <c r="BH1490" i="1"/>
  <c r="BI1490" i="1"/>
  <c r="BD1491" i="1"/>
  <c r="BE1491" i="1"/>
  <c r="BF1491" i="1"/>
  <c r="BG1491" i="1"/>
  <c r="BH1491" i="1"/>
  <c r="BI1491" i="1"/>
  <c r="BD1492" i="1"/>
  <c r="BE1492" i="1"/>
  <c r="BF1492" i="1"/>
  <c r="BG1492" i="1"/>
  <c r="BH1492" i="1"/>
  <c r="BI1492" i="1"/>
  <c r="BD1493" i="1"/>
  <c r="BE1493" i="1"/>
  <c r="BF1493" i="1"/>
  <c r="BG1493" i="1"/>
  <c r="BH1493" i="1"/>
  <c r="BI1493" i="1"/>
  <c r="BD1494" i="1"/>
  <c r="BE1494" i="1"/>
  <c r="BF1494" i="1"/>
  <c r="BG1494" i="1"/>
  <c r="BH1494" i="1"/>
  <c r="BI1494" i="1"/>
  <c r="BD1495" i="1"/>
  <c r="BE1495" i="1"/>
  <c r="BF1495" i="1"/>
  <c r="BG1495" i="1"/>
  <c r="BH1495" i="1"/>
  <c r="BI1495" i="1"/>
  <c r="BD1496" i="1"/>
  <c r="BE1496" i="1"/>
  <c r="BF1496" i="1"/>
  <c r="BG1496" i="1"/>
  <c r="BH1496" i="1"/>
  <c r="BI1496" i="1"/>
  <c r="BD1497" i="1"/>
  <c r="BE1497" i="1"/>
  <c r="BF1497" i="1"/>
  <c r="BG1497" i="1"/>
  <c r="BH1497" i="1"/>
  <c r="BI1497" i="1"/>
  <c r="BD1498" i="1"/>
  <c r="BE1498" i="1"/>
  <c r="BF1498" i="1"/>
  <c r="BG1498" i="1"/>
  <c r="BH1498" i="1"/>
  <c r="BI1498" i="1"/>
  <c r="BD1499" i="1"/>
  <c r="BE1499" i="1"/>
  <c r="BF1499" i="1"/>
  <c r="BG1499" i="1"/>
  <c r="BH1499" i="1"/>
  <c r="BI1499" i="1"/>
  <c r="BD1500" i="1"/>
  <c r="BE1500" i="1"/>
  <c r="BF1500" i="1"/>
  <c r="BG1500" i="1"/>
  <c r="BH1500" i="1"/>
  <c r="BI1500" i="1"/>
  <c r="BD1501" i="1"/>
  <c r="BE1501" i="1"/>
  <c r="BF1501" i="1"/>
  <c r="BG1501" i="1"/>
  <c r="BH1501" i="1"/>
  <c r="BI1501" i="1"/>
  <c r="BD1502" i="1"/>
  <c r="BE1502" i="1"/>
  <c r="BF1502" i="1"/>
  <c r="BG1502" i="1"/>
  <c r="BH1502" i="1"/>
  <c r="BI1502" i="1"/>
  <c r="BD1503" i="1"/>
  <c r="BE1503" i="1"/>
  <c r="BF1503" i="1"/>
  <c r="BG1503" i="1"/>
  <c r="BH1503" i="1"/>
  <c r="BI1503" i="1"/>
  <c r="BD1504" i="1"/>
  <c r="BE1504" i="1"/>
  <c r="BF1504" i="1"/>
  <c r="BG1504" i="1"/>
  <c r="BH1504" i="1"/>
  <c r="BI1504" i="1"/>
  <c r="BD1505" i="1"/>
  <c r="BE1505" i="1"/>
  <c r="BF1505" i="1"/>
  <c r="BG1505" i="1"/>
  <c r="BH1505" i="1"/>
  <c r="BI1505" i="1"/>
  <c r="BD1506" i="1"/>
  <c r="BE1506" i="1"/>
  <c r="BF1506" i="1"/>
  <c r="BG1506" i="1"/>
  <c r="BH1506" i="1"/>
  <c r="BI1506" i="1"/>
  <c r="BD1507" i="1"/>
  <c r="BE1507" i="1"/>
  <c r="BF1507" i="1"/>
  <c r="BG1507" i="1"/>
  <c r="BH1507" i="1"/>
  <c r="BI1507" i="1"/>
  <c r="BD1508" i="1"/>
  <c r="BE1508" i="1"/>
  <c r="BF1508" i="1"/>
  <c r="BG1508" i="1"/>
  <c r="BH1508" i="1"/>
  <c r="BI1508" i="1"/>
  <c r="BD1509" i="1"/>
  <c r="BE1509" i="1"/>
  <c r="BF1509" i="1"/>
  <c r="BG1509" i="1"/>
  <c r="BH1509" i="1"/>
  <c r="BI1509" i="1"/>
  <c r="BD1510" i="1"/>
  <c r="BE1510" i="1"/>
  <c r="BF1510" i="1"/>
  <c r="BG1510" i="1"/>
  <c r="BH1510" i="1"/>
  <c r="BI1510" i="1"/>
  <c r="BD1511" i="1"/>
  <c r="BE1511" i="1"/>
  <c r="BF1511" i="1"/>
  <c r="BG1511" i="1"/>
  <c r="BH1511" i="1"/>
  <c r="BI1511" i="1"/>
  <c r="BD1512" i="1"/>
  <c r="BE1512" i="1"/>
  <c r="BF1512" i="1"/>
  <c r="BG1512" i="1"/>
  <c r="BH1512" i="1"/>
  <c r="BI1512" i="1"/>
  <c r="BD1513" i="1"/>
  <c r="BE1513" i="1"/>
  <c r="BF1513" i="1"/>
  <c r="BG1513" i="1"/>
  <c r="BH1513" i="1"/>
  <c r="BI1513" i="1"/>
  <c r="BD1514" i="1"/>
  <c r="BE1514" i="1"/>
  <c r="BF1514" i="1"/>
  <c r="BG1514" i="1"/>
  <c r="BH1514" i="1"/>
  <c r="BI1514" i="1"/>
  <c r="BD1515" i="1"/>
  <c r="BE1515" i="1"/>
  <c r="BF1515" i="1"/>
  <c r="BG1515" i="1"/>
  <c r="BH1515" i="1"/>
  <c r="BI1515" i="1"/>
  <c r="BD1516" i="1"/>
  <c r="BE1516" i="1"/>
  <c r="BF1516" i="1"/>
  <c r="BG1516" i="1"/>
  <c r="BH1516" i="1"/>
  <c r="BI1516" i="1"/>
  <c r="BD1517" i="1"/>
  <c r="BE1517" i="1"/>
  <c r="BF1517" i="1"/>
  <c r="BG1517" i="1"/>
  <c r="BH1517" i="1"/>
  <c r="BI1517" i="1"/>
  <c r="BD1518" i="1"/>
  <c r="BE1518" i="1"/>
  <c r="BF1518" i="1"/>
  <c r="BG1518" i="1"/>
  <c r="BH1518" i="1"/>
  <c r="BI1518" i="1"/>
  <c r="BD1519" i="1"/>
  <c r="BE1519" i="1"/>
  <c r="BF1519" i="1"/>
  <c r="BG1519" i="1"/>
  <c r="BH1519" i="1"/>
  <c r="BI1519" i="1"/>
  <c r="BD1520" i="1"/>
  <c r="BE1520" i="1"/>
  <c r="BF1520" i="1"/>
  <c r="BG1520" i="1"/>
  <c r="BH1520" i="1"/>
  <c r="BI1520" i="1"/>
  <c r="BD1521" i="1"/>
  <c r="BE1521" i="1"/>
  <c r="BF1521" i="1"/>
  <c r="BG1521" i="1"/>
  <c r="BH1521" i="1"/>
  <c r="BI1521" i="1"/>
  <c r="BD1522" i="1"/>
  <c r="BE1522" i="1"/>
  <c r="BF1522" i="1"/>
  <c r="BG1522" i="1"/>
  <c r="BH1522" i="1"/>
  <c r="BI1522" i="1"/>
  <c r="BD1523" i="1"/>
  <c r="BE1523" i="1"/>
  <c r="BF1523" i="1"/>
  <c r="BG1523" i="1"/>
  <c r="BH1523" i="1"/>
  <c r="BI1523" i="1"/>
  <c r="BD1524" i="1"/>
  <c r="BE1524" i="1"/>
  <c r="BF1524" i="1"/>
  <c r="BG1524" i="1"/>
  <c r="BH1524" i="1"/>
  <c r="BI1524" i="1"/>
  <c r="BD1525" i="1"/>
  <c r="BE1525" i="1"/>
  <c r="BF1525" i="1"/>
  <c r="BG1525" i="1"/>
  <c r="BH1525" i="1"/>
  <c r="BI1525" i="1"/>
  <c r="BD1526" i="1"/>
  <c r="BE1526" i="1"/>
  <c r="BF1526" i="1"/>
  <c r="BG1526" i="1"/>
  <c r="BH1526" i="1"/>
  <c r="BI1526" i="1"/>
  <c r="BD1527" i="1"/>
  <c r="BE1527" i="1"/>
  <c r="BF1527" i="1"/>
  <c r="BG1527" i="1"/>
  <c r="BH1527" i="1"/>
  <c r="BI1527" i="1"/>
  <c r="BD1528" i="1"/>
  <c r="BE1528" i="1"/>
  <c r="BF1528" i="1"/>
  <c r="BG1528" i="1"/>
  <c r="BH1528" i="1"/>
  <c r="BI1528" i="1"/>
  <c r="BD1529" i="1"/>
  <c r="BE1529" i="1"/>
  <c r="BF1529" i="1"/>
  <c r="BG1529" i="1"/>
  <c r="BH1529" i="1"/>
  <c r="BI1529" i="1"/>
  <c r="BD1530" i="1"/>
  <c r="BE1530" i="1"/>
  <c r="BF1530" i="1"/>
  <c r="BG1530" i="1"/>
  <c r="BH1530" i="1"/>
  <c r="BI1530" i="1"/>
  <c r="BD1531" i="1"/>
  <c r="BE1531" i="1"/>
  <c r="BF1531" i="1"/>
  <c r="BG1531" i="1"/>
  <c r="BH1531" i="1"/>
  <c r="BI1531" i="1"/>
  <c r="BD1532" i="1"/>
  <c r="BE1532" i="1"/>
  <c r="BF1532" i="1"/>
  <c r="BG1532" i="1"/>
  <c r="BH1532" i="1"/>
  <c r="BI1532" i="1"/>
  <c r="BD1533" i="1"/>
  <c r="BE1533" i="1"/>
  <c r="BF1533" i="1"/>
  <c r="BG1533" i="1"/>
  <c r="BH1533" i="1"/>
  <c r="BI1533" i="1"/>
  <c r="BD1534" i="1"/>
  <c r="BE1534" i="1"/>
  <c r="BF1534" i="1"/>
  <c r="BG1534" i="1"/>
  <c r="BH1534" i="1"/>
  <c r="BI1534" i="1"/>
  <c r="BD1535" i="1"/>
  <c r="BE1535" i="1"/>
  <c r="BF1535" i="1"/>
  <c r="BG1535" i="1"/>
  <c r="BH1535" i="1"/>
  <c r="BI1535" i="1"/>
  <c r="BD1536" i="1"/>
  <c r="BE1536" i="1"/>
  <c r="BF1536" i="1"/>
  <c r="BG1536" i="1"/>
  <c r="BH1536" i="1"/>
  <c r="BI1536" i="1"/>
  <c r="BD1537" i="1"/>
  <c r="BE1537" i="1"/>
  <c r="BF1537" i="1"/>
  <c r="BG1537" i="1"/>
  <c r="BH1537" i="1"/>
  <c r="BI1537" i="1"/>
  <c r="BD1538" i="1"/>
  <c r="BE1538" i="1"/>
  <c r="BF1538" i="1"/>
  <c r="BG1538" i="1"/>
  <c r="BH1538" i="1"/>
  <c r="BI1538" i="1"/>
  <c r="BD1539" i="1"/>
  <c r="BE1539" i="1"/>
  <c r="BF1539" i="1"/>
  <c r="BG1539" i="1"/>
  <c r="BH1539" i="1"/>
  <c r="BI1539" i="1"/>
  <c r="BD1540" i="1"/>
  <c r="BE1540" i="1"/>
  <c r="BF1540" i="1"/>
  <c r="BG1540" i="1"/>
  <c r="BH1540" i="1"/>
  <c r="BI1540" i="1"/>
  <c r="BD1541" i="1"/>
  <c r="BE1541" i="1"/>
  <c r="BF1541" i="1"/>
  <c r="BG1541" i="1"/>
  <c r="BH1541" i="1"/>
  <c r="BI1541" i="1"/>
  <c r="BD1542" i="1"/>
  <c r="BE1542" i="1"/>
  <c r="BF1542" i="1"/>
  <c r="BG1542" i="1"/>
  <c r="BH1542" i="1"/>
  <c r="BI1542" i="1"/>
  <c r="BD1543" i="1"/>
  <c r="BE1543" i="1"/>
  <c r="BF1543" i="1"/>
  <c r="BG1543" i="1"/>
  <c r="BH1543" i="1"/>
  <c r="BI1543" i="1"/>
  <c r="BD1544" i="1"/>
  <c r="BE1544" i="1"/>
  <c r="BF1544" i="1"/>
  <c r="BG1544" i="1"/>
  <c r="BH1544" i="1"/>
  <c r="BI1544" i="1"/>
  <c r="BD1545" i="1"/>
  <c r="BE1545" i="1"/>
  <c r="BF1545" i="1"/>
  <c r="BG1545" i="1"/>
  <c r="BH1545" i="1"/>
  <c r="BI1545" i="1"/>
  <c r="BD1546" i="1"/>
  <c r="BE1546" i="1"/>
  <c r="BF1546" i="1"/>
  <c r="BG1546" i="1"/>
  <c r="BH1546" i="1"/>
  <c r="BI1546" i="1"/>
  <c r="BD1547" i="1"/>
  <c r="BE1547" i="1"/>
  <c r="BF1547" i="1"/>
  <c r="BG1547" i="1"/>
  <c r="BH1547" i="1"/>
  <c r="BI1547" i="1"/>
  <c r="BD1548" i="1"/>
  <c r="BE1548" i="1"/>
  <c r="BF1548" i="1"/>
  <c r="BG1548" i="1"/>
  <c r="BH1548" i="1"/>
  <c r="BI1548" i="1"/>
  <c r="BD1549" i="1"/>
  <c r="BE1549" i="1"/>
  <c r="BF1549" i="1"/>
  <c r="BG1549" i="1"/>
  <c r="BH1549" i="1"/>
  <c r="BI1549" i="1"/>
  <c r="BD1550" i="1"/>
  <c r="BE1550" i="1"/>
  <c r="BF1550" i="1"/>
  <c r="BG1550" i="1"/>
  <c r="BH1550" i="1"/>
  <c r="BI1550" i="1"/>
  <c r="BD1551" i="1"/>
  <c r="BE1551" i="1"/>
  <c r="BF1551" i="1"/>
  <c r="BG1551" i="1"/>
  <c r="BH1551" i="1"/>
  <c r="BI1551" i="1"/>
  <c r="BD1552" i="1"/>
  <c r="BE1552" i="1"/>
  <c r="BF1552" i="1"/>
  <c r="BG1552" i="1"/>
  <c r="BH1552" i="1"/>
  <c r="BI1552" i="1"/>
  <c r="BD1553" i="1"/>
  <c r="BE1553" i="1"/>
  <c r="BF1553" i="1"/>
  <c r="BG1553" i="1"/>
  <c r="BH1553" i="1"/>
  <c r="BI1553" i="1"/>
  <c r="BD1554" i="1"/>
  <c r="BE1554" i="1"/>
  <c r="BF1554" i="1"/>
  <c r="BG1554" i="1"/>
  <c r="BH1554" i="1"/>
  <c r="BI1554" i="1"/>
  <c r="BD1555" i="1"/>
  <c r="BE1555" i="1"/>
  <c r="BF1555" i="1"/>
  <c r="BG1555" i="1"/>
  <c r="BH1555" i="1"/>
  <c r="BI1555" i="1"/>
  <c r="BD1556" i="1"/>
  <c r="BE1556" i="1"/>
  <c r="BF1556" i="1"/>
  <c r="BG1556" i="1"/>
  <c r="BH1556" i="1"/>
  <c r="BI1556" i="1"/>
  <c r="BD1557" i="1"/>
  <c r="BE1557" i="1"/>
  <c r="BF1557" i="1"/>
  <c r="BG1557" i="1"/>
  <c r="BH1557" i="1"/>
  <c r="BI1557" i="1"/>
  <c r="BD1558" i="1"/>
  <c r="BE1558" i="1"/>
  <c r="BF1558" i="1"/>
  <c r="BG1558" i="1"/>
  <c r="BH1558" i="1"/>
  <c r="BI1558" i="1"/>
  <c r="BD1559" i="1"/>
  <c r="BE1559" i="1"/>
  <c r="BF1559" i="1"/>
  <c r="BG1559" i="1"/>
  <c r="BH1559" i="1"/>
  <c r="BI1559" i="1"/>
  <c r="BD1560" i="1"/>
  <c r="BE1560" i="1"/>
  <c r="BF1560" i="1"/>
  <c r="BG1560" i="1"/>
  <c r="BH1560" i="1"/>
  <c r="BI1560" i="1"/>
  <c r="BD1561" i="1"/>
  <c r="BE1561" i="1"/>
  <c r="BF1561" i="1"/>
  <c r="BG1561" i="1"/>
  <c r="BH1561" i="1"/>
  <c r="BI1561" i="1"/>
  <c r="BD1562" i="1"/>
  <c r="BE1562" i="1"/>
  <c r="BF1562" i="1"/>
  <c r="BG1562" i="1"/>
  <c r="BH1562" i="1"/>
  <c r="BI1562" i="1"/>
  <c r="BD1563" i="1"/>
  <c r="BE1563" i="1"/>
  <c r="BF1563" i="1"/>
  <c r="BG1563" i="1"/>
  <c r="BH1563" i="1"/>
  <c r="BI1563" i="1"/>
  <c r="BD1564" i="1"/>
  <c r="BE1564" i="1"/>
  <c r="BF1564" i="1"/>
  <c r="BG1564" i="1"/>
  <c r="BH1564" i="1"/>
  <c r="BI1564" i="1"/>
  <c r="BD1565" i="1"/>
  <c r="BE1565" i="1"/>
  <c r="BF1565" i="1"/>
  <c r="BG1565" i="1"/>
  <c r="BH1565" i="1"/>
  <c r="BI1565" i="1"/>
  <c r="BD1566" i="1"/>
  <c r="BE1566" i="1"/>
  <c r="BF1566" i="1"/>
  <c r="BG1566" i="1"/>
  <c r="BH1566" i="1"/>
  <c r="BI1566" i="1"/>
  <c r="BD1567" i="1"/>
  <c r="BE1567" i="1"/>
  <c r="BF1567" i="1"/>
  <c r="BG1567" i="1"/>
  <c r="BH1567" i="1"/>
  <c r="BI1567" i="1"/>
  <c r="BD1568" i="1"/>
  <c r="BE1568" i="1"/>
  <c r="BF1568" i="1"/>
  <c r="BG1568" i="1"/>
  <c r="BH1568" i="1"/>
  <c r="BI1568" i="1"/>
  <c r="BD1569" i="1"/>
  <c r="BE1569" i="1"/>
  <c r="BF1569" i="1"/>
  <c r="BG1569" i="1"/>
  <c r="BH1569" i="1"/>
  <c r="BI1569" i="1"/>
  <c r="BD1570" i="1"/>
  <c r="BE1570" i="1"/>
  <c r="BF1570" i="1"/>
  <c r="BG1570" i="1"/>
  <c r="BH1570" i="1"/>
  <c r="BI1570" i="1"/>
  <c r="BD1571" i="1"/>
  <c r="BE1571" i="1"/>
  <c r="BF1571" i="1"/>
  <c r="BG1571" i="1"/>
  <c r="BH1571" i="1"/>
  <c r="BI1571" i="1"/>
  <c r="BD1572" i="1"/>
  <c r="BE1572" i="1"/>
  <c r="BF1572" i="1"/>
  <c r="BG1572" i="1"/>
  <c r="BH1572" i="1"/>
  <c r="BI1572" i="1"/>
  <c r="BD1573" i="1"/>
  <c r="BE1573" i="1"/>
  <c r="BF1573" i="1"/>
  <c r="BG1573" i="1"/>
  <c r="BH1573" i="1"/>
  <c r="BI1573" i="1"/>
  <c r="BD1574" i="1"/>
  <c r="BE1574" i="1"/>
  <c r="BF1574" i="1"/>
  <c r="BG1574" i="1"/>
  <c r="BH1574" i="1"/>
  <c r="BI1574" i="1"/>
  <c r="BD1575" i="1"/>
  <c r="BE1575" i="1"/>
  <c r="BF1575" i="1"/>
  <c r="BG1575" i="1"/>
  <c r="BH1575" i="1"/>
  <c r="BI1575" i="1"/>
  <c r="BD1576" i="1"/>
  <c r="BE1576" i="1"/>
  <c r="BF1576" i="1"/>
  <c r="BG1576" i="1"/>
  <c r="BH1576" i="1"/>
  <c r="BI1576" i="1"/>
  <c r="BD1577" i="1"/>
  <c r="BE1577" i="1"/>
  <c r="BF1577" i="1"/>
  <c r="BG1577" i="1"/>
  <c r="BH1577" i="1"/>
  <c r="BI1577" i="1"/>
  <c r="BD1578" i="1"/>
  <c r="BE1578" i="1"/>
  <c r="BF1578" i="1"/>
  <c r="BG1578" i="1"/>
  <c r="BH1578" i="1"/>
  <c r="BI1578" i="1"/>
  <c r="BD1579" i="1"/>
  <c r="BE1579" i="1"/>
  <c r="BF1579" i="1"/>
  <c r="BG1579" i="1"/>
  <c r="BH1579" i="1"/>
  <c r="BI1579" i="1"/>
  <c r="BD1580" i="1"/>
  <c r="BE1580" i="1"/>
  <c r="BF1580" i="1"/>
  <c r="BG1580" i="1"/>
  <c r="BH1580" i="1"/>
  <c r="BI1580" i="1"/>
  <c r="BD1581" i="1"/>
  <c r="BE1581" i="1"/>
  <c r="BF1581" i="1"/>
  <c r="BG1581" i="1"/>
  <c r="BH1581" i="1"/>
  <c r="BI1581" i="1"/>
  <c r="BD1582" i="1"/>
  <c r="BE1582" i="1"/>
  <c r="BF1582" i="1"/>
  <c r="BG1582" i="1"/>
  <c r="BH1582" i="1"/>
  <c r="BI1582" i="1"/>
  <c r="BD1583" i="1"/>
  <c r="BE1583" i="1"/>
  <c r="BF1583" i="1"/>
  <c r="BG1583" i="1"/>
  <c r="BH1583" i="1"/>
  <c r="BI1583" i="1"/>
  <c r="BD1584" i="1"/>
  <c r="BE1584" i="1"/>
  <c r="BF1584" i="1"/>
  <c r="BG1584" i="1"/>
  <c r="BH1584" i="1"/>
  <c r="BI1584" i="1"/>
  <c r="BD1585" i="1"/>
  <c r="BE1585" i="1"/>
  <c r="BF1585" i="1"/>
  <c r="BG1585" i="1"/>
  <c r="BH1585" i="1"/>
  <c r="BI1585" i="1"/>
  <c r="BD1586" i="1"/>
  <c r="BE1586" i="1"/>
  <c r="BF1586" i="1"/>
  <c r="BG1586" i="1"/>
  <c r="BH1586" i="1"/>
  <c r="BI1586" i="1"/>
  <c r="BD1587" i="1"/>
  <c r="BE1587" i="1"/>
  <c r="BF1587" i="1"/>
  <c r="BG1587" i="1"/>
  <c r="BH1587" i="1"/>
  <c r="BI1587" i="1"/>
  <c r="BD1588" i="1"/>
  <c r="BE1588" i="1"/>
  <c r="BF1588" i="1"/>
  <c r="BG1588" i="1"/>
  <c r="BH1588" i="1"/>
  <c r="BI1588" i="1"/>
  <c r="BD1589" i="1"/>
  <c r="BE1589" i="1"/>
  <c r="BF1589" i="1"/>
  <c r="BG1589" i="1"/>
  <c r="BH1589" i="1"/>
  <c r="BI1589" i="1"/>
  <c r="BD1590" i="1"/>
  <c r="BE1590" i="1"/>
  <c r="BF1590" i="1"/>
  <c r="BG1590" i="1"/>
  <c r="BH1590" i="1"/>
  <c r="BI1590" i="1"/>
  <c r="BD1591" i="1"/>
  <c r="BE1591" i="1"/>
  <c r="BF1591" i="1"/>
  <c r="BG1591" i="1"/>
  <c r="BH1591" i="1"/>
  <c r="BI1591" i="1"/>
  <c r="BD1592" i="1"/>
  <c r="BE1592" i="1"/>
  <c r="BF1592" i="1"/>
  <c r="BG1592" i="1"/>
  <c r="BH1592" i="1"/>
  <c r="BI1592" i="1"/>
  <c r="BD1593" i="1"/>
  <c r="BE1593" i="1"/>
  <c r="BF1593" i="1"/>
  <c r="BG1593" i="1"/>
  <c r="BH1593" i="1"/>
  <c r="BI1593" i="1"/>
  <c r="BD1594" i="1"/>
  <c r="BE1594" i="1"/>
  <c r="BF1594" i="1"/>
  <c r="BG1594" i="1"/>
  <c r="BH1594" i="1"/>
  <c r="BI1594" i="1"/>
  <c r="BD1595" i="1"/>
  <c r="BE1595" i="1"/>
  <c r="BF1595" i="1"/>
  <c r="BG1595" i="1"/>
  <c r="BH1595" i="1"/>
  <c r="BI1595" i="1"/>
  <c r="BD1596" i="1"/>
  <c r="BE1596" i="1"/>
  <c r="BF1596" i="1"/>
  <c r="BG1596" i="1"/>
  <c r="BH1596" i="1"/>
  <c r="BI1596" i="1"/>
  <c r="BD1597" i="1"/>
  <c r="BE1597" i="1"/>
  <c r="BF1597" i="1"/>
  <c r="BG1597" i="1"/>
  <c r="BH1597" i="1"/>
  <c r="BI1597" i="1"/>
  <c r="BD1598" i="1"/>
  <c r="BE1598" i="1"/>
  <c r="BF1598" i="1"/>
  <c r="BG1598" i="1"/>
  <c r="BH1598" i="1"/>
  <c r="BI1598" i="1"/>
  <c r="BD1599" i="1"/>
  <c r="BE1599" i="1"/>
  <c r="BF1599" i="1"/>
  <c r="BG1599" i="1"/>
  <c r="BH1599" i="1"/>
  <c r="BI1599" i="1"/>
  <c r="BD1600" i="1"/>
  <c r="BE1600" i="1"/>
  <c r="BF1600" i="1"/>
  <c r="BG1600" i="1"/>
  <c r="BH1600" i="1"/>
  <c r="BI1600" i="1"/>
  <c r="BD1601" i="1"/>
  <c r="BE1601" i="1"/>
  <c r="BF1601" i="1"/>
  <c r="BG1601" i="1"/>
  <c r="BH1601" i="1"/>
  <c r="BI1601" i="1"/>
  <c r="BD1602" i="1"/>
  <c r="BE1602" i="1"/>
  <c r="BF1602" i="1"/>
  <c r="BG1602" i="1"/>
  <c r="BH1602" i="1"/>
  <c r="BI1602" i="1"/>
  <c r="BD1603" i="1"/>
  <c r="BE1603" i="1"/>
  <c r="BF1603" i="1"/>
  <c r="BG1603" i="1"/>
  <c r="BH1603" i="1"/>
  <c r="BI1603" i="1"/>
  <c r="BD1604" i="1"/>
  <c r="BE1604" i="1"/>
  <c r="BF1604" i="1"/>
  <c r="BG1604" i="1"/>
  <c r="BH1604" i="1"/>
  <c r="BI1604" i="1"/>
  <c r="BD1605" i="1"/>
  <c r="BE1605" i="1"/>
  <c r="BF1605" i="1"/>
  <c r="BG1605" i="1"/>
  <c r="BH1605" i="1"/>
  <c r="BI1605" i="1"/>
  <c r="BD1606" i="1"/>
  <c r="BE1606" i="1"/>
  <c r="BF1606" i="1"/>
  <c r="BG1606" i="1"/>
  <c r="BH1606" i="1"/>
  <c r="BI1606" i="1"/>
  <c r="BD1607" i="1"/>
  <c r="BE1607" i="1"/>
  <c r="BF1607" i="1"/>
  <c r="BG1607" i="1"/>
  <c r="BH1607" i="1"/>
  <c r="BI1607" i="1"/>
  <c r="BD1608" i="1"/>
  <c r="BE1608" i="1"/>
  <c r="BF1608" i="1"/>
  <c r="BG1608" i="1"/>
  <c r="BH1608" i="1"/>
  <c r="BI1608" i="1"/>
  <c r="BD1609" i="1"/>
  <c r="BE1609" i="1"/>
  <c r="BF1609" i="1"/>
  <c r="BG1609" i="1"/>
  <c r="BH1609" i="1"/>
  <c r="BI1609" i="1"/>
  <c r="BD1610" i="1"/>
  <c r="BE1610" i="1"/>
  <c r="BF1610" i="1"/>
  <c r="BG1610" i="1"/>
  <c r="BH1610" i="1"/>
  <c r="BI1610" i="1"/>
  <c r="BD1611" i="1"/>
  <c r="BE1611" i="1"/>
  <c r="BF1611" i="1"/>
  <c r="BG1611" i="1"/>
  <c r="BH1611" i="1"/>
  <c r="BI1611" i="1"/>
  <c r="BD1612" i="1"/>
  <c r="BE1612" i="1"/>
  <c r="BF1612" i="1"/>
  <c r="BG1612" i="1"/>
  <c r="BH1612" i="1"/>
  <c r="BI1612" i="1"/>
  <c r="BD1613" i="1"/>
  <c r="BE1613" i="1"/>
  <c r="BF1613" i="1"/>
  <c r="BG1613" i="1"/>
  <c r="BH1613" i="1"/>
  <c r="BI1613" i="1"/>
  <c r="BD1614" i="1"/>
  <c r="BE1614" i="1"/>
  <c r="BF1614" i="1"/>
  <c r="BG1614" i="1"/>
  <c r="BH1614" i="1"/>
  <c r="BI1614" i="1"/>
  <c r="BD1615" i="1"/>
  <c r="BE1615" i="1"/>
  <c r="BF1615" i="1"/>
  <c r="BG1615" i="1"/>
  <c r="BH1615" i="1"/>
  <c r="BI1615" i="1"/>
  <c r="BD1616" i="1"/>
  <c r="BE1616" i="1"/>
  <c r="BF1616" i="1"/>
  <c r="BG1616" i="1"/>
  <c r="BH1616" i="1"/>
  <c r="BI1616" i="1"/>
  <c r="BD1617" i="1"/>
  <c r="BE1617" i="1"/>
  <c r="BF1617" i="1"/>
  <c r="BG1617" i="1"/>
  <c r="BH1617" i="1"/>
  <c r="BI1617" i="1"/>
  <c r="BD1618" i="1"/>
  <c r="BE1618" i="1"/>
  <c r="BF1618" i="1"/>
  <c r="BG1618" i="1"/>
  <c r="BH1618" i="1"/>
  <c r="BI1618" i="1"/>
  <c r="BD1619" i="1"/>
  <c r="BE1619" i="1"/>
  <c r="BF1619" i="1"/>
  <c r="BG1619" i="1"/>
  <c r="BH1619" i="1"/>
  <c r="BI1619" i="1"/>
  <c r="BD1620" i="1"/>
  <c r="BE1620" i="1"/>
  <c r="BF1620" i="1"/>
  <c r="BG1620" i="1"/>
  <c r="BH1620" i="1"/>
  <c r="BI1620" i="1"/>
  <c r="BD1621" i="1"/>
  <c r="BE1621" i="1"/>
  <c r="BF1621" i="1"/>
  <c r="BG1621" i="1"/>
  <c r="BH1621" i="1"/>
  <c r="BI1621" i="1"/>
  <c r="BD1622" i="1"/>
  <c r="BE1622" i="1"/>
  <c r="BF1622" i="1"/>
  <c r="BG1622" i="1"/>
  <c r="BH1622" i="1"/>
  <c r="BI1622" i="1"/>
  <c r="BD1623" i="1"/>
  <c r="BE1623" i="1"/>
  <c r="BF1623" i="1"/>
  <c r="BG1623" i="1"/>
  <c r="BH1623" i="1"/>
  <c r="BI1623" i="1"/>
  <c r="BD1624" i="1"/>
  <c r="BE1624" i="1"/>
  <c r="BF1624" i="1"/>
  <c r="BG1624" i="1"/>
  <c r="BH1624" i="1"/>
  <c r="BI1624" i="1"/>
  <c r="BD1625" i="1"/>
  <c r="BE1625" i="1"/>
  <c r="BF1625" i="1"/>
  <c r="BG1625" i="1"/>
  <c r="BH1625" i="1"/>
  <c r="BI1625" i="1"/>
  <c r="BD1626" i="1"/>
  <c r="BE1626" i="1"/>
  <c r="BF1626" i="1"/>
  <c r="BG1626" i="1"/>
  <c r="BH1626" i="1"/>
  <c r="BI1626" i="1"/>
  <c r="BD1627" i="1"/>
  <c r="BE1627" i="1"/>
  <c r="BF1627" i="1"/>
  <c r="BG1627" i="1"/>
  <c r="BH1627" i="1"/>
  <c r="BI1627" i="1"/>
  <c r="BD1628" i="1"/>
  <c r="BE1628" i="1"/>
  <c r="BF1628" i="1"/>
  <c r="BG1628" i="1"/>
  <c r="BH1628" i="1"/>
  <c r="BI1628" i="1"/>
  <c r="BD1629" i="1"/>
  <c r="BE1629" i="1"/>
  <c r="BF1629" i="1"/>
  <c r="BG1629" i="1"/>
  <c r="BH1629" i="1"/>
  <c r="BI1629" i="1"/>
  <c r="BD1630" i="1"/>
  <c r="BE1630" i="1"/>
  <c r="BF1630" i="1"/>
  <c r="BG1630" i="1"/>
  <c r="BH1630" i="1"/>
  <c r="BI1630" i="1"/>
  <c r="BD1631" i="1"/>
  <c r="BE1631" i="1"/>
  <c r="BF1631" i="1"/>
  <c r="BG1631" i="1"/>
  <c r="BH1631" i="1"/>
  <c r="BI1631" i="1"/>
  <c r="BD1632" i="1"/>
  <c r="BE1632" i="1"/>
  <c r="BF1632" i="1"/>
  <c r="BG1632" i="1"/>
  <c r="BH1632" i="1"/>
  <c r="BI1632" i="1"/>
  <c r="BD1633" i="1"/>
  <c r="BE1633" i="1"/>
  <c r="BF1633" i="1"/>
  <c r="BG1633" i="1"/>
  <c r="BH1633" i="1"/>
  <c r="BI1633" i="1"/>
  <c r="BD1634" i="1"/>
  <c r="BE1634" i="1"/>
  <c r="BF1634" i="1"/>
  <c r="BG1634" i="1"/>
  <c r="BH1634" i="1"/>
  <c r="BI1634" i="1"/>
  <c r="BD1635" i="1"/>
  <c r="BE1635" i="1"/>
  <c r="BF1635" i="1"/>
  <c r="BG1635" i="1"/>
  <c r="BH1635" i="1"/>
  <c r="BI1635" i="1"/>
  <c r="BD1636" i="1"/>
  <c r="BE1636" i="1"/>
  <c r="BF1636" i="1"/>
  <c r="BG1636" i="1"/>
  <c r="BH1636" i="1"/>
  <c r="BI1636" i="1"/>
  <c r="BD1637" i="1"/>
  <c r="BE1637" i="1"/>
  <c r="BF1637" i="1"/>
  <c r="BG1637" i="1"/>
  <c r="BH1637" i="1"/>
  <c r="BI1637" i="1"/>
  <c r="BD1638" i="1"/>
  <c r="BE1638" i="1"/>
  <c r="BF1638" i="1"/>
  <c r="BG1638" i="1"/>
  <c r="BH1638" i="1"/>
  <c r="BI1638" i="1"/>
  <c r="BD1639" i="1"/>
  <c r="BE1639" i="1"/>
  <c r="BF1639" i="1"/>
  <c r="BG1639" i="1"/>
  <c r="BH1639" i="1"/>
  <c r="BI1639" i="1"/>
  <c r="BD1640" i="1"/>
  <c r="BE1640" i="1"/>
  <c r="BF1640" i="1"/>
  <c r="BG1640" i="1"/>
  <c r="BH1640" i="1"/>
  <c r="BI1640" i="1"/>
  <c r="BD1641" i="1"/>
  <c r="BE1641" i="1"/>
  <c r="BF1641" i="1"/>
  <c r="BG1641" i="1"/>
  <c r="BH1641" i="1"/>
  <c r="BI1641" i="1"/>
  <c r="BD1642" i="1"/>
  <c r="BE1642" i="1"/>
  <c r="BF1642" i="1"/>
  <c r="BG1642" i="1"/>
  <c r="BH1642" i="1"/>
  <c r="BI1642" i="1"/>
  <c r="BD1643" i="1"/>
  <c r="BE1643" i="1"/>
  <c r="BF1643" i="1"/>
  <c r="BG1643" i="1"/>
  <c r="BH1643" i="1"/>
  <c r="BI1643" i="1"/>
  <c r="BD1644" i="1"/>
  <c r="BE1644" i="1"/>
  <c r="BF1644" i="1"/>
  <c r="BG1644" i="1"/>
  <c r="BH1644" i="1"/>
  <c r="BI1644" i="1"/>
  <c r="BD1645" i="1"/>
  <c r="BE1645" i="1"/>
  <c r="BF1645" i="1"/>
  <c r="BG1645" i="1"/>
  <c r="BH1645" i="1"/>
  <c r="BI1645" i="1"/>
  <c r="BD1646" i="1"/>
  <c r="BE1646" i="1"/>
  <c r="BF1646" i="1"/>
  <c r="BG1646" i="1"/>
  <c r="BH1646" i="1"/>
  <c r="BI1646" i="1"/>
  <c r="BD1647" i="1"/>
  <c r="BE1647" i="1"/>
  <c r="BF1647" i="1"/>
  <c r="BG1647" i="1"/>
  <c r="BH1647" i="1"/>
  <c r="BI1647" i="1"/>
  <c r="BD1648" i="1"/>
  <c r="BE1648" i="1"/>
  <c r="BF1648" i="1"/>
  <c r="BG1648" i="1"/>
  <c r="BH1648" i="1"/>
  <c r="BI1648" i="1"/>
  <c r="BD1649" i="1"/>
  <c r="BE1649" i="1"/>
  <c r="BF1649" i="1"/>
  <c r="BG1649" i="1"/>
  <c r="BH1649" i="1"/>
  <c r="BI1649" i="1"/>
  <c r="BD1650" i="1"/>
  <c r="BE1650" i="1"/>
  <c r="BF1650" i="1"/>
  <c r="BG1650" i="1"/>
  <c r="BH1650" i="1"/>
  <c r="BI1650" i="1"/>
  <c r="BD1651" i="1"/>
  <c r="BE1651" i="1"/>
  <c r="BF1651" i="1"/>
  <c r="BG1651" i="1"/>
  <c r="BH1651" i="1"/>
  <c r="BI1651" i="1"/>
  <c r="BD1652" i="1"/>
  <c r="BE1652" i="1"/>
  <c r="BF1652" i="1"/>
  <c r="BG1652" i="1"/>
  <c r="BH1652" i="1"/>
  <c r="BI1652" i="1"/>
  <c r="BD1653" i="1"/>
  <c r="BE1653" i="1"/>
  <c r="BF1653" i="1"/>
  <c r="BG1653" i="1"/>
  <c r="BH1653" i="1"/>
  <c r="BI1653" i="1"/>
  <c r="BD1654" i="1"/>
  <c r="BE1654" i="1"/>
  <c r="BF1654" i="1"/>
  <c r="BG1654" i="1"/>
  <c r="BH1654" i="1"/>
  <c r="BI1654" i="1"/>
  <c r="BD1655" i="1"/>
  <c r="BE1655" i="1"/>
  <c r="BF1655" i="1"/>
  <c r="BG1655" i="1"/>
  <c r="BH1655" i="1"/>
  <c r="BI1655" i="1"/>
  <c r="BD1656" i="1"/>
  <c r="BE1656" i="1"/>
  <c r="BF1656" i="1"/>
  <c r="BG1656" i="1"/>
  <c r="BH1656" i="1"/>
  <c r="BI1656" i="1"/>
  <c r="BD1657" i="1"/>
  <c r="BE1657" i="1"/>
  <c r="BF1657" i="1"/>
  <c r="BG1657" i="1"/>
  <c r="BH1657" i="1"/>
  <c r="BI1657" i="1"/>
  <c r="BD1658" i="1"/>
  <c r="BE1658" i="1"/>
  <c r="BF1658" i="1"/>
  <c r="BG1658" i="1"/>
  <c r="BH1658" i="1"/>
  <c r="BI1658" i="1"/>
  <c r="BD1659" i="1"/>
  <c r="BE1659" i="1"/>
  <c r="BF1659" i="1"/>
  <c r="BG1659" i="1"/>
  <c r="BH1659" i="1"/>
  <c r="BI1659" i="1"/>
  <c r="BD1660" i="1"/>
  <c r="BE1660" i="1"/>
  <c r="BF1660" i="1"/>
  <c r="BG1660" i="1"/>
  <c r="BH1660" i="1"/>
  <c r="BI1660" i="1"/>
  <c r="BD1661" i="1"/>
  <c r="BE1661" i="1"/>
  <c r="BF1661" i="1"/>
  <c r="BG1661" i="1"/>
  <c r="BH1661" i="1"/>
  <c r="BI1661" i="1"/>
  <c r="BD1662" i="1"/>
  <c r="BE1662" i="1"/>
  <c r="BF1662" i="1"/>
  <c r="BG1662" i="1"/>
  <c r="BH1662" i="1"/>
  <c r="BI1662" i="1"/>
  <c r="BD1663" i="1"/>
  <c r="BE1663" i="1"/>
  <c r="BF1663" i="1"/>
  <c r="BG1663" i="1"/>
  <c r="BH1663" i="1"/>
  <c r="BI1663" i="1"/>
  <c r="BD1664" i="1"/>
  <c r="BE1664" i="1"/>
  <c r="BF1664" i="1"/>
  <c r="BG1664" i="1"/>
  <c r="BH1664" i="1"/>
  <c r="BI1664" i="1"/>
  <c r="BD1665" i="1"/>
  <c r="BE1665" i="1"/>
  <c r="BF1665" i="1"/>
  <c r="BG1665" i="1"/>
  <c r="BH1665" i="1"/>
  <c r="BI1665" i="1"/>
  <c r="BD1666" i="1"/>
  <c r="BE1666" i="1"/>
  <c r="BF1666" i="1"/>
  <c r="BG1666" i="1"/>
  <c r="BH1666" i="1"/>
  <c r="BI1666" i="1"/>
  <c r="BD1667" i="1"/>
  <c r="BE1667" i="1"/>
  <c r="BF1667" i="1"/>
  <c r="BG1667" i="1"/>
  <c r="BH1667" i="1"/>
  <c r="BI1667" i="1"/>
  <c r="BD1668" i="1"/>
  <c r="BE1668" i="1"/>
  <c r="BF1668" i="1"/>
  <c r="BG1668" i="1"/>
  <c r="BH1668" i="1"/>
  <c r="BI1668" i="1"/>
  <c r="BD1669" i="1"/>
  <c r="BE1669" i="1"/>
  <c r="BF1669" i="1"/>
  <c r="BG1669" i="1"/>
  <c r="BH1669" i="1"/>
  <c r="BI1669" i="1"/>
  <c r="BD1670" i="1"/>
  <c r="BE1670" i="1"/>
  <c r="BF1670" i="1"/>
  <c r="BG1670" i="1"/>
  <c r="BH1670" i="1"/>
  <c r="BI1670" i="1"/>
  <c r="BD1671" i="1"/>
  <c r="BE1671" i="1"/>
  <c r="BF1671" i="1"/>
  <c r="BG1671" i="1"/>
  <c r="BH1671" i="1"/>
  <c r="BI1671" i="1"/>
  <c r="BD1672" i="1"/>
  <c r="BE1672" i="1"/>
  <c r="BF1672" i="1"/>
  <c r="BG1672" i="1"/>
  <c r="BH1672" i="1"/>
  <c r="BI1672" i="1"/>
  <c r="BD1673" i="1"/>
  <c r="BE1673" i="1"/>
  <c r="BF1673" i="1"/>
  <c r="BG1673" i="1"/>
  <c r="BH1673" i="1"/>
  <c r="BI1673" i="1"/>
  <c r="BD1674" i="1"/>
  <c r="BE1674" i="1"/>
  <c r="BF1674" i="1"/>
  <c r="BG1674" i="1"/>
  <c r="BH1674" i="1"/>
  <c r="BI1674" i="1"/>
  <c r="BD1675" i="1"/>
  <c r="BE1675" i="1"/>
  <c r="BF1675" i="1"/>
  <c r="BG1675" i="1"/>
  <c r="BH1675" i="1"/>
  <c r="BI1675" i="1"/>
  <c r="BD1676" i="1"/>
  <c r="BE1676" i="1"/>
  <c r="BF1676" i="1"/>
  <c r="BG1676" i="1"/>
  <c r="BH1676" i="1"/>
  <c r="BI1676" i="1"/>
  <c r="BD1677" i="1"/>
  <c r="BE1677" i="1"/>
  <c r="BF1677" i="1"/>
  <c r="BG1677" i="1"/>
  <c r="BH1677" i="1"/>
  <c r="BI1677" i="1"/>
  <c r="BD1678" i="1"/>
  <c r="BE1678" i="1"/>
  <c r="BF1678" i="1"/>
  <c r="BG1678" i="1"/>
  <c r="BH1678" i="1"/>
  <c r="BI1678" i="1"/>
  <c r="BD1679" i="1"/>
  <c r="BE1679" i="1"/>
  <c r="BF1679" i="1"/>
  <c r="BG1679" i="1"/>
  <c r="BH1679" i="1"/>
  <c r="BI1679" i="1"/>
  <c r="BD1680" i="1"/>
  <c r="BE1680" i="1"/>
  <c r="BF1680" i="1"/>
  <c r="BG1680" i="1"/>
  <c r="BH1680" i="1"/>
  <c r="BI1680" i="1"/>
  <c r="BD1681" i="1"/>
  <c r="BE1681" i="1"/>
  <c r="BF1681" i="1"/>
  <c r="BG1681" i="1"/>
  <c r="BH1681" i="1"/>
  <c r="BI1681" i="1"/>
  <c r="BD1682" i="1"/>
  <c r="BE1682" i="1"/>
  <c r="BF1682" i="1"/>
  <c r="BG1682" i="1"/>
  <c r="BH1682" i="1"/>
  <c r="BI1682" i="1"/>
  <c r="BD1683" i="1"/>
  <c r="BE1683" i="1"/>
  <c r="BF1683" i="1"/>
  <c r="BG1683" i="1"/>
  <c r="BH1683" i="1"/>
  <c r="BI1683" i="1"/>
  <c r="BD1684" i="1"/>
  <c r="BE1684" i="1"/>
  <c r="BF1684" i="1"/>
  <c r="BG1684" i="1"/>
  <c r="BH1684" i="1"/>
  <c r="BI1684" i="1"/>
  <c r="BD1685" i="1"/>
  <c r="BE1685" i="1"/>
  <c r="BF1685" i="1"/>
  <c r="BG1685" i="1"/>
  <c r="BH1685" i="1"/>
  <c r="BI1685" i="1"/>
  <c r="BD1686" i="1"/>
  <c r="BE1686" i="1"/>
  <c r="BF1686" i="1"/>
  <c r="BG1686" i="1"/>
  <c r="BH1686" i="1"/>
  <c r="BI1686" i="1"/>
  <c r="BD1687" i="1"/>
  <c r="BE1687" i="1"/>
  <c r="BF1687" i="1"/>
  <c r="BG1687" i="1"/>
  <c r="BH1687" i="1"/>
  <c r="BI1687" i="1"/>
  <c r="BD1688" i="1"/>
  <c r="BE1688" i="1"/>
  <c r="BF1688" i="1"/>
  <c r="BG1688" i="1"/>
  <c r="BH1688" i="1"/>
  <c r="BI1688" i="1"/>
  <c r="BD1689" i="1"/>
  <c r="BE1689" i="1"/>
  <c r="BF1689" i="1"/>
  <c r="BG1689" i="1"/>
  <c r="BH1689" i="1"/>
  <c r="BI1689" i="1"/>
  <c r="BD1690" i="1"/>
  <c r="BE1690" i="1"/>
  <c r="BF1690" i="1"/>
  <c r="BG1690" i="1"/>
  <c r="BH1690" i="1"/>
  <c r="BI1690" i="1"/>
  <c r="BD1691" i="1"/>
  <c r="BE1691" i="1"/>
  <c r="BF1691" i="1"/>
  <c r="BG1691" i="1"/>
  <c r="BH1691" i="1"/>
  <c r="BI1691" i="1"/>
  <c r="BD1692" i="1"/>
  <c r="BE1692" i="1"/>
  <c r="BF1692" i="1"/>
  <c r="BG1692" i="1"/>
  <c r="BH1692" i="1"/>
  <c r="BI1692" i="1"/>
  <c r="BD1693" i="1"/>
  <c r="BE1693" i="1"/>
  <c r="BF1693" i="1"/>
  <c r="BG1693" i="1"/>
  <c r="BH1693" i="1"/>
  <c r="BI1693" i="1"/>
  <c r="BD1694" i="1"/>
  <c r="BE1694" i="1"/>
  <c r="BF1694" i="1"/>
  <c r="BG1694" i="1"/>
  <c r="BH1694" i="1"/>
  <c r="BI1694" i="1"/>
  <c r="BD1695" i="1"/>
  <c r="BE1695" i="1"/>
  <c r="BF1695" i="1"/>
  <c r="BG1695" i="1"/>
  <c r="BH1695" i="1"/>
  <c r="BI1695" i="1"/>
  <c r="BD1696" i="1"/>
  <c r="BE1696" i="1"/>
  <c r="BF1696" i="1"/>
  <c r="BG1696" i="1"/>
  <c r="BH1696" i="1"/>
  <c r="BI1696" i="1"/>
  <c r="BD1697" i="1"/>
  <c r="BE1697" i="1"/>
  <c r="BF1697" i="1"/>
  <c r="BG1697" i="1"/>
  <c r="BH1697" i="1"/>
  <c r="BI1697" i="1"/>
  <c r="BD1698" i="1"/>
  <c r="BE1698" i="1"/>
  <c r="BF1698" i="1"/>
  <c r="BG1698" i="1"/>
  <c r="BH1698" i="1"/>
  <c r="BI1698" i="1"/>
  <c r="BD1699" i="1"/>
  <c r="BE1699" i="1"/>
  <c r="BF1699" i="1"/>
  <c r="BG1699" i="1"/>
  <c r="BH1699" i="1"/>
  <c r="BI1699" i="1"/>
  <c r="BD1700" i="1"/>
  <c r="BE1700" i="1"/>
  <c r="BF1700" i="1"/>
  <c r="BG1700" i="1"/>
  <c r="BH1700" i="1"/>
  <c r="BI1700" i="1"/>
  <c r="BD1701" i="1"/>
  <c r="BE1701" i="1"/>
  <c r="BF1701" i="1"/>
  <c r="BG1701" i="1"/>
  <c r="BH1701" i="1"/>
  <c r="BI1701" i="1"/>
  <c r="BD1702" i="1"/>
  <c r="BE1702" i="1"/>
  <c r="BF1702" i="1"/>
  <c r="BG1702" i="1"/>
  <c r="BH1702" i="1"/>
  <c r="BI1702" i="1"/>
  <c r="BD1703" i="1"/>
  <c r="BE1703" i="1"/>
  <c r="BF1703" i="1"/>
  <c r="BG1703" i="1"/>
  <c r="BH1703" i="1"/>
  <c r="BI1703" i="1"/>
  <c r="BD1704" i="1"/>
  <c r="BE1704" i="1"/>
  <c r="BF1704" i="1"/>
  <c r="BG1704" i="1"/>
  <c r="BH1704" i="1"/>
  <c r="BI1704" i="1"/>
  <c r="BD1705" i="1"/>
  <c r="BE1705" i="1"/>
  <c r="BF1705" i="1"/>
  <c r="BG1705" i="1"/>
  <c r="BH1705" i="1"/>
  <c r="BI1705" i="1"/>
  <c r="BD1706" i="1"/>
  <c r="BE1706" i="1"/>
  <c r="BF1706" i="1"/>
  <c r="BG1706" i="1"/>
  <c r="BH1706" i="1"/>
  <c r="BI1706" i="1"/>
  <c r="BD1707" i="1"/>
  <c r="BE1707" i="1"/>
  <c r="BF1707" i="1"/>
  <c r="BG1707" i="1"/>
  <c r="BH1707" i="1"/>
  <c r="BI1707" i="1"/>
  <c r="BD1708" i="1"/>
  <c r="BE1708" i="1"/>
  <c r="BF1708" i="1"/>
  <c r="BG1708" i="1"/>
  <c r="BH1708" i="1"/>
  <c r="BI1708" i="1"/>
  <c r="BD1709" i="1"/>
  <c r="BE1709" i="1"/>
  <c r="BF1709" i="1"/>
  <c r="BG1709" i="1"/>
  <c r="BH1709" i="1"/>
  <c r="BI1709" i="1"/>
  <c r="BD1710" i="1"/>
  <c r="BE1710" i="1"/>
  <c r="BF1710" i="1"/>
  <c r="BG1710" i="1"/>
  <c r="BH1710" i="1"/>
  <c r="BI1710" i="1"/>
  <c r="BD1711" i="1"/>
  <c r="BE1711" i="1"/>
  <c r="BF1711" i="1"/>
  <c r="BG1711" i="1"/>
  <c r="BH1711" i="1"/>
  <c r="BI1711" i="1"/>
  <c r="BD1712" i="1"/>
  <c r="BE1712" i="1"/>
  <c r="BF1712" i="1"/>
  <c r="BG1712" i="1"/>
  <c r="BH1712" i="1"/>
  <c r="BI1712" i="1"/>
  <c r="BD1713" i="1"/>
  <c r="BE1713" i="1"/>
  <c r="BF1713" i="1"/>
  <c r="BG1713" i="1"/>
  <c r="BH1713" i="1"/>
  <c r="BI1713" i="1"/>
  <c r="BD1714" i="1"/>
  <c r="BE1714" i="1"/>
  <c r="BF1714" i="1"/>
  <c r="BG1714" i="1"/>
  <c r="BH1714" i="1"/>
  <c r="BI1714" i="1"/>
  <c r="BD1715" i="1"/>
  <c r="BE1715" i="1"/>
  <c r="BF1715" i="1"/>
  <c r="BG1715" i="1"/>
  <c r="BH1715" i="1"/>
  <c r="BI1715" i="1"/>
  <c r="BD1716" i="1"/>
  <c r="BE1716" i="1"/>
  <c r="BF1716" i="1"/>
  <c r="BG1716" i="1"/>
  <c r="BH1716" i="1"/>
  <c r="BI1716" i="1"/>
  <c r="BD1717" i="1"/>
  <c r="BE1717" i="1"/>
  <c r="BF1717" i="1"/>
  <c r="BG1717" i="1"/>
  <c r="BH1717" i="1"/>
  <c r="BI1717" i="1"/>
  <c r="BD1718" i="1"/>
  <c r="BE1718" i="1"/>
  <c r="BF1718" i="1"/>
  <c r="BG1718" i="1"/>
  <c r="BH1718" i="1"/>
  <c r="BI1718" i="1"/>
  <c r="BD1719" i="1"/>
  <c r="BE1719" i="1"/>
  <c r="BF1719" i="1"/>
  <c r="BG1719" i="1"/>
  <c r="BH1719" i="1"/>
  <c r="BI1719" i="1"/>
  <c r="BD1720" i="1"/>
  <c r="BE1720" i="1"/>
  <c r="BF1720" i="1"/>
  <c r="BG1720" i="1"/>
  <c r="BH1720" i="1"/>
  <c r="BI1720" i="1"/>
  <c r="BD1721" i="1"/>
  <c r="BE1721" i="1"/>
  <c r="BF1721" i="1"/>
  <c r="BG1721" i="1"/>
  <c r="BH1721" i="1"/>
  <c r="BI1721" i="1"/>
  <c r="BD1722" i="1"/>
  <c r="BE1722" i="1"/>
  <c r="BF1722" i="1"/>
  <c r="BG1722" i="1"/>
  <c r="BH1722" i="1"/>
  <c r="BI1722" i="1"/>
  <c r="BD1723" i="1"/>
  <c r="BE1723" i="1"/>
  <c r="BF1723" i="1"/>
  <c r="BG1723" i="1"/>
  <c r="BH1723" i="1"/>
  <c r="BI1723" i="1"/>
  <c r="BD1724" i="1"/>
  <c r="BE1724" i="1"/>
  <c r="BF1724" i="1"/>
  <c r="BG1724" i="1"/>
  <c r="BH1724" i="1"/>
  <c r="BI1724" i="1"/>
  <c r="BD1725" i="1"/>
  <c r="BE1725" i="1"/>
  <c r="BF1725" i="1"/>
  <c r="BG1725" i="1"/>
  <c r="BH1725" i="1"/>
  <c r="BI1725" i="1"/>
  <c r="BD1726" i="1"/>
  <c r="BE1726" i="1"/>
  <c r="BF1726" i="1"/>
  <c r="BG1726" i="1"/>
  <c r="BH1726" i="1"/>
  <c r="BI1726" i="1"/>
  <c r="BD1727" i="1"/>
  <c r="BE1727" i="1"/>
  <c r="BF1727" i="1"/>
  <c r="BG1727" i="1"/>
  <c r="BH1727" i="1"/>
  <c r="BI1727" i="1"/>
  <c r="BD1728" i="1"/>
  <c r="BE1728" i="1"/>
  <c r="BF1728" i="1"/>
  <c r="BG1728" i="1"/>
  <c r="BH1728" i="1"/>
  <c r="BI1728" i="1"/>
  <c r="BD1729" i="1"/>
  <c r="BE1729" i="1"/>
  <c r="BF1729" i="1"/>
  <c r="BG1729" i="1"/>
  <c r="BH1729" i="1"/>
  <c r="BI1729" i="1"/>
  <c r="BD1730" i="1"/>
  <c r="BE1730" i="1"/>
  <c r="BF1730" i="1"/>
  <c r="BG1730" i="1"/>
  <c r="BH1730" i="1"/>
  <c r="BI1730" i="1"/>
  <c r="BD1731" i="1"/>
  <c r="BE1731" i="1"/>
  <c r="BF1731" i="1"/>
  <c r="BG1731" i="1"/>
  <c r="BH1731" i="1"/>
  <c r="BI1731" i="1"/>
  <c r="BD1732" i="1"/>
  <c r="BE1732" i="1"/>
  <c r="BF1732" i="1"/>
  <c r="BG1732" i="1"/>
  <c r="BH1732" i="1"/>
  <c r="BI1732" i="1"/>
  <c r="BD1733" i="1"/>
  <c r="BE1733" i="1"/>
  <c r="BF1733" i="1"/>
  <c r="BG1733" i="1"/>
  <c r="BH1733" i="1"/>
  <c r="BI1733" i="1"/>
  <c r="BD1734" i="1"/>
  <c r="BE1734" i="1"/>
  <c r="BF1734" i="1"/>
  <c r="BG1734" i="1"/>
  <c r="BH1734" i="1"/>
  <c r="BI1734" i="1"/>
  <c r="BD1735" i="1"/>
  <c r="BE1735" i="1"/>
  <c r="BF1735" i="1"/>
  <c r="BG1735" i="1"/>
  <c r="BH1735" i="1"/>
  <c r="BI1735" i="1"/>
  <c r="BD1736" i="1"/>
  <c r="BE1736" i="1"/>
  <c r="BF1736" i="1"/>
  <c r="BG1736" i="1"/>
  <c r="BH1736" i="1"/>
  <c r="BI1736" i="1"/>
  <c r="BD1737" i="1"/>
  <c r="BE1737" i="1"/>
  <c r="BF1737" i="1"/>
  <c r="BG1737" i="1"/>
  <c r="BH1737" i="1"/>
  <c r="BI1737" i="1"/>
  <c r="BD1738" i="1"/>
  <c r="BE1738" i="1"/>
  <c r="BF1738" i="1"/>
  <c r="BG1738" i="1"/>
  <c r="BH1738" i="1"/>
  <c r="BI1738" i="1"/>
  <c r="BD1739" i="1"/>
  <c r="BE1739" i="1"/>
  <c r="BF1739" i="1"/>
  <c r="BG1739" i="1"/>
  <c r="BH1739" i="1"/>
  <c r="BI1739" i="1"/>
  <c r="BD1740" i="1"/>
  <c r="BE1740" i="1"/>
  <c r="BF1740" i="1"/>
  <c r="BG1740" i="1"/>
  <c r="BH1740" i="1"/>
  <c r="BI1740" i="1"/>
  <c r="BD1741" i="1"/>
  <c r="BE1741" i="1"/>
  <c r="BF1741" i="1"/>
  <c r="BG1741" i="1"/>
  <c r="BH1741" i="1"/>
  <c r="BI1741" i="1"/>
  <c r="BD1742" i="1"/>
  <c r="BE1742" i="1"/>
  <c r="BF1742" i="1"/>
  <c r="BG1742" i="1"/>
  <c r="BH1742" i="1"/>
  <c r="BI1742" i="1"/>
  <c r="BD1743" i="1"/>
  <c r="BE1743" i="1"/>
  <c r="BF1743" i="1"/>
  <c r="BG1743" i="1"/>
  <c r="BH1743" i="1"/>
  <c r="BI1743" i="1"/>
  <c r="BD1744" i="1"/>
  <c r="BE1744" i="1"/>
  <c r="BF1744" i="1"/>
  <c r="BG1744" i="1"/>
  <c r="BH1744" i="1"/>
  <c r="BI1744" i="1"/>
  <c r="BD1745" i="1"/>
  <c r="BE1745" i="1"/>
  <c r="BF1745" i="1"/>
  <c r="BG1745" i="1"/>
  <c r="BH1745" i="1"/>
  <c r="BI1745" i="1"/>
  <c r="BD1746" i="1"/>
  <c r="BE1746" i="1"/>
  <c r="BF1746" i="1"/>
  <c r="BG1746" i="1"/>
  <c r="BH1746" i="1"/>
  <c r="BI1746" i="1"/>
  <c r="BD1747" i="1"/>
  <c r="BE1747" i="1"/>
  <c r="BF1747" i="1"/>
  <c r="BG1747" i="1"/>
  <c r="BH1747" i="1"/>
  <c r="BI1747" i="1"/>
  <c r="BD1748" i="1"/>
  <c r="BE1748" i="1"/>
  <c r="BF1748" i="1"/>
  <c r="BG1748" i="1"/>
  <c r="BH1748" i="1"/>
  <c r="BI1748" i="1"/>
  <c r="BD1749" i="1"/>
  <c r="BE1749" i="1"/>
  <c r="BF1749" i="1"/>
  <c r="BG1749" i="1"/>
  <c r="BH1749" i="1"/>
  <c r="BI1749" i="1"/>
  <c r="BD1750" i="1"/>
  <c r="BE1750" i="1"/>
  <c r="BF1750" i="1"/>
  <c r="BG1750" i="1"/>
  <c r="BH1750" i="1"/>
  <c r="BI1750" i="1"/>
  <c r="BD1751" i="1"/>
  <c r="BE1751" i="1"/>
  <c r="BF1751" i="1"/>
  <c r="BG1751" i="1"/>
  <c r="BH1751" i="1"/>
  <c r="BI1751" i="1"/>
  <c r="BD1752" i="1"/>
  <c r="BE1752" i="1"/>
  <c r="BF1752" i="1"/>
  <c r="BG1752" i="1"/>
  <c r="BH1752" i="1"/>
  <c r="BI1752" i="1"/>
  <c r="BD1753" i="1"/>
  <c r="BE1753" i="1"/>
  <c r="BF1753" i="1"/>
  <c r="BG1753" i="1"/>
  <c r="BH1753" i="1"/>
  <c r="BI1753" i="1"/>
  <c r="BD1754" i="1"/>
  <c r="BE1754" i="1"/>
  <c r="BF1754" i="1"/>
  <c r="BG1754" i="1"/>
  <c r="BH1754" i="1"/>
  <c r="BI1754" i="1"/>
  <c r="BD1755" i="1"/>
  <c r="BE1755" i="1"/>
  <c r="BF1755" i="1"/>
  <c r="BG1755" i="1"/>
  <c r="BH1755" i="1"/>
  <c r="BI1755" i="1"/>
  <c r="BD1756" i="1"/>
  <c r="BE1756" i="1"/>
  <c r="BF1756" i="1"/>
  <c r="BG1756" i="1"/>
  <c r="BH1756" i="1"/>
  <c r="BI1756" i="1"/>
  <c r="BD1757" i="1"/>
  <c r="BE1757" i="1"/>
  <c r="BF1757" i="1"/>
  <c r="BG1757" i="1"/>
  <c r="BH1757" i="1"/>
  <c r="BI1757" i="1"/>
  <c r="BD1758" i="1"/>
  <c r="BE1758" i="1"/>
  <c r="BF1758" i="1"/>
  <c r="BG1758" i="1"/>
  <c r="BH1758" i="1"/>
  <c r="BI1758" i="1"/>
  <c r="BD1759" i="1"/>
  <c r="BE1759" i="1"/>
  <c r="BF1759" i="1"/>
  <c r="BG1759" i="1"/>
  <c r="BH1759" i="1"/>
  <c r="BI1759" i="1"/>
  <c r="BD1760" i="1"/>
  <c r="BE1760" i="1"/>
  <c r="BF1760" i="1"/>
  <c r="BG1760" i="1"/>
  <c r="BH1760" i="1"/>
  <c r="BI1760" i="1"/>
  <c r="BD1761" i="1"/>
  <c r="BE1761" i="1"/>
  <c r="BF1761" i="1"/>
  <c r="BG1761" i="1"/>
  <c r="BH1761" i="1"/>
  <c r="BI1761" i="1"/>
  <c r="BD1762" i="1"/>
  <c r="BE1762" i="1"/>
  <c r="BF1762" i="1"/>
  <c r="BG1762" i="1"/>
  <c r="BH1762" i="1"/>
  <c r="BI1762" i="1"/>
  <c r="BD1763" i="1"/>
  <c r="BE1763" i="1"/>
  <c r="BF1763" i="1"/>
  <c r="BG1763" i="1"/>
  <c r="BH1763" i="1"/>
  <c r="BI1763" i="1"/>
  <c r="BD1764" i="1"/>
  <c r="BE1764" i="1"/>
  <c r="BF1764" i="1"/>
  <c r="BG1764" i="1"/>
  <c r="BH1764" i="1"/>
  <c r="BI1764" i="1"/>
  <c r="BD1765" i="1"/>
  <c r="BE1765" i="1"/>
  <c r="BF1765" i="1"/>
  <c r="BG1765" i="1"/>
  <c r="BH1765" i="1"/>
  <c r="BI1765" i="1"/>
  <c r="BD1766" i="1"/>
  <c r="BE1766" i="1"/>
  <c r="BF1766" i="1"/>
  <c r="BG1766" i="1"/>
  <c r="BH1766" i="1"/>
  <c r="BI1766" i="1"/>
  <c r="BD1767" i="1"/>
  <c r="BE1767" i="1"/>
  <c r="BF1767" i="1"/>
  <c r="BG1767" i="1"/>
  <c r="BH1767" i="1"/>
  <c r="BI1767" i="1"/>
  <c r="BD1768" i="1"/>
  <c r="BE1768" i="1"/>
  <c r="BF1768" i="1"/>
  <c r="BG1768" i="1"/>
  <c r="BH1768" i="1"/>
  <c r="BI1768" i="1"/>
  <c r="BD1769" i="1"/>
  <c r="BE1769" i="1"/>
  <c r="BF1769" i="1"/>
  <c r="BG1769" i="1"/>
  <c r="BH1769" i="1"/>
  <c r="BI1769" i="1"/>
  <c r="BD1770" i="1"/>
  <c r="BE1770" i="1"/>
  <c r="BF1770" i="1"/>
  <c r="BG1770" i="1"/>
  <c r="BH1770" i="1"/>
  <c r="BI1770" i="1"/>
  <c r="BD1771" i="1"/>
  <c r="BE1771" i="1"/>
  <c r="BF1771" i="1"/>
  <c r="BG1771" i="1"/>
  <c r="BH1771" i="1"/>
  <c r="BI1771" i="1"/>
  <c r="BD1772" i="1"/>
  <c r="BE1772" i="1"/>
  <c r="BF1772" i="1"/>
  <c r="BG1772" i="1"/>
  <c r="BH1772" i="1"/>
  <c r="BI1772" i="1"/>
  <c r="BD1773" i="1"/>
  <c r="BE1773" i="1"/>
  <c r="BF1773" i="1"/>
  <c r="BG1773" i="1"/>
  <c r="BH1773" i="1"/>
  <c r="BI1773" i="1"/>
  <c r="BD1774" i="1"/>
  <c r="BE1774" i="1"/>
  <c r="BF1774" i="1"/>
  <c r="BG1774" i="1"/>
  <c r="BH1774" i="1"/>
  <c r="BI1774" i="1"/>
  <c r="BD1775" i="1"/>
  <c r="BE1775" i="1"/>
  <c r="BF1775" i="1"/>
  <c r="BG1775" i="1"/>
  <c r="BH1775" i="1"/>
  <c r="BI1775" i="1"/>
  <c r="BD1776" i="1"/>
  <c r="BE1776" i="1"/>
  <c r="BF1776" i="1"/>
  <c r="BG1776" i="1"/>
  <c r="BH1776" i="1"/>
  <c r="BI1776" i="1"/>
  <c r="BD1777" i="1"/>
  <c r="BE1777" i="1"/>
  <c r="BF1777" i="1"/>
  <c r="BG1777" i="1"/>
  <c r="BH1777" i="1"/>
  <c r="BI1777" i="1"/>
  <c r="BD1778" i="1"/>
  <c r="BE1778" i="1"/>
  <c r="BF1778" i="1"/>
  <c r="BG1778" i="1"/>
  <c r="BH1778" i="1"/>
  <c r="BI1778" i="1"/>
  <c r="BD1779" i="1"/>
  <c r="BE1779" i="1"/>
  <c r="BF1779" i="1"/>
  <c r="BG1779" i="1"/>
  <c r="BH1779" i="1"/>
  <c r="BI1779" i="1"/>
  <c r="BD1780" i="1"/>
  <c r="BE1780" i="1"/>
  <c r="BF1780" i="1"/>
  <c r="BG1780" i="1"/>
  <c r="BH1780" i="1"/>
  <c r="BI1780" i="1"/>
  <c r="BD1781" i="1"/>
  <c r="BE1781" i="1"/>
  <c r="BF1781" i="1"/>
  <c r="BG1781" i="1"/>
  <c r="BH1781" i="1"/>
  <c r="BI1781" i="1"/>
  <c r="BD1782" i="1"/>
  <c r="BE1782" i="1"/>
  <c r="BF1782" i="1"/>
  <c r="BG1782" i="1"/>
  <c r="BH1782" i="1"/>
  <c r="BI1782" i="1"/>
  <c r="BD1783" i="1"/>
  <c r="BE1783" i="1"/>
  <c r="BF1783" i="1"/>
  <c r="BG1783" i="1"/>
  <c r="BH1783" i="1"/>
  <c r="BI1783" i="1"/>
  <c r="BD1784" i="1"/>
  <c r="BE1784" i="1"/>
  <c r="BF1784" i="1"/>
  <c r="BG1784" i="1"/>
  <c r="BH1784" i="1"/>
  <c r="BI1784" i="1"/>
  <c r="BD1785" i="1"/>
  <c r="BE1785" i="1"/>
  <c r="BF1785" i="1"/>
  <c r="BG1785" i="1"/>
  <c r="BH1785" i="1"/>
  <c r="BI1785" i="1"/>
  <c r="BD1786" i="1"/>
  <c r="BE1786" i="1"/>
  <c r="BF1786" i="1"/>
  <c r="BG1786" i="1"/>
  <c r="BH1786" i="1"/>
  <c r="BI1786" i="1"/>
  <c r="BD1787" i="1"/>
  <c r="BE1787" i="1"/>
  <c r="BF1787" i="1"/>
  <c r="BG1787" i="1"/>
  <c r="BH1787" i="1"/>
  <c r="BI1787" i="1"/>
  <c r="BD1788" i="1"/>
  <c r="BE1788" i="1"/>
  <c r="BF1788" i="1"/>
  <c r="BG1788" i="1"/>
  <c r="BH1788" i="1"/>
  <c r="BI1788" i="1"/>
  <c r="BD1789" i="1"/>
  <c r="BE1789" i="1"/>
  <c r="BF1789" i="1"/>
  <c r="BG1789" i="1"/>
  <c r="BH1789" i="1"/>
  <c r="BI1789" i="1"/>
  <c r="BD1790" i="1"/>
  <c r="BE1790" i="1"/>
  <c r="BF1790" i="1"/>
  <c r="BG1790" i="1"/>
  <c r="BH1790" i="1"/>
  <c r="BI1790" i="1"/>
  <c r="BD1791" i="1"/>
  <c r="BE1791" i="1"/>
  <c r="BF1791" i="1"/>
  <c r="BG1791" i="1"/>
  <c r="BH1791" i="1"/>
  <c r="BI1791" i="1"/>
  <c r="BD1792" i="1"/>
  <c r="BE1792" i="1"/>
  <c r="BF1792" i="1"/>
  <c r="BG1792" i="1"/>
  <c r="BH1792" i="1"/>
  <c r="BI1792" i="1"/>
  <c r="BD1793" i="1"/>
  <c r="BE1793" i="1"/>
  <c r="BF1793" i="1"/>
  <c r="BG1793" i="1"/>
  <c r="BH1793" i="1"/>
  <c r="BI1793" i="1"/>
  <c r="BD1794" i="1"/>
  <c r="BE1794" i="1"/>
  <c r="BF1794" i="1"/>
  <c r="BG1794" i="1"/>
  <c r="BH1794" i="1"/>
  <c r="BI1794" i="1"/>
  <c r="BD1795" i="1"/>
  <c r="BE1795" i="1"/>
  <c r="BF1795" i="1"/>
  <c r="BG1795" i="1"/>
  <c r="BH1795" i="1"/>
  <c r="BI1795" i="1"/>
  <c r="BD1796" i="1"/>
  <c r="BE1796" i="1"/>
  <c r="BF1796" i="1"/>
  <c r="BG1796" i="1"/>
  <c r="BH1796" i="1"/>
  <c r="BI1796" i="1"/>
  <c r="BD1797" i="1"/>
  <c r="BE1797" i="1"/>
  <c r="BF1797" i="1"/>
  <c r="BG1797" i="1"/>
  <c r="BH1797" i="1"/>
  <c r="BI1797" i="1"/>
  <c r="BD1798" i="1"/>
  <c r="BE1798" i="1"/>
  <c r="BF1798" i="1"/>
  <c r="BG1798" i="1"/>
  <c r="BH1798" i="1"/>
  <c r="BI1798" i="1"/>
  <c r="BD1799" i="1"/>
  <c r="BE1799" i="1"/>
  <c r="BF1799" i="1"/>
  <c r="BG1799" i="1"/>
  <c r="BH1799" i="1"/>
  <c r="BI1799" i="1"/>
  <c r="BD1800" i="1"/>
  <c r="BE1800" i="1"/>
  <c r="BF1800" i="1"/>
  <c r="BG1800" i="1"/>
  <c r="BH1800" i="1"/>
  <c r="BI1800" i="1"/>
  <c r="BD1801" i="1"/>
  <c r="BE1801" i="1"/>
  <c r="BF1801" i="1"/>
  <c r="BG1801" i="1"/>
  <c r="BH1801" i="1"/>
  <c r="BI1801" i="1"/>
  <c r="BD1802" i="1"/>
  <c r="BE1802" i="1"/>
  <c r="BF1802" i="1"/>
  <c r="BG1802" i="1"/>
  <c r="BH1802" i="1"/>
  <c r="BI1802" i="1"/>
  <c r="BD1803" i="1"/>
  <c r="BE1803" i="1"/>
  <c r="BF1803" i="1"/>
  <c r="BG1803" i="1"/>
  <c r="BH1803" i="1"/>
  <c r="BI1803" i="1"/>
  <c r="BD1804" i="1"/>
  <c r="BE1804" i="1"/>
  <c r="BF1804" i="1"/>
  <c r="BG1804" i="1"/>
  <c r="BH1804" i="1"/>
  <c r="BI1804" i="1"/>
  <c r="BD1805" i="1"/>
  <c r="BE1805" i="1"/>
  <c r="BF1805" i="1"/>
  <c r="BG1805" i="1"/>
  <c r="BH1805" i="1"/>
  <c r="BI1805" i="1"/>
  <c r="BD1806" i="1"/>
  <c r="BE1806" i="1"/>
  <c r="BF1806" i="1"/>
  <c r="BG1806" i="1"/>
  <c r="BH1806" i="1"/>
  <c r="BI1806" i="1"/>
  <c r="BD1807" i="1"/>
  <c r="BE1807" i="1"/>
  <c r="BF1807" i="1"/>
  <c r="BG1807" i="1"/>
  <c r="BH1807" i="1"/>
  <c r="BI1807" i="1"/>
  <c r="BD1808" i="1"/>
  <c r="BE1808" i="1"/>
  <c r="BF1808" i="1"/>
  <c r="BG1808" i="1"/>
  <c r="BH1808" i="1"/>
  <c r="BI1808" i="1"/>
  <c r="BD1809" i="1"/>
  <c r="BE1809" i="1"/>
  <c r="BF1809" i="1"/>
  <c r="BG1809" i="1"/>
  <c r="BH1809" i="1"/>
  <c r="BI1809" i="1"/>
  <c r="BD1810" i="1"/>
  <c r="BE1810" i="1"/>
  <c r="BF1810" i="1"/>
  <c r="BG1810" i="1"/>
  <c r="BH1810" i="1"/>
  <c r="BI1810" i="1"/>
  <c r="BD1811" i="1"/>
  <c r="BE1811" i="1"/>
  <c r="BF1811" i="1"/>
  <c r="BG1811" i="1"/>
  <c r="BH1811" i="1"/>
  <c r="BI1811" i="1"/>
  <c r="BD1812" i="1"/>
  <c r="BE1812" i="1"/>
  <c r="BF1812" i="1"/>
  <c r="BG1812" i="1"/>
  <c r="BH1812" i="1"/>
  <c r="BI1812" i="1"/>
  <c r="BD1813" i="1"/>
  <c r="BE1813" i="1"/>
  <c r="BF1813" i="1"/>
  <c r="BG1813" i="1"/>
  <c r="BH1813" i="1"/>
  <c r="BI1813" i="1"/>
  <c r="BD1814" i="1"/>
  <c r="BE1814" i="1"/>
  <c r="BF1814" i="1"/>
  <c r="BG1814" i="1"/>
  <c r="BH1814" i="1"/>
  <c r="BI1814" i="1"/>
  <c r="BD1815" i="1"/>
  <c r="BE1815" i="1"/>
  <c r="BF1815" i="1"/>
  <c r="BG1815" i="1"/>
  <c r="BH1815" i="1"/>
  <c r="BI1815" i="1"/>
  <c r="BD1816" i="1"/>
  <c r="BE1816" i="1"/>
  <c r="BF1816" i="1"/>
  <c r="BG1816" i="1"/>
  <c r="BH1816" i="1"/>
  <c r="BI1816" i="1"/>
  <c r="BD1817" i="1"/>
  <c r="BE1817" i="1"/>
  <c r="BF1817" i="1"/>
  <c r="BG1817" i="1"/>
  <c r="BH1817" i="1"/>
  <c r="BI1817" i="1"/>
  <c r="BD1818" i="1"/>
  <c r="BE1818" i="1"/>
  <c r="BF1818" i="1"/>
  <c r="BG1818" i="1"/>
  <c r="BH1818" i="1"/>
  <c r="BI1818" i="1"/>
  <c r="BD1819" i="1"/>
  <c r="BE1819" i="1"/>
  <c r="BF1819" i="1"/>
  <c r="BG1819" i="1"/>
  <c r="BH1819" i="1"/>
  <c r="BI1819" i="1"/>
  <c r="BD1820" i="1"/>
  <c r="BE1820" i="1"/>
  <c r="BF1820" i="1"/>
  <c r="BG1820" i="1"/>
  <c r="BH1820" i="1"/>
  <c r="BI1820" i="1"/>
  <c r="BD1821" i="1"/>
  <c r="BE1821" i="1"/>
  <c r="BF1821" i="1"/>
  <c r="BG1821" i="1"/>
  <c r="BH1821" i="1"/>
  <c r="BI1821" i="1"/>
  <c r="BD1822" i="1"/>
  <c r="BE1822" i="1"/>
  <c r="BF1822" i="1"/>
  <c r="BG1822" i="1"/>
  <c r="BH1822" i="1"/>
  <c r="BI1822" i="1"/>
  <c r="BD1823" i="1"/>
  <c r="BE1823" i="1"/>
  <c r="BF1823" i="1"/>
  <c r="BG1823" i="1"/>
  <c r="BH1823" i="1"/>
  <c r="BI1823" i="1"/>
  <c r="BD1824" i="1"/>
  <c r="BE1824" i="1"/>
  <c r="BF1824" i="1"/>
  <c r="BG1824" i="1"/>
  <c r="BH1824" i="1"/>
  <c r="BI1824" i="1"/>
  <c r="BD1825" i="1"/>
  <c r="BE1825" i="1"/>
  <c r="BF1825" i="1"/>
  <c r="BG1825" i="1"/>
  <c r="BH1825" i="1"/>
  <c r="BI1825" i="1"/>
  <c r="BD1826" i="1"/>
  <c r="BE1826" i="1"/>
  <c r="BF1826" i="1"/>
  <c r="BG1826" i="1"/>
  <c r="BH1826" i="1"/>
  <c r="BI1826" i="1"/>
  <c r="BD1827" i="1"/>
  <c r="BE1827" i="1"/>
  <c r="BF1827" i="1"/>
  <c r="BG1827" i="1"/>
  <c r="BH1827" i="1"/>
  <c r="BI1827" i="1"/>
  <c r="BD1828" i="1"/>
  <c r="BE1828" i="1"/>
  <c r="BF1828" i="1"/>
  <c r="BG1828" i="1"/>
  <c r="BH1828" i="1"/>
  <c r="BI1828" i="1"/>
  <c r="BD1829" i="1"/>
  <c r="BE1829" i="1"/>
  <c r="BF1829" i="1"/>
  <c r="BG1829" i="1"/>
  <c r="BH1829" i="1"/>
  <c r="BI1829" i="1"/>
  <c r="BD1830" i="1"/>
  <c r="BE1830" i="1"/>
  <c r="BF1830" i="1"/>
  <c r="BG1830" i="1"/>
  <c r="BH1830" i="1"/>
  <c r="BI1830" i="1"/>
  <c r="BD1831" i="1"/>
  <c r="BE1831" i="1"/>
  <c r="BF1831" i="1"/>
  <c r="BG1831" i="1"/>
  <c r="BH1831" i="1"/>
  <c r="BI1831" i="1"/>
  <c r="BD1832" i="1"/>
  <c r="BE1832" i="1"/>
  <c r="BF1832" i="1"/>
  <c r="BG1832" i="1"/>
  <c r="BH1832" i="1"/>
  <c r="BI1832" i="1"/>
  <c r="BD1833" i="1"/>
  <c r="BE1833" i="1"/>
  <c r="BF1833" i="1"/>
  <c r="BG1833" i="1"/>
  <c r="BH1833" i="1"/>
  <c r="BI1833" i="1"/>
  <c r="BD1834" i="1"/>
  <c r="BE1834" i="1"/>
  <c r="BF1834" i="1"/>
  <c r="BG1834" i="1"/>
  <c r="BH1834" i="1"/>
  <c r="BI1834" i="1"/>
  <c r="BD1835" i="1"/>
  <c r="BE1835" i="1"/>
  <c r="BF1835" i="1"/>
  <c r="BG1835" i="1"/>
  <c r="BH1835" i="1"/>
  <c r="BI1835" i="1"/>
  <c r="BD1836" i="1"/>
  <c r="BE1836" i="1"/>
  <c r="BF1836" i="1"/>
  <c r="BG1836" i="1"/>
  <c r="BH1836" i="1"/>
  <c r="BI1836" i="1"/>
  <c r="BD1837" i="1"/>
  <c r="BE1837" i="1"/>
  <c r="BF1837" i="1"/>
  <c r="BG1837" i="1"/>
  <c r="BH1837" i="1"/>
  <c r="BI1837" i="1"/>
  <c r="BD1838" i="1"/>
  <c r="BE1838" i="1"/>
  <c r="BF1838" i="1"/>
  <c r="BG1838" i="1"/>
  <c r="BH1838" i="1"/>
  <c r="BI1838" i="1"/>
  <c r="BD1839" i="1"/>
  <c r="BE1839" i="1"/>
  <c r="BF1839" i="1"/>
  <c r="BG1839" i="1"/>
  <c r="BH1839" i="1"/>
  <c r="BI1839" i="1"/>
  <c r="BD1840" i="1"/>
  <c r="BE1840" i="1"/>
  <c r="BF1840" i="1"/>
  <c r="BG1840" i="1"/>
  <c r="BH1840" i="1"/>
  <c r="BI1840" i="1"/>
  <c r="BD1841" i="1"/>
  <c r="BE1841" i="1"/>
  <c r="BF1841" i="1"/>
  <c r="BG1841" i="1"/>
  <c r="BH1841" i="1"/>
  <c r="BI1841" i="1"/>
  <c r="BD1842" i="1"/>
  <c r="BE1842" i="1"/>
  <c r="BF1842" i="1"/>
  <c r="BG1842" i="1"/>
  <c r="BH1842" i="1"/>
  <c r="BI1842" i="1"/>
  <c r="BD1843" i="1"/>
  <c r="BE1843" i="1"/>
  <c r="BF1843" i="1"/>
  <c r="BG1843" i="1"/>
  <c r="BH1843" i="1"/>
  <c r="BI1843" i="1"/>
  <c r="BD1844" i="1"/>
  <c r="BE1844" i="1"/>
  <c r="BF1844" i="1"/>
  <c r="BG1844" i="1"/>
  <c r="BH1844" i="1"/>
  <c r="BI1844" i="1"/>
  <c r="BD1845" i="1"/>
  <c r="BE1845" i="1"/>
  <c r="BF1845" i="1"/>
  <c r="BG1845" i="1"/>
  <c r="BH1845" i="1"/>
  <c r="BI1845" i="1"/>
  <c r="BD1846" i="1"/>
  <c r="BE1846" i="1"/>
  <c r="BF1846" i="1"/>
  <c r="BG1846" i="1"/>
  <c r="BH1846" i="1"/>
  <c r="BI1846" i="1"/>
  <c r="BD1847" i="1"/>
  <c r="BE1847" i="1"/>
  <c r="BF1847" i="1"/>
  <c r="BG1847" i="1"/>
  <c r="BH1847" i="1"/>
  <c r="BI1847" i="1"/>
  <c r="BD1848" i="1"/>
  <c r="BE1848" i="1"/>
  <c r="BF1848" i="1"/>
  <c r="BG1848" i="1"/>
  <c r="BH1848" i="1"/>
  <c r="BI1848" i="1"/>
  <c r="BD1849" i="1"/>
  <c r="BE1849" i="1"/>
  <c r="BF1849" i="1"/>
  <c r="BG1849" i="1"/>
  <c r="BH1849" i="1"/>
  <c r="BI1849" i="1"/>
  <c r="BD1850" i="1"/>
  <c r="BE1850" i="1"/>
  <c r="BF1850" i="1"/>
  <c r="BG1850" i="1"/>
  <c r="BH1850" i="1"/>
  <c r="BI1850" i="1"/>
  <c r="BD1851" i="1"/>
  <c r="BE1851" i="1"/>
  <c r="BF1851" i="1"/>
  <c r="BG1851" i="1"/>
  <c r="BH1851" i="1"/>
  <c r="BI1851" i="1"/>
  <c r="BD1852" i="1"/>
  <c r="BE1852" i="1"/>
  <c r="BF1852" i="1"/>
  <c r="BG1852" i="1"/>
  <c r="BH1852" i="1"/>
  <c r="BI1852" i="1"/>
  <c r="BD1853" i="1"/>
  <c r="BE1853" i="1"/>
  <c r="BF1853" i="1"/>
  <c r="BG1853" i="1"/>
  <c r="BH1853" i="1"/>
  <c r="BI1853" i="1"/>
  <c r="BD1854" i="1"/>
  <c r="BE1854" i="1"/>
  <c r="BF1854" i="1"/>
  <c r="BG1854" i="1"/>
  <c r="BH1854" i="1"/>
  <c r="BI1854" i="1"/>
  <c r="BD1855" i="1"/>
  <c r="BE1855" i="1"/>
  <c r="BF1855" i="1"/>
  <c r="BG1855" i="1"/>
  <c r="BH1855" i="1"/>
  <c r="BI1855" i="1"/>
  <c r="BD1856" i="1"/>
  <c r="BE1856" i="1"/>
  <c r="BF1856" i="1"/>
  <c r="BG1856" i="1"/>
  <c r="BH1856" i="1"/>
  <c r="BI1856" i="1"/>
  <c r="BD1857" i="1"/>
  <c r="BE1857" i="1"/>
  <c r="BF1857" i="1"/>
  <c r="BG1857" i="1"/>
  <c r="BH1857" i="1"/>
  <c r="BI1857" i="1"/>
  <c r="BD1858" i="1"/>
  <c r="BE1858" i="1"/>
  <c r="BF1858" i="1"/>
  <c r="BG1858" i="1"/>
  <c r="BH1858" i="1"/>
  <c r="BI1858" i="1"/>
  <c r="BD1859" i="1"/>
  <c r="BE1859" i="1"/>
  <c r="BF1859" i="1"/>
  <c r="BG1859" i="1"/>
  <c r="BH1859" i="1"/>
  <c r="BI1859" i="1"/>
  <c r="BD1860" i="1"/>
  <c r="BE1860" i="1"/>
  <c r="BF1860" i="1"/>
  <c r="BG1860" i="1"/>
  <c r="BH1860" i="1"/>
  <c r="BI1860" i="1"/>
  <c r="BD1861" i="1"/>
  <c r="BE1861" i="1"/>
  <c r="BF1861" i="1"/>
  <c r="BG1861" i="1"/>
  <c r="BH1861" i="1"/>
  <c r="BI1861" i="1"/>
  <c r="BD1862" i="1"/>
  <c r="BE1862" i="1"/>
  <c r="BF1862" i="1"/>
  <c r="BG1862" i="1"/>
  <c r="BH1862" i="1"/>
  <c r="BI1862" i="1"/>
  <c r="BD1863" i="1"/>
  <c r="BE1863" i="1"/>
  <c r="BF1863" i="1"/>
  <c r="BG1863" i="1"/>
  <c r="BH1863" i="1"/>
  <c r="BI1863" i="1"/>
  <c r="BD1864" i="1"/>
  <c r="BE1864" i="1"/>
  <c r="BF1864" i="1"/>
  <c r="BG1864" i="1"/>
  <c r="BH1864" i="1"/>
  <c r="BI1864" i="1"/>
  <c r="BD1865" i="1"/>
  <c r="BE1865" i="1"/>
  <c r="BF1865" i="1"/>
  <c r="BG1865" i="1"/>
  <c r="BH1865" i="1"/>
  <c r="BI1865" i="1"/>
  <c r="BD1866" i="1"/>
  <c r="BE1866" i="1"/>
  <c r="BF1866" i="1"/>
  <c r="BG1866" i="1"/>
  <c r="BH1866" i="1"/>
  <c r="BI1866" i="1"/>
  <c r="BD1867" i="1"/>
  <c r="BE1867" i="1"/>
  <c r="BF1867" i="1"/>
  <c r="BG1867" i="1"/>
  <c r="BH1867" i="1"/>
  <c r="BI1867" i="1"/>
  <c r="BD1868" i="1"/>
  <c r="BE1868" i="1"/>
  <c r="BF1868" i="1"/>
  <c r="BG1868" i="1"/>
  <c r="BH1868" i="1"/>
  <c r="BI1868" i="1"/>
  <c r="BD1869" i="1"/>
  <c r="BE1869" i="1"/>
  <c r="BF1869" i="1"/>
  <c r="BG1869" i="1"/>
  <c r="BH1869" i="1"/>
  <c r="BI1869" i="1"/>
  <c r="BD1870" i="1"/>
  <c r="BE1870" i="1"/>
  <c r="BF1870" i="1"/>
  <c r="BG1870" i="1"/>
  <c r="BH1870" i="1"/>
  <c r="BI1870" i="1"/>
  <c r="BD1871" i="1"/>
  <c r="BE1871" i="1"/>
  <c r="BF1871" i="1"/>
  <c r="BG1871" i="1"/>
  <c r="BH1871" i="1"/>
  <c r="BI1871" i="1"/>
  <c r="BD1872" i="1"/>
  <c r="BE1872" i="1"/>
  <c r="BF1872" i="1"/>
  <c r="BG1872" i="1"/>
  <c r="BH1872" i="1"/>
  <c r="BI1872" i="1"/>
  <c r="BD1873" i="1"/>
  <c r="BE1873" i="1"/>
  <c r="BF1873" i="1"/>
  <c r="BG1873" i="1"/>
  <c r="BH1873" i="1"/>
  <c r="BI1873" i="1"/>
  <c r="BD1874" i="1"/>
  <c r="BE1874" i="1"/>
  <c r="BF1874" i="1"/>
  <c r="BG1874" i="1"/>
  <c r="BH1874" i="1"/>
  <c r="BI1874" i="1"/>
  <c r="BD1875" i="1"/>
  <c r="BE1875" i="1"/>
  <c r="BF1875" i="1"/>
  <c r="BG1875" i="1"/>
  <c r="BH1875" i="1"/>
  <c r="BI1875" i="1"/>
  <c r="BD1876" i="1"/>
  <c r="BE1876" i="1"/>
  <c r="BF1876" i="1"/>
  <c r="BG1876" i="1"/>
  <c r="BH1876" i="1"/>
  <c r="BI1876" i="1"/>
  <c r="BD1877" i="1"/>
  <c r="BE1877" i="1"/>
  <c r="BF1877" i="1"/>
  <c r="BG1877" i="1"/>
  <c r="BH1877" i="1"/>
  <c r="BI1877" i="1"/>
  <c r="BD1878" i="1"/>
  <c r="BE1878" i="1"/>
  <c r="BF1878" i="1"/>
  <c r="BG1878" i="1"/>
  <c r="BH1878" i="1"/>
  <c r="BI1878" i="1"/>
  <c r="BD1879" i="1"/>
  <c r="BE1879" i="1"/>
  <c r="BF1879" i="1"/>
  <c r="BG1879" i="1"/>
  <c r="BH1879" i="1"/>
  <c r="BI1879" i="1"/>
  <c r="BD1880" i="1"/>
  <c r="BE1880" i="1"/>
  <c r="BF1880" i="1"/>
  <c r="BG1880" i="1"/>
  <c r="BH1880" i="1"/>
  <c r="BI1880" i="1"/>
  <c r="BD1881" i="1"/>
  <c r="BE1881" i="1"/>
  <c r="BF1881" i="1"/>
  <c r="BG1881" i="1"/>
  <c r="BH1881" i="1"/>
  <c r="BI1881" i="1"/>
  <c r="BD1882" i="1"/>
  <c r="BE1882" i="1"/>
  <c r="BF1882" i="1"/>
  <c r="BG1882" i="1"/>
  <c r="BH1882" i="1"/>
  <c r="BI1882" i="1"/>
  <c r="BD1883" i="1"/>
  <c r="BE1883" i="1"/>
  <c r="BF1883" i="1"/>
  <c r="BG1883" i="1"/>
  <c r="BH1883" i="1"/>
  <c r="BI1883" i="1"/>
  <c r="BD1884" i="1"/>
  <c r="BE1884" i="1"/>
  <c r="BF1884" i="1"/>
  <c r="BG1884" i="1"/>
  <c r="BH1884" i="1"/>
  <c r="BI1884" i="1"/>
  <c r="BD1885" i="1"/>
  <c r="BE1885" i="1"/>
  <c r="BF1885" i="1"/>
  <c r="BG1885" i="1"/>
  <c r="BH1885" i="1"/>
  <c r="BI1885" i="1"/>
  <c r="BD1886" i="1"/>
  <c r="BE1886" i="1"/>
  <c r="BF1886" i="1"/>
  <c r="BG1886" i="1"/>
  <c r="BH1886" i="1"/>
  <c r="BI1886" i="1"/>
  <c r="BD1887" i="1"/>
  <c r="BE1887" i="1"/>
  <c r="BF1887" i="1"/>
  <c r="BG1887" i="1"/>
  <c r="BH1887" i="1"/>
  <c r="BI1887" i="1"/>
  <c r="BD1888" i="1"/>
  <c r="BE1888" i="1"/>
  <c r="BF1888" i="1"/>
  <c r="BG1888" i="1"/>
  <c r="BH1888" i="1"/>
  <c r="BI1888" i="1"/>
  <c r="BD1889" i="1"/>
  <c r="BE1889" i="1"/>
  <c r="BF1889" i="1"/>
  <c r="BG1889" i="1"/>
  <c r="BH1889" i="1"/>
  <c r="BI1889" i="1"/>
  <c r="BD1890" i="1"/>
  <c r="BE1890" i="1"/>
  <c r="BF1890" i="1"/>
  <c r="BG1890" i="1"/>
  <c r="BH1890" i="1"/>
  <c r="BI1890" i="1"/>
  <c r="BD1891" i="1"/>
  <c r="BE1891" i="1"/>
  <c r="BF1891" i="1"/>
  <c r="BG1891" i="1"/>
  <c r="BH1891" i="1"/>
  <c r="BI1891" i="1"/>
  <c r="BD1892" i="1"/>
  <c r="BE1892" i="1"/>
  <c r="BF1892" i="1"/>
  <c r="BG1892" i="1"/>
  <c r="BH1892" i="1"/>
  <c r="BI1892" i="1"/>
  <c r="BD1893" i="1"/>
  <c r="BE1893" i="1"/>
  <c r="BF1893" i="1"/>
  <c r="BG1893" i="1"/>
  <c r="BH1893" i="1"/>
  <c r="BI1893" i="1"/>
  <c r="BD1894" i="1"/>
  <c r="BE1894" i="1"/>
  <c r="BF1894" i="1"/>
  <c r="BG1894" i="1"/>
  <c r="BH1894" i="1"/>
  <c r="BI1894" i="1"/>
  <c r="BD1895" i="1"/>
  <c r="BE1895" i="1"/>
  <c r="BF1895" i="1"/>
  <c r="BG1895" i="1"/>
  <c r="BH1895" i="1"/>
  <c r="BI1895" i="1"/>
  <c r="BD1896" i="1"/>
  <c r="BE1896" i="1"/>
  <c r="BF1896" i="1"/>
  <c r="BG1896" i="1"/>
  <c r="BH1896" i="1"/>
  <c r="BI1896" i="1"/>
  <c r="BD1897" i="1"/>
  <c r="BE1897" i="1"/>
  <c r="BF1897" i="1"/>
  <c r="BG1897" i="1"/>
  <c r="BH1897" i="1"/>
  <c r="BI1897" i="1"/>
  <c r="BD1898" i="1"/>
  <c r="BE1898" i="1"/>
  <c r="BF1898" i="1"/>
  <c r="BG1898" i="1"/>
  <c r="BH1898" i="1"/>
  <c r="BI1898" i="1"/>
  <c r="BD1899" i="1"/>
  <c r="BE1899" i="1"/>
  <c r="BF1899" i="1"/>
  <c r="BG1899" i="1"/>
  <c r="BH1899" i="1"/>
  <c r="BI1899" i="1"/>
  <c r="BD1900" i="1"/>
  <c r="BE1900" i="1"/>
  <c r="BF1900" i="1"/>
  <c r="BG1900" i="1"/>
  <c r="BH1900" i="1"/>
  <c r="BI1900" i="1"/>
  <c r="BD1901" i="1"/>
  <c r="BE1901" i="1"/>
  <c r="BF1901" i="1"/>
  <c r="BG1901" i="1"/>
  <c r="BH1901" i="1"/>
  <c r="BI1901" i="1"/>
  <c r="BD1902" i="1"/>
  <c r="BE1902" i="1"/>
  <c r="BF1902" i="1"/>
  <c r="BG1902" i="1"/>
  <c r="BH1902" i="1"/>
  <c r="BI1902" i="1"/>
  <c r="BD1903" i="1"/>
  <c r="BE1903" i="1"/>
  <c r="BF1903" i="1"/>
  <c r="BG1903" i="1"/>
  <c r="BH1903" i="1"/>
  <c r="BI1903" i="1"/>
  <c r="BD1904" i="1"/>
  <c r="BE1904" i="1"/>
  <c r="BF1904" i="1"/>
  <c r="BG1904" i="1"/>
  <c r="BH1904" i="1"/>
  <c r="BI1904" i="1"/>
  <c r="BD1905" i="1"/>
  <c r="BE1905" i="1"/>
  <c r="BF1905" i="1"/>
  <c r="BG1905" i="1"/>
  <c r="BH1905" i="1"/>
  <c r="BI1905" i="1"/>
  <c r="BD1906" i="1"/>
  <c r="BE1906" i="1"/>
  <c r="BF1906" i="1"/>
  <c r="BG1906" i="1"/>
  <c r="BH1906" i="1"/>
  <c r="BI1906" i="1"/>
  <c r="BD1907" i="1"/>
  <c r="BE1907" i="1"/>
  <c r="BF1907" i="1"/>
  <c r="BG1907" i="1"/>
  <c r="BH1907" i="1"/>
  <c r="BI1907" i="1"/>
  <c r="BD1908" i="1"/>
  <c r="BE1908" i="1"/>
  <c r="BF1908" i="1"/>
  <c r="BG1908" i="1"/>
  <c r="BH1908" i="1"/>
  <c r="BI1908" i="1"/>
  <c r="BD1909" i="1"/>
  <c r="BE1909" i="1"/>
  <c r="BF1909" i="1"/>
  <c r="BG1909" i="1"/>
  <c r="BH1909" i="1"/>
  <c r="BI1909" i="1"/>
  <c r="BD1910" i="1"/>
  <c r="BE1910" i="1"/>
  <c r="BF1910" i="1"/>
  <c r="BG1910" i="1"/>
  <c r="BH1910" i="1"/>
  <c r="BI1910" i="1"/>
  <c r="BD1911" i="1"/>
  <c r="BE1911" i="1"/>
  <c r="BF1911" i="1"/>
  <c r="BG1911" i="1"/>
  <c r="BH1911" i="1"/>
  <c r="BI1911" i="1"/>
  <c r="BD1912" i="1"/>
  <c r="BE1912" i="1"/>
  <c r="BF1912" i="1"/>
  <c r="BG1912" i="1"/>
  <c r="BH1912" i="1"/>
  <c r="BI1912" i="1"/>
  <c r="BD1913" i="1"/>
  <c r="BE1913" i="1"/>
  <c r="BF1913" i="1"/>
  <c r="BG1913" i="1"/>
  <c r="BH1913" i="1"/>
  <c r="BI1913" i="1"/>
  <c r="BD1914" i="1"/>
  <c r="BE1914" i="1"/>
  <c r="BF1914" i="1"/>
  <c r="BG1914" i="1"/>
  <c r="BH1914" i="1"/>
  <c r="BI1914" i="1"/>
  <c r="BD1915" i="1"/>
  <c r="BE1915" i="1"/>
  <c r="BF1915" i="1"/>
  <c r="BG1915" i="1"/>
  <c r="BH1915" i="1"/>
  <c r="BI1915" i="1"/>
  <c r="BD1916" i="1"/>
  <c r="BE1916" i="1"/>
  <c r="BF1916" i="1"/>
  <c r="BG1916" i="1"/>
  <c r="BH1916" i="1"/>
  <c r="BI1916" i="1"/>
  <c r="BD1917" i="1"/>
  <c r="BE1917" i="1"/>
  <c r="BF1917" i="1"/>
  <c r="BG1917" i="1"/>
  <c r="BH1917" i="1"/>
  <c r="BI1917" i="1"/>
  <c r="BD1918" i="1"/>
  <c r="BE1918" i="1"/>
  <c r="BF1918" i="1"/>
  <c r="BG1918" i="1"/>
  <c r="BH1918" i="1"/>
  <c r="BI1918" i="1"/>
  <c r="BD1919" i="1"/>
  <c r="BE1919" i="1"/>
  <c r="BF1919" i="1"/>
  <c r="BG1919" i="1"/>
  <c r="BH1919" i="1"/>
  <c r="BI1919" i="1"/>
  <c r="BD1920" i="1"/>
  <c r="BE1920" i="1"/>
  <c r="BF1920" i="1"/>
  <c r="BG1920" i="1"/>
  <c r="BH1920" i="1"/>
  <c r="BI1920" i="1"/>
  <c r="BD1921" i="1"/>
  <c r="BE1921" i="1"/>
  <c r="BF1921" i="1"/>
  <c r="BG1921" i="1"/>
  <c r="BH1921" i="1"/>
  <c r="BI1921" i="1"/>
  <c r="BD1922" i="1"/>
  <c r="BE1922" i="1"/>
  <c r="BF1922" i="1"/>
  <c r="BG1922" i="1"/>
  <c r="BH1922" i="1"/>
  <c r="BI1922" i="1"/>
  <c r="BD1923" i="1"/>
  <c r="BE1923" i="1"/>
  <c r="BF1923" i="1"/>
  <c r="BG1923" i="1"/>
  <c r="BH1923" i="1"/>
  <c r="BI1923" i="1"/>
  <c r="BD1924" i="1"/>
  <c r="BE1924" i="1"/>
  <c r="BF1924" i="1"/>
  <c r="BG1924" i="1"/>
  <c r="BH1924" i="1"/>
  <c r="BI1924" i="1"/>
  <c r="BD1925" i="1"/>
  <c r="BE1925" i="1"/>
  <c r="BF1925" i="1"/>
  <c r="BG1925" i="1"/>
  <c r="BH1925" i="1"/>
  <c r="BI1925" i="1"/>
  <c r="BD1926" i="1"/>
  <c r="BE1926" i="1"/>
  <c r="BF1926" i="1"/>
  <c r="BG1926" i="1"/>
  <c r="BH1926" i="1"/>
  <c r="BI1926" i="1"/>
  <c r="BD1927" i="1"/>
  <c r="BE1927" i="1"/>
  <c r="BF1927" i="1"/>
  <c r="BG1927" i="1"/>
  <c r="BH1927" i="1"/>
  <c r="BI1927" i="1"/>
  <c r="BD1928" i="1"/>
  <c r="BE1928" i="1"/>
  <c r="BF1928" i="1"/>
  <c r="BG1928" i="1"/>
  <c r="BH1928" i="1"/>
  <c r="BI1928" i="1"/>
  <c r="BD1929" i="1"/>
  <c r="BE1929" i="1"/>
  <c r="BF1929" i="1"/>
  <c r="BG1929" i="1"/>
  <c r="BH1929" i="1"/>
  <c r="BI1929" i="1"/>
  <c r="BD1930" i="1"/>
  <c r="BE1930" i="1"/>
  <c r="BF1930" i="1"/>
  <c r="BG1930" i="1"/>
  <c r="BH1930" i="1"/>
  <c r="BI1930" i="1"/>
  <c r="BD1931" i="1"/>
  <c r="BE1931" i="1"/>
  <c r="BF1931" i="1"/>
  <c r="BG1931" i="1"/>
  <c r="BH1931" i="1"/>
  <c r="BI1931" i="1"/>
  <c r="BD1932" i="1"/>
  <c r="BE1932" i="1"/>
  <c r="BF1932" i="1"/>
  <c r="BG1932" i="1"/>
  <c r="BH1932" i="1"/>
  <c r="BI1932" i="1"/>
  <c r="BD1933" i="1"/>
  <c r="BE1933" i="1"/>
  <c r="BF1933" i="1"/>
  <c r="BG1933" i="1"/>
  <c r="BH1933" i="1"/>
  <c r="BI1933" i="1"/>
  <c r="BD1934" i="1"/>
  <c r="BE1934" i="1"/>
  <c r="BF1934" i="1"/>
  <c r="BG1934" i="1"/>
  <c r="BH1934" i="1"/>
  <c r="BI1934" i="1"/>
  <c r="BD1935" i="1"/>
  <c r="BE1935" i="1"/>
  <c r="BF1935" i="1"/>
  <c r="BG1935" i="1"/>
  <c r="BH1935" i="1"/>
  <c r="BI1935" i="1"/>
  <c r="BD1936" i="1"/>
  <c r="BE1936" i="1"/>
  <c r="BF1936" i="1"/>
  <c r="BG1936" i="1"/>
  <c r="BH1936" i="1"/>
  <c r="BI1936" i="1"/>
  <c r="BD1937" i="1"/>
  <c r="BE1937" i="1"/>
  <c r="BF1937" i="1"/>
  <c r="BG1937" i="1"/>
  <c r="BH1937" i="1"/>
  <c r="BI1937" i="1"/>
  <c r="BD1938" i="1"/>
  <c r="BE1938" i="1"/>
  <c r="BF1938" i="1"/>
  <c r="BG1938" i="1"/>
  <c r="BH1938" i="1"/>
  <c r="BI1938" i="1"/>
  <c r="BD1939" i="1"/>
  <c r="BE1939" i="1"/>
  <c r="BF1939" i="1"/>
  <c r="BG1939" i="1"/>
  <c r="BH1939" i="1"/>
  <c r="BI1939" i="1"/>
  <c r="BD1940" i="1"/>
  <c r="BE1940" i="1"/>
  <c r="BF1940" i="1"/>
  <c r="BG1940" i="1"/>
  <c r="BH1940" i="1"/>
  <c r="BI1940" i="1"/>
  <c r="BD1941" i="1"/>
  <c r="BE1941" i="1"/>
  <c r="BF1941" i="1"/>
  <c r="BG1941" i="1"/>
  <c r="BH1941" i="1"/>
  <c r="BI1941" i="1"/>
  <c r="BD1942" i="1"/>
  <c r="BE1942" i="1"/>
  <c r="BF1942" i="1"/>
  <c r="BG1942" i="1"/>
  <c r="BH1942" i="1"/>
  <c r="BI1942" i="1"/>
  <c r="BD1943" i="1"/>
  <c r="BE1943" i="1"/>
  <c r="BF1943" i="1"/>
  <c r="BG1943" i="1"/>
  <c r="BH1943" i="1"/>
  <c r="BI1943" i="1"/>
  <c r="BD1944" i="1"/>
  <c r="BE1944" i="1"/>
  <c r="BF1944" i="1"/>
  <c r="BG1944" i="1"/>
  <c r="BH1944" i="1"/>
  <c r="BI1944" i="1"/>
  <c r="BD1945" i="1"/>
  <c r="BE1945" i="1"/>
  <c r="BF1945" i="1"/>
  <c r="BG1945" i="1"/>
  <c r="BH1945" i="1"/>
  <c r="BI1945" i="1"/>
  <c r="BD1946" i="1"/>
  <c r="BE1946" i="1"/>
  <c r="BF1946" i="1"/>
  <c r="BG1946" i="1"/>
  <c r="BH1946" i="1"/>
  <c r="BI1946" i="1"/>
  <c r="BD1947" i="1"/>
  <c r="BE1947" i="1"/>
  <c r="BF1947" i="1"/>
  <c r="BG1947" i="1"/>
  <c r="BH1947" i="1"/>
  <c r="BI1947" i="1"/>
  <c r="BD1948" i="1"/>
  <c r="BE1948" i="1"/>
  <c r="BF1948" i="1"/>
  <c r="BG1948" i="1"/>
  <c r="BH1948" i="1"/>
  <c r="BI1948" i="1"/>
  <c r="BD1949" i="1"/>
  <c r="BE1949" i="1"/>
  <c r="BF1949" i="1"/>
  <c r="BG1949" i="1"/>
  <c r="BH1949" i="1"/>
  <c r="BI1949" i="1"/>
  <c r="BD1950" i="1"/>
  <c r="BE1950" i="1"/>
  <c r="BF1950" i="1"/>
  <c r="BG1950" i="1"/>
  <c r="BH1950" i="1"/>
  <c r="BI1950" i="1"/>
  <c r="BD1951" i="1"/>
  <c r="BE1951" i="1"/>
  <c r="BF1951" i="1"/>
  <c r="BG1951" i="1"/>
  <c r="BH1951" i="1"/>
  <c r="BI1951" i="1"/>
  <c r="BD1952" i="1"/>
  <c r="BE1952" i="1"/>
  <c r="BF1952" i="1"/>
  <c r="BG1952" i="1"/>
  <c r="BH1952" i="1"/>
  <c r="BI1952" i="1"/>
  <c r="BD1953" i="1"/>
  <c r="BE1953" i="1"/>
  <c r="BF1953" i="1"/>
  <c r="BG1953" i="1"/>
  <c r="BH1953" i="1"/>
  <c r="BI1953" i="1"/>
  <c r="BD1954" i="1"/>
  <c r="BE1954" i="1"/>
  <c r="BF1954" i="1"/>
  <c r="BG1954" i="1"/>
  <c r="BH1954" i="1"/>
  <c r="BI1954" i="1"/>
  <c r="BD1955" i="1"/>
  <c r="BE1955" i="1"/>
  <c r="BF1955" i="1"/>
  <c r="BG1955" i="1"/>
  <c r="BH1955" i="1"/>
  <c r="BI1955" i="1"/>
  <c r="BD1956" i="1"/>
  <c r="BE1956" i="1"/>
  <c r="BF1956" i="1"/>
  <c r="BG1956" i="1"/>
  <c r="BH1956" i="1"/>
  <c r="BI1956" i="1"/>
  <c r="BD1957" i="1"/>
  <c r="BE1957" i="1"/>
  <c r="BF1957" i="1"/>
  <c r="BG1957" i="1"/>
  <c r="BH1957" i="1"/>
  <c r="BI1957" i="1"/>
  <c r="BD1958" i="1"/>
  <c r="BE1958" i="1"/>
  <c r="BF1958" i="1"/>
  <c r="BG1958" i="1"/>
  <c r="BH1958" i="1"/>
  <c r="BI1958" i="1"/>
  <c r="BD1959" i="1"/>
  <c r="BE1959" i="1"/>
  <c r="BF1959" i="1"/>
  <c r="BG1959" i="1"/>
  <c r="BH1959" i="1"/>
  <c r="BI1959" i="1"/>
  <c r="BD1960" i="1"/>
  <c r="BE1960" i="1"/>
  <c r="BF1960" i="1"/>
  <c r="BG1960" i="1"/>
  <c r="BH1960" i="1"/>
  <c r="BI1960" i="1"/>
  <c r="BD1961" i="1"/>
  <c r="BE1961" i="1"/>
  <c r="BF1961" i="1"/>
  <c r="BG1961" i="1"/>
  <c r="BH1961" i="1"/>
  <c r="BI1961" i="1"/>
  <c r="BD1962" i="1"/>
  <c r="BE1962" i="1"/>
  <c r="BF1962" i="1"/>
  <c r="BG1962" i="1"/>
  <c r="BH1962" i="1"/>
  <c r="BI1962" i="1"/>
  <c r="BD1963" i="1"/>
  <c r="BE1963" i="1"/>
  <c r="BF1963" i="1"/>
  <c r="BG1963" i="1"/>
  <c r="BH1963" i="1"/>
  <c r="BI1963" i="1"/>
  <c r="BD1964" i="1"/>
  <c r="BE1964" i="1"/>
  <c r="BF1964" i="1"/>
  <c r="BG1964" i="1"/>
  <c r="BH1964" i="1"/>
  <c r="BI1964" i="1"/>
  <c r="BD1965" i="1"/>
  <c r="BE1965" i="1"/>
  <c r="BF1965" i="1"/>
  <c r="BG1965" i="1"/>
  <c r="BH1965" i="1"/>
  <c r="BI1965" i="1"/>
  <c r="BD1966" i="1"/>
  <c r="BE1966" i="1"/>
  <c r="BF1966" i="1"/>
  <c r="BG1966" i="1"/>
  <c r="BH1966" i="1"/>
  <c r="BI1966" i="1"/>
  <c r="BD1967" i="1"/>
  <c r="BE1967" i="1"/>
  <c r="BF1967" i="1"/>
  <c r="BG1967" i="1"/>
  <c r="BH1967" i="1"/>
  <c r="BI1967" i="1"/>
  <c r="BD1968" i="1"/>
  <c r="BE1968" i="1"/>
  <c r="BF1968" i="1"/>
  <c r="BG1968" i="1"/>
  <c r="BH1968" i="1"/>
  <c r="BI1968" i="1"/>
  <c r="BD1969" i="1"/>
  <c r="BE1969" i="1"/>
  <c r="BF1969" i="1"/>
  <c r="BG1969" i="1"/>
  <c r="BH1969" i="1"/>
  <c r="BI1969" i="1"/>
  <c r="BD1970" i="1"/>
  <c r="BE1970" i="1"/>
  <c r="BF1970" i="1"/>
  <c r="BG1970" i="1"/>
  <c r="BH1970" i="1"/>
  <c r="BI1970" i="1"/>
  <c r="BD1971" i="1"/>
  <c r="BE1971" i="1"/>
  <c r="BF1971" i="1"/>
  <c r="BG1971" i="1"/>
  <c r="BH1971" i="1"/>
  <c r="BI1971" i="1"/>
  <c r="BD1972" i="1"/>
  <c r="BE1972" i="1"/>
  <c r="BF1972" i="1"/>
  <c r="BG1972" i="1"/>
  <c r="BH1972" i="1"/>
  <c r="BI1972" i="1"/>
  <c r="BD1973" i="1"/>
  <c r="BE1973" i="1"/>
  <c r="BF1973" i="1"/>
  <c r="BG1973" i="1"/>
  <c r="BH1973" i="1"/>
  <c r="BI1973" i="1"/>
  <c r="BD1974" i="1"/>
  <c r="BE1974" i="1"/>
  <c r="BF1974" i="1"/>
  <c r="BG1974" i="1"/>
  <c r="BH1974" i="1"/>
  <c r="BI1974" i="1"/>
  <c r="BD1975" i="1"/>
  <c r="BE1975" i="1"/>
  <c r="BF1975" i="1"/>
  <c r="BG1975" i="1"/>
  <c r="BH1975" i="1"/>
  <c r="BI1975" i="1"/>
  <c r="BD1976" i="1"/>
  <c r="BE1976" i="1"/>
  <c r="BF1976" i="1"/>
  <c r="BG1976" i="1"/>
  <c r="BH1976" i="1"/>
  <c r="BI1976" i="1"/>
  <c r="BD1977" i="1"/>
  <c r="BE1977" i="1"/>
  <c r="BF1977" i="1"/>
  <c r="BG1977" i="1"/>
  <c r="BH1977" i="1"/>
  <c r="BI1977" i="1"/>
  <c r="BD1978" i="1"/>
  <c r="BE1978" i="1"/>
  <c r="BF1978" i="1"/>
  <c r="BG1978" i="1"/>
  <c r="BH1978" i="1"/>
  <c r="BI1978" i="1"/>
  <c r="BD1979" i="1"/>
  <c r="BE1979" i="1"/>
  <c r="BF1979" i="1"/>
  <c r="BG1979" i="1"/>
  <c r="BH1979" i="1"/>
  <c r="BI1979" i="1"/>
  <c r="BD1980" i="1"/>
  <c r="BE1980" i="1"/>
  <c r="BF1980" i="1"/>
  <c r="BG1980" i="1"/>
  <c r="BH1980" i="1"/>
  <c r="BI1980" i="1"/>
  <c r="BD1981" i="1"/>
  <c r="BE1981" i="1"/>
  <c r="BF1981" i="1"/>
  <c r="BG1981" i="1"/>
  <c r="BH1981" i="1"/>
  <c r="BI1981" i="1"/>
  <c r="BD1982" i="1"/>
  <c r="BE1982" i="1"/>
  <c r="BF1982" i="1"/>
  <c r="BG1982" i="1"/>
  <c r="BH1982" i="1"/>
  <c r="BI1982" i="1"/>
  <c r="BD1983" i="1"/>
  <c r="BE1983" i="1"/>
  <c r="BF1983" i="1"/>
  <c r="BG1983" i="1"/>
  <c r="BH1983" i="1"/>
  <c r="BI1983" i="1"/>
  <c r="BD1984" i="1"/>
  <c r="BE1984" i="1"/>
  <c r="BF1984" i="1"/>
  <c r="BG1984" i="1"/>
  <c r="BH1984" i="1"/>
  <c r="BI1984" i="1"/>
  <c r="BD1985" i="1"/>
  <c r="BE1985" i="1"/>
  <c r="BF1985" i="1"/>
  <c r="BG1985" i="1"/>
  <c r="BH1985" i="1"/>
  <c r="BI1985" i="1"/>
  <c r="BD1986" i="1"/>
  <c r="BE1986" i="1"/>
  <c r="BF1986" i="1"/>
  <c r="BG1986" i="1"/>
  <c r="BH1986" i="1"/>
  <c r="BI1986" i="1"/>
  <c r="BD1987" i="1"/>
  <c r="BE1987" i="1"/>
  <c r="BF1987" i="1"/>
  <c r="BG1987" i="1"/>
  <c r="BH1987" i="1"/>
  <c r="BI1987" i="1"/>
  <c r="BD1988" i="1"/>
  <c r="BE1988" i="1"/>
  <c r="BF1988" i="1"/>
  <c r="BG1988" i="1"/>
  <c r="BH1988" i="1"/>
  <c r="BI1988" i="1"/>
  <c r="BD1989" i="1"/>
  <c r="BE1989" i="1"/>
  <c r="BF1989" i="1"/>
  <c r="BG1989" i="1"/>
  <c r="BH1989" i="1"/>
  <c r="BI1989" i="1"/>
  <c r="BD1990" i="1"/>
  <c r="BE1990" i="1"/>
  <c r="BF1990" i="1"/>
  <c r="BG1990" i="1"/>
  <c r="BH1990" i="1"/>
  <c r="BI1990" i="1"/>
  <c r="BD1991" i="1"/>
  <c r="BE1991" i="1"/>
  <c r="BF1991" i="1"/>
  <c r="BG1991" i="1"/>
  <c r="BH1991" i="1"/>
  <c r="BI1991" i="1"/>
  <c r="BD1992" i="1"/>
  <c r="BE1992" i="1"/>
  <c r="BF1992" i="1"/>
  <c r="BG1992" i="1"/>
  <c r="BH1992" i="1"/>
  <c r="BI1992" i="1"/>
  <c r="BD1993" i="1"/>
  <c r="BE1993" i="1"/>
  <c r="BF1993" i="1"/>
  <c r="BG1993" i="1"/>
  <c r="BH1993" i="1"/>
  <c r="BI1993" i="1"/>
  <c r="BD1994" i="1"/>
  <c r="BE1994" i="1"/>
  <c r="BF1994" i="1"/>
  <c r="BG1994" i="1"/>
  <c r="BH1994" i="1"/>
  <c r="BI1994" i="1"/>
  <c r="BD1995" i="1"/>
  <c r="BE1995" i="1"/>
  <c r="BF1995" i="1"/>
  <c r="BG1995" i="1"/>
  <c r="BH1995" i="1"/>
  <c r="BI1995" i="1"/>
  <c r="BD1996" i="1"/>
  <c r="BE1996" i="1"/>
  <c r="BF1996" i="1"/>
  <c r="BG1996" i="1"/>
  <c r="BH1996" i="1"/>
  <c r="BI1996" i="1"/>
  <c r="BD1997" i="1"/>
  <c r="BE1997" i="1"/>
  <c r="BF1997" i="1"/>
  <c r="BG1997" i="1"/>
  <c r="BH1997" i="1"/>
  <c r="BI1997" i="1"/>
  <c r="BD1998" i="1"/>
  <c r="BE1998" i="1"/>
  <c r="BF1998" i="1"/>
  <c r="BG1998" i="1"/>
  <c r="BH1998" i="1"/>
  <c r="BI1998" i="1"/>
  <c r="BD1999" i="1"/>
  <c r="BE1999" i="1"/>
  <c r="BF1999" i="1"/>
  <c r="BG1999" i="1"/>
  <c r="BH1999" i="1"/>
  <c r="BI1999" i="1"/>
  <c r="BD2000" i="1"/>
  <c r="BE2000" i="1"/>
  <c r="BF2000" i="1"/>
  <c r="BG2000" i="1"/>
  <c r="BH2000" i="1"/>
  <c r="BI2000" i="1"/>
  <c r="BD2001" i="1"/>
  <c r="BE2001" i="1"/>
  <c r="BF2001" i="1"/>
  <c r="BG2001" i="1"/>
  <c r="BH2001" i="1"/>
  <c r="BI2001" i="1"/>
  <c r="BD2002" i="1"/>
  <c r="BE2002" i="1"/>
  <c r="BF2002" i="1"/>
  <c r="BG2002" i="1"/>
  <c r="BH2002" i="1"/>
  <c r="BI2002" i="1"/>
  <c r="BD2003" i="1"/>
  <c r="BE2003" i="1"/>
  <c r="BF2003" i="1"/>
  <c r="BG2003" i="1"/>
  <c r="BH2003" i="1"/>
  <c r="BI2003" i="1"/>
  <c r="BD2004" i="1"/>
  <c r="BE2004" i="1"/>
  <c r="BF2004" i="1"/>
  <c r="BG2004" i="1"/>
  <c r="BH2004" i="1"/>
  <c r="BI2004" i="1"/>
  <c r="BD2005" i="1"/>
  <c r="BE2005" i="1"/>
  <c r="BF2005" i="1"/>
  <c r="BG2005" i="1"/>
  <c r="BH2005" i="1"/>
  <c r="BI2005" i="1"/>
  <c r="BD2006" i="1"/>
  <c r="BE2006" i="1"/>
  <c r="BF2006" i="1"/>
  <c r="BG2006" i="1"/>
  <c r="BH2006" i="1"/>
  <c r="BI2006" i="1"/>
  <c r="BD2007" i="1"/>
  <c r="BE2007" i="1"/>
  <c r="BF2007" i="1"/>
  <c r="BG2007" i="1"/>
  <c r="BH2007" i="1"/>
  <c r="BI2007" i="1"/>
  <c r="BD2008" i="1"/>
  <c r="BE2008" i="1"/>
  <c r="BF2008" i="1"/>
  <c r="BG2008" i="1"/>
  <c r="BH2008" i="1"/>
  <c r="BI2008" i="1"/>
  <c r="BD2009" i="1"/>
  <c r="BE2009" i="1"/>
  <c r="BF2009" i="1"/>
  <c r="BG2009" i="1"/>
  <c r="BH2009" i="1"/>
  <c r="BI2009" i="1"/>
  <c r="BD2010" i="1"/>
  <c r="BE2010" i="1"/>
  <c r="BF2010" i="1"/>
  <c r="BG2010" i="1"/>
  <c r="BH2010" i="1"/>
  <c r="BI2010" i="1"/>
  <c r="BD2011" i="1"/>
  <c r="BE2011" i="1"/>
  <c r="BF2011" i="1"/>
  <c r="BG2011" i="1"/>
  <c r="BH2011" i="1"/>
  <c r="BI2011" i="1"/>
  <c r="BD2012" i="1"/>
  <c r="BE2012" i="1"/>
  <c r="BF2012" i="1"/>
  <c r="BG2012" i="1"/>
  <c r="BH2012" i="1"/>
  <c r="BI2012" i="1"/>
  <c r="BD2013" i="1"/>
  <c r="BE2013" i="1"/>
  <c r="BF2013" i="1"/>
  <c r="BG2013" i="1"/>
  <c r="BH2013" i="1"/>
  <c r="BI2013" i="1"/>
  <c r="BD2014" i="1"/>
  <c r="BE2014" i="1"/>
  <c r="BF2014" i="1"/>
  <c r="BG2014" i="1"/>
  <c r="BH2014" i="1"/>
  <c r="BI2014" i="1"/>
  <c r="BD2015" i="1"/>
  <c r="BE2015" i="1"/>
  <c r="BF2015" i="1"/>
  <c r="BG2015" i="1"/>
  <c r="BH2015" i="1"/>
  <c r="BI2015" i="1"/>
  <c r="BD2016" i="1"/>
  <c r="BE2016" i="1"/>
  <c r="BF2016" i="1"/>
  <c r="BG2016" i="1"/>
  <c r="BH2016" i="1"/>
  <c r="BI2016" i="1"/>
  <c r="BD2017" i="1"/>
  <c r="BE2017" i="1"/>
  <c r="BF2017" i="1"/>
  <c r="BG2017" i="1"/>
  <c r="BH2017" i="1"/>
  <c r="BI2017" i="1"/>
  <c r="BD2018" i="1"/>
  <c r="BE2018" i="1"/>
  <c r="BF2018" i="1"/>
  <c r="BG2018" i="1"/>
  <c r="BH2018" i="1"/>
  <c r="BI2018" i="1"/>
  <c r="BD2019" i="1"/>
  <c r="BE2019" i="1"/>
  <c r="BF2019" i="1"/>
  <c r="BG2019" i="1"/>
  <c r="BH2019" i="1"/>
  <c r="BI2019" i="1"/>
  <c r="BD2020" i="1"/>
  <c r="BE2020" i="1"/>
  <c r="BF2020" i="1"/>
  <c r="BG2020" i="1"/>
  <c r="BH2020" i="1"/>
  <c r="BI2020" i="1"/>
  <c r="BD2021" i="1"/>
  <c r="BE2021" i="1"/>
  <c r="BF2021" i="1"/>
  <c r="BG2021" i="1"/>
  <c r="BH2021" i="1"/>
  <c r="BI2021" i="1"/>
  <c r="BD2022" i="1"/>
  <c r="BE2022" i="1"/>
  <c r="BF2022" i="1"/>
  <c r="BG2022" i="1"/>
  <c r="BH2022" i="1"/>
  <c r="BI2022" i="1"/>
  <c r="BD2023" i="1"/>
  <c r="BE2023" i="1"/>
  <c r="BF2023" i="1"/>
  <c r="BG2023" i="1"/>
  <c r="BH2023" i="1"/>
  <c r="BI2023" i="1"/>
  <c r="BD2024" i="1"/>
  <c r="BE2024" i="1"/>
  <c r="BF2024" i="1"/>
  <c r="BG2024" i="1"/>
  <c r="BH2024" i="1"/>
  <c r="BI2024" i="1"/>
  <c r="BD2025" i="1"/>
  <c r="BE2025" i="1"/>
  <c r="BF2025" i="1"/>
  <c r="BG2025" i="1"/>
  <c r="BH2025" i="1"/>
  <c r="BI2025" i="1"/>
  <c r="BD2026" i="1"/>
  <c r="BE2026" i="1"/>
  <c r="BF2026" i="1"/>
  <c r="BG2026" i="1"/>
  <c r="BH2026" i="1"/>
  <c r="BI2026" i="1"/>
  <c r="BD2027" i="1"/>
  <c r="BE2027" i="1"/>
  <c r="BF2027" i="1"/>
  <c r="BG2027" i="1"/>
  <c r="BH2027" i="1"/>
  <c r="BI2027" i="1"/>
  <c r="BD2028" i="1"/>
  <c r="BE2028" i="1"/>
  <c r="BF2028" i="1"/>
  <c r="BG2028" i="1"/>
  <c r="BH2028" i="1"/>
  <c r="BI2028" i="1"/>
  <c r="BD2029" i="1"/>
  <c r="BE2029" i="1"/>
  <c r="BF2029" i="1"/>
  <c r="BG2029" i="1"/>
  <c r="BH2029" i="1"/>
  <c r="BI2029" i="1"/>
  <c r="BD2030" i="1"/>
  <c r="BE2030" i="1"/>
  <c r="BF2030" i="1"/>
  <c r="BG2030" i="1"/>
  <c r="BH2030" i="1"/>
  <c r="BI2030" i="1"/>
  <c r="BD4" i="1"/>
  <c r="BE4" i="1"/>
  <c r="D82" i="2" s="1"/>
  <c r="BF4" i="1"/>
  <c r="BG4" i="1"/>
  <c r="BH4" i="1"/>
  <c r="BI4" i="1"/>
  <c r="BE3" i="1"/>
  <c r="BF3" i="1"/>
  <c r="BG3" i="1"/>
  <c r="BH3" i="1"/>
  <c r="BI3" i="1"/>
  <c r="G72" i="25" l="1"/>
  <c r="D49" i="25"/>
  <c r="D46" i="25"/>
  <c r="C49" i="25"/>
  <c r="C46" i="25"/>
  <c r="C40" i="25"/>
  <c r="D40" i="25" s="1"/>
  <c r="C185" i="25"/>
  <c r="D48" i="25"/>
  <c r="C48" i="25"/>
  <c r="C39" i="25"/>
  <c r="D39" i="25" s="1"/>
  <c r="C184" i="25"/>
  <c r="D184" i="25" s="1"/>
  <c r="C42" i="25"/>
  <c r="D42" i="25" s="1"/>
  <c r="C38" i="25"/>
  <c r="D38" i="25" s="1"/>
  <c r="C187" i="25"/>
  <c r="D187" i="25" s="1"/>
  <c r="C183" i="25"/>
  <c r="D47" i="25"/>
  <c r="C47" i="25"/>
  <c r="C41" i="25"/>
  <c r="D41" i="25" s="1"/>
  <c r="C186" i="25"/>
  <c r="D186" i="25" s="1"/>
  <c r="C182" i="25"/>
  <c r="D182" i="25" s="1"/>
  <c r="D84" i="2"/>
  <c r="D81" i="2"/>
  <c r="D83" i="2"/>
  <c r="C82" i="2"/>
  <c r="E82" i="2" s="1"/>
  <c r="C84" i="2"/>
  <c r="E84" i="2" s="1"/>
  <c r="C81" i="2"/>
  <c r="E81" i="2" s="1"/>
  <c r="F81" i="2" s="1"/>
  <c r="C83" i="2"/>
  <c r="E83" i="2" s="1"/>
  <c r="G58" i="25"/>
  <c r="G66" i="25"/>
  <c r="G81" i="25"/>
  <c r="G78" i="25"/>
  <c r="F111" i="25"/>
  <c r="E111" i="25"/>
  <c r="Q110" i="25"/>
  <c r="Y110" i="25" s="1"/>
  <c r="P110" i="25" s="1"/>
  <c r="F139" i="25"/>
  <c r="C111" i="25"/>
  <c r="D111" i="25"/>
  <c r="D24" i="25"/>
  <c r="G111" i="25"/>
  <c r="X262" i="25"/>
  <c r="D183" i="25"/>
  <c r="M118" i="25"/>
  <c r="L118" i="25"/>
  <c r="D185" i="25"/>
  <c r="C136" i="25"/>
  <c r="C130" i="25"/>
  <c r="L125" i="25"/>
  <c r="N125" i="25"/>
  <c r="J124" i="25"/>
  <c r="N119" i="25"/>
  <c r="K118" i="25"/>
  <c r="N118" i="25"/>
  <c r="Q160" i="25"/>
  <c r="Y160" i="25" s="1"/>
  <c r="P160" i="25" s="1"/>
  <c r="C161" i="25"/>
  <c r="Q135" i="25"/>
  <c r="Y135" i="25" s="1"/>
  <c r="P135" i="25" s="1"/>
  <c r="G243" i="25"/>
  <c r="G178" i="25"/>
  <c r="E139" i="25"/>
  <c r="D32" i="25"/>
  <c r="C178" i="25"/>
  <c r="F178" i="25"/>
  <c r="E136" i="25"/>
  <c r="G136" i="25"/>
  <c r="Q147" i="25"/>
  <c r="Y147" i="25" s="1"/>
  <c r="P147" i="25" s="1"/>
  <c r="Q177" i="25"/>
  <c r="Y177" i="25" s="1"/>
  <c r="P177" i="25" s="1"/>
  <c r="Q27" i="25"/>
  <c r="D35" i="25"/>
  <c r="D36" i="25"/>
  <c r="D33" i="25"/>
  <c r="D28" i="25"/>
  <c r="D34" i="25"/>
  <c r="D26" i="25"/>
  <c r="D25" i="25"/>
  <c r="D27" i="25"/>
  <c r="D178" i="25"/>
  <c r="D161" i="25"/>
  <c r="C139" i="25"/>
  <c r="F105" i="25"/>
  <c r="E105" i="25"/>
  <c r="Q242" i="25"/>
  <c r="Y242" i="25" s="1"/>
  <c r="P242" i="25" s="1"/>
  <c r="F157" i="25"/>
  <c r="E157" i="25"/>
  <c r="Q156" i="25"/>
  <c r="Y156" i="25" s="1"/>
  <c r="P156" i="25" s="1"/>
  <c r="D258" i="25"/>
  <c r="Q141" i="25"/>
  <c r="Y141" i="25" s="1"/>
  <c r="P141" i="25" s="1"/>
  <c r="G258" i="25"/>
  <c r="G152" i="25"/>
  <c r="D252" i="25"/>
  <c r="F152" i="25"/>
  <c r="E258" i="25"/>
  <c r="Q257" i="25"/>
  <c r="Y257" i="25" s="1"/>
  <c r="P257" i="25" s="1"/>
  <c r="F174" i="25"/>
  <c r="C258" i="25"/>
  <c r="C152" i="25"/>
  <c r="Q251" i="25"/>
  <c r="Y251" i="25" s="1"/>
  <c r="P251" i="25" s="1"/>
  <c r="D174" i="25"/>
  <c r="D157" i="25"/>
  <c r="G130" i="25"/>
  <c r="C252" i="25"/>
  <c r="E174" i="25"/>
  <c r="F258" i="25"/>
  <c r="Q173" i="25"/>
  <c r="Y173" i="25" s="1"/>
  <c r="P173" i="25" s="1"/>
  <c r="F130" i="25"/>
  <c r="F237" i="25"/>
  <c r="C243" i="25"/>
  <c r="G142" i="25"/>
  <c r="D237" i="25"/>
  <c r="D243" i="25"/>
  <c r="F142" i="25"/>
  <c r="N124" i="25"/>
  <c r="M124" i="25"/>
  <c r="Q107" i="25"/>
  <c r="Y107" i="25" s="1"/>
  <c r="P107" i="25" s="1"/>
  <c r="K124" i="25"/>
  <c r="C142" i="25"/>
  <c r="Q236" i="25"/>
  <c r="Y236" i="25" s="1"/>
  <c r="P236" i="25" s="1"/>
  <c r="N121" i="25"/>
  <c r="E152" i="25"/>
  <c r="F252" i="25"/>
  <c r="Q151" i="25"/>
  <c r="Y151" i="25" s="1"/>
  <c r="P151" i="25" s="1"/>
  <c r="E252" i="25"/>
  <c r="E237" i="25"/>
  <c r="G161" i="25"/>
  <c r="E148" i="25"/>
  <c r="E130" i="25"/>
  <c r="F243" i="25"/>
  <c r="F161" i="25"/>
  <c r="D152" i="25"/>
  <c r="G252" i="25"/>
  <c r="E142" i="25"/>
  <c r="K121" i="25"/>
  <c r="M121" i="25"/>
  <c r="D102" i="25"/>
  <c r="E243" i="25"/>
  <c r="G157" i="25"/>
  <c r="F148" i="25"/>
  <c r="K125" i="25"/>
  <c r="M125" i="25"/>
  <c r="C108" i="25"/>
  <c r="G102" i="25"/>
  <c r="E178" i="25"/>
  <c r="N123" i="25"/>
  <c r="M119" i="25"/>
  <c r="K119" i="25"/>
  <c r="Q104" i="25"/>
  <c r="Y104" i="25" s="1"/>
  <c r="P104" i="25" s="1"/>
  <c r="D108" i="25"/>
  <c r="E108" i="25"/>
  <c r="H139" i="25"/>
  <c r="D139" i="25"/>
  <c r="Q138" i="25"/>
  <c r="Y138" i="25" s="1"/>
  <c r="P138" i="25" s="1"/>
  <c r="H136" i="25"/>
  <c r="F136" i="25"/>
  <c r="G237" i="25"/>
  <c r="C157" i="25"/>
  <c r="Q129" i="25"/>
  <c r="Y129" i="25" s="1"/>
  <c r="P129" i="25" s="1"/>
  <c r="L122" i="25"/>
  <c r="N122" i="25"/>
  <c r="J122" i="25"/>
  <c r="C102" i="25"/>
  <c r="G174" i="25"/>
  <c r="L119" i="25"/>
  <c r="F108" i="25"/>
  <c r="D130" i="25"/>
  <c r="G105" i="25"/>
  <c r="M123" i="25"/>
  <c r="K123" i="25"/>
  <c r="H148" i="25"/>
  <c r="D148" i="25"/>
  <c r="C237" i="25"/>
  <c r="L121" i="25"/>
  <c r="C174" i="25"/>
  <c r="M122" i="25"/>
  <c r="F102" i="25"/>
  <c r="Q101" i="25"/>
  <c r="Y101" i="25" s="1"/>
  <c r="P101" i="25" s="1"/>
  <c r="C105" i="25"/>
  <c r="L123" i="25"/>
  <c r="E161" i="25"/>
  <c r="G148" i="25"/>
  <c r="N120" i="25"/>
  <c r="J120" i="25"/>
  <c r="L120" i="25"/>
  <c r="G108" i="25"/>
  <c r="D142" i="25"/>
  <c r="M120" i="25"/>
  <c r="D105" i="25"/>
  <c r="E102" i="25"/>
  <c r="J3" i="3"/>
  <c r="L6" i="3"/>
  <c r="J15" i="3"/>
  <c r="J16" i="3"/>
  <c r="J17" i="3"/>
  <c r="J18" i="3"/>
  <c r="J19" i="3"/>
  <c r="J20" i="3"/>
  <c r="J21" i="3"/>
  <c r="J22" i="3"/>
  <c r="J23" i="3"/>
  <c r="J24" i="3"/>
  <c r="J25" i="3"/>
  <c r="J26" i="3"/>
  <c r="J27" i="3"/>
  <c r="J28" i="3"/>
  <c r="J29" i="3"/>
  <c r="J30" i="3"/>
  <c r="J31" i="3"/>
  <c r="J32" i="3"/>
  <c r="J33" i="3"/>
  <c r="J34" i="3"/>
  <c r="C214" i="2"/>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E47" i="25" l="1"/>
  <c r="E48" i="25"/>
  <c r="E49" i="25"/>
  <c r="F48" i="25" s="1"/>
  <c r="E46" i="25"/>
  <c r="F46" i="25" s="1"/>
  <c r="F83" i="2"/>
  <c r="B236" i="2"/>
  <c r="D162" i="2"/>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3" i="1"/>
  <c r="C239" i="2"/>
  <c r="C240" i="2"/>
  <c r="C241" i="2"/>
  <c r="C242" i="2"/>
  <c r="C238" i="2"/>
  <c r="K234" i="2"/>
  <c r="J234" i="2"/>
  <c r="B232" i="2"/>
  <c r="Q233" i="2"/>
  <c r="K230" i="2"/>
  <c r="J230" i="2"/>
  <c r="B228" i="2"/>
  <c r="C166" i="2"/>
  <c r="D214" i="2"/>
  <c r="E214" i="2"/>
  <c r="U215" i="2" s="1"/>
  <c r="F214" i="2"/>
  <c r="V215" i="2" s="1"/>
  <c r="G214" i="2"/>
  <c r="W215" i="2" s="1"/>
  <c r="J214" i="2"/>
  <c r="R214" i="2" s="1"/>
  <c r="D210" i="2"/>
  <c r="E210" i="2"/>
  <c r="U211" i="2" s="1"/>
  <c r="F210" i="2"/>
  <c r="V211" i="2" s="1"/>
  <c r="G210" i="2"/>
  <c r="W211" i="2" s="1"/>
  <c r="C210" i="2"/>
  <c r="J210" i="2"/>
  <c r="R210" i="2" s="1"/>
  <c r="D202" i="2"/>
  <c r="C202" i="2"/>
  <c r="B201" i="2"/>
  <c r="D197" i="2"/>
  <c r="E197" i="2"/>
  <c r="F197" i="2"/>
  <c r="G197" i="2"/>
  <c r="C197" i="2"/>
  <c r="J197" i="2"/>
  <c r="J193" i="2"/>
  <c r="J188" i="2"/>
  <c r="J184" i="2"/>
  <c r="J178" i="2"/>
  <c r="J172" i="2"/>
  <c r="J166" i="2"/>
  <c r="B166" i="2" s="1"/>
  <c r="D166" i="2"/>
  <c r="E166" i="2"/>
  <c r="U167" i="2" s="1"/>
  <c r="F166" i="2"/>
  <c r="V167" i="2" s="1"/>
  <c r="G166" i="2"/>
  <c r="W167" i="2" s="1"/>
  <c r="E161" i="2"/>
  <c r="F161" i="2"/>
  <c r="G161" i="2"/>
  <c r="H161" i="2"/>
  <c r="E162" i="2"/>
  <c r="F162" i="2"/>
  <c r="G162" i="2"/>
  <c r="H162" i="2"/>
  <c r="D161" i="2"/>
  <c r="E160" i="2"/>
  <c r="F160" i="2"/>
  <c r="G160" i="2"/>
  <c r="H160" i="2"/>
  <c r="D160" i="2"/>
  <c r="E159" i="2"/>
  <c r="F159" i="2"/>
  <c r="G159" i="2"/>
  <c r="H159" i="2"/>
  <c r="D159" i="2"/>
  <c r="E158" i="2"/>
  <c r="F158" i="2"/>
  <c r="G158" i="2"/>
  <c r="H158" i="2"/>
  <c r="E156" i="2"/>
  <c r="F156" i="2"/>
  <c r="G156" i="2"/>
  <c r="H156" i="2"/>
  <c r="E155" i="2"/>
  <c r="F155" i="2"/>
  <c r="G155" i="2"/>
  <c r="H155" i="2"/>
  <c r="E157" i="2"/>
  <c r="F157" i="2"/>
  <c r="G157" i="2"/>
  <c r="H157" i="2"/>
  <c r="D158" i="2"/>
  <c r="D157" i="2"/>
  <c r="C219" i="2" l="1"/>
  <c r="T232" i="2"/>
  <c r="B214" i="2"/>
  <c r="T215" i="2"/>
  <c r="B210" i="2"/>
  <c r="T211" i="2"/>
  <c r="R166" i="2"/>
  <c r="T167" i="2"/>
  <c r="Q159" i="2"/>
  <c r="M159" i="2" s="1"/>
  <c r="Q160" i="2"/>
  <c r="J160" i="2" s="1"/>
  <c r="Q161" i="2"/>
  <c r="K161" i="2" s="1"/>
  <c r="E129" i="2"/>
  <c r="E128" i="2"/>
  <c r="E124" i="2"/>
  <c r="E123" i="2"/>
  <c r="C15" i="2"/>
  <c r="C16" i="2"/>
  <c r="C17" i="2"/>
  <c r="C14" i="2"/>
  <c r="F128" i="2" l="1"/>
  <c r="F123" i="2"/>
  <c r="F124" i="2"/>
  <c r="F129" i="2"/>
  <c r="M160" i="2"/>
  <c r="N160" i="2"/>
  <c r="L160" i="2"/>
  <c r="K160" i="2"/>
  <c r="J161" i="2"/>
  <c r="N161" i="2"/>
  <c r="N159" i="2"/>
  <c r="J159" i="2"/>
  <c r="L159" i="2"/>
  <c r="K159" i="2"/>
  <c r="L161" i="2"/>
  <c r="M161" i="2"/>
  <c r="A3" i="1" l="1"/>
  <c r="C46" i="2" l="1"/>
  <c r="D295" i="2"/>
  <c r="E295" i="2"/>
  <c r="F295" i="2"/>
  <c r="G295" i="2"/>
  <c r="C295" i="2"/>
  <c r="D289" i="2"/>
  <c r="E289" i="2"/>
  <c r="F289" i="2"/>
  <c r="G289" i="2"/>
  <c r="C289" i="2"/>
  <c r="C252" i="2"/>
  <c r="C253" i="2"/>
  <c r="C254" i="2"/>
  <c r="C255" i="2"/>
  <c r="C251" i="2"/>
  <c r="F92" i="2"/>
  <c r="F94" i="2"/>
  <c r="F97" i="2"/>
  <c r="F98" i="2"/>
  <c r="F95" i="2"/>
  <c r="F105" i="2"/>
  <c r="F108" i="2"/>
  <c r="F96" i="2"/>
  <c r="F100" i="2"/>
  <c r="F102" i="2"/>
  <c r="F104" i="2"/>
  <c r="F103" i="2"/>
  <c r="F99" i="2"/>
  <c r="F112" i="2"/>
  <c r="F107" i="2"/>
  <c r="F101" i="2"/>
  <c r="F113" i="2"/>
  <c r="F110" i="2"/>
  <c r="F117" i="2"/>
  <c r="F111" i="2"/>
  <c r="F114" i="2"/>
  <c r="F116" i="2"/>
  <c r="F115" i="2"/>
  <c r="F106" i="2"/>
  <c r="F109" i="2"/>
  <c r="F118" i="2"/>
  <c r="F91" i="2"/>
  <c r="E92" i="2"/>
  <c r="E94" i="2"/>
  <c r="E97" i="2"/>
  <c r="E98" i="2"/>
  <c r="E95" i="2"/>
  <c r="E93" i="2"/>
  <c r="E105" i="2"/>
  <c r="E108" i="2"/>
  <c r="E96" i="2"/>
  <c r="E100" i="2"/>
  <c r="E102" i="2"/>
  <c r="E104" i="2"/>
  <c r="E103" i="2"/>
  <c r="E99" i="2"/>
  <c r="E112" i="2"/>
  <c r="E107" i="2"/>
  <c r="E101" i="2"/>
  <c r="E113" i="2"/>
  <c r="E110" i="2"/>
  <c r="E117" i="2"/>
  <c r="E111" i="2"/>
  <c r="E114" i="2"/>
  <c r="E116" i="2"/>
  <c r="E115" i="2"/>
  <c r="E106" i="2"/>
  <c r="E109" i="2"/>
  <c r="E118" i="2"/>
  <c r="E91" i="2"/>
  <c r="D110" i="2"/>
  <c r="D117" i="2"/>
  <c r="D111" i="2"/>
  <c r="D114" i="2"/>
  <c r="D116" i="2"/>
  <c r="D115" i="2"/>
  <c r="D106" i="2"/>
  <c r="D109" i="2"/>
  <c r="D118" i="2"/>
  <c r="D105" i="2"/>
  <c r="D108" i="2"/>
  <c r="D96" i="2"/>
  <c r="D100" i="2"/>
  <c r="D102" i="2"/>
  <c r="D104" i="2"/>
  <c r="D103" i="2"/>
  <c r="D99" i="2"/>
  <c r="D112" i="2"/>
  <c r="D107" i="2"/>
  <c r="D101" i="2"/>
  <c r="D113" i="2"/>
  <c r="D92" i="2"/>
  <c r="D94" i="2"/>
  <c r="D97" i="2"/>
  <c r="D98" i="2"/>
  <c r="D95" i="2"/>
  <c r="D93" i="2"/>
  <c r="D91" i="2"/>
  <c r="F11" i="2"/>
  <c r="C67" i="2"/>
  <c r="C68" i="2"/>
  <c r="C69" i="2"/>
  <c r="C70" i="2"/>
  <c r="C66" i="2"/>
  <c r="C58" i="2"/>
  <c r="C59" i="2"/>
  <c r="C60" i="2"/>
  <c r="C61" i="2"/>
  <c r="C57" i="2"/>
  <c r="C47" i="2"/>
  <c r="C49" i="2"/>
  <c r="C45" i="2"/>
  <c r="C43" i="2"/>
  <c r="C50" i="2"/>
  <c r="C36" i="2"/>
  <c r="C33" i="2"/>
  <c r="C39" i="2"/>
  <c r="C40" i="2"/>
  <c r="C34" i="2"/>
  <c r="C41" i="2"/>
  <c r="C35" i="2"/>
  <c r="C42" i="2"/>
  <c r="C37" i="2"/>
  <c r="C25" i="2"/>
  <c r="C27" i="2"/>
  <c r="C28" i="2"/>
  <c r="C29" i="2"/>
  <c r="C38" i="2"/>
  <c r="C44" i="2"/>
  <c r="C48" i="2"/>
  <c r="C32" i="2"/>
  <c r="C30" i="2"/>
  <c r="C24" i="2"/>
  <c r="C31" i="2"/>
  <c r="C26" i="2"/>
  <c r="H214" i="2" l="1"/>
  <c r="H215" i="2" s="1"/>
  <c r="L234" i="2"/>
  <c r="H210" i="2"/>
  <c r="E202" i="2"/>
  <c r="H166" i="2"/>
  <c r="G167" i="2" s="1"/>
  <c r="C73" i="2"/>
  <c r="D73" i="2" s="1"/>
  <c r="D219" i="2"/>
  <c r="C222" i="2"/>
  <c r="D222" i="2" s="1"/>
  <c r="C72" i="2"/>
  <c r="D72" i="2" s="1"/>
  <c r="C74" i="2"/>
  <c r="D74" i="2" s="1"/>
  <c r="C76" i="2"/>
  <c r="D76" i="2" s="1"/>
  <c r="C75" i="2"/>
  <c r="D75" i="2" s="1"/>
  <c r="C224" i="2"/>
  <c r="D224" i="2" s="1"/>
  <c r="C220" i="2"/>
  <c r="D220" i="2" s="1"/>
  <c r="C225" i="2"/>
  <c r="D225" i="2" s="1"/>
  <c r="C221" i="2"/>
  <c r="D221" i="2" s="1"/>
  <c r="C223" i="2"/>
  <c r="D223" i="2" s="1"/>
  <c r="D57" i="2"/>
  <c r="E215" i="2" l="1"/>
  <c r="D215" i="2"/>
  <c r="C215" i="2"/>
  <c r="G215" i="2"/>
  <c r="Q214" i="2"/>
  <c r="Y214" i="2" s="1"/>
  <c r="P214" i="2" s="1"/>
  <c r="F215" i="2"/>
  <c r="E167" i="2"/>
  <c r="H211" i="2"/>
  <c r="Q210" i="2"/>
  <c r="Y210" i="2" s="1"/>
  <c r="P210" i="2" s="1"/>
  <c r="G211" i="2"/>
  <c r="D211" i="2"/>
  <c r="E211" i="2"/>
  <c r="F211" i="2"/>
  <c r="C211" i="2"/>
  <c r="D167" i="2"/>
  <c r="H167" i="2"/>
  <c r="C167" i="2"/>
  <c r="Q166" i="2"/>
  <c r="Y166" i="2" s="1"/>
  <c r="P166" i="2" s="1"/>
  <c r="F167" i="2"/>
  <c r="O6" i="3"/>
  <c r="N6" i="3"/>
  <c r="M6" i="3"/>
  <c r="P6" i="3" l="1"/>
  <c r="J6" i="3"/>
  <c r="J7" i="3"/>
  <c r="J8" i="3"/>
  <c r="J9" i="3"/>
  <c r="J10" i="3"/>
  <c r="J11" i="3"/>
  <c r="J12" i="3"/>
  <c r="B5" i="14"/>
  <c r="A254" i="1" l="1"/>
  <c r="B254" i="1"/>
  <c r="A255" i="1"/>
  <c r="B255" i="1"/>
  <c r="A256" i="1"/>
  <c r="B256" i="1"/>
  <c r="A257" i="1"/>
  <c r="B257" i="1"/>
  <c r="A258" i="1"/>
  <c r="B258" i="1"/>
  <c r="A259" i="1"/>
  <c r="B259" i="1"/>
  <c r="A260" i="1"/>
  <c r="B260" i="1"/>
  <c r="A261" i="1"/>
  <c r="B261" i="1"/>
  <c r="AE619" i="12" l="1"/>
  <c r="G619" i="12"/>
  <c r="O619" i="12"/>
  <c r="W619" i="12"/>
  <c r="I619" i="12"/>
  <c r="Q619" i="12"/>
  <c r="Y619" i="12"/>
  <c r="J619" i="12"/>
  <c r="R619" i="12"/>
  <c r="Z619" i="12"/>
  <c r="E619" i="12"/>
  <c r="M619" i="12"/>
  <c r="U619" i="12"/>
  <c r="AC619" i="12"/>
  <c r="S619" i="12"/>
  <c r="D619" i="12"/>
  <c r="T619" i="12"/>
  <c r="P619" i="12"/>
  <c r="F619" i="12"/>
  <c r="V619" i="12"/>
  <c r="AB619" i="12"/>
  <c r="H619" i="12"/>
  <c r="X619" i="12"/>
  <c r="L619" i="12"/>
  <c r="K619" i="12"/>
  <c r="AA619" i="12"/>
  <c r="N619" i="12"/>
  <c r="AD619" i="12"/>
  <c r="AE617" i="12"/>
  <c r="G617" i="12"/>
  <c r="O617" i="12"/>
  <c r="W617" i="12"/>
  <c r="H617" i="12"/>
  <c r="P617" i="12"/>
  <c r="X617" i="12"/>
  <c r="I617" i="12"/>
  <c r="Q617" i="12"/>
  <c r="Y617" i="12"/>
  <c r="J617" i="12"/>
  <c r="R617" i="12"/>
  <c r="Z617" i="12"/>
  <c r="E617" i="12"/>
  <c r="M617" i="12"/>
  <c r="U617" i="12"/>
  <c r="AC617" i="12"/>
  <c r="V617" i="12"/>
  <c r="T617" i="12"/>
  <c r="D617" i="12"/>
  <c r="AA617" i="12"/>
  <c r="N617" i="12"/>
  <c r="F617" i="12"/>
  <c r="AB617" i="12"/>
  <c r="K617" i="12"/>
  <c r="AD617" i="12"/>
  <c r="L617" i="12"/>
  <c r="S617" i="12"/>
  <c r="AE613" i="12"/>
  <c r="G613" i="12"/>
  <c r="O613" i="12"/>
  <c r="W613" i="12"/>
  <c r="H613" i="12"/>
  <c r="P613" i="12"/>
  <c r="X613" i="12"/>
  <c r="I613" i="12"/>
  <c r="Q613" i="12"/>
  <c r="Y613" i="12"/>
  <c r="J613" i="12"/>
  <c r="R613" i="12"/>
  <c r="Z613" i="12"/>
  <c r="E613" i="12"/>
  <c r="M613" i="12"/>
  <c r="U613" i="12"/>
  <c r="AC613" i="12"/>
  <c r="F613" i="12"/>
  <c r="AB613" i="12"/>
  <c r="D613" i="12"/>
  <c r="K613" i="12"/>
  <c r="AD613" i="12"/>
  <c r="T613" i="12"/>
  <c r="L613" i="12"/>
  <c r="N613" i="12"/>
  <c r="AA613" i="12"/>
  <c r="S613" i="12"/>
  <c r="V613" i="12"/>
  <c r="AE640" i="12"/>
  <c r="I640" i="12"/>
  <c r="Q640" i="12"/>
  <c r="Y640" i="12"/>
  <c r="V640" i="12"/>
  <c r="H640" i="12"/>
  <c r="J640" i="12"/>
  <c r="R640" i="12"/>
  <c r="Z640" i="12"/>
  <c r="AD640" i="12"/>
  <c r="X640" i="12"/>
  <c r="K640" i="12"/>
  <c r="S640" i="12"/>
  <c r="AA640" i="12"/>
  <c r="F640" i="12"/>
  <c r="D640" i="12"/>
  <c r="L640" i="12"/>
  <c r="T640" i="12"/>
  <c r="AB640" i="12"/>
  <c r="N640" i="12"/>
  <c r="P640" i="12"/>
  <c r="E640" i="12"/>
  <c r="M640" i="12"/>
  <c r="U640" i="12"/>
  <c r="AC640" i="12"/>
  <c r="G640" i="12"/>
  <c r="O640" i="12"/>
  <c r="W640" i="12"/>
  <c r="AE632" i="12"/>
  <c r="I632" i="12"/>
  <c r="Q632" i="12"/>
  <c r="Y632" i="12"/>
  <c r="AD632" i="12"/>
  <c r="X632" i="12"/>
  <c r="J632" i="12"/>
  <c r="R632" i="12"/>
  <c r="Z632" i="12"/>
  <c r="F632" i="12"/>
  <c r="K632" i="12"/>
  <c r="S632" i="12"/>
  <c r="AA632" i="12"/>
  <c r="N632" i="12"/>
  <c r="P632" i="12"/>
  <c r="D632" i="12"/>
  <c r="L632" i="12"/>
  <c r="T632" i="12"/>
  <c r="AB632" i="12"/>
  <c r="V632" i="12"/>
  <c r="H632" i="12"/>
  <c r="E632" i="12"/>
  <c r="M632" i="12"/>
  <c r="U632" i="12"/>
  <c r="AC632" i="12"/>
  <c r="G632" i="12"/>
  <c r="O632" i="12"/>
  <c r="W632" i="12"/>
  <c r="AE660" i="12"/>
  <c r="I660" i="12"/>
  <c r="Q660" i="12"/>
  <c r="Y660" i="12"/>
  <c r="E660" i="12"/>
  <c r="V660" i="12"/>
  <c r="J660" i="12"/>
  <c r="R660" i="12"/>
  <c r="Z660" i="12"/>
  <c r="M660" i="12"/>
  <c r="AD660" i="12"/>
  <c r="K660" i="12"/>
  <c r="S660" i="12"/>
  <c r="AA660" i="12"/>
  <c r="AC660" i="12"/>
  <c r="D660" i="12"/>
  <c r="L660" i="12"/>
  <c r="T660" i="12"/>
  <c r="AB660" i="12"/>
  <c r="U660" i="12"/>
  <c r="N660" i="12"/>
  <c r="F660" i="12"/>
  <c r="G660" i="12"/>
  <c r="O660" i="12"/>
  <c r="W660" i="12"/>
  <c r="H660" i="12"/>
  <c r="P660" i="12"/>
  <c r="X660" i="12"/>
  <c r="AE646" i="12"/>
  <c r="I646" i="12"/>
  <c r="Q646" i="12"/>
  <c r="Y646" i="12"/>
  <c r="U646" i="12"/>
  <c r="V646" i="12"/>
  <c r="J646" i="12"/>
  <c r="R646" i="12"/>
  <c r="Z646" i="12"/>
  <c r="M646" i="12"/>
  <c r="AD646" i="12"/>
  <c r="K646" i="12"/>
  <c r="S646" i="12"/>
  <c r="AA646" i="12"/>
  <c r="F646" i="12"/>
  <c r="D646" i="12"/>
  <c r="L646" i="12"/>
  <c r="T646" i="12"/>
  <c r="AB646" i="12"/>
  <c r="AC646" i="12"/>
  <c r="N646" i="12"/>
  <c r="E646" i="12"/>
  <c r="G646" i="12"/>
  <c r="O646" i="12"/>
  <c r="W646" i="12"/>
  <c r="H646" i="12"/>
  <c r="P646" i="12"/>
  <c r="X646" i="12"/>
  <c r="AE623" i="12"/>
  <c r="G623" i="12"/>
  <c r="O623" i="12"/>
  <c r="W623" i="12"/>
  <c r="I623" i="12"/>
  <c r="Q623" i="12"/>
  <c r="Y623" i="12"/>
  <c r="J623" i="12"/>
  <c r="R623" i="12"/>
  <c r="Z623" i="12"/>
  <c r="E623" i="12"/>
  <c r="M623" i="12"/>
  <c r="U623" i="12"/>
  <c r="AC623" i="12"/>
  <c r="S623" i="12"/>
  <c r="AB623" i="12"/>
  <c r="D623" i="12"/>
  <c r="T623" i="12"/>
  <c r="F623" i="12"/>
  <c r="V623" i="12"/>
  <c r="H623" i="12"/>
  <c r="X623" i="12"/>
  <c r="L623" i="12"/>
  <c r="P623" i="12"/>
  <c r="K623" i="12"/>
  <c r="AA623" i="12"/>
  <c r="N623" i="12"/>
  <c r="AD623" i="12"/>
  <c r="AE615" i="12"/>
  <c r="G615" i="12"/>
  <c r="O615" i="12"/>
  <c r="W615" i="12"/>
  <c r="H615" i="12"/>
  <c r="P615" i="12"/>
  <c r="X615" i="12"/>
  <c r="I615" i="12"/>
  <c r="Q615" i="12"/>
  <c r="Y615" i="12"/>
  <c r="J615" i="12"/>
  <c r="R615" i="12"/>
  <c r="Z615" i="12"/>
  <c r="E615" i="12"/>
  <c r="M615" i="12"/>
  <c r="U615" i="12"/>
  <c r="AC615" i="12"/>
  <c r="N615" i="12"/>
  <c r="F615" i="12"/>
  <c r="L615" i="12"/>
  <c r="S615" i="12"/>
  <c r="T615" i="12"/>
  <c r="AB615" i="12"/>
  <c r="V615" i="12"/>
  <c r="D615" i="12"/>
  <c r="AA615" i="12"/>
  <c r="K615" i="12"/>
  <c r="AD615" i="12"/>
  <c r="AE644" i="12"/>
  <c r="I644" i="12"/>
  <c r="Q644" i="12"/>
  <c r="Y644" i="12"/>
  <c r="AC644" i="12"/>
  <c r="F644" i="12"/>
  <c r="J644" i="12"/>
  <c r="R644" i="12"/>
  <c r="Z644" i="12"/>
  <c r="E644" i="12"/>
  <c r="N644" i="12"/>
  <c r="K644" i="12"/>
  <c r="S644" i="12"/>
  <c r="AA644" i="12"/>
  <c r="M644" i="12"/>
  <c r="AD644" i="12"/>
  <c r="D644" i="12"/>
  <c r="L644" i="12"/>
  <c r="T644" i="12"/>
  <c r="AB644" i="12"/>
  <c r="U644" i="12"/>
  <c r="V644" i="12"/>
  <c r="G644" i="12"/>
  <c r="O644" i="12"/>
  <c r="W644" i="12"/>
  <c r="H644" i="12"/>
  <c r="P644" i="12"/>
  <c r="X644" i="12"/>
  <c r="AE636" i="12"/>
  <c r="I636" i="12"/>
  <c r="Q636" i="12"/>
  <c r="Y636" i="12"/>
  <c r="F636" i="12"/>
  <c r="J636" i="12"/>
  <c r="R636" i="12"/>
  <c r="Z636" i="12"/>
  <c r="AD636" i="12"/>
  <c r="P636" i="12"/>
  <c r="K636" i="12"/>
  <c r="S636" i="12"/>
  <c r="AA636" i="12"/>
  <c r="N636" i="12"/>
  <c r="X636" i="12"/>
  <c r="D636" i="12"/>
  <c r="L636" i="12"/>
  <c r="T636" i="12"/>
  <c r="AB636" i="12"/>
  <c r="V636" i="12"/>
  <c r="H636" i="12"/>
  <c r="E636" i="12"/>
  <c r="M636" i="12"/>
  <c r="U636" i="12"/>
  <c r="AC636" i="12"/>
  <c r="G636" i="12"/>
  <c r="O636" i="12"/>
  <c r="W636" i="12"/>
  <c r="AE630" i="12"/>
  <c r="I630" i="12"/>
  <c r="Q630" i="12"/>
  <c r="Y630" i="12"/>
  <c r="F630" i="12"/>
  <c r="P630" i="12"/>
  <c r="J630" i="12"/>
  <c r="R630" i="12"/>
  <c r="Z630" i="12"/>
  <c r="AD630" i="12"/>
  <c r="X630" i="12"/>
  <c r="K630" i="12"/>
  <c r="S630" i="12"/>
  <c r="AA630" i="12"/>
  <c r="V630" i="12"/>
  <c r="D630" i="12"/>
  <c r="L630" i="12"/>
  <c r="T630" i="12"/>
  <c r="AB630" i="12"/>
  <c r="N630" i="12"/>
  <c r="E630" i="12"/>
  <c r="M630" i="12"/>
  <c r="U630" i="12"/>
  <c r="AC630" i="12"/>
  <c r="H630" i="12"/>
  <c r="G630" i="12"/>
  <c r="O630" i="12"/>
  <c r="W630" i="12"/>
  <c r="AE662" i="12"/>
  <c r="I662" i="12"/>
  <c r="Q662" i="12"/>
  <c r="Y662" i="12"/>
  <c r="M662" i="12"/>
  <c r="V662" i="12"/>
  <c r="J662" i="12"/>
  <c r="R662" i="12"/>
  <c r="Z662" i="12"/>
  <c r="AC662" i="12"/>
  <c r="F662" i="12"/>
  <c r="K662" i="12"/>
  <c r="S662" i="12"/>
  <c r="AA662" i="12"/>
  <c r="U662" i="12"/>
  <c r="N662" i="12"/>
  <c r="D662" i="12"/>
  <c r="L662" i="12"/>
  <c r="T662" i="12"/>
  <c r="AB662" i="12"/>
  <c r="AD662" i="12"/>
  <c r="E662" i="12"/>
  <c r="G662" i="12"/>
  <c r="O662" i="12"/>
  <c r="W662" i="12"/>
  <c r="H662" i="12"/>
  <c r="P662" i="12"/>
  <c r="X662" i="12"/>
  <c r="AE654" i="12"/>
  <c r="I654" i="12"/>
  <c r="Q654" i="12"/>
  <c r="Y654" i="12"/>
  <c r="AC654" i="12"/>
  <c r="V654" i="12"/>
  <c r="J654" i="12"/>
  <c r="R654" i="12"/>
  <c r="Z654" i="12"/>
  <c r="U654" i="12"/>
  <c r="N654" i="12"/>
  <c r="K654" i="12"/>
  <c r="S654" i="12"/>
  <c r="AA654" i="12"/>
  <c r="E654" i="12"/>
  <c r="F654" i="12"/>
  <c r="D654" i="12"/>
  <c r="L654" i="12"/>
  <c r="T654" i="12"/>
  <c r="AB654" i="12"/>
  <c r="M654" i="12"/>
  <c r="AD654" i="12"/>
  <c r="G654" i="12"/>
  <c r="O654" i="12"/>
  <c r="W654" i="12"/>
  <c r="H654" i="12"/>
  <c r="P654" i="12"/>
  <c r="X654" i="12"/>
  <c r="AE650" i="12"/>
  <c r="I650" i="12"/>
  <c r="Q650" i="12"/>
  <c r="Y650" i="12"/>
  <c r="E650" i="12"/>
  <c r="U650" i="12"/>
  <c r="N650" i="12"/>
  <c r="J650" i="12"/>
  <c r="R650" i="12"/>
  <c r="Z650" i="12"/>
  <c r="M650" i="12"/>
  <c r="V650" i="12"/>
  <c r="K650" i="12"/>
  <c r="S650" i="12"/>
  <c r="AA650" i="12"/>
  <c r="D650" i="12"/>
  <c r="L650" i="12"/>
  <c r="T650" i="12"/>
  <c r="AB650" i="12"/>
  <c r="AC650" i="12"/>
  <c r="F650" i="12"/>
  <c r="AD650" i="12"/>
  <c r="G650" i="12"/>
  <c r="O650" i="12"/>
  <c r="W650" i="12"/>
  <c r="X650" i="12"/>
  <c r="H650" i="12"/>
  <c r="P650" i="12"/>
  <c r="AE620" i="12"/>
  <c r="K620" i="12"/>
  <c r="S620" i="12"/>
  <c r="AA620" i="12"/>
  <c r="E620" i="12"/>
  <c r="M620" i="12"/>
  <c r="U620" i="12"/>
  <c r="AC620" i="12"/>
  <c r="F620" i="12"/>
  <c r="N620" i="12"/>
  <c r="V620" i="12"/>
  <c r="AD620" i="12"/>
  <c r="I620" i="12"/>
  <c r="Q620" i="12"/>
  <c r="Y620" i="12"/>
  <c r="G620" i="12"/>
  <c r="W620" i="12"/>
  <c r="P620" i="12"/>
  <c r="D620" i="12"/>
  <c r="H620" i="12"/>
  <c r="X620" i="12"/>
  <c r="J620" i="12"/>
  <c r="Z620" i="12"/>
  <c r="L620" i="12"/>
  <c r="AB620" i="12"/>
  <c r="T620" i="12"/>
  <c r="O620" i="12"/>
  <c r="R620" i="12"/>
  <c r="AE616" i="12"/>
  <c r="K616" i="12"/>
  <c r="S616" i="12"/>
  <c r="AA616" i="12"/>
  <c r="D616" i="12"/>
  <c r="L616" i="12"/>
  <c r="T616" i="12"/>
  <c r="AB616" i="12"/>
  <c r="E616" i="12"/>
  <c r="M616" i="12"/>
  <c r="U616" i="12"/>
  <c r="AC616" i="12"/>
  <c r="F616" i="12"/>
  <c r="N616" i="12"/>
  <c r="V616" i="12"/>
  <c r="AD616" i="12"/>
  <c r="I616" i="12"/>
  <c r="Q616" i="12"/>
  <c r="Y616" i="12"/>
  <c r="H616" i="12"/>
  <c r="J616" i="12"/>
  <c r="G616" i="12"/>
  <c r="O616" i="12"/>
  <c r="P616" i="12"/>
  <c r="W616" i="12"/>
  <c r="Z616" i="12"/>
  <c r="R616" i="12"/>
  <c r="X616" i="12"/>
  <c r="AE612" i="12"/>
  <c r="K612" i="12"/>
  <c r="S612" i="12"/>
  <c r="AA612" i="12"/>
  <c r="D612" i="12"/>
  <c r="L612" i="12"/>
  <c r="T612" i="12"/>
  <c r="AB612" i="12"/>
  <c r="E612" i="12"/>
  <c r="M612" i="12"/>
  <c r="U612" i="12"/>
  <c r="AC612" i="12"/>
  <c r="F612" i="12"/>
  <c r="N612" i="12"/>
  <c r="V612" i="12"/>
  <c r="AD612" i="12"/>
  <c r="I612" i="12"/>
  <c r="Q612" i="12"/>
  <c r="Y612" i="12"/>
  <c r="O612" i="12"/>
  <c r="P612" i="12"/>
  <c r="J612" i="12"/>
  <c r="R612" i="12"/>
  <c r="Z612" i="12"/>
  <c r="W612" i="12"/>
  <c r="G612" i="12"/>
  <c r="X612" i="12"/>
  <c r="H612" i="12"/>
  <c r="AE608" i="12"/>
  <c r="K608" i="12"/>
  <c r="S608" i="12"/>
  <c r="AA608" i="12"/>
  <c r="D608" i="12"/>
  <c r="L608" i="12"/>
  <c r="T608" i="12"/>
  <c r="AB608" i="12"/>
  <c r="E608" i="12"/>
  <c r="M608" i="12"/>
  <c r="U608" i="12"/>
  <c r="AC608" i="12"/>
  <c r="F608" i="12"/>
  <c r="N608" i="12"/>
  <c r="V608" i="12"/>
  <c r="AD608" i="12"/>
  <c r="I608" i="12"/>
  <c r="Q608" i="12"/>
  <c r="Y608" i="12"/>
  <c r="R608" i="12"/>
  <c r="J608" i="12"/>
  <c r="W608" i="12"/>
  <c r="P608" i="12"/>
  <c r="X608" i="12"/>
  <c r="G608" i="12"/>
  <c r="Z608" i="12"/>
  <c r="H608" i="12"/>
  <c r="O608" i="12"/>
  <c r="AE641" i="12"/>
  <c r="E641" i="12"/>
  <c r="M641" i="12"/>
  <c r="U641" i="12"/>
  <c r="AC641" i="12"/>
  <c r="Z641" i="12"/>
  <c r="L641" i="12"/>
  <c r="F641" i="12"/>
  <c r="N641" i="12"/>
  <c r="V641" i="12"/>
  <c r="AD641" i="12"/>
  <c r="AB641" i="12"/>
  <c r="G641" i="12"/>
  <c r="O641" i="12"/>
  <c r="W641" i="12"/>
  <c r="J641" i="12"/>
  <c r="D641" i="12"/>
  <c r="H641" i="12"/>
  <c r="P641" i="12"/>
  <c r="X641" i="12"/>
  <c r="R641" i="12"/>
  <c r="T641" i="12"/>
  <c r="I641" i="12"/>
  <c r="Q641" i="12"/>
  <c r="Y641" i="12"/>
  <c r="K641" i="12"/>
  <c r="S641" i="12"/>
  <c r="AA641" i="12"/>
  <c r="AE637" i="12"/>
  <c r="E637" i="12"/>
  <c r="M637" i="12"/>
  <c r="U637" i="12"/>
  <c r="AC637" i="12"/>
  <c r="J637" i="12"/>
  <c r="D637" i="12"/>
  <c r="F637" i="12"/>
  <c r="N637" i="12"/>
  <c r="V637" i="12"/>
  <c r="AD637" i="12"/>
  <c r="T637" i="12"/>
  <c r="G637" i="12"/>
  <c r="O637" i="12"/>
  <c r="W637" i="12"/>
  <c r="R637" i="12"/>
  <c r="AB637" i="12"/>
  <c r="H637" i="12"/>
  <c r="P637" i="12"/>
  <c r="X637" i="12"/>
  <c r="Z637" i="12"/>
  <c r="L637" i="12"/>
  <c r="I637" i="12"/>
  <c r="Q637" i="12"/>
  <c r="Y637" i="12"/>
  <c r="K637" i="12"/>
  <c r="S637" i="12"/>
  <c r="AA637" i="12"/>
  <c r="AE635" i="12"/>
  <c r="E635" i="12"/>
  <c r="M635" i="12"/>
  <c r="U635" i="12"/>
  <c r="AC635" i="12"/>
  <c r="AB635" i="12"/>
  <c r="F635" i="12"/>
  <c r="N635" i="12"/>
  <c r="V635" i="12"/>
  <c r="AD635" i="12"/>
  <c r="R635" i="12"/>
  <c r="L635" i="12"/>
  <c r="G635" i="12"/>
  <c r="O635" i="12"/>
  <c r="W635" i="12"/>
  <c r="J635" i="12"/>
  <c r="T635" i="12"/>
  <c r="H635" i="12"/>
  <c r="P635" i="12"/>
  <c r="X635" i="12"/>
  <c r="Z635" i="12"/>
  <c r="I635" i="12"/>
  <c r="Q635" i="12"/>
  <c r="Y635" i="12"/>
  <c r="D635" i="12"/>
  <c r="K635" i="12"/>
  <c r="S635" i="12"/>
  <c r="AA635" i="12"/>
  <c r="AE633" i="12"/>
  <c r="E633" i="12"/>
  <c r="M633" i="12"/>
  <c r="U633" i="12"/>
  <c r="AC633" i="12"/>
  <c r="Z633" i="12"/>
  <c r="T633" i="12"/>
  <c r="F633" i="12"/>
  <c r="N633" i="12"/>
  <c r="V633" i="12"/>
  <c r="AD633" i="12"/>
  <c r="J633" i="12"/>
  <c r="L633" i="12"/>
  <c r="G633" i="12"/>
  <c r="O633" i="12"/>
  <c r="W633" i="12"/>
  <c r="H633" i="12"/>
  <c r="P633" i="12"/>
  <c r="X633" i="12"/>
  <c r="R633" i="12"/>
  <c r="D633" i="12"/>
  <c r="AB633" i="12"/>
  <c r="I633" i="12"/>
  <c r="Q633" i="12"/>
  <c r="Y633" i="12"/>
  <c r="K633" i="12"/>
  <c r="S633" i="12"/>
  <c r="AA633" i="12"/>
  <c r="AE631" i="12"/>
  <c r="E631" i="12"/>
  <c r="M631" i="12"/>
  <c r="U631" i="12"/>
  <c r="AC631" i="12"/>
  <c r="Z631" i="12"/>
  <c r="T631" i="12"/>
  <c r="F631" i="12"/>
  <c r="N631" i="12"/>
  <c r="V631" i="12"/>
  <c r="AD631" i="12"/>
  <c r="AB631" i="12"/>
  <c r="G631" i="12"/>
  <c r="O631" i="12"/>
  <c r="W631" i="12"/>
  <c r="D631" i="12"/>
  <c r="H631" i="12"/>
  <c r="P631" i="12"/>
  <c r="X631" i="12"/>
  <c r="R631" i="12"/>
  <c r="L631" i="12"/>
  <c r="I631" i="12"/>
  <c r="Q631" i="12"/>
  <c r="Y631" i="12"/>
  <c r="J631" i="12"/>
  <c r="K631" i="12"/>
  <c r="S631" i="12"/>
  <c r="AA631" i="12"/>
  <c r="AE629" i="12"/>
  <c r="E629" i="12"/>
  <c r="M629" i="12"/>
  <c r="U629" i="12"/>
  <c r="AC629" i="12"/>
  <c r="L629" i="12"/>
  <c r="F629" i="12"/>
  <c r="N629" i="12"/>
  <c r="V629" i="12"/>
  <c r="AD629" i="12"/>
  <c r="Z629" i="12"/>
  <c r="T629" i="12"/>
  <c r="G629" i="12"/>
  <c r="O629" i="12"/>
  <c r="W629" i="12"/>
  <c r="R629" i="12"/>
  <c r="D629" i="12"/>
  <c r="H629" i="12"/>
  <c r="P629" i="12"/>
  <c r="X629" i="12"/>
  <c r="J629" i="12"/>
  <c r="AB629" i="12"/>
  <c r="I629" i="12"/>
  <c r="Q629" i="12"/>
  <c r="Y629" i="12"/>
  <c r="K629" i="12"/>
  <c r="S629" i="12"/>
  <c r="AA629" i="12"/>
  <c r="AE627" i="12"/>
  <c r="G627" i="12"/>
  <c r="O627" i="12"/>
  <c r="W627" i="12"/>
  <c r="I627" i="12"/>
  <c r="Q627" i="12"/>
  <c r="Y627" i="12"/>
  <c r="J627" i="12"/>
  <c r="R627" i="12"/>
  <c r="Z627" i="12"/>
  <c r="E627" i="12"/>
  <c r="M627" i="12"/>
  <c r="U627" i="12"/>
  <c r="AC627" i="12"/>
  <c r="S627" i="12"/>
  <c r="L627" i="12"/>
  <c r="D627" i="12"/>
  <c r="T627" i="12"/>
  <c r="F627" i="12"/>
  <c r="V627" i="12"/>
  <c r="H627" i="12"/>
  <c r="X627" i="12"/>
  <c r="AB627" i="12"/>
  <c r="P627" i="12"/>
  <c r="K627" i="12"/>
  <c r="AA627" i="12"/>
  <c r="N627" i="12"/>
  <c r="AD627" i="12"/>
  <c r="AE625" i="12"/>
  <c r="G625" i="12"/>
  <c r="O625" i="12"/>
  <c r="W625" i="12"/>
  <c r="I625" i="12"/>
  <c r="Q625" i="12"/>
  <c r="Y625" i="12"/>
  <c r="J625" i="12"/>
  <c r="R625" i="12"/>
  <c r="Z625" i="12"/>
  <c r="E625" i="12"/>
  <c r="M625" i="12"/>
  <c r="U625" i="12"/>
  <c r="AC625" i="12"/>
  <c r="K625" i="12"/>
  <c r="AA625" i="12"/>
  <c r="T625" i="12"/>
  <c r="L625" i="12"/>
  <c r="AB625" i="12"/>
  <c r="H625" i="12"/>
  <c r="N625" i="12"/>
  <c r="AD625" i="12"/>
  <c r="D625" i="12"/>
  <c r="P625" i="12"/>
  <c r="X625" i="12"/>
  <c r="S625" i="12"/>
  <c r="F625" i="12"/>
  <c r="V625" i="12"/>
  <c r="AE661" i="12"/>
  <c r="E661" i="12"/>
  <c r="M661" i="12"/>
  <c r="U661" i="12"/>
  <c r="AC661" i="12"/>
  <c r="I661" i="12"/>
  <c r="Z661" i="12"/>
  <c r="F661" i="12"/>
  <c r="N661" i="12"/>
  <c r="V661" i="12"/>
  <c r="AD661" i="12"/>
  <c r="Q661" i="12"/>
  <c r="G661" i="12"/>
  <c r="O661" i="12"/>
  <c r="W661" i="12"/>
  <c r="J661" i="12"/>
  <c r="H661" i="12"/>
  <c r="P661" i="12"/>
  <c r="X661" i="12"/>
  <c r="Y661" i="12"/>
  <c r="R661" i="12"/>
  <c r="K661" i="12"/>
  <c r="S661" i="12"/>
  <c r="AA661" i="12"/>
  <c r="L661" i="12"/>
  <c r="D661" i="12"/>
  <c r="AB661" i="12"/>
  <c r="T661" i="12"/>
  <c r="AE659" i="12"/>
  <c r="E659" i="12"/>
  <c r="M659" i="12"/>
  <c r="U659" i="12"/>
  <c r="AC659" i="12"/>
  <c r="R659" i="12"/>
  <c r="F659" i="12"/>
  <c r="N659" i="12"/>
  <c r="V659" i="12"/>
  <c r="AD659" i="12"/>
  <c r="I659" i="12"/>
  <c r="J659" i="12"/>
  <c r="G659" i="12"/>
  <c r="O659" i="12"/>
  <c r="W659" i="12"/>
  <c r="Q659" i="12"/>
  <c r="Z659" i="12"/>
  <c r="H659" i="12"/>
  <c r="P659" i="12"/>
  <c r="X659" i="12"/>
  <c r="Y659" i="12"/>
  <c r="K659" i="12"/>
  <c r="S659" i="12"/>
  <c r="AA659" i="12"/>
  <c r="AB659" i="12"/>
  <c r="D659" i="12"/>
  <c r="L659" i="12"/>
  <c r="T659" i="12"/>
  <c r="AE657" i="12"/>
  <c r="E657" i="12"/>
  <c r="M657" i="12"/>
  <c r="U657" i="12"/>
  <c r="AC657" i="12"/>
  <c r="Y657" i="12"/>
  <c r="F657" i="12"/>
  <c r="N657" i="12"/>
  <c r="V657" i="12"/>
  <c r="AD657" i="12"/>
  <c r="I657" i="12"/>
  <c r="Z657" i="12"/>
  <c r="G657" i="12"/>
  <c r="O657" i="12"/>
  <c r="W657" i="12"/>
  <c r="J657" i="12"/>
  <c r="H657" i="12"/>
  <c r="P657" i="12"/>
  <c r="X657" i="12"/>
  <c r="Q657" i="12"/>
  <c r="R657" i="12"/>
  <c r="K657" i="12"/>
  <c r="S657" i="12"/>
  <c r="AA657" i="12"/>
  <c r="T657" i="12"/>
  <c r="AB657" i="12"/>
  <c r="L657" i="12"/>
  <c r="D657" i="12"/>
  <c r="AE655" i="12"/>
  <c r="E655" i="12"/>
  <c r="M655" i="12"/>
  <c r="U655" i="12"/>
  <c r="AC655" i="12"/>
  <c r="Z655" i="12"/>
  <c r="F655" i="12"/>
  <c r="N655" i="12"/>
  <c r="V655" i="12"/>
  <c r="AD655" i="12"/>
  <c r="J655" i="12"/>
  <c r="G655" i="12"/>
  <c r="O655" i="12"/>
  <c r="W655" i="12"/>
  <c r="Y655" i="12"/>
  <c r="R655" i="12"/>
  <c r="H655" i="12"/>
  <c r="P655" i="12"/>
  <c r="X655" i="12"/>
  <c r="I655" i="12"/>
  <c r="Q655" i="12"/>
  <c r="K655" i="12"/>
  <c r="S655" i="12"/>
  <c r="AA655" i="12"/>
  <c r="L655" i="12"/>
  <c r="T655" i="12"/>
  <c r="AB655" i="12"/>
  <c r="D655" i="12"/>
  <c r="AE653" i="12"/>
  <c r="E653" i="12"/>
  <c r="M653" i="12"/>
  <c r="U653" i="12"/>
  <c r="AC653" i="12"/>
  <c r="Y653" i="12"/>
  <c r="R653" i="12"/>
  <c r="F653" i="12"/>
  <c r="N653" i="12"/>
  <c r="V653" i="12"/>
  <c r="AD653" i="12"/>
  <c r="Q653" i="12"/>
  <c r="J653" i="12"/>
  <c r="G653" i="12"/>
  <c r="O653" i="12"/>
  <c r="W653" i="12"/>
  <c r="H653" i="12"/>
  <c r="P653" i="12"/>
  <c r="X653" i="12"/>
  <c r="I653" i="12"/>
  <c r="Z653" i="12"/>
  <c r="K653" i="12"/>
  <c r="S653" i="12"/>
  <c r="AA653" i="12"/>
  <c r="D653" i="12"/>
  <c r="L653" i="12"/>
  <c r="T653" i="12"/>
  <c r="AB653" i="12"/>
  <c r="AE651" i="12"/>
  <c r="E651" i="12"/>
  <c r="M651" i="12"/>
  <c r="U651" i="12"/>
  <c r="AC651" i="12"/>
  <c r="Q651" i="12"/>
  <c r="R651" i="12"/>
  <c r="F651" i="12"/>
  <c r="N651" i="12"/>
  <c r="V651" i="12"/>
  <c r="AD651" i="12"/>
  <c r="Y651" i="12"/>
  <c r="G651" i="12"/>
  <c r="O651" i="12"/>
  <c r="W651" i="12"/>
  <c r="I651" i="12"/>
  <c r="J651" i="12"/>
  <c r="H651" i="12"/>
  <c r="P651" i="12"/>
  <c r="X651" i="12"/>
  <c r="Z651" i="12"/>
  <c r="K651" i="12"/>
  <c r="S651" i="12"/>
  <c r="AA651" i="12"/>
  <c r="D651" i="12"/>
  <c r="T651" i="12"/>
  <c r="L651" i="12"/>
  <c r="AB651" i="12"/>
  <c r="AE649" i="12"/>
  <c r="E649" i="12"/>
  <c r="M649" i="12"/>
  <c r="U649" i="12"/>
  <c r="AC649" i="12"/>
  <c r="F649" i="12"/>
  <c r="N649" i="12"/>
  <c r="V649" i="12"/>
  <c r="AD649" i="12"/>
  <c r="R649" i="12"/>
  <c r="G649" i="12"/>
  <c r="O649" i="12"/>
  <c r="W649" i="12"/>
  <c r="I649" i="12"/>
  <c r="Z649" i="12"/>
  <c r="H649" i="12"/>
  <c r="P649" i="12"/>
  <c r="X649" i="12"/>
  <c r="Y649" i="12"/>
  <c r="J649" i="12"/>
  <c r="Q649" i="12"/>
  <c r="K649" i="12"/>
  <c r="S649" i="12"/>
  <c r="AA649" i="12"/>
  <c r="D649" i="12"/>
  <c r="L649" i="12"/>
  <c r="AB649" i="12"/>
  <c r="T649" i="12"/>
  <c r="AE647" i="12"/>
  <c r="E647" i="12"/>
  <c r="M647" i="12"/>
  <c r="U647" i="12"/>
  <c r="AC647" i="12"/>
  <c r="Y647" i="12"/>
  <c r="Z647" i="12"/>
  <c r="F647" i="12"/>
  <c r="N647" i="12"/>
  <c r="V647" i="12"/>
  <c r="AD647" i="12"/>
  <c r="J647" i="12"/>
  <c r="G647" i="12"/>
  <c r="O647" i="12"/>
  <c r="W647" i="12"/>
  <c r="Q647" i="12"/>
  <c r="R647" i="12"/>
  <c r="H647" i="12"/>
  <c r="P647" i="12"/>
  <c r="X647" i="12"/>
  <c r="I647" i="12"/>
  <c r="K647" i="12"/>
  <c r="S647" i="12"/>
  <c r="AA647" i="12"/>
  <c r="D647" i="12"/>
  <c r="T647" i="12"/>
  <c r="L647" i="12"/>
  <c r="AB647" i="12"/>
  <c r="AE645" i="12"/>
  <c r="E645" i="12"/>
  <c r="M645" i="12"/>
  <c r="U645" i="12"/>
  <c r="AC645" i="12"/>
  <c r="R645" i="12"/>
  <c r="F645" i="12"/>
  <c r="N645" i="12"/>
  <c r="V645" i="12"/>
  <c r="AD645" i="12"/>
  <c r="Z645" i="12"/>
  <c r="G645" i="12"/>
  <c r="O645" i="12"/>
  <c r="W645" i="12"/>
  <c r="H645" i="12"/>
  <c r="P645" i="12"/>
  <c r="X645" i="12"/>
  <c r="J645" i="12"/>
  <c r="I645" i="12"/>
  <c r="Q645" i="12"/>
  <c r="Y645" i="12"/>
  <c r="K645" i="12"/>
  <c r="S645" i="12"/>
  <c r="AA645" i="12"/>
  <c r="AB645" i="12"/>
  <c r="L645" i="12"/>
  <c r="D645" i="12"/>
  <c r="T645" i="12"/>
  <c r="AE621" i="12"/>
  <c r="G621" i="12"/>
  <c r="O621" i="12"/>
  <c r="W621" i="12"/>
  <c r="I621" i="12"/>
  <c r="Q621" i="12"/>
  <c r="Y621" i="12"/>
  <c r="J621" i="12"/>
  <c r="R621" i="12"/>
  <c r="Z621" i="12"/>
  <c r="E621" i="12"/>
  <c r="M621" i="12"/>
  <c r="U621" i="12"/>
  <c r="AC621" i="12"/>
  <c r="K621" i="12"/>
  <c r="AA621" i="12"/>
  <c r="L621" i="12"/>
  <c r="AB621" i="12"/>
  <c r="D621" i="12"/>
  <c r="N621" i="12"/>
  <c r="AD621" i="12"/>
  <c r="X621" i="12"/>
  <c r="P621" i="12"/>
  <c r="T621" i="12"/>
  <c r="S621" i="12"/>
  <c r="H621" i="12"/>
  <c r="F621" i="12"/>
  <c r="V621" i="12"/>
  <c r="AE609" i="12"/>
  <c r="G609" i="12"/>
  <c r="O609" i="12"/>
  <c r="W609" i="12"/>
  <c r="H609" i="12"/>
  <c r="P609" i="12"/>
  <c r="X609" i="12"/>
  <c r="I609" i="12"/>
  <c r="Q609" i="12"/>
  <c r="Y609" i="12"/>
  <c r="J609" i="12"/>
  <c r="R609" i="12"/>
  <c r="Z609" i="12"/>
  <c r="E609" i="12"/>
  <c r="M609" i="12"/>
  <c r="U609" i="12"/>
  <c r="AC609" i="12"/>
  <c r="L609" i="12"/>
  <c r="AD609" i="12"/>
  <c r="N609" i="12"/>
  <c r="S609" i="12"/>
  <c r="AA609" i="12"/>
  <c r="T609" i="12"/>
  <c r="D609" i="12"/>
  <c r="K609" i="12"/>
  <c r="V609" i="12"/>
  <c r="F609" i="12"/>
  <c r="AB609" i="12"/>
  <c r="AE634" i="12"/>
  <c r="I634" i="12"/>
  <c r="Q634" i="12"/>
  <c r="Y634" i="12"/>
  <c r="AD634" i="12"/>
  <c r="P634" i="12"/>
  <c r="J634" i="12"/>
  <c r="R634" i="12"/>
  <c r="Z634" i="12"/>
  <c r="N634" i="12"/>
  <c r="K634" i="12"/>
  <c r="S634" i="12"/>
  <c r="AA634" i="12"/>
  <c r="F634" i="12"/>
  <c r="H634" i="12"/>
  <c r="D634" i="12"/>
  <c r="L634" i="12"/>
  <c r="T634" i="12"/>
  <c r="AB634" i="12"/>
  <c r="V634" i="12"/>
  <c r="X634" i="12"/>
  <c r="E634" i="12"/>
  <c r="M634" i="12"/>
  <c r="U634" i="12"/>
  <c r="AC634" i="12"/>
  <c r="G634" i="12"/>
  <c r="O634" i="12"/>
  <c r="W634" i="12"/>
  <c r="AE626" i="12"/>
  <c r="K626" i="12"/>
  <c r="S626" i="12"/>
  <c r="AA626" i="12"/>
  <c r="E626" i="12"/>
  <c r="M626" i="12"/>
  <c r="U626" i="12"/>
  <c r="AC626" i="12"/>
  <c r="F626" i="12"/>
  <c r="N626" i="12"/>
  <c r="V626" i="12"/>
  <c r="AD626" i="12"/>
  <c r="I626" i="12"/>
  <c r="Q626" i="12"/>
  <c r="Y626" i="12"/>
  <c r="O626" i="12"/>
  <c r="L626" i="12"/>
  <c r="P626" i="12"/>
  <c r="X626" i="12"/>
  <c r="R626" i="12"/>
  <c r="AB626" i="12"/>
  <c r="D626" i="12"/>
  <c r="T626" i="12"/>
  <c r="H626" i="12"/>
  <c r="G626" i="12"/>
  <c r="W626" i="12"/>
  <c r="J626" i="12"/>
  <c r="Z626" i="12"/>
  <c r="AE658" i="12"/>
  <c r="I658" i="12"/>
  <c r="Q658" i="12"/>
  <c r="Y658" i="12"/>
  <c r="AC658" i="12"/>
  <c r="F658" i="12"/>
  <c r="J658" i="12"/>
  <c r="R658" i="12"/>
  <c r="Z658" i="12"/>
  <c r="K658" i="12"/>
  <c r="S658" i="12"/>
  <c r="AA658" i="12"/>
  <c r="E658" i="12"/>
  <c r="V658" i="12"/>
  <c r="D658" i="12"/>
  <c r="L658" i="12"/>
  <c r="T658" i="12"/>
  <c r="AB658" i="12"/>
  <c r="U658" i="12"/>
  <c r="N658" i="12"/>
  <c r="AD658" i="12"/>
  <c r="M658" i="12"/>
  <c r="G658" i="12"/>
  <c r="O658" i="12"/>
  <c r="W658" i="12"/>
  <c r="X658" i="12"/>
  <c r="H658" i="12"/>
  <c r="P658" i="12"/>
  <c r="AE652" i="12"/>
  <c r="I652" i="12"/>
  <c r="Q652" i="12"/>
  <c r="Y652" i="12"/>
  <c r="AC652" i="12"/>
  <c r="N652" i="12"/>
  <c r="J652" i="12"/>
  <c r="R652" i="12"/>
  <c r="Z652" i="12"/>
  <c r="F652" i="12"/>
  <c r="K652" i="12"/>
  <c r="S652" i="12"/>
  <c r="AA652" i="12"/>
  <c r="U652" i="12"/>
  <c r="V652" i="12"/>
  <c r="D652" i="12"/>
  <c r="L652" i="12"/>
  <c r="T652" i="12"/>
  <c r="AB652" i="12"/>
  <c r="E652" i="12"/>
  <c r="AD652" i="12"/>
  <c r="M652" i="12"/>
  <c r="G652" i="12"/>
  <c r="O652" i="12"/>
  <c r="W652" i="12"/>
  <c r="H652" i="12"/>
  <c r="X652" i="12"/>
  <c r="P652" i="12"/>
  <c r="AE624" i="12"/>
  <c r="K624" i="12"/>
  <c r="S624" i="12"/>
  <c r="AA624" i="12"/>
  <c r="E624" i="12"/>
  <c r="M624" i="12"/>
  <c r="U624" i="12"/>
  <c r="AC624" i="12"/>
  <c r="F624" i="12"/>
  <c r="N624" i="12"/>
  <c r="V624" i="12"/>
  <c r="AD624" i="12"/>
  <c r="I624" i="12"/>
  <c r="Q624" i="12"/>
  <c r="Y624" i="12"/>
  <c r="G624" i="12"/>
  <c r="W624" i="12"/>
  <c r="D624" i="12"/>
  <c r="H624" i="12"/>
  <c r="X624" i="12"/>
  <c r="P624" i="12"/>
  <c r="J624" i="12"/>
  <c r="Z624" i="12"/>
  <c r="T624" i="12"/>
  <c r="L624" i="12"/>
  <c r="AB624" i="12"/>
  <c r="O624" i="12"/>
  <c r="R624" i="12"/>
  <c r="AE622" i="12"/>
  <c r="K622" i="12"/>
  <c r="S622" i="12"/>
  <c r="AA622" i="12"/>
  <c r="E622" i="12"/>
  <c r="M622" i="12"/>
  <c r="U622" i="12"/>
  <c r="AC622" i="12"/>
  <c r="F622" i="12"/>
  <c r="N622" i="12"/>
  <c r="V622" i="12"/>
  <c r="AD622" i="12"/>
  <c r="I622" i="12"/>
  <c r="Q622" i="12"/>
  <c r="Y622" i="12"/>
  <c r="O622" i="12"/>
  <c r="H622" i="12"/>
  <c r="AB622" i="12"/>
  <c r="P622" i="12"/>
  <c r="L622" i="12"/>
  <c r="R622" i="12"/>
  <c r="X622" i="12"/>
  <c r="D622" i="12"/>
  <c r="T622" i="12"/>
  <c r="G622" i="12"/>
  <c r="W622" i="12"/>
  <c r="J622" i="12"/>
  <c r="Z622" i="12"/>
  <c r="AE618" i="12"/>
  <c r="K618" i="12"/>
  <c r="S618" i="12"/>
  <c r="AA618" i="12"/>
  <c r="D618" i="12"/>
  <c r="E618" i="12"/>
  <c r="M618" i="12"/>
  <c r="U618" i="12"/>
  <c r="AC618" i="12"/>
  <c r="F618" i="12"/>
  <c r="N618" i="12"/>
  <c r="V618" i="12"/>
  <c r="AD618" i="12"/>
  <c r="I618" i="12"/>
  <c r="Q618" i="12"/>
  <c r="Y618" i="12"/>
  <c r="O618" i="12"/>
  <c r="H618" i="12"/>
  <c r="P618" i="12"/>
  <c r="R618" i="12"/>
  <c r="L618" i="12"/>
  <c r="T618" i="12"/>
  <c r="AB618" i="12"/>
  <c r="G618" i="12"/>
  <c r="W618" i="12"/>
  <c r="X618" i="12"/>
  <c r="J618" i="12"/>
  <c r="Z618" i="12"/>
  <c r="AE614" i="12"/>
  <c r="K614" i="12"/>
  <c r="S614" i="12"/>
  <c r="AA614" i="12"/>
  <c r="D614" i="12"/>
  <c r="L614" i="12"/>
  <c r="T614" i="12"/>
  <c r="AB614" i="12"/>
  <c r="E614" i="12"/>
  <c r="M614" i="12"/>
  <c r="U614" i="12"/>
  <c r="AC614" i="12"/>
  <c r="F614" i="12"/>
  <c r="N614" i="12"/>
  <c r="V614" i="12"/>
  <c r="AD614" i="12"/>
  <c r="I614" i="12"/>
  <c r="Q614" i="12"/>
  <c r="Y614" i="12"/>
  <c r="W614" i="12"/>
  <c r="X614" i="12"/>
  <c r="G614" i="12"/>
  <c r="Z614" i="12"/>
  <c r="R614" i="12"/>
  <c r="H614" i="12"/>
  <c r="O614" i="12"/>
  <c r="J614" i="12"/>
  <c r="P614" i="12"/>
  <c r="AE610" i="12"/>
  <c r="K610" i="12"/>
  <c r="S610" i="12"/>
  <c r="AA610" i="12"/>
  <c r="D610" i="12"/>
  <c r="L610" i="12"/>
  <c r="T610" i="12"/>
  <c r="AB610" i="12"/>
  <c r="E610" i="12"/>
  <c r="M610" i="12"/>
  <c r="U610" i="12"/>
  <c r="AC610" i="12"/>
  <c r="F610" i="12"/>
  <c r="N610" i="12"/>
  <c r="V610" i="12"/>
  <c r="AD610" i="12"/>
  <c r="I610" i="12"/>
  <c r="Q610" i="12"/>
  <c r="Y610" i="12"/>
  <c r="G610" i="12"/>
  <c r="Z610" i="12"/>
  <c r="H610" i="12"/>
  <c r="R610" i="12"/>
  <c r="J610" i="12"/>
  <c r="X610" i="12"/>
  <c r="O610" i="12"/>
  <c r="P610" i="12"/>
  <c r="W610" i="12"/>
  <c r="AE643" i="12"/>
  <c r="E643" i="12"/>
  <c r="M643" i="12"/>
  <c r="U643" i="12"/>
  <c r="AC643" i="12"/>
  <c r="AB643" i="12"/>
  <c r="F643" i="12"/>
  <c r="N643" i="12"/>
  <c r="V643" i="12"/>
  <c r="AD643" i="12"/>
  <c r="J643" i="12"/>
  <c r="T643" i="12"/>
  <c r="G643" i="12"/>
  <c r="O643" i="12"/>
  <c r="W643" i="12"/>
  <c r="R643" i="12"/>
  <c r="L643" i="12"/>
  <c r="H643" i="12"/>
  <c r="P643" i="12"/>
  <c r="X643" i="12"/>
  <c r="Y643" i="12"/>
  <c r="Z643" i="12"/>
  <c r="I643" i="12"/>
  <c r="Q643" i="12"/>
  <c r="K643" i="12"/>
  <c r="S643" i="12"/>
  <c r="AA643" i="12"/>
  <c r="D643" i="12"/>
  <c r="AE639" i="12"/>
  <c r="E639" i="12"/>
  <c r="M639" i="12"/>
  <c r="U639" i="12"/>
  <c r="AC639" i="12"/>
  <c r="R639" i="12"/>
  <c r="D639" i="12"/>
  <c r="F639" i="12"/>
  <c r="N639" i="12"/>
  <c r="V639" i="12"/>
  <c r="AD639" i="12"/>
  <c r="Z639" i="12"/>
  <c r="L639" i="12"/>
  <c r="G639" i="12"/>
  <c r="O639" i="12"/>
  <c r="W639" i="12"/>
  <c r="AB639" i="12"/>
  <c r="H639" i="12"/>
  <c r="P639" i="12"/>
  <c r="X639" i="12"/>
  <c r="J639" i="12"/>
  <c r="T639" i="12"/>
  <c r="I639" i="12"/>
  <c r="Q639" i="12"/>
  <c r="Y639" i="12"/>
  <c r="K639" i="12"/>
  <c r="S639" i="12"/>
  <c r="AA639" i="12"/>
  <c r="AE611" i="12"/>
  <c r="G611" i="12"/>
  <c r="O611" i="12"/>
  <c r="W611" i="12"/>
  <c r="H611" i="12"/>
  <c r="P611" i="12"/>
  <c r="X611" i="12"/>
  <c r="I611" i="12"/>
  <c r="Q611" i="12"/>
  <c r="Y611" i="12"/>
  <c r="J611" i="12"/>
  <c r="R611" i="12"/>
  <c r="Z611" i="12"/>
  <c r="E611" i="12"/>
  <c r="M611" i="12"/>
  <c r="U611" i="12"/>
  <c r="AC611" i="12"/>
  <c r="T611" i="12"/>
  <c r="L611" i="12"/>
  <c r="V611" i="12"/>
  <c r="D611" i="12"/>
  <c r="AA611" i="12"/>
  <c r="F611" i="12"/>
  <c r="AB611" i="12"/>
  <c r="S611" i="12"/>
  <c r="K611" i="12"/>
  <c r="AD611" i="12"/>
  <c r="N611" i="12"/>
  <c r="AE642" i="12"/>
  <c r="I642" i="12"/>
  <c r="Q642" i="12"/>
  <c r="Y642" i="12"/>
  <c r="AD642" i="12"/>
  <c r="X642" i="12"/>
  <c r="J642" i="12"/>
  <c r="R642" i="12"/>
  <c r="Z642" i="12"/>
  <c r="F642" i="12"/>
  <c r="K642" i="12"/>
  <c r="S642" i="12"/>
  <c r="AA642" i="12"/>
  <c r="N642" i="12"/>
  <c r="H642" i="12"/>
  <c r="D642" i="12"/>
  <c r="L642" i="12"/>
  <c r="T642" i="12"/>
  <c r="AB642" i="12"/>
  <c r="V642" i="12"/>
  <c r="P642" i="12"/>
  <c r="E642" i="12"/>
  <c r="M642" i="12"/>
  <c r="U642" i="12"/>
  <c r="AC642" i="12"/>
  <c r="G642" i="12"/>
  <c r="O642" i="12"/>
  <c r="W642" i="12"/>
  <c r="AE638" i="12"/>
  <c r="I638" i="12"/>
  <c r="Q638" i="12"/>
  <c r="Y638" i="12"/>
  <c r="F638" i="12"/>
  <c r="H638" i="12"/>
  <c r="J638" i="12"/>
  <c r="R638" i="12"/>
  <c r="Z638" i="12"/>
  <c r="V638" i="12"/>
  <c r="K638" i="12"/>
  <c r="S638" i="12"/>
  <c r="AA638" i="12"/>
  <c r="AD638" i="12"/>
  <c r="D638" i="12"/>
  <c r="L638" i="12"/>
  <c r="T638" i="12"/>
  <c r="AB638" i="12"/>
  <c r="P638" i="12"/>
  <c r="E638" i="12"/>
  <c r="M638" i="12"/>
  <c r="U638" i="12"/>
  <c r="AC638" i="12"/>
  <c r="N638" i="12"/>
  <c r="X638" i="12"/>
  <c r="G638" i="12"/>
  <c r="O638" i="12"/>
  <c r="W638" i="12"/>
  <c r="AE628" i="12"/>
  <c r="K628" i="12"/>
  <c r="E628" i="12"/>
  <c r="F628" i="12"/>
  <c r="I628" i="12"/>
  <c r="G628" i="12"/>
  <c r="Q628" i="12"/>
  <c r="Y628" i="12"/>
  <c r="AD628" i="12"/>
  <c r="P628" i="12"/>
  <c r="H628" i="12"/>
  <c r="R628" i="12"/>
  <c r="Z628" i="12"/>
  <c r="V628" i="12"/>
  <c r="D628" i="12"/>
  <c r="J628" i="12"/>
  <c r="S628" i="12"/>
  <c r="AA628" i="12"/>
  <c r="N628" i="12"/>
  <c r="L628" i="12"/>
  <c r="T628" i="12"/>
  <c r="AB628" i="12"/>
  <c r="X628" i="12"/>
  <c r="M628" i="12"/>
  <c r="U628" i="12"/>
  <c r="AC628" i="12"/>
  <c r="O628" i="12"/>
  <c r="W628" i="12"/>
  <c r="AE656" i="12"/>
  <c r="I656" i="12"/>
  <c r="Q656" i="12"/>
  <c r="Y656" i="12"/>
  <c r="M656" i="12"/>
  <c r="AD656" i="12"/>
  <c r="J656" i="12"/>
  <c r="R656" i="12"/>
  <c r="Z656" i="12"/>
  <c r="E656" i="12"/>
  <c r="V656" i="12"/>
  <c r="K656" i="12"/>
  <c r="S656" i="12"/>
  <c r="AA656" i="12"/>
  <c r="AC656" i="12"/>
  <c r="D656" i="12"/>
  <c r="L656" i="12"/>
  <c r="T656" i="12"/>
  <c r="AB656" i="12"/>
  <c r="U656" i="12"/>
  <c r="F656" i="12"/>
  <c r="N656" i="12"/>
  <c r="G656" i="12"/>
  <c r="O656" i="12"/>
  <c r="W656" i="12"/>
  <c r="H656" i="12"/>
  <c r="P656" i="12"/>
  <c r="X656" i="12"/>
  <c r="AE648" i="12"/>
  <c r="I648" i="12"/>
  <c r="Q648" i="12"/>
  <c r="Y648" i="12"/>
  <c r="U648" i="12"/>
  <c r="AD648" i="12"/>
  <c r="J648" i="12"/>
  <c r="R648" i="12"/>
  <c r="Z648" i="12"/>
  <c r="E648" i="12"/>
  <c r="AC648" i="12"/>
  <c r="N648" i="12"/>
  <c r="K648" i="12"/>
  <c r="S648" i="12"/>
  <c r="AA648" i="12"/>
  <c r="V648" i="12"/>
  <c r="D648" i="12"/>
  <c r="L648" i="12"/>
  <c r="T648" i="12"/>
  <c r="AB648" i="12"/>
  <c r="M648" i="12"/>
  <c r="F648" i="12"/>
  <c r="G648" i="12"/>
  <c r="O648" i="12"/>
  <c r="W648" i="12"/>
  <c r="P648" i="12"/>
  <c r="X648" i="12"/>
  <c r="H648" i="12"/>
  <c r="A107" i="1" l="1"/>
  <c r="B19" i="14" l="1"/>
  <c r="B9" i="14"/>
  <c r="B3" i="12" l="1"/>
  <c r="AE3" i="12" s="1"/>
  <c r="B4" i="12"/>
  <c r="C4" i="12" s="1"/>
  <c r="B5" i="12"/>
  <c r="C5" i="12" s="1"/>
  <c r="B6" i="12"/>
  <c r="C6" i="12" s="1"/>
  <c r="B7" i="12"/>
  <c r="C7" i="12" s="1"/>
  <c r="B8" i="12"/>
  <c r="C8" i="12" s="1"/>
  <c r="B9" i="12"/>
  <c r="C9" i="12" s="1"/>
  <c r="B10" i="12"/>
  <c r="C10" i="12" s="1"/>
  <c r="B11" i="12"/>
  <c r="C11" i="12" s="1"/>
  <c r="B12" i="12"/>
  <c r="C12" i="12" s="1"/>
  <c r="B13" i="12"/>
  <c r="C13" i="12" s="1"/>
  <c r="B14" i="12"/>
  <c r="C14" i="12" s="1"/>
  <c r="B15" i="12"/>
  <c r="C15" i="12" s="1"/>
  <c r="B16" i="12"/>
  <c r="C16" i="12" s="1"/>
  <c r="B17" i="12"/>
  <c r="C17" i="12" s="1"/>
  <c r="B18" i="12"/>
  <c r="C18" i="12" s="1"/>
  <c r="B19" i="12"/>
  <c r="C19" i="12" s="1"/>
  <c r="B20" i="12"/>
  <c r="C20" i="12" s="1"/>
  <c r="B21" i="12"/>
  <c r="C21" i="12" s="1"/>
  <c r="B22" i="12"/>
  <c r="C22" i="12" s="1"/>
  <c r="B23" i="12"/>
  <c r="C23" i="12" s="1"/>
  <c r="B24" i="12"/>
  <c r="C24" i="12" s="1"/>
  <c r="B25" i="12"/>
  <c r="C25" i="12" s="1"/>
  <c r="B26" i="12"/>
  <c r="C26" i="12" s="1"/>
  <c r="B27" i="12"/>
  <c r="C27" i="12" s="1"/>
  <c r="B28" i="12"/>
  <c r="C28" i="12" s="1"/>
  <c r="B29" i="12"/>
  <c r="C29" i="12" s="1"/>
  <c r="B30" i="12"/>
  <c r="C30" i="12" s="1"/>
  <c r="B31" i="12"/>
  <c r="C31" i="12" s="1"/>
  <c r="B32" i="12"/>
  <c r="C32" i="12" s="1"/>
  <c r="B33" i="12"/>
  <c r="C33" i="12" s="1"/>
  <c r="B34" i="12"/>
  <c r="C34" i="12" s="1"/>
  <c r="B35" i="12"/>
  <c r="C35" i="12" s="1"/>
  <c r="B36" i="12"/>
  <c r="C36" i="12" s="1"/>
  <c r="B37" i="12"/>
  <c r="C37" i="12" s="1"/>
  <c r="B38" i="12"/>
  <c r="C38" i="12" s="1"/>
  <c r="B39" i="12"/>
  <c r="C39" i="12" s="1"/>
  <c r="B40" i="12"/>
  <c r="C40" i="12" s="1"/>
  <c r="B41" i="12"/>
  <c r="C41" i="12" s="1"/>
  <c r="B42" i="12"/>
  <c r="C42" i="12" s="1"/>
  <c r="B43" i="12"/>
  <c r="C43" i="12" s="1"/>
  <c r="B44" i="12"/>
  <c r="C44" i="12" s="1"/>
  <c r="B45" i="12"/>
  <c r="C45" i="12" s="1"/>
  <c r="B46" i="12"/>
  <c r="C46" i="12" s="1"/>
  <c r="B47" i="12"/>
  <c r="C47" i="12" s="1"/>
  <c r="B48" i="12"/>
  <c r="C48" i="12" s="1"/>
  <c r="B49" i="12"/>
  <c r="C49" i="12" s="1"/>
  <c r="B50" i="12"/>
  <c r="C50" i="12" s="1"/>
  <c r="B51" i="12"/>
  <c r="C51" i="12" s="1"/>
  <c r="B52" i="12"/>
  <c r="C52" i="12" s="1"/>
  <c r="B53" i="12"/>
  <c r="C53" i="12" s="1"/>
  <c r="B54" i="12"/>
  <c r="C54" i="12" s="1"/>
  <c r="B55" i="12"/>
  <c r="C55" i="12" s="1"/>
  <c r="B56" i="12"/>
  <c r="C56" i="12" s="1"/>
  <c r="B57" i="12"/>
  <c r="C57" i="12" s="1"/>
  <c r="B58" i="12"/>
  <c r="C58" i="12" s="1"/>
  <c r="B59" i="12"/>
  <c r="C59" i="12" s="1"/>
  <c r="B60" i="12"/>
  <c r="C60" i="12" s="1"/>
  <c r="B61" i="12"/>
  <c r="C61" i="12" s="1"/>
  <c r="B62" i="12"/>
  <c r="C62" i="12" s="1"/>
  <c r="B63" i="12"/>
  <c r="C63" i="12" s="1"/>
  <c r="B64" i="12"/>
  <c r="C64" i="12" s="1"/>
  <c r="B65" i="12"/>
  <c r="C65" i="12" s="1"/>
  <c r="B66" i="12"/>
  <c r="C66" i="12" s="1"/>
  <c r="B67" i="12"/>
  <c r="C67" i="12" s="1"/>
  <c r="B68" i="12"/>
  <c r="C68" i="12" s="1"/>
  <c r="B69" i="12"/>
  <c r="C69" i="12" s="1"/>
  <c r="B70" i="12"/>
  <c r="C70" i="12" s="1"/>
  <c r="B71" i="12"/>
  <c r="C71" i="12" s="1"/>
  <c r="B72" i="12"/>
  <c r="C72" i="12" s="1"/>
  <c r="B73" i="12"/>
  <c r="C73" i="12" s="1"/>
  <c r="B74" i="12"/>
  <c r="C74" i="12" s="1"/>
  <c r="B75" i="12"/>
  <c r="C75" i="12" s="1"/>
  <c r="B76" i="12"/>
  <c r="C76" i="12" s="1"/>
  <c r="B77" i="12"/>
  <c r="C77" i="12" s="1"/>
  <c r="B78" i="12"/>
  <c r="C78" i="12" s="1"/>
  <c r="B79" i="12"/>
  <c r="C79" i="12" s="1"/>
  <c r="B80" i="12"/>
  <c r="C80" i="12" s="1"/>
  <c r="B81" i="12"/>
  <c r="C81" i="12" s="1"/>
  <c r="B82" i="12"/>
  <c r="C82" i="12" s="1"/>
  <c r="B83" i="12"/>
  <c r="C83" i="12" s="1"/>
  <c r="B84" i="12"/>
  <c r="C84" i="12" s="1"/>
  <c r="B85" i="12"/>
  <c r="C85" i="12" s="1"/>
  <c r="B86" i="12"/>
  <c r="C86" i="12" s="1"/>
  <c r="B87" i="12"/>
  <c r="C87" i="12" s="1"/>
  <c r="B88" i="12"/>
  <c r="C88" i="12" s="1"/>
  <c r="B89" i="12"/>
  <c r="C89" i="12" s="1"/>
  <c r="B90" i="12"/>
  <c r="C90" i="12" s="1"/>
  <c r="B91" i="12"/>
  <c r="C91" i="12" s="1"/>
  <c r="B92" i="12"/>
  <c r="C92" i="12" s="1"/>
  <c r="B93" i="12"/>
  <c r="C93" i="12" s="1"/>
  <c r="B94" i="12"/>
  <c r="C94" i="12" s="1"/>
  <c r="B95" i="12"/>
  <c r="C95" i="12" s="1"/>
  <c r="B96" i="12"/>
  <c r="C96" i="12" s="1"/>
  <c r="B97" i="12"/>
  <c r="C97" i="12" s="1"/>
  <c r="B98" i="12"/>
  <c r="C98" i="12" s="1"/>
  <c r="B99" i="12"/>
  <c r="C99" i="12" s="1"/>
  <c r="B100" i="12"/>
  <c r="C100" i="12" s="1"/>
  <c r="B101" i="12"/>
  <c r="C101" i="12" s="1"/>
  <c r="B102" i="12"/>
  <c r="C102" i="12" s="1"/>
  <c r="B103" i="12"/>
  <c r="C103" i="12" s="1"/>
  <c r="B104" i="12"/>
  <c r="C104" i="12" s="1"/>
  <c r="B105" i="12"/>
  <c r="C105" i="12" s="1"/>
  <c r="B106" i="12"/>
  <c r="C106" i="12" s="1"/>
  <c r="B107" i="12"/>
  <c r="C107" i="12" s="1"/>
  <c r="B108" i="12"/>
  <c r="C108" i="12" s="1"/>
  <c r="B109" i="12"/>
  <c r="C109" i="12" s="1"/>
  <c r="B110" i="12"/>
  <c r="C110" i="12" s="1"/>
  <c r="B111" i="12"/>
  <c r="C111" i="12" s="1"/>
  <c r="B112" i="12"/>
  <c r="C112" i="12" s="1"/>
  <c r="B113" i="12"/>
  <c r="C113" i="12" s="1"/>
  <c r="B114" i="12"/>
  <c r="C114" i="12" s="1"/>
  <c r="B115" i="12"/>
  <c r="C115" i="12" s="1"/>
  <c r="B116" i="12"/>
  <c r="C116" i="12" s="1"/>
  <c r="B117" i="12"/>
  <c r="C117" i="12" s="1"/>
  <c r="B118" i="12"/>
  <c r="C118" i="12" s="1"/>
  <c r="B119" i="12"/>
  <c r="C119" i="12" s="1"/>
  <c r="B120" i="12"/>
  <c r="C120" i="12" s="1"/>
  <c r="B121" i="12"/>
  <c r="C121" i="12" s="1"/>
  <c r="B122" i="12"/>
  <c r="C122" i="12" s="1"/>
  <c r="B123" i="12"/>
  <c r="C123" i="12" s="1"/>
  <c r="B124" i="12"/>
  <c r="C124" i="12" s="1"/>
  <c r="B125" i="12"/>
  <c r="C125" i="12" s="1"/>
  <c r="B126" i="12"/>
  <c r="C126" i="12" s="1"/>
  <c r="B127" i="12"/>
  <c r="C127" i="12" s="1"/>
  <c r="B128" i="12"/>
  <c r="C128" i="12" s="1"/>
  <c r="B129" i="12"/>
  <c r="C129" i="12" s="1"/>
  <c r="B130" i="12"/>
  <c r="C130" i="12" s="1"/>
  <c r="B131" i="12"/>
  <c r="C131" i="12" s="1"/>
  <c r="B132" i="12"/>
  <c r="C132" i="12" s="1"/>
  <c r="B133" i="12"/>
  <c r="C133" i="12" s="1"/>
  <c r="B134" i="12"/>
  <c r="C134" i="12" s="1"/>
  <c r="B135" i="12"/>
  <c r="C135" i="12" s="1"/>
  <c r="B136" i="12"/>
  <c r="C136" i="12" s="1"/>
  <c r="B137" i="12"/>
  <c r="C137" i="12" s="1"/>
  <c r="B138" i="12"/>
  <c r="C138" i="12" s="1"/>
  <c r="B139" i="12"/>
  <c r="C139" i="12" s="1"/>
  <c r="B140" i="12"/>
  <c r="C140" i="12" s="1"/>
  <c r="B141" i="12"/>
  <c r="C141" i="12" s="1"/>
  <c r="B142" i="12"/>
  <c r="C142" i="12" s="1"/>
  <c r="B143" i="12"/>
  <c r="C143" i="12" s="1"/>
  <c r="B144" i="12"/>
  <c r="C144" i="12" s="1"/>
  <c r="B145" i="12"/>
  <c r="C145" i="12" s="1"/>
  <c r="B146" i="12"/>
  <c r="C146" i="12" s="1"/>
  <c r="B147" i="12"/>
  <c r="C147" i="12" s="1"/>
  <c r="B148" i="12"/>
  <c r="C148" i="12" s="1"/>
  <c r="B149" i="12"/>
  <c r="C149" i="12" s="1"/>
  <c r="B150" i="12"/>
  <c r="C150" i="12" s="1"/>
  <c r="B151" i="12"/>
  <c r="C151" i="12" s="1"/>
  <c r="B152" i="12"/>
  <c r="C152" i="12" s="1"/>
  <c r="B153" i="12"/>
  <c r="C153" i="12" s="1"/>
  <c r="B154" i="12"/>
  <c r="C154" i="12" s="1"/>
  <c r="B155" i="12"/>
  <c r="C155" i="12" s="1"/>
  <c r="B156" i="12"/>
  <c r="C156" i="12" s="1"/>
  <c r="B157" i="12"/>
  <c r="C157" i="12" s="1"/>
  <c r="B158" i="12"/>
  <c r="C158" i="12" s="1"/>
  <c r="B159" i="12"/>
  <c r="C159" i="12" s="1"/>
  <c r="B160" i="12"/>
  <c r="C160" i="12" s="1"/>
  <c r="B161" i="12"/>
  <c r="C161" i="12" s="1"/>
  <c r="B162" i="12"/>
  <c r="C162" i="12" s="1"/>
  <c r="B163" i="12"/>
  <c r="C163" i="12" s="1"/>
  <c r="B164" i="12"/>
  <c r="C164" i="12" s="1"/>
  <c r="B165" i="12"/>
  <c r="C165" i="12" s="1"/>
  <c r="B166" i="12"/>
  <c r="C166" i="12" s="1"/>
  <c r="B167" i="12"/>
  <c r="C167" i="12" s="1"/>
  <c r="B168" i="12"/>
  <c r="C168" i="12" s="1"/>
  <c r="B169" i="12"/>
  <c r="C169" i="12" s="1"/>
  <c r="B170" i="12"/>
  <c r="C170" i="12" s="1"/>
  <c r="B171" i="12"/>
  <c r="C171" i="12" s="1"/>
  <c r="B172" i="12"/>
  <c r="C172" i="12" s="1"/>
  <c r="B173" i="12"/>
  <c r="C173" i="12" s="1"/>
  <c r="B174" i="12"/>
  <c r="C174" i="12" s="1"/>
  <c r="B175" i="12"/>
  <c r="C175" i="12" s="1"/>
  <c r="B176" i="12"/>
  <c r="C176" i="12" s="1"/>
  <c r="B177" i="12"/>
  <c r="C177" i="12" s="1"/>
  <c r="B178" i="12"/>
  <c r="C178" i="12" s="1"/>
  <c r="B179" i="12"/>
  <c r="C179" i="12" s="1"/>
  <c r="B180" i="12"/>
  <c r="C180" i="12" s="1"/>
  <c r="B181" i="12"/>
  <c r="C181" i="12" s="1"/>
  <c r="B182" i="12"/>
  <c r="C182" i="12" s="1"/>
  <c r="B183" i="12"/>
  <c r="C183" i="12" s="1"/>
  <c r="B184" i="12"/>
  <c r="C184" i="12" s="1"/>
  <c r="B185" i="12"/>
  <c r="C185" i="12" s="1"/>
  <c r="B186" i="12"/>
  <c r="C186" i="12" s="1"/>
  <c r="B187" i="12"/>
  <c r="C187" i="12" s="1"/>
  <c r="B188" i="12"/>
  <c r="C188" i="12" s="1"/>
  <c r="B189" i="12"/>
  <c r="C189" i="12" s="1"/>
  <c r="B190" i="12"/>
  <c r="C190" i="12" s="1"/>
  <c r="B191" i="12"/>
  <c r="C191" i="12" s="1"/>
  <c r="B192" i="12"/>
  <c r="C192" i="12" s="1"/>
  <c r="B193" i="12"/>
  <c r="C193" i="12" s="1"/>
  <c r="B194" i="12"/>
  <c r="C194" i="12" s="1"/>
  <c r="B195" i="12"/>
  <c r="C195" i="12" s="1"/>
  <c r="B196" i="12"/>
  <c r="C196" i="12" s="1"/>
  <c r="B197" i="12"/>
  <c r="C197" i="12" s="1"/>
  <c r="B198" i="12"/>
  <c r="C198" i="12" s="1"/>
  <c r="B199" i="12"/>
  <c r="C199" i="12" s="1"/>
  <c r="B200" i="12"/>
  <c r="C200" i="12" s="1"/>
  <c r="B201" i="12"/>
  <c r="C201" i="12" s="1"/>
  <c r="B202" i="12"/>
  <c r="C202" i="12" s="1"/>
  <c r="B203" i="12"/>
  <c r="C203" i="12" s="1"/>
  <c r="B204" i="12"/>
  <c r="C204" i="12" s="1"/>
  <c r="B205" i="12"/>
  <c r="C205" i="12" s="1"/>
  <c r="B206" i="12"/>
  <c r="C206" i="12" s="1"/>
  <c r="B207" i="12"/>
  <c r="C207" i="12" s="1"/>
  <c r="B208" i="12"/>
  <c r="C208" i="12" s="1"/>
  <c r="B209" i="12"/>
  <c r="C209" i="12" s="1"/>
  <c r="B210" i="12"/>
  <c r="C210" i="12" s="1"/>
  <c r="B211" i="12"/>
  <c r="C211" i="12" s="1"/>
  <c r="B212" i="12"/>
  <c r="C212" i="12" s="1"/>
  <c r="B213" i="12"/>
  <c r="C213" i="12" s="1"/>
  <c r="B214" i="12"/>
  <c r="C214" i="12" s="1"/>
  <c r="B215" i="12"/>
  <c r="C215" i="12" s="1"/>
  <c r="B216" i="12"/>
  <c r="C216" i="12" s="1"/>
  <c r="B217" i="12"/>
  <c r="C217" i="12" s="1"/>
  <c r="B218" i="12"/>
  <c r="C218" i="12" s="1"/>
  <c r="B219" i="12"/>
  <c r="C219" i="12" s="1"/>
  <c r="B220" i="12"/>
  <c r="C220" i="12" s="1"/>
  <c r="B221" i="12"/>
  <c r="C221" i="12" s="1"/>
  <c r="B222" i="12"/>
  <c r="C222" i="12" s="1"/>
  <c r="B223" i="12"/>
  <c r="C223" i="12" s="1"/>
  <c r="B224" i="12"/>
  <c r="C224" i="12" s="1"/>
  <c r="B225" i="12"/>
  <c r="C225" i="12" s="1"/>
  <c r="B226" i="12"/>
  <c r="C226" i="12" s="1"/>
  <c r="B227" i="12"/>
  <c r="C227" i="12" s="1"/>
  <c r="B228" i="12"/>
  <c r="C228" i="12" s="1"/>
  <c r="B229" i="12"/>
  <c r="C229" i="12" s="1"/>
  <c r="B230" i="12"/>
  <c r="C230" i="12" s="1"/>
  <c r="B231" i="12"/>
  <c r="C231" i="12" s="1"/>
  <c r="B232" i="12"/>
  <c r="C232" i="12" s="1"/>
  <c r="B233" i="12"/>
  <c r="C233" i="12" s="1"/>
  <c r="B234" i="12"/>
  <c r="C234" i="12" s="1"/>
  <c r="B235" i="12"/>
  <c r="C235" i="12" s="1"/>
  <c r="B236" i="12"/>
  <c r="C236" i="12" s="1"/>
  <c r="B237" i="12"/>
  <c r="C237" i="12" s="1"/>
  <c r="B238" i="12"/>
  <c r="C238" i="12" s="1"/>
  <c r="B239" i="12"/>
  <c r="C239" i="12" s="1"/>
  <c r="B240" i="12"/>
  <c r="C240" i="12" s="1"/>
  <c r="B241" i="12"/>
  <c r="C241" i="12" s="1"/>
  <c r="B242" i="12"/>
  <c r="C242" i="12" s="1"/>
  <c r="B243" i="12"/>
  <c r="C243" i="12" s="1"/>
  <c r="B244" i="12"/>
  <c r="C244" i="12" s="1"/>
  <c r="B245" i="12"/>
  <c r="C245" i="12" s="1"/>
  <c r="B246" i="12"/>
  <c r="C246" i="12" s="1"/>
  <c r="B247" i="12"/>
  <c r="C247" i="12" s="1"/>
  <c r="B248" i="12"/>
  <c r="C248" i="12" s="1"/>
  <c r="B249" i="12"/>
  <c r="C249" i="12" s="1"/>
  <c r="B250" i="12"/>
  <c r="C250" i="12" s="1"/>
  <c r="B251" i="12"/>
  <c r="C251" i="12" s="1"/>
  <c r="B252" i="12"/>
  <c r="C252" i="12" s="1"/>
  <c r="B2" i="12"/>
  <c r="D156" i="2"/>
  <c r="Q156" i="2" s="1"/>
  <c r="J295" i="2"/>
  <c r="J289" i="2"/>
  <c r="D280" i="2"/>
  <c r="E280" i="2"/>
  <c r="F280" i="2"/>
  <c r="G280" i="2"/>
  <c r="C280" i="2"/>
  <c r="J280" i="2"/>
  <c r="D274" i="2"/>
  <c r="E274" i="2"/>
  <c r="F274" i="2"/>
  <c r="G274" i="2"/>
  <c r="C274" i="2"/>
  <c r="J274" i="2"/>
  <c r="C265" i="2"/>
  <c r="C266" i="2"/>
  <c r="C267" i="2"/>
  <c r="C268" i="2"/>
  <c r="C264" i="2"/>
  <c r="B261" i="2"/>
  <c r="K260" i="2"/>
  <c r="J260" i="2"/>
  <c r="B258" i="2"/>
  <c r="B249" i="2"/>
  <c r="K247" i="2"/>
  <c r="J247" i="2"/>
  <c r="B246" i="2"/>
  <c r="D193" i="2"/>
  <c r="E193" i="2"/>
  <c r="F193" i="2"/>
  <c r="G193" i="2"/>
  <c r="C193" i="2"/>
  <c r="D188" i="2"/>
  <c r="E188" i="2"/>
  <c r="F188" i="2"/>
  <c r="G188" i="2"/>
  <c r="C188" i="2"/>
  <c r="D184" i="2"/>
  <c r="E184" i="2"/>
  <c r="F184" i="2"/>
  <c r="G184" i="2"/>
  <c r="C184" i="2"/>
  <c r="D178" i="2"/>
  <c r="E178" i="2"/>
  <c r="F178" i="2"/>
  <c r="G178" i="2"/>
  <c r="C178" i="2"/>
  <c r="D175" i="2"/>
  <c r="E175" i="2"/>
  <c r="F175" i="2"/>
  <c r="G175" i="2"/>
  <c r="C175" i="2"/>
  <c r="J175" i="2"/>
  <c r="D172" i="2"/>
  <c r="E172" i="2"/>
  <c r="F172" i="2"/>
  <c r="G172" i="2"/>
  <c r="C172" i="2"/>
  <c r="D155" i="2"/>
  <c r="Q155" i="2" s="1"/>
  <c r="K606" i="12" l="1"/>
  <c r="S606" i="12"/>
  <c r="AA606" i="12"/>
  <c r="D606" i="12"/>
  <c r="L606" i="12"/>
  <c r="T606" i="12"/>
  <c r="AB606" i="12"/>
  <c r="E606" i="12"/>
  <c r="M606" i="12"/>
  <c r="U606" i="12"/>
  <c r="AC606" i="12"/>
  <c r="F606" i="12"/>
  <c r="N606" i="12"/>
  <c r="V606" i="12"/>
  <c r="AD606" i="12"/>
  <c r="I606" i="12"/>
  <c r="Q606" i="12"/>
  <c r="Y606" i="12"/>
  <c r="J606" i="12"/>
  <c r="O606" i="12"/>
  <c r="P606" i="12"/>
  <c r="X606" i="12"/>
  <c r="H606" i="12"/>
  <c r="R606" i="12"/>
  <c r="W606" i="12"/>
  <c r="G606" i="12"/>
  <c r="Z606" i="12"/>
  <c r="K602" i="12"/>
  <c r="S602" i="12"/>
  <c r="AA602" i="12"/>
  <c r="D602" i="12"/>
  <c r="L602" i="12"/>
  <c r="T602" i="12"/>
  <c r="AB602" i="12"/>
  <c r="E602" i="12"/>
  <c r="M602" i="12"/>
  <c r="U602" i="12"/>
  <c r="AC602" i="12"/>
  <c r="F602" i="12"/>
  <c r="N602" i="12"/>
  <c r="V602" i="12"/>
  <c r="AD602" i="12"/>
  <c r="I602" i="12"/>
  <c r="Q602" i="12"/>
  <c r="Y602" i="12"/>
  <c r="P602" i="12"/>
  <c r="R602" i="12"/>
  <c r="W602" i="12"/>
  <c r="O602" i="12"/>
  <c r="X602" i="12"/>
  <c r="H602" i="12"/>
  <c r="G602" i="12"/>
  <c r="Z602" i="12"/>
  <c r="J602" i="12"/>
  <c r="K598" i="12"/>
  <c r="S598" i="12"/>
  <c r="AA598" i="12"/>
  <c r="D598" i="12"/>
  <c r="L598" i="12"/>
  <c r="T598" i="12"/>
  <c r="AB598" i="12"/>
  <c r="E598" i="12"/>
  <c r="M598" i="12"/>
  <c r="U598" i="12"/>
  <c r="AC598" i="12"/>
  <c r="F598" i="12"/>
  <c r="N598" i="12"/>
  <c r="V598" i="12"/>
  <c r="AD598" i="12"/>
  <c r="G598" i="12"/>
  <c r="O598" i="12"/>
  <c r="W598" i="12"/>
  <c r="I598" i="12"/>
  <c r="Q598" i="12"/>
  <c r="Y598" i="12"/>
  <c r="P598" i="12"/>
  <c r="R598" i="12"/>
  <c r="J598" i="12"/>
  <c r="X598" i="12"/>
  <c r="Z598" i="12"/>
  <c r="H598" i="12"/>
  <c r="K594" i="12"/>
  <c r="S594" i="12"/>
  <c r="AA594" i="12"/>
  <c r="D594" i="12"/>
  <c r="L594" i="12"/>
  <c r="T594" i="12"/>
  <c r="AB594" i="12"/>
  <c r="E594" i="12"/>
  <c r="M594" i="12"/>
  <c r="U594" i="12"/>
  <c r="AC594" i="12"/>
  <c r="F594" i="12"/>
  <c r="N594" i="12"/>
  <c r="V594" i="12"/>
  <c r="AD594" i="12"/>
  <c r="G594" i="12"/>
  <c r="O594" i="12"/>
  <c r="W594" i="12"/>
  <c r="I594" i="12"/>
  <c r="Q594" i="12"/>
  <c r="Y594" i="12"/>
  <c r="Z594" i="12"/>
  <c r="H594" i="12"/>
  <c r="R594" i="12"/>
  <c r="J594" i="12"/>
  <c r="P594" i="12"/>
  <c r="X594" i="12"/>
  <c r="K590" i="12"/>
  <c r="S590" i="12"/>
  <c r="AA590" i="12"/>
  <c r="D590" i="12"/>
  <c r="L590" i="12"/>
  <c r="T590" i="12"/>
  <c r="AB590" i="12"/>
  <c r="E590" i="12"/>
  <c r="M590" i="12"/>
  <c r="U590" i="12"/>
  <c r="AC590" i="12"/>
  <c r="F590" i="12"/>
  <c r="N590" i="12"/>
  <c r="V590" i="12"/>
  <c r="AD590" i="12"/>
  <c r="G590" i="12"/>
  <c r="O590" i="12"/>
  <c r="W590" i="12"/>
  <c r="I590" i="12"/>
  <c r="Q590" i="12"/>
  <c r="Y590" i="12"/>
  <c r="P590" i="12"/>
  <c r="J590" i="12"/>
  <c r="R590" i="12"/>
  <c r="X590" i="12"/>
  <c r="Z590" i="12"/>
  <c r="H590" i="12"/>
  <c r="K586" i="12"/>
  <c r="S586" i="12"/>
  <c r="AA586" i="12"/>
  <c r="D586" i="12"/>
  <c r="L586" i="12"/>
  <c r="T586" i="12"/>
  <c r="AB586" i="12"/>
  <c r="E586" i="12"/>
  <c r="M586" i="12"/>
  <c r="U586" i="12"/>
  <c r="AC586" i="12"/>
  <c r="F586" i="12"/>
  <c r="N586" i="12"/>
  <c r="V586" i="12"/>
  <c r="AD586" i="12"/>
  <c r="G586" i="12"/>
  <c r="O586" i="12"/>
  <c r="W586" i="12"/>
  <c r="I586" i="12"/>
  <c r="Q586" i="12"/>
  <c r="Y586" i="12"/>
  <c r="H586" i="12"/>
  <c r="Z586" i="12"/>
  <c r="J586" i="12"/>
  <c r="R586" i="12"/>
  <c r="P586" i="12"/>
  <c r="X586" i="12"/>
  <c r="K582" i="12"/>
  <c r="S582" i="12"/>
  <c r="AA582" i="12"/>
  <c r="D582" i="12"/>
  <c r="L582" i="12"/>
  <c r="T582" i="12"/>
  <c r="AB582" i="12"/>
  <c r="E582" i="12"/>
  <c r="M582" i="12"/>
  <c r="U582" i="12"/>
  <c r="AC582" i="12"/>
  <c r="F582" i="12"/>
  <c r="N582" i="12"/>
  <c r="V582" i="12"/>
  <c r="AD582" i="12"/>
  <c r="G582" i="12"/>
  <c r="O582" i="12"/>
  <c r="W582" i="12"/>
  <c r="I582" i="12"/>
  <c r="Q582" i="12"/>
  <c r="Y582" i="12"/>
  <c r="P582" i="12"/>
  <c r="J582" i="12"/>
  <c r="R582" i="12"/>
  <c r="X582" i="12"/>
  <c r="Z582" i="12"/>
  <c r="H582" i="12"/>
  <c r="K578" i="12"/>
  <c r="S578" i="12"/>
  <c r="AA578" i="12"/>
  <c r="D578" i="12"/>
  <c r="L578" i="12"/>
  <c r="T578" i="12"/>
  <c r="AB578" i="12"/>
  <c r="E578" i="12"/>
  <c r="M578" i="12"/>
  <c r="U578" i="12"/>
  <c r="AC578" i="12"/>
  <c r="F578" i="12"/>
  <c r="N578" i="12"/>
  <c r="V578" i="12"/>
  <c r="AD578" i="12"/>
  <c r="G578" i="12"/>
  <c r="O578" i="12"/>
  <c r="W578" i="12"/>
  <c r="I578" i="12"/>
  <c r="Q578" i="12"/>
  <c r="Y578" i="12"/>
  <c r="H578" i="12"/>
  <c r="J578" i="12"/>
  <c r="R578" i="12"/>
  <c r="Z578" i="12"/>
  <c r="P578" i="12"/>
  <c r="X578" i="12"/>
  <c r="K574" i="12"/>
  <c r="S574" i="12"/>
  <c r="AA574" i="12"/>
  <c r="D574" i="12"/>
  <c r="L574" i="12"/>
  <c r="T574" i="12"/>
  <c r="AB574" i="12"/>
  <c r="E574" i="12"/>
  <c r="M574" i="12"/>
  <c r="U574" i="12"/>
  <c r="AC574" i="12"/>
  <c r="F574" i="12"/>
  <c r="N574" i="12"/>
  <c r="V574" i="12"/>
  <c r="AD574" i="12"/>
  <c r="G574" i="12"/>
  <c r="O574" i="12"/>
  <c r="W574" i="12"/>
  <c r="I574" i="12"/>
  <c r="Q574" i="12"/>
  <c r="Y574" i="12"/>
  <c r="P574" i="12"/>
  <c r="R574" i="12"/>
  <c r="X574" i="12"/>
  <c r="Z574" i="12"/>
  <c r="J574" i="12"/>
  <c r="H574" i="12"/>
  <c r="K570" i="12"/>
  <c r="S570" i="12"/>
  <c r="AA570" i="12"/>
  <c r="D570" i="12"/>
  <c r="L570" i="12"/>
  <c r="T570" i="12"/>
  <c r="AB570" i="12"/>
  <c r="E570" i="12"/>
  <c r="M570" i="12"/>
  <c r="U570" i="12"/>
  <c r="AC570" i="12"/>
  <c r="F570" i="12"/>
  <c r="N570" i="12"/>
  <c r="V570" i="12"/>
  <c r="AD570" i="12"/>
  <c r="G570" i="12"/>
  <c r="O570" i="12"/>
  <c r="W570" i="12"/>
  <c r="I570" i="12"/>
  <c r="Q570" i="12"/>
  <c r="Y570" i="12"/>
  <c r="H570" i="12"/>
  <c r="R570" i="12"/>
  <c r="Z570" i="12"/>
  <c r="J570" i="12"/>
  <c r="P570" i="12"/>
  <c r="X570" i="12"/>
  <c r="K566" i="12"/>
  <c r="S566" i="12"/>
  <c r="AA566" i="12"/>
  <c r="D566" i="12"/>
  <c r="L566" i="12"/>
  <c r="T566" i="12"/>
  <c r="AB566" i="12"/>
  <c r="E566" i="12"/>
  <c r="M566" i="12"/>
  <c r="U566" i="12"/>
  <c r="AC566" i="12"/>
  <c r="F566" i="12"/>
  <c r="N566" i="12"/>
  <c r="V566" i="12"/>
  <c r="AD566" i="12"/>
  <c r="G566" i="12"/>
  <c r="O566" i="12"/>
  <c r="W566" i="12"/>
  <c r="I566" i="12"/>
  <c r="Q566" i="12"/>
  <c r="Y566" i="12"/>
  <c r="P566" i="12"/>
  <c r="R566" i="12"/>
  <c r="X566" i="12"/>
  <c r="Z566" i="12"/>
  <c r="J566" i="12"/>
  <c r="H566" i="12"/>
  <c r="K562" i="12"/>
  <c r="S562" i="12"/>
  <c r="AA562" i="12"/>
  <c r="D562" i="12"/>
  <c r="L562" i="12"/>
  <c r="T562" i="12"/>
  <c r="AB562" i="12"/>
  <c r="E562" i="12"/>
  <c r="M562" i="12"/>
  <c r="U562" i="12"/>
  <c r="AC562" i="12"/>
  <c r="F562" i="12"/>
  <c r="N562" i="12"/>
  <c r="V562" i="12"/>
  <c r="AD562" i="12"/>
  <c r="G562" i="12"/>
  <c r="O562" i="12"/>
  <c r="W562" i="12"/>
  <c r="I562" i="12"/>
  <c r="Q562" i="12"/>
  <c r="Y562" i="12"/>
  <c r="R562" i="12"/>
  <c r="H562" i="12"/>
  <c r="J562" i="12"/>
  <c r="Z562" i="12"/>
  <c r="P562" i="12"/>
  <c r="X562" i="12"/>
  <c r="K558" i="12"/>
  <c r="S558" i="12"/>
  <c r="AA558" i="12"/>
  <c r="D558" i="12"/>
  <c r="L558" i="12"/>
  <c r="T558" i="12"/>
  <c r="AB558" i="12"/>
  <c r="E558" i="12"/>
  <c r="M558" i="12"/>
  <c r="U558" i="12"/>
  <c r="AC558" i="12"/>
  <c r="F558" i="12"/>
  <c r="N558" i="12"/>
  <c r="V558" i="12"/>
  <c r="AD558" i="12"/>
  <c r="G558" i="12"/>
  <c r="O558" i="12"/>
  <c r="W558" i="12"/>
  <c r="I558" i="12"/>
  <c r="Q558" i="12"/>
  <c r="Y558" i="12"/>
  <c r="P558" i="12"/>
  <c r="J558" i="12"/>
  <c r="R558" i="12"/>
  <c r="X558" i="12"/>
  <c r="Z558" i="12"/>
  <c r="H558" i="12"/>
  <c r="K554" i="12"/>
  <c r="S554" i="12"/>
  <c r="AA554" i="12"/>
  <c r="D554" i="12"/>
  <c r="L554" i="12"/>
  <c r="T554" i="12"/>
  <c r="AB554" i="12"/>
  <c r="E554" i="12"/>
  <c r="M554" i="12"/>
  <c r="U554" i="12"/>
  <c r="AC554" i="12"/>
  <c r="F554" i="12"/>
  <c r="N554" i="12"/>
  <c r="V554" i="12"/>
  <c r="AD554" i="12"/>
  <c r="G554" i="12"/>
  <c r="O554" i="12"/>
  <c r="W554" i="12"/>
  <c r="I554" i="12"/>
  <c r="Q554" i="12"/>
  <c r="Y554" i="12"/>
  <c r="R554" i="12"/>
  <c r="H554" i="12"/>
  <c r="J554" i="12"/>
  <c r="Z554" i="12"/>
  <c r="P554" i="12"/>
  <c r="X554" i="12"/>
  <c r="K550" i="12"/>
  <c r="S550" i="12"/>
  <c r="AA550" i="12"/>
  <c r="F550" i="12"/>
  <c r="N550" i="12"/>
  <c r="V550" i="12"/>
  <c r="AD550" i="12"/>
  <c r="L550" i="12"/>
  <c r="W550" i="12"/>
  <c r="M550" i="12"/>
  <c r="X550" i="12"/>
  <c r="D550" i="12"/>
  <c r="O550" i="12"/>
  <c r="Y550" i="12"/>
  <c r="E550" i="12"/>
  <c r="P550" i="12"/>
  <c r="Z550" i="12"/>
  <c r="G550" i="12"/>
  <c r="Q550" i="12"/>
  <c r="AB550" i="12"/>
  <c r="I550" i="12"/>
  <c r="T550" i="12"/>
  <c r="U550" i="12"/>
  <c r="H550" i="12"/>
  <c r="J550" i="12"/>
  <c r="R550" i="12"/>
  <c r="AC550" i="12"/>
  <c r="K546" i="12"/>
  <c r="S546" i="12"/>
  <c r="AA546" i="12"/>
  <c r="D546" i="12"/>
  <c r="L546" i="12"/>
  <c r="T546" i="12"/>
  <c r="AB546" i="12"/>
  <c r="E546" i="12"/>
  <c r="M546" i="12"/>
  <c r="U546" i="12"/>
  <c r="AC546" i="12"/>
  <c r="F546" i="12"/>
  <c r="N546" i="12"/>
  <c r="V546" i="12"/>
  <c r="AD546" i="12"/>
  <c r="G546" i="12"/>
  <c r="W546" i="12"/>
  <c r="H546" i="12"/>
  <c r="X546" i="12"/>
  <c r="I546" i="12"/>
  <c r="Y546" i="12"/>
  <c r="J546" i="12"/>
  <c r="Z546" i="12"/>
  <c r="O546" i="12"/>
  <c r="Q546" i="12"/>
  <c r="P546" i="12"/>
  <c r="R546" i="12"/>
  <c r="K542" i="12"/>
  <c r="S542" i="12"/>
  <c r="AA542" i="12"/>
  <c r="D542" i="12"/>
  <c r="L542" i="12"/>
  <c r="T542" i="12"/>
  <c r="AB542" i="12"/>
  <c r="E542" i="12"/>
  <c r="M542" i="12"/>
  <c r="U542" i="12"/>
  <c r="AC542" i="12"/>
  <c r="F542" i="12"/>
  <c r="N542" i="12"/>
  <c r="V542" i="12"/>
  <c r="AD542" i="12"/>
  <c r="G542" i="12"/>
  <c r="W542" i="12"/>
  <c r="H542" i="12"/>
  <c r="X542" i="12"/>
  <c r="I542" i="12"/>
  <c r="Y542" i="12"/>
  <c r="J542" i="12"/>
  <c r="Z542" i="12"/>
  <c r="O542" i="12"/>
  <c r="Q542" i="12"/>
  <c r="P542" i="12"/>
  <c r="R542" i="12"/>
  <c r="K538" i="12"/>
  <c r="S538" i="12"/>
  <c r="AA538" i="12"/>
  <c r="D538" i="12"/>
  <c r="L538" i="12"/>
  <c r="T538" i="12"/>
  <c r="AB538" i="12"/>
  <c r="E538" i="12"/>
  <c r="M538" i="12"/>
  <c r="U538" i="12"/>
  <c r="AC538" i="12"/>
  <c r="F538" i="12"/>
  <c r="N538" i="12"/>
  <c r="V538" i="12"/>
  <c r="AD538" i="12"/>
  <c r="I538" i="12"/>
  <c r="Q538" i="12"/>
  <c r="Y538" i="12"/>
  <c r="O538" i="12"/>
  <c r="P538" i="12"/>
  <c r="R538" i="12"/>
  <c r="W538" i="12"/>
  <c r="X538" i="12"/>
  <c r="H538" i="12"/>
  <c r="J538" i="12"/>
  <c r="G538" i="12"/>
  <c r="Z538" i="12"/>
  <c r="K534" i="12"/>
  <c r="S534" i="12"/>
  <c r="AA534" i="12"/>
  <c r="D534" i="12"/>
  <c r="L534" i="12"/>
  <c r="T534" i="12"/>
  <c r="AB534" i="12"/>
  <c r="E534" i="12"/>
  <c r="M534" i="12"/>
  <c r="U534" i="12"/>
  <c r="AC534" i="12"/>
  <c r="F534" i="12"/>
  <c r="N534" i="12"/>
  <c r="V534" i="12"/>
  <c r="AD534" i="12"/>
  <c r="I534" i="12"/>
  <c r="Q534" i="12"/>
  <c r="Y534" i="12"/>
  <c r="R534" i="12"/>
  <c r="W534" i="12"/>
  <c r="X534" i="12"/>
  <c r="G534" i="12"/>
  <c r="Z534" i="12"/>
  <c r="H534" i="12"/>
  <c r="O534" i="12"/>
  <c r="J534" i="12"/>
  <c r="P534" i="12"/>
  <c r="K530" i="12"/>
  <c r="S530" i="12"/>
  <c r="AA530" i="12"/>
  <c r="D530" i="12"/>
  <c r="L530" i="12"/>
  <c r="T530" i="12"/>
  <c r="AB530" i="12"/>
  <c r="E530" i="12"/>
  <c r="M530" i="12"/>
  <c r="U530" i="12"/>
  <c r="AC530" i="12"/>
  <c r="F530" i="12"/>
  <c r="N530" i="12"/>
  <c r="V530" i="12"/>
  <c r="AD530" i="12"/>
  <c r="I530" i="12"/>
  <c r="Q530" i="12"/>
  <c r="Y530" i="12"/>
  <c r="X530" i="12"/>
  <c r="G530" i="12"/>
  <c r="Z530" i="12"/>
  <c r="H530" i="12"/>
  <c r="J530" i="12"/>
  <c r="O530" i="12"/>
  <c r="R530" i="12"/>
  <c r="P530" i="12"/>
  <c r="W530" i="12"/>
  <c r="J526" i="12"/>
  <c r="R526" i="12"/>
  <c r="Z526" i="12"/>
  <c r="K526" i="12"/>
  <c r="S526" i="12"/>
  <c r="AA526" i="12"/>
  <c r="F526" i="12"/>
  <c r="N526" i="12"/>
  <c r="V526" i="12"/>
  <c r="AD526" i="12"/>
  <c r="L526" i="12"/>
  <c r="X526" i="12"/>
  <c r="M526" i="12"/>
  <c r="Y526" i="12"/>
  <c r="O526" i="12"/>
  <c r="AB526" i="12"/>
  <c r="D526" i="12"/>
  <c r="P526" i="12"/>
  <c r="AC526" i="12"/>
  <c r="H526" i="12"/>
  <c r="U526" i="12"/>
  <c r="W526" i="12"/>
  <c r="E526" i="12"/>
  <c r="G526" i="12"/>
  <c r="Q526" i="12"/>
  <c r="I526" i="12"/>
  <c r="T526" i="12"/>
  <c r="J522" i="12"/>
  <c r="R522" i="12"/>
  <c r="Z522" i="12"/>
  <c r="K522" i="12"/>
  <c r="S522" i="12"/>
  <c r="AA522" i="12"/>
  <c r="F522" i="12"/>
  <c r="N522" i="12"/>
  <c r="V522" i="12"/>
  <c r="AD522" i="12"/>
  <c r="H522" i="12"/>
  <c r="U522" i="12"/>
  <c r="I522" i="12"/>
  <c r="W522" i="12"/>
  <c r="L522" i="12"/>
  <c r="X522" i="12"/>
  <c r="M522" i="12"/>
  <c r="Y522" i="12"/>
  <c r="O522" i="12"/>
  <c r="AB522" i="12"/>
  <c r="E522" i="12"/>
  <c r="Q522" i="12"/>
  <c r="AC522" i="12"/>
  <c r="D522" i="12"/>
  <c r="P522" i="12"/>
  <c r="G522" i="12"/>
  <c r="T522" i="12"/>
  <c r="J518" i="12"/>
  <c r="R518" i="12"/>
  <c r="Z518" i="12"/>
  <c r="K518" i="12"/>
  <c r="S518" i="12"/>
  <c r="AA518" i="12"/>
  <c r="F518" i="12"/>
  <c r="N518" i="12"/>
  <c r="V518" i="12"/>
  <c r="AD518" i="12"/>
  <c r="E518" i="12"/>
  <c r="Q518" i="12"/>
  <c r="G518" i="12"/>
  <c r="T518" i="12"/>
  <c r="H518" i="12"/>
  <c r="U518" i="12"/>
  <c r="I518" i="12"/>
  <c r="W518" i="12"/>
  <c r="L518" i="12"/>
  <c r="X518" i="12"/>
  <c r="O518" i="12"/>
  <c r="AB518" i="12"/>
  <c r="D518" i="12"/>
  <c r="M518" i="12"/>
  <c r="Y518" i="12"/>
  <c r="AC518" i="12"/>
  <c r="P518" i="12"/>
  <c r="J514" i="12"/>
  <c r="R514" i="12"/>
  <c r="Z514" i="12"/>
  <c r="K514" i="12"/>
  <c r="S514" i="12"/>
  <c r="AA514" i="12"/>
  <c r="D514" i="12"/>
  <c r="L514" i="12"/>
  <c r="T514" i="12"/>
  <c r="AB514" i="12"/>
  <c r="F514" i="12"/>
  <c r="N514" i="12"/>
  <c r="V514" i="12"/>
  <c r="AD514" i="12"/>
  <c r="H514" i="12"/>
  <c r="X514" i="12"/>
  <c r="I514" i="12"/>
  <c r="Y514" i="12"/>
  <c r="M514" i="12"/>
  <c r="AC514" i="12"/>
  <c r="O514" i="12"/>
  <c r="P514" i="12"/>
  <c r="E514" i="12"/>
  <c r="U514" i="12"/>
  <c r="Q514" i="12"/>
  <c r="G514" i="12"/>
  <c r="W514" i="12"/>
  <c r="J510" i="12"/>
  <c r="R510" i="12"/>
  <c r="Z510" i="12"/>
  <c r="K510" i="12"/>
  <c r="S510" i="12"/>
  <c r="AA510" i="12"/>
  <c r="D510" i="12"/>
  <c r="L510" i="12"/>
  <c r="T510" i="12"/>
  <c r="AB510" i="12"/>
  <c r="F510" i="12"/>
  <c r="N510" i="12"/>
  <c r="V510" i="12"/>
  <c r="AD510" i="12"/>
  <c r="H510" i="12"/>
  <c r="X510" i="12"/>
  <c r="I510" i="12"/>
  <c r="Y510" i="12"/>
  <c r="M510" i="12"/>
  <c r="AC510" i="12"/>
  <c r="O510" i="12"/>
  <c r="P510" i="12"/>
  <c r="E510" i="12"/>
  <c r="U510" i="12"/>
  <c r="Q510" i="12"/>
  <c r="W510" i="12"/>
  <c r="G510" i="12"/>
  <c r="J506" i="12"/>
  <c r="R506" i="12"/>
  <c r="Z506" i="12"/>
  <c r="K506" i="12"/>
  <c r="S506" i="12"/>
  <c r="AA506" i="12"/>
  <c r="D506" i="12"/>
  <c r="L506" i="12"/>
  <c r="T506" i="12"/>
  <c r="AB506" i="12"/>
  <c r="F506" i="12"/>
  <c r="N506" i="12"/>
  <c r="V506" i="12"/>
  <c r="AD506" i="12"/>
  <c r="H506" i="12"/>
  <c r="X506" i="12"/>
  <c r="I506" i="12"/>
  <c r="Y506" i="12"/>
  <c r="M506" i="12"/>
  <c r="AC506" i="12"/>
  <c r="O506" i="12"/>
  <c r="P506" i="12"/>
  <c r="E506" i="12"/>
  <c r="U506" i="12"/>
  <c r="G506" i="12"/>
  <c r="Q506" i="12"/>
  <c r="W506" i="12"/>
  <c r="J502" i="12"/>
  <c r="R502" i="12"/>
  <c r="Z502" i="12"/>
  <c r="K502" i="12"/>
  <c r="S502" i="12"/>
  <c r="AA502" i="12"/>
  <c r="D502" i="12"/>
  <c r="L502" i="12"/>
  <c r="T502" i="12"/>
  <c r="AB502" i="12"/>
  <c r="E502" i="12"/>
  <c r="M502" i="12"/>
  <c r="F502" i="12"/>
  <c r="N502" i="12"/>
  <c r="V502" i="12"/>
  <c r="AD502" i="12"/>
  <c r="G502" i="12"/>
  <c r="X502" i="12"/>
  <c r="H502" i="12"/>
  <c r="Y502" i="12"/>
  <c r="I502" i="12"/>
  <c r="AC502" i="12"/>
  <c r="O502" i="12"/>
  <c r="P502" i="12"/>
  <c r="U502" i="12"/>
  <c r="Q502" i="12"/>
  <c r="W502" i="12"/>
  <c r="J498" i="12"/>
  <c r="R498" i="12"/>
  <c r="Z498" i="12"/>
  <c r="K498" i="12"/>
  <c r="S498" i="12"/>
  <c r="AA498" i="12"/>
  <c r="D498" i="12"/>
  <c r="L498" i="12"/>
  <c r="T498" i="12"/>
  <c r="AB498" i="12"/>
  <c r="E498" i="12"/>
  <c r="M498" i="12"/>
  <c r="U498" i="12"/>
  <c r="AC498" i="12"/>
  <c r="F498" i="12"/>
  <c r="N498" i="12"/>
  <c r="V498" i="12"/>
  <c r="AD498" i="12"/>
  <c r="I498" i="12"/>
  <c r="O498" i="12"/>
  <c r="P498" i="12"/>
  <c r="Q498" i="12"/>
  <c r="W498" i="12"/>
  <c r="G498" i="12"/>
  <c r="Y498" i="12"/>
  <c r="H498" i="12"/>
  <c r="X498" i="12"/>
  <c r="J494" i="12"/>
  <c r="R494" i="12"/>
  <c r="Z494" i="12"/>
  <c r="K494" i="12"/>
  <c r="S494" i="12"/>
  <c r="AA494" i="12"/>
  <c r="D494" i="12"/>
  <c r="L494" i="12"/>
  <c r="T494" i="12"/>
  <c r="AB494" i="12"/>
  <c r="E494" i="12"/>
  <c r="M494" i="12"/>
  <c r="U494" i="12"/>
  <c r="AC494" i="12"/>
  <c r="F494" i="12"/>
  <c r="N494" i="12"/>
  <c r="V494" i="12"/>
  <c r="AD494" i="12"/>
  <c r="P494" i="12"/>
  <c r="Q494" i="12"/>
  <c r="W494" i="12"/>
  <c r="X494" i="12"/>
  <c r="G494" i="12"/>
  <c r="Y494" i="12"/>
  <c r="I494" i="12"/>
  <c r="H494" i="12"/>
  <c r="O494" i="12"/>
  <c r="J490" i="12"/>
  <c r="R490" i="12"/>
  <c r="Z490" i="12"/>
  <c r="K490" i="12"/>
  <c r="S490" i="12"/>
  <c r="AA490" i="12"/>
  <c r="D490" i="12"/>
  <c r="L490" i="12"/>
  <c r="T490" i="12"/>
  <c r="AB490" i="12"/>
  <c r="E490" i="12"/>
  <c r="M490" i="12"/>
  <c r="U490" i="12"/>
  <c r="AC490" i="12"/>
  <c r="F490" i="12"/>
  <c r="N490" i="12"/>
  <c r="V490" i="12"/>
  <c r="AD490" i="12"/>
  <c r="W490" i="12"/>
  <c r="X490" i="12"/>
  <c r="G490" i="12"/>
  <c r="Y490" i="12"/>
  <c r="H490" i="12"/>
  <c r="I490" i="12"/>
  <c r="P490" i="12"/>
  <c r="O490" i="12"/>
  <c r="Q490" i="12"/>
  <c r="J486" i="12"/>
  <c r="R486" i="12"/>
  <c r="Z486" i="12"/>
  <c r="K486" i="12"/>
  <c r="S486" i="12"/>
  <c r="AA486" i="12"/>
  <c r="D486" i="12"/>
  <c r="L486" i="12"/>
  <c r="T486" i="12"/>
  <c r="AB486" i="12"/>
  <c r="E486" i="12"/>
  <c r="M486" i="12"/>
  <c r="U486" i="12"/>
  <c r="AC486" i="12"/>
  <c r="F486" i="12"/>
  <c r="N486" i="12"/>
  <c r="V486" i="12"/>
  <c r="AD486" i="12"/>
  <c r="G486" i="12"/>
  <c r="Y486" i="12"/>
  <c r="H486" i="12"/>
  <c r="I486" i="12"/>
  <c r="O486" i="12"/>
  <c r="P486" i="12"/>
  <c r="W486" i="12"/>
  <c r="Q486" i="12"/>
  <c r="X486" i="12"/>
  <c r="J482" i="12"/>
  <c r="R482" i="12"/>
  <c r="Z482" i="12"/>
  <c r="K482" i="12"/>
  <c r="S482" i="12"/>
  <c r="AA482" i="12"/>
  <c r="D482" i="12"/>
  <c r="L482" i="12"/>
  <c r="T482" i="12"/>
  <c r="AB482" i="12"/>
  <c r="E482" i="12"/>
  <c r="M482" i="12"/>
  <c r="U482" i="12"/>
  <c r="AC482" i="12"/>
  <c r="F482" i="12"/>
  <c r="N482" i="12"/>
  <c r="V482" i="12"/>
  <c r="AD482" i="12"/>
  <c r="I482" i="12"/>
  <c r="O482" i="12"/>
  <c r="P482" i="12"/>
  <c r="Q482" i="12"/>
  <c r="W482" i="12"/>
  <c r="G482" i="12"/>
  <c r="Y482" i="12"/>
  <c r="X482" i="12"/>
  <c r="H482" i="12"/>
  <c r="J478" i="12"/>
  <c r="R478" i="12"/>
  <c r="Z478" i="12"/>
  <c r="K478" i="12"/>
  <c r="S478" i="12"/>
  <c r="AA478" i="12"/>
  <c r="D478" i="12"/>
  <c r="L478" i="12"/>
  <c r="T478" i="12"/>
  <c r="AB478" i="12"/>
  <c r="E478" i="12"/>
  <c r="M478" i="12"/>
  <c r="U478" i="12"/>
  <c r="AC478" i="12"/>
  <c r="F478" i="12"/>
  <c r="N478" i="12"/>
  <c r="V478" i="12"/>
  <c r="AD478" i="12"/>
  <c r="P478" i="12"/>
  <c r="Q478" i="12"/>
  <c r="W478" i="12"/>
  <c r="X478" i="12"/>
  <c r="G478" i="12"/>
  <c r="Y478" i="12"/>
  <c r="I478" i="12"/>
  <c r="H478" i="12"/>
  <c r="O478" i="12"/>
  <c r="J474" i="12"/>
  <c r="R474" i="12"/>
  <c r="Z474" i="12"/>
  <c r="K474" i="12"/>
  <c r="S474" i="12"/>
  <c r="AA474" i="12"/>
  <c r="D474" i="12"/>
  <c r="L474" i="12"/>
  <c r="T474" i="12"/>
  <c r="AB474" i="12"/>
  <c r="E474" i="12"/>
  <c r="M474" i="12"/>
  <c r="U474" i="12"/>
  <c r="AC474" i="12"/>
  <c r="F474" i="12"/>
  <c r="N474" i="12"/>
  <c r="V474" i="12"/>
  <c r="AD474" i="12"/>
  <c r="W474" i="12"/>
  <c r="X474" i="12"/>
  <c r="G474" i="12"/>
  <c r="Y474" i="12"/>
  <c r="H474" i="12"/>
  <c r="I474" i="12"/>
  <c r="P474" i="12"/>
  <c r="O474" i="12"/>
  <c r="Q474" i="12"/>
  <c r="J470" i="12"/>
  <c r="R470" i="12"/>
  <c r="Z470" i="12"/>
  <c r="K470" i="12"/>
  <c r="S470" i="12"/>
  <c r="AA470" i="12"/>
  <c r="D470" i="12"/>
  <c r="L470" i="12"/>
  <c r="T470" i="12"/>
  <c r="AB470" i="12"/>
  <c r="E470" i="12"/>
  <c r="M470" i="12"/>
  <c r="U470" i="12"/>
  <c r="AC470" i="12"/>
  <c r="F470" i="12"/>
  <c r="N470" i="12"/>
  <c r="V470" i="12"/>
  <c r="AD470" i="12"/>
  <c r="G470" i="12"/>
  <c r="Y470" i="12"/>
  <c r="H470" i="12"/>
  <c r="I470" i="12"/>
  <c r="O470" i="12"/>
  <c r="P470" i="12"/>
  <c r="W470" i="12"/>
  <c r="Q470" i="12"/>
  <c r="X470" i="12"/>
  <c r="J466" i="12"/>
  <c r="R466" i="12"/>
  <c r="Z466" i="12"/>
  <c r="K466" i="12"/>
  <c r="S466" i="12"/>
  <c r="AA466" i="12"/>
  <c r="D466" i="12"/>
  <c r="L466" i="12"/>
  <c r="T466" i="12"/>
  <c r="AB466" i="12"/>
  <c r="E466" i="12"/>
  <c r="M466" i="12"/>
  <c r="U466" i="12"/>
  <c r="AC466" i="12"/>
  <c r="F466" i="12"/>
  <c r="N466" i="12"/>
  <c r="V466" i="12"/>
  <c r="AD466" i="12"/>
  <c r="I466" i="12"/>
  <c r="O466" i="12"/>
  <c r="P466" i="12"/>
  <c r="Q466" i="12"/>
  <c r="W466" i="12"/>
  <c r="G466" i="12"/>
  <c r="Y466" i="12"/>
  <c r="X466" i="12"/>
  <c r="H466" i="12"/>
  <c r="H462" i="12"/>
  <c r="P462" i="12"/>
  <c r="X462" i="12"/>
  <c r="I462" i="12"/>
  <c r="Q462" i="12"/>
  <c r="Y462" i="12"/>
  <c r="J462" i="12"/>
  <c r="R462" i="12"/>
  <c r="Z462" i="12"/>
  <c r="D462" i="12"/>
  <c r="L462" i="12"/>
  <c r="T462" i="12"/>
  <c r="AB462" i="12"/>
  <c r="N462" i="12"/>
  <c r="AD462" i="12"/>
  <c r="O462" i="12"/>
  <c r="S462" i="12"/>
  <c r="E462" i="12"/>
  <c r="U462" i="12"/>
  <c r="F462" i="12"/>
  <c r="V462" i="12"/>
  <c r="M462" i="12"/>
  <c r="W462" i="12"/>
  <c r="AA462" i="12"/>
  <c r="AC462" i="12"/>
  <c r="G462" i="12"/>
  <c r="K462" i="12"/>
  <c r="H458" i="12"/>
  <c r="P458" i="12"/>
  <c r="X458" i="12"/>
  <c r="I458" i="12"/>
  <c r="Q458" i="12"/>
  <c r="Y458" i="12"/>
  <c r="J458" i="12"/>
  <c r="R458" i="12"/>
  <c r="Z458" i="12"/>
  <c r="D458" i="12"/>
  <c r="L458" i="12"/>
  <c r="T458" i="12"/>
  <c r="AB458" i="12"/>
  <c r="N458" i="12"/>
  <c r="AD458" i="12"/>
  <c r="O458" i="12"/>
  <c r="S458" i="12"/>
  <c r="E458" i="12"/>
  <c r="U458" i="12"/>
  <c r="F458" i="12"/>
  <c r="V458" i="12"/>
  <c r="G458" i="12"/>
  <c r="K458" i="12"/>
  <c r="M458" i="12"/>
  <c r="W458" i="12"/>
  <c r="AC458" i="12"/>
  <c r="AA458" i="12"/>
  <c r="H454" i="12"/>
  <c r="P454" i="12"/>
  <c r="X454" i="12"/>
  <c r="I454" i="12"/>
  <c r="Q454" i="12"/>
  <c r="Y454" i="12"/>
  <c r="J454" i="12"/>
  <c r="R454" i="12"/>
  <c r="Z454" i="12"/>
  <c r="D454" i="12"/>
  <c r="L454" i="12"/>
  <c r="T454" i="12"/>
  <c r="AB454" i="12"/>
  <c r="N454" i="12"/>
  <c r="AD454" i="12"/>
  <c r="O454" i="12"/>
  <c r="S454" i="12"/>
  <c r="E454" i="12"/>
  <c r="U454" i="12"/>
  <c r="F454" i="12"/>
  <c r="V454" i="12"/>
  <c r="AA454" i="12"/>
  <c r="AC454" i="12"/>
  <c r="G454" i="12"/>
  <c r="M454" i="12"/>
  <c r="K454" i="12"/>
  <c r="W454" i="12"/>
  <c r="H450" i="12"/>
  <c r="P450" i="12"/>
  <c r="X450" i="12"/>
  <c r="I450" i="12"/>
  <c r="Q450" i="12"/>
  <c r="Y450" i="12"/>
  <c r="J450" i="12"/>
  <c r="R450" i="12"/>
  <c r="Z450" i="12"/>
  <c r="D450" i="12"/>
  <c r="L450" i="12"/>
  <c r="T450" i="12"/>
  <c r="AB450" i="12"/>
  <c r="N450" i="12"/>
  <c r="AD450" i="12"/>
  <c r="O450" i="12"/>
  <c r="S450" i="12"/>
  <c r="E450" i="12"/>
  <c r="U450" i="12"/>
  <c r="F450" i="12"/>
  <c r="V450" i="12"/>
  <c r="K450" i="12"/>
  <c r="M450" i="12"/>
  <c r="W450" i="12"/>
  <c r="AA450" i="12"/>
  <c r="AC450" i="12"/>
  <c r="G450" i="12"/>
  <c r="H446" i="12"/>
  <c r="P446" i="12"/>
  <c r="X446" i="12"/>
  <c r="I446" i="12"/>
  <c r="Q446" i="12"/>
  <c r="Y446" i="12"/>
  <c r="J446" i="12"/>
  <c r="R446" i="12"/>
  <c r="Z446" i="12"/>
  <c r="D446" i="12"/>
  <c r="L446" i="12"/>
  <c r="T446" i="12"/>
  <c r="AB446" i="12"/>
  <c r="N446" i="12"/>
  <c r="AD446" i="12"/>
  <c r="O446" i="12"/>
  <c r="S446" i="12"/>
  <c r="E446" i="12"/>
  <c r="U446" i="12"/>
  <c r="F446" i="12"/>
  <c r="V446" i="12"/>
  <c r="G446" i="12"/>
  <c r="K446" i="12"/>
  <c r="M446" i="12"/>
  <c r="AA446" i="12"/>
  <c r="W446" i="12"/>
  <c r="AC446" i="12"/>
  <c r="H442" i="12"/>
  <c r="P442" i="12"/>
  <c r="X442" i="12"/>
  <c r="I442" i="12"/>
  <c r="Q442" i="12"/>
  <c r="Y442" i="12"/>
  <c r="J442" i="12"/>
  <c r="R442" i="12"/>
  <c r="Z442" i="12"/>
  <c r="D442" i="12"/>
  <c r="L442" i="12"/>
  <c r="T442" i="12"/>
  <c r="AB442" i="12"/>
  <c r="N442" i="12"/>
  <c r="AD442" i="12"/>
  <c r="O442" i="12"/>
  <c r="S442" i="12"/>
  <c r="E442" i="12"/>
  <c r="U442" i="12"/>
  <c r="F442" i="12"/>
  <c r="V442" i="12"/>
  <c r="G442" i="12"/>
  <c r="W442" i="12"/>
  <c r="K442" i="12"/>
  <c r="M442" i="12"/>
  <c r="AA442" i="12"/>
  <c r="AC442" i="12"/>
  <c r="H438" i="12"/>
  <c r="P438" i="12"/>
  <c r="X438" i="12"/>
  <c r="I438" i="12"/>
  <c r="Q438" i="12"/>
  <c r="Y438" i="12"/>
  <c r="J438" i="12"/>
  <c r="R438" i="12"/>
  <c r="Z438" i="12"/>
  <c r="D438" i="12"/>
  <c r="L438" i="12"/>
  <c r="T438" i="12"/>
  <c r="AB438" i="12"/>
  <c r="N438" i="12"/>
  <c r="AD438" i="12"/>
  <c r="O438" i="12"/>
  <c r="S438" i="12"/>
  <c r="E438" i="12"/>
  <c r="U438" i="12"/>
  <c r="F438" i="12"/>
  <c r="V438" i="12"/>
  <c r="G438" i="12"/>
  <c r="W438" i="12"/>
  <c r="K438" i="12"/>
  <c r="M438" i="12"/>
  <c r="AA438" i="12"/>
  <c r="AC438" i="12"/>
  <c r="H434" i="12"/>
  <c r="P434" i="12"/>
  <c r="X434" i="12"/>
  <c r="I434" i="12"/>
  <c r="Q434" i="12"/>
  <c r="Y434" i="12"/>
  <c r="J434" i="12"/>
  <c r="R434" i="12"/>
  <c r="Z434" i="12"/>
  <c r="K434" i="12"/>
  <c r="S434" i="12"/>
  <c r="D434" i="12"/>
  <c r="L434" i="12"/>
  <c r="T434" i="12"/>
  <c r="AB434" i="12"/>
  <c r="M434" i="12"/>
  <c r="AD434" i="12"/>
  <c r="N434" i="12"/>
  <c r="O434" i="12"/>
  <c r="U434" i="12"/>
  <c r="V434" i="12"/>
  <c r="E434" i="12"/>
  <c r="W434" i="12"/>
  <c r="F434" i="12"/>
  <c r="AA434" i="12"/>
  <c r="G434" i="12"/>
  <c r="AC434" i="12"/>
  <c r="H430" i="12"/>
  <c r="P430" i="12"/>
  <c r="X430" i="12"/>
  <c r="I430" i="12"/>
  <c r="Q430" i="12"/>
  <c r="Y430" i="12"/>
  <c r="J430" i="12"/>
  <c r="R430" i="12"/>
  <c r="Z430" i="12"/>
  <c r="K430" i="12"/>
  <c r="S430" i="12"/>
  <c r="AA430" i="12"/>
  <c r="D430" i="12"/>
  <c r="L430" i="12"/>
  <c r="T430" i="12"/>
  <c r="AB430" i="12"/>
  <c r="O430" i="12"/>
  <c r="U430" i="12"/>
  <c r="V430" i="12"/>
  <c r="E430" i="12"/>
  <c r="W430" i="12"/>
  <c r="F430" i="12"/>
  <c r="AC430" i="12"/>
  <c r="G430" i="12"/>
  <c r="AD430" i="12"/>
  <c r="M430" i="12"/>
  <c r="N430" i="12"/>
  <c r="H426" i="12"/>
  <c r="P426" i="12"/>
  <c r="X426" i="12"/>
  <c r="I426" i="12"/>
  <c r="Q426" i="12"/>
  <c r="Y426" i="12"/>
  <c r="J426" i="12"/>
  <c r="R426" i="12"/>
  <c r="Z426" i="12"/>
  <c r="K426" i="12"/>
  <c r="S426" i="12"/>
  <c r="AA426" i="12"/>
  <c r="D426" i="12"/>
  <c r="L426" i="12"/>
  <c r="T426" i="12"/>
  <c r="AB426" i="12"/>
  <c r="V426" i="12"/>
  <c r="E426" i="12"/>
  <c r="W426" i="12"/>
  <c r="F426" i="12"/>
  <c r="AC426" i="12"/>
  <c r="G426" i="12"/>
  <c r="AD426" i="12"/>
  <c r="M426" i="12"/>
  <c r="N426" i="12"/>
  <c r="O426" i="12"/>
  <c r="U426" i="12"/>
  <c r="H422" i="12"/>
  <c r="P422" i="12"/>
  <c r="X422" i="12"/>
  <c r="I422" i="12"/>
  <c r="Q422" i="12"/>
  <c r="Y422" i="12"/>
  <c r="J422" i="12"/>
  <c r="R422" i="12"/>
  <c r="Z422" i="12"/>
  <c r="K422" i="12"/>
  <c r="S422" i="12"/>
  <c r="AA422" i="12"/>
  <c r="D422" i="12"/>
  <c r="L422" i="12"/>
  <c r="T422" i="12"/>
  <c r="AB422" i="12"/>
  <c r="F422" i="12"/>
  <c r="AC422" i="12"/>
  <c r="G422" i="12"/>
  <c r="AD422" i="12"/>
  <c r="M422" i="12"/>
  <c r="N422" i="12"/>
  <c r="O422" i="12"/>
  <c r="U422" i="12"/>
  <c r="V422" i="12"/>
  <c r="E422" i="12"/>
  <c r="W422" i="12"/>
  <c r="H418" i="12"/>
  <c r="P418" i="12"/>
  <c r="X418" i="12"/>
  <c r="I418" i="12"/>
  <c r="Q418" i="12"/>
  <c r="Y418" i="12"/>
  <c r="J418" i="12"/>
  <c r="R418" i="12"/>
  <c r="Z418" i="12"/>
  <c r="K418" i="12"/>
  <c r="S418" i="12"/>
  <c r="AA418" i="12"/>
  <c r="D418" i="12"/>
  <c r="L418" i="12"/>
  <c r="T418" i="12"/>
  <c r="AB418" i="12"/>
  <c r="M418" i="12"/>
  <c r="N418" i="12"/>
  <c r="O418" i="12"/>
  <c r="U418" i="12"/>
  <c r="V418" i="12"/>
  <c r="E418" i="12"/>
  <c r="W418" i="12"/>
  <c r="F418" i="12"/>
  <c r="G418" i="12"/>
  <c r="AC418" i="12"/>
  <c r="AD418" i="12"/>
  <c r="H414" i="12"/>
  <c r="P414" i="12"/>
  <c r="X414" i="12"/>
  <c r="I414" i="12"/>
  <c r="Q414" i="12"/>
  <c r="Y414" i="12"/>
  <c r="J414" i="12"/>
  <c r="R414" i="12"/>
  <c r="Z414" i="12"/>
  <c r="K414" i="12"/>
  <c r="S414" i="12"/>
  <c r="AA414" i="12"/>
  <c r="D414" i="12"/>
  <c r="L414" i="12"/>
  <c r="T414" i="12"/>
  <c r="AB414" i="12"/>
  <c r="O414" i="12"/>
  <c r="U414" i="12"/>
  <c r="V414" i="12"/>
  <c r="E414" i="12"/>
  <c r="W414" i="12"/>
  <c r="F414" i="12"/>
  <c r="AC414" i="12"/>
  <c r="G414" i="12"/>
  <c r="AD414" i="12"/>
  <c r="M414" i="12"/>
  <c r="N414" i="12"/>
  <c r="H410" i="12"/>
  <c r="P410" i="12"/>
  <c r="X410" i="12"/>
  <c r="I410" i="12"/>
  <c r="Q410" i="12"/>
  <c r="Y410" i="12"/>
  <c r="J410" i="12"/>
  <c r="R410" i="12"/>
  <c r="Z410" i="12"/>
  <c r="K410" i="12"/>
  <c r="S410" i="12"/>
  <c r="AA410" i="12"/>
  <c r="D410" i="12"/>
  <c r="L410" i="12"/>
  <c r="T410" i="12"/>
  <c r="AB410" i="12"/>
  <c r="V410" i="12"/>
  <c r="E410" i="12"/>
  <c r="W410" i="12"/>
  <c r="F410" i="12"/>
  <c r="AC410" i="12"/>
  <c r="G410" i="12"/>
  <c r="AD410" i="12"/>
  <c r="M410" i="12"/>
  <c r="N410" i="12"/>
  <c r="O410" i="12"/>
  <c r="U410" i="12"/>
  <c r="H406" i="12"/>
  <c r="P406" i="12"/>
  <c r="X406" i="12"/>
  <c r="I406" i="12"/>
  <c r="Q406" i="12"/>
  <c r="Y406" i="12"/>
  <c r="J406" i="12"/>
  <c r="R406" i="12"/>
  <c r="Z406" i="12"/>
  <c r="K406" i="12"/>
  <c r="S406" i="12"/>
  <c r="AA406" i="12"/>
  <c r="D406" i="12"/>
  <c r="L406" i="12"/>
  <c r="T406" i="12"/>
  <c r="AB406" i="12"/>
  <c r="F406" i="12"/>
  <c r="AC406" i="12"/>
  <c r="G406" i="12"/>
  <c r="AD406" i="12"/>
  <c r="M406" i="12"/>
  <c r="N406" i="12"/>
  <c r="O406" i="12"/>
  <c r="U406" i="12"/>
  <c r="E406" i="12"/>
  <c r="V406" i="12"/>
  <c r="W406" i="12"/>
  <c r="K402" i="12"/>
  <c r="S402" i="12"/>
  <c r="AA402" i="12"/>
  <c r="D402" i="12"/>
  <c r="L402" i="12"/>
  <c r="T402" i="12"/>
  <c r="AB402" i="12"/>
  <c r="E402" i="12"/>
  <c r="M402" i="12"/>
  <c r="U402" i="12"/>
  <c r="AC402" i="12"/>
  <c r="G402" i="12"/>
  <c r="O402" i="12"/>
  <c r="W402" i="12"/>
  <c r="H402" i="12"/>
  <c r="X402" i="12"/>
  <c r="I402" i="12"/>
  <c r="Y402" i="12"/>
  <c r="J402" i="12"/>
  <c r="Z402" i="12"/>
  <c r="N402" i="12"/>
  <c r="AD402" i="12"/>
  <c r="P402" i="12"/>
  <c r="R402" i="12"/>
  <c r="V402" i="12"/>
  <c r="F402" i="12"/>
  <c r="Q402" i="12"/>
  <c r="K398" i="12"/>
  <c r="S398" i="12"/>
  <c r="AA398" i="12"/>
  <c r="D398" i="12"/>
  <c r="L398" i="12"/>
  <c r="T398" i="12"/>
  <c r="AB398" i="12"/>
  <c r="E398" i="12"/>
  <c r="M398" i="12"/>
  <c r="U398" i="12"/>
  <c r="AC398" i="12"/>
  <c r="G398" i="12"/>
  <c r="O398" i="12"/>
  <c r="W398" i="12"/>
  <c r="H398" i="12"/>
  <c r="X398" i="12"/>
  <c r="I398" i="12"/>
  <c r="Y398" i="12"/>
  <c r="J398" i="12"/>
  <c r="Z398" i="12"/>
  <c r="N398" i="12"/>
  <c r="AD398" i="12"/>
  <c r="P398" i="12"/>
  <c r="F398" i="12"/>
  <c r="Q398" i="12"/>
  <c r="R398" i="12"/>
  <c r="V398" i="12"/>
  <c r="K394" i="12"/>
  <c r="S394" i="12"/>
  <c r="AA394" i="12"/>
  <c r="D394" i="12"/>
  <c r="L394" i="12"/>
  <c r="T394" i="12"/>
  <c r="AB394" i="12"/>
  <c r="E394" i="12"/>
  <c r="M394" i="12"/>
  <c r="U394" i="12"/>
  <c r="AC394" i="12"/>
  <c r="G394" i="12"/>
  <c r="O394" i="12"/>
  <c r="W394" i="12"/>
  <c r="H394" i="12"/>
  <c r="X394" i="12"/>
  <c r="I394" i="12"/>
  <c r="Y394" i="12"/>
  <c r="J394" i="12"/>
  <c r="Z394" i="12"/>
  <c r="N394" i="12"/>
  <c r="AD394" i="12"/>
  <c r="P394" i="12"/>
  <c r="F394" i="12"/>
  <c r="Q394" i="12"/>
  <c r="R394" i="12"/>
  <c r="V394" i="12"/>
  <c r="K390" i="12"/>
  <c r="S390" i="12"/>
  <c r="AA390" i="12"/>
  <c r="D390" i="12"/>
  <c r="L390" i="12"/>
  <c r="T390" i="12"/>
  <c r="AB390" i="12"/>
  <c r="E390" i="12"/>
  <c r="M390" i="12"/>
  <c r="U390" i="12"/>
  <c r="AC390" i="12"/>
  <c r="G390" i="12"/>
  <c r="O390" i="12"/>
  <c r="W390" i="12"/>
  <c r="H390" i="12"/>
  <c r="X390" i="12"/>
  <c r="I390" i="12"/>
  <c r="Y390" i="12"/>
  <c r="J390" i="12"/>
  <c r="Z390" i="12"/>
  <c r="N390" i="12"/>
  <c r="AD390" i="12"/>
  <c r="P390" i="12"/>
  <c r="Q390" i="12"/>
  <c r="R390" i="12"/>
  <c r="V390" i="12"/>
  <c r="F390" i="12"/>
  <c r="K386" i="12"/>
  <c r="S386" i="12"/>
  <c r="AA386" i="12"/>
  <c r="D386" i="12"/>
  <c r="L386" i="12"/>
  <c r="T386" i="12"/>
  <c r="AB386" i="12"/>
  <c r="E386" i="12"/>
  <c r="M386" i="12"/>
  <c r="U386" i="12"/>
  <c r="AC386" i="12"/>
  <c r="F386" i="12"/>
  <c r="N386" i="12"/>
  <c r="V386" i="12"/>
  <c r="AD386" i="12"/>
  <c r="G386" i="12"/>
  <c r="O386" i="12"/>
  <c r="W386" i="12"/>
  <c r="R386" i="12"/>
  <c r="X386" i="12"/>
  <c r="Y386" i="12"/>
  <c r="H386" i="12"/>
  <c r="Z386" i="12"/>
  <c r="I386" i="12"/>
  <c r="Q386" i="12"/>
  <c r="J386" i="12"/>
  <c r="P386" i="12"/>
  <c r="K382" i="12"/>
  <c r="S382" i="12"/>
  <c r="AA382" i="12"/>
  <c r="D382" i="12"/>
  <c r="L382" i="12"/>
  <c r="T382" i="12"/>
  <c r="AB382" i="12"/>
  <c r="E382" i="12"/>
  <c r="M382" i="12"/>
  <c r="U382" i="12"/>
  <c r="AC382" i="12"/>
  <c r="F382" i="12"/>
  <c r="N382" i="12"/>
  <c r="V382" i="12"/>
  <c r="AD382" i="12"/>
  <c r="G382" i="12"/>
  <c r="O382" i="12"/>
  <c r="W382" i="12"/>
  <c r="Y382" i="12"/>
  <c r="H382" i="12"/>
  <c r="Z382" i="12"/>
  <c r="I382" i="12"/>
  <c r="J382" i="12"/>
  <c r="P382" i="12"/>
  <c r="R382" i="12"/>
  <c r="X382" i="12"/>
  <c r="Q382" i="12"/>
  <c r="K378" i="12"/>
  <c r="S378" i="12"/>
  <c r="AA378" i="12"/>
  <c r="D378" i="12"/>
  <c r="L378" i="12"/>
  <c r="T378" i="12"/>
  <c r="AB378" i="12"/>
  <c r="E378" i="12"/>
  <c r="M378" i="12"/>
  <c r="U378" i="12"/>
  <c r="AC378" i="12"/>
  <c r="F378" i="12"/>
  <c r="N378" i="12"/>
  <c r="V378" i="12"/>
  <c r="AD378" i="12"/>
  <c r="G378" i="12"/>
  <c r="O378" i="12"/>
  <c r="W378" i="12"/>
  <c r="I378" i="12"/>
  <c r="J378" i="12"/>
  <c r="P378" i="12"/>
  <c r="Q378" i="12"/>
  <c r="R378" i="12"/>
  <c r="X378" i="12"/>
  <c r="Y378" i="12"/>
  <c r="Z378" i="12"/>
  <c r="H378" i="12"/>
  <c r="K374" i="12"/>
  <c r="S374" i="12"/>
  <c r="AA374" i="12"/>
  <c r="D374" i="12"/>
  <c r="L374" i="12"/>
  <c r="T374" i="12"/>
  <c r="AB374" i="12"/>
  <c r="E374" i="12"/>
  <c r="M374" i="12"/>
  <c r="U374" i="12"/>
  <c r="AC374" i="12"/>
  <c r="F374" i="12"/>
  <c r="N374" i="12"/>
  <c r="V374" i="12"/>
  <c r="AD374" i="12"/>
  <c r="G374" i="12"/>
  <c r="O374" i="12"/>
  <c r="W374" i="12"/>
  <c r="P374" i="12"/>
  <c r="Q374" i="12"/>
  <c r="R374" i="12"/>
  <c r="X374" i="12"/>
  <c r="Y374" i="12"/>
  <c r="J374" i="12"/>
  <c r="Z374" i="12"/>
  <c r="H374" i="12"/>
  <c r="I374" i="12"/>
  <c r="K370" i="12"/>
  <c r="S370" i="12"/>
  <c r="AA370" i="12"/>
  <c r="D370" i="12"/>
  <c r="L370" i="12"/>
  <c r="T370" i="12"/>
  <c r="AB370" i="12"/>
  <c r="E370" i="12"/>
  <c r="M370" i="12"/>
  <c r="U370" i="12"/>
  <c r="AC370" i="12"/>
  <c r="F370" i="12"/>
  <c r="N370" i="12"/>
  <c r="V370" i="12"/>
  <c r="AD370" i="12"/>
  <c r="G370" i="12"/>
  <c r="O370" i="12"/>
  <c r="W370" i="12"/>
  <c r="H370" i="12"/>
  <c r="R370" i="12"/>
  <c r="X370" i="12"/>
  <c r="Y370" i="12"/>
  <c r="Z370" i="12"/>
  <c r="I370" i="12"/>
  <c r="P370" i="12"/>
  <c r="Q370" i="12"/>
  <c r="J370" i="12"/>
  <c r="F366" i="12"/>
  <c r="N366" i="12"/>
  <c r="V366" i="12"/>
  <c r="AD366" i="12"/>
  <c r="G366" i="12"/>
  <c r="O366" i="12"/>
  <c r="W366" i="12"/>
  <c r="H366" i="12"/>
  <c r="P366" i="12"/>
  <c r="X366" i="12"/>
  <c r="J366" i="12"/>
  <c r="R366" i="12"/>
  <c r="Z366" i="12"/>
  <c r="K366" i="12"/>
  <c r="S366" i="12"/>
  <c r="AA366" i="12"/>
  <c r="U366" i="12"/>
  <c r="D366" i="12"/>
  <c r="Y366" i="12"/>
  <c r="E366" i="12"/>
  <c r="AB366" i="12"/>
  <c r="I366" i="12"/>
  <c r="AC366" i="12"/>
  <c r="L366" i="12"/>
  <c r="M366" i="12"/>
  <c r="Q366" i="12"/>
  <c r="T366" i="12"/>
  <c r="F362" i="12"/>
  <c r="N362" i="12"/>
  <c r="V362" i="12"/>
  <c r="AD362" i="12"/>
  <c r="G362" i="12"/>
  <c r="O362" i="12"/>
  <c r="W362" i="12"/>
  <c r="H362" i="12"/>
  <c r="P362" i="12"/>
  <c r="X362" i="12"/>
  <c r="J362" i="12"/>
  <c r="R362" i="12"/>
  <c r="Z362" i="12"/>
  <c r="K362" i="12"/>
  <c r="S362" i="12"/>
  <c r="AA362" i="12"/>
  <c r="E362" i="12"/>
  <c r="AB362" i="12"/>
  <c r="I362" i="12"/>
  <c r="AC362" i="12"/>
  <c r="L362" i="12"/>
  <c r="M362" i="12"/>
  <c r="Q362" i="12"/>
  <c r="T362" i="12"/>
  <c r="D362" i="12"/>
  <c r="U362" i="12"/>
  <c r="Y362" i="12"/>
  <c r="F358" i="12"/>
  <c r="N358" i="12"/>
  <c r="V358" i="12"/>
  <c r="AD358" i="12"/>
  <c r="G358" i="12"/>
  <c r="O358" i="12"/>
  <c r="W358" i="12"/>
  <c r="H358" i="12"/>
  <c r="P358" i="12"/>
  <c r="X358" i="12"/>
  <c r="J358" i="12"/>
  <c r="R358" i="12"/>
  <c r="Z358" i="12"/>
  <c r="K358" i="12"/>
  <c r="S358" i="12"/>
  <c r="AA358" i="12"/>
  <c r="L358" i="12"/>
  <c r="M358" i="12"/>
  <c r="Q358" i="12"/>
  <c r="T358" i="12"/>
  <c r="U358" i="12"/>
  <c r="D358" i="12"/>
  <c r="Y358" i="12"/>
  <c r="AB358" i="12"/>
  <c r="AC358" i="12"/>
  <c r="E358" i="12"/>
  <c r="I358" i="12"/>
  <c r="F354" i="12"/>
  <c r="N354" i="12"/>
  <c r="V354" i="12"/>
  <c r="AD354" i="12"/>
  <c r="G354" i="12"/>
  <c r="O354" i="12"/>
  <c r="W354" i="12"/>
  <c r="H354" i="12"/>
  <c r="P354" i="12"/>
  <c r="X354" i="12"/>
  <c r="J354" i="12"/>
  <c r="R354" i="12"/>
  <c r="Z354" i="12"/>
  <c r="K354" i="12"/>
  <c r="S354" i="12"/>
  <c r="AA354" i="12"/>
  <c r="Q354" i="12"/>
  <c r="T354" i="12"/>
  <c r="U354" i="12"/>
  <c r="D354" i="12"/>
  <c r="Y354" i="12"/>
  <c r="E354" i="12"/>
  <c r="AB354" i="12"/>
  <c r="I354" i="12"/>
  <c r="AC354" i="12"/>
  <c r="L354" i="12"/>
  <c r="M354" i="12"/>
  <c r="F350" i="12"/>
  <c r="N350" i="12"/>
  <c r="V350" i="12"/>
  <c r="AD350" i="12"/>
  <c r="G350" i="12"/>
  <c r="O350" i="12"/>
  <c r="W350" i="12"/>
  <c r="H350" i="12"/>
  <c r="P350" i="12"/>
  <c r="X350" i="12"/>
  <c r="I350" i="12"/>
  <c r="Q350" i="12"/>
  <c r="Y350" i="12"/>
  <c r="J350" i="12"/>
  <c r="R350" i="12"/>
  <c r="Z350" i="12"/>
  <c r="K350" i="12"/>
  <c r="S350" i="12"/>
  <c r="AA350" i="12"/>
  <c r="L350" i="12"/>
  <c r="M350" i="12"/>
  <c r="T350" i="12"/>
  <c r="U350" i="12"/>
  <c r="AB350" i="12"/>
  <c r="AC350" i="12"/>
  <c r="D350" i="12"/>
  <c r="E350" i="12"/>
  <c r="F346" i="12"/>
  <c r="N346" i="12"/>
  <c r="V346" i="12"/>
  <c r="AD346" i="12"/>
  <c r="G346" i="12"/>
  <c r="O346" i="12"/>
  <c r="W346" i="12"/>
  <c r="H346" i="12"/>
  <c r="P346" i="12"/>
  <c r="X346" i="12"/>
  <c r="I346" i="12"/>
  <c r="Q346" i="12"/>
  <c r="Y346" i="12"/>
  <c r="J346" i="12"/>
  <c r="R346" i="12"/>
  <c r="Z346" i="12"/>
  <c r="K346" i="12"/>
  <c r="S346" i="12"/>
  <c r="AA346" i="12"/>
  <c r="AB346" i="12"/>
  <c r="AC346" i="12"/>
  <c r="D346" i="12"/>
  <c r="E346" i="12"/>
  <c r="L346" i="12"/>
  <c r="M346" i="12"/>
  <c r="T346" i="12"/>
  <c r="U346" i="12"/>
  <c r="F342" i="12"/>
  <c r="N342" i="12"/>
  <c r="V342" i="12"/>
  <c r="AD342" i="12"/>
  <c r="G342" i="12"/>
  <c r="O342" i="12"/>
  <c r="W342" i="12"/>
  <c r="H342" i="12"/>
  <c r="P342" i="12"/>
  <c r="X342" i="12"/>
  <c r="I342" i="12"/>
  <c r="Q342" i="12"/>
  <c r="Y342" i="12"/>
  <c r="J342" i="12"/>
  <c r="R342" i="12"/>
  <c r="Z342" i="12"/>
  <c r="K342" i="12"/>
  <c r="S342" i="12"/>
  <c r="AA342" i="12"/>
  <c r="L342" i="12"/>
  <c r="M342" i="12"/>
  <c r="T342" i="12"/>
  <c r="U342" i="12"/>
  <c r="AB342" i="12"/>
  <c r="AC342" i="12"/>
  <c r="D342" i="12"/>
  <c r="E342" i="12"/>
  <c r="F338" i="12"/>
  <c r="N338" i="12"/>
  <c r="V338" i="12"/>
  <c r="AD338" i="12"/>
  <c r="G338" i="12"/>
  <c r="O338" i="12"/>
  <c r="W338" i="12"/>
  <c r="H338" i="12"/>
  <c r="P338" i="12"/>
  <c r="X338" i="12"/>
  <c r="I338" i="12"/>
  <c r="Q338" i="12"/>
  <c r="Y338" i="12"/>
  <c r="J338" i="12"/>
  <c r="R338" i="12"/>
  <c r="Z338" i="12"/>
  <c r="K338" i="12"/>
  <c r="S338" i="12"/>
  <c r="AA338" i="12"/>
  <c r="AB338" i="12"/>
  <c r="AC338" i="12"/>
  <c r="D338" i="12"/>
  <c r="E338" i="12"/>
  <c r="L338" i="12"/>
  <c r="M338" i="12"/>
  <c r="T338" i="12"/>
  <c r="U338" i="12"/>
  <c r="E334" i="12"/>
  <c r="M334" i="12"/>
  <c r="U334" i="12"/>
  <c r="AC334" i="12"/>
  <c r="F334" i="12"/>
  <c r="N334" i="12"/>
  <c r="V334" i="12"/>
  <c r="AD334" i="12"/>
  <c r="I334" i="12"/>
  <c r="Q334" i="12"/>
  <c r="Y334" i="12"/>
  <c r="J334" i="12"/>
  <c r="R334" i="12"/>
  <c r="Z334" i="12"/>
  <c r="D334" i="12"/>
  <c r="T334" i="12"/>
  <c r="G334" i="12"/>
  <c r="W334" i="12"/>
  <c r="H334" i="12"/>
  <c r="X334" i="12"/>
  <c r="K334" i="12"/>
  <c r="AA334" i="12"/>
  <c r="L334" i="12"/>
  <c r="AB334" i="12"/>
  <c r="O334" i="12"/>
  <c r="P334" i="12"/>
  <c r="S334" i="12"/>
  <c r="E330" i="12"/>
  <c r="M330" i="12"/>
  <c r="U330" i="12"/>
  <c r="AC330" i="12"/>
  <c r="F330" i="12"/>
  <c r="N330" i="12"/>
  <c r="V330" i="12"/>
  <c r="AD330" i="12"/>
  <c r="I330" i="12"/>
  <c r="Q330" i="12"/>
  <c r="Y330" i="12"/>
  <c r="J330" i="12"/>
  <c r="R330" i="12"/>
  <c r="Z330" i="12"/>
  <c r="D330" i="12"/>
  <c r="T330" i="12"/>
  <c r="G330" i="12"/>
  <c r="W330" i="12"/>
  <c r="H330" i="12"/>
  <c r="X330" i="12"/>
  <c r="K330" i="12"/>
  <c r="AA330" i="12"/>
  <c r="L330" i="12"/>
  <c r="AB330" i="12"/>
  <c r="O330" i="12"/>
  <c r="S330" i="12"/>
  <c r="P330" i="12"/>
  <c r="E326" i="12"/>
  <c r="M326" i="12"/>
  <c r="U326" i="12"/>
  <c r="AC326" i="12"/>
  <c r="F326" i="12"/>
  <c r="N326" i="12"/>
  <c r="V326" i="12"/>
  <c r="AD326" i="12"/>
  <c r="I326" i="12"/>
  <c r="Q326" i="12"/>
  <c r="Y326" i="12"/>
  <c r="J326" i="12"/>
  <c r="R326" i="12"/>
  <c r="Z326" i="12"/>
  <c r="D326" i="12"/>
  <c r="T326" i="12"/>
  <c r="G326" i="12"/>
  <c r="W326" i="12"/>
  <c r="H326" i="12"/>
  <c r="X326" i="12"/>
  <c r="K326" i="12"/>
  <c r="AA326" i="12"/>
  <c r="L326" i="12"/>
  <c r="AB326" i="12"/>
  <c r="O326" i="12"/>
  <c r="P326" i="12"/>
  <c r="S326" i="12"/>
  <c r="E322" i="12"/>
  <c r="M322" i="12"/>
  <c r="U322" i="12"/>
  <c r="AC322" i="12"/>
  <c r="F322" i="12"/>
  <c r="N322" i="12"/>
  <c r="V322" i="12"/>
  <c r="AD322" i="12"/>
  <c r="I322" i="12"/>
  <c r="Q322" i="12"/>
  <c r="Y322" i="12"/>
  <c r="J322" i="12"/>
  <c r="R322" i="12"/>
  <c r="Z322" i="12"/>
  <c r="D322" i="12"/>
  <c r="T322" i="12"/>
  <c r="G322" i="12"/>
  <c r="W322" i="12"/>
  <c r="H322" i="12"/>
  <c r="X322" i="12"/>
  <c r="K322" i="12"/>
  <c r="AA322" i="12"/>
  <c r="L322" i="12"/>
  <c r="AB322" i="12"/>
  <c r="O322" i="12"/>
  <c r="P322" i="12"/>
  <c r="S322" i="12"/>
  <c r="E318" i="12"/>
  <c r="M318" i="12"/>
  <c r="U318" i="12"/>
  <c r="AC318" i="12"/>
  <c r="F318" i="12"/>
  <c r="N318" i="12"/>
  <c r="V318" i="12"/>
  <c r="AD318" i="12"/>
  <c r="G318" i="12"/>
  <c r="O318" i="12"/>
  <c r="W318" i="12"/>
  <c r="I318" i="12"/>
  <c r="Q318" i="12"/>
  <c r="Y318" i="12"/>
  <c r="J318" i="12"/>
  <c r="R318" i="12"/>
  <c r="Z318" i="12"/>
  <c r="S318" i="12"/>
  <c r="T318" i="12"/>
  <c r="X318" i="12"/>
  <c r="D318" i="12"/>
  <c r="AA318" i="12"/>
  <c r="H318" i="12"/>
  <c r="AB318" i="12"/>
  <c r="K318" i="12"/>
  <c r="L318" i="12"/>
  <c r="P318" i="12"/>
  <c r="E314" i="12"/>
  <c r="M314" i="12"/>
  <c r="U314" i="12"/>
  <c r="AC314" i="12"/>
  <c r="F314" i="12"/>
  <c r="N314" i="12"/>
  <c r="V314" i="12"/>
  <c r="AD314" i="12"/>
  <c r="G314" i="12"/>
  <c r="O314" i="12"/>
  <c r="W314" i="12"/>
  <c r="H314" i="12"/>
  <c r="P314" i="12"/>
  <c r="X314" i="12"/>
  <c r="I314" i="12"/>
  <c r="Q314" i="12"/>
  <c r="Y314" i="12"/>
  <c r="J314" i="12"/>
  <c r="R314" i="12"/>
  <c r="Z314" i="12"/>
  <c r="K314" i="12"/>
  <c r="L314" i="12"/>
  <c r="S314" i="12"/>
  <c r="T314" i="12"/>
  <c r="AA314" i="12"/>
  <c r="AB314" i="12"/>
  <c r="D314" i="12"/>
  <c r="E310" i="12"/>
  <c r="M310" i="12"/>
  <c r="U310" i="12"/>
  <c r="AC310" i="12"/>
  <c r="F310" i="12"/>
  <c r="N310" i="12"/>
  <c r="V310" i="12"/>
  <c r="AD310" i="12"/>
  <c r="G310" i="12"/>
  <c r="O310" i="12"/>
  <c r="W310" i="12"/>
  <c r="H310" i="12"/>
  <c r="P310" i="12"/>
  <c r="X310" i="12"/>
  <c r="I310" i="12"/>
  <c r="Q310" i="12"/>
  <c r="Y310" i="12"/>
  <c r="J310" i="12"/>
  <c r="R310" i="12"/>
  <c r="Z310" i="12"/>
  <c r="AA310" i="12"/>
  <c r="AB310" i="12"/>
  <c r="D310" i="12"/>
  <c r="K310" i="12"/>
  <c r="L310" i="12"/>
  <c r="S310" i="12"/>
  <c r="T310" i="12"/>
  <c r="E306" i="12"/>
  <c r="M306" i="12"/>
  <c r="U306" i="12"/>
  <c r="AC306" i="12"/>
  <c r="F306" i="12"/>
  <c r="N306" i="12"/>
  <c r="V306" i="12"/>
  <c r="AD306" i="12"/>
  <c r="G306" i="12"/>
  <c r="O306" i="12"/>
  <c r="W306" i="12"/>
  <c r="H306" i="12"/>
  <c r="P306" i="12"/>
  <c r="X306" i="12"/>
  <c r="I306" i="12"/>
  <c r="Q306" i="12"/>
  <c r="Y306" i="12"/>
  <c r="J306" i="12"/>
  <c r="R306" i="12"/>
  <c r="Z306" i="12"/>
  <c r="K306" i="12"/>
  <c r="L306" i="12"/>
  <c r="S306" i="12"/>
  <c r="T306" i="12"/>
  <c r="AA306" i="12"/>
  <c r="AB306" i="12"/>
  <c r="D306" i="12"/>
  <c r="F302" i="12"/>
  <c r="N302" i="12"/>
  <c r="V302" i="12"/>
  <c r="AD302" i="12"/>
  <c r="G302" i="12"/>
  <c r="O302" i="12"/>
  <c r="W302" i="12"/>
  <c r="H302" i="12"/>
  <c r="P302" i="12"/>
  <c r="X302" i="12"/>
  <c r="I302" i="12"/>
  <c r="Q302" i="12"/>
  <c r="Y302" i="12"/>
  <c r="J302" i="12"/>
  <c r="R302" i="12"/>
  <c r="Z302" i="12"/>
  <c r="K302" i="12"/>
  <c r="AC302" i="12"/>
  <c r="L302" i="12"/>
  <c r="M302" i="12"/>
  <c r="S302" i="12"/>
  <c r="T302" i="12"/>
  <c r="U302" i="12"/>
  <c r="D302" i="12"/>
  <c r="E302" i="12"/>
  <c r="AA302" i="12"/>
  <c r="AB302" i="12"/>
  <c r="F298" i="12"/>
  <c r="N298" i="12"/>
  <c r="V298" i="12"/>
  <c r="AD298" i="12"/>
  <c r="G298" i="12"/>
  <c r="O298" i="12"/>
  <c r="W298" i="12"/>
  <c r="H298" i="12"/>
  <c r="P298" i="12"/>
  <c r="X298" i="12"/>
  <c r="I298" i="12"/>
  <c r="Q298" i="12"/>
  <c r="Y298" i="12"/>
  <c r="J298" i="12"/>
  <c r="R298" i="12"/>
  <c r="Z298" i="12"/>
  <c r="M298" i="12"/>
  <c r="S298" i="12"/>
  <c r="T298" i="12"/>
  <c r="U298" i="12"/>
  <c r="D298" i="12"/>
  <c r="AA298" i="12"/>
  <c r="E298" i="12"/>
  <c r="AB298" i="12"/>
  <c r="AC298" i="12"/>
  <c r="K298" i="12"/>
  <c r="L298" i="12"/>
  <c r="F294" i="12"/>
  <c r="N294" i="12"/>
  <c r="V294" i="12"/>
  <c r="AD294" i="12"/>
  <c r="G294" i="12"/>
  <c r="O294" i="12"/>
  <c r="W294" i="12"/>
  <c r="H294" i="12"/>
  <c r="P294" i="12"/>
  <c r="X294" i="12"/>
  <c r="I294" i="12"/>
  <c r="Q294" i="12"/>
  <c r="Y294" i="12"/>
  <c r="J294" i="12"/>
  <c r="R294" i="12"/>
  <c r="Z294" i="12"/>
  <c r="T294" i="12"/>
  <c r="U294" i="12"/>
  <c r="D294" i="12"/>
  <c r="AA294" i="12"/>
  <c r="E294" i="12"/>
  <c r="AB294" i="12"/>
  <c r="K294" i="12"/>
  <c r="AC294" i="12"/>
  <c r="L294" i="12"/>
  <c r="M294" i="12"/>
  <c r="S294" i="12"/>
  <c r="F290" i="12"/>
  <c r="N290" i="12"/>
  <c r="V290" i="12"/>
  <c r="AD290" i="12"/>
  <c r="G290" i="12"/>
  <c r="O290" i="12"/>
  <c r="W290" i="12"/>
  <c r="H290" i="12"/>
  <c r="P290" i="12"/>
  <c r="X290" i="12"/>
  <c r="I290" i="12"/>
  <c r="Q290" i="12"/>
  <c r="Y290" i="12"/>
  <c r="J290" i="12"/>
  <c r="R290" i="12"/>
  <c r="Z290" i="12"/>
  <c r="D290" i="12"/>
  <c r="AA290" i="12"/>
  <c r="E290" i="12"/>
  <c r="AB290" i="12"/>
  <c r="K290" i="12"/>
  <c r="AC290" i="12"/>
  <c r="L290" i="12"/>
  <c r="M290" i="12"/>
  <c r="S290" i="12"/>
  <c r="T290" i="12"/>
  <c r="U290" i="12"/>
  <c r="F286" i="12"/>
  <c r="N286" i="12"/>
  <c r="V286" i="12"/>
  <c r="AD286" i="12"/>
  <c r="G286" i="12"/>
  <c r="O286" i="12"/>
  <c r="W286" i="12"/>
  <c r="H286" i="12"/>
  <c r="P286" i="12"/>
  <c r="X286" i="12"/>
  <c r="I286" i="12"/>
  <c r="Q286" i="12"/>
  <c r="Y286" i="12"/>
  <c r="J286" i="12"/>
  <c r="R286" i="12"/>
  <c r="Z286" i="12"/>
  <c r="K286" i="12"/>
  <c r="AC286" i="12"/>
  <c r="L286" i="12"/>
  <c r="M286" i="12"/>
  <c r="S286" i="12"/>
  <c r="T286" i="12"/>
  <c r="U286" i="12"/>
  <c r="AA286" i="12"/>
  <c r="AB286" i="12"/>
  <c r="D286" i="12"/>
  <c r="E286" i="12"/>
  <c r="F282" i="12"/>
  <c r="N282" i="12"/>
  <c r="V282" i="12"/>
  <c r="AD282" i="12"/>
  <c r="G282" i="12"/>
  <c r="O282" i="12"/>
  <c r="W282" i="12"/>
  <c r="H282" i="12"/>
  <c r="P282" i="12"/>
  <c r="X282" i="12"/>
  <c r="I282" i="12"/>
  <c r="Q282" i="12"/>
  <c r="Y282" i="12"/>
  <c r="J282" i="12"/>
  <c r="R282" i="12"/>
  <c r="Z282" i="12"/>
  <c r="M282" i="12"/>
  <c r="S282" i="12"/>
  <c r="T282" i="12"/>
  <c r="U282" i="12"/>
  <c r="D282" i="12"/>
  <c r="AA282" i="12"/>
  <c r="E282" i="12"/>
  <c r="AB282" i="12"/>
  <c r="K282" i="12"/>
  <c r="L282" i="12"/>
  <c r="AC282" i="12"/>
  <c r="F278" i="12"/>
  <c r="N278" i="12"/>
  <c r="V278" i="12"/>
  <c r="AD278" i="12"/>
  <c r="G278" i="12"/>
  <c r="O278" i="12"/>
  <c r="W278" i="12"/>
  <c r="H278" i="12"/>
  <c r="P278" i="12"/>
  <c r="X278" i="12"/>
  <c r="I278" i="12"/>
  <c r="Q278" i="12"/>
  <c r="Y278" i="12"/>
  <c r="J278" i="12"/>
  <c r="R278" i="12"/>
  <c r="Z278" i="12"/>
  <c r="D278" i="12"/>
  <c r="L278" i="12"/>
  <c r="T278" i="12"/>
  <c r="AB278" i="12"/>
  <c r="S278" i="12"/>
  <c r="U278" i="12"/>
  <c r="AA278" i="12"/>
  <c r="AC278" i="12"/>
  <c r="E278" i="12"/>
  <c r="K278" i="12"/>
  <c r="M278" i="12"/>
  <c r="F274" i="12"/>
  <c r="N274" i="12"/>
  <c r="V274" i="12"/>
  <c r="AD274" i="12"/>
  <c r="G274" i="12"/>
  <c r="O274" i="12"/>
  <c r="W274" i="12"/>
  <c r="H274" i="12"/>
  <c r="P274" i="12"/>
  <c r="X274" i="12"/>
  <c r="I274" i="12"/>
  <c r="Q274" i="12"/>
  <c r="Y274" i="12"/>
  <c r="J274" i="12"/>
  <c r="R274" i="12"/>
  <c r="Z274" i="12"/>
  <c r="D274" i="12"/>
  <c r="L274" i="12"/>
  <c r="T274" i="12"/>
  <c r="AB274" i="12"/>
  <c r="E274" i="12"/>
  <c r="K274" i="12"/>
  <c r="M274" i="12"/>
  <c r="S274" i="12"/>
  <c r="U274" i="12"/>
  <c r="AA274" i="12"/>
  <c r="AC274" i="12"/>
  <c r="D270" i="12"/>
  <c r="E270" i="12"/>
  <c r="G270" i="12"/>
  <c r="H270" i="12"/>
  <c r="N270" i="12"/>
  <c r="V270" i="12"/>
  <c r="AD270" i="12"/>
  <c r="O270" i="12"/>
  <c r="W270" i="12"/>
  <c r="F270" i="12"/>
  <c r="P270" i="12"/>
  <c r="X270" i="12"/>
  <c r="I270" i="12"/>
  <c r="Q270" i="12"/>
  <c r="Y270" i="12"/>
  <c r="J270" i="12"/>
  <c r="R270" i="12"/>
  <c r="Z270" i="12"/>
  <c r="L270" i="12"/>
  <c r="T270" i="12"/>
  <c r="AB270" i="12"/>
  <c r="S270" i="12"/>
  <c r="U270" i="12"/>
  <c r="AA270" i="12"/>
  <c r="AC270" i="12"/>
  <c r="K270" i="12"/>
  <c r="M270" i="12"/>
  <c r="K266" i="12"/>
  <c r="S266" i="12"/>
  <c r="AA266" i="12"/>
  <c r="D266" i="12"/>
  <c r="L266" i="12"/>
  <c r="T266" i="12"/>
  <c r="AB266" i="12"/>
  <c r="E266" i="12"/>
  <c r="M266" i="12"/>
  <c r="U266" i="12"/>
  <c r="AC266" i="12"/>
  <c r="G266" i="12"/>
  <c r="O266" i="12"/>
  <c r="W266" i="12"/>
  <c r="H266" i="12"/>
  <c r="P266" i="12"/>
  <c r="X266" i="12"/>
  <c r="F266" i="12"/>
  <c r="Z266" i="12"/>
  <c r="I266" i="12"/>
  <c r="AD266" i="12"/>
  <c r="J266" i="12"/>
  <c r="N266" i="12"/>
  <c r="Q266" i="12"/>
  <c r="V266" i="12"/>
  <c r="R266" i="12"/>
  <c r="Y266" i="12"/>
  <c r="K262" i="12"/>
  <c r="S262" i="12"/>
  <c r="AA262" i="12"/>
  <c r="D262" i="12"/>
  <c r="L262" i="12"/>
  <c r="T262" i="12"/>
  <c r="AB262" i="12"/>
  <c r="E262" i="12"/>
  <c r="M262" i="12"/>
  <c r="U262" i="12"/>
  <c r="AC262" i="12"/>
  <c r="G262" i="12"/>
  <c r="O262" i="12"/>
  <c r="W262" i="12"/>
  <c r="H262" i="12"/>
  <c r="P262" i="12"/>
  <c r="X262" i="12"/>
  <c r="J262" i="12"/>
  <c r="N262" i="12"/>
  <c r="Q262" i="12"/>
  <c r="R262" i="12"/>
  <c r="V262" i="12"/>
  <c r="F262" i="12"/>
  <c r="Z262" i="12"/>
  <c r="I262" i="12"/>
  <c r="Y262" i="12"/>
  <c r="AD262" i="12"/>
  <c r="K258" i="12"/>
  <c r="S258" i="12"/>
  <c r="AA258" i="12"/>
  <c r="D258" i="12"/>
  <c r="L258" i="12"/>
  <c r="T258" i="12"/>
  <c r="AB258" i="12"/>
  <c r="E258" i="12"/>
  <c r="M258" i="12"/>
  <c r="U258" i="12"/>
  <c r="AC258" i="12"/>
  <c r="F258" i="12"/>
  <c r="N258" i="12"/>
  <c r="G258" i="12"/>
  <c r="O258" i="12"/>
  <c r="W258" i="12"/>
  <c r="H258" i="12"/>
  <c r="P258" i="12"/>
  <c r="X258" i="12"/>
  <c r="Q258" i="12"/>
  <c r="R258" i="12"/>
  <c r="V258" i="12"/>
  <c r="Y258" i="12"/>
  <c r="Z258" i="12"/>
  <c r="I258" i="12"/>
  <c r="AD258" i="12"/>
  <c r="J258" i="12"/>
  <c r="K254" i="12"/>
  <c r="S254" i="12"/>
  <c r="AA254" i="12"/>
  <c r="D254" i="12"/>
  <c r="L254" i="12"/>
  <c r="T254" i="12"/>
  <c r="AB254" i="12"/>
  <c r="E254" i="12"/>
  <c r="M254" i="12"/>
  <c r="U254" i="12"/>
  <c r="AC254" i="12"/>
  <c r="F254" i="12"/>
  <c r="N254" i="12"/>
  <c r="V254" i="12"/>
  <c r="AD254" i="12"/>
  <c r="G254" i="12"/>
  <c r="O254" i="12"/>
  <c r="W254" i="12"/>
  <c r="H254" i="12"/>
  <c r="P254" i="12"/>
  <c r="X254" i="12"/>
  <c r="I254" i="12"/>
  <c r="J254" i="12"/>
  <c r="Q254" i="12"/>
  <c r="Y254" i="12"/>
  <c r="R254" i="12"/>
  <c r="Z254" i="12"/>
  <c r="K250" i="12"/>
  <c r="S250" i="12"/>
  <c r="AA250" i="12"/>
  <c r="D250" i="12"/>
  <c r="L250" i="12"/>
  <c r="T250" i="12"/>
  <c r="AB250" i="12"/>
  <c r="E250" i="12"/>
  <c r="M250" i="12"/>
  <c r="U250" i="12"/>
  <c r="AC250" i="12"/>
  <c r="F250" i="12"/>
  <c r="N250" i="12"/>
  <c r="V250" i="12"/>
  <c r="AD250" i="12"/>
  <c r="G250" i="12"/>
  <c r="O250" i="12"/>
  <c r="W250" i="12"/>
  <c r="H250" i="12"/>
  <c r="P250" i="12"/>
  <c r="X250" i="12"/>
  <c r="Q250" i="12"/>
  <c r="R250" i="12"/>
  <c r="Y250" i="12"/>
  <c r="Z250" i="12"/>
  <c r="I250" i="12"/>
  <c r="J250" i="12"/>
  <c r="K246" i="12"/>
  <c r="S246" i="12"/>
  <c r="AA246" i="12"/>
  <c r="D246" i="12"/>
  <c r="L246" i="12"/>
  <c r="T246" i="12"/>
  <c r="AB246" i="12"/>
  <c r="E246" i="12"/>
  <c r="M246" i="12"/>
  <c r="U246" i="12"/>
  <c r="AC246" i="12"/>
  <c r="F246" i="12"/>
  <c r="N246" i="12"/>
  <c r="V246" i="12"/>
  <c r="AD246" i="12"/>
  <c r="G246" i="12"/>
  <c r="O246" i="12"/>
  <c r="W246" i="12"/>
  <c r="H246" i="12"/>
  <c r="P246" i="12"/>
  <c r="X246" i="12"/>
  <c r="I246" i="12"/>
  <c r="J246" i="12"/>
  <c r="Q246" i="12"/>
  <c r="Y246" i="12"/>
  <c r="R246" i="12"/>
  <c r="Z246" i="12"/>
  <c r="K242" i="12"/>
  <c r="S242" i="12"/>
  <c r="AA242" i="12"/>
  <c r="D242" i="12"/>
  <c r="L242" i="12"/>
  <c r="T242" i="12"/>
  <c r="AB242" i="12"/>
  <c r="E242" i="12"/>
  <c r="M242" i="12"/>
  <c r="U242" i="12"/>
  <c r="AC242" i="12"/>
  <c r="F242" i="12"/>
  <c r="N242" i="12"/>
  <c r="V242" i="12"/>
  <c r="AD242" i="12"/>
  <c r="G242" i="12"/>
  <c r="O242" i="12"/>
  <c r="W242" i="12"/>
  <c r="H242" i="12"/>
  <c r="P242" i="12"/>
  <c r="X242" i="12"/>
  <c r="Q242" i="12"/>
  <c r="R242" i="12"/>
  <c r="Y242" i="12"/>
  <c r="Z242" i="12"/>
  <c r="I242" i="12"/>
  <c r="J242" i="12"/>
  <c r="K238" i="12"/>
  <c r="S238" i="12"/>
  <c r="AA238" i="12"/>
  <c r="D238" i="12"/>
  <c r="L238" i="12"/>
  <c r="T238" i="12"/>
  <c r="AB238" i="12"/>
  <c r="E238" i="12"/>
  <c r="M238" i="12"/>
  <c r="U238" i="12"/>
  <c r="AC238" i="12"/>
  <c r="F238" i="12"/>
  <c r="N238" i="12"/>
  <c r="V238" i="12"/>
  <c r="AD238" i="12"/>
  <c r="G238" i="12"/>
  <c r="O238" i="12"/>
  <c r="W238" i="12"/>
  <c r="H238" i="12"/>
  <c r="P238" i="12"/>
  <c r="X238" i="12"/>
  <c r="I238" i="12"/>
  <c r="J238" i="12"/>
  <c r="Q238" i="12"/>
  <c r="Y238" i="12"/>
  <c r="R238" i="12"/>
  <c r="Z238" i="12"/>
  <c r="K234" i="12"/>
  <c r="S234" i="12"/>
  <c r="AA234" i="12"/>
  <c r="D234" i="12"/>
  <c r="L234" i="12"/>
  <c r="T234" i="12"/>
  <c r="AB234" i="12"/>
  <c r="E234" i="12"/>
  <c r="M234" i="12"/>
  <c r="U234" i="12"/>
  <c r="AC234" i="12"/>
  <c r="F234" i="12"/>
  <c r="N234" i="12"/>
  <c r="V234" i="12"/>
  <c r="AD234" i="12"/>
  <c r="G234" i="12"/>
  <c r="O234" i="12"/>
  <c r="W234" i="12"/>
  <c r="H234" i="12"/>
  <c r="P234" i="12"/>
  <c r="X234" i="12"/>
  <c r="Q234" i="12"/>
  <c r="R234" i="12"/>
  <c r="Y234" i="12"/>
  <c r="Z234" i="12"/>
  <c r="I234" i="12"/>
  <c r="J234" i="12"/>
  <c r="K230" i="12"/>
  <c r="S230" i="12"/>
  <c r="D230" i="12"/>
  <c r="L230" i="12"/>
  <c r="T230" i="12"/>
  <c r="E230" i="12"/>
  <c r="M230" i="12"/>
  <c r="U230" i="12"/>
  <c r="G230" i="12"/>
  <c r="O230" i="12"/>
  <c r="H230" i="12"/>
  <c r="P230" i="12"/>
  <c r="N230" i="12"/>
  <c r="AA230" i="12"/>
  <c r="Q230" i="12"/>
  <c r="AB230" i="12"/>
  <c r="R230" i="12"/>
  <c r="AC230" i="12"/>
  <c r="V230" i="12"/>
  <c r="AD230" i="12"/>
  <c r="W230" i="12"/>
  <c r="F230" i="12"/>
  <c r="X230" i="12"/>
  <c r="I230" i="12"/>
  <c r="Y230" i="12"/>
  <c r="J230" i="12"/>
  <c r="Z230" i="12"/>
  <c r="K226" i="12"/>
  <c r="S226" i="12"/>
  <c r="AA226" i="12"/>
  <c r="D226" i="12"/>
  <c r="L226" i="12"/>
  <c r="T226" i="12"/>
  <c r="AB226" i="12"/>
  <c r="E226" i="12"/>
  <c r="M226" i="12"/>
  <c r="U226" i="12"/>
  <c r="AC226" i="12"/>
  <c r="G226" i="12"/>
  <c r="O226" i="12"/>
  <c r="W226" i="12"/>
  <c r="H226" i="12"/>
  <c r="P226" i="12"/>
  <c r="X226" i="12"/>
  <c r="R226" i="12"/>
  <c r="V226" i="12"/>
  <c r="Y226" i="12"/>
  <c r="F226" i="12"/>
  <c r="Z226" i="12"/>
  <c r="I226" i="12"/>
  <c r="AD226" i="12"/>
  <c r="J226" i="12"/>
  <c r="N226" i="12"/>
  <c r="Q226" i="12"/>
  <c r="K222" i="12"/>
  <c r="S222" i="12"/>
  <c r="AA222" i="12"/>
  <c r="D222" i="12"/>
  <c r="L222" i="12"/>
  <c r="T222" i="12"/>
  <c r="AB222" i="12"/>
  <c r="E222" i="12"/>
  <c r="M222" i="12"/>
  <c r="U222" i="12"/>
  <c r="AC222" i="12"/>
  <c r="F222" i="12"/>
  <c r="N222" i="12"/>
  <c r="V222" i="12"/>
  <c r="G222" i="12"/>
  <c r="O222" i="12"/>
  <c r="W222" i="12"/>
  <c r="H222" i="12"/>
  <c r="P222" i="12"/>
  <c r="X222" i="12"/>
  <c r="Y222" i="12"/>
  <c r="Z222" i="12"/>
  <c r="AD222" i="12"/>
  <c r="I222" i="12"/>
  <c r="J222" i="12"/>
  <c r="Q222" i="12"/>
  <c r="R222" i="12"/>
  <c r="K218" i="12"/>
  <c r="S218" i="12"/>
  <c r="AA218" i="12"/>
  <c r="D218" i="12"/>
  <c r="L218" i="12"/>
  <c r="T218" i="12"/>
  <c r="AB218" i="12"/>
  <c r="E218" i="12"/>
  <c r="M218" i="12"/>
  <c r="U218" i="12"/>
  <c r="AC218" i="12"/>
  <c r="F218" i="12"/>
  <c r="N218" i="12"/>
  <c r="V218" i="12"/>
  <c r="AD218" i="12"/>
  <c r="G218" i="12"/>
  <c r="O218" i="12"/>
  <c r="W218" i="12"/>
  <c r="H218" i="12"/>
  <c r="P218" i="12"/>
  <c r="X218" i="12"/>
  <c r="I218" i="12"/>
  <c r="J218" i="12"/>
  <c r="Q218" i="12"/>
  <c r="R218" i="12"/>
  <c r="Y218" i="12"/>
  <c r="Z218" i="12"/>
  <c r="K214" i="12"/>
  <c r="S214" i="12"/>
  <c r="AA214" i="12"/>
  <c r="D214" i="12"/>
  <c r="L214" i="12"/>
  <c r="T214" i="12"/>
  <c r="AB214" i="12"/>
  <c r="E214" i="12"/>
  <c r="M214" i="12"/>
  <c r="U214" i="12"/>
  <c r="AC214" i="12"/>
  <c r="F214" i="12"/>
  <c r="N214" i="12"/>
  <c r="V214" i="12"/>
  <c r="AD214" i="12"/>
  <c r="G214" i="12"/>
  <c r="O214" i="12"/>
  <c r="W214" i="12"/>
  <c r="H214" i="12"/>
  <c r="P214" i="12"/>
  <c r="X214" i="12"/>
  <c r="Y214" i="12"/>
  <c r="Z214" i="12"/>
  <c r="I214" i="12"/>
  <c r="J214" i="12"/>
  <c r="Q214" i="12"/>
  <c r="R214" i="12"/>
  <c r="K210" i="12"/>
  <c r="S210" i="12"/>
  <c r="AA210" i="12"/>
  <c r="D210" i="12"/>
  <c r="L210" i="12"/>
  <c r="T210" i="12"/>
  <c r="AB210" i="12"/>
  <c r="E210" i="12"/>
  <c r="M210" i="12"/>
  <c r="U210" i="12"/>
  <c r="AC210" i="12"/>
  <c r="F210" i="12"/>
  <c r="N210" i="12"/>
  <c r="V210" i="12"/>
  <c r="AD210" i="12"/>
  <c r="G210" i="12"/>
  <c r="O210" i="12"/>
  <c r="W210" i="12"/>
  <c r="H210" i="12"/>
  <c r="P210" i="12"/>
  <c r="X210" i="12"/>
  <c r="I210" i="12"/>
  <c r="J210" i="12"/>
  <c r="Q210" i="12"/>
  <c r="R210" i="12"/>
  <c r="Y210" i="12"/>
  <c r="Z210" i="12"/>
  <c r="K206" i="12"/>
  <c r="S206" i="12"/>
  <c r="AA206" i="12"/>
  <c r="D206" i="12"/>
  <c r="L206" i="12"/>
  <c r="T206" i="12"/>
  <c r="AB206" i="12"/>
  <c r="E206" i="12"/>
  <c r="M206" i="12"/>
  <c r="U206" i="12"/>
  <c r="AC206" i="12"/>
  <c r="F206" i="12"/>
  <c r="N206" i="12"/>
  <c r="V206" i="12"/>
  <c r="AD206" i="12"/>
  <c r="G206" i="12"/>
  <c r="O206" i="12"/>
  <c r="W206" i="12"/>
  <c r="H206" i="12"/>
  <c r="P206" i="12"/>
  <c r="X206" i="12"/>
  <c r="Y206" i="12"/>
  <c r="Z206" i="12"/>
  <c r="I206" i="12"/>
  <c r="J206" i="12"/>
  <c r="Q206" i="12"/>
  <c r="R206" i="12"/>
  <c r="G202" i="12"/>
  <c r="O202" i="12"/>
  <c r="W202" i="12"/>
  <c r="H202" i="12"/>
  <c r="P202" i="12"/>
  <c r="X202" i="12"/>
  <c r="I202" i="12"/>
  <c r="Q202" i="12"/>
  <c r="Y202" i="12"/>
  <c r="K202" i="12"/>
  <c r="S202" i="12"/>
  <c r="AA202" i="12"/>
  <c r="D202" i="12"/>
  <c r="L202" i="12"/>
  <c r="T202" i="12"/>
  <c r="AB202" i="12"/>
  <c r="V202" i="12"/>
  <c r="E202" i="12"/>
  <c r="Z202" i="12"/>
  <c r="F202" i="12"/>
  <c r="AC202" i="12"/>
  <c r="J202" i="12"/>
  <c r="AD202" i="12"/>
  <c r="M202" i="12"/>
  <c r="N202" i="12"/>
  <c r="R202" i="12"/>
  <c r="U202" i="12"/>
  <c r="G198" i="12"/>
  <c r="O198" i="12"/>
  <c r="W198" i="12"/>
  <c r="H198" i="12"/>
  <c r="P198" i="12"/>
  <c r="X198" i="12"/>
  <c r="I198" i="12"/>
  <c r="Q198" i="12"/>
  <c r="Y198" i="12"/>
  <c r="J198" i="12"/>
  <c r="R198" i="12"/>
  <c r="Z198" i="12"/>
  <c r="K198" i="12"/>
  <c r="S198" i="12"/>
  <c r="AA198" i="12"/>
  <c r="D198" i="12"/>
  <c r="L198" i="12"/>
  <c r="T198" i="12"/>
  <c r="AB198" i="12"/>
  <c r="M198" i="12"/>
  <c r="N198" i="12"/>
  <c r="U198" i="12"/>
  <c r="V198" i="12"/>
  <c r="AC198" i="12"/>
  <c r="AD198" i="12"/>
  <c r="E198" i="12"/>
  <c r="F198" i="12"/>
  <c r="G194" i="12"/>
  <c r="O194" i="12"/>
  <c r="W194" i="12"/>
  <c r="H194" i="12"/>
  <c r="P194" i="12"/>
  <c r="X194" i="12"/>
  <c r="I194" i="12"/>
  <c r="Q194" i="12"/>
  <c r="Y194" i="12"/>
  <c r="J194" i="12"/>
  <c r="R194" i="12"/>
  <c r="Z194" i="12"/>
  <c r="K194" i="12"/>
  <c r="S194" i="12"/>
  <c r="AA194" i="12"/>
  <c r="D194" i="12"/>
  <c r="L194" i="12"/>
  <c r="T194" i="12"/>
  <c r="AB194" i="12"/>
  <c r="AC194" i="12"/>
  <c r="AD194" i="12"/>
  <c r="E194" i="12"/>
  <c r="F194" i="12"/>
  <c r="M194" i="12"/>
  <c r="N194" i="12"/>
  <c r="U194" i="12"/>
  <c r="V194" i="12"/>
  <c r="G190" i="12"/>
  <c r="O190" i="12"/>
  <c r="W190" i="12"/>
  <c r="H190" i="12"/>
  <c r="P190" i="12"/>
  <c r="X190" i="12"/>
  <c r="I190" i="12"/>
  <c r="Q190" i="12"/>
  <c r="Y190" i="12"/>
  <c r="J190" i="12"/>
  <c r="R190" i="12"/>
  <c r="Z190" i="12"/>
  <c r="K190" i="12"/>
  <c r="S190" i="12"/>
  <c r="AA190" i="12"/>
  <c r="D190" i="12"/>
  <c r="L190" i="12"/>
  <c r="T190" i="12"/>
  <c r="AB190" i="12"/>
  <c r="M190" i="12"/>
  <c r="N190" i="12"/>
  <c r="U190" i="12"/>
  <c r="V190" i="12"/>
  <c r="AC190" i="12"/>
  <c r="AD190" i="12"/>
  <c r="E190" i="12"/>
  <c r="F190" i="12"/>
  <c r="G186" i="12"/>
  <c r="O186" i="12"/>
  <c r="W186" i="12"/>
  <c r="H186" i="12"/>
  <c r="P186" i="12"/>
  <c r="X186" i="12"/>
  <c r="I186" i="12"/>
  <c r="Q186" i="12"/>
  <c r="Y186" i="12"/>
  <c r="J186" i="12"/>
  <c r="R186" i="12"/>
  <c r="Z186" i="12"/>
  <c r="K186" i="12"/>
  <c r="S186" i="12"/>
  <c r="AA186" i="12"/>
  <c r="D186" i="12"/>
  <c r="L186" i="12"/>
  <c r="T186" i="12"/>
  <c r="AB186" i="12"/>
  <c r="AC186" i="12"/>
  <c r="AD186" i="12"/>
  <c r="E186" i="12"/>
  <c r="F186" i="12"/>
  <c r="M186" i="12"/>
  <c r="N186" i="12"/>
  <c r="U186" i="12"/>
  <c r="V186" i="12"/>
  <c r="G182" i="12"/>
  <c r="O182" i="12"/>
  <c r="W182" i="12"/>
  <c r="H182" i="12"/>
  <c r="P182" i="12"/>
  <c r="X182" i="12"/>
  <c r="I182" i="12"/>
  <c r="Q182" i="12"/>
  <c r="Y182" i="12"/>
  <c r="J182" i="12"/>
  <c r="R182" i="12"/>
  <c r="Z182" i="12"/>
  <c r="K182" i="12"/>
  <c r="S182" i="12"/>
  <c r="AA182" i="12"/>
  <c r="D182" i="12"/>
  <c r="L182" i="12"/>
  <c r="T182" i="12"/>
  <c r="AB182" i="12"/>
  <c r="M182" i="12"/>
  <c r="N182" i="12"/>
  <c r="U182" i="12"/>
  <c r="V182" i="12"/>
  <c r="AC182" i="12"/>
  <c r="AD182" i="12"/>
  <c r="E182" i="12"/>
  <c r="F182" i="12"/>
  <c r="G605" i="12"/>
  <c r="O605" i="12"/>
  <c r="W605" i="12"/>
  <c r="H605" i="12"/>
  <c r="P605" i="12"/>
  <c r="X605" i="12"/>
  <c r="I605" i="12"/>
  <c r="Q605" i="12"/>
  <c r="Y605" i="12"/>
  <c r="J605" i="12"/>
  <c r="R605" i="12"/>
  <c r="Z605" i="12"/>
  <c r="E605" i="12"/>
  <c r="M605" i="12"/>
  <c r="U605" i="12"/>
  <c r="AC605" i="12"/>
  <c r="S605" i="12"/>
  <c r="AD605" i="12"/>
  <c r="T605" i="12"/>
  <c r="V605" i="12"/>
  <c r="D605" i="12"/>
  <c r="AA605" i="12"/>
  <c r="K605" i="12"/>
  <c r="N605" i="12"/>
  <c r="F605" i="12"/>
  <c r="AB605" i="12"/>
  <c r="L605" i="12"/>
  <c r="G601" i="12"/>
  <c r="O601" i="12"/>
  <c r="W601" i="12"/>
  <c r="H601" i="12"/>
  <c r="P601" i="12"/>
  <c r="X601" i="12"/>
  <c r="I601" i="12"/>
  <c r="Q601" i="12"/>
  <c r="Y601" i="12"/>
  <c r="J601" i="12"/>
  <c r="R601" i="12"/>
  <c r="Z601" i="12"/>
  <c r="K601" i="12"/>
  <c r="E601" i="12"/>
  <c r="M601" i="12"/>
  <c r="U601" i="12"/>
  <c r="AC601" i="12"/>
  <c r="V601" i="12"/>
  <c r="T601" i="12"/>
  <c r="AA601" i="12"/>
  <c r="N601" i="12"/>
  <c r="D601" i="12"/>
  <c r="AB601" i="12"/>
  <c r="F601" i="12"/>
  <c r="AD601" i="12"/>
  <c r="L601" i="12"/>
  <c r="S601" i="12"/>
  <c r="G597" i="12"/>
  <c r="O597" i="12"/>
  <c r="W597" i="12"/>
  <c r="H597" i="12"/>
  <c r="P597" i="12"/>
  <c r="X597" i="12"/>
  <c r="I597" i="12"/>
  <c r="Q597" i="12"/>
  <c r="Y597" i="12"/>
  <c r="J597" i="12"/>
  <c r="R597" i="12"/>
  <c r="Z597" i="12"/>
  <c r="K597" i="12"/>
  <c r="S597" i="12"/>
  <c r="AA597" i="12"/>
  <c r="E597" i="12"/>
  <c r="M597" i="12"/>
  <c r="U597" i="12"/>
  <c r="AC597" i="12"/>
  <c r="L597" i="12"/>
  <c r="N597" i="12"/>
  <c r="T597" i="12"/>
  <c r="F597" i="12"/>
  <c r="V597" i="12"/>
  <c r="AD597" i="12"/>
  <c r="AB597" i="12"/>
  <c r="D597" i="12"/>
  <c r="G593" i="12"/>
  <c r="O593" i="12"/>
  <c r="W593" i="12"/>
  <c r="H593" i="12"/>
  <c r="P593" i="12"/>
  <c r="X593" i="12"/>
  <c r="I593" i="12"/>
  <c r="Q593" i="12"/>
  <c r="Y593" i="12"/>
  <c r="J593" i="12"/>
  <c r="R593" i="12"/>
  <c r="Z593" i="12"/>
  <c r="K593" i="12"/>
  <c r="S593" i="12"/>
  <c r="AA593" i="12"/>
  <c r="E593" i="12"/>
  <c r="M593" i="12"/>
  <c r="U593" i="12"/>
  <c r="AC593" i="12"/>
  <c r="AB593" i="12"/>
  <c r="AD593" i="12"/>
  <c r="V593" i="12"/>
  <c r="D593" i="12"/>
  <c r="F593" i="12"/>
  <c r="N593" i="12"/>
  <c r="L593" i="12"/>
  <c r="T593" i="12"/>
  <c r="G589" i="12"/>
  <c r="O589" i="12"/>
  <c r="W589" i="12"/>
  <c r="H589" i="12"/>
  <c r="P589" i="12"/>
  <c r="X589" i="12"/>
  <c r="I589" i="12"/>
  <c r="Q589" i="12"/>
  <c r="Y589" i="12"/>
  <c r="J589" i="12"/>
  <c r="R589" i="12"/>
  <c r="Z589" i="12"/>
  <c r="K589" i="12"/>
  <c r="S589" i="12"/>
  <c r="AA589" i="12"/>
  <c r="E589" i="12"/>
  <c r="M589" i="12"/>
  <c r="U589" i="12"/>
  <c r="AC589" i="12"/>
  <c r="L589" i="12"/>
  <c r="AD589" i="12"/>
  <c r="N589" i="12"/>
  <c r="F589" i="12"/>
  <c r="T589" i="12"/>
  <c r="V589" i="12"/>
  <c r="AB589" i="12"/>
  <c r="D589" i="12"/>
  <c r="G585" i="12"/>
  <c r="O585" i="12"/>
  <c r="W585" i="12"/>
  <c r="H585" i="12"/>
  <c r="P585" i="12"/>
  <c r="X585" i="12"/>
  <c r="I585" i="12"/>
  <c r="Q585" i="12"/>
  <c r="Y585" i="12"/>
  <c r="J585" i="12"/>
  <c r="R585" i="12"/>
  <c r="Z585" i="12"/>
  <c r="K585" i="12"/>
  <c r="S585" i="12"/>
  <c r="AA585" i="12"/>
  <c r="E585" i="12"/>
  <c r="M585" i="12"/>
  <c r="U585" i="12"/>
  <c r="AC585" i="12"/>
  <c r="AB585" i="12"/>
  <c r="N585" i="12"/>
  <c r="V585" i="12"/>
  <c r="AD585" i="12"/>
  <c r="D585" i="12"/>
  <c r="F585" i="12"/>
  <c r="L585" i="12"/>
  <c r="T585" i="12"/>
  <c r="G581" i="12"/>
  <c r="O581" i="12"/>
  <c r="W581" i="12"/>
  <c r="H581" i="12"/>
  <c r="P581" i="12"/>
  <c r="X581" i="12"/>
  <c r="I581" i="12"/>
  <c r="Q581" i="12"/>
  <c r="Y581" i="12"/>
  <c r="J581" i="12"/>
  <c r="R581" i="12"/>
  <c r="Z581" i="12"/>
  <c r="K581" i="12"/>
  <c r="S581" i="12"/>
  <c r="AA581" i="12"/>
  <c r="E581" i="12"/>
  <c r="M581" i="12"/>
  <c r="U581" i="12"/>
  <c r="AC581" i="12"/>
  <c r="L581" i="12"/>
  <c r="N581" i="12"/>
  <c r="T581" i="12"/>
  <c r="F581" i="12"/>
  <c r="V581" i="12"/>
  <c r="AD581" i="12"/>
  <c r="AB581" i="12"/>
  <c r="D581" i="12"/>
  <c r="G577" i="12"/>
  <c r="O577" i="12"/>
  <c r="W577" i="12"/>
  <c r="H577" i="12"/>
  <c r="P577" i="12"/>
  <c r="X577" i="12"/>
  <c r="I577" i="12"/>
  <c r="Q577" i="12"/>
  <c r="Y577" i="12"/>
  <c r="J577" i="12"/>
  <c r="R577" i="12"/>
  <c r="Z577" i="12"/>
  <c r="K577" i="12"/>
  <c r="S577" i="12"/>
  <c r="AA577" i="12"/>
  <c r="E577" i="12"/>
  <c r="M577" i="12"/>
  <c r="U577" i="12"/>
  <c r="AC577" i="12"/>
  <c r="AB577" i="12"/>
  <c r="N577" i="12"/>
  <c r="V577" i="12"/>
  <c r="AD577" i="12"/>
  <c r="D577" i="12"/>
  <c r="F577" i="12"/>
  <c r="L577" i="12"/>
  <c r="T577" i="12"/>
  <c r="G573" i="12"/>
  <c r="O573" i="12"/>
  <c r="W573" i="12"/>
  <c r="H573" i="12"/>
  <c r="P573" i="12"/>
  <c r="X573" i="12"/>
  <c r="I573" i="12"/>
  <c r="Q573" i="12"/>
  <c r="Y573" i="12"/>
  <c r="J573" i="12"/>
  <c r="R573" i="12"/>
  <c r="Z573" i="12"/>
  <c r="K573" i="12"/>
  <c r="S573" i="12"/>
  <c r="AA573" i="12"/>
  <c r="E573" i="12"/>
  <c r="M573" i="12"/>
  <c r="U573" i="12"/>
  <c r="AC573" i="12"/>
  <c r="L573" i="12"/>
  <c r="F573" i="12"/>
  <c r="N573" i="12"/>
  <c r="T573" i="12"/>
  <c r="V573" i="12"/>
  <c r="AD573" i="12"/>
  <c r="AB573" i="12"/>
  <c r="D573" i="12"/>
  <c r="G569" i="12"/>
  <c r="O569" i="12"/>
  <c r="W569" i="12"/>
  <c r="H569" i="12"/>
  <c r="P569" i="12"/>
  <c r="X569" i="12"/>
  <c r="I569" i="12"/>
  <c r="Q569" i="12"/>
  <c r="Y569" i="12"/>
  <c r="J569" i="12"/>
  <c r="R569" i="12"/>
  <c r="Z569" i="12"/>
  <c r="K569" i="12"/>
  <c r="S569" i="12"/>
  <c r="AA569" i="12"/>
  <c r="E569" i="12"/>
  <c r="M569" i="12"/>
  <c r="U569" i="12"/>
  <c r="AC569" i="12"/>
  <c r="AB569" i="12"/>
  <c r="AD569" i="12"/>
  <c r="D569" i="12"/>
  <c r="F569" i="12"/>
  <c r="N569" i="12"/>
  <c r="V569" i="12"/>
  <c r="L569" i="12"/>
  <c r="T569" i="12"/>
  <c r="G565" i="12"/>
  <c r="O565" i="12"/>
  <c r="W565" i="12"/>
  <c r="H565" i="12"/>
  <c r="P565" i="12"/>
  <c r="X565" i="12"/>
  <c r="I565" i="12"/>
  <c r="Q565" i="12"/>
  <c r="Y565" i="12"/>
  <c r="J565" i="12"/>
  <c r="R565" i="12"/>
  <c r="Z565" i="12"/>
  <c r="K565" i="12"/>
  <c r="S565" i="12"/>
  <c r="AA565" i="12"/>
  <c r="E565" i="12"/>
  <c r="M565" i="12"/>
  <c r="U565" i="12"/>
  <c r="AC565" i="12"/>
  <c r="L565" i="12"/>
  <c r="F565" i="12"/>
  <c r="N565" i="12"/>
  <c r="T565" i="12"/>
  <c r="V565" i="12"/>
  <c r="AD565" i="12"/>
  <c r="AB565" i="12"/>
  <c r="D565" i="12"/>
  <c r="G561" i="12"/>
  <c r="O561" i="12"/>
  <c r="W561" i="12"/>
  <c r="H561" i="12"/>
  <c r="P561" i="12"/>
  <c r="X561" i="12"/>
  <c r="I561" i="12"/>
  <c r="Q561" i="12"/>
  <c r="Y561" i="12"/>
  <c r="J561" i="12"/>
  <c r="R561" i="12"/>
  <c r="Z561" i="12"/>
  <c r="K561" i="12"/>
  <c r="S561" i="12"/>
  <c r="AA561" i="12"/>
  <c r="E561" i="12"/>
  <c r="M561" i="12"/>
  <c r="U561" i="12"/>
  <c r="AC561" i="12"/>
  <c r="AB561" i="12"/>
  <c r="V561" i="12"/>
  <c r="AD561" i="12"/>
  <c r="D561" i="12"/>
  <c r="F561" i="12"/>
  <c r="N561" i="12"/>
  <c r="L561" i="12"/>
  <c r="T561" i="12"/>
  <c r="G557" i="12"/>
  <c r="O557" i="12"/>
  <c r="W557" i="12"/>
  <c r="H557" i="12"/>
  <c r="P557" i="12"/>
  <c r="X557" i="12"/>
  <c r="I557" i="12"/>
  <c r="Q557" i="12"/>
  <c r="Y557" i="12"/>
  <c r="J557" i="12"/>
  <c r="R557" i="12"/>
  <c r="Z557" i="12"/>
  <c r="K557" i="12"/>
  <c r="S557" i="12"/>
  <c r="AA557" i="12"/>
  <c r="E557" i="12"/>
  <c r="M557" i="12"/>
  <c r="U557" i="12"/>
  <c r="AC557" i="12"/>
  <c r="L557" i="12"/>
  <c r="N557" i="12"/>
  <c r="T557" i="12"/>
  <c r="AD557" i="12"/>
  <c r="V557" i="12"/>
  <c r="F557" i="12"/>
  <c r="AB557" i="12"/>
  <c r="D557" i="12"/>
  <c r="G553" i="12"/>
  <c r="O553" i="12"/>
  <c r="W553" i="12"/>
  <c r="H553" i="12"/>
  <c r="P553" i="12"/>
  <c r="X553" i="12"/>
  <c r="I553" i="12"/>
  <c r="Q553" i="12"/>
  <c r="Y553" i="12"/>
  <c r="J553" i="12"/>
  <c r="R553" i="12"/>
  <c r="Z553" i="12"/>
  <c r="K553" i="12"/>
  <c r="S553" i="12"/>
  <c r="AA553" i="12"/>
  <c r="E553" i="12"/>
  <c r="M553" i="12"/>
  <c r="U553" i="12"/>
  <c r="AC553" i="12"/>
  <c r="AB553" i="12"/>
  <c r="N553" i="12"/>
  <c r="V553" i="12"/>
  <c r="AD553" i="12"/>
  <c r="D553" i="12"/>
  <c r="F553" i="12"/>
  <c r="L553" i="12"/>
  <c r="T553" i="12"/>
  <c r="G549" i="12"/>
  <c r="O549" i="12"/>
  <c r="W549" i="12"/>
  <c r="J549" i="12"/>
  <c r="R549" i="12"/>
  <c r="Z549" i="12"/>
  <c r="H549" i="12"/>
  <c r="S549" i="12"/>
  <c r="AC549" i="12"/>
  <c r="I549" i="12"/>
  <c r="T549" i="12"/>
  <c r="AD549" i="12"/>
  <c r="K549" i="12"/>
  <c r="U549" i="12"/>
  <c r="L549" i="12"/>
  <c r="V549" i="12"/>
  <c r="M549" i="12"/>
  <c r="X549" i="12"/>
  <c r="E549" i="12"/>
  <c r="P549" i="12"/>
  <c r="AA549" i="12"/>
  <c r="Y549" i="12"/>
  <c r="F549" i="12"/>
  <c r="Q549" i="12"/>
  <c r="AB549" i="12"/>
  <c r="D549" i="12"/>
  <c r="N549" i="12"/>
  <c r="G545" i="12"/>
  <c r="O545" i="12"/>
  <c r="W545" i="12"/>
  <c r="H545" i="12"/>
  <c r="P545" i="12"/>
  <c r="X545" i="12"/>
  <c r="I545" i="12"/>
  <c r="Q545" i="12"/>
  <c r="Y545" i="12"/>
  <c r="J545" i="12"/>
  <c r="R545" i="12"/>
  <c r="Z545" i="12"/>
  <c r="S545" i="12"/>
  <c r="D545" i="12"/>
  <c r="T545" i="12"/>
  <c r="E545" i="12"/>
  <c r="U545" i="12"/>
  <c r="F545" i="12"/>
  <c r="V545" i="12"/>
  <c r="K545" i="12"/>
  <c r="AA545" i="12"/>
  <c r="M545" i="12"/>
  <c r="AC545" i="12"/>
  <c r="N545" i="12"/>
  <c r="AD545" i="12"/>
  <c r="L545" i="12"/>
  <c r="AB545" i="12"/>
  <c r="G541" i="12"/>
  <c r="O541" i="12"/>
  <c r="W541" i="12"/>
  <c r="H541" i="12"/>
  <c r="P541" i="12"/>
  <c r="X541" i="12"/>
  <c r="I541" i="12"/>
  <c r="Q541" i="12"/>
  <c r="Y541" i="12"/>
  <c r="J541" i="12"/>
  <c r="R541" i="12"/>
  <c r="Z541" i="12"/>
  <c r="S541" i="12"/>
  <c r="D541" i="12"/>
  <c r="T541" i="12"/>
  <c r="E541" i="12"/>
  <c r="U541" i="12"/>
  <c r="F541" i="12"/>
  <c r="V541" i="12"/>
  <c r="K541" i="12"/>
  <c r="AA541" i="12"/>
  <c r="M541" i="12"/>
  <c r="AC541" i="12"/>
  <c r="AB541" i="12"/>
  <c r="AD541" i="12"/>
  <c r="N541" i="12"/>
  <c r="L541" i="12"/>
  <c r="G537" i="12"/>
  <c r="O537" i="12"/>
  <c r="W537" i="12"/>
  <c r="H537" i="12"/>
  <c r="P537" i="12"/>
  <c r="X537" i="12"/>
  <c r="I537" i="12"/>
  <c r="Q537" i="12"/>
  <c r="Y537" i="12"/>
  <c r="J537" i="12"/>
  <c r="R537" i="12"/>
  <c r="Z537" i="12"/>
  <c r="E537" i="12"/>
  <c r="M537" i="12"/>
  <c r="U537" i="12"/>
  <c r="AC537" i="12"/>
  <c r="T537" i="12"/>
  <c r="V537" i="12"/>
  <c r="D537" i="12"/>
  <c r="AA537" i="12"/>
  <c r="F537" i="12"/>
  <c r="AB537" i="12"/>
  <c r="K537" i="12"/>
  <c r="AD537" i="12"/>
  <c r="N537" i="12"/>
  <c r="L537" i="12"/>
  <c r="S537" i="12"/>
  <c r="G533" i="12"/>
  <c r="O533" i="12"/>
  <c r="W533" i="12"/>
  <c r="H533" i="12"/>
  <c r="P533" i="12"/>
  <c r="X533" i="12"/>
  <c r="I533" i="12"/>
  <c r="Q533" i="12"/>
  <c r="Y533" i="12"/>
  <c r="J533" i="12"/>
  <c r="R533" i="12"/>
  <c r="Z533" i="12"/>
  <c r="E533" i="12"/>
  <c r="M533" i="12"/>
  <c r="U533" i="12"/>
  <c r="AC533" i="12"/>
  <c r="D533" i="12"/>
  <c r="AA533" i="12"/>
  <c r="F533" i="12"/>
  <c r="AB533" i="12"/>
  <c r="K533" i="12"/>
  <c r="AD533" i="12"/>
  <c r="L533" i="12"/>
  <c r="N533" i="12"/>
  <c r="T533" i="12"/>
  <c r="S533" i="12"/>
  <c r="V533" i="12"/>
  <c r="F529" i="12"/>
  <c r="G529" i="12"/>
  <c r="J529" i="12"/>
  <c r="D529" i="12"/>
  <c r="O529" i="12"/>
  <c r="W529" i="12"/>
  <c r="E529" i="12"/>
  <c r="P529" i="12"/>
  <c r="X529" i="12"/>
  <c r="H529" i="12"/>
  <c r="Q529" i="12"/>
  <c r="Y529" i="12"/>
  <c r="I529" i="12"/>
  <c r="R529" i="12"/>
  <c r="Z529" i="12"/>
  <c r="M529" i="12"/>
  <c r="U529" i="12"/>
  <c r="AC529" i="12"/>
  <c r="K529" i="12"/>
  <c r="AD529" i="12"/>
  <c r="L529" i="12"/>
  <c r="N529" i="12"/>
  <c r="S529" i="12"/>
  <c r="T529" i="12"/>
  <c r="AA529" i="12"/>
  <c r="AB529" i="12"/>
  <c r="V529" i="12"/>
  <c r="F525" i="12"/>
  <c r="N525" i="12"/>
  <c r="V525" i="12"/>
  <c r="AD525" i="12"/>
  <c r="G525" i="12"/>
  <c r="O525" i="12"/>
  <c r="W525" i="12"/>
  <c r="J525" i="12"/>
  <c r="R525" i="12"/>
  <c r="Z525" i="12"/>
  <c r="M525" i="12"/>
  <c r="AA525" i="12"/>
  <c r="P525" i="12"/>
  <c r="AB525" i="12"/>
  <c r="D525" i="12"/>
  <c r="Q525" i="12"/>
  <c r="AC525" i="12"/>
  <c r="E525" i="12"/>
  <c r="S525" i="12"/>
  <c r="K525" i="12"/>
  <c r="X525" i="12"/>
  <c r="T525" i="12"/>
  <c r="U525" i="12"/>
  <c r="Y525" i="12"/>
  <c r="I525" i="12"/>
  <c r="L525" i="12"/>
  <c r="H525" i="12"/>
  <c r="F521" i="12"/>
  <c r="N521" i="12"/>
  <c r="V521" i="12"/>
  <c r="AD521" i="12"/>
  <c r="G521" i="12"/>
  <c r="O521" i="12"/>
  <c r="W521" i="12"/>
  <c r="J521" i="12"/>
  <c r="R521" i="12"/>
  <c r="Z521" i="12"/>
  <c r="K521" i="12"/>
  <c r="X521" i="12"/>
  <c r="L521" i="12"/>
  <c r="Y521" i="12"/>
  <c r="M521" i="12"/>
  <c r="AA521" i="12"/>
  <c r="P521" i="12"/>
  <c r="AB521" i="12"/>
  <c r="D521" i="12"/>
  <c r="Q521" i="12"/>
  <c r="AC521" i="12"/>
  <c r="H521" i="12"/>
  <c r="T521" i="12"/>
  <c r="E521" i="12"/>
  <c r="I521" i="12"/>
  <c r="S521" i="12"/>
  <c r="U521" i="12"/>
  <c r="F517" i="12"/>
  <c r="N517" i="12"/>
  <c r="V517" i="12"/>
  <c r="AD517" i="12"/>
  <c r="G517" i="12"/>
  <c r="O517" i="12"/>
  <c r="W517" i="12"/>
  <c r="H517" i="12"/>
  <c r="P517" i="12"/>
  <c r="J517" i="12"/>
  <c r="R517" i="12"/>
  <c r="Z517" i="12"/>
  <c r="D517" i="12"/>
  <c r="T517" i="12"/>
  <c r="E517" i="12"/>
  <c r="U517" i="12"/>
  <c r="I517" i="12"/>
  <c r="X517" i="12"/>
  <c r="K517" i="12"/>
  <c r="Y517" i="12"/>
  <c r="L517" i="12"/>
  <c r="AA517" i="12"/>
  <c r="Q517" i="12"/>
  <c r="AC517" i="12"/>
  <c r="M517" i="12"/>
  <c r="S517" i="12"/>
  <c r="AB517" i="12"/>
  <c r="F513" i="12"/>
  <c r="N513" i="12"/>
  <c r="V513" i="12"/>
  <c r="AD513" i="12"/>
  <c r="G513" i="12"/>
  <c r="O513" i="12"/>
  <c r="W513" i="12"/>
  <c r="H513" i="12"/>
  <c r="P513" i="12"/>
  <c r="X513" i="12"/>
  <c r="J513" i="12"/>
  <c r="R513" i="12"/>
  <c r="Z513" i="12"/>
  <c r="D513" i="12"/>
  <c r="T513" i="12"/>
  <c r="E513" i="12"/>
  <c r="U513" i="12"/>
  <c r="I513" i="12"/>
  <c r="Y513" i="12"/>
  <c r="K513" i="12"/>
  <c r="AA513" i="12"/>
  <c r="L513" i="12"/>
  <c r="AB513" i="12"/>
  <c r="Q513" i="12"/>
  <c r="M513" i="12"/>
  <c r="S513" i="12"/>
  <c r="AC513" i="12"/>
  <c r="F509" i="12"/>
  <c r="N509" i="12"/>
  <c r="V509" i="12"/>
  <c r="AD509" i="12"/>
  <c r="G509" i="12"/>
  <c r="O509" i="12"/>
  <c r="W509" i="12"/>
  <c r="H509" i="12"/>
  <c r="P509" i="12"/>
  <c r="X509" i="12"/>
  <c r="J509" i="12"/>
  <c r="R509" i="12"/>
  <c r="Z509" i="12"/>
  <c r="D509" i="12"/>
  <c r="T509" i="12"/>
  <c r="E509" i="12"/>
  <c r="U509" i="12"/>
  <c r="I509" i="12"/>
  <c r="Y509" i="12"/>
  <c r="K509" i="12"/>
  <c r="AA509" i="12"/>
  <c r="L509" i="12"/>
  <c r="AB509" i="12"/>
  <c r="Q509" i="12"/>
  <c r="M509" i="12"/>
  <c r="AC509" i="12"/>
  <c r="S509" i="12"/>
  <c r="F505" i="12"/>
  <c r="N505" i="12"/>
  <c r="V505" i="12"/>
  <c r="AD505" i="12"/>
  <c r="G505" i="12"/>
  <c r="O505" i="12"/>
  <c r="W505" i="12"/>
  <c r="H505" i="12"/>
  <c r="P505" i="12"/>
  <c r="X505" i="12"/>
  <c r="J505" i="12"/>
  <c r="R505" i="12"/>
  <c r="Z505" i="12"/>
  <c r="D505" i="12"/>
  <c r="T505" i="12"/>
  <c r="E505" i="12"/>
  <c r="U505" i="12"/>
  <c r="I505" i="12"/>
  <c r="Y505" i="12"/>
  <c r="K505" i="12"/>
  <c r="AA505" i="12"/>
  <c r="L505" i="12"/>
  <c r="AB505" i="12"/>
  <c r="Q505" i="12"/>
  <c r="AC505" i="12"/>
  <c r="M505" i="12"/>
  <c r="S505" i="12"/>
  <c r="F501" i="12"/>
  <c r="N501" i="12"/>
  <c r="V501" i="12"/>
  <c r="AD501" i="12"/>
  <c r="G501" i="12"/>
  <c r="O501" i="12"/>
  <c r="W501" i="12"/>
  <c r="H501" i="12"/>
  <c r="P501" i="12"/>
  <c r="X501" i="12"/>
  <c r="I501" i="12"/>
  <c r="Q501" i="12"/>
  <c r="Y501" i="12"/>
  <c r="J501" i="12"/>
  <c r="R501" i="12"/>
  <c r="Z501" i="12"/>
  <c r="L501" i="12"/>
  <c r="M501" i="12"/>
  <c r="S501" i="12"/>
  <c r="T501" i="12"/>
  <c r="U501" i="12"/>
  <c r="E501" i="12"/>
  <c r="AB501" i="12"/>
  <c r="D501" i="12"/>
  <c r="K501" i="12"/>
  <c r="AA501" i="12"/>
  <c r="AC501" i="12"/>
  <c r="F497" i="12"/>
  <c r="N497" i="12"/>
  <c r="V497" i="12"/>
  <c r="AD497" i="12"/>
  <c r="G497" i="12"/>
  <c r="O497" i="12"/>
  <c r="W497" i="12"/>
  <c r="H497" i="12"/>
  <c r="P497" i="12"/>
  <c r="X497" i="12"/>
  <c r="I497" i="12"/>
  <c r="Q497" i="12"/>
  <c r="Y497" i="12"/>
  <c r="J497" i="12"/>
  <c r="R497" i="12"/>
  <c r="Z497" i="12"/>
  <c r="S497" i="12"/>
  <c r="T497" i="12"/>
  <c r="U497" i="12"/>
  <c r="D497" i="12"/>
  <c r="AA497" i="12"/>
  <c r="E497" i="12"/>
  <c r="AB497" i="12"/>
  <c r="L497" i="12"/>
  <c r="AC497" i="12"/>
  <c r="K497" i="12"/>
  <c r="M497" i="12"/>
  <c r="F493" i="12"/>
  <c r="N493" i="12"/>
  <c r="V493" i="12"/>
  <c r="AD493" i="12"/>
  <c r="G493" i="12"/>
  <c r="O493" i="12"/>
  <c r="W493" i="12"/>
  <c r="H493" i="12"/>
  <c r="P493" i="12"/>
  <c r="X493" i="12"/>
  <c r="I493" i="12"/>
  <c r="Q493" i="12"/>
  <c r="Y493" i="12"/>
  <c r="J493" i="12"/>
  <c r="R493" i="12"/>
  <c r="Z493" i="12"/>
  <c r="U493" i="12"/>
  <c r="D493" i="12"/>
  <c r="AA493" i="12"/>
  <c r="E493" i="12"/>
  <c r="AB493" i="12"/>
  <c r="K493" i="12"/>
  <c r="AC493" i="12"/>
  <c r="L493" i="12"/>
  <c r="S493" i="12"/>
  <c r="M493" i="12"/>
  <c r="T493" i="12"/>
  <c r="F489" i="12"/>
  <c r="N489" i="12"/>
  <c r="V489" i="12"/>
  <c r="AD489" i="12"/>
  <c r="G489" i="12"/>
  <c r="O489" i="12"/>
  <c r="W489" i="12"/>
  <c r="H489" i="12"/>
  <c r="P489" i="12"/>
  <c r="X489" i="12"/>
  <c r="I489" i="12"/>
  <c r="Q489" i="12"/>
  <c r="Y489" i="12"/>
  <c r="J489" i="12"/>
  <c r="R489" i="12"/>
  <c r="Z489" i="12"/>
  <c r="E489" i="12"/>
  <c r="AB489" i="12"/>
  <c r="K489" i="12"/>
  <c r="AC489" i="12"/>
  <c r="L489" i="12"/>
  <c r="M489" i="12"/>
  <c r="S489" i="12"/>
  <c r="U489" i="12"/>
  <c r="D489" i="12"/>
  <c r="T489" i="12"/>
  <c r="AA489" i="12"/>
  <c r="F485" i="12"/>
  <c r="N485" i="12"/>
  <c r="V485" i="12"/>
  <c r="AD485" i="12"/>
  <c r="G485" i="12"/>
  <c r="O485" i="12"/>
  <c r="W485" i="12"/>
  <c r="H485" i="12"/>
  <c r="P485" i="12"/>
  <c r="X485" i="12"/>
  <c r="I485" i="12"/>
  <c r="Q485" i="12"/>
  <c r="Y485" i="12"/>
  <c r="J485" i="12"/>
  <c r="R485" i="12"/>
  <c r="Z485" i="12"/>
  <c r="L485" i="12"/>
  <c r="M485" i="12"/>
  <c r="S485" i="12"/>
  <c r="T485" i="12"/>
  <c r="U485" i="12"/>
  <c r="E485" i="12"/>
  <c r="AB485" i="12"/>
  <c r="AA485" i="12"/>
  <c r="AC485" i="12"/>
  <c r="D485" i="12"/>
  <c r="K485" i="12"/>
  <c r="F481" i="12"/>
  <c r="N481" i="12"/>
  <c r="V481" i="12"/>
  <c r="AD481" i="12"/>
  <c r="G481" i="12"/>
  <c r="O481" i="12"/>
  <c r="W481" i="12"/>
  <c r="H481" i="12"/>
  <c r="P481" i="12"/>
  <c r="X481" i="12"/>
  <c r="I481" i="12"/>
  <c r="Q481" i="12"/>
  <c r="Y481" i="12"/>
  <c r="J481" i="12"/>
  <c r="R481" i="12"/>
  <c r="Z481" i="12"/>
  <c r="S481" i="12"/>
  <c r="T481" i="12"/>
  <c r="U481" i="12"/>
  <c r="D481" i="12"/>
  <c r="AA481" i="12"/>
  <c r="E481" i="12"/>
  <c r="AB481" i="12"/>
  <c r="L481" i="12"/>
  <c r="K481" i="12"/>
  <c r="AC481" i="12"/>
  <c r="M481" i="12"/>
  <c r="F477" i="12"/>
  <c r="N477" i="12"/>
  <c r="V477" i="12"/>
  <c r="AD477" i="12"/>
  <c r="G477" i="12"/>
  <c r="O477" i="12"/>
  <c r="W477" i="12"/>
  <c r="H477" i="12"/>
  <c r="P477" i="12"/>
  <c r="X477" i="12"/>
  <c r="I477" i="12"/>
  <c r="Q477" i="12"/>
  <c r="Y477" i="12"/>
  <c r="J477" i="12"/>
  <c r="R477" i="12"/>
  <c r="Z477" i="12"/>
  <c r="U477" i="12"/>
  <c r="D477" i="12"/>
  <c r="AA477" i="12"/>
  <c r="E477" i="12"/>
  <c r="AB477" i="12"/>
  <c r="K477" i="12"/>
  <c r="AC477" i="12"/>
  <c r="L477" i="12"/>
  <c r="S477" i="12"/>
  <c r="M477" i="12"/>
  <c r="T477" i="12"/>
  <c r="F473" i="12"/>
  <c r="N473" i="12"/>
  <c r="V473" i="12"/>
  <c r="AD473" i="12"/>
  <c r="G473" i="12"/>
  <c r="O473" i="12"/>
  <c r="W473" i="12"/>
  <c r="H473" i="12"/>
  <c r="P473" i="12"/>
  <c r="X473" i="12"/>
  <c r="I473" i="12"/>
  <c r="Q473" i="12"/>
  <c r="Y473" i="12"/>
  <c r="J473" i="12"/>
  <c r="R473" i="12"/>
  <c r="Z473" i="12"/>
  <c r="E473" i="12"/>
  <c r="AB473" i="12"/>
  <c r="K473" i="12"/>
  <c r="AC473" i="12"/>
  <c r="L473" i="12"/>
  <c r="M473" i="12"/>
  <c r="S473" i="12"/>
  <c r="U473" i="12"/>
  <c r="T473" i="12"/>
  <c r="AA473" i="12"/>
  <c r="D473" i="12"/>
  <c r="F469" i="12"/>
  <c r="N469" i="12"/>
  <c r="V469" i="12"/>
  <c r="AD469" i="12"/>
  <c r="G469" i="12"/>
  <c r="O469" i="12"/>
  <c r="W469" i="12"/>
  <c r="H469" i="12"/>
  <c r="P469" i="12"/>
  <c r="X469" i="12"/>
  <c r="I469" i="12"/>
  <c r="Q469" i="12"/>
  <c r="Y469" i="12"/>
  <c r="J469" i="12"/>
  <c r="R469" i="12"/>
  <c r="Z469" i="12"/>
  <c r="L469" i="12"/>
  <c r="M469" i="12"/>
  <c r="S469" i="12"/>
  <c r="T469" i="12"/>
  <c r="U469" i="12"/>
  <c r="E469" i="12"/>
  <c r="AB469" i="12"/>
  <c r="D469" i="12"/>
  <c r="AA469" i="12"/>
  <c r="K469" i="12"/>
  <c r="AC469" i="12"/>
  <c r="D465" i="12"/>
  <c r="L465" i="12"/>
  <c r="E465" i="12"/>
  <c r="M465" i="12"/>
  <c r="F465" i="12"/>
  <c r="N465" i="12"/>
  <c r="H465" i="12"/>
  <c r="P465" i="12"/>
  <c r="J465" i="12"/>
  <c r="V465" i="12"/>
  <c r="AD465" i="12"/>
  <c r="K465" i="12"/>
  <c r="W465" i="12"/>
  <c r="O465" i="12"/>
  <c r="X465" i="12"/>
  <c r="Q465" i="12"/>
  <c r="Y465" i="12"/>
  <c r="R465" i="12"/>
  <c r="Z465" i="12"/>
  <c r="S465" i="12"/>
  <c r="T465" i="12"/>
  <c r="U465" i="12"/>
  <c r="AA465" i="12"/>
  <c r="AB465" i="12"/>
  <c r="G465" i="12"/>
  <c r="I465" i="12"/>
  <c r="AC465" i="12"/>
  <c r="D461" i="12"/>
  <c r="L461" i="12"/>
  <c r="T461" i="12"/>
  <c r="AB461" i="12"/>
  <c r="E461" i="12"/>
  <c r="M461" i="12"/>
  <c r="U461" i="12"/>
  <c r="AC461" i="12"/>
  <c r="F461" i="12"/>
  <c r="N461" i="12"/>
  <c r="V461" i="12"/>
  <c r="AD461" i="12"/>
  <c r="H461" i="12"/>
  <c r="P461" i="12"/>
  <c r="X461" i="12"/>
  <c r="J461" i="12"/>
  <c r="Z461" i="12"/>
  <c r="K461" i="12"/>
  <c r="AA461" i="12"/>
  <c r="O461" i="12"/>
  <c r="Q461" i="12"/>
  <c r="R461" i="12"/>
  <c r="G461" i="12"/>
  <c r="I461" i="12"/>
  <c r="S461" i="12"/>
  <c r="W461" i="12"/>
  <c r="Y461" i="12"/>
  <c r="D457" i="12"/>
  <c r="L457" i="12"/>
  <c r="T457" i="12"/>
  <c r="AB457" i="12"/>
  <c r="E457" i="12"/>
  <c r="M457" i="12"/>
  <c r="U457" i="12"/>
  <c r="AC457" i="12"/>
  <c r="F457" i="12"/>
  <c r="N457" i="12"/>
  <c r="V457" i="12"/>
  <c r="AD457" i="12"/>
  <c r="H457" i="12"/>
  <c r="P457" i="12"/>
  <c r="X457" i="12"/>
  <c r="J457" i="12"/>
  <c r="Z457" i="12"/>
  <c r="K457" i="12"/>
  <c r="AA457" i="12"/>
  <c r="O457" i="12"/>
  <c r="Q457" i="12"/>
  <c r="R457" i="12"/>
  <c r="Y457" i="12"/>
  <c r="G457" i="12"/>
  <c r="S457" i="12"/>
  <c r="I457" i="12"/>
  <c r="W457" i="12"/>
  <c r="D453" i="12"/>
  <c r="L453" i="12"/>
  <c r="T453" i="12"/>
  <c r="AB453" i="12"/>
  <c r="E453" i="12"/>
  <c r="M453" i="12"/>
  <c r="U453" i="12"/>
  <c r="AC453" i="12"/>
  <c r="F453" i="12"/>
  <c r="N453" i="12"/>
  <c r="V453" i="12"/>
  <c r="AD453" i="12"/>
  <c r="H453" i="12"/>
  <c r="P453" i="12"/>
  <c r="X453" i="12"/>
  <c r="J453" i="12"/>
  <c r="Z453" i="12"/>
  <c r="K453" i="12"/>
  <c r="AA453" i="12"/>
  <c r="O453" i="12"/>
  <c r="Q453" i="12"/>
  <c r="R453" i="12"/>
  <c r="I453" i="12"/>
  <c r="S453" i="12"/>
  <c r="W453" i="12"/>
  <c r="Y453" i="12"/>
  <c r="G453" i="12"/>
  <c r="D449" i="12"/>
  <c r="L449" i="12"/>
  <c r="T449" i="12"/>
  <c r="AB449" i="12"/>
  <c r="E449" i="12"/>
  <c r="M449" i="12"/>
  <c r="U449" i="12"/>
  <c r="AC449" i="12"/>
  <c r="F449" i="12"/>
  <c r="N449" i="12"/>
  <c r="V449" i="12"/>
  <c r="AD449" i="12"/>
  <c r="H449" i="12"/>
  <c r="P449" i="12"/>
  <c r="X449" i="12"/>
  <c r="J449" i="12"/>
  <c r="Z449" i="12"/>
  <c r="K449" i="12"/>
  <c r="AA449" i="12"/>
  <c r="O449" i="12"/>
  <c r="Q449" i="12"/>
  <c r="R449" i="12"/>
  <c r="G449" i="12"/>
  <c r="I449" i="12"/>
  <c r="S449" i="12"/>
  <c r="Y449" i="12"/>
  <c r="W449" i="12"/>
  <c r="D445" i="12"/>
  <c r="L445" i="12"/>
  <c r="T445" i="12"/>
  <c r="AB445" i="12"/>
  <c r="E445" i="12"/>
  <c r="M445" i="12"/>
  <c r="U445" i="12"/>
  <c r="AC445" i="12"/>
  <c r="F445" i="12"/>
  <c r="N445" i="12"/>
  <c r="V445" i="12"/>
  <c r="AD445" i="12"/>
  <c r="H445" i="12"/>
  <c r="P445" i="12"/>
  <c r="X445" i="12"/>
  <c r="J445" i="12"/>
  <c r="Z445" i="12"/>
  <c r="K445" i="12"/>
  <c r="AA445" i="12"/>
  <c r="O445" i="12"/>
  <c r="Q445" i="12"/>
  <c r="R445" i="12"/>
  <c r="W445" i="12"/>
  <c r="Y445" i="12"/>
  <c r="I445" i="12"/>
  <c r="G445" i="12"/>
  <c r="S445" i="12"/>
  <c r="D441" i="12"/>
  <c r="L441" i="12"/>
  <c r="T441" i="12"/>
  <c r="AB441" i="12"/>
  <c r="E441" i="12"/>
  <c r="M441" i="12"/>
  <c r="U441" i="12"/>
  <c r="AC441" i="12"/>
  <c r="F441" i="12"/>
  <c r="N441" i="12"/>
  <c r="V441" i="12"/>
  <c r="AD441" i="12"/>
  <c r="H441" i="12"/>
  <c r="P441" i="12"/>
  <c r="X441" i="12"/>
  <c r="J441" i="12"/>
  <c r="Z441" i="12"/>
  <c r="K441" i="12"/>
  <c r="AA441" i="12"/>
  <c r="O441" i="12"/>
  <c r="Q441" i="12"/>
  <c r="R441" i="12"/>
  <c r="S441" i="12"/>
  <c r="G441" i="12"/>
  <c r="W441" i="12"/>
  <c r="I441" i="12"/>
  <c r="Y441" i="12"/>
  <c r="D437" i="12"/>
  <c r="L437" i="12"/>
  <c r="T437" i="12"/>
  <c r="AB437" i="12"/>
  <c r="E437" i="12"/>
  <c r="M437" i="12"/>
  <c r="U437" i="12"/>
  <c r="AC437" i="12"/>
  <c r="F437" i="12"/>
  <c r="N437" i="12"/>
  <c r="V437" i="12"/>
  <c r="AD437" i="12"/>
  <c r="H437" i="12"/>
  <c r="P437" i="12"/>
  <c r="X437" i="12"/>
  <c r="J437" i="12"/>
  <c r="Z437" i="12"/>
  <c r="K437" i="12"/>
  <c r="AA437" i="12"/>
  <c r="O437" i="12"/>
  <c r="Q437" i="12"/>
  <c r="R437" i="12"/>
  <c r="S437" i="12"/>
  <c r="W437" i="12"/>
  <c r="Y437" i="12"/>
  <c r="G437" i="12"/>
  <c r="I437" i="12"/>
  <c r="D433" i="12"/>
  <c r="L433" i="12"/>
  <c r="T433" i="12"/>
  <c r="AB433" i="12"/>
  <c r="E433" i="12"/>
  <c r="M433" i="12"/>
  <c r="U433" i="12"/>
  <c r="AC433" i="12"/>
  <c r="F433" i="12"/>
  <c r="N433" i="12"/>
  <c r="V433" i="12"/>
  <c r="AD433" i="12"/>
  <c r="G433" i="12"/>
  <c r="O433" i="12"/>
  <c r="W433" i="12"/>
  <c r="H433" i="12"/>
  <c r="P433" i="12"/>
  <c r="X433" i="12"/>
  <c r="R433" i="12"/>
  <c r="S433" i="12"/>
  <c r="Y433" i="12"/>
  <c r="Z433" i="12"/>
  <c r="I433" i="12"/>
  <c r="AA433" i="12"/>
  <c r="J433" i="12"/>
  <c r="K433" i="12"/>
  <c r="Q433" i="12"/>
  <c r="D429" i="12"/>
  <c r="L429" i="12"/>
  <c r="T429" i="12"/>
  <c r="AB429" i="12"/>
  <c r="E429" i="12"/>
  <c r="M429" i="12"/>
  <c r="U429" i="12"/>
  <c r="AC429" i="12"/>
  <c r="F429" i="12"/>
  <c r="N429" i="12"/>
  <c r="V429" i="12"/>
  <c r="AD429" i="12"/>
  <c r="G429" i="12"/>
  <c r="O429" i="12"/>
  <c r="W429" i="12"/>
  <c r="H429" i="12"/>
  <c r="P429" i="12"/>
  <c r="X429" i="12"/>
  <c r="Y429" i="12"/>
  <c r="Z429" i="12"/>
  <c r="I429" i="12"/>
  <c r="AA429" i="12"/>
  <c r="J429" i="12"/>
  <c r="K429" i="12"/>
  <c r="Q429" i="12"/>
  <c r="R429" i="12"/>
  <c r="S429" i="12"/>
  <c r="D425" i="12"/>
  <c r="L425" i="12"/>
  <c r="T425" i="12"/>
  <c r="AB425" i="12"/>
  <c r="E425" i="12"/>
  <c r="M425" i="12"/>
  <c r="U425" i="12"/>
  <c r="AC425" i="12"/>
  <c r="F425" i="12"/>
  <c r="N425" i="12"/>
  <c r="V425" i="12"/>
  <c r="AD425" i="12"/>
  <c r="G425" i="12"/>
  <c r="O425" i="12"/>
  <c r="W425" i="12"/>
  <c r="H425" i="12"/>
  <c r="P425" i="12"/>
  <c r="X425" i="12"/>
  <c r="I425" i="12"/>
  <c r="AA425" i="12"/>
  <c r="J425" i="12"/>
  <c r="K425" i="12"/>
  <c r="Q425" i="12"/>
  <c r="R425" i="12"/>
  <c r="S425" i="12"/>
  <c r="Y425" i="12"/>
  <c r="Z425" i="12"/>
  <c r="D421" i="12"/>
  <c r="L421" i="12"/>
  <c r="T421" i="12"/>
  <c r="AB421" i="12"/>
  <c r="E421" i="12"/>
  <c r="M421" i="12"/>
  <c r="U421" i="12"/>
  <c r="AC421" i="12"/>
  <c r="F421" i="12"/>
  <c r="N421" i="12"/>
  <c r="V421" i="12"/>
  <c r="AD421" i="12"/>
  <c r="G421" i="12"/>
  <c r="O421" i="12"/>
  <c r="W421" i="12"/>
  <c r="H421" i="12"/>
  <c r="P421" i="12"/>
  <c r="X421" i="12"/>
  <c r="K421" i="12"/>
  <c r="Q421" i="12"/>
  <c r="R421" i="12"/>
  <c r="S421" i="12"/>
  <c r="Y421" i="12"/>
  <c r="Z421" i="12"/>
  <c r="I421" i="12"/>
  <c r="J421" i="12"/>
  <c r="AA421" i="12"/>
  <c r="D417" i="12"/>
  <c r="L417" i="12"/>
  <c r="T417" i="12"/>
  <c r="AB417" i="12"/>
  <c r="E417" i="12"/>
  <c r="M417" i="12"/>
  <c r="U417" i="12"/>
  <c r="AC417" i="12"/>
  <c r="F417" i="12"/>
  <c r="N417" i="12"/>
  <c r="V417" i="12"/>
  <c r="AD417" i="12"/>
  <c r="G417" i="12"/>
  <c r="O417" i="12"/>
  <c r="W417" i="12"/>
  <c r="H417" i="12"/>
  <c r="P417" i="12"/>
  <c r="X417" i="12"/>
  <c r="R417" i="12"/>
  <c r="S417" i="12"/>
  <c r="Y417" i="12"/>
  <c r="Z417" i="12"/>
  <c r="I417" i="12"/>
  <c r="AA417" i="12"/>
  <c r="J417" i="12"/>
  <c r="K417" i="12"/>
  <c r="Q417" i="12"/>
  <c r="D413" i="12"/>
  <c r="L413" i="12"/>
  <c r="T413" i="12"/>
  <c r="AB413" i="12"/>
  <c r="E413" i="12"/>
  <c r="M413" i="12"/>
  <c r="U413" i="12"/>
  <c r="AC413" i="12"/>
  <c r="F413" i="12"/>
  <c r="N413" i="12"/>
  <c r="V413" i="12"/>
  <c r="AD413" i="12"/>
  <c r="G413" i="12"/>
  <c r="O413" i="12"/>
  <c r="W413" i="12"/>
  <c r="H413" i="12"/>
  <c r="P413" i="12"/>
  <c r="X413" i="12"/>
  <c r="Y413" i="12"/>
  <c r="Z413" i="12"/>
  <c r="I413" i="12"/>
  <c r="AA413" i="12"/>
  <c r="J413" i="12"/>
  <c r="K413" i="12"/>
  <c r="Q413" i="12"/>
  <c r="R413" i="12"/>
  <c r="S413" i="12"/>
  <c r="D409" i="12"/>
  <c r="L409" i="12"/>
  <c r="T409" i="12"/>
  <c r="AB409" i="12"/>
  <c r="E409" i="12"/>
  <c r="M409" i="12"/>
  <c r="U409" i="12"/>
  <c r="AC409" i="12"/>
  <c r="F409" i="12"/>
  <c r="N409" i="12"/>
  <c r="V409" i="12"/>
  <c r="AD409" i="12"/>
  <c r="G409" i="12"/>
  <c r="O409" i="12"/>
  <c r="W409" i="12"/>
  <c r="H409" i="12"/>
  <c r="P409" i="12"/>
  <c r="X409" i="12"/>
  <c r="I409" i="12"/>
  <c r="AA409" i="12"/>
  <c r="J409" i="12"/>
  <c r="K409" i="12"/>
  <c r="Q409" i="12"/>
  <c r="R409" i="12"/>
  <c r="S409" i="12"/>
  <c r="Y409" i="12"/>
  <c r="Z409" i="12"/>
  <c r="G405" i="12"/>
  <c r="O405" i="12"/>
  <c r="H405" i="12"/>
  <c r="P405" i="12"/>
  <c r="X405" i="12"/>
  <c r="K405" i="12"/>
  <c r="S405" i="12"/>
  <c r="E405" i="12"/>
  <c r="R405" i="12"/>
  <c r="AB405" i="12"/>
  <c r="F405" i="12"/>
  <c r="T405" i="12"/>
  <c r="AC405" i="12"/>
  <c r="I405" i="12"/>
  <c r="U405" i="12"/>
  <c r="AD405" i="12"/>
  <c r="J405" i="12"/>
  <c r="V405" i="12"/>
  <c r="L405" i="12"/>
  <c r="W405" i="12"/>
  <c r="D405" i="12"/>
  <c r="M405" i="12"/>
  <c r="N405" i="12"/>
  <c r="Q405" i="12"/>
  <c r="Y405" i="12"/>
  <c r="Z405" i="12"/>
  <c r="AA405" i="12"/>
  <c r="G401" i="12"/>
  <c r="O401" i="12"/>
  <c r="W401" i="12"/>
  <c r="H401" i="12"/>
  <c r="P401" i="12"/>
  <c r="X401" i="12"/>
  <c r="I401" i="12"/>
  <c r="Q401" i="12"/>
  <c r="Y401" i="12"/>
  <c r="K401" i="12"/>
  <c r="S401" i="12"/>
  <c r="AA401" i="12"/>
  <c r="D401" i="12"/>
  <c r="T401" i="12"/>
  <c r="E401" i="12"/>
  <c r="U401" i="12"/>
  <c r="F401" i="12"/>
  <c r="V401" i="12"/>
  <c r="J401" i="12"/>
  <c r="Z401" i="12"/>
  <c r="L401" i="12"/>
  <c r="AB401" i="12"/>
  <c r="M401" i="12"/>
  <c r="N401" i="12"/>
  <c r="R401" i="12"/>
  <c r="AC401" i="12"/>
  <c r="AD401" i="12"/>
  <c r="G397" i="12"/>
  <c r="O397" i="12"/>
  <c r="W397" i="12"/>
  <c r="H397" i="12"/>
  <c r="P397" i="12"/>
  <c r="X397" i="12"/>
  <c r="I397" i="12"/>
  <c r="Q397" i="12"/>
  <c r="Y397" i="12"/>
  <c r="K397" i="12"/>
  <c r="S397" i="12"/>
  <c r="AA397" i="12"/>
  <c r="D397" i="12"/>
  <c r="T397" i="12"/>
  <c r="E397" i="12"/>
  <c r="U397" i="12"/>
  <c r="F397" i="12"/>
  <c r="V397" i="12"/>
  <c r="J397" i="12"/>
  <c r="Z397" i="12"/>
  <c r="L397" i="12"/>
  <c r="AB397" i="12"/>
  <c r="AD397" i="12"/>
  <c r="M397" i="12"/>
  <c r="N397" i="12"/>
  <c r="R397" i="12"/>
  <c r="AC397" i="12"/>
  <c r="G393" i="12"/>
  <c r="O393" i="12"/>
  <c r="W393" i="12"/>
  <c r="H393" i="12"/>
  <c r="P393" i="12"/>
  <c r="X393" i="12"/>
  <c r="I393" i="12"/>
  <c r="Q393" i="12"/>
  <c r="Y393" i="12"/>
  <c r="K393" i="12"/>
  <c r="S393" i="12"/>
  <c r="AA393" i="12"/>
  <c r="D393" i="12"/>
  <c r="T393" i="12"/>
  <c r="E393" i="12"/>
  <c r="U393" i="12"/>
  <c r="F393" i="12"/>
  <c r="V393" i="12"/>
  <c r="J393" i="12"/>
  <c r="Z393" i="12"/>
  <c r="L393" i="12"/>
  <c r="AB393" i="12"/>
  <c r="N393" i="12"/>
  <c r="R393" i="12"/>
  <c r="AC393" i="12"/>
  <c r="AD393" i="12"/>
  <c r="M393" i="12"/>
  <c r="G389" i="12"/>
  <c r="O389" i="12"/>
  <c r="W389" i="12"/>
  <c r="H389" i="12"/>
  <c r="P389" i="12"/>
  <c r="X389" i="12"/>
  <c r="I389" i="12"/>
  <c r="Q389" i="12"/>
  <c r="Y389" i="12"/>
  <c r="J389" i="12"/>
  <c r="K389" i="12"/>
  <c r="S389" i="12"/>
  <c r="AA389" i="12"/>
  <c r="T389" i="12"/>
  <c r="D389" i="12"/>
  <c r="U389" i="12"/>
  <c r="E389" i="12"/>
  <c r="V389" i="12"/>
  <c r="F389" i="12"/>
  <c r="Z389" i="12"/>
  <c r="L389" i="12"/>
  <c r="AB389" i="12"/>
  <c r="M389" i="12"/>
  <c r="N389" i="12"/>
  <c r="R389" i="12"/>
  <c r="AC389" i="12"/>
  <c r="AD389" i="12"/>
  <c r="G385" i="12"/>
  <c r="O385" i="12"/>
  <c r="W385" i="12"/>
  <c r="H385" i="12"/>
  <c r="P385" i="12"/>
  <c r="X385" i="12"/>
  <c r="I385" i="12"/>
  <c r="Q385" i="12"/>
  <c r="Y385" i="12"/>
  <c r="J385" i="12"/>
  <c r="R385" i="12"/>
  <c r="Z385" i="12"/>
  <c r="K385" i="12"/>
  <c r="S385" i="12"/>
  <c r="AA385" i="12"/>
  <c r="E385" i="12"/>
  <c r="AB385" i="12"/>
  <c r="F385" i="12"/>
  <c r="AC385" i="12"/>
  <c r="L385" i="12"/>
  <c r="AD385" i="12"/>
  <c r="M385" i="12"/>
  <c r="N385" i="12"/>
  <c r="D385" i="12"/>
  <c r="T385" i="12"/>
  <c r="U385" i="12"/>
  <c r="V385" i="12"/>
  <c r="G381" i="12"/>
  <c r="O381" i="12"/>
  <c r="W381" i="12"/>
  <c r="H381" i="12"/>
  <c r="P381" i="12"/>
  <c r="X381" i="12"/>
  <c r="I381" i="12"/>
  <c r="Q381" i="12"/>
  <c r="Y381" i="12"/>
  <c r="J381" i="12"/>
  <c r="R381" i="12"/>
  <c r="Z381" i="12"/>
  <c r="K381" i="12"/>
  <c r="S381" i="12"/>
  <c r="AA381" i="12"/>
  <c r="L381" i="12"/>
  <c r="AD381" i="12"/>
  <c r="M381" i="12"/>
  <c r="N381" i="12"/>
  <c r="T381" i="12"/>
  <c r="U381" i="12"/>
  <c r="D381" i="12"/>
  <c r="E381" i="12"/>
  <c r="F381" i="12"/>
  <c r="V381" i="12"/>
  <c r="AB381" i="12"/>
  <c r="AC381" i="12"/>
  <c r="G377" i="12"/>
  <c r="O377" i="12"/>
  <c r="W377" i="12"/>
  <c r="H377" i="12"/>
  <c r="P377" i="12"/>
  <c r="X377" i="12"/>
  <c r="I377" i="12"/>
  <c r="Q377" i="12"/>
  <c r="Y377" i="12"/>
  <c r="J377" i="12"/>
  <c r="R377" i="12"/>
  <c r="Z377" i="12"/>
  <c r="K377" i="12"/>
  <c r="S377" i="12"/>
  <c r="AA377" i="12"/>
  <c r="N377" i="12"/>
  <c r="T377" i="12"/>
  <c r="U377" i="12"/>
  <c r="D377" i="12"/>
  <c r="V377" i="12"/>
  <c r="E377" i="12"/>
  <c r="AB377" i="12"/>
  <c r="F377" i="12"/>
  <c r="L377" i="12"/>
  <c r="M377" i="12"/>
  <c r="AC377" i="12"/>
  <c r="AD377" i="12"/>
  <c r="G373" i="12"/>
  <c r="O373" i="12"/>
  <c r="W373" i="12"/>
  <c r="H373" i="12"/>
  <c r="P373" i="12"/>
  <c r="X373" i="12"/>
  <c r="I373" i="12"/>
  <c r="Q373" i="12"/>
  <c r="Y373" i="12"/>
  <c r="J373" i="12"/>
  <c r="R373" i="12"/>
  <c r="Z373" i="12"/>
  <c r="K373" i="12"/>
  <c r="S373" i="12"/>
  <c r="AA373" i="12"/>
  <c r="U373" i="12"/>
  <c r="D373" i="12"/>
  <c r="V373" i="12"/>
  <c r="E373" i="12"/>
  <c r="AB373" i="12"/>
  <c r="F373" i="12"/>
  <c r="AC373" i="12"/>
  <c r="L373" i="12"/>
  <c r="AD373" i="12"/>
  <c r="M373" i="12"/>
  <c r="N373" i="12"/>
  <c r="T373" i="12"/>
  <c r="F369" i="12"/>
  <c r="G369" i="12"/>
  <c r="O369" i="12"/>
  <c r="W369" i="12"/>
  <c r="H369" i="12"/>
  <c r="P369" i="12"/>
  <c r="X369" i="12"/>
  <c r="I369" i="12"/>
  <c r="Q369" i="12"/>
  <c r="Y369" i="12"/>
  <c r="J369" i="12"/>
  <c r="R369" i="12"/>
  <c r="Z369" i="12"/>
  <c r="K369" i="12"/>
  <c r="S369" i="12"/>
  <c r="AA369" i="12"/>
  <c r="L369" i="12"/>
  <c r="T369" i="12"/>
  <c r="AB369" i="12"/>
  <c r="U369" i="12"/>
  <c r="V369" i="12"/>
  <c r="AC369" i="12"/>
  <c r="AD369" i="12"/>
  <c r="D369" i="12"/>
  <c r="E369" i="12"/>
  <c r="M369" i="12"/>
  <c r="N369" i="12"/>
  <c r="J365" i="12"/>
  <c r="R365" i="12"/>
  <c r="Z365" i="12"/>
  <c r="K365" i="12"/>
  <c r="S365" i="12"/>
  <c r="AA365" i="12"/>
  <c r="D365" i="12"/>
  <c r="L365" i="12"/>
  <c r="T365" i="12"/>
  <c r="AB365" i="12"/>
  <c r="F365" i="12"/>
  <c r="N365" i="12"/>
  <c r="V365" i="12"/>
  <c r="AD365" i="12"/>
  <c r="G365" i="12"/>
  <c r="O365" i="12"/>
  <c r="W365" i="12"/>
  <c r="H365" i="12"/>
  <c r="AC365" i="12"/>
  <c r="I365" i="12"/>
  <c r="M365" i="12"/>
  <c r="P365" i="12"/>
  <c r="Q365" i="12"/>
  <c r="U365" i="12"/>
  <c r="E365" i="12"/>
  <c r="X365" i="12"/>
  <c r="Y365" i="12"/>
  <c r="J361" i="12"/>
  <c r="R361" i="12"/>
  <c r="Z361" i="12"/>
  <c r="K361" i="12"/>
  <c r="S361" i="12"/>
  <c r="AA361" i="12"/>
  <c r="D361" i="12"/>
  <c r="L361" i="12"/>
  <c r="T361" i="12"/>
  <c r="AB361" i="12"/>
  <c r="F361" i="12"/>
  <c r="N361" i="12"/>
  <c r="V361" i="12"/>
  <c r="AD361" i="12"/>
  <c r="G361" i="12"/>
  <c r="O361" i="12"/>
  <c r="W361" i="12"/>
  <c r="M361" i="12"/>
  <c r="P361" i="12"/>
  <c r="Q361" i="12"/>
  <c r="U361" i="12"/>
  <c r="X361" i="12"/>
  <c r="E361" i="12"/>
  <c r="Y361" i="12"/>
  <c r="AC361" i="12"/>
  <c r="H361" i="12"/>
  <c r="I361" i="12"/>
  <c r="J357" i="12"/>
  <c r="R357" i="12"/>
  <c r="Z357" i="12"/>
  <c r="K357" i="12"/>
  <c r="S357" i="12"/>
  <c r="AA357" i="12"/>
  <c r="D357" i="12"/>
  <c r="L357" i="12"/>
  <c r="T357" i="12"/>
  <c r="AB357" i="12"/>
  <c r="F357" i="12"/>
  <c r="N357" i="12"/>
  <c r="V357" i="12"/>
  <c r="AD357" i="12"/>
  <c r="G357" i="12"/>
  <c r="O357" i="12"/>
  <c r="W357" i="12"/>
  <c r="Q357" i="12"/>
  <c r="U357" i="12"/>
  <c r="X357" i="12"/>
  <c r="E357" i="12"/>
  <c r="Y357" i="12"/>
  <c r="H357" i="12"/>
  <c r="AC357" i="12"/>
  <c r="I357" i="12"/>
  <c r="M357" i="12"/>
  <c r="P357" i="12"/>
  <c r="J353" i="12"/>
  <c r="R353" i="12"/>
  <c r="Z353" i="12"/>
  <c r="K353" i="12"/>
  <c r="S353" i="12"/>
  <c r="AA353" i="12"/>
  <c r="D353" i="12"/>
  <c r="L353" i="12"/>
  <c r="T353" i="12"/>
  <c r="AB353" i="12"/>
  <c r="F353" i="12"/>
  <c r="N353" i="12"/>
  <c r="V353" i="12"/>
  <c r="AD353" i="12"/>
  <c r="G353" i="12"/>
  <c r="O353" i="12"/>
  <c r="W353" i="12"/>
  <c r="X353" i="12"/>
  <c r="E353" i="12"/>
  <c r="Y353" i="12"/>
  <c r="H353" i="12"/>
  <c r="AC353" i="12"/>
  <c r="I353" i="12"/>
  <c r="M353" i="12"/>
  <c r="P353" i="12"/>
  <c r="Q353" i="12"/>
  <c r="U353" i="12"/>
  <c r="J349" i="12"/>
  <c r="R349" i="12"/>
  <c r="Z349" i="12"/>
  <c r="K349" i="12"/>
  <c r="S349" i="12"/>
  <c r="AA349" i="12"/>
  <c r="D349" i="12"/>
  <c r="L349" i="12"/>
  <c r="T349" i="12"/>
  <c r="AB349" i="12"/>
  <c r="E349" i="12"/>
  <c r="M349" i="12"/>
  <c r="U349" i="12"/>
  <c r="AC349" i="12"/>
  <c r="F349" i="12"/>
  <c r="N349" i="12"/>
  <c r="V349" i="12"/>
  <c r="AD349" i="12"/>
  <c r="G349" i="12"/>
  <c r="O349" i="12"/>
  <c r="W349" i="12"/>
  <c r="H349" i="12"/>
  <c r="I349" i="12"/>
  <c r="P349" i="12"/>
  <c r="Q349" i="12"/>
  <c r="X349" i="12"/>
  <c r="Y349" i="12"/>
  <c r="J345" i="12"/>
  <c r="R345" i="12"/>
  <c r="Z345" i="12"/>
  <c r="K345" i="12"/>
  <c r="S345" i="12"/>
  <c r="AA345" i="12"/>
  <c r="D345" i="12"/>
  <c r="L345" i="12"/>
  <c r="T345" i="12"/>
  <c r="AB345" i="12"/>
  <c r="E345" i="12"/>
  <c r="M345" i="12"/>
  <c r="U345" i="12"/>
  <c r="AC345" i="12"/>
  <c r="F345" i="12"/>
  <c r="N345" i="12"/>
  <c r="V345" i="12"/>
  <c r="AD345" i="12"/>
  <c r="G345" i="12"/>
  <c r="O345" i="12"/>
  <c r="W345" i="12"/>
  <c r="X345" i="12"/>
  <c r="Y345" i="12"/>
  <c r="H345" i="12"/>
  <c r="I345" i="12"/>
  <c r="P345" i="12"/>
  <c r="Q345" i="12"/>
  <c r="J341" i="12"/>
  <c r="R341" i="12"/>
  <c r="Z341" i="12"/>
  <c r="K341" i="12"/>
  <c r="S341" i="12"/>
  <c r="AA341" i="12"/>
  <c r="D341" i="12"/>
  <c r="L341" i="12"/>
  <c r="T341" i="12"/>
  <c r="AB341" i="12"/>
  <c r="E341" i="12"/>
  <c r="M341" i="12"/>
  <c r="U341" i="12"/>
  <c r="AC341" i="12"/>
  <c r="F341" i="12"/>
  <c r="N341" i="12"/>
  <c r="V341" i="12"/>
  <c r="AD341" i="12"/>
  <c r="G341" i="12"/>
  <c r="O341" i="12"/>
  <c r="W341" i="12"/>
  <c r="H341" i="12"/>
  <c r="I341" i="12"/>
  <c r="P341" i="12"/>
  <c r="Q341" i="12"/>
  <c r="X341" i="12"/>
  <c r="Y341" i="12"/>
  <c r="I337" i="12"/>
  <c r="Q337" i="12"/>
  <c r="J337" i="12"/>
  <c r="R337" i="12"/>
  <c r="E337" i="12"/>
  <c r="M337" i="12"/>
  <c r="F337" i="12"/>
  <c r="N337" i="12"/>
  <c r="P337" i="12"/>
  <c r="Z337" i="12"/>
  <c r="S337" i="12"/>
  <c r="AA337" i="12"/>
  <c r="D337" i="12"/>
  <c r="T337" i="12"/>
  <c r="AB337" i="12"/>
  <c r="G337" i="12"/>
  <c r="U337" i="12"/>
  <c r="AC337" i="12"/>
  <c r="H337" i="12"/>
  <c r="V337" i="12"/>
  <c r="AD337" i="12"/>
  <c r="K337" i="12"/>
  <c r="W337" i="12"/>
  <c r="X337" i="12"/>
  <c r="Y337" i="12"/>
  <c r="L337" i="12"/>
  <c r="O337" i="12"/>
  <c r="I333" i="12"/>
  <c r="Q333" i="12"/>
  <c r="Y333" i="12"/>
  <c r="J333" i="12"/>
  <c r="R333" i="12"/>
  <c r="Z333" i="12"/>
  <c r="E333" i="12"/>
  <c r="M333" i="12"/>
  <c r="U333" i="12"/>
  <c r="AC333" i="12"/>
  <c r="F333" i="12"/>
  <c r="N333" i="12"/>
  <c r="V333" i="12"/>
  <c r="AD333" i="12"/>
  <c r="P333" i="12"/>
  <c r="S333" i="12"/>
  <c r="D333" i="12"/>
  <c r="T333" i="12"/>
  <c r="G333" i="12"/>
  <c r="W333" i="12"/>
  <c r="H333" i="12"/>
  <c r="X333" i="12"/>
  <c r="K333" i="12"/>
  <c r="AA333" i="12"/>
  <c r="L333" i="12"/>
  <c r="O333" i="12"/>
  <c r="AB333" i="12"/>
  <c r="I329" i="12"/>
  <c r="Q329" i="12"/>
  <c r="Y329" i="12"/>
  <c r="J329" i="12"/>
  <c r="R329" i="12"/>
  <c r="Z329" i="12"/>
  <c r="E329" i="12"/>
  <c r="M329" i="12"/>
  <c r="U329" i="12"/>
  <c r="AC329" i="12"/>
  <c r="F329" i="12"/>
  <c r="N329" i="12"/>
  <c r="V329" i="12"/>
  <c r="AD329" i="12"/>
  <c r="P329" i="12"/>
  <c r="S329" i="12"/>
  <c r="D329" i="12"/>
  <c r="T329" i="12"/>
  <c r="G329" i="12"/>
  <c r="W329" i="12"/>
  <c r="H329" i="12"/>
  <c r="X329" i="12"/>
  <c r="K329" i="12"/>
  <c r="AA329" i="12"/>
  <c r="L329" i="12"/>
  <c r="O329" i="12"/>
  <c r="AB329" i="12"/>
  <c r="I325" i="12"/>
  <c r="Q325" i="12"/>
  <c r="Y325" i="12"/>
  <c r="J325" i="12"/>
  <c r="R325" i="12"/>
  <c r="Z325" i="12"/>
  <c r="E325" i="12"/>
  <c r="M325" i="12"/>
  <c r="U325" i="12"/>
  <c r="AC325" i="12"/>
  <c r="F325" i="12"/>
  <c r="N325" i="12"/>
  <c r="V325" i="12"/>
  <c r="AD325" i="12"/>
  <c r="P325" i="12"/>
  <c r="S325" i="12"/>
  <c r="D325" i="12"/>
  <c r="T325" i="12"/>
  <c r="G325" i="12"/>
  <c r="W325" i="12"/>
  <c r="H325" i="12"/>
  <c r="X325" i="12"/>
  <c r="K325" i="12"/>
  <c r="AA325" i="12"/>
  <c r="L325" i="12"/>
  <c r="O325" i="12"/>
  <c r="AB325" i="12"/>
  <c r="I321" i="12"/>
  <c r="Q321" i="12"/>
  <c r="Y321" i="12"/>
  <c r="J321" i="12"/>
  <c r="R321" i="12"/>
  <c r="Z321" i="12"/>
  <c r="E321" i="12"/>
  <c r="M321" i="12"/>
  <c r="U321" i="12"/>
  <c r="AC321" i="12"/>
  <c r="F321" i="12"/>
  <c r="N321" i="12"/>
  <c r="V321" i="12"/>
  <c r="AD321" i="12"/>
  <c r="P321" i="12"/>
  <c r="S321" i="12"/>
  <c r="D321" i="12"/>
  <c r="T321" i="12"/>
  <c r="G321" i="12"/>
  <c r="W321" i="12"/>
  <c r="H321" i="12"/>
  <c r="X321" i="12"/>
  <c r="K321" i="12"/>
  <c r="AA321" i="12"/>
  <c r="AB321" i="12"/>
  <c r="L321" i="12"/>
  <c r="O321" i="12"/>
  <c r="I317" i="12"/>
  <c r="Q317" i="12"/>
  <c r="Y317" i="12"/>
  <c r="J317" i="12"/>
  <c r="R317" i="12"/>
  <c r="Z317" i="12"/>
  <c r="K317" i="12"/>
  <c r="S317" i="12"/>
  <c r="AA317" i="12"/>
  <c r="E317" i="12"/>
  <c r="M317" i="12"/>
  <c r="U317" i="12"/>
  <c r="AC317" i="12"/>
  <c r="F317" i="12"/>
  <c r="N317" i="12"/>
  <c r="V317" i="12"/>
  <c r="AD317" i="12"/>
  <c r="D317" i="12"/>
  <c r="X317" i="12"/>
  <c r="G317" i="12"/>
  <c r="AB317" i="12"/>
  <c r="H317" i="12"/>
  <c r="L317" i="12"/>
  <c r="O317" i="12"/>
  <c r="P317" i="12"/>
  <c r="T317" i="12"/>
  <c r="W317" i="12"/>
  <c r="I313" i="12"/>
  <c r="Q313" i="12"/>
  <c r="Y313" i="12"/>
  <c r="J313" i="12"/>
  <c r="R313" i="12"/>
  <c r="Z313" i="12"/>
  <c r="K313" i="12"/>
  <c r="S313" i="12"/>
  <c r="AA313" i="12"/>
  <c r="D313" i="12"/>
  <c r="L313" i="12"/>
  <c r="T313" i="12"/>
  <c r="AB313" i="12"/>
  <c r="E313" i="12"/>
  <c r="M313" i="12"/>
  <c r="U313" i="12"/>
  <c r="AC313" i="12"/>
  <c r="F313" i="12"/>
  <c r="N313" i="12"/>
  <c r="V313" i="12"/>
  <c r="AD313" i="12"/>
  <c r="G313" i="12"/>
  <c r="H313" i="12"/>
  <c r="O313" i="12"/>
  <c r="P313" i="12"/>
  <c r="W313" i="12"/>
  <c r="X313" i="12"/>
  <c r="I309" i="12"/>
  <c r="Q309" i="12"/>
  <c r="Y309" i="12"/>
  <c r="J309" i="12"/>
  <c r="R309" i="12"/>
  <c r="Z309" i="12"/>
  <c r="K309" i="12"/>
  <c r="S309" i="12"/>
  <c r="AA309" i="12"/>
  <c r="D309" i="12"/>
  <c r="L309" i="12"/>
  <c r="T309" i="12"/>
  <c r="AB309" i="12"/>
  <c r="E309" i="12"/>
  <c r="M309" i="12"/>
  <c r="U309" i="12"/>
  <c r="AC309" i="12"/>
  <c r="F309" i="12"/>
  <c r="N309" i="12"/>
  <c r="V309" i="12"/>
  <c r="AD309" i="12"/>
  <c r="W309" i="12"/>
  <c r="X309" i="12"/>
  <c r="G309" i="12"/>
  <c r="H309" i="12"/>
  <c r="O309" i="12"/>
  <c r="P309" i="12"/>
  <c r="I305" i="12"/>
  <c r="Q305" i="12"/>
  <c r="Y305" i="12"/>
  <c r="J305" i="12"/>
  <c r="R305" i="12"/>
  <c r="Z305" i="12"/>
  <c r="K305" i="12"/>
  <c r="S305" i="12"/>
  <c r="AA305" i="12"/>
  <c r="D305" i="12"/>
  <c r="L305" i="12"/>
  <c r="T305" i="12"/>
  <c r="AB305" i="12"/>
  <c r="E305" i="12"/>
  <c r="M305" i="12"/>
  <c r="U305" i="12"/>
  <c r="AC305" i="12"/>
  <c r="F305" i="12"/>
  <c r="N305" i="12"/>
  <c r="V305" i="12"/>
  <c r="AD305" i="12"/>
  <c r="G305" i="12"/>
  <c r="H305" i="12"/>
  <c r="O305" i="12"/>
  <c r="P305" i="12"/>
  <c r="W305" i="12"/>
  <c r="X305" i="12"/>
  <c r="J301" i="12"/>
  <c r="R301" i="12"/>
  <c r="Z301" i="12"/>
  <c r="K301" i="12"/>
  <c r="S301" i="12"/>
  <c r="AA301" i="12"/>
  <c r="D301" i="12"/>
  <c r="L301" i="12"/>
  <c r="T301" i="12"/>
  <c r="AB301" i="12"/>
  <c r="E301" i="12"/>
  <c r="M301" i="12"/>
  <c r="U301" i="12"/>
  <c r="AC301" i="12"/>
  <c r="F301" i="12"/>
  <c r="N301" i="12"/>
  <c r="V301" i="12"/>
  <c r="AD301" i="12"/>
  <c r="P301" i="12"/>
  <c r="Q301" i="12"/>
  <c r="W301" i="12"/>
  <c r="X301" i="12"/>
  <c r="G301" i="12"/>
  <c r="Y301" i="12"/>
  <c r="H301" i="12"/>
  <c r="I301" i="12"/>
  <c r="O301" i="12"/>
  <c r="J297" i="12"/>
  <c r="R297" i="12"/>
  <c r="Z297" i="12"/>
  <c r="K297" i="12"/>
  <c r="S297" i="12"/>
  <c r="AA297" i="12"/>
  <c r="D297" i="12"/>
  <c r="L297" i="12"/>
  <c r="T297" i="12"/>
  <c r="AB297" i="12"/>
  <c r="E297" i="12"/>
  <c r="M297" i="12"/>
  <c r="U297" i="12"/>
  <c r="AC297" i="12"/>
  <c r="F297" i="12"/>
  <c r="N297" i="12"/>
  <c r="V297" i="12"/>
  <c r="AD297" i="12"/>
  <c r="W297" i="12"/>
  <c r="X297" i="12"/>
  <c r="G297" i="12"/>
  <c r="Y297" i="12"/>
  <c r="H297" i="12"/>
  <c r="I297" i="12"/>
  <c r="O297" i="12"/>
  <c r="P297" i="12"/>
  <c r="Q297" i="12"/>
  <c r="J293" i="12"/>
  <c r="R293" i="12"/>
  <c r="Z293" i="12"/>
  <c r="K293" i="12"/>
  <c r="S293" i="12"/>
  <c r="AA293" i="12"/>
  <c r="D293" i="12"/>
  <c r="L293" i="12"/>
  <c r="T293" i="12"/>
  <c r="AB293" i="12"/>
  <c r="E293" i="12"/>
  <c r="M293" i="12"/>
  <c r="U293" i="12"/>
  <c r="AC293" i="12"/>
  <c r="F293" i="12"/>
  <c r="N293" i="12"/>
  <c r="V293" i="12"/>
  <c r="AD293" i="12"/>
  <c r="G293" i="12"/>
  <c r="Y293" i="12"/>
  <c r="H293" i="12"/>
  <c r="I293" i="12"/>
  <c r="O293" i="12"/>
  <c r="P293" i="12"/>
  <c r="Q293" i="12"/>
  <c r="W293" i="12"/>
  <c r="X293" i="12"/>
  <c r="J289" i="12"/>
  <c r="R289" i="12"/>
  <c r="Z289" i="12"/>
  <c r="K289" i="12"/>
  <c r="S289" i="12"/>
  <c r="AA289" i="12"/>
  <c r="D289" i="12"/>
  <c r="L289" i="12"/>
  <c r="T289" i="12"/>
  <c r="AB289" i="12"/>
  <c r="E289" i="12"/>
  <c r="M289" i="12"/>
  <c r="U289" i="12"/>
  <c r="AC289" i="12"/>
  <c r="F289" i="12"/>
  <c r="N289" i="12"/>
  <c r="V289" i="12"/>
  <c r="AD289" i="12"/>
  <c r="I289" i="12"/>
  <c r="O289" i="12"/>
  <c r="P289" i="12"/>
  <c r="Q289" i="12"/>
  <c r="W289" i="12"/>
  <c r="X289" i="12"/>
  <c r="Y289" i="12"/>
  <c r="G289" i="12"/>
  <c r="H289" i="12"/>
  <c r="J285" i="12"/>
  <c r="R285" i="12"/>
  <c r="Z285" i="12"/>
  <c r="K285" i="12"/>
  <c r="S285" i="12"/>
  <c r="AA285" i="12"/>
  <c r="D285" i="12"/>
  <c r="L285" i="12"/>
  <c r="T285" i="12"/>
  <c r="AB285" i="12"/>
  <c r="E285" i="12"/>
  <c r="M285" i="12"/>
  <c r="U285" i="12"/>
  <c r="AC285" i="12"/>
  <c r="F285" i="12"/>
  <c r="N285" i="12"/>
  <c r="V285" i="12"/>
  <c r="AD285" i="12"/>
  <c r="P285" i="12"/>
  <c r="Q285" i="12"/>
  <c r="W285" i="12"/>
  <c r="X285" i="12"/>
  <c r="G285" i="12"/>
  <c r="Y285" i="12"/>
  <c r="H285" i="12"/>
  <c r="I285" i="12"/>
  <c r="O285" i="12"/>
  <c r="J281" i="12"/>
  <c r="R281" i="12"/>
  <c r="Z281" i="12"/>
  <c r="K281" i="12"/>
  <c r="S281" i="12"/>
  <c r="AA281" i="12"/>
  <c r="D281" i="12"/>
  <c r="L281" i="12"/>
  <c r="T281" i="12"/>
  <c r="AB281" i="12"/>
  <c r="E281" i="12"/>
  <c r="M281" i="12"/>
  <c r="U281" i="12"/>
  <c r="AC281" i="12"/>
  <c r="F281" i="12"/>
  <c r="N281" i="12"/>
  <c r="V281" i="12"/>
  <c r="AD281" i="12"/>
  <c r="W281" i="12"/>
  <c r="X281" i="12"/>
  <c r="G281" i="12"/>
  <c r="Y281" i="12"/>
  <c r="H281" i="12"/>
  <c r="I281" i="12"/>
  <c r="O281" i="12"/>
  <c r="P281" i="12"/>
  <c r="Q281" i="12"/>
  <c r="J277" i="12"/>
  <c r="R277" i="12"/>
  <c r="Z277" i="12"/>
  <c r="K277" i="12"/>
  <c r="S277" i="12"/>
  <c r="AA277" i="12"/>
  <c r="D277" i="12"/>
  <c r="L277" i="12"/>
  <c r="T277" i="12"/>
  <c r="AB277" i="12"/>
  <c r="E277" i="12"/>
  <c r="M277" i="12"/>
  <c r="U277" i="12"/>
  <c r="AC277" i="12"/>
  <c r="F277" i="12"/>
  <c r="N277" i="12"/>
  <c r="V277" i="12"/>
  <c r="AD277" i="12"/>
  <c r="H277" i="12"/>
  <c r="P277" i="12"/>
  <c r="X277" i="12"/>
  <c r="O277" i="12"/>
  <c r="Q277" i="12"/>
  <c r="W277" i="12"/>
  <c r="Y277" i="12"/>
  <c r="G277" i="12"/>
  <c r="I277" i="12"/>
  <c r="J273" i="12"/>
  <c r="R273" i="12"/>
  <c r="Z273" i="12"/>
  <c r="K273" i="12"/>
  <c r="S273" i="12"/>
  <c r="AA273" i="12"/>
  <c r="D273" i="12"/>
  <c r="L273" i="12"/>
  <c r="T273" i="12"/>
  <c r="AB273" i="12"/>
  <c r="E273" i="12"/>
  <c r="M273" i="12"/>
  <c r="U273" i="12"/>
  <c r="AC273" i="12"/>
  <c r="F273" i="12"/>
  <c r="N273" i="12"/>
  <c r="V273" i="12"/>
  <c r="AD273" i="12"/>
  <c r="H273" i="12"/>
  <c r="P273" i="12"/>
  <c r="X273" i="12"/>
  <c r="G273" i="12"/>
  <c r="I273" i="12"/>
  <c r="O273" i="12"/>
  <c r="Q273" i="12"/>
  <c r="W273" i="12"/>
  <c r="Y273" i="12"/>
  <c r="G269" i="12"/>
  <c r="O269" i="12"/>
  <c r="W269" i="12"/>
  <c r="H269" i="12"/>
  <c r="P269" i="12"/>
  <c r="X269" i="12"/>
  <c r="I269" i="12"/>
  <c r="Q269" i="12"/>
  <c r="Y269" i="12"/>
  <c r="K269" i="12"/>
  <c r="S269" i="12"/>
  <c r="AA269" i="12"/>
  <c r="D269" i="12"/>
  <c r="L269" i="12"/>
  <c r="T269" i="12"/>
  <c r="AB269" i="12"/>
  <c r="F269" i="12"/>
  <c r="AC269" i="12"/>
  <c r="J269" i="12"/>
  <c r="AD269" i="12"/>
  <c r="M269" i="12"/>
  <c r="N269" i="12"/>
  <c r="R269" i="12"/>
  <c r="V269" i="12"/>
  <c r="E269" i="12"/>
  <c r="U269" i="12"/>
  <c r="Z269" i="12"/>
  <c r="G265" i="12"/>
  <c r="O265" i="12"/>
  <c r="W265" i="12"/>
  <c r="H265" i="12"/>
  <c r="P265" i="12"/>
  <c r="X265" i="12"/>
  <c r="I265" i="12"/>
  <c r="Q265" i="12"/>
  <c r="Y265" i="12"/>
  <c r="K265" i="12"/>
  <c r="S265" i="12"/>
  <c r="AA265" i="12"/>
  <c r="D265" i="12"/>
  <c r="L265" i="12"/>
  <c r="T265" i="12"/>
  <c r="AB265" i="12"/>
  <c r="M265" i="12"/>
  <c r="N265" i="12"/>
  <c r="R265" i="12"/>
  <c r="U265" i="12"/>
  <c r="V265" i="12"/>
  <c r="F265" i="12"/>
  <c r="AC265" i="12"/>
  <c r="E265" i="12"/>
  <c r="J265" i="12"/>
  <c r="Z265" i="12"/>
  <c r="AD265" i="12"/>
  <c r="G261" i="12"/>
  <c r="O261" i="12"/>
  <c r="W261" i="12"/>
  <c r="H261" i="12"/>
  <c r="P261" i="12"/>
  <c r="X261" i="12"/>
  <c r="I261" i="12"/>
  <c r="Q261" i="12"/>
  <c r="Y261" i="12"/>
  <c r="K261" i="12"/>
  <c r="S261" i="12"/>
  <c r="AA261" i="12"/>
  <c r="D261" i="12"/>
  <c r="L261" i="12"/>
  <c r="T261" i="12"/>
  <c r="AB261" i="12"/>
  <c r="R261" i="12"/>
  <c r="U261" i="12"/>
  <c r="V261" i="12"/>
  <c r="E261" i="12"/>
  <c r="Z261" i="12"/>
  <c r="F261" i="12"/>
  <c r="AC261" i="12"/>
  <c r="M261" i="12"/>
  <c r="AD261" i="12"/>
  <c r="J261" i="12"/>
  <c r="N261" i="12"/>
  <c r="G257" i="12"/>
  <c r="O257" i="12"/>
  <c r="W257" i="12"/>
  <c r="H257" i="12"/>
  <c r="P257" i="12"/>
  <c r="X257" i="12"/>
  <c r="I257" i="12"/>
  <c r="Q257" i="12"/>
  <c r="Y257" i="12"/>
  <c r="J257" i="12"/>
  <c r="R257" i="12"/>
  <c r="Z257" i="12"/>
  <c r="K257" i="12"/>
  <c r="S257" i="12"/>
  <c r="AA257" i="12"/>
  <c r="D257" i="12"/>
  <c r="L257" i="12"/>
  <c r="T257" i="12"/>
  <c r="AB257" i="12"/>
  <c r="M257" i="12"/>
  <c r="N257" i="12"/>
  <c r="U257" i="12"/>
  <c r="V257" i="12"/>
  <c r="AC257" i="12"/>
  <c r="E257" i="12"/>
  <c r="F257" i="12"/>
  <c r="AD257" i="12"/>
  <c r="G253" i="12"/>
  <c r="O253" i="12"/>
  <c r="W253" i="12"/>
  <c r="H253" i="12"/>
  <c r="P253" i="12"/>
  <c r="X253" i="12"/>
  <c r="I253" i="12"/>
  <c r="Q253" i="12"/>
  <c r="Y253" i="12"/>
  <c r="J253" i="12"/>
  <c r="R253" i="12"/>
  <c r="Z253" i="12"/>
  <c r="K253" i="12"/>
  <c r="S253" i="12"/>
  <c r="AA253" i="12"/>
  <c r="D253" i="12"/>
  <c r="L253" i="12"/>
  <c r="T253" i="12"/>
  <c r="AB253" i="12"/>
  <c r="AC253" i="12"/>
  <c r="AD253" i="12"/>
  <c r="E253" i="12"/>
  <c r="F253" i="12"/>
  <c r="M253" i="12"/>
  <c r="U253" i="12"/>
  <c r="N253" i="12"/>
  <c r="V253" i="12"/>
  <c r="G249" i="12"/>
  <c r="O249" i="12"/>
  <c r="W249" i="12"/>
  <c r="H249" i="12"/>
  <c r="P249" i="12"/>
  <c r="X249" i="12"/>
  <c r="I249" i="12"/>
  <c r="Q249" i="12"/>
  <c r="Y249" i="12"/>
  <c r="J249" i="12"/>
  <c r="R249" i="12"/>
  <c r="Z249" i="12"/>
  <c r="K249" i="12"/>
  <c r="S249" i="12"/>
  <c r="AA249" i="12"/>
  <c r="D249" i="12"/>
  <c r="L249" i="12"/>
  <c r="T249" i="12"/>
  <c r="AB249" i="12"/>
  <c r="M249" i="12"/>
  <c r="N249" i="12"/>
  <c r="U249" i="12"/>
  <c r="V249" i="12"/>
  <c r="AC249" i="12"/>
  <c r="E249" i="12"/>
  <c r="AD249" i="12"/>
  <c r="F249" i="12"/>
  <c r="G245" i="12"/>
  <c r="O245" i="12"/>
  <c r="W245" i="12"/>
  <c r="H245" i="12"/>
  <c r="P245" i="12"/>
  <c r="X245" i="12"/>
  <c r="I245" i="12"/>
  <c r="Q245" i="12"/>
  <c r="Y245" i="12"/>
  <c r="J245" i="12"/>
  <c r="R245" i="12"/>
  <c r="Z245" i="12"/>
  <c r="K245" i="12"/>
  <c r="S245" i="12"/>
  <c r="AA245" i="12"/>
  <c r="D245" i="12"/>
  <c r="L245" i="12"/>
  <c r="T245" i="12"/>
  <c r="AB245" i="12"/>
  <c r="AC245" i="12"/>
  <c r="AD245" i="12"/>
  <c r="E245" i="12"/>
  <c r="F245" i="12"/>
  <c r="M245" i="12"/>
  <c r="U245" i="12"/>
  <c r="N245" i="12"/>
  <c r="V245" i="12"/>
  <c r="G241" i="12"/>
  <c r="O241" i="12"/>
  <c r="W241" i="12"/>
  <c r="H241" i="12"/>
  <c r="P241" i="12"/>
  <c r="X241" i="12"/>
  <c r="I241" i="12"/>
  <c r="Q241" i="12"/>
  <c r="Y241" i="12"/>
  <c r="J241" i="12"/>
  <c r="R241" i="12"/>
  <c r="Z241" i="12"/>
  <c r="K241" i="12"/>
  <c r="S241" i="12"/>
  <c r="AA241" i="12"/>
  <c r="D241" i="12"/>
  <c r="L241" i="12"/>
  <c r="T241" i="12"/>
  <c r="AB241" i="12"/>
  <c r="M241" i="12"/>
  <c r="N241" i="12"/>
  <c r="U241" i="12"/>
  <c r="V241" i="12"/>
  <c r="AC241" i="12"/>
  <c r="E241" i="12"/>
  <c r="F241" i="12"/>
  <c r="AD241" i="12"/>
  <c r="G237" i="12"/>
  <c r="O237" i="12"/>
  <c r="W237" i="12"/>
  <c r="H237" i="12"/>
  <c r="P237" i="12"/>
  <c r="X237" i="12"/>
  <c r="I237" i="12"/>
  <c r="Q237" i="12"/>
  <c r="Y237" i="12"/>
  <c r="J237" i="12"/>
  <c r="R237" i="12"/>
  <c r="Z237" i="12"/>
  <c r="K237" i="12"/>
  <c r="S237" i="12"/>
  <c r="AA237" i="12"/>
  <c r="D237" i="12"/>
  <c r="L237" i="12"/>
  <c r="T237" i="12"/>
  <c r="AB237" i="12"/>
  <c r="AC237" i="12"/>
  <c r="AD237" i="12"/>
  <c r="E237" i="12"/>
  <c r="F237" i="12"/>
  <c r="M237" i="12"/>
  <c r="U237" i="12"/>
  <c r="N237" i="12"/>
  <c r="V237" i="12"/>
  <c r="G233" i="12"/>
  <c r="O233" i="12"/>
  <c r="W233" i="12"/>
  <c r="H233" i="12"/>
  <c r="P233" i="12"/>
  <c r="X233" i="12"/>
  <c r="I233" i="12"/>
  <c r="Q233" i="12"/>
  <c r="Y233" i="12"/>
  <c r="J233" i="12"/>
  <c r="R233" i="12"/>
  <c r="Z233" i="12"/>
  <c r="K233" i="12"/>
  <c r="S233" i="12"/>
  <c r="AA233" i="12"/>
  <c r="D233" i="12"/>
  <c r="L233" i="12"/>
  <c r="T233" i="12"/>
  <c r="AB233" i="12"/>
  <c r="M233" i="12"/>
  <c r="N233" i="12"/>
  <c r="U233" i="12"/>
  <c r="V233" i="12"/>
  <c r="AC233" i="12"/>
  <c r="E233" i="12"/>
  <c r="F233" i="12"/>
  <c r="AD233" i="12"/>
  <c r="G229" i="12"/>
  <c r="O229" i="12"/>
  <c r="W229" i="12"/>
  <c r="H229" i="12"/>
  <c r="P229" i="12"/>
  <c r="X229" i="12"/>
  <c r="I229" i="12"/>
  <c r="Q229" i="12"/>
  <c r="Y229" i="12"/>
  <c r="K229" i="12"/>
  <c r="S229" i="12"/>
  <c r="AA229" i="12"/>
  <c r="D229" i="12"/>
  <c r="L229" i="12"/>
  <c r="T229" i="12"/>
  <c r="AB229" i="12"/>
  <c r="U229" i="12"/>
  <c r="V229" i="12"/>
  <c r="E229" i="12"/>
  <c r="Z229" i="12"/>
  <c r="F229" i="12"/>
  <c r="AC229" i="12"/>
  <c r="J229" i="12"/>
  <c r="AD229" i="12"/>
  <c r="M229" i="12"/>
  <c r="N229" i="12"/>
  <c r="R229" i="12"/>
  <c r="G225" i="12"/>
  <c r="O225" i="12"/>
  <c r="W225" i="12"/>
  <c r="H225" i="12"/>
  <c r="P225" i="12"/>
  <c r="X225" i="12"/>
  <c r="I225" i="12"/>
  <c r="Q225" i="12"/>
  <c r="Y225" i="12"/>
  <c r="K225" i="12"/>
  <c r="S225" i="12"/>
  <c r="AA225" i="12"/>
  <c r="D225" i="12"/>
  <c r="L225" i="12"/>
  <c r="T225" i="12"/>
  <c r="AB225" i="12"/>
  <c r="E225" i="12"/>
  <c r="Z225" i="12"/>
  <c r="F225" i="12"/>
  <c r="AC225" i="12"/>
  <c r="J225" i="12"/>
  <c r="AD225" i="12"/>
  <c r="M225" i="12"/>
  <c r="N225" i="12"/>
  <c r="R225" i="12"/>
  <c r="U225" i="12"/>
  <c r="V225" i="12"/>
  <c r="G221" i="12"/>
  <c r="O221" i="12"/>
  <c r="W221" i="12"/>
  <c r="H221" i="12"/>
  <c r="P221" i="12"/>
  <c r="X221" i="12"/>
  <c r="I221" i="12"/>
  <c r="Q221" i="12"/>
  <c r="Y221" i="12"/>
  <c r="J221" i="12"/>
  <c r="R221" i="12"/>
  <c r="Z221" i="12"/>
  <c r="K221" i="12"/>
  <c r="S221" i="12"/>
  <c r="AA221" i="12"/>
  <c r="D221" i="12"/>
  <c r="L221" i="12"/>
  <c r="T221" i="12"/>
  <c r="AB221" i="12"/>
  <c r="U221" i="12"/>
  <c r="V221" i="12"/>
  <c r="AC221" i="12"/>
  <c r="AD221" i="12"/>
  <c r="E221" i="12"/>
  <c r="F221" i="12"/>
  <c r="M221" i="12"/>
  <c r="N221" i="12"/>
  <c r="G217" i="12"/>
  <c r="O217" i="12"/>
  <c r="W217" i="12"/>
  <c r="H217" i="12"/>
  <c r="P217" i="12"/>
  <c r="X217" i="12"/>
  <c r="I217" i="12"/>
  <c r="Q217" i="12"/>
  <c r="Y217" i="12"/>
  <c r="J217" i="12"/>
  <c r="R217" i="12"/>
  <c r="Z217" i="12"/>
  <c r="K217" i="12"/>
  <c r="S217" i="12"/>
  <c r="AA217" i="12"/>
  <c r="D217" i="12"/>
  <c r="L217" i="12"/>
  <c r="T217" i="12"/>
  <c r="AB217" i="12"/>
  <c r="E217" i="12"/>
  <c r="F217" i="12"/>
  <c r="M217" i="12"/>
  <c r="N217" i="12"/>
  <c r="U217" i="12"/>
  <c r="V217" i="12"/>
  <c r="AC217" i="12"/>
  <c r="AD217" i="12"/>
  <c r="G213" i="12"/>
  <c r="O213" i="12"/>
  <c r="W213" i="12"/>
  <c r="H213" i="12"/>
  <c r="P213" i="12"/>
  <c r="X213" i="12"/>
  <c r="I213" i="12"/>
  <c r="Q213" i="12"/>
  <c r="Y213" i="12"/>
  <c r="J213" i="12"/>
  <c r="R213" i="12"/>
  <c r="Z213" i="12"/>
  <c r="K213" i="12"/>
  <c r="S213" i="12"/>
  <c r="AA213" i="12"/>
  <c r="D213" i="12"/>
  <c r="L213" i="12"/>
  <c r="T213" i="12"/>
  <c r="AB213" i="12"/>
  <c r="U213" i="12"/>
  <c r="V213" i="12"/>
  <c r="AC213" i="12"/>
  <c r="AD213" i="12"/>
  <c r="E213" i="12"/>
  <c r="F213" i="12"/>
  <c r="M213" i="12"/>
  <c r="N213" i="12"/>
  <c r="G209" i="12"/>
  <c r="O209" i="12"/>
  <c r="W209" i="12"/>
  <c r="H209" i="12"/>
  <c r="P209" i="12"/>
  <c r="X209" i="12"/>
  <c r="I209" i="12"/>
  <c r="Q209" i="12"/>
  <c r="Y209" i="12"/>
  <c r="J209" i="12"/>
  <c r="R209" i="12"/>
  <c r="Z209" i="12"/>
  <c r="K209" i="12"/>
  <c r="S209" i="12"/>
  <c r="AA209" i="12"/>
  <c r="D209" i="12"/>
  <c r="L209" i="12"/>
  <c r="T209" i="12"/>
  <c r="AB209" i="12"/>
  <c r="E209" i="12"/>
  <c r="F209" i="12"/>
  <c r="M209" i="12"/>
  <c r="N209" i="12"/>
  <c r="U209" i="12"/>
  <c r="V209" i="12"/>
  <c r="AC209" i="12"/>
  <c r="AD209" i="12"/>
  <c r="D205" i="12"/>
  <c r="E205" i="12"/>
  <c r="G205" i="12"/>
  <c r="H205" i="12"/>
  <c r="O205" i="12"/>
  <c r="W205" i="12"/>
  <c r="F205" i="12"/>
  <c r="P205" i="12"/>
  <c r="X205" i="12"/>
  <c r="I205" i="12"/>
  <c r="Q205" i="12"/>
  <c r="Y205" i="12"/>
  <c r="J205" i="12"/>
  <c r="R205" i="12"/>
  <c r="Z205" i="12"/>
  <c r="K205" i="12"/>
  <c r="S205" i="12"/>
  <c r="AA205" i="12"/>
  <c r="L205" i="12"/>
  <c r="T205" i="12"/>
  <c r="AB205" i="12"/>
  <c r="U205" i="12"/>
  <c r="V205" i="12"/>
  <c r="AC205" i="12"/>
  <c r="AD205" i="12"/>
  <c r="M205" i="12"/>
  <c r="N205" i="12"/>
  <c r="K201" i="12"/>
  <c r="S201" i="12"/>
  <c r="AA201" i="12"/>
  <c r="D201" i="12"/>
  <c r="L201" i="12"/>
  <c r="T201" i="12"/>
  <c r="AB201" i="12"/>
  <c r="E201" i="12"/>
  <c r="M201" i="12"/>
  <c r="U201" i="12"/>
  <c r="AC201" i="12"/>
  <c r="G201" i="12"/>
  <c r="O201" i="12"/>
  <c r="W201" i="12"/>
  <c r="H201" i="12"/>
  <c r="P201" i="12"/>
  <c r="X201" i="12"/>
  <c r="I201" i="12"/>
  <c r="AD201" i="12"/>
  <c r="J201" i="12"/>
  <c r="N201" i="12"/>
  <c r="Q201" i="12"/>
  <c r="R201" i="12"/>
  <c r="V201" i="12"/>
  <c r="F201" i="12"/>
  <c r="Y201" i="12"/>
  <c r="Z201" i="12"/>
  <c r="K197" i="12"/>
  <c r="S197" i="12"/>
  <c r="AA197" i="12"/>
  <c r="D197" i="12"/>
  <c r="L197" i="12"/>
  <c r="T197" i="12"/>
  <c r="AB197" i="12"/>
  <c r="E197" i="12"/>
  <c r="M197" i="12"/>
  <c r="U197" i="12"/>
  <c r="AC197" i="12"/>
  <c r="F197" i="12"/>
  <c r="N197" i="12"/>
  <c r="V197" i="12"/>
  <c r="AD197" i="12"/>
  <c r="G197" i="12"/>
  <c r="O197" i="12"/>
  <c r="W197" i="12"/>
  <c r="H197" i="12"/>
  <c r="P197" i="12"/>
  <c r="X197" i="12"/>
  <c r="I197" i="12"/>
  <c r="J197" i="12"/>
  <c r="Q197" i="12"/>
  <c r="R197" i="12"/>
  <c r="Y197" i="12"/>
  <c r="Z197" i="12"/>
  <c r="K193" i="12"/>
  <c r="S193" i="12"/>
  <c r="AA193" i="12"/>
  <c r="D193" i="12"/>
  <c r="L193" i="12"/>
  <c r="T193" i="12"/>
  <c r="AB193" i="12"/>
  <c r="E193" i="12"/>
  <c r="M193" i="12"/>
  <c r="U193" i="12"/>
  <c r="AC193" i="12"/>
  <c r="F193" i="12"/>
  <c r="N193" i="12"/>
  <c r="V193" i="12"/>
  <c r="AD193" i="12"/>
  <c r="G193" i="12"/>
  <c r="O193" i="12"/>
  <c r="W193" i="12"/>
  <c r="H193" i="12"/>
  <c r="P193" i="12"/>
  <c r="X193" i="12"/>
  <c r="Y193" i="12"/>
  <c r="Z193" i="12"/>
  <c r="I193" i="12"/>
  <c r="J193" i="12"/>
  <c r="Q193" i="12"/>
  <c r="R193" i="12"/>
  <c r="K189" i="12"/>
  <c r="S189" i="12"/>
  <c r="AA189" i="12"/>
  <c r="D189" i="12"/>
  <c r="L189" i="12"/>
  <c r="T189" i="12"/>
  <c r="AB189" i="12"/>
  <c r="E189" i="12"/>
  <c r="M189" i="12"/>
  <c r="U189" i="12"/>
  <c r="AC189" i="12"/>
  <c r="F189" i="12"/>
  <c r="N189" i="12"/>
  <c r="V189" i="12"/>
  <c r="AD189" i="12"/>
  <c r="G189" i="12"/>
  <c r="O189" i="12"/>
  <c r="W189" i="12"/>
  <c r="H189" i="12"/>
  <c r="P189" i="12"/>
  <c r="X189" i="12"/>
  <c r="I189" i="12"/>
  <c r="J189" i="12"/>
  <c r="Q189" i="12"/>
  <c r="R189" i="12"/>
  <c r="Y189" i="12"/>
  <c r="Z189" i="12"/>
  <c r="K185" i="12"/>
  <c r="S185" i="12"/>
  <c r="AA185" i="12"/>
  <c r="D185" i="12"/>
  <c r="L185" i="12"/>
  <c r="T185" i="12"/>
  <c r="AB185" i="12"/>
  <c r="E185" i="12"/>
  <c r="M185" i="12"/>
  <c r="U185" i="12"/>
  <c r="AC185" i="12"/>
  <c r="F185" i="12"/>
  <c r="N185" i="12"/>
  <c r="V185" i="12"/>
  <c r="AD185" i="12"/>
  <c r="G185" i="12"/>
  <c r="O185" i="12"/>
  <c r="W185" i="12"/>
  <c r="H185" i="12"/>
  <c r="P185" i="12"/>
  <c r="X185" i="12"/>
  <c r="Y185" i="12"/>
  <c r="Z185" i="12"/>
  <c r="I185" i="12"/>
  <c r="J185" i="12"/>
  <c r="Q185" i="12"/>
  <c r="R185" i="12"/>
  <c r="K181" i="12"/>
  <c r="S181" i="12"/>
  <c r="AA181" i="12"/>
  <c r="D181" i="12"/>
  <c r="L181" i="12"/>
  <c r="T181" i="12"/>
  <c r="AB181" i="12"/>
  <c r="E181" i="12"/>
  <c r="M181" i="12"/>
  <c r="U181" i="12"/>
  <c r="AC181" i="12"/>
  <c r="F181" i="12"/>
  <c r="N181" i="12"/>
  <c r="V181" i="12"/>
  <c r="AD181" i="12"/>
  <c r="G181" i="12"/>
  <c r="O181" i="12"/>
  <c r="W181" i="12"/>
  <c r="H181" i="12"/>
  <c r="P181" i="12"/>
  <c r="X181" i="12"/>
  <c r="I181" i="12"/>
  <c r="J181" i="12"/>
  <c r="Q181" i="12"/>
  <c r="R181" i="12"/>
  <c r="Y181" i="12"/>
  <c r="Z181" i="12"/>
  <c r="K604" i="12"/>
  <c r="S604" i="12"/>
  <c r="AA604" i="12"/>
  <c r="D604" i="12"/>
  <c r="L604" i="12"/>
  <c r="T604" i="12"/>
  <c r="AB604" i="12"/>
  <c r="E604" i="12"/>
  <c r="M604" i="12"/>
  <c r="U604" i="12"/>
  <c r="AC604" i="12"/>
  <c r="F604" i="12"/>
  <c r="N604" i="12"/>
  <c r="V604" i="12"/>
  <c r="AD604" i="12"/>
  <c r="I604" i="12"/>
  <c r="Q604" i="12"/>
  <c r="Y604" i="12"/>
  <c r="X604" i="12"/>
  <c r="W604" i="12"/>
  <c r="G604" i="12"/>
  <c r="Z604" i="12"/>
  <c r="P604" i="12"/>
  <c r="H604" i="12"/>
  <c r="J604" i="12"/>
  <c r="O604" i="12"/>
  <c r="R604" i="12"/>
  <c r="K600" i="12"/>
  <c r="S600" i="12"/>
  <c r="AA600" i="12"/>
  <c r="D600" i="12"/>
  <c r="L600" i="12"/>
  <c r="T600" i="12"/>
  <c r="AB600" i="12"/>
  <c r="E600" i="12"/>
  <c r="M600" i="12"/>
  <c r="U600" i="12"/>
  <c r="AC600" i="12"/>
  <c r="F600" i="12"/>
  <c r="N600" i="12"/>
  <c r="V600" i="12"/>
  <c r="AD600" i="12"/>
  <c r="G600" i="12"/>
  <c r="O600" i="12"/>
  <c r="W600" i="12"/>
  <c r="I600" i="12"/>
  <c r="Q600" i="12"/>
  <c r="Y600" i="12"/>
  <c r="X600" i="12"/>
  <c r="Z600" i="12"/>
  <c r="J600" i="12"/>
  <c r="R600" i="12"/>
  <c r="H600" i="12"/>
  <c r="P600" i="12"/>
  <c r="K596" i="12"/>
  <c r="S596" i="12"/>
  <c r="AA596" i="12"/>
  <c r="D596" i="12"/>
  <c r="L596" i="12"/>
  <c r="T596" i="12"/>
  <c r="AB596" i="12"/>
  <c r="E596" i="12"/>
  <c r="M596" i="12"/>
  <c r="U596" i="12"/>
  <c r="AC596" i="12"/>
  <c r="F596" i="12"/>
  <c r="N596" i="12"/>
  <c r="V596" i="12"/>
  <c r="AD596" i="12"/>
  <c r="G596" i="12"/>
  <c r="O596" i="12"/>
  <c r="W596" i="12"/>
  <c r="I596" i="12"/>
  <c r="Q596" i="12"/>
  <c r="Y596" i="12"/>
  <c r="H596" i="12"/>
  <c r="J596" i="12"/>
  <c r="Z596" i="12"/>
  <c r="P596" i="12"/>
  <c r="R596" i="12"/>
  <c r="X596" i="12"/>
  <c r="K592" i="12"/>
  <c r="S592" i="12"/>
  <c r="AA592" i="12"/>
  <c r="D592" i="12"/>
  <c r="L592" i="12"/>
  <c r="T592" i="12"/>
  <c r="AB592" i="12"/>
  <c r="E592" i="12"/>
  <c r="M592" i="12"/>
  <c r="U592" i="12"/>
  <c r="AC592" i="12"/>
  <c r="F592" i="12"/>
  <c r="N592" i="12"/>
  <c r="V592" i="12"/>
  <c r="AD592" i="12"/>
  <c r="G592" i="12"/>
  <c r="O592" i="12"/>
  <c r="W592" i="12"/>
  <c r="I592" i="12"/>
  <c r="Q592" i="12"/>
  <c r="Y592" i="12"/>
  <c r="X592" i="12"/>
  <c r="Z592" i="12"/>
  <c r="J592" i="12"/>
  <c r="R592" i="12"/>
  <c r="H592" i="12"/>
  <c r="P592" i="12"/>
  <c r="K588" i="12"/>
  <c r="S588" i="12"/>
  <c r="AA588" i="12"/>
  <c r="D588" i="12"/>
  <c r="L588" i="12"/>
  <c r="T588" i="12"/>
  <c r="AB588" i="12"/>
  <c r="E588" i="12"/>
  <c r="M588" i="12"/>
  <c r="U588" i="12"/>
  <c r="AC588" i="12"/>
  <c r="F588" i="12"/>
  <c r="N588" i="12"/>
  <c r="V588" i="12"/>
  <c r="AD588" i="12"/>
  <c r="G588" i="12"/>
  <c r="O588" i="12"/>
  <c r="W588" i="12"/>
  <c r="I588" i="12"/>
  <c r="Q588" i="12"/>
  <c r="Y588" i="12"/>
  <c r="H588" i="12"/>
  <c r="J588" i="12"/>
  <c r="P588" i="12"/>
  <c r="Z588" i="12"/>
  <c r="R588" i="12"/>
  <c r="X588" i="12"/>
  <c r="K584" i="12"/>
  <c r="S584" i="12"/>
  <c r="AA584" i="12"/>
  <c r="D584" i="12"/>
  <c r="L584" i="12"/>
  <c r="T584" i="12"/>
  <c r="AB584" i="12"/>
  <c r="E584" i="12"/>
  <c r="M584" i="12"/>
  <c r="U584" i="12"/>
  <c r="AC584" i="12"/>
  <c r="F584" i="12"/>
  <c r="N584" i="12"/>
  <c r="V584" i="12"/>
  <c r="AD584" i="12"/>
  <c r="G584" i="12"/>
  <c r="O584" i="12"/>
  <c r="W584" i="12"/>
  <c r="I584" i="12"/>
  <c r="Q584" i="12"/>
  <c r="Y584" i="12"/>
  <c r="X584" i="12"/>
  <c r="Z584" i="12"/>
  <c r="J584" i="12"/>
  <c r="R584" i="12"/>
  <c r="H584" i="12"/>
  <c r="P584" i="12"/>
  <c r="K580" i="12"/>
  <c r="S580" i="12"/>
  <c r="AA580" i="12"/>
  <c r="D580" i="12"/>
  <c r="L580" i="12"/>
  <c r="T580" i="12"/>
  <c r="AB580" i="12"/>
  <c r="E580" i="12"/>
  <c r="M580" i="12"/>
  <c r="U580" i="12"/>
  <c r="AC580" i="12"/>
  <c r="F580" i="12"/>
  <c r="N580" i="12"/>
  <c r="V580" i="12"/>
  <c r="AD580" i="12"/>
  <c r="G580" i="12"/>
  <c r="O580" i="12"/>
  <c r="W580" i="12"/>
  <c r="I580" i="12"/>
  <c r="Q580" i="12"/>
  <c r="Y580" i="12"/>
  <c r="H580" i="12"/>
  <c r="Z580" i="12"/>
  <c r="J580" i="12"/>
  <c r="P580" i="12"/>
  <c r="R580" i="12"/>
  <c r="X580" i="12"/>
  <c r="K576" i="12"/>
  <c r="S576" i="12"/>
  <c r="AA576" i="12"/>
  <c r="D576" i="12"/>
  <c r="L576" i="12"/>
  <c r="T576" i="12"/>
  <c r="AB576" i="12"/>
  <c r="E576" i="12"/>
  <c r="M576" i="12"/>
  <c r="U576" i="12"/>
  <c r="AC576" i="12"/>
  <c r="F576" i="12"/>
  <c r="N576" i="12"/>
  <c r="V576" i="12"/>
  <c r="AD576" i="12"/>
  <c r="G576" i="12"/>
  <c r="O576" i="12"/>
  <c r="W576" i="12"/>
  <c r="I576" i="12"/>
  <c r="Q576" i="12"/>
  <c r="Y576" i="12"/>
  <c r="X576" i="12"/>
  <c r="Z576" i="12"/>
  <c r="R576" i="12"/>
  <c r="J576" i="12"/>
  <c r="H576" i="12"/>
  <c r="P576" i="12"/>
  <c r="K572" i="12"/>
  <c r="S572" i="12"/>
  <c r="AA572" i="12"/>
  <c r="D572" i="12"/>
  <c r="L572" i="12"/>
  <c r="T572" i="12"/>
  <c r="AB572" i="12"/>
  <c r="E572" i="12"/>
  <c r="M572" i="12"/>
  <c r="U572" i="12"/>
  <c r="AC572" i="12"/>
  <c r="F572" i="12"/>
  <c r="N572" i="12"/>
  <c r="V572" i="12"/>
  <c r="AD572" i="12"/>
  <c r="G572" i="12"/>
  <c r="O572" i="12"/>
  <c r="W572" i="12"/>
  <c r="I572" i="12"/>
  <c r="Q572" i="12"/>
  <c r="Y572" i="12"/>
  <c r="H572" i="12"/>
  <c r="Z572" i="12"/>
  <c r="J572" i="12"/>
  <c r="P572" i="12"/>
  <c r="R572" i="12"/>
  <c r="X572" i="12"/>
  <c r="K568" i="12"/>
  <c r="S568" i="12"/>
  <c r="AA568" i="12"/>
  <c r="D568" i="12"/>
  <c r="L568" i="12"/>
  <c r="T568" i="12"/>
  <c r="AB568" i="12"/>
  <c r="E568" i="12"/>
  <c r="M568" i="12"/>
  <c r="U568" i="12"/>
  <c r="AC568" i="12"/>
  <c r="F568" i="12"/>
  <c r="N568" i="12"/>
  <c r="V568" i="12"/>
  <c r="AD568" i="12"/>
  <c r="G568" i="12"/>
  <c r="O568" i="12"/>
  <c r="W568" i="12"/>
  <c r="I568" i="12"/>
  <c r="Q568" i="12"/>
  <c r="Y568" i="12"/>
  <c r="X568" i="12"/>
  <c r="J568" i="12"/>
  <c r="R568" i="12"/>
  <c r="Z568" i="12"/>
  <c r="H568" i="12"/>
  <c r="P568" i="12"/>
  <c r="K564" i="12"/>
  <c r="S564" i="12"/>
  <c r="AA564" i="12"/>
  <c r="D564" i="12"/>
  <c r="L564" i="12"/>
  <c r="T564" i="12"/>
  <c r="AB564" i="12"/>
  <c r="E564" i="12"/>
  <c r="M564" i="12"/>
  <c r="U564" i="12"/>
  <c r="AC564" i="12"/>
  <c r="F564" i="12"/>
  <c r="N564" i="12"/>
  <c r="V564" i="12"/>
  <c r="AD564" i="12"/>
  <c r="G564" i="12"/>
  <c r="O564" i="12"/>
  <c r="W564" i="12"/>
  <c r="I564" i="12"/>
  <c r="Q564" i="12"/>
  <c r="Y564" i="12"/>
  <c r="H564" i="12"/>
  <c r="J564" i="12"/>
  <c r="P564" i="12"/>
  <c r="Z564" i="12"/>
  <c r="R564" i="12"/>
  <c r="X564" i="12"/>
  <c r="K560" i="12"/>
  <c r="S560" i="12"/>
  <c r="AA560" i="12"/>
  <c r="D560" i="12"/>
  <c r="L560" i="12"/>
  <c r="T560" i="12"/>
  <c r="AB560" i="12"/>
  <c r="E560" i="12"/>
  <c r="M560" i="12"/>
  <c r="U560" i="12"/>
  <c r="AC560" i="12"/>
  <c r="F560" i="12"/>
  <c r="N560" i="12"/>
  <c r="V560" i="12"/>
  <c r="AD560" i="12"/>
  <c r="G560" i="12"/>
  <c r="O560" i="12"/>
  <c r="W560" i="12"/>
  <c r="I560" i="12"/>
  <c r="Q560" i="12"/>
  <c r="Y560" i="12"/>
  <c r="X560" i="12"/>
  <c r="J560" i="12"/>
  <c r="Z560" i="12"/>
  <c r="R560" i="12"/>
  <c r="H560" i="12"/>
  <c r="P560" i="12"/>
  <c r="K556" i="12"/>
  <c r="S556" i="12"/>
  <c r="AA556" i="12"/>
  <c r="D556" i="12"/>
  <c r="L556" i="12"/>
  <c r="T556" i="12"/>
  <c r="AB556" i="12"/>
  <c r="E556" i="12"/>
  <c r="M556" i="12"/>
  <c r="U556" i="12"/>
  <c r="AC556" i="12"/>
  <c r="F556" i="12"/>
  <c r="N556" i="12"/>
  <c r="V556" i="12"/>
  <c r="AD556" i="12"/>
  <c r="G556" i="12"/>
  <c r="O556" i="12"/>
  <c r="W556" i="12"/>
  <c r="I556" i="12"/>
  <c r="Q556" i="12"/>
  <c r="Y556" i="12"/>
  <c r="H556" i="12"/>
  <c r="J556" i="12"/>
  <c r="P556" i="12"/>
  <c r="R556" i="12"/>
  <c r="Z556" i="12"/>
  <c r="X556" i="12"/>
  <c r="K552" i="12"/>
  <c r="F552" i="12"/>
  <c r="N552" i="12"/>
  <c r="I552" i="12"/>
  <c r="S552" i="12"/>
  <c r="AA552" i="12"/>
  <c r="J552" i="12"/>
  <c r="T552" i="12"/>
  <c r="AB552" i="12"/>
  <c r="L552" i="12"/>
  <c r="U552" i="12"/>
  <c r="AC552" i="12"/>
  <c r="M552" i="12"/>
  <c r="V552" i="12"/>
  <c r="AD552" i="12"/>
  <c r="D552" i="12"/>
  <c r="O552" i="12"/>
  <c r="W552" i="12"/>
  <c r="G552" i="12"/>
  <c r="Q552" i="12"/>
  <c r="Y552" i="12"/>
  <c r="X552" i="12"/>
  <c r="Z552" i="12"/>
  <c r="R552" i="12"/>
  <c r="H552" i="12"/>
  <c r="E552" i="12"/>
  <c r="P552" i="12"/>
  <c r="K548" i="12"/>
  <c r="S548" i="12"/>
  <c r="AA548" i="12"/>
  <c r="F548" i="12"/>
  <c r="N548" i="12"/>
  <c r="V548" i="12"/>
  <c r="AD548" i="12"/>
  <c r="D548" i="12"/>
  <c r="O548" i="12"/>
  <c r="Y548" i="12"/>
  <c r="E548" i="12"/>
  <c r="P548" i="12"/>
  <c r="Z548" i="12"/>
  <c r="G548" i="12"/>
  <c r="Q548" i="12"/>
  <c r="AB548" i="12"/>
  <c r="H548" i="12"/>
  <c r="R548" i="12"/>
  <c r="AC548" i="12"/>
  <c r="I548" i="12"/>
  <c r="T548" i="12"/>
  <c r="L548" i="12"/>
  <c r="W548" i="12"/>
  <c r="J548" i="12"/>
  <c r="M548" i="12"/>
  <c r="U548" i="12"/>
  <c r="X548" i="12"/>
  <c r="K544" i="12"/>
  <c r="S544" i="12"/>
  <c r="AA544" i="12"/>
  <c r="D544" i="12"/>
  <c r="L544" i="12"/>
  <c r="T544" i="12"/>
  <c r="AB544" i="12"/>
  <c r="E544" i="12"/>
  <c r="M544" i="12"/>
  <c r="U544" i="12"/>
  <c r="AC544" i="12"/>
  <c r="F544" i="12"/>
  <c r="N544" i="12"/>
  <c r="V544" i="12"/>
  <c r="AD544" i="12"/>
  <c r="O544" i="12"/>
  <c r="P544" i="12"/>
  <c r="Q544" i="12"/>
  <c r="R544" i="12"/>
  <c r="G544" i="12"/>
  <c r="W544" i="12"/>
  <c r="I544" i="12"/>
  <c r="Y544" i="12"/>
  <c r="H544" i="12"/>
  <c r="J544" i="12"/>
  <c r="X544" i="12"/>
  <c r="Z544" i="12"/>
  <c r="K540" i="12"/>
  <c r="S540" i="12"/>
  <c r="AA540" i="12"/>
  <c r="D540" i="12"/>
  <c r="L540" i="12"/>
  <c r="T540" i="12"/>
  <c r="AB540" i="12"/>
  <c r="E540" i="12"/>
  <c r="M540" i="12"/>
  <c r="U540" i="12"/>
  <c r="AC540" i="12"/>
  <c r="F540" i="12"/>
  <c r="N540" i="12"/>
  <c r="V540" i="12"/>
  <c r="AD540" i="12"/>
  <c r="O540" i="12"/>
  <c r="P540" i="12"/>
  <c r="Q540" i="12"/>
  <c r="R540" i="12"/>
  <c r="G540" i="12"/>
  <c r="W540" i="12"/>
  <c r="I540" i="12"/>
  <c r="Y540" i="12"/>
  <c r="Z540" i="12"/>
  <c r="H540" i="12"/>
  <c r="J540" i="12"/>
  <c r="X540" i="12"/>
  <c r="K536" i="12"/>
  <c r="S536" i="12"/>
  <c r="AA536" i="12"/>
  <c r="D536" i="12"/>
  <c r="L536" i="12"/>
  <c r="T536" i="12"/>
  <c r="AB536" i="12"/>
  <c r="E536" i="12"/>
  <c r="M536" i="12"/>
  <c r="U536" i="12"/>
  <c r="AC536" i="12"/>
  <c r="F536" i="12"/>
  <c r="N536" i="12"/>
  <c r="V536" i="12"/>
  <c r="AD536" i="12"/>
  <c r="I536" i="12"/>
  <c r="Q536" i="12"/>
  <c r="Y536" i="12"/>
  <c r="G536" i="12"/>
  <c r="Z536" i="12"/>
  <c r="H536" i="12"/>
  <c r="J536" i="12"/>
  <c r="O536" i="12"/>
  <c r="P536" i="12"/>
  <c r="W536" i="12"/>
  <c r="R536" i="12"/>
  <c r="X536" i="12"/>
  <c r="K532" i="12"/>
  <c r="S532" i="12"/>
  <c r="AA532" i="12"/>
  <c r="D532" i="12"/>
  <c r="L532" i="12"/>
  <c r="T532" i="12"/>
  <c r="AB532" i="12"/>
  <c r="E532" i="12"/>
  <c r="M532" i="12"/>
  <c r="U532" i="12"/>
  <c r="AC532" i="12"/>
  <c r="F532" i="12"/>
  <c r="N532" i="12"/>
  <c r="V532" i="12"/>
  <c r="AD532" i="12"/>
  <c r="I532" i="12"/>
  <c r="Q532" i="12"/>
  <c r="Y532" i="12"/>
  <c r="J532" i="12"/>
  <c r="O532" i="12"/>
  <c r="P532" i="12"/>
  <c r="R532" i="12"/>
  <c r="W532" i="12"/>
  <c r="G532" i="12"/>
  <c r="Z532" i="12"/>
  <c r="H532" i="12"/>
  <c r="X532" i="12"/>
  <c r="J528" i="12"/>
  <c r="R528" i="12"/>
  <c r="Z528" i="12"/>
  <c r="K528" i="12"/>
  <c r="S528" i="12"/>
  <c r="AA528" i="12"/>
  <c r="F528" i="12"/>
  <c r="N528" i="12"/>
  <c r="V528" i="12"/>
  <c r="AD528" i="12"/>
  <c r="G528" i="12"/>
  <c r="T528" i="12"/>
  <c r="H528" i="12"/>
  <c r="U528" i="12"/>
  <c r="I528" i="12"/>
  <c r="W528" i="12"/>
  <c r="L528" i="12"/>
  <c r="X528" i="12"/>
  <c r="D528" i="12"/>
  <c r="P528" i="12"/>
  <c r="AC528" i="12"/>
  <c r="E528" i="12"/>
  <c r="M528" i="12"/>
  <c r="O528" i="12"/>
  <c r="Q528" i="12"/>
  <c r="AB528" i="12"/>
  <c r="Y528" i="12"/>
  <c r="J524" i="12"/>
  <c r="R524" i="12"/>
  <c r="Z524" i="12"/>
  <c r="K524" i="12"/>
  <c r="S524" i="12"/>
  <c r="AA524" i="12"/>
  <c r="F524" i="12"/>
  <c r="N524" i="12"/>
  <c r="V524" i="12"/>
  <c r="AD524" i="12"/>
  <c r="D524" i="12"/>
  <c r="P524" i="12"/>
  <c r="AC524" i="12"/>
  <c r="E524" i="12"/>
  <c r="Q524" i="12"/>
  <c r="G524" i="12"/>
  <c r="T524" i="12"/>
  <c r="H524" i="12"/>
  <c r="U524" i="12"/>
  <c r="M524" i="12"/>
  <c r="Y524" i="12"/>
  <c r="L524" i="12"/>
  <c r="O524" i="12"/>
  <c r="W524" i="12"/>
  <c r="X524" i="12"/>
  <c r="AB524" i="12"/>
  <c r="I524" i="12"/>
  <c r="J520" i="12"/>
  <c r="R520" i="12"/>
  <c r="Z520" i="12"/>
  <c r="K520" i="12"/>
  <c r="S520" i="12"/>
  <c r="AA520" i="12"/>
  <c r="F520" i="12"/>
  <c r="N520" i="12"/>
  <c r="V520" i="12"/>
  <c r="AD520" i="12"/>
  <c r="M520" i="12"/>
  <c r="Y520" i="12"/>
  <c r="O520" i="12"/>
  <c r="AB520" i="12"/>
  <c r="D520" i="12"/>
  <c r="P520" i="12"/>
  <c r="AC520" i="12"/>
  <c r="E520" i="12"/>
  <c r="Q520" i="12"/>
  <c r="G520" i="12"/>
  <c r="T520" i="12"/>
  <c r="I520" i="12"/>
  <c r="W520" i="12"/>
  <c r="H520" i="12"/>
  <c r="U520" i="12"/>
  <c r="L520" i="12"/>
  <c r="X520" i="12"/>
  <c r="J516" i="12"/>
  <c r="R516" i="12"/>
  <c r="Z516" i="12"/>
  <c r="K516" i="12"/>
  <c r="S516" i="12"/>
  <c r="AA516" i="12"/>
  <c r="D516" i="12"/>
  <c r="L516" i="12"/>
  <c r="T516" i="12"/>
  <c r="AB516" i="12"/>
  <c r="F516" i="12"/>
  <c r="N516" i="12"/>
  <c r="V516" i="12"/>
  <c r="AD516" i="12"/>
  <c r="P516" i="12"/>
  <c r="Q516" i="12"/>
  <c r="E516" i="12"/>
  <c r="U516" i="12"/>
  <c r="G516" i="12"/>
  <c r="W516" i="12"/>
  <c r="H516" i="12"/>
  <c r="X516" i="12"/>
  <c r="M516" i="12"/>
  <c r="AC516" i="12"/>
  <c r="I516" i="12"/>
  <c r="Y516" i="12"/>
  <c r="O516" i="12"/>
  <c r="J512" i="12"/>
  <c r="R512" i="12"/>
  <c r="Z512" i="12"/>
  <c r="K512" i="12"/>
  <c r="S512" i="12"/>
  <c r="AA512" i="12"/>
  <c r="D512" i="12"/>
  <c r="L512" i="12"/>
  <c r="T512" i="12"/>
  <c r="AB512" i="12"/>
  <c r="F512" i="12"/>
  <c r="N512" i="12"/>
  <c r="V512" i="12"/>
  <c r="AD512" i="12"/>
  <c r="P512" i="12"/>
  <c r="Q512" i="12"/>
  <c r="E512" i="12"/>
  <c r="U512" i="12"/>
  <c r="G512" i="12"/>
  <c r="W512" i="12"/>
  <c r="H512" i="12"/>
  <c r="X512" i="12"/>
  <c r="M512" i="12"/>
  <c r="AC512" i="12"/>
  <c r="Y512" i="12"/>
  <c r="I512" i="12"/>
  <c r="O512" i="12"/>
  <c r="J508" i="12"/>
  <c r="R508" i="12"/>
  <c r="Z508" i="12"/>
  <c r="K508" i="12"/>
  <c r="S508" i="12"/>
  <c r="AA508" i="12"/>
  <c r="D508" i="12"/>
  <c r="L508" i="12"/>
  <c r="T508" i="12"/>
  <c r="AB508" i="12"/>
  <c r="F508" i="12"/>
  <c r="N508" i="12"/>
  <c r="V508" i="12"/>
  <c r="AD508" i="12"/>
  <c r="P508" i="12"/>
  <c r="Q508" i="12"/>
  <c r="E508" i="12"/>
  <c r="U508" i="12"/>
  <c r="G508" i="12"/>
  <c r="W508" i="12"/>
  <c r="H508" i="12"/>
  <c r="X508" i="12"/>
  <c r="M508" i="12"/>
  <c r="AC508" i="12"/>
  <c r="I508" i="12"/>
  <c r="O508" i="12"/>
  <c r="Y508" i="12"/>
  <c r="J504" i="12"/>
  <c r="R504" i="12"/>
  <c r="Z504" i="12"/>
  <c r="K504" i="12"/>
  <c r="S504" i="12"/>
  <c r="AA504" i="12"/>
  <c r="D504" i="12"/>
  <c r="L504" i="12"/>
  <c r="T504" i="12"/>
  <c r="AB504" i="12"/>
  <c r="F504" i="12"/>
  <c r="N504" i="12"/>
  <c r="V504" i="12"/>
  <c r="AD504" i="12"/>
  <c r="P504" i="12"/>
  <c r="Q504" i="12"/>
  <c r="E504" i="12"/>
  <c r="U504" i="12"/>
  <c r="G504" i="12"/>
  <c r="W504" i="12"/>
  <c r="H504" i="12"/>
  <c r="X504" i="12"/>
  <c r="M504" i="12"/>
  <c r="AC504" i="12"/>
  <c r="I504" i="12"/>
  <c r="O504" i="12"/>
  <c r="Y504" i="12"/>
  <c r="J500" i="12"/>
  <c r="R500" i="12"/>
  <c r="Z500" i="12"/>
  <c r="K500" i="12"/>
  <c r="S500" i="12"/>
  <c r="AA500" i="12"/>
  <c r="D500" i="12"/>
  <c r="L500" i="12"/>
  <c r="T500" i="12"/>
  <c r="AB500" i="12"/>
  <c r="E500" i="12"/>
  <c r="M500" i="12"/>
  <c r="U500" i="12"/>
  <c r="AC500" i="12"/>
  <c r="F500" i="12"/>
  <c r="N500" i="12"/>
  <c r="V500" i="12"/>
  <c r="AD500" i="12"/>
  <c r="Q500" i="12"/>
  <c r="W500" i="12"/>
  <c r="X500" i="12"/>
  <c r="G500" i="12"/>
  <c r="Y500" i="12"/>
  <c r="H500" i="12"/>
  <c r="O500" i="12"/>
  <c r="I500" i="12"/>
  <c r="P500" i="12"/>
  <c r="J496" i="12"/>
  <c r="R496" i="12"/>
  <c r="Z496" i="12"/>
  <c r="K496" i="12"/>
  <c r="S496" i="12"/>
  <c r="AA496" i="12"/>
  <c r="D496" i="12"/>
  <c r="L496" i="12"/>
  <c r="T496" i="12"/>
  <c r="AB496" i="12"/>
  <c r="E496" i="12"/>
  <c r="M496" i="12"/>
  <c r="U496" i="12"/>
  <c r="AC496" i="12"/>
  <c r="F496" i="12"/>
  <c r="N496" i="12"/>
  <c r="V496" i="12"/>
  <c r="AD496" i="12"/>
  <c r="X496" i="12"/>
  <c r="G496" i="12"/>
  <c r="Y496" i="12"/>
  <c r="H496" i="12"/>
  <c r="I496" i="12"/>
  <c r="O496" i="12"/>
  <c r="Q496" i="12"/>
  <c r="P496" i="12"/>
  <c r="W496" i="12"/>
  <c r="J492" i="12"/>
  <c r="R492" i="12"/>
  <c r="Z492" i="12"/>
  <c r="K492" i="12"/>
  <c r="S492" i="12"/>
  <c r="AA492" i="12"/>
  <c r="D492" i="12"/>
  <c r="L492" i="12"/>
  <c r="T492" i="12"/>
  <c r="AB492" i="12"/>
  <c r="E492" i="12"/>
  <c r="M492" i="12"/>
  <c r="U492" i="12"/>
  <c r="AC492" i="12"/>
  <c r="F492" i="12"/>
  <c r="N492" i="12"/>
  <c r="V492" i="12"/>
  <c r="AD492" i="12"/>
  <c r="H492" i="12"/>
  <c r="I492" i="12"/>
  <c r="O492" i="12"/>
  <c r="P492" i="12"/>
  <c r="Q492" i="12"/>
  <c r="X492" i="12"/>
  <c r="G492" i="12"/>
  <c r="W492" i="12"/>
  <c r="Y492" i="12"/>
  <c r="J488" i="12"/>
  <c r="R488" i="12"/>
  <c r="Z488" i="12"/>
  <c r="K488" i="12"/>
  <c r="S488" i="12"/>
  <c r="AA488" i="12"/>
  <c r="D488" i="12"/>
  <c r="L488" i="12"/>
  <c r="T488" i="12"/>
  <c r="AB488" i="12"/>
  <c r="E488" i="12"/>
  <c r="M488" i="12"/>
  <c r="U488" i="12"/>
  <c r="AC488" i="12"/>
  <c r="F488" i="12"/>
  <c r="N488" i="12"/>
  <c r="V488" i="12"/>
  <c r="AD488" i="12"/>
  <c r="O488" i="12"/>
  <c r="P488" i="12"/>
  <c r="Q488" i="12"/>
  <c r="W488" i="12"/>
  <c r="X488" i="12"/>
  <c r="H488" i="12"/>
  <c r="Y488" i="12"/>
  <c r="G488" i="12"/>
  <c r="I488" i="12"/>
  <c r="J484" i="12"/>
  <c r="R484" i="12"/>
  <c r="Z484" i="12"/>
  <c r="K484" i="12"/>
  <c r="S484" i="12"/>
  <c r="AA484" i="12"/>
  <c r="D484" i="12"/>
  <c r="L484" i="12"/>
  <c r="T484" i="12"/>
  <c r="AB484" i="12"/>
  <c r="E484" i="12"/>
  <c r="M484" i="12"/>
  <c r="U484" i="12"/>
  <c r="AC484" i="12"/>
  <c r="F484" i="12"/>
  <c r="N484" i="12"/>
  <c r="V484" i="12"/>
  <c r="AD484" i="12"/>
  <c r="Q484" i="12"/>
  <c r="W484" i="12"/>
  <c r="X484" i="12"/>
  <c r="G484" i="12"/>
  <c r="Y484" i="12"/>
  <c r="H484" i="12"/>
  <c r="O484" i="12"/>
  <c r="I484" i="12"/>
  <c r="P484" i="12"/>
  <c r="J480" i="12"/>
  <c r="R480" i="12"/>
  <c r="Z480" i="12"/>
  <c r="K480" i="12"/>
  <c r="S480" i="12"/>
  <c r="AA480" i="12"/>
  <c r="D480" i="12"/>
  <c r="L480" i="12"/>
  <c r="T480" i="12"/>
  <c r="AB480" i="12"/>
  <c r="E480" i="12"/>
  <c r="M480" i="12"/>
  <c r="U480" i="12"/>
  <c r="AC480" i="12"/>
  <c r="F480" i="12"/>
  <c r="N480" i="12"/>
  <c r="V480" i="12"/>
  <c r="AD480" i="12"/>
  <c r="X480" i="12"/>
  <c r="G480" i="12"/>
  <c r="Y480" i="12"/>
  <c r="H480" i="12"/>
  <c r="I480" i="12"/>
  <c r="O480" i="12"/>
  <c r="Q480" i="12"/>
  <c r="P480" i="12"/>
  <c r="W480" i="12"/>
  <c r="J476" i="12"/>
  <c r="R476" i="12"/>
  <c r="Z476" i="12"/>
  <c r="K476" i="12"/>
  <c r="S476" i="12"/>
  <c r="AA476" i="12"/>
  <c r="D476" i="12"/>
  <c r="L476" i="12"/>
  <c r="T476" i="12"/>
  <c r="AB476" i="12"/>
  <c r="E476" i="12"/>
  <c r="M476" i="12"/>
  <c r="U476" i="12"/>
  <c r="AC476" i="12"/>
  <c r="F476" i="12"/>
  <c r="N476" i="12"/>
  <c r="V476" i="12"/>
  <c r="AD476" i="12"/>
  <c r="H476" i="12"/>
  <c r="I476" i="12"/>
  <c r="O476" i="12"/>
  <c r="P476" i="12"/>
  <c r="Q476" i="12"/>
  <c r="X476" i="12"/>
  <c r="W476" i="12"/>
  <c r="Y476" i="12"/>
  <c r="G476" i="12"/>
  <c r="J472" i="12"/>
  <c r="R472" i="12"/>
  <c r="Z472" i="12"/>
  <c r="K472" i="12"/>
  <c r="S472" i="12"/>
  <c r="AA472" i="12"/>
  <c r="D472" i="12"/>
  <c r="L472" i="12"/>
  <c r="T472" i="12"/>
  <c r="AB472" i="12"/>
  <c r="E472" i="12"/>
  <c r="M472" i="12"/>
  <c r="U472" i="12"/>
  <c r="AC472" i="12"/>
  <c r="F472" i="12"/>
  <c r="N472" i="12"/>
  <c r="V472" i="12"/>
  <c r="AD472" i="12"/>
  <c r="O472" i="12"/>
  <c r="P472" i="12"/>
  <c r="Q472" i="12"/>
  <c r="W472" i="12"/>
  <c r="X472" i="12"/>
  <c r="H472" i="12"/>
  <c r="G472" i="12"/>
  <c r="Y472" i="12"/>
  <c r="I472" i="12"/>
  <c r="J468" i="12"/>
  <c r="R468" i="12"/>
  <c r="Z468" i="12"/>
  <c r="K468" i="12"/>
  <c r="S468" i="12"/>
  <c r="AA468" i="12"/>
  <c r="D468" i="12"/>
  <c r="L468" i="12"/>
  <c r="T468" i="12"/>
  <c r="AB468" i="12"/>
  <c r="E468" i="12"/>
  <c r="M468" i="12"/>
  <c r="U468" i="12"/>
  <c r="AC468" i="12"/>
  <c r="F468" i="12"/>
  <c r="N468" i="12"/>
  <c r="V468" i="12"/>
  <c r="AD468" i="12"/>
  <c r="Q468" i="12"/>
  <c r="W468" i="12"/>
  <c r="X468" i="12"/>
  <c r="G468" i="12"/>
  <c r="Y468" i="12"/>
  <c r="H468" i="12"/>
  <c r="O468" i="12"/>
  <c r="I468" i="12"/>
  <c r="P468" i="12"/>
  <c r="H464" i="12"/>
  <c r="P464" i="12"/>
  <c r="X464" i="12"/>
  <c r="I464" i="12"/>
  <c r="Q464" i="12"/>
  <c r="Y464" i="12"/>
  <c r="J464" i="12"/>
  <c r="R464" i="12"/>
  <c r="Z464" i="12"/>
  <c r="D464" i="12"/>
  <c r="L464" i="12"/>
  <c r="T464" i="12"/>
  <c r="AB464" i="12"/>
  <c r="F464" i="12"/>
  <c r="V464" i="12"/>
  <c r="G464" i="12"/>
  <c r="W464" i="12"/>
  <c r="K464" i="12"/>
  <c r="AA464" i="12"/>
  <c r="M464" i="12"/>
  <c r="AC464" i="12"/>
  <c r="N464" i="12"/>
  <c r="AD464" i="12"/>
  <c r="E464" i="12"/>
  <c r="O464" i="12"/>
  <c r="S464" i="12"/>
  <c r="U464" i="12"/>
  <c r="H460" i="12"/>
  <c r="P460" i="12"/>
  <c r="X460" i="12"/>
  <c r="I460" i="12"/>
  <c r="Q460" i="12"/>
  <c r="Y460" i="12"/>
  <c r="J460" i="12"/>
  <c r="R460" i="12"/>
  <c r="Z460" i="12"/>
  <c r="D460" i="12"/>
  <c r="L460" i="12"/>
  <c r="T460" i="12"/>
  <c r="AB460" i="12"/>
  <c r="F460" i="12"/>
  <c r="V460" i="12"/>
  <c r="G460" i="12"/>
  <c r="W460" i="12"/>
  <c r="K460" i="12"/>
  <c r="AA460" i="12"/>
  <c r="M460" i="12"/>
  <c r="AC460" i="12"/>
  <c r="N460" i="12"/>
  <c r="AD460" i="12"/>
  <c r="E460" i="12"/>
  <c r="S460" i="12"/>
  <c r="O460" i="12"/>
  <c r="U460" i="12"/>
  <c r="H456" i="12"/>
  <c r="P456" i="12"/>
  <c r="X456" i="12"/>
  <c r="I456" i="12"/>
  <c r="Q456" i="12"/>
  <c r="Y456" i="12"/>
  <c r="J456" i="12"/>
  <c r="R456" i="12"/>
  <c r="Z456" i="12"/>
  <c r="D456" i="12"/>
  <c r="L456" i="12"/>
  <c r="T456" i="12"/>
  <c r="AB456" i="12"/>
  <c r="F456" i="12"/>
  <c r="V456" i="12"/>
  <c r="G456" i="12"/>
  <c r="W456" i="12"/>
  <c r="K456" i="12"/>
  <c r="AA456" i="12"/>
  <c r="M456" i="12"/>
  <c r="AC456" i="12"/>
  <c r="N456" i="12"/>
  <c r="AD456" i="12"/>
  <c r="O456" i="12"/>
  <c r="S456" i="12"/>
  <c r="U456" i="12"/>
  <c r="E456" i="12"/>
  <c r="H452" i="12"/>
  <c r="P452" i="12"/>
  <c r="X452" i="12"/>
  <c r="I452" i="12"/>
  <c r="Q452" i="12"/>
  <c r="Y452" i="12"/>
  <c r="J452" i="12"/>
  <c r="R452" i="12"/>
  <c r="Z452" i="12"/>
  <c r="D452" i="12"/>
  <c r="L452" i="12"/>
  <c r="T452" i="12"/>
  <c r="AB452" i="12"/>
  <c r="F452" i="12"/>
  <c r="V452" i="12"/>
  <c r="G452" i="12"/>
  <c r="W452" i="12"/>
  <c r="K452" i="12"/>
  <c r="AA452" i="12"/>
  <c r="M452" i="12"/>
  <c r="AC452" i="12"/>
  <c r="N452" i="12"/>
  <c r="AD452" i="12"/>
  <c r="E452" i="12"/>
  <c r="O452" i="12"/>
  <c r="S452" i="12"/>
  <c r="U452" i="12"/>
  <c r="H448" i="12"/>
  <c r="P448" i="12"/>
  <c r="X448" i="12"/>
  <c r="I448" i="12"/>
  <c r="Q448" i="12"/>
  <c r="Y448" i="12"/>
  <c r="J448" i="12"/>
  <c r="R448" i="12"/>
  <c r="Z448" i="12"/>
  <c r="D448" i="12"/>
  <c r="L448" i="12"/>
  <c r="T448" i="12"/>
  <c r="AB448" i="12"/>
  <c r="F448" i="12"/>
  <c r="V448" i="12"/>
  <c r="G448" i="12"/>
  <c r="W448" i="12"/>
  <c r="K448" i="12"/>
  <c r="AA448" i="12"/>
  <c r="M448" i="12"/>
  <c r="AC448" i="12"/>
  <c r="N448" i="12"/>
  <c r="AD448" i="12"/>
  <c r="U448" i="12"/>
  <c r="O448" i="12"/>
  <c r="E448" i="12"/>
  <c r="S448" i="12"/>
  <c r="H444" i="12"/>
  <c r="P444" i="12"/>
  <c r="X444" i="12"/>
  <c r="I444" i="12"/>
  <c r="Q444" i="12"/>
  <c r="Y444" i="12"/>
  <c r="J444" i="12"/>
  <c r="R444" i="12"/>
  <c r="Z444" i="12"/>
  <c r="D444" i="12"/>
  <c r="L444" i="12"/>
  <c r="T444" i="12"/>
  <c r="AB444" i="12"/>
  <c r="F444" i="12"/>
  <c r="V444" i="12"/>
  <c r="G444" i="12"/>
  <c r="W444" i="12"/>
  <c r="K444" i="12"/>
  <c r="AA444" i="12"/>
  <c r="M444" i="12"/>
  <c r="AC444" i="12"/>
  <c r="N444" i="12"/>
  <c r="AD444" i="12"/>
  <c r="E444" i="12"/>
  <c r="O444" i="12"/>
  <c r="S444" i="12"/>
  <c r="U444" i="12"/>
  <c r="H440" i="12"/>
  <c r="P440" i="12"/>
  <c r="X440" i="12"/>
  <c r="I440" i="12"/>
  <c r="Q440" i="12"/>
  <c r="Y440" i="12"/>
  <c r="J440" i="12"/>
  <c r="R440" i="12"/>
  <c r="Z440" i="12"/>
  <c r="D440" i="12"/>
  <c r="L440" i="12"/>
  <c r="T440" i="12"/>
  <c r="AB440" i="12"/>
  <c r="F440" i="12"/>
  <c r="V440" i="12"/>
  <c r="G440" i="12"/>
  <c r="W440" i="12"/>
  <c r="K440" i="12"/>
  <c r="AA440" i="12"/>
  <c r="M440" i="12"/>
  <c r="AC440" i="12"/>
  <c r="N440" i="12"/>
  <c r="AD440" i="12"/>
  <c r="O440" i="12"/>
  <c r="E440" i="12"/>
  <c r="S440" i="12"/>
  <c r="U440" i="12"/>
  <c r="H436" i="12"/>
  <c r="P436" i="12"/>
  <c r="X436" i="12"/>
  <c r="I436" i="12"/>
  <c r="Q436" i="12"/>
  <c r="Y436" i="12"/>
  <c r="J436" i="12"/>
  <c r="R436" i="12"/>
  <c r="Z436" i="12"/>
  <c r="D436" i="12"/>
  <c r="L436" i="12"/>
  <c r="T436" i="12"/>
  <c r="AB436" i="12"/>
  <c r="F436" i="12"/>
  <c r="V436" i="12"/>
  <c r="G436" i="12"/>
  <c r="W436" i="12"/>
  <c r="K436" i="12"/>
  <c r="AA436" i="12"/>
  <c r="M436" i="12"/>
  <c r="AC436" i="12"/>
  <c r="N436" i="12"/>
  <c r="AD436" i="12"/>
  <c r="O436" i="12"/>
  <c r="E436" i="12"/>
  <c r="S436" i="12"/>
  <c r="U436" i="12"/>
  <c r="H432" i="12"/>
  <c r="P432" i="12"/>
  <c r="X432" i="12"/>
  <c r="I432" i="12"/>
  <c r="Q432" i="12"/>
  <c r="Y432" i="12"/>
  <c r="J432" i="12"/>
  <c r="R432" i="12"/>
  <c r="Z432" i="12"/>
  <c r="K432" i="12"/>
  <c r="S432" i="12"/>
  <c r="AA432" i="12"/>
  <c r="D432" i="12"/>
  <c r="L432" i="12"/>
  <c r="T432" i="12"/>
  <c r="AB432" i="12"/>
  <c r="E432" i="12"/>
  <c r="W432" i="12"/>
  <c r="F432" i="12"/>
  <c r="AC432" i="12"/>
  <c r="G432" i="12"/>
  <c r="AD432" i="12"/>
  <c r="M432" i="12"/>
  <c r="N432" i="12"/>
  <c r="O432" i="12"/>
  <c r="U432" i="12"/>
  <c r="V432" i="12"/>
  <c r="H428" i="12"/>
  <c r="P428" i="12"/>
  <c r="X428" i="12"/>
  <c r="I428" i="12"/>
  <c r="Q428" i="12"/>
  <c r="Y428" i="12"/>
  <c r="J428" i="12"/>
  <c r="R428" i="12"/>
  <c r="Z428" i="12"/>
  <c r="K428" i="12"/>
  <c r="S428" i="12"/>
  <c r="AA428" i="12"/>
  <c r="D428" i="12"/>
  <c r="L428" i="12"/>
  <c r="T428" i="12"/>
  <c r="AB428" i="12"/>
  <c r="G428" i="12"/>
  <c r="AD428" i="12"/>
  <c r="M428" i="12"/>
  <c r="N428" i="12"/>
  <c r="O428" i="12"/>
  <c r="U428" i="12"/>
  <c r="V428" i="12"/>
  <c r="E428" i="12"/>
  <c r="W428" i="12"/>
  <c r="F428" i="12"/>
  <c r="AC428" i="12"/>
  <c r="H424" i="12"/>
  <c r="P424" i="12"/>
  <c r="X424" i="12"/>
  <c r="I424" i="12"/>
  <c r="Q424" i="12"/>
  <c r="Y424" i="12"/>
  <c r="J424" i="12"/>
  <c r="R424" i="12"/>
  <c r="Z424" i="12"/>
  <c r="K424" i="12"/>
  <c r="S424" i="12"/>
  <c r="AA424" i="12"/>
  <c r="D424" i="12"/>
  <c r="L424" i="12"/>
  <c r="T424" i="12"/>
  <c r="AB424" i="12"/>
  <c r="N424" i="12"/>
  <c r="O424" i="12"/>
  <c r="U424" i="12"/>
  <c r="V424" i="12"/>
  <c r="E424" i="12"/>
  <c r="W424" i="12"/>
  <c r="F424" i="12"/>
  <c r="AC424" i="12"/>
  <c r="G424" i="12"/>
  <c r="M424" i="12"/>
  <c r="AD424" i="12"/>
  <c r="H420" i="12"/>
  <c r="P420" i="12"/>
  <c r="X420" i="12"/>
  <c r="I420" i="12"/>
  <c r="Q420" i="12"/>
  <c r="Y420" i="12"/>
  <c r="J420" i="12"/>
  <c r="R420" i="12"/>
  <c r="Z420" i="12"/>
  <c r="K420" i="12"/>
  <c r="S420" i="12"/>
  <c r="AA420" i="12"/>
  <c r="D420" i="12"/>
  <c r="L420" i="12"/>
  <c r="T420" i="12"/>
  <c r="AB420" i="12"/>
  <c r="U420" i="12"/>
  <c r="V420" i="12"/>
  <c r="E420" i="12"/>
  <c r="W420" i="12"/>
  <c r="F420" i="12"/>
  <c r="AC420" i="12"/>
  <c r="G420" i="12"/>
  <c r="AD420" i="12"/>
  <c r="M420" i="12"/>
  <c r="N420" i="12"/>
  <c r="O420" i="12"/>
  <c r="H416" i="12"/>
  <c r="P416" i="12"/>
  <c r="X416" i="12"/>
  <c r="I416" i="12"/>
  <c r="Q416" i="12"/>
  <c r="Y416" i="12"/>
  <c r="J416" i="12"/>
  <c r="R416" i="12"/>
  <c r="Z416" i="12"/>
  <c r="K416" i="12"/>
  <c r="S416" i="12"/>
  <c r="AA416" i="12"/>
  <c r="D416" i="12"/>
  <c r="L416" i="12"/>
  <c r="T416" i="12"/>
  <c r="AB416" i="12"/>
  <c r="E416" i="12"/>
  <c r="W416" i="12"/>
  <c r="F416" i="12"/>
  <c r="AC416" i="12"/>
  <c r="G416" i="12"/>
  <c r="AD416" i="12"/>
  <c r="M416" i="12"/>
  <c r="N416" i="12"/>
  <c r="O416" i="12"/>
  <c r="U416" i="12"/>
  <c r="V416" i="12"/>
  <c r="H412" i="12"/>
  <c r="P412" i="12"/>
  <c r="X412" i="12"/>
  <c r="I412" i="12"/>
  <c r="Q412" i="12"/>
  <c r="Y412" i="12"/>
  <c r="J412" i="12"/>
  <c r="R412" i="12"/>
  <c r="Z412" i="12"/>
  <c r="K412" i="12"/>
  <c r="S412" i="12"/>
  <c r="AA412" i="12"/>
  <c r="D412" i="12"/>
  <c r="L412" i="12"/>
  <c r="T412" i="12"/>
  <c r="AB412" i="12"/>
  <c r="G412" i="12"/>
  <c r="AD412" i="12"/>
  <c r="M412" i="12"/>
  <c r="N412" i="12"/>
  <c r="O412" i="12"/>
  <c r="U412" i="12"/>
  <c r="V412" i="12"/>
  <c r="E412" i="12"/>
  <c r="F412" i="12"/>
  <c r="W412" i="12"/>
  <c r="AC412" i="12"/>
  <c r="H408" i="12"/>
  <c r="P408" i="12"/>
  <c r="X408" i="12"/>
  <c r="I408" i="12"/>
  <c r="Q408" i="12"/>
  <c r="Y408" i="12"/>
  <c r="J408" i="12"/>
  <c r="R408" i="12"/>
  <c r="Z408" i="12"/>
  <c r="K408" i="12"/>
  <c r="S408" i="12"/>
  <c r="AA408" i="12"/>
  <c r="D408" i="12"/>
  <c r="L408" i="12"/>
  <c r="T408" i="12"/>
  <c r="AB408" i="12"/>
  <c r="N408" i="12"/>
  <c r="O408" i="12"/>
  <c r="U408" i="12"/>
  <c r="V408" i="12"/>
  <c r="E408" i="12"/>
  <c r="W408" i="12"/>
  <c r="F408" i="12"/>
  <c r="AC408" i="12"/>
  <c r="G408" i="12"/>
  <c r="M408" i="12"/>
  <c r="AD408" i="12"/>
  <c r="K404" i="12"/>
  <c r="S404" i="12"/>
  <c r="AA404" i="12"/>
  <c r="D404" i="12"/>
  <c r="L404" i="12"/>
  <c r="T404" i="12"/>
  <c r="AB404" i="12"/>
  <c r="G404" i="12"/>
  <c r="O404" i="12"/>
  <c r="W404" i="12"/>
  <c r="H404" i="12"/>
  <c r="U404" i="12"/>
  <c r="I404" i="12"/>
  <c r="V404" i="12"/>
  <c r="J404" i="12"/>
  <c r="X404" i="12"/>
  <c r="M404" i="12"/>
  <c r="Y404" i="12"/>
  <c r="N404" i="12"/>
  <c r="Z404" i="12"/>
  <c r="E404" i="12"/>
  <c r="F404" i="12"/>
  <c r="P404" i="12"/>
  <c r="Q404" i="12"/>
  <c r="R404" i="12"/>
  <c r="AC404" i="12"/>
  <c r="AD404" i="12"/>
  <c r="K400" i="12"/>
  <c r="S400" i="12"/>
  <c r="AA400" i="12"/>
  <c r="D400" i="12"/>
  <c r="L400" i="12"/>
  <c r="T400" i="12"/>
  <c r="AB400" i="12"/>
  <c r="E400" i="12"/>
  <c r="M400" i="12"/>
  <c r="U400" i="12"/>
  <c r="AC400" i="12"/>
  <c r="G400" i="12"/>
  <c r="O400" i="12"/>
  <c r="W400" i="12"/>
  <c r="P400" i="12"/>
  <c r="Q400" i="12"/>
  <c r="R400" i="12"/>
  <c r="F400" i="12"/>
  <c r="V400" i="12"/>
  <c r="H400" i="12"/>
  <c r="X400" i="12"/>
  <c r="AD400" i="12"/>
  <c r="I400" i="12"/>
  <c r="J400" i="12"/>
  <c r="N400" i="12"/>
  <c r="Y400" i="12"/>
  <c r="Z400" i="12"/>
  <c r="K396" i="12"/>
  <c r="S396" i="12"/>
  <c r="AA396" i="12"/>
  <c r="D396" i="12"/>
  <c r="L396" i="12"/>
  <c r="T396" i="12"/>
  <c r="AB396" i="12"/>
  <c r="E396" i="12"/>
  <c r="M396" i="12"/>
  <c r="U396" i="12"/>
  <c r="AC396" i="12"/>
  <c r="G396" i="12"/>
  <c r="O396" i="12"/>
  <c r="W396" i="12"/>
  <c r="P396" i="12"/>
  <c r="Q396" i="12"/>
  <c r="R396" i="12"/>
  <c r="F396" i="12"/>
  <c r="V396" i="12"/>
  <c r="H396" i="12"/>
  <c r="X396" i="12"/>
  <c r="N396" i="12"/>
  <c r="Y396" i="12"/>
  <c r="Z396" i="12"/>
  <c r="AD396" i="12"/>
  <c r="I396" i="12"/>
  <c r="J396" i="12"/>
  <c r="K392" i="12"/>
  <c r="S392" i="12"/>
  <c r="AA392" i="12"/>
  <c r="D392" i="12"/>
  <c r="L392" i="12"/>
  <c r="T392" i="12"/>
  <c r="AB392" i="12"/>
  <c r="E392" i="12"/>
  <c r="M392" i="12"/>
  <c r="U392" i="12"/>
  <c r="AC392" i="12"/>
  <c r="G392" i="12"/>
  <c r="O392" i="12"/>
  <c r="W392" i="12"/>
  <c r="P392" i="12"/>
  <c r="Q392" i="12"/>
  <c r="R392" i="12"/>
  <c r="F392" i="12"/>
  <c r="V392" i="12"/>
  <c r="H392" i="12"/>
  <c r="X392" i="12"/>
  <c r="I392" i="12"/>
  <c r="J392" i="12"/>
  <c r="N392" i="12"/>
  <c r="Y392" i="12"/>
  <c r="Z392" i="12"/>
  <c r="AD392" i="12"/>
  <c r="K388" i="12"/>
  <c r="S388" i="12"/>
  <c r="AA388" i="12"/>
  <c r="D388" i="12"/>
  <c r="L388" i="12"/>
  <c r="T388" i="12"/>
  <c r="AB388" i="12"/>
  <c r="E388" i="12"/>
  <c r="M388" i="12"/>
  <c r="U388" i="12"/>
  <c r="AC388" i="12"/>
  <c r="F388" i="12"/>
  <c r="N388" i="12"/>
  <c r="V388" i="12"/>
  <c r="AD388" i="12"/>
  <c r="G388" i="12"/>
  <c r="O388" i="12"/>
  <c r="W388" i="12"/>
  <c r="H388" i="12"/>
  <c r="Z388" i="12"/>
  <c r="I388" i="12"/>
  <c r="J388" i="12"/>
  <c r="P388" i="12"/>
  <c r="Q388" i="12"/>
  <c r="X388" i="12"/>
  <c r="Y388" i="12"/>
  <c r="R388" i="12"/>
  <c r="K384" i="12"/>
  <c r="S384" i="12"/>
  <c r="AA384" i="12"/>
  <c r="D384" i="12"/>
  <c r="L384" i="12"/>
  <c r="T384" i="12"/>
  <c r="AB384" i="12"/>
  <c r="E384" i="12"/>
  <c r="M384" i="12"/>
  <c r="U384" i="12"/>
  <c r="AC384" i="12"/>
  <c r="F384" i="12"/>
  <c r="N384" i="12"/>
  <c r="V384" i="12"/>
  <c r="AD384" i="12"/>
  <c r="G384" i="12"/>
  <c r="O384" i="12"/>
  <c r="W384" i="12"/>
  <c r="J384" i="12"/>
  <c r="P384" i="12"/>
  <c r="Q384" i="12"/>
  <c r="R384" i="12"/>
  <c r="X384" i="12"/>
  <c r="Y384" i="12"/>
  <c r="Z384" i="12"/>
  <c r="H384" i="12"/>
  <c r="I384" i="12"/>
  <c r="K380" i="12"/>
  <c r="S380" i="12"/>
  <c r="AA380" i="12"/>
  <c r="D380" i="12"/>
  <c r="L380" i="12"/>
  <c r="T380" i="12"/>
  <c r="AB380" i="12"/>
  <c r="E380" i="12"/>
  <c r="M380" i="12"/>
  <c r="U380" i="12"/>
  <c r="AC380" i="12"/>
  <c r="F380" i="12"/>
  <c r="N380" i="12"/>
  <c r="V380" i="12"/>
  <c r="AD380" i="12"/>
  <c r="G380" i="12"/>
  <c r="O380" i="12"/>
  <c r="W380" i="12"/>
  <c r="Q380" i="12"/>
  <c r="R380" i="12"/>
  <c r="X380" i="12"/>
  <c r="Y380" i="12"/>
  <c r="H380" i="12"/>
  <c r="Z380" i="12"/>
  <c r="P380" i="12"/>
  <c r="I380" i="12"/>
  <c r="J380" i="12"/>
  <c r="K376" i="12"/>
  <c r="S376" i="12"/>
  <c r="AA376" i="12"/>
  <c r="D376" i="12"/>
  <c r="L376" i="12"/>
  <c r="T376" i="12"/>
  <c r="AB376" i="12"/>
  <c r="E376" i="12"/>
  <c r="M376" i="12"/>
  <c r="U376" i="12"/>
  <c r="AC376" i="12"/>
  <c r="F376" i="12"/>
  <c r="N376" i="12"/>
  <c r="V376" i="12"/>
  <c r="AD376" i="12"/>
  <c r="G376" i="12"/>
  <c r="O376" i="12"/>
  <c r="W376" i="12"/>
  <c r="X376" i="12"/>
  <c r="Y376" i="12"/>
  <c r="H376" i="12"/>
  <c r="Z376" i="12"/>
  <c r="I376" i="12"/>
  <c r="J376" i="12"/>
  <c r="Q376" i="12"/>
  <c r="R376" i="12"/>
  <c r="P376" i="12"/>
  <c r="K372" i="12"/>
  <c r="S372" i="12"/>
  <c r="AA372" i="12"/>
  <c r="D372" i="12"/>
  <c r="L372" i="12"/>
  <c r="T372" i="12"/>
  <c r="AB372" i="12"/>
  <c r="E372" i="12"/>
  <c r="M372" i="12"/>
  <c r="U372" i="12"/>
  <c r="AC372" i="12"/>
  <c r="F372" i="12"/>
  <c r="N372" i="12"/>
  <c r="V372" i="12"/>
  <c r="AD372" i="12"/>
  <c r="G372" i="12"/>
  <c r="O372" i="12"/>
  <c r="W372" i="12"/>
  <c r="H372" i="12"/>
  <c r="Z372" i="12"/>
  <c r="I372" i="12"/>
  <c r="J372" i="12"/>
  <c r="P372" i="12"/>
  <c r="Q372" i="12"/>
  <c r="R372" i="12"/>
  <c r="X372" i="12"/>
  <c r="Y372" i="12"/>
  <c r="F368" i="12"/>
  <c r="N368" i="12"/>
  <c r="V368" i="12"/>
  <c r="AD368" i="12"/>
  <c r="G368" i="12"/>
  <c r="O368" i="12"/>
  <c r="W368" i="12"/>
  <c r="J368" i="12"/>
  <c r="R368" i="12"/>
  <c r="Z368" i="12"/>
  <c r="K368" i="12"/>
  <c r="S368" i="12"/>
  <c r="AA368" i="12"/>
  <c r="D368" i="12"/>
  <c r="T368" i="12"/>
  <c r="E368" i="12"/>
  <c r="U368" i="12"/>
  <c r="H368" i="12"/>
  <c r="X368" i="12"/>
  <c r="I368" i="12"/>
  <c r="Y368" i="12"/>
  <c r="L368" i="12"/>
  <c r="AB368" i="12"/>
  <c r="M368" i="12"/>
  <c r="AC368" i="12"/>
  <c r="P368" i="12"/>
  <c r="Q368" i="12"/>
  <c r="F364" i="12"/>
  <c r="N364" i="12"/>
  <c r="V364" i="12"/>
  <c r="AD364" i="12"/>
  <c r="G364" i="12"/>
  <c r="O364" i="12"/>
  <c r="W364" i="12"/>
  <c r="H364" i="12"/>
  <c r="P364" i="12"/>
  <c r="X364" i="12"/>
  <c r="J364" i="12"/>
  <c r="R364" i="12"/>
  <c r="Z364" i="12"/>
  <c r="K364" i="12"/>
  <c r="S364" i="12"/>
  <c r="AA364" i="12"/>
  <c r="M364" i="12"/>
  <c r="Q364" i="12"/>
  <c r="T364" i="12"/>
  <c r="U364" i="12"/>
  <c r="D364" i="12"/>
  <c r="Y364" i="12"/>
  <c r="E364" i="12"/>
  <c r="AB364" i="12"/>
  <c r="AC364" i="12"/>
  <c r="L364" i="12"/>
  <c r="I364" i="12"/>
  <c r="F360" i="12"/>
  <c r="N360" i="12"/>
  <c r="V360" i="12"/>
  <c r="AD360" i="12"/>
  <c r="G360" i="12"/>
  <c r="O360" i="12"/>
  <c r="W360" i="12"/>
  <c r="H360" i="12"/>
  <c r="P360" i="12"/>
  <c r="X360" i="12"/>
  <c r="J360" i="12"/>
  <c r="R360" i="12"/>
  <c r="Z360" i="12"/>
  <c r="K360" i="12"/>
  <c r="S360" i="12"/>
  <c r="AA360" i="12"/>
  <c r="T360" i="12"/>
  <c r="U360" i="12"/>
  <c r="D360" i="12"/>
  <c r="Y360" i="12"/>
  <c r="E360" i="12"/>
  <c r="AB360" i="12"/>
  <c r="I360" i="12"/>
  <c r="AC360" i="12"/>
  <c r="L360" i="12"/>
  <c r="M360" i="12"/>
  <c r="Q360" i="12"/>
  <c r="F356" i="12"/>
  <c r="N356" i="12"/>
  <c r="V356" i="12"/>
  <c r="AD356" i="12"/>
  <c r="G356" i="12"/>
  <c r="O356" i="12"/>
  <c r="W356" i="12"/>
  <c r="H356" i="12"/>
  <c r="P356" i="12"/>
  <c r="X356" i="12"/>
  <c r="J356" i="12"/>
  <c r="R356" i="12"/>
  <c r="Z356" i="12"/>
  <c r="K356" i="12"/>
  <c r="S356" i="12"/>
  <c r="AA356" i="12"/>
  <c r="D356" i="12"/>
  <c r="Y356" i="12"/>
  <c r="E356" i="12"/>
  <c r="AB356" i="12"/>
  <c r="I356" i="12"/>
  <c r="AC356" i="12"/>
  <c r="L356" i="12"/>
  <c r="M356" i="12"/>
  <c r="Q356" i="12"/>
  <c r="T356" i="12"/>
  <c r="U356" i="12"/>
  <c r="F352" i="12"/>
  <c r="N352" i="12"/>
  <c r="V352" i="12"/>
  <c r="AD352" i="12"/>
  <c r="G352" i="12"/>
  <c r="O352" i="12"/>
  <c r="W352" i="12"/>
  <c r="H352" i="12"/>
  <c r="P352" i="12"/>
  <c r="X352" i="12"/>
  <c r="J352" i="12"/>
  <c r="R352" i="12"/>
  <c r="Z352" i="12"/>
  <c r="K352" i="12"/>
  <c r="S352" i="12"/>
  <c r="AA352" i="12"/>
  <c r="I352" i="12"/>
  <c r="AC352" i="12"/>
  <c r="L352" i="12"/>
  <c r="M352" i="12"/>
  <c r="Q352" i="12"/>
  <c r="T352" i="12"/>
  <c r="U352" i="12"/>
  <c r="Y352" i="12"/>
  <c r="AB352" i="12"/>
  <c r="D352" i="12"/>
  <c r="E352" i="12"/>
  <c r="F348" i="12"/>
  <c r="N348" i="12"/>
  <c r="V348" i="12"/>
  <c r="AD348" i="12"/>
  <c r="G348" i="12"/>
  <c r="O348" i="12"/>
  <c r="W348" i="12"/>
  <c r="H348" i="12"/>
  <c r="P348" i="12"/>
  <c r="X348" i="12"/>
  <c r="I348" i="12"/>
  <c r="Q348" i="12"/>
  <c r="Y348" i="12"/>
  <c r="J348" i="12"/>
  <c r="R348" i="12"/>
  <c r="Z348" i="12"/>
  <c r="K348" i="12"/>
  <c r="S348" i="12"/>
  <c r="AA348" i="12"/>
  <c r="D348" i="12"/>
  <c r="E348" i="12"/>
  <c r="L348" i="12"/>
  <c r="M348" i="12"/>
  <c r="T348" i="12"/>
  <c r="U348" i="12"/>
  <c r="AB348" i="12"/>
  <c r="AC348" i="12"/>
  <c r="F344" i="12"/>
  <c r="N344" i="12"/>
  <c r="V344" i="12"/>
  <c r="AD344" i="12"/>
  <c r="G344" i="12"/>
  <c r="O344" i="12"/>
  <c r="W344" i="12"/>
  <c r="H344" i="12"/>
  <c r="P344" i="12"/>
  <c r="X344" i="12"/>
  <c r="I344" i="12"/>
  <c r="Q344" i="12"/>
  <c r="Y344" i="12"/>
  <c r="J344" i="12"/>
  <c r="R344" i="12"/>
  <c r="Z344" i="12"/>
  <c r="K344" i="12"/>
  <c r="S344" i="12"/>
  <c r="AA344" i="12"/>
  <c r="T344" i="12"/>
  <c r="U344" i="12"/>
  <c r="AB344" i="12"/>
  <c r="AC344" i="12"/>
  <c r="D344" i="12"/>
  <c r="E344" i="12"/>
  <c r="L344" i="12"/>
  <c r="M344" i="12"/>
  <c r="F340" i="12"/>
  <c r="N340" i="12"/>
  <c r="V340" i="12"/>
  <c r="AD340" i="12"/>
  <c r="G340" i="12"/>
  <c r="O340" i="12"/>
  <c r="W340" i="12"/>
  <c r="H340" i="12"/>
  <c r="P340" i="12"/>
  <c r="X340" i="12"/>
  <c r="I340" i="12"/>
  <c r="Q340" i="12"/>
  <c r="Y340" i="12"/>
  <c r="J340" i="12"/>
  <c r="R340" i="12"/>
  <c r="Z340" i="12"/>
  <c r="K340" i="12"/>
  <c r="S340" i="12"/>
  <c r="AA340" i="12"/>
  <c r="D340" i="12"/>
  <c r="E340" i="12"/>
  <c r="L340" i="12"/>
  <c r="M340" i="12"/>
  <c r="T340" i="12"/>
  <c r="U340" i="12"/>
  <c r="AB340" i="12"/>
  <c r="AC340" i="12"/>
  <c r="E336" i="12"/>
  <c r="M336" i="12"/>
  <c r="U336" i="12"/>
  <c r="AC336" i="12"/>
  <c r="F336" i="12"/>
  <c r="N336" i="12"/>
  <c r="V336" i="12"/>
  <c r="AD336" i="12"/>
  <c r="I336" i="12"/>
  <c r="Q336" i="12"/>
  <c r="Y336" i="12"/>
  <c r="J336" i="12"/>
  <c r="R336" i="12"/>
  <c r="Z336" i="12"/>
  <c r="L336" i="12"/>
  <c r="AB336" i="12"/>
  <c r="O336" i="12"/>
  <c r="P336" i="12"/>
  <c r="S336" i="12"/>
  <c r="D336" i="12"/>
  <c r="T336" i="12"/>
  <c r="G336" i="12"/>
  <c r="W336" i="12"/>
  <c r="H336" i="12"/>
  <c r="K336" i="12"/>
  <c r="X336" i="12"/>
  <c r="AA336" i="12"/>
  <c r="E332" i="12"/>
  <c r="M332" i="12"/>
  <c r="U332" i="12"/>
  <c r="AC332" i="12"/>
  <c r="F332" i="12"/>
  <c r="N332" i="12"/>
  <c r="V332" i="12"/>
  <c r="AD332" i="12"/>
  <c r="I332" i="12"/>
  <c r="Q332" i="12"/>
  <c r="Y332" i="12"/>
  <c r="J332" i="12"/>
  <c r="R332" i="12"/>
  <c r="Z332" i="12"/>
  <c r="L332" i="12"/>
  <c r="AB332" i="12"/>
  <c r="O332" i="12"/>
  <c r="P332" i="12"/>
  <c r="S332" i="12"/>
  <c r="D332" i="12"/>
  <c r="T332" i="12"/>
  <c r="G332" i="12"/>
  <c r="W332" i="12"/>
  <c r="H332" i="12"/>
  <c r="K332" i="12"/>
  <c r="X332" i="12"/>
  <c r="AA332" i="12"/>
  <c r="E328" i="12"/>
  <c r="M328" i="12"/>
  <c r="U328" i="12"/>
  <c r="AC328" i="12"/>
  <c r="F328" i="12"/>
  <c r="N328" i="12"/>
  <c r="V328" i="12"/>
  <c r="AD328" i="12"/>
  <c r="I328" i="12"/>
  <c r="Q328" i="12"/>
  <c r="Y328" i="12"/>
  <c r="J328" i="12"/>
  <c r="R328" i="12"/>
  <c r="Z328" i="12"/>
  <c r="L328" i="12"/>
  <c r="AB328" i="12"/>
  <c r="O328" i="12"/>
  <c r="P328" i="12"/>
  <c r="S328" i="12"/>
  <c r="D328" i="12"/>
  <c r="T328" i="12"/>
  <c r="G328" i="12"/>
  <c r="W328" i="12"/>
  <c r="X328" i="12"/>
  <c r="AA328" i="12"/>
  <c r="H328" i="12"/>
  <c r="K328" i="12"/>
  <c r="E324" i="12"/>
  <c r="M324" i="12"/>
  <c r="U324" i="12"/>
  <c r="AC324" i="12"/>
  <c r="F324" i="12"/>
  <c r="N324" i="12"/>
  <c r="V324" i="12"/>
  <c r="AD324" i="12"/>
  <c r="I324" i="12"/>
  <c r="Q324" i="12"/>
  <c r="Y324" i="12"/>
  <c r="J324" i="12"/>
  <c r="R324" i="12"/>
  <c r="Z324" i="12"/>
  <c r="L324" i="12"/>
  <c r="AB324" i="12"/>
  <c r="O324" i="12"/>
  <c r="P324" i="12"/>
  <c r="S324" i="12"/>
  <c r="D324" i="12"/>
  <c r="T324" i="12"/>
  <c r="G324" i="12"/>
  <c r="W324" i="12"/>
  <c r="H324" i="12"/>
  <c r="K324" i="12"/>
  <c r="X324" i="12"/>
  <c r="AA324" i="12"/>
  <c r="E320" i="12"/>
  <c r="M320" i="12"/>
  <c r="U320" i="12"/>
  <c r="AC320" i="12"/>
  <c r="F320" i="12"/>
  <c r="N320" i="12"/>
  <c r="V320" i="12"/>
  <c r="AD320" i="12"/>
  <c r="I320" i="12"/>
  <c r="Q320" i="12"/>
  <c r="Y320" i="12"/>
  <c r="J320" i="12"/>
  <c r="R320" i="12"/>
  <c r="Z320" i="12"/>
  <c r="L320" i="12"/>
  <c r="AB320" i="12"/>
  <c r="O320" i="12"/>
  <c r="P320" i="12"/>
  <c r="S320" i="12"/>
  <c r="D320" i="12"/>
  <c r="T320" i="12"/>
  <c r="G320" i="12"/>
  <c r="W320" i="12"/>
  <c r="H320" i="12"/>
  <c r="K320" i="12"/>
  <c r="X320" i="12"/>
  <c r="AA320" i="12"/>
  <c r="E316" i="12"/>
  <c r="M316" i="12"/>
  <c r="U316" i="12"/>
  <c r="AC316" i="12"/>
  <c r="F316" i="12"/>
  <c r="N316" i="12"/>
  <c r="V316" i="12"/>
  <c r="AD316" i="12"/>
  <c r="G316" i="12"/>
  <c r="O316" i="12"/>
  <c r="W316" i="12"/>
  <c r="I316" i="12"/>
  <c r="Q316" i="12"/>
  <c r="Y316" i="12"/>
  <c r="J316" i="12"/>
  <c r="R316" i="12"/>
  <c r="Z316" i="12"/>
  <c r="K316" i="12"/>
  <c r="L316" i="12"/>
  <c r="P316" i="12"/>
  <c r="S316" i="12"/>
  <c r="T316" i="12"/>
  <c r="X316" i="12"/>
  <c r="AA316" i="12"/>
  <c r="AB316" i="12"/>
  <c r="D316" i="12"/>
  <c r="H316" i="12"/>
  <c r="E312" i="12"/>
  <c r="M312" i="12"/>
  <c r="U312" i="12"/>
  <c r="AC312" i="12"/>
  <c r="F312" i="12"/>
  <c r="N312" i="12"/>
  <c r="V312" i="12"/>
  <c r="AD312" i="12"/>
  <c r="G312" i="12"/>
  <c r="O312" i="12"/>
  <c r="W312" i="12"/>
  <c r="H312" i="12"/>
  <c r="P312" i="12"/>
  <c r="X312" i="12"/>
  <c r="I312" i="12"/>
  <c r="Q312" i="12"/>
  <c r="Y312" i="12"/>
  <c r="J312" i="12"/>
  <c r="R312" i="12"/>
  <c r="Z312" i="12"/>
  <c r="D312" i="12"/>
  <c r="K312" i="12"/>
  <c r="L312" i="12"/>
  <c r="S312" i="12"/>
  <c r="T312" i="12"/>
  <c r="AA312" i="12"/>
  <c r="AB312" i="12"/>
  <c r="E308" i="12"/>
  <c r="M308" i="12"/>
  <c r="U308" i="12"/>
  <c r="AC308" i="12"/>
  <c r="F308" i="12"/>
  <c r="N308" i="12"/>
  <c r="V308" i="12"/>
  <c r="AD308" i="12"/>
  <c r="G308" i="12"/>
  <c r="O308" i="12"/>
  <c r="W308" i="12"/>
  <c r="H308" i="12"/>
  <c r="P308" i="12"/>
  <c r="X308" i="12"/>
  <c r="I308" i="12"/>
  <c r="Q308" i="12"/>
  <c r="Y308" i="12"/>
  <c r="J308" i="12"/>
  <c r="R308" i="12"/>
  <c r="Z308" i="12"/>
  <c r="S308" i="12"/>
  <c r="T308" i="12"/>
  <c r="AA308" i="12"/>
  <c r="AB308" i="12"/>
  <c r="D308" i="12"/>
  <c r="K308" i="12"/>
  <c r="L308" i="12"/>
  <c r="E304" i="12"/>
  <c r="M304" i="12"/>
  <c r="U304" i="12"/>
  <c r="AC304" i="12"/>
  <c r="F304" i="12"/>
  <c r="N304" i="12"/>
  <c r="V304" i="12"/>
  <c r="AD304" i="12"/>
  <c r="G304" i="12"/>
  <c r="O304" i="12"/>
  <c r="W304" i="12"/>
  <c r="H304" i="12"/>
  <c r="P304" i="12"/>
  <c r="X304" i="12"/>
  <c r="I304" i="12"/>
  <c r="Q304" i="12"/>
  <c r="Y304" i="12"/>
  <c r="J304" i="12"/>
  <c r="R304" i="12"/>
  <c r="Z304" i="12"/>
  <c r="D304" i="12"/>
  <c r="K304" i="12"/>
  <c r="L304" i="12"/>
  <c r="S304" i="12"/>
  <c r="T304" i="12"/>
  <c r="AA304" i="12"/>
  <c r="AB304" i="12"/>
  <c r="F300" i="12"/>
  <c r="N300" i="12"/>
  <c r="V300" i="12"/>
  <c r="AD300" i="12"/>
  <c r="G300" i="12"/>
  <c r="O300" i="12"/>
  <c r="W300" i="12"/>
  <c r="H300" i="12"/>
  <c r="P300" i="12"/>
  <c r="X300" i="12"/>
  <c r="I300" i="12"/>
  <c r="Q300" i="12"/>
  <c r="Y300" i="12"/>
  <c r="J300" i="12"/>
  <c r="R300" i="12"/>
  <c r="Z300" i="12"/>
  <c r="U300" i="12"/>
  <c r="D300" i="12"/>
  <c r="AA300" i="12"/>
  <c r="E300" i="12"/>
  <c r="AB300" i="12"/>
  <c r="K300" i="12"/>
  <c r="AC300" i="12"/>
  <c r="L300" i="12"/>
  <c r="M300" i="12"/>
  <c r="S300" i="12"/>
  <c r="T300" i="12"/>
  <c r="F296" i="12"/>
  <c r="N296" i="12"/>
  <c r="V296" i="12"/>
  <c r="AD296" i="12"/>
  <c r="G296" i="12"/>
  <c r="O296" i="12"/>
  <c r="W296" i="12"/>
  <c r="H296" i="12"/>
  <c r="P296" i="12"/>
  <c r="X296" i="12"/>
  <c r="I296" i="12"/>
  <c r="Q296" i="12"/>
  <c r="Y296" i="12"/>
  <c r="J296" i="12"/>
  <c r="R296" i="12"/>
  <c r="Z296" i="12"/>
  <c r="E296" i="12"/>
  <c r="AB296" i="12"/>
  <c r="K296" i="12"/>
  <c r="AC296" i="12"/>
  <c r="L296" i="12"/>
  <c r="M296" i="12"/>
  <c r="S296" i="12"/>
  <c r="T296" i="12"/>
  <c r="D296" i="12"/>
  <c r="U296" i="12"/>
  <c r="AA296" i="12"/>
  <c r="F292" i="12"/>
  <c r="N292" i="12"/>
  <c r="V292" i="12"/>
  <c r="AD292" i="12"/>
  <c r="G292" i="12"/>
  <c r="O292" i="12"/>
  <c r="W292" i="12"/>
  <c r="H292" i="12"/>
  <c r="P292" i="12"/>
  <c r="X292" i="12"/>
  <c r="I292" i="12"/>
  <c r="Q292" i="12"/>
  <c r="Y292" i="12"/>
  <c r="J292" i="12"/>
  <c r="R292" i="12"/>
  <c r="Z292" i="12"/>
  <c r="L292" i="12"/>
  <c r="M292" i="12"/>
  <c r="S292" i="12"/>
  <c r="T292" i="12"/>
  <c r="U292" i="12"/>
  <c r="D292" i="12"/>
  <c r="AA292" i="12"/>
  <c r="AB292" i="12"/>
  <c r="AC292" i="12"/>
  <c r="E292" i="12"/>
  <c r="K292" i="12"/>
  <c r="F288" i="12"/>
  <c r="N288" i="12"/>
  <c r="V288" i="12"/>
  <c r="AD288" i="12"/>
  <c r="G288" i="12"/>
  <c r="O288" i="12"/>
  <c r="W288" i="12"/>
  <c r="H288" i="12"/>
  <c r="P288" i="12"/>
  <c r="X288" i="12"/>
  <c r="I288" i="12"/>
  <c r="Q288" i="12"/>
  <c r="Y288" i="12"/>
  <c r="J288" i="12"/>
  <c r="R288" i="12"/>
  <c r="Z288" i="12"/>
  <c r="S288" i="12"/>
  <c r="T288" i="12"/>
  <c r="U288" i="12"/>
  <c r="D288" i="12"/>
  <c r="AA288" i="12"/>
  <c r="E288" i="12"/>
  <c r="AB288" i="12"/>
  <c r="K288" i="12"/>
  <c r="AC288" i="12"/>
  <c r="L288" i="12"/>
  <c r="M288" i="12"/>
  <c r="F284" i="12"/>
  <c r="N284" i="12"/>
  <c r="V284" i="12"/>
  <c r="AD284" i="12"/>
  <c r="G284" i="12"/>
  <c r="O284" i="12"/>
  <c r="W284" i="12"/>
  <c r="H284" i="12"/>
  <c r="P284" i="12"/>
  <c r="X284" i="12"/>
  <c r="I284" i="12"/>
  <c r="Q284" i="12"/>
  <c r="Y284" i="12"/>
  <c r="J284" i="12"/>
  <c r="R284" i="12"/>
  <c r="Z284" i="12"/>
  <c r="U284" i="12"/>
  <c r="D284" i="12"/>
  <c r="AA284" i="12"/>
  <c r="E284" i="12"/>
  <c r="AB284" i="12"/>
  <c r="K284" i="12"/>
  <c r="AC284" i="12"/>
  <c r="L284" i="12"/>
  <c r="M284" i="12"/>
  <c r="S284" i="12"/>
  <c r="T284" i="12"/>
  <c r="F280" i="12"/>
  <c r="N280" i="12"/>
  <c r="V280" i="12"/>
  <c r="AD280" i="12"/>
  <c r="G280" i="12"/>
  <c r="O280" i="12"/>
  <c r="W280" i="12"/>
  <c r="H280" i="12"/>
  <c r="P280" i="12"/>
  <c r="X280" i="12"/>
  <c r="I280" i="12"/>
  <c r="Q280" i="12"/>
  <c r="Y280" i="12"/>
  <c r="J280" i="12"/>
  <c r="R280" i="12"/>
  <c r="Z280" i="12"/>
  <c r="D280" i="12"/>
  <c r="L280" i="12"/>
  <c r="T280" i="12"/>
  <c r="AB280" i="12"/>
  <c r="AA280" i="12"/>
  <c r="AC280" i="12"/>
  <c r="E280" i="12"/>
  <c r="K280" i="12"/>
  <c r="M280" i="12"/>
  <c r="S280" i="12"/>
  <c r="U280" i="12"/>
  <c r="F276" i="12"/>
  <c r="N276" i="12"/>
  <c r="V276" i="12"/>
  <c r="AD276" i="12"/>
  <c r="G276" i="12"/>
  <c r="O276" i="12"/>
  <c r="W276" i="12"/>
  <c r="H276" i="12"/>
  <c r="P276" i="12"/>
  <c r="X276" i="12"/>
  <c r="I276" i="12"/>
  <c r="Q276" i="12"/>
  <c r="Y276" i="12"/>
  <c r="J276" i="12"/>
  <c r="R276" i="12"/>
  <c r="Z276" i="12"/>
  <c r="D276" i="12"/>
  <c r="L276" i="12"/>
  <c r="T276" i="12"/>
  <c r="AB276" i="12"/>
  <c r="K276" i="12"/>
  <c r="M276" i="12"/>
  <c r="S276" i="12"/>
  <c r="U276" i="12"/>
  <c r="AA276" i="12"/>
  <c r="AC276" i="12"/>
  <c r="E276" i="12"/>
  <c r="F272" i="12"/>
  <c r="N272" i="12"/>
  <c r="V272" i="12"/>
  <c r="AD272" i="12"/>
  <c r="G272" i="12"/>
  <c r="O272" i="12"/>
  <c r="W272" i="12"/>
  <c r="H272" i="12"/>
  <c r="P272" i="12"/>
  <c r="X272" i="12"/>
  <c r="I272" i="12"/>
  <c r="Q272" i="12"/>
  <c r="Y272" i="12"/>
  <c r="J272" i="12"/>
  <c r="R272" i="12"/>
  <c r="Z272" i="12"/>
  <c r="D272" i="12"/>
  <c r="L272" i="12"/>
  <c r="T272" i="12"/>
  <c r="AB272" i="12"/>
  <c r="AA272" i="12"/>
  <c r="AC272" i="12"/>
  <c r="E272" i="12"/>
  <c r="K272" i="12"/>
  <c r="M272" i="12"/>
  <c r="S272" i="12"/>
  <c r="U272" i="12"/>
  <c r="K268" i="12"/>
  <c r="S268" i="12"/>
  <c r="AA268" i="12"/>
  <c r="D268" i="12"/>
  <c r="L268" i="12"/>
  <c r="T268" i="12"/>
  <c r="AB268" i="12"/>
  <c r="E268" i="12"/>
  <c r="M268" i="12"/>
  <c r="U268" i="12"/>
  <c r="AC268" i="12"/>
  <c r="G268" i="12"/>
  <c r="O268" i="12"/>
  <c r="W268" i="12"/>
  <c r="H268" i="12"/>
  <c r="P268" i="12"/>
  <c r="X268" i="12"/>
  <c r="N268" i="12"/>
  <c r="Q268" i="12"/>
  <c r="R268" i="12"/>
  <c r="V268" i="12"/>
  <c r="Y268" i="12"/>
  <c r="I268" i="12"/>
  <c r="AD268" i="12"/>
  <c r="F268" i="12"/>
  <c r="J268" i="12"/>
  <c r="Z268" i="12"/>
  <c r="K264" i="12"/>
  <c r="S264" i="12"/>
  <c r="AA264" i="12"/>
  <c r="D264" i="12"/>
  <c r="L264" i="12"/>
  <c r="T264" i="12"/>
  <c r="AB264" i="12"/>
  <c r="E264" i="12"/>
  <c r="M264" i="12"/>
  <c r="U264" i="12"/>
  <c r="AC264" i="12"/>
  <c r="G264" i="12"/>
  <c r="O264" i="12"/>
  <c r="W264" i="12"/>
  <c r="H264" i="12"/>
  <c r="P264" i="12"/>
  <c r="X264" i="12"/>
  <c r="R264" i="12"/>
  <c r="V264" i="12"/>
  <c r="Y264" i="12"/>
  <c r="F264" i="12"/>
  <c r="Z264" i="12"/>
  <c r="I264" i="12"/>
  <c r="AD264" i="12"/>
  <c r="N264" i="12"/>
  <c r="J264" i="12"/>
  <c r="Q264" i="12"/>
  <c r="K260" i="12"/>
  <c r="S260" i="12"/>
  <c r="AA260" i="12"/>
  <c r="D260" i="12"/>
  <c r="L260" i="12"/>
  <c r="T260" i="12"/>
  <c r="AB260" i="12"/>
  <c r="E260" i="12"/>
  <c r="M260" i="12"/>
  <c r="U260" i="12"/>
  <c r="AC260" i="12"/>
  <c r="G260" i="12"/>
  <c r="O260" i="12"/>
  <c r="W260" i="12"/>
  <c r="H260" i="12"/>
  <c r="P260" i="12"/>
  <c r="X260" i="12"/>
  <c r="Y260" i="12"/>
  <c r="F260" i="12"/>
  <c r="Z260" i="12"/>
  <c r="I260" i="12"/>
  <c r="AD260" i="12"/>
  <c r="J260" i="12"/>
  <c r="N260" i="12"/>
  <c r="R260" i="12"/>
  <c r="Q260" i="12"/>
  <c r="V260" i="12"/>
  <c r="K256" i="12"/>
  <c r="S256" i="12"/>
  <c r="AA256" i="12"/>
  <c r="D256" i="12"/>
  <c r="L256" i="12"/>
  <c r="T256" i="12"/>
  <c r="AB256" i="12"/>
  <c r="E256" i="12"/>
  <c r="M256" i="12"/>
  <c r="U256" i="12"/>
  <c r="AC256" i="12"/>
  <c r="F256" i="12"/>
  <c r="N256" i="12"/>
  <c r="V256" i="12"/>
  <c r="AD256" i="12"/>
  <c r="G256" i="12"/>
  <c r="O256" i="12"/>
  <c r="W256" i="12"/>
  <c r="H256" i="12"/>
  <c r="P256" i="12"/>
  <c r="X256" i="12"/>
  <c r="I256" i="12"/>
  <c r="J256" i="12"/>
  <c r="Q256" i="12"/>
  <c r="R256" i="12"/>
  <c r="Y256" i="12"/>
  <c r="Z256" i="12"/>
  <c r="K252" i="12"/>
  <c r="S252" i="12"/>
  <c r="AA252" i="12"/>
  <c r="D252" i="12"/>
  <c r="L252" i="12"/>
  <c r="T252" i="12"/>
  <c r="AB252" i="12"/>
  <c r="E252" i="12"/>
  <c r="M252" i="12"/>
  <c r="U252" i="12"/>
  <c r="AC252" i="12"/>
  <c r="F252" i="12"/>
  <c r="N252" i="12"/>
  <c r="V252" i="12"/>
  <c r="AD252" i="12"/>
  <c r="G252" i="12"/>
  <c r="O252" i="12"/>
  <c r="W252" i="12"/>
  <c r="H252" i="12"/>
  <c r="P252" i="12"/>
  <c r="X252" i="12"/>
  <c r="Y252" i="12"/>
  <c r="Z252" i="12"/>
  <c r="I252" i="12"/>
  <c r="Q252" i="12"/>
  <c r="J252" i="12"/>
  <c r="R252" i="12"/>
  <c r="K248" i="12"/>
  <c r="S248" i="12"/>
  <c r="AA248" i="12"/>
  <c r="D248" i="12"/>
  <c r="L248" i="12"/>
  <c r="T248" i="12"/>
  <c r="AB248" i="12"/>
  <c r="E248" i="12"/>
  <c r="M248" i="12"/>
  <c r="U248" i="12"/>
  <c r="AC248" i="12"/>
  <c r="F248" i="12"/>
  <c r="N248" i="12"/>
  <c r="V248" i="12"/>
  <c r="AD248" i="12"/>
  <c r="G248" i="12"/>
  <c r="O248" i="12"/>
  <c r="W248" i="12"/>
  <c r="H248" i="12"/>
  <c r="P248" i="12"/>
  <c r="X248" i="12"/>
  <c r="I248" i="12"/>
  <c r="J248" i="12"/>
  <c r="Q248" i="12"/>
  <c r="R248" i="12"/>
  <c r="Y248" i="12"/>
  <c r="Z248" i="12"/>
  <c r="K244" i="12"/>
  <c r="S244" i="12"/>
  <c r="AA244" i="12"/>
  <c r="D244" i="12"/>
  <c r="L244" i="12"/>
  <c r="T244" i="12"/>
  <c r="AB244" i="12"/>
  <c r="E244" i="12"/>
  <c r="M244" i="12"/>
  <c r="U244" i="12"/>
  <c r="AC244" i="12"/>
  <c r="F244" i="12"/>
  <c r="N244" i="12"/>
  <c r="V244" i="12"/>
  <c r="AD244" i="12"/>
  <c r="G244" i="12"/>
  <c r="O244" i="12"/>
  <c r="W244" i="12"/>
  <c r="H244" i="12"/>
  <c r="P244" i="12"/>
  <c r="X244" i="12"/>
  <c r="Y244" i="12"/>
  <c r="Z244" i="12"/>
  <c r="I244" i="12"/>
  <c r="Q244" i="12"/>
  <c r="J244" i="12"/>
  <c r="R244" i="12"/>
  <c r="K240" i="12"/>
  <c r="S240" i="12"/>
  <c r="AA240" i="12"/>
  <c r="D240" i="12"/>
  <c r="L240" i="12"/>
  <c r="T240" i="12"/>
  <c r="AB240" i="12"/>
  <c r="E240" i="12"/>
  <c r="M240" i="12"/>
  <c r="U240" i="12"/>
  <c r="AC240" i="12"/>
  <c r="F240" i="12"/>
  <c r="N240" i="12"/>
  <c r="V240" i="12"/>
  <c r="AD240" i="12"/>
  <c r="G240" i="12"/>
  <c r="O240" i="12"/>
  <c r="W240" i="12"/>
  <c r="H240" i="12"/>
  <c r="P240" i="12"/>
  <c r="X240" i="12"/>
  <c r="I240" i="12"/>
  <c r="J240" i="12"/>
  <c r="Q240" i="12"/>
  <c r="R240" i="12"/>
  <c r="Y240" i="12"/>
  <c r="Z240" i="12"/>
  <c r="K236" i="12"/>
  <c r="S236" i="12"/>
  <c r="AA236" i="12"/>
  <c r="D236" i="12"/>
  <c r="L236" i="12"/>
  <c r="T236" i="12"/>
  <c r="AB236" i="12"/>
  <c r="E236" i="12"/>
  <c r="M236" i="12"/>
  <c r="U236" i="12"/>
  <c r="AC236" i="12"/>
  <c r="F236" i="12"/>
  <c r="N236" i="12"/>
  <c r="V236" i="12"/>
  <c r="AD236" i="12"/>
  <c r="G236" i="12"/>
  <c r="O236" i="12"/>
  <c r="W236" i="12"/>
  <c r="H236" i="12"/>
  <c r="P236" i="12"/>
  <c r="X236" i="12"/>
  <c r="Y236" i="12"/>
  <c r="Z236" i="12"/>
  <c r="I236" i="12"/>
  <c r="Q236" i="12"/>
  <c r="J236" i="12"/>
  <c r="R236" i="12"/>
  <c r="K232" i="12"/>
  <c r="S232" i="12"/>
  <c r="AA232" i="12"/>
  <c r="D232" i="12"/>
  <c r="L232" i="12"/>
  <c r="T232" i="12"/>
  <c r="AB232" i="12"/>
  <c r="E232" i="12"/>
  <c r="M232" i="12"/>
  <c r="U232" i="12"/>
  <c r="AC232" i="12"/>
  <c r="F232" i="12"/>
  <c r="N232" i="12"/>
  <c r="V232" i="12"/>
  <c r="AD232" i="12"/>
  <c r="G232" i="12"/>
  <c r="O232" i="12"/>
  <c r="W232" i="12"/>
  <c r="H232" i="12"/>
  <c r="P232" i="12"/>
  <c r="X232" i="12"/>
  <c r="I232" i="12"/>
  <c r="J232" i="12"/>
  <c r="Q232" i="12"/>
  <c r="R232" i="12"/>
  <c r="Y232" i="12"/>
  <c r="Z232" i="12"/>
  <c r="K228" i="12"/>
  <c r="S228" i="12"/>
  <c r="AA228" i="12"/>
  <c r="D228" i="12"/>
  <c r="L228" i="12"/>
  <c r="T228" i="12"/>
  <c r="AB228" i="12"/>
  <c r="E228" i="12"/>
  <c r="M228" i="12"/>
  <c r="U228" i="12"/>
  <c r="AC228" i="12"/>
  <c r="G228" i="12"/>
  <c r="O228" i="12"/>
  <c r="W228" i="12"/>
  <c r="H228" i="12"/>
  <c r="P228" i="12"/>
  <c r="X228" i="12"/>
  <c r="F228" i="12"/>
  <c r="Z228" i="12"/>
  <c r="I228" i="12"/>
  <c r="AD228" i="12"/>
  <c r="J228" i="12"/>
  <c r="N228" i="12"/>
  <c r="Q228" i="12"/>
  <c r="R228" i="12"/>
  <c r="V228" i="12"/>
  <c r="Y228" i="12"/>
  <c r="K224" i="12"/>
  <c r="S224" i="12"/>
  <c r="AA224" i="12"/>
  <c r="D224" i="12"/>
  <c r="L224" i="12"/>
  <c r="T224" i="12"/>
  <c r="AB224" i="12"/>
  <c r="E224" i="12"/>
  <c r="M224" i="12"/>
  <c r="U224" i="12"/>
  <c r="AC224" i="12"/>
  <c r="G224" i="12"/>
  <c r="O224" i="12"/>
  <c r="W224" i="12"/>
  <c r="H224" i="12"/>
  <c r="P224" i="12"/>
  <c r="X224" i="12"/>
  <c r="J224" i="12"/>
  <c r="N224" i="12"/>
  <c r="Q224" i="12"/>
  <c r="R224" i="12"/>
  <c r="V224" i="12"/>
  <c r="Y224" i="12"/>
  <c r="F224" i="12"/>
  <c r="Z224" i="12"/>
  <c r="I224" i="12"/>
  <c r="AD224" i="12"/>
  <c r="K220" i="12"/>
  <c r="S220" i="12"/>
  <c r="AA220" i="12"/>
  <c r="D220" i="12"/>
  <c r="L220" i="12"/>
  <c r="T220" i="12"/>
  <c r="AB220" i="12"/>
  <c r="E220" i="12"/>
  <c r="M220" i="12"/>
  <c r="U220" i="12"/>
  <c r="AC220" i="12"/>
  <c r="F220" i="12"/>
  <c r="N220" i="12"/>
  <c r="V220" i="12"/>
  <c r="AD220" i="12"/>
  <c r="G220" i="12"/>
  <c r="O220" i="12"/>
  <c r="W220" i="12"/>
  <c r="H220" i="12"/>
  <c r="P220" i="12"/>
  <c r="X220" i="12"/>
  <c r="Q220" i="12"/>
  <c r="R220" i="12"/>
  <c r="Y220" i="12"/>
  <c r="Z220" i="12"/>
  <c r="I220" i="12"/>
  <c r="J220" i="12"/>
  <c r="K216" i="12"/>
  <c r="S216" i="12"/>
  <c r="AA216" i="12"/>
  <c r="D216" i="12"/>
  <c r="L216" i="12"/>
  <c r="T216" i="12"/>
  <c r="AB216" i="12"/>
  <c r="E216" i="12"/>
  <c r="M216" i="12"/>
  <c r="U216" i="12"/>
  <c r="AC216" i="12"/>
  <c r="F216" i="12"/>
  <c r="N216" i="12"/>
  <c r="V216" i="12"/>
  <c r="AD216" i="12"/>
  <c r="G216" i="12"/>
  <c r="O216" i="12"/>
  <c r="W216" i="12"/>
  <c r="H216" i="12"/>
  <c r="P216" i="12"/>
  <c r="X216" i="12"/>
  <c r="I216" i="12"/>
  <c r="J216" i="12"/>
  <c r="Q216" i="12"/>
  <c r="R216" i="12"/>
  <c r="Y216" i="12"/>
  <c r="Z216" i="12"/>
  <c r="K212" i="12"/>
  <c r="S212" i="12"/>
  <c r="AA212" i="12"/>
  <c r="D212" i="12"/>
  <c r="L212" i="12"/>
  <c r="T212" i="12"/>
  <c r="AB212" i="12"/>
  <c r="E212" i="12"/>
  <c r="M212" i="12"/>
  <c r="U212" i="12"/>
  <c r="AC212" i="12"/>
  <c r="F212" i="12"/>
  <c r="N212" i="12"/>
  <c r="V212" i="12"/>
  <c r="AD212" i="12"/>
  <c r="G212" i="12"/>
  <c r="O212" i="12"/>
  <c r="W212" i="12"/>
  <c r="H212" i="12"/>
  <c r="P212" i="12"/>
  <c r="X212" i="12"/>
  <c r="Q212" i="12"/>
  <c r="R212" i="12"/>
  <c r="Y212" i="12"/>
  <c r="Z212" i="12"/>
  <c r="I212" i="12"/>
  <c r="J212" i="12"/>
  <c r="K208" i="12"/>
  <c r="S208" i="12"/>
  <c r="AA208" i="12"/>
  <c r="D208" i="12"/>
  <c r="L208" i="12"/>
  <c r="T208" i="12"/>
  <c r="AB208" i="12"/>
  <c r="E208" i="12"/>
  <c r="M208" i="12"/>
  <c r="U208" i="12"/>
  <c r="AC208" i="12"/>
  <c r="F208" i="12"/>
  <c r="N208" i="12"/>
  <c r="V208" i="12"/>
  <c r="AD208" i="12"/>
  <c r="G208" i="12"/>
  <c r="O208" i="12"/>
  <c r="W208" i="12"/>
  <c r="H208" i="12"/>
  <c r="P208" i="12"/>
  <c r="X208" i="12"/>
  <c r="I208" i="12"/>
  <c r="J208" i="12"/>
  <c r="Q208" i="12"/>
  <c r="R208" i="12"/>
  <c r="Y208" i="12"/>
  <c r="Z208" i="12"/>
  <c r="G204" i="12"/>
  <c r="O204" i="12"/>
  <c r="W204" i="12"/>
  <c r="H204" i="12"/>
  <c r="P204" i="12"/>
  <c r="X204" i="12"/>
  <c r="I204" i="12"/>
  <c r="Q204" i="12"/>
  <c r="Y204" i="12"/>
  <c r="K204" i="12"/>
  <c r="S204" i="12"/>
  <c r="AA204" i="12"/>
  <c r="D204" i="12"/>
  <c r="L204" i="12"/>
  <c r="T204" i="12"/>
  <c r="AB204" i="12"/>
  <c r="J204" i="12"/>
  <c r="AD204" i="12"/>
  <c r="M204" i="12"/>
  <c r="N204" i="12"/>
  <c r="R204" i="12"/>
  <c r="U204" i="12"/>
  <c r="V204" i="12"/>
  <c r="E204" i="12"/>
  <c r="F204" i="12"/>
  <c r="Z204" i="12"/>
  <c r="AC204" i="12"/>
  <c r="G200" i="12"/>
  <c r="O200" i="12"/>
  <c r="W200" i="12"/>
  <c r="H200" i="12"/>
  <c r="P200" i="12"/>
  <c r="X200" i="12"/>
  <c r="I200" i="12"/>
  <c r="Q200" i="12"/>
  <c r="Y200" i="12"/>
  <c r="K200" i="12"/>
  <c r="S200" i="12"/>
  <c r="AA200" i="12"/>
  <c r="D200" i="12"/>
  <c r="L200" i="12"/>
  <c r="T200" i="12"/>
  <c r="AB200" i="12"/>
  <c r="N200" i="12"/>
  <c r="R200" i="12"/>
  <c r="U200" i="12"/>
  <c r="V200" i="12"/>
  <c r="E200" i="12"/>
  <c r="Z200" i="12"/>
  <c r="F200" i="12"/>
  <c r="AC200" i="12"/>
  <c r="J200" i="12"/>
  <c r="M200" i="12"/>
  <c r="AD200" i="12"/>
  <c r="G196" i="12"/>
  <c r="O196" i="12"/>
  <c r="W196" i="12"/>
  <c r="H196" i="12"/>
  <c r="P196" i="12"/>
  <c r="X196" i="12"/>
  <c r="I196" i="12"/>
  <c r="Q196" i="12"/>
  <c r="Y196" i="12"/>
  <c r="J196" i="12"/>
  <c r="R196" i="12"/>
  <c r="Z196" i="12"/>
  <c r="K196" i="12"/>
  <c r="S196" i="12"/>
  <c r="AA196" i="12"/>
  <c r="D196" i="12"/>
  <c r="L196" i="12"/>
  <c r="T196" i="12"/>
  <c r="AB196" i="12"/>
  <c r="E196" i="12"/>
  <c r="F196" i="12"/>
  <c r="M196" i="12"/>
  <c r="N196" i="12"/>
  <c r="U196" i="12"/>
  <c r="V196" i="12"/>
  <c r="AC196" i="12"/>
  <c r="AD196" i="12"/>
  <c r="G192" i="12"/>
  <c r="O192" i="12"/>
  <c r="W192" i="12"/>
  <c r="H192" i="12"/>
  <c r="P192" i="12"/>
  <c r="X192" i="12"/>
  <c r="I192" i="12"/>
  <c r="Q192" i="12"/>
  <c r="Y192" i="12"/>
  <c r="J192" i="12"/>
  <c r="R192" i="12"/>
  <c r="Z192" i="12"/>
  <c r="K192" i="12"/>
  <c r="S192" i="12"/>
  <c r="AA192" i="12"/>
  <c r="D192" i="12"/>
  <c r="L192" i="12"/>
  <c r="T192" i="12"/>
  <c r="AB192" i="12"/>
  <c r="U192" i="12"/>
  <c r="V192" i="12"/>
  <c r="AC192" i="12"/>
  <c r="AD192" i="12"/>
  <c r="E192" i="12"/>
  <c r="F192" i="12"/>
  <c r="M192" i="12"/>
  <c r="N192" i="12"/>
  <c r="G188" i="12"/>
  <c r="O188" i="12"/>
  <c r="W188" i="12"/>
  <c r="H188" i="12"/>
  <c r="P188" i="12"/>
  <c r="X188" i="12"/>
  <c r="I188" i="12"/>
  <c r="Q188" i="12"/>
  <c r="Y188" i="12"/>
  <c r="J188" i="12"/>
  <c r="R188" i="12"/>
  <c r="Z188" i="12"/>
  <c r="K188" i="12"/>
  <c r="S188" i="12"/>
  <c r="AA188" i="12"/>
  <c r="D188" i="12"/>
  <c r="L188" i="12"/>
  <c r="T188" i="12"/>
  <c r="AB188" i="12"/>
  <c r="E188" i="12"/>
  <c r="F188" i="12"/>
  <c r="M188" i="12"/>
  <c r="N188" i="12"/>
  <c r="U188" i="12"/>
  <c r="V188" i="12"/>
  <c r="AC188" i="12"/>
  <c r="AD188" i="12"/>
  <c r="G184" i="12"/>
  <c r="O184" i="12"/>
  <c r="W184" i="12"/>
  <c r="H184" i="12"/>
  <c r="P184" i="12"/>
  <c r="X184" i="12"/>
  <c r="I184" i="12"/>
  <c r="Q184" i="12"/>
  <c r="Y184" i="12"/>
  <c r="J184" i="12"/>
  <c r="R184" i="12"/>
  <c r="Z184" i="12"/>
  <c r="K184" i="12"/>
  <c r="S184" i="12"/>
  <c r="AA184" i="12"/>
  <c r="D184" i="12"/>
  <c r="L184" i="12"/>
  <c r="T184" i="12"/>
  <c r="AB184" i="12"/>
  <c r="U184" i="12"/>
  <c r="V184" i="12"/>
  <c r="AC184" i="12"/>
  <c r="AD184" i="12"/>
  <c r="E184" i="12"/>
  <c r="F184" i="12"/>
  <c r="M184" i="12"/>
  <c r="N184" i="12"/>
  <c r="G607" i="12"/>
  <c r="O607" i="12"/>
  <c r="W607" i="12"/>
  <c r="H607" i="12"/>
  <c r="P607" i="12"/>
  <c r="X607" i="12"/>
  <c r="I607" i="12"/>
  <c r="Q607" i="12"/>
  <c r="Y607" i="12"/>
  <c r="J607" i="12"/>
  <c r="R607" i="12"/>
  <c r="Z607" i="12"/>
  <c r="E607" i="12"/>
  <c r="M607" i="12"/>
  <c r="U607" i="12"/>
  <c r="AC607" i="12"/>
  <c r="D607" i="12"/>
  <c r="AA607" i="12"/>
  <c r="V607" i="12"/>
  <c r="F607" i="12"/>
  <c r="AB607" i="12"/>
  <c r="S607" i="12"/>
  <c r="K607" i="12"/>
  <c r="AD607" i="12"/>
  <c r="L607" i="12"/>
  <c r="N607" i="12"/>
  <c r="T607" i="12"/>
  <c r="G603" i="12"/>
  <c r="O603" i="12"/>
  <c r="W603" i="12"/>
  <c r="H603" i="12"/>
  <c r="P603" i="12"/>
  <c r="X603" i="12"/>
  <c r="I603" i="12"/>
  <c r="Q603" i="12"/>
  <c r="Y603" i="12"/>
  <c r="J603" i="12"/>
  <c r="R603" i="12"/>
  <c r="Z603" i="12"/>
  <c r="E603" i="12"/>
  <c r="M603" i="12"/>
  <c r="U603" i="12"/>
  <c r="AC603" i="12"/>
  <c r="K603" i="12"/>
  <c r="AD603" i="12"/>
  <c r="L603" i="12"/>
  <c r="F603" i="12"/>
  <c r="N603" i="12"/>
  <c r="V603" i="12"/>
  <c r="S603" i="12"/>
  <c r="AB603" i="12"/>
  <c r="T603" i="12"/>
  <c r="D603" i="12"/>
  <c r="AA603" i="12"/>
  <c r="G599" i="12"/>
  <c r="O599" i="12"/>
  <c r="W599" i="12"/>
  <c r="H599" i="12"/>
  <c r="P599" i="12"/>
  <c r="X599" i="12"/>
  <c r="I599" i="12"/>
  <c r="Q599" i="12"/>
  <c r="Y599" i="12"/>
  <c r="J599" i="12"/>
  <c r="R599" i="12"/>
  <c r="Z599" i="12"/>
  <c r="K599" i="12"/>
  <c r="S599" i="12"/>
  <c r="AA599" i="12"/>
  <c r="E599" i="12"/>
  <c r="M599" i="12"/>
  <c r="U599" i="12"/>
  <c r="AC599" i="12"/>
  <c r="T599" i="12"/>
  <c r="F599" i="12"/>
  <c r="N599" i="12"/>
  <c r="V599" i="12"/>
  <c r="AB599" i="12"/>
  <c r="AD599" i="12"/>
  <c r="D599" i="12"/>
  <c r="L599" i="12"/>
  <c r="G595" i="12"/>
  <c r="O595" i="12"/>
  <c r="W595" i="12"/>
  <c r="H595" i="12"/>
  <c r="P595" i="12"/>
  <c r="X595" i="12"/>
  <c r="I595" i="12"/>
  <c r="Q595" i="12"/>
  <c r="Y595" i="12"/>
  <c r="J595" i="12"/>
  <c r="R595" i="12"/>
  <c r="Z595" i="12"/>
  <c r="K595" i="12"/>
  <c r="S595" i="12"/>
  <c r="AA595" i="12"/>
  <c r="E595" i="12"/>
  <c r="M595" i="12"/>
  <c r="U595" i="12"/>
  <c r="AC595" i="12"/>
  <c r="D595" i="12"/>
  <c r="V595" i="12"/>
  <c r="F595" i="12"/>
  <c r="L595" i="12"/>
  <c r="N595" i="12"/>
  <c r="AD595" i="12"/>
  <c r="T595" i="12"/>
  <c r="AB595" i="12"/>
  <c r="G591" i="12"/>
  <c r="O591" i="12"/>
  <c r="W591" i="12"/>
  <c r="H591" i="12"/>
  <c r="P591" i="12"/>
  <c r="X591" i="12"/>
  <c r="I591" i="12"/>
  <c r="Q591" i="12"/>
  <c r="Y591" i="12"/>
  <c r="J591" i="12"/>
  <c r="R591" i="12"/>
  <c r="Z591" i="12"/>
  <c r="K591" i="12"/>
  <c r="S591" i="12"/>
  <c r="AA591" i="12"/>
  <c r="E591" i="12"/>
  <c r="M591" i="12"/>
  <c r="U591" i="12"/>
  <c r="AC591" i="12"/>
  <c r="T591" i="12"/>
  <c r="V591" i="12"/>
  <c r="AB591" i="12"/>
  <c r="AD591" i="12"/>
  <c r="F591" i="12"/>
  <c r="N591" i="12"/>
  <c r="D591" i="12"/>
  <c r="L591" i="12"/>
  <c r="G587" i="12"/>
  <c r="O587" i="12"/>
  <c r="W587" i="12"/>
  <c r="H587" i="12"/>
  <c r="P587" i="12"/>
  <c r="X587" i="12"/>
  <c r="I587" i="12"/>
  <c r="Q587" i="12"/>
  <c r="Y587" i="12"/>
  <c r="J587" i="12"/>
  <c r="R587" i="12"/>
  <c r="Z587" i="12"/>
  <c r="K587" i="12"/>
  <c r="S587" i="12"/>
  <c r="AA587" i="12"/>
  <c r="E587" i="12"/>
  <c r="M587" i="12"/>
  <c r="U587" i="12"/>
  <c r="AC587" i="12"/>
  <c r="D587" i="12"/>
  <c r="F587" i="12"/>
  <c r="L587" i="12"/>
  <c r="N587" i="12"/>
  <c r="AD587" i="12"/>
  <c r="T587" i="12"/>
  <c r="V587" i="12"/>
  <c r="AB587" i="12"/>
  <c r="G583" i="12"/>
  <c r="O583" i="12"/>
  <c r="W583" i="12"/>
  <c r="H583" i="12"/>
  <c r="P583" i="12"/>
  <c r="X583" i="12"/>
  <c r="I583" i="12"/>
  <c r="Q583" i="12"/>
  <c r="Y583" i="12"/>
  <c r="J583" i="12"/>
  <c r="R583" i="12"/>
  <c r="Z583" i="12"/>
  <c r="K583" i="12"/>
  <c r="S583" i="12"/>
  <c r="AA583" i="12"/>
  <c r="E583" i="12"/>
  <c r="M583" i="12"/>
  <c r="U583" i="12"/>
  <c r="AC583" i="12"/>
  <c r="T583" i="12"/>
  <c r="V583" i="12"/>
  <c r="N583" i="12"/>
  <c r="AB583" i="12"/>
  <c r="F583" i="12"/>
  <c r="AD583" i="12"/>
  <c r="D583" i="12"/>
  <c r="L583" i="12"/>
  <c r="G579" i="12"/>
  <c r="O579" i="12"/>
  <c r="W579" i="12"/>
  <c r="H579" i="12"/>
  <c r="P579" i="12"/>
  <c r="X579" i="12"/>
  <c r="I579" i="12"/>
  <c r="Q579" i="12"/>
  <c r="Y579" i="12"/>
  <c r="J579" i="12"/>
  <c r="R579" i="12"/>
  <c r="Z579" i="12"/>
  <c r="K579" i="12"/>
  <c r="S579" i="12"/>
  <c r="AA579" i="12"/>
  <c r="E579" i="12"/>
  <c r="M579" i="12"/>
  <c r="U579" i="12"/>
  <c r="AC579" i="12"/>
  <c r="D579" i="12"/>
  <c r="F579" i="12"/>
  <c r="V579" i="12"/>
  <c r="L579" i="12"/>
  <c r="N579" i="12"/>
  <c r="T579" i="12"/>
  <c r="AD579" i="12"/>
  <c r="AB579" i="12"/>
  <c r="G575" i="12"/>
  <c r="O575" i="12"/>
  <c r="W575" i="12"/>
  <c r="H575" i="12"/>
  <c r="P575" i="12"/>
  <c r="X575" i="12"/>
  <c r="I575" i="12"/>
  <c r="Q575" i="12"/>
  <c r="Y575" i="12"/>
  <c r="J575" i="12"/>
  <c r="R575" i="12"/>
  <c r="Z575" i="12"/>
  <c r="K575" i="12"/>
  <c r="S575" i="12"/>
  <c r="AA575" i="12"/>
  <c r="E575" i="12"/>
  <c r="M575" i="12"/>
  <c r="U575" i="12"/>
  <c r="AC575" i="12"/>
  <c r="T575" i="12"/>
  <c r="V575" i="12"/>
  <c r="F575" i="12"/>
  <c r="AB575" i="12"/>
  <c r="N575" i="12"/>
  <c r="AD575" i="12"/>
  <c r="D575" i="12"/>
  <c r="L575" i="12"/>
  <c r="G571" i="12"/>
  <c r="O571" i="12"/>
  <c r="W571" i="12"/>
  <c r="H571" i="12"/>
  <c r="P571" i="12"/>
  <c r="X571" i="12"/>
  <c r="I571" i="12"/>
  <c r="Q571" i="12"/>
  <c r="Y571" i="12"/>
  <c r="J571" i="12"/>
  <c r="R571" i="12"/>
  <c r="Z571" i="12"/>
  <c r="K571" i="12"/>
  <c r="S571" i="12"/>
  <c r="AA571" i="12"/>
  <c r="E571" i="12"/>
  <c r="M571" i="12"/>
  <c r="U571" i="12"/>
  <c r="AC571" i="12"/>
  <c r="D571" i="12"/>
  <c r="F571" i="12"/>
  <c r="V571" i="12"/>
  <c r="AD571" i="12"/>
  <c r="L571" i="12"/>
  <c r="N571" i="12"/>
  <c r="T571" i="12"/>
  <c r="AB571" i="12"/>
  <c r="G567" i="12"/>
  <c r="O567" i="12"/>
  <c r="W567" i="12"/>
  <c r="H567" i="12"/>
  <c r="P567" i="12"/>
  <c r="X567" i="12"/>
  <c r="I567" i="12"/>
  <c r="Q567" i="12"/>
  <c r="Y567" i="12"/>
  <c r="J567" i="12"/>
  <c r="R567" i="12"/>
  <c r="Z567" i="12"/>
  <c r="K567" i="12"/>
  <c r="S567" i="12"/>
  <c r="AA567" i="12"/>
  <c r="E567" i="12"/>
  <c r="M567" i="12"/>
  <c r="U567" i="12"/>
  <c r="AC567" i="12"/>
  <c r="T567" i="12"/>
  <c r="V567" i="12"/>
  <c r="F567" i="12"/>
  <c r="N567" i="12"/>
  <c r="AB567" i="12"/>
  <c r="AD567" i="12"/>
  <c r="D567" i="12"/>
  <c r="L567" i="12"/>
  <c r="G563" i="12"/>
  <c r="O563" i="12"/>
  <c r="W563" i="12"/>
  <c r="H563" i="12"/>
  <c r="P563" i="12"/>
  <c r="X563" i="12"/>
  <c r="I563" i="12"/>
  <c r="Q563" i="12"/>
  <c r="Y563" i="12"/>
  <c r="J563" i="12"/>
  <c r="R563" i="12"/>
  <c r="Z563" i="12"/>
  <c r="K563" i="12"/>
  <c r="S563" i="12"/>
  <c r="AA563" i="12"/>
  <c r="E563" i="12"/>
  <c r="M563" i="12"/>
  <c r="U563" i="12"/>
  <c r="AC563" i="12"/>
  <c r="D563" i="12"/>
  <c r="V563" i="12"/>
  <c r="F563" i="12"/>
  <c r="L563" i="12"/>
  <c r="AD563" i="12"/>
  <c r="N563" i="12"/>
  <c r="T563" i="12"/>
  <c r="AB563" i="12"/>
  <c r="G559" i="12"/>
  <c r="O559" i="12"/>
  <c r="W559" i="12"/>
  <c r="H559" i="12"/>
  <c r="P559" i="12"/>
  <c r="X559" i="12"/>
  <c r="I559" i="12"/>
  <c r="Q559" i="12"/>
  <c r="Y559" i="12"/>
  <c r="J559" i="12"/>
  <c r="R559" i="12"/>
  <c r="Z559" i="12"/>
  <c r="K559" i="12"/>
  <c r="S559" i="12"/>
  <c r="AA559" i="12"/>
  <c r="E559" i="12"/>
  <c r="M559" i="12"/>
  <c r="U559" i="12"/>
  <c r="AC559" i="12"/>
  <c r="T559" i="12"/>
  <c r="V559" i="12"/>
  <c r="F559" i="12"/>
  <c r="AB559" i="12"/>
  <c r="AD559" i="12"/>
  <c r="N559" i="12"/>
  <c r="D559" i="12"/>
  <c r="L559" i="12"/>
  <c r="G555" i="12"/>
  <c r="O555" i="12"/>
  <c r="W555" i="12"/>
  <c r="H555" i="12"/>
  <c r="P555" i="12"/>
  <c r="X555" i="12"/>
  <c r="I555" i="12"/>
  <c r="Q555" i="12"/>
  <c r="Y555" i="12"/>
  <c r="J555" i="12"/>
  <c r="R555" i="12"/>
  <c r="Z555" i="12"/>
  <c r="K555" i="12"/>
  <c r="S555" i="12"/>
  <c r="AA555" i="12"/>
  <c r="E555" i="12"/>
  <c r="M555" i="12"/>
  <c r="U555" i="12"/>
  <c r="AC555" i="12"/>
  <c r="D555" i="12"/>
  <c r="V555" i="12"/>
  <c r="AD555" i="12"/>
  <c r="F555" i="12"/>
  <c r="L555" i="12"/>
  <c r="N555" i="12"/>
  <c r="T555" i="12"/>
  <c r="AB555" i="12"/>
  <c r="G551" i="12"/>
  <c r="O551" i="12"/>
  <c r="W551" i="12"/>
  <c r="J551" i="12"/>
  <c r="R551" i="12"/>
  <c r="Z551" i="12"/>
  <c r="E551" i="12"/>
  <c r="P551" i="12"/>
  <c r="AA551" i="12"/>
  <c r="F551" i="12"/>
  <c r="Q551" i="12"/>
  <c r="AB551" i="12"/>
  <c r="H551" i="12"/>
  <c r="S551" i="12"/>
  <c r="AC551" i="12"/>
  <c r="I551" i="12"/>
  <c r="T551" i="12"/>
  <c r="AD551" i="12"/>
  <c r="K551" i="12"/>
  <c r="U551" i="12"/>
  <c r="M551" i="12"/>
  <c r="X551" i="12"/>
  <c r="L551" i="12"/>
  <c r="N551" i="12"/>
  <c r="V551" i="12"/>
  <c r="Y551" i="12"/>
  <c r="D551" i="12"/>
  <c r="G547" i="12"/>
  <c r="O547" i="12"/>
  <c r="W547" i="12"/>
  <c r="H547" i="12"/>
  <c r="I547" i="12"/>
  <c r="J547" i="12"/>
  <c r="R547" i="12"/>
  <c r="Z547" i="12"/>
  <c r="K547" i="12"/>
  <c r="U547" i="12"/>
  <c r="L547" i="12"/>
  <c r="V547" i="12"/>
  <c r="M547" i="12"/>
  <c r="X547" i="12"/>
  <c r="N547" i="12"/>
  <c r="Y547" i="12"/>
  <c r="P547" i="12"/>
  <c r="AA547" i="12"/>
  <c r="E547" i="12"/>
  <c r="S547" i="12"/>
  <c r="AC547" i="12"/>
  <c r="AD547" i="12"/>
  <c r="D547" i="12"/>
  <c r="F547" i="12"/>
  <c r="T547" i="12"/>
  <c r="Q547" i="12"/>
  <c r="AB547" i="12"/>
  <c r="G543" i="12"/>
  <c r="O543" i="12"/>
  <c r="W543" i="12"/>
  <c r="H543" i="12"/>
  <c r="P543" i="12"/>
  <c r="X543" i="12"/>
  <c r="I543" i="12"/>
  <c r="Q543" i="12"/>
  <c r="Y543" i="12"/>
  <c r="J543" i="12"/>
  <c r="R543" i="12"/>
  <c r="Z543" i="12"/>
  <c r="K543" i="12"/>
  <c r="AA543" i="12"/>
  <c r="L543" i="12"/>
  <c r="AB543" i="12"/>
  <c r="M543" i="12"/>
  <c r="AC543" i="12"/>
  <c r="N543" i="12"/>
  <c r="AD543" i="12"/>
  <c r="S543" i="12"/>
  <c r="E543" i="12"/>
  <c r="U543" i="12"/>
  <c r="V543" i="12"/>
  <c r="F543" i="12"/>
  <c r="D543" i="12"/>
  <c r="T543" i="12"/>
  <c r="G539" i="12"/>
  <c r="O539" i="12"/>
  <c r="W539" i="12"/>
  <c r="H539" i="12"/>
  <c r="P539" i="12"/>
  <c r="X539" i="12"/>
  <c r="I539" i="12"/>
  <c r="Q539" i="12"/>
  <c r="Y539" i="12"/>
  <c r="J539" i="12"/>
  <c r="R539" i="12"/>
  <c r="Z539" i="12"/>
  <c r="E539" i="12"/>
  <c r="M539" i="12"/>
  <c r="F539" i="12"/>
  <c r="AA539" i="12"/>
  <c r="K539" i="12"/>
  <c r="AB539" i="12"/>
  <c r="L539" i="12"/>
  <c r="AC539" i="12"/>
  <c r="N539" i="12"/>
  <c r="AD539" i="12"/>
  <c r="S539" i="12"/>
  <c r="U539" i="12"/>
  <c r="T539" i="12"/>
  <c r="D539" i="12"/>
  <c r="V539" i="12"/>
  <c r="G535" i="12"/>
  <c r="O535" i="12"/>
  <c r="W535" i="12"/>
  <c r="H535" i="12"/>
  <c r="P535" i="12"/>
  <c r="X535" i="12"/>
  <c r="I535" i="12"/>
  <c r="Q535" i="12"/>
  <c r="Y535" i="12"/>
  <c r="J535" i="12"/>
  <c r="R535" i="12"/>
  <c r="Z535" i="12"/>
  <c r="E535" i="12"/>
  <c r="M535" i="12"/>
  <c r="U535" i="12"/>
  <c r="AC535" i="12"/>
  <c r="L535" i="12"/>
  <c r="N535" i="12"/>
  <c r="S535" i="12"/>
  <c r="T535" i="12"/>
  <c r="V535" i="12"/>
  <c r="F535" i="12"/>
  <c r="AB535" i="12"/>
  <c r="K535" i="12"/>
  <c r="AD535" i="12"/>
  <c r="D535" i="12"/>
  <c r="AA535" i="12"/>
  <c r="G531" i="12"/>
  <c r="O531" i="12"/>
  <c r="W531" i="12"/>
  <c r="H531" i="12"/>
  <c r="P531" i="12"/>
  <c r="X531" i="12"/>
  <c r="I531" i="12"/>
  <c r="Q531" i="12"/>
  <c r="Y531" i="12"/>
  <c r="J531" i="12"/>
  <c r="R531" i="12"/>
  <c r="Z531" i="12"/>
  <c r="E531" i="12"/>
  <c r="M531" i="12"/>
  <c r="U531" i="12"/>
  <c r="AC531" i="12"/>
  <c r="S531" i="12"/>
  <c r="T531" i="12"/>
  <c r="V531" i="12"/>
  <c r="D531" i="12"/>
  <c r="AA531" i="12"/>
  <c r="F531" i="12"/>
  <c r="AB531" i="12"/>
  <c r="L531" i="12"/>
  <c r="K531" i="12"/>
  <c r="N531" i="12"/>
  <c r="AD531" i="12"/>
  <c r="F527" i="12"/>
  <c r="N527" i="12"/>
  <c r="V527" i="12"/>
  <c r="AD527" i="12"/>
  <c r="G527" i="12"/>
  <c r="O527" i="12"/>
  <c r="W527" i="12"/>
  <c r="J527" i="12"/>
  <c r="R527" i="12"/>
  <c r="Z527" i="12"/>
  <c r="I527" i="12"/>
  <c r="U527" i="12"/>
  <c r="K527" i="12"/>
  <c r="X527" i="12"/>
  <c r="L527" i="12"/>
  <c r="Y527" i="12"/>
  <c r="M527" i="12"/>
  <c r="AA527" i="12"/>
  <c r="E527" i="12"/>
  <c r="S527" i="12"/>
  <c r="AC527" i="12"/>
  <c r="D527" i="12"/>
  <c r="H527" i="12"/>
  <c r="P527" i="12"/>
  <c r="T527" i="12"/>
  <c r="Q527" i="12"/>
  <c r="AB527" i="12"/>
  <c r="F523" i="12"/>
  <c r="N523" i="12"/>
  <c r="V523" i="12"/>
  <c r="AD523" i="12"/>
  <c r="G523" i="12"/>
  <c r="O523" i="12"/>
  <c r="W523" i="12"/>
  <c r="J523" i="12"/>
  <c r="R523" i="12"/>
  <c r="Z523" i="12"/>
  <c r="E523" i="12"/>
  <c r="S523" i="12"/>
  <c r="H523" i="12"/>
  <c r="T523" i="12"/>
  <c r="I523" i="12"/>
  <c r="U523" i="12"/>
  <c r="K523" i="12"/>
  <c r="X523" i="12"/>
  <c r="L523" i="12"/>
  <c r="P523" i="12"/>
  <c r="AB523" i="12"/>
  <c r="D523" i="12"/>
  <c r="M523" i="12"/>
  <c r="Q523" i="12"/>
  <c r="Y523" i="12"/>
  <c r="AC523" i="12"/>
  <c r="AA523" i="12"/>
  <c r="F519" i="12"/>
  <c r="N519" i="12"/>
  <c r="V519" i="12"/>
  <c r="AD519" i="12"/>
  <c r="G519" i="12"/>
  <c r="O519" i="12"/>
  <c r="W519" i="12"/>
  <c r="J519" i="12"/>
  <c r="R519" i="12"/>
  <c r="Z519" i="12"/>
  <c r="P519" i="12"/>
  <c r="AB519" i="12"/>
  <c r="D519" i="12"/>
  <c r="Q519" i="12"/>
  <c r="AC519" i="12"/>
  <c r="E519" i="12"/>
  <c r="S519" i="12"/>
  <c r="H519" i="12"/>
  <c r="T519" i="12"/>
  <c r="I519" i="12"/>
  <c r="U519" i="12"/>
  <c r="L519" i="12"/>
  <c r="Y519" i="12"/>
  <c r="K519" i="12"/>
  <c r="M519" i="12"/>
  <c r="X519" i="12"/>
  <c r="AA519" i="12"/>
  <c r="F515" i="12"/>
  <c r="N515" i="12"/>
  <c r="V515" i="12"/>
  <c r="AD515" i="12"/>
  <c r="G515" i="12"/>
  <c r="O515" i="12"/>
  <c r="W515" i="12"/>
  <c r="H515" i="12"/>
  <c r="P515" i="12"/>
  <c r="X515" i="12"/>
  <c r="J515" i="12"/>
  <c r="R515" i="12"/>
  <c r="Z515" i="12"/>
  <c r="L515" i="12"/>
  <c r="AB515" i="12"/>
  <c r="M515" i="12"/>
  <c r="AC515" i="12"/>
  <c r="Q515" i="12"/>
  <c r="S515" i="12"/>
  <c r="D515" i="12"/>
  <c r="T515" i="12"/>
  <c r="I515" i="12"/>
  <c r="Y515" i="12"/>
  <c r="E515" i="12"/>
  <c r="K515" i="12"/>
  <c r="U515" i="12"/>
  <c r="AA515" i="12"/>
  <c r="F511" i="12"/>
  <c r="N511" i="12"/>
  <c r="V511" i="12"/>
  <c r="AD511" i="12"/>
  <c r="G511" i="12"/>
  <c r="O511" i="12"/>
  <c r="W511" i="12"/>
  <c r="H511" i="12"/>
  <c r="P511" i="12"/>
  <c r="X511" i="12"/>
  <c r="J511" i="12"/>
  <c r="R511" i="12"/>
  <c r="Z511" i="12"/>
  <c r="L511" i="12"/>
  <c r="AB511" i="12"/>
  <c r="M511" i="12"/>
  <c r="AC511" i="12"/>
  <c r="Q511" i="12"/>
  <c r="S511" i="12"/>
  <c r="D511" i="12"/>
  <c r="T511" i="12"/>
  <c r="I511" i="12"/>
  <c r="Y511" i="12"/>
  <c r="E511" i="12"/>
  <c r="K511" i="12"/>
  <c r="U511" i="12"/>
  <c r="AA511" i="12"/>
  <c r="F507" i="12"/>
  <c r="N507" i="12"/>
  <c r="V507" i="12"/>
  <c r="AD507" i="12"/>
  <c r="G507" i="12"/>
  <c r="O507" i="12"/>
  <c r="W507" i="12"/>
  <c r="H507" i="12"/>
  <c r="P507" i="12"/>
  <c r="X507" i="12"/>
  <c r="J507" i="12"/>
  <c r="R507" i="12"/>
  <c r="Z507" i="12"/>
  <c r="L507" i="12"/>
  <c r="AB507" i="12"/>
  <c r="M507" i="12"/>
  <c r="AC507" i="12"/>
  <c r="Q507" i="12"/>
  <c r="S507" i="12"/>
  <c r="D507" i="12"/>
  <c r="T507" i="12"/>
  <c r="I507" i="12"/>
  <c r="Y507" i="12"/>
  <c r="E507" i="12"/>
  <c r="U507" i="12"/>
  <c r="AA507" i="12"/>
  <c r="K507" i="12"/>
  <c r="F503" i="12"/>
  <c r="N503" i="12"/>
  <c r="V503" i="12"/>
  <c r="AD503" i="12"/>
  <c r="G503" i="12"/>
  <c r="O503" i="12"/>
  <c r="W503" i="12"/>
  <c r="H503" i="12"/>
  <c r="P503" i="12"/>
  <c r="X503" i="12"/>
  <c r="J503" i="12"/>
  <c r="R503" i="12"/>
  <c r="Z503" i="12"/>
  <c r="L503" i="12"/>
  <c r="AB503" i="12"/>
  <c r="M503" i="12"/>
  <c r="AC503" i="12"/>
  <c r="Q503" i="12"/>
  <c r="S503" i="12"/>
  <c r="D503" i="12"/>
  <c r="T503" i="12"/>
  <c r="I503" i="12"/>
  <c r="Y503" i="12"/>
  <c r="U503" i="12"/>
  <c r="AA503" i="12"/>
  <c r="E503" i="12"/>
  <c r="K503" i="12"/>
  <c r="F499" i="12"/>
  <c r="N499" i="12"/>
  <c r="V499" i="12"/>
  <c r="AD499" i="12"/>
  <c r="G499" i="12"/>
  <c r="O499" i="12"/>
  <c r="W499" i="12"/>
  <c r="H499" i="12"/>
  <c r="P499" i="12"/>
  <c r="X499" i="12"/>
  <c r="I499" i="12"/>
  <c r="Q499" i="12"/>
  <c r="Y499" i="12"/>
  <c r="J499" i="12"/>
  <c r="R499" i="12"/>
  <c r="Z499" i="12"/>
  <c r="D499" i="12"/>
  <c r="AA499" i="12"/>
  <c r="E499" i="12"/>
  <c r="AB499" i="12"/>
  <c r="K499" i="12"/>
  <c r="AC499" i="12"/>
  <c r="L499" i="12"/>
  <c r="M499" i="12"/>
  <c r="T499" i="12"/>
  <c r="S499" i="12"/>
  <c r="U499" i="12"/>
  <c r="F495" i="12"/>
  <c r="N495" i="12"/>
  <c r="V495" i="12"/>
  <c r="AD495" i="12"/>
  <c r="G495" i="12"/>
  <c r="O495" i="12"/>
  <c r="W495" i="12"/>
  <c r="H495" i="12"/>
  <c r="P495" i="12"/>
  <c r="X495" i="12"/>
  <c r="I495" i="12"/>
  <c r="Q495" i="12"/>
  <c r="Y495" i="12"/>
  <c r="J495" i="12"/>
  <c r="R495" i="12"/>
  <c r="Z495" i="12"/>
  <c r="K495" i="12"/>
  <c r="AC495" i="12"/>
  <c r="L495" i="12"/>
  <c r="M495" i="12"/>
  <c r="S495" i="12"/>
  <c r="T495" i="12"/>
  <c r="D495" i="12"/>
  <c r="AA495" i="12"/>
  <c r="E495" i="12"/>
  <c r="U495" i="12"/>
  <c r="AB495" i="12"/>
  <c r="F491" i="12"/>
  <c r="N491" i="12"/>
  <c r="V491" i="12"/>
  <c r="AD491" i="12"/>
  <c r="G491" i="12"/>
  <c r="O491" i="12"/>
  <c r="W491" i="12"/>
  <c r="H491" i="12"/>
  <c r="P491" i="12"/>
  <c r="X491" i="12"/>
  <c r="I491" i="12"/>
  <c r="Q491" i="12"/>
  <c r="Y491" i="12"/>
  <c r="J491" i="12"/>
  <c r="R491" i="12"/>
  <c r="Z491" i="12"/>
  <c r="M491" i="12"/>
  <c r="S491" i="12"/>
  <c r="T491" i="12"/>
  <c r="U491" i="12"/>
  <c r="D491" i="12"/>
  <c r="AA491" i="12"/>
  <c r="K491" i="12"/>
  <c r="AC491" i="12"/>
  <c r="AB491" i="12"/>
  <c r="E491" i="12"/>
  <c r="L491" i="12"/>
  <c r="F487" i="12"/>
  <c r="N487" i="12"/>
  <c r="V487" i="12"/>
  <c r="AD487" i="12"/>
  <c r="G487" i="12"/>
  <c r="O487" i="12"/>
  <c r="W487" i="12"/>
  <c r="H487" i="12"/>
  <c r="P487" i="12"/>
  <c r="X487" i="12"/>
  <c r="I487" i="12"/>
  <c r="Q487" i="12"/>
  <c r="Y487" i="12"/>
  <c r="J487" i="12"/>
  <c r="R487" i="12"/>
  <c r="Z487" i="12"/>
  <c r="T487" i="12"/>
  <c r="U487" i="12"/>
  <c r="D487" i="12"/>
  <c r="AA487" i="12"/>
  <c r="E487" i="12"/>
  <c r="AB487" i="12"/>
  <c r="K487" i="12"/>
  <c r="AC487" i="12"/>
  <c r="M487" i="12"/>
  <c r="L487" i="12"/>
  <c r="S487" i="12"/>
  <c r="F483" i="12"/>
  <c r="N483" i="12"/>
  <c r="V483" i="12"/>
  <c r="AD483" i="12"/>
  <c r="G483" i="12"/>
  <c r="O483" i="12"/>
  <c r="W483" i="12"/>
  <c r="H483" i="12"/>
  <c r="P483" i="12"/>
  <c r="X483" i="12"/>
  <c r="I483" i="12"/>
  <c r="Q483" i="12"/>
  <c r="Y483" i="12"/>
  <c r="J483" i="12"/>
  <c r="R483" i="12"/>
  <c r="Z483" i="12"/>
  <c r="D483" i="12"/>
  <c r="AA483" i="12"/>
  <c r="E483" i="12"/>
  <c r="AB483" i="12"/>
  <c r="K483" i="12"/>
  <c r="AC483" i="12"/>
  <c r="L483" i="12"/>
  <c r="M483" i="12"/>
  <c r="T483" i="12"/>
  <c r="S483" i="12"/>
  <c r="U483" i="12"/>
  <c r="F479" i="12"/>
  <c r="N479" i="12"/>
  <c r="V479" i="12"/>
  <c r="AD479" i="12"/>
  <c r="G479" i="12"/>
  <c r="O479" i="12"/>
  <c r="W479" i="12"/>
  <c r="H479" i="12"/>
  <c r="P479" i="12"/>
  <c r="X479" i="12"/>
  <c r="I479" i="12"/>
  <c r="Q479" i="12"/>
  <c r="Y479" i="12"/>
  <c r="J479" i="12"/>
  <c r="R479" i="12"/>
  <c r="Z479" i="12"/>
  <c r="K479" i="12"/>
  <c r="AC479" i="12"/>
  <c r="L479" i="12"/>
  <c r="M479" i="12"/>
  <c r="S479" i="12"/>
  <c r="T479" i="12"/>
  <c r="D479" i="12"/>
  <c r="AA479" i="12"/>
  <c r="U479" i="12"/>
  <c r="AB479" i="12"/>
  <c r="E479" i="12"/>
  <c r="F475" i="12"/>
  <c r="N475" i="12"/>
  <c r="V475" i="12"/>
  <c r="AD475" i="12"/>
  <c r="G475" i="12"/>
  <c r="O475" i="12"/>
  <c r="W475" i="12"/>
  <c r="H475" i="12"/>
  <c r="P475" i="12"/>
  <c r="X475" i="12"/>
  <c r="I475" i="12"/>
  <c r="Q475" i="12"/>
  <c r="Y475" i="12"/>
  <c r="J475" i="12"/>
  <c r="R475" i="12"/>
  <c r="Z475" i="12"/>
  <c r="M475" i="12"/>
  <c r="S475" i="12"/>
  <c r="T475" i="12"/>
  <c r="U475" i="12"/>
  <c r="D475" i="12"/>
  <c r="AA475" i="12"/>
  <c r="K475" i="12"/>
  <c r="AC475" i="12"/>
  <c r="E475" i="12"/>
  <c r="AB475" i="12"/>
  <c r="L475" i="12"/>
  <c r="F471" i="12"/>
  <c r="N471" i="12"/>
  <c r="V471" i="12"/>
  <c r="AD471" i="12"/>
  <c r="G471" i="12"/>
  <c r="O471" i="12"/>
  <c r="W471" i="12"/>
  <c r="H471" i="12"/>
  <c r="P471" i="12"/>
  <c r="X471" i="12"/>
  <c r="I471" i="12"/>
  <c r="Q471" i="12"/>
  <c r="Y471" i="12"/>
  <c r="J471" i="12"/>
  <c r="R471" i="12"/>
  <c r="Z471" i="12"/>
  <c r="T471" i="12"/>
  <c r="U471" i="12"/>
  <c r="D471" i="12"/>
  <c r="AA471" i="12"/>
  <c r="E471" i="12"/>
  <c r="AB471" i="12"/>
  <c r="K471" i="12"/>
  <c r="AC471" i="12"/>
  <c r="M471" i="12"/>
  <c r="L471" i="12"/>
  <c r="S471" i="12"/>
  <c r="F467" i="12"/>
  <c r="N467" i="12"/>
  <c r="V467" i="12"/>
  <c r="AD467" i="12"/>
  <c r="G467" i="12"/>
  <c r="O467" i="12"/>
  <c r="W467" i="12"/>
  <c r="H467" i="12"/>
  <c r="P467" i="12"/>
  <c r="X467" i="12"/>
  <c r="I467" i="12"/>
  <c r="Q467" i="12"/>
  <c r="Y467" i="12"/>
  <c r="J467" i="12"/>
  <c r="R467" i="12"/>
  <c r="Z467" i="12"/>
  <c r="D467" i="12"/>
  <c r="AA467" i="12"/>
  <c r="E467" i="12"/>
  <c r="AB467" i="12"/>
  <c r="K467" i="12"/>
  <c r="AC467" i="12"/>
  <c r="L467" i="12"/>
  <c r="M467" i="12"/>
  <c r="T467" i="12"/>
  <c r="S467" i="12"/>
  <c r="U467" i="12"/>
  <c r="D463" i="12"/>
  <c r="L463" i="12"/>
  <c r="T463" i="12"/>
  <c r="AB463" i="12"/>
  <c r="E463" i="12"/>
  <c r="M463" i="12"/>
  <c r="U463" i="12"/>
  <c r="AC463" i="12"/>
  <c r="F463" i="12"/>
  <c r="N463" i="12"/>
  <c r="V463" i="12"/>
  <c r="AD463" i="12"/>
  <c r="H463" i="12"/>
  <c r="P463" i="12"/>
  <c r="X463" i="12"/>
  <c r="R463" i="12"/>
  <c r="S463" i="12"/>
  <c r="G463" i="12"/>
  <c r="W463" i="12"/>
  <c r="I463" i="12"/>
  <c r="Y463" i="12"/>
  <c r="J463" i="12"/>
  <c r="Z463" i="12"/>
  <c r="K463" i="12"/>
  <c r="Q463" i="12"/>
  <c r="O463" i="12"/>
  <c r="AA463" i="12"/>
  <c r="D459" i="12"/>
  <c r="L459" i="12"/>
  <c r="T459" i="12"/>
  <c r="AB459" i="12"/>
  <c r="E459" i="12"/>
  <c r="M459" i="12"/>
  <c r="U459" i="12"/>
  <c r="AC459" i="12"/>
  <c r="F459" i="12"/>
  <c r="N459" i="12"/>
  <c r="V459" i="12"/>
  <c r="AD459" i="12"/>
  <c r="H459" i="12"/>
  <c r="P459" i="12"/>
  <c r="X459" i="12"/>
  <c r="R459" i="12"/>
  <c r="S459" i="12"/>
  <c r="G459" i="12"/>
  <c r="W459" i="12"/>
  <c r="I459" i="12"/>
  <c r="Y459" i="12"/>
  <c r="J459" i="12"/>
  <c r="Z459" i="12"/>
  <c r="O459" i="12"/>
  <c r="Q459" i="12"/>
  <c r="AA459" i="12"/>
  <c r="K459" i="12"/>
  <c r="D455" i="12"/>
  <c r="L455" i="12"/>
  <c r="T455" i="12"/>
  <c r="AB455" i="12"/>
  <c r="E455" i="12"/>
  <c r="M455" i="12"/>
  <c r="U455" i="12"/>
  <c r="AC455" i="12"/>
  <c r="F455" i="12"/>
  <c r="N455" i="12"/>
  <c r="V455" i="12"/>
  <c r="AD455" i="12"/>
  <c r="H455" i="12"/>
  <c r="P455" i="12"/>
  <c r="X455" i="12"/>
  <c r="R455" i="12"/>
  <c r="S455" i="12"/>
  <c r="G455" i="12"/>
  <c r="W455" i="12"/>
  <c r="I455" i="12"/>
  <c r="Y455" i="12"/>
  <c r="J455" i="12"/>
  <c r="Z455" i="12"/>
  <c r="K455" i="12"/>
  <c r="O455" i="12"/>
  <c r="Q455" i="12"/>
  <c r="AA455" i="12"/>
  <c r="D451" i="12"/>
  <c r="L451" i="12"/>
  <c r="T451" i="12"/>
  <c r="AB451" i="12"/>
  <c r="E451" i="12"/>
  <c r="M451" i="12"/>
  <c r="U451" i="12"/>
  <c r="AC451" i="12"/>
  <c r="F451" i="12"/>
  <c r="N451" i="12"/>
  <c r="V451" i="12"/>
  <c r="AD451" i="12"/>
  <c r="H451" i="12"/>
  <c r="P451" i="12"/>
  <c r="X451" i="12"/>
  <c r="R451" i="12"/>
  <c r="S451" i="12"/>
  <c r="G451" i="12"/>
  <c r="W451" i="12"/>
  <c r="I451" i="12"/>
  <c r="Y451" i="12"/>
  <c r="J451" i="12"/>
  <c r="Z451" i="12"/>
  <c r="AA451" i="12"/>
  <c r="O451" i="12"/>
  <c r="K451" i="12"/>
  <c r="Q451" i="12"/>
  <c r="D447" i="12"/>
  <c r="L447" i="12"/>
  <c r="T447" i="12"/>
  <c r="AB447" i="12"/>
  <c r="E447" i="12"/>
  <c r="M447" i="12"/>
  <c r="U447" i="12"/>
  <c r="AC447" i="12"/>
  <c r="F447" i="12"/>
  <c r="N447" i="12"/>
  <c r="V447" i="12"/>
  <c r="AD447" i="12"/>
  <c r="H447" i="12"/>
  <c r="P447" i="12"/>
  <c r="X447" i="12"/>
  <c r="R447" i="12"/>
  <c r="S447" i="12"/>
  <c r="G447" i="12"/>
  <c r="W447" i="12"/>
  <c r="I447" i="12"/>
  <c r="Y447" i="12"/>
  <c r="J447" i="12"/>
  <c r="Z447" i="12"/>
  <c r="K447" i="12"/>
  <c r="O447" i="12"/>
  <c r="Q447" i="12"/>
  <c r="AA447" i="12"/>
  <c r="D443" i="12"/>
  <c r="L443" i="12"/>
  <c r="T443" i="12"/>
  <c r="AB443" i="12"/>
  <c r="E443" i="12"/>
  <c r="M443" i="12"/>
  <c r="U443" i="12"/>
  <c r="AC443" i="12"/>
  <c r="F443" i="12"/>
  <c r="N443" i="12"/>
  <c r="V443" i="12"/>
  <c r="AD443" i="12"/>
  <c r="H443" i="12"/>
  <c r="P443" i="12"/>
  <c r="X443" i="12"/>
  <c r="R443" i="12"/>
  <c r="S443" i="12"/>
  <c r="G443" i="12"/>
  <c r="W443" i="12"/>
  <c r="I443" i="12"/>
  <c r="Y443" i="12"/>
  <c r="J443" i="12"/>
  <c r="Z443" i="12"/>
  <c r="K443" i="12"/>
  <c r="O443" i="12"/>
  <c r="AA443" i="12"/>
  <c r="Q443" i="12"/>
  <c r="D439" i="12"/>
  <c r="L439" i="12"/>
  <c r="T439" i="12"/>
  <c r="AB439" i="12"/>
  <c r="E439" i="12"/>
  <c r="M439" i="12"/>
  <c r="U439" i="12"/>
  <c r="AC439" i="12"/>
  <c r="F439" i="12"/>
  <c r="N439" i="12"/>
  <c r="V439" i="12"/>
  <c r="AD439" i="12"/>
  <c r="H439" i="12"/>
  <c r="P439" i="12"/>
  <c r="X439" i="12"/>
  <c r="R439" i="12"/>
  <c r="S439" i="12"/>
  <c r="G439" i="12"/>
  <c r="W439" i="12"/>
  <c r="I439" i="12"/>
  <c r="Y439" i="12"/>
  <c r="J439" i="12"/>
  <c r="Z439" i="12"/>
  <c r="K439" i="12"/>
  <c r="AA439" i="12"/>
  <c r="O439" i="12"/>
  <c r="Q439" i="12"/>
  <c r="D435" i="12"/>
  <c r="L435" i="12"/>
  <c r="T435" i="12"/>
  <c r="AB435" i="12"/>
  <c r="E435" i="12"/>
  <c r="M435" i="12"/>
  <c r="U435" i="12"/>
  <c r="AC435" i="12"/>
  <c r="F435" i="12"/>
  <c r="N435" i="12"/>
  <c r="V435" i="12"/>
  <c r="AD435" i="12"/>
  <c r="H435" i="12"/>
  <c r="P435" i="12"/>
  <c r="X435" i="12"/>
  <c r="R435" i="12"/>
  <c r="S435" i="12"/>
  <c r="G435" i="12"/>
  <c r="W435" i="12"/>
  <c r="I435" i="12"/>
  <c r="Y435" i="12"/>
  <c r="J435" i="12"/>
  <c r="Z435" i="12"/>
  <c r="K435" i="12"/>
  <c r="AA435" i="12"/>
  <c r="O435" i="12"/>
  <c r="Q435" i="12"/>
  <c r="D431" i="12"/>
  <c r="L431" i="12"/>
  <c r="T431" i="12"/>
  <c r="AB431" i="12"/>
  <c r="E431" i="12"/>
  <c r="M431" i="12"/>
  <c r="U431" i="12"/>
  <c r="AC431" i="12"/>
  <c r="F431" i="12"/>
  <c r="N431" i="12"/>
  <c r="V431" i="12"/>
  <c r="AD431" i="12"/>
  <c r="G431" i="12"/>
  <c r="O431" i="12"/>
  <c r="W431" i="12"/>
  <c r="H431" i="12"/>
  <c r="P431" i="12"/>
  <c r="X431" i="12"/>
  <c r="J431" i="12"/>
  <c r="K431" i="12"/>
  <c r="Q431" i="12"/>
  <c r="R431" i="12"/>
  <c r="S431" i="12"/>
  <c r="Y431" i="12"/>
  <c r="Z431" i="12"/>
  <c r="I431" i="12"/>
  <c r="AA431" i="12"/>
  <c r="D427" i="12"/>
  <c r="L427" i="12"/>
  <c r="T427" i="12"/>
  <c r="AB427" i="12"/>
  <c r="E427" i="12"/>
  <c r="M427" i="12"/>
  <c r="U427" i="12"/>
  <c r="AC427" i="12"/>
  <c r="F427" i="12"/>
  <c r="N427" i="12"/>
  <c r="V427" i="12"/>
  <c r="AD427" i="12"/>
  <c r="G427" i="12"/>
  <c r="O427" i="12"/>
  <c r="W427" i="12"/>
  <c r="H427" i="12"/>
  <c r="P427" i="12"/>
  <c r="X427" i="12"/>
  <c r="Q427" i="12"/>
  <c r="R427" i="12"/>
  <c r="S427" i="12"/>
  <c r="Y427" i="12"/>
  <c r="Z427" i="12"/>
  <c r="I427" i="12"/>
  <c r="AA427" i="12"/>
  <c r="J427" i="12"/>
  <c r="K427" i="12"/>
  <c r="D423" i="12"/>
  <c r="L423" i="12"/>
  <c r="T423" i="12"/>
  <c r="AB423" i="12"/>
  <c r="E423" i="12"/>
  <c r="M423" i="12"/>
  <c r="U423" i="12"/>
  <c r="AC423" i="12"/>
  <c r="F423" i="12"/>
  <c r="N423" i="12"/>
  <c r="V423" i="12"/>
  <c r="AD423" i="12"/>
  <c r="G423" i="12"/>
  <c r="O423" i="12"/>
  <c r="W423" i="12"/>
  <c r="H423" i="12"/>
  <c r="P423" i="12"/>
  <c r="X423" i="12"/>
  <c r="S423" i="12"/>
  <c r="Y423" i="12"/>
  <c r="Z423" i="12"/>
  <c r="I423" i="12"/>
  <c r="AA423" i="12"/>
  <c r="J423" i="12"/>
  <c r="K423" i="12"/>
  <c r="Q423" i="12"/>
  <c r="R423" i="12"/>
  <c r="D419" i="12"/>
  <c r="L419" i="12"/>
  <c r="T419" i="12"/>
  <c r="AB419" i="12"/>
  <c r="E419" i="12"/>
  <c r="M419" i="12"/>
  <c r="U419" i="12"/>
  <c r="AC419" i="12"/>
  <c r="F419" i="12"/>
  <c r="N419" i="12"/>
  <c r="V419" i="12"/>
  <c r="AD419" i="12"/>
  <c r="G419" i="12"/>
  <c r="O419" i="12"/>
  <c r="W419" i="12"/>
  <c r="H419" i="12"/>
  <c r="P419" i="12"/>
  <c r="X419" i="12"/>
  <c r="Z419" i="12"/>
  <c r="I419" i="12"/>
  <c r="AA419" i="12"/>
  <c r="J419" i="12"/>
  <c r="K419" i="12"/>
  <c r="Q419" i="12"/>
  <c r="R419" i="12"/>
  <c r="S419" i="12"/>
  <c r="Y419" i="12"/>
  <c r="D415" i="12"/>
  <c r="L415" i="12"/>
  <c r="T415" i="12"/>
  <c r="AB415" i="12"/>
  <c r="E415" i="12"/>
  <c r="M415" i="12"/>
  <c r="U415" i="12"/>
  <c r="AC415" i="12"/>
  <c r="F415" i="12"/>
  <c r="N415" i="12"/>
  <c r="V415" i="12"/>
  <c r="AD415" i="12"/>
  <c r="G415" i="12"/>
  <c r="O415" i="12"/>
  <c r="W415" i="12"/>
  <c r="H415" i="12"/>
  <c r="P415" i="12"/>
  <c r="X415" i="12"/>
  <c r="J415" i="12"/>
  <c r="K415" i="12"/>
  <c r="Q415" i="12"/>
  <c r="R415" i="12"/>
  <c r="S415" i="12"/>
  <c r="Y415" i="12"/>
  <c r="I415" i="12"/>
  <c r="Z415" i="12"/>
  <c r="AA415" i="12"/>
  <c r="D411" i="12"/>
  <c r="L411" i="12"/>
  <c r="T411" i="12"/>
  <c r="AB411" i="12"/>
  <c r="E411" i="12"/>
  <c r="M411" i="12"/>
  <c r="U411" i="12"/>
  <c r="AC411" i="12"/>
  <c r="F411" i="12"/>
  <c r="N411" i="12"/>
  <c r="V411" i="12"/>
  <c r="AD411" i="12"/>
  <c r="G411" i="12"/>
  <c r="O411" i="12"/>
  <c r="W411" i="12"/>
  <c r="H411" i="12"/>
  <c r="P411" i="12"/>
  <c r="X411" i="12"/>
  <c r="Q411" i="12"/>
  <c r="R411" i="12"/>
  <c r="S411" i="12"/>
  <c r="Y411" i="12"/>
  <c r="Z411" i="12"/>
  <c r="I411" i="12"/>
  <c r="AA411" i="12"/>
  <c r="J411" i="12"/>
  <c r="K411" i="12"/>
  <c r="D407" i="12"/>
  <c r="L407" i="12"/>
  <c r="T407" i="12"/>
  <c r="AB407" i="12"/>
  <c r="E407" i="12"/>
  <c r="M407" i="12"/>
  <c r="U407" i="12"/>
  <c r="AC407" i="12"/>
  <c r="F407" i="12"/>
  <c r="N407" i="12"/>
  <c r="V407" i="12"/>
  <c r="AD407" i="12"/>
  <c r="G407" i="12"/>
  <c r="O407" i="12"/>
  <c r="W407" i="12"/>
  <c r="H407" i="12"/>
  <c r="P407" i="12"/>
  <c r="X407" i="12"/>
  <c r="S407" i="12"/>
  <c r="Y407" i="12"/>
  <c r="Z407" i="12"/>
  <c r="I407" i="12"/>
  <c r="AA407" i="12"/>
  <c r="J407" i="12"/>
  <c r="K407" i="12"/>
  <c r="Q407" i="12"/>
  <c r="R407" i="12"/>
  <c r="G403" i="12"/>
  <c r="O403" i="12"/>
  <c r="W403" i="12"/>
  <c r="H403" i="12"/>
  <c r="P403" i="12"/>
  <c r="X403" i="12"/>
  <c r="K403" i="12"/>
  <c r="S403" i="12"/>
  <c r="AA403" i="12"/>
  <c r="J403" i="12"/>
  <c r="V403" i="12"/>
  <c r="L403" i="12"/>
  <c r="Y403" i="12"/>
  <c r="M403" i="12"/>
  <c r="Z403" i="12"/>
  <c r="N403" i="12"/>
  <c r="AB403" i="12"/>
  <c r="D403" i="12"/>
  <c r="Q403" i="12"/>
  <c r="AC403" i="12"/>
  <c r="AD403" i="12"/>
  <c r="E403" i="12"/>
  <c r="F403" i="12"/>
  <c r="I403" i="12"/>
  <c r="R403" i="12"/>
  <c r="T403" i="12"/>
  <c r="U403" i="12"/>
  <c r="G399" i="12"/>
  <c r="O399" i="12"/>
  <c r="W399" i="12"/>
  <c r="H399" i="12"/>
  <c r="P399" i="12"/>
  <c r="X399" i="12"/>
  <c r="I399" i="12"/>
  <c r="Q399" i="12"/>
  <c r="Y399" i="12"/>
  <c r="K399" i="12"/>
  <c r="S399" i="12"/>
  <c r="AA399" i="12"/>
  <c r="L399" i="12"/>
  <c r="AB399" i="12"/>
  <c r="M399" i="12"/>
  <c r="AC399" i="12"/>
  <c r="N399" i="12"/>
  <c r="AD399" i="12"/>
  <c r="R399" i="12"/>
  <c r="D399" i="12"/>
  <c r="T399" i="12"/>
  <c r="U399" i="12"/>
  <c r="V399" i="12"/>
  <c r="Z399" i="12"/>
  <c r="E399" i="12"/>
  <c r="F399" i="12"/>
  <c r="J399" i="12"/>
  <c r="G395" i="12"/>
  <c r="O395" i="12"/>
  <c r="W395" i="12"/>
  <c r="H395" i="12"/>
  <c r="P395" i="12"/>
  <c r="X395" i="12"/>
  <c r="I395" i="12"/>
  <c r="Q395" i="12"/>
  <c r="Y395" i="12"/>
  <c r="K395" i="12"/>
  <c r="S395" i="12"/>
  <c r="AA395" i="12"/>
  <c r="L395" i="12"/>
  <c r="AB395" i="12"/>
  <c r="M395" i="12"/>
  <c r="AC395" i="12"/>
  <c r="N395" i="12"/>
  <c r="AD395" i="12"/>
  <c r="R395" i="12"/>
  <c r="D395" i="12"/>
  <c r="T395" i="12"/>
  <c r="E395" i="12"/>
  <c r="F395" i="12"/>
  <c r="J395" i="12"/>
  <c r="U395" i="12"/>
  <c r="V395" i="12"/>
  <c r="Z395" i="12"/>
  <c r="G391" i="12"/>
  <c r="O391" i="12"/>
  <c r="W391" i="12"/>
  <c r="H391" i="12"/>
  <c r="P391" i="12"/>
  <c r="X391" i="12"/>
  <c r="I391" i="12"/>
  <c r="Q391" i="12"/>
  <c r="Y391" i="12"/>
  <c r="K391" i="12"/>
  <c r="S391" i="12"/>
  <c r="AA391" i="12"/>
  <c r="L391" i="12"/>
  <c r="AB391" i="12"/>
  <c r="M391" i="12"/>
  <c r="AC391" i="12"/>
  <c r="N391" i="12"/>
  <c r="AD391" i="12"/>
  <c r="R391" i="12"/>
  <c r="D391" i="12"/>
  <c r="T391" i="12"/>
  <c r="Z391" i="12"/>
  <c r="E391" i="12"/>
  <c r="F391" i="12"/>
  <c r="J391" i="12"/>
  <c r="U391" i="12"/>
  <c r="V391" i="12"/>
  <c r="G387" i="12"/>
  <c r="O387" i="12"/>
  <c r="W387" i="12"/>
  <c r="H387" i="12"/>
  <c r="P387" i="12"/>
  <c r="X387" i="12"/>
  <c r="I387" i="12"/>
  <c r="Q387" i="12"/>
  <c r="Y387" i="12"/>
  <c r="J387" i="12"/>
  <c r="R387" i="12"/>
  <c r="Z387" i="12"/>
  <c r="K387" i="12"/>
  <c r="S387" i="12"/>
  <c r="AA387" i="12"/>
  <c r="M387" i="12"/>
  <c r="N387" i="12"/>
  <c r="T387" i="12"/>
  <c r="U387" i="12"/>
  <c r="D387" i="12"/>
  <c r="V387" i="12"/>
  <c r="E387" i="12"/>
  <c r="F387" i="12"/>
  <c r="L387" i="12"/>
  <c r="AB387" i="12"/>
  <c r="AC387" i="12"/>
  <c r="AD387" i="12"/>
  <c r="G383" i="12"/>
  <c r="O383" i="12"/>
  <c r="W383" i="12"/>
  <c r="H383" i="12"/>
  <c r="P383" i="12"/>
  <c r="X383" i="12"/>
  <c r="I383" i="12"/>
  <c r="Q383" i="12"/>
  <c r="Y383" i="12"/>
  <c r="J383" i="12"/>
  <c r="R383" i="12"/>
  <c r="Z383" i="12"/>
  <c r="K383" i="12"/>
  <c r="S383" i="12"/>
  <c r="AA383" i="12"/>
  <c r="T383" i="12"/>
  <c r="U383" i="12"/>
  <c r="D383" i="12"/>
  <c r="V383" i="12"/>
  <c r="E383" i="12"/>
  <c r="AB383" i="12"/>
  <c r="F383" i="12"/>
  <c r="AC383" i="12"/>
  <c r="L383" i="12"/>
  <c r="M383" i="12"/>
  <c r="N383" i="12"/>
  <c r="AD383" i="12"/>
  <c r="G379" i="12"/>
  <c r="O379" i="12"/>
  <c r="W379" i="12"/>
  <c r="H379" i="12"/>
  <c r="P379" i="12"/>
  <c r="X379" i="12"/>
  <c r="I379" i="12"/>
  <c r="Q379" i="12"/>
  <c r="Y379" i="12"/>
  <c r="J379" i="12"/>
  <c r="R379" i="12"/>
  <c r="Z379" i="12"/>
  <c r="K379" i="12"/>
  <c r="S379" i="12"/>
  <c r="AA379" i="12"/>
  <c r="D379" i="12"/>
  <c r="V379" i="12"/>
  <c r="E379" i="12"/>
  <c r="AB379" i="12"/>
  <c r="F379" i="12"/>
  <c r="AC379" i="12"/>
  <c r="L379" i="12"/>
  <c r="AD379" i="12"/>
  <c r="M379" i="12"/>
  <c r="N379" i="12"/>
  <c r="T379" i="12"/>
  <c r="U379" i="12"/>
  <c r="G375" i="12"/>
  <c r="O375" i="12"/>
  <c r="W375" i="12"/>
  <c r="H375" i="12"/>
  <c r="P375" i="12"/>
  <c r="X375" i="12"/>
  <c r="I375" i="12"/>
  <c r="Q375" i="12"/>
  <c r="Y375" i="12"/>
  <c r="J375" i="12"/>
  <c r="R375" i="12"/>
  <c r="Z375" i="12"/>
  <c r="K375" i="12"/>
  <c r="S375" i="12"/>
  <c r="AA375" i="12"/>
  <c r="F375" i="12"/>
  <c r="AC375" i="12"/>
  <c r="L375" i="12"/>
  <c r="AD375" i="12"/>
  <c r="M375" i="12"/>
  <c r="N375" i="12"/>
  <c r="T375" i="12"/>
  <c r="D375" i="12"/>
  <c r="E375" i="12"/>
  <c r="U375" i="12"/>
  <c r="V375" i="12"/>
  <c r="AB375" i="12"/>
  <c r="G371" i="12"/>
  <c r="O371" i="12"/>
  <c r="W371" i="12"/>
  <c r="H371" i="12"/>
  <c r="P371" i="12"/>
  <c r="X371" i="12"/>
  <c r="I371" i="12"/>
  <c r="Q371" i="12"/>
  <c r="Y371" i="12"/>
  <c r="J371" i="12"/>
  <c r="R371" i="12"/>
  <c r="Z371" i="12"/>
  <c r="K371" i="12"/>
  <c r="S371" i="12"/>
  <c r="AA371" i="12"/>
  <c r="M371" i="12"/>
  <c r="N371" i="12"/>
  <c r="T371" i="12"/>
  <c r="U371" i="12"/>
  <c r="D371" i="12"/>
  <c r="V371" i="12"/>
  <c r="E371" i="12"/>
  <c r="F371" i="12"/>
  <c r="L371" i="12"/>
  <c r="AB371" i="12"/>
  <c r="AC371" i="12"/>
  <c r="AD371" i="12"/>
  <c r="J367" i="12"/>
  <c r="R367" i="12"/>
  <c r="Z367" i="12"/>
  <c r="K367" i="12"/>
  <c r="S367" i="12"/>
  <c r="AA367" i="12"/>
  <c r="D367" i="12"/>
  <c r="L367" i="12"/>
  <c r="F367" i="12"/>
  <c r="N367" i="12"/>
  <c r="V367" i="12"/>
  <c r="AD367" i="12"/>
  <c r="G367" i="12"/>
  <c r="O367" i="12"/>
  <c r="W367" i="12"/>
  <c r="P367" i="12"/>
  <c r="Q367" i="12"/>
  <c r="T367" i="12"/>
  <c r="U367" i="12"/>
  <c r="E367" i="12"/>
  <c r="X367" i="12"/>
  <c r="H367" i="12"/>
  <c r="Y367" i="12"/>
  <c r="AB367" i="12"/>
  <c r="AC367" i="12"/>
  <c r="I367" i="12"/>
  <c r="M367" i="12"/>
  <c r="J363" i="12"/>
  <c r="R363" i="12"/>
  <c r="Z363" i="12"/>
  <c r="K363" i="12"/>
  <c r="S363" i="12"/>
  <c r="AA363" i="12"/>
  <c r="D363" i="12"/>
  <c r="L363" i="12"/>
  <c r="T363" i="12"/>
  <c r="AB363" i="12"/>
  <c r="F363" i="12"/>
  <c r="N363" i="12"/>
  <c r="V363" i="12"/>
  <c r="AD363" i="12"/>
  <c r="G363" i="12"/>
  <c r="O363" i="12"/>
  <c r="W363" i="12"/>
  <c r="U363" i="12"/>
  <c r="X363" i="12"/>
  <c r="E363" i="12"/>
  <c r="Y363" i="12"/>
  <c r="H363" i="12"/>
  <c r="AC363" i="12"/>
  <c r="I363" i="12"/>
  <c r="M363" i="12"/>
  <c r="P363" i="12"/>
  <c r="Q363" i="12"/>
  <c r="J359" i="12"/>
  <c r="R359" i="12"/>
  <c r="Z359" i="12"/>
  <c r="K359" i="12"/>
  <c r="S359" i="12"/>
  <c r="AA359" i="12"/>
  <c r="D359" i="12"/>
  <c r="L359" i="12"/>
  <c r="T359" i="12"/>
  <c r="AB359" i="12"/>
  <c r="F359" i="12"/>
  <c r="N359" i="12"/>
  <c r="V359" i="12"/>
  <c r="AD359" i="12"/>
  <c r="G359" i="12"/>
  <c r="O359" i="12"/>
  <c r="W359" i="12"/>
  <c r="E359" i="12"/>
  <c r="Y359" i="12"/>
  <c r="H359" i="12"/>
  <c r="AC359" i="12"/>
  <c r="I359" i="12"/>
  <c r="M359" i="12"/>
  <c r="P359" i="12"/>
  <c r="Q359" i="12"/>
  <c r="U359" i="12"/>
  <c r="X359" i="12"/>
  <c r="J355" i="12"/>
  <c r="R355" i="12"/>
  <c r="Z355" i="12"/>
  <c r="K355" i="12"/>
  <c r="S355" i="12"/>
  <c r="AA355" i="12"/>
  <c r="D355" i="12"/>
  <c r="L355" i="12"/>
  <c r="T355" i="12"/>
  <c r="AB355" i="12"/>
  <c r="F355" i="12"/>
  <c r="N355" i="12"/>
  <c r="V355" i="12"/>
  <c r="AD355" i="12"/>
  <c r="G355" i="12"/>
  <c r="O355" i="12"/>
  <c r="W355" i="12"/>
  <c r="I355" i="12"/>
  <c r="M355" i="12"/>
  <c r="P355" i="12"/>
  <c r="Q355" i="12"/>
  <c r="U355" i="12"/>
  <c r="X355" i="12"/>
  <c r="Y355" i="12"/>
  <c r="AC355" i="12"/>
  <c r="E355" i="12"/>
  <c r="H355" i="12"/>
  <c r="J351" i="12"/>
  <c r="R351" i="12"/>
  <c r="Z351" i="12"/>
  <c r="K351" i="12"/>
  <c r="S351" i="12"/>
  <c r="AA351" i="12"/>
  <c r="D351" i="12"/>
  <c r="L351" i="12"/>
  <c r="T351" i="12"/>
  <c r="AB351" i="12"/>
  <c r="E351" i="12"/>
  <c r="M351" i="12"/>
  <c r="F351" i="12"/>
  <c r="N351" i="12"/>
  <c r="V351" i="12"/>
  <c r="AD351" i="12"/>
  <c r="G351" i="12"/>
  <c r="O351" i="12"/>
  <c r="W351" i="12"/>
  <c r="P351" i="12"/>
  <c r="Q351" i="12"/>
  <c r="U351" i="12"/>
  <c r="X351" i="12"/>
  <c r="Y351" i="12"/>
  <c r="AC351" i="12"/>
  <c r="H351" i="12"/>
  <c r="I351" i="12"/>
  <c r="J347" i="12"/>
  <c r="R347" i="12"/>
  <c r="Z347" i="12"/>
  <c r="K347" i="12"/>
  <c r="S347" i="12"/>
  <c r="AA347" i="12"/>
  <c r="D347" i="12"/>
  <c r="L347" i="12"/>
  <c r="T347" i="12"/>
  <c r="AB347" i="12"/>
  <c r="E347" i="12"/>
  <c r="M347" i="12"/>
  <c r="U347" i="12"/>
  <c r="AC347" i="12"/>
  <c r="F347" i="12"/>
  <c r="N347" i="12"/>
  <c r="V347" i="12"/>
  <c r="AD347" i="12"/>
  <c r="G347" i="12"/>
  <c r="O347" i="12"/>
  <c r="W347" i="12"/>
  <c r="H347" i="12"/>
  <c r="I347" i="12"/>
  <c r="P347" i="12"/>
  <c r="Q347" i="12"/>
  <c r="X347" i="12"/>
  <c r="Y347" i="12"/>
  <c r="J343" i="12"/>
  <c r="R343" i="12"/>
  <c r="Z343" i="12"/>
  <c r="K343" i="12"/>
  <c r="S343" i="12"/>
  <c r="AA343" i="12"/>
  <c r="D343" i="12"/>
  <c r="L343" i="12"/>
  <c r="T343" i="12"/>
  <c r="AB343" i="12"/>
  <c r="E343" i="12"/>
  <c r="M343" i="12"/>
  <c r="U343" i="12"/>
  <c r="AC343" i="12"/>
  <c r="F343" i="12"/>
  <c r="N343" i="12"/>
  <c r="V343" i="12"/>
  <c r="AD343" i="12"/>
  <c r="G343" i="12"/>
  <c r="O343" i="12"/>
  <c r="W343" i="12"/>
  <c r="P343" i="12"/>
  <c r="Q343" i="12"/>
  <c r="X343" i="12"/>
  <c r="Y343" i="12"/>
  <c r="H343" i="12"/>
  <c r="I343" i="12"/>
  <c r="J339" i="12"/>
  <c r="R339" i="12"/>
  <c r="Z339" i="12"/>
  <c r="K339" i="12"/>
  <c r="S339" i="12"/>
  <c r="AA339" i="12"/>
  <c r="D339" i="12"/>
  <c r="L339" i="12"/>
  <c r="T339" i="12"/>
  <c r="AB339" i="12"/>
  <c r="E339" i="12"/>
  <c r="M339" i="12"/>
  <c r="U339" i="12"/>
  <c r="AC339" i="12"/>
  <c r="F339" i="12"/>
  <c r="N339" i="12"/>
  <c r="V339" i="12"/>
  <c r="AD339" i="12"/>
  <c r="G339" i="12"/>
  <c r="O339" i="12"/>
  <c r="W339" i="12"/>
  <c r="H339" i="12"/>
  <c r="I339" i="12"/>
  <c r="P339" i="12"/>
  <c r="Q339" i="12"/>
  <c r="X339" i="12"/>
  <c r="Y339" i="12"/>
  <c r="I335" i="12"/>
  <c r="Q335" i="12"/>
  <c r="Y335" i="12"/>
  <c r="J335" i="12"/>
  <c r="R335" i="12"/>
  <c r="Z335" i="12"/>
  <c r="E335" i="12"/>
  <c r="M335" i="12"/>
  <c r="U335" i="12"/>
  <c r="AC335" i="12"/>
  <c r="F335" i="12"/>
  <c r="N335" i="12"/>
  <c r="V335" i="12"/>
  <c r="AD335" i="12"/>
  <c r="H335" i="12"/>
  <c r="X335" i="12"/>
  <c r="K335" i="12"/>
  <c r="AA335" i="12"/>
  <c r="L335" i="12"/>
  <c r="AB335" i="12"/>
  <c r="O335" i="12"/>
  <c r="P335" i="12"/>
  <c r="S335" i="12"/>
  <c r="T335" i="12"/>
  <c r="W335" i="12"/>
  <c r="D335" i="12"/>
  <c r="G335" i="12"/>
  <c r="I331" i="12"/>
  <c r="Q331" i="12"/>
  <c r="Y331" i="12"/>
  <c r="J331" i="12"/>
  <c r="R331" i="12"/>
  <c r="Z331" i="12"/>
  <c r="E331" i="12"/>
  <c r="M331" i="12"/>
  <c r="U331" i="12"/>
  <c r="AC331" i="12"/>
  <c r="F331" i="12"/>
  <c r="N331" i="12"/>
  <c r="V331" i="12"/>
  <c r="AD331" i="12"/>
  <c r="H331" i="12"/>
  <c r="X331" i="12"/>
  <c r="K331" i="12"/>
  <c r="AA331" i="12"/>
  <c r="L331" i="12"/>
  <c r="AB331" i="12"/>
  <c r="O331" i="12"/>
  <c r="P331" i="12"/>
  <c r="S331" i="12"/>
  <c r="D331" i="12"/>
  <c r="G331" i="12"/>
  <c r="T331" i="12"/>
  <c r="W331" i="12"/>
  <c r="I327" i="12"/>
  <c r="Q327" i="12"/>
  <c r="Y327" i="12"/>
  <c r="J327" i="12"/>
  <c r="R327" i="12"/>
  <c r="Z327" i="12"/>
  <c r="E327" i="12"/>
  <c r="M327" i="12"/>
  <c r="U327" i="12"/>
  <c r="AC327" i="12"/>
  <c r="F327" i="12"/>
  <c r="N327" i="12"/>
  <c r="V327" i="12"/>
  <c r="AD327" i="12"/>
  <c r="H327" i="12"/>
  <c r="X327" i="12"/>
  <c r="K327" i="12"/>
  <c r="AA327" i="12"/>
  <c r="L327" i="12"/>
  <c r="AB327" i="12"/>
  <c r="O327" i="12"/>
  <c r="P327" i="12"/>
  <c r="S327" i="12"/>
  <c r="D327" i="12"/>
  <c r="G327" i="12"/>
  <c r="T327" i="12"/>
  <c r="W327" i="12"/>
  <c r="I323" i="12"/>
  <c r="Q323" i="12"/>
  <c r="Y323" i="12"/>
  <c r="J323" i="12"/>
  <c r="R323" i="12"/>
  <c r="Z323" i="12"/>
  <c r="E323" i="12"/>
  <c r="M323" i="12"/>
  <c r="U323" i="12"/>
  <c r="AC323" i="12"/>
  <c r="F323" i="12"/>
  <c r="N323" i="12"/>
  <c r="V323" i="12"/>
  <c r="AD323" i="12"/>
  <c r="H323" i="12"/>
  <c r="X323" i="12"/>
  <c r="K323" i="12"/>
  <c r="AA323" i="12"/>
  <c r="L323" i="12"/>
  <c r="AB323" i="12"/>
  <c r="O323" i="12"/>
  <c r="P323" i="12"/>
  <c r="S323" i="12"/>
  <c r="D323" i="12"/>
  <c r="G323" i="12"/>
  <c r="T323" i="12"/>
  <c r="W323" i="12"/>
  <c r="I319" i="12"/>
  <c r="Q319" i="12"/>
  <c r="Y319" i="12"/>
  <c r="J319" i="12"/>
  <c r="R319" i="12"/>
  <c r="Z319" i="12"/>
  <c r="E319" i="12"/>
  <c r="M319" i="12"/>
  <c r="U319" i="12"/>
  <c r="AC319" i="12"/>
  <c r="F319" i="12"/>
  <c r="N319" i="12"/>
  <c r="V319" i="12"/>
  <c r="AD319" i="12"/>
  <c r="H319" i="12"/>
  <c r="X319" i="12"/>
  <c r="K319" i="12"/>
  <c r="AA319" i="12"/>
  <c r="L319" i="12"/>
  <c r="AB319" i="12"/>
  <c r="O319" i="12"/>
  <c r="P319" i="12"/>
  <c r="S319" i="12"/>
  <c r="T319" i="12"/>
  <c r="W319" i="12"/>
  <c r="D319" i="12"/>
  <c r="G319" i="12"/>
  <c r="I315" i="12"/>
  <c r="Q315" i="12"/>
  <c r="Y315" i="12"/>
  <c r="J315" i="12"/>
  <c r="R315" i="12"/>
  <c r="Z315" i="12"/>
  <c r="K315" i="12"/>
  <c r="S315" i="12"/>
  <c r="AA315" i="12"/>
  <c r="D315" i="12"/>
  <c r="L315" i="12"/>
  <c r="T315" i="12"/>
  <c r="E315" i="12"/>
  <c r="M315" i="12"/>
  <c r="U315" i="12"/>
  <c r="AC315" i="12"/>
  <c r="F315" i="12"/>
  <c r="N315" i="12"/>
  <c r="V315" i="12"/>
  <c r="AD315" i="12"/>
  <c r="O315" i="12"/>
  <c r="P315" i="12"/>
  <c r="W315" i="12"/>
  <c r="X315" i="12"/>
  <c r="AB315" i="12"/>
  <c r="G315" i="12"/>
  <c r="H315" i="12"/>
  <c r="I311" i="12"/>
  <c r="Q311" i="12"/>
  <c r="Y311" i="12"/>
  <c r="J311" i="12"/>
  <c r="R311" i="12"/>
  <c r="Z311" i="12"/>
  <c r="K311" i="12"/>
  <c r="S311" i="12"/>
  <c r="AA311" i="12"/>
  <c r="D311" i="12"/>
  <c r="L311" i="12"/>
  <c r="T311" i="12"/>
  <c r="AB311" i="12"/>
  <c r="E311" i="12"/>
  <c r="M311" i="12"/>
  <c r="U311" i="12"/>
  <c r="AC311" i="12"/>
  <c r="F311" i="12"/>
  <c r="N311" i="12"/>
  <c r="V311" i="12"/>
  <c r="AD311" i="12"/>
  <c r="G311" i="12"/>
  <c r="H311" i="12"/>
  <c r="O311" i="12"/>
  <c r="P311" i="12"/>
  <c r="W311" i="12"/>
  <c r="X311" i="12"/>
  <c r="I307" i="12"/>
  <c r="Q307" i="12"/>
  <c r="Y307" i="12"/>
  <c r="J307" i="12"/>
  <c r="R307" i="12"/>
  <c r="Z307" i="12"/>
  <c r="K307" i="12"/>
  <c r="S307" i="12"/>
  <c r="AA307" i="12"/>
  <c r="D307" i="12"/>
  <c r="L307" i="12"/>
  <c r="T307" i="12"/>
  <c r="AB307" i="12"/>
  <c r="E307" i="12"/>
  <c r="M307" i="12"/>
  <c r="U307" i="12"/>
  <c r="AC307" i="12"/>
  <c r="F307" i="12"/>
  <c r="N307" i="12"/>
  <c r="V307" i="12"/>
  <c r="AD307" i="12"/>
  <c r="O307" i="12"/>
  <c r="P307" i="12"/>
  <c r="W307" i="12"/>
  <c r="X307" i="12"/>
  <c r="G307" i="12"/>
  <c r="H307" i="12"/>
  <c r="J303" i="12"/>
  <c r="K303" i="12"/>
  <c r="D303" i="12"/>
  <c r="L303" i="12"/>
  <c r="E303" i="12"/>
  <c r="F303" i="12"/>
  <c r="Q303" i="12"/>
  <c r="Y303" i="12"/>
  <c r="G303" i="12"/>
  <c r="R303" i="12"/>
  <c r="Z303" i="12"/>
  <c r="H303" i="12"/>
  <c r="S303" i="12"/>
  <c r="AA303" i="12"/>
  <c r="I303" i="12"/>
  <c r="T303" i="12"/>
  <c r="AB303" i="12"/>
  <c r="M303" i="12"/>
  <c r="U303" i="12"/>
  <c r="AC303" i="12"/>
  <c r="N303" i="12"/>
  <c r="V303" i="12"/>
  <c r="AD303" i="12"/>
  <c r="O303" i="12"/>
  <c r="P303" i="12"/>
  <c r="W303" i="12"/>
  <c r="X303" i="12"/>
  <c r="J299" i="12"/>
  <c r="R299" i="12"/>
  <c r="Z299" i="12"/>
  <c r="K299" i="12"/>
  <c r="S299" i="12"/>
  <c r="AA299" i="12"/>
  <c r="D299" i="12"/>
  <c r="L299" i="12"/>
  <c r="T299" i="12"/>
  <c r="AB299" i="12"/>
  <c r="E299" i="12"/>
  <c r="M299" i="12"/>
  <c r="U299" i="12"/>
  <c r="AC299" i="12"/>
  <c r="F299" i="12"/>
  <c r="N299" i="12"/>
  <c r="V299" i="12"/>
  <c r="AD299" i="12"/>
  <c r="H299" i="12"/>
  <c r="I299" i="12"/>
  <c r="O299" i="12"/>
  <c r="P299" i="12"/>
  <c r="Q299" i="12"/>
  <c r="W299" i="12"/>
  <c r="G299" i="12"/>
  <c r="X299" i="12"/>
  <c r="Y299" i="12"/>
  <c r="J295" i="12"/>
  <c r="R295" i="12"/>
  <c r="Z295" i="12"/>
  <c r="K295" i="12"/>
  <c r="S295" i="12"/>
  <c r="AA295" i="12"/>
  <c r="D295" i="12"/>
  <c r="L295" i="12"/>
  <c r="T295" i="12"/>
  <c r="AB295" i="12"/>
  <c r="E295" i="12"/>
  <c r="M295" i="12"/>
  <c r="U295" i="12"/>
  <c r="AC295" i="12"/>
  <c r="F295" i="12"/>
  <c r="N295" i="12"/>
  <c r="V295" i="12"/>
  <c r="AD295" i="12"/>
  <c r="O295" i="12"/>
  <c r="P295" i="12"/>
  <c r="Q295" i="12"/>
  <c r="W295" i="12"/>
  <c r="X295" i="12"/>
  <c r="G295" i="12"/>
  <c r="Y295" i="12"/>
  <c r="H295" i="12"/>
  <c r="I295" i="12"/>
  <c r="J291" i="12"/>
  <c r="R291" i="12"/>
  <c r="Z291" i="12"/>
  <c r="K291" i="12"/>
  <c r="S291" i="12"/>
  <c r="AA291" i="12"/>
  <c r="D291" i="12"/>
  <c r="L291" i="12"/>
  <c r="T291" i="12"/>
  <c r="AB291" i="12"/>
  <c r="E291" i="12"/>
  <c r="M291" i="12"/>
  <c r="U291" i="12"/>
  <c r="AC291" i="12"/>
  <c r="F291" i="12"/>
  <c r="N291" i="12"/>
  <c r="V291" i="12"/>
  <c r="AD291" i="12"/>
  <c r="Q291" i="12"/>
  <c r="W291" i="12"/>
  <c r="X291" i="12"/>
  <c r="G291" i="12"/>
  <c r="Y291" i="12"/>
  <c r="H291" i="12"/>
  <c r="I291" i="12"/>
  <c r="O291" i="12"/>
  <c r="P291" i="12"/>
  <c r="J287" i="12"/>
  <c r="R287" i="12"/>
  <c r="Z287" i="12"/>
  <c r="K287" i="12"/>
  <c r="S287" i="12"/>
  <c r="AA287" i="12"/>
  <c r="D287" i="12"/>
  <c r="L287" i="12"/>
  <c r="T287" i="12"/>
  <c r="AB287" i="12"/>
  <c r="E287" i="12"/>
  <c r="M287" i="12"/>
  <c r="U287" i="12"/>
  <c r="AC287" i="12"/>
  <c r="F287" i="12"/>
  <c r="N287" i="12"/>
  <c r="V287" i="12"/>
  <c r="AD287" i="12"/>
  <c r="X287" i="12"/>
  <c r="G287" i="12"/>
  <c r="Y287" i="12"/>
  <c r="H287" i="12"/>
  <c r="I287" i="12"/>
  <c r="O287" i="12"/>
  <c r="P287" i="12"/>
  <c r="Q287" i="12"/>
  <c r="W287" i="12"/>
  <c r="J283" i="12"/>
  <c r="R283" i="12"/>
  <c r="Z283" i="12"/>
  <c r="K283" i="12"/>
  <c r="S283" i="12"/>
  <c r="AA283" i="12"/>
  <c r="D283" i="12"/>
  <c r="L283" i="12"/>
  <c r="T283" i="12"/>
  <c r="AB283" i="12"/>
  <c r="E283" i="12"/>
  <c r="M283" i="12"/>
  <c r="U283" i="12"/>
  <c r="AC283" i="12"/>
  <c r="F283" i="12"/>
  <c r="N283" i="12"/>
  <c r="V283" i="12"/>
  <c r="AD283" i="12"/>
  <c r="H283" i="12"/>
  <c r="I283" i="12"/>
  <c r="O283" i="12"/>
  <c r="P283" i="12"/>
  <c r="Q283" i="12"/>
  <c r="W283" i="12"/>
  <c r="X283" i="12"/>
  <c r="Y283" i="12"/>
  <c r="G283" i="12"/>
  <c r="J279" i="12"/>
  <c r="R279" i="12"/>
  <c r="Z279" i="12"/>
  <c r="K279" i="12"/>
  <c r="S279" i="12"/>
  <c r="AA279" i="12"/>
  <c r="D279" i="12"/>
  <c r="L279" i="12"/>
  <c r="T279" i="12"/>
  <c r="AB279" i="12"/>
  <c r="E279" i="12"/>
  <c r="M279" i="12"/>
  <c r="U279" i="12"/>
  <c r="AC279" i="12"/>
  <c r="F279" i="12"/>
  <c r="N279" i="12"/>
  <c r="V279" i="12"/>
  <c r="AD279" i="12"/>
  <c r="H279" i="12"/>
  <c r="P279" i="12"/>
  <c r="X279" i="12"/>
  <c r="W279" i="12"/>
  <c r="Y279" i="12"/>
  <c r="G279" i="12"/>
  <c r="I279" i="12"/>
  <c r="O279" i="12"/>
  <c r="Q279" i="12"/>
  <c r="J275" i="12"/>
  <c r="R275" i="12"/>
  <c r="Z275" i="12"/>
  <c r="K275" i="12"/>
  <c r="S275" i="12"/>
  <c r="AA275" i="12"/>
  <c r="D275" i="12"/>
  <c r="L275" i="12"/>
  <c r="T275" i="12"/>
  <c r="AB275" i="12"/>
  <c r="E275" i="12"/>
  <c r="M275" i="12"/>
  <c r="U275" i="12"/>
  <c r="AC275" i="12"/>
  <c r="F275" i="12"/>
  <c r="N275" i="12"/>
  <c r="V275" i="12"/>
  <c r="AD275" i="12"/>
  <c r="H275" i="12"/>
  <c r="P275" i="12"/>
  <c r="X275" i="12"/>
  <c r="G275" i="12"/>
  <c r="I275" i="12"/>
  <c r="O275" i="12"/>
  <c r="Q275" i="12"/>
  <c r="W275" i="12"/>
  <c r="Y275" i="12"/>
  <c r="J271" i="12"/>
  <c r="R271" i="12"/>
  <c r="Z271" i="12"/>
  <c r="K271" i="12"/>
  <c r="S271" i="12"/>
  <c r="AA271" i="12"/>
  <c r="D271" i="12"/>
  <c r="L271" i="12"/>
  <c r="T271" i="12"/>
  <c r="AB271" i="12"/>
  <c r="E271" i="12"/>
  <c r="M271" i="12"/>
  <c r="U271" i="12"/>
  <c r="AC271" i="12"/>
  <c r="F271" i="12"/>
  <c r="N271" i="12"/>
  <c r="V271" i="12"/>
  <c r="AD271" i="12"/>
  <c r="H271" i="12"/>
  <c r="P271" i="12"/>
  <c r="X271" i="12"/>
  <c r="W271" i="12"/>
  <c r="Y271" i="12"/>
  <c r="G271" i="12"/>
  <c r="I271" i="12"/>
  <c r="O271" i="12"/>
  <c r="Q271" i="12"/>
  <c r="G267" i="12"/>
  <c r="O267" i="12"/>
  <c r="W267" i="12"/>
  <c r="H267" i="12"/>
  <c r="P267" i="12"/>
  <c r="X267" i="12"/>
  <c r="I267" i="12"/>
  <c r="Q267" i="12"/>
  <c r="Y267" i="12"/>
  <c r="K267" i="12"/>
  <c r="S267" i="12"/>
  <c r="AA267" i="12"/>
  <c r="D267" i="12"/>
  <c r="L267" i="12"/>
  <c r="T267" i="12"/>
  <c r="AB267" i="12"/>
  <c r="U267" i="12"/>
  <c r="V267" i="12"/>
  <c r="E267" i="12"/>
  <c r="Z267" i="12"/>
  <c r="F267" i="12"/>
  <c r="AC267" i="12"/>
  <c r="J267" i="12"/>
  <c r="AD267" i="12"/>
  <c r="N267" i="12"/>
  <c r="M267" i="12"/>
  <c r="R267" i="12"/>
  <c r="G263" i="12"/>
  <c r="O263" i="12"/>
  <c r="W263" i="12"/>
  <c r="H263" i="12"/>
  <c r="P263" i="12"/>
  <c r="X263" i="12"/>
  <c r="I263" i="12"/>
  <c r="Q263" i="12"/>
  <c r="Y263" i="12"/>
  <c r="K263" i="12"/>
  <c r="S263" i="12"/>
  <c r="AA263" i="12"/>
  <c r="D263" i="12"/>
  <c r="L263" i="12"/>
  <c r="T263" i="12"/>
  <c r="AB263" i="12"/>
  <c r="E263" i="12"/>
  <c r="Z263" i="12"/>
  <c r="F263" i="12"/>
  <c r="AC263" i="12"/>
  <c r="J263" i="12"/>
  <c r="AD263" i="12"/>
  <c r="M263" i="12"/>
  <c r="N263" i="12"/>
  <c r="U263" i="12"/>
  <c r="R263" i="12"/>
  <c r="V263" i="12"/>
  <c r="G259" i="12"/>
  <c r="O259" i="12"/>
  <c r="W259" i="12"/>
  <c r="H259" i="12"/>
  <c r="P259" i="12"/>
  <c r="X259" i="12"/>
  <c r="I259" i="12"/>
  <c r="Q259" i="12"/>
  <c r="Y259" i="12"/>
  <c r="K259" i="12"/>
  <c r="S259" i="12"/>
  <c r="AA259" i="12"/>
  <c r="D259" i="12"/>
  <c r="L259" i="12"/>
  <c r="T259" i="12"/>
  <c r="AB259" i="12"/>
  <c r="J259" i="12"/>
  <c r="AD259" i="12"/>
  <c r="M259" i="12"/>
  <c r="N259" i="12"/>
  <c r="R259" i="12"/>
  <c r="U259" i="12"/>
  <c r="E259" i="12"/>
  <c r="Z259" i="12"/>
  <c r="F259" i="12"/>
  <c r="V259" i="12"/>
  <c r="AC259" i="12"/>
  <c r="G255" i="12"/>
  <c r="O255" i="12"/>
  <c r="W255" i="12"/>
  <c r="H255" i="12"/>
  <c r="P255" i="12"/>
  <c r="X255" i="12"/>
  <c r="I255" i="12"/>
  <c r="Q255" i="12"/>
  <c r="Y255" i="12"/>
  <c r="J255" i="12"/>
  <c r="R255" i="12"/>
  <c r="Z255" i="12"/>
  <c r="K255" i="12"/>
  <c r="S255" i="12"/>
  <c r="AA255" i="12"/>
  <c r="D255" i="12"/>
  <c r="L255" i="12"/>
  <c r="T255" i="12"/>
  <c r="AB255" i="12"/>
  <c r="E255" i="12"/>
  <c r="F255" i="12"/>
  <c r="M255" i="12"/>
  <c r="N255" i="12"/>
  <c r="U255" i="12"/>
  <c r="AC255" i="12"/>
  <c r="V255" i="12"/>
  <c r="AD255" i="12"/>
  <c r="G251" i="12"/>
  <c r="O251" i="12"/>
  <c r="W251" i="12"/>
  <c r="H251" i="12"/>
  <c r="P251" i="12"/>
  <c r="X251" i="12"/>
  <c r="I251" i="12"/>
  <c r="Q251" i="12"/>
  <c r="Y251" i="12"/>
  <c r="J251" i="12"/>
  <c r="R251" i="12"/>
  <c r="Z251" i="12"/>
  <c r="K251" i="12"/>
  <c r="S251" i="12"/>
  <c r="AA251" i="12"/>
  <c r="D251" i="12"/>
  <c r="L251" i="12"/>
  <c r="T251" i="12"/>
  <c r="AB251" i="12"/>
  <c r="U251" i="12"/>
  <c r="V251" i="12"/>
  <c r="AC251" i="12"/>
  <c r="AD251" i="12"/>
  <c r="E251" i="12"/>
  <c r="M251" i="12"/>
  <c r="F251" i="12"/>
  <c r="N251" i="12"/>
  <c r="G247" i="12"/>
  <c r="O247" i="12"/>
  <c r="W247" i="12"/>
  <c r="H247" i="12"/>
  <c r="P247" i="12"/>
  <c r="X247" i="12"/>
  <c r="I247" i="12"/>
  <c r="Q247" i="12"/>
  <c r="Y247" i="12"/>
  <c r="J247" i="12"/>
  <c r="R247" i="12"/>
  <c r="Z247" i="12"/>
  <c r="K247" i="12"/>
  <c r="S247" i="12"/>
  <c r="AA247" i="12"/>
  <c r="D247" i="12"/>
  <c r="L247" i="12"/>
  <c r="T247" i="12"/>
  <c r="AB247" i="12"/>
  <c r="E247" i="12"/>
  <c r="F247" i="12"/>
  <c r="M247" i="12"/>
  <c r="N247" i="12"/>
  <c r="U247" i="12"/>
  <c r="AC247" i="12"/>
  <c r="V247" i="12"/>
  <c r="AD247" i="12"/>
  <c r="G243" i="12"/>
  <c r="O243" i="12"/>
  <c r="W243" i="12"/>
  <c r="H243" i="12"/>
  <c r="P243" i="12"/>
  <c r="X243" i="12"/>
  <c r="I243" i="12"/>
  <c r="Q243" i="12"/>
  <c r="Y243" i="12"/>
  <c r="J243" i="12"/>
  <c r="R243" i="12"/>
  <c r="Z243" i="12"/>
  <c r="K243" i="12"/>
  <c r="S243" i="12"/>
  <c r="AA243" i="12"/>
  <c r="D243" i="12"/>
  <c r="L243" i="12"/>
  <c r="T243" i="12"/>
  <c r="AB243" i="12"/>
  <c r="U243" i="12"/>
  <c r="V243" i="12"/>
  <c r="AC243" i="12"/>
  <c r="AD243" i="12"/>
  <c r="E243" i="12"/>
  <c r="M243" i="12"/>
  <c r="F243" i="12"/>
  <c r="N243" i="12"/>
  <c r="G239" i="12"/>
  <c r="O239" i="12"/>
  <c r="W239" i="12"/>
  <c r="H239" i="12"/>
  <c r="P239" i="12"/>
  <c r="X239" i="12"/>
  <c r="I239" i="12"/>
  <c r="Q239" i="12"/>
  <c r="Y239" i="12"/>
  <c r="J239" i="12"/>
  <c r="R239" i="12"/>
  <c r="Z239" i="12"/>
  <c r="K239" i="12"/>
  <c r="S239" i="12"/>
  <c r="AA239" i="12"/>
  <c r="D239" i="12"/>
  <c r="L239" i="12"/>
  <c r="T239" i="12"/>
  <c r="AB239" i="12"/>
  <c r="E239" i="12"/>
  <c r="F239" i="12"/>
  <c r="M239" i="12"/>
  <c r="N239" i="12"/>
  <c r="U239" i="12"/>
  <c r="AC239" i="12"/>
  <c r="V239" i="12"/>
  <c r="AD239" i="12"/>
  <c r="G235" i="12"/>
  <c r="O235" i="12"/>
  <c r="W235" i="12"/>
  <c r="H235" i="12"/>
  <c r="P235" i="12"/>
  <c r="X235" i="12"/>
  <c r="I235" i="12"/>
  <c r="Q235" i="12"/>
  <c r="Y235" i="12"/>
  <c r="J235" i="12"/>
  <c r="R235" i="12"/>
  <c r="Z235" i="12"/>
  <c r="K235" i="12"/>
  <c r="S235" i="12"/>
  <c r="AA235" i="12"/>
  <c r="D235" i="12"/>
  <c r="L235" i="12"/>
  <c r="T235" i="12"/>
  <c r="AB235" i="12"/>
  <c r="U235" i="12"/>
  <c r="V235" i="12"/>
  <c r="AC235" i="12"/>
  <c r="AD235" i="12"/>
  <c r="E235" i="12"/>
  <c r="M235" i="12"/>
  <c r="F235" i="12"/>
  <c r="N235" i="12"/>
  <c r="G231" i="12"/>
  <c r="O231" i="12"/>
  <c r="W231" i="12"/>
  <c r="H231" i="12"/>
  <c r="P231" i="12"/>
  <c r="X231" i="12"/>
  <c r="I231" i="12"/>
  <c r="Q231" i="12"/>
  <c r="Y231" i="12"/>
  <c r="J231" i="12"/>
  <c r="R231" i="12"/>
  <c r="Z231" i="12"/>
  <c r="K231" i="12"/>
  <c r="S231" i="12"/>
  <c r="AA231" i="12"/>
  <c r="D231" i="12"/>
  <c r="L231" i="12"/>
  <c r="T231" i="12"/>
  <c r="AB231" i="12"/>
  <c r="E231" i="12"/>
  <c r="F231" i="12"/>
  <c r="M231" i="12"/>
  <c r="N231" i="12"/>
  <c r="U231" i="12"/>
  <c r="AC231" i="12"/>
  <c r="V231" i="12"/>
  <c r="AD231" i="12"/>
  <c r="G227" i="12"/>
  <c r="O227" i="12"/>
  <c r="W227" i="12"/>
  <c r="H227" i="12"/>
  <c r="P227" i="12"/>
  <c r="X227" i="12"/>
  <c r="I227" i="12"/>
  <c r="Q227" i="12"/>
  <c r="Y227" i="12"/>
  <c r="K227" i="12"/>
  <c r="S227" i="12"/>
  <c r="AA227" i="12"/>
  <c r="D227" i="12"/>
  <c r="L227" i="12"/>
  <c r="T227" i="12"/>
  <c r="AB227" i="12"/>
  <c r="M227" i="12"/>
  <c r="N227" i="12"/>
  <c r="R227" i="12"/>
  <c r="U227" i="12"/>
  <c r="V227" i="12"/>
  <c r="E227" i="12"/>
  <c r="Z227" i="12"/>
  <c r="F227" i="12"/>
  <c r="AC227" i="12"/>
  <c r="J227" i="12"/>
  <c r="AD227" i="12"/>
  <c r="G223" i="12"/>
  <c r="O223" i="12"/>
  <c r="W223" i="12"/>
  <c r="H223" i="12"/>
  <c r="P223" i="12"/>
  <c r="X223" i="12"/>
  <c r="I223" i="12"/>
  <c r="Q223" i="12"/>
  <c r="Y223" i="12"/>
  <c r="K223" i="12"/>
  <c r="S223" i="12"/>
  <c r="AA223" i="12"/>
  <c r="D223" i="12"/>
  <c r="L223" i="12"/>
  <c r="T223" i="12"/>
  <c r="AB223" i="12"/>
  <c r="R223" i="12"/>
  <c r="U223" i="12"/>
  <c r="V223" i="12"/>
  <c r="E223" i="12"/>
  <c r="Z223" i="12"/>
  <c r="F223" i="12"/>
  <c r="AC223" i="12"/>
  <c r="J223" i="12"/>
  <c r="AD223" i="12"/>
  <c r="M223" i="12"/>
  <c r="N223" i="12"/>
  <c r="G219" i="12"/>
  <c r="O219" i="12"/>
  <c r="W219" i="12"/>
  <c r="H219" i="12"/>
  <c r="P219" i="12"/>
  <c r="X219" i="12"/>
  <c r="I219" i="12"/>
  <c r="Q219" i="12"/>
  <c r="Y219" i="12"/>
  <c r="J219" i="12"/>
  <c r="R219" i="12"/>
  <c r="Z219" i="12"/>
  <c r="K219" i="12"/>
  <c r="S219" i="12"/>
  <c r="AA219" i="12"/>
  <c r="D219" i="12"/>
  <c r="L219" i="12"/>
  <c r="T219" i="12"/>
  <c r="AB219" i="12"/>
  <c r="M219" i="12"/>
  <c r="N219" i="12"/>
  <c r="U219" i="12"/>
  <c r="V219" i="12"/>
  <c r="AC219" i="12"/>
  <c r="AD219" i="12"/>
  <c r="E219" i="12"/>
  <c r="F219" i="12"/>
  <c r="G215" i="12"/>
  <c r="O215" i="12"/>
  <c r="W215" i="12"/>
  <c r="H215" i="12"/>
  <c r="P215" i="12"/>
  <c r="X215" i="12"/>
  <c r="I215" i="12"/>
  <c r="Q215" i="12"/>
  <c r="Y215" i="12"/>
  <c r="J215" i="12"/>
  <c r="R215" i="12"/>
  <c r="Z215" i="12"/>
  <c r="K215" i="12"/>
  <c r="S215" i="12"/>
  <c r="AA215" i="12"/>
  <c r="D215" i="12"/>
  <c r="L215" i="12"/>
  <c r="T215" i="12"/>
  <c r="AB215" i="12"/>
  <c r="AC215" i="12"/>
  <c r="AD215" i="12"/>
  <c r="E215" i="12"/>
  <c r="F215" i="12"/>
  <c r="M215" i="12"/>
  <c r="N215" i="12"/>
  <c r="U215" i="12"/>
  <c r="V215" i="12"/>
  <c r="G211" i="12"/>
  <c r="O211" i="12"/>
  <c r="W211" i="12"/>
  <c r="H211" i="12"/>
  <c r="P211" i="12"/>
  <c r="X211" i="12"/>
  <c r="I211" i="12"/>
  <c r="Q211" i="12"/>
  <c r="Y211" i="12"/>
  <c r="J211" i="12"/>
  <c r="R211" i="12"/>
  <c r="Z211" i="12"/>
  <c r="K211" i="12"/>
  <c r="S211" i="12"/>
  <c r="AA211" i="12"/>
  <c r="D211" i="12"/>
  <c r="L211" i="12"/>
  <c r="T211" i="12"/>
  <c r="AB211" i="12"/>
  <c r="M211" i="12"/>
  <c r="N211" i="12"/>
  <c r="U211" i="12"/>
  <c r="V211" i="12"/>
  <c r="AC211" i="12"/>
  <c r="AD211" i="12"/>
  <c r="E211" i="12"/>
  <c r="F211" i="12"/>
  <c r="G207" i="12"/>
  <c r="O207" i="12"/>
  <c r="W207" i="12"/>
  <c r="H207" i="12"/>
  <c r="P207" i="12"/>
  <c r="X207" i="12"/>
  <c r="I207" i="12"/>
  <c r="Q207" i="12"/>
  <c r="Y207" i="12"/>
  <c r="J207" i="12"/>
  <c r="R207" i="12"/>
  <c r="Z207" i="12"/>
  <c r="K207" i="12"/>
  <c r="S207" i="12"/>
  <c r="AA207" i="12"/>
  <c r="D207" i="12"/>
  <c r="L207" i="12"/>
  <c r="T207" i="12"/>
  <c r="AB207" i="12"/>
  <c r="AC207" i="12"/>
  <c r="AD207" i="12"/>
  <c r="E207" i="12"/>
  <c r="F207" i="12"/>
  <c r="M207" i="12"/>
  <c r="N207" i="12"/>
  <c r="U207" i="12"/>
  <c r="V207" i="12"/>
  <c r="K203" i="12"/>
  <c r="S203" i="12"/>
  <c r="AA203" i="12"/>
  <c r="D203" i="12"/>
  <c r="L203" i="12"/>
  <c r="T203" i="12"/>
  <c r="AB203" i="12"/>
  <c r="E203" i="12"/>
  <c r="M203" i="12"/>
  <c r="U203" i="12"/>
  <c r="AC203" i="12"/>
  <c r="G203" i="12"/>
  <c r="O203" i="12"/>
  <c r="W203" i="12"/>
  <c r="H203" i="12"/>
  <c r="P203" i="12"/>
  <c r="X203" i="12"/>
  <c r="Q203" i="12"/>
  <c r="R203" i="12"/>
  <c r="V203" i="12"/>
  <c r="Y203" i="12"/>
  <c r="F203" i="12"/>
  <c r="Z203" i="12"/>
  <c r="I203" i="12"/>
  <c r="AD203" i="12"/>
  <c r="J203" i="12"/>
  <c r="N203" i="12"/>
  <c r="K199" i="12"/>
  <c r="S199" i="12"/>
  <c r="AA199" i="12"/>
  <c r="D199" i="12"/>
  <c r="L199" i="12"/>
  <c r="T199" i="12"/>
  <c r="AB199" i="12"/>
  <c r="E199" i="12"/>
  <c r="M199" i="12"/>
  <c r="U199" i="12"/>
  <c r="AC199" i="12"/>
  <c r="F199" i="12"/>
  <c r="N199" i="12"/>
  <c r="V199" i="12"/>
  <c r="AD199" i="12"/>
  <c r="G199" i="12"/>
  <c r="O199" i="12"/>
  <c r="W199" i="12"/>
  <c r="H199" i="12"/>
  <c r="P199" i="12"/>
  <c r="X199" i="12"/>
  <c r="Q199" i="12"/>
  <c r="R199" i="12"/>
  <c r="Y199" i="12"/>
  <c r="Z199" i="12"/>
  <c r="I199" i="12"/>
  <c r="J199" i="12"/>
  <c r="K195" i="12"/>
  <c r="S195" i="12"/>
  <c r="AA195" i="12"/>
  <c r="D195" i="12"/>
  <c r="L195" i="12"/>
  <c r="T195" i="12"/>
  <c r="AB195" i="12"/>
  <c r="E195" i="12"/>
  <c r="M195" i="12"/>
  <c r="U195" i="12"/>
  <c r="AC195" i="12"/>
  <c r="F195" i="12"/>
  <c r="N195" i="12"/>
  <c r="V195" i="12"/>
  <c r="AD195" i="12"/>
  <c r="G195" i="12"/>
  <c r="O195" i="12"/>
  <c r="W195" i="12"/>
  <c r="H195" i="12"/>
  <c r="P195" i="12"/>
  <c r="X195" i="12"/>
  <c r="I195" i="12"/>
  <c r="J195" i="12"/>
  <c r="Q195" i="12"/>
  <c r="R195" i="12"/>
  <c r="Y195" i="12"/>
  <c r="Z195" i="12"/>
  <c r="K191" i="12"/>
  <c r="S191" i="12"/>
  <c r="AA191" i="12"/>
  <c r="D191" i="12"/>
  <c r="L191" i="12"/>
  <c r="T191" i="12"/>
  <c r="AB191" i="12"/>
  <c r="E191" i="12"/>
  <c r="M191" i="12"/>
  <c r="U191" i="12"/>
  <c r="AC191" i="12"/>
  <c r="F191" i="12"/>
  <c r="N191" i="12"/>
  <c r="V191" i="12"/>
  <c r="AD191" i="12"/>
  <c r="G191" i="12"/>
  <c r="O191" i="12"/>
  <c r="W191" i="12"/>
  <c r="H191" i="12"/>
  <c r="P191" i="12"/>
  <c r="X191" i="12"/>
  <c r="Q191" i="12"/>
  <c r="R191" i="12"/>
  <c r="Y191" i="12"/>
  <c r="Z191" i="12"/>
  <c r="I191" i="12"/>
  <c r="J191" i="12"/>
  <c r="K187" i="12"/>
  <c r="S187" i="12"/>
  <c r="AA187" i="12"/>
  <c r="D187" i="12"/>
  <c r="L187" i="12"/>
  <c r="T187" i="12"/>
  <c r="AB187" i="12"/>
  <c r="E187" i="12"/>
  <c r="M187" i="12"/>
  <c r="U187" i="12"/>
  <c r="AC187" i="12"/>
  <c r="F187" i="12"/>
  <c r="N187" i="12"/>
  <c r="V187" i="12"/>
  <c r="AD187" i="12"/>
  <c r="G187" i="12"/>
  <c r="O187" i="12"/>
  <c r="W187" i="12"/>
  <c r="H187" i="12"/>
  <c r="P187" i="12"/>
  <c r="X187" i="12"/>
  <c r="I187" i="12"/>
  <c r="J187" i="12"/>
  <c r="Q187" i="12"/>
  <c r="R187" i="12"/>
  <c r="Y187" i="12"/>
  <c r="Z187" i="12"/>
  <c r="K183" i="12"/>
  <c r="S183" i="12"/>
  <c r="AA183" i="12"/>
  <c r="D183" i="12"/>
  <c r="L183" i="12"/>
  <c r="T183" i="12"/>
  <c r="AB183" i="12"/>
  <c r="E183" i="12"/>
  <c r="M183" i="12"/>
  <c r="U183" i="12"/>
  <c r="AC183" i="12"/>
  <c r="F183" i="12"/>
  <c r="N183" i="12"/>
  <c r="V183" i="12"/>
  <c r="AD183" i="12"/>
  <c r="G183" i="12"/>
  <c r="O183" i="12"/>
  <c r="W183" i="12"/>
  <c r="H183" i="12"/>
  <c r="P183" i="12"/>
  <c r="X183" i="12"/>
  <c r="Q183" i="12"/>
  <c r="R183" i="12"/>
  <c r="Y183" i="12"/>
  <c r="Z183" i="12"/>
  <c r="I183" i="12"/>
  <c r="J183" i="12"/>
  <c r="D174" i="12"/>
  <c r="L174" i="12"/>
  <c r="T174" i="12"/>
  <c r="AB174" i="12"/>
  <c r="E174" i="12"/>
  <c r="M174" i="12"/>
  <c r="U174" i="12"/>
  <c r="AC174" i="12"/>
  <c r="F174" i="12"/>
  <c r="N174" i="12"/>
  <c r="V174" i="12"/>
  <c r="AD174" i="12"/>
  <c r="G174" i="12"/>
  <c r="O174" i="12"/>
  <c r="W174" i="12"/>
  <c r="H174" i="12"/>
  <c r="P174" i="12"/>
  <c r="X174" i="12"/>
  <c r="Q174" i="12"/>
  <c r="R174" i="12"/>
  <c r="S174" i="12"/>
  <c r="Y174" i="12"/>
  <c r="AA174" i="12"/>
  <c r="Z174" i="12"/>
  <c r="I174" i="12"/>
  <c r="K174" i="12"/>
  <c r="J174" i="12"/>
  <c r="D154" i="12"/>
  <c r="L154" i="12"/>
  <c r="T154" i="12"/>
  <c r="AB154" i="12"/>
  <c r="E154" i="12"/>
  <c r="M154" i="12"/>
  <c r="U154" i="12"/>
  <c r="AC154" i="12"/>
  <c r="F154" i="12"/>
  <c r="N154" i="12"/>
  <c r="V154" i="12"/>
  <c r="AD154" i="12"/>
  <c r="G154" i="12"/>
  <c r="O154" i="12"/>
  <c r="W154" i="12"/>
  <c r="H154" i="12"/>
  <c r="P154" i="12"/>
  <c r="X154" i="12"/>
  <c r="S154" i="12"/>
  <c r="Y154" i="12"/>
  <c r="Z154" i="12"/>
  <c r="I154" i="12"/>
  <c r="AA154" i="12"/>
  <c r="K154" i="12"/>
  <c r="R154" i="12"/>
  <c r="J154" i="12"/>
  <c r="Q154" i="12"/>
  <c r="D142" i="12"/>
  <c r="L142" i="12"/>
  <c r="T142" i="12"/>
  <c r="AB142" i="12"/>
  <c r="E142" i="12"/>
  <c r="M142" i="12"/>
  <c r="U142" i="12"/>
  <c r="AC142" i="12"/>
  <c r="F142" i="12"/>
  <c r="N142" i="12"/>
  <c r="V142" i="12"/>
  <c r="AD142" i="12"/>
  <c r="G142" i="12"/>
  <c r="O142" i="12"/>
  <c r="W142" i="12"/>
  <c r="H142" i="12"/>
  <c r="P142" i="12"/>
  <c r="X142" i="12"/>
  <c r="Q142" i="12"/>
  <c r="R142" i="12"/>
  <c r="S142" i="12"/>
  <c r="Y142" i="12"/>
  <c r="AA142" i="12"/>
  <c r="Z142" i="12"/>
  <c r="I142" i="12"/>
  <c r="K142" i="12"/>
  <c r="J142" i="12"/>
  <c r="D130" i="12"/>
  <c r="L130" i="12"/>
  <c r="T130" i="12"/>
  <c r="AB130" i="12"/>
  <c r="E130" i="12"/>
  <c r="M130" i="12"/>
  <c r="U130" i="12"/>
  <c r="AC130" i="12"/>
  <c r="F130" i="12"/>
  <c r="N130" i="12"/>
  <c r="V130" i="12"/>
  <c r="AD130" i="12"/>
  <c r="G130" i="12"/>
  <c r="O130" i="12"/>
  <c r="W130" i="12"/>
  <c r="H130" i="12"/>
  <c r="P130" i="12"/>
  <c r="X130" i="12"/>
  <c r="J130" i="12"/>
  <c r="K130" i="12"/>
  <c r="Q130" i="12"/>
  <c r="R130" i="12"/>
  <c r="I130" i="12"/>
  <c r="S130" i="12"/>
  <c r="Y130" i="12"/>
  <c r="AA130" i="12"/>
  <c r="Z130" i="12"/>
  <c r="I90" i="12"/>
  <c r="Q90" i="12"/>
  <c r="Y90" i="12"/>
  <c r="J90" i="12"/>
  <c r="R90" i="12"/>
  <c r="Z90" i="12"/>
  <c r="K90" i="12"/>
  <c r="S90" i="12"/>
  <c r="AA90" i="12"/>
  <c r="D90" i="12"/>
  <c r="L90" i="12"/>
  <c r="T90" i="12"/>
  <c r="AB90" i="12"/>
  <c r="E90" i="12"/>
  <c r="M90" i="12"/>
  <c r="U90" i="12"/>
  <c r="AC90" i="12"/>
  <c r="F90" i="12"/>
  <c r="X90" i="12"/>
  <c r="G90" i="12"/>
  <c r="AD90" i="12"/>
  <c r="H90" i="12"/>
  <c r="N90" i="12"/>
  <c r="O90" i="12"/>
  <c r="V90" i="12"/>
  <c r="P90" i="12"/>
  <c r="W90" i="12"/>
  <c r="H70" i="12"/>
  <c r="P70" i="12"/>
  <c r="X70" i="12"/>
  <c r="I70" i="12"/>
  <c r="Q70" i="12"/>
  <c r="Y70" i="12"/>
  <c r="J70" i="12"/>
  <c r="R70" i="12"/>
  <c r="Z70" i="12"/>
  <c r="K70" i="12"/>
  <c r="S70" i="12"/>
  <c r="AA70" i="12"/>
  <c r="D70" i="12"/>
  <c r="L70" i="12"/>
  <c r="T70" i="12"/>
  <c r="AB70" i="12"/>
  <c r="G70" i="12"/>
  <c r="AD70" i="12"/>
  <c r="M70" i="12"/>
  <c r="N70" i="12"/>
  <c r="O70" i="12"/>
  <c r="U70" i="12"/>
  <c r="E70" i="12"/>
  <c r="F70" i="12"/>
  <c r="V70" i="12"/>
  <c r="W70" i="12"/>
  <c r="AC70" i="12"/>
  <c r="J6" i="12"/>
  <c r="R6" i="12"/>
  <c r="Z6" i="12"/>
  <c r="K6" i="12"/>
  <c r="S6" i="12"/>
  <c r="AA6" i="12"/>
  <c r="D6" i="12"/>
  <c r="L6" i="12"/>
  <c r="T6" i="12"/>
  <c r="AB6" i="12"/>
  <c r="E6" i="12"/>
  <c r="M6" i="12"/>
  <c r="U6" i="12"/>
  <c r="AC6" i="12"/>
  <c r="F6" i="12"/>
  <c r="N6" i="12"/>
  <c r="V6" i="12"/>
  <c r="AD6" i="12"/>
  <c r="H6" i="12"/>
  <c r="I6" i="12"/>
  <c r="O6" i="12"/>
  <c r="P6" i="12"/>
  <c r="Q6" i="12"/>
  <c r="G6" i="12"/>
  <c r="X6" i="12"/>
  <c r="Y6" i="12"/>
  <c r="W6" i="12"/>
  <c r="H177" i="12"/>
  <c r="P177" i="12"/>
  <c r="X177" i="12"/>
  <c r="I177" i="12"/>
  <c r="Q177" i="12"/>
  <c r="Y177" i="12"/>
  <c r="J177" i="12"/>
  <c r="R177" i="12"/>
  <c r="Z177" i="12"/>
  <c r="K177" i="12"/>
  <c r="S177" i="12"/>
  <c r="AA177" i="12"/>
  <c r="D177" i="12"/>
  <c r="L177" i="12"/>
  <c r="T177" i="12"/>
  <c r="AB177" i="12"/>
  <c r="O177" i="12"/>
  <c r="U177" i="12"/>
  <c r="V177" i="12"/>
  <c r="E177" i="12"/>
  <c r="W177" i="12"/>
  <c r="G177" i="12"/>
  <c r="N177" i="12"/>
  <c r="F177" i="12"/>
  <c r="AC177" i="12"/>
  <c r="AD177" i="12"/>
  <c r="M177" i="12"/>
  <c r="H173" i="12"/>
  <c r="P173" i="12"/>
  <c r="X173" i="12"/>
  <c r="I173" i="12"/>
  <c r="Q173" i="12"/>
  <c r="Y173" i="12"/>
  <c r="J173" i="12"/>
  <c r="R173" i="12"/>
  <c r="Z173" i="12"/>
  <c r="K173" i="12"/>
  <c r="S173" i="12"/>
  <c r="AA173" i="12"/>
  <c r="D173" i="12"/>
  <c r="L173" i="12"/>
  <c r="T173" i="12"/>
  <c r="AB173" i="12"/>
  <c r="V173" i="12"/>
  <c r="E173" i="12"/>
  <c r="W173" i="12"/>
  <c r="F173" i="12"/>
  <c r="AC173" i="12"/>
  <c r="G173" i="12"/>
  <c r="AD173" i="12"/>
  <c r="N173" i="12"/>
  <c r="U173" i="12"/>
  <c r="M173" i="12"/>
  <c r="O173" i="12"/>
  <c r="H169" i="12"/>
  <c r="P169" i="12"/>
  <c r="X169" i="12"/>
  <c r="I169" i="12"/>
  <c r="Q169" i="12"/>
  <c r="Y169" i="12"/>
  <c r="J169" i="12"/>
  <c r="R169" i="12"/>
  <c r="Z169" i="12"/>
  <c r="K169" i="12"/>
  <c r="S169" i="12"/>
  <c r="AA169" i="12"/>
  <c r="D169" i="12"/>
  <c r="L169" i="12"/>
  <c r="T169" i="12"/>
  <c r="AB169" i="12"/>
  <c r="F169" i="12"/>
  <c r="AC169" i="12"/>
  <c r="G169" i="12"/>
  <c r="AD169" i="12"/>
  <c r="M169" i="12"/>
  <c r="N169" i="12"/>
  <c r="U169" i="12"/>
  <c r="O169" i="12"/>
  <c r="E169" i="12"/>
  <c r="W169" i="12"/>
  <c r="V169" i="12"/>
  <c r="H165" i="12"/>
  <c r="P165" i="12"/>
  <c r="X165" i="12"/>
  <c r="I165" i="12"/>
  <c r="Q165" i="12"/>
  <c r="Y165" i="12"/>
  <c r="J165" i="12"/>
  <c r="R165" i="12"/>
  <c r="Z165" i="12"/>
  <c r="K165" i="12"/>
  <c r="S165" i="12"/>
  <c r="AA165" i="12"/>
  <c r="D165" i="12"/>
  <c r="L165" i="12"/>
  <c r="T165" i="12"/>
  <c r="AB165" i="12"/>
  <c r="M165" i="12"/>
  <c r="N165" i="12"/>
  <c r="O165" i="12"/>
  <c r="U165" i="12"/>
  <c r="G165" i="12"/>
  <c r="V165" i="12"/>
  <c r="E165" i="12"/>
  <c r="W165" i="12"/>
  <c r="AD165" i="12"/>
  <c r="F165" i="12"/>
  <c r="AC165" i="12"/>
  <c r="H161" i="12"/>
  <c r="P161" i="12"/>
  <c r="X161" i="12"/>
  <c r="I161" i="12"/>
  <c r="Q161" i="12"/>
  <c r="Y161" i="12"/>
  <c r="J161" i="12"/>
  <c r="R161" i="12"/>
  <c r="Z161" i="12"/>
  <c r="K161" i="12"/>
  <c r="S161" i="12"/>
  <c r="AA161" i="12"/>
  <c r="D161" i="12"/>
  <c r="L161" i="12"/>
  <c r="T161" i="12"/>
  <c r="AB161" i="12"/>
  <c r="O161" i="12"/>
  <c r="U161" i="12"/>
  <c r="V161" i="12"/>
  <c r="E161" i="12"/>
  <c r="W161" i="12"/>
  <c r="N161" i="12"/>
  <c r="F161" i="12"/>
  <c r="AC161" i="12"/>
  <c r="G161" i="12"/>
  <c r="AD161" i="12"/>
  <c r="M161" i="12"/>
  <c r="H157" i="12"/>
  <c r="P157" i="12"/>
  <c r="X157" i="12"/>
  <c r="I157" i="12"/>
  <c r="Q157" i="12"/>
  <c r="Y157" i="12"/>
  <c r="J157" i="12"/>
  <c r="R157" i="12"/>
  <c r="Z157" i="12"/>
  <c r="K157" i="12"/>
  <c r="S157" i="12"/>
  <c r="AA157" i="12"/>
  <c r="D157" i="12"/>
  <c r="L157" i="12"/>
  <c r="T157" i="12"/>
  <c r="AB157" i="12"/>
  <c r="V157" i="12"/>
  <c r="E157" i="12"/>
  <c r="W157" i="12"/>
  <c r="F157" i="12"/>
  <c r="AC157" i="12"/>
  <c r="G157" i="12"/>
  <c r="AD157" i="12"/>
  <c r="N157" i="12"/>
  <c r="U157" i="12"/>
  <c r="M157" i="12"/>
  <c r="O157" i="12"/>
  <c r="H153" i="12"/>
  <c r="P153" i="12"/>
  <c r="X153" i="12"/>
  <c r="I153" i="12"/>
  <c r="Q153" i="12"/>
  <c r="Y153" i="12"/>
  <c r="J153" i="12"/>
  <c r="R153" i="12"/>
  <c r="Z153" i="12"/>
  <c r="K153" i="12"/>
  <c r="S153" i="12"/>
  <c r="AA153" i="12"/>
  <c r="D153" i="12"/>
  <c r="L153" i="12"/>
  <c r="T153" i="12"/>
  <c r="AB153" i="12"/>
  <c r="F153" i="12"/>
  <c r="AC153" i="12"/>
  <c r="G153" i="12"/>
  <c r="AD153" i="12"/>
  <c r="M153" i="12"/>
  <c r="N153" i="12"/>
  <c r="O153" i="12"/>
  <c r="U153" i="12"/>
  <c r="E153" i="12"/>
  <c r="W153" i="12"/>
  <c r="V153" i="12"/>
  <c r="H149" i="12"/>
  <c r="P149" i="12"/>
  <c r="X149" i="12"/>
  <c r="I149" i="12"/>
  <c r="Q149" i="12"/>
  <c r="Y149" i="12"/>
  <c r="J149" i="12"/>
  <c r="R149" i="12"/>
  <c r="Z149" i="12"/>
  <c r="K149" i="12"/>
  <c r="S149" i="12"/>
  <c r="AA149" i="12"/>
  <c r="D149" i="12"/>
  <c r="L149" i="12"/>
  <c r="T149" i="12"/>
  <c r="AB149" i="12"/>
  <c r="M149" i="12"/>
  <c r="N149" i="12"/>
  <c r="O149" i="12"/>
  <c r="U149" i="12"/>
  <c r="E149" i="12"/>
  <c r="G149" i="12"/>
  <c r="V149" i="12"/>
  <c r="W149" i="12"/>
  <c r="AD149" i="12"/>
  <c r="F149" i="12"/>
  <c r="AC149" i="12"/>
  <c r="H145" i="12"/>
  <c r="P145" i="12"/>
  <c r="X145" i="12"/>
  <c r="I145" i="12"/>
  <c r="Q145" i="12"/>
  <c r="Y145" i="12"/>
  <c r="J145" i="12"/>
  <c r="R145" i="12"/>
  <c r="Z145" i="12"/>
  <c r="K145" i="12"/>
  <c r="S145" i="12"/>
  <c r="AA145" i="12"/>
  <c r="D145" i="12"/>
  <c r="L145" i="12"/>
  <c r="T145" i="12"/>
  <c r="AB145" i="12"/>
  <c r="O145" i="12"/>
  <c r="U145" i="12"/>
  <c r="V145" i="12"/>
  <c r="E145" i="12"/>
  <c r="W145" i="12"/>
  <c r="AD145" i="12"/>
  <c r="N145" i="12"/>
  <c r="F145" i="12"/>
  <c r="AC145" i="12"/>
  <c r="G145" i="12"/>
  <c r="M145" i="12"/>
  <c r="H141" i="12"/>
  <c r="P141" i="12"/>
  <c r="X141" i="12"/>
  <c r="I141" i="12"/>
  <c r="Q141" i="12"/>
  <c r="Y141" i="12"/>
  <c r="J141" i="12"/>
  <c r="R141" i="12"/>
  <c r="Z141" i="12"/>
  <c r="K141" i="12"/>
  <c r="S141" i="12"/>
  <c r="AA141" i="12"/>
  <c r="D141" i="12"/>
  <c r="L141" i="12"/>
  <c r="T141" i="12"/>
  <c r="AB141" i="12"/>
  <c r="V141" i="12"/>
  <c r="E141" i="12"/>
  <c r="W141" i="12"/>
  <c r="F141" i="12"/>
  <c r="AC141" i="12"/>
  <c r="G141" i="12"/>
  <c r="AD141" i="12"/>
  <c r="N141" i="12"/>
  <c r="U141" i="12"/>
  <c r="M141" i="12"/>
  <c r="O141" i="12"/>
  <c r="H137" i="12"/>
  <c r="P137" i="12"/>
  <c r="X137" i="12"/>
  <c r="I137" i="12"/>
  <c r="Q137" i="12"/>
  <c r="Y137" i="12"/>
  <c r="J137" i="12"/>
  <c r="R137" i="12"/>
  <c r="Z137" i="12"/>
  <c r="K137" i="12"/>
  <c r="S137" i="12"/>
  <c r="AA137" i="12"/>
  <c r="D137" i="12"/>
  <c r="L137" i="12"/>
  <c r="T137" i="12"/>
  <c r="AB137" i="12"/>
  <c r="F137" i="12"/>
  <c r="AC137" i="12"/>
  <c r="G137" i="12"/>
  <c r="AD137" i="12"/>
  <c r="M137" i="12"/>
  <c r="N137" i="12"/>
  <c r="E137" i="12"/>
  <c r="O137" i="12"/>
  <c r="U137" i="12"/>
  <c r="W137" i="12"/>
  <c r="V137" i="12"/>
  <c r="H133" i="12"/>
  <c r="P133" i="12"/>
  <c r="X133" i="12"/>
  <c r="I133" i="12"/>
  <c r="Q133" i="12"/>
  <c r="Y133" i="12"/>
  <c r="J133" i="12"/>
  <c r="R133" i="12"/>
  <c r="Z133" i="12"/>
  <c r="K133" i="12"/>
  <c r="S133" i="12"/>
  <c r="AA133" i="12"/>
  <c r="D133" i="12"/>
  <c r="L133" i="12"/>
  <c r="T133" i="12"/>
  <c r="AB133" i="12"/>
  <c r="M133" i="12"/>
  <c r="N133" i="12"/>
  <c r="O133" i="12"/>
  <c r="U133" i="12"/>
  <c r="E133" i="12"/>
  <c r="G133" i="12"/>
  <c r="V133" i="12"/>
  <c r="W133" i="12"/>
  <c r="AD133" i="12"/>
  <c r="F133" i="12"/>
  <c r="AC133" i="12"/>
  <c r="H129" i="12"/>
  <c r="P129" i="12"/>
  <c r="X129" i="12"/>
  <c r="I129" i="12"/>
  <c r="Q129" i="12"/>
  <c r="Y129" i="12"/>
  <c r="J129" i="12"/>
  <c r="R129" i="12"/>
  <c r="Z129" i="12"/>
  <c r="K129" i="12"/>
  <c r="S129" i="12"/>
  <c r="AA129" i="12"/>
  <c r="D129" i="12"/>
  <c r="L129" i="12"/>
  <c r="T129" i="12"/>
  <c r="AB129" i="12"/>
  <c r="O129" i="12"/>
  <c r="U129" i="12"/>
  <c r="V129" i="12"/>
  <c r="E129" i="12"/>
  <c r="W129" i="12"/>
  <c r="AD129" i="12"/>
  <c r="F129" i="12"/>
  <c r="AC129" i="12"/>
  <c r="G129" i="12"/>
  <c r="N129" i="12"/>
  <c r="M129" i="12"/>
  <c r="H125" i="12"/>
  <c r="P125" i="12"/>
  <c r="X125" i="12"/>
  <c r="I125" i="12"/>
  <c r="Q125" i="12"/>
  <c r="Y125" i="12"/>
  <c r="J125" i="12"/>
  <c r="R125" i="12"/>
  <c r="Z125" i="12"/>
  <c r="K125" i="12"/>
  <c r="S125" i="12"/>
  <c r="AA125" i="12"/>
  <c r="D125" i="12"/>
  <c r="L125" i="12"/>
  <c r="T125" i="12"/>
  <c r="AB125" i="12"/>
  <c r="V125" i="12"/>
  <c r="E125" i="12"/>
  <c r="W125" i="12"/>
  <c r="F125" i="12"/>
  <c r="AC125" i="12"/>
  <c r="G125" i="12"/>
  <c r="AD125" i="12"/>
  <c r="N125" i="12"/>
  <c r="U125" i="12"/>
  <c r="M125" i="12"/>
  <c r="O125" i="12"/>
  <c r="H121" i="12"/>
  <c r="P121" i="12"/>
  <c r="X121" i="12"/>
  <c r="I121" i="12"/>
  <c r="Q121" i="12"/>
  <c r="Y121" i="12"/>
  <c r="J121" i="12"/>
  <c r="R121" i="12"/>
  <c r="Z121" i="12"/>
  <c r="K121" i="12"/>
  <c r="S121" i="12"/>
  <c r="AA121" i="12"/>
  <c r="D121" i="12"/>
  <c r="L121" i="12"/>
  <c r="T121" i="12"/>
  <c r="AB121" i="12"/>
  <c r="F121" i="12"/>
  <c r="AC121" i="12"/>
  <c r="G121" i="12"/>
  <c r="AD121" i="12"/>
  <c r="M121" i="12"/>
  <c r="N121" i="12"/>
  <c r="U121" i="12"/>
  <c r="E121" i="12"/>
  <c r="O121" i="12"/>
  <c r="W121" i="12"/>
  <c r="V121" i="12"/>
  <c r="H117" i="12"/>
  <c r="P117" i="12"/>
  <c r="X117" i="12"/>
  <c r="I117" i="12"/>
  <c r="Q117" i="12"/>
  <c r="Y117" i="12"/>
  <c r="J117" i="12"/>
  <c r="R117" i="12"/>
  <c r="Z117" i="12"/>
  <c r="K117" i="12"/>
  <c r="S117" i="12"/>
  <c r="AA117" i="12"/>
  <c r="D117" i="12"/>
  <c r="L117" i="12"/>
  <c r="T117" i="12"/>
  <c r="AB117" i="12"/>
  <c r="M117" i="12"/>
  <c r="N117" i="12"/>
  <c r="O117" i="12"/>
  <c r="U117" i="12"/>
  <c r="E117" i="12"/>
  <c r="V117" i="12"/>
  <c r="W117" i="12"/>
  <c r="G117" i="12"/>
  <c r="AD117" i="12"/>
  <c r="F117" i="12"/>
  <c r="AC117" i="12"/>
  <c r="F113" i="12"/>
  <c r="N113" i="12"/>
  <c r="V113" i="12"/>
  <c r="AD113" i="12"/>
  <c r="G113" i="12"/>
  <c r="O113" i="12"/>
  <c r="W113" i="12"/>
  <c r="I113" i="12"/>
  <c r="Q113" i="12"/>
  <c r="Y113" i="12"/>
  <c r="M113" i="12"/>
  <c r="AA113" i="12"/>
  <c r="P113" i="12"/>
  <c r="AB113" i="12"/>
  <c r="D113" i="12"/>
  <c r="R113" i="12"/>
  <c r="AC113" i="12"/>
  <c r="E113" i="12"/>
  <c r="S113" i="12"/>
  <c r="H113" i="12"/>
  <c r="T113" i="12"/>
  <c r="K113" i="12"/>
  <c r="X113" i="12"/>
  <c r="J113" i="12"/>
  <c r="L113" i="12"/>
  <c r="U113" i="12"/>
  <c r="Z113" i="12"/>
  <c r="F109" i="12"/>
  <c r="N109" i="12"/>
  <c r="V109" i="12"/>
  <c r="AD109" i="12"/>
  <c r="G109" i="12"/>
  <c r="O109" i="12"/>
  <c r="W109" i="12"/>
  <c r="H109" i="12"/>
  <c r="P109" i="12"/>
  <c r="X109" i="12"/>
  <c r="I109" i="12"/>
  <c r="Q109" i="12"/>
  <c r="Y109" i="12"/>
  <c r="M109" i="12"/>
  <c r="AC109" i="12"/>
  <c r="R109" i="12"/>
  <c r="S109" i="12"/>
  <c r="D109" i="12"/>
  <c r="T109" i="12"/>
  <c r="E109" i="12"/>
  <c r="U109" i="12"/>
  <c r="K109" i="12"/>
  <c r="AA109" i="12"/>
  <c r="J109" i="12"/>
  <c r="L109" i="12"/>
  <c r="Z109" i="12"/>
  <c r="AB109" i="12"/>
  <c r="F105" i="12"/>
  <c r="N105" i="12"/>
  <c r="V105" i="12"/>
  <c r="AD105" i="12"/>
  <c r="G105" i="12"/>
  <c r="O105" i="12"/>
  <c r="W105" i="12"/>
  <c r="H105" i="12"/>
  <c r="P105" i="12"/>
  <c r="X105" i="12"/>
  <c r="I105" i="12"/>
  <c r="Q105" i="12"/>
  <c r="Y105" i="12"/>
  <c r="M105" i="12"/>
  <c r="AC105" i="12"/>
  <c r="R105" i="12"/>
  <c r="S105" i="12"/>
  <c r="D105" i="12"/>
  <c r="T105" i="12"/>
  <c r="E105" i="12"/>
  <c r="U105" i="12"/>
  <c r="K105" i="12"/>
  <c r="AA105" i="12"/>
  <c r="J105" i="12"/>
  <c r="L105" i="12"/>
  <c r="Z105" i="12"/>
  <c r="AB105" i="12"/>
  <c r="F101" i="12"/>
  <c r="N101" i="12"/>
  <c r="V101" i="12"/>
  <c r="AD101" i="12"/>
  <c r="G101" i="12"/>
  <c r="O101" i="12"/>
  <c r="W101" i="12"/>
  <c r="H101" i="12"/>
  <c r="P101" i="12"/>
  <c r="X101" i="12"/>
  <c r="I101" i="12"/>
  <c r="Q101" i="12"/>
  <c r="Y101" i="12"/>
  <c r="M101" i="12"/>
  <c r="AC101" i="12"/>
  <c r="R101" i="12"/>
  <c r="S101" i="12"/>
  <c r="D101" i="12"/>
  <c r="T101" i="12"/>
  <c r="E101" i="12"/>
  <c r="U101" i="12"/>
  <c r="K101" i="12"/>
  <c r="AA101" i="12"/>
  <c r="L101" i="12"/>
  <c r="J101" i="12"/>
  <c r="AB101" i="12"/>
  <c r="Z101" i="12"/>
  <c r="F97" i="12"/>
  <c r="N97" i="12"/>
  <c r="V97" i="12"/>
  <c r="AD97" i="12"/>
  <c r="G97" i="12"/>
  <c r="O97" i="12"/>
  <c r="W97" i="12"/>
  <c r="H97" i="12"/>
  <c r="P97" i="12"/>
  <c r="X97" i="12"/>
  <c r="I97" i="12"/>
  <c r="Q97" i="12"/>
  <c r="Y97" i="12"/>
  <c r="M97" i="12"/>
  <c r="AC97" i="12"/>
  <c r="R97" i="12"/>
  <c r="S97" i="12"/>
  <c r="D97" i="12"/>
  <c r="T97" i="12"/>
  <c r="E97" i="12"/>
  <c r="U97" i="12"/>
  <c r="K97" i="12"/>
  <c r="AA97" i="12"/>
  <c r="Z97" i="12"/>
  <c r="AB97" i="12"/>
  <c r="L97" i="12"/>
  <c r="J97" i="12"/>
  <c r="F93" i="12"/>
  <c r="N93" i="12"/>
  <c r="V93" i="12"/>
  <c r="AD93" i="12"/>
  <c r="G93" i="12"/>
  <c r="O93" i="12"/>
  <c r="W93" i="12"/>
  <c r="H93" i="12"/>
  <c r="P93" i="12"/>
  <c r="X93" i="12"/>
  <c r="I93" i="12"/>
  <c r="Q93" i="12"/>
  <c r="Y93" i="12"/>
  <c r="M93" i="12"/>
  <c r="AC93" i="12"/>
  <c r="R93" i="12"/>
  <c r="S93" i="12"/>
  <c r="D93" i="12"/>
  <c r="T93" i="12"/>
  <c r="E93" i="12"/>
  <c r="U93" i="12"/>
  <c r="K93" i="12"/>
  <c r="AA93" i="12"/>
  <c r="J93" i="12"/>
  <c r="L93" i="12"/>
  <c r="Z93" i="12"/>
  <c r="AB93" i="12"/>
  <c r="E89" i="12"/>
  <c r="M89" i="12"/>
  <c r="U89" i="12"/>
  <c r="AC89" i="12"/>
  <c r="F89" i="12"/>
  <c r="N89" i="12"/>
  <c r="V89" i="12"/>
  <c r="AD89" i="12"/>
  <c r="G89" i="12"/>
  <c r="O89" i="12"/>
  <c r="W89" i="12"/>
  <c r="H89" i="12"/>
  <c r="P89" i="12"/>
  <c r="X89" i="12"/>
  <c r="I89" i="12"/>
  <c r="Q89" i="12"/>
  <c r="Y89" i="12"/>
  <c r="K89" i="12"/>
  <c r="L89" i="12"/>
  <c r="R89" i="12"/>
  <c r="S89" i="12"/>
  <c r="T89" i="12"/>
  <c r="D89" i="12"/>
  <c r="AA89" i="12"/>
  <c r="J89" i="12"/>
  <c r="AB89" i="12"/>
  <c r="Z89" i="12"/>
  <c r="E85" i="12"/>
  <c r="M85" i="12"/>
  <c r="U85" i="12"/>
  <c r="AC85" i="12"/>
  <c r="F85" i="12"/>
  <c r="N85" i="12"/>
  <c r="V85" i="12"/>
  <c r="AD85" i="12"/>
  <c r="G85" i="12"/>
  <c r="O85" i="12"/>
  <c r="W85" i="12"/>
  <c r="H85" i="12"/>
  <c r="P85" i="12"/>
  <c r="X85" i="12"/>
  <c r="I85" i="12"/>
  <c r="Q85" i="12"/>
  <c r="Y85" i="12"/>
  <c r="R85" i="12"/>
  <c r="S85" i="12"/>
  <c r="T85" i="12"/>
  <c r="Z85" i="12"/>
  <c r="D85" i="12"/>
  <c r="AA85" i="12"/>
  <c r="K85" i="12"/>
  <c r="J85" i="12"/>
  <c r="L85" i="12"/>
  <c r="AB85" i="12"/>
  <c r="D81" i="12"/>
  <c r="E81" i="12"/>
  <c r="F81" i="12"/>
  <c r="H81" i="12"/>
  <c r="M81" i="12"/>
  <c r="U81" i="12"/>
  <c r="AC81" i="12"/>
  <c r="N81" i="12"/>
  <c r="V81" i="12"/>
  <c r="AD81" i="12"/>
  <c r="O81" i="12"/>
  <c r="W81" i="12"/>
  <c r="G81" i="12"/>
  <c r="P81" i="12"/>
  <c r="X81" i="12"/>
  <c r="I81" i="12"/>
  <c r="Q81" i="12"/>
  <c r="Y81" i="12"/>
  <c r="T81" i="12"/>
  <c r="Z81" i="12"/>
  <c r="AA81" i="12"/>
  <c r="J81" i="12"/>
  <c r="AB81" i="12"/>
  <c r="K81" i="12"/>
  <c r="R81" i="12"/>
  <c r="L81" i="12"/>
  <c r="S81" i="12"/>
  <c r="D77" i="12"/>
  <c r="L77" i="12"/>
  <c r="T77" i="12"/>
  <c r="AB77" i="12"/>
  <c r="E77" i="12"/>
  <c r="M77" i="12"/>
  <c r="U77" i="12"/>
  <c r="AC77" i="12"/>
  <c r="F77" i="12"/>
  <c r="N77" i="12"/>
  <c r="V77" i="12"/>
  <c r="AD77" i="12"/>
  <c r="H77" i="12"/>
  <c r="P77" i="12"/>
  <c r="X77" i="12"/>
  <c r="Q77" i="12"/>
  <c r="R77" i="12"/>
  <c r="S77" i="12"/>
  <c r="G77" i="12"/>
  <c r="W77" i="12"/>
  <c r="I77" i="12"/>
  <c r="Y77" i="12"/>
  <c r="O77" i="12"/>
  <c r="Z77" i="12"/>
  <c r="AA77" i="12"/>
  <c r="J77" i="12"/>
  <c r="K77" i="12"/>
  <c r="D73" i="12"/>
  <c r="L73" i="12"/>
  <c r="T73" i="12"/>
  <c r="AB73" i="12"/>
  <c r="E73" i="12"/>
  <c r="M73" i="12"/>
  <c r="U73" i="12"/>
  <c r="AC73" i="12"/>
  <c r="F73" i="12"/>
  <c r="N73" i="12"/>
  <c r="V73" i="12"/>
  <c r="AD73" i="12"/>
  <c r="G73" i="12"/>
  <c r="O73" i="12"/>
  <c r="W73" i="12"/>
  <c r="H73" i="12"/>
  <c r="P73" i="12"/>
  <c r="X73" i="12"/>
  <c r="J73" i="12"/>
  <c r="K73" i="12"/>
  <c r="Q73" i="12"/>
  <c r="R73" i="12"/>
  <c r="S73" i="12"/>
  <c r="Z73" i="12"/>
  <c r="AA73" i="12"/>
  <c r="I73" i="12"/>
  <c r="Y73" i="12"/>
  <c r="D69" i="12"/>
  <c r="L69" i="12"/>
  <c r="T69" i="12"/>
  <c r="AB69" i="12"/>
  <c r="E69" i="12"/>
  <c r="M69" i="12"/>
  <c r="U69" i="12"/>
  <c r="AC69" i="12"/>
  <c r="F69" i="12"/>
  <c r="N69" i="12"/>
  <c r="V69" i="12"/>
  <c r="AD69" i="12"/>
  <c r="G69" i="12"/>
  <c r="O69" i="12"/>
  <c r="W69" i="12"/>
  <c r="H69" i="12"/>
  <c r="P69" i="12"/>
  <c r="X69" i="12"/>
  <c r="Q69" i="12"/>
  <c r="R69" i="12"/>
  <c r="S69" i="12"/>
  <c r="Y69" i="12"/>
  <c r="Z69" i="12"/>
  <c r="AA69" i="12"/>
  <c r="J69" i="12"/>
  <c r="I69" i="12"/>
  <c r="K69" i="12"/>
  <c r="D65" i="12"/>
  <c r="L65" i="12"/>
  <c r="T65" i="12"/>
  <c r="AB65" i="12"/>
  <c r="E65" i="12"/>
  <c r="M65" i="12"/>
  <c r="U65" i="12"/>
  <c r="AC65" i="12"/>
  <c r="F65" i="12"/>
  <c r="N65" i="12"/>
  <c r="V65" i="12"/>
  <c r="AD65" i="12"/>
  <c r="G65" i="12"/>
  <c r="O65" i="12"/>
  <c r="W65" i="12"/>
  <c r="H65" i="12"/>
  <c r="P65" i="12"/>
  <c r="X65" i="12"/>
  <c r="S65" i="12"/>
  <c r="Y65" i="12"/>
  <c r="Z65" i="12"/>
  <c r="I65" i="12"/>
  <c r="AA65" i="12"/>
  <c r="J65" i="12"/>
  <c r="R65" i="12"/>
  <c r="K65" i="12"/>
  <c r="Q65" i="12"/>
  <c r="D61" i="12"/>
  <c r="L61" i="12"/>
  <c r="T61" i="12"/>
  <c r="AB61" i="12"/>
  <c r="E61" i="12"/>
  <c r="M61" i="12"/>
  <c r="U61" i="12"/>
  <c r="AC61" i="12"/>
  <c r="F61" i="12"/>
  <c r="N61" i="12"/>
  <c r="V61" i="12"/>
  <c r="AD61" i="12"/>
  <c r="G61" i="12"/>
  <c r="O61" i="12"/>
  <c r="W61" i="12"/>
  <c r="H61" i="12"/>
  <c r="P61" i="12"/>
  <c r="X61" i="12"/>
  <c r="Z61" i="12"/>
  <c r="I61" i="12"/>
  <c r="AA61" i="12"/>
  <c r="J61" i="12"/>
  <c r="K61" i="12"/>
  <c r="Q61" i="12"/>
  <c r="S61" i="12"/>
  <c r="Y61" i="12"/>
  <c r="R61" i="12"/>
  <c r="D57" i="12"/>
  <c r="L57" i="12"/>
  <c r="T57" i="12"/>
  <c r="AB57" i="12"/>
  <c r="E57" i="12"/>
  <c r="M57" i="12"/>
  <c r="U57" i="12"/>
  <c r="AC57" i="12"/>
  <c r="F57" i="12"/>
  <c r="N57" i="12"/>
  <c r="V57" i="12"/>
  <c r="AD57" i="12"/>
  <c r="G57" i="12"/>
  <c r="O57" i="12"/>
  <c r="W57" i="12"/>
  <c r="H57" i="12"/>
  <c r="P57" i="12"/>
  <c r="X57" i="12"/>
  <c r="J57" i="12"/>
  <c r="K57" i="12"/>
  <c r="Q57" i="12"/>
  <c r="R57" i="12"/>
  <c r="S57" i="12"/>
  <c r="Y57" i="12"/>
  <c r="Z57" i="12"/>
  <c r="AA57" i="12"/>
  <c r="I57" i="12"/>
  <c r="D53" i="12"/>
  <c r="L53" i="12"/>
  <c r="T53" i="12"/>
  <c r="AB53" i="12"/>
  <c r="E53" i="12"/>
  <c r="M53" i="12"/>
  <c r="U53" i="12"/>
  <c r="AC53" i="12"/>
  <c r="F53" i="12"/>
  <c r="N53" i="12"/>
  <c r="V53" i="12"/>
  <c r="AD53" i="12"/>
  <c r="G53" i="12"/>
  <c r="O53" i="12"/>
  <c r="W53" i="12"/>
  <c r="H53" i="12"/>
  <c r="P53" i="12"/>
  <c r="X53" i="12"/>
  <c r="Q53" i="12"/>
  <c r="R53" i="12"/>
  <c r="S53" i="12"/>
  <c r="Y53" i="12"/>
  <c r="Z53" i="12"/>
  <c r="K53" i="12"/>
  <c r="AA53" i="12"/>
  <c r="I53" i="12"/>
  <c r="J53" i="12"/>
  <c r="D49" i="12"/>
  <c r="L49" i="12"/>
  <c r="T49" i="12"/>
  <c r="AB49" i="12"/>
  <c r="E49" i="12"/>
  <c r="M49" i="12"/>
  <c r="U49" i="12"/>
  <c r="AC49" i="12"/>
  <c r="F49" i="12"/>
  <c r="N49" i="12"/>
  <c r="V49" i="12"/>
  <c r="AD49" i="12"/>
  <c r="G49" i="12"/>
  <c r="O49" i="12"/>
  <c r="I49" i="12"/>
  <c r="X49" i="12"/>
  <c r="J49" i="12"/>
  <c r="Y49" i="12"/>
  <c r="K49" i="12"/>
  <c r="Z49" i="12"/>
  <c r="P49" i="12"/>
  <c r="AA49" i="12"/>
  <c r="Q49" i="12"/>
  <c r="H49" i="12"/>
  <c r="R49" i="12"/>
  <c r="S49" i="12"/>
  <c r="W49" i="12"/>
  <c r="D45" i="12"/>
  <c r="L45" i="12"/>
  <c r="T45" i="12"/>
  <c r="AB45" i="12"/>
  <c r="E45" i="12"/>
  <c r="M45" i="12"/>
  <c r="U45" i="12"/>
  <c r="AC45" i="12"/>
  <c r="F45" i="12"/>
  <c r="N45" i="12"/>
  <c r="V45" i="12"/>
  <c r="AD45" i="12"/>
  <c r="G45" i="12"/>
  <c r="O45" i="12"/>
  <c r="W45" i="12"/>
  <c r="I45" i="12"/>
  <c r="Y45" i="12"/>
  <c r="J45" i="12"/>
  <c r="Z45" i="12"/>
  <c r="K45" i="12"/>
  <c r="AA45" i="12"/>
  <c r="P45" i="12"/>
  <c r="Q45" i="12"/>
  <c r="H45" i="12"/>
  <c r="R45" i="12"/>
  <c r="X45" i="12"/>
  <c r="S45" i="12"/>
  <c r="D41" i="12"/>
  <c r="L41" i="12"/>
  <c r="T41" i="12"/>
  <c r="AB41" i="12"/>
  <c r="E41" i="12"/>
  <c r="M41" i="12"/>
  <c r="U41" i="12"/>
  <c r="AC41" i="12"/>
  <c r="F41" i="12"/>
  <c r="N41" i="12"/>
  <c r="V41" i="12"/>
  <c r="AD41" i="12"/>
  <c r="G41" i="12"/>
  <c r="O41" i="12"/>
  <c r="W41" i="12"/>
  <c r="I41" i="12"/>
  <c r="Y41" i="12"/>
  <c r="J41" i="12"/>
  <c r="Z41" i="12"/>
  <c r="K41" i="12"/>
  <c r="AA41" i="12"/>
  <c r="P41" i="12"/>
  <c r="Q41" i="12"/>
  <c r="R41" i="12"/>
  <c r="S41" i="12"/>
  <c r="X41" i="12"/>
  <c r="H41" i="12"/>
  <c r="D37" i="12"/>
  <c r="L37" i="12"/>
  <c r="T37" i="12"/>
  <c r="AB37" i="12"/>
  <c r="E37" i="12"/>
  <c r="M37" i="12"/>
  <c r="U37" i="12"/>
  <c r="AC37" i="12"/>
  <c r="F37" i="12"/>
  <c r="N37" i="12"/>
  <c r="V37" i="12"/>
  <c r="AD37" i="12"/>
  <c r="G37" i="12"/>
  <c r="O37" i="12"/>
  <c r="W37" i="12"/>
  <c r="I37" i="12"/>
  <c r="Y37" i="12"/>
  <c r="J37" i="12"/>
  <c r="Z37" i="12"/>
  <c r="K37" i="12"/>
  <c r="AA37" i="12"/>
  <c r="P37" i="12"/>
  <c r="Q37" i="12"/>
  <c r="H37" i="12"/>
  <c r="R37" i="12"/>
  <c r="S37" i="12"/>
  <c r="X37" i="12"/>
  <c r="D33" i="12"/>
  <c r="L33" i="12"/>
  <c r="T33" i="12"/>
  <c r="AB33" i="12"/>
  <c r="E33" i="12"/>
  <c r="M33" i="12"/>
  <c r="U33" i="12"/>
  <c r="AC33" i="12"/>
  <c r="F33" i="12"/>
  <c r="N33" i="12"/>
  <c r="V33" i="12"/>
  <c r="AD33" i="12"/>
  <c r="G33" i="12"/>
  <c r="O33" i="12"/>
  <c r="W33" i="12"/>
  <c r="I33" i="12"/>
  <c r="Y33" i="12"/>
  <c r="J33" i="12"/>
  <c r="Z33" i="12"/>
  <c r="K33" i="12"/>
  <c r="AA33" i="12"/>
  <c r="P33" i="12"/>
  <c r="Q33" i="12"/>
  <c r="X33" i="12"/>
  <c r="H33" i="12"/>
  <c r="S33" i="12"/>
  <c r="R33" i="12"/>
  <c r="D29" i="12"/>
  <c r="L29" i="12"/>
  <c r="T29" i="12"/>
  <c r="AB29" i="12"/>
  <c r="E29" i="12"/>
  <c r="M29" i="12"/>
  <c r="U29" i="12"/>
  <c r="AC29" i="12"/>
  <c r="F29" i="12"/>
  <c r="N29" i="12"/>
  <c r="V29" i="12"/>
  <c r="AD29" i="12"/>
  <c r="G29" i="12"/>
  <c r="O29" i="12"/>
  <c r="W29" i="12"/>
  <c r="H29" i="12"/>
  <c r="P29" i="12"/>
  <c r="X29" i="12"/>
  <c r="Z29" i="12"/>
  <c r="I29" i="12"/>
  <c r="AA29" i="12"/>
  <c r="J29" i="12"/>
  <c r="K29" i="12"/>
  <c r="Q29" i="12"/>
  <c r="R29" i="12"/>
  <c r="S29" i="12"/>
  <c r="Y29" i="12"/>
  <c r="D25" i="12"/>
  <c r="L25" i="12"/>
  <c r="T25" i="12"/>
  <c r="AB25" i="12"/>
  <c r="E25" i="12"/>
  <c r="M25" i="12"/>
  <c r="U25" i="12"/>
  <c r="AC25" i="12"/>
  <c r="F25" i="12"/>
  <c r="N25" i="12"/>
  <c r="V25" i="12"/>
  <c r="AD25" i="12"/>
  <c r="G25" i="12"/>
  <c r="O25" i="12"/>
  <c r="W25" i="12"/>
  <c r="H25" i="12"/>
  <c r="P25" i="12"/>
  <c r="X25" i="12"/>
  <c r="J25" i="12"/>
  <c r="K25" i="12"/>
  <c r="Q25" i="12"/>
  <c r="R25" i="12"/>
  <c r="S25" i="12"/>
  <c r="I25" i="12"/>
  <c r="Y25" i="12"/>
  <c r="Z25" i="12"/>
  <c r="AA25" i="12"/>
  <c r="D21" i="12"/>
  <c r="L21" i="12"/>
  <c r="T21" i="12"/>
  <c r="AB21" i="12"/>
  <c r="E21" i="12"/>
  <c r="M21" i="12"/>
  <c r="U21" i="12"/>
  <c r="AC21" i="12"/>
  <c r="F21" i="12"/>
  <c r="N21" i="12"/>
  <c r="V21" i="12"/>
  <c r="AD21" i="12"/>
  <c r="G21" i="12"/>
  <c r="O21" i="12"/>
  <c r="W21" i="12"/>
  <c r="H21" i="12"/>
  <c r="P21" i="12"/>
  <c r="X21" i="12"/>
  <c r="Q21" i="12"/>
  <c r="R21" i="12"/>
  <c r="S21" i="12"/>
  <c r="Y21" i="12"/>
  <c r="Z21" i="12"/>
  <c r="I21" i="12"/>
  <c r="J21" i="12"/>
  <c r="K21" i="12"/>
  <c r="AA21" i="12"/>
  <c r="D17" i="12"/>
  <c r="L17" i="12"/>
  <c r="T17" i="12"/>
  <c r="AB17" i="12"/>
  <c r="E17" i="12"/>
  <c r="M17" i="12"/>
  <c r="U17" i="12"/>
  <c r="AC17" i="12"/>
  <c r="F17" i="12"/>
  <c r="N17" i="12"/>
  <c r="V17" i="12"/>
  <c r="AD17" i="12"/>
  <c r="G17" i="12"/>
  <c r="O17" i="12"/>
  <c r="W17" i="12"/>
  <c r="H17" i="12"/>
  <c r="P17" i="12"/>
  <c r="X17" i="12"/>
  <c r="S17" i="12"/>
  <c r="Y17" i="12"/>
  <c r="Z17" i="12"/>
  <c r="I17" i="12"/>
  <c r="AA17" i="12"/>
  <c r="J17" i="12"/>
  <c r="K17" i="12"/>
  <c r="Q17" i="12"/>
  <c r="R17" i="12"/>
  <c r="F13" i="12"/>
  <c r="N13" i="12"/>
  <c r="V13" i="12"/>
  <c r="AD13" i="12"/>
  <c r="G13" i="12"/>
  <c r="O13" i="12"/>
  <c r="W13" i="12"/>
  <c r="H13" i="12"/>
  <c r="P13" i="12"/>
  <c r="X13" i="12"/>
  <c r="I13" i="12"/>
  <c r="Q13" i="12"/>
  <c r="Y13" i="12"/>
  <c r="L13" i="12"/>
  <c r="AB13" i="12"/>
  <c r="M13" i="12"/>
  <c r="AC13" i="12"/>
  <c r="R13" i="12"/>
  <c r="S13" i="12"/>
  <c r="D13" i="12"/>
  <c r="T13" i="12"/>
  <c r="E13" i="12"/>
  <c r="J13" i="12"/>
  <c r="K13" i="12"/>
  <c r="U13" i="12"/>
  <c r="Z13" i="12"/>
  <c r="AA13" i="12"/>
  <c r="F9" i="12"/>
  <c r="N9" i="12"/>
  <c r="V9" i="12"/>
  <c r="AD9" i="12"/>
  <c r="G9" i="12"/>
  <c r="O9" i="12"/>
  <c r="W9" i="12"/>
  <c r="H9" i="12"/>
  <c r="P9" i="12"/>
  <c r="X9" i="12"/>
  <c r="I9" i="12"/>
  <c r="Q9" i="12"/>
  <c r="Y9" i="12"/>
  <c r="J9" i="12"/>
  <c r="R9" i="12"/>
  <c r="Z9" i="12"/>
  <c r="K9" i="12"/>
  <c r="AC9" i="12"/>
  <c r="L9" i="12"/>
  <c r="M9" i="12"/>
  <c r="S9" i="12"/>
  <c r="T9" i="12"/>
  <c r="E9" i="12"/>
  <c r="U9" i="12"/>
  <c r="AA9" i="12"/>
  <c r="AB9" i="12"/>
  <c r="D9" i="12"/>
  <c r="F5" i="12"/>
  <c r="N5" i="12"/>
  <c r="V5" i="12"/>
  <c r="AD5" i="12"/>
  <c r="G5" i="12"/>
  <c r="O5" i="12"/>
  <c r="W5" i="12"/>
  <c r="H5" i="12"/>
  <c r="P5" i="12"/>
  <c r="X5" i="12"/>
  <c r="I5" i="12"/>
  <c r="Q5" i="12"/>
  <c r="Y5" i="12"/>
  <c r="J5" i="12"/>
  <c r="R5" i="12"/>
  <c r="Z5" i="12"/>
  <c r="M5" i="12"/>
  <c r="S5" i="12"/>
  <c r="T5" i="12"/>
  <c r="U5" i="12"/>
  <c r="D5" i="12"/>
  <c r="AA5" i="12"/>
  <c r="K5" i="12"/>
  <c r="L5" i="12"/>
  <c r="AB5" i="12"/>
  <c r="AC5" i="12"/>
  <c r="E5" i="12"/>
  <c r="D170" i="12"/>
  <c r="L170" i="12"/>
  <c r="T170" i="12"/>
  <c r="AB170" i="12"/>
  <c r="E170" i="12"/>
  <c r="M170" i="12"/>
  <c r="U170" i="12"/>
  <c r="AC170" i="12"/>
  <c r="F170" i="12"/>
  <c r="N170" i="12"/>
  <c r="V170" i="12"/>
  <c r="AD170" i="12"/>
  <c r="G170" i="12"/>
  <c r="O170" i="12"/>
  <c r="W170" i="12"/>
  <c r="H170" i="12"/>
  <c r="P170" i="12"/>
  <c r="X170" i="12"/>
  <c r="S170" i="12"/>
  <c r="Y170" i="12"/>
  <c r="Z170" i="12"/>
  <c r="I170" i="12"/>
  <c r="AA170" i="12"/>
  <c r="R170" i="12"/>
  <c r="J170" i="12"/>
  <c r="K170" i="12"/>
  <c r="Q170" i="12"/>
  <c r="D122" i="12"/>
  <c r="L122" i="12"/>
  <c r="T122" i="12"/>
  <c r="AB122" i="12"/>
  <c r="E122" i="12"/>
  <c r="M122" i="12"/>
  <c r="U122" i="12"/>
  <c r="AC122" i="12"/>
  <c r="F122" i="12"/>
  <c r="N122" i="12"/>
  <c r="V122" i="12"/>
  <c r="AD122" i="12"/>
  <c r="G122" i="12"/>
  <c r="O122" i="12"/>
  <c r="W122" i="12"/>
  <c r="H122" i="12"/>
  <c r="P122" i="12"/>
  <c r="X122" i="12"/>
  <c r="S122" i="12"/>
  <c r="Y122" i="12"/>
  <c r="Z122" i="12"/>
  <c r="I122" i="12"/>
  <c r="AA122" i="12"/>
  <c r="R122" i="12"/>
  <c r="J122" i="12"/>
  <c r="K122" i="12"/>
  <c r="Q122" i="12"/>
  <c r="J110" i="12"/>
  <c r="R110" i="12"/>
  <c r="Z110" i="12"/>
  <c r="K110" i="12"/>
  <c r="S110" i="12"/>
  <c r="AA110" i="12"/>
  <c r="D110" i="12"/>
  <c r="L110" i="12"/>
  <c r="T110" i="12"/>
  <c r="AB110" i="12"/>
  <c r="E110" i="12"/>
  <c r="M110" i="12"/>
  <c r="U110" i="12"/>
  <c r="AC110" i="12"/>
  <c r="Q110" i="12"/>
  <c r="F110" i="12"/>
  <c r="V110" i="12"/>
  <c r="G110" i="12"/>
  <c r="W110" i="12"/>
  <c r="H110" i="12"/>
  <c r="X110" i="12"/>
  <c r="I110" i="12"/>
  <c r="Y110" i="12"/>
  <c r="O110" i="12"/>
  <c r="N110" i="12"/>
  <c r="P110" i="12"/>
  <c r="AD110" i="12"/>
  <c r="J94" i="12"/>
  <c r="R94" i="12"/>
  <c r="Z94" i="12"/>
  <c r="K94" i="12"/>
  <c r="S94" i="12"/>
  <c r="AA94" i="12"/>
  <c r="D94" i="12"/>
  <c r="L94" i="12"/>
  <c r="T94" i="12"/>
  <c r="AB94" i="12"/>
  <c r="E94" i="12"/>
  <c r="M94" i="12"/>
  <c r="U94" i="12"/>
  <c r="AC94" i="12"/>
  <c r="Q94" i="12"/>
  <c r="F94" i="12"/>
  <c r="V94" i="12"/>
  <c r="G94" i="12"/>
  <c r="W94" i="12"/>
  <c r="H94" i="12"/>
  <c r="X94" i="12"/>
  <c r="I94" i="12"/>
  <c r="Y94" i="12"/>
  <c r="O94" i="12"/>
  <c r="N94" i="12"/>
  <c r="P94" i="12"/>
  <c r="AD94" i="12"/>
  <c r="H74" i="12"/>
  <c r="P74" i="12"/>
  <c r="X74" i="12"/>
  <c r="I74" i="12"/>
  <c r="Q74" i="12"/>
  <c r="Y74" i="12"/>
  <c r="J74" i="12"/>
  <c r="R74" i="12"/>
  <c r="Z74" i="12"/>
  <c r="K74" i="12"/>
  <c r="S74" i="12"/>
  <c r="AA74" i="12"/>
  <c r="D74" i="12"/>
  <c r="L74" i="12"/>
  <c r="T74" i="12"/>
  <c r="AB74" i="12"/>
  <c r="E74" i="12"/>
  <c r="W74" i="12"/>
  <c r="F74" i="12"/>
  <c r="AC74" i="12"/>
  <c r="G74" i="12"/>
  <c r="AD74" i="12"/>
  <c r="M74" i="12"/>
  <c r="N74" i="12"/>
  <c r="O74" i="12"/>
  <c r="U74" i="12"/>
  <c r="V74" i="12"/>
  <c r="J14" i="12"/>
  <c r="R14" i="12"/>
  <c r="Z14" i="12"/>
  <c r="K14" i="12"/>
  <c r="S14" i="12"/>
  <c r="AA14" i="12"/>
  <c r="D14" i="12"/>
  <c r="L14" i="12"/>
  <c r="T14" i="12"/>
  <c r="AB14" i="12"/>
  <c r="E14" i="12"/>
  <c r="M14" i="12"/>
  <c r="U14" i="12"/>
  <c r="AC14" i="12"/>
  <c r="P14" i="12"/>
  <c r="Q14" i="12"/>
  <c r="F14" i="12"/>
  <c r="V14" i="12"/>
  <c r="G14" i="12"/>
  <c r="W14" i="12"/>
  <c r="H14" i="12"/>
  <c r="X14" i="12"/>
  <c r="O14" i="12"/>
  <c r="Y14" i="12"/>
  <c r="AD14" i="12"/>
  <c r="I14" i="12"/>
  <c r="N14" i="12"/>
  <c r="D180" i="12"/>
  <c r="L180" i="12"/>
  <c r="T180" i="12"/>
  <c r="AB180" i="12"/>
  <c r="E180" i="12"/>
  <c r="M180" i="12"/>
  <c r="U180" i="12"/>
  <c r="AC180" i="12"/>
  <c r="F180" i="12"/>
  <c r="N180" i="12"/>
  <c r="V180" i="12"/>
  <c r="AD180" i="12"/>
  <c r="G180" i="12"/>
  <c r="O180" i="12"/>
  <c r="W180" i="12"/>
  <c r="H180" i="12"/>
  <c r="P180" i="12"/>
  <c r="X180" i="12"/>
  <c r="R180" i="12"/>
  <c r="S180" i="12"/>
  <c r="Y180" i="12"/>
  <c r="Z180" i="12"/>
  <c r="J180" i="12"/>
  <c r="Q180" i="12"/>
  <c r="I180" i="12"/>
  <c r="AA180" i="12"/>
  <c r="K180" i="12"/>
  <c r="D176" i="12"/>
  <c r="L176" i="12"/>
  <c r="T176" i="12"/>
  <c r="AB176" i="12"/>
  <c r="E176" i="12"/>
  <c r="M176" i="12"/>
  <c r="U176" i="12"/>
  <c r="AC176" i="12"/>
  <c r="F176" i="12"/>
  <c r="N176" i="12"/>
  <c r="V176" i="12"/>
  <c r="AD176" i="12"/>
  <c r="G176" i="12"/>
  <c r="O176" i="12"/>
  <c r="W176" i="12"/>
  <c r="H176" i="12"/>
  <c r="P176" i="12"/>
  <c r="X176" i="12"/>
  <c r="Y176" i="12"/>
  <c r="Z176" i="12"/>
  <c r="I176" i="12"/>
  <c r="AA176" i="12"/>
  <c r="J176" i="12"/>
  <c r="K176" i="12"/>
  <c r="Q176" i="12"/>
  <c r="S176" i="12"/>
  <c r="R176" i="12"/>
  <c r="D172" i="12"/>
  <c r="L172" i="12"/>
  <c r="T172" i="12"/>
  <c r="AB172" i="12"/>
  <c r="E172" i="12"/>
  <c r="M172" i="12"/>
  <c r="U172" i="12"/>
  <c r="AC172" i="12"/>
  <c r="F172" i="12"/>
  <c r="N172" i="12"/>
  <c r="V172" i="12"/>
  <c r="AD172" i="12"/>
  <c r="G172" i="12"/>
  <c r="O172" i="12"/>
  <c r="W172" i="12"/>
  <c r="H172" i="12"/>
  <c r="P172" i="12"/>
  <c r="X172" i="12"/>
  <c r="I172" i="12"/>
  <c r="AA172" i="12"/>
  <c r="J172" i="12"/>
  <c r="K172" i="12"/>
  <c r="Q172" i="12"/>
  <c r="R172" i="12"/>
  <c r="S172" i="12"/>
  <c r="Z172" i="12"/>
  <c r="Y172" i="12"/>
  <c r="D168" i="12"/>
  <c r="L168" i="12"/>
  <c r="T168" i="12"/>
  <c r="AB168" i="12"/>
  <c r="E168" i="12"/>
  <c r="M168" i="12"/>
  <c r="U168" i="12"/>
  <c r="AC168" i="12"/>
  <c r="F168" i="12"/>
  <c r="N168" i="12"/>
  <c r="V168" i="12"/>
  <c r="AD168" i="12"/>
  <c r="G168" i="12"/>
  <c r="O168" i="12"/>
  <c r="W168" i="12"/>
  <c r="H168" i="12"/>
  <c r="P168" i="12"/>
  <c r="X168" i="12"/>
  <c r="K168" i="12"/>
  <c r="Q168" i="12"/>
  <c r="R168" i="12"/>
  <c r="S168" i="12"/>
  <c r="J168" i="12"/>
  <c r="Y168" i="12"/>
  <c r="Z168" i="12"/>
  <c r="I168" i="12"/>
  <c r="AA168" i="12"/>
  <c r="D164" i="12"/>
  <c r="L164" i="12"/>
  <c r="T164" i="12"/>
  <c r="AB164" i="12"/>
  <c r="E164" i="12"/>
  <c r="M164" i="12"/>
  <c r="U164" i="12"/>
  <c r="AC164" i="12"/>
  <c r="F164" i="12"/>
  <c r="N164" i="12"/>
  <c r="V164" i="12"/>
  <c r="AD164" i="12"/>
  <c r="G164" i="12"/>
  <c r="O164" i="12"/>
  <c r="W164" i="12"/>
  <c r="H164" i="12"/>
  <c r="P164" i="12"/>
  <c r="X164" i="12"/>
  <c r="R164" i="12"/>
  <c r="S164" i="12"/>
  <c r="Y164" i="12"/>
  <c r="Z164" i="12"/>
  <c r="J164" i="12"/>
  <c r="I164" i="12"/>
  <c r="AA164" i="12"/>
  <c r="Q164" i="12"/>
  <c r="K164" i="12"/>
  <c r="D160" i="12"/>
  <c r="L160" i="12"/>
  <c r="T160" i="12"/>
  <c r="AB160" i="12"/>
  <c r="E160" i="12"/>
  <c r="M160" i="12"/>
  <c r="U160" i="12"/>
  <c r="AC160" i="12"/>
  <c r="F160" i="12"/>
  <c r="N160" i="12"/>
  <c r="V160" i="12"/>
  <c r="AD160" i="12"/>
  <c r="G160" i="12"/>
  <c r="O160" i="12"/>
  <c r="W160" i="12"/>
  <c r="H160" i="12"/>
  <c r="P160" i="12"/>
  <c r="X160" i="12"/>
  <c r="Y160" i="12"/>
  <c r="Z160" i="12"/>
  <c r="I160" i="12"/>
  <c r="AA160" i="12"/>
  <c r="J160" i="12"/>
  <c r="Q160" i="12"/>
  <c r="K160" i="12"/>
  <c r="S160" i="12"/>
  <c r="R160" i="12"/>
  <c r="D156" i="12"/>
  <c r="L156" i="12"/>
  <c r="T156" i="12"/>
  <c r="AB156" i="12"/>
  <c r="E156" i="12"/>
  <c r="M156" i="12"/>
  <c r="U156" i="12"/>
  <c r="AC156" i="12"/>
  <c r="F156" i="12"/>
  <c r="N156" i="12"/>
  <c r="V156" i="12"/>
  <c r="AD156" i="12"/>
  <c r="G156" i="12"/>
  <c r="O156" i="12"/>
  <c r="W156" i="12"/>
  <c r="H156" i="12"/>
  <c r="P156" i="12"/>
  <c r="X156" i="12"/>
  <c r="I156" i="12"/>
  <c r="AA156" i="12"/>
  <c r="J156" i="12"/>
  <c r="K156" i="12"/>
  <c r="Q156" i="12"/>
  <c r="R156" i="12"/>
  <c r="S156" i="12"/>
  <c r="Z156" i="12"/>
  <c r="Y156" i="12"/>
  <c r="D152" i="12"/>
  <c r="L152" i="12"/>
  <c r="T152" i="12"/>
  <c r="AB152" i="12"/>
  <c r="E152" i="12"/>
  <c r="M152" i="12"/>
  <c r="U152" i="12"/>
  <c r="AC152" i="12"/>
  <c r="F152" i="12"/>
  <c r="N152" i="12"/>
  <c r="V152" i="12"/>
  <c r="AD152" i="12"/>
  <c r="G152" i="12"/>
  <c r="O152" i="12"/>
  <c r="W152" i="12"/>
  <c r="H152" i="12"/>
  <c r="P152" i="12"/>
  <c r="X152" i="12"/>
  <c r="K152" i="12"/>
  <c r="Q152" i="12"/>
  <c r="R152" i="12"/>
  <c r="S152" i="12"/>
  <c r="Z152" i="12"/>
  <c r="J152" i="12"/>
  <c r="Y152" i="12"/>
  <c r="I152" i="12"/>
  <c r="AA152" i="12"/>
  <c r="D148" i="12"/>
  <c r="L148" i="12"/>
  <c r="T148" i="12"/>
  <c r="AB148" i="12"/>
  <c r="E148" i="12"/>
  <c r="M148" i="12"/>
  <c r="U148" i="12"/>
  <c r="AC148" i="12"/>
  <c r="F148" i="12"/>
  <c r="N148" i="12"/>
  <c r="V148" i="12"/>
  <c r="AD148" i="12"/>
  <c r="G148" i="12"/>
  <c r="O148" i="12"/>
  <c r="W148" i="12"/>
  <c r="H148" i="12"/>
  <c r="P148" i="12"/>
  <c r="X148" i="12"/>
  <c r="R148" i="12"/>
  <c r="S148" i="12"/>
  <c r="Y148" i="12"/>
  <c r="Z148" i="12"/>
  <c r="I148" i="12"/>
  <c r="AA148" i="12"/>
  <c r="J148" i="12"/>
  <c r="Q148" i="12"/>
  <c r="K148" i="12"/>
  <c r="D144" i="12"/>
  <c r="L144" i="12"/>
  <c r="T144" i="12"/>
  <c r="AB144" i="12"/>
  <c r="E144" i="12"/>
  <c r="M144" i="12"/>
  <c r="U144" i="12"/>
  <c r="AC144" i="12"/>
  <c r="F144" i="12"/>
  <c r="N144" i="12"/>
  <c r="V144" i="12"/>
  <c r="AD144" i="12"/>
  <c r="G144" i="12"/>
  <c r="O144" i="12"/>
  <c r="W144" i="12"/>
  <c r="H144" i="12"/>
  <c r="P144" i="12"/>
  <c r="X144" i="12"/>
  <c r="Y144" i="12"/>
  <c r="Z144" i="12"/>
  <c r="I144" i="12"/>
  <c r="AA144" i="12"/>
  <c r="J144" i="12"/>
  <c r="Q144" i="12"/>
  <c r="K144" i="12"/>
  <c r="S144" i="12"/>
  <c r="R144" i="12"/>
  <c r="D140" i="12"/>
  <c r="L140" i="12"/>
  <c r="T140" i="12"/>
  <c r="AB140" i="12"/>
  <c r="E140" i="12"/>
  <c r="M140" i="12"/>
  <c r="U140" i="12"/>
  <c r="AC140" i="12"/>
  <c r="F140" i="12"/>
  <c r="N140" i="12"/>
  <c r="V140" i="12"/>
  <c r="AD140" i="12"/>
  <c r="G140" i="12"/>
  <c r="O140" i="12"/>
  <c r="W140" i="12"/>
  <c r="H140" i="12"/>
  <c r="P140" i="12"/>
  <c r="X140" i="12"/>
  <c r="I140" i="12"/>
  <c r="AA140" i="12"/>
  <c r="J140" i="12"/>
  <c r="K140" i="12"/>
  <c r="Q140" i="12"/>
  <c r="R140" i="12"/>
  <c r="S140" i="12"/>
  <c r="Z140" i="12"/>
  <c r="Y140" i="12"/>
  <c r="D136" i="12"/>
  <c r="L136" i="12"/>
  <c r="T136" i="12"/>
  <c r="AB136" i="12"/>
  <c r="E136" i="12"/>
  <c r="M136" i="12"/>
  <c r="U136" i="12"/>
  <c r="AC136" i="12"/>
  <c r="F136" i="12"/>
  <c r="N136" i="12"/>
  <c r="V136" i="12"/>
  <c r="AD136" i="12"/>
  <c r="G136" i="12"/>
  <c r="O136" i="12"/>
  <c r="W136" i="12"/>
  <c r="H136" i="12"/>
  <c r="P136" i="12"/>
  <c r="X136" i="12"/>
  <c r="K136" i="12"/>
  <c r="Q136" i="12"/>
  <c r="R136" i="12"/>
  <c r="S136" i="12"/>
  <c r="Z136" i="12"/>
  <c r="Y136" i="12"/>
  <c r="J136" i="12"/>
  <c r="I136" i="12"/>
  <c r="AA136" i="12"/>
  <c r="D132" i="12"/>
  <c r="L132" i="12"/>
  <c r="T132" i="12"/>
  <c r="AB132" i="12"/>
  <c r="E132" i="12"/>
  <c r="M132" i="12"/>
  <c r="U132" i="12"/>
  <c r="AC132" i="12"/>
  <c r="F132" i="12"/>
  <c r="N132" i="12"/>
  <c r="V132" i="12"/>
  <c r="AD132" i="12"/>
  <c r="G132" i="12"/>
  <c r="O132" i="12"/>
  <c r="W132" i="12"/>
  <c r="H132" i="12"/>
  <c r="P132" i="12"/>
  <c r="X132" i="12"/>
  <c r="R132" i="12"/>
  <c r="S132" i="12"/>
  <c r="Y132" i="12"/>
  <c r="Z132" i="12"/>
  <c r="I132" i="12"/>
  <c r="AA132" i="12"/>
  <c r="J132" i="12"/>
  <c r="Q132" i="12"/>
  <c r="K132" i="12"/>
  <c r="D128" i="12"/>
  <c r="L128" i="12"/>
  <c r="T128" i="12"/>
  <c r="AB128" i="12"/>
  <c r="E128" i="12"/>
  <c r="M128" i="12"/>
  <c r="U128" i="12"/>
  <c r="AC128" i="12"/>
  <c r="F128" i="12"/>
  <c r="N128" i="12"/>
  <c r="V128" i="12"/>
  <c r="AD128" i="12"/>
  <c r="G128" i="12"/>
  <c r="O128" i="12"/>
  <c r="W128" i="12"/>
  <c r="H128" i="12"/>
  <c r="P128" i="12"/>
  <c r="X128" i="12"/>
  <c r="Y128" i="12"/>
  <c r="Z128" i="12"/>
  <c r="I128" i="12"/>
  <c r="AA128" i="12"/>
  <c r="J128" i="12"/>
  <c r="Q128" i="12"/>
  <c r="S128" i="12"/>
  <c r="K128" i="12"/>
  <c r="R128" i="12"/>
  <c r="D124" i="12"/>
  <c r="L124" i="12"/>
  <c r="T124" i="12"/>
  <c r="AB124" i="12"/>
  <c r="E124" i="12"/>
  <c r="M124" i="12"/>
  <c r="U124" i="12"/>
  <c r="AC124" i="12"/>
  <c r="F124" i="12"/>
  <c r="N124" i="12"/>
  <c r="V124" i="12"/>
  <c r="AD124" i="12"/>
  <c r="G124" i="12"/>
  <c r="O124" i="12"/>
  <c r="W124" i="12"/>
  <c r="H124" i="12"/>
  <c r="P124" i="12"/>
  <c r="X124" i="12"/>
  <c r="I124" i="12"/>
  <c r="AA124" i="12"/>
  <c r="J124" i="12"/>
  <c r="K124" i="12"/>
  <c r="Q124" i="12"/>
  <c r="R124" i="12"/>
  <c r="S124" i="12"/>
  <c r="Z124" i="12"/>
  <c r="Y124" i="12"/>
  <c r="D120" i="12"/>
  <c r="L120" i="12"/>
  <c r="T120" i="12"/>
  <c r="AB120" i="12"/>
  <c r="E120" i="12"/>
  <c r="M120" i="12"/>
  <c r="U120" i="12"/>
  <c r="AC120" i="12"/>
  <c r="F120" i="12"/>
  <c r="N120" i="12"/>
  <c r="V120" i="12"/>
  <c r="AD120" i="12"/>
  <c r="G120" i="12"/>
  <c r="O120" i="12"/>
  <c r="W120" i="12"/>
  <c r="H120" i="12"/>
  <c r="P120" i="12"/>
  <c r="X120" i="12"/>
  <c r="K120" i="12"/>
  <c r="Q120" i="12"/>
  <c r="R120" i="12"/>
  <c r="S120" i="12"/>
  <c r="Y120" i="12"/>
  <c r="Z120" i="12"/>
  <c r="J120" i="12"/>
  <c r="I120" i="12"/>
  <c r="AA120" i="12"/>
  <c r="D116" i="12"/>
  <c r="L116" i="12"/>
  <c r="T116" i="12"/>
  <c r="AB116" i="12"/>
  <c r="E116" i="12"/>
  <c r="M116" i="12"/>
  <c r="U116" i="12"/>
  <c r="AC116" i="12"/>
  <c r="F116" i="12"/>
  <c r="N116" i="12"/>
  <c r="V116" i="12"/>
  <c r="AD116" i="12"/>
  <c r="G116" i="12"/>
  <c r="O116" i="12"/>
  <c r="W116" i="12"/>
  <c r="H116" i="12"/>
  <c r="P116" i="12"/>
  <c r="X116" i="12"/>
  <c r="J116" i="12"/>
  <c r="R116" i="12"/>
  <c r="Q116" i="12"/>
  <c r="S116" i="12"/>
  <c r="Y116" i="12"/>
  <c r="K116" i="12"/>
  <c r="Z116" i="12"/>
  <c r="AA116" i="12"/>
  <c r="I116" i="12"/>
  <c r="J112" i="12"/>
  <c r="R112" i="12"/>
  <c r="Z112" i="12"/>
  <c r="K112" i="12"/>
  <c r="S112" i="12"/>
  <c r="AA112" i="12"/>
  <c r="E112" i="12"/>
  <c r="M112" i="12"/>
  <c r="U112" i="12"/>
  <c r="AC112" i="12"/>
  <c r="D112" i="12"/>
  <c r="P112" i="12"/>
  <c r="AD112" i="12"/>
  <c r="F112" i="12"/>
  <c r="Q112" i="12"/>
  <c r="G112" i="12"/>
  <c r="T112" i="12"/>
  <c r="H112" i="12"/>
  <c r="V112" i="12"/>
  <c r="I112" i="12"/>
  <c r="W112" i="12"/>
  <c r="N112" i="12"/>
  <c r="Y112" i="12"/>
  <c r="AB112" i="12"/>
  <c r="L112" i="12"/>
  <c r="O112" i="12"/>
  <c r="X112" i="12"/>
  <c r="J108" i="12"/>
  <c r="R108" i="12"/>
  <c r="Z108" i="12"/>
  <c r="K108" i="12"/>
  <c r="S108" i="12"/>
  <c r="AA108" i="12"/>
  <c r="D108" i="12"/>
  <c r="L108" i="12"/>
  <c r="T108" i="12"/>
  <c r="AB108" i="12"/>
  <c r="E108" i="12"/>
  <c r="M108" i="12"/>
  <c r="U108" i="12"/>
  <c r="AC108" i="12"/>
  <c r="I108" i="12"/>
  <c r="Y108" i="12"/>
  <c r="N108" i="12"/>
  <c r="AD108" i="12"/>
  <c r="O108" i="12"/>
  <c r="P108" i="12"/>
  <c r="Q108" i="12"/>
  <c r="G108" i="12"/>
  <c r="W108" i="12"/>
  <c r="H108" i="12"/>
  <c r="F108" i="12"/>
  <c r="X108" i="12"/>
  <c r="V108" i="12"/>
  <c r="J104" i="12"/>
  <c r="R104" i="12"/>
  <c r="Z104" i="12"/>
  <c r="K104" i="12"/>
  <c r="S104" i="12"/>
  <c r="AA104" i="12"/>
  <c r="D104" i="12"/>
  <c r="L104" i="12"/>
  <c r="T104" i="12"/>
  <c r="AB104" i="12"/>
  <c r="E104" i="12"/>
  <c r="M104" i="12"/>
  <c r="U104" i="12"/>
  <c r="AC104" i="12"/>
  <c r="I104" i="12"/>
  <c r="Y104" i="12"/>
  <c r="N104" i="12"/>
  <c r="AD104" i="12"/>
  <c r="O104" i="12"/>
  <c r="P104" i="12"/>
  <c r="Q104" i="12"/>
  <c r="G104" i="12"/>
  <c r="W104" i="12"/>
  <c r="V104" i="12"/>
  <c r="X104" i="12"/>
  <c r="H104" i="12"/>
  <c r="F104" i="12"/>
  <c r="J100" i="12"/>
  <c r="R100" i="12"/>
  <c r="Z100" i="12"/>
  <c r="K100" i="12"/>
  <c r="S100" i="12"/>
  <c r="AA100" i="12"/>
  <c r="D100" i="12"/>
  <c r="L100" i="12"/>
  <c r="T100" i="12"/>
  <c r="AB100" i="12"/>
  <c r="E100" i="12"/>
  <c r="M100" i="12"/>
  <c r="U100" i="12"/>
  <c r="AC100" i="12"/>
  <c r="I100" i="12"/>
  <c r="Y100" i="12"/>
  <c r="N100" i="12"/>
  <c r="AD100" i="12"/>
  <c r="O100" i="12"/>
  <c r="P100" i="12"/>
  <c r="Q100" i="12"/>
  <c r="G100" i="12"/>
  <c r="W100" i="12"/>
  <c r="F100" i="12"/>
  <c r="H100" i="12"/>
  <c r="V100" i="12"/>
  <c r="X100" i="12"/>
  <c r="J96" i="12"/>
  <c r="R96" i="12"/>
  <c r="Z96" i="12"/>
  <c r="K96" i="12"/>
  <c r="S96" i="12"/>
  <c r="AA96" i="12"/>
  <c r="D96" i="12"/>
  <c r="L96" i="12"/>
  <c r="T96" i="12"/>
  <c r="AB96" i="12"/>
  <c r="E96" i="12"/>
  <c r="M96" i="12"/>
  <c r="U96" i="12"/>
  <c r="AC96" i="12"/>
  <c r="I96" i="12"/>
  <c r="Y96" i="12"/>
  <c r="N96" i="12"/>
  <c r="AD96" i="12"/>
  <c r="O96" i="12"/>
  <c r="P96" i="12"/>
  <c r="Q96" i="12"/>
  <c r="G96" i="12"/>
  <c r="W96" i="12"/>
  <c r="F96" i="12"/>
  <c r="H96" i="12"/>
  <c r="X96" i="12"/>
  <c r="V96" i="12"/>
  <c r="J92" i="12"/>
  <c r="R92" i="12"/>
  <c r="Z92" i="12"/>
  <c r="K92" i="12"/>
  <c r="S92" i="12"/>
  <c r="AA92" i="12"/>
  <c r="D92" i="12"/>
  <c r="L92" i="12"/>
  <c r="T92" i="12"/>
  <c r="AB92" i="12"/>
  <c r="E92" i="12"/>
  <c r="M92" i="12"/>
  <c r="U92" i="12"/>
  <c r="AC92" i="12"/>
  <c r="I92" i="12"/>
  <c r="Y92" i="12"/>
  <c r="N92" i="12"/>
  <c r="AD92" i="12"/>
  <c r="O92" i="12"/>
  <c r="P92" i="12"/>
  <c r="Q92" i="12"/>
  <c r="G92" i="12"/>
  <c r="W92" i="12"/>
  <c r="H92" i="12"/>
  <c r="F92" i="12"/>
  <c r="X92" i="12"/>
  <c r="V92" i="12"/>
  <c r="I88" i="12"/>
  <c r="Q88" i="12"/>
  <c r="Y88" i="12"/>
  <c r="J88" i="12"/>
  <c r="R88" i="12"/>
  <c r="Z88" i="12"/>
  <c r="K88" i="12"/>
  <c r="S88" i="12"/>
  <c r="AA88" i="12"/>
  <c r="D88" i="12"/>
  <c r="L88" i="12"/>
  <c r="T88" i="12"/>
  <c r="AB88" i="12"/>
  <c r="E88" i="12"/>
  <c r="M88" i="12"/>
  <c r="U88" i="12"/>
  <c r="AC88" i="12"/>
  <c r="P88" i="12"/>
  <c r="V88" i="12"/>
  <c r="W88" i="12"/>
  <c r="F88" i="12"/>
  <c r="X88" i="12"/>
  <c r="G88" i="12"/>
  <c r="AD88" i="12"/>
  <c r="N88" i="12"/>
  <c r="H88" i="12"/>
  <c r="O88" i="12"/>
  <c r="I84" i="12"/>
  <c r="Q84" i="12"/>
  <c r="Y84" i="12"/>
  <c r="J84" i="12"/>
  <c r="R84" i="12"/>
  <c r="Z84" i="12"/>
  <c r="K84" i="12"/>
  <c r="S84" i="12"/>
  <c r="AA84" i="12"/>
  <c r="D84" i="12"/>
  <c r="L84" i="12"/>
  <c r="T84" i="12"/>
  <c r="AB84" i="12"/>
  <c r="E84" i="12"/>
  <c r="M84" i="12"/>
  <c r="U84" i="12"/>
  <c r="AC84" i="12"/>
  <c r="W84" i="12"/>
  <c r="F84" i="12"/>
  <c r="X84" i="12"/>
  <c r="G84" i="12"/>
  <c r="AD84" i="12"/>
  <c r="H84" i="12"/>
  <c r="N84" i="12"/>
  <c r="P84" i="12"/>
  <c r="O84" i="12"/>
  <c r="V84" i="12"/>
  <c r="H80" i="12"/>
  <c r="P80" i="12"/>
  <c r="X80" i="12"/>
  <c r="I80" i="12"/>
  <c r="Q80" i="12"/>
  <c r="Y80" i="12"/>
  <c r="J80" i="12"/>
  <c r="R80" i="12"/>
  <c r="Z80" i="12"/>
  <c r="D80" i="12"/>
  <c r="L80" i="12"/>
  <c r="T80" i="12"/>
  <c r="AB80" i="12"/>
  <c r="M80" i="12"/>
  <c r="AC80" i="12"/>
  <c r="N80" i="12"/>
  <c r="AD80" i="12"/>
  <c r="O80" i="12"/>
  <c r="S80" i="12"/>
  <c r="E80" i="12"/>
  <c r="U80" i="12"/>
  <c r="V80" i="12"/>
  <c r="W80" i="12"/>
  <c r="AA80" i="12"/>
  <c r="G80" i="12"/>
  <c r="K80" i="12"/>
  <c r="F80" i="12"/>
  <c r="H76" i="12"/>
  <c r="P76" i="12"/>
  <c r="X76" i="12"/>
  <c r="I76" i="12"/>
  <c r="Q76" i="12"/>
  <c r="Y76" i="12"/>
  <c r="J76" i="12"/>
  <c r="R76" i="12"/>
  <c r="Z76" i="12"/>
  <c r="K76" i="12"/>
  <c r="D76" i="12"/>
  <c r="L76" i="12"/>
  <c r="T76" i="12"/>
  <c r="AB76" i="12"/>
  <c r="M76" i="12"/>
  <c r="AC76" i="12"/>
  <c r="N76" i="12"/>
  <c r="AD76" i="12"/>
  <c r="O76" i="12"/>
  <c r="S76" i="12"/>
  <c r="U76" i="12"/>
  <c r="E76" i="12"/>
  <c r="F76" i="12"/>
  <c r="G76" i="12"/>
  <c r="V76" i="12"/>
  <c r="W76" i="12"/>
  <c r="AA76" i="12"/>
  <c r="H72" i="12"/>
  <c r="P72" i="12"/>
  <c r="X72" i="12"/>
  <c r="I72" i="12"/>
  <c r="Q72" i="12"/>
  <c r="Y72" i="12"/>
  <c r="J72" i="12"/>
  <c r="R72" i="12"/>
  <c r="Z72" i="12"/>
  <c r="K72" i="12"/>
  <c r="S72" i="12"/>
  <c r="AA72" i="12"/>
  <c r="D72" i="12"/>
  <c r="L72" i="12"/>
  <c r="T72" i="12"/>
  <c r="AB72" i="12"/>
  <c r="O72" i="12"/>
  <c r="U72" i="12"/>
  <c r="V72" i="12"/>
  <c r="E72" i="12"/>
  <c r="W72" i="12"/>
  <c r="F72" i="12"/>
  <c r="AC72" i="12"/>
  <c r="G72" i="12"/>
  <c r="M72" i="12"/>
  <c r="N72" i="12"/>
  <c r="AD72" i="12"/>
  <c r="H68" i="12"/>
  <c r="P68" i="12"/>
  <c r="X68" i="12"/>
  <c r="I68" i="12"/>
  <c r="Q68" i="12"/>
  <c r="Y68" i="12"/>
  <c r="J68" i="12"/>
  <c r="R68" i="12"/>
  <c r="Z68" i="12"/>
  <c r="K68" i="12"/>
  <c r="S68" i="12"/>
  <c r="AA68" i="12"/>
  <c r="D68" i="12"/>
  <c r="L68" i="12"/>
  <c r="T68" i="12"/>
  <c r="AB68" i="12"/>
  <c r="V68" i="12"/>
  <c r="E68" i="12"/>
  <c r="W68" i="12"/>
  <c r="F68" i="12"/>
  <c r="AC68" i="12"/>
  <c r="G68" i="12"/>
  <c r="AD68" i="12"/>
  <c r="M68" i="12"/>
  <c r="N68" i="12"/>
  <c r="O68" i="12"/>
  <c r="U68" i="12"/>
  <c r="H64" i="12"/>
  <c r="P64" i="12"/>
  <c r="X64" i="12"/>
  <c r="I64" i="12"/>
  <c r="Q64" i="12"/>
  <c r="Y64" i="12"/>
  <c r="J64" i="12"/>
  <c r="R64" i="12"/>
  <c r="Z64" i="12"/>
  <c r="K64" i="12"/>
  <c r="S64" i="12"/>
  <c r="AA64" i="12"/>
  <c r="D64" i="12"/>
  <c r="L64" i="12"/>
  <c r="T64" i="12"/>
  <c r="AB64" i="12"/>
  <c r="F64" i="12"/>
  <c r="AC64" i="12"/>
  <c r="G64" i="12"/>
  <c r="AD64" i="12"/>
  <c r="M64" i="12"/>
  <c r="N64" i="12"/>
  <c r="O64" i="12"/>
  <c r="E64" i="12"/>
  <c r="U64" i="12"/>
  <c r="V64" i="12"/>
  <c r="W64" i="12"/>
  <c r="H60" i="12"/>
  <c r="P60" i="12"/>
  <c r="X60" i="12"/>
  <c r="I60" i="12"/>
  <c r="Q60" i="12"/>
  <c r="Y60" i="12"/>
  <c r="J60" i="12"/>
  <c r="R60" i="12"/>
  <c r="Z60" i="12"/>
  <c r="K60" i="12"/>
  <c r="S60" i="12"/>
  <c r="AA60" i="12"/>
  <c r="D60" i="12"/>
  <c r="L60" i="12"/>
  <c r="T60" i="12"/>
  <c r="AB60" i="12"/>
  <c r="M60" i="12"/>
  <c r="N60" i="12"/>
  <c r="O60" i="12"/>
  <c r="U60" i="12"/>
  <c r="V60" i="12"/>
  <c r="E60" i="12"/>
  <c r="F60" i="12"/>
  <c r="G60" i="12"/>
  <c r="W60" i="12"/>
  <c r="AD60" i="12"/>
  <c r="AC60" i="12"/>
  <c r="H56" i="12"/>
  <c r="P56" i="12"/>
  <c r="X56" i="12"/>
  <c r="I56" i="12"/>
  <c r="Q56" i="12"/>
  <c r="Y56" i="12"/>
  <c r="J56" i="12"/>
  <c r="R56" i="12"/>
  <c r="Z56" i="12"/>
  <c r="K56" i="12"/>
  <c r="S56" i="12"/>
  <c r="AA56" i="12"/>
  <c r="D56" i="12"/>
  <c r="L56" i="12"/>
  <c r="T56" i="12"/>
  <c r="AB56" i="12"/>
  <c r="O56" i="12"/>
  <c r="U56" i="12"/>
  <c r="V56" i="12"/>
  <c r="E56" i="12"/>
  <c r="W56" i="12"/>
  <c r="F56" i="12"/>
  <c r="AC56" i="12"/>
  <c r="G56" i="12"/>
  <c r="M56" i="12"/>
  <c r="N56" i="12"/>
  <c r="AD56" i="12"/>
  <c r="H52" i="12"/>
  <c r="I52" i="12"/>
  <c r="J52" i="12"/>
  <c r="R52" i="12"/>
  <c r="D52" i="12"/>
  <c r="O52" i="12"/>
  <c r="X52" i="12"/>
  <c r="E52" i="12"/>
  <c r="P52" i="12"/>
  <c r="Y52" i="12"/>
  <c r="F52" i="12"/>
  <c r="Q52" i="12"/>
  <c r="Z52" i="12"/>
  <c r="G52" i="12"/>
  <c r="S52" i="12"/>
  <c r="AA52" i="12"/>
  <c r="K52" i="12"/>
  <c r="T52" i="12"/>
  <c r="AB52" i="12"/>
  <c r="V52" i="12"/>
  <c r="W52" i="12"/>
  <c r="AC52" i="12"/>
  <c r="AD52" i="12"/>
  <c r="L52" i="12"/>
  <c r="M52" i="12"/>
  <c r="N52" i="12"/>
  <c r="U52" i="12"/>
  <c r="H48" i="12"/>
  <c r="P48" i="12"/>
  <c r="X48" i="12"/>
  <c r="I48" i="12"/>
  <c r="Q48" i="12"/>
  <c r="Y48" i="12"/>
  <c r="J48" i="12"/>
  <c r="R48" i="12"/>
  <c r="Z48" i="12"/>
  <c r="K48" i="12"/>
  <c r="S48" i="12"/>
  <c r="AA48" i="12"/>
  <c r="E48" i="12"/>
  <c r="U48" i="12"/>
  <c r="F48" i="12"/>
  <c r="V48" i="12"/>
  <c r="G48" i="12"/>
  <c r="W48" i="12"/>
  <c r="L48" i="12"/>
  <c r="AB48" i="12"/>
  <c r="M48" i="12"/>
  <c r="AC48" i="12"/>
  <c r="D48" i="12"/>
  <c r="N48" i="12"/>
  <c r="O48" i="12"/>
  <c r="T48" i="12"/>
  <c r="AD48" i="12"/>
  <c r="H44" i="12"/>
  <c r="P44" i="12"/>
  <c r="X44" i="12"/>
  <c r="I44" i="12"/>
  <c r="Q44" i="12"/>
  <c r="Y44" i="12"/>
  <c r="J44" i="12"/>
  <c r="R44" i="12"/>
  <c r="Z44" i="12"/>
  <c r="K44" i="12"/>
  <c r="S44" i="12"/>
  <c r="AA44" i="12"/>
  <c r="E44" i="12"/>
  <c r="U44" i="12"/>
  <c r="F44" i="12"/>
  <c r="V44" i="12"/>
  <c r="G44" i="12"/>
  <c r="W44" i="12"/>
  <c r="L44" i="12"/>
  <c r="AB44" i="12"/>
  <c r="M44" i="12"/>
  <c r="AC44" i="12"/>
  <c r="O44" i="12"/>
  <c r="T44" i="12"/>
  <c r="AD44" i="12"/>
  <c r="D44" i="12"/>
  <c r="N44" i="12"/>
  <c r="H40" i="12"/>
  <c r="P40" i="12"/>
  <c r="X40" i="12"/>
  <c r="I40" i="12"/>
  <c r="Q40" i="12"/>
  <c r="Y40" i="12"/>
  <c r="J40" i="12"/>
  <c r="R40" i="12"/>
  <c r="Z40" i="12"/>
  <c r="K40" i="12"/>
  <c r="S40" i="12"/>
  <c r="AA40" i="12"/>
  <c r="E40" i="12"/>
  <c r="U40" i="12"/>
  <c r="F40" i="12"/>
  <c r="V40" i="12"/>
  <c r="G40" i="12"/>
  <c r="W40" i="12"/>
  <c r="L40" i="12"/>
  <c r="AB40" i="12"/>
  <c r="M40" i="12"/>
  <c r="AC40" i="12"/>
  <c r="D40" i="12"/>
  <c r="N40" i="12"/>
  <c r="O40" i="12"/>
  <c r="T40" i="12"/>
  <c r="AD40" i="12"/>
  <c r="H36" i="12"/>
  <c r="P36" i="12"/>
  <c r="X36" i="12"/>
  <c r="I36" i="12"/>
  <c r="Q36" i="12"/>
  <c r="Y36" i="12"/>
  <c r="J36" i="12"/>
  <c r="R36" i="12"/>
  <c r="Z36" i="12"/>
  <c r="K36" i="12"/>
  <c r="S36" i="12"/>
  <c r="AA36" i="12"/>
  <c r="E36" i="12"/>
  <c r="U36" i="12"/>
  <c r="F36" i="12"/>
  <c r="V36" i="12"/>
  <c r="G36" i="12"/>
  <c r="W36" i="12"/>
  <c r="L36" i="12"/>
  <c r="AB36" i="12"/>
  <c r="M36" i="12"/>
  <c r="AC36" i="12"/>
  <c r="AD36" i="12"/>
  <c r="D36" i="12"/>
  <c r="N36" i="12"/>
  <c r="O36" i="12"/>
  <c r="T36" i="12"/>
  <c r="H32" i="12"/>
  <c r="P32" i="12"/>
  <c r="X32" i="12"/>
  <c r="I32" i="12"/>
  <c r="Q32" i="12"/>
  <c r="Y32" i="12"/>
  <c r="J32" i="12"/>
  <c r="R32" i="12"/>
  <c r="Z32" i="12"/>
  <c r="K32" i="12"/>
  <c r="S32" i="12"/>
  <c r="AA32" i="12"/>
  <c r="E32" i="12"/>
  <c r="U32" i="12"/>
  <c r="F32" i="12"/>
  <c r="V32" i="12"/>
  <c r="G32" i="12"/>
  <c r="W32" i="12"/>
  <c r="L32" i="12"/>
  <c r="AB32" i="12"/>
  <c r="M32" i="12"/>
  <c r="AC32" i="12"/>
  <c r="N32" i="12"/>
  <c r="O32" i="12"/>
  <c r="T32" i="12"/>
  <c r="AD32" i="12"/>
  <c r="D32" i="12"/>
  <c r="H28" i="12"/>
  <c r="P28" i="12"/>
  <c r="X28" i="12"/>
  <c r="I28" i="12"/>
  <c r="Q28" i="12"/>
  <c r="Y28" i="12"/>
  <c r="J28" i="12"/>
  <c r="R28" i="12"/>
  <c r="Z28" i="12"/>
  <c r="K28" i="12"/>
  <c r="S28" i="12"/>
  <c r="AA28" i="12"/>
  <c r="D28" i="12"/>
  <c r="L28" i="12"/>
  <c r="T28" i="12"/>
  <c r="AB28" i="12"/>
  <c r="M28" i="12"/>
  <c r="N28" i="12"/>
  <c r="O28" i="12"/>
  <c r="U28" i="12"/>
  <c r="V28" i="12"/>
  <c r="G28" i="12"/>
  <c r="W28" i="12"/>
  <c r="AC28" i="12"/>
  <c r="AD28" i="12"/>
  <c r="E28" i="12"/>
  <c r="F28" i="12"/>
  <c r="H24" i="12"/>
  <c r="P24" i="12"/>
  <c r="X24" i="12"/>
  <c r="I24" i="12"/>
  <c r="Q24" i="12"/>
  <c r="Y24" i="12"/>
  <c r="J24" i="12"/>
  <c r="R24" i="12"/>
  <c r="Z24" i="12"/>
  <c r="K24" i="12"/>
  <c r="S24" i="12"/>
  <c r="AA24" i="12"/>
  <c r="D24" i="12"/>
  <c r="L24" i="12"/>
  <c r="T24" i="12"/>
  <c r="AB24" i="12"/>
  <c r="O24" i="12"/>
  <c r="U24" i="12"/>
  <c r="V24" i="12"/>
  <c r="E24" i="12"/>
  <c r="W24" i="12"/>
  <c r="F24" i="12"/>
  <c r="AC24" i="12"/>
  <c r="M24" i="12"/>
  <c r="N24" i="12"/>
  <c r="AD24" i="12"/>
  <c r="G24" i="12"/>
  <c r="H20" i="12"/>
  <c r="P20" i="12"/>
  <c r="X20" i="12"/>
  <c r="I20" i="12"/>
  <c r="Q20" i="12"/>
  <c r="Y20" i="12"/>
  <c r="J20" i="12"/>
  <c r="R20" i="12"/>
  <c r="Z20" i="12"/>
  <c r="K20" i="12"/>
  <c r="S20" i="12"/>
  <c r="AA20" i="12"/>
  <c r="D20" i="12"/>
  <c r="L20" i="12"/>
  <c r="T20" i="12"/>
  <c r="AB20" i="12"/>
  <c r="V20" i="12"/>
  <c r="E20" i="12"/>
  <c r="W20" i="12"/>
  <c r="F20" i="12"/>
  <c r="AC20" i="12"/>
  <c r="G20" i="12"/>
  <c r="AD20" i="12"/>
  <c r="M20" i="12"/>
  <c r="N20" i="12"/>
  <c r="O20" i="12"/>
  <c r="U20" i="12"/>
  <c r="D16" i="12"/>
  <c r="E16" i="12"/>
  <c r="H16" i="12"/>
  <c r="P16" i="12"/>
  <c r="X16" i="12"/>
  <c r="I16" i="12"/>
  <c r="Q16" i="12"/>
  <c r="Y16" i="12"/>
  <c r="J16" i="12"/>
  <c r="R16" i="12"/>
  <c r="Z16" i="12"/>
  <c r="K16" i="12"/>
  <c r="S16" i="12"/>
  <c r="AA16" i="12"/>
  <c r="L16" i="12"/>
  <c r="T16" i="12"/>
  <c r="AB16" i="12"/>
  <c r="F16" i="12"/>
  <c r="AC16" i="12"/>
  <c r="G16" i="12"/>
  <c r="AD16" i="12"/>
  <c r="M16" i="12"/>
  <c r="N16" i="12"/>
  <c r="O16" i="12"/>
  <c r="U16" i="12"/>
  <c r="V16" i="12"/>
  <c r="W16" i="12"/>
  <c r="J12" i="12"/>
  <c r="R12" i="12"/>
  <c r="Z12" i="12"/>
  <c r="K12" i="12"/>
  <c r="S12" i="12"/>
  <c r="AA12" i="12"/>
  <c r="D12" i="12"/>
  <c r="L12" i="12"/>
  <c r="T12" i="12"/>
  <c r="AB12" i="12"/>
  <c r="E12" i="12"/>
  <c r="M12" i="12"/>
  <c r="U12" i="12"/>
  <c r="AC12" i="12"/>
  <c r="H12" i="12"/>
  <c r="X12" i="12"/>
  <c r="I12" i="12"/>
  <c r="Y12" i="12"/>
  <c r="N12" i="12"/>
  <c r="AD12" i="12"/>
  <c r="O12" i="12"/>
  <c r="P12" i="12"/>
  <c r="F12" i="12"/>
  <c r="G12" i="12"/>
  <c r="Q12" i="12"/>
  <c r="V12" i="12"/>
  <c r="W12" i="12"/>
  <c r="J8" i="12"/>
  <c r="R8" i="12"/>
  <c r="Z8" i="12"/>
  <c r="K8" i="12"/>
  <c r="S8" i="12"/>
  <c r="AA8" i="12"/>
  <c r="D8" i="12"/>
  <c r="L8" i="12"/>
  <c r="T8" i="12"/>
  <c r="AB8" i="12"/>
  <c r="E8" i="12"/>
  <c r="M8" i="12"/>
  <c r="U8" i="12"/>
  <c r="AC8" i="12"/>
  <c r="F8" i="12"/>
  <c r="N8" i="12"/>
  <c r="V8" i="12"/>
  <c r="AD8" i="12"/>
  <c r="P8" i="12"/>
  <c r="Q8" i="12"/>
  <c r="W8" i="12"/>
  <c r="X8" i="12"/>
  <c r="G8" i="12"/>
  <c r="Y8" i="12"/>
  <c r="H8" i="12"/>
  <c r="I8" i="12"/>
  <c r="O8" i="12"/>
  <c r="J4" i="12"/>
  <c r="R4" i="12"/>
  <c r="Z4" i="12"/>
  <c r="K4" i="12"/>
  <c r="S4" i="12"/>
  <c r="AA4" i="12"/>
  <c r="D4" i="12"/>
  <c r="L4" i="12"/>
  <c r="T4" i="12"/>
  <c r="AB4" i="12"/>
  <c r="E4" i="12"/>
  <c r="M4" i="12"/>
  <c r="U4" i="12"/>
  <c r="AC4" i="12"/>
  <c r="F4" i="12"/>
  <c r="N4" i="12"/>
  <c r="V4" i="12"/>
  <c r="AD4" i="12"/>
  <c r="W4" i="12"/>
  <c r="X4" i="12"/>
  <c r="G4" i="12"/>
  <c r="Y4" i="12"/>
  <c r="H4" i="12"/>
  <c r="I4" i="12"/>
  <c r="O4" i="12"/>
  <c r="P4" i="12"/>
  <c r="Q4" i="12"/>
  <c r="D178" i="12"/>
  <c r="L178" i="12"/>
  <c r="T178" i="12"/>
  <c r="AB178" i="12"/>
  <c r="E178" i="12"/>
  <c r="M178" i="12"/>
  <c r="U178" i="12"/>
  <c r="AC178" i="12"/>
  <c r="F178" i="12"/>
  <c r="N178" i="12"/>
  <c r="V178" i="12"/>
  <c r="AD178" i="12"/>
  <c r="G178" i="12"/>
  <c r="O178" i="12"/>
  <c r="W178" i="12"/>
  <c r="H178" i="12"/>
  <c r="P178" i="12"/>
  <c r="X178" i="12"/>
  <c r="J178" i="12"/>
  <c r="K178" i="12"/>
  <c r="Q178" i="12"/>
  <c r="R178" i="12"/>
  <c r="Y178" i="12"/>
  <c r="AA178" i="12"/>
  <c r="S178" i="12"/>
  <c r="I178" i="12"/>
  <c r="Z178" i="12"/>
  <c r="D162" i="12"/>
  <c r="L162" i="12"/>
  <c r="T162" i="12"/>
  <c r="AB162" i="12"/>
  <c r="E162" i="12"/>
  <c r="M162" i="12"/>
  <c r="U162" i="12"/>
  <c r="AC162" i="12"/>
  <c r="F162" i="12"/>
  <c r="N162" i="12"/>
  <c r="V162" i="12"/>
  <c r="AD162" i="12"/>
  <c r="G162" i="12"/>
  <c r="O162" i="12"/>
  <c r="W162" i="12"/>
  <c r="H162" i="12"/>
  <c r="P162" i="12"/>
  <c r="X162" i="12"/>
  <c r="J162" i="12"/>
  <c r="K162" i="12"/>
  <c r="Q162" i="12"/>
  <c r="R162" i="12"/>
  <c r="Y162" i="12"/>
  <c r="AA162" i="12"/>
  <c r="S162" i="12"/>
  <c r="I162" i="12"/>
  <c r="Z162" i="12"/>
  <c r="D146" i="12"/>
  <c r="L146" i="12"/>
  <c r="T146" i="12"/>
  <c r="AB146" i="12"/>
  <c r="E146" i="12"/>
  <c r="M146" i="12"/>
  <c r="U146" i="12"/>
  <c r="AC146" i="12"/>
  <c r="F146" i="12"/>
  <c r="N146" i="12"/>
  <c r="V146" i="12"/>
  <c r="AD146" i="12"/>
  <c r="G146" i="12"/>
  <c r="O146" i="12"/>
  <c r="W146" i="12"/>
  <c r="H146" i="12"/>
  <c r="P146" i="12"/>
  <c r="X146" i="12"/>
  <c r="J146" i="12"/>
  <c r="K146" i="12"/>
  <c r="Q146" i="12"/>
  <c r="R146" i="12"/>
  <c r="AA146" i="12"/>
  <c r="S146" i="12"/>
  <c r="Y146" i="12"/>
  <c r="I146" i="12"/>
  <c r="Z146" i="12"/>
  <c r="D138" i="12"/>
  <c r="L138" i="12"/>
  <c r="T138" i="12"/>
  <c r="AB138" i="12"/>
  <c r="E138" i="12"/>
  <c r="M138" i="12"/>
  <c r="U138" i="12"/>
  <c r="AC138" i="12"/>
  <c r="F138" i="12"/>
  <c r="N138" i="12"/>
  <c r="V138" i="12"/>
  <c r="AD138" i="12"/>
  <c r="G138" i="12"/>
  <c r="O138" i="12"/>
  <c r="W138" i="12"/>
  <c r="H138" i="12"/>
  <c r="P138" i="12"/>
  <c r="X138" i="12"/>
  <c r="S138" i="12"/>
  <c r="Y138" i="12"/>
  <c r="Z138" i="12"/>
  <c r="I138" i="12"/>
  <c r="AA138" i="12"/>
  <c r="K138" i="12"/>
  <c r="R138" i="12"/>
  <c r="J138" i="12"/>
  <c r="Q138" i="12"/>
  <c r="D126" i="12"/>
  <c r="L126" i="12"/>
  <c r="T126" i="12"/>
  <c r="AB126" i="12"/>
  <c r="E126" i="12"/>
  <c r="M126" i="12"/>
  <c r="U126" i="12"/>
  <c r="AC126" i="12"/>
  <c r="F126" i="12"/>
  <c r="N126" i="12"/>
  <c r="V126" i="12"/>
  <c r="AD126" i="12"/>
  <c r="G126" i="12"/>
  <c r="O126" i="12"/>
  <c r="W126" i="12"/>
  <c r="H126" i="12"/>
  <c r="P126" i="12"/>
  <c r="X126" i="12"/>
  <c r="Q126" i="12"/>
  <c r="R126" i="12"/>
  <c r="S126" i="12"/>
  <c r="Y126" i="12"/>
  <c r="AA126" i="12"/>
  <c r="Z126" i="12"/>
  <c r="I126" i="12"/>
  <c r="K126" i="12"/>
  <c r="J126" i="12"/>
  <c r="J114" i="12"/>
  <c r="R114" i="12"/>
  <c r="Z114" i="12"/>
  <c r="K114" i="12"/>
  <c r="S114" i="12"/>
  <c r="AA114" i="12"/>
  <c r="E114" i="12"/>
  <c r="M114" i="12"/>
  <c r="U114" i="12"/>
  <c r="AC114" i="12"/>
  <c r="L114" i="12"/>
  <c r="X114" i="12"/>
  <c r="N114" i="12"/>
  <c r="Y114" i="12"/>
  <c r="O114" i="12"/>
  <c r="AB114" i="12"/>
  <c r="D114" i="12"/>
  <c r="P114" i="12"/>
  <c r="AD114" i="12"/>
  <c r="F114" i="12"/>
  <c r="Q114" i="12"/>
  <c r="H114" i="12"/>
  <c r="V114" i="12"/>
  <c r="I114" i="12"/>
  <c r="G114" i="12"/>
  <c r="W114" i="12"/>
  <c r="T114" i="12"/>
  <c r="J98" i="12"/>
  <c r="R98" i="12"/>
  <c r="Z98" i="12"/>
  <c r="K98" i="12"/>
  <c r="S98" i="12"/>
  <c r="AA98" i="12"/>
  <c r="D98" i="12"/>
  <c r="L98" i="12"/>
  <c r="T98" i="12"/>
  <c r="AB98" i="12"/>
  <c r="E98" i="12"/>
  <c r="M98" i="12"/>
  <c r="U98" i="12"/>
  <c r="AC98" i="12"/>
  <c r="Q98" i="12"/>
  <c r="F98" i="12"/>
  <c r="V98" i="12"/>
  <c r="G98" i="12"/>
  <c r="W98" i="12"/>
  <c r="H98" i="12"/>
  <c r="X98" i="12"/>
  <c r="I98" i="12"/>
  <c r="Y98" i="12"/>
  <c r="O98" i="12"/>
  <c r="N98" i="12"/>
  <c r="P98" i="12"/>
  <c r="AD98" i="12"/>
  <c r="I82" i="12"/>
  <c r="Q82" i="12"/>
  <c r="Y82" i="12"/>
  <c r="J82" i="12"/>
  <c r="R82" i="12"/>
  <c r="Z82" i="12"/>
  <c r="K82" i="12"/>
  <c r="S82" i="12"/>
  <c r="AA82" i="12"/>
  <c r="D82" i="12"/>
  <c r="L82" i="12"/>
  <c r="T82" i="12"/>
  <c r="AB82" i="12"/>
  <c r="E82" i="12"/>
  <c r="M82" i="12"/>
  <c r="U82" i="12"/>
  <c r="AC82" i="12"/>
  <c r="O82" i="12"/>
  <c r="P82" i="12"/>
  <c r="V82" i="12"/>
  <c r="W82" i="12"/>
  <c r="F82" i="12"/>
  <c r="X82" i="12"/>
  <c r="H82" i="12"/>
  <c r="G82" i="12"/>
  <c r="N82" i="12"/>
  <c r="AD82" i="12"/>
  <c r="H50" i="12"/>
  <c r="P50" i="12"/>
  <c r="X50" i="12"/>
  <c r="I50" i="12"/>
  <c r="Q50" i="12"/>
  <c r="Y50" i="12"/>
  <c r="J50" i="12"/>
  <c r="R50" i="12"/>
  <c r="Z50" i="12"/>
  <c r="G50" i="12"/>
  <c r="U50" i="12"/>
  <c r="K50" i="12"/>
  <c r="V50" i="12"/>
  <c r="L50" i="12"/>
  <c r="W50" i="12"/>
  <c r="M50" i="12"/>
  <c r="AA50" i="12"/>
  <c r="N50" i="12"/>
  <c r="AB50" i="12"/>
  <c r="O50" i="12"/>
  <c r="S50" i="12"/>
  <c r="T50" i="12"/>
  <c r="AC50" i="12"/>
  <c r="AD50" i="12"/>
  <c r="E50" i="12"/>
  <c r="D50" i="12"/>
  <c r="F50" i="12"/>
  <c r="H34" i="12"/>
  <c r="P34" i="12"/>
  <c r="X34" i="12"/>
  <c r="I34" i="12"/>
  <c r="Q34" i="12"/>
  <c r="Y34" i="12"/>
  <c r="J34" i="12"/>
  <c r="R34" i="12"/>
  <c r="Z34" i="12"/>
  <c r="K34" i="12"/>
  <c r="S34" i="12"/>
  <c r="AA34" i="12"/>
  <c r="M34" i="12"/>
  <c r="AC34" i="12"/>
  <c r="N34" i="12"/>
  <c r="AD34" i="12"/>
  <c r="O34" i="12"/>
  <c r="D34" i="12"/>
  <c r="T34" i="12"/>
  <c r="E34" i="12"/>
  <c r="U34" i="12"/>
  <c r="F34" i="12"/>
  <c r="G34" i="12"/>
  <c r="L34" i="12"/>
  <c r="V34" i="12"/>
  <c r="AB34" i="12"/>
  <c r="W34" i="12"/>
  <c r="H26" i="12"/>
  <c r="P26" i="12"/>
  <c r="X26" i="12"/>
  <c r="I26" i="12"/>
  <c r="Q26" i="12"/>
  <c r="Y26" i="12"/>
  <c r="J26" i="12"/>
  <c r="R26" i="12"/>
  <c r="Z26" i="12"/>
  <c r="K26" i="12"/>
  <c r="S26" i="12"/>
  <c r="AA26" i="12"/>
  <c r="D26" i="12"/>
  <c r="L26" i="12"/>
  <c r="T26" i="12"/>
  <c r="AB26" i="12"/>
  <c r="E26" i="12"/>
  <c r="W26" i="12"/>
  <c r="F26" i="12"/>
  <c r="AC26" i="12"/>
  <c r="G26" i="12"/>
  <c r="AD26" i="12"/>
  <c r="M26" i="12"/>
  <c r="N26" i="12"/>
  <c r="O26" i="12"/>
  <c r="U26" i="12"/>
  <c r="V26" i="12"/>
  <c r="H22" i="12"/>
  <c r="P22" i="12"/>
  <c r="X22" i="12"/>
  <c r="I22" i="12"/>
  <c r="Q22" i="12"/>
  <c r="Y22" i="12"/>
  <c r="J22" i="12"/>
  <c r="R22" i="12"/>
  <c r="Z22" i="12"/>
  <c r="K22" i="12"/>
  <c r="S22" i="12"/>
  <c r="AA22" i="12"/>
  <c r="D22" i="12"/>
  <c r="L22" i="12"/>
  <c r="T22" i="12"/>
  <c r="AB22" i="12"/>
  <c r="G22" i="12"/>
  <c r="AD22" i="12"/>
  <c r="M22" i="12"/>
  <c r="N22" i="12"/>
  <c r="O22" i="12"/>
  <c r="U22" i="12"/>
  <c r="F22" i="12"/>
  <c r="V22" i="12"/>
  <c r="W22" i="12"/>
  <c r="AC22" i="12"/>
  <c r="E22" i="12"/>
  <c r="H18" i="12"/>
  <c r="P18" i="12"/>
  <c r="X18" i="12"/>
  <c r="I18" i="12"/>
  <c r="Q18" i="12"/>
  <c r="Y18" i="12"/>
  <c r="J18" i="12"/>
  <c r="R18" i="12"/>
  <c r="Z18" i="12"/>
  <c r="K18" i="12"/>
  <c r="S18" i="12"/>
  <c r="AA18" i="12"/>
  <c r="D18" i="12"/>
  <c r="L18" i="12"/>
  <c r="T18" i="12"/>
  <c r="AB18" i="12"/>
  <c r="N18" i="12"/>
  <c r="O18" i="12"/>
  <c r="U18" i="12"/>
  <c r="V18" i="12"/>
  <c r="E18" i="12"/>
  <c r="W18" i="12"/>
  <c r="G18" i="12"/>
  <c r="M18" i="12"/>
  <c r="AC18" i="12"/>
  <c r="AD18" i="12"/>
  <c r="F18" i="12"/>
  <c r="D158" i="12"/>
  <c r="L158" i="12"/>
  <c r="T158" i="12"/>
  <c r="AB158" i="12"/>
  <c r="E158" i="12"/>
  <c r="M158" i="12"/>
  <c r="U158" i="12"/>
  <c r="AC158" i="12"/>
  <c r="F158" i="12"/>
  <c r="N158" i="12"/>
  <c r="V158" i="12"/>
  <c r="AD158" i="12"/>
  <c r="G158" i="12"/>
  <c r="O158" i="12"/>
  <c r="W158" i="12"/>
  <c r="H158" i="12"/>
  <c r="P158" i="12"/>
  <c r="X158" i="12"/>
  <c r="Q158" i="12"/>
  <c r="R158" i="12"/>
  <c r="S158" i="12"/>
  <c r="Y158" i="12"/>
  <c r="AA158" i="12"/>
  <c r="Z158" i="12"/>
  <c r="I158" i="12"/>
  <c r="K158" i="12"/>
  <c r="J158" i="12"/>
  <c r="D118" i="12"/>
  <c r="L118" i="12"/>
  <c r="T118" i="12"/>
  <c r="AB118" i="12"/>
  <c r="E118" i="12"/>
  <c r="M118" i="12"/>
  <c r="U118" i="12"/>
  <c r="AC118" i="12"/>
  <c r="F118" i="12"/>
  <c r="N118" i="12"/>
  <c r="V118" i="12"/>
  <c r="AD118" i="12"/>
  <c r="G118" i="12"/>
  <c r="O118" i="12"/>
  <c r="W118" i="12"/>
  <c r="H118" i="12"/>
  <c r="P118" i="12"/>
  <c r="X118" i="12"/>
  <c r="Z118" i="12"/>
  <c r="I118" i="12"/>
  <c r="AA118" i="12"/>
  <c r="J118" i="12"/>
  <c r="K118" i="12"/>
  <c r="R118" i="12"/>
  <c r="Y118" i="12"/>
  <c r="Q118" i="12"/>
  <c r="S118" i="12"/>
  <c r="J102" i="12"/>
  <c r="R102" i="12"/>
  <c r="Z102" i="12"/>
  <c r="K102" i="12"/>
  <c r="S102" i="12"/>
  <c r="AA102" i="12"/>
  <c r="D102" i="12"/>
  <c r="L102" i="12"/>
  <c r="T102" i="12"/>
  <c r="AB102" i="12"/>
  <c r="E102" i="12"/>
  <c r="M102" i="12"/>
  <c r="U102" i="12"/>
  <c r="AC102" i="12"/>
  <c r="Q102" i="12"/>
  <c r="F102" i="12"/>
  <c r="V102" i="12"/>
  <c r="G102" i="12"/>
  <c r="W102" i="12"/>
  <c r="H102" i="12"/>
  <c r="X102" i="12"/>
  <c r="I102" i="12"/>
  <c r="Y102" i="12"/>
  <c r="O102" i="12"/>
  <c r="N102" i="12"/>
  <c r="P102" i="12"/>
  <c r="AD102" i="12"/>
  <c r="H78" i="12"/>
  <c r="P78" i="12"/>
  <c r="X78" i="12"/>
  <c r="I78" i="12"/>
  <c r="Q78" i="12"/>
  <c r="Y78" i="12"/>
  <c r="J78" i="12"/>
  <c r="R78" i="12"/>
  <c r="Z78" i="12"/>
  <c r="D78" i="12"/>
  <c r="L78" i="12"/>
  <c r="T78" i="12"/>
  <c r="AB78" i="12"/>
  <c r="E78" i="12"/>
  <c r="U78" i="12"/>
  <c r="F78" i="12"/>
  <c r="V78" i="12"/>
  <c r="G78" i="12"/>
  <c r="W78" i="12"/>
  <c r="K78" i="12"/>
  <c r="AA78" i="12"/>
  <c r="M78" i="12"/>
  <c r="AC78" i="12"/>
  <c r="N78" i="12"/>
  <c r="S78" i="12"/>
  <c r="O78" i="12"/>
  <c r="AD78" i="12"/>
  <c r="H62" i="12"/>
  <c r="P62" i="12"/>
  <c r="X62" i="12"/>
  <c r="I62" i="12"/>
  <c r="Q62" i="12"/>
  <c r="Y62" i="12"/>
  <c r="J62" i="12"/>
  <c r="R62" i="12"/>
  <c r="Z62" i="12"/>
  <c r="K62" i="12"/>
  <c r="S62" i="12"/>
  <c r="AA62" i="12"/>
  <c r="D62" i="12"/>
  <c r="L62" i="12"/>
  <c r="T62" i="12"/>
  <c r="AB62" i="12"/>
  <c r="U62" i="12"/>
  <c r="V62" i="12"/>
  <c r="E62" i="12"/>
  <c r="W62" i="12"/>
  <c r="F62" i="12"/>
  <c r="AC62" i="12"/>
  <c r="G62" i="12"/>
  <c r="AD62" i="12"/>
  <c r="M62" i="12"/>
  <c r="N62" i="12"/>
  <c r="O62" i="12"/>
  <c r="H54" i="12"/>
  <c r="P54" i="12"/>
  <c r="X54" i="12"/>
  <c r="I54" i="12"/>
  <c r="Q54" i="12"/>
  <c r="Y54" i="12"/>
  <c r="J54" i="12"/>
  <c r="R54" i="12"/>
  <c r="Z54" i="12"/>
  <c r="K54" i="12"/>
  <c r="S54" i="12"/>
  <c r="AA54" i="12"/>
  <c r="D54" i="12"/>
  <c r="L54" i="12"/>
  <c r="T54" i="12"/>
  <c r="AB54" i="12"/>
  <c r="G54" i="12"/>
  <c r="AD54" i="12"/>
  <c r="M54" i="12"/>
  <c r="N54" i="12"/>
  <c r="O54" i="12"/>
  <c r="U54" i="12"/>
  <c r="E54" i="12"/>
  <c r="F54" i="12"/>
  <c r="V54" i="12"/>
  <c r="AC54" i="12"/>
  <c r="W54" i="12"/>
  <c r="H46" i="12"/>
  <c r="P46" i="12"/>
  <c r="X46" i="12"/>
  <c r="I46" i="12"/>
  <c r="Q46" i="12"/>
  <c r="Y46" i="12"/>
  <c r="J46" i="12"/>
  <c r="R46" i="12"/>
  <c r="Z46" i="12"/>
  <c r="K46" i="12"/>
  <c r="S46" i="12"/>
  <c r="AA46" i="12"/>
  <c r="M46" i="12"/>
  <c r="AC46" i="12"/>
  <c r="N46" i="12"/>
  <c r="AD46" i="12"/>
  <c r="O46" i="12"/>
  <c r="D46" i="12"/>
  <c r="T46" i="12"/>
  <c r="E46" i="12"/>
  <c r="U46" i="12"/>
  <c r="F46" i="12"/>
  <c r="G46" i="12"/>
  <c r="L46" i="12"/>
  <c r="V46" i="12"/>
  <c r="W46" i="12"/>
  <c r="AB46" i="12"/>
  <c r="H42" i="12"/>
  <c r="P42" i="12"/>
  <c r="X42" i="12"/>
  <c r="I42" i="12"/>
  <c r="Q42" i="12"/>
  <c r="Y42" i="12"/>
  <c r="J42" i="12"/>
  <c r="R42" i="12"/>
  <c r="Z42" i="12"/>
  <c r="K42" i="12"/>
  <c r="S42" i="12"/>
  <c r="AA42" i="12"/>
  <c r="M42" i="12"/>
  <c r="AC42" i="12"/>
  <c r="N42" i="12"/>
  <c r="AD42" i="12"/>
  <c r="O42" i="12"/>
  <c r="D42" i="12"/>
  <c r="T42" i="12"/>
  <c r="E42" i="12"/>
  <c r="U42" i="12"/>
  <c r="AB42" i="12"/>
  <c r="F42" i="12"/>
  <c r="G42" i="12"/>
  <c r="W42" i="12"/>
  <c r="L42" i="12"/>
  <c r="V42" i="12"/>
  <c r="H38" i="12"/>
  <c r="P38" i="12"/>
  <c r="X38" i="12"/>
  <c r="I38" i="12"/>
  <c r="Q38" i="12"/>
  <c r="Y38" i="12"/>
  <c r="J38" i="12"/>
  <c r="R38" i="12"/>
  <c r="Z38" i="12"/>
  <c r="K38" i="12"/>
  <c r="S38" i="12"/>
  <c r="AA38" i="12"/>
  <c r="M38" i="12"/>
  <c r="AC38" i="12"/>
  <c r="N38" i="12"/>
  <c r="AD38" i="12"/>
  <c r="O38" i="12"/>
  <c r="D38" i="12"/>
  <c r="T38" i="12"/>
  <c r="E38" i="12"/>
  <c r="U38" i="12"/>
  <c r="L38" i="12"/>
  <c r="V38" i="12"/>
  <c r="W38" i="12"/>
  <c r="AB38" i="12"/>
  <c r="F38" i="12"/>
  <c r="G38" i="12"/>
  <c r="H30" i="12"/>
  <c r="P30" i="12"/>
  <c r="X30" i="12"/>
  <c r="I30" i="12"/>
  <c r="Q30" i="12"/>
  <c r="Y30" i="12"/>
  <c r="J30" i="12"/>
  <c r="R30" i="12"/>
  <c r="Z30" i="12"/>
  <c r="K30" i="12"/>
  <c r="S30" i="12"/>
  <c r="AA30" i="12"/>
  <c r="D30" i="12"/>
  <c r="L30" i="12"/>
  <c r="T30" i="12"/>
  <c r="AB30" i="12"/>
  <c r="U30" i="12"/>
  <c r="V30" i="12"/>
  <c r="E30" i="12"/>
  <c r="W30" i="12"/>
  <c r="F30" i="12"/>
  <c r="AC30" i="12"/>
  <c r="G30" i="12"/>
  <c r="AD30" i="12"/>
  <c r="N30" i="12"/>
  <c r="O30" i="12"/>
  <c r="M30" i="12"/>
  <c r="H179" i="12"/>
  <c r="P179" i="12"/>
  <c r="X179" i="12"/>
  <c r="I179" i="12"/>
  <c r="Q179" i="12"/>
  <c r="Y179" i="12"/>
  <c r="J179" i="12"/>
  <c r="R179" i="12"/>
  <c r="Z179" i="12"/>
  <c r="K179" i="12"/>
  <c r="S179" i="12"/>
  <c r="AA179" i="12"/>
  <c r="D179" i="12"/>
  <c r="L179" i="12"/>
  <c r="T179" i="12"/>
  <c r="AB179" i="12"/>
  <c r="E179" i="12"/>
  <c r="W179" i="12"/>
  <c r="F179" i="12"/>
  <c r="AC179" i="12"/>
  <c r="G179" i="12"/>
  <c r="AD179" i="12"/>
  <c r="M179" i="12"/>
  <c r="N179" i="12"/>
  <c r="O179" i="12"/>
  <c r="V179" i="12"/>
  <c r="U179" i="12"/>
  <c r="H175" i="12"/>
  <c r="P175" i="12"/>
  <c r="X175" i="12"/>
  <c r="I175" i="12"/>
  <c r="Q175" i="12"/>
  <c r="Y175" i="12"/>
  <c r="J175" i="12"/>
  <c r="R175" i="12"/>
  <c r="Z175" i="12"/>
  <c r="K175" i="12"/>
  <c r="S175" i="12"/>
  <c r="AA175" i="12"/>
  <c r="D175" i="12"/>
  <c r="L175" i="12"/>
  <c r="T175" i="12"/>
  <c r="AB175" i="12"/>
  <c r="G175" i="12"/>
  <c r="AD175" i="12"/>
  <c r="M175" i="12"/>
  <c r="N175" i="12"/>
  <c r="O175" i="12"/>
  <c r="F175" i="12"/>
  <c r="U175" i="12"/>
  <c r="V175" i="12"/>
  <c r="AC175" i="12"/>
  <c r="E175" i="12"/>
  <c r="W175" i="12"/>
  <c r="H171" i="12"/>
  <c r="P171" i="12"/>
  <c r="X171" i="12"/>
  <c r="I171" i="12"/>
  <c r="Q171" i="12"/>
  <c r="Y171" i="12"/>
  <c r="J171" i="12"/>
  <c r="R171" i="12"/>
  <c r="Z171" i="12"/>
  <c r="K171" i="12"/>
  <c r="S171" i="12"/>
  <c r="AA171" i="12"/>
  <c r="D171" i="12"/>
  <c r="L171" i="12"/>
  <c r="T171" i="12"/>
  <c r="AB171" i="12"/>
  <c r="N171" i="12"/>
  <c r="O171" i="12"/>
  <c r="U171" i="12"/>
  <c r="V171" i="12"/>
  <c r="F171" i="12"/>
  <c r="E171" i="12"/>
  <c r="W171" i="12"/>
  <c r="AC171" i="12"/>
  <c r="M171" i="12"/>
  <c r="G171" i="12"/>
  <c r="AD171" i="12"/>
  <c r="H167" i="12"/>
  <c r="P167" i="12"/>
  <c r="X167" i="12"/>
  <c r="I167" i="12"/>
  <c r="Q167" i="12"/>
  <c r="Y167" i="12"/>
  <c r="J167" i="12"/>
  <c r="R167" i="12"/>
  <c r="Z167" i="12"/>
  <c r="K167" i="12"/>
  <c r="S167" i="12"/>
  <c r="AA167" i="12"/>
  <c r="D167" i="12"/>
  <c r="L167" i="12"/>
  <c r="T167" i="12"/>
  <c r="AB167" i="12"/>
  <c r="U167" i="12"/>
  <c r="V167" i="12"/>
  <c r="E167" i="12"/>
  <c r="W167" i="12"/>
  <c r="F167" i="12"/>
  <c r="AC167" i="12"/>
  <c r="G167" i="12"/>
  <c r="AD167" i="12"/>
  <c r="M167" i="12"/>
  <c r="O167" i="12"/>
  <c r="N167" i="12"/>
  <c r="H163" i="12"/>
  <c r="P163" i="12"/>
  <c r="X163" i="12"/>
  <c r="I163" i="12"/>
  <c r="Q163" i="12"/>
  <c r="Y163" i="12"/>
  <c r="J163" i="12"/>
  <c r="R163" i="12"/>
  <c r="Z163" i="12"/>
  <c r="K163" i="12"/>
  <c r="S163" i="12"/>
  <c r="AA163" i="12"/>
  <c r="D163" i="12"/>
  <c r="L163" i="12"/>
  <c r="T163" i="12"/>
  <c r="AB163" i="12"/>
  <c r="E163" i="12"/>
  <c r="W163" i="12"/>
  <c r="F163" i="12"/>
  <c r="AC163" i="12"/>
  <c r="G163" i="12"/>
  <c r="AD163" i="12"/>
  <c r="M163" i="12"/>
  <c r="N163" i="12"/>
  <c r="O163" i="12"/>
  <c r="V163" i="12"/>
  <c r="U163" i="12"/>
  <c r="H159" i="12"/>
  <c r="P159" i="12"/>
  <c r="X159" i="12"/>
  <c r="I159" i="12"/>
  <c r="Q159" i="12"/>
  <c r="Y159" i="12"/>
  <c r="J159" i="12"/>
  <c r="R159" i="12"/>
  <c r="Z159" i="12"/>
  <c r="K159" i="12"/>
  <c r="S159" i="12"/>
  <c r="AA159" i="12"/>
  <c r="D159" i="12"/>
  <c r="L159" i="12"/>
  <c r="T159" i="12"/>
  <c r="AB159" i="12"/>
  <c r="G159" i="12"/>
  <c r="AD159" i="12"/>
  <c r="M159" i="12"/>
  <c r="N159" i="12"/>
  <c r="O159" i="12"/>
  <c r="AC159" i="12"/>
  <c r="U159" i="12"/>
  <c r="V159" i="12"/>
  <c r="F159" i="12"/>
  <c r="E159" i="12"/>
  <c r="W159" i="12"/>
  <c r="H155" i="12"/>
  <c r="P155" i="12"/>
  <c r="X155" i="12"/>
  <c r="I155" i="12"/>
  <c r="Q155" i="12"/>
  <c r="Y155" i="12"/>
  <c r="J155" i="12"/>
  <c r="R155" i="12"/>
  <c r="Z155" i="12"/>
  <c r="K155" i="12"/>
  <c r="S155" i="12"/>
  <c r="AA155" i="12"/>
  <c r="D155" i="12"/>
  <c r="L155" i="12"/>
  <c r="T155" i="12"/>
  <c r="AB155" i="12"/>
  <c r="N155" i="12"/>
  <c r="O155" i="12"/>
  <c r="U155" i="12"/>
  <c r="V155" i="12"/>
  <c r="AC155" i="12"/>
  <c r="E155" i="12"/>
  <c r="W155" i="12"/>
  <c r="F155" i="12"/>
  <c r="M155" i="12"/>
  <c r="G155" i="12"/>
  <c r="AD155" i="12"/>
  <c r="H151" i="12"/>
  <c r="P151" i="12"/>
  <c r="X151" i="12"/>
  <c r="I151" i="12"/>
  <c r="Q151" i="12"/>
  <c r="Y151" i="12"/>
  <c r="J151" i="12"/>
  <c r="R151" i="12"/>
  <c r="Z151" i="12"/>
  <c r="K151" i="12"/>
  <c r="S151" i="12"/>
  <c r="AA151" i="12"/>
  <c r="D151" i="12"/>
  <c r="L151" i="12"/>
  <c r="T151" i="12"/>
  <c r="AB151" i="12"/>
  <c r="U151" i="12"/>
  <c r="V151" i="12"/>
  <c r="E151" i="12"/>
  <c r="W151" i="12"/>
  <c r="F151" i="12"/>
  <c r="AC151" i="12"/>
  <c r="M151" i="12"/>
  <c r="G151" i="12"/>
  <c r="AD151" i="12"/>
  <c r="O151" i="12"/>
  <c r="N151" i="12"/>
  <c r="H147" i="12"/>
  <c r="P147" i="12"/>
  <c r="X147" i="12"/>
  <c r="I147" i="12"/>
  <c r="Q147" i="12"/>
  <c r="Y147" i="12"/>
  <c r="J147" i="12"/>
  <c r="R147" i="12"/>
  <c r="Z147" i="12"/>
  <c r="K147" i="12"/>
  <c r="S147" i="12"/>
  <c r="AA147" i="12"/>
  <c r="D147" i="12"/>
  <c r="L147" i="12"/>
  <c r="T147" i="12"/>
  <c r="AB147" i="12"/>
  <c r="E147" i="12"/>
  <c r="W147" i="12"/>
  <c r="F147" i="12"/>
  <c r="AC147" i="12"/>
  <c r="G147" i="12"/>
  <c r="AD147" i="12"/>
  <c r="M147" i="12"/>
  <c r="O147" i="12"/>
  <c r="N147" i="12"/>
  <c r="V147" i="12"/>
  <c r="U147" i="12"/>
  <c r="H143" i="12"/>
  <c r="P143" i="12"/>
  <c r="X143" i="12"/>
  <c r="I143" i="12"/>
  <c r="Q143" i="12"/>
  <c r="Y143" i="12"/>
  <c r="J143" i="12"/>
  <c r="R143" i="12"/>
  <c r="Z143" i="12"/>
  <c r="K143" i="12"/>
  <c r="S143" i="12"/>
  <c r="AA143" i="12"/>
  <c r="D143" i="12"/>
  <c r="L143" i="12"/>
  <c r="T143" i="12"/>
  <c r="AB143" i="12"/>
  <c r="G143" i="12"/>
  <c r="AD143" i="12"/>
  <c r="M143" i="12"/>
  <c r="N143" i="12"/>
  <c r="O143" i="12"/>
  <c r="AC143" i="12"/>
  <c r="U143" i="12"/>
  <c r="V143" i="12"/>
  <c r="F143" i="12"/>
  <c r="E143" i="12"/>
  <c r="W143" i="12"/>
  <c r="H139" i="12"/>
  <c r="P139" i="12"/>
  <c r="X139" i="12"/>
  <c r="I139" i="12"/>
  <c r="Q139" i="12"/>
  <c r="Y139" i="12"/>
  <c r="J139" i="12"/>
  <c r="R139" i="12"/>
  <c r="Z139" i="12"/>
  <c r="K139" i="12"/>
  <c r="S139" i="12"/>
  <c r="AA139" i="12"/>
  <c r="D139" i="12"/>
  <c r="L139" i="12"/>
  <c r="T139" i="12"/>
  <c r="AB139" i="12"/>
  <c r="N139" i="12"/>
  <c r="O139" i="12"/>
  <c r="U139" i="12"/>
  <c r="V139" i="12"/>
  <c r="AC139" i="12"/>
  <c r="E139" i="12"/>
  <c r="W139" i="12"/>
  <c r="F139" i="12"/>
  <c r="M139" i="12"/>
  <c r="G139" i="12"/>
  <c r="AD139" i="12"/>
  <c r="H135" i="12"/>
  <c r="P135" i="12"/>
  <c r="X135" i="12"/>
  <c r="I135" i="12"/>
  <c r="Q135" i="12"/>
  <c r="Y135" i="12"/>
  <c r="J135" i="12"/>
  <c r="R135" i="12"/>
  <c r="Z135" i="12"/>
  <c r="K135" i="12"/>
  <c r="S135" i="12"/>
  <c r="AA135" i="12"/>
  <c r="D135" i="12"/>
  <c r="L135" i="12"/>
  <c r="T135" i="12"/>
  <c r="AB135" i="12"/>
  <c r="U135" i="12"/>
  <c r="V135" i="12"/>
  <c r="E135" i="12"/>
  <c r="W135" i="12"/>
  <c r="F135" i="12"/>
  <c r="AC135" i="12"/>
  <c r="M135" i="12"/>
  <c r="O135" i="12"/>
  <c r="G135" i="12"/>
  <c r="AD135" i="12"/>
  <c r="N135" i="12"/>
  <c r="H131" i="12"/>
  <c r="P131" i="12"/>
  <c r="X131" i="12"/>
  <c r="I131" i="12"/>
  <c r="Q131" i="12"/>
  <c r="Y131" i="12"/>
  <c r="J131" i="12"/>
  <c r="R131" i="12"/>
  <c r="Z131" i="12"/>
  <c r="K131" i="12"/>
  <c r="S131" i="12"/>
  <c r="AA131" i="12"/>
  <c r="D131" i="12"/>
  <c r="L131" i="12"/>
  <c r="T131" i="12"/>
  <c r="AB131" i="12"/>
  <c r="E131" i="12"/>
  <c r="W131" i="12"/>
  <c r="F131" i="12"/>
  <c r="AC131" i="12"/>
  <c r="G131" i="12"/>
  <c r="AD131" i="12"/>
  <c r="M131" i="12"/>
  <c r="O131" i="12"/>
  <c r="V131" i="12"/>
  <c r="N131" i="12"/>
  <c r="U131" i="12"/>
  <c r="H127" i="12"/>
  <c r="P127" i="12"/>
  <c r="X127" i="12"/>
  <c r="I127" i="12"/>
  <c r="Q127" i="12"/>
  <c r="Y127" i="12"/>
  <c r="J127" i="12"/>
  <c r="R127" i="12"/>
  <c r="Z127" i="12"/>
  <c r="K127" i="12"/>
  <c r="S127" i="12"/>
  <c r="AA127" i="12"/>
  <c r="D127" i="12"/>
  <c r="L127" i="12"/>
  <c r="T127" i="12"/>
  <c r="AB127" i="12"/>
  <c r="G127" i="12"/>
  <c r="AD127" i="12"/>
  <c r="M127" i="12"/>
  <c r="N127" i="12"/>
  <c r="O127" i="12"/>
  <c r="F127" i="12"/>
  <c r="U127" i="12"/>
  <c r="V127" i="12"/>
  <c r="AC127" i="12"/>
  <c r="E127" i="12"/>
  <c r="W127" i="12"/>
  <c r="H123" i="12"/>
  <c r="P123" i="12"/>
  <c r="X123" i="12"/>
  <c r="I123" i="12"/>
  <c r="Q123" i="12"/>
  <c r="Y123" i="12"/>
  <c r="J123" i="12"/>
  <c r="R123" i="12"/>
  <c r="Z123" i="12"/>
  <c r="K123" i="12"/>
  <c r="S123" i="12"/>
  <c r="AA123" i="12"/>
  <c r="D123" i="12"/>
  <c r="L123" i="12"/>
  <c r="T123" i="12"/>
  <c r="AB123" i="12"/>
  <c r="N123" i="12"/>
  <c r="O123" i="12"/>
  <c r="U123" i="12"/>
  <c r="AC123" i="12"/>
  <c r="V123" i="12"/>
  <c r="F123" i="12"/>
  <c r="E123" i="12"/>
  <c r="W123" i="12"/>
  <c r="M123" i="12"/>
  <c r="G123" i="12"/>
  <c r="AD123" i="12"/>
  <c r="H119" i="12"/>
  <c r="P119" i="12"/>
  <c r="X119" i="12"/>
  <c r="I119" i="12"/>
  <c r="Q119" i="12"/>
  <c r="Y119" i="12"/>
  <c r="J119" i="12"/>
  <c r="R119" i="12"/>
  <c r="Z119" i="12"/>
  <c r="K119" i="12"/>
  <c r="S119" i="12"/>
  <c r="AA119" i="12"/>
  <c r="D119" i="12"/>
  <c r="L119" i="12"/>
  <c r="T119" i="12"/>
  <c r="AB119" i="12"/>
  <c r="U119" i="12"/>
  <c r="V119" i="12"/>
  <c r="E119" i="12"/>
  <c r="W119" i="12"/>
  <c r="F119" i="12"/>
  <c r="AC119" i="12"/>
  <c r="G119" i="12"/>
  <c r="AD119" i="12"/>
  <c r="M119" i="12"/>
  <c r="O119" i="12"/>
  <c r="N119" i="12"/>
  <c r="F115" i="12"/>
  <c r="N115" i="12"/>
  <c r="V115" i="12"/>
  <c r="G115" i="12"/>
  <c r="O115" i="12"/>
  <c r="W115" i="12"/>
  <c r="I115" i="12"/>
  <c r="Q115" i="12"/>
  <c r="Y115" i="12"/>
  <c r="J115" i="12"/>
  <c r="U115" i="12"/>
  <c r="K115" i="12"/>
  <c r="X115" i="12"/>
  <c r="L115" i="12"/>
  <c r="Z115" i="12"/>
  <c r="M115" i="12"/>
  <c r="AA115" i="12"/>
  <c r="P115" i="12"/>
  <c r="AB115" i="12"/>
  <c r="E115" i="12"/>
  <c r="S115" i="12"/>
  <c r="AD115" i="12"/>
  <c r="D115" i="12"/>
  <c r="H115" i="12"/>
  <c r="R115" i="12"/>
  <c r="T115" i="12"/>
  <c r="AC115" i="12"/>
  <c r="F111" i="12"/>
  <c r="N111" i="12"/>
  <c r="V111" i="12"/>
  <c r="AD111" i="12"/>
  <c r="G111" i="12"/>
  <c r="O111" i="12"/>
  <c r="W111" i="12"/>
  <c r="I111" i="12"/>
  <c r="Q111" i="12"/>
  <c r="Y111" i="12"/>
  <c r="E111" i="12"/>
  <c r="S111" i="12"/>
  <c r="H111" i="12"/>
  <c r="T111" i="12"/>
  <c r="J111" i="12"/>
  <c r="U111" i="12"/>
  <c r="K111" i="12"/>
  <c r="X111" i="12"/>
  <c r="L111" i="12"/>
  <c r="Z111" i="12"/>
  <c r="P111" i="12"/>
  <c r="AB111" i="12"/>
  <c r="M111" i="12"/>
  <c r="R111" i="12"/>
  <c r="AA111" i="12"/>
  <c r="AC111" i="12"/>
  <c r="D111" i="12"/>
  <c r="F107" i="12"/>
  <c r="N107" i="12"/>
  <c r="V107" i="12"/>
  <c r="AD107" i="12"/>
  <c r="G107" i="12"/>
  <c r="O107" i="12"/>
  <c r="W107" i="12"/>
  <c r="H107" i="12"/>
  <c r="P107" i="12"/>
  <c r="X107" i="12"/>
  <c r="I107" i="12"/>
  <c r="Q107" i="12"/>
  <c r="Y107" i="12"/>
  <c r="E107" i="12"/>
  <c r="U107" i="12"/>
  <c r="J107" i="12"/>
  <c r="Z107" i="12"/>
  <c r="K107" i="12"/>
  <c r="AA107" i="12"/>
  <c r="L107" i="12"/>
  <c r="AB107" i="12"/>
  <c r="M107" i="12"/>
  <c r="AC107" i="12"/>
  <c r="S107" i="12"/>
  <c r="D107" i="12"/>
  <c r="R107" i="12"/>
  <c r="T107" i="12"/>
  <c r="F103" i="12"/>
  <c r="N103" i="12"/>
  <c r="V103" i="12"/>
  <c r="AD103" i="12"/>
  <c r="G103" i="12"/>
  <c r="O103" i="12"/>
  <c r="W103" i="12"/>
  <c r="H103" i="12"/>
  <c r="P103" i="12"/>
  <c r="X103" i="12"/>
  <c r="I103" i="12"/>
  <c r="Q103" i="12"/>
  <c r="Y103" i="12"/>
  <c r="E103" i="12"/>
  <c r="U103" i="12"/>
  <c r="J103" i="12"/>
  <c r="Z103" i="12"/>
  <c r="K103" i="12"/>
  <c r="AA103" i="12"/>
  <c r="L103" i="12"/>
  <c r="AB103" i="12"/>
  <c r="M103" i="12"/>
  <c r="AC103" i="12"/>
  <c r="S103" i="12"/>
  <c r="T103" i="12"/>
  <c r="D103" i="12"/>
  <c r="R103" i="12"/>
  <c r="F99" i="12"/>
  <c r="N99" i="12"/>
  <c r="V99" i="12"/>
  <c r="AD99" i="12"/>
  <c r="G99" i="12"/>
  <c r="O99" i="12"/>
  <c r="W99" i="12"/>
  <c r="H99" i="12"/>
  <c r="P99" i="12"/>
  <c r="X99" i="12"/>
  <c r="I99" i="12"/>
  <c r="Q99" i="12"/>
  <c r="Y99" i="12"/>
  <c r="E99" i="12"/>
  <c r="U99" i="12"/>
  <c r="J99" i="12"/>
  <c r="Z99" i="12"/>
  <c r="K99" i="12"/>
  <c r="AA99" i="12"/>
  <c r="L99" i="12"/>
  <c r="AB99" i="12"/>
  <c r="M99" i="12"/>
  <c r="AC99" i="12"/>
  <c r="S99" i="12"/>
  <c r="D99" i="12"/>
  <c r="T99" i="12"/>
  <c r="R99" i="12"/>
  <c r="F95" i="12"/>
  <c r="N95" i="12"/>
  <c r="V95" i="12"/>
  <c r="AD95" i="12"/>
  <c r="G95" i="12"/>
  <c r="O95" i="12"/>
  <c r="W95" i="12"/>
  <c r="H95" i="12"/>
  <c r="P95" i="12"/>
  <c r="X95" i="12"/>
  <c r="I95" i="12"/>
  <c r="Q95" i="12"/>
  <c r="Y95" i="12"/>
  <c r="E95" i="12"/>
  <c r="U95" i="12"/>
  <c r="J95" i="12"/>
  <c r="Z95" i="12"/>
  <c r="K95" i="12"/>
  <c r="AA95" i="12"/>
  <c r="L95" i="12"/>
  <c r="AB95" i="12"/>
  <c r="M95" i="12"/>
  <c r="AC95" i="12"/>
  <c r="S95" i="12"/>
  <c r="R95" i="12"/>
  <c r="T95" i="12"/>
  <c r="D95" i="12"/>
  <c r="E91" i="12"/>
  <c r="M91" i="12"/>
  <c r="U91" i="12"/>
  <c r="AC91" i="12"/>
  <c r="F91" i="12"/>
  <c r="N91" i="12"/>
  <c r="V91" i="12"/>
  <c r="AD91" i="12"/>
  <c r="G91" i="12"/>
  <c r="O91" i="12"/>
  <c r="W91" i="12"/>
  <c r="H91" i="12"/>
  <c r="P91" i="12"/>
  <c r="X91" i="12"/>
  <c r="I91" i="12"/>
  <c r="Q91" i="12"/>
  <c r="Y91" i="12"/>
  <c r="S91" i="12"/>
  <c r="T91" i="12"/>
  <c r="Z91" i="12"/>
  <c r="D91" i="12"/>
  <c r="AA91" i="12"/>
  <c r="J91" i="12"/>
  <c r="AB91" i="12"/>
  <c r="L91" i="12"/>
  <c r="K91" i="12"/>
  <c r="R91" i="12"/>
  <c r="E87" i="12"/>
  <c r="M87" i="12"/>
  <c r="U87" i="12"/>
  <c r="AC87" i="12"/>
  <c r="F87" i="12"/>
  <c r="N87" i="12"/>
  <c r="V87" i="12"/>
  <c r="AD87" i="12"/>
  <c r="G87" i="12"/>
  <c r="O87" i="12"/>
  <c r="W87" i="12"/>
  <c r="H87" i="12"/>
  <c r="P87" i="12"/>
  <c r="X87" i="12"/>
  <c r="I87" i="12"/>
  <c r="Q87" i="12"/>
  <c r="Y87" i="12"/>
  <c r="Z87" i="12"/>
  <c r="D87" i="12"/>
  <c r="AA87" i="12"/>
  <c r="J87" i="12"/>
  <c r="AB87" i="12"/>
  <c r="K87" i="12"/>
  <c r="L87" i="12"/>
  <c r="S87" i="12"/>
  <c r="R87" i="12"/>
  <c r="T87" i="12"/>
  <c r="E83" i="12"/>
  <c r="M83" i="12"/>
  <c r="U83" i="12"/>
  <c r="AC83" i="12"/>
  <c r="F83" i="12"/>
  <c r="N83" i="12"/>
  <c r="V83" i="12"/>
  <c r="AD83" i="12"/>
  <c r="G83" i="12"/>
  <c r="O83" i="12"/>
  <c r="W83" i="12"/>
  <c r="H83" i="12"/>
  <c r="P83" i="12"/>
  <c r="X83" i="12"/>
  <c r="I83" i="12"/>
  <c r="Q83" i="12"/>
  <c r="Y83" i="12"/>
  <c r="J83" i="12"/>
  <c r="AB83" i="12"/>
  <c r="K83" i="12"/>
  <c r="L83" i="12"/>
  <c r="R83" i="12"/>
  <c r="S83" i="12"/>
  <c r="Z83" i="12"/>
  <c r="D83" i="12"/>
  <c r="AA83" i="12"/>
  <c r="T83" i="12"/>
  <c r="D79" i="12"/>
  <c r="L79" i="12"/>
  <c r="T79" i="12"/>
  <c r="AB79" i="12"/>
  <c r="E79" i="12"/>
  <c r="M79" i="12"/>
  <c r="U79" i="12"/>
  <c r="AC79" i="12"/>
  <c r="F79" i="12"/>
  <c r="N79" i="12"/>
  <c r="V79" i="12"/>
  <c r="AD79" i="12"/>
  <c r="H79" i="12"/>
  <c r="P79" i="12"/>
  <c r="X79" i="12"/>
  <c r="I79" i="12"/>
  <c r="Y79" i="12"/>
  <c r="J79" i="12"/>
  <c r="Z79" i="12"/>
  <c r="K79" i="12"/>
  <c r="AA79" i="12"/>
  <c r="O79" i="12"/>
  <c r="Q79" i="12"/>
  <c r="G79" i="12"/>
  <c r="R79" i="12"/>
  <c r="S79" i="12"/>
  <c r="W79" i="12"/>
  <c r="D75" i="12"/>
  <c r="L75" i="12"/>
  <c r="T75" i="12"/>
  <c r="AB75" i="12"/>
  <c r="E75" i="12"/>
  <c r="M75" i="12"/>
  <c r="U75" i="12"/>
  <c r="AC75" i="12"/>
  <c r="F75" i="12"/>
  <c r="N75" i="12"/>
  <c r="V75" i="12"/>
  <c r="AD75" i="12"/>
  <c r="G75" i="12"/>
  <c r="O75" i="12"/>
  <c r="W75" i="12"/>
  <c r="H75" i="12"/>
  <c r="P75" i="12"/>
  <c r="X75" i="12"/>
  <c r="R75" i="12"/>
  <c r="S75" i="12"/>
  <c r="Y75" i="12"/>
  <c r="Z75" i="12"/>
  <c r="I75" i="12"/>
  <c r="AA75" i="12"/>
  <c r="K75" i="12"/>
  <c r="J75" i="12"/>
  <c r="Q75" i="12"/>
  <c r="D71" i="12"/>
  <c r="L71" i="12"/>
  <c r="T71" i="12"/>
  <c r="AB71" i="12"/>
  <c r="E71" i="12"/>
  <c r="M71" i="12"/>
  <c r="U71" i="12"/>
  <c r="AC71" i="12"/>
  <c r="F71" i="12"/>
  <c r="N71" i="12"/>
  <c r="V71" i="12"/>
  <c r="AD71" i="12"/>
  <c r="G71" i="12"/>
  <c r="O71" i="12"/>
  <c r="W71" i="12"/>
  <c r="H71" i="12"/>
  <c r="P71" i="12"/>
  <c r="X71" i="12"/>
  <c r="Y71" i="12"/>
  <c r="Z71" i="12"/>
  <c r="I71" i="12"/>
  <c r="AA71" i="12"/>
  <c r="J71" i="12"/>
  <c r="K71" i="12"/>
  <c r="S71" i="12"/>
  <c r="Q71" i="12"/>
  <c r="R71" i="12"/>
  <c r="D67" i="12"/>
  <c r="L67" i="12"/>
  <c r="T67" i="12"/>
  <c r="AB67" i="12"/>
  <c r="E67" i="12"/>
  <c r="M67" i="12"/>
  <c r="U67" i="12"/>
  <c r="AC67" i="12"/>
  <c r="F67" i="12"/>
  <c r="N67" i="12"/>
  <c r="V67" i="12"/>
  <c r="AD67" i="12"/>
  <c r="G67" i="12"/>
  <c r="O67" i="12"/>
  <c r="W67" i="12"/>
  <c r="H67" i="12"/>
  <c r="P67" i="12"/>
  <c r="X67" i="12"/>
  <c r="I67" i="12"/>
  <c r="AA67" i="12"/>
  <c r="J67" i="12"/>
  <c r="K67" i="12"/>
  <c r="Q67" i="12"/>
  <c r="R67" i="12"/>
  <c r="Y67" i="12"/>
  <c r="Z67" i="12"/>
  <c r="S67" i="12"/>
  <c r="D63" i="12"/>
  <c r="L63" i="12"/>
  <c r="T63" i="12"/>
  <c r="AB63" i="12"/>
  <c r="E63" i="12"/>
  <c r="M63" i="12"/>
  <c r="U63" i="12"/>
  <c r="AC63" i="12"/>
  <c r="F63" i="12"/>
  <c r="N63" i="12"/>
  <c r="V63" i="12"/>
  <c r="AD63" i="12"/>
  <c r="G63" i="12"/>
  <c r="O63" i="12"/>
  <c r="W63" i="12"/>
  <c r="H63" i="12"/>
  <c r="P63" i="12"/>
  <c r="X63" i="12"/>
  <c r="K63" i="12"/>
  <c r="Q63" i="12"/>
  <c r="R63" i="12"/>
  <c r="S63" i="12"/>
  <c r="Y63" i="12"/>
  <c r="Z63" i="12"/>
  <c r="AA63" i="12"/>
  <c r="I63" i="12"/>
  <c r="J63" i="12"/>
  <c r="D59" i="12"/>
  <c r="L59" i="12"/>
  <c r="T59" i="12"/>
  <c r="AB59" i="12"/>
  <c r="E59" i="12"/>
  <c r="M59" i="12"/>
  <c r="U59" i="12"/>
  <c r="AC59" i="12"/>
  <c r="F59" i="12"/>
  <c r="N59" i="12"/>
  <c r="V59" i="12"/>
  <c r="AD59" i="12"/>
  <c r="G59" i="12"/>
  <c r="O59" i="12"/>
  <c r="W59" i="12"/>
  <c r="H59" i="12"/>
  <c r="P59" i="12"/>
  <c r="X59" i="12"/>
  <c r="R59" i="12"/>
  <c r="S59" i="12"/>
  <c r="Y59" i="12"/>
  <c r="Z59" i="12"/>
  <c r="I59" i="12"/>
  <c r="AA59" i="12"/>
  <c r="Q59" i="12"/>
  <c r="J59" i="12"/>
  <c r="K59" i="12"/>
  <c r="D55" i="12"/>
  <c r="L55" i="12"/>
  <c r="T55" i="12"/>
  <c r="AB55" i="12"/>
  <c r="E55" i="12"/>
  <c r="M55" i="12"/>
  <c r="U55" i="12"/>
  <c r="AC55" i="12"/>
  <c r="F55" i="12"/>
  <c r="N55" i="12"/>
  <c r="V55" i="12"/>
  <c r="AD55" i="12"/>
  <c r="G55" i="12"/>
  <c r="O55" i="12"/>
  <c r="W55" i="12"/>
  <c r="H55" i="12"/>
  <c r="P55" i="12"/>
  <c r="X55" i="12"/>
  <c r="Y55" i="12"/>
  <c r="Z55" i="12"/>
  <c r="I55" i="12"/>
  <c r="AA55" i="12"/>
  <c r="J55" i="12"/>
  <c r="K55" i="12"/>
  <c r="R55" i="12"/>
  <c r="S55" i="12"/>
  <c r="Q55" i="12"/>
  <c r="D51" i="12"/>
  <c r="L51" i="12"/>
  <c r="T51" i="12"/>
  <c r="AB51" i="12"/>
  <c r="E51" i="12"/>
  <c r="M51" i="12"/>
  <c r="U51" i="12"/>
  <c r="AC51" i="12"/>
  <c r="F51" i="12"/>
  <c r="N51" i="12"/>
  <c r="V51" i="12"/>
  <c r="AD51" i="12"/>
  <c r="G51" i="12"/>
  <c r="R51" i="12"/>
  <c r="H51" i="12"/>
  <c r="S51" i="12"/>
  <c r="I51" i="12"/>
  <c r="W51" i="12"/>
  <c r="J51" i="12"/>
  <c r="X51" i="12"/>
  <c r="K51" i="12"/>
  <c r="Y51" i="12"/>
  <c r="Q51" i="12"/>
  <c r="Z51" i="12"/>
  <c r="AA51" i="12"/>
  <c r="O51" i="12"/>
  <c r="P51" i="12"/>
  <c r="D47" i="12"/>
  <c r="L47" i="12"/>
  <c r="T47" i="12"/>
  <c r="AB47" i="12"/>
  <c r="E47" i="12"/>
  <c r="M47" i="12"/>
  <c r="U47" i="12"/>
  <c r="AC47" i="12"/>
  <c r="F47" i="12"/>
  <c r="N47" i="12"/>
  <c r="V47" i="12"/>
  <c r="AD47" i="12"/>
  <c r="G47" i="12"/>
  <c r="O47" i="12"/>
  <c r="W47" i="12"/>
  <c r="Q47" i="12"/>
  <c r="R47" i="12"/>
  <c r="S47" i="12"/>
  <c r="H47" i="12"/>
  <c r="X47" i="12"/>
  <c r="I47" i="12"/>
  <c r="Y47" i="12"/>
  <c r="P47" i="12"/>
  <c r="Z47" i="12"/>
  <c r="AA47" i="12"/>
  <c r="J47" i="12"/>
  <c r="K47" i="12"/>
  <c r="D43" i="12"/>
  <c r="L43" i="12"/>
  <c r="T43" i="12"/>
  <c r="AB43" i="12"/>
  <c r="E43" i="12"/>
  <c r="M43" i="12"/>
  <c r="U43" i="12"/>
  <c r="AC43" i="12"/>
  <c r="F43" i="12"/>
  <c r="N43" i="12"/>
  <c r="V43" i="12"/>
  <c r="AD43" i="12"/>
  <c r="G43" i="12"/>
  <c r="O43" i="12"/>
  <c r="W43" i="12"/>
  <c r="Q43" i="12"/>
  <c r="R43" i="12"/>
  <c r="S43" i="12"/>
  <c r="H43" i="12"/>
  <c r="X43" i="12"/>
  <c r="I43" i="12"/>
  <c r="Y43" i="12"/>
  <c r="J43" i="12"/>
  <c r="K43" i="12"/>
  <c r="P43" i="12"/>
  <c r="Z43" i="12"/>
  <c r="AA43" i="12"/>
  <c r="D39" i="12"/>
  <c r="L39" i="12"/>
  <c r="T39" i="12"/>
  <c r="AB39" i="12"/>
  <c r="E39" i="12"/>
  <c r="M39" i="12"/>
  <c r="U39" i="12"/>
  <c r="AC39" i="12"/>
  <c r="F39" i="12"/>
  <c r="N39" i="12"/>
  <c r="V39" i="12"/>
  <c r="AD39" i="12"/>
  <c r="G39" i="12"/>
  <c r="O39" i="12"/>
  <c r="W39" i="12"/>
  <c r="Q39" i="12"/>
  <c r="R39" i="12"/>
  <c r="S39" i="12"/>
  <c r="H39" i="12"/>
  <c r="X39" i="12"/>
  <c r="I39" i="12"/>
  <c r="Y39" i="12"/>
  <c r="AA39" i="12"/>
  <c r="J39" i="12"/>
  <c r="K39" i="12"/>
  <c r="P39" i="12"/>
  <c r="Z39" i="12"/>
  <c r="D35" i="12"/>
  <c r="L35" i="12"/>
  <c r="T35" i="12"/>
  <c r="AB35" i="12"/>
  <c r="E35" i="12"/>
  <c r="M35" i="12"/>
  <c r="U35" i="12"/>
  <c r="AC35" i="12"/>
  <c r="F35" i="12"/>
  <c r="N35" i="12"/>
  <c r="V35" i="12"/>
  <c r="AD35" i="12"/>
  <c r="G35" i="12"/>
  <c r="O35" i="12"/>
  <c r="W35" i="12"/>
  <c r="Q35" i="12"/>
  <c r="R35" i="12"/>
  <c r="S35" i="12"/>
  <c r="H35" i="12"/>
  <c r="X35" i="12"/>
  <c r="I35" i="12"/>
  <c r="Y35" i="12"/>
  <c r="K35" i="12"/>
  <c r="P35" i="12"/>
  <c r="Z35" i="12"/>
  <c r="AA35" i="12"/>
  <c r="J35" i="12"/>
  <c r="D31" i="12"/>
  <c r="L31" i="12"/>
  <c r="T31" i="12"/>
  <c r="AB31" i="12"/>
  <c r="E31" i="12"/>
  <c r="M31" i="12"/>
  <c r="U31" i="12"/>
  <c r="AC31" i="12"/>
  <c r="F31" i="12"/>
  <c r="N31" i="12"/>
  <c r="V31" i="12"/>
  <c r="AD31" i="12"/>
  <c r="G31" i="12"/>
  <c r="O31" i="12"/>
  <c r="W31" i="12"/>
  <c r="H31" i="12"/>
  <c r="P31" i="12"/>
  <c r="X31" i="12"/>
  <c r="K31" i="12"/>
  <c r="Q31" i="12"/>
  <c r="R31" i="12"/>
  <c r="S31" i="12"/>
  <c r="Y31" i="12"/>
  <c r="I31" i="12"/>
  <c r="J31" i="12"/>
  <c r="Z31" i="12"/>
  <c r="AA31" i="12"/>
  <c r="D27" i="12"/>
  <c r="L27" i="12"/>
  <c r="T27" i="12"/>
  <c r="AB27" i="12"/>
  <c r="E27" i="12"/>
  <c r="M27" i="12"/>
  <c r="U27" i="12"/>
  <c r="AC27" i="12"/>
  <c r="F27" i="12"/>
  <c r="N27" i="12"/>
  <c r="V27" i="12"/>
  <c r="AD27" i="12"/>
  <c r="G27" i="12"/>
  <c r="O27" i="12"/>
  <c r="W27" i="12"/>
  <c r="H27" i="12"/>
  <c r="P27" i="12"/>
  <c r="X27" i="12"/>
  <c r="R27" i="12"/>
  <c r="S27" i="12"/>
  <c r="Y27" i="12"/>
  <c r="Z27" i="12"/>
  <c r="I27" i="12"/>
  <c r="AA27" i="12"/>
  <c r="J27" i="12"/>
  <c r="K27" i="12"/>
  <c r="Q27" i="12"/>
  <c r="D23" i="12"/>
  <c r="L23" i="12"/>
  <c r="T23" i="12"/>
  <c r="AB23" i="12"/>
  <c r="E23" i="12"/>
  <c r="M23" i="12"/>
  <c r="U23" i="12"/>
  <c r="AC23" i="12"/>
  <c r="F23" i="12"/>
  <c r="N23" i="12"/>
  <c r="V23" i="12"/>
  <c r="AD23" i="12"/>
  <c r="G23" i="12"/>
  <c r="O23" i="12"/>
  <c r="W23" i="12"/>
  <c r="H23" i="12"/>
  <c r="P23" i="12"/>
  <c r="X23" i="12"/>
  <c r="Y23" i="12"/>
  <c r="Z23" i="12"/>
  <c r="I23" i="12"/>
  <c r="AA23" i="12"/>
  <c r="J23" i="12"/>
  <c r="K23" i="12"/>
  <c r="Q23" i="12"/>
  <c r="S23" i="12"/>
  <c r="R23" i="12"/>
  <c r="D19" i="12"/>
  <c r="L19" i="12"/>
  <c r="T19" i="12"/>
  <c r="AB19" i="12"/>
  <c r="E19" i="12"/>
  <c r="M19" i="12"/>
  <c r="U19" i="12"/>
  <c r="AC19" i="12"/>
  <c r="F19" i="12"/>
  <c r="N19" i="12"/>
  <c r="V19" i="12"/>
  <c r="AD19" i="12"/>
  <c r="G19" i="12"/>
  <c r="O19" i="12"/>
  <c r="W19" i="12"/>
  <c r="H19" i="12"/>
  <c r="P19" i="12"/>
  <c r="X19" i="12"/>
  <c r="I19" i="12"/>
  <c r="AA19" i="12"/>
  <c r="J19" i="12"/>
  <c r="K19" i="12"/>
  <c r="Q19" i="12"/>
  <c r="R19" i="12"/>
  <c r="Y19" i="12"/>
  <c r="Z19" i="12"/>
  <c r="S19" i="12"/>
  <c r="F15" i="12"/>
  <c r="N15" i="12"/>
  <c r="V15" i="12"/>
  <c r="AD15" i="12"/>
  <c r="G15" i="12"/>
  <c r="O15" i="12"/>
  <c r="W15" i="12"/>
  <c r="H15" i="12"/>
  <c r="P15" i="12"/>
  <c r="X15" i="12"/>
  <c r="I15" i="12"/>
  <c r="Q15" i="12"/>
  <c r="Y15" i="12"/>
  <c r="D15" i="12"/>
  <c r="T15" i="12"/>
  <c r="E15" i="12"/>
  <c r="U15" i="12"/>
  <c r="J15" i="12"/>
  <c r="Z15" i="12"/>
  <c r="K15" i="12"/>
  <c r="AA15" i="12"/>
  <c r="L15" i="12"/>
  <c r="AB15" i="12"/>
  <c r="M15" i="12"/>
  <c r="AC15" i="12"/>
  <c r="R15" i="12"/>
  <c r="S15" i="12"/>
  <c r="F11" i="12"/>
  <c r="N11" i="12"/>
  <c r="V11" i="12"/>
  <c r="AD11" i="12"/>
  <c r="G11" i="12"/>
  <c r="O11" i="12"/>
  <c r="W11" i="12"/>
  <c r="H11" i="12"/>
  <c r="P11" i="12"/>
  <c r="X11" i="12"/>
  <c r="I11" i="12"/>
  <c r="Q11" i="12"/>
  <c r="Y11" i="12"/>
  <c r="J11" i="12"/>
  <c r="R11" i="12"/>
  <c r="Z11" i="12"/>
  <c r="S11" i="12"/>
  <c r="T11" i="12"/>
  <c r="U11" i="12"/>
  <c r="D11" i="12"/>
  <c r="AA11" i="12"/>
  <c r="E11" i="12"/>
  <c r="AB11" i="12"/>
  <c r="L11" i="12"/>
  <c r="M11" i="12"/>
  <c r="AC11" i="12"/>
  <c r="K11" i="12"/>
  <c r="F7" i="12"/>
  <c r="N7" i="12"/>
  <c r="V7" i="12"/>
  <c r="AD7" i="12"/>
  <c r="G7" i="12"/>
  <c r="O7" i="12"/>
  <c r="W7" i="12"/>
  <c r="H7" i="12"/>
  <c r="P7" i="12"/>
  <c r="X7" i="12"/>
  <c r="I7" i="12"/>
  <c r="Q7" i="12"/>
  <c r="Y7" i="12"/>
  <c r="J7" i="12"/>
  <c r="R7" i="12"/>
  <c r="Z7" i="12"/>
  <c r="U7" i="12"/>
  <c r="D7" i="12"/>
  <c r="AA7" i="12"/>
  <c r="E7" i="12"/>
  <c r="AB7" i="12"/>
  <c r="K7" i="12"/>
  <c r="AC7" i="12"/>
  <c r="L7" i="12"/>
  <c r="M7" i="12"/>
  <c r="S7" i="12"/>
  <c r="T7" i="12"/>
  <c r="F3" i="12"/>
  <c r="N3" i="12"/>
  <c r="V3" i="12"/>
  <c r="AD3" i="12"/>
  <c r="G3" i="12"/>
  <c r="O3" i="12"/>
  <c r="W3" i="12"/>
  <c r="H3" i="12"/>
  <c r="P3" i="12"/>
  <c r="X3" i="12"/>
  <c r="I3" i="12"/>
  <c r="Q3" i="12"/>
  <c r="Y3" i="12"/>
  <c r="J3" i="12"/>
  <c r="R3" i="12"/>
  <c r="Z3" i="12"/>
  <c r="E3" i="12"/>
  <c r="AB3" i="12"/>
  <c r="K3" i="12"/>
  <c r="AC3" i="12"/>
  <c r="L3" i="12"/>
  <c r="M3" i="12"/>
  <c r="S3" i="12"/>
  <c r="D3" i="12"/>
  <c r="T3" i="12"/>
  <c r="U3" i="12"/>
  <c r="AA3" i="12"/>
  <c r="C3" i="12"/>
  <c r="D166" i="12"/>
  <c r="L166" i="12"/>
  <c r="T166" i="12"/>
  <c r="AB166" i="12"/>
  <c r="E166" i="12"/>
  <c r="M166" i="12"/>
  <c r="U166" i="12"/>
  <c r="AC166" i="12"/>
  <c r="F166" i="12"/>
  <c r="N166" i="12"/>
  <c r="V166" i="12"/>
  <c r="AD166" i="12"/>
  <c r="G166" i="12"/>
  <c r="O166" i="12"/>
  <c r="W166" i="12"/>
  <c r="H166" i="12"/>
  <c r="P166" i="12"/>
  <c r="X166" i="12"/>
  <c r="Z166" i="12"/>
  <c r="I166" i="12"/>
  <c r="AA166" i="12"/>
  <c r="J166" i="12"/>
  <c r="K166" i="12"/>
  <c r="R166" i="12"/>
  <c r="Y166" i="12"/>
  <c r="Q166" i="12"/>
  <c r="S166" i="12"/>
  <c r="D150" i="12"/>
  <c r="L150" i="12"/>
  <c r="T150" i="12"/>
  <c r="AB150" i="12"/>
  <c r="E150" i="12"/>
  <c r="M150" i="12"/>
  <c r="U150" i="12"/>
  <c r="AC150" i="12"/>
  <c r="F150" i="12"/>
  <c r="N150" i="12"/>
  <c r="V150" i="12"/>
  <c r="AD150" i="12"/>
  <c r="G150" i="12"/>
  <c r="O150" i="12"/>
  <c r="W150" i="12"/>
  <c r="H150" i="12"/>
  <c r="P150" i="12"/>
  <c r="X150" i="12"/>
  <c r="Z150" i="12"/>
  <c r="I150" i="12"/>
  <c r="AA150" i="12"/>
  <c r="J150" i="12"/>
  <c r="K150" i="12"/>
  <c r="Y150" i="12"/>
  <c r="Q150" i="12"/>
  <c r="R150" i="12"/>
  <c r="S150" i="12"/>
  <c r="D134" i="12"/>
  <c r="L134" i="12"/>
  <c r="T134" i="12"/>
  <c r="AB134" i="12"/>
  <c r="E134" i="12"/>
  <c r="M134" i="12"/>
  <c r="U134" i="12"/>
  <c r="AC134" i="12"/>
  <c r="F134" i="12"/>
  <c r="N134" i="12"/>
  <c r="V134" i="12"/>
  <c r="AD134" i="12"/>
  <c r="G134" i="12"/>
  <c r="O134" i="12"/>
  <c r="W134" i="12"/>
  <c r="H134" i="12"/>
  <c r="P134" i="12"/>
  <c r="X134" i="12"/>
  <c r="Z134" i="12"/>
  <c r="I134" i="12"/>
  <c r="AA134" i="12"/>
  <c r="J134" i="12"/>
  <c r="K134" i="12"/>
  <c r="Q134" i="12"/>
  <c r="R134" i="12"/>
  <c r="Y134" i="12"/>
  <c r="S134" i="12"/>
  <c r="J106" i="12"/>
  <c r="R106" i="12"/>
  <c r="Z106" i="12"/>
  <c r="K106" i="12"/>
  <c r="S106" i="12"/>
  <c r="AA106" i="12"/>
  <c r="D106" i="12"/>
  <c r="L106" i="12"/>
  <c r="T106" i="12"/>
  <c r="AB106" i="12"/>
  <c r="E106" i="12"/>
  <c r="M106" i="12"/>
  <c r="U106" i="12"/>
  <c r="AC106" i="12"/>
  <c r="Q106" i="12"/>
  <c r="F106" i="12"/>
  <c r="V106" i="12"/>
  <c r="G106" i="12"/>
  <c r="W106" i="12"/>
  <c r="H106" i="12"/>
  <c r="X106" i="12"/>
  <c r="I106" i="12"/>
  <c r="Y106" i="12"/>
  <c r="O106" i="12"/>
  <c r="AD106" i="12"/>
  <c r="P106" i="12"/>
  <c r="N106" i="12"/>
  <c r="I86" i="12"/>
  <c r="Q86" i="12"/>
  <c r="Y86" i="12"/>
  <c r="J86" i="12"/>
  <c r="R86" i="12"/>
  <c r="Z86" i="12"/>
  <c r="K86" i="12"/>
  <c r="S86" i="12"/>
  <c r="AA86" i="12"/>
  <c r="D86" i="12"/>
  <c r="L86" i="12"/>
  <c r="T86" i="12"/>
  <c r="AB86" i="12"/>
  <c r="E86" i="12"/>
  <c r="M86" i="12"/>
  <c r="U86" i="12"/>
  <c r="AC86" i="12"/>
  <c r="H86" i="12"/>
  <c r="N86" i="12"/>
  <c r="O86" i="12"/>
  <c r="P86" i="12"/>
  <c r="V86" i="12"/>
  <c r="F86" i="12"/>
  <c r="X86" i="12"/>
  <c r="G86" i="12"/>
  <c r="AD86" i="12"/>
  <c r="W86" i="12"/>
  <c r="H66" i="12"/>
  <c r="P66" i="12"/>
  <c r="X66" i="12"/>
  <c r="I66" i="12"/>
  <c r="Q66" i="12"/>
  <c r="Y66" i="12"/>
  <c r="J66" i="12"/>
  <c r="R66" i="12"/>
  <c r="Z66" i="12"/>
  <c r="K66" i="12"/>
  <c r="S66" i="12"/>
  <c r="AA66" i="12"/>
  <c r="D66" i="12"/>
  <c r="L66" i="12"/>
  <c r="T66" i="12"/>
  <c r="AB66" i="12"/>
  <c r="N66" i="12"/>
  <c r="O66" i="12"/>
  <c r="U66" i="12"/>
  <c r="V66" i="12"/>
  <c r="E66" i="12"/>
  <c r="W66" i="12"/>
  <c r="F66" i="12"/>
  <c r="G66" i="12"/>
  <c r="M66" i="12"/>
  <c r="AC66" i="12"/>
  <c r="AD66" i="12"/>
  <c r="H58" i="12"/>
  <c r="P58" i="12"/>
  <c r="X58" i="12"/>
  <c r="I58" i="12"/>
  <c r="Q58" i="12"/>
  <c r="Y58" i="12"/>
  <c r="J58" i="12"/>
  <c r="R58" i="12"/>
  <c r="Z58" i="12"/>
  <c r="K58" i="12"/>
  <c r="S58" i="12"/>
  <c r="AA58" i="12"/>
  <c r="D58" i="12"/>
  <c r="L58" i="12"/>
  <c r="T58" i="12"/>
  <c r="AB58" i="12"/>
  <c r="E58" i="12"/>
  <c r="W58" i="12"/>
  <c r="F58" i="12"/>
  <c r="AC58" i="12"/>
  <c r="G58" i="12"/>
  <c r="AD58" i="12"/>
  <c r="M58" i="12"/>
  <c r="N58" i="12"/>
  <c r="O58" i="12"/>
  <c r="U58" i="12"/>
  <c r="V58" i="12"/>
  <c r="J10" i="12"/>
  <c r="R10" i="12"/>
  <c r="Z10" i="12"/>
  <c r="K10" i="12"/>
  <c r="S10" i="12"/>
  <c r="AA10" i="12"/>
  <c r="D10" i="12"/>
  <c r="L10" i="12"/>
  <c r="T10" i="12"/>
  <c r="AB10" i="12"/>
  <c r="E10" i="12"/>
  <c r="M10" i="12"/>
  <c r="U10" i="12"/>
  <c r="AC10" i="12"/>
  <c r="F10" i="12"/>
  <c r="N10" i="12"/>
  <c r="V10" i="12"/>
  <c r="AD10" i="12"/>
  <c r="X10" i="12"/>
  <c r="G10" i="12"/>
  <c r="Y10" i="12"/>
  <c r="H10" i="12"/>
  <c r="I10" i="12"/>
  <c r="O10" i="12"/>
  <c r="P10" i="12"/>
  <c r="Q10" i="12"/>
  <c r="W10" i="12"/>
  <c r="T228" i="2"/>
  <c r="N156" i="2"/>
  <c r="Q157" i="2"/>
  <c r="J157" i="2" s="1"/>
  <c r="Q162" i="2"/>
  <c r="J162" i="2" s="1"/>
  <c r="Q158" i="2"/>
  <c r="J158" i="2" s="1"/>
  <c r="J155" i="2"/>
  <c r="M162" i="2" l="1"/>
  <c r="N162" i="2"/>
  <c r="L162" i="2"/>
  <c r="K162" i="2"/>
  <c r="M157" i="2"/>
  <c r="N157" i="2"/>
  <c r="J156" i="2"/>
  <c r="M156" i="2"/>
  <c r="K157" i="2"/>
  <c r="L157" i="2"/>
  <c r="K156" i="2"/>
  <c r="L156" i="2"/>
  <c r="L158" i="2"/>
  <c r="N158" i="2"/>
  <c r="M158" i="2"/>
  <c r="K158" i="2"/>
  <c r="M155" i="2"/>
  <c r="L155" i="2"/>
  <c r="N155" i="2"/>
  <c r="K155" i="2"/>
  <c r="J147" i="2" l="1"/>
  <c r="B147" i="2" s="1"/>
  <c r="J144" i="2"/>
  <c r="B144" i="2" s="1"/>
  <c r="J141" i="2"/>
  <c r="B141" i="2" s="1"/>
  <c r="J138" i="2"/>
  <c r="B138" i="2" s="1"/>
  <c r="O11" i="3"/>
  <c r="L11" i="3"/>
  <c r="L8" i="3"/>
  <c r="AE4" i="12"/>
  <c r="AE5" i="12"/>
  <c r="AE6" i="12"/>
  <c r="AE7" i="12"/>
  <c r="AE8" i="12"/>
  <c r="AE9" i="12"/>
  <c r="AE10" i="12"/>
  <c r="AE1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3" i="12"/>
  <c r="A4" i="12"/>
  <c r="A5" i="12"/>
  <c r="A6" i="12"/>
  <c r="A7" i="12"/>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J13" i="3"/>
  <c r="J14" i="3"/>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B26" i="14"/>
  <c r="E14" i="14" s="1"/>
  <c r="B6" i="14"/>
  <c r="B7" i="14"/>
  <c r="B8" i="14"/>
  <c r="B10" i="14"/>
  <c r="B11" i="14"/>
  <c r="E15" i="14" s="1"/>
  <c r="B12" i="14"/>
  <c r="E16" i="14" s="1"/>
  <c r="B13" i="14"/>
  <c r="B14" i="14"/>
  <c r="B15" i="14"/>
  <c r="B16" i="14"/>
  <c r="B17" i="14"/>
  <c r="B18" i="14"/>
  <c r="E10" i="14" s="1"/>
  <c r="B20" i="14"/>
  <c r="E13" i="14" s="1"/>
  <c r="B21" i="14"/>
  <c r="B22" i="14"/>
  <c r="B23" i="14"/>
  <c r="B24" i="14"/>
  <c r="E9" i="14" s="1"/>
  <c r="B25" i="14"/>
  <c r="L7" i="3"/>
  <c r="M7" i="3"/>
  <c r="N7" i="3"/>
  <c r="O7" i="3"/>
  <c r="M8" i="3"/>
  <c r="N8" i="3"/>
  <c r="O8" i="3"/>
  <c r="L9" i="3"/>
  <c r="M9" i="3"/>
  <c r="N9" i="3"/>
  <c r="O9" i="3"/>
  <c r="L10" i="3"/>
  <c r="M10" i="3"/>
  <c r="N10" i="3"/>
  <c r="O10" i="3"/>
  <c r="M11" i="3"/>
  <c r="N11" i="3"/>
  <c r="L12" i="3"/>
  <c r="M12" i="3"/>
  <c r="N12" i="3"/>
  <c r="O12" i="3"/>
  <c r="P12" i="3" s="1"/>
  <c r="L13" i="3"/>
  <c r="M13" i="3"/>
  <c r="N13" i="3"/>
  <c r="O13" i="3"/>
  <c r="P13" i="3" s="1"/>
  <c r="L14" i="3"/>
  <c r="M14" i="3"/>
  <c r="N14" i="3"/>
  <c r="O14" i="3"/>
  <c r="P14" i="3" s="1"/>
  <c r="L15" i="3"/>
  <c r="M15" i="3"/>
  <c r="N15" i="3"/>
  <c r="O15" i="3"/>
  <c r="P15" i="3" s="1"/>
  <c r="L16" i="3"/>
  <c r="M16" i="3"/>
  <c r="N16" i="3"/>
  <c r="O16" i="3"/>
  <c r="L17" i="3"/>
  <c r="M17" i="3"/>
  <c r="N17" i="3"/>
  <c r="O17" i="3"/>
  <c r="L18" i="3"/>
  <c r="M18" i="3"/>
  <c r="N18" i="3"/>
  <c r="O18" i="3"/>
  <c r="L19" i="3"/>
  <c r="M19" i="3"/>
  <c r="N19" i="3"/>
  <c r="O19" i="3"/>
  <c r="L20" i="3"/>
  <c r="M20" i="3"/>
  <c r="N20" i="3"/>
  <c r="O20" i="3"/>
  <c r="P20" i="3" s="1"/>
  <c r="L21" i="3"/>
  <c r="M21" i="3"/>
  <c r="N21" i="3"/>
  <c r="O21" i="3"/>
  <c r="P21" i="3" s="1"/>
  <c r="L22" i="3"/>
  <c r="M22" i="3"/>
  <c r="N22" i="3"/>
  <c r="O22" i="3"/>
  <c r="L23" i="3"/>
  <c r="M23" i="3"/>
  <c r="N23" i="3"/>
  <c r="O23" i="3"/>
  <c r="P23" i="3" s="1"/>
  <c r="L24" i="3"/>
  <c r="M24" i="3"/>
  <c r="N24" i="3"/>
  <c r="O24" i="3"/>
  <c r="L25" i="3"/>
  <c r="M25" i="3"/>
  <c r="N25" i="3"/>
  <c r="O25" i="3"/>
  <c r="L26" i="3"/>
  <c r="M26" i="3"/>
  <c r="N26" i="3"/>
  <c r="O26" i="3"/>
  <c r="L27" i="3"/>
  <c r="M27" i="3"/>
  <c r="N27" i="3"/>
  <c r="O27" i="3"/>
  <c r="L28" i="3"/>
  <c r="M28" i="3"/>
  <c r="N28" i="3"/>
  <c r="O28" i="3"/>
  <c r="P28" i="3" s="1"/>
  <c r="L29" i="3"/>
  <c r="M29" i="3"/>
  <c r="N29" i="3"/>
  <c r="O29" i="3"/>
  <c r="P29" i="3" s="1"/>
  <c r="L30" i="3"/>
  <c r="M30" i="3"/>
  <c r="N30" i="3"/>
  <c r="O30" i="3"/>
  <c r="L31" i="3"/>
  <c r="M31" i="3"/>
  <c r="N31" i="3"/>
  <c r="O31" i="3"/>
  <c r="P31" i="3" s="1"/>
  <c r="L32" i="3"/>
  <c r="M32" i="3"/>
  <c r="N32" i="3"/>
  <c r="O32" i="3"/>
  <c r="L33" i="3"/>
  <c r="M33" i="3"/>
  <c r="N33" i="3"/>
  <c r="O33" i="3"/>
  <c r="L34" i="3"/>
  <c r="M34" i="3"/>
  <c r="N34" i="3"/>
  <c r="O34" i="3"/>
  <c r="J35" i="3"/>
  <c r="L35" i="3"/>
  <c r="M35" i="3"/>
  <c r="N35" i="3"/>
  <c r="O35" i="3"/>
  <c r="J36" i="3"/>
  <c r="L36" i="3"/>
  <c r="M36" i="3"/>
  <c r="N36" i="3"/>
  <c r="O36" i="3"/>
  <c r="J37" i="3"/>
  <c r="L37" i="3"/>
  <c r="M37" i="3"/>
  <c r="N37" i="3"/>
  <c r="O37" i="3"/>
  <c r="J38" i="3"/>
  <c r="L38" i="3"/>
  <c r="M38" i="3"/>
  <c r="N38" i="3"/>
  <c r="O38" i="3"/>
  <c r="J39" i="3"/>
  <c r="L39" i="3"/>
  <c r="M39" i="3"/>
  <c r="N39" i="3"/>
  <c r="O39" i="3"/>
  <c r="J40" i="3"/>
  <c r="L40" i="3"/>
  <c r="M40" i="3"/>
  <c r="N40" i="3"/>
  <c r="O40" i="3"/>
  <c r="J41" i="3"/>
  <c r="L41" i="3"/>
  <c r="P41" i="3" s="1"/>
  <c r="M41" i="3"/>
  <c r="N41" i="3"/>
  <c r="O41" i="3"/>
  <c r="J42" i="3"/>
  <c r="L42" i="3"/>
  <c r="M42" i="3"/>
  <c r="N42" i="3"/>
  <c r="O42" i="3"/>
  <c r="J43" i="3"/>
  <c r="P43" i="3" s="1"/>
  <c r="L43" i="3"/>
  <c r="M43" i="3"/>
  <c r="N43" i="3"/>
  <c r="O43" i="3"/>
  <c r="J44" i="3"/>
  <c r="L44" i="3"/>
  <c r="M44" i="3"/>
  <c r="N44" i="3"/>
  <c r="O44" i="3"/>
  <c r="J45" i="3"/>
  <c r="L45" i="3"/>
  <c r="M45" i="3"/>
  <c r="N45" i="3"/>
  <c r="O45" i="3"/>
  <c r="J46" i="3"/>
  <c r="L46" i="3"/>
  <c r="M46" i="3"/>
  <c r="N46" i="3"/>
  <c r="O46" i="3"/>
  <c r="J47" i="3"/>
  <c r="P47" i="3" s="1"/>
  <c r="L47" i="3"/>
  <c r="M47" i="3"/>
  <c r="N47" i="3"/>
  <c r="O47" i="3"/>
  <c r="J48" i="3"/>
  <c r="L48" i="3"/>
  <c r="M48" i="3"/>
  <c r="N48" i="3"/>
  <c r="O48" i="3"/>
  <c r="J49" i="3"/>
  <c r="L49" i="3"/>
  <c r="M49" i="3"/>
  <c r="N49" i="3"/>
  <c r="O49" i="3"/>
  <c r="J50" i="3"/>
  <c r="L50" i="3"/>
  <c r="M50" i="3"/>
  <c r="N50" i="3"/>
  <c r="O50" i="3"/>
  <c r="J51" i="3"/>
  <c r="P51" i="3" s="1"/>
  <c r="L51" i="3"/>
  <c r="M51" i="3"/>
  <c r="N51" i="3"/>
  <c r="O51" i="3"/>
  <c r="J52" i="3"/>
  <c r="L52" i="3"/>
  <c r="M52" i="3"/>
  <c r="N52" i="3"/>
  <c r="O52" i="3"/>
  <c r="J53" i="3"/>
  <c r="L53" i="3"/>
  <c r="M53" i="3"/>
  <c r="N53" i="3"/>
  <c r="O53" i="3"/>
  <c r="J54" i="3"/>
  <c r="L54" i="3"/>
  <c r="M54" i="3"/>
  <c r="N54" i="3"/>
  <c r="O54" i="3"/>
  <c r="C138" i="2"/>
  <c r="D138" i="2"/>
  <c r="T139" i="2" s="1"/>
  <c r="E138" i="2"/>
  <c r="U139" i="2" s="1"/>
  <c r="F138" i="2"/>
  <c r="V139" i="2" s="1"/>
  <c r="G138" i="2"/>
  <c r="W139" i="2" s="1"/>
  <c r="C141" i="2"/>
  <c r="D141" i="2"/>
  <c r="T142" i="2" s="1"/>
  <c r="E141" i="2"/>
  <c r="U142" i="2" s="1"/>
  <c r="F141" i="2"/>
  <c r="V142" i="2" s="1"/>
  <c r="G141" i="2"/>
  <c r="W142" i="2" s="1"/>
  <c r="R141" i="2"/>
  <c r="C144" i="2"/>
  <c r="D144" i="2"/>
  <c r="T145" i="2" s="1"/>
  <c r="E144" i="2"/>
  <c r="U145" i="2" s="1"/>
  <c r="F144" i="2"/>
  <c r="V145" i="2" s="1"/>
  <c r="G144" i="2"/>
  <c r="W145" i="2" s="1"/>
  <c r="C147" i="2"/>
  <c r="D147" i="2"/>
  <c r="T148" i="2" s="1"/>
  <c r="E147" i="2"/>
  <c r="U148" i="2" s="1"/>
  <c r="F147" i="2"/>
  <c r="V148" i="2" s="1"/>
  <c r="G147" i="2"/>
  <c r="W148" i="2" s="1"/>
  <c r="R147" i="2"/>
  <c r="B172" i="2"/>
  <c r="T173" i="2"/>
  <c r="V173" i="2"/>
  <c r="R172" i="2"/>
  <c r="B175" i="2"/>
  <c r="T176" i="2"/>
  <c r="V176" i="2"/>
  <c r="R175" i="2"/>
  <c r="B178" i="2"/>
  <c r="T179" i="2"/>
  <c r="U179" i="2"/>
  <c r="V179" i="2"/>
  <c r="W179" i="2"/>
  <c r="R178" i="2"/>
  <c r="B184" i="2"/>
  <c r="T185" i="2"/>
  <c r="U185" i="2"/>
  <c r="W185" i="2"/>
  <c r="R184" i="2"/>
  <c r="B188" i="2"/>
  <c r="T189" i="2"/>
  <c r="V189" i="2"/>
  <c r="W189" i="2"/>
  <c r="R188" i="2"/>
  <c r="B193" i="2"/>
  <c r="T194" i="2"/>
  <c r="U194" i="2"/>
  <c r="V194" i="2"/>
  <c r="W194" i="2"/>
  <c r="R193" i="2"/>
  <c r="B197" i="2"/>
  <c r="T198" i="2"/>
  <c r="U198" i="2"/>
  <c r="V198" i="2"/>
  <c r="W198" i="2"/>
  <c r="R197" i="2"/>
  <c r="Q229" i="2"/>
  <c r="B274" i="2"/>
  <c r="T275" i="2"/>
  <c r="U275" i="2"/>
  <c r="V275" i="2"/>
  <c r="R274" i="2"/>
  <c r="B280" i="2"/>
  <c r="T281" i="2"/>
  <c r="U281" i="2"/>
  <c r="V281" i="2"/>
  <c r="W281" i="2"/>
  <c r="R280" i="2"/>
  <c r="B289" i="2"/>
  <c r="U290" i="2"/>
  <c r="V290" i="2"/>
  <c r="W290" i="2"/>
  <c r="R289" i="2"/>
  <c r="B295" i="2"/>
  <c r="S300" i="2"/>
  <c r="T296" i="2"/>
  <c r="U300" i="2"/>
  <c r="V300" i="2"/>
  <c r="W300" i="2"/>
  <c r="R295" i="2"/>
  <c r="Q303" i="2"/>
  <c r="T304" i="2"/>
  <c r="U304" i="2"/>
  <c r="V304" i="2"/>
  <c r="W304" i="2"/>
  <c r="W275" i="2"/>
  <c r="D238" i="2"/>
  <c r="D241" i="2"/>
  <c r="D266" i="2"/>
  <c r="U296" i="2"/>
  <c r="V296" i="2"/>
  <c r="D268" i="2"/>
  <c r="D254" i="2"/>
  <c r="D239" i="2"/>
  <c r="D242" i="2"/>
  <c r="W296" i="2"/>
  <c r="T290" i="2"/>
  <c r="D267" i="2"/>
  <c r="T300" i="2"/>
  <c r="D265" i="2"/>
  <c r="U189" i="2"/>
  <c r="W176" i="2"/>
  <c r="V185" i="2"/>
  <c r="U176" i="2"/>
  <c r="U173" i="2"/>
  <c r="W173" i="2"/>
  <c r="P34" i="3" l="1"/>
  <c r="P32" i="3"/>
  <c r="P30" i="3"/>
  <c r="P26" i="3"/>
  <c r="P24" i="3"/>
  <c r="P22" i="3"/>
  <c r="P18" i="3"/>
  <c r="P35" i="3"/>
  <c r="P33" i="3"/>
  <c r="P27" i="3"/>
  <c r="P25" i="3"/>
  <c r="P19" i="3"/>
  <c r="P16" i="3"/>
  <c r="P17" i="3"/>
  <c r="R144" i="2"/>
  <c r="R138" i="2"/>
  <c r="P7" i="3"/>
  <c r="P9" i="3"/>
  <c r="P11" i="3"/>
  <c r="P10" i="3"/>
  <c r="G104" i="2"/>
  <c r="E6" i="14"/>
  <c r="G114" i="2"/>
  <c r="G106" i="2"/>
  <c r="G95" i="2"/>
  <c r="D69" i="2"/>
  <c r="E12" i="14"/>
  <c r="H178" i="2"/>
  <c r="F179" i="2" s="1"/>
  <c r="G100" i="2"/>
  <c r="G102" i="2"/>
  <c r="D68" i="2"/>
  <c r="P8" i="3"/>
  <c r="P53" i="3"/>
  <c r="P39" i="3"/>
  <c r="P45" i="3"/>
  <c r="P37" i="3"/>
  <c r="P49" i="3"/>
  <c r="G113" i="2"/>
  <c r="G109" i="2"/>
  <c r="G98" i="2"/>
  <c r="G99" i="2"/>
  <c r="X300" i="2"/>
  <c r="E11" i="14"/>
  <c r="G93" i="2"/>
  <c r="G92" i="2"/>
  <c r="G96" i="2"/>
  <c r="G115" i="2"/>
  <c r="G105" i="2"/>
  <c r="D59" i="2"/>
  <c r="E8" i="14"/>
  <c r="L260" i="2"/>
  <c r="Q260" i="2" s="1"/>
  <c r="H175" i="2"/>
  <c r="D176" i="2" s="1"/>
  <c r="L230" i="2"/>
  <c r="H184" i="2"/>
  <c r="G185" i="2" s="1"/>
  <c r="H144" i="2"/>
  <c r="F145" i="2" s="1"/>
  <c r="H274" i="2"/>
  <c r="E275" i="2" s="1"/>
  <c r="E7" i="14"/>
  <c r="P54" i="3"/>
  <c r="P46" i="3"/>
  <c r="P38" i="3"/>
  <c r="P48" i="3"/>
  <c r="P40" i="3"/>
  <c r="P50" i="3"/>
  <c r="P42" i="3"/>
  <c r="P52" i="3"/>
  <c r="P44" i="3"/>
  <c r="P36" i="3"/>
  <c r="Y303" i="2"/>
  <c r="P303" i="2" s="1"/>
  <c r="G91" i="2"/>
  <c r="G116" i="2"/>
  <c r="G110" i="2"/>
  <c r="G103" i="2"/>
  <c r="G117" i="2"/>
  <c r="G111" i="2"/>
  <c r="G94" i="2"/>
  <c r="G101" i="2"/>
  <c r="G118" i="2"/>
  <c r="G108" i="2"/>
  <c r="G97" i="2"/>
  <c r="G112" i="2"/>
  <c r="G107" i="2"/>
  <c r="D61" i="2"/>
  <c r="D58" i="2"/>
  <c r="C51" i="2"/>
  <c r="D240" i="2"/>
  <c r="D253" i="2"/>
  <c r="D264" i="2"/>
  <c r="H172" i="2"/>
  <c r="E173" i="2" s="1"/>
  <c r="D70" i="2"/>
  <c r="H280" i="2"/>
  <c r="H141" i="2"/>
  <c r="Q141" i="2" s="1"/>
  <c r="Y141" i="2" s="1"/>
  <c r="P141" i="2" s="1"/>
  <c r="H188" i="2"/>
  <c r="Q188" i="2" s="1"/>
  <c r="Y188" i="2" s="1"/>
  <c r="P188" i="2" s="1"/>
  <c r="H138" i="2"/>
  <c r="Q138" i="2" s="1"/>
  <c r="Y138" i="2" s="1"/>
  <c r="P138" i="2" s="1"/>
  <c r="H147" i="2"/>
  <c r="D148" i="2" s="1"/>
  <c r="H289" i="2"/>
  <c r="D252" i="2"/>
  <c r="Q267" i="2"/>
  <c r="D251" i="2"/>
  <c r="Q60" i="2"/>
  <c r="L247" i="2"/>
  <c r="Q247" i="2" s="1"/>
  <c r="H295" i="2"/>
  <c r="C296" i="2" s="1"/>
  <c r="H193" i="2"/>
  <c r="D194" i="2" s="1"/>
  <c r="D66" i="2"/>
  <c r="H197" i="2"/>
  <c r="F198" i="2" s="1"/>
  <c r="D67" i="2"/>
  <c r="D60" i="2"/>
  <c r="Q241" i="2"/>
  <c r="D255" i="2"/>
  <c r="Q254" i="2"/>
  <c r="E5" i="14"/>
  <c r="G179" i="2" l="1"/>
  <c r="D179" i="2"/>
  <c r="C179" i="2"/>
  <c r="H179" i="2"/>
  <c r="C275" i="2"/>
  <c r="D275" i="2"/>
  <c r="E179" i="2"/>
  <c r="H275" i="2"/>
  <c r="G275" i="2"/>
  <c r="E145" i="2"/>
  <c r="H145" i="2"/>
  <c r="C176" i="2"/>
  <c r="F176" i="2"/>
  <c r="H176" i="2"/>
  <c r="Q184" i="2"/>
  <c r="Y184" i="2" s="1"/>
  <c r="P184" i="2" s="1"/>
  <c r="G176" i="2"/>
  <c r="Q175" i="2"/>
  <c r="Y175" i="2" s="1"/>
  <c r="P175" i="2" s="1"/>
  <c r="H185" i="2"/>
  <c r="E176" i="2"/>
  <c r="F185" i="2"/>
  <c r="D185" i="2"/>
  <c r="C185" i="2"/>
  <c r="E185" i="2"/>
  <c r="C145" i="2"/>
  <c r="Q178" i="2"/>
  <c r="Y178" i="2" s="1"/>
  <c r="P178" i="2" s="1"/>
  <c r="G145" i="2"/>
  <c r="D145" i="2"/>
  <c r="F275" i="2"/>
  <c r="Q274" i="2"/>
  <c r="Y274" i="2" s="1"/>
  <c r="P274" i="2" s="1"/>
  <c r="Q144" i="2"/>
  <c r="Y144" i="2" s="1"/>
  <c r="P144" i="2" s="1"/>
  <c r="F139" i="2"/>
  <c r="G139" i="2"/>
  <c r="D142" i="2"/>
  <c r="G142" i="2"/>
  <c r="H142" i="2"/>
  <c r="C139" i="2"/>
  <c r="H139" i="2"/>
  <c r="C173" i="2"/>
  <c r="H194" i="2"/>
  <c r="F194" i="2"/>
  <c r="E148" i="2"/>
  <c r="C194" i="2"/>
  <c r="H189" i="2"/>
  <c r="D189" i="2"/>
  <c r="G189" i="2"/>
  <c r="D173" i="2"/>
  <c r="G173" i="2"/>
  <c r="E194" i="2"/>
  <c r="Q193" i="2"/>
  <c r="Y193" i="2" s="1"/>
  <c r="P193" i="2" s="1"/>
  <c r="G194" i="2"/>
  <c r="G148" i="2"/>
  <c r="F189" i="2"/>
  <c r="C189" i="2"/>
  <c r="E189" i="2"/>
  <c r="F142" i="2"/>
  <c r="C142" i="2"/>
  <c r="Q289" i="2"/>
  <c r="Y289" i="2" s="1"/>
  <c r="P289" i="2" s="1"/>
  <c r="E290" i="2"/>
  <c r="C290" i="2"/>
  <c r="G290" i="2"/>
  <c r="H290" i="2"/>
  <c r="D290" i="2"/>
  <c r="F290" i="2"/>
  <c r="E139" i="2"/>
  <c r="D139" i="2"/>
  <c r="E281" i="2"/>
  <c r="G281" i="2"/>
  <c r="C281" i="2"/>
  <c r="D281" i="2"/>
  <c r="H281" i="2"/>
  <c r="Q280" i="2"/>
  <c r="Y280" i="2" s="1"/>
  <c r="P280" i="2" s="1"/>
  <c r="F281" i="2"/>
  <c r="E198" i="2"/>
  <c r="E142" i="2"/>
  <c r="E296" i="2"/>
  <c r="H296" i="2"/>
  <c r="Q295" i="2"/>
  <c r="Y295" i="2" s="1"/>
  <c r="P295" i="2" s="1"/>
  <c r="D296" i="2"/>
  <c r="G296" i="2"/>
  <c r="F296" i="2"/>
  <c r="C198" i="2"/>
  <c r="H198" i="2"/>
  <c r="Q197" i="2"/>
  <c r="Y197" i="2" s="1"/>
  <c r="P197" i="2" s="1"/>
  <c r="G198" i="2"/>
  <c r="Q147" i="2"/>
  <c r="Y147" i="2" s="1"/>
  <c r="P147" i="2" s="1"/>
  <c r="H148" i="2"/>
  <c r="F148" i="2"/>
  <c r="F173" i="2"/>
  <c r="H173" i="2"/>
  <c r="Q172" i="2"/>
  <c r="Y172" i="2" s="1"/>
  <c r="P172" i="2" s="1"/>
  <c r="D198" i="2"/>
  <c r="C148" i="2"/>
</calcChain>
</file>

<file path=xl/sharedStrings.xml><?xml version="1.0" encoding="utf-8"?>
<sst xmlns="http://schemas.openxmlformats.org/spreadsheetml/2006/main" count="35654" uniqueCount="1461">
  <si>
    <t>2.2 El número de puestos de lectura</t>
  </si>
  <si>
    <t>8. OBSERVACIONES Y SUGERENCIAS</t>
  </si>
  <si>
    <t xml:space="preserve">Escuela Universitaria de Estadística </t>
  </si>
  <si>
    <t xml:space="preserve">Facultad de Ciencias Químicas </t>
  </si>
  <si>
    <t xml:space="preserve">Facultad de Psicología </t>
  </si>
  <si>
    <t xml:space="preserve">Escuela Universitaria de Enfermería, Fisioterapia y Podología </t>
  </si>
  <si>
    <t xml:space="preserve">Facultad de Filosofía </t>
  </si>
  <si>
    <t xml:space="preserve">Facultad de Ciencias de la Información </t>
  </si>
  <si>
    <t xml:space="preserve">Facultad de Ciencias Económicas y Empresariales </t>
  </si>
  <si>
    <t xml:space="preserve">Facultad de Ciencias de la Documentación </t>
  </si>
  <si>
    <t xml:space="preserve">Facultad de Filología </t>
  </si>
  <si>
    <t xml:space="preserve">Facultad de Veterinaria </t>
  </si>
  <si>
    <t xml:space="preserve">Facultad de Geografía e Historia </t>
  </si>
  <si>
    <t xml:space="preserve">Facultad de Educación </t>
  </si>
  <si>
    <t xml:space="preserve">Facultad de Medicina </t>
  </si>
  <si>
    <t xml:space="preserve">Facultad de Ciencias Físicas </t>
  </si>
  <si>
    <t>Otros Centros (Servicios Centrales, Rectorado, Centros adscritos,etc)</t>
  </si>
  <si>
    <t xml:space="preserve">Facultad de Derecho </t>
  </si>
  <si>
    <t xml:space="preserve">Facultad de Ciencias Matemáticas </t>
  </si>
  <si>
    <t xml:space="preserve">Facultad de Ciencias Políticas y Sociología </t>
  </si>
  <si>
    <t>Escuela Universitaria de Trabajo Social</t>
  </si>
  <si>
    <t xml:space="preserve">Facultad de Ciencias Biológicas </t>
  </si>
  <si>
    <t xml:space="preserve">Facultad de Informática </t>
  </si>
  <si>
    <t xml:space="preserve">Escuela Universitaria de Estudios Empresariales </t>
  </si>
  <si>
    <t xml:space="preserve">Facultad de Farmacia </t>
  </si>
  <si>
    <t>Muy útil</t>
  </si>
  <si>
    <t>No</t>
  </si>
  <si>
    <t>6.</t>
  </si>
  <si>
    <t>El personal de la biblioteca:</t>
  </si>
  <si>
    <t>7.</t>
  </si>
  <si>
    <t>Valoración global:</t>
  </si>
  <si>
    <r>
      <t xml:space="preserve">Su mayor o menor satisfacción con cada uno de ellos (" </t>
    </r>
    <r>
      <rPr>
        <b/>
        <sz val="11"/>
        <color indexed="10"/>
        <rFont val="Arial"/>
        <family val="2"/>
      </rPr>
      <t>1= muy insatisfecho</t>
    </r>
    <r>
      <rPr>
        <sz val="11"/>
        <rFont val="Arial"/>
        <family val="2"/>
      </rPr>
      <t>", "</t>
    </r>
    <r>
      <rPr>
        <b/>
        <sz val="11"/>
        <color indexed="12"/>
        <rFont val="Arial"/>
        <family val="2"/>
      </rPr>
      <t>5= muy satisfecho</t>
    </r>
    <r>
      <rPr>
        <sz val="11"/>
        <rFont val="Arial"/>
        <family val="2"/>
      </rPr>
      <t>")</t>
    </r>
  </si>
  <si>
    <r>
      <t>5.</t>
    </r>
    <r>
      <rPr>
        <b/>
        <sz val="10.5"/>
        <rFont val="Times New Roman"/>
        <family val="1"/>
      </rPr>
      <t xml:space="preserve"> </t>
    </r>
  </si>
  <si>
    <t xml:space="preserve">Facultad de Ciencias Geológicas </t>
  </si>
  <si>
    <t xml:space="preserve">Facultad de Odontología </t>
  </si>
  <si>
    <t xml:space="preserve">Escuela Universitaria de Óptica </t>
  </si>
  <si>
    <t xml:space="preserve">Facultad de Bellas Artes </t>
  </si>
  <si>
    <t>CUESTIONARIO DE SATISFACCIÓN DE USUARIOS SOBRE LOS SERVICIOS BIBLIOTECARIOS</t>
  </si>
  <si>
    <t>ENCUESTA DE EVALUACIÓN DE LA BIBLIOTECA</t>
  </si>
  <si>
    <t>Encuestas contestadas</t>
  </si>
  <si>
    <t>1.</t>
  </si>
  <si>
    <t>Datos personales:</t>
  </si>
  <si>
    <t>NC</t>
  </si>
  <si>
    <t>N</t>
  </si>
  <si>
    <t>%</t>
  </si>
  <si>
    <t xml:space="preserve">2. </t>
  </si>
  <si>
    <t>Instalaciones y equipos:</t>
  </si>
  <si>
    <t>L</t>
  </si>
  <si>
    <t>K</t>
  </si>
  <si>
    <t>J</t>
  </si>
  <si>
    <t>? nc</t>
  </si>
  <si>
    <t>Su mayor o menor satisfacción con cada uno de ellos ("1= muy insatisfecho", "5= muy satisfecho")</t>
  </si>
  <si>
    <t>¿A qué Facultad o Escuela pertenece?</t>
  </si>
  <si>
    <t>(en blanco)</t>
  </si>
  <si>
    <t>Total general</t>
  </si>
  <si>
    <t>ENF</t>
  </si>
  <si>
    <t>EST</t>
  </si>
  <si>
    <t>EMP</t>
  </si>
  <si>
    <t>OPT</t>
  </si>
  <si>
    <t>TRS</t>
  </si>
  <si>
    <t>BBA</t>
  </si>
  <si>
    <t>BIO</t>
  </si>
  <si>
    <t>BYD</t>
  </si>
  <si>
    <t>INF</t>
  </si>
  <si>
    <t>CEE</t>
  </si>
  <si>
    <t>FIS</t>
  </si>
  <si>
    <t>GEO</t>
  </si>
  <si>
    <t>MAT</t>
  </si>
  <si>
    <t>CPS</t>
  </si>
  <si>
    <t>QUI</t>
  </si>
  <si>
    <t>DER</t>
  </si>
  <si>
    <t>EDU</t>
  </si>
  <si>
    <t>FAR</t>
  </si>
  <si>
    <t>FLL</t>
  </si>
  <si>
    <t>FLS</t>
  </si>
  <si>
    <t>FDI</t>
  </si>
  <si>
    <t>MED</t>
  </si>
  <si>
    <t>ODO</t>
  </si>
  <si>
    <t>PSI</t>
  </si>
  <si>
    <t>VET</t>
  </si>
  <si>
    <t>Correos electrónicos enviados</t>
  </si>
  <si>
    <t>Biblioteca 1</t>
  </si>
  <si>
    <t>Biblioteca 2</t>
  </si>
  <si>
    <t>Biblioteca Nacional</t>
  </si>
  <si>
    <t>Biblioteca Histórica</t>
  </si>
  <si>
    <t>Otro</t>
  </si>
  <si>
    <t>Indique, la frecuencia y tipo de utilización por su parte del servicio de biblioteca:</t>
  </si>
  <si>
    <t>1.3 Acudiendo personalmente a la Biblioteca:</t>
  </si>
  <si>
    <t>1.4 Utilizando la Biblioteca de forma virtual:</t>
  </si>
  <si>
    <t>F. Bellas Artes</t>
  </si>
  <si>
    <t>F. Ciencias Biológicas</t>
  </si>
  <si>
    <t>F. Ciencias de la Documentación</t>
  </si>
  <si>
    <t>F. Ciencias de la Información</t>
  </si>
  <si>
    <t>F. Ciencias Económicas y Empresariales</t>
  </si>
  <si>
    <t>F. Ciencias Físicas</t>
  </si>
  <si>
    <t>F. Ciencias Geológicas</t>
  </si>
  <si>
    <t>F. Ciencias Matemáticas</t>
  </si>
  <si>
    <t>F. Ciencias Políticas y Sociología</t>
  </si>
  <si>
    <t>F. Ciencias Químicas</t>
  </si>
  <si>
    <t>F. Derecho</t>
  </si>
  <si>
    <t>F. Educación - Centro de Formación del Profesorado</t>
  </si>
  <si>
    <t>F. Farmacia</t>
  </si>
  <si>
    <t>F. Filología</t>
  </si>
  <si>
    <t>F. Filosofía</t>
  </si>
  <si>
    <t>F. Geografía e Historia</t>
  </si>
  <si>
    <t>F. Informática</t>
  </si>
  <si>
    <t>F. Medicina</t>
  </si>
  <si>
    <t>F. Odontología</t>
  </si>
  <si>
    <t>F. Psicología</t>
  </si>
  <si>
    <t>F. Veterinaria</t>
  </si>
  <si>
    <t>1º</t>
  </si>
  <si>
    <t>2º</t>
  </si>
  <si>
    <t>3º</t>
  </si>
  <si>
    <t>1.5 Si utiliza los servicios de la Biblioteca, elija, por orden de preferencia, hasta tres bibliotecas de la Universidad Complutense a las que suele acudir:</t>
  </si>
  <si>
    <t>GHI</t>
  </si>
  <si>
    <t>BHI</t>
  </si>
  <si>
    <t>BIblioteca 3</t>
  </si>
  <si>
    <t>5.12 ¿Qué otros servicios de apoyo a la investigación considera que debería incorporar la Biblioteca?</t>
  </si>
  <si>
    <t>Fecha de descarga</t>
  </si>
  <si>
    <t>BNE</t>
  </si>
  <si>
    <t>CSIC</t>
  </si>
  <si>
    <t>Municipales</t>
  </si>
  <si>
    <t>PRESTAMO DEVOLUCION</t>
  </si>
  <si>
    <t>RENOVACION RESERVA</t>
  </si>
  <si>
    <t>DEPARTAMENTO</t>
  </si>
  <si>
    <t>REVISTAS HEMEROTECA</t>
  </si>
  <si>
    <t>CATALOGO</t>
  </si>
  <si>
    <t>RECURSOS ELECTRONICOS</t>
  </si>
  <si>
    <t>COLECCIÓN MANUALES</t>
  </si>
  <si>
    <t>PRESTAMO INTERBIBLIOTECARIO</t>
  </si>
  <si>
    <t>ADQUISICIONES</t>
  </si>
  <si>
    <t>SEGURIDAD ROBO VIGILAN</t>
  </si>
  <si>
    <t xml:space="preserve">APERTURA HORA EXAMEN </t>
  </si>
  <si>
    <t>CALOR FRIO TEMPERATURA</t>
  </si>
  <si>
    <t>DEPOSITO</t>
  </si>
  <si>
    <t>SILENCIO RUIDO</t>
  </si>
  <si>
    <t>FOTOCOPIA</t>
  </si>
  <si>
    <t>SEÑALIZACON ACCESO UBICACIÓN</t>
  </si>
  <si>
    <t>ESPACIO SITIO PUESTOS DE LECTURA</t>
  </si>
  <si>
    <t>INSTALACIONES MESAS SILLAS ENCHUFES</t>
  </si>
  <si>
    <t>ORDENADORES PORTATILES IMPRESORAS</t>
  </si>
  <si>
    <t>LUZ ILUMINACION</t>
  </si>
  <si>
    <t>LIMPEZA BAÑOS</t>
  </si>
  <si>
    <t>PERSONAL</t>
  </si>
  <si>
    <t>MI CUENTA</t>
  </si>
  <si>
    <t>ON-LINE DIGITAL</t>
  </si>
  <si>
    <t>CARNÉ</t>
  </si>
  <si>
    <t>CURSOS FORMACION INFORMACIÓN</t>
  </si>
  <si>
    <t>WEB INTERNET</t>
  </si>
  <si>
    <t>CORREO</t>
  </si>
  <si>
    <t>depart</t>
  </si>
  <si>
    <t>revist</t>
  </si>
  <si>
    <t>cata</t>
  </si>
  <si>
    <t>electr</t>
  </si>
  <si>
    <t>manua</t>
  </si>
  <si>
    <t>interbib</t>
  </si>
  <si>
    <t>hora</t>
  </si>
  <si>
    <t>Autónoma</t>
  </si>
  <si>
    <t>UAM</t>
  </si>
  <si>
    <t>Autonoma</t>
  </si>
  <si>
    <t>UPM</t>
  </si>
  <si>
    <t>URJC</t>
  </si>
  <si>
    <t>CAM</t>
  </si>
  <si>
    <t>Politécnica</t>
  </si>
  <si>
    <t>UC3M</t>
  </si>
  <si>
    <t>UNED</t>
  </si>
  <si>
    <t>AECID</t>
  </si>
  <si>
    <t>Pública</t>
  </si>
  <si>
    <t>Publica</t>
  </si>
  <si>
    <t>Municipal</t>
  </si>
  <si>
    <t>Comunidad</t>
  </si>
  <si>
    <t>Nacional</t>
  </si>
  <si>
    <t>Juan Carlos</t>
  </si>
  <si>
    <t>Real</t>
  </si>
  <si>
    <t>R. Academias</t>
  </si>
  <si>
    <t>Hospital</t>
  </si>
  <si>
    <t>Hospitales</t>
  </si>
  <si>
    <t>Reina</t>
  </si>
  <si>
    <t>C.A. Reina Sofía</t>
  </si>
  <si>
    <t>Centro</t>
  </si>
  <si>
    <t>cod centro</t>
  </si>
  <si>
    <t>Humanidades</t>
  </si>
  <si>
    <t>Ciencias Experimentales</t>
  </si>
  <si>
    <t>Ciencias Sociales</t>
  </si>
  <si>
    <t>Ciencias de la Salud</t>
  </si>
  <si>
    <t>Área</t>
  </si>
  <si>
    <t>Mejorar el catálogo online y el acceso a recursos virtuales</t>
  </si>
  <si>
    <t>Estoy plenamente satisfecho. Es lo mejor que tiene nuestra Universidad.</t>
  </si>
  <si>
    <t>Más y mejores suscripciones para poder descargar artículos de revistas extranjeras y libros.</t>
  </si>
  <si>
    <t>Formación en búsqueda y gestión bibliográfica.</t>
  </si>
  <si>
    <t>Una hemeroteca (en el caso de Físicas)</t>
  </si>
  <si>
    <t>Sobre todo mejorar los buscadores. Si no se conoce el título de la revista o del artículo, no es posible encontrarlo en el buscador a través de palabras clave.</t>
  </si>
  <si>
    <t>mejor escáner &lt;br&gt;salas para investigadores</t>
  </si>
  <si>
    <t>Ampliar los recursos de revistas científicas</t>
  </si>
  <si>
    <t>1. Libre acceso para investigadores!!&lt;br&gt;2. Convenios más amplios con plataformas de revistas online&lt;br&gt;3. Digitalización progresiva de contenidos bibliográficos</t>
  </si>
  <si>
    <t>suscripción a más recursos digitales&lt;br&gt;digitalización completa del fondo antiguo = Biblioteca histórica</t>
  </si>
  <si>
    <t>Más ordenadores y modernos+ más personal+ más presupuesto</t>
  </si>
  <si>
    <t>Más revistas y libros</t>
  </si>
  <si>
    <t>Bibliografía actualizada, muchos libros son excesivamente antiguos y hace falta renovar y actualizar algunas secciones.</t>
  </si>
  <si>
    <t>Un bibliotecario que sea una persona normal y que no espere a la salida del Centro al Gerente para agredirle físicamente por haberle pedido los datos de préstamo de la biblioteca.</t>
  </si>
  <si>
    <t>Herramientas de difusión de la investigación de los profesores del Centro a través de la Biblioteca. Una plataforma donde poder incluir las revistas científicas que va publicando el PDI.</t>
  </si>
  <si>
    <t>Me parece que se cubren todas mis necesidades como investigador.</t>
  </si>
  <si>
    <t>Ampliar el número de revistas a las cuales la UCM pueda tener acceso gratuito.</t>
  </si>
  <si>
    <t>Profundizar en el conocimiento de los fondos bibliográficos de la Complutense como uno de nuestros principales valores frente al resto de las ofertas Universitarias</t>
  </si>
  <si>
    <t>Videoteca y hemeroteca</t>
  </si>
  <si>
    <t>Busqueda de artículos y remitirlos por correo electrónico al usuario. Es posible?</t>
  </si>
  <si>
    <t xml:space="preserve">Puede que el préstamo interbibliotecario con otras universidades españolas, y, por qué no, internacionales. Qué lejos estamos aún de los británicos en este último aspecto. </t>
  </si>
  <si>
    <t>En la petición de documentos la busqueda del artículo podría relaizarse por el PMID</t>
  </si>
  <si>
    <t>Incluir un mayor número de revistas JCR (social-sciences) en versión online y resolver el problema de no poder visualizar los últimos números.</t>
  </si>
  <si>
    <t>AUMENTAR LAS SUSCRIPCIONES A REVISTAS CIENTÍFICAS</t>
  </si>
  <si>
    <t>LA BASE DE DATOS SPORT-DISCUS.</t>
  </si>
  <si>
    <t xml:space="preserve"> </t>
  </si>
  <si>
    <t>En la Facultad de Derecho necesitamos una única biblioteca, no la división actual en bibliotecas departamentales. En dicha biblioteca única habría de integrarse el Centro de Documentación Europea</t>
  </si>
  <si>
    <t>Mas revistas especializadas.</t>
  </si>
  <si>
    <t>Ayuda a la publicación y difusión de trabajos científicos.&lt;br&gt;Cientifica, the ripper</t>
  </si>
  <si>
    <t>Creo que se nos debería informar y quizás poner algún cartel de los cursos que se hagan en la biblioteca, porque los profesores recibimos muchos mails y quizás yo no haya prestado antención a algún mail de formación que quizás sí me interesaría.</t>
  </si>
  <si>
    <t>En estos momentos, creo que debería transformarse, totalmente.</t>
  </si>
  <si>
    <t>Repositorio Virtual de obras ya descatalogadas o muy antiguas, que pudieran ser consultadas</t>
  </si>
  <si>
    <t>Estaría bien contar con un enlace más directo a RefWorks</t>
  </si>
  <si>
    <t>Mayior número de revistas de acceso eletrónico</t>
  </si>
  <si>
    <t>Reproducción digitial de algunos documentos, sobre todo los antiguos, raros y especiales</t>
  </si>
  <si>
    <t>F. Comercio y Turismo</t>
  </si>
  <si>
    <t>F. Enfermería, Fisioterapia y Podología</t>
  </si>
  <si>
    <t>F. Estudios Estadísticos</t>
  </si>
  <si>
    <t>F. Óptica y Optometría</t>
  </si>
  <si>
    <t>F. Trabajo Social</t>
  </si>
  <si>
    <t>Sería interesante poder disponer del prestamo de material de las videotecas de manera virtual, sin necesidad de tener que sacar el recurso de la facultad. Posiblemente mediante un acceso restringuido al igual que se hace con algunos programas informáticos.</t>
  </si>
  <si>
    <t>Los docentes necesitamos más cursos de formación para hacer más eficiente nuestro uso de todos los recursos de la biblioteca</t>
  </si>
  <si>
    <t>Notificación de novedades editoriales para los profesores</t>
  </si>
  <si>
    <t>MAS ORDENADORES Y QUE FUNCIONEN</t>
  </si>
  <si>
    <t>ME PARECE QUE SU LABOR ES EXCELENTE EN GENERAL.</t>
  </si>
  <si>
    <t>AUNQUE YA ESTÁ INCORPORADO, SE DEBE POTENCIAR EL SERVICIO DE SUSCRIPCIÓN A REVISTAS</t>
  </si>
  <si>
    <t>seria muy importante el acceso directo a los fondos historicos</t>
  </si>
  <si>
    <t xml:space="preserve">Incrementar la facilidad de obtener artículos de revistas electrónicas (incrementar la cantidad de revistas, que se ha reducido mucho) y agilizar la obtención de artículos escaneados o bien más antiguos (que no están en formato electrónico) o bien no están en mi biblioteca. Ahora mismo es muy tedioso conseguir bibliografia para escribir un artículo. </t>
  </si>
  <si>
    <t>Suscripción a más revistas</t>
  </si>
  <si>
    <t>El concierto por parte de la UCM con una Editorial Científica (como BioMed, previamente) para faclitar la publicación de trabajos científicos por los investigadores de la UCM. Cuanto mayor sea la producción científica de la UCM, redundará en el prestigio y las evaluciones externas de calidad de nuestra Universidad.</t>
  </si>
  <si>
    <t>Como he señalado anteriormen en la Facultad de Derecho no hay una biblioteca única y tan sólo en la sala de lectura hay unos manuales de alguno profesores de la citada facultad que tratan de obtener beneficios del alumnado  mediante la promoción de sus libros pero no acostumbrando   a la lectura de revistas y documentación en español pero tambien en otros idiomas para  la preparación de las clases y de los examenes,evitandose de este modo el lamentable objetivo de la ciega memorización de normas y disposiciones.A este resultado se ha llegado en la Facultad por la ausencia de biblioteca única.</t>
  </si>
  <si>
    <t>Acceso directo a los depósitos de los docentes e investigadores, como se viene haciendo en las mejores bibliotecas universitarias de todo el mundo, menos en esta, que cada vez lo restringe más, dificultando más si cabe nuestra labor</t>
  </si>
  <si>
    <t>Más cursos, más horarios</t>
  </si>
  <si>
    <t>Una sección de documentos de archivo legados por personas o instituciones, u obtenidos directamente por la Universidad</t>
  </si>
  <si>
    <t>revisiones bibliográficas de temas específicos</t>
  </si>
  <si>
    <t>Actualización fondos bibliográficos</t>
  </si>
  <si>
    <t>Aunque existe la posibilidad de acceder electrónicamente a muchas revistas online, me gustaría que se pudiera ampliar el número de estas revistas. Supongo que esto dependerá más de cuestiones económicas que de voluntad por parte de las personas del servicio de biblioteca</t>
  </si>
  <si>
    <t>No tengo sugerencias</t>
  </si>
  <si>
    <t>Una mayor actualización de la bibliografía extranjera</t>
  </si>
  <si>
    <t>Cursos sobre el manejo de bases bibliográficas: Refwords, EndNote, etc....</t>
  </si>
  <si>
    <t>perso</t>
  </si>
  <si>
    <t>calor</t>
  </si>
  <si>
    <t>dep</t>
  </si>
  <si>
    <t>Escaneado de artículos doctrinales, para que las revistas estén siempre custodiadas por el personal de biblioteca, y no desaparezcan tomos</t>
  </si>
  <si>
    <t>Pienso que sería muy útil  el disponer de un escáner en la Biblioteca de Filología Clásica</t>
  </si>
  <si>
    <t>Ampliar el numero de subscripciones a revistas científicas, consultando a las facultades.</t>
  </si>
  <si>
    <t>Llevo poco tiempo en la UCM y de momento no conozco con profundidad los que ya hay</t>
  </si>
  <si>
    <t>Ayuda a las y los estudiantes en la búsqueda sobre temas específicos. Por ejemplo para el Trabajo de fin de Grado o Master</t>
  </si>
  <si>
    <t>ruid</t>
  </si>
  <si>
    <t/>
  </si>
  <si>
    <t>BMZ</t>
  </si>
  <si>
    <t>FLL A</t>
  </si>
  <si>
    <t>DER (Dep)</t>
  </si>
  <si>
    <t>Nada</t>
  </si>
  <si>
    <t>Poco</t>
  </si>
  <si>
    <t>Algo</t>
  </si>
  <si>
    <t>Bastante</t>
  </si>
  <si>
    <t>Mucho</t>
  </si>
  <si>
    <t>C.S.</t>
  </si>
  <si>
    <t>Recursos de información (Libros, revistas, audiovisuales, etc.):</t>
  </si>
  <si>
    <t>Apoyo a la docencia y a la investigación:</t>
  </si>
  <si>
    <t>Biblioteca Nacional de España</t>
  </si>
  <si>
    <t>Biblioteca AECID</t>
  </si>
  <si>
    <t>Biblioteca nacional</t>
  </si>
  <si>
    <t>Sí</t>
  </si>
  <si>
    <t>web</t>
  </si>
  <si>
    <t>adqui</t>
  </si>
  <si>
    <t>seguir</t>
  </si>
  <si>
    <t>fotoco</t>
  </si>
  <si>
    <t>seña</t>
  </si>
  <si>
    <t>puestos</t>
  </si>
  <si>
    <t>enchuf</t>
  </si>
  <si>
    <t>ordena</t>
  </si>
  <si>
    <t>ilumin</t>
  </si>
  <si>
    <t>limpie</t>
  </si>
  <si>
    <t>mi cuenta</t>
  </si>
  <si>
    <t>line</t>
  </si>
  <si>
    <t>carn</t>
  </si>
  <si>
    <t>cursos</t>
  </si>
  <si>
    <t>correo</t>
  </si>
  <si>
    <t>reserv</t>
  </si>
  <si>
    <t>submitted</t>
  </si>
  <si>
    <t>Biblioteca 3</t>
  </si>
  <si>
    <t>2.3 La comodidad de las instalaciones</t>
  </si>
  <si>
    <t>2.4 El equipamiento informático</t>
  </si>
  <si>
    <t>3.1 Colección impresa</t>
  </si>
  <si>
    <t>4.1 Agilidad de la atención presencial</t>
  </si>
  <si>
    <t>4.3 Número de documentos en préstamo</t>
  </si>
  <si>
    <t>4.4 Sencillez del préstamo</t>
  </si>
  <si>
    <t>4.6 Mi cuenta</t>
  </si>
  <si>
    <t>4.7 Préstamo intercentros y otros</t>
  </si>
  <si>
    <t xml:space="preserve">6.2 Cordialidad y amabilidad </t>
  </si>
  <si>
    <t>7.1 Valoración global</t>
  </si>
  <si>
    <t>7.2 Evolución</t>
  </si>
  <si>
    <t>De vez en cuando (1 o 2 veces al mes)</t>
  </si>
  <si>
    <t>Muy frecuentemente (3 o más veces por semana)</t>
  </si>
  <si>
    <t>Regular</t>
  </si>
  <si>
    <t>5, muy satisfecho</t>
  </si>
  <si>
    <t>Mejorado mucho</t>
  </si>
  <si>
    <t>Frecuentemente (1 o 2 veces por semana)</t>
  </si>
  <si>
    <t>Seguiré usando los servicios de la biblioteca con la misma frecuencia que expuse en la pregunta anterior</t>
  </si>
  <si>
    <t>No uso ninguna red social</t>
  </si>
  <si>
    <t>Mejorado</t>
  </si>
  <si>
    <t>Biblioteca Maria Zambrano (Filología / Derecho)</t>
  </si>
  <si>
    <t>F. Filología (Clásicas o General)</t>
  </si>
  <si>
    <t>4, satisfecho</t>
  </si>
  <si>
    <t>Bueno</t>
  </si>
  <si>
    <t>Útil</t>
  </si>
  <si>
    <t>Excelente</t>
  </si>
  <si>
    <t>Creo que voy a acudir con menos frecuencia a la biblioteca y usaré más la biblioteca virtual</t>
  </si>
  <si>
    <t>Solo haré uso de la biblioteca virtual y de sus recursos electrónicos</t>
  </si>
  <si>
    <t>Igual</t>
  </si>
  <si>
    <t>Tengo que ir necesariamente para consultar los documentos que están ubicados en la biblioteca</t>
  </si>
  <si>
    <t>3, normal</t>
  </si>
  <si>
    <t>Nunca</t>
  </si>
  <si>
    <t>Seguiré usando los servicios de la biblioteca con la misma frecuencia que expuse en la pregunta anterior|Creo que voy a acudir con menos frecuencia a la biblioteca y usaré más la biblioteca virtual</t>
  </si>
  <si>
    <t>F. Derecho (Departamentos,Criminología)</t>
  </si>
  <si>
    <t>Biblioteca municipal</t>
  </si>
  <si>
    <t>Tengo que ir necesariamente para consultar los documentos que están ubicados en la biblioteca|Solo haré uso de la biblioteca virtual y de sus recursos electrónicos</t>
  </si>
  <si>
    <t>Twitter</t>
  </si>
  <si>
    <t>Facebook|Instagram</t>
  </si>
  <si>
    <t>Seguiré usando los servicios de la biblioteca con la misma frecuencia que expuse en la pregunta anterior|Tengo que ir necesariamente para consultar los documentos que están ubicados en la biblioteca</t>
  </si>
  <si>
    <t>Normal</t>
  </si>
  <si>
    <t>Procuraré buscar la información que necesito fuera de la biblioteca</t>
  </si>
  <si>
    <t>2, insatisfecho</t>
  </si>
  <si>
    <t>1, muy insatisfecho</t>
  </si>
  <si>
    <t>Empeorado mucho</t>
  </si>
  <si>
    <t>Empeorado</t>
  </si>
  <si>
    <t>Facebook</t>
  </si>
  <si>
    <t>Creo que voy a acudir con menos frecuencia a la biblioteca y usaré más la biblioteca virtual|Solo haré uso de la biblioteca virtual y de sus recursos electrónicos</t>
  </si>
  <si>
    <t>Creo que voy a acudir con menos frecuencia a la biblioteca y usaré más la biblioteca virtual|Tengo que ir necesariamente para consultar los documentos que están ubicados en la biblioteca</t>
  </si>
  <si>
    <t>Poco útil</t>
  </si>
  <si>
    <t>Creo que voy a acudir con menos frecuencia a la biblioteca y usaré más la biblioteca virtual|Tengo que ir necesariamente para consultar los documentos que están ubicados en la biblioteca|Procuraré buscar la información que necesito fuera de la biblioteca</t>
  </si>
  <si>
    <t>Bibliotecas públicas de la Comunidad de Madrid</t>
  </si>
  <si>
    <t>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t>
  </si>
  <si>
    <t>Muy malo</t>
  </si>
  <si>
    <t>Etiquetas de fila</t>
  </si>
  <si>
    <t>¿Qué otras opciones considera que va a hacer?</t>
  </si>
  <si>
    <t>¿De dónde obtiene la mayor parte de la información que necesita para su actividad docente e investigadora?</t>
  </si>
  <si>
    <t>Instagram</t>
  </si>
  <si>
    <t>3.13 Señale las redes sociales que usa con frecuencia en el ámbito de su actividad docente o investigadora</t>
  </si>
  <si>
    <t>Malo</t>
  </si>
  <si>
    <t>Nada útil</t>
  </si>
  <si>
    <t>Encuestas 2019-2020</t>
  </si>
  <si>
    <t>Biblioteca de la UNED</t>
  </si>
  <si>
    <t>Solo haré uso de la biblioteca virtual y de sus recursos electrónicos|Procuraré buscar la información que necesito fuera de la biblioteca</t>
  </si>
  <si>
    <t>Bibliotecas municipales</t>
  </si>
  <si>
    <t>Seguiré usando los servicios de la biblioteca con la misma frecuencia que expuse en la pregunta anterior|Procuraré buscar la información que necesito fuera de la biblioteca</t>
  </si>
  <si>
    <t>Twitter|Instagram</t>
  </si>
  <si>
    <t>Creo que voy a acudir con menos frecuencia a la biblioteca y usaré más la biblioteca virtual|Solo haré uso de la biblioteca virtual y de sus recursos electrónicos|Procuraré buscar la información que necesito fuera de la biblioteca</t>
  </si>
  <si>
    <t>Seguiré usando los servicios de la biblioteca con la misma frecuencia que expuse en la pregunta anterior|Solo haré uso de la biblioteca virtual y de sus recursos electrónicos</t>
  </si>
  <si>
    <t>Seguiré usando los servicios de la biblioteca con la misma frecuencia que expuse en la pregunta anterior|Tengo que ir necesariamente para consultar los documentos que están ubicados en la biblioteca|Procuraré buscar la información que necesito fuera de la biblioteca</t>
  </si>
  <si>
    <t>Biblioteca UNED</t>
  </si>
  <si>
    <t>Bne</t>
  </si>
  <si>
    <t>1.1 Matrícula</t>
  </si>
  <si>
    <t>1.2 ¿A qué Facultad perteneces?</t>
  </si>
  <si>
    <t>1.3 Acudiendo en persona</t>
  </si>
  <si>
    <t>1.4 Utilizando la Biblioteca de forma virtual</t>
  </si>
  <si>
    <t>Post-pandemia</t>
  </si>
  <si>
    <t>1.6 Otras bibliotecas</t>
  </si>
  <si>
    <t>2.1 Horario</t>
  </si>
  <si>
    <t>2.5 Horario BMZ</t>
  </si>
  <si>
    <t>Libros prestados</t>
  </si>
  <si>
    <t>Préstamos en el curso</t>
  </si>
  <si>
    <t>3.2 Revistas-e</t>
  </si>
  <si>
    <t>3.3 Libros-e</t>
  </si>
  <si>
    <t>3.4 Biblioteca personal</t>
  </si>
  <si>
    <t>3.5 Campus Virtual</t>
  </si>
  <si>
    <t>3.6 Recursos en abierto</t>
  </si>
  <si>
    <t>3.7 Apuntes</t>
  </si>
  <si>
    <t>3.8 Otras bibliotecas</t>
  </si>
  <si>
    <t>3.9 Información inicial</t>
  </si>
  <si>
    <t>3.10 Adecuación</t>
  </si>
  <si>
    <t>3.11 Localización de documentos</t>
  </si>
  <si>
    <t>3.12 Acceso recursos-e</t>
  </si>
  <si>
    <t>3.13 Solicitud de información</t>
  </si>
  <si>
    <t xml:space="preserve">3.14 Buscador </t>
  </si>
  <si>
    <t>3.15 Sugerencias, etc.</t>
  </si>
  <si>
    <t>3.16 Bibliografías recomendadas</t>
  </si>
  <si>
    <t>3.17 E-Prints UCM</t>
  </si>
  <si>
    <t>3.18 Web</t>
  </si>
  <si>
    <t>3.19 Redes sociales</t>
  </si>
  <si>
    <t>3.20 Redes sociales que usas</t>
  </si>
  <si>
    <t>4.2 Idoneidad plazos de préstamo</t>
  </si>
  <si>
    <t>4.5 Reservas y renovaciones</t>
  </si>
  <si>
    <t>5.1 Oferta de formación</t>
  </si>
  <si>
    <t xml:space="preserve">5.2 Asistencia a formación </t>
  </si>
  <si>
    <t>5.3 Valoración de la formación</t>
  </si>
  <si>
    <t xml:space="preserve">6.1 Capacidad de gestión </t>
  </si>
  <si>
    <t>8.1 Tus sugerencias</t>
  </si>
  <si>
    <t>Grado y doble grado</t>
  </si>
  <si>
    <t>Solo en época de exámenes</t>
  </si>
  <si>
    <t>La biblioteca de la UNED.</t>
  </si>
  <si>
    <t>Es mi primer año y he de decir que no tengo queja, el personal de la biblioteca es encantador y siempre me ha tratado muy bien y ayudado mucho. Muy pacientes y dedicados. Gracias por vuestro trabajo.</t>
  </si>
  <si>
    <t>Youtube|Instagram</t>
  </si>
  <si>
    <t>Doctorado</t>
  </si>
  <si>
    <t>Biblioteca Nacional de España. Archivo Histórico Nacional.</t>
  </si>
  <si>
    <t>Twitter|Youtube|Google</t>
  </si>
  <si>
    <t>Existen publicaciones revolucionarias que están infradotadas en los fondos. Estoy en espera de un ejemplar por más de tres meses y no hay visos de que esto cambie.</t>
  </si>
  <si>
    <t>Twitter|Facebook|Youtube|Instagram</t>
  </si>
  <si>
    <t>Twitter|Facebook|Youtube|LinkedIn</t>
  </si>
  <si>
    <t>Máster</t>
  </si>
  <si>
    <t>Twitter|Youtube|Instagram</t>
  </si>
  <si>
    <t>Facebook|Youtube</t>
  </si>
  <si>
    <t>Bibioletca de l Comidad de Madrid Antonio Mingote y Luis Rosales</t>
  </si>
  <si>
    <t>Estaría muy bien la existencia de vídeos explicativos sobre utilización de la biblioteca. los curos están muy bien el primer día pero al segundo se te han olvidado y o eres capaz de utilizar los recursos de la biblioteca. Para mí es un completo lío, considero que no están tan bien inidicado como parece cuando te o explican. Gracias Un saludo</t>
  </si>
  <si>
    <t>las librerias del grupo de Casa de Libro, la Biblioteca Municipal de Vicalvaro</t>
  </si>
  <si>
    <t>aecid</t>
  </si>
  <si>
    <t>Twitter|Youtube|Instagram|LinkedIn</t>
  </si>
  <si>
    <t>José de Hierro</t>
  </si>
  <si>
    <t>BIBLIOTECA DISTRIBUCION</t>
  </si>
  <si>
    <t>Youtube|Instagram|No uso ninguna red social</t>
  </si>
  <si>
    <t>Otros (Universidad para mayores, títulos propios, curso de idiomas, etc)</t>
  </si>
  <si>
    <t>Casa de Velázquez</t>
  </si>
  <si>
    <t>Bibliotecas municipales de Alcorcón, Madrid y Móstoles.</t>
  </si>
  <si>
    <t>Facebook|Instagram|LinkedIn</t>
  </si>
  <si>
    <t>Biblioteca Hospital Clínico San Carlos</t>
  </si>
  <si>
    <t>Twitter|Facebook|LinkedIn</t>
  </si>
  <si>
    <t>Youtube</t>
  </si>
  <si>
    <t>Biblioteca Magisterio UAH y Biblioteca municipal de Marchamalo</t>
  </si>
  <si>
    <t>Youtube|Instagram|Worlds.com</t>
  </si>
  <si>
    <t>Es algo incomodo la nueva distribucion de la biblioteca de Matematicas ya que para llevarte un libro a la sala de estudio tienes que prestarlo primero. Estoy convencido de que la mayoria de los usuarios lo preferian como estaba antes.</t>
  </si>
  <si>
    <t>Facebook|Youtube|Instagram</t>
  </si>
  <si>
    <t>Seria bueno que nos informen sobre todas las opciones de acceso a diferentes recursos que tenemos pero que no sabemos, sobre todo para alumnos que no han estudiado en la universidad anteriormente.</t>
  </si>
  <si>
    <t>Los tornos de la entrada se podrían quitar en todas las franjas horarias y días. Un día, mientras salía de la biblioteca, el torno se estropeó (no reconocía el carnet de estudiante Complutense) y tuve que esperar cerca de 10 minutos hasta que desconectaron el dispositivo y nos dejaron salir. Para evitar en un futuro situaciones como esta, recomiendo que se pueda entrar y salir libremente.</t>
  </si>
  <si>
    <t>Biblioteca de Conde Duque.</t>
  </si>
  <si>
    <t>Varias veces se ha dado el caso de falta de ciertos libros concretos que son bastante demandados por el alumnado debido a su uso frecuente por parte de los docentes y debido al escaso número de ellos en comparación con el número de alumnos hace que poder emplearlos sea bastante complicado.</t>
  </si>
  <si>
    <t>Los sistemas de calefacción y aire acondicionado podrían mejorar, ya que después de pasar varias horas en la biblioteca el clima es frío en invierno y caluroso en verano.</t>
  </si>
  <si>
    <t>Instagram|LinkedIn</t>
  </si>
  <si>
    <t>Biblioteca Nacional de España, Biblioteca Víctor Espinós, Biblioteca de la SGAE</t>
  </si>
  <si>
    <t>Usar los servicios de la biblioteca mayor frecuencia</t>
  </si>
  <si>
    <t>Twitter|Instagram|whats app</t>
  </si>
  <si>
    <t>Twitter|Facebook|Instagram</t>
  </si>
  <si>
    <t>No tengo ninguna sugerencia que hacer  porque, creo  que el servicio ya es bastante bueno.  gracias.</t>
  </si>
  <si>
    <t>Bibliotecas Públicas Municipales.</t>
  </si>
  <si>
    <t>Biblioteca UC3M campus de Getafe</t>
  </si>
  <si>
    <t>Biblioteca Museo Reina Sofia Centro Dotacional</t>
  </si>
  <si>
    <t>Biblioteca Pública Huerta de la Salud (Hortaleza)</t>
  </si>
  <si>
    <t>Los servicios de la biblioteca son amplios, completos y accesibles. La gran parte de las veces que he acudido ahí para obtener un libro u otros recursos estaban disponibles. Además es amplia para poder estudiar, y cuenta con una sala para trabajar en grupo.. Está muy bien, además ha sido muy acertada la decisión de permitir devolver los libros que se tienen prestados en septiembre. ¡Muchas gracias !!</t>
  </si>
  <si>
    <t>Youtube|Instagram|LinkedIn</t>
  </si>
  <si>
    <t>Facebook|LinkedIn</t>
  </si>
  <si>
    <t>Biblioteca Ana María Matute</t>
  </si>
  <si>
    <t>Twitter|Instagram|LinkedIn</t>
  </si>
  <si>
    <t>Creo que el buscador podría ser mejor y también a la hora de hacer una reserva tendría que ser mas fácil</t>
  </si>
  <si>
    <t>Biblioteca Ingeniería telecomunicaciones UPM. Biblioteca municipal ESIC Pozuelo.</t>
  </si>
  <si>
    <t>Estoy muy satisfecha con la biblioteca de Medicina. Lo único que sugiero es que en verano por favor no pongan el aire acondicionado a tope porque se pasa más frío que en invierno, además del consumo energético que produce. Por otro lado, hay días que la biblioteca está llena y a veces no nos queda sitio a los estudiantes de la propia facultad, no sé hasta que punto se puede restringir la entrada a personas ajenas a la facultad cuando esto sucede, pero muchos estudiantes estamos conformes con que se haga en esas circunstancias concretas. Además, sería una buena idea que en época e exámenes la biblioteca de Medicina estuviese abierta los fines de semana o que cerrase media h más tarde de las 20:45, por que al final en la Zambrano mucha gente es de esa facultad y está muy llena. Por último, estaría bien que las persianas se subiesen por la mañana y no solo a partir de las 16h porque así entraría más luz natural y se podría reducir el consumo de las luces cercanas a las ventanas, no sé si esto tiene alguna explicación concreta, en ese caso no es relevante esta propuesta.  Muchas gracias por su servicio y su amabilidad, es la mejor biblioteca y el mejor personal de la UCM.</t>
  </si>
  <si>
    <t>Biblioteca Municipal de Torrelodones</t>
  </si>
  <si>
    <t>Facebook|Youtube|Instagram|Pinterest, Whatsapp, Spotify</t>
  </si>
  <si>
    <t>El servicio de préstamo inter-bibliotecario ha sido muy útil para mi investigación doctoral, muchas gracias por este servicio.</t>
  </si>
  <si>
    <t>Seguiré usando los servicios de la biblioteca con la misma frecuencia que expuse en la pregunta anterior|Además para estudiar los exámenes, utilizaré los puestos de lectura ya que considero que es la mejor forma de estudiar con éxito.</t>
  </si>
  <si>
    <t>Biblioteca Pública Elena Fortún</t>
  </si>
  <si>
    <t>Comprar más ejemplares de los libros que los profesores nos mandan leer a todos los estudiantes.</t>
  </si>
  <si>
    <t>Biblioteca del centro Cívico Rigoberta Menchu en Leganés</t>
  </si>
  <si>
    <t>Personalmente solo conozco al personal de la facultad de informática, he de decir que soy muy agradables y simpáticas, siempre te ayudan en lo que necesites. Muchas gracias!!</t>
  </si>
  <si>
    <t>No dejéis de hacer los cursos de apoyo al TFG. Son de lo más útiles.</t>
  </si>
  <si>
    <t>Centro Cultural Pablo Iglesias y Centro Cultural Anabel Segura</t>
  </si>
  <si>
    <t>Facilitar el acceso a revistas y libros electrónicos.</t>
  </si>
  <si>
    <t>Respecto a las bibliotecas María Zambrano y de Geografía e Historia, las que más visito, y además con asiduidad, resaltaría la amabilidad de los trabajadores de la segunda, frente al mal humor y trato poco cordial de la mayor parte del personal de la Zambrano. Por lo demás señalaría lo que en los últimos años ha sido un problema para mi: el número de títulos que se pueden sacar en total como estudiante de grado, me ha dificultado el trabajo y hecho perder bastante tiempo entre devoluciones y peticiones de títulos (sé que este curso se amplío la cifra, pero a penas tuvimos semanas para disfrutar de ello debido a la suspensión de las clases). Relacionado con esto, también habría agradecido poder realizar prestamos interbibliotecarios siendo estudiante de Grado. Pero en general considero más importante señalar la utilidad indispensable de los recursos bibliográficos que suponen las bibliotecas de la UCM, imprescindibles para cualquier estudiante comprometido con el aprendizaje.</t>
  </si>
  <si>
    <t>Biblioteca Miguel Hernández o biblioteca Luis Martín Santos</t>
  </si>
  <si>
    <t>me gustaría que a los alumnos más nuevos nos enseñaran físicamente la biblioteca, dónde están los libros, cómo buscar información etc. porque muchos de nosotros no utilizamos estos recursos ya que previamente no lo hemos hecho nunca y no sabemos cómo.</t>
  </si>
  <si>
    <t>Biblioteca del Centro Cultural Paco Rabal</t>
  </si>
  <si>
    <t>Acudo a la biblioteca de URJC y a la publica</t>
  </si>
  <si>
    <t>Twitter|Facebook|Youtube|Instagram|LinkedIn</t>
  </si>
  <si>
    <t>Bibliotecas públicas</t>
  </si>
  <si>
    <t>Biblioteca Municipal</t>
  </si>
  <si>
    <t>Satisfechp</t>
  </si>
  <si>
    <t>No tengo ninguna información sobre el servicio de biblioteca, por eso nunca lo he utilizado. No obstante, me gustaría informarme para poder comenzar a disfrutar de este servicio</t>
  </si>
  <si>
    <t>No tengo propuestas o sugerencias, pero sí agradecimiento por el servicio de préstamo interbibliotecario antes de la situación derivada del Covid-19. La rapidez de las respuestas, los esfuerzos del personal y su trato excelente son algunas de las cosas que siempre recordaré. La disponibilidad de libros electrónicos de reciente publicación es otra cosa maravillosa; a pesar de que estos dos meses ha estado cerrada la Biblioteca de Geografía e Historia, he podido consultar libros sin problema y me han ayudado a completar mi TFM sin problemas. Muchas gracias, ¡sigan así!</t>
  </si>
  <si>
    <t>Biblioteca Hispánica AECID</t>
  </si>
  <si>
    <t>UNED Las Tablas</t>
  </si>
  <si>
    <t>Biblioteca Elena Fortún</t>
  </si>
  <si>
    <t>La Chata,</t>
  </si>
  <si>
    <t>Tengo que ir necesariamente para consultar los documentos que están ubicados en la biblioteca|Procuraré buscar la información que necesito fuera de la biblioteca|Usar a sus sala de lectura</t>
  </si>
  <si>
    <t>Benito Pérez Galdós</t>
  </si>
  <si>
    <t>Biblioteca Pública Municipal de Vicálvaro</t>
  </si>
  <si>
    <t>Usaré la biblioteca cuando sea necesario porque me parece la mejor manera de conseguir los materiales que necesito para trabajos y que son difíciles de encontrar en otros sitios o de forma online. Sin embargo, creo que no iré a la biblioteca para quedarme allí estudiando (como hacía normalmente una vez a la semana hasta el inicio de la pandemia), sino únicamente para sacar y devolver libros.</t>
  </si>
  <si>
    <t>Bibliotecas públicas de la Comunidad de Madrid, aunque normalmente no tienen material tan especializado.</t>
  </si>
  <si>
    <t>Twitter|Youtube</t>
  </si>
  <si>
    <t>Biblioteca Nacional de España Bibliotecas Públicas de la Comunidad de Madrid</t>
  </si>
  <si>
    <t>Por la situación actual y en el futuro sería muy bueno tener recursos digitalizados a los que poder acceder on line. También sería interesante establecer un sistema de cita previa para el préstamo físico de ejemplares tanto en depósito como de libre consulta mientras dure la restricción de acceso por la pandemia.</t>
  </si>
  <si>
    <t>Biblioteca de la AECID</t>
  </si>
  <si>
    <t>La de mi pueblo</t>
  </si>
  <si>
    <t>Twitter|Facebook|Instagram|LinkedIn</t>
  </si>
  <si>
    <t>Es de destacar la labor encomiable en el servicio a los estudiantes, resolviendo dudas de cualquier tipo, facilitando prestamos, etc., que he podido experimentar personalmente en bastantes ocasiones; que dispensa uno de los bibliotecarios de la biblioteca de educación; Fernando, no sabiendo sus apellidos; que físicamente es delgado y medianamente alto; y, que ejerce su labor en el turno de tarde. En ocasiones, en el máster en Investigación en Educación de la Facultad de Educación y Formación del profesorado; cierto profesorado nos ha recomendado bibliografía la cual aseguraba se encontraba físicamente en la Biblioteca de Educación; para no estar allí finalmente, ni en otras bibliotecas de la UCM.</t>
  </si>
  <si>
    <t>GRACIAS POR DARNOS ESTA OPORTUNIDAD</t>
  </si>
  <si>
    <t>Bibliotecas públicas municipales de la comunidad de Madrid</t>
  </si>
  <si>
    <t>Me gustaría saber si cuando la comunidad de Madrid pase a la fase 1 las instalaciones de la biblioteca podrán ser utilizadas por los alumnos, ya que les escribí un correo con esta misma duda hace semanas y todavía no he recibido respuesta. Muchos alumnos necesitamos la biblioteca y eso repercute en nuestro deber académico, por ello me gustaría que informaran con el máximo rigor posible de cuando se podrán volver a utilizar las instalaciones.</t>
  </si>
  <si>
    <t>Red de bibliotecas de la Comunidad de Madrid y Biblioteca Nacional.</t>
  </si>
  <si>
    <t>La limitación de uso de la biblioteca a únicamente alumnos en época de exámenes atenta contra la que debería ser la vocación de servicio público de la misma. Para solucionar los problemas de aforo podría ejercerse de manera real una limitación ante los puestos vacíos (abandonados durante horas a la hora de comer) y aquellos que "guardan sitio".</t>
  </si>
  <si>
    <t>Necesitamos que la biblioteca de clásicas no cierre tan pronto. A parte, es muy difícil encontrar por las referencias los libros en sala y en algunas bibliotecas es difícil diferenciar lo que está en depósito de lo que está en sala.</t>
  </si>
  <si>
    <t>Continuar avanzando en dar un servicio ajustado a cada necesidad (del tipo que sea); escuchar y ser amable (en la forma que actualmente hace el personal de  la biblioteca). Y MÁS SILENCIO en TODOS los ámbitos de la biblioteca (actualmente es ruidosa respecto a otras bibliotecas), especialmente en las salas de lectura, fundamental para la concentración del estudio.</t>
  </si>
  <si>
    <t>Dejar de usarla, pero porque terminaré el máster y dejaré de ser alumno</t>
  </si>
  <si>
    <t>Calefacción en invierno. La temperatura de confort estando sentado sin moverse para estudiar es mayor que si uno está trabajando o en muovimiento. En especial en Educación he pasado bastante frío este curso.</t>
  </si>
  <si>
    <t>Facebook|Youtube|Instagram|LinkedIn</t>
  </si>
  <si>
    <t>Biblioteca Municipal de Las Rozas</t>
  </si>
  <si>
    <t>A la biblioteca pública de Plaza de Castilla</t>
  </si>
  <si>
    <t>Facebook|Youtube|LinkedIn</t>
  </si>
  <si>
    <t>Youtube|Instagram|WhatsApp</t>
  </si>
  <si>
    <t>Bibliotecas públicas del Ayuntamiento y de la Comunidad de Madrid</t>
  </si>
  <si>
    <t>Enhorabuena por el trabajo constante y el excelente servicio que ofrecen.</t>
  </si>
  <si>
    <t>Seguiré usando los servicios de la biblioteca con la misma frecuencia que expuse en la pregunta anterior|Usar con normalidad la biblioteca presencialmente y, simultáneamente, usar más sus recursos virtuales.</t>
  </si>
  <si>
    <t>Biblioteca Gloria Fuertes de Rivas Vaciamadrid.</t>
  </si>
  <si>
    <t>Hay muchos libros en la biblioteca que se definen como disponibles de manera electrónica cuyos enlaces no funcionan correctamente o están inhabilitados. Habría que renovarlos o, al menos, poner en la interfaz que no funcionan.</t>
  </si>
  <si>
    <t>La de plaza de castilla</t>
  </si>
  <si>
    <t>centro cultural clara campoamor</t>
  </si>
  <si>
    <t>Youtube|Instagram|whatsapp</t>
  </si>
  <si>
    <t>No entiendo porque la Biblioteca de la facultad de Ciencias Económicas y Empresariales, es ampliamente peor que la de Psicología. Estamos en el mismo campús, pero no lo parece....</t>
  </si>
  <si>
    <t>Biblioteca pública de vinateros</t>
  </si>
  <si>
    <t>ESIC, Bibliotecas municipales</t>
  </si>
  <si>
    <t>Twitter|Facebook</t>
  </si>
  <si>
    <t>Estoy muy contenta con el personal de la bilioteca de Filosofía, porque me han ofrecido muy buena información, me han asesorado y me han ayudado cuando tenía dificultades para encontrar algunas obras. A veces es complicado localizar algunas obras en el buscador de Cisne, a pesar de que también el personal me asesorado en la búsqueda.</t>
  </si>
  <si>
    <t>Biblioteca Central José Luis Sampedro</t>
  </si>
  <si>
    <t>Se podría tener acceso a más colecciones de revistas, pero entiendo que eso no depende enteramente de la biblioteca. Por lo demás, el servicio en Filología A es excelente.</t>
  </si>
  <si>
    <t>El nuevo sistema para renovar libros me ha dado muchos problemas, no pudiendo renovar en muchas ocasiones, sin que el libro estuviera reservado por otra persona. Lo consulté con el personal de la biblioteca, e incluso escribí varios emails a los responsables del sistema. Nunca obtuve respuesta.</t>
  </si>
  <si>
    <t>Twitter|Facebook|Youtube</t>
  </si>
  <si>
    <t>Poner más dispensación de cada manual o libro</t>
  </si>
  <si>
    <t>Universidad de Alcalá</t>
  </si>
  <si>
    <t>Biblioteca de mi pueblo</t>
  </si>
  <si>
    <t>la biblioteca de mi colegio mayor</t>
  </si>
  <si>
    <t>Biblioteca Municipal Jorge Luis Borges</t>
  </si>
  <si>
    <t>Creo que voy a acudir con menos frecuencia a la biblioteca y usaré más la biblioteca virtual|Procuraré buscar la información que necesito fuera de la biblioteca</t>
  </si>
  <si>
    <t>Más libros electrónicos. Hasta ahora no era un problema, pero con el tema de la cuarentena se ha notado la falta de recursos electrónicos. Por no decir que, cuando se agotan los libros en físico, no hay manera de conseguir el material.</t>
  </si>
  <si>
    <t>Podrían poner algún papel o cartel en la biblioteca física para indicar cómo están organizados los contenidos, porque aún no lo entiendo. Hasta podrían poner un esquema de la biblioteca con los nombres en cada sección (como cuando se reservan online butacas para ir al cine, no sé si me explico), pero con una explicación escrita me conformo. Gracias.</t>
  </si>
  <si>
    <t>Necesidad de digitalizar los libros y revistas para cuando la biblioteque cierre que no se paralice la formación de los alumnos</t>
  </si>
  <si>
    <t>UPM Campus Sur y Biblioteca Electrónica UNED</t>
  </si>
  <si>
    <t>Más y mejores suscripciones a recursos electrónicos de derecho (Oxford Scholarship Online, Cambridge...)</t>
  </si>
  <si>
    <t>Biblioteca Tomás y Valiente en Fuenlabrada</t>
  </si>
  <si>
    <t>BIBLIOTECA MANUEL ALVAR MADRID.</t>
  </si>
  <si>
    <t>Biblioteca del Retiro Elena Fortun</t>
  </si>
  <si>
    <t>El personal de la biblioteca es muy amable, gentil y el ambiente es muy acogedor y respetuoso</t>
  </si>
  <si>
    <t>Hay personal de la biblioteca muy amable y otros muy desagradables, perfectamente se ve la diferencia a simple vista.</t>
  </si>
  <si>
    <t>Biblioteca Municipal de Puente de Vallecas, Biblioteca Municipal de Portazgo.</t>
  </si>
  <si>
    <t>Biblioteca Luis Rosales, Carabanchel Alto</t>
  </si>
  <si>
    <t>Biblioteca de Valdemoro</t>
  </si>
  <si>
    <t>La verdad es que estoy muy contento con el funcionamiento de la biblioteca de la facultad de matemáticas, el personal es muy amable y servicial. Como aspecto a mejorar, tener una web en la que sea más fácil encontrar el mapa de la ubicación de cada libro. También eliminar los duplicados del catálogo, en ocasiones hay un mismo libro en la misma biblioteca repetido varias veces y no queda claro si quedan o no ejemplares.</t>
  </si>
  <si>
    <t>Seguiré usando los servicios de la biblioteca con la misma frecuencia que expuse en la pregunta anterior|Utilizaré recursos online pero acudiré a la biclioteca para utilizarla como lugar de estudio</t>
  </si>
  <si>
    <t>Biblioteca de la Facultad de Ingeniería Aeroespacial UPM (campus Ciudad Universitaria) y biblioteca de facultad de ingeniería informática UPM (Campus de Montepríncipe)</t>
  </si>
  <si>
    <t>No suelo acudir a la biblioteca de mi facultad (Farmacia) porque en época de exámenes suele estar llena, y la gente hace mucho ruido; no hay enchufes en las mesas y la mayoría trabajamos con portátiles por que lo que es casi imposible estar por ejemplo toda la tarde estudiando y en la Fcultad de Farmacia tampoco hay salas reservables o zonas para realizar trabajos en grupo como lo hay en otras. Suelo ir a otras bibiotecas de la UCM o de la universidad politécnica del campus de CiU. Por otro lado, en época de exámenes la única biblioteca que está abierta es la María de Zamrano, que además queda algo lejos del metro. A lo mejor sería interesante, abrir alguna bilbioteca más para no colapsar esa.</t>
  </si>
  <si>
    <t>En la facultad de farmacia vendrían bien más enchufes para poder cargar los ordenadores.</t>
  </si>
  <si>
    <t>Seguiré usando los servicios de la biblioteca con la misma frecuencia que expuse en la pregunta anterior|Tengo que ir necesariamente para consultar los documentos que están ubicados en la biblioteca|Solo haré uso de la biblioteca virtual y de sus recursos electrónicos</t>
  </si>
  <si>
    <t>el Centro Superior de Investigaciones científicas del CSIC.</t>
  </si>
  <si>
    <t>yo creo que bastantes más publicaciones de distintos archivos y bbliotecas de otras zonas de España y del mundo se deberían incluir en la biblioteca de la UCM, ya que esto ayudaría a lograr que la gente pudiera acceder no solo a lo existente en la biblioteca sino a lo recién insertado como nuevas adquisiciones de consulta y completarse con más bibliografía.</t>
  </si>
  <si>
    <t>Research s gate</t>
  </si>
  <si>
    <t>La de URJC</t>
  </si>
  <si>
    <t>Biblioteca Pública Municipal Manuel Vázquez Montalbán</t>
  </si>
  <si>
    <t>Se podría dar opción a una ampliación del tiempo de préstamo de los documentos (libros, revistas..); así como tener impresa la versión online, en este caso, de los libros con menos copias al público de forma que si, un estudiante necesita un documento y este ya sido reclamado por más o están todos ocupados, se pueda disponer de esa versión, (hojas impresas) del libro online. Así tendrías una nueva forma de conseguir el libro físicamente!! En formato folio, tipo apuntes.</t>
  </si>
  <si>
    <t>-La facultad de medicina y enfermería cierran demasiado pronto. Debería ampliarse el horario, al menos, algunos días por semana.  -En cuanto a la biblioteca María Zambrano, está muy bien cuando abre 24h, e incluso los días que cierra más tarde de lo norma</t>
  </si>
  <si>
    <t>Felicidades a todo el equipo de la Biblioteca, hacen un gran trabajo</t>
  </si>
  <si>
    <t>F. Ceu San Pablo</t>
  </si>
  <si>
    <t>Alfredo Kraus</t>
  </si>
  <si>
    <t>Dialnet, Google Scholar, etc.</t>
  </si>
  <si>
    <t>https://www.rsl.ru/ https://www.loc.gov/</t>
  </si>
  <si>
    <t>Biblioteca María Moliner</t>
  </si>
  <si>
    <t>La página online de la biblioteca debería mejorar mucho, porque pocos sabemos usarla.</t>
  </si>
  <si>
    <t>Biblioteca Nacional. Biblioteca Pública Municipal Eugenio Trías, Casa de Fieras. Biblioteca Pública Municipal de Arganda del Rey.</t>
  </si>
  <si>
    <t>Creo indispensable disponer de la prensa nacional impresa a diario, hice la sugerencia en su día, entiendo la falta de recursos y que la situación actual no lo favorezca, pero si esto cambia, debería plantearse como una necesidad dentro de los presupuestos de adquisición de fondos. También es importante la publicidad de las novedades adquiridas en cada materia. Independientemente de las recomendaciones que tenemos al acceder a la misma. La Biblioteca de la Facultad de Documentación es un espacio en el que todos encontramos nuestro lugar, yo personalmente estoy muy cómoda, donde siempre tengo fácil acceso a todo lo que necesito, y si no es así, siempre encontramos una opción. Le doy las gracias al personal de la misma. Los lugares los hacen las personas. Gracias por su atención.</t>
  </si>
  <si>
    <t>Biblioteca del Reina Sofía y las bibliotecas municipales de mi barrio</t>
  </si>
  <si>
    <t>Al bibliotecario calvo y con gafas que no habla nunca, ni contesta un simple hola, que va siempre con mala cara y malas contestaciones, lo mandaba a su puta casa que hay mucha gente peleando por trabajar. A parte los ingenieros de materiales tenemos que ir a por los pocos libros que podéis aportar a quimicas.</t>
  </si>
  <si>
    <t>Bibliotecas CSIC, bibliotecas públicas</t>
  </si>
  <si>
    <t>Creo que la biblioteca de la Universidad Complutense es muy buena pero en estos tiempos que corren debe esforzarse en colgar mucho más contenido en la web. Como alumna y usual usuaria voy a ir lo menos posible y me encantaría que las cosas no se pusieran más complicadas, puesto que ni siquiera podré vivir en Madrid ya al no poder pagar el alquiler. Gracias por su atención.</t>
  </si>
  <si>
    <t>como alumno de 6 medicina,  lo mejor utilizaba los libros de medicina con más frecuencia al principio de la carrera. Sin embargo, al final apenas lo he utilizado. Debido al Covid, he podido descubrir la niblioteca online y es un servicio muy facil de usar y muy útil a la hora de buscar ma bibliografia necessria para el TFG. Veo la mejor opción de todas, al poder acceder desde donde quieras, incluso al formato electronico del libro.</t>
  </si>
  <si>
    <t>Correo electrónico</t>
  </si>
  <si>
    <t>Facilitar la reserva de libros para futuro préstamo vía online.</t>
  </si>
  <si>
    <t>Reddit</t>
  </si>
  <si>
    <t>Creo que estaría bien dar información a cerca del uso de la biblioteca a los alumnos de primero. Me he enterado en cuarto de carrera de la cantidad de libros que se pueden sacar y de la cantidad de tiempo que se puede tener mediante renovación. Me hubiese sido muy útil saberlo antes. Mejoraría el servicio online sobre todo en cuanto a libros electrónicos, que a veces no consigo abrir o no cargan correctamente.</t>
  </si>
  <si>
    <t>Biblioteca Municipal José Hierro</t>
  </si>
  <si>
    <t>-</t>
  </si>
  <si>
    <t>Conde Duque, Sampedro y UPM</t>
  </si>
  <si>
    <t>Seguiré usando los servicios de la biblioteca con la misma frecuencia que expuse en la pregunta anterior|Usaré la biblioteca virtual con más frecuencia que antes y seguiré acudiendo presencialmente a la biblioteca con la misma frecuencia</t>
  </si>
  <si>
    <t>Hay personal en la biblioteca que es muy irascible y ha llegado en ocasiones a enfrentarse a alumnos</t>
  </si>
  <si>
    <t>Biblioteca Pública María Moliner</t>
  </si>
  <si>
    <t>Youtube|Whatsapp</t>
  </si>
  <si>
    <t>Considero que la petición anticipada de material impreso (petición que se realiza obligatoriamente online) debería ser complementaria a la petición de material in situ. Esto es, resulta muy molesto que la petición anticipada sustituya completamente a la petición que puedes hacer al personal de la biblioteca en persona. Llegando a situaciones ridículas en las que, si necesitas un libro y tienes prisa, tienes que hacer la petición anticipada con tu cuenta de la ucm (con el movil o un ordenador) ya que, aunque estés en frente de los bibliotecarios, no pueden darte el material que necesitas. Muy artificioso. Precisamente por ello y por el buscador Cisne que tenemos desde hace unos años (que es de manejo difícil y poco flexible a pequeños errores de títulos o autores) he expresado que la evolución de la biblioteca ha empeorado. De hecho, una vez por escribir "conciencia" en el buscador en vez de "consciencia" no  encontraba el libro deseado. Por favor, valórese seriamente que la virtualidad no sustituya al trato personal y que la petición anticipada no lo sea todo. Gracias</t>
  </si>
  <si>
    <t>Estoy muy conforme y satisfecho con el servicio de la biblioteca UCM.  Lo único que me gustaría comentar, al igual que lo he comentado en las encuestas presenciales que se realizan en época de exámenes ne la biblioteca María Zambrano, comentar lo siguiente:  La atención del personal de la biblioteca y el servicio en cuestión es fantástico, a excepción de los tornos instalados hace pocos años, junto a ciertos (no todos) guardias de seguridad, que en vez de facilitar la salida de manera ordenada se empeñan en culpar a los usuarios del mal funcionamiento de los tornos o de su lenta respuesta. He llegado a ver actitudes impropias y malos gestos o comentarios por parte de este personal contra otros usuarios de la biblioteca en estas situaciones.  Muchas gracias!</t>
  </si>
  <si>
    <t>Biblioteca URJC Campus Vicálvaro, Biblioteca El Madroño Vicálvaro.</t>
  </si>
  <si>
    <t>Agradeceria una mejor explicacion de como poder acceder a los recursos facilitados por otras universidades, no me permite acceder con el correo de la ucm</t>
  </si>
  <si>
    <t>¿por qué no se puede buscar por la signatura topográfica?</t>
  </si>
  <si>
    <t>Biblioteca de Humanidades UNED</t>
  </si>
  <si>
    <t>Biblioteca AECID, Biblioteca Nacional y Biblioteca Reina Sofía</t>
  </si>
  <si>
    <t>Reina Sofía</t>
  </si>
  <si>
    <t>estaria bien que se pudiese ver los puestos libres via online, sobre todo en epocas de examenes</t>
  </si>
  <si>
    <t>Me gustaría tener acceso a más recursos desde la biblioteca virtual, no solo físicamente.</t>
  </si>
  <si>
    <t>Volver a poner el reciclaje de bolígrafos y rotuladores gastados en la Biblioteca F. Veterinaria. Cambiar o reparar los estores de la biblioteca de la F. Veterinaria, sobretodo los del lado izquierdo. Entra el sol algunas horas y no se puede estar del reflejo y el calor. Poner más enchufes.</t>
  </si>
  <si>
    <t>Biblioteca Nacional, Archivo SGAE</t>
  </si>
  <si>
    <t>Biblioteca Pública José Luis Sampedro.</t>
  </si>
  <si>
    <t>Biblioteca de San Lorenzo de El Escorial</t>
  </si>
  <si>
    <t>Biblioteca de la facultad de Ingeniería Naval, muy bonita.</t>
  </si>
  <si>
    <t>LinkedIn</t>
  </si>
  <si>
    <t>En el grado de estadística se da calculo en varias variables, pero hay bibliografía que solo esta en otras como informática.</t>
  </si>
  <si>
    <t>La biblioteca que se encuentra en mi distrito, en concreto en mi barrio.</t>
  </si>
  <si>
    <t>El personal de la biblioteca es magnífico. No podría haber tenido una experiencia mejor.</t>
  </si>
  <si>
    <t>Bibliotecas comunidad y ayuntamiento de Madrid.</t>
  </si>
  <si>
    <t>Bibliotecas de la Comunidad de Madrid</t>
  </si>
  <si>
    <t>Debería haber mayor número de ejemplares. Hay algunos libros que son muy específicos de ciertas asignaturas y que se requieren año tras año: por favor con 3 o 5 ejemplares no nos vale, necesitamos muchos más.  Las salas de trabajo son muy necesarias, pero hay pocas y con poca disponibilidad. Estaría interesante plantearse más espacios de trabajo colaborativo, puesto que en la facultad apenas hay sitio para reunirse entre alumnos.</t>
  </si>
  <si>
    <t>Biblioteca Francisco Umbral</t>
  </si>
  <si>
    <t>Se requieren más libros electrónicos</t>
  </si>
  <si>
    <t>Las bibliotecas están evolucionando como zonas de diálogo y trabajo en equipo en un ambiente relajado. La de comercio al menos sigue siendo una biblioteca del siglo XX</t>
  </si>
  <si>
    <t>Seguiré usando los servicios de la biblioteca con la misma frecuencia que expuse en la pregunta anterior|Creo que voy a acudir con menos frecuencia a la biblioteca y usaré más la biblioteca virtual|Procuraré buscar la información que necesito fuera de la biblioteca</t>
  </si>
  <si>
    <t>Biblioteca "Margarita Nelken" (Coslada) Biblioteca "CRAI" (Alcalá de Henares)</t>
  </si>
  <si>
    <t>Enchufes en cada mesa de la biblioteca</t>
  </si>
  <si>
    <t>Tengo que ir necesariamente para consultar los documentos que están ubicados en la biblioteca|Solo haré uso de la biblioteca virtual y de sus recursos electrónicos|Procuraré buscar la información que necesito fuera de la biblioteca</t>
  </si>
  <si>
    <t>Biblioteca Rafael Alberti en San Fernando de Henares</t>
  </si>
  <si>
    <t>Biblioteca Zambrano</t>
  </si>
  <si>
    <t>Biblioteca Pública Municipal Buenavista (barrio Salamanca)</t>
  </si>
  <si>
    <t>La biblioteca de la Facultad de Farmacia está demasiado anticuada. Hay muy pocos enchufes y tampoco es que haya muchos sitios. Me veo obligado a ir a otras facultades a estudiar un poco más holgadamente. Como sugerencia, ¿existiría la posibilidad de habilitar en el edificio nuevo de la Facultad alguna sala para poder estudiar? Aparte de esto, respecto personal no hay ninguna queja, siempre con una sonrisa y resolviendo cualquier duda que surja.</t>
  </si>
  <si>
    <t>Biblioteca municipal, para estudiar o acceder a material de lectura</t>
  </si>
  <si>
    <t>Aunque estoy satisfecha con los servicios de la biblioteca, la variedad y profundidad del material que necesito ha ido en aumento, los temas de interés se han vuelto más específicos y menos generales y, por lo tanto, los fondos de la biblioteca se han quedado, en ocasiones, escasos.</t>
  </si>
  <si>
    <t>Acudo a salas de lectura y estudio en centros culturales de mi barrio.</t>
  </si>
  <si>
    <t>Biblioteca Municipal de Pozuelo - ESIC</t>
  </si>
  <si>
    <t>Bibliotecas municipales de Madrid</t>
  </si>
  <si>
    <t>La biblioteca de Trabajo Social tiene un fondo bibliográfico buenísimo, pero el espacio no es el adecuado, a mi parecer es demasiado pequeña para ser una biblioteca.</t>
  </si>
  <si>
    <t>Solo haré uso de la biblioteca virtual y de sus recursos electrónicos|Usar bibliotecas en Bogotá</t>
  </si>
  <si>
    <t>Biblioteca Luis Ángel Arango (Bogotá ) Biblioteca Universidad Externado de Colombia  Biblioteca Universidad Nacional de Colombia</t>
  </si>
  <si>
    <t>He escrito tres veces a la biblioteca para obtener cartas de presentación a otras bibliotecas y no he obtenudo respuesta.</t>
  </si>
  <si>
    <t>BIBLIOTECAS PÚBLICAS DE MADRID</t>
  </si>
  <si>
    <t>Twitter|Instagram|Reddit</t>
  </si>
  <si>
    <t>Biblioteca municipal Pablo Neruda</t>
  </si>
  <si>
    <t>Se debería habilitar más documentos para ver en linea.</t>
  </si>
  <si>
    <t>No es ninguna sugerencia, pero creo que debo agradecer y recalcar  el buen trato que obtuve en la biblioteca de la Facultad de Ciencias Políticas y Sociología así como la limpieza y mantenimiento de esta.</t>
  </si>
  <si>
    <t>A la biblioteca de mi pueblo aunque prefiero la de mi facultad porque tiene libros que necesito o me recomiendan los profes y los puedo utilizar mientras estudio o para hacer un trabajo.</t>
  </si>
  <si>
    <t>Municipal de Galapagar</t>
  </si>
  <si>
    <t>Es una vergüenza que los libros online no funcionen</t>
  </si>
  <si>
    <t>Youtube|Reddit</t>
  </si>
  <si>
    <t>Estoy muy contenta con el servicio de la Biblioteca. Profesionales muy cualificados, eficientes y amables. Aumentar la colección de libros electrónicos sería más que estupendo</t>
  </si>
  <si>
    <t>Biblioteca Eugenio Trías</t>
  </si>
  <si>
    <t>Biblioteca Pablo Neruda</t>
  </si>
  <si>
    <t>La biblioteca de mi bario</t>
  </si>
  <si>
    <t>Biblioteca Pública Rafael Alberti</t>
  </si>
  <si>
    <t>Ampliar el número de puestos de lectura durante los períodos de exémenes abriendo las bibliotecas de otras facultades, no solo la María Zambrano. También se podría adecuar las aperturas extraordinarias de esta biblioteca a los periodos de examen de todos los alumnos de la Complutense; muchas veces no coincide nuestro periodo de exámenes oficial con el de la biblioteca.</t>
  </si>
  <si>
    <t>La situación tan excepcional que estamos viviendo con la pandemia creo que ha ensalzado la necesidad de implementar una biblioteca virtual con mayor peso, que permita a los estudiantes tener acceso en casa a mayor cantidad de libros y recursos docentes de manera electrónica, garantizando que el alumnado disponga de manera más cómoda y eficaz de cualquier libro que necesite, ahorrando así en espacio y cantidad de material físico y paliando su posible agotamiento en sala.</t>
  </si>
  <si>
    <t>Considero que la digitalización de los recursos bibliográficos de la biblioteca deberia haber sido más exhaustiva durante esta cuarentena, especialmente en las bibliotecas de humanidades, puesto que en nuestros grados es especialmente indispensable el uso de una amplia bibliografía que en muchas ocasiones ha sido imposible poder acceder a ella desde el catálogo cisne por encontrarse solo en papel</t>
  </si>
  <si>
    <t>Centro cultural Conde Duque</t>
  </si>
  <si>
    <t>La conectividad a internet en la sala de estudio de la Biblioteca de la Facultad de Educación a veces no funciona y va muy lenta.</t>
  </si>
  <si>
    <t>Biblioteca de Retiro-Elena Fortún</t>
  </si>
  <si>
    <t>Es mi primer año de carrera, y no suelo usar la biblioteca más que para estudiar de vez en cuando y para coger algún que otro libro, el trato que he recibido ha sido siempre estupendo, sobre todo en las bibliotecas de Filosofía y Sociología. ¡Muchas gracias!</t>
  </si>
  <si>
    <t>Tengo que ir necesariamente para consultar los documentos que están ubicados en la biblioteca|Procuraré buscar la información que necesito fuera de la biblioteca</t>
  </si>
  <si>
    <t>Twitter|Youtube|Instagram|LinkedIn|SnapChat, Messenger / WhatsApp messenger</t>
  </si>
  <si>
    <t>Las pocas veces que he ido a la biblioteca de la María Zambrano y su forma de ser del personal hacia el alumno no es cordial ni amable, por eso dejé de ir y empezé por asistir a la bilblioteca de filología (la cual está enfrente de la de derecho) y allí se vio el cambio de actitud de bibliotecarios, la mujer es muy amable e incluso siempre me ayudaba aunque sean sobre temas que incluso no sepa realmente mucho sobre ello... Eso me hizo quedarme, porque aunque no use los libros de la misma, si es cierto que sé que estará atenta por cualquier duda que me surja. En segundo lugar, el pequeño biblioteca que hay en la propia facultad de derecho deberían de dejar estudiar en las mesas que hay y consultar. También, las pocas veces que he ido, solo me indicaban que realmente era solo para recogida de libros, y esto se debería de cambiar. Por último, otro cambio que se agradecería es sobre traslado de libros de la maría zambrano. Con esto me refiero a que si necesito un libro que tiene la facultad de psicología en el campus de somos aguas por ejemplo, realmente que su solución no sea el que el alumno tenga que ir él mismo sino que se puede trasladar de una facultad a otra, como ocurre con las bibliotecas que hay en Las Rozas y Majadahonda, un libro que haya en uno se puede llevar a otro y se le llama al cliente cuando tenga el libro recibido.</t>
  </si>
  <si>
    <t>Mi situación ha sido complicada y apenas he utilizado la biblioteca, aun así me parece un espacio acogedor y necesario, por lo que si surgiera mi necesidad de acudir usaría los servicios que disponga con las medidas de seguridad adecuadas.</t>
  </si>
  <si>
    <t>A pesar de que voy poco, cuando voy siempre están dispuestos a ayudarme y tiene un buen ambiente de trabajo, creo que para los tiempos actuales no dispone de libros que traten temas mas actuales o digitales, sobre animación, películas o herramientas de arte digital. He notado que últimamente han incorporado algunos libros de ilustración pero me gustaría encontrar más información al respecto.</t>
  </si>
  <si>
    <t>bibliotecas municipales de mi localidad</t>
  </si>
  <si>
    <t>Me gustaría que tras el confinamiento, pudiesen seguir disponibles todos los libros que habéis abierto como libros electrónicos, porque voy a poder ir menos de forma presencial. Gracias!!</t>
  </si>
  <si>
    <t>Mayor posibilidad para reservar salas de estudio y buena climatización de las mismas ya que hay algunas inutilizadas por el calor que hace. Además, la web y el catálogo Cisne es complejo de utilizar, a veces no funcionan los enlaces ni los archivos en línea.</t>
  </si>
  <si>
    <t>Hubo cambios en la página del catálogo cisne en la parte de reservar un libro que, en mi opinión, no está muy claro.</t>
  </si>
  <si>
    <t>Bibliotecas Municipales de la Comunidad de Madrid</t>
  </si>
  <si>
    <t>Deberían existir mas copias fisicas o online de libros clave que a menudo no han sido devueltos o estan perdidos o en mal estado y no son repuestos.</t>
  </si>
  <si>
    <t>Biblioteca municipal José hierro</t>
  </si>
  <si>
    <t>Youtube|No uso ninguna red social</t>
  </si>
  <si>
    <t>Los del colegio mayor</t>
  </si>
  <si>
    <t>Muchos artículos de PubMed están restringidos, antes de la situación actual.</t>
  </si>
  <si>
    <t>Biblioteca universitaria ESIC</t>
  </si>
  <si>
    <t>Biblioteca Isaac Albéniz. Parla, Madrid.</t>
  </si>
  <si>
    <t>Mi sugerencia va dirigida a la biblioteca de la Facultad de Ciencias Químicas y sus instalaciones. Resulta incómodo estudiar allí pues la calefacción no funciona correctamente. En Invierno hace mucho frío y en verano hace mucho calor hasta que ponen el aire acondicionado y te congelas. Espero que se pueda solucionar. Gracias.</t>
  </si>
  <si>
    <t>Biblioteca Comunidad de Madrid</t>
  </si>
  <si>
    <t>Bibliotecas que se ubiquen en el municipio en el que resido o bibliotecas en el centro de Madrid: Eugenio Trías, BNE, etc.</t>
  </si>
  <si>
    <t>Ir a la biblioteca en periodo de exámenes todos los días</t>
  </si>
  <si>
    <t>Salas de estudio de centros culturales</t>
  </si>
  <si>
    <t>Biblioteca Miguel de Cervantes</t>
  </si>
  <si>
    <t>María Zambrano F. Telecomunicaciones UPM Conde Duque</t>
  </si>
  <si>
    <t>Mejorar los errores para el acceso a diversas webs a las que se puede acudir por ser miembro de la UCM así como de los programas necesarios para el estudio</t>
  </si>
  <si>
    <t>Bibliotecas Públicas de la Comunidad de Madrid</t>
  </si>
  <si>
    <t>Considero que servicio web de la biblioteca ha empeorado muchísimo; el orden, la búsqueda y la descarga se ha llenado de enlaces innecesarios, una biblioteca como la Biblioteca María Zambrano debería estar mejor gestionada y contratar al personal necesario y especializado porque de lo contrario es un edificio bonito pero sin la debida funcionalidad. Se debería invertir más en el mantenimiento y actualización de la plataforma virtual, digitalizar más obras, y valorar el trabajo de los bibliotecarios cuyo personal cada vez está más limitado.</t>
  </si>
  <si>
    <t>Biblioteca CRAI UAH</t>
  </si>
  <si>
    <t>Termino mi Máster por lo que dejaré de usar la Biblioteca de la UCM.</t>
  </si>
  <si>
    <t>Dada la situación actual que conlleva la imposibilidad de acudir físicamente a la biblioteca y utilizar los libros de los que dispone la UCM, sería importante realizar compras de libros electrónicos (aunque éstos estén en la UCM), pues a efectos prácticos es como si la UCM no los tuviera si no se puede acceder a ellos.  El trato del personal bibliotecario durante la pandemia es inmejorable! Su servicio es realmente extraordinario.</t>
  </si>
  <si>
    <t>Biblioteca Pública Municipal Francisco Ayala (Valdebernardo, 28032)</t>
  </si>
  <si>
    <t>Es verdad que concretamente la Biblioteca está bastante bien tanto en oferta de libros como en capacidad de las instalaciones, lo único que muchas veces al estar situado cerca de colegios mayores hay mucha gente que no es de la facultad y hay días, sobre todo en época de exámenes, hay poca capacidad para poder sentarnos a estudiar. Muchas veces hace calor también</t>
  </si>
  <si>
    <t>Youtube|LinkedIn|Reseach</t>
  </si>
  <si>
    <t>Mejorar los accesos online</t>
  </si>
  <si>
    <t>Seguiré usando los servicios de la biblioteca con la misma frecuencia que expuse en la pregunta anterior|Evitaré quedarme en la biblioteca si creo que hay mucha gente y guardaré más distancia con las demás personas</t>
  </si>
  <si>
    <t>Biblioteca José Hierro</t>
  </si>
  <si>
    <t>En la facultad de Farmacia son necesarios más puestos con enchufes para poder cargar el ordenador, pues hay muy pocos y muchos estudiantes necesitan estar en la biblioteca bastante tiempo</t>
  </si>
  <si>
    <t>A pesar de tener cantidad de información accesible vía online, en esta pandemia he necesitado mucha bibliografía que Cisne no recogía (o solo estaba en forma impresa)</t>
  </si>
  <si>
    <t>CRAI en la Universidad de Alcalá de Henares</t>
  </si>
  <si>
    <t>C.C. Pablo Iglesias, Alcobendas.</t>
  </si>
  <si>
    <t>Se necesitan más recursos electrónicos. Los que trabajamos en Humanidades los necesitamos urgentemente. Oxford University Press y Cambrige sacan ya todo en digital y, sin embargo, tenemos muchas carencias.</t>
  </si>
  <si>
    <t>La biblioteca complutense, junto con su equipo, me han ayudado mucho a encontrar la información que he necesitado durante mi grado y máster</t>
  </si>
  <si>
    <t>Biblioteca Leon Tolstoi de Las Rozas</t>
  </si>
  <si>
    <t>Biblioteca de la Comunidad de Madrid María Moliner</t>
  </si>
  <si>
    <t>Bajad la calefacción de la biblioteca de la facultad de psicología, es una sauna</t>
  </si>
  <si>
    <t>Biblioteca municipal de Paracuellos de Jarama, Biblioteca Gloria Fuertes (Barajas).</t>
  </si>
  <si>
    <t>Me gustaría que apareciesen ofertas para estudiantes (y que se amoldasen a estos) para trabajar en ellas.</t>
  </si>
  <si>
    <t>Centro de documentación de defensa</t>
  </si>
  <si>
    <t>Lo mejor es el personal.</t>
  </si>
  <si>
    <t>Sinceramente a la hora de encontrar algunos libros si me ha sido util el servicio de biblioteca, pero hay muchos otros libros que no se encontraban en la colección y al ser calificados como importantes por los profesores me he visto en la necesidad de comprarlos.</t>
  </si>
  <si>
    <t>Youtube|LinkedIn</t>
  </si>
  <si>
    <t>Maria Moliner</t>
  </si>
  <si>
    <t>Falta de silencio en la biblioteca del Filolofía (ed. A) por parte de los propios tarbajadores.</t>
  </si>
  <si>
    <t>Comunidad de Madrid</t>
  </si>
  <si>
    <t>Me gustaría que hubiera más libros electrónicos. Cuando busco en el Catálogo Cisne uno que quiero ver me aparecen libros electrónicos que tratan otros temas.</t>
  </si>
  <si>
    <t>Muchas gracias.</t>
  </si>
  <si>
    <t>En mi opinión se debería de regular el tráfico de personas en la biblioteca María Zambrano, puesto que en temporada de exámenes ya sea día de diario o no, es imposible encontrar un asiento libre, da igual que estés allí a primera hora (9:00 am), los sitios ya están casi todos ocupados y creo que esto es algo que afecta muchísimo en concreto a los alumnos de dos facultades (la de derecho y la de filología), pues los alumnos de estas facultades muchas veces requieren la asistencia a la María Zambrano y no a otra puesto que necesitan consultar manuales y otros recursos que presta la María Zambrano para los alumnos de esas facultades específicamente. Por lo tanto, en muchas ocasiones los alumnos de estas facultades se ven perjudicados por la gran afluencia de personas de otras facultades, que aún teniendo abiertas las correspondientes bibliotecas de sus facultades, vienen a la María Zambrano y ocupan los sitios de muchos alumnos que no pueden acudir a ninguna otra similar puesto que no cuenta con los manuales y libros necesarios.</t>
  </si>
  <si>
    <t>Todas las bibliotecas públicas de Madrid</t>
  </si>
  <si>
    <t>Youtube|Instagram|Whatsapp</t>
  </si>
  <si>
    <t>Biblioteca Luis Rosales</t>
  </si>
  <si>
    <t>Muy de vez en cuando: Biblioteca Cardenal Cisneros de Alcalá de Henares</t>
  </si>
  <si>
    <t>Twitter|Youtube|LinkedIn</t>
  </si>
  <si>
    <t>Se debería actualizar los libros tanto físicos como electrónicos de trabajo social</t>
  </si>
  <si>
    <t>Whatapp</t>
  </si>
  <si>
    <t>Los bibliotecarios de la Maria Zambrano hacen mucho ruido en alto, se rien, hablan y desconcentran. Ademas se forman grandes colas para poder acceder en periodos de examenes, si sales al servicio tienes que volver a hacer la cola, y eso si encuentras un hueco.... deberian de mandar a cada alumno a estudiar a su facultad, porque sino los de Derecho no podemos utilizar la zambrano y no disponemos de otra.</t>
  </si>
  <si>
    <t>Biblioteca públicas comunidad de madrid</t>
  </si>
  <si>
    <t>Aunque haya trabajaor3s y trabajadoras más agradables que otros, todos tienen un gran afán por ayudarte y hacen todo lo posible para que estés agusto</t>
  </si>
  <si>
    <t>A veces acudo a las bibliotecas municipales, sobretodo en busca de novelas, es decir, por cuestiones ajenas al estudio.</t>
  </si>
  <si>
    <t>La biblioteca del Retiro</t>
  </si>
  <si>
    <t>Finalizo mis estudios de grado, por lo que ya no tendré acceso (creo)</t>
  </si>
  <si>
    <t>Centro Cultural Carril del Conde</t>
  </si>
  <si>
    <t>Centro de juventud</t>
  </si>
  <si>
    <t>Las dos bibliotecarias que se han incorporado este año en el turno de tarde en la biblioteca de la Facultad de Bellas Artes podrían ser mucho más serviciales, darse menos paseos y estar más tiempo en el mostrador, a veces hay que ir a buscarlas fuera de la biblioteca y las encuentras hablando por teléfono.</t>
  </si>
  <si>
    <t>En relación a la biblioteca de la Facultad de Informática, quieren utilizar una planta entera para doctorado e incluso se ha comentado que podrían llegar a quitarnos la biblioteca entera a los estudiantes de grado. Espero que no llegue a ocurrir esto, puesto que en la biblioteca hay un ambiente muy bueno de estudio y es necesario que tengamos un espacio propio para ser capaces de estudiar en grupo y sacar adelante la carrera.</t>
  </si>
  <si>
    <t>Sugiero ampliar el horario de la biblioteca de Filología Clásica, ya que el depósito de dicha biblioteca es el puesto de trabajo para muchos investigadores pertenecientes al Departamento de Filología Clásica.</t>
  </si>
  <si>
    <t>A la biblioteca te mi municipio</t>
  </si>
  <si>
    <t>Youtube|Instagram|Tumblr</t>
  </si>
  <si>
    <t>Ninguna</t>
  </si>
  <si>
    <t>De cara a la situación causada por el Covid-19 ruego se tenga en cuenta que muchos estudiantes necesitamos las bibliotecas de la universidad para estudiar los exámenes.</t>
  </si>
  <si>
    <t>Debido a la situación actual, creo que sería de gran utilidad que se digitalizasen la mayor cantidad de contenidos posibles, para que los alumnos pueden acceder a ellos desde casa.</t>
  </si>
  <si>
    <t>Al principio, cuando buscaba algún libro y lo miraba en la página web, una vez que encontraba el que estaba buscando, podía acceder a un plano de la biblioteca que me inidcaba en qué parte estabala estantería donde se ubicaba. Sin embargo, después de una reforma de la página web, ese plano no aparece de ninguna forma, como mucho te indica que también tienen ese libro en otras bibliotecas.</t>
  </si>
  <si>
    <t>Biblioteca Jose Luis Sampedro</t>
  </si>
  <si>
    <t>Seguiré utilizando fundamentalmente el servicio de préstamo de ejemplares físicos y también la biblioteca virtual</t>
  </si>
  <si>
    <t>Biblioteca Pública Iván de Vargas</t>
  </si>
  <si>
    <t>La única desventaja que encuentro en la biblioteca de la Facultad de Farmacia es la falta de enchufes. Por lo demás, es una biblioteca muy buena, con muchos recursos y a la que acudo con gran frecuencia.  Gracias por todo el trabajo</t>
  </si>
  <si>
    <t>Se agradecería más disponibilidad de la bibliografía básica en formato electronico.</t>
  </si>
  <si>
    <t>Para mí, alumna de 5º curso, el personal de biblioteca es imprescindible y nos ha facilitado muchísimo las cosas desde siempre.</t>
  </si>
  <si>
    <t>El buscador debería ser más  sencillo, claro e intuitivo. Considero que el anterior al actual era mejor.</t>
  </si>
  <si>
    <t>Biblioteca Manuel Alvar</t>
  </si>
  <si>
    <t>La biblioteca de la facultad de Educación es pequeña y con fondos insuficientes, en mi opinión. Por otra parte, estaría bien que, como se hace con otros cursos, se envíe un recordatorio por email a las personas que se apunten a los cursos de la biblioteca el día anterior al curso, sobre todo si tienen que hacerse a una hora concreta, para que no se nos pase (yo me apunté a un par y me di cuenta demasiado tarde porque di por hecho que nos llegaría recordatorio).</t>
  </si>
  <si>
    <t>Agradezco que se haya ampliado la oferta de libros disponibles online durante la crisis del coronavirus. Si se pudieran mantener después de la crisis se agradecería mucho</t>
  </si>
  <si>
    <t>Bibliotecas italianas</t>
  </si>
  <si>
    <t>La biblioteca de Humanidades del CESID</t>
  </si>
  <si>
    <t>CENTRO DE HUMANIDADES DE LA CABRERA BIBLIOTECA DE BUITRAGO DE LOZOYA</t>
  </si>
  <si>
    <t>Bibliotecs públicas Vallecas</t>
  </si>
  <si>
    <t>La oferta de recursos online debería de ser más amplia porque frente a situaciones como está el alumnado de la UCM no deberíamos de tener problema de encontrar recursos en nuestra propia biblioteca</t>
  </si>
  <si>
    <t>Biblioteca pública Luis Rosales de Carabanchel.</t>
  </si>
  <si>
    <t>Biblioteca Nacional de España.</t>
  </si>
  <si>
    <t>Que el horario de cierre sea hasta las 9</t>
  </si>
  <si>
    <t>Poder solicitar 1 mes de renovación en vez de 15 días</t>
  </si>
  <si>
    <t>Centro Cultural Julio Cortázar</t>
  </si>
  <si>
    <t>Centro cultural Antonio Machado</t>
  </si>
  <si>
    <t>La biblioteca de la Facultad de Trabajo Social es demasiado pequeña y en ocasiones no hay espacio suficiente para los estudiantes, teniendo que irse a la biblioteca de Politicas o a estudiar en otras zonas de la facultad con menos luz y silencio.</t>
  </si>
  <si>
    <t>Ir a devolver los libros que cogí antes de la pandemia y no ir a la biblioteca a no ser que sea estrictamente necesario</t>
  </si>
  <si>
    <t>Centro de Recursos para el Aprendizaje y la Investigación, perteneciente a la Universidad de Alcalá de Henares</t>
  </si>
  <si>
    <t>Biblioteca Rafael Alberti Biblioteca Villa de Vallecas</t>
  </si>
  <si>
    <t>A la biblioteca de mi pueblo</t>
  </si>
  <si>
    <t>Biblioteca Nacional y a la Biblioteca Tomás Navarro Tomás</t>
  </si>
  <si>
    <t>Facebook|ResearcherID y Orcid</t>
  </si>
  <si>
    <t>Biblioteca de Moratalaz</t>
  </si>
  <si>
    <t>Biblioteca. Encuesta de satisfacción de usuarios 2019-2020</t>
  </si>
  <si>
    <t>La más cercana de mi casa</t>
  </si>
  <si>
    <t>Biblioteca de la UC3M en Leganés.</t>
  </si>
  <si>
    <t>La de la facultad de educación de la UAM y la sala búho de la UAM</t>
  </si>
  <si>
    <t>Bibliotecas de Leganés</t>
  </si>
  <si>
    <t>Públicas</t>
  </si>
  <si>
    <t>Las rozas, Tolstoy</t>
  </si>
  <si>
    <t>Arreglar los baños de la biblioteca, el de chicas ha estado roto todo el curso</t>
  </si>
  <si>
    <t>Todo genial, seguid así.</t>
  </si>
  <si>
    <t>Siempre que entro en la biblioteca de Medicina noto que el ambiente está muy caragado y huele a sudor.</t>
  </si>
  <si>
    <t>Será bien que los libros pueden moverse entre las facultades así los estudiantes no perdemos tiempo irse al otro campus</t>
  </si>
  <si>
    <t>Biblioteca Isaac Albéniz Parla, Madrid</t>
  </si>
  <si>
    <t>Biblioteca CES Cardenal Cisneros (centro adscrito a la UCM).</t>
  </si>
  <si>
    <t>En el apartado 1.5 de esta encuesta a parte de poner las bibliotecas de las facultades por orden de preferencia, considero deben aparecer las de los centros adscritos a la UCM. Igualmente considero al hacer la encuesta se debe tener en cuenta los servicios bibliotecarios de estos centros y ser igualmente parte de los resultados de esta encuesta.</t>
  </si>
  <si>
    <t>Seguiré usando los servicios de la biblioteca con la misma frecuencia que expuse en la pregunta anterior|Devolver unos libros que tengo prestados pero que no pude devolver por la pandemia</t>
  </si>
  <si>
    <t>Pío Baroja</t>
  </si>
  <si>
    <t>Creo que se deberían poner carteles explicativos y facilitar la información sobre como encontrar la ubicación de un libro en la biblioteca (es decir, en que estantería está, donde se encuentra la estantería....). Sé que esto se puede hacer, pero las veces que lo hice me ha resultado complejo llegar hasta allí, personalmente opino que no tendría que ser tan complicado utilizar esta función del buscador.</t>
  </si>
  <si>
    <t>Bibliotecas de la Comunidad de Madrid.</t>
  </si>
  <si>
    <t>Biblioteca Ángel González</t>
  </si>
  <si>
    <t>Quizá la formación en las herramientas de búsqueda.</t>
  </si>
  <si>
    <t>URGENTE: Todo lo que se pueda en formato electrónico. Catálogo automáticamente actualizado con facilidad máxima de búsqueda (texto libre). Descarga ad libitum o de copias controladas por código único. Gracias por todo.</t>
  </si>
  <si>
    <t>En la biblioteca de Filología es donde he recibido el mejor trato y orientación. Eso debería suceder en todas las bibliotecas y no solo en una. Para los alumnos que somos extranjeros y no conocemos ni que hay un curso de uso de la biblioteca, deberían orientarnos con paciencia e informarnos de dicho curso.Gracias.</t>
  </si>
  <si>
    <t>Informais puntualmente, y los cursos son muy interesantes. Gracias</t>
  </si>
  <si>
    <t>Se debería de ampliar el tiempo de préstamo para los libros online. Se debería de poder pedir que se traigan los libros de otra biblioteca a la que pidas, igual que se puede devolver cualquier libro en cualquier biblioteca. Muchas gracias</t>
  </si>
  <si>
    <t>El formato de búsqueda de libros debería dejar de renovarse (osea, la forma en que se busca es la misma, pero al formato - información, dónde puedo ver ese libro en la biblioteca, etc. Suponiendo que la biblioteca cuenta con salas como la de Geografía e Historia-) básicamente porque cada vez que lo renuevan, lo complejizan más y hay que volver a aprenderse otra vez todo el sistema de búsqueda.  Por otro lado ¿existe la posibilidad de unificar los tejuelos de todas las facultades? Lo digo porque es un caos en algunas ocasiones</t>
  </si>
  <si>
    <t>Seguiré usando los servicios de la biblioteca con la misma frecuencia que expuse en la pregunta anterior|Visitar otras bibliotecas</t>
  </si>
  <si>
    <t>Etsime upm</t>
  </si>
  <si>
    <t>Twitter|LinkedIn</t>
  </si>
  <si>
    <t>Creo que podría ser interesante crear un banco de apuntes.</t>
  </si>
  <si>
    <t>Biblioteca CRAI de la Universidad de Alcalá</t>
  </si>
  <si>
    <t>Youtube|Instagram|TikTok</t>
  </si>
  <si>
    <t>La posibilidad de abrir las ventanas en las salas de estudio de la biblioteca de la facultad de óptica y optometría y/o poder bajar los estores que hay, ya que se encuentran enrollados y sujetos por bridas.</t>
  </si>
  <si>
    <t>Instagram|Wechat</t>
  </si>
  <si>
    <t>Quisiera que todos los libros que estén impresos actualizado se puedan encontrar en formato de libro electrónico. Muchas veces cuando se publica un libro nuevo en la biblioteca solo tienen 2 ejemplares y no se puede encontrar el libro electrónico. Como sujerencia si pueden decirle a las editoriales que permita a los estudiantes acceder al libro vía online.</t>
  </si>
  <si>
    <t>MAEC, Biblioteca Eugenio Trias</t>
  </si>
  <si>
    <t>Convendria tener mas licencias para acceder a los documento de plataformas como Jstor, pues resulta muy restringido el acceso para muchos documentos que alli se consiguen</t>
  </si>
  <si>
    <t>Biblioteca León Tolstoi</t>
  </si>
  <si>
    <t>Youtube|Instagram|Pinterest</t>
  </si>
  <si>
    <t>Biblioteca pública de Segovia</t>
  </si>
  <si>
    <t>Biblioteca CRAI</t>
  </si>
  <si>
    <t>Biblioteca Pedro Salinas. Biblioteca Iván de Vargas</t>
  </si>
  <si>
    <t>Csic</t>
  </si>
  <si>
    <t>Hay que renovar los portatiles de préstamo con urgencia e implementar medidas que aseguren el silencio en las salas de estudio</t>
  </si>
  <si>
    <t>No usar nada, porque termino el máster. Merodearé por el miserable mercado laboral en busca de un hueco.</t>
  </si>
  <si>
    <t>Bibliotecas públicas, a muchas.</t>
  </si>
  <si>
    <t>Las sala de estudio de las grandes bibliotecas son completamente disfuncionales: cuesta concentrarse por el número de personas que hay (cc. políticas y sociología, Zambrano...). Aunque todos guardásemos silencio (cosa que no pasa), por el número de personas, estadísticamente, cada diez o doce segundos hay alguien que se levanta al baño, a llamar o a lo que sea. Sería gran idea hacer compartimentos para reducir el número de estudiantes por sala.</t>
  </si>
  <si>
    <t>BIBLIOTECAS DEL DISTRITO DE CASA</t>
  </si>
  <si>
    <t>MI GRADO DE SATISFACCIÓN ES ÓPTIMO AUNQUE LLEVO POCO TIEMPO EN LA COMUNIDAD UNIVERSITARIA, Y HABITUALMENTE HAGO MUCHO USO DEL PRÉSTAMO DE LIBROS, Y LA BIBLIOGRAFÍA QUE CONSULTO CASI SIEMPRE DE ALGUNA MANERA VIENE SUGERIDA POR LOS PROFESORES. A TODO EL EQUIPO BIBLIOTECARIO, GRACIAS!</t>
  </si>
  <si>
    <t>BIBLIOTECA PÚBLICA BENITO PÉREZ GALDÓS</t>
  </si>
  <si>
    <t>Sería conveniente tener más libros en formato digital, ya que en algunos grados los libros de bibliografía básica son muy escasos.</t>
  </si>
  <si>
    <t>Nada que añadir. prestan un gran servicio.</t>
  </si>
  <si>
    <t>Iré a devolver los libros que imagino me pedirán su devolución y como se acerca el verano no creo que vuelva a hacer uso de la biblioteca hasta el próximo curso o si lo hago será a través de la biblioteca virtual.</t>
  </si>
  <si>
    <t>Biblioteca Manuel Alvar Biblioteca del Centro Cultural Buenavista</t>
  </si>
  <si>
    <t>Museo Reina Sofía</t>
  </si>
  <si>
    <t>El personal no está motivado, lo que se refleja en su trato a los usuarios. Es muy poco el material que está digitalizado, algo que considero fundamental en una universidad moderna, que tiene cada vez más alumnos. Por esta razon, muchos de nosotros tenemos que buscar los libros necesarios para nuestras clases en otros espacios, ya que en la biblioteca apenas hay copias disponibles  del agotan muy rápido. La solución no  pasa por aumentar el número de ejemplares disponibles, sino facilitar su acceso digital. Las instalaciones también dejan bastante que desear, al menos en la facultad de Historia, que se inunda con frecuencia en época de lluvias.</t>
  </si>
  <si>
    <t>Biblioteca Miguel Hernández y Biblioteca Sancho Panza</t>
  </si>
  <si>
    <t>Que los bibliotecarios hagan menos ruido</t>
  </si>
  <si>
    <t>Archivo General de Palacio</t>
  </si>
  <si>
    <t>La web es farragosa y crea mucha co fusión. Demasiados datos en la pantalla. Se puede sokucionar metiendo en pestañas.</t>
  </si>
  <si>
    <t>Biblioteca UPM técnicos superiores de Ingeniería Naval</t>
  </si>
  <si>
    <t>Biblioteca luis rosales Carabanchel alto</t>
  </si>
  <si>
    <t>Poder restaurar la devolución del mismo libro si hay varios ejemplares, no teniendo que devolverlo y no poder recogerlo ya que se ha usado bastante.</t>
  </si>
  <si>
    <t>Enchufes  Nuevo aire acondicionado</t>
  </si>
  <si>
    <t>Biblioteca Nacional, biblioteca de Ciencias Humanas y Sociales del CSIC, Biblioteca del AECID, Biblioteca del Museo Reina Sofía</t>
  </si>
  <si>
    <t>En estas circunstancias parte de las investigaciones se han tenido que parar debido al cierre de las bibliotecas. Hay mucho contenido al que no se puede acceder todavía de forma electrónica y sería esencial poder consultarlo telemáticamente.</t>
  </si>
  <si>
    <t>Ninguno</t>
  </si>
  <si>
    <t>Sería una buena opción tener el software EndNote también para estudiantes de posgrado, no solo para profesores.</t>
  </si>
  <si>
    <t>Biblioteca de Alcalá de Henares</t>
  </si>
  <si>
    <t>No es tanto biblioteca, sino búsquedas en google scholar para encontrar artículos científicos rápidamente.</t>
  </si>
  <si>
    <t>Twitter|Youtube|Instagram|Tumblr</t>
  </si>
  <si>
    <t>Bibliotecas Públicas CAM</t>
  </si>
  <si>
    <t>La biblioteca municipal del distrito de Vicálvaro</t>
  </si>
  <si>
    <t>Dispongo de una extensa y selecta biblioteca personal</t>
  </si>
  <si>
    <t>El acceso virtual a la biblioteca es deficiente a la hora de acceder a las revistas a las que está suscrita la UCM. La facultad de políticas y sociología posee una biblioteca de libros virtual bastante deplorable según he podido comprobar durante este periodo de pandemia.</t>
  </si>
  <si>
    <t>Biblioteca Eugenio Trias, Centro cultural Las californias</t>
  </si>
  <si>
    <t>La biblioteca de la facultad de Farmacia no dispone de enchufes, ni una conexión wifi aceptable, esto impedimenta muchas veces usar las mesas de estudio.</t>
  </si>
  <si>
    <t>A la biblioteca de la Universidad Autónoma, tienen muchos más libros</t>
  </si>
  <si>
    <t>En la Facultad de Farmacia hay muy pocos libros, malos puestos de estudio sin enchufes, poca luz, mala iluminación, ruidosa y pocos ordenadores. Otras bibliotecas de la Universidad están mejor como la de Medicina y la Universidad Autónoma y la Politécnica tienen mejores instalaciones.</t>
  </si>
  <si>
    <t>Conectar directamente la bibliografía recomendada de las guías docentes de las asignaturas de los cursos de casa facultad a la posibilidad de adquirir nuevos ejemplares o aumentar su número en base a ellas.  Por otro lado, deseo que se pueda volver a abrir la biblioteca lo más pronto posible aunque sea solo para prestar y devolver libros.</t>
  </si>
  <si>
    <t>Bilbioteca pública Luis Rosales.</t>
  </si>
  <si>
    <t>Youtube|WhatsApp</t>
  </si>
  <si>
    <t>Que añadan más libros en la biblioteca virtual</t>
  </si>
  <si>
    <t>Escuela Técnica Superior de Ingenieros Industriales</t>
  </si>
  <si>
    <t>Biblioteca Pública Conde Duque</t>
  </si>
  <si>
    <t>Biblioteca del Hospital Universitario Doce de Octubre</t>
  </si>
  <si>
    <t>Debería tener horarios de exámenes que se ajusten a todas las facultades, incluido medicina. Es importante que la Biblioteca María Zambrano tenga microondas y/o comida sana en las máquinas expendedoras</t>
  </si>
  <si>
    <t>Biblioteca Nacional, Biblioteca del Museo Reina Sofía</t>
  </si>
  <si>
    <t>BNE, Biblioteca del Museo Nacional del Prado y del Museo Nacional Centro de Arte Reina Sofía</t>
  </si>
  <si>
    <t>Biblioteca Jose Hierro (Usera)</t>
  </si>
  <si>
    <t>socializar los medios de producción, gratuidad de la universidad y renta básica universal, seguro que en algo ayudan</t>
  </si>
  <si>
    <t>Enviar años alumnos más información</t>
  </si>
  <si>
    <t>No poder tener acceso a libros por el cierre de la biblioteca UCM es un trastorno enorme para doctorandos. Debería poder atender casos de excepcionalidad. Y posibilitar la utilización de libros de acceso restringido a doctorandos, fuera de la biblioteca, siempre excepcionalmente.</t>
  </si>
  <si>
    <t>Creo que debería darse más publicidad y cantidad de talleres de formación de los recursos que tiene la biblioteca; son excepcionalmente útiles. En cualquier caso, deberían enfocarse estos cursos o talleres en alumnos a partir de segundo de carrera, pues en primero, que también debería haber, no hay tanta necesidad ni adaptación al grado (estudio, interés, etc.), por lo que es realmente útil a partir de segundo. Pienso en mi experiencia. También sería de utilidad realizarlos como un refuerzo a los alumnos de cuarto curso que enfrentan un TFG, pues ayudan a refrescar su modo de uso y características que van siendo con el tiempo ampliados o son novedosos. Muchas gracias.</t>
  </si>
  <si>
    <t>Seguiré usando los servicios de la biblioteca con la misma frecuencia que expuse en la pregunta anterior|A lo mejor en principio no voy (porque no tendré clases presenciales y no me merece la pena el viaje solo para la biblioteca). Pero en cuanto se reanuden mis clases, planeo ir con la misma frecuencia que antes.</t>
  </si>
  <si>
    <t>CRAI</t>
  </si>
  <si>
    <t>Creo que faltan recursos online. Por suerte, tengo libros que no pude devolver y me estan sirviendo de gran ayuda para estudiar. Pero si no me encontrara en esta situacion, no podria consultar ningun libro de forma online ya que no estan.</t>
  </si>
  <si>
    <t>Biblioteca Tierno Galván</t>
  </si>
  <si>
    <t>biblioteca publica municipal jose saramago</t>
  </si>
  <si>
    <t>Centro Cultural Miguel Delibes (Villaviciosa de Odón) y Coliseo de la Cultura (Villaviciosa de Odón)</t>
  </si>
  <si>
    <t>Me gustaría que la opción de guardar distintos contenidos de la biblioteca fuera más fácil y organizada, ya que ha sido más de una las veces que he querido guardar algún libro para consultarlo más tarde y no se guardaba como favoritos. ¡Gracias!</t>
  </si>
  <si>
    <t>Un combinado de virtualidad y presencial, si pudiera ser. Para ello me gustaría que hubiera más fondos virtuales de teatro, que es la materia de mi especialidad. En realidad apenas he encontrado documentación de forma virtual de teatro. O no se buscarla.</t>
  </si>
  <si>
    <t>AECID. FUNDACIÓN JUAN MARCH.</t>
  </si>
  <si>
    <t>QUIZÁ INFORMACIÓN A COMIENZO DE CURSO DE LOS FONDOS QUE HAY Y CÓMO LLEGAR A ELLOS. EL PROCEDIMIENTO DE CONSULTA O PRÉSTAMO  LO EXPLICAN MUY BIEN LAS Y LOS BIBLIOTECARIOS.</t>
  </si>
  <si>
    <t>Pudmed</t>
  </si>
  <si>
    <t>En mi primer año de universidad realice un curso dond eme enseñaban a acceder a la biblioteca desde un ordenador, pero se me olvidó y creo que no soy la única.  Como sugerencia podríais hacer video tutoriales enseñando como se maneja y subirlo a un canal de youtube.   Además creo que os podríais promocionar más por redes sociales tanto en una cuenta de la propia biblioteca como de la universidad en general.</t>
  </si>
  <si>
    <t>Biblioteca Central de Coslada, biblioteca La Jaramilla</t>
  </si>
  <si>
    <t>Bibliotecas Municipales</t>
  </si>
  <si>
    <t>Los estudiantes deberían tener la posibilidad de solicitar un libro/documento que pertenece a una biblioteca de otra facultad, y que pueda ser enviado.</t>
  </si>
  <si>
    <t>Biblioteca de la facultad de Telecomunicaciones de la Politécnica</t>
  </si>
  <si>
    <t>A la URJC.</t>
  </si>
  <si>
    <t>Me gustaría que vuelva el sistema de búsqueda anterior. Ahora se me hace un poco más difícil. Y que ponga más libros en formato electrónico como lo que está haciendo en cuarentena. Hay más libros y colecciones disponibles ahora que cuando teníamos clases presencial. Y sólo quería agradecerles por los majos que sois los bibliotecarios de Derecho y siempre atentos.</t>
  </si>
  <si>
    <t>Hasta que comience el próximo curso no creo que acuda para nada que no sea devolver los libros que cogí antes del comienzo de la pandemia y que espero que no se nos penalice por el retraso.</t>
  </si>
  <si>
    <t>Impedir que los alumnos escriban en los libros.</t>
  </si>
  <si>
    <t>Biblioteca municipal de Rivas Vaciamadrid</t>
  </si>
  <si>
    <t>Biblioteca José del Hierro</t>
  </si>
  <si>
    <t>Biblioteca Elena Fortun, Biblioteca Eugenio Trías, Biblioteca Miguel Delibes</t>
  </si>
  <si>
    <t>Aunque se dan cursos sobre el material y web de la biblioteca en primero de carrera, en Medicina cuando realmente necesitamos conocerlos es a partir de 3º. Recomiendo, por tanto, hacer comunicar a los cursos superiores el acceso a revistas (como "New England Journal of Medicine") y libros ("Harrison, Medicina Interna") relevantes que es esperable que no hayan utilizado en cursos anteriores. Por ejemplo, se podría enviar un correo a principio de curso, llamativo a la vista.</t>
  </si>
  <si>
    <t>Centro de Documentación Europea</t>
  </si>
  <si>
    <t>En el caso particular de mi facultad, la de Ciencias de la Documentación, no termina de gustarme el hecho de que la mayoría del tiempo esté ocupada con opositores u otras personas que vienen a estudiar. Pasan muchas horas ahí, se levantan a menudo y, aunque son en general respetuosos, hacen ruido. Y eso hace que cada vez la use menos. Ahora solo la uso para buscar un documento concreto o para utilizar sus ordenadores de la sala del fondo.  Al margen de lo anterior, el equipo es fantástico, y siento que es un lugar muy acogedor.</t>
  </si>
  <si>
    <t>Biblioteca Reina Sofía</t>
  </si>
  <si>
    <t>mejorar el catalogo, cada vez es mas difícil buscar</t>
  </si>
  <si>
    <t>Biblioteca ESIC Pozuelo</t>
  </si>
  <si>
    <t>Facultad de Bellas Artes</t>
  </si>
  <si>
    <t>Una mejora a la hora de buscar bibliografía en el Cisne y una mejor colocación de los libros por temáticas en la biblioteca.</t>
  </si>
  <si>
    <t>En algunas zonas de la biblioteca hace mucho frío en invierno porque está mal aisladas los ventanales</t>
  </si>
  <si>
    <t>Deberían mejorar la navegación en su página web  para que sea más fácil encontrar lo que se busca. Por otro lado, estaría bueno que la Universidad facilite a través de la Biblioteca programas gratuitos de Adobe (Photoshop y Premiere) ya que son útiles para realizar los trabajos que exigen las asignaturas.</t>
  </si>
  <si>
    <t>Es necesario ampliar el numero de los libros más demandados</t>
  </si>
  <si>
    <t>bibloteca leon tolstoi las rozas, biblioteca las rozas</t>
  </si>
  <si>
    <t>Biblioteca de Móstoles.</t>
  </si>
  <si>
    <t>Digitalizar más libros.</t>
  </si>
  <si>
    <t>Biblioteca municipal de Las Rozas de Madrid.</t>
  </si>
  <si>
    <t>Biblioteca Gloria Fuertes de Rivas Vaciamadrid</t>
  </si>
  <si>
    <t>Centro de estudios del centro cultural de mi barrio</t>
  </si>
  <si>
    <t>No tanto comentar propuestas, sino felicitar por el servicio de préstamos de ordenadores de la facultad de fisioterapia, que me permite usarlos fuera de la sala, por ejemplo en las salas de grupos como la del hall de medicina. Todo un avance!!</t>
  </si>
  <si>
    <t>Debería facilitarse el prestamos entre bibliotecas para los estudiantes, ya que no siempre se tiene disponibilidad para ir a otra facultad o a otro campus a buscar u ña libro que necesitas para hacer un trabajo, y a menudo sin la autorización de un profesor es imposible conseguir los libros</t>
  </si>
  <si>
    <t>Biblioteca s Universidad Carlos III Colmenarejo</t>
  </si>
  <si>
    <t>Youtube|Instagram|Pinterest, WhatsApp</t>
  </si>
  <si>
    <t>Biblioteca María Zambrano</t>
  </si>
  <si>
    <t>Facebook|Youtube|Whatsapp</t>
  </si>
  <si>
    <t>Bibliotecas públicas.</t>
  </si>
  <si>
    <t>Estaría bien tener más libros electrónicos y más documentación histórica en la web.</t>
  </si>
  <si>
    <t>Bibliotecas de mi zona donde vivo. En este caso las de ciudad lineal</t>
  </si>
  <si>
    <t>A pesar de que cada vez hay más libros en formato digital que pueden ser accedidos durante un periodo de tiempo a través de las plataformas de préstamo virtual, creo que aún no son suficientes. No se si esto depende de las editoriales, de los autores, de las bibliotecas o un poco de todos. Creo que merecería la pena para que al menos la mayoría de los libros recomendados como textos básicos en las asignaturas estuvieran disponibles de formato de préstamo digital.</t>
  </si>
  <si>
    <t>Mi sugerencia es que se haga más publicidad de los cursos que ofrece la biblioteca.</t>
  </si>
  <si>
    <t>A la de mi municipio</t>
  </si>
  <si>
    <t>Estudiantes</t>
  </si>
  <si>
    <t>1.1 Indica los estudios en los que estás matriculado:</t>
  </si>
  <si>
    <t>¿Tienes en la actualidad algún libro o documento prestado de la biblioteca que no has podido devolver?</t>
  </si>
  <si>
    <t>¿Has realizado algún préstamo de libros durante lo que llevamos de curso?</t>
  </si>
  <si>
    <t>Otra</t>
  </si>
  <si>
    <t>3.1 De los libros impresos y revistas impresas que hay o me proporciona la Biblioteca de la Universidad Complutense:</t>
  </si>
  <si>
    <t>3.2 De las revistas en línea suscritas por la biblioteca:</t>
  </si>
  <si>
    <t>3.3 De libros electrónicos suscritos por la biblioteca:</t>
  </si>
  <si>
    <t>3.4 De los libros que yo mismo me compro o que me presta alguien que los ha comprado:</t>
  </si>
  <si>
    <t>3.5 De los documentos colocados en el Campus Virtual UCM por los docentes:</t>
  </si>
  <si>
    <t>3.6 De los recursos libres y gratuitos que encuentro en internet:</t>
  </si>
  <si>
    <t>3.7 De los apuntes y fotocopias que se obtienen en las clases:</t>
  </si>
  <si>
    <t>3.8 De los documentos que encuentro en otros archivos o bibliotecas que no son de la Universidad Complutense:</t>
  </si>
  <si>
    <t>3.9 Información básica que recibes en la propia biblioteca al inicio de tus estudios:</t>
  </si>
  <si>
    <t>3.10 La adecuación de la colección a tus necesidades:</t>
  </si>
  <si>
    <t>3.12 La facilidad para acceder a los recursos electrónicos que necesitas:</t>
  </si>
  <si>
    <t>3.13 La respuesta obtenida al solicitar alguna información:</t>
  </si>
  <si>
    <t>3.14 La facilidad para navegar en el buscador Cisne de la Biblioteca:</t>
  </si>
  <si>
    <t>3.15 La facilidad para hacer sugerencias y comentarios o peticiones para nuevas adquisiciones:</t>
  </si>
  <si>
    <t>3.16 La facilidad para localizar las bibliografías recomendadas por el personal docente:</t>
  </si>
  <si>
    <t>3.17 ¿Conoces el repositorio institucional E-Prints Complutense que recoge la producción académica de nuestros docentes, investigadores y estudiantes?</t>
  </si>
  <si>
    <t>3.18 Los contenidos y la facilidad de uso de la web de la Biblioteca:</t>
  </si>
  <si>
    <t>3.19 Valora la información que recibes de la Biblioteca a traves de nuestras redes sociales</t>
  </si>
  <si>
    <t>Señala las redes sociales que usas con frecuencia</t>
  </si>
  <si>
    <t>vacia</t>
  </si>
  <si>
    <t>5.1 ¿Conoces la oferta de cursos de formación de usuarios de la biblioteca?</t>
  </si>
  <si>
    <t>5.2 ¿Has asistido a algún curso de formación de usuarios de la Biblioteca?</t>
  </si>
  <si>
    <t>5.3 Si lo has hecho, la información que has recibido te ha resultado...</t>
  </si>
  <si>
    <t>6.1 La capacidad de gestión y resolución de las preguntas del personal de la Biblioteca:</t>
  </si>
  <si>
    <t>6.2 La cordialidad y amabilidad en el trato del personal de la Biblioteca:</t>
  </si>
  <si>
    <t>7.1 ¿Cuál es tu grado de satisfación global con el servicio de Biblioteca?</t>
  </si>
  <si>
    <t>7.2 En tu opinión, ¿cómo ha evolucionado este servicio en los dos últimos años?</t>
  </si>
  <si>
    <t>1.3 Hasta el inicio de la pandemia, ¿con que frecuencia acudias personalmente a la Biblioteca (para un préstamo, utilizar un puesto de lectura, realizar una consulta, etc)?:</t>
  </si>
  <si>
    <t>1.4 Hasta el inicio de la pandemia, ¿con qué frecuencia utilizabas la Biblioteca de forma virtual (consultando el buscador, las revistas electrónicas o bases de datos, etc)?:</t>
  </si>
  <si>
    <t>Señala entre las siguientes opciones, qué piensas hacer en cuanto la situación empiece a normalizarse</t>
  </si>
  <si>
    <t>1.6 Si acudes a otras bibliotecas o centros de documentación fuera de la Universidad Complutense, indícanos cuáles:</t>
  </si>
  <si>
    <t>vacia 4</t>
  </si>
  <si>
    <t>vacia 5</t>
  </si>
  <si>
    <t>vacia 6</t>
  </si>
  <si>
    <t>vacia 7</t>
  </si>
  <si>
    <t>vacia 8</t>
  </si>
  <si>
    <t>vacía10</t>
  </si>
  <si>
    <t>vacía11</t>
  </si>
  <si>
    <t>vacía12</t>
  </si>
  <si>
    <t>vacía13</t>
  </si>
  <si>
    <t>vacía14</t>
  </si>
  <si>
    <t>vacía15</t>
  </si>
  <si>
    <t>vacía16</t>
  </si>
  <si>
    <t>Biblioteca pública José Hierro</t>
  </si>
  <si>
    <t>Biblioteca de la universidad Carlos III de Leganés, bibliotecas municipales de Leganés (Rigoberta Menchú y Julio Caro Baroja)</t>
  </si>
  <si>
    <t>Abierta más días del año</t>
  </si>
  <si>
    <t>Seguiré usando los servicios de la biblioteca con la misma frecuencia que expuse en la pregunta anterior|Creo que voy a acudir con menos frecuencia a la biblioteca y usaré más la biblioteca virtual|Solo haré uso de la biblioteca virtual y de sus recursos electrónicos|Procuraré buscar la información que necesito fuera de la biblioteca</t>
  </si>
  <si>
    <t>Biblioteca de Navalcarnero</t>
  </si>
  <si>
    <t>Bibliotecasmunicipales y de la Comunidad Madrid</t>
  </si>
  <si>
    <t>WhatsApp</t>
  </si>
  <si>
    <t>AECID, Bibliotecas Públicas de la Comunidad de Madrid</t>
  </si>
  <si>
    <t>MNCARS, BNE, Filmoteca y Hermeroteca Conde Duque</t>
  </si>
  <si>
    <t>Ampliar el catalogo de documentos audiovisuales. Estoy utilizando la plataforma VEOCCINF de la Facultad de Ciencias de la Comunicación y aunque ha sido enriquecedor, y el trato con el personal responsable fenomenal, es una colección muy limitada por lo que tengo que recurrir en la mayoría de los casos a otras plataformas, como Filmin, FlixOlé, que no me importa pero al final y al cabo son privadas y de pago.</t>
  </si>
  <si>
    <t>Quiero dar las gracias a todo el personal de la Biblioteca de CC. Información, pero especialmente a María Mas García y a Javier García, por su ayuda prestada durante el confinamiento para continuar con mi trabajo de investigación. Gracias de corazón.</t>
  </si>
  <si>
    <t>Esperar</t>
  </si>
  <si>
    <t>No acabo de sacarle provecho al repositorio ePrints. No suele encontrar los artículos que busco con palabras clave. En mi experiencia no me ha resultado útil.</t>
  </si>
  <si>
    <t>Zambrano</t>
  </si>
  <si>
    <t>Tras las reformas en la biblioteca de matemáticas la zona de investigación se ha quedado inútil para el estudio pues se filtra el ruido de las nuevas salas de estudio.</t>
  </si>
  <si>
    <t>Bibliotecas Públicas de la Comunidad de Madrid como la Elena Fortún, Miguel Hernández, Pedro Salinas, etc.</t>
  </si>
  <si>
    <t>Biblioteca Rosalía de Castro en Pozuelo</t>
  </si>
  <si>
    <t>Biblioteca Pedro Salinas, Biblioteca Eugenio Trías y Biblioteca Pública Luis Rosales.</t>
  </si>
  <si>
    <t>ninguna</t>
  </si>
  <si>
    <t>Sería recomendable que en los ordenadores se instale el spyder</t>
  </si>
  <si>
    <t>Biblioteca Lázaro Carreter (Villanueva de la Cañada)</t>
  </si>
  <si>
    <t>Poner un estanco alado y más máquinas para café con vasos de papel reciclable</t>
  </si>
  <si>
    <t>Deben mejorar la plataforma virtual, durante todo el proceso del confinamiento no he podido acceder a ninguno de los libros que he necesitado. Tambien deben mejorar la atención en cuanto a resolución de problemas, pues me he comunicado por el problema anterior, y simplemente han resuelto con enviarme un VPN que no funcionó y no me dieron mayor respuesta al respecto cuando me queje que el VPN no funcionaba y por consecuencia nunca puede acceder a los manuales que necesito.</t>
  </si>
  <si>
    <t>Biblioteca Pública Municipal Ana María Matute</t>
  </si>
  <si>
    <t>Facilitar la consulta y descarga de documentos electrónicos (es complicado saber entre repeticiones) y aumentar el archivo digitalizado</t>
  </si>
  <si>
    <t>La Casa Encendida, Biblioteca UNED Lavapiés</t>
  </si>
  <si>
    <t>Soy alumna del máster interuniversitario de Historia Contemporánea. La primeva vez que fui a la biblioteca de la UCM me hicieron un carnet de carton blanco que me ha servido para sacar libros sin problema. En el último período de exámenes seguridad NO ME DEJÓ entrar en la biblioteca María Zambrano por no tener el carnet de plástico (el cual intenté hacerme también y que la UCM me negó por no estar matriculada allí pese a hacer asignaturas del máster allí). Le mostre a seguridad la matrícula del máster  en el teléfono y tampoco me dejó pasar. Lo único que pretendía era sentarme a estudiar como el resto de mis compañeros y se me negó la entrada  pese a ser alumna de esa facultad. Esclareced la situación de los másteres interuniversitarios porque no se nos puede vender como un máster en el que puedes cursar clases en una facultad y en otra y que puedes hacer libre uso de las instalaciones si no es verdad.</t>
  </si>
  <si>
    <t>La nueva web de busqueda es mas liosa que la anterior</t>
  </si>
  <si>
    <t>En invierno prescindo de acudir a estudiar a las bibliotecas de la UCM  (y de hecho trato de pasar el menor tiempo posible) porque en las salas hace un calor insoportable, pese  a que, según la normativa, la temperatura en invierno no debería sobrepasar los 21 °C.</t>
  </si>
  <si>
    <t>BIBLIOTECA DE LA UNIVERSIDAD ESIC</t>
  </si>
  <si>
    <t>La forma de pedir libros que no están en la Sala normal de la Biblioteca, sino que están en una sala reservada donde no se puede entrar, es bastante difícil y nadie te la explica</t>
  </si>
  <si>
    <t>Podría haber más libros online ya que justo en estos momentos se necesita</t>
  </si>
  <si>
    <t>Ampliar el número de libros en formato digital</t>
  </si>
  <si>
    <t>Es imprescindible que nuestra biblioteca siga comprando libros en papel. La oferta electrónica es muy reducida</t>
  </si>
  <si>
    <t>En medio de la pandemia se debió organizar de alguna forma el acceso a libros impresos. La mayoría de los libros que necesito están en las bibliotecas de la UCM. Y bueno, ahora mismo necesito algunos y aún no hay acceso.</t>
  </si>
  <si>
    <t>Twitter|Youtube|No uso ninguna red social</t>
  </si>
  <si>
    <t>Si nos dan una sesion de uso de materiales de biblioteca se agradecerá que sea más breve (20 min) pero complementada con otras (hoy vemos el catálogo cisne, hoy la base Aranzadi para libros, hoy para jurisprudencia, hoy como buscar tal o cual cosa...) y ya sería lo mejor si fuera permanente la formación (como en las auto escuelas, que los lunes a las 14hr y los mx a las 16 expliquen el tema cisne, pero los martes y jueces aranzadi., de tal manera que en una semana tengamos los conocimientos para usar todos los recursos que ofrecen con tiempo para asimilarlos y probarlos) con que lo repitieran 3 veces en 3 meses  algunos aprenderíamos de verdad a sacar partido a todo ese material que se pierde en la deep bilioteca.</t>
  </si>
  <si>
    <t>En la app “Libros e-Odilo” de la biblioteca Complutense para poder leer libros de manera electrónica, estos no aparecen paginados por tanto cuando quiero citar en uno de mis trabajos algo que he leído en sus libros no puedo poner la página...</t>
  </si>
  <si>
    <t>En la facultad de ciencias químicas se ha cerrado una sala y se han trasladado los ordenadores y las sillas que había en su interior para poner una exposición sobre la tabla periódica y el sótano también se cerró, aunque se volvió a abrir. La exposición consiste en material para dibujar como ceras y diseños para pintar, además también incluye unas vitrinas con material informativo. Me parece inadecuado cerrar una sala entera para hacer una exposición que no está destinada a un público universitario y que, aunque así fuera si se echa un vistazo a la cantidad de gente que visita la exposición se puede comprobar que es un completo fracaso. Por lo que se podría haber reestructurado la exposición para no dejar a los usuarios de la biblioteca sin una sala que además sí que se usaba con bastante frecuencia. Si se compara con otras exposiciones que he visto en otras bibliotecas como la de geología se puede comprobar que no es necesario cerrar salas para hacer exposiciones y con éxito y sin trastornar el normal funcionamiento e instalaciones de la biblioteca. Un saludo.</t>
  </si>
  <si>
    <t>Biblioteca Nacional, Bibliotecas de la Comunidad de Madrid, Bibliotecas municipales.</t>
  </si>
  <si>
    <t>Biblioteca María Moliner.</t>
  </si>
  <si>
    <t>Municipales, regionales, instituciones privadas</t>
  </si>
  <si>
    <t>Muchos de los problemas de funcionamiento de la nueva plataforma siguen sin resolver, por ejemplo en cuanto a la imposibilidad de reservar libros por la "disponibilidad" de los ejemplares de "Sólo consulta en sala" (pues nadie acude a un mostrador de préstamo a "prestarse un libro" que no puede sacar de la sala, lo coge del anaquel sin más). Ídem con volúmenes cuyo código de barras comienza con X (creo que era X), cuyo préstamo deben hacerlo el personal de la biblioteca pues falla en los mostradores. Respecto a las reservas, antes que reservar un vólumen concreto (por su código de barras), debería funcionar como una "lista de espera" ordenada  por fecha y hora de reserva, de forma que se pueda acceder al primer volumén disponible de un título y edición (dado lo habitual que es que no se devuelva un ejemplar en plazo que, si resulta que es el concreto ejemplar reservado, te lleva a tener que reservar otro ejemplar idéntico y te coloca al final de la "fila".</t>
  </si>
  <si>
    <t>El nuevo sistema informático no funciona y hasta hace un par de años funcionaba a la perfección, este hecho entorpece tanto el trabajo del personal de la biblioteca como el estudio de los propios estudiantes.</t>
  </si>
  <si>
    <t>Es necesario ampliar el horario de la biblioteca en época de exámenes, ahí mismo contamos con la bibliografía necesaria para nuestra preparación, no en otras bibliotecas.</t>
  </si>
  <si>
    <t>CRAI, Alcalá de Henares</t>
  </si>
  <si>
    <t>En la Biblioteca de la Facultad de Bellas Artes faltan libros y otros están muy viejos y/o pintarrajeados.</t>
  </si>
  <si>
    <t>Biblioteca Lope de Vega de Tres Cantos</t>
  </si>
  <si>
    <t>Regular la temperatura de la biblioteca de Matemáticas</t>
  </si>
  <si>
    <t>Instagram|Reddit</t>
  </si>
  <si>
    <t>A mi la biblioteca de la Facultad de Bellas Artes me ha brindado un servicio excelente estos años, sin embargo, y sobre todo este ultimo curso, he notado que no se respetaba el silencio en la sala por parte del personal bibliotecario. Es algo que puede distraer mucho, y a gente como yo que necesita un espacio tranquilo y en silencio, y por eso acude a bibliotecas, nos resulta muy molesto no poder estar en un ambiente silencioso. Por lo demás estoy contentísima de tener una biblioteca como la de la Facultad de Bellas Artes.</t>
  </si>
  <si>
    <t>Biblioteca Municipal La Chata</t>
  </si>
  <si>
    <t>Twitter|Youtube|Instagram|Whatsapp</t>
  </si>
  <si>
    <t>Bibliotecas municipales y de la Comunidad de Madrid</t>
  </si>
  <si>
    <t>Empatía por parte del personal y mejor trato al alumnado de prácticas</t>
  </si>
  <si>
    <t>Facilitar el buscador de la biblioteca porque para personas que no se le den bien las tecnologias es complicado ademas los nuevos alumnos o se les enseña o es imposible que sepan utilizarlo. Tambien simplifacaria la web y la zona de busqueda puesto que te da excesiva informacion que la mitad ni la visualizas o no le prestas atencion</t>
  </si>
  <si>
    <t>Biblioteca Histórica Marqués de Valdecilla - Archivo Histórico del PCE  Biblioteca Nacional</t>
  </si>
  <si>
    <t>Cuando se alcance la nueva normalidad haré uso de los puestos de lectura y del préstamo de material, hasta que ésto ocurra, no usaré la biblioteca.</t>
  </si>
  <si>
    <t>Julio Caro Baroja (San Nicasio, Leganés)</t>
  </si>
  <si>
    <t>Me parece un servicio muy bueno. Quizá así la única cosilla sería que si pudieran aumentar el número de portátiles a prestar al alumnado, ya que es un servicio que utilizamos bastante y muchas veces no se puede acceder a los portátiles porque ya están todos prestados.</t>
  </si>
  <si>
    <t>Goethe Institut</t>
  </si>
  <si>
    <t>Correo</t>
  </si>
  <si>
    <t>Biblioteca publica en Navalcarnero</t>
  </si>
  <si>
    <t>Biblioteca CES Cardenal Cisneros</t>
  </si>
  <si>
    <t>Centro cultural Conde Duque, Biblioteca Acuña.</t>
  </si>
  <si>
    <t>No estoy demasiado conforme con el buscador del catálogo Cosme, a veces es difícil encontrar lo que se busca.</t>
  </si>
  <si>
    <t>Aumentar los catálogos online/pagina web de acceso a documentos con el usuario UCM; aumentar el formato digital de libros que solo están en físico y ahora no se pueden consultar; ampliar el tiempo de préstamo para libros en físico y el número de ejemplares si se solicita en alguna asignatura</t>
  </si>
  <si>
    <t>Biblioteca CRAI de la Universidad de Alcalá (UAH)</t>
  </si>
  <si>
    <t>Biblioteca Pablo Neruda, islas Filipinas</t>
  </si>
  <si>
    <t>Biblioteca Pública Pedro Salinas</t>
  </si>
  <si>
    <t>Arreglar los enchufes de la biblioteca de Enfermería, Podología y Fisioterapia.</t>
  </si>
  <si>
    <t>biblioteca UCLM</t>
  </si>
  <si>
    <t>Biblioteca Antonio Mingote, Biblioteca Los Rosales</t>
  </si>
  <si>
    <t>Red de bibliotecas de la Comunidad de Madrid, Biblioteca Nacional, biblioteca de la uc3m, biblioteca de la UNED</t>
  </si>
  <si>
    <t>Me resfrié debido al chorro de aire caliente que pusieron en la entrada de la biblioteca (hasta el pomo de la puerta quemaba), debido a los cambios bruscos de temperatura al entrar a la sala o al salir de la biblioteca en pleno invierno. Cuando entras a la sala de estudio hace frío, a veces es necesario ponerse el abrigo. A demás, deberían abrir de nuevo la sala de estudio que cerraron por la exposición que hicieron el año pasado. Era un sitio más amplio y cómodo donde estudiar. Me parece mal que los portátiles que se prestan a los alumnos se limiten porque también los utilizan los profesores, sobretodo los nuevos que son más grandes y mejores, y no los pequeños de hace mil años, que son muy lentos. Algunas de las que atienden en la biblioteca antes de mirar si tienen un ordenador mejor que prestar, te dan el primero que pillan y qué casualidad que son los que funcionan peor. Tampoco son resolutivas cuando les pides ayuda y a veces te tratan como si fueses retrasado.  El único que merece la pena creo que se llama Andrés, no solo es atento y cordial, siempre te ayuda con todo lo que necesites y te da muchísimos ánimos.</t>
  </si>
  <si>
    <t>biblioteca nacional</t>
  </si>
  <si>
    <t>Biblioteca del reina Sofía</t>
  </si>
  <si>
    <t>Twitter|Youtube|Instagram|LinkedIn|Reddit</t>
  </si>
  <si>
    <t>Servicio excelente que te permite disponer de cual´quier libro independientemente de la biblioteca donde esté</t>
  </si>
  <si>
    <t>Biblioteca Municipal de Navalcarnero (Madrid, 28600) Biblioteca Municipal de Méntrida (Toledo, 45930)</t>
  </si>
  <si>
    <t>Twitter|Youtube|Instagram|WhatsApp</t>
  </si>
  <si>
    <t>BIBLIOTECA AECID, BIBLIOTECA NACIONAL, BIBLIOTECAS DE LA COMUNIDAD DE MADRID</t>
  </si>
  <si>
    <t>Biblioteca Pública de Maó (Menorca, Illes Balears)</t>
  </si>
  <si>
    <t>Muchas gracias por el gran trabajo que realizáis. Seguid así!!</t>
  </si>
  <si>
    <t>La Casa Encendida</t>
  </si>
  <si>
    <t>Twitter|Youtube|Instagram|Reddit, Plataformas de Podcast (Castbox, iVoox)</t>
  </si>
  <si>
    <t>Proporcionar  mayor acceso virtual a documentos, ampliar la oferta de documentos en general, proporcionar más cursos formativos sobre diferentes temáticas bibliotecarias</t>
  </si>
  <si>
    <t>Ampliar colección de libros de conservacion-restauracion, incluidos sobre documentación artistico-historica. La falta de esto hace que tengamos que ir a geografía e historia y si además no hacéis préstamo interbibliotecario para estudiantes de grado es una dificultad añadida.</t>
  </si>
  <si>
    <t>Twitter|Instagram|Tik tok</t>
  </si>
  <si>
    <t>Biblioteca de Trabajo Social y la de Económicas y Empresariales.</t>
  </si>
  <si>
    <t>Biblioteca Leon Tolstoi, Las Rozas</t>
  </si>
  <si>
    <t>Muy satisfecho</t>
  </si>
  <si>
    <t>Ventilación en las salas</t>
  </si>
  <si>
    <t>Facultad de Educación</t>
  </si>
  <si>
    <t>Sala Búho UAM</t>
  </si>
  <si>
    <t>El servicio de reserva de libros prácticamente ha desaparecido en la mayoría de los ejemplares, antes si el libro estaba disponible, podías reservarlo; ahora, aparecen a veces 3 y 4 ejemplares disponibles y para poder cogerlo, tienes que ir hasta la biblioteca y "jugártela" a ver si lo encuentras, ya que no deja reservar.</t>
  </si>
  <si>
    <t>Presencialmente, tienen muchos materiales, pero en Derecho, por ejemplo, no demasiado actualizados.  En cuanto a los materiales virtuales dejan mucho que desear, son difíciles de encontrar y no hay demasiados manuales en línea, lo cual dificulta el estudio durante el confinamiento. Además, muchos recursos virtuales que te dirigen a páginas como Thomson Reuters, también tienen una interacción difícil al impedir la descarga temporal, pues hay que leerlos en línea con sus propios sistemas de lectura que dejan mucho que desear.</t>
  </si>
  <si>
    <t>me he montado una biblioteca física" en mi casa durante la cuarentena y voy a encargar libros y consultar lo justo la biblioteca digital. En mi caso particular</t>
  </si>
  <si>
    <t xml:space="preserve"> no es por razones higiénicas (con cuidado y responsabilidad no tengo miedo de contagiarme en un lugar público) sino porque durante la cuarentena he sabido sacar provecho a habilitarme un mejor espacio para el estudio e investigación en mi casa."</t>
  </si>
  <si>
    <t>No uso ninguna red social|Whatsapp</t>
  </si>
  <si>
    <t>En la Biblioteca María Zambrano, aunque ya no hay espacio para más mesas (es solo una sugerencia por si se crea algún espacio extra), estaría bien que hubiese una zona con mesas tipo caja, es decir, en vez de ser compartidas todas, que hubiese algunas cerradas por los lados para evitar distracciones. Además, algunas zonas tienen una iluminación un poco débil y no se ve bien.</t>
  </si>
  <si>
    <t>IVAN DE VARGAS (Centro ciudad, Ayuntamiento Madrid); MARÍA MATUTE (Carabanchel, Comunidad de Madrid); JOSE HIERRO (Usera, COmunidad de Madrid) etc.</t>
  </si>
  <si>
    <t>Facebook|Youtube|Instagram|ACADEMIA.EDU</t>
  </si>
  <si>
    <t>Sería interesante que la biblioteca hiciera mejoras en la web de las revistas online. En ocasiones resulta complejo acceder a ciertas revistas, que son de pago pero que la universidad está suscrita y para el alumnado son realmente interesantes y fundamentales para el trabajo de investigación.</t>
  </si>
  <si>
    <t>Biblioteca Miguel de Cervantes (Pozuelo de Alarcón) y Biblioteca Antonio Mingote (Las Águilas, Aluche)</t>
  </si>
  <si>
    <t>Twitter|Youtube|Instagram|Snapchat</t>
  </si>
  <si>
    <t>Podrían dejar traer líquidos a la biblioteca, como un café. No molesta y mucha gente quiere beberse un café mientras estudia.</t>
  </si>
  <si>
    <t>Universidad rey Juan Carlos</t>
  </si>
  <si>
    <t>Biblioteca de la Universidad Carlos III</t>
  </si>
  <si>
    <t>La biblioteca de ETSIT de la UPM</t>
  </si>
  <si>
    <t>Bibliotecas Municipales de Madrid</t>
  </si>
  <si>
    <t>Bibliografía bioquímica. Hay mucha bibliografía relacionada con la química y no tanta con la bioquímica.</t>
  </si>
  <si>
    <t>BNE, UNED CENTRAL</t>
  </si>
  <si>
    <t>Twitter|Youtube|Instagram|LinkedIn|No uso ninguna red social</t>
  </si>
  <si>
    <t>Aprovecho la oportunidad para felicitar la gestión que entre todos estáis realizando constantemente para optimizar todos los recursos en función del estudiante.</t>
  </si>
  <si>
    <t>Creo que es imprescindible el buen trato y la cordialidad con la que los trabajadores deberían tratar a los estudiantes. Reconozco que en ocasiones no somos lo más educados posibles, pero la amabilidad, las ganas de ayudar y resolver dudas de los PAS de nuestra facultad, brillan por su ausencia.   Gracias</t>
  </si>
  <si>
    <t>Podrían poner enchufes accesibles en la biblioteca de farmacia y mejorar la iluminación.</t>
  </si>
  <si>
    <t>- Es necesario actualizar la disponibilidad y acceso a las revistas con más indexación para la facultad de odontología. No se tiene acceso a las revistas Quintessence del año actual en sus diferentes especialidades, es un fallo importante no tener a la ma</t>
  </si>
  <si>
    <t>Biblioteca Pública Municipal Buenavista</t>
  </si>
  <si>
    <t>bibliotecas en linea</t>
  </si>
  <si>
    <t>PARA MI FUNCIONA MUY BIEN</t>
  </si>
  <si>
    <t>Biblioteca Municipal "Ricardo León" de Galapagar, Biblioteca Municipal "Miguel Hernández" de Collado Villalba</t>
  </si>
  <si>
    <t>Bibliotecas Públicas del Estado</t>
  </si>
  <si>
    <t>Ampliar el acceso de recursos electrónicos a todos los alumnos de la Universidad y no solo a los de la Facultad respectiva</t>
  </si>
  <si>
    <t>No he acudido a otras</t>
  </si>
  <si>
    <t>No tengo sugerencias especiales. Los servicios que he necesitado me han parecido adecuados.</t>
  </si>
  <si>
    <t>Reina Sofía, Biblioteca Municipal Arganzuela, La Casa Encendida</t>
  </si>
  <si>
    <t>Biblioteca central UNED</t>
  </si>
  <si>
    <t>Estoy muy satisfecho con la biblioteca de Ciencias Matemáticas y además siempre consiguen ambientarla muy atractiva en festivos (halloween, navidad...)</t>
  </si>
  <si>
    <t>Biblioteca Miguel Hernández</t>
  </si>
  <si>
    <t>Luis Martín Santos, villa de vallecas</t>
  </si>
  <si>
    <t>Creo que voy a acudir con menos frecuencia a la biblioteca y usaré más la biblioteca virtual|Tengo que ir necesariamente para consultar los documentos que están ubicados en la biblioteca|Solo haré uso de la biblioteca virtual y de sus recursos electrónicos|Seguir descargando los PDFs y libros de la biblioteca virtual de forma gratuita y sin posibles penalizaciones por extravíos.</t>
  </si>
  <si>
    <t>Biblioteca Manuel Álvar.</t>
  </si>
  <si>
    <t>Este tipo de encuestas deberían considerase red social ya.</t>
  </si>
  <si>
    <t>No llaméis al cobrador del frac cada vez que un alumno tarda más de 2 días en devolver un solo libro.</t>
  </si>
  <si>
    <t>En mi caso en los últimos años de mi carrera ha sido cuando más he aprendido a sacarle provecho a la biblioteca y a sus recursos, gracias a profesores que concertaban explicaciones y exposiciones por parte del personal de la biblioteca.  Al comenzar la carrera te dan un "curso" muy rápido sobre como usar los recurso de la biblioteca pero es tan rápido y hay tanta información que realmente es complicado retener la información. Creo que la mayoría de los alumnos no saben como utilizar los recursos de la biblioteca y tiran más de información que se encuentra en internet de acceso libre.</t>
  </si>
  <si>
    <t>Biblioteca del barrio Ascao: Pablo Neruda</t>
  </si>
  <si>
    <t>Seguiré usando los servicios de la biblioteca con la misma frecuencia que expuse en la pregunta anterior|Abandonar mis estudios</t>
  </si>
  <si>
    <t>Sería interesante que algunos libros tengan formato virtual, sobre todo los que son necesarios para complementar al información de clase ya que si en una clase de 60 alumnos todos lo necesitamos no hay tantos ejemplares</t>
  </si>
  <si>
    <t>Estaría bien que se pudieran volver a cancelar las reservas desde "mi cuenta", ya que desde que de cambió el formato es necesario llamar por teléfono, lo cual dificulta un poco la cancelación.</t>
  </si>
  <si>
    <t>En la facultad de Informática siempre tienen problemas cuando tienen que poner la calefacción y/o el aire acondicionado porque se rompe y no les hacen caso para arreglarlo</t>
  </si>
  <si>
    <t>Intento buscar libros que necesito para estudiar para mis examenes finales en la biblioteca online pero muchos estan solo disponibles en la biblioteca fisica. Asi no se puede sacar una carrera de medicina. Falta orden, organizacion y empatia con los estudiantes.</t>
  </si>
  <si>
    <t>municipales y de la Comunidad de Madrid</t>
  </si>
  <si>
    <t>recibir notificaciones a través del correo institucional UCM más cursos a cerca de los recursos online y un mejor aprovechamiento de la Biblioteca</t>
  </si>
  <si>
    <t>Soy una estudiante del grado de Musicología. En general, de todos los manuales que los profesores consideran imprescindibles para realizar la asignatura, sólo hay uno o dos ejemplares, algo que evidentemente no es suficiente para que unos sesenta alumnos vayan siguiendo la asignatura. ¡Faltan libros de música! En la mayoría de los casos tengo que acudir a otras fuentes.</t>
  </si>
  <si>
    <t>No voy a ninguna biblioteca más</t>
  </si>
  <si>
    <t>no aplica</t>
  </si>
  <si>
    <t>Acudo con bastante frecuencia a la biblioteca de mi municipio</t>
  </si>
  <si>
    <t>Sería estupendo poder acceder a préstamos de test vía online, es decir acceso a la docimoteca de manera virtual.</t>
  </si>
  <si>
    <t>Las sanciones me parecen excesivas. Cuando uno tiene varios libros que cogió prestados el mismo día (y por lo tanto, caducan el mismo día), si se retrasa sólo un día en devolverlos, se sanciona un día por cada libro retrasado y es excesivo. Además, antes de que empezara el estado de alarma, tenía un libro reservado que, por lo que parece, otra persona había reservado también antes que yo. No quisieron prestármelo a mí porque esa otra persona iba primero. Sabiendo que el estado de alarma iba a empezar y que no tendríamos acceso a los libros de la biblioteca, y teniendo en cuenta que quien lo tenía reservado primero no se presentó, considero que deberían haberme prestado el libro, en lugar de dejarlo muerto de la risa en la biblioteca y sin que lo cogiera nadie.  El personal es a veces borde y trata al alumnado con condescendencia.</t>
  </si>
  <si>
    <t>CRAI (UAH), Bibliotecas municipales</t>
  </si>
  <si>
    <t>Hasta que la situación se normalice (como vuelta a la situación anterior a la crisis o como una nueva realidad con formas diferentes de hacer las cosas) seguiré utilizando los recursos virtuales y, cuando no sean suficientes o no haya otra opción de acceso, acudiré a la biblioteca física con todas las precauciones posibles.</t>
  </si>
  <si>
    <t>Red de Bibliotecas de la Región (de titularidad municipal y autonómica) y Biblioteca de la Casa Encendida.</t>
  </si>
  <si>
    <t>Propuestas de mejora--&gt; a) CATÁLOGO: enriquecimientos de fondos virtuales para los investigadores; b) ACCESIBILIDAD: de la página web de la BUCM y de los propios fondos bibliográficos físicos y (sobre todo) digitales; c) SERVICIOS: préstamo y devolución de fondos físicos en bibliotecas de proximidad, esto es, que exista un convenio que permita que se pida un documento a la BUCM y ésta lo remita a la biblioteca pública más próxima al estudiante. Se aprovecharía las redes de bibliotecas públicas que se extienden por el territorio nacional y muchos estudiantes tendrían acceso a recursos que, por cuestiones geográficas, no pueden disfrutar.</t>
  </si>
  <si>
    <t>Creo que voy a acudir con menos frecuencia a la biblioteca y usaré más la biblioteca virtual|No puedo ir a la biblioteca aunque me gustaría porque estoy en otra comunidad. Si pudiera volver a Madrid iría.</t>
  </si>
  <si>
    <t>Bibliotecas de otras universidades.</t>
  </si>
  <si>
    <t>La biblioteca Tomas y Valiente de Fuenlabrada</t>
  </si>
  <si>
    <t>ESIC</t>
  </si>
  <si>
    <t>Biblioteca Dámaso Alonso</t>
  </si>
  <si>
    <t>Deberían digitalizar más libros de consulta en vista a un nuevo repunte de la pandemia, ya que los estudiantes hemos tenido muchos problemas con la documentación para los estudios durante la cuarentena.</t>
  </si>
  <si>
    <t>Iba a estudiar porque tenía una asignatura por la tarde, por lo que después de todo espero no tener que ir</t>
  </si>
  <si>
    <t>Me encanta</t>
  </si>
  <si>
    <t>Los libros electronicos nunca se me abren.</t>
  </si>
  <si>
    <t>La última vez que redactes sugerencias se borró el mensaje y ello me empleo más de una hora de trabajo además no ha valido para nada cuando lo he vuelto a redactar</t>
  </si>
  <si>
    <t>Biblioteca UC3M, biblioteca María Moliner, Casa Encendida</t>
  </si>
  <si>
    <t>La obtención de un mayor número de manuales y la renovación de algunos bastante obsoletos, ya que las modificaciones legales son constantes y hay que estar al día.</t>
  </si>
  <si>
    <t>Biblioteca del pabellón del H12O</t>
  </si>
  <si>
    <t>Miguel Hernandez y Gerardo Diego</t>
  </si>
  <si>
    <t>Biblioteca Vázquez Montalván</t>
  </si>
  <si>
    <t>Ampliar la oferta de libros en formato electrónico.</t>
  </si>
  <si>
    <t>Biblioteca Municipal de Móstoles</t>
  </si>
  <si>
    <t>Las bibliotecas del pueblo en el que resido (Móstoles)</t>
  </si>
  <si>
    <t>Más acceso a MANUALES electrónicos . La oferta de libros electrónicos suelen ser libros de carácter muy específico. Los libros "gordos" que vertebran las materias de manera general solo los encuentro en formato impreso y precisamente son los más incómodos de transportar.</t>
  </si>
  <si>
    <t>Tengo que ir necesariamente para consultar los documentos que están ubicados en la biblioteca|Espero ver mejoras en los fondos electronicos de la biblioteca para un uso en linea mayor</t>
  </si>
  <si>
    <t>Falta de coherencia entre la busqueda y el resultado. Dificultad de acceso a los fondos ya sean propuos o de plataformas. Falta de fondos en red Falta de accesibilidad desde el Campus Virtual</t>
  </si>
  <si>
    <t>La de la biblioteca municipal.</t>
  </si>
  <si>
    <t>El taller que dan ocasionalmente en las clases de primer curso es tremendamente útil para nuevos alumnos, se debería impartir de manera generalizada.</t>
  </si>
  <si>
    <t>Préstamos interbibliotecarios para el alumnado de grado.</t>
  </si>
  <si>
    <t>Siempre me ha costado acceder a los libros que buscaba por el catálogo bucea de la página de la biblioteca, pero al poco tiempo de comenzar la cuarentena uno de los libros a los que solía acceder en línea, me ha sido imposible volver a acceder. Siempre me mandaba a la página de ingebook y desde ahí y pinchando en leer en línea me permitía visualizarlo y buscar contenido dentro de este libro (siempre estando conectado a la cuenta de la UCM por supuesto), hasta que un día me dejó de aparecer la opción leer en línea y desde entonces no he podido volver a acceder a este recurso. He comprobado que el libro seguía teniendo compatibilidad y permiso de acceso para usuarios de la UCM, pero no he conseguido volver a acceder a él.</t>
  </si>
  <si>
    <t>uso de la biblioteca cuando me sea necesario</t>
  </si>
  <si>
    <t>También acudo a las bibliotecas públicas de la Comunidad de Madrid.</t>
  </si>
  <si>
    <t>Tengo que ir tanto para devolver libros como para conseguir libros que necesito para trabajos pero que no se encuentran en formato virtual, pero al vivir en otra CCAA tardaré más.</t>
  </si>
  <si>
    <t>Digitalizar libros más necesarios, los que requieran y pidan los alumnos y el profesorado</t>
  </si>
  <si>
    <t>Los préstamos no deberían hacerse por petición anticipada en internet, sino que uno debería tener la opción de hacerlo presencial y tradicionalmente con el bibliotecario. Esto solo fomenta la reducción de empleos.; problemas de horarios por la imposicon de ir cierto día a cierta hora. Además, de la dificultad que puede entrañar esta tarea al principio.</t>
  </si>
  <si>
    <t>Seguiré usando los servicios de la biblioteca con la misma frecuencia que expuse en la pregunta anterior|No puedo ir porque estoy en otra comunidad si no en cuanto pudiese iría a la biblioteca</t>
  </si>
  <si>
    <t>Regular la temperatura de la Facultad de psicología algo mejor</t>
  </si>
  <si>
    <t>Biblioteca de la Universidad de Helsinki en Erasmus este curso</t>
  </si>
  <si>
    <t>Que la mayoría de los libros así como los documkentos audiovisuales o físicos como las revistas se puedan acceder de manera virtual. Debido a la situación en la que nos encontramos del covid-19 el dificil acceso que se tiene de los materiales de la biblioteca es nulo porque muchos de los que están disponibles casi no sirven para nada. Se preferiría que se invitiese en adelante en ese aspecto de contenidos volcados en red ya que cada año nos obligan los bibliotecarios a hacer uso de los ordenadores para buscar nosotros mismos las referencias en las estanterías que ni siquiera son faciles de localizar y en muchos casos cuando les pides ayuda te contestan de mala manera. Tambien pediría que haya más libros referentes a nuestra rama de estudio ya que la mayoría de veces hay pocos en nuestra biblioteca y la mayoría están desperdigados por las distintas facultades de la UCM y eso en cuestión de movilidad a muchos que vivimos lejos de la facultad de estudio nos dificulta mucho el acceso a dicha documentación.</t>
  </si>
  <si>
    <t>Aunque no sea solicitado por in alumno, si la Biblioteca observa que hay mucha demanda de un material sin suficiente oferta, deberia tomar la iniciativa de proporcionar mas</t>
  </si>
  <si>
    <t>Biblioteca Publica Mario Vargas Llosa (Calle Barcelo), Biblioteca Publica Jose Luis Sampedro (Calle Felipe el Hermoso)</t>
  </si>
  <si>
    <t>Estoy muy contenta con el servicio prestado por la Bilb de Geografia e Historia. Lo unico a veces en clase nos piden los profesores libros que en la Biblioteca es dificil encontrar por haber solo uno o dos ejemplares y de consulta en la misma y con el horario de trabajo que tengo a veces es dificil poder estar en la bilbioteca para consutarlo y seria preferible poder llevartelo a casa. Pero fuera de eso por lo demas el personal es muy amable.</t>
  </si>
  <si>
    <t>Biblioteca Central de la UNED</t>
  </si>
  <si>
    <t>Al no existir tantas ventanas como en la Zambrano, la biblioteca de la Facultad de Informática me parece un poco triste en lo que se refiere al ambiente que fluye por los diferentes pisos, por lo que a lo mejor estaría bien intentar mejorar la luminosidad.</t>
  </si>
  <si>
    <t>Algunos manuales estan en mal estado o no hay suficientes.</t>
  </si>
  <si>
    <t>Biblioteca Municipal de mi localidad,Internet.</t>
  </si>
  <si>
    <t>Seria una ayuda que mandarais vídeos explicativos de como usar la biblioteca virtual,he intentado buscar algún libro para hacer trabajos durante la pandemia pero al final acabo buscándole en Internet ya que pierdo mucho tiempo intentando averiguar como va la pagina de la biblioteca.He visto algún vídeo pero no me ha ayudado mucho.No se si no he buscado bien ,pero algún vídeo que sea paso por paso seria de mucha ayuda.Un saludo</t>
  </si>
  <si>
    <t>Ampliación de las mesas de estudio, zona de estudio compartida, donde poder compartir temario con los compañeros</t>
  </si>
  <si>
    <t>Siempre digo lo mismo y no me cansaré de repetirlo. Tengo una única queja y siempre es la misma, no es posible que siendo la Facultad de Medicina una de las facultades que más gente acoge en toda la UCM tengamos una de las bibliotecas más pequeñas. Además somos de las carreras que más demandan de tiempo en biblioteca y por eso llega a ser ridículo que haya que matarse a correr para no quedarse sin sitio en época de exámenes. Que se ampliara un poco la hora de cierre en época de exámenes tampoco estaría mal, pero sobre todo es el tema de la ocupación. En frente de la biblioteca hay terreno antes de llegar a la carretera como para ampliar la biblioteca lo suficiente como para que no se den las situaciones que ya he mencionado y lo peculiar de esta biblioteca es que por mucho que amplíes siempre vas a ocupar todos los sitios que ofrezcas.</t>
  </si>
  <si>
    <t>CERPA Rivas, biblioteca del Real Canoe</t>
  </si>
  <si>
    <t>Creo que debería haber una mayor cantidad de material que sea accesible desde internet. Ademas, hay muchas veces que busco un libro que corresponde a las materias que se imparten en mi facultad y en la biblioteca de la misma o hay pocos ejemplares o, directamente no están (habiendo más copias en otras bibliotecas de la ucm en las que "pegan" menos). Esto es un problema cuando un profesor nos pide que leamos X libro y rápidamente están todos en préstamo porque no hay ejemplares ni para 1/4 de mi clase.</t>
  </si>
  <si>
    <t>Biblioteca del Museo Reina Sofía, Biblioteca del CSIC, Biblioteca del Museo del Prado</t>
  </si>
  <si>
    <t>Tomás Navarro Tomás (CSIC), Bibliotecas públicas Comunidad de Madrid</t>
  </si>
  <si>
    <t>De todos los años que llevo en la Universidad Complutense, en servicio de bibliotecas (al menos las que frecuento) sigue mejorando. Lo mismo que, por lo general, solemos incidir en los desaciertos y errores, creo que es destacable la encomiable labor del personal bibliotecario. Sin embargo, sí veo necesario en algunas bibliotecas (como la de CC. Documentación) que se guarde más silencio en sala, a veces parece un mercado (sin que por ello se perjudique la visión que tengo del servicio).</t>
  </si>
  <si>
    <t>Populares. A veces localizo allí libros que no están disponibles en la facultad</t>
  </si>
  <si>
    <t>Valoración muy positiva del esfuerzo por poner a disposición más referencias en virtual desde el confinamiento</t>
  </si>
  <si>
    <t>Biblioteca Tomás y Valiente (Fuenlabrada)</t>
  </si>
  <si>
    <t>En la Biblioteca de la Facultad de Geografía e Historia existe un pasillo para acceder a dicha biblioteca. Muchas veces la puerta para acceder a la biblioteca a través de este pasillo está cerrada porque no hay una persona en la garita de entrada que existe a mano derecha. Y a todos los alumnos nos gustaría que dicha puerta esté siempre abierta cuando haya y no haya una persona vigilando dicho acceso porque llegamos antes y así no tenemos que hacer un rodeo para entrar por la puerta principal de la biblioteca. Además, en nuestra facultad hay personas con discapacidad y al tener este pasillo cerrado les molesta mucho dada su discapacidad</t>
  </si>
  <si>
    <t>Digitalizar más libros ya que, en situaciones sobrevenidas como la del Covid-19, hay muchos libros a los que no podemos acceder.</t>
  </si>
  <si>
    <t>La biblioteca de Geografía e Historia cuenta con pocos libros de Geografía a la vista, la mayoría se encuentran en el depósito y eso hace que sea muy complicado poder ojear libros ya sea para ocio o para alguna actividad de clase, ya que la mayoría de las veces tenemos que pedirlos al depósito y esperar varias horas hasta que estan disponible, es por eso que la mayoría de las veces nos renta mas buscar información en internet que en los libros de la biblioteca.</t>
  </si>
  <si>
    <t>En el último año se ha mejorado mucho la entrada a las bibliotecas UCM con acreditación, en una facultad tan pequeña como es la de Comercio y Turismo en épocas de exámenes se nota mucho cuando se llena de estudiantes que no pertenecen a éstas, ya sean opositores o estudiantes de bachillerato, quitando así los lugares a los estudiantes UCM. Pero creo que se debería de vigilar más, en Zambrano, lo vigilan muchísimo, y me parece estupendo, cada cual que acuda a la biblioteca que le corresponda.</t>
  </si>
  <si>
    <t>María Zambrano</t>
  </si>
  <si>
    <t>La necesidad de enchufes en la biblioteca de la facultad de Farmacia</t>
  </si>
  <si>
    <t>Acabo la carrera ya</t>
  </si>
  <si>
    <t>Pedro Salinas</t>
  </si>
  <si>
    <t>Universidad Europea/Crai Dulce Chacón</t>
  </si>
  <si>
    <t>Manuel Alvar</t>
  </si>
  <si>
    <t>Aclarar el sistema de reserva de libros</t>
  </si>
  <si>
    <t>Biblioteca Maria Moliner-UC3M Biblioteca Carmen Martín Gaite-UC3M</t>
  </si>
  <si>
    <t>Gracias por el espacio</t>
  </si>
  <si>
    <t>Alomejor tener tener libros más actualizados y en el idioma original, también (por eso del inglés).</t>
  </si>
  <si>
    <t>Biblioteca central UNED, biblioteca centro asociado UNED J. Verdaguer</t>
  </si>
  <si>
    <t>Los cursos de la biblioteca son realmente útiles para estudiantes de doctorado. Mi sugerencia es que consideren incrementar dichos cursos con temática más variada. Y debería haber más contribución online de dichos cursos, para poder hacer frente a situaciones como esta en que vivimos, cuando no se pueden realizar cursos presenciales.</t>
  </si>
  <si>
    <t>BNE: investigación y acceso a fondos específicos.</t>
  </si>
  <si>
    <t>Biblioteca de la Escuela Superior de Conservación y Restauración de Madrid</t>
  </si>
  <si>
    <t>Corte Internacional de Justicia</t>
  </si>
  <si>
    <t>Adquirir más manuales, publicaciones, códigos, obras, artículos de Derecho Internacional Público y más suscripciones a revistas de dicho ámbito.</t>
  </si>
  <si>
    <t>Se agradece que se hayan añadido libros electrónicos al catálogo</t>
  </si>
  <si>
    <t>Biblioteca José Hierro - San Blas</t>
  </si>
  <si>
    <t>Seguiré usando los servicios de la biblioteca con la misma frecuencia que expuse en la pregunta anterior|Tengo que ir necesariamente para consultar los documentos que están ubicados en la biblioteca|Procuraré buscar la información que necesito fuera de la biblioteca|Aumentar las desideratas de libros electrónicos, especialmente si están en bibliografía obligatoria o recomendada en los descriptores de asignaturas, en caso de que otra vez quedemos sin acceso al material físico.</t>
  </si>
  <si>
    <t>Biblioteca municipal Mario Vargas Llosa, Biblioteca regional Benito Pérez Galdós (antigua Conde Duque), Biblioteca regional Pedro Salinas, Biblioteca municipal Federico García Lorca.</t>
  </si>
  <si>
    <t>Quiero agradecer a todo el personal de la biblioteca, tanto desde redes sociales como de la facultad de Filología, su ayuda y apoyo en las semanas que llevamos de confinamiento y de dependencia necesaria de los recursos electrónicos.</t>
  </si>
  <si>
    <t>Hay una bibliotecaria morena de pelo corto en nuestra facultad, es una prepotente, nos habla fatal y he podido presenciar como hecha a de la biblioteca a gente que literalmente acaba de entrar y no había hecho nada.</t>
  </si>
  <si>
    <t>Twitter|Youtube|TikTok, Reddit</t>
  </si>
  <si>
    <t>A CRAI-Biblioteca en Alcalá de Henares y a las Bibliotecas de la Comunidad de Madrid.</t>
  </si>
  <si>
    <t>Cualquier biblioteca pública: Eugenio Trías, Elena Fortún, Dámaso Alonso, Hortaleza, Huerta de la Salud, Rafael Alberti, la regional Joaquín Leguina (entre otras)</t>
  </si>
  <si>
    <t>Algunas veces que he ido, el Bibliotecario había tenido algún problema con otra compañera y se lo estaba contando a una tercera persona a viva voz, con lo cual molestaba a los que estábamos trabajando en la sala. Creo que si unos tenemos que irnos a trabajar a aulas especiales para hablar, ellos deben de dar ejemplo también. Y si tienen algún problema, hablarlo en privado, no hace falta que nos enteremos todos. Otra cosa que cambiaría sería la disposición de las salas de grupo, a veces hay otros grupos contigo que ponen música o hablan tan alto o hacen tanto escándalo que casi no te puedes comunicar con tu propio grupo. También adquirir más unidades de bibliografía reciente (por ejemplo, referente al último volumen de Histología panamericana). Ya que normalmente son los que más se utilizan y los más demandados por los alumnos.</t>
  </si>
  <si>
    <t>Muchas gracias por su labor. No sé desanimen</t>
  </si>
  <si>
    <t>Valoro mucho en la biblioteca de CC Físicas que esté habilitada la sala M2 para el estudio. Valoro que ahora se puede hacer el préstamo de portátiles para todo el edificio y me gustaría sugerir que no pongan tanta calefacción en invierno, siempre paso calor.</t>
  </si>
  <si>
    <t>Excesivo calor en todas las épocas del año en la biblioteca de la Facultad de Veterinaria</t>
  </si>
  <si>
    <t>Nada más que añadir con las puntuaciones realizadas. Las instalaciones están muy bien preparadas, lo único que en la de Trabajo Social hay muchísimo más silencio que en la de Políticas pero es algo comprensible ya que ésta es más grande y por lo tanto la ventilación suena más. El material disponible es bastante amplio y estoy muy satisfecha con el servicio.</t>
  </si>
  <si>
    <t>Biblioteca Municipal Benito Pérez Galdós (Conde Duque)</t>
  </si>
  <si>
    <t>Un número mayor de salas para poder realizar trabajos en grupo</t>
  </si>
  <si>
    <t>El grado en Bioquímica pertenece a la facultad de quimicas y tiene dificultades para encontrar libros, apuntes, etc, pues están repartidos por bibliotecas de distintas facultades y no existen muchos de ellos en formato digital</t>
  </si>
  <si>
    <t>Deberían hacerse más reuniones acerca de cómo usar los recursos. Por ejemplo, las reuniones para alumnos de TFG y TFM que no hemos podido apuntarnos a ninguna de las 3 reuniones por haberse cerrado el proceso de inscripción, supongo que sería por el aforo, el contenido de esas reuniones debería facilitarse en la web de la biblioteca para que poder visualizarla en el caso de aquellos que no hemos podido inscribirnos</t>
  </si>
  <si>
    <t>B.P. M.  Azuqueca de Henares</t>
  </si>
  <si>
    <t>BIBLIOTECA NACIONAL DE ESPAÑA</t>
  </si>
  <si>
    <t>PARA MÍ SERÍA IMPORTANTE QUE SE REABRIERA EL USO DE BIBLIOTECAS PARA CONSULTA EN SALA... PORQUE SI NO, ME SERÁ IMPOSIBLE CONTINUAR CON MI DOCTORADO... ESPERO QUE LAS ABRAIS LO ANTES POSIBLE. FELICIDADES POR EL SISTEMA DE PETICIONES ONLINE, REALMENTE TE AHORRA MUCHO TIEMPO Y TE PERMITE ORGANIZARTE MEJOR CON EL ESTUDIO Y LA BIBLIOGRAFÍA :) EL PERSONAL DE LAS BILBIOTECAS DE FILOSOFÍA, FILOLOGÍA CLÁSICA Y POLÍTICAS ES ESTUPENDO. ME HAN ATENDIDO MUY BIEN Y HAN TENIDO MUCHA PACIENCIA CON MIS BÚSQUEDAS Y PETICIONES. SIN EMBARGO, EN OTRAS BIBIOTECAS DE LA UCM AÚN QUEDA PERSONAL QUE NO ENTIENDE MUY BIEN COMO FUNCIONA EL SISTEMA DE PETICIONES Y SE LÍA CON LAS NOMENCALTURAS...DE TAL FORMA QUE AL LLEGAR PIDIENDO UN LIBRO NO SABEN EN QUÉ RÉGIMEN LO HAS PEDIDO, NO TE INFORMAN BIEN, ETC... SIN EMBARGO, HE DE RECONOCER QUE ESTOS CASOS SON BASTANTE OCASIONALES Y ESTÁN VINCULADOS MAYORITARIAMENTENTE AL PERSONAL MÁS MAYOR DE LA UCM. QUIZÁ NECESITARÍAN UN POQUITO MÁS DE FORMACIÓN PARA PONERSE AL DÍA.</t>
  </si>
  <si>
    <t>Biblioteca Digital Hispánica</t>
  </si>
  <si>
    <t>Considero que el servicio ha empeorado desde que se cambió el sistema informático. Antes era capaz de encontrar cualquier documento y desde el cambio me resulta muy difícil e incluso imposible, pues he llegado a buscar un documento que había consultado previamente y no aparecía. Por suerte, el personal de la Biblioteca de la Facultad de Farmacia presta un servicio excelente y resuelve cualquier duda o problema que se plantee.</t>
  </si>
  <si>
    <t>Generalmente suelo acudir a las bibliotecas públicas de Madrid.</t>
  </si>
  <si>
    <t>Si fuera posible me gustaría que la Biblioteca de la Facultad de Medicina ampliara su horario a los fines de semana en la época de exámenes finales.  También me gustaría añadir que la temperatura en el interior de la Biblioteca de Medicina en invierno es extremadamente alta, y en verano quizá demasiado fría.</t>
  </si>
  <si>
    <t>Pues estaba escribiendo mi TFG y trabajaba en la biblioteca. La entrega de este trabajo será antes de la normalización así que no creo que vaya a la biblioteca con la misma frecuencia que llevaba haciendo desde enero.</t>
  </si>
  <si>
    <t>Nada que señalar</t>
  </si>
  <si>
    <t>Biblioteca de Fuenlabrada</t>
  </si>
  <si>
    <t>Los bibliotecarios podrían ser más amables (o amables simplemente), el tiempo de préstamo debería ser más largo.</t>
  </si>
  <si>
    <t>En general, se encuentran todos los libros necesarios para superar las asignaturas del grado en física y, en general, en cantidad suficiente para encontrar casi siempre ejemplares sin prestar. Sin embargo, de las asignaturas de los últimos cursos y de alguna optativa, faltan títulos recomendados. Sería interesante que la biblioteca tuviera al menos un ejemplar de consulta en sala de todos los títulos listados como bibliografía básica en la guía docente del grado.</t>
  </si>
  <si>
    <t>Se debería ampliar el catálogo de manuales on-line, ya que sólo algunos están disponibles en versión papel y no te queda otro remedio que acudir a la Biblioteca a por ello, si es que lo hay, puesto que a veces en la página pone que está disponible y cuando llegas allí no está.  Volver a poner el sitema para localizar en qué sección está el libro (como estaba antes).</t>
  </si>
  <si>
    <t>Ir solo cuando sea estrictamente necesario.</t>
  </si>
  <si>
    <t>Ampliar el plazo de entrega de un libro y, cuando se falle un día, no bloquear el carnet directamente, sino dar de margen algunos días sin contar los días no lectivos (ya que en esos días no se puede acceder a la universidad a devolverlo).</t>
  </si>
  <si>
    <t>Biblioteca Municipal El Parque, Biblioteca Municipal Miguel Delibes, Biblioteca Municipal de Móstoles (Central)</t>
  </si>
  <si>
    <t>estoy satisfecha con la labor y no tengo sugerencias ni propuestas mejores de las que ya se han planteado.</t>
  </si>
  <si>
    <t>Biblioteca pública</t>
  </si>
  <si>
    <t>Biblioteca pública Luis Rosales</t>
  </si>
  <si>
    <t>AECID Biblioteca Islámica</t>
  </si>
  <si>
    <t>Los alumnos del grado de Estudios Semíticos e Islámicos (filología) tenemos más problemas para encontrar determinadas obras a la hora de hacer un estudio más especializado. Y ahora en época de confinamiento no hemos podido acceder de forma virtual a ninguna de las gramáticas árabes ni manuales de literatura árabe que sí disponíamos de ellos en la biblioteca. Quizá podrían hacer más accesible ese tipo de libros/manuales para que podamos seguir estudiando en casa igual que lo hacíamos en la biblioteca</t>
  </si>
  <si>
    <t>biblioteca de usera</t>
  </si>
  <si>
    <t>Que las salas de la biblioteca si se pasan 5 minutos no se te anule la reserva  destacó el trato amable de algunos de los trabajadores de la biblioteca y la limpieza de las salas. Sin embargo, se escuchan a la perfección todas las conversaciones de las salas contiguas</t>
  </si>
  <si>
    <t>What's App</t>
  </si>
  <si>
    <t>Bibliotecas públicas de Madrid</t>
  </si>
  <si>
    <t>Poner una cafetería en la biblioteca. Incrementar el número de ordenadores y de enchufes (no siempre funcionan)</t>
  </si>
  <si>
    <t>Biblioteca Universidad CES Don Bosco</t>
  </si>
  <si>
    <t>Bibliotecas municipales cercanas a mí residencia</t>
  </si>
  <si>
    <t>Sería muy necesario tener más de una sala de trabajo grupal en la biblioteca de trabajo social ya que somos muchos estudiantes y hacemos mucho uso de ella al tener muchos trabajos grupales. Siempre suele estar ocupada</t>
  </si>
  <si>
    <t>Instagram|No uso ninguna red social</t>
  </si>
  <si>
    <t>Creo que deberían de facilitar de alguna forma que los libros y el material que aportan los docentes este en formato digital, ya que seria mucho más fácil el estudio.</t>
  </si>
  <si>
    <t>Biblioteca Pública Municipal José Hierro</t>
  </si>
  <si>
    <t>Una de las cosas que, en mi opinión, veo prescindibles es que cada vez que se saque algún libro de la biblioteca se tenga la opción de pedir un ticket. Lo veo prescindible ya que toda la información que te dan en él se te envía al correo de la Complutense y aparece en tu cuenta de la biblioteca, además de ser un gasto tanto económico como ecológico.</t>
  </si>
  <si>
    <t>Mantener la facilidad de acceso a artículos de revistas médicas de referencia, como se ha hecho durante la cuarentena</t>
  </si>
  <si>
    <t>la biblioteca de mi pueblo</t>
  </si>
  <si>
    <t>Facultad de Filosofía</t>
  </si>
  <si>
    <t>Posibilidad de disponer de un buzón o contenedor de devolución de libros (similar al de la UAM)</t>
  </si>
  <si>
    <t>Fundación Montemadrid</t>
  </si>
  <si>
    <t>El problema de las bibliotecas UCM no es concretamente con los recursos, sino con la infraestructura. Tener que estudiar con abrigo y guantes porque no ha calefacción no es tolerable (biblioteca ciencias políticas). Aunque ahora en periodo de exámenes se hayan abierto más bibliotecas a demás de la María Zambrano, el espacio sigue siendo limitado</t>
  </si>
  <si>
    <t>La página web de la biblioteca no es muy intuitiva en muchas ocasiones y cuesta llegar a cierta información sobre los libros.</t>
  </si>
  <si>
    <t>Biblioteca pablo neruda.</t>
  </si>
  <si>
    <t>Mayor información acerca de cómo utilizar los recursos online y la adquisición de libros actualizados ya que algunos manuales de encuentran totalmente desfasados.</t>
  </si>
  <si>
    <t>María Moliner</t>
  </si>
  <si>
    <t>Biblioteca Rafael Alberti,Jose Saramago,Jose Luis Sanpedro</t>
  </si>
  <si>
    <t>Universidad de León, bibliotecas públicas, bases de cantos profesionales digitales.</t>
  </si>
  <si>
    <t>Biblioteca municipal de torrejon de Ardoz</t>
  </si>
  <si>
    <t>En los libros que tienen tendencia a agotarse y que son imprescindibles en el seguimiento de algunas asignaturas debería poder obtenerse un ejemplar digitalizado.</t>
  </si>
  <si>
    <t>EBiblio Comunidad de Madrid</t>
  </si>
  <si>
    <t>El buscador Cisne es farragoso y poco "amigable"</t>
  </si>
  <si>
    <t>Hay libros que SIEMPRE están prestados, siendo IMPOSIBLE acceder a ellos en todo un curso. Hay libros de los que SÓLO existe un volumen PARA CONSULTA EN SALA, podrían adquirir un mayor número. Los libros que dicen estar en la biblioteca de cada DEPARTAMENTO nadie los ha visto nunca ....</t>
  </si>
  <si>
    <t>Al actualizar el sistema el año pasado se generaron problemas con las reservas de libros físicos, antes estaba mejor</t>
  </si>
  <si>
    <t>La biblioteca pública de mi pueblo.  Casa de la cultura de Ocaña, Toledo</t>
  </si>
  <si>
    <t>Biblioteca Musical Victor Espinos y Biblioteca Pedro Salinas</t>
  </si>
  <si>
    <t>Muchos de los manuales de historia de la música e historia del arte se encuentran en pésimas condiciones, subrayados por completo y ediciones muy antiguas, la mayor parte de los libros para el grado de musicología se encuentran en depósito lo que no permite hojearlos o descubrir nuevos libros sin buscarlos expresamente,</t>
  </si>
  <si>
    <t>La petición anticipada recientemente incorporada en la Biblioteca de Filosofía para toda la colección me resulta más incómoda que el anterior servicio de petición y recogida en mostrador.</t>
  </si>
  <si>
    <t>Biblioteca Pública Miguel Hernández, Biblioteca pública Luis Martín Santos.</t>
  </si>
  <si>
    <t>Cuando los profesores recomiendan un manual, siempre tenemos que ir corriendo a buscarlo para que no se agote y siempre se queda gente sin ejemplares</t>
  </si>
  <si>
    <t>Debería habilitarse más la sala magna pata el estudio ya que es más cómoda. O controlar mejor la temeperatura de la sala de estudio normal ya que no se pueden abrir ventanas.</t>
  </si>
  <si>
    <t>Buscar bibliotecas con mejores recursos online</t>
  </si>
  <si>
    <t>Twitter|Youtube|Instagram|LinkedIn|Tumblr</t>
  </si>
  <si>
    <t>Mejoren el catálogo online y el estado de muchos de los libros</t>
  </si>
  <si>
    <t>Biblioteca Pública José Luis Sampedro</t>
  </si>
  <si>
    <t>Llevo estudiando en la UCM desde 1996. Estoy realizando mi tercera carrera, y nunca he tenido ninguna queja. Siempre me ha gustado estudiar en las bibliotecas de las facultades. El personal siempre ha sido muy agradable. Muchas gracias por tantos años de trabajo bien hecho. Gracias!!</t>
  </si>
  <si>
    <t>La Biblioteca ubicada en el Retiro.</t>
  </si>
  <si>
    <t>Centro público pacifico y vinateros</t>
  </si>
  <si>
    <t>Que se pueda beber en la sala no somos ROBOTS</t>
  </si>
  <si>
    <t>Facultad Matemáticas</t>
  </si>
  <si>
    <t>En la respuesta 7.2 contesto "Igual" porque no hay opción de NSNC, quiero decir, llevo con este solo 2 años en la universidad, así que no lo sé. De resto, la misma propuesta de siempre, préstamo de ordenadores por 15 días renovables on-line, como ocurre con los manuales... Prestar un ordenador un día no ayuda a nadie, más bien es un estorbo si no tienes tiempo ni dinero para ir a la biblioteca o comprar un ordenador ¿Qué diferencia hay entre prestarlo 1 día o 15? Puede pasarle algo malo en ambas dos, así que ya que los prestan fuera de sala, que sea para algo útil. Insisto, NO es útil tener que ir todos los días a la biblioteca sabiendo lo grande que es Madrid y NO es útil prestarlos fuera de sala por un día y ante casos excepcionales. Para que se sepa, que existe una correcta gestión de esta iniciativa, mi alma máter (ULL) ejecuta esta iniciativa que digo y es un servicio muy útil y que la gente cuida y valora (Servicio Proa).</t>
  </si>
  <si>
    <t>Biblioteca de la Universidad de Alcalá (CRAI: Centro de Recursos para el Aprendizaje y la Investigación ) Biblioteca Cardenal Cisneros (Alcalá de Henares)</t>
  </si>
  <si>
    <t>Biblioteca Miguel Delibes</t>
  </si>
  <si>
    <t>Universidad del País Vasco</t>
  </si>
  <si>
    <t>Gloria Fuertes o la biblioteca de mi pueblo</t>
  </si>
  <si>
    <t>Más enchufes en cada mesa, que en ocasiones no hay los suficientes para todos los que ocupan las mesas. Por lo demás, la biblioteca de Enfermería, Fisioterapia y Podología es un sitio cómo para estudiar</t>
  </si>
  <si>
    <t>Mejorar la plataforma online, ya que las búsqueda son un poco complicadas.</t>
  </si>
  <si>
    <t>Se necesita mejorar las instalaciones de la biblioteca de ciencias de la información, es sucia, con poca iluminación y te dan ganas de huir en vez de entrar.</t>
  </si>
  <si>
    <t>Seguiré usando los servicios de la biblioteca con la misma frecuencia que expuse en la pregunta anterior|Si las mejoras de la biblioteca virtual siguen funcionando, es posible que la utilice algo más.</t>
  </si>
  <si>
    <t>Lo único que no me gusta y que le bajo la nota en muchos casos es las RESERVAS online. Me parece ridículo que no te deje reservar libros si hay alguno disponible en algún departamento al que no puedas acceder. Es como no tener ninguno disponible!</t>
  </si>
  <si>
    <t>Facultad de magisterio</t>
  </si>
  <si>
    <t>Usar la biblioteca para devoler algún libro que ya hubiera cogido.</t>
  </si>
  <si>
    <t>Destacar el servicio de intercomunicación de todas las bibliotecas de la UCM, ya que un libro que necesitaba no lo tenían en la biblioteca de mi facultad y ellos se encargaron de pedirlo a otra y me lo trajeron en unos pocos días, lo cual me vino muy bien.</t>
  </si>
  <si>
    <t>Biblioteca de la Escuela Municipal Federico García Lorca</t>
  </si>
  <si>
    <t>Actualmente estoy realizando un doctorado y resido la mayor parte del año fuera de Madrid, por lo que valoro muy positivamente los plazos amplios de préstamo y las facilidades de renovación online para poder disponer de la bibliografía necesaria. Eso y la amabilidad del personal.</t>
  </si>
  <si>
    <t>Biblioteca municipal De Torrejón de Ardoz</t>
  </si>
  <si>
    <t>Sigan por el mismo camino</t>
  </si>
  <si>
    <t>La biblioteca de la Facultad de Farmacia carece de enchufes para poder cargar aparatos electrónicos y de lámparas para obtener una buena iluminación a la hora de estudiar. Además, las mesas son demasiado grandes y te distraes mucho viendo a la gente.</t>
  </si>
  <si>
    <t>Biblioteca MNCARS</t>
  </si>
  <si>
    <t>Ante situaciones como la actual, la necesidad de recursos electrónicos es notable. Algo que, en el caso de la F. Geografía e Historia deja mucho que desear.</t>
  </si>
  <si>
    <t>Biblioteca Gloria Fuertes, biblioteca Isaac Albéniz</t>
  </si>
  <si>
    <t>En mi facultad ( ciencias matemáticas) han hecho online los préstamos y devoluciones de libros, no conozco a nadie que le hayan ayudado para saber cómo se usa. Además de antes, no te solían ayudar en el caso que no encontrarás un libro y ahora menos. En mi opinión, hay muchos libros y cada profesor sugiere uní distinto, y que te ayuden en encontrarlo no creo que les cause mucho problema ( y menso ahora que se dedican a hacer vídeos pra instagram ...)</t>
  </si>
  <si>
    <t>León Tolstoi</t>
  </si>
  <si>
    <t>Biblioteca de la Comunidad de Madrid</t>
  </si>
  <si>
    <t>Universidad Carlos III</t>
  </si>
  <si>
    <t>Debido a la pandemia del covid, creo que se debería reponer los materiales en formato digital. Estudio el grado en física y apenas he conseguido ningún libro a través de la biblioteca digital para hacer frente a este final de curso (bastante autodidacta) al que nos estamos enfrentando.</t>
  </si>
  <si>
    <t>Biblioteca Gloria Fuertes, Parla</t>
  </si>
  <si>
    <t>Biblioteca del Reina Sofía y José Hierro (Usera)</t>
  </si>
  <si>
    <t>Creo que deberían ir actualizando más frecuentemente los contenidos, ya que suelen estar bastante anticuados y de ahí que acuda a otras bibliotecas como la del Reina Sofía</t>
  </si>
  <si>
    <t>biblioteca Conde duque, Biblioteca Reina Sofía, Biblioteca La casa encendida</t>
  </si>
  <si>
    <t>Twitter|Instagram|Pinterest</t>
  </si>
  <si>
    <t>el servicio de wifi es bastante escaso y no se puede permitir que no llegue a toda la biblioteca y la gente tenga que tirar de sus datos.</t>
  </si>
  <si>
    <t>Poner mas enchufes en la biblioteca de Farmacia</t>
  </si>
  <si>
    <t>Biblioteca CSIC CCHH y SS</t>
  </si>
  <si>
    <t>Biblioteca Central de Coslada</t>
  </si>
  <si>
    <t>Twitter|Facebook|Instagram|Pinterest, Tumblr</t>
  </si>
  <si>
    <t>Biblioteca Lope de Vega, Tres Cantos</t>
  </si>
  <si>
    <t>Bibliotecas de museos (Museo Nacional Centro de Arte Reina Sofía, Museo Nacional del Prado)</t>
  </si>
  <si>
    <t>En la biblioteca de CC Químicas la conexión a Internet es mala. Además, he puesto una sugerencia y me dicen que funciona con normalidad. Soy alumno de cuarto y eso no es cierto, nunca ha ido bien. Algunos días funciona, pero la gran mayoría no, y es desesperante.</t>
  </si>
  <si>
    <t>No vivo en Madrid, no voy a acudir mas.</t>
  </si>
  <si>
    <t>La biblioteca municipal de mi pueblo</t>
  </si>
  <si>
    <t>Del ayuntamiento</t>
  </si>
  <si>
    <t>Biblioteca Municipal de Tres Cantos</t>
  </si>
  <si>
    <t>Creo que sería muy importante la opcion de añadir más libros que se puedan ver de manera online, ya que debido al estado de pandemia y coincidiendo con la realizacion de mi tfg me ha costado mucho encontrar libros online dentro de Cisne.</t>
  </si>
  <si>
    <t>Google Académico</t>
  </si>
  <si>
    <t>biblioteca nocturna UAM, Biblioteca Humanidades UAM</t>
  </si>
  <si>
    <t>voy a la biblioteca por la concentracion no por los documentos</t>
  </si>
  <si>
    <t>ESIC, MIGUEL DE CERVANTES</t>
  </si>
  <si>
    <t>reddit</t>
  </si>
  <si>
    <t>Enclave joven (sala de estudio de mi municipio) (con poca frecuencia)</t>
  </si>
  <si>
    <t>Biblioteca municipal de pozuelo de alarcon y bibliotecas de la universidad de salamanca</t>
  </si>
  <si>
    <t>Biblioteca municipal de Burgos</t>
  </si>
  <si>
    <t>Biblioteca pública Miguel Hernández (Vallecas)</t>
  </si>
  <si>
    <t>Digitalizar libros que solo podemos encontrar físicos en la Biblioteca (ahora en tiempos de confinamiento habrían venido bien).  Poder sacar más de 4 libros a la vez a los estudiantes de grado (sacar guías de campo a veces es complicado si tenemos libros de texto prestados)</t>
  </si>
  <si>
    <t>Biblioteca de la Carlos III</t>
  </si>
  <si>
    <t>Sería muy útil que hubiera más libros digitalizados que pudiéramos consultar a través de Internet en cualquier momento.</t>
  </si>
  <si>
    <t>María zambrano</t>
  </si>
  <si>
    <t>Biblioteca Gerardo Diego (vallecas) y el centro cultural el sitio de mi recreo</t>
  </si>
  <si>
    <t>Me gustaría que la biblioteca se reduzca a estudiantes de la UCM o ex estudiantes, pero la posibilidad de que entren personas que no pertenecen a la Ucm crea inseguridad , y no permiten el silencio que necesitamos. Dar mención especial a mi facultad de óptica y optometria por la gran labor que realizan con nosotros.</t>
  </si>
  <si>
    <t>Biblioteca del Museo Reina Sofía</t>
  </si>
  <si>
    <t>Debería de haber más recursos actualizados de psicología del arte</t>
  </si>
  <si>
    <t>Bibilioteca Nacional</t>
  </si>
  <si>
    <t>Biblioteca Miguel Delibes, Biblioteca Moratalaz</t>
  </si>
  <si>
    <t>BNE, CSIC, Biblioteca Museo Reina Sofía, Biblioteca UC3M.</t>
  </si>
  <si>
    <t>Ante la pandemia ha quedado de manifiesto que la biblioteca no está preparada para paliar digitalmente los problemas causados ante la imposibilidad de acudir. La gran mayoría de los fondos que como estudiante de historia tengo que consultar están impresos sin versión online y personalmente me preocupan y muchos las perspectivas para el próximo año, más aún teniendo en cuenta que iniciaré un máster. Si se repite la situación actual sin novedades o mejoras me sería muy difícil, casi imposible conseguir los recursos que necesitaría para hacer el trabajo de calidad que se me exigirá y que deseo hacer.</t>
  </si>
  <si>
    <t>Biblioteca Municipal de Coslada</t>
  </si>
  <si>
    <t>Biblioteca Ghis lo único bueno de todo el campus!!!!!!</t>
  </si>
  <si>
    <t>Como estudiante de Doctorado, me gustaría que el proceso de adquisición de libros fuera más accesible y rápido. Pues el trámite de solicitar un libro para comprar suele ser algo complicado y lento, y las exigencias de trabajo muchas veces no se adaptan a ese ritmo. Por lo demás, el préstamo interbibliotecario funciona perfectamente</t>
  </si>
  <si>
    <t>Biblioteca Las Rozas de Madrid. Biblioteca León Tolstoi</t>
  </si>
  <si>
    <t>Biblioteca Tomas y Valiente</t>
  </si>
  <si>
    <t>Biblioteca de barrio</t>
  </si>
  <si>
    <t>Biblioteca Nacional, Biblioteca del CSIC en Albasanz</t>
  </si>
  <si>
    <t>Seguiré usando los servicios de la biblioteca con la misma frecuencia que expuse en la pregunta anterior|Tengo que ir necesariamente para consultar los documentos que están ubicados en la biblioteca|Hacer entrega de los libros que tengo prestados desde antes de la situación</t>
  </si>
  <si>
    <t>Estaría bien que después del confinamiento, puedan volverse a abrir las bibliotecas para solo adquirir el material que necesitemos, sin necesidad de estudiar allí por no aumentar el riesgo.</t>
  </si>
  <si>
    <t>Biblioteca de agrónomos y la biblioteca pública Luis Rosales</t>
  </si>
  <si>
    <t>Desde el cambio de catálogo digital para hacer cancelacioens de una reserva el proceso se ha hecho menos práctico, siendo necesario contactar con la biblioteca. Además, se podría hacer más claro cómo funciona la reserva de un libro que está actualmente en préstamo.</t>
  </si>
  <si>
    <t>Ahora que no podemos acceder a la biblioteca necesitamos que los libros que podemos encontrar allí en formato físico también estén disponibles en la biblioteca online ya que en la mayoría de asignaturas no es suficiente el material disponible en el campus virtual y debe ser complementado con una bibliografía.</t>
  </si>
  <si>
    <t>La biblioteca de la UNED en Moncloa o la Biblioteca de mi barrio</t>
  </si>
  <si>
    <t>Seguiré usando los servicios de la biblioteca con la misma frecuencia que expuse en la pregunta anterior|Tengo que ir necesariamente para consultar los documentos que están ubicados en la biblioteca|Ir más, aprovechar los espacios.</t>
  </si>
  <si>
    <t>BNE, Archivo CSIC</t>
  </si>
  <si>
    <t>No uso ninguna red social|email</t>
  </si>
  <si>
    <t>Facebook|Youtube|Instagram|Whatssap</t>
  </si>
  <si>
    <t>Biblioteca de Móstoles</t>
  </si>
  <si>
    <t>Explicación de los cursos que ofrece la biblioteca</t>
  </si>
  <si>
    <t>Cc Sanchinarro, ESIC, Aduditorio nacional</t>
  </si>
  <si>
    <t>Biblioteca pedro salinas, Luis rosales y la chata.</t>
  </si>
  <si>
    <t>Agradecería que se hablara con los coordinadores de las asignaturas para que todos los libros que recomiendan como bibliografía estén disponibles en la biblioteca,y más libros virtuales para casos como este</t>
  </si>
  <si>
    <t>Siempre se pueden conseguir más cantidad de libros, pero es lo único que mejoraría.</t>
  </si>
  <si>
    <t>ENCHUFES</t>
  </si>
  <si>
    <t>Biblioteca miguel Hernández, vallecas Biblioteca luis Martín santos, Vallecas  Centro cultural el oxidado Centro cultural el aleph</t>
  </si>
  <si>
    <t>Pedir carnet ucm sobre todo en épocas de examenes en todas las bibliotecas ucm</t>
  </si>
  <si>
    <t>Biblioteca Francisco Umbral, Majadahonda</t>
  </si>
  <si>
    <t>Pablo Neruda (Arganda del Rey)</t>
  </si>
  <si>
    <t>Biblioteca pública Miguel Hernández</t>
  </si>
  <si>
    <t>Devolver un libro. Acabo la carrera y no podré ir más.</t>
  </si>
  <si>
    <t>Medicina, trabajo con sede en la FUE</t>
  </si>
  <si>
    <t>Twitter|Facebook|Youtube|Instagram|LinkedIn|Badoo, grindr</t>
  </si>
  <si>
    <t>Pío Baroja.</t>
  </si>
  <si>
    <t>Durante la pandemia me han Estado ayudando a través del chat y a través del préstamo interbibliotecario. Los bibliotecarios han sido muy amables y muy atentos y gracias a su trabajo y a este servicio ofrecido he podido avanzar en mi investigación a pesar de la crisis sanitaria que estábamos viviendo. Gracias! !!</t>
  </si>
  <si>
    <t>Creo que voy a acudir con menos frecuencia a la biblioteca y usaré más la biblioteca virtual|Tengo que ir necesariamente para consultar los documentos que están ubicados en la biblioteca|Solo haré uso de la biblioteca virtual y de sus recursos electrónicos</t>
  </si>
  <si>
    <t>RCU María Cristina</t>
  </si>
  <si>
    <t>Centro cultural Jose Luis López Vázquez</t>
  </si>
  <si>
    <t>Bibliotecas municipales más cercanas al lugar de residencia.</t>
  </si>
  <si>
    <t>Biblioteca Universidad Carlos III Getafe.</t>
  </si>
  <si>
    <t>Ya no vivo en Madrid</t>
  </si>
  <si>
    <t>El explorador del catálogo on line es a veces un poco confuso</t>
  </si>
  <si>
    <t>Personalmente encantada con el personal de la Biblioteca. Incluso en su día me resolvieron un problema administrativo que ni la secretaria de Medicina era capaz de solucionar.</t>
  </si>
  <si>
    <t>Biblioteca ETSI Aeronáutica y del Espacio UPM</t>
  </si>
  <si>
    <t>la biblioteca del colegio mayor</t>
  </si>
  <si>
    <t>Biblioteca Pública María Moliner (Villaverde)</t>
  </si>
  <si>
    <t>1. La navegación por el Catálogo Cisne podría ser más "intuitiva".  2. Como en otras bibliotecas de prestigio, los libros deberían estar encuadernados con tapa dura para preservarlos correctamente y, especialmente, los de depósito, que en ocasiones se encuentran en un estado deplorable.</t>
  </si>
  <si>
    <t>Biblioteca Municipal Rafael Alberti</t>
  </si>
  <si>
    <t>En ocasiones alguno de los libros están en un estado mejorable , se que esto es debido al mal uso que hace de ellos algunos estudiantes.</t>
  </si>
  <si>
    <t>Muchas gracias</t>
  </si>
  <si>
    <t>A la bilbioteca Volturno, en Pozuelo de Alarcón</t>
  </si>
  <si>
    <t>Sinceramente, que la biblioteca haya cerrado debido a la pandemia nos ha afectado a todos y más todavía a quienes necesitamos material que únicamente podíamos obtener de la biblioteca. Entiendo que no se puedan abrir los puestos de lectura, pero el acceso al material de la biblioteca me parece imprescindible. La actuación de quienes estén al mando de la biblioteca me parece lamentable; no han tenido en cuenta a sus alumnos.</t>
  </si>
  <si>
    <t>Finalicé mis estudios de Máster en el mes de marzo</t>
  </si>
  <si>
    <t>bibliotecas municipales</t>
  </si>
  <si>
    <t>me gustaría conectar el servicio de lecturas digitales de la biblioteca a mi libro electrónico</t>
  </si>
  <si>
    <t>Los ejemplares de libros que habitualmente piden los profesores, las lectras que no cambian durante los años que dicho profesor imparte la asignatura y de cuya lectura es obligatoria para un trabajo o una pregunta en el propio examen que vale la mitad de la nota, no hay ejemplares suficientes ni un ejemplar subido a la biblioteca virtual, lo que dificulta la tarea para el estudiante.  Puestos de lectura. mejorar la instalacion electrica ya que aun cuando no esta la biblioteca ni al 50%, la luz se va. Y si tu ordenador tiene poca bateria y no te das cuenta de que la luz se ha ido, te quedas sin lo que estabas haciendo. Personal de la Biblioteca. En su mayoria son bastante simpaticos a la hora de preguntarles una duda, pero hay un par que mejor que no trabajen cara al publico, que parece que de un momento a otro te van a saltar a la yugular. En verano es un horno, la climatizacion seria alo a tener en cuenta para proximas obras</t>
  </si>
  <si>
    <t>La obligatoriedad de pedir los libros online antes de recogerlos me parece un retroceso y sin duda es más incómodo que poder acudir a pedirlos directamente a la biblioteca. Sugiero que el antiguo método se mantenga como opción junto al nuevo.</t>
  </si>
  <si>
    <t>casa Velazquez</t>
  </si>
  <si>
    <t>En caso que dura esta situación para el verano, abrir con citas previas la biblioteca en Verana para prestamos de libros al menos para los doctorando</t>
  </si>
  <si>
    <t>Biblioteca Centro cultural Antonio Machado</t>
  </si>
  <si>
    <t>Biblioteca Antonio Mingote</t>
  </si>
  <si>
    <t>Me gustaría que los libros en físico se encontrasen de forma online ya que con esta situación del COVID no hay otra forma de obtenerlos</t>
  </si>
  <si>
    <t>Biblioteca Miguel Hernández Biblioteca Luis Rosales Biblioteca Reina Sofía Biblioteca Villa de Vallecas</t>
  </si>
  <si>
    <t>Biblioteca del Museo Nacional Centro de Arte Reina Sofía</t>
  </si>
  <si>
    <t>La biblioteca María Moliner, Villaverde.</t>
  </si>
  <si>
    <t>El estado de los libros que he necesitado coger prestados era tan lamentable que los he tenido que devolver porque estaban llenos de apuntes y subrayados que dificultaban e impedían su lectura, estaban desencuadernados, es decir despegadas las pastas y hojas, y amarillento de puro viejo, que daba asco pasar las hojas. Se trataba de libros de Historia. En la 7.2 no tengo opinión porque es mi primer curso.</t>
  </si>
  <si>
    <t>Biblioteca UNED, biblioteca de arquitectura de la politécnica.</t>
  </si>
  <si>
    <t>Twitter|Youtube|Instagram|Reddit</t>
  </si>
  <si>
    <t>Biblioteca José Hierro de la Comunidad de Madrid Biblioteca islámica</t>
  </si>
  <si>
    <t>En la Facultad de Filología, en el pasillo central, a veces es difícil encontrar los libros</t>
  </si>
  <si>
    <t>Estaría bien tener más ejemplares de aquellos libros que constituyen la bibliografía básica de alguna asignatura, al menos en la facultad en la que se imparta esta. A veces es difícil  encontrar un ejemplar, fundamental en el desarrollo de la asignatura, porque no hay para todos los compañeros.</t>
  </si>
  <si>
    <t>Solo haré uso de la biblioteca virtual y de sus recursos electrónicos|Mi caso es excepcional porque ahora mismo no resido en España.</t>
  </si>
  <si>
    <t>Ciencias de la Información. Psicología. Estudios estadísticos.</t>
  </si>
  <si>
    <t>Twitter|Facebook|Youtube|Instagram|Pinterest</t>
  </si>
  <si>
    <t>Biblioteca Federico García Lorca en Torrejón de Ardoz</t>
  </si>
  <si>
    <t>Debería haber más libros electrónicos</t>
  </si>
  <si>
    <t>bibliotecas municipales de rivas-vaciamadrid</t>
  </si>
  <si>
    <t>ESCUELA PÚBLICA DE ANIMACIÓN</t>
  </si>
  <si>
    <t>Biblioteca Municipal Lope de Vega - Tres Cantos</t>
  </si>
  <si>
    <t>El personal de la biblioteca me ha ayudado en todos los problemas que he tenido con los libros y me ha resuelto numerosas dudas. Gracias Luisa! (MaríaT)</t>
  </si>
  <si>
    <t>Promedio de 3.19 Valora la información que recibes de la Biblioteca a traves de nuestras redes sociales</t>
  </si>
  <si>
    <t>Cuenta de Fecha de descarga</t>
  </si>
  <si>
    <t>3.19 Valora la información que recibes de la Biblioteca a traves de nuestras redes sociales. Año 2020</t>
  </si>
  <si>
    <t>Biblioteca</t>
  </si>
  <si>
    <t>Puntuación (0-10)</t>
  </si>
  <si>
    <t>(Todas)</t>
  </si>
  <si>
    <t>¿Qué piensan hacer los que acuden con frecuencia de forma presencial a la biblioteca?</t>
  </si>
  <si>
    <t>Mi sugerencia habría sido aumentar el número de libros que se pueden solicitar en préstamo, pero la última vez que lo consulté lo habíais aumentado a 30 unidades para los investigadores, así que estoy más que satisfecha. Me gustaría proponer que el servicio de préstamo interbibliotecario estuviera disponible durante el verano debido al retraso que ha supuesto la crisis sanitaria. Gracias.</t>
  </si>
  <si>
    <t>Cuando se te acaban todos los plazos de renovación poder sacar de nuevo ese libro en el mismo instante, sin tener que hacer reserva ni esperar a que vuelva a la estantería.</t>
  </si>
  <si>
    <t>Biblioteca CRAI Universidad Alcalá de Henares</t>
  </si>
  <si>
    <t>Contar con mas libros  tanto físicos como virtuales asimismo tener los diferentes coloquios que se imparten en las diferentes conferencias de la forma que los libros.</t>
  </si>
  <si>
    <t>Que sea más facil poder descargarse libros vía electrónica.</t>
  </si>
  <si>
    <t>hay libros y manuales  antiguos desactualizados que en Derecho  ya no sirven y no hay manuales nuevos  adaptados a los cambios normativos que se producen todos los días.</t>
  </si>
  <si>
    <t>La biblioteca de mi barrio, Biblioteca de collado villalba.</t>
  </si>
  <si>
    <t>Me gustaría que en los cursos de formación de usuarios de la biblioteca se detuvieran un poco más en enseñarnos cómo buscar un libro por su código del catálogo Cisne, ya que resulta un poco complicado (sobre todo en primer año) y hay veces que cuesta mucho encontrarlo. Por lo demás, satisfecha con el servicio de biblioteca.</t>
  </si>
  <si>
    <t>Seguiré usando los servicios de la biblioteca con la misma frecuencia que expuse en la pregunta anterior|Ir a estudiar a la biblioteca</t>
  </si>
  <si>
    <t>nop</t>
  </si>
  <si>
    <t>pues mas explicacion a los recursos pro parte de los docentes</t>
  </si>
  <si>
    <t>La posibilidad de hacer prestamos interbibliotecarios más allá de para el personal docente o investigador</t>
  </si>
  <si>
    <t>Facebook|Youtube|LinkedIn|academia.edu ; researchgate</t>
  </si>
  <si>
    <t>Facebook|WhatsApp</t>
  </si>
  <si>
    <t>Dependiendo de la necesidad que tenga en ese momento, pero intentaré procurarme con la bibliografía digital. Si necesito ir personalmente a por algún libro, pues iré.</t>
  </si>
  <si>
    <t>Bibliotecas públicas y municipales de Madrid</t>
  </si>
  <si>
    <t>Felicito a todo el personal de biblioteca por facilitar el acceso a personas con discapacidades y por su predisposición a ayudar.</t>
  </si>
  <si>
    <t>Biblioteca del Retiro</t>
  </si>
  <si>
    <t>A veces resulta algo difícil encontrar ciertos libros y por eso opino que se debería marcar o explicar mejor donde están. Además, cuando se busca en el Cisne me parece que a veces hay pocos resultados porque, por ejemplo, una palabra no coincide con el título del libro. Los resultados están entonces limitados a pesar de que hay más obras adecuadas.</t>
  </si>
  <si>
    <t>Soy alumno de Chile, y estoy maravillado con los recursos de la biblioteca virtual de la UCM. Gracias ¡</t>
  </si>
  <si>
    <t>La biblioteca es el pilar fundamental de nuestra facultad (FEFP), el personal inmejorable y la atención perfecta. Incluso han estado mejorando infraestructura añadiendo sala de grupos. Un 10</t>
  </si>
  <si>
    <t>Bibliotecas de Madrid</t>
  </si>
  <si>
    <t>Los talleres de la biblioteca me entero con retraso, a veces cuando ya han pasado. Falta mejorar comunicación</t>
  </si>
  <si>
    <t>Biblioteca del Hospital General Universitario Gregorio Marañón</t>
  </si>
  <si>
    <t>Quería puntualizar que el escaso uso de la biblioteca al que he hecho referencia, ha sido a partir de estudiar en el hospital, el año que estudié en la facultad, la utilicé con mucha frecuencia, y quede muy contenta con el personal, las instalaciones y los libros y fuentes de documentación.</t>
  </si>
  <si>
    <t>la biblioteca de mi barrio. S.José  de Valderas (Alcorcón,) C/ Gardenias.</t>
  </si>
  <si>
    <t>Biblioteca publica Pedro Salinas (Ubicada en Puerta de Toledo)</t>
  </si>
  <si>
    <t>Mejorar los ordenadores que estan en puestos fijos</t>
  </si>
  <si>
    <t>Bibliotecas públicas de Fuenlabrada</t>
  </si>
  <si>
    <t>Hasta el curso pasado se podía solicitar libros en la Biblioteca de Filosofía escribiéndolo en una tarjeta y entregándola en el momento. Pero ahora piden hacer una reserva online con al menos media hora de antelación. Me parece molesto, porque en ocasiones tengo que quedarme media hora más en la Facultad para poder recoger el libro. Creo que el método tradicional era más simple y efectivo. En todo caso, la petición anticipada podría ser opcional.</t>
  </si>
  <si>
    <t>Biblioteca Aecid, CRAI Alcalá de Henares, Bibliotecas públicas comunidad de Madrid</t>
  </si>
  <si>
    <t>Que abran cuanto antes pues para trabajos de investigación el material que tenemos en línea es insuficiente</t>
  </si>
  <si>
    <t>Twitter|No uso ninguna red social</t>
  </si>
  <si>
    <t>La página web está bien, aunque en el catálogo aparecen resultados de libros disponibles en otras universidades que no se pueden consultar. Esto crea confusión a veces al ver que ninguno de los resultados te son útiles realmente porque solo se encuentren fuera de la Universidad Complutense. El repositorio de libros en físico es bastante completo. Sin embargo, es complicado encontrar libros en formatos digitales. La mayoría de libros no están digitalizados y muchos de los enlaces a los ebooks son de páginas que requieren una suscripción. La biblioteca debería tener una oferta real de libros electrónicos.</t>
  </si>
  <si>
    <t>Youtube|Wasap</t>
  </si>
  <si>
    <t>Biblioteca Tomás y valiente</t>
  </si>
  <si>
    <t>Facebook|Instagram|WhatsApp</t>
  </si>
  <si>
    <t>mayor disponibilidad de los libros que constituyen la bibliografía obligatoria, aún más si son libros que resultan absolutamente necesarios para aprobar la asignatura.</t>
  </si>
  <si>
    <t>Renovar los fondos bibliográficos impresos y facilitar el acceso y la descarga de contenidos online de relevancia.</t>
  </si>
  <si>
    <t>Biliotecas municipales y de la comunidad. El lugar depende de donde e toque trabajar.</t>
  </si>
  <si>
    <t>En algunas facultades no está bien explicada la nomenclatura de las etiquetas y encontrar libros es muy difícil, por lo que al final siempre tienes que preguntar a los bibliotecarios, que están siempre ocupados.  Poner más máquinas de préstamo autónomo.  Un buzón de sugerencias para nuevas adquisiciones más sencillo. Cursos de la biblioteca con temáticas más interesantes.</t>
  </si>
  <si>
    <t>Poned más catálogo presencial de cine o audiovisuales por favor.</t>
  </si>
  <si>
    <t>stamo</t>
  </si>
  <si>
    <t>El servicio de la biblioteca de Ciencias de la Información es esplendido, gracias. Slds.</t>
  </si>
  <si>
    <t>No aplica</t>
  </si>
  <si>
    <t>:) ¡Gracias!</t>
  </si>
  <si>
    <t>BCN</t>
  </si>
  <si>
    <t>sobre la gente de fuera de la universidad que se mete en las bibliotecas me gustaría que se tuviese mas precaución y cuidado por los robo que se dan así como posibles "espectáculos" de youtubers en las bibliotecas</t>
  </si>
  <si>
    <t>A la Maria Zambrano en épocas de exámenes</t>
  </si>
  <si>
    <t>Era mejor cuando podías reservar aula de estudio de modo online, aunque este curso apenas he usado ese recurso y no sé si ya había sido modificado</t>
  </si>
  <si>
    <t>Biblioteca Municipal Hans Christian Andersen (Mejorada del Campo)</t>
  </si>
  <si>
    <t>Envío de recordatorio de cursos de la biblioteca a través de cuenta de mail de la universidad, y más variedad. Falta por escanear algunos libros para poder acceder a ellos en línea, supongo que se hará con el tiempo. Por lo demás, todo excelente. Gracias</t>
  </si>
  <si>
    <t>Estaría bien que no hiciese tanto calor, sobre todo en la parte de arriba.</t>
  </si>
  <si>
    <t>Se nota el esfuerzo por mejorar! Sigan así y muchas gracias por preocuparse por la autoevaluación constante.  Un abrazo.</t>
  </si>
  <si>
    <t>F. Derecho (Departamentos, Criminología)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</si>
</sst>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409]d\-m\-yy\ h:mm\ AM/PM;@"/>
  </numFmts>
  <fonts count="6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color indexed="8"/>
      <name val="Arial"/>
      <family val="2"/>
    </font>
    <font>
      <sz val="11"/>
      <name val="Arial"/>
      <family val="2"/>
    </font>
    <font>
      <sz val="16"/>
      <color indexed="23"/>
      <name val="Times New Roman"/>
      <family val="1"/>
    </font>
    <font>
      <b/>
      <sz val="12"/>
      <name val="Arial"/>
      <family val="2"/>
    </font>
    <font>
      <sz val="18"/>
      <name val="Arial"/>
      <family val="2"/>
    </font>
    <font>
      <b/>
      <sz val="16"/>
      <name val="Arial"/>
      <family val="2"/>
    </font>
    <font>
      <b/>
      <sz val="20"/>
      <name val="Arial"/>
      <family val="2"/>
    </font>
    <font>
      <sz val="16"/>
      <name val="Arial"/>
      <family val="2"/>
    </font>
    <font>
      <sz val="14"/>
      <name val="Arial"/>
      <family val="2"/>
    </font>
    <font>
      <sz val="10"/>
      <name val="Arial"/>
      <family val="2"/>
    </font>
    <font>
      <sz val="10.5"/>
      <name val="Arial"/>
      <family val="2"/>
    </font>
    <font>
      <b/>
      <sz val="10"/>
      <name val="Arial"/>
      <family val="2"/>
    </font>
    <font>
      <sz val="12"/>
      <name val="Arial"/>
      <family val="2"/>
    </font>
    <font>
      <sz val="8"/>
      <name val="Arial"/>
      <family val="2"/>
    </font>
    <font>
      <b/>
      <sz val="8"/>
      <color indexed="12"/>
      <name val="Arial"/>
      <family val="2"/>
    </font>
    <font>
      <b/>
      <sz val="8"/>
      <color indexed="10"/>
      <name val="Arial"/>
      <family val="2"/>
    </font>
    <font>
      <b/>
      <sz val="14"/>
      <name val="Arial"/>
      <family val="2"/>
    </font>
    <font>
      <b/>
      <sz val="11"/>
      <color indexed="10"/>
      <name val="Arial"/>
      <family val="2"/>
    </font>
    <font>
      <b/>
      <sz val="11"/>
      <color indexed="12"/>
      <name val="Arial"/>
      <family val="2"/>
    </font>
    <font>
      <sz val="26"/>
      <name val="Wingdings"/>
      <charset val="2"/>
    </font>
    <font>
      <b/>
      <sz val="10.5"/>
      <name val="Arial"/>
      <family val="2"/>
    </font>
    <font>
      <b/>
      <sz val="10.5"/>
      <name val="Times New Roman"/>
      <family val="1"/>
    </font>
    <font>
      <sz val="8"/>
      <name val="Arial"/>
      <family val="2"/>
    </font>
    <font>
      <sz val="12"/>
      <name val="Arial"/>
      <family val="2"/>
    </font>
    <font>
      <sz val="11"/>
      <name val="Arial"/>
      <family val="2"/>
    </font>
    <font>
      <b/>
      <sz val="26"/>
      <color indexed="12"/>
      <name val="Wingdings"/>
      <charset val="2"/>
    </font>
    <font>
      <b/>
      <sz val="26"/>
      <color indexed="10"/>
      <name val="Wingdings"/>
      <charset val="2"/>
    </font>
    <font>
      <sz val="22"/>
      <name val="Arial"/>
      <family val="2"/>
    </font>
    <font>
      <b/>
      <sz val="9"/>
      <name val="Arial"/>
      <family val="2"/>
    </font>
    <font>
      <sz val="11"/>
      <color indexed="8"/>
      <name val="Arial"/>
      <family val="2"/>
    </font>
    <font>
      <b/>
      <sz val="11"/>
      <name val="Arial"/>
      <family val="2"/>
    </font>
    <font>
      <sz val="11"/>
      <name val="Wingdings"/>
      <charset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5"/>
      <color rgb="FF454545"/>
      <name val="Arial"/>
      <family val="2"/>
    </font>
    <font>
      <sz val="15"/>
      <color rgb="FF454545"/>
      <name val="Arial"/>
      <family val="2"/>
    </font>
    <font>
      <sz val="10"/>
      <color rgb="FFFF0000"/>
      <name val="Arial"/>
      <family val="2"/>
    </font>
    <font>
      <sz val="11"/>
      <color rgb="FFFF0000"/>
      <name val="Arial"/>
      <family val="2"/>
    </font>
    <font>
      <b/>
      <sz val="12"/>
      <color rgb="FFFF0000"/>
      <name val="Arial"/>
      <family val="2"/>
    </font>
  </fonts>
  <fills count="54">
    <fill>
      <patternFill patternType="none"/>
    </fill>
    <fill>
      <patternFill patternType="gray125"/>
    </fill>
    <fill>
      <patternFill patternType="solid">
        <fgColor indexed="22"/>
        <bgColor indexed="64"/>
      </patternFill>
    </fill>
    <fill>
      <patternFill patternType="solid">
        <fgColor indexed="12"/>
        <bgColor indexed="64"/>
      </patternFill>
    </fill>
    <fill>
      <patternFill patternType="solid">
        <fgColor indexed="49"/>
        <bgColor indexed="64"/>
      </patternFill>
    </fill>
    <fill>
      <patternFill patternType="solid">
        <fgColor indexed="42"/>
        <bgColor indexed="64"/>
      </patternFill>
    </fill>
    <fill>
      <patternFill patternType="solid">
        <fgColor indexed="52"/>
        <bgColor indexed="64"/>
      </patternFill>
    </fill>
    <fill>
      <patternFill patternType="solid">
        <fgColor indexed="53"/>
        <bgColor indexed="64"/>
      </patternFill>
    </fill>
    <fill>
      <patternFill patternType="solid">
        <fgColor indexed="10"/>
        <bgColor indexed="64"/>
      </patternFill>
    </fill>
    <fill>
      <patternFill patternType="solid">
        <fgColor indexed="63"/>
        <bgColor indexed="64"/>
      </patternFill>
    </fill>
    <fill>
      <patternFill patternType="solid">
        <fgColor indexed="63"/>
        <bgColor indexed="8"/>
      </patternFill>
    </fill>
    <fill>
      <patternFill patternType="solid">
        <fgColor indexed="41"/>
        <bgColor indexed="64"/>
      </patternFill>
    </fill>
    <fill>
      <patternFill patternType="solid">
        <fgColor indexed="43"/>
        <bgColor indexed="64"/>
      </patternFill>
    </fill>
    <fill>
      <patternFill patternType="solid">
        <fgColor indexed="47"/>
        <bgColor indexed="64"/>
      </patternFill>
    </fill>
    <fill>
      <patternFill patternType="solid">
        <fgColor indexed="46"/>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0070C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s>
  <borders count="3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right/>
      <top style="thin">
        <color rgb="FFABABAB"/>
      </top>
      <bottom style="thin">
        <color rgb="FFABABAB"/>
      </bottom>
      <diagonal/>
    </border>
    <border>
      <left style="thin">
        <color indexed="64"/>
      </left>
      <right/>
      <top/>
      <bottom/>
      <diagonal/>
    </border>
    <border>
      <left style="thin">
        <color indexed="64"/>
      </left>
      <right style="thin">
        <color indexed="64"/>
      </right>
      <top/>
      <bottom style="thin">
        <color indexed="64"/>
      </bottom>
      <diagonal/>
    </border>
  </borders>
  <cellStyleXfs count="131">
    <xf numFmtId="0" fontId="0" fillId="0" borderId="0"/>
    <xf numFmtId="0" fontId="10" fillId="0" borderId="0"/>
    <xf numFmtId="0" fontId="11" fillId="0" borderId="0"/>
    <xf numFmtId="0" fontId="11" fillId="0" borderId="0"/>
    <xf numFmtId="9" fontId="10" fillId="0" borderId="0" applyFont="0" applyFill="0" applyBorder="0" applyAlignment="0" applyProtection="0"/>
    <xf numFmtId="0" fontId="43" fillId="0" borderId="0" applyNumberFormat="0" applyFill="0" applyBorder="0" applyAlignment="0" applyProtection="0"/>
    <xf numFmtId="0" fontId="44" fillId="0" borderId="14" applyNumberFormat="0" applyFill="0" applyAlignment="0" applyProtection="0"/>
    <xf numFmtId="0" fontId="45" fillId="0" borderId="15" applyNumberFormat="0" applyFill="0" applyAlignment="0" applyProtection="0"/>
    <xf numFmtId="0" fontId="46" fillId="0" borderId="16" applyNumberFormat="0" applyFill="0" applyAlignment="0" applyProtection="0"/>
    <xf numFmtId="0" fontId="46" fillId="0" borderId="0" applyNumberFormat="0" applyFill="0" applyBorder="0" applyAlignment="0" applyProtection="0"/>
    <xf numFmtId="0" fontId="47" fillId="22" borderId="0" applyNumberFormat="0" applyBorder="0" applyAlignment="0" applyProtection="0"/>
    <xf numFmtId="0" fontId="48" fillId="23" borderId="0" applyNumberFormat="0" applyBorder="0" applyAlignment="0" applyProtection="0"/>
    <xf numFmtId="0" fontId="49" fillId="24" borderId="0" applyNumberFormat="0" applyBorder="0" applyAlignment="0" applyProtection="0"/>
    <xf numFmtId="0" fontId="50" fillId="25" borderId="17" applyNumberFormat="0" applyAlignment="0" applyProtection="0"/>
    <xf numFmtId="0" fontId="51" fillId="26" borderId="18" applyNumberFormat="0" applyAlignment="0" applyProtection="0"/>
    <xf numFmtId="0" fontId="52" fillId="26" borderId="17" applyNumberFormat="0" applyAlignment="0" applyProtection="0"/>
    <xf numFmtId="0" fontId="53" fillId="0" borderId="19" applyNumberFormat="0" applyFill="0" applyAlignment="0" applyProtection="0"/>
    <xf numFmtId="0" fontId="54" fillId="27" borderId="20"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22" applyNumberFormat="0" applyFill="0" applyAlignment="0" applyProtection="0"/>
    <xf numFmtId="0" fontId="5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58" fillId="36" borderId="0" applyNumberFormat="0" applyBorder="0" applyAlignment="0" applyProtection="0"/>
    <xf numFmtId="0" fontId="5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58" fillId="52" borderId="0" applyNumberFormat="0" applyBorder="0" applyAlignment="0" applyProtection="0"/>
    <xf numFmtId="0" fontId="8" fillId="0" borderId="0"/>
    <xf numFmtId="0" fontId="8" fillId="28" borderId="21" applyNumberFormat="0" applyFont="0" applyAlignment="0" applyProtection="0"/>
    <xf numFmtId="0" fontId="7" fillId="0" borderId="0"/>
    <xf numFmtId="0" fontId="7" fillId="28" borderId="21" applyNumberFormat="0" applyFont="0" applyAlignment="0" applyProtection="0"/>
    <xf numFmtId="0" fontId="7" fillId="30" borderId="0" applyNumberFormat="0" applyBorder="0" applyAlignment="0" applyProtection="0"/>
    <xf numFmtId="0" fontId="7" fillId="31"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6" fillId="0" borderId="0"/>
    <xf numFmtId="0" fontId="6" fillId="28" borderId="21" applyNumberFormat="0" applyFont="0" applyAlignment="0" applyProtection="0"/>
    <xf numFmtId="0" fontId="6" fillId="30" borderId="0" applyNumberFormat="0" applyBorder="0" applyAlignment="0" applyProtection="0"/>
    <xf numFmtId="0" fontId="6" fillId="31"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5" fillId="0" borderId="0"/>
    <xf numFmtId="0" fontId="5" fillId="28" borderId="21" applyNumberFormat="0" applyFont="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4" fillId="0" borderId="0"/>
    <xf numFmtId="0" fontId="4" fillId="28" borderId="21"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3" fillId="0" borderId="0"/>
    <xf numFmtId="0" fontId="3" fillId="28" borderId="21"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2" fillId="0" borderId="0"/>
    <xf numFmtId="0" fontId="2" fillId="28" borderId="21"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cellStyleXfs>
  <cellXfs count="299">
    <xf numFmtId="0" fontId="0" fillId="0" borderId="0" xfId="0"/>
    <xf numFmtId="0" fontId="13" fillId="0" borderId="0" xfId="0" applyFont="1" applyAlignment="1">
      <alignment horizontal="right" wrapText="1"/>
    </xf>
    <xf numFmtId="0" fontId="0" fillId="0" borderId="0" xfId="0" applyAlignment="1">
      <alignment vertical="center"/>
    </xf>
    <xf numFmtId="0" fontId="0" fillId="0" borderId="0" xfId="0" applyAlignment="1">
      <alignment horizontal="left" vertical="center"/>
    </xf>
    <xf numFmtId="0" fontId="16"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left" vertical="center"/>
    </xf>
    <xf numFmtId="0" fontId="18" fillId="0" borderId="0" xfId="0" applyFont="1" applyAlignment="1">
      <alignment vertical="center"/>
    </xf>
    <xf numFmtId="17" fontId="19" fillId="0" borderId="0" xfId="0" applyNumberFormat="1" applyFont="1" applyAlignment="1">
      <alignment horizontal="center" vertical="center"/>
    </xf>
    <xf numFmtId="0" fontId="18" fillId="0" borderId="0" xfId="0" applyFont="1"/>
    <xf numFmtId="0" fontId="0" fillId="0" borderId="0" xfId="0" applyAlignment="1">
      <alignment horizontal="left"/>
    </xf>
    <xf numFmtId="0" fontId="23" fillId="0" borderId="0" xfId="0" applyFont="1" applyFill="1"/>
    <xf numFmtId="0" fontId="20" fillId="0" borderId="2" xfId="0" applyFont="1" applyBorder="1" applyAlignment="1">
      <alignment horizontal="center" vertical="top" wrapText="1"/>
    </xf>
    <xf numFmtId="0" fontId="0" fillId="0" borderId="0" xfId="0" applyAlignment="1">
      <alignment horizontal="center"/>
    </xf>
    <xf numFmtId="0" fontId="21" fillId="0" borderId="0" xfId="0" applyFont="1" applyBorder="1"/>
    <xf numFmtId="0" fontId="0" fillId="0" borderId="0" xfId="0" applyBorder="1"/>
    <xf numFmtId="0" fontId="0" fillId="0" borderId="0" xfId="0" applyFill="1" applyBorder="1"/>
    <xf numFmtId="0" fontId="0" fillId="0" borderId="2" xfId="0" applyBorder="1" applyAlignment="1">
      <alignment horizontal="center"/>
    </xf>
    <xf numFmtId="164" fontId="9" fillId="0" borderId="2" xfId="4" applyNumberFormat="1" applyFont="1" applyBorder="1" applyAlignment="1">
      <alignment horizontal="center"/>
    </xf>
    <xf numFmtId="164" fontId="0" fillId="0" borderId="0" xfId="0" applyNumberFormat="1"/>
    <xf numFmtId="0" fontId="0" fillId="0" borderId="0" xfId="0" applyAlignment="1">
      <alignment vertical="top"/>
    </xf>
    <xf numFmtId="0" fontId="30" fillId="0" borderId="2" xfId="0" applyFont="1" applyBorder="1" applyAlignment="1">
      <alignment horizontal="center"/>
    </xf>
    <xf numFmtId="0" fontId="24" fillId="0" borderId="2" xfId="0" applyFont="1" applyBorder="1"/>
    <xf numFmtId="0" fontId="24" fillId="0" borderId="0" xfId="0" applyFont="1" applyBorder="1" applyAlignment="1">
      <alignment horizontal="left" vertical="center"/>
    </xf>
    <xf numFmtId="0" fontId="19" fillId="0" borderId="0" xfId="0" applyFont="1" applyBorder="1" applyAlignment="1">
      <alignment horizontal="left" vertical="center" wrapText="1"/>
    </xf>
    <xf numFmtId="0" fontId="20" fillId="0" borderId="0" xfId="0" applyFont="1" applyBorder="1" applyAlignment="1">
      <alignment horizontal="center" wrapText="1"/>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31" fillId="0" borderId="0" xfId="0" applyFont="1" applyAlignment="1">
      <alignment horizontal="left"/>
    </xf>
    <xf numFmtId="0" fontId="9" fillId="0" borderId="0" xfId="0" applyFont="1"/>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9" fillId="0" borderId="0" xfId="0" applyFont="1" applyAlignment="1">
      <alignment horizontal="left"/>
    </xf>
    <xf numFmtId="0" fontId="20" fillId="0" borderId="0" xfId="0" applyFont="1" applyBorder="1" applyAlignment="1">
      <alignment horizontal="center" vertical="center" wrapText="1"/>
    </xf>
    <xf numFmtId="0" fontId="24" fillId="0" borderId="0" xfId="0" applyFont="1" applyBorder="1" applyAlignment="1">
      <alignment horizontal="left"/>
    </xf>
    <xf numFmtId="0" fontId="21" fillId="0" borderId="0" xfId="0" applyFont="1" applyBorder="1" applyAlignment="1">
      <alignment horizontal="justify" vertical="center"/>
    </xf>
    <xf numFmtId="0" fontId="21" fillId="0" borderId="0" xfId="0" applyFont="1" applyBorder="1" applyAlignment="1">
      <alignment vertical="center" wrapText="1"/>
    </xf>
    <xf numFmtId="0" fontId="26" fillId="0" borderId="0" xfId="0" applyFont="1" applyFill="1" applyBorder="1" applyAlignment="1">
      <alignment horizontal="center" textRotation="90" wrapText="1"/>
    </xf>
    <xf numFmtId="0" fontId="11" fillId="0" borderId="0" xfId="3" applyFont="1" applyFill="1" applyBorder="1" applyAlignment="1">
      <alignment horizontal="center" vertical="center" wrapText="1"/>
    </xf>
    <xf numFmtId="0" fontId="20" fillId="0" borderId="0" xfId="0" applyFont="1" applyFill="1" applyBorder="1" applyAlignment="1">
      <alignment horizontal="center" wrapText="1"/>
    </xf>
    <xf numFmtId="0" fontId="12" fillId="0" borderId="0" xfId="0" applyFont="1" applyFill="1" applyBorder="1" applyAlignment="1">
      <alignment vertical="top"/>
    </xf>
    <xf numFmtId="0" fontId="24" fillId="0" borderId="0" xfId="0" applyFont="1" applyFill="1" applyBorder="1"/>
    <xf numFmtId="0" fontId="30" fillId="0" borderId="0" xfId="0" applyFont="1" applyFill="1" applyBorder="1" applyAlignment="1">
      <alignment horizontal="center"/>
    </xf>
    <xf numFmtId="0" fontId="19" fillId="0" borderId="0" xfId="0" applyFont="1" applyFill="1" applyBorder="1" applyAlignment="1">
      <alignment horizontal="center"/>
    </xf>
    <xf numFmtId="0" fontId="22" fillId="0" borderId="0" xfId="0" applyFont="1" applyFill="1" applyBorder="1" applyAlignment="1">
      <alignment horizontal="center"/>
    </xf>
    <xf numFmtId="0" fontId="31" fillId="0" borderId="0" xfId="0" applyFont="1" applyFill="1" applyBorder="1" applyAlignment="1">
      <alignment horizontal="center" wrapText="1"/>
    </xf>
    <xf numFmtId="164" fontId="0" fillId="0" borderId="0" xfId="0" applyNumberFormat="1" applyFill="1" applyBorder="1"/>
    <xf numFmtId="164" fontId="24" fillId="0" borderId="0" xfId="4" applyNumberFormat="1" applyFont="1" applyFill="1" applyBorder="1"/>
    <xf numFmtId="0" fontId="16" fillId="0" borderId="0" xfId="0" applyFont="1" applyBorder="1" applyAlignment="1">
      <alignment horizontal="left" vertical="center"/>
    </xf>
    <xf numFmtId="0" fontId="18" fillId="0" borderId="0" xfId="0" applyFont="1" applyBorder="1" applyAlignment="1">
      <alignment vertical="center"/>
    </xf>
    <xf numFmtId="0" fontId="18" fillId="0" borderId="0" xfId="0" applyFont="1" applyBorder="1"/>
    <xf numFmtId="0" fontId="0" fillId="0" borderId="0" xfId="0" applyAlignment="1">
      <alignment horizontal="center" vertical="center"/>
    </xf>
    <xf numFmtId="0" fontId="18" fillId="0" borderId="0" xfId="0" applyFont="1" applyAlignment="1">
      <alignment horizontal="center" vertical="center"/>
    </xf>
    <xf numFmtId="0" fontId="18" fillId="0" borderId="0" xfId="0" applyFont="1" applyBorder="1" applyAlignment="1">
      <alignment horizontal="center" vertical="center"/>
    </xf>
    <xf numFmtId="0" fontId="23" fillId="0" borderId="0" xfId="0" applyFont="1" applyFill="1" applyAlignment="1">
      <alignment horizontal="center"/>
    </xf>
    <xf numFmtId="164" fontId="24" fillId="0" borderId="2" xfId="4" applyNumberFormat="1" applyFont="1" applyBorder="1" applyAlignment="1">
      <alignment horizontal="center"/>
    </xf>
    <xf numFmtId="0" fontId="30" fillId="0" borderId="0" xfId="0" applyFont="1" applyAlignment="1">
      <alignment horizontal="center"/>
    </xf>
    <xf numFmtId="0" fontId="9" fillId="0" borderId="0" xfId="0" applyFont="1" applyAlignment="1">
      <alignment horizontal="center"/>
    </xf>
    <xf numFmtId="0" fontId="21" fillId="0" borderId="0" xfId="0" applyFont="1" applyFill="1" applyBorder="1" applyAlignment="1">
      <alignment horizontal="center" wrapText="1"/>
    </xf>
    <xf numFmtId="165" fontId="22" fillId="0" borderId="0" xfId="0" applyNumberFormat="1" applyFont="1" applyFill="1" applyBorder="1" applyAlignment="1">
      <alignment horizontal="center"/>
    </xf>
    <xf numFmtId="165" fontId="0" fillId="0" borderId="0" xfId="0" applyNumberFormat="1"/>
    <xf numFmtId="0" fontId="12" fillId="0" borderId="0" xfId="0" applyFont="1" applyBorder="1" applyAlignment="1">
      <alignment horizontal="justify" vertical="center"/>
    </xf>
    <xf numFmtId="0" fontId="0" fillId="0" borderId="0" xfId="0" applyBorder="1" applyAlignment="1">
      <alignment vertical="center"/>
    </xf>
    <xf numFmtId="0" fontId="12" fillId="0" borderId="0" xfId="0" applyFont="1" applyBorder="1" applyAlignment="1">
      <alignment horizontal="center" vertical="center"/>
    </xf>
    <xf numFmtId="0" fontId="21" fillId="3" borderId="0" xfId="0" applyFont="1" applyFill="1" applyBorder="1" applyAlignment="1">
      <alignment horizontal="center" vertical="center"/>
    </xf>
    <xf numFmtId="0" fontId="21" fillId="4" borderId="0" xfId="0" applyFont="1" applyFill="1" applyBorder="1" applyAlignment="1">
      <alignment horizontal="center" vertical="center"/>
    </xf>
    <xf numFmtId="0" fontId="21" fillId="5" borderId="0" xfId="0" applyFont="1" applyFill="1" applyBorder="1" applyAlignment="1">
      <alignment horizontal="center" vertical="center"/>
    </xf>
    <xf numFmtId="0" fontId="0" fillId="6" borderId="0" xfId="0" applyFill="1" applyBorder="1" applyAlignment="1">
      <alignment horizontal="center" vertical="center"/>
    </xf>
    <xf numFmtId="0" fontId="0" fillId="7" borderId="0" xfId="0" applyFill="1" applyBorder="1" applyAlignment="1">
      <alignment horizontal="center" vertical="center"/>
    </xf>
    <xf numFmtId="0" fontId="27" fillId="2" borderId="0" xfId="0" applyFont="1" applyFill="1" applyBorder="1" applyAlignment="1">
      <alignment horizontal="justify" vertical="top" wrapText="1"/>
    </xf>
    <xf numFmtId="0" fontId="20" fillId="0" borderId="0" xfId="0" applyFont="1" applyBorder="1" applyAlignment="1">
      <alignment horizontal="justify" vertical="center"/>
    </xf>
    <xf numFmtId="0" fontId="31" fillId="0" borderId="0" xfId="0" applyFont="1" applyBorder="1" applyAlignment="1">
      <alignment horizontal="justify" vertical="center"/>
    </xf>
    <xf numFmtId="0" fontId="24" fillId="0" borderId="0" xfId="0" applyFont="1" applyBorder="1" applyAlignment="1">
      <alignment horizontal="justify" vertical="center"/>
    </xf>
    <xf numFmtId="0" fontId="16" fillId="0" borderId="0" xfId="0" applyFont="1" applyBorder="1" applyAlignment="1">
      <alignment horizontal="center" vertical="center"/>
    </xf>
    <xf numFmtId="0" fontId="23" fillId="0" borderId="0" xfId="0" applyFont="1" applyFill="1" applyBorder="1"/>
    <xf numFmtId="0" fontId="0" fillId="0" borderId="0" xfId="0" applyNumberFormat="1"/>
    <xf numFmtId="0" fontId="19" fillId="0" borderId="2" xfId="0" applyFont="1" applyBorder="1" applyAlignment="1">
      <alignment horizontal="center"/>
    </xf>
    <xf numFmtId="0" fontId="31" fillId="8" borderId="2" xfId="0" applyFont="1" applyFill="1" applyBorder="1" applyAlignment="1">
      <alignment horizontal="center" wrapText="1"/>
    </xf>
    <xf numFmtId="0" fontId="31" fillId="6" borderId="2" xfId="0" applyFont="1" applyFill="1" applyBorder="1" applyAlignment="1">
      <alignment horizontal="center" wrapText="1"/>
    </xf>
    <xf numFmtId="0" fontId="31" fillId="5" borderId="2" xfId="0" applyFont="1" applyFill="1" applyBorder="1" applyAlignment="1">
      <alignment horizontal="center" wrapText="1"/>
    </xf>
    <xf numFmtId="0" fontId="31" fillId="4" borderId="2" xfId="0" applyFont="1" applyFill="1" applyBorder="1" applyAlignment="1">
      <alignment horizontal="center" wrapText="1"/>
    </xf>
    <xf numFmtId="0" fontId="31" fillId="3" borderId="2" xfId="0" applyFont="1" applyFill="1" applyBorder="1" applyAlignment="1">
      <alignment horizontal="center" wrapText="1"/>
    </xf>
    <xf numFmtId="0" fontId="31" fillId="2" borderId="2" xfId="0" applyFont="1" applyFill="1" applyBorder="1" applyAlignment="1">
      <alignment horizontal="center" wrapText="1"/>
    </xf>
    <xf numFmtId="0" fontId="25" fillId="0" borderId="0" xfId="0" applyFont="1" applyBorder="1" applyAlignment="1">
      <alignment horizontal="center" textRotation="90" wrapText="1"/>
    </xf>
    <xf numFmtId="0" fontId="0" fillId="0" borderId="5" xfId="0" applyBorder="1" applyProtection="1">
      <protection locked="0"/>
    </xf>
    <xf numFmtId="0" fontId="0" fillId="0" borderId="6" xfId="0" applyBorder="1" applyAlignment="1"/>
    <xf numFmtId="0" fontId="0" fillId="0" borderId="7" xfId="0" applyBorder="1" applyProtection="1">
      <protection locked="0"/>
    </xf>
    <xf numFmtId="0" fontId="0" fillId="0" borderId="6" xfId="0" applyFill="1" applyBorder="1" applyAlignment="1"/>
    <xf numFmtId="0" fontId="0" fillId="0" borderId="8" xfId="0" applyBorder="1" applyProtection="1">
      <protection locked="0"/>
    </xf>
    <xf numFmtId="0" fontId="23" fillId="0" borderId="0" xfId="0" applyFont="1" applyBorder="1" applyAlignment="1">
      <alignment vertical="center"/>
    </xf>
    <xf numFmtId="0" fontId="35" fillId="0" borderId="0" xfId="0" applyFont="1" applyAlignment="1">
      <alignment horizontal="left" wrapText="1"/>
    </xf>
    <xf numFmtId="0" fontId="34" fillId="0" borderId="0" xfId="0" applyFont="1" applyAlignment="1">
      <alignment horizontal="left" wrapText="1"/>
    </xf>
    <xf numFmtId="164" fontId="24" fillId="0" borderId="0" xfId="4" applyNumberFormat="1" applyFont="1" applyBorder="1" applyAlignment="1">
      <alignment horizontal="center"/>
    </xf>
    <xf numFmtId="164" fontId="24" fillId="0" borderId="0" xfId="4" applyNumberFormat="1" applyFont="1" applyBorder="1" applyAlignment="1"/>
    <xf numFmtId="0" fontId="36" fillId="0" borderId="2" xfId="0" applyFont="1" applyBorder="1" applyAlignment="1">
      <alignment horizontal="center"/>
    </xf>
    <xf numFmtId="0" fontId="37" fillId="0" borderId="2" xfId="0" applyFont="1" applyBorder="1" applyAlignment="1">
      <alignment horizontal="center"/>
    </xf>
    <xf numFmtId="0" fontId="14" fillId="9" borderId="0" xfId="0" applyFont="1" applyFill="1"/>
    <xf numFmtId="0" fontId="0" fillId="9" borderId="0" xfId="0" applyFill="1"/>
    <xf numFmtId="0" fontId="23" fillId="9" borderId="0" xfId="0" applyFont="1" applyFill="1"/>
    <xf numFmtId="0" fontId="11" fillId="10" borderId="1" xfId="2" applyFont="1" applyFill="1" applyBorder="1" applyAlignment="1">
      <alignment horizontal="right" wrapText="1"/>
    </xf>
    <xf numFmtId="0" fontId="11" fillId="10" borderId="1" xfId="2" applyFont="1" applyFill="1" applyBorder="1" applyAlignment="1">
      <alignment horizontal="left" wrapText="1"/>
    </xf>
    <xf numFmtId="0" fontId="30" fillId="9" borderId="0" xfId="0" applyFont="1" applyFill="1"/>
    <xf numFmtId="0" fontId="0" fillId="9" borderId="0" xfId="0" applyFill="1" applyAlignment="1">
      <alignment vertical="top"/>
    </xf>
    <xf numFmtId="0" fontId="0" fillId="9" borderId="0" xfId="0" applyFill="1" applyBorder="1"/>
    <xf numFmtId="0" fontId="14" fillId="9" borderId="0" xfId="0" applyFont="1" applyFill="1" applyBorder="1"/>
    <xf numFmtId="165" fontId="0" fillId="9" borderId="0" xfId="0" applyNumberFormat="1" applyFill="1"/>
    <xf numFmtId="0" fontId="14" fillId="9" borderId="0" xfId="0" applyFont="1" applyFill="1" applyAlignment="1">
      <alignment vertical="top"/>
    </xf>
    <xf numFmtId="165" fontId="14" fillId="9" borderId="0" xfId="0" applyNumberFormat="1" applyFont="1" applyFill="1"/>
    <xf numFmtId="17" fontId="16" fillId="0" borderId="0" xfId="0" applyNumberFormat="1" applyFont="1" applyAlignment="1">
      <alignment horizontal="center" vertical="center"/>
    </xf>
    <xf numFmtId="0" fontId="0" fillId="0" borderId="0" xfId="0" applyAlignment="1">
      <alignment wrapText="1"/>
    </xf>
    <xf numFmtId="0" fontId="19" fillId="0" borderId="0" xfId="0" applyFont="1"/>
    <xf numFmtId="0" fontId="14" fillId="0" borderId="0" xfId="0" applyFont="1" applyAlignment="1">
      <alignment horizontal="left" wrapText="1"/>
    </xf>
    <xf numFmtId="0" fontId="39" fillId="11" borderId="2" xfId="0" applyFont="1" applyFill="1" applyBorder="1" applyAlignment="1">
      <alignment horizontal="center" vertical="center" textRotation="90" wrapText="1"/>
    </xf>
    <xf numFmtId="0" fontId="39" fillId="12" borderId="2" xfId="0" applyFont="1" applyFill="1" applyBorder="1" applyAlignment="1">
      <alignment horizontal="center" vertical="center" textRotation="90" wrapText="1"/>
    </xf>
    <xf numFmtId="0" fontId="39" fillId="13" borderId="2" xfId="0" applyFont="1" applyFill="1" applyBorder="1" applyAlignment="1">
      <alignment horizontal="center" vertical="center" textRotation="90" wrapText="1"/>
    </xf>
    <xf numFmtId="0" fontId="39" fillId="14" borderId="2" xfId="0" applyFont="1" applyFill="1" applyBorder="1" applyAlignment="1">
      <alignment horizontal="center" vertical="center" textRotation="90" wrapText="1"/>
    </xf>
    <xf numFmtId="0" fontId="39" fillId="15" borderId="0" xfId="0" applyFont="1" applyFill="1" applyBorder="1" applyAlignment="1">
      <alignment horizontal="center" vertical="center" textRotation="90" wrapText="1"/>
    </xf>
    <xf numFmtId="0" fontId="0" fillId="0" borderId="0" xfId="0" applyAlignment="1">
      <alignment vertical="top" wrapText="1"/>
    </xf>
    <xf numFmtId="0" fontId="20" fillId="0" borderId="0" xfId="0" applyFont="1"/>
    <xf numFmtId="0" fontId="21" fillId="16" borderId="0" xfId="0" applyFont="1" applyFill="1" applyBorder="1" applyAlignment="1">
      <alignment horizontal="left" vertical="center"/>
    </xf>
    <xf numFmtId="0" fontId="0" fillId="0" borderId="0" xfId="0" applyBorder="1" applyAlignment="1">
      <alignment horizontal="left" vertical="center"/>
    </xf>
    <xf numFmtId="0" fontId="14" fillId="9" borderId="0" xfId="0" applyFont="1" applyFill="1" applyAlignment="1">
      <alignment horizontal="left" vertical="center"/>
    </xf>
    <xf numFmtId="0" fontId="0" fillId="9" borderId="0" xfId="0" applyFill="1" applyAlignment="1">
      <alignment horizontal="left" vertical="center"/>
    </xf>
    <xf numFmtId="0" fontId="21" fillId="17" borderId="0" xfId="0" applyFont="1" applyFill="1" applyBorder="1" applyAlignment="1">
      <alignment horizontal="left" vertical="center"/>
    </xf>
    <xf numFmtId="0" fontId="21" fillId="5" borderId="0" xfId="0" applyFont="1" applyFill="1" applyBorder="1" applyAlignment="1">
      <alignment horizontal="left" vertical="center"/>
    </xf>
    <xf numFmtId="0" fontId="0" fillId="18" borderId="0" xfId="0" applyFill="1" applyBorder="1" applyAlignment="1">
      <alignment horizontal="left" vertical="center"/>
    </xf>
    <xf numFmtId="0" fontId="0" fillId="19" borderId="0" xfId="0" applyFill="1" applyBorder="1" applyAlignment="1">
      <alignment horizontal="left" vertical="center"/>
    </xf>
    <xf numFmtId="0" fontId="12" fillId="0" borderId="3" xfId="0" applyFont="1" applyBorder="1" applyAlignment="1">
      <alignment horizontal="left" vertical="center" wrapText="1"/>
    </xf>
    <xf numFmtId="0" fontId="12" fillId="0" borderId="9" xfId="0" applyFont="1" applyBorder="1" applyAlignment="1">
      <alignment horizontal="left" vertical="center" wrapText="1"/>
    </xf>
    <xf numFmtId="164" fontId="9" fillId="0" borderId="2" xfId="4" applyNumberFormat="1" applyFont="1" applyBorder="1" applyAlignment="1">
      <alignment horizontal="center" vertical="center"/>
    </xf>
    <xf numFmtId="0" fontId="0" fillId="0" borderId="0" xfId="0" applyBorder="1" applyAlignment="1"/>
    <xf numFmtId="164" fontId="24" fillId="0" borderId="2" xfId="4" applyNumberFormat="1" applyFont="1" applyBorder="1" applyAlignment="1">
      <alignment horizontal="center" vertical="center"/>
    </xf>
    <xf numFmtId="0" fontId="12" fillId="0" borderId="2" xfId="0" applyFont="1" applyBorder="1" applyAlignment="1">
      <alignment horizontal="center" vertical="center" wrapText="1"/>
    </xf>
    <xf numFmtId="164" fontId="10" fillId="0" borderId="2" xfId="4" applyNumberFormat="1" applyFont="1" applyBorder="1" applyAlignment="1">
      <alignment horizontal="center" vertical="center"/>
    </xf>
    <xf numFmtId="0" fontId="12" fillId="0" borderId="10" xfId="0" applyFont="1" applyBorder="1" applyAlignment="1">
      <alignment vertical="center"/>
    </xf>
    <xf numFmtId="0" fontId="40" fillId="0" borderId="10" xfId="0" applyFont="1" applyBorder="1" applyAlignment="1">
      <alignment horizontal="left" vertical="center" wrapText="1"/>
    </xf>
    <xf numFmtId="0" fontId="12" fillId="0" borderId="11" xfId="0" applyFont="1" applyBorder="1" applyAlignment="1">
      <alignment vertical="center"/>
    </xf>
    <xf numFmtId="0" fontId="40" fillId="0" borderId="11" xfId="0" applyFont="1" applyBorder="1" applyAlignment="1">
      <alignment horizontal="left" vertical="center" wrapText="1"/>
    </xf>
    <xf numFmtId="0" fontId="12" fillId="0" borderId="10" xfId="0" applyFont="1" applyBorder="1" applyAlignment="1">
      <alignment horizontal="center" vertical="center" wrapText="1"/>
    </xf>
    <xf numFmtId="0" fontId="12" fillId="0" borderId="0" xfId="0" applyFont="1" applyAlignment="1">
      <alignment horizontal="center"/>
    </xf>
    <xf numFmtId="0" fontId="10" fillId="0" borderId="0" xfId="1" applyFont="1"/>
    <xf numFmtId="0" fontId="10" fillId="0" borderId="0" xfId="1"/>
    <xf numFmtId="0" fontId="10" fillId="0" borderId="10" xfId="1" applyFont="1" applyBorder="1"/>
    <xf numFmtId="0" fontId="10" fillId="0" borderId="10" xfId="1" applyBorder="1"/>
    <xf numFmtId="0" fontId="10" fillId="0" borderId="11" xfId="1" applyFont="1" applyBorder="1"/>
    <xf numFmtId="0" fontId="10" fillId="0" borderId="11" xfId="1" applyBorder="1"/>
    <xf numFmtId="0" fontId="10" fillId="0" borderId="12" xfId="1" applyFont="1" applyFill="1" applyBorder="1"/>
    <xf numFmtId="0" fontId="10" fillId="0" borderId="12" xfId="1" applyBorder="1"/>
    <xf numFmtId="0" fontId="22" fillId="0" borderId="0" xfId="1" applyFont="1"/>
    <xf numFmtId="0" fontId="0" fillId="20" borderId="0" xfId="0" applyFill="1" applyAlignment="1">
      <alignment wrapText="1"/>
    </xf>
    <xf numFmtId="0" fontId="0" fillId="20" borderId="0" xfId="0" applyFill="1"/>
    <xf numFmtId="0" fontId="0" fillId="0" borderId="0" xfId="0" applyNumberFormat="1" applyBorder="1"/>
    <xf numFmtId="2" fontId="0" fillId="0" borderId="0" xfId="0" applyNumberFormat="1"/>
    <xf numFmtId="0" fontId="10" fillId="0" borderId="0" xfId="0" applyFont="1"/>
    <xf numFmtId="0" fontId="12" fillId="0" borderId="0" xfId="0" applyFont="1" applyBorder="1"/>
    <xf numFmtId="0" fontId="41" fillId="0" borderId="0" xfId="0" applyFont="1" applyBorder="1" applyAlignment="1">
      <alignment horizontal="center" vertical="center"/>
    </xf>
    <xf numFmtId="0" fontId="12" fillId="0" borderId="0" xfId="0" applyFont="1" applyFill="1" applyBorder="1"/>
    <xf numFmtId="0" fontId="12" fillId="0" borderId="0" xfId="0" applyFont="1" applyBorder="1" applyAlignment="1">
      <alignment horizontal="left" vertical="center"/>
    </xf>
    <xf numFmtId="0" fontId="12" fillId="0" borderId="0" xfId="0" applyFont="1" applyBorder="1" applyAlignment="1">
      <alignment vertical="top"/>
    </xf>
    <xf numFmtId="165" fontId="41" fillId="12" borderId="0" xfId="0" applyNumberFormat="1" applyFont="1" applyFill="1" applyBorder="1" applyAlignment="1">
      <alignment horizontal="center"/>
    </xf>
    <xf numFmtId="164" fontId="12" fillId="0" borderId="0" xfId="4" applyNumberFormat="1" applyFont="1" applyFill="1" applyBorder="1"/>
    <xf numFmtId="0" fontId="12" fillId="0" borderId="0" xfId="0" applyFont="1" applyFill="1" applyBorder="1" applyAlignment="1">
      <alignment horizontal="center" wrapText="1"/>
    </xf>
    <xf numFmtId="0" fontId="42" fillId="0" borderId="0" xfId="0" applyFont="1" applyFill="1" applyBorder="1" applyAlignment="1">
      <alignment horizontal="center"/>
    </xf>
    <xf numFmtId="165" fontId="41" fillId="0" borderId="0" xfId="0" applyNumberFormat="1" applyFont="1" applyFill="1" applyBorder="1" applyAlignment="1">
      <alignment horizontal="center"/>
    </xf>
    <xf numFmtId="0" fontId="41" fillId="0" borderId="0" xfId="0" applyFont="1" applyFill="1" applyBorder="1" applyAlignment="1">
      <alignment horizontal="center" wrapText="1"/>
    </xf>
    <xf numFmtId="0" fontId="11" fillId="0" borderId="10" xfId="0" applyFont="1" applyBorder="1" applyAlignment="1">
      <alignment vertical="center" wrapText="1"/>
    </xf>
    <xf numFmtId="0" fontId="0" fillId="21" borderId="0" xfId="0" applyFill="1" applyBorder="1" applyAlignment="1">
      <alignment vertical="center"/>
    </xf>
    <xf numFmtId="0" fontId="11" fillId="0" borderId="11" xfId="0" applyFont="1" applyBorder="1" applyAlignment="1">
      <alignment vertical="center" wrapText="1"/>
    </xf>
    <xf numFmtId="0" fontId="11" fillId="10" borderId="0" xfId="2" applyFont="1" applyFill="1" applyBorder="1" applyAlignment="1">
      <alignment horizontal="right" wrapText="1"/>
    </xf>
    <xf numFmtId="0" fontId="11" fillId="10" borderId="0" xfId="2" applyFont="1" applyFill="1" applyBorder="1" applyAlignment="1">
      <alignment horizontal="left" wrapText="1"/>
    </xf>
    <xf numFmtId="0" fontId="11" fillId="9" borderId="0" xfId="2" applyFont="1" applyFill="1" applyBorder="1" applyAlignment="1">
      <alignment horizontal="center"/>
    </xf>
    <xf numFmtId="0" fontId="24" fillId="0" borderId="0" xfId="0" applyFont="1" applyAlignment="1">
      <alignment horizontal="center"/>
    </xf>
    <xf numFmtId="0" fontId="11" fillId="9" borderId="1" xfId="2" applyFont="1" applyFill="1" applyBorder="1" applyAlignment="1">
      <alignment horizontal="center"/>
    </xf>
    <xf numFmtId="0" fontId="11" fillId="10" borderId="4" xfId="2" applyFont="1" applyFill="1" applyBorder="1" applyAlignment="1">
      <alignment horizontal="left" wrapText="1"/>
    </xf>
    <xf numFmtId="0" fontId="11" fillId="10" borderId="4" xfId="2" applyFont="1" applyFill="1" applyBorder="1" applyAlignment="1">
      <alignment horizontal="right" wrapText="1"/>
    </xf>
    <xf numFmtId="0" fontId="0" fillId="9" borderId="1" xfId="0" applyFill="1" applyBorder="1"/>
    <xf numFmtId="0" fontId="0" fillId="9" borderId="4" xfId="0" applyFill="1" applyBorder="1"/>
    <xf numFmtId="0" fontId="27" fillId="15" borderId="0" xfId="0" applyFont="1" applyFill="1" applyAlignment="1">
      <alignment horizontal="left" vertical="top" wrapText="1"/>
    </xf>
    <xf numFmtId="0" fontId="10" fillId="15" borderId="0" xfId="0" applyFont="1" applyFill="1" applyBorder="1" applyAlignment="1">
      <alignment horizontal="center" wrapText="1"/>
    </xf>
    <xf numFmtId="0" fontId="10" fillId="15" borderId="0" xfId="0" applyFont="1" applyFill="1" applyBorder="1" applyAlignment="1">
      <alignment horizontal="center"/>
    </xf>
    <xf numFmtId="0" fontId="23" fillId="15" borderId="0" xfId="0" applyFont="1" applyFill="1" applyBorder="1"/>
    <xf numFmtId="0" fontId="0" fillId="15" borderId="0" xfId="0" applyFill="1" applyBorder="1"/>
    <xf numFmtId="0" fontId="19" fillId="15" borderId="10" xfId="0" applyFont="1" applyFill="1" applyBorder="1" applyAlignment="1">
      <alignment vertical="center"/>
    </xf>
    <xf numFmtId="9" fontId="23" fillId="15" borderId="10" xfId="4" applyFont="1" applyFill="1" applyBorder="1" applyAlignment="1">
      <alignment horizontal="center" vertical="center"/>
    </xf>
    <xf numFmtId="9" fontId="23" fillId="15" borderId="11" xfId="4" applyFont="1" applyFill="1" applyBorder="1" applyAlignment="1">
      <alignment horizontal="center" vertical="center"/>
    </xf>
    <xf numFmtId="0" fontId="19" fillId="15" borderId="10" xfId="0" applyFont="1" applyFill="1" applyBorder="1" applyAlignment="1">
      <alignment horizontal="left" vertical="center" wrapText="1"/>
    </xf>
    <xf numFmtId="0" fontId="19" fillId="15" borderId="0" xfId="0" applyFont="1" applyFill="1" applyBorder="1" applyAlignment="1">
      <alignment horizontal="left" vertical="center" wrapText="1"/>
    </xf>
    <xf numFmtId="9" fontId="23" fillId="15" borderId="0" xfId="4" applyFont="1" applyFill="1" applyBorder="1" applyAlignment="1">
      <alignment horizontal="center" vertical="center"/>
    </xf>
    <xf numFmtId="0" fontId="10" fillId="15" borderId="0" xfId="0" applyFont="1" applyFill="1" applyBorder="1" applyAlignment="1">
      <alignment horizontal="left"/>
    </xf>
    <xf numFmtId="0" fontId="10" fillId="15" borderId="0" xfId="0" applyFont="1" applyFill="1" applyBorder="1"/>
    <xf numFmtId="1" fontId="0" fillId="0" borderId="0" xfId="0" applyNumberFormat="1" applyAlignment="1">
      <alignment wrapText="1"/>
    </xf>
    <xf numFmtId="1" fontId="0" fillId="0" borderId="0" xfId="0" applyNumberFormat="1"/>
    <xf numFmtId="0" fontId="0" fillId="0" borderId="0" xfId="0" pivotButton="1"/>
    <xf numFmtId="0" fontId="9" fillId="0" borderId="0" xfId="1" applyFont="1"/>
    <xf numFmtId="0" fontId="2" fillId="0" borderId="0" xfId="117"/>
    <xf numFmtId="22" fontId="2" fillId="0" borderId="0" xfId="117" applyNumberFormat="1"/>
    <xf numFmtId="164" fontId="0" fillId="9" borderId="0" xfId="4" applyNumberFormat="1" applyFont="1" applyFill="1"/>
    <xf numFmtId="0" fontId="15" fillId="0" borderId="0" xfId="0" applyFont="1" applyAlignment="1"/>
    <xf numFmtId="0" fontId="15" fillId="0" borderId="0" xfId="0" applyFont="1"/>
    <xf numFmtId="0" fontId="12" fillId="0" borderId="0" xfId="0" applyFont="1" applyBorder="1" applyAlignment="1">
      <alignment vertical="center"/>
    </xf>
    <xf numFmtId="0" fontId="14" fillId="9" borderId="0" xfId="0" applyFont="1" applyFill="1" applyAlignment="1">
      <alignment vertical="center"/>
    </xf>
    <xf numFmtId="0" fontId="0" fillId="9" borderId="0" xfId="0" applyFill="1" applyAlignment="1">
      <alignment vertical="center"/>
    </xf>
    <xf numFmtId="0" fontId="9" fillId="0" borderId="0" xfId="0" applyFont="1" applyAlignment="1">
      <alignment wrapText="1"/>
    </xf>
    <xf numFmtId="0" fontId="38" fillId="2" borderId="0" xfId="0" applyFont="1" applyFill="1" applyBorder="1" applyAlignment="1">
      <alignment horizontal="justify" vertical="center"/>
    </xf>
    <xf numFmtId="0" fontId="38" fillId="2" borderId="0" xfId="0" applyFont="1" applyFill="1" applyAlignment="1">
      <alignment horizontal="left"/>
    </xf>
    <xf numFmtId="0" fontId="38" fillId="2" borderId="0" xfId="0" applyFont="1" applyFill="1" applyAlignment="1">
      <alignment horizontal="left" vertical="center"/>
    </xf>
    <xf numFmtId="0" fontId="38" fillId="2" borderId="0" xfId="0" applyFont="1" applyFill="1" applyAlignment="1">
      <alignment horizontal="left" vertical="center" wrapText="1"/>
    </xf>
    <xf numFmtId="166" fontId="0" fillId="0" borderId="0" xfId="0" applyNumberFormat="1" applyAlignment="1">
      <alignment wrapText="1"/>
    </xf>
    <xf numFmtId="166" fontId="2" fillId="0" borderId="0" xfId="117" applyNumberFormat="1"/>
    <xf numFmtId="166" fontId="0" fillId="0" borderId="0" xfId="0" applyNumberFormat="1"/>
    <xf numFmtId="0" fontId="9" fillId="0" borderId="2" xfId="0" applyFont="1" applyBorder="1" applyAlignment="1">
      <alignment horizontal="center" vertical="center" wrapText="1"/>
    </xf>
    <xf numFmtId="0" fontId="15" fillId="0" borderId="0" xfId="0" applyFont="1" applyBorder="1" applyAlignment="1">
      <alignment horizontal="left" vertical="top" wrapText="1"/>
    </xf>
    <xf numFmtId="0" fontId="0" fillId="0" borderId="23" xfId="0" applyBorder="1" applyAlignment="1">
      <alignment horizontal="center"/>
    </xf>
    <xf numFmtId="0" fontId="12" fillId="0" borderId="2" xfId="0" applyFont="1" applyBorder="1" applyAlignment="1">
      <alignment horizontal="left" vertical="center" wrapText="1"/>
    </xf>
    <xf numFmtId="0" fontId="12" fillId="21" borderId="2" xfId="0" applyFont="1" applyFill="1" applyBorder="1" applyAlignment="1">
      <alignment horizontal="left" vertical="center" wrapText="1"/>
    </xf>
    <xf numFmtId="9" fontId="0" fillId="0" borderId="2" xfId="4" applyFont="1" applyBorder="1" applyAlignment="1">
      <alignment horizontal="center" vertical="center"/>
    </xf>
    <xf numFmtId="0" fontId="21" fillId="8" borderId="2"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4" borderId="2"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0" fillId="0" borderId="0" xfId="0" applyFill="1" applyBorder="1" applyAlignment="1">
      <alignment horizontal="center" vertical="center"/>
    </xf>
    <xf numFmtId="0" fontId="21" fillId="0" borderId="0" xfId="0" applyFont="1" applyFill="1" applyBorder="1" applyAlignment="1">
      <alignment horizontal="center" vertical="center"/>
    </xf>
    <xf numFmtId="0" fontId="1" fillId="0" borderId="0" xfId="117" applyFont="1"/>
    <xf numFmtId="0" fontId="15" fillId="0" borderId="0" xfId="0" applyFont="1" applyBorder="1" applyAlignment="1">
      <alignment horizontal="left" vertical="top" wrapText="1"/>
    </xf>
    <xf numFmtId="0" fontId="35" fillId="0" borderId="0" xfId="0" applyFont="1" applyAlignment="1">
      <alignment horizontal="left" wrapText="1"/>
    </xf>
    <xf numFmtId="0" fontId="19" fillId="15" borderId="10" xfId="0" applyFont="1" applyFill="1" applyBorder="1" applyAlignment="1">
      <alignment horizontal="left" vertical="center" wrapText="1"/>
    </xf>
    <xf numFmtId="0" fontId="14" fillId="0" borderId="0" xfId="0" applyFont="1" applyAlignment="1">
      <alignment horizontal="left" wrapText="1"/>
    </xf>
    <xf numFmtId="0" fontId="61" fillId="0" borderId="0" xfId="0" applyFont="1" applyBorder="1" applyAlignment="1">
      <alignment vertical="center"/>
    </xf>
    <xf numFmtId="0" fontId="61" fillId="0" borderId="0" xfId="0" applyFont="1" applyAlignment="1">
      <alignment horizontal="left"/>
    </xf>
    <xf numFmtId="0" fontId="61" fillId="0" borderId="0" xfId="0" applyFont="1" applyAlignment="1">
      <alignment horizontal="center"/>
    </xf>
    <xf numFmtId="0" fontId="61" fillId="0" borderId="0" xfId="0" applyFont="1"/>
    <xf numFmtId="0" fontId="61" fillId="0" borderId="0" xfId="0" applyFont="1" applyBorder="1"/>
    <xf numFmtId="0" fontId="62" fillId="0" borderId="0" xfId="0" applyFont="1" applyBorder="1"/>
    <xf numFmtId="0" fontId="63" fillId="9" borderId="0" xfId="0" applyFont="1" applyFill="1"/>
    <xf numFmtId="0" fontId="61" fillId="9" borderId="0" xfId="0" applyFont="1" applyFill="1"/>
    <xf numFmtId="0" fontId="19" fillId="15" borderId="10" xfId="0" applyFont="1" applyFill="1" applyBorder="1" applyAlignment="1">
      <alignment vertical="center" wrapText="1"/>
    </xf>
    <xf numFmtId="9" fontId="0" fillId="0" borderId="0" xfId="4" applyFont="1"/>
    <xf numFmtId="0" fontId="0" fillId="0" borderId="24" xfId="0" applyBorder="1"/>
    <xf numFmtId="0" fontId="0" fillId="0" borderId="25" xfId="0" applyBorder="1"/>
    <xf numFmtId="0" fontId="0" fillId="0" borderId="26" xfId="0" applyBorder="1"/>
    <xf numFmtId="0" fontId="0" fillId="0" borderId="24" xfId="0" pivotButton="1" applyBorder="1"/>
    <xf numFmtId="0" fontId="0" fillId="0" borderId="27" xfId="0" applyBorder="1"/>
    <xf numFmtId="0" fontId="0" fillId="0" borderId="28" xfId="0" applyBorder="1"/>
    <xf numFmtId="0" fontId="0" fillId="0" borderId="30" xfId="0" applyBorder="1"/>
    <xf numFmtId="0" fontId="0" fillId="0" borderId="31" xfId="0" applyBorder="1"/>
    <xf numFmtId="0" fontId="0" fillId="0" borderId="24" xfId="0" applyNumberFormat="1" applyBorder="1"/>
    <xf numFmtId="0" fontId="0" fillId="0" borderId="30" xfId="0" applyNumberFormat="1" applyBorder="1"/>
    <xf numFmtId="0" fontId="0" fillId="0" borderId="31" xfId="0" applyNumberFormat="1" applyBorder="1"/>
    <xf numFmtId="0" fontId="0" fillId="0" borderId="27" xfId="0" applyNumberFormat="1" applyBorder="1"/>
    <xf numFmtId="0" fontId="0" fillId="0" borderId="32" xfId="0" applyNumberFormat="1" applyBorder="1"/>
    <xf numFmtId="0" fontId="0" fillId="0" borderId="28" xfId="0" applyNumberFormat="1" applyBorder="1"/>
    <xf numFmtId="0" fontId="0" fillId="0" borderId="33" xfId="0" applyNumberFormat="1" applyBorder="1"/>
    <xf numFmtId="0" fontId="0" fillId="0" borderId="29" xfId="0" applyNumberFormat="1" applyBorder="1"/>
    <xf numFmtId="0" fontId="35" fillId="0" borderId="0" xfId="0" applyFont="1" applyAlignment="1">
      <alignment horizontal="left" wrapText="1"/>
    </xf>
    <xf numFmtId="0" fontId="15" fillId="0" borderId="0" xfId="0" applyFont="1" applyBorder="1" applyAlignment="1">
      <alignment horizontal="left" vertical="top" wrapText="1"/>
    </xf>
    <xf numFmtId="0" fontId="34" fillId="0" borderId="0" xfId="0" applyFont="1" applyAlignment="1">
      <alignment horizontal="left" wrapText="1"/>
    </xf>
    <xf numFmtId="0" fontId="14" fillId="0" borderId="0" xfId="0" applyFont="1" applyAlignment="1">
      <alignment horizontal="left" wrapText="1"/>
    </xf>
    <xf numFmtId="0" fontId="38" fillId="2" borderId="0" xfId="0" applyFont="1" applyFill="1" applyAlignment="1">
      <alignment horizontal="left" vertical="center" wrapText="1"/>
    </xf>
    <xf numFmtId="0" fontId="19" fillId="15" borderId="10" xfId="0" applyFont="1" applyFill="1" applyBorder="1" applyAlignment="1">
      <alignment horizontal="left" vertical="center" wrapText="1"/>
    </xf>
    <xf numFmtId="0" fontId="39" fillId="11" borderId="3" xfId="0" applyFont="1" applyFill="1" applyBorder="1" applyAlignment="1">
      <alignment horizontal="center" vertical="center" textRotation="90" wrapText="1"/>
    </xf>
    <xf numFmtId="0" fontId="0" fillId="0" borderId="2" xfId="0" applyBorder="1" applyAlignment="1">
      <alignment vertical="top" wrapText="1"/>
    </xf>
    <xf numFmtId="0" fontId="16" fillId="17" borderId="0" xfId="0" applyFont="1" applyFill="1" applyAlignment="1">
      <alignment horizontal="center" vertical="center"/>
    </xf>
    <xf numFmtId="0" fontId="17" fillId="17" borderId="0" xfId="0" applyFont="1" applyFill="1" applyAlignment="1">
      <alignment horizontal="center" vertical="center"/>
    </xf>
    <xf numFmtId="0" fontId="16" fillId="17" borderId="0" xfId="0" applyFont="1" applyFill="1" applyBorder="1" applyAlignment="1">
      <alignment horizontal="center" vertical="center"/>
    </xf>
    <xf numFmtId="0" fontId="41" fillId="17" borderId="0" xfId="0" applyFont="1" applyFill="1" applyBorder="1" applyAlignment="1">
      <alignment horizontal="center" vertical="center"/>
    </xf>
    <xf numFmtId="0" fontId="0" fillId="0" borderId="0" xfId="0" applyAlignment="1">
      <alignment horizontal="left" indent="1"/>
    </xf>
    <xf numFmtId="0" fontId="23" fillId="0" borderId="0" xfId="0" applyFont="1" applyBorder="1" applyAlignment="1">
      <alignment horizontal="center" vertical="center"/>
    </xf>
    <xf numFmtId="0" fontId="0" fillId="0" borderId="2" xfId="0" applyBorder="1" applyAlignment="1">
      <alignment horizontal="center" vertical="center" wrapText="1"/>
    </xf>
    <xf numFmtId="0" fontId="0" fillId="53" borderId="2" xfId="0" applyFill="1" applyBorder="1" applyAlignment="1">
      <alignment horizontal="center" vertical="center"/>
    </xf>
    <xf numFmtId="0" fontId="0" fillId="16" borderId="2" xfId="0" applyFill="1" applyBorder="1" applyAlignment="1">
      <alignment horizontal="center" vertical="center"/>
    </xf>
    <xf numFmtId="0" fontId="0" fillId="0" borderId="10" xfId="0" applyBorder="1" applyAlignment="1"/>
    <xf numFmtId="0" fontId="19" fillId="0" borderId="10" xfId="0" applyFont="1" applyBorder="1" applyAlignment="1">
      <alignment vertical="center" wrapText="1"/>
    </xf>
    <xf numFmtId="0" fontId="22" fillId="53" borderId="2" xfId="0" applyFont="1" applyFill="1" applyBorder="1" applyAlignment="1">
      <alignment horizontal="center" vertical="center"/>
    </xf>
    <xf numFmtId="0" fontId="22" fillId="16" borderId="2" xfId="0" applyFont="1" applyFill="1" applyBorder="1" applyAlignment="1">
      <alignment horizontal="center" vertical="center"/>
    </xf>
    <xf numFmtId="0" fontId="0" fillId="0" borderId="34" xfId="0" applyBorder="1" applyAlignment="1">
      <alignment horizontal="center" vertical="center"/>
    </xf>
    <xf numFmtId="0" fontId="35" fillId="0" borderId="0" xfId="0" applyFont="1" applyAlignment="1">
      <alignment horizontal="left" wrapText="1"/>
    </xf>
    <xf numFmtId="0" fontId="15" fillId="0" borderId="0" xfId="0" applyFont="1" applyBorder="1" applyAlignment="1">
      <alignment horizontal="left" vertical="top" wrapText="1"/>
    </xf>
    <xf numFmtId="0" fontId="34" fillId="0" borderId="0" xfId="0" applyFont="1" applyAlignment="1">
      <alignment horizontal="left" wrapText="1"/>
    </xf>
    <xf numFmtId="0" fontId="15" fillId="2" borderId="0" xfId="0" applyFont="1" applyFill="1" applyAlignment="1">
      <alignment horizontal="left" vertical="top" wrapText="1"/>
    </xf>
    <xf numFmtId="0" fontId="38" fillId="0" borderId="0" xfId="0" applyFont="1" applyBorder="1" applyAlignment="1">
      <alignment horizontal="left" vertical="top" wrapText="1"/>
    </xf>
    <xf numFmtId="0" fontId="38" fillId="2" borderId="0" xfId="0" applyFont="1" applyFill="1" applyAlignment="1">
      <alignment horizontal="left" vertical="center" wrapText="1"/>
    </xf>
    <xf numFmtId="0" fontId="34" fillId="0" borderId="0" xfId="0" applyFont="1" applyAlignment="1">
      <alignment horizontal="left" vertical="top" wrapText="1"/>
    </xf>
    <xf numFmtId="0" fontId="15" fillId="0" borderId="0" xfId="0" applyFont="1" applyAlignment="1">
      <alignment horizontal="center" vertical="center" wrapText="1"/>
    </xf>
    <xf numFmtId="0" fontId="16" fillId="0" borderId="0" xfId="0" applyFont="1" applyAlignment="1">
      <alignment horizontal="center" vertical="center"/>
    </xf>
    <xf numFmtId="0" fontId="12" fillId="0" borderId="0" xfId="0" applyFont="1" applyBorder="1" applyAlignment="1">
      <alignment horizontal="center" vertical="top" wrapText="1"/>
    </xf>
    <xf numFmtId="0" fontId="12" fillId="0" borderId="0" xfId="0" applyFont="1" applyFill="1" applyBorder="1" applyAlignment="1">
      <alignment horizontal="center" vertical="top" wrapText="1"/>
    </xf>
    <xf numFmtId="0" fontId="14" fillId="0" borderId="0" xfId="0" applyFont="1" applyAlignment="1">
      <alignment horizontal="left" wrapText="1"/>
    </xf>
    <xf numFmtId="0" fontId="60" fillId="0" borderId="0" xfId="0" applyFont="1" applyAlignment="1">
      <alignment horizontal="left"/>
    </xf>
    <xf numFmtId="0" fontId="15" fillId="0" borderId="0" xfId="0" applyFont="1" applyBorder="1" applyAlignment="1">
      <alignment vertical="top" wrapText="1"/>
    </xf>
    <xf numFmtId="0" fontId="18" fillId="0" borderId="0" xfId="0" applyFont="1" applyBorder="1" applyAlignment="1">
      <alignment horizontal="left" vertical="top" wrapText="1"/>
    </xf>
    <xf numFmtId="0" fontId="15" fillId="0" borderId="0" xfId="0" applyFont="1" applyAlignment="1">
      <alignment horizontal="left" wrapText="1"/>
    </xf>
    <xf numFmtId="0" fontId="15" fillId="0" borderId="0" xfId="0" applyFont="1" applyAlignment="1">
      <alignment horizontal="left" vertical="top" wrapText="1"/>
    </xf>
    <xf numFmtId="0" fontId="15" fillId="0" borderId="13" xfId="0" applyFont="1" applyBorder="1" applyAlignment="1">
      <alignment horizontal="left" wrapText="1"/>
    </xf>
    <xf numFmtId="0" fontId="59" fillId="0" borderId="0" xfId="0" applyFont="1" applyAlignment="1">
      <alignment horizontal="left" vertical="center" wrapText="1"/>
    </xf>
    <xf numFmtId="0" fontId="19" fillId="0" borderId="11" xfId="0" applyFont="1" applyBorder="1" applyAlignment="1">
      <alignment horizontal="left" wrapText="1"/>
    </xf>
    <xf numFmtId="0" fontId="0" fillId="0" borderId="23" xfId="0" applyBorder="1" applyAlignment="1">
      <alignment horizontal="center" vertical="center"/>
    </xf>
    <xf numFmtId="0" fontId="0" fillId="0" borderId="35" xfId="0" applyBorder="1" applyAlignment="1">
      <alignment horizontal="center" vertical="center"/>
    </xf>
  </cellXfs>
  <cellStyles count="131">
    <cellStyle name="20% - Énfasis1" xfId="22" builtinId="30" customBuiltin="1"/>
    <cellStyle name="20% - Énfasis1 2" xfId="49"/>
    <cellStyle name="20% - Énfasis1 3" xfId="63"/>
    <cellStyle name="20% - Énfasis1 4" xfId="77"/>
    <cellStyle name="20% - Énfasis1 5" xfId="91"/>
    <cellStyle name="20% - Énfasis1 6" xfId="105"/>
    <cellStyle name="20% - Énfasis1 7" xfId="119"/>
    <cellStyle name="20% - Énfasis2" xfId="26" builtinId="34" customBuiltin="1"/>
    <cellStyle name="20% - Énfasis2 2" xfId="51"/>
    <cellStyle name="20% - Énfasis2 3" xfId="65"/>
    <cellStyle name="20% - Énfasis2 4" xfId="79"/>
    <cellStyle name="20% - Énfasis2 5" xfId="93"/>
    <cellStyle name="20% - Énfasis2 6" xfId="107"/>
    <cellStyle name="20% - Énfasis2 7" xfId="121"/>
    <cellStyle name="20% - Énfasis3" xfId="30" builtinId="38" customBuiltin="1"/>
    <cellStyle name="20% - Énfasis3 2" xfId="53"/>
    <cellStyle name="20% - Énfasis3 3" xfId="67"/>
    <cellStyle name="20% - Énfasis3 4" xfId="81"/>
    <cellStyle name="20% - Énfasis3 5" xfId="95"/>
    <cellStyle name="20% - Énfasis3 6" xfId="109"/>
    <cellStyle name="20% - Énfasis3 7" xfId="123"/>
    <cellStyle name="20% - Énfasis4" xfId="34" builtinId="42" customBuiltin="1"/>
    <cellStyle name="20% - Énfasis4 2" xfId="55"/>
    <cellStyle name="20% - Énfasis4 3" xfId="69"/>
    <cellStyle name="20% - Énfasis4 4" xfId="83"/>
    <cellStyle name="20% - Énfasis4 5" xfId="97"/>
    <cellStyle name="20% - Énfasis4 6" xfId="111"/>
    <cellStyle name="20% - Énfasis4 7" xfId="125"/>
    <cellStyle name="20% - Énfasis5" xfId="38" builtinId="46" customBuiltin="1"/>
    <cellStyle name="20% - Énfasis5 2" xfId="57"/>
    <cellStyle name="20% - Énfasis5 3" xfId="71"/>
    <cellStyle name="20% - Énfasis5 4" xfId="85"/>
    <cellStyle name="20% - Énfasis5 5" xfId="99"/>
    <cellStyle name="20% - Énfasis5 6" xfId="113"/>
    <cellStyle name="20% - Énfasis5 7" xfId="127"/>
    <cellStyle name="20% - Énfasis6" xfId="42" builtinId="50" customBuiltin="1"/>
    <cellStyle name="20% - Énfasis6 2" xfId="59"/>
    <cellStyle name="20% - Énfasis6 3" xfId="73"/>
    <cellStyle name="20% - Énfasis6 4" xfId="87"/>
    <cellStyle name="20% - Énfasis6 5" xfId="101"/>
    <cellStyle name="20% - Énfasis6 6" xfId="115"/>
    <cellStyle name="20% - Énfasis6 7" xfId="129"/>
    <cellStyle name="40% - Énfasis1" xfId="23" builtinId="31" customBuiltin="1"/>
    <cellStyle name="40% - Énfasis1 2" xfId="50"/>
    <cellStyle name="40% - Énfasis1 3" xfId="64"/>
    <cellStyle name="40% - Énfasis1 4" xfId="78"/>
    <cellStyle name="40% - Énfasis1 5" xfId="92"/>
    <cellStyle name="40% - Énfasis1 6" xfId="106"/>
    <cellStyle name="40% - Énfasis1 7" xfId="120"/>
    <cellStyle name="40% - Énfasis2" xfId="27" builtinId="35" customBuiltin="1"/>
    <cellStyle name="40% - Énfasis2 2" xfId="52"/>
    <cellStyle name="40% - Énfasis2 3" xfId="66"/>
    <cellStyle name="40% - Énfasis2 4" xfId="80"/>
    <cellStyle name="40% - Énfasis2 5" xfId="94"/>
    <cellStyle name="40% - Énfasis2 6" xfId="108"/>
    <cellStyle name="40% - Énfasis2 7" xfId="122"/>
    <cellStyle name="40% - Énfasis3" xfId="31" builtinId="39" customBuiltin="1"/>
    <cellStyle name="40% - Énfasis3 2" xfId="54"/>
    <cellStyle name="40% - Énfasis3 3" xfId="68"/>
    <cellStyle name="40% - Énfasis3 4" xfId="82"/>
    <cellStyle name="40% - Énfasis3 5" xfId="96"/>
    <cellStyle name="40% - Énfasis3 6" xfId="110"/>
    <cellStyle name="40% - Énfasis3 7" xfId="124"/>
    <cellStyle name="40% - Énfasis4" xfId="35" builtinId="43" customBuiltin="1"/>
    <cellStyle name="40% - Énfasis4 2" xfId="56"/>
    <cellStyle name="40% - Énfasis4 3" xfId="70"/>
    <cellStyle name="40% - Énfasis4 4" xfId="84"/>
    <cellStyle name="40% - Énfasis4 5" xfId="98"/>
    <cellStyle name="40% - Énfasis4 6" xfId="112"/>
    <cellStyle name="40% - Énfasis4 7" xfId="126"/>
    <cellStyle name="40% - Énfasis5" xfId="39" builtinId="47" customBuiltin="1"/>
    <cellStyle name="40% - Énfasis5 2" xfId="58"/>
    <cellStyle name="40% - Énfasis5 3" xfId="72"/>
    <cellStyle name="40% - Énfasis5 4" xfId="86"/>
    <cellStyle name="40% - Énfasis5 5" xfId="100"/>
    <cellStyle name="40% - Énfasis5 6" xfId="114"/>
    <cellStyle name="40% - Énfasis5 7" xfId="128"/>
    <cellStyle name="40% - Énfasis6" xfId="43" builtinId="51" customBuiltin="1"/>
    <cellStyle name="40% - Énfasis6 2" xfId="60"/>
    <cellStyle name="40% - Énfasis6 3" xfId="74"/>
    <cellStyle name="40% - Énfasis6 4" xfId="88"/>
    <cellStyle name="40% - Énfasis6 5" xfId="102"/>
    <cellStyle name="40% - Énfasis6 6" xfId="116"/>
    <cellStyle name="40% - Énfasis6 7" xfId="130"/>
    <cellStyle name="60% - Énfasis1" xfId="24" builtinId="32" customBuiltin="1"/>
    <cellStyle name="60% - Énfasis2" xfId="28" builtinId="36" customBuiltin="1"/>
    <cellStyle name="60% - Énfasis3" xfId="32" builtinId="40" customBuiltin="1"/>
    <cellStyle name="60% - Énfasis4" xfId="36" builtinId="44" customBuiltin="1"/>
    <cellStyle name="60% - Énfasis5" xfId="40" builtinId="48" customBuiltin="1"/>
    <cellStyle name="60% - Énfasis6" xfId="44" builtinId="52" customBuiltin="1"/>
    <cellStyle name="Buena" xfId="10" builtinId="26" customBuiltin="1"/>
    <cellStyle name="Cálculo" xfId="15" builtinId="22" customBuiltin="1"/>
    <cellStyle name="Celda de comprobación" xfId="17" builtinId="23" customBuiltin="1"/>
    <cellStyle name="Celda vinculada" xfId="16" builtinId="24" customBuiltin="1"/>
    <cellStyle name="Encabezado 1" xfId="6" builtinId="16" customBuiltin="1"/>
    <cellStyle name="Encabezado 4" xfId="9" builtinId="19" customBuiltin="1"/>
    <cellStyle name="Énfasis1" xfId="21" builtinId="29" customBuiltin="1"/>
    <cellStyle name="Énfasis2" xfId="25" builtinId="33" customBuiltin="1"/>
    <cellStyle name="Énfasis3" xfId="29" builtinId="37" customBuiltin="1"/>
    <cellStyle name="Énfasis4" xfId="33" builtinId="41" customBuiltin="1"/>
    <cellStyle name="Énfasis5" xfId="37" builtinId="45" customBuiltin="1"/>
    <cellStyle name="Énfasis6" xfId="41" builtinId="49" customBuiltin="1"/>
    <cellStyle name="Entrada" xfId="13" builtinId="20" customBuiltin="1"/>
    <cellStyle name="Incorrecto" xfId="11" builtinId="27" customBuiltin="1"/>
    <cellStyle name="Neutral" xfId="12" builtinId="28" customBuiltin="1"/>
    <cellStyle name="Normal" xfId="0" builtinId="0"/>
    <cellStyle name="Normal 2" xfId="1"/>
    <cellStyle name="Normal 3" xfId="45"/>
    <cellStyle name="Normal 4" xfId="47"/>
    <cellStyle name="Normal 5" xfId="61"/>
    <cellStyle name="Normal 6" xfId="75"/>
    <cellStyle name="Normal 7" xfId="89"/>
    <cellStyle name="Normal 8" xfId="103"/>
    <cellStyle name="Normal 9" xfId="117"/>
    <cellStyle name="Normal_Hoja1" xfId="2"/>
    <cellStyle name="Normal_Hoja2" xfId="3"/>
    <cellStyle name="Notas 2" xfId="46"/>
    <cellStyle name="Notas 3" xfId="48"/>
    <cellStyle name="Notas 4" xfId="62"/>
    <cellStyle name="Notas 5" xfId="76"/>
    <cellStyle name="Notas 6" xfId="90"/>
    <cellStyle name="Notas 7" xfId="104"/>
    <cellStyle name="Notas 8" xfId="118"/>
    <cellStyle name="Porcentaje" xfId="4" builtinId="5"/>
    <cellStyle name="Salida" xfId="14" builtinId="21" customBuiltin="1"/>
    <cellStyle name="Texto de advertencia" xfId="18" builtinId="11" customBuiltin="1"/>
    <cellStyle name="Texto explicativo" xfId="19" builtinId="53" customBuiltin="1"/>
    <cellStyle name="Título" xfId="5" builtinId="15" customBuiltin="1"/>
    <cellStyle name="Título 2" xfId="7" builtinId="17" customBuiltin="1"/>
    <cellStyle name="Título 3" xfId="8" builtinId="18" customBuiltin="1"/>
    <cellStyle name="Total" xfId="20" builtinId="25" customBuiltin="1"/>
  </cellStyles>
  <dxfs count="2">
    <dxf>
      <font>
        <condense val="0"/>
        <extend val="0"/>
        <color rgb="FF9C0006"/>
      </font>
      <fill>
        <patternFill>
          <bgColor rgb="FFFFC7CE"/>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0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0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9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BUC!$B$24:$B$50</c:f>
              <c:strCache>
                <c:ptCount val="27"/>
                <c:pt idx="0">
                  <c:v>F. Geografía e Historia</c:v>
                </c:pt>
                <c:pt idx="1">
                  <c:v>F. Educación - Centro de Formación del Profesorado</c:v>
                </c:pt>
                <c:pt idx="2">
                  <c:v>F. Filología</c:v>
                </c:pt>
                <c:pt idx="3">
                  <c:v>F. Ciencias de la Información</c:v>
                </c:pt>
                <c:pt idx="4">
                  <c:v>F. Derecho</c:v>
                </c:pt>
                <c:pt idx="5">
                  <c:v>F. Farmacia</c:v>
                </c:pt>
                <c:pt idx="6">
                  <c:v>F. Medicina</c:v>
                </c:pt>
                <c:pt idx="7">
                  <c:v>F. Ciencias Políticas y Sociología</c:v>
                </c:pt>
                <c:pt idx="8">
                  <c:v>F. Ciencias Químicas</c:v>
                </c:pt>
                <c:pt idx="9">
                  <c:v>F. Ciencias Físicas</c:v>
                </c:pt>
                <c:pt idx="10">
                  <c:v>F. Ciencias Matemáticas</c:v>
                </c:pt>
                <c:pt idx="11">
                  <c:v>F. Psicología</c:v>
                </c:pt>
                <c:pt idx="12">
                  <c:v>F. Bellas Artes</c:v>
                </c:pt>
                <c:pt idx="13">
                  <c:v>F. Enfermería, Fisioterapia y Podología</c:v>
                </c:pt>
                <c:pt idx="14">
                  <c:v>F. Veterinaria</c:v>
                </c:pt>
                <c:pt idx="15">
                  <c:v>F. Ciencias Económicas y Empresariales</c:v>
                </c:pt>
                <c:pt idx="16">
                  <c:v>F. Informática</c:v>
                </c:pt>
                <c:pt idx="17">
                  <c:v>F. Ciencias Biológicas</c:v>
                </c:pt>
                <c:pt idx="18">
                  <c:v>F. Filosofía</c:v>
                </c:pt>
                <c:pt idx="19">
                  <c:v>F. Comercio y Turismo</c:v>
                </c:pt>
                <c:pt idx="20">
                  <c:v>F. Óptica y Optometría</c:v>
                </c:pt>
                <c:pt idx="21">
                  <c:v>F. Trabajo Social</c:v>
                </c:pt>
                <c:pt idx="22">
                  <c:v>F. Estudios Estadísticos</c:v>
                </c:pt>
                <c:pt idx="23">
                  <c:v>F. Ciencias de la Documentación</c:v>
                </c:pt>
                <c:pt idx="24">
                  <c:v>F. Ciencias Geológicas</c:v>
                </c:pt>
                <c:pt idx="25">
                  <c:v>F. Odontología</c:v>
                </c:pt>
                <c:pt idx="26">
                  <c:v>Otro</c:v>
                </c:pt>
              </c:strCache>
            </c:strRef>
          </c:cat>
          <c:val>
            <c:numRef>
              <c:f>BUC!$C$24:$C$50</c:f>
              <c:numCache>
                <c:formatCode>General</c:formatCode>
                <c:ptCount val="27"/>
                <c:pt idx="0">
                  <c:v>225</c:v>
                </c:pt>
                <c:pt idx="1">
                  <c:v>167</c:v>
                </c:pt>
                <c:pt idx="2">
                  <c:v>141</c:v>
                </c:pt>
                <c:pt idx="3">
                  <c:v>141</c:v>
                </c:pt>
                <c:pt idx="4">
                  <c:v>127</c:v>
                </c:pt>
                <c:pt idx="5">
                  <c:v>118</c:v>
                </c:pt>
                <c:pt idx="6">
                  <c:v>110</c:v>
                </c:pt>
                <c:pt idx="7">
                  <c:v>103</c:v>
                </c:pt>
                <c:pt idx="8">
                  <c:v>102</c:v>
                </c:pt>
                <c:pt idx="9">
                  <c:v>84</c:v>
                </c:pt>
                <c:pt idx="10">
                  <c:v>79</c:v>
                </c:pt>
                <c:pt idx="11">
                  <c:v>79</c:v>
                </c:pt>
                <c:pt idx="12">
                  <c:v>74</c:v>
                </c:pt>
                <c:pt idx="13">
                  <c:v>65</c:v>
                </c:pt>
                <c:pt idx="14">
                  <c:v>61</c:v>
                </c:pt>
                <c:pt idx="15">
                  <c:v>58</c:v>
                </c:pt>
                <c:pt idx="16">
                  <c:v>56</c:v>
                </c:pt>
                <c:pt idx="17">
                  <c:v>52</c:v>
                </c:pt>
                <c:pt idx="18">
                  <c:v>47</c:v>
                </c:pt>
                <c:pt idx="19">
                  <c:v>38</c:v>
                </c:pt>
                <c:pt idx="20">
                  <c:v>37</c:v>
                </c:pt>
                <c:pt idx="21">
                  <c:v>36</c:v>
                </c:pt>
                <c:pt idx="22">
                  <c:v>31</c:v>
                </c:pt>
                <c:pt idx="23">
                  <c:v>26</c:v>
                </c:pt>
                <c:pt idx="24">
                  <c:v>25</c:v>
                </c:pt>
                <c:pt idx="25">
                  <c:v>20</c:v>
                </c:pt>
                <c:pt idx="26">
                  <c:v>13</c:v>
                </c:pt>
              </c:numCache>
            </c:numRef>
          </c:val>
          <c:extLst xmlns:c16r2="http://schemas.microsoft.com/office/drawing/2015/06/char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1933070624"/>
        <c:axId val="1933064096"/>
      </c:barChart>
      <c:catAx>
        <c:axId val="1933070624"/>
        <c:scaling>
          <c:orientation val="maxMin"/>
        </c:scaling>
        <c:delete val="0"/>
        <c:axPos val="l"/>
        <c:numFmt formatCode="General" sourceLinked="0"/>
        <c:majorTickMark val="out"/>
        <c:minorTickMark val="none"/>
        <c:tickLblPos val="nextTo"/>
        <c:crossAx val="1933064096"/>
        <c:crosses val="autoZero"/>
        <c:auto val="1"/>
        <c:lblAlgn val="ctr"/>
        <c:lblOffset val="100"/>
        <c:noMultiLvlLbl val="0"/>
      </c:catAx>
      <c:valAx>
        <c:axId val="1933064096"/>
        <c:scaling>
          <c:orientation val="minMax"/>
        </c:scaling>
        <c:delete val="1"/>
        <c:axPos val="t"/>
        <c:numFmt formatCode="General" sourceLinked="1"/>
        <c:majorTickMark val="out"/>
        <c:minorTickMark val="none"/>
        <c:tickLblPos val="none"/>
        <c:crossAx val="1933070624"/>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8E-2"/>
          <c:w val="0.643122676579928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B7FF-4B10-A375-223536AB7477}"/>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B7FF-4B10-A375-223536AB7477}"/>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B7FF-4B10-A375-223536AB7477}"/>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B7FF-4B10-A375-223536AB7477}"/>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B7FF-4B10-A375-223536AB7477}"/>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B7FF-4B10-A375-223536AB7477}"/>
              </c:ext>
            </c:extLst>
          </c:dPt>
          <c:val>
            <c:numRef>
              <c:f>BUC!$C$147:$H$147</c:f>
            </c:numRef>
          </c:val>
          <c:extLst xmlns:c16r2="http://schemas.microsoft.com/office/drawing/2015/06/chart">
            <c:ext xmlns:c16="http://schemas.microsoft.com/office/drawing/2014/chart" uri="{C3380CC4-5D6E-409C-BE32-E72D297353CC}">
              <c16:uniqueId val="{0000000C-B7FF-4B10-A375-223536AB74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biblioteca'!$C$164:$D$164</c:f>
              <c:strCache>
                <c:ptCount val="2"/>
                <c:pt idx="0">
                  <c:v>Sí</c:v>
                </c:pt>
                <c:pt idx="1">
                  <c:v>No</c:v>
                </c:pt>
              </c:strCache>
            </c:strRef>
          </c:cat>
          <c:val>
            <c:numRef>
              <c:f>'Por biblioteca'!$C$165:$D$165</c:f>
              <c:numCache>
                <c:formatCode>General</c:formatCode>
                <c:ptCount val="2"/>
                <c:pt idx="0">
                  <c:v>20</c:v>
                </c:pt>
                <c:pt idx="1">
                  <c:v>82</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6F1-49ED-9EF9-5A7745F9927E}"/>
              </c:ext>
            </c:extLst>
          </c:dPt>
          <c:val>
            <c:numRef>
              <c:f>'Por biblioteca'!$C$173:$H$173</c:f>
              <c:numCache>
                <c:formatCode>General</c:formatCode>
                <c:ptCount val="6"/>
                <c:pt idx="0">
                  <c:v>4</c:v>
                </c:pt>
                <c:pt idx="1">
                  <c:v>11</c:v>
                </c:pt>
                <c:pt idx="2">
                  <c:v>39</c:v>
                </c:pt>
                <c:pt idx="3">
                  <c:v>29</c:v>
                </c:pt>
                <c:pt idx="4">
                  <c:v>18</c:v>
                </c:pt>
                <c:pt idx="5">
                  <c:v>1</c:v>
                </c:pt>
              </c:numCache>
            </c:numRef>
          </c:val>
          <c:extLst xmlns:c16r2="http://schemas.microsoft.com/office/drawing/2015/06/char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7E4F-4271-8466-E0B008C1618B}"/>
              </c:ext>
            </c:extLst>
          </c:dPt>
          <c:val>
            <c:numRef>
              <c:f>'Por biblioteca'!$P$173</c:f>
              <c:numCache>
                <c:formatCode>0.0</c:formatCode>
                <c:ptCount val="1"/>
                <c:pt idx="0">
                  <c:v>6.1386138613861387</c:v>
                </c:pt>
              </c:numCache>
            </c:numRef>
          </c:val>
          <c:extLst xmlns:c16r2="http://schemas.microsoft.com/office/drawing/2015/06/char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2011004928"/>
        <c:axId val="2011010912"/>
      </c:barChart>
      <c:catAx>
        <c:axId val="2011004928"/>
        <c:scaling>
          <c:orientation val="minMax"/>
        </c:scaling>
        <c:delete val="1"/>
        <c:axPos val="b"/>
        <c:majorTickMark val="out"/>
        <c:minorTickMark val="none"/>
        <c:tickLblPos val="none"/>
        <c:crossAx val="2011010912"/>
        <c:crosses val="autoZero"/>
        <c:auto val="1"/>
        <c:lblAlgn val="ctr"/>
        <c:lblOffset val="100"/>
        <c:noMultiLvlLbl val="0"/>
      </c:catAx>
      <c:valAx>
        <c:axId val="20110109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1100492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6F1-49ED-9EF9-5A7745F9927E}"/>
              </c:ext>
            </c:extLst>
          </c:dPt>
          <c:val>
            <c:numRef>
              <c:f>'Por biblioteca'!$C$177:$H$177</c:f>
              <c:numCache>
                <c:formatCode>General</c:formatCode>
                <c:ptCount val="6"/>
                <c:pt idx="0">
                  <c:v>10</c:v>
                </c:pt>
                <c:pt idx="1">
                  <c:v>17</c:v>
                </c:pt>
                <c:pt idx="2">
                  <c:v>43</c:v>
                </c:pt>
                <c:pt idx="3">
                  <c:v>17</c:v>
                </c:pt>
                <c:pt idx="4">
                  <c:v>13</c:v>
                </c:pt>
                <c:pt idx="5">
                  <c:v>2</c:v>
                </c:pt>
              </c:numCache>
            </c:numRef>
          </c:val>
          <c:extLst xmlns:c16r2="http://schemas.microsoft.com/office/drawing/2015/06/char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7E4F-4271-8466-E0B008C1618B}"/>
              </c:ext>
            </c:extLst>
          </c:dPt>
          <c:val>
            <c:numRef>
              <c:f>'Por biblioteca'!$P$177</c:f>
              <c:numCache>
                <c:formatCode>0.0</c:formatCode>
                <c:ptCount val="1"/>
                <c:pt idx="0">
                  <c:v>5.15</c:v>
                </c:pt>
              </c:numCache>
            </c:numRef>
          </c:val>
          <c:extLst xmlns:c16r2="http://schemas.microsoft.com/office/drawing/2015/06/char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2011009280"/>
        <c:axId val="2011001664"/>
      </c:barChart>
      <c:catAx>
        <c:axId val="2011009280"/>
        <c:scaling>
          <c:orientation val="minMax"/>
        </c:scaling>
        <c:delete val="1"/>
        <c:axPos val="b"/>
        <c:majorTickMark val="out"/>
        <c:minorTickMark val="none"/>
        <c:tickLblPos val="none"/>
        <c:crossAx val="2011001664"/>
        <c:crosses val="autoZero"/>
        <c:auto val="1"/>
        <c:lblAlgn val="ctr"/>
        <c:lblOffset val="100"/>
        <c:noMultiLvlLbl val="0"/>
      </c:catAx>
      <c:valAx>
        <c:axId val="20110016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1100928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'Por biblioteca'!$J$191:$K$191</c:f>
              <c:strCache>
                <c:ptCount val="2"/>
                <c:pt idx="0">
                  <c:v>Sí</c:v>
                </c:pt>
                <c:pt idx="1">
                  <c:v>No</c:v>
                </c:pt>
              </c:strCache>
            </c:strRef>
          </c:cat>
          <c:val>
            <c:numRef>
              <c:f>'Por biblioteca'!$J$196:$K$196</c:f>
              <c:numCache>
                <c:formatCode>General</c:formatCode>
                <c:ptCount val="2"/>
                <c:pt idx="0">
                  <c:v>12</c:v>
                </c:pt>
                <c:pt idx="1">
                  <c:v>90</c:v>
                </c:pt>
              </c:numCache>
            </c:numRef>
          </c:val>
          <c:extLst xmlns:c16r2="http://schemas.microsoft.com/office/drawing/2015/06/char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'para indicadores'!$J$3</c:f>
          <c:strCache>
            <c:ptCount val="1"/>
            <c:pt idx="0">
              <c:v>3.19 Valora la información que recibes de la Biblioteca a traves de nuestras redes sociales. Año 2020</c:v>
            </c:pt>
          </c:strCache>
        </c:strRef>
      </c:tx>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Pt>
            <c:idx val="4"/>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0-B767-4D0C-8C1E-6A642A6E8F8B}"/>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'para indicadores'!$J$7:$J$34</c:f>
              <c:strCache>
                <c:ptCount val="28"/>
                <c:pt idx="0">
                  <c:v>F. Ciencias Biológicas</c:v>
                </c:pt>
                <c:pt idx="1">
                  <c:v>F. Ciencias de la Documentación</c:v>
                </c:pt>
                <c:pt idx="2">
                  <c:v>F. Ciencias de la Información</c:v>
                </c:pt>
                <c:pt idx="3">
                  <c:v>F. Ciencias Económicas y Empresariales</c:v>
                </c:pt>
                <c:pt idx="4">
                  <c:v>F. Ciencias Físicas</c:v>
                </c:pt>
                <c:pt idx="5">
                  <c:v>F. Ciencias Geológicas</c:v>
                </c:pt>
                <c:pt idx="6">
                  <c:v>F. Ciencias Matemáticas</c:v>
                </c:pt>
                <c:pt idx="7">
                  <c:v>F. Ciencias Políticas y Sociología</c:v>
                </c:pt>
                <c:pt idx="8">
                  <c:v>F. Ciencias Químicas</c:v>
                </c:pt>
                <c:pt idx="9">
                  <c:v>F. Comercio y Turismo</c:v>
                </c:pt>
                <c:pt idx="10">
                  <c:v>F. Derecho</c:v>
                </c:pt>
                <c:pt idx="11">
                  <c:v>F. Educación - Centro de Formación del Profesorado</c:v>
                </c:pt>
                <c:pt idx="12">
                  <c:v>F. Enfermería, Fisioterapia y Podología</c:v>
                </c:pt>
                <c:pt idx="13">
                  <c:v>F. Estudios Estadísticos</c:v>
                </c:pt>
                <c:pt idx="14">
                  <c:v>F. Farmacia</c:v>
                </c:pt>
                <c:pt idx="15">
                  <c:v>F. Filología</c:v>
                </c:pt>
                <c:pt idx="16">
                  <c:v>F. Filosofía</c:v>
                </c:pt>
                <c:pt idx="17">
                  <c:v>F. Geografía e Historia</c:v>
                </c:pt>
                <c:pt idx="18">
                  <c:v>F. Informática</c:v>
                </c:pt>
                <c:pt idx="19">
                  <c:v>F. Medicina</c:v>
                </c:pt>
                <c:pt idx="20">
                  <c:v>F. Odontología</c:v>
                </c:pt>
                <c:pt idx="21">
                  <c:v>F. Óptica y Optometría</c:v>
                </c:pt>
                <c:pt idx="22">
                  <c:v>F. Psicología</c:v>
                </c:pt>
                <c:pt idx="23">
                  <c:v>F. Trabajo Social</c:v>
                </c:pt>
                <c:pt idx="24">
                  <c:v>F. Veterinaria</c:v>
                </c:pt>
                <c:pt idx="25">
                  <c:v>Otro</c:v>
                </c:pt>
                <c:pt idx="26">
                  <c:v>(en blanco)</c:v>
                </c:pt>
                <c:pt idx="27">
                  <c:v>Total general</c:v>
                </c:pt>
              </c:strCache>
            </c:strRef>
          </c:cat>
          <c:val>
            <c:numRef>
              <c:f>'para indicadores'!$P$7:$P$34</c:f>
              <c:numCache>
                <c:formatCode>0.0</c:formatCode>
                <c:ptCount val="28"/>
                <c:pt idx="0">
                  <c:v>4.8936170212765955</c:v>
                </c:pt>
                <c:pt idx="1">
                  <c:v>4.4000000000000004</c:v>
                </c:pt>
                <c:pt idx="2">
                  <c:v>5.665322580645161</c:v>
                </c:pt>
                <c:pt idx="3">
                  <c:v>5.1530612244897958</c:v>
                </c:pt>
                <c:pt idx="4">
                  <c:v>4.375</c:v>
                </c:pt>
                <c:pt idx="5">
                  <c:v>5.520833333333333</c:v>
                </c:pt>
                <c:pt idx="6" formatCode="General">
                  <c:v>5.4513888888888893</c:v>
                </c:pt>
                <c:pt idx="7" formatCode="General">
                  <c:v>4.139784946236559</c:v>
                </c:pt>
                <c:pt idx="8" formatCode="General">
                  <c:v>5.1530612244897958</c:v>
                </c:pt>
                <c:pt idx="9" formatCode="General">
                  <c:v>4.8529411764705879</c:v>
                </c:pt>
                <c:pt idx="10" formatCode="General">
                  <c:v>4.9375</c:v>
                </c:pt>
                <c:pt idx="11" formatCode="General">
                  <c:v>4.4155844155844157</c:v>
                </c:pt>
                <c:pt idx="12" formatCode="General">
                  <c:v>4.7983870967741939</c:v>
                </c:pt>
                <c:pt idx="13" formatCode="General">
                  <c:v>4.6428571428571432</c:v>
                </c:pt>
                <c:pt idx="14" formatCode="General">
                  <c:v>4.1741071428571432</c:v>
                </c:pt>
                <c:pt idx="15" formatCode="General">
                  <c:v>5.3888888888888893</c:v>
                </c:pt>
                <c:pt idx="16" formatCode="General">
                  <c:v>5</c:v>
                </c:pt>
                <c:pt idx="17" formatCode="General">
                  <c:v>4.5574162679425836</c:v>
                </c:pt>
                <c:pt idx="18" formatCode="General">
                  <c:v>4.5</c:v>
                </c:pt>
                <c:pt idx="19" formatCode="General">
                  <c:v>3.9249999999999998</c:v>
                </c:pt>
                <c:pt idx="20" formatCode="General">
                  <c:v>6.5</c:v>
                </c:pt>
                <c:pt idx="21" formatCode="General">
                  <c:v>4.5714285714285712</c:v>
                </c:pt>
                <c:pt idx="22" formatCode="General">
                  <c:v>5.9246575342465757</c:v>
                </c:pt>
                <c:pt idx="23" formatCode="General">
                  <c:v>4.5</c:v>
                </c:pt>
                <c:pt idx="24" formatCode="General">
                  <c:v>5.7142857142857144</c:v>
                </c:pt>
                <c:pt idx="25" formatCode="General">
                  <c:v>4.25</c:v>
                </c:pt>
                <c:pt idx="26" formatCode="General">
                  <c:v>4.833333333333333</c:v>
                </c:pt>
                <c:pt idx="27" formatCode="General">
                  <c:v>4.8645886561062852</c:v>
                </c:pt>
              </c:numCache>
            </c:numRef>
          </c:val>
          <c:extLst xmlns:c16r2="http://schemas.microsoft.com/office/drawing/2015/06/chart">
            <c:ext xmlns:c16="http://schemas.microsoft.com/office/drawing/2014/chart" uri="{C3380CC4-5D6E-409C-BE32-E72D297353CC}">
              <c16:uniqueId val="{00000000-FE48-44C6-B013-0CD3BDCF48B1}"/>
            </c:ext>
          </c:extLst>
        </c:ser>
        <c:dLbls>
          <c:showLegendKey val="0"/>
          <c:showVal val="1"/>
          <c:showCatName val="0"/>
          <c:showSerName val="0"/>
          <c:showPercent val="0"/>
          <c:showBubbleSize val="0"/>
        </c:dLbls>
        <c:gapWidth val="150"/>
        <c:axId val="2011002208"/>
        <c:axId val="2011004384"/>
      </c:barChart>
      <c:catAx>
        <c:axId val="2011002208"/>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2011004384"/>
        <c:crosses val="autoZero"/>
        <c:auto val="1"/>
        <c:lblAlgn val="ctr"/>
        <c:lblOffset val="100"/>
        <c:noMultiLvlLbl val="0"/>
      </c:catAx>
      <c:valAx>
        <c:axId val="2011004384"/>
        <c:scaling>
          <c:orientation val="minMax"/>
          <c:max val="10"/>
        </c:scaling>
        <c:delete val="0"/>
        <c:axPos val="b"/>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crossAx val="201100220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ES"/>
    </a:p>
  </c:txPr>
  <c:printSettings>
    <c:headerFooter/>
    <c:pageMargins b="0.75000000000000144" l="0.70000000000000062" r="0.70000000000000062" t="0.75000000000000144"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'para indicadores (2)'!$A$3</c:f>
          <c:strCache>
            <c:ptCount val="1"/>
            <c:pt idx="0">
              <c:v>3.19 Valora la información que recibes de la Biblioteca a traves de nuestras redes sociales. Año 2020</c:v>
            </c:pt>
          </c:strCache>
        </c:strRef>
      </c:tx>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es-ES"/>
        </a:p>
      </c:txPr>
    </c:title>
    <c:autoTitleDeleted val="0"/>
    <c:plotArea>
      <c:layout/>
      <c:barChart>
        <c:barDir val="bar"/>
        <c:grouping val="clustered"/>
        <c:varyColors val="0"/>
        <c:ser>
          <c:idx val="0"/>
          <c:order val="0"/>
          <c:spPr>
            <a:solidFill>
              <a:schemeClr val="accent1"/>
            </a:solidFill>
            <a:ln>
              <a:noFill/>
            </a:ln>
            <a:effectLst/>
          </c:spPr>
          <c:invertIfNegative val="0"/>
          <c:dPt>
            <c:idx val="4"/>
            <c:invertIfNegative val="0"/>
            <c:bubble3D val="0"/>
            <c:spPr>
              <a:solidFill>
                <a:schemeClr val="accent1"/>
              </a:solidFill>
              <a:ln>
                <a:noFill/>
              </a:ln>
              <a:effectLst/>
            </c:spPr>
            <c:extLst xmlns:c16r2="http://schemas.microsoft.com/office/drawing/2015/06/chart">
              <c:ext xmlns:c16="http://schemas.microsoft.com/office/drawing/2014/chart" uri="{C3380CC4-5D6E-409C-BE32-E72D297353CC}">
                <c16:uniqueId val="{00000000-B767-4D0C-8C1E-6A642A6E8F8B}"/>
              </c:ext>
            </c:extLst>
          </c:dPt>
          <c:dPt>
            <c:idx val="13"/>
            <c:invertIfNegative val="0"/>
            <c:bubble3D val="0"/>
            <c:spPr>
              <a:solidFill>
                <a:schemeClr val="accent2"/>
              </a:solidFill>
              <a:ln>
                <a:noFill/>
              </a:ln>
              <a:effectLst/>
            </c:spPr>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'para indicadores (2)'!$A$6:$A$34</c:f>
              <c:strCache>
                <c:ptCount val="29"/>
                <c:pt idx="0">
                  <c:v>F. Odontología</c:v>
                </c:pt>
                <c:pt idx="1">
                  <c:v>F. Psicología</c:v>
                </c:pt>
                <c:pt idx="2">
                  <c:v>F. Veterinaria</c:v>
                </c:pt>
                <c:pt idx="3">
                  <c:v>F. Ciencias de la Información</c:v>
                </c:pt>
                <c:pt idx="4">
                  <c:v>F. Ciencias Geológicas</c:v>
                </c:pt>
                <c:pt idx="5">
                  <c:v>F. Bellas Artes</c:v>
                </c:pt>
                <c:pt idx="6">
                  <c:v>F. Ciencias Matemáticas</c:v>
                </c:pt>
                <c:pt idx="7">
                  <c:v>F. Filología</c:v>
                </c:pt>
                <c:pt idx="8">
                  <c:v>F. Ciencias Económicas y Empresariales</c:v>
                </c:pt>
                <c:pt idx="9">
                  <c:v>F. Ciencias Químicas</c:v>
                </c:pt>
                <c:pt idx="10">
                  <c:v>F. Filosofía</c:v>
                </c:pt>
                <c:pt idx="11">
                  <c:v>F. Derecho</c:v>
                </c:pt>
                <c:pt idx="12">
                  <c:v>F. Ciencias Biológicas</c:v>
                </c:pt>
                <c:pt idx="13">
                  <c:v>Total general</c:v>
                </c:pt>
                <c:pt idx="14">
                  <c:v>F. Comercio y Turismo</c:v>
                </c:pt>
                <c:pt idx="15">
                  <c:v>(en blanco)</c:v>
                </c:pt>
                <c:pt idx="16">
                  <c:v>F. Enfermería, Fisioterapia y Podología</c:v>
                </c:pt>
                <c:pt idx="17">
                  <c:v>F. Estudios Estadísticos</c:v>
                </c:pt>
                <c:pt idx="18">
                  <c:v>F. Óptica y Optometría</c:v>
                </c:pt>
                <c:pt idx="19">
                  <c:v>F. Geografía e Historia</c:v>
                </c:pt>
                <c:pt idx="20">
                  <c:v>F. Informática</c:v>
                </c:pt>
                <c:pt idx="21">
                  <c:v>F. Trabajo Social</c:v>
                </c:pt>
                <c:pt idx="22">
                  <c:v>F. Educación - Centro de Formación del Profesorado</c:v>
                </c:pt>
                <c:pt idx="23">
                  <c:v>F. Ciencias de la Documentación</c:v>
                </c:pt>
                <c:pt idx="24">
                  <c:v>F. Ciencias Físicas</c:v>
                </c:pt>
                <c:pt idx="25">
                  <c:v>Otro</c:v>
                </c:pt>
                <c:pt idx="26">
                  <c:v>F. Farmacia</c:v>
                </c:pt>
                <c:pt idx="27">
                  <c:v>F. Ciencias Políticas y Sociología</c:v>
                </c:pt>
                <c:pt idx="28">
                  <c:v>F. Medicina</c:v>
                </c:pt>
              </c:strCache>
            </c:strRef>
          </c:cat>
          <c:val>
            <c:numRef>
              <c:f>'para indicadores (2)'!$B$6:$B$34</c:f>
              <c:numCache>
                <c:formatCode>General</c:formatCode>
                <c:ptCount val="29"/>
                <c:pt idx="0">
                  <c:v>6.5</c:v>
                </c:pt>
                <c:pt idx="1">
                  <c:v>5.9246575342465757</c:v>
                </c:pt>
                <c:pt idx="2">
                  <c:v>5.7142857142857144</c:v>
                </c:pt>
                <c:pt idx="3" formatCode="0.0">
                  <c:v>5.665322580645161</c:v>
                </c:pt>
                <c:pt idx="4" formatCode="0.0">
                  <c:v>5.520833333333333</c:v>
                </c:pt>
                <c:pt idx="5">
                  <c:v>5.4661016949152543</c:v>
                </c:pt>
                <c:pt idx="6">
                  <c:v>5.4513888888888893</c:v>
                </c:pt>
                <c:pt idx="7">
                  <c:v>5.3888888888888893</c:v>
                </c:pt>
                <c:pt idx="8" formatCode="0.0">
                  <c:v>5.1530612244897958</c:v>
                </c:pt>
                <c:pt idx="9">
                  <c:v>5.1530612244897958</c:v>
                </c:pt>
                <c:pt idx="10">
                  <c:v>5</c:v>
                </c:pt>
                <c:pt idx="11">
                  <c:v>4.9375</c:v>
                </c:pt>
                <c:pt idx="12" formatCode="0.0">
                  <c:v>4.8936170212765955</c:v>
                </c:pt>
                <c:pt idx="13">
                  <c:v>4.8645886561062852</c:v>
                </c:pt>
                <c:pt idx="14">
                  <c:v>4.8529411764705879</c:v>
                </c:pt>
                <c:pt idx="15">
                  <c:v>4.833333333333333</c:v>
                </c:pt>
                <c:pt idx="16">
                  <c:v>4.7983870967741939</c:v>
                </c:pt>
                <c:pt idx="17">
                  <c:v>4.6428571428571432</c:v>
                </c:pt>
                <c:pt idx="18">
                  <c:v>4.5714285714285712</c:v>
                </c:pt>
                <c:pt idx="19">
                  <c:v>4.5574162679425836</c:v>
                </c:pt>
                <c:pt idx="20">
                  <c:v>4.5</c:v>
                </c:pt>
                <c:pt idx="21">
                  <c:v>4.5</c:v>
                </c:pt>
                <c:pt idx="22">
                  <c:v>4.4155844155844157</c:v>
                </c:pt>
                <c:pt idx="23" formatCode="0.0">
                  <c:v>4.4000000000000004</c:v>
                </c:pt>
                <c:pt idx="24" formatCode="0.0">
                  <c:v>4.375</c:v>
                </c:pt>
                <c:pt idx="25">
                  <c:v>4.25</c:v>
                </c:pt>
                <c:pt idx="26">
                  <c:v>4.1741071428571432</c:v>
                </c:pt>
                <c:pt idx="27">
                  <c:v>4.139784946236559</c:v>
                </c:pt>
                <c:pt idx="28">
                  <c:v>3.9249999999999998</c:v>
                </c:pt>
              </c:numCache>
            </c:numRef>
          </c:val>
          <c:extLst xmlns:c16r2="http://schemas.microsoft.com/office/drawing/2015/06/chart">
            <c:ext xmlns:c16="http://schemas.microsoft.com/office/drawing/2014/chart" uri="{C3380CC4-5D6E-409C-BE32-E72D297353CC}">
              <c16:uniqueId val="{00000000-FE48-44C6-B013-0CD3BDCF48B1}"/>
            </c:ext>
          </c:extLst>
        </c:ser>
        <c:dLbls>
          <c:showLegendKey val="0"/>
          <c:showVal val="1"/>
          <c:showCatName val="0"/>
          <c:showSerName val="0"/>
          <c:showPercent val="0"/>
          <c:showBubbleSize val="0"/>
        </c:dLbls>
        <c:gapWidth val="150"/>
        <c:axId val="2020539600"/>
        <c:axId val="2020548848"/>
      </c:barChart>
      <c:catAx>
        <c:axId val="2020539600"/>
        <c:scaling>
          <c:orientation val="maxMin"/>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ES"/>
          </a:p>
        </c:txPr>
        <c:crossAx val="2020548848"/>
        <c:crosses val="autoZero"/>
        <c:auto val="1"/>
        <c:lblAlgn val="ctr"/>
        <c:lblOffset val="100"/>
        <c:noMultiLvlLbl val="0"/>
      </c:catAx>
      <c:valAx>
        <c:axId val="2020548848"/>
        <c:scaling>
          <c:orientation val="minMax"/>
          <c:max val="10"/>
        </c:scaling>
        <c:delete val="0"/>
        <c:axPos val="t"/>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ES"/>
          </a:p>
        </c:txPr>
        <c:crossAx val="2020539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ES"/>
    </a:p>
  </c:tx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3333-4919-B175-AB3A4DC7AA8D}"/>
              </c:ext>
            </c:extLst>
          </c:dPt>
          <c:val>
            <c:numRef>
              <c:f>BUC!$P$147</c:f>
            </c:numRef>
          </c:val>
          <c:extLst xmlns:c16r2="http://schemas.microsoft.com/office/drawing/2015/06/chart">
            <c:ext xmlns:c16="http://schemas.microsoft.com/office/drawing/2014/chart" uri="{C3380CC4-5D6E-409C-BE32-E72D297353CC}">
              <c16:uniqueId val="{00000002-3333-4919-B175-AB3A4DC7AA8D}"/>
            </c:ext>
          </c:extLst>
        </c:ser>
        <c:dLbls>
          <c:showLegendKey val="0"/>
          <c:showVal val="0"/>
          <c:showCatName val="0"/>
          <c:showSerName val="0"/>
          <c:showPercent val="0"/>
          <c:showBubbleSize val="0"/>
        </c:dLbls>
        <c:gapWidth val="0"/>
        <c:overlap val="100"/>
        <c:axId val="1933076064"/>
        <c:axId val="1933065728"/>
      </c:barChart>
      <c:catAx>
        <c:axId val="1933076064"/>
        <c:scaling>
          <c:orientation val="minMax"/>
        </c:scaling>
        <c:delete val="1"/>
        <c:axPos val="b"/>
        <c:majorTickMark val="out"/>
        <c:minorTickMark val="none"/>
        <c:tickLblPos val="none"/>
        <c:crossAx val="1933065728"/>
        <c:crosses val="autoZero"/>
        <c:auto val="1"/>
        <c:lblAlgn val="ctr"/>
        <c:lblOffset val="100"/>
        <c:noMultiLvlLbl val="0"/>
      </c:catAx>
      <c:valAx>
        <c:axId val="19330657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307606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DC9D-4130-8AAA-B47B7731A677}"/>
              </c:ext>
            </c:extLst>
          </c:dPt>
          <c:val>
            <c:numRef>
              <c:f>BUC!$C$172:$H$172</c:f>
              <c:numCache>
                <c:formatCode>General</c:formatCode>
                <c:ptCount val="6"/>
                <c:pt idx="0">
                  <c:v>63</c:v>
                </c:pt>
                <c:pt idx="1">
                  <c:v>131</c:v>
                </c:pt>
                <c:pt idx="2">
                  <c:v>523</c:v>
                </c:pt>
                <c:pt idx="3">
                  <c:v>836</c:v>
                </c:pt>
                <c:pt idx="4">
                  <c:v>556</c:v>
                </c:pt>
                <c:pt idx="5">
                  <c:v>23</c:v>
                </c:pt>
              </c:numCache>
            </c:numRef>
          </c:val>
          <c:extLst xmlns:c16r2="http://schemas.microsoft.com/office/drawing/2015/06/char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DE90-4D51-9E1A-BDDBFC0D5C97}"/>
              </c:ext>
            </c:extLst>
          </c:dPt>
          <c:val>
            <c:numRef>
              <c:f>BUC!$P$172</c:f>
              <c:numCache>
                <c:formatCode>0.0</c:formatCode>
                <c:ptCount val="1"/>
                <c:pt idx="0">
                  <c:v>7.0045045045045038</c:v>
                </c:pt>
              </c:numCache>
            </c:numRef>
          </c:val>
          <c:extLst xmlns:c16r2="http://schemas.microsoft.com/office/drawing/2015/06/char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933062464"/>
        <c:axId val="1933067360"/>
      </c:barChart>
      <c:catAx>
        <c:axId val="1933062464"/>
        <c:scaling>
          <c:orientation val="minMax"/>
        </c:scaling>
        <c:delete val="1"/>
        <c:axPos val="b"/>
        <c:majorTickMark val="out"/>
        <c:minorTickMark val="none"/>
        <c:tickLblPos val="none"/>
        <c:crossAx val="1933067360"/>
        <c:crosses val="autoZero"/>
        <c:auto val="1"/>
        <c:lblAlgn val="ctr"/>
        <c:lblOffset val="100"/>
        <c:noMultiLvlLbl val="0"/>
      </c:catAx>
      <c:valAx>
        <c:axId val="19330673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306246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77E-2"/>
          <c:w val="0.643122676579929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3FD4-409D-BF2D-7F32105D5F53}"/>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3FD4-409D-BF2D-7F32105D5F53}"/>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3FD4-409D-BF2D-7F32105D5F53}"/>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3FD4-409D-BF2D-7F32105D5F53}"/>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3FD4-409D-BF2D-7F32105D5F53}"/>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3FD4-409D-BF2D-7F32105D5F53}"/>
              </c:ext>
            </c:extLst>
          </c:dPt>
          <c:val>
            <c:numRef>
              <c:f>BUC!$C$175:$H$175</c:f>
            </c:numRef>
          </c:val>
          <c:extLst xmlns:c16r2="http://schemas.microsoft.com/office/drawing/2015/06/chart">
            <c:ext xmlns:c16="http://schemas.microsoft.com/office/drawing/2014/chart" uri="{C3380CC4-5D6E-409C-BE32-E72D297353CC}">
              <c16:uniqueId val="{0000000C-3FD4-409D-BF2D-7F32105D5F5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36"/>
          <c:y val="0.14634204435834441"/>
          <c:w val="0.168224682901675"/>
          <c:h val="0.756100562518117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9609-4DC6-A8C8-B4C7C74A7399}"/>
              </c:ext>
            </c:extLst>
          </c:dPt>
          <c:val>
            <c:numRef>
              <c:f>BUC!$P$175</c:f>
            </c:numRef>
          </c:val>
          <c:extLst xmlns:c16r2="http://schemas.microsoft.com/office/drawing/2015/06/chart">
            <c:ext xmlns:c16="http://schemas.microsoft.com/office/drawing/2014/chart" uri="{C3380CC4-5D6E-409C-BE32-E72D297353CC}">
              <c16:uniqueId val="{00000002-9609-4DC6-A8C8-B4C7C74A7399}"/>
            </c:ext>
          </c:extLst>
        </c:ser>
        <c:dLbls>
          <c:showLegendKey val="0"/>
          <c:showVal val="0"/>
          <c:showCatName val="0"/>
          <c:showSerName val="0"/>
          <c:showPercent val="0"/>
          <c:showBubbleSize val="0"/>
        </c:dLbls>
        <c:gapWidth val="0"/>
        <c:overlap val="100"/>
        <c:axId val="1933063008"/>
        <c:axId val="1933072800"/>
      </c:barChart>
      <c:catAx>
        <c:axId val="1933063008"/>
        <c:scaling>
          <c:orientation val="minMax"/>
        </c:scaling>
        <c:delete val="1"/>
        <c:axPos val="b"/>
        <c:majorTickMark val="out"/>
        <c:minorTickMark val="none"/>
        <c:tickLblPos val="none"/>
        <c:crossAx val="1933072800"/>
        <c:crosses val="autoZero"/>
        <c:auto val="1"/>
        <c:lblAlgn val="ctr"/>
        <c:lblOffset val="100"/>
        <c:noMultiLvlLbl val="0"/>
      </c:catAx>
      <c:valAx>
        <c:axId val="193307280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30630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F51-4E77-B9BE-E6CB9A6CFDCF}"/>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F51-4E77-B9BE-E6CB9A6CFDCF}"/>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F51-4E77-B9BE-E6CB9A6CFDCF}"/>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F51-4E77-B9BE-E6CB9A6CFDCF}"/>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F51-4E77-B9BE-E6CB9A6CFDCF}"/>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F51-4E77-B9BE-E6CB9A6CFDCF}"/>
              </c:ext>
            </c:extLst>
          </c:dPt>
          <c:val>
            <c:numRef>
              <c:f>BUC!$C$178:$H$178</c:f>
              <c:numCache>
                <c:formatCode>General</c:formatCode>
                <c:ptCount val="6"/>
                <c:pt idx="0">
                  <c:v>119</c:v>
                </c:pt>
                <c:pt idx="1">
                  <c:v>214</c:v>
                </c:pt>
                <c:pt idx="2">
                  <c:v>585</c:v>
                </c:pt>
                <c:pt idx="3">
                  <c:v>709</c:v>
                </c:pt>
                <c:pt idx="4">
                  <c:v>481</c:v>
                </c:pt>
                <c:pt idx="5">
                  <c:v>24</c:v>
                </c:pt>
              </c:numCache>
            </c:numRef>
          </c:val>
          <c:extLst xmlns:c16r2="http://schemas.microsoft.com/office/drawing/2015/06/chart">
            <c:ext xmlns:c16="http://schemas.microsoft.com/office/drawing/2014/chart" uri="{C3380CC4-5D6E-409C-BE32-E72D297353CC}">
              <c16:uniqueId val="{0000000C-AF51-4E77-B9BE-E6CB9A6CFDC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C4FF-4886-8A60-9166645E7106}"/>
              </c:ext>
            </c:extLst>
          </c:dPt>
          <c:val>
            <c:numRef>
              <c:f>BUC!$P$178</c:f>
              <c:numCache>
                <c:formatCode>0.0</c:formatCode>
                <c:ptCount val="1"/>
                <c:pt idx="0">
                  <c:v>6.4456831119544589</c:v>
                </c:pt>
              </c:numCache>
            </c:numRef>
          </c:val>
          <c:extLst xmlns:c16r2="http://schemas.microsoft.com/office/drawing/2015/06/chart">
            <c:ext xmlns:c16="http://schemas.microsoft.com/office/drawing/2014/chart" uri="{C3380CC4-5D6E-409C-BE32-E72D297353CC}">
              <c16:uniqueId val="{00000002-C4FF-4886-8A60-9166645E7106}"/>
            </c:ext>
          </c:extLst>
        </c:ser>
        <c:dLbls>
          <c:showLegendKey val="0"/>
          <c:showVal val="0"/>
          <c:showCatName val="0"/>
          <c:showSerName val="0"/>
          <c:showPercent val="0"/>
          <c:showBubbleSize val="0"/>
        </c:dLbls>
        <c:gapWidth val="0"/>
        <c:overlap val="100"/>
        <c:axId val="1933066816"/>
        <c:axId val="1933074976"/>
      </c:barChart>
      <c:catAx>
        <c:axId val="1933066816"/>
        <c:scaling>
          <c:orientation val="minMax"/>
        </c:scaling>
        <c:delete val="1"/>
        <c:axPos val="b"/>
        <c:majorTickMark val="out"/>
        <c:minorTickMark val="none"/>
        <c:tickLblPos val="none"/>
        <c:crossAx val="1933074976"/>
        <c:crosses val="autoZero"/>
        <c:auto val="1"/>
        <c:lblAlgn val="ctr"/>
        <c:lblOffset val="100"/>
        <c:noMultiLvlLbl val="0"/>
      </c:catAx>
      <c:valAx>
        <c:axId val="193307497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306681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02E-2"/>
          <c:w val="0.643122676579930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6FA-42E7-9E80-8E26C8327136}"/>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6FA-42E7-9E80-8E26C8327136}"/>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6FA-42E7-9E80-8E26C8327136}"/>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6FA-42E7-9E80-8E26C8327136}"/>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6FA-42E7-9E80-8E26C8327136}"/>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6FA-42E7-9E80-8E26C8327136}"/>
              </c:ext>
            </c:extLst>
          </c:dPt>
          <c:val>
            <c:numRef>
              <c:f>BUC!$C$184:$H$184</c:f>
              <c:numCache>
                <c:formatCode>General</c:formatCode>
                <c:ptCount val="6"/>
                <c:pt idx="0">
                  <c:v>57</c:v>
                </c:pt>
                <c:pt idx="1">
                  <c:v>113</c:v>
                </c:pt>
                <c:pt idx="2">
                  <c:v>440</c:v>
                </c:pt>
                <c:pt idx="3">
                  <c:v>668</c:v>
                </c:pt>
                <c:pt idx="4">
                  <c:v>820</c:v>
                </c:pt>
                <c:pt idx="5">
                  <c:v>34</c:v>
                </c:pt>
              </c:numCache>
            </c:numRef>
          </c:val>
          <c:extLst xmlns:c16r2="http://schemas.microsoft.com/office/drawing/2015/06/chart">
            <c:ext xmlns:c16="http://schemas.microsoft.com/office/drawing/2014/chart" uri="{C3380CC4-5D6E-409C-BE32-E72D297353CC}">
              <c16:uniqueId val="{0000000C-A6FA-42E7-9E80-8E26C83271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B6D8-49E4-B254-B5CC2B9C1195}"/>
              </c:ext>
            </c:extLst>
          </c:dPt>
          <c:val>
            <c:numRef>
              <c:f>BUC!$P$184</c:f>
              <c:numCache>
                <c:formatCode>0.0</c:formatCode>
                <c:ptCount val="1"/>
                <c:pt idx="0">
                  <c:v>7.4797426120114396</c:v>
                </c:pt>
              </c:numCache>
            </c:numRef>
          </c:val>
          <c:extLst xmlns:c16r2="http://schemas.microsoft.com/office/drawing/2015/06/chart">
            <c:ext xmlns:c16="http://schemas.microsoft.com/office/drawing/2014/chart" uri="{C3380CC4-5D6E-409C-BE32-E72D297353CC}">
              <c16:uniqueId val="{00000002-B6D8-49E4-B254-B5CC2B9C1195}"/>
            </c:ext>
          </c:extLst>
        </c:ser>
        <c:dLbls>
          <c:showLegendKey val="0"/>
          <c:showVal val="0"/>
          <c:showCatName val="0"/>
          <c:showSerName val="0"/>
          <c:showPercent val="0"/>
          <c:showBubbleSize val="0"/>
        </c:dLbls>
        <c:gapWidth val="0"/>
        <c:overlap val="100"/>
        <c:axId val="1933070080"/>
        <c:axId val="1933073344"/>
      </c:barChart>
      <c:catAx>
        <c:axId val="1933070080"/>
        <c:scaling>
          <c:orientation val="minMax"/>
        </c:scaling>
        <c:delete val="1"/>
        <c:axPos val="b"/>
        <c:majorTickMark val="out"/>
        <c:minorTickMark val="none"/>
        <c:tickLblPos val="none"/>
        <c:crossAx val="1933073344"/>
        <c:crosses val="autoZero"/>
        <c:auto val="1"/>
        <c:lblAlgn val="ctr"/>
        <c:lblOffset val="100"/>
        <c:noMultiLvlLbl val="0"/>
      </c:catAx>
      <c:valAx>
        <c:axId val="193307334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307008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xmlns:c16r2="http://schemas.microsoft.com/office/drawing/2015/06/char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xmlns:c16r2="http://schemas.microsoft.com/office/drawing/2015/06/char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BUC!$B$66:$B$70</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BUC!$D$66:$D$70</c:f>
              <c:numCache>
                <c:formatCode>0.0%</c:formatCode>
                <c:ptCount val="5"/>
                <c:pt idx="0">
                  <c:v>0.18720602069614301</c:v>
                </c:pt>
                <c:pt idx="1">
                  <c:v>9.0310442144873007E-2</c:v>
                </c:pt>
                <c:pt idx="2">
                  <c:v>0.38852304797742238</c:v>
                </c:pt>
                <c:pt idx="3">
                  <c:v>0.22107243650047037</c:v>
                </c:pt>
                <c:pt idx="4">
                  <c:v>0.11335841956726246</c:v>
                </c:pt>
              </c:numCache>
            </c:numRef>
          </c:val>
          <c:extLst xmlns:c16r2="http://schemas.microsoft.com/office/drawing/2015/06/char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933071712"/>
        <c:axId val="1933064640"/>
      </c:barChart>
      <c:catAx>
        <c:axId val="193307171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933064640"/>
        <c:crosses val="autoZero"/>
        <c:auto val="1"/>
        <c:lblAlgn val="ctr"/>
        <c:lblOffset val="100"/>
        <c:noMultiLvlLbl val="0"/>
      </c:catAx>
      <c:valAx>
        <c:axId val="1933064640"/>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93307171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51E-2"/>
          <c:w val="0.643122676579930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F9AF-4EAC-881B-E4CBA8C6E0A2}"/>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F9AF-4EAC-881B-E4CBA8C6E0A2}"/>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F9AF-4EAC-881B-E4CBA8C6E0A2}"/>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F9AF-4EAC-881B-E4CBA8C6E0A2}"/>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F9AF-4EAC-881B-E4CBA8C6E0A2}"/>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F9AF-4EAC-881B-E4CBA8C6E0A2}"/>
              </c:ext>
            </c:extLst>
          </c:dPt>
          <c:val>
            <c:numRef>
              <c:f>BUC!$C$188:$H$188</c:f>
              <c:numCache>
                <c:formatCode>General</c:formatCode>
                <c:ptCount val="6"/>
                <c:pt idx="0">
                  <c:v>113</c:v>
                </c:pt>
                <c:pt idx="1">
                  <c:v>232</c:v>
                </c:pt>
                <c:pt idx="2">
                  <c:v>557</c:v>
                </c:pt>
                <c:pt idx="3">
                  <c:v>716</c:v>
                </c:pt>
                <c:pt idx="4">
                  <c:v>487</c:v>
                </c:pt>
                <c:pt idx="5">
                  <c:v>27</c:v>
                </c:pt>
              </c:numCache>
            </c:numRef>
          </c:val>
          <c:extLst xmlns:c16r2="http://schemas.microsoft.com/office/drawing/2015/06/chart">
            <c:ext xmlns:c16="http://schemas.microsoft.com/office/drawing/2014/chart" uri="{C3380CC4-5D6E-409C-BE32-E72D297353CC}">
              <c16:uniqueId val="{0000000C-F9AF-4EAC-881B-E4CBA8C6E0A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567B-492E-BD2C-B341C4070E63}"/>
              </c:ext>
            </c:extLst>
          </c:dPt>
          <c:val>
            <c:numRef>
              <c:f>BUC!$P$188</c:f>
              <c:numCache>
                <c:formatCode>0.0</c:formatCode>
                <c:ptCount val="1"/>
                <c:pt idx="0">
                  <c:v>6.4631828978622332</c:v>
                </c:pt>
              </c:numCache>
            </c:numRef>
          </c:val>
          <c:extLst xmlns:c16r2="http://schemas.microsoft.com/office/drawing/2015/06/chart">
            <c:ext xmlns:c16="http://schemas.microsoft.com/office/drawing/2014/chart" uri="{C3380CC4-5D6E-409C-BE32-E72D297353CC}">
              <c16:uniqueId val="{00000002-567B-492E-BD2C-B341C4070E63}"/>
            </c:ext>
          </c:extLst>
        </c:ser>
        <c:dLbls>
          <c:showLegendKey val="0"/>
          <c:showVal val="0"/>
          <c:showCatName val="0"/>
          <c:showSerName val="0"/>
          <c:showPercent val="0"/>
          <c:showBubbleSize val="0"/>
        </c:dLbls>
        <c:gapWidth val="0"/>
        <c:overlap val="100"/>
        <c:axId val="1939781136"/>
        <c:axId val="1939781680"/>
      </c:barChart>
      <c:catAx>
        <c:axId val="1939781136"/>
        <c:scaling>
          <c:orientation val="minMax"/>
        </c:scaling>
        <c:delete val="1"/>
        <c:axPos val="b"/>
        <c:majorTickMark val="out"/>
        <c:minorTickMark val="none"/>
        <c:tickLblPos val="none"/>
        <c:crossAx val="1939781680"/>
        <c:crosses val="autoZero"/>
        <c:auto val="1"/>
        <c:lblAlgn val="ctr"/>
        <c:lblOffset val="100"/>
        <c:noMultiLvlLbl val="0"/>
      </c:catAx>
      <c:valAx>
        <c:axId val="193978168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8113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06E-2"/>
          <c:w val="0.643122676579930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7D59-49E4-AD8A-68A63AEC9FD3}"/>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7D59-49E4-AD8A-68A63AEC9FD3}"/>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7D59-49E4-AD8A-68A63AEC9FD3}"/>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7D59-49E4-AD8A-68A63AEC9FD3}"/>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7D59-49E4-AD8A-68A63AEC9FD3}"/>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7D59-49E4-AD8A-68A63AEC9FD3}"/>
              </c:ext>
            </c:extLst>
          </c:dPt>
          <c:val>
            <c:numRef>
              <c:f>BUC!$C$193:$H$193</c:f>
              <c:numCache>
                <c:formatCode>General</c:formatCode>
                <c:ptCount val="6"/>
                <c:pt idx="0">
                  <c:v>167</c:v>
                </c:pt>
                <c:pt idx="1">
                  <c:v>246</c:v>
                </c:pt>
                <c:pt idx="2">
                  <c:v>846</c:v>
                </c:pt>
                <c:pt idx="3">
                  <c:v>458</c:v>
                </c:pt>
                <c:pt idx="4">
                  <c:v>336</c:v>
                </c:pt>
                <c:pt idx="5">
                  <c:v>79</c:v>
                </c:pt>
              </c:numCache>
            </c:numRef>
          </c:val>
          <c:extLst xmlns:c16r2="http://schemas.microsoft.com/office/drawing/2015/06/chart">
            <c:ext xmlns:c16="http://schemas.microsoft.com/office/drawing/2014/chart" uri="{C3380CC4-5D6E-409C-BE32-E72D297353CC}">
              <c16:uniqueId val="{0000000C-7D59-49E4-AD8A-68A63AEC9FD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9DC1-4326-AC00-1FA1EE5C951E}"/>
              </c:ext>
            </c:extLst>
          </c:dPt>
          <c:val>
            <c:numRef>
              <c:f>BUC!$P$193</c:f>
              <c:numCache>
                <c:formatCode>0.0</c:formatCode>
                <c:ptCount val="1"/>
                <c:pt idx="0">
                  <c:v>5.6697515830491962</c:v>
                </c:pt>
              </c:numCache>
            </c:numRef>
          </c:val>
          <c:extLst xmlns:c16r2="http://schemas.microsoft.com/office/drawing/2015/06/chart">
            <c:ext xmlns:c16="http://schemas.microsoft.com/office/drawing/2014/chart" uri="{C3380CC4-5D6E-409C-BE32-E72D297353CC}">
              <c16:uniqueId val="{00000002-9DC1-4326-AC00-1FA1EE5C951E}"/>
            </c:ext>
          </c:extLst>
        </c:ser>
        <c:dLbls>
          <c:showLegendKey val="0"/>
          <c:showVal val="0"/>
          <c:showCatName val="0"/>
          <c:showSerName val="0"/>
          <c:showPercent val="0"/>
          <c:showBubbleSize val="0"/>
        </c:dLbls>
        <c:gapWidth val="0"/>
        <c:overlap val="100"/>
        <c:axId val="1939782224"/>
        <c:axId val="1939774608"/>
      </c:barChart>
      <c:catAx>
        <c:axId val="1939782224"/>
        <c:scaling>
          <c:orientation val="minMax"/>
        </c:scaling>
        <c:delete val="1"/>
        <c:axPos val="b"/>
        <c:majorTickMark val="out"/>
        <c:minorTickMark val="none"/>
        <c:tickLblPos val="none"/>
        <c:crossAx val="1939774608"/>
        <c:crosses val="autoZero"/>
        <c:auto val="1"/>
        <c:lblAlgn val="ctr"/>
        <c:lblOffset val="100"/>
        <c:noMultiLvlLbl val="0"/>
      </c:catAx>
      <c:valAx>
        <c:axId val="193977460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822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6F1-49ED-9EF9-5A7745F9927E}"/>
              </c:ext>
            </c:extLst>
          </c:dPt>
          <c:val>
            <c:numRef>
              <c:f>BUC!$C$197:$H$197</c:f>
              <c:numCache>
                <c:formatCode>General</c:formatCode>
                <c:ptCount val="6"/>
                <c:pt idx="0">
                  <c:v>105</c:v>
                </c:pt>
                <c:pt idx="1">
                  <c:v>166</c:v>
                </c:pt>
                <c:pt idx="2">
                  <c:v>561</c:v>
                </c:pt>
                <c:pt idx="3">
                  <c:v>739</c:v>
                </c:pt>
                <c:pt idx="4">
                  <c:v>518</c:v>
                </c:pt>
                <c:pt idx="5">
                  <c:v>43</c:v>
                </c:pt>
              </c:numCache>
            </c:numRef>
          </c:val>
          <c:extLst xmlns:c16r2="http://schemas.microsoft.com/office/drawing/2015/06/char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7E4F-4271-8466-E0B008C1618B}"/>
              </c:ext>
            </c:extLst>
          </c:dPt>
          <c:val>
            <c:numRef>
              <c:f>BUC!$P$197</c:f>
              <c:numCache>
                <c:formatCode>0.0</c:formatCode>
                <c:ptCount val="1"/>
                <c:pt idx="0">
                  <c:v>6.6742460507419823</c:v>
                </c:pt>
              </c:numCache>
            </c:numRef>
          </c:val>
          <c:extLst xmlns:c16r2="http://schemas.microsoft.com/office/drawing/2015/06/char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939779504"/>
        <c:axId val="1939772432"/>
      </c:barChart>
      <c:catAx>
        <c:axId val="1939779504"/>
        <c:scaling>
          <c:orientation val="minMax"/>
        </c:scaling>
        <c:delete val="1"/>
        <c:axPos val="b"/>
        <c:majorTickMark val="out"/>
        <c:minorTickMark val="none"/>
        <c:tickLblPos val="none"/>
        <c:crossAx val="1939772432"/>
        <c:crosses val="autoZero"/>
        <c:auto val="1"/>
        <c:lblAlgn val="ctr"/>
        <c:lblOffset val="100"/>
        <c:noMultiLvlLbl val="0"/>
      </c:catAx>
      <c:valAx>
        <c:axId val="19397724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7950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BUC!$J$229:$K$229</c:f>
              <c:strCache>
                <c:ptCount val="2"/>
                <c:pt idx="0">
                  <c:v>Sí</c:v>
                </c:pt>
                <c:pt idx="1">
                  <c:v>No</c:v>
                </c:pt>
              </c:strCache>
            </c:strRef>
          </c:cat>
          <c:val>
            <c:numRef>
              <c:f>BUC!$J$230:$K$230</c:f>
              <c:numCache>
                <c:formatCode>General</c:formatCode>
                <c:ptCount val="2"/>
                <c:pt idx="0">
                  <c:v>917</c:v>
                </c:pt>
                <c:pt idx="1">
                  <c:v>1201</c:v>
                </c:pt>
              </c:numCache>
            </c:numRef>
          </c:val>
          <c:extLst xmlns:c16r2="http://schemas.microsoft.com/office/drawing/2015/06/char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25"/>
          <c:y val="0.16238395200599928"/>
          <c:w val="0.61969703295327361"/>
          <c:h val="0.73508418228047601"/>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1-6B43-48A8-B7EA-6A7A18231F82}"/>
              </c:ext>
            </c:extLst>
          </c:dPt>
          <c:dPt>
            <c:idx val="1"/>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6B43-48A8-B7EA-6A7A18231F82}"/>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BUC!$J$229:$K$229</c:f>
              <c:strCache>
                <c:ptCount val="2"/>
                <c:pt idx="0">
                  <c:v>Sí</c:v>
                </c:pt>
                <c:pt idx="1">
                  <c:v>No</c:v>
                </c:pt>
              </c:strCache>
            </c:strRef>
          </c:cat>
          <c:val>
            <c:numRef>
              <c:f>BUC!$J$247:$K$247</c:f>
            </c:numRef>
          </c:val>
          <c:extLst xmlns:c16r2="http://schemas.microsoft.com/office/drawing/2015/06/chart">
            <c:ext xmlns:c16="http://schemas.microsoft.com/office/drawing/2014/chart" uri="{C3380CC4-5D6E-409C-BE32-E72D297353CC}">
              <c16:uniqueId val="{00000004-6B43-48A8-B7EA-6A7A18231F8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138327920243829"/>
          <c:y val="0.14400028125054931"/>
          <c:w val="0.53723474021715556"/>
          <c:h val="0.80800157812808515"/>
        </c:manualLayout>
      </c:layout>
      <c:pieChart>
        <c:varyColors val="1"/>
        <c:ser>
          <c:idx val="1"/>
          <c:order val="0"/>
          <c:spPr>
            <a:solidFill>
              <a:srgbClr val="993366"/>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DF7B-4EC5-9EC4-A88D68BD0D57}"/>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DF7B-4EC5-9EC4-A88D68BD0D57}"/>
              </c:ext>
            </c:extLst>
          </c:dPt>
          <c:dPt>
            <c:idx val="2"/>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F7B-4EC5-9EC4-A88D68BD0D57}"/>
              </c:ext>
            </c:extLst>
          </c:dPt>
          <c:dPt>
            <c:idx val="3"/>
            <c:bubble3D val="0"/>
            <c:spPr>
              <a:solidFill>
                <a:srgbClr val="00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7-DF7B-4EC5-9EC4-A88D68BD0D57}"/>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DF7B-4EC5-9EC4-A88D68BD0D57}"/>
              </c:ext>
            </c:extLst>
          </c:dPt>
          <c:dLbls>
            <c:delete val="1"/>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A-DF7B-4EC5-9EC4-A88D68BD0D57}"/>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2"/>
          <c:y val="0.16238395200599928"/>
          <c:w val="0.61969703295327405"/>
          <c:h val="0.73508418228047623"/>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1-457D-4EC6-9F51-B64D99F8CFD8}"/>
              </c:ext>
            </c:extLst>
          </c:dPt>
          <c:dPt>
            <c:idx val="1"/>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457D-4EC6-9F51-B64D99F8CFD8}"/>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BUC!$J$229:$K$229</c:f>
              <c:strCache>
                <c:ptCount val="2"/>
                <c:pt idx="0">
                  <c:v>Sí</c:v>
                </c:pt>
                <c:pt idx="1">
                  <c:v>No</c:v>
                </c:pt>
              </c:strCache>
            </c:strRef>
          </c:cat>
          <c:val>
            <c:numRef>
              <c:f>BUC!$J$260:$K$260</c:f>
            </c:numRef>
          </c:val>
          <c:extLst xmlns:c16r2="http://schemas.microsoft.com/office/drawing/2015/06/chart">
            <c:ext xmlns:c16="http://schemas.microsoft.com/office/drawing/2014/chart" uri="{C3380CC4-5D6E-409C-BE32-E72D297353CC}">
              <c16:uniqueId val="{00000004-457D-4EC6-9F51-B64D99F8CFD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BUC!$D$90</c:f>
              <c:strCache>
                <c:ptCount val="1"/>
                <c:pt idx="0">
                  <c:v>1º</c:v>
                </c:pt>
              </c:strCache>
            </c:strRef>
          </c:tx>
          <c:spPr>
            <a:solidFill>
              <a:schemeClr val="accent1">
                <a:lumMod val="50000"/>
              </a:schemeClr>
            </a:solidFill>
          </c:spPr>
          <c:invertIfNegative val="0"/>
          <c:cat>
            <c:strRef>
              <c:f>BUC!$C$91:$C$118</c:f>
              <c:strCache>
                <c:ptCount val="28"/>
                <c:pt idx="0">
                  <c:v>BMZ</c:v>
                </c:pt>
                <c:pt idx="1">
                  <c:v>GHI</c:v>
                </c:pt>
                <c:pt idx="2">
                  <c:v>MED</c:v>
                </c:pt>
                <c:pt idx="3">
                  <c:v>FLL A</c:v>
                </c:pt>
                <c:pt idx="4">
                  <c:v>INF</c:v>
                </c:pt>
                <c:pt idx="5">
                  <c:v>EDU</c:v>
                </c:pt>
                <c:pt idx="6">
                  <c:v>CPS</c:v>
                </c:pt>
                <c:pt idx="7">
                  <c:v>FLS</c:v>
                </c:pt>
                <c:pt idx="8">
                  <c:v>MAT</c:v>
                </c:pt>
                <c:pt idx="9">
                  <c:v>QUI</c:v>
                </c:pt>
                <c:pt idx="10">
                  <c:v>FAR</c:v>
                </c:pt>
                <c:pt idx="11">
                  <c:v>BIO</c:v>
                </c:pt>
                <c:pt idx="12">
                  <c:v>PSI</c:v>
                </c:pt>
                <c:pt idx="13">
                  <c:v>FIS</c:v>
                </c:pt>
                <c:pt idx="14">
                  <c:v>CEE</c:v>
                </c:pt>
                <c:pt idx="15">
                  <c:v>ENF</c:v>
                </c:pt>
                <c:pt idx="16">
                  <c:v>BBA</c:v>
                </c:pt>
                <c:pt idx="17">
                  <c:v>DER (Dep)</c:v>
                </c:pt>
                <c:pt idx="18">
                  <c:v>ODO</c:v>
                </c:pt>
                <c:pt idx="19">
                  <c:v>TRS</c:v>
                </c:pt>
                <c:pt idx="20">
                  <c:v>FDI</c:v>
                </c:pt>
                <c:pt idx="21">
                  <c:v>GEO</c:v>
                </c:pt>
                <c:pt idx="22">
                  <c:v>VET</c:v>
                </c:pt>
                <c:pt idx="23">
                  <c:v>BYD</c:v>
                </c:pt>
                <c:pt idx="24">
                  <c:v>EMP</c:v>
                </c:pt>
                <c:pt idx="25">
                  <c:v>BHI</c:v>
                </c:pt>
                <c:pt idx="26">
                  <c:v>OPT</c:v>
                </c:pt>
                <c:pt idx="27">
                  <c:v>EST</c:v>
                </c:pt>
              </c:strCache>
            </c:strRef>
          </c:cat>
          <c:val>
            <c:numRef>
              <c:f>BUC!$D$91:$D$118</c:f>
              <c:numCache>
                <c:formatCode>General</c:formatCode>
                <c:ptCount val="28"/>
                <c:pt idx="0">
                  <c:v>396</c:v>
                </c:pt>
                <c:pt idx="1">
                  <c:v>196</c:v>
                </c:pt>
                <c:pt idx="2">
                  <c:v>96</c:v>
                </c:pt>
                <c:pt idx="3">
                  <c:v>50</c:v>
                </c:pt>
                <c:pt idx="4">
                  <c:v>126</c:v>
                </c:pt>
                <c:pt idx="5">
                  <c:v>132</c:v>
                </c:pt>
                <c:pt idx="6">
                  <c:v>86</c:v>
                </c:pt>
                <c:pt idx="7">
                  <c:v>46</c:v>
                </c:pt>
                <c:pt idx="8">
                  <c:v>81</c:v>
                </c:pt>
                <c:pt idx="9">
                  <c:v>91</c:v>
                </c:pt>
                <c:pt idx="10">
                  <c:v>73</c:v>
                </c:pt>
                <c:pt idx="11">
                  <c:v>53</c:v>
                </c:pt>
                <c:pt idx="12">
                  <c:v>80</c:v>
                </c:pt>
                <c:pt idx="13">
                  <c:v>73</c:v>
                </c:pt>
                <c:pt idx="14">
                  <c:v>56</c:v>
                </c:pt>
                <c:pt idx="15">
                  <c:v>61</c:v>
                </c:pt>
                <c:pt idx="16">
                  <c:v>66</c:v>
                </c:pt>
                <c:pt idx="17">
                  <c:v>20</c:v>
                </c:pt>
                <c:pt idx="18">
                  <c:v>21</c:v>
                </c:pt>
                <c:pt idx="19">
                  <c:v>28</c:v>
                </c:pt>
                <c:pt idx="20">
                  <c:v>50</c:v>
                </c:pt>
                <c:pt idx="21">
                  <c:v>27</c:v>
                </c:pt>
                <c:pt idx="22">
                  <c:v>39</c:v>
                </c:pt>
                <c:pt idx="23">
                  <c:v>26</c:v>
                </c:pt>
                <c:pt idx="24">
                  <c:v>27</c:v>
                </c:pt>
                <c:pt idx="25">
                  <c:v>3</c:v>
                </c:pt>
                <c:pt idx="26">
                  <c:v>33</c:v>
                </c:pt>
                <c:pt idx="27">
                  <c:v>21</c:v>
                </c:pt>
              </c:numCache>
            </c:numRef>
          </c:val>
          <c:extLst xmlns:c16r2="http://schemas.microsoft.com/office/drawing/2015/06/chart">
            <c:ext xmlns:c16="http://schemas.microsoft.com/office/drawing/2014/chart" uri="{C3380CC4-5D6E-409C-BE32-E72D297353CC}">
              <c16:uniqueId val="{00000000-0996-4587-979A-8D676A8C3722}"/>
            </c:ext>
          </c:extLst>
        </c:ser>
        <c:ser>
          <c:idx val="1"/>
          <c:order val="1"/>
          <c:tx>
            <c:strRef>
              <c:f>BUC!$E$90</c:f>
              <c:strCache>
                <c:ptCount val="1"/>
                <c:pt idx="0">
                  <c:v>2º</c:v>
                </c:pt>
              </c:strCache>
            </c:strRef>
          </c:tx>
          <c:invertIfNegative val="0"/>
          <c:cat>
            <c:strRef>
              <c:f>BUC!$C$91:$C$118</c:f>
              <c:strCache>
                <c:ptCount val="28"/>
                <c:pt idx="0">
                  <c:v>BMZ</c:v>
                </c:pt>
                <c:pt idx="1">
                  <c:v>GHI</c:v>
                </c:pt>
                <c:pt idx="2">
                  <c:v>MED</c:v>
                </c:pt>
                <c:pt idx="3">
                  <c:v>FLL A</c:v>
                </c:pt>
                <c:pt idx="4">
                  <c:v>INF</c:v>
                </c:pt>
                <c:pt idx="5">
                  <c:v>EDU</c:v>
                </c:pt>
                <c:pt idx="6">
                  <c:v>CPS</c:v>
                </c:pt>
                <c:pt idx="7">
                  <c:v>FLS</c:v>
                </c:pt>
                <c:pt idx="8">
                  <c:v>MAT</c:v>
                </c:pt>
                <c:pt idx="9">
                  <c:v>QUI</c:v>
                </c:pt>
                <c:pt idx="10">
                  <c:v>FAR</c:v>
                </c:pt>
                <c:pt idx="11">
                  <c:v>BIO</c:v>
                </c:pt>
                <c:pt idx="12">
                  <c:v>PSI</c:v>
                </c:pt>
                <c:pt idx="13">
                  <c:v>FIS</c:v>
                </c:pt>
                <c:pt idx="14">
                  <c:v>CEE</c:v>
                </c:pt>
                <c:pt idx="15">
                  <c:v>ENF</c:v>
                </c:pt>
                <c:pt idx="16">
                  <c:v>BBA</c:v>
                </c:pt>
                <c:pt idx="17">
                  <c:v>DER (Dep)</c:v>
                </c:pt>
                <c:pt idx="18">
                  <c:v>ODO</c:v>
                </c:pt>
                <c:pt idx="19">
                  <c:v>TRS</c:v>
                </c:pt>
                <c:pt idx="20">
                  <c:v>FDI</c:v>
                </c:pt>
                <c:pt idx="21">
                  <c:v>GEO</c:v>
                </c:pt>
                <c:pt idx="22">
                  <c:v>VET</c:v>
                </c:pt>
                <c:pt idx="23">
                  <c:v>BYD</c:v>
                </c:pt>
                <c:pt idx="24">
                  <c:v>EMP</c:v>
                </c:pt>
                <c:pt idx="25">
                  <c:v>BHI</c:v>
                </c:pt>
                <c:pt idx="26">
                  <c:v>OPT</c:v>
                </c:pt>
                <c:pt idx="27">
                  <c:v>EST</c:v>
                </c:pt>
              </c:strCache>
            </c:strRef>
          </c:cat>
          <c:val>
            <c:numRef>
              <c:f>BUC!$E$91:$E$118</c:f>
              <c:numCache>
                <c:formatCode>General</c:formatCode>
                <c:ptCount val="28"/>
                <c:pt idx="0">
                  <c:v>590</c:v>
                </c:pt>
                <c:pt idx="1">
                  <c:v>91</c:v>
                </c:pt>
                <c:pt idx="2">
                  <c:v>118</c:v>
                </c:pt>
                <c:pt idx="3">
                  <c:v>121</c:v>
                </c:pt>
                <c:pt idx="4">
                  <c:v>54</c:v>
                </c:pt>
                <c:pt idx="5">
                  <c:v>27</c:v>
                </c:pt>
                <c:pt idx="6">
                  <c:v>65</c:v>
                </c:pt>
                <c:pt idx="7">
                  <c:v>45</c:v>
                </c:pt>
                <c:pt idx="8">
                  <c:v>41</c:v>
                </c:pt>
                <c:pt idx="9">
                  <c:v>44</c:v>
                </c:pt>
                <c:pt idx="10">
                  <c:v>41</c:v>
                </c:pt>
                <c:pt idx="11">
                  <c:v>53</c:v>
                </c:pt>
                <c:pt idx="12">
                  <c:v>24</c:v>
                </c:pt>
                <c:pt idx="13">
                  <c:v>38</c:v>
                </c:pt>
                <c:pt idx="14">
                  <c:v>31</c:v>
                </c:pt>
                <c:pt idx="15">
                  <c:v>37</c:v>
                </c:pt>
                <c:pt idx="16">
                  <c:v>22</c:v>
                </c:pt>
                <c:pt idx="17">
                  <c:v>40</c:v>
                </c:pt>
                <c:pt idx="18">
                  <c:v>26</c:v>
                </c:pt>
                <c:pt idx="19">
                  <c:v>40</c:v>
                </c:pt>
                <c:pt idx="20">
                  <c:v>17</c:v>
                </c:pt>
                <c:pt idx="21">
                  <c:v>28</c:v>
                </c:pt>
                <c:pt idx="22">
                  <c:v>21</c:v>
                </c:pt>
                <c:pt idx="23">
                  <c:v>14</c:v>
                </c:pt>
                <c:pt idx="24">
                  <c:v>12</c:v>
                </c:pt>
                <c:pt idx="25">
                  <c:v>9</c:v>
                </c:pt>
                <c:pt idx="26">
                  <c:v>4</c:v>
                </c:pt>
                <c:pt idx="27">
                  <c:v>10</c:v>
                </c:pt>
              </c:numCache>
            </c:numRef>
          </c:val>
          <c:extLst xmlns:c16r2="http://schemas.microsoft.com/office/drawing/2015/06/chart">
            <c:ext xmlns:c16="http://schemas.microsoft.com/office/drawing/2014/chart" uri="{C3380CC4-5D6E-409C-BE32-E72D297353CC}">
              <c16:uniqueId val="{00000001-0996-4587-979A-8D676A8C3722}"/>
            </c:ext>
          </c:extLst>
        </c:ser>
        <c:ser>
          <c:idx val="2"/>
          <c:order val="2"/>
          <c:tx>
            <c:strRef>
              <c:f>BUC!$F$90</c:f>
              <c:strCache>
                <c:ptCount val="1"/>
                <c:pt idx="0">
                  <c:v>3º</c:v>
                </c:pt>
              </c:strCache>
            </c:strRef>
          </c:tx>
          <c:invertIfNegative val="0"/>
          <c:cat>
            <c:strRef>
              <c:f>BUC!$C$91:$C$118</c:f>
              <c:strCache>
                <c:ptCount val="28"/>
                <c:pt idx="0">
                  <c:v>BMZ</c:v>
                </c:pt>
                <c:pt idx="1">
                  <c:v>GHI</c:v>
                </c:pt>
                <c:pt idx="2">
                  <c:v>MED</c:v>
                </c:pt>
                <c:pt idx="3">
                  <c:v>FLL A</c:v>
                </c:pt>
                <c:pt idx="4">
                  <c:v>INF</c:v>
                </c:pt>
                <c:pt idx="5">
                  <c:v>EDU</c:v>
                </c:pt>
                <c:pt idx="6">
                  <c:v>CPS</c:v>
                </c:pt>
                <c:pt idx="7">
                  <c:v>FLS</c:v>
                </c:pt>
                <c:pt idx="8">
                  <c:v>MAT</c:v>
                </c:pt>
                <c:pt idx="9">
                  <c:v>QUI</c:v>
                </c:pt>
                <c:pt idx="10">
                  <c:v>FAR</c:v>
                </c:pt>
                <c:pt idx="11">
                  <c:v>BIO</c:v>
                </c:pt>
                <c:pt idx="12">
                  <c:v>PSI</c:v>
                </c:pt>
                <c:pt idx="13">
                  <c:v>FIS</c:v>
                </c:pt>
                <c:pt idx="14">
                  <c:v>CEE</c:v>
                </c:pt>
                <c:pt idx="15">
                  <c:v>ENF</c:v>
                </c:pt>
                <c:pt idx="16">
                  <c:v>BBA</c:v>
                </c:pt>
                <c:pt idx="17">
                  <c:v>DER (Dep)</c:v>
                </c:pt>
                <c:pt idx="18">
                  <c:v>ODO</c:v>
                </c:pt>
                <c:pt idx="19">
                  <c:v>TRS</c:v>
                </c:pt>
                <c:pt idx="20">
                  <c:v>FDI</c:v>
                </c:pt>
                <c:pt idx="21">
                  <c:v>GEO</c:v>
                </c:pt>
                <c:pt idx="22">
                  <c:v>VET</c:v>
                </c:pt>
                <c:pt idx="23">
                  <c:v>BYD</c:v>
                </c:pt>
                <c:pt idx="24">
                  <c:v>EMP</c:v>
                </c:pt>
                <c:pt idx="25">
                  <c:v>BHI</c:v>
                </c:pt>
                <c:pt idx="26">
                  <c:v>OPT</c:v>
                </c:pt>
                <c:pt idx="27">
                  <c:v>EST</c:v>
                </c:pt>
              </c:strCache>
            </c:strRef>
          </c:cat>
          <c:val>
            <c:numRef>
              <c:f>BUC!$F$91:$F$118</c:f>
              <c:numCache>
                <c:formatCode>General</c:formatCode>
                <c:ptCount val="28"/>
                <c:pt idx="0">
                  <c:v>201</c:v>
                </c:pt>
                <c:pt idx="1">
                  <c:v>103</c:v>
                </c:pt>
                <c:pt idx="2">
                  <c:v>65</c:v>
                </c:pt>
                <c:pt idx="3">
                  <c:v>72</c:v>
                </c:pt>
                <c:pt idx="4">
                  <c:v>45</c:v>
                </c:pt>
                <c:pt idx="5">
                  <c:v>25</c:v>
                </c:pt>
                <c:pt idx="6">
                  <c:v>31</c:v>
                </c:pt>
                <c:pt idx="7">
                  <c:v>86</c:v>
                </c:pt>
                <c:pt idx="8">
                  <c:v>45</c:v>
                </c:pt>
                <c:pt idx="9">
                  <c:v>30</c:v>
                </c:pt>
                <c:pt idx="10">
                  <c:v>39</c:v>
                </c:pt>
                <c:pt idx="11">
                  <c:v>39</c:v>
                </c:pt>
                <c:pt idx="12">
                  <c:v>36</c:v>
                </c:pt>
                <c:pt idx="13">
                  <c:v>27</c:v>
                </c:pt>
                <c:pt idx="14">
                  <c:v>35</c:v>
                </c:pt>
                <c:pt idx="15">
                  <c:v>18</c:v>
                </c:pt>
                <c:pt idx="16">
                  <c:v>23</c:v>
                </c:pt>
                <c:pt idx="17">
                  <c:v>33</c:v>
                </c:pt>
                <c:pt idx="18">
                  <c:v>42</c:v>
                </c:pt>
                <c:pt idx="19">
                  <c:v>18</c:v>
                </c:pt>
                <c:pt idx="20">
                  <c:v>13</c:v>
                </c:pt>
                <c:pt idx="21">
                  <c:v>20</c:v>
                </c:pt>
                <c:pt idx="22">
                  <c:v>4</c:v>
                </c:pt>
                <c:pt idx="23">
                  <c:v>17</c:v>
                </c:pt>
                <c:pt idx="24">
                  <c:v>12</c:v>
                </c:pt>
                <c:pt idx="25">
                  <c:v>30</c:v>
                </c:pt>
                <c:pt idx="26">
                  <c:v>3</c:v>
                </c:pt>
                <c:pt idx="27">
                  <c:v>3</c:v>
                </c:pt>
              </c:numCache>
            </c:numRef>
          </c:val>
          <c:extLst xmlns:c16r2="http://schemas.microsoft.com/office/drawing/2015/06/chart">
            <c:ext xmlns:c16="http://schemas.microsoft.com/office/drawing/2014/chart" uri="{C3380CC4-5D6E-409C-BE32-E72D297353CC}">
              <c16:uniqueId val="{00000002-0996-4587-979A-8D676A8C3722}"/>
            </c:ext>
          </c:extLst>
        </c:ser>
        <c:dLbls>
          <c:showLegendKey val="0"/>
          <c:showVal val="0"/>
          <c:showCatName val="0"/>
          <c:showSerName val="0"/>
          <c:showPercent val="0"/>
          <c:showBubbleSize val="0"/>
        </c:dLbls>
        <c:gapWidth val="64"/>
        <c:overlap val="100"/>
        <c:axId val="1933068448"/>
        <c:axId val="1933065184"/>
      </c:barChart>
      <c:catAx>
        <c:axId val="1933068448"/>
        <c:scaling>
          <c:orientation val="maxMin"/>
        </c:scaling>
        <c:delete val="0"/>
        <c:axPos val="l"/>
        <c:numFmt formatCode="General" sourceLinked="0"/>
        <c:majorTickMark val="out"/>
        <c:minorTickMark val="none"/>
        <c:tickLblPos val="nextTo"/>
        <c:crossAx val="1933065184"/>
        <c:crosses val="autoZero"/>
        <c:auto val="1"/>
        <c:lblAlgn val="ctr"/>
        <c:lblOffset val="100"/>
        <c:noMultiLvlLbl val="0"/>
      </c:catAx>
      <c:valAx>
        <c:axId val="1933065184"/>
        <c:scaling>
          <c:orientation val="minMax"/>
        </c:scaling>
        <c:delete val="0"/>
        <c:axPos val="t"/>
        <c:majorGridlines/>
        <c:numFmt formatCode="General" sourceLinked="1"/>
        <c:majorTickMark val="out"/>
        <c:minorTickMark val="none"/>
        <c:tickLblPos val="nextTo"/>
        <c:crossAx val="1933068448"/>
        <c:crosses val="autoZero"/>
        <c:crossBetween val="between"/>
      </c:valAx>
    </c:plotArea>
    <c:legend>
      <c:legendPos val="r"/>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138327920243829"/>
          <c:y val="0.14400028125054931"/>
          <c:w val="0.53723474021715556"/>
          <c:h val="0.80800157812808548"/>
        </c:manualLayout>
      </c:layout>
      <c:pieChart>
        <c:varyColors val="1"/>
        <c:ser>
          <c:idx val="1"/>
          <c:order val="0"/>
          <c:spPr>
            <a:solidFill>
              <a:srgbClr val="993366"/>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2878-4EA6-932D-D13AD0EF1B06}"/>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2878-4EA6-932D-D13AD0EF1B06}"/>
              </c:ext>
            </c:extLst>
          </c:dPt>
          <c:dPt>
            <c:idx val="2"/>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878-4EA6-932D-D13AD0EF1B06}"/>
              </c:ext>
            </c:extLst>
          </c:dPt>
          <c:dPt>
            <c:idx val="3"/>
            <c:bubble3D val="0"/>
            <c:spPr>
              <a:solidFill>
                <a:srgbClr val="00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7-2878-4EA6-932D-D13AD0EF1B06}"/>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2878-4EA6-932D-D13AD0EF1B06}"/>
              </c:ext>
            </c:extLst>
          </c:dPt>
          <c:dLbls>
            <c:delete val="1"/>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A-2878-4EA6-932D-D13AD0EF1B06}"/>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5E-2"/>
          <c:w val="0.643122676579933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FEB0-487A-A3A6-6BAC86BE5D15}"/>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FEB0-487A-A3A6-6BAC86BE5D15}"/>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FEB0-487A-A3A6-6BAC86BE5D15}"/>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FEB0-487A-A3A6-6BAC86BE5D15}"/>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FEB0-487A-A3A6-6BAC86BE5D15}"/>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FEB0-487A-A3A6-6BAC86BE5D15}"/>
              </c:ext>
            </c:extLst>
          </c:dPt>
          <c:val>
            <c:numRef>
              <c:f>BUC!$C$274:$H$274</c:f>
              <c:numCache>
                <c:formatCode>General</c:formatCode>
                <c:ptCount val="6"/>
                <c:pt idx="0">
                  <c:v>36</c:v>
                </c:pt>
                <c:pt idx="1">
                  <c:v>65</c:v>
                </c:pt>
                <c:pt idx="2">
                  <c:v>339</c:v>
                </c:pt>
                <c:pt idx="3">
                  <c:v>692</c:v>
                </c:pt>
                <c:pt idx="4">
                  <c:v>964</c:v>
                </c:pt>
                <c:pt idx="5">
                  <c:v>36</c:v>
                </c:pt>
              </c:numCache>
            </c:numRef>
          </c:val>
          <c:extLst xmlns:c16r2="http://schemas.microsoft.com/office/drawing/2015/06/chart">
            <c:ext xmlns:c16="http://schemas.microsoft.com/office/drawing/2014/chart" uri="{C3380CC4-5D6E-409C-BE32-E72D297353CC}">
              <c16:uniqueId val="{0000000C-FEB0-487A-A3A6-6BAC86BE5D1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47"/>
          <c:y val="0.14634204435834441"/>
          <c:w val="0.168224682901675"/>
          <c:h val="0.756100562518122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771E-4512-AB67-50CFBF631BDE}"/>
              </c:ext>
            </c:extLst>
          </c:dPt>
          <c:val>
            <c:numRef>
              <c:f>BUC!$P$274</c:f>
              <c:numCache>
                <c:formatCode>0.0</c:formatCode>
                <c:ptCount val="1"/>
                <c:pt idx="0">
                  <c:v>7.9615935114503822</c:v>
                </c:pt>
              </c:numCache>
            </c:numRef>
          </c:val>
          <c:extLst xmlns:c16r2="http://schemas.microsoft.com/office/drawing/2015/06/chart">
            <c:ext xmlns:c16="http://schemas.microsoft.com/office/drawing/2014/chart" uri="{C3380CC4-5D6E-409C-BE32-E72D297353CC}">
              <c16:uniqueId val="{00000002-771E-4512-AB67-50CFBF631BDE}"/>
            </c:ext>
          </c:extLst>
        </c:ser>
        <c:dLbls>
          <c:showLegendKey val="0"/>
          <c:showVal val="0"/>
          <c:showCatName val="0"/>
          <c:showSerName val="0"/>
          <c:showPercent val="0"/>
          <c:showBubbleSize val="0"/>
        </c:dLbls>
        <c:gapWidth val="0"/>
        <c:overlap val="100"/>
        <c:axId val="1939782768"/>
        <c:axId val="1939774064"/>
      </c:barChart>
      <c:catAx>
        <c:axId val="1939782768"/>
        <c:scaling>
          <c:orientation val="minMax"/>
        </c:scaling>
        <c:delete val="1"/>
        <c:axPos val="b"/>
        <c:majorTickMark val="out"/>
        <c:minorTickMark val="none"/>
        <c:tickLblPos val="none"/>
        <c:crossAx val="1939774064"/>
        <c:crosses val="autoZero"/>
        <c:auto val="1"/>
        <c:lblAlgn val="ctr"/>
        <c:lblOffset val="100"/>
        <c:noMultiLvlLbl val="0"/>
      </c:catAx>
      <c:valAx>
        <c:axId val="193977406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827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06E-2"/>
          <c:w val="0.643122676579933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6AF3-49BF-9476-8FA514ACB512}"/>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6AF3-49BF-9476-8FA514ACB512}"/>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6AF3-49BF-9476-8FA514ACB512}"/>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6AF3-49BF-9476-8FA514ACB512}"/>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6AF3-49BF-9476-8FA514ACB512}"/>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6AF3-49BF-9476-8FA514ACB512}"/>
              </c:ext>
            </c:extLst>
          </c:dPt>
          <c:val>
            <c:numRef>
              <c:f>BUC!$C$280:$H$280</c:f>
              <c:numCache>
                <c:formatCode>General</c:formatCode>
                <c:ptCount val="6"/>
                <c:pt idx="0">
                  <c:v>47</c:v>
                </c:pt>
                <c:pt idx="1">
                  <c:v>80</c:v>
                </c:pt>
                <c:pt idx="2">
                  <c:v>298</c:v>
                </c:pt>
                <c:pt idx="3">
                  <c:v>630</c:v>
                </c:pt>
                <c:pt idx="4">
                  <c:v>1045</c:v>
                </c:pt>
                <c:pt idx="5">
                  <c:v>32</c:v>
                </c:pt>
              </c:numCache>
            </c:numRef>
          </c:val>
          <c:extLst xmlns:c16r2="http://schemas.microsoft.com/office/drawing/2015/06/chart">
            <c:ext xmlns:c16="http://schemas.microsoft.com/office/drawing/2014/chart" uri="{C3380CC4-5D6E-409C-BE32-E72D297353CC}">
              <c16:uniqueId val="{0000000C-6AF3-49BF-9476-8FA514ACB51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64"/>
          <c:y val="0.14634204435834441"/>
          <c:w val="0.168224682901675"/>
          <c:h val="0.756100562518122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A829-45AB-B087-84A235F1377C}"/>
              </c:ext>
            </c:extLst>
          </c:dPt>
          <c:val>
            <c:numRef>
              <c:f>BUC!$P$280</c:f>
              <c:numCache>
                <c:formatCode>0.0</c:formatCode>
                <c:ptCount val="1"/>
                <c:pt idx="0">
                  <c:v>8.0309523809523817</c:v>
                </c:pt>
              </c:numCache>
            </c:numRef>
          </c:val>
          <c:extLst xmlns:c16r2="http://schemas.microsoft.com/office/drawing/2015/06/chart">
            <c:ext xmlns:c16="http://schemas.microsoft.com/office/drawing/2014/chart" uri="{C3380CC4-5D6E-409C-BE32-E72D297353CC}">
              <c16:uniqueId val="{00000002-A829-45AB-B087-84A235F1377C}"/>
            </c:ext>
          </c:extLst>
        </c:ser>
        <c:dLbls>
          <c:showLegendKey val="0"/>
          <c:showVal val="0"/>
          <c:showCatName val="0"/>
          <c:showSerName val="0"/>
          <c:showPercent val="0"/>
          <c:showBubbleSize val="0"/>
        </c:dLbls>
        <c:gapWidth val="0"/>
        <c:overlap val="100"/>
        <c:axId val="1939780048"/>
        <c:axId val="1939771888"/>
      </c:barChart>
      <c:catAx>
        <c:axId val="1939780048"/>
        <c:scaling>
          <c:orientation val="minMax"/>
        </c:scaling>
        <c:delete val="1"/>
        <c:axPos val="b"/>
        <c:majorTickMark val="out"/>
        <c:minorTickMark val="none"/>
        <c:tickLblPos val="none"/>
        <c:crossAx val="1939771888"/>
        <c:crosses val="autoZero"/>
        <c:auto val="1"/>
        <c:lblAlgn val="ctr"/>
        <c:lblOffset val="100"/>
        <c:noMultiLvlLbl val="0"/>
      </c:catAx>
      <c:valAx>
        <c:axId val="193977188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8004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47E-2"/>
          <c:w val="0.643122676579933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2423-4126-901E-A3E8FE7D2900}"/>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2423-4126-901E-A3E8FE7D2900}"/>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2423-4126-901E-A3E8FE7D2900}"/>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2423-4126-901E-A3E8FE7D2900}"/>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2423-4126-901E-A3E8FE7D2900}"/>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2423-4126-901E-A3E8FE7D2900}"/>
              </c:ext>
            </c:extLst>
          </c:dPt>
          <c:val>
            <c:numRef>
              <c:f>BUC!$C$289:$H$289</c:f>
              <c:numCache>
                <c:formatCode>General</c:formatCode>
                <c:ptCount val="6"/>
                <c:pt idx="0">
                  <c:v>29</c:v>
                </c:pt>
                <c:pt idx="1">
                  <c:v>53</c:v>
                </c:pt>
                <c:pt idx="2">
                  <c:v>327</c:v>
                </c:pt>
                <c:pt idx="3">
                  <c:v>1095</c:v>
                </c:pt>
                <c:pt idx="4">
                  <c:v>607</c:v>
                </c:pt>
                <c:pt idx="5">
                  <c:v>21</c:v>
                </c:pt>
              </c:numCache>
            </c:numRef>
          </c:val>
          <c:extLst xmlns:c16r2="http://schemas.microsoft.com/office/drawing/2015/06/chart">
            <c:ext xmlns:c16="http://schemas.microsoft.com/office/drawing/2014/chart" uri="{C3380CC4-5D6E-409C-BE32-E72D297353CC}">
              <c16:uniqueId val="{0000000C-2423-4126-901E-A3E8FE7D290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86"/>
          <c:y val="0.14634204435834441"/>
          <c:w val="0.168224682901675"/>
          <c:h val="0.756100562518122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BE40-490F-B9C8-810804EF3969}"/>
              </c:ext>
            </c:extLst>
          </c:dPt>
          <c:val>
            <c:numRef>
              <c:f>BUC!$P$289</c:f>
              <c:numCache>
                <c:formatCode>0.0</c:formatCode>
                <c:ptCount val="1"/>
                <c:pt idx="0">
                  <c:v>7.6030317385125539</c:v>
                </c:pt>
              </c:numCache>
            </c:numRef>
          </c:val>
          <c:extLst xmlns:c16r2="http://schemas.microsoft.com/office/drawing/2015/06/chart">
            <c:ext xmlns:c16="http://schemas.microsoft.com/office/drawing/2014/chart" uri="{C3380CC4-5D6E-409C-BE32-E72D297353CC}">
              <c16:uniqueId val="{00000002-BE40-490F-B9C8-810804EF3969}"/>
            </c:ext>
          </c:extLst>
        </c:ser>
        <c:dLbls>
          <c:showLegendKey val="0"/>
          <c:showVal val="0"/>
          <c:showCatName val="0"/>
          <c:showSerName val="0"/>
          <c:showPercent val="0"/>
          <c:showBubbleSize val="0"/>
        </c:dLbls>
        <c:gapWidth val="0"/>
        <c:overlap val="100"/>
        <c:axId val="1939783856"/>
        <c:axId val="1939775152"/>
      </c:barChart>
      <c:catAx>
        <c:axId val="1939783856"/>
        <c:scaling>
          <c:orientation val="minMax"/>
        </c:scaling>
        <c:delete val="1"/>
        <c:axPos val="b"/>
        <c:majorTickMark val="out"/>
        <c:minorTickMark val="none"/>
        <c:tickLblPos val="none"/>
        <c:crossAx val="1939775152"/>
        <c:crosses val="autoZero"/>
        <c:auto val="1"/>
        <c:lblAlgn val="ctr"/>
        <c:lblOffset val="100"/>
        <c:noMultiLvlLbl val="0"/>
      </c:catAx>
      <c:valAx>
        <c:axId val="19397751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8385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3003E-2"/>
          <c:w val="0.643122676579934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F1DD-4FB0-83DE-C2C9C4F57FD8}"/>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F1DD-4FB0-83DE-C2C9C4F57FD8}"/>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F1DD-4FB0-83DE-C2C9C4F57FD8}"/>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F1DD-4FB0-83DE-C2C9C4F57FD8}"/>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F1DD-4FB0-83DE-C2C9C4F57FD8}"/>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F1DD-4FB0-83DE-C2C9C4F57FD8}"/>
              </c:ext>
            </c:extLst>
          </c:dPt>
          <c:val>
            <c:numRef>
              <c:f>BUC!$C$295:$H$295</c:f>
              <c:numCache>
                <c:formatCode>General</c:formatCode>
                <c:ptCount val="6"/>
                <c:pt idx="0">
                  <c:v>18</c:v>
                </c:pt>
                <c:pt idx="1">
                  <c:v>42</c:v>
                </c:pt>
                <c:pt idx="2">
                  <c:v>771</c:v>
                </c:pt>
                <c:pt idx="3">
                  <c:v>920</c:v>
                </c:pt>
                <c:pt idx="4">
                  <c:v>235</c:v>
                </c:pt>
                <c:pt idx="5">
                  <c:v>146</c:v>
                </c:pt>
              </c:numCache>
            </c:numRef>
          </c:val>
          <c:extLst xmlns:c16r2="http://schemas.microsoft.com/office/drawing/2015/06/chart">
            <c:ext xmlns:c16="http://schemas.microsoft.com/office/drawing/2014/chart" uri="{C3380CC4-5D6E-409C-BE32-E72D297353CC}">
              <c16:uniqueId val="{0000000C-F1DD-4FB0-83DE-C2C9C4F57FD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55" r="0.7500000000000065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97"/>
          <c:y val="0.14634204435834441"/>
          <c:w val="0.168224682901675"/>
          <c:h val="0.756100562518123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AEB1-4070-8E0B-083F4109C24C}"/>
              </c:ext>
            </c:extLst>
          </c:dPt>
          <c:val>
            <c:numRef>
              <c:f>BUC!$P$295</c:f>
              <c:numCache>
                <c:formatCode>0.0</c:formatCode>
                <c:ptCount val="1"/>
                <c:pt idx="0">
                  <c:v>6.6515609264853985</c:v>
                </c:pt>
              </c:numCache>
            </c:numRef>
          </c:val>
          <c:extLst xmlns:c16r2="http://schemas.microsoft.com/office/drawing/2015/06/chart">
            <c:ext xmlns:c16="http://schemas.microsoft.com/office/drawing/2014/chart" uri="{C3380CC4-5D6E-409C-BE32-E72D297353CC}">
              <c16:uniqueId val="{00000002-AEB1-4070-8E0B-083F4109C24C}"/>
            </c:ext>
          </c:extLst>
        </c:ser>
        <c:dLbls>
          <c:showLegendKey val="0"/>
          <c:showVal val="0"/>
          <c:showCatName val="0"/>
          <c:showSerName val="0"/>
          <c:showPercent val="0"/>
          <c:showBubbleSize val="0"/>
        </c:dLbls>
        <c:gapWidth val="0"/>
        <c:overlap val="100"/>
        <c:axId val="1939772976"/>
        <c:axId val="1939783312"/>
      </c:barChart>
      <c:catAx>
        <c:axId val="1939772976"/>
        <c:scaling>
          <c:orientation val="minMax"/>
        </c:scaling>
        <c:delete val="1"/>
        <c:axPos val="b"/>
        <c:majorTickMark val="out"/>
        <c:minorTickMark val="none"/>
        <c:tickLblPos val="none"/>
        <c:crossAx val="1939783312"/>
        <c:crosses val="autoZero"/>
        <c:auto val="1"/>
        <c:lblAlgn val="ctr"/>
        <c:lblOffset val="100"/>
        <c:noMultiLvlLbl val="0"/>
      </c:catAx>
      <c:valAx>
        <c:axId val="193978331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729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55" r="0.75000000000000655" t="1" header="0" footer="0"/>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580755850945262"/>
          <c:y val="0.14516129032258071"/>
          <c:w val="0.48669585541096233"/>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xmlns:c16r2="http://schemas.microsoft.com/office/drawing/2015/06/char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xmlns:c16r2="http://schemas.microsoft.com/office/drawing/2015/06/char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BUC!$B$72:$B$76</c:f>
              <c:strCache>
                <c:ptCount val="5"/>
                <c:pt idx="0">
                  <c:v>Seguiré usando los servicios de la biblioteca con la misma frecuencia que expuse en la pregunta anterior</c:v>
                </c:pt>
                <c:pt idx="1">
                  <c:v>Creo que voy a acudir con menos frecuencia a la biblioteca y usaré más la biblioteca virtual</c:v>
                </c:pt>
                <c:pt idx="2">
                  <c:v>Tengo que ir necesariamente para consultar los documentos que están ubicados en la biblioteca</c:v>
                </c:pt>
                <c:pt idx="3">
                  <c:v>Solo haré uso de la biblioteca virtual y de sus recursos electrónicos</c:v>
                </c:pt>
                <c:pt idx="4">
                  <c:v>Procuraré buscar la información que necesito fuera de la biblioteca</c:v>
                </c:pt>
              </c:strCache>
            </c:strRef>
          </c:cat>
          <c:val>
            <c:numRef>
              <c:f>BUC!$D$72:$D$76</c:f>
              <c:numCache>
                <c:formatCode>0.0%</c:formatCode>
                <c:ptCount val="5"/>
                <c:pt idx="0">
                  <c:v>0.64212007504690427</c:v>
                </c:pt>
                <c:pt idx="1">
                  <c:v>0.20450281425891181</c:v>
                </c:pt>
                <c:pt idx="2">
                  <c:v>0.19606003752345216</c:v>
                </c:pt>
                <c:pt idx="3">
                  <c:v>6.097560975609756E-2</c:v>
                </c:pt>
                <c:pt idx="4">
                  <c:v>7.5046904315197005E-2</c:v>
                </c:pt>
              </c:numCache>
            </c:numRef>
          </c:val>
          <c:extLst xmlns:c16r2="http://schemas.microsoft.com/office/drawing/2015/06/char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939773520"/>
        <c:axId val="1939784944"/>
      </c:barChart>
      <c:catAx>
        <c:axId val="1939773520"/>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939784944"/>
        <c:crosses val="autoZero"/>
        <c:auto val="1"/>
        <c:lblAlgn val="ctr"/>
        <c:lblOffset val="100"/>
        <c:noMultiLvlLbl val="0"/>
      </c:catAx>
      <c:valAx>
        <c:axId val="1939784944"/>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939773520"/>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E-2"/>
          <c:w val="0.643122676579928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9319-42E9-AB22-60D2D5A9B1C0}"/>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9319-42E9-AB22-60D2D5A9B1C0}"/>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9319-42E9-AB22-60D2D5A9B1C0}"/>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9319-42E9-AB22-60D2D5A9B1C0}"/>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9319-42E9-AB22-60D2D5A9B1C0}"/>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9319-42E9-AB22-60D2D5A9B1C0}"/>
              </c:ext>
            </c:extLst>
          </c:dPt>
          <c:val>
            <c:numRef>
              <c:f>BUC!$C$138:$H$138</c:f>
            </c:numRef>
          </c:val>
          <c:extLst xmlns:c16r2="http://schemas.microsoft.com/office/drawing/2015/06/chart">
            <c:ext xmlns:c16="http://schemas.microsoft.com/office/drawing/2014/chart" uri="{C3380CC4-5D6E-409C-BE32-E72D297353CC}">
              <c16:uniqueId val="{0000000C-9319-42E9-AB22-60D2D5A9B1C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chemeClr val="accent2"/>
            </a:solidFill>
            <a:ln>
              <a:noFill/>
            </a:ln>
            <a:effectLst/>
          </c:spPr>
          <c:invertIfNegative val="0"/>
          <c:dPt>
            <c:idx val="0"/>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1-31D3-41EC-8498-F9CDF7EA2ADC}"/>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31D3-41EC-8498-F9CDF7EA2ADC}"/>
              </c:ext>
            </c:extLst>
          </c:dPt>
          <c:dPt>
            <c:idx val="2"/>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5-31D3-41EC-8498-F9CDF7EA2ADC}"/>
              </c:ext>
            </c:extLst>
          </c:dPt>
          <c:dPt>
            <c:idx val="3"/>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31D3-41EC-8498-F9CDF7EA2AD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9-31D3-41EC-8498-F9CDF7EA2AD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BUC!$B$219:$B$224</c:f>
              <c:strCache>
                <c:ptCount val="6"/>
                <c:pt idx="0">
                  <c:v>Twitter</c:v>
                </c:pt>
                <c:pt idx="1">
                  <c:v>Facebook</c:v>
                </c:pt>
                <c:pt idx="2">
                  <c:v>Youtube</c:v>
                </c:pt>
                <c:pt idx="3">
                  <c:v>Instagram</c:v>
                </c:pt>
                <c:pt idx="4">
                  <c:v>LinkedIn</c:v>
                </c:pt>
                <c:pt idx="5">
                  <c:v>No uso ninguna red social</c:v>
                </c:pt>
              </c:strCache>
            </c:strRef>
          </c:cat>
          <c:val>
            <c:numRef>
              <c:f>BUC!$D$219:$D$224</c:f>
              <c:numCache>
                <c:formatCode>0%</c:formatCode>
                <c:ptCount val="6"/>
                <c:pt idx="0">
                  <c:v>0.46482176360225141</c:v>
                </c:pt>
                <c:pt idx="1">
                  <c:v>0.25656660412757976</c:v>
                </c:pt>
                <c:pt idx="2">
                  <c:v>0.58067542213883683</c:v>
                </c:pt>
                <c:pt idx="3">
                  <c:v>0.72654784240150094</c:v>
                </c:pt>
                <c:pt idx="4">
                  <c:v>9.5215759849906198E-2</c:v>
                </c:pt>
                <c:pt idx="5">
                  <c:v>8.3489681050656656E-2</c:v>
                </c:pt>
              </c:numCache>
            </c:numRef>
          </c:val>
          <c:extLst xmlns:c16r2="http://schemas.microsoft.com/office/drawing/2015/06/char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82"/>
        <c:axId val="1939784400"/>
        <c:axId val="1939775696"/>
      </c:barChart>
      <c:catAx>
        <c:axId val="19397844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39775696"/>
        <c:crosses val="autoZero"/>
        <c:auto val="1"/>
        <c:lblAlgn val="ctr"/>
        <c:lblOffset val="100"/>
        <c:noMultiLvlLbl val="0"/>
      </c:catAx>
      <c:valAx>
        <c:axId val="19397756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3978440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211" r="0.75000000000000211"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53050032170097E-2"/>
          <c:y val="0.30835147047880335"/>
          <c:w val="0.84619014062930853"/>
          <c:h val="0.55832796381531324"/>
        </c:manualLayout>
      </c:layout>
      <c:barChart>
        <c:barDir val="col"/>
        <c:grouping val="clustered"/>
        <c:varyColors val="0"/>
        <c:ser>
          <c:idx val="0"/>
          <c:order val="0"/>
          <c:spPr>
            <a:solidFill>
              <a:schemeClr val="accent1"/>
            </a:solidFill>
            <a:ln>
              <a:noFill/>
            </a:ln>
            <a:effectLst/>
          </c:spPr>
          <c:invertIfNegative val="0"/>
          <c:cat>
            <c:strRef>
              <c:f>BUC!$B$238:$B$242</c:f>
              <c:strCache>
                <c:ptCount val="5"/>
                <c:pt idx="0">
                  <c:v>Nada útil</c:v>
                </c:pt>
                <c:pt idx="1">
                  <c:v>Poco útil</c:v>
                </c:pt>
                <c:pt idx="2">
                  <c:v>Normal</c:v>
                </c:pt>
                <c:pt idx="3">
                  <c:v>Útil</c:v>
                </c:pt>
                <c:pt idx="4">
                  <c:v>Muy útil</c:v>
                </c:pt>
              </c:strCache>
            </c:strRef>
          </c:cat>
          <c:val>
            <c:numRef>
              <c:f>BUC!$C$238:$C$242</c:f>
              <c:numCache>
                <c:formatCode>General</c:formatCode>
                <c:ptCount val="5"/>
                <c:pt idx="0">
                  <c:v>4</c:v>
                </c:pt>
                <c:pt idx="1">
                  <c:v>28</c:v>
                </c:pt>
                <c:pt idx="2">
                  <c:v>57</c:v>
                </c:pt>
                <c:pt idx="3">
                  <c:v>139</c:v>
                </c:pt>
                <c:pt idx="4">
                  <c:v>134</c:v>
                </c:pt>
              </c:numCache>
            </c:numRef>
          </c:val>
        </c:ser>
        <c:dLbls>
          <c:showLegendKey val="0"/>
          <c:showVal val="0"/>
          <c:showCatName val="0"/>
          <c:showSerName val="0"/>
          <c:showPercent val="0"/>
          <c:showBubbleSize val="0"/>
        </c:dLbls>
        <c:gapWidth val="219"/>
        <c:overlap val="-27"/>
        <c:axId val="1939776240"/>
        <c:axId val="1939776784"/>
      </c:barChart>
      <c:catAx>
        <c:axId val="1939776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39776784"/>
        <c:crosses val="autoZero"/>
        <c:auto val="1"/>
        <c:lblAlgn val="ctr"/>
        <c:lblOffset val="100"/>
        <c:noMultiLvlLbl val="0"/>
      </c:catAx>
      <c:valAx>
        <c:axId val="19397767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39776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xmlns:c16r2="http://schemas.microsoft.com/office/drawing/2015/06/char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xmlns:c16r2="http://schemas.microsoft.com/office/drawing/2015/06/char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BUC!$B$57:$B$61</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BUC!$D$57:$D$61</c:f>
              <c:numCache>
                <c:formatCode>0.0%</c:formatCode>
                <c:ptCount val="5"/>
                <c:pt idx="0">
                  <c:v>4.6566321730950141E-2</c:v>
                </c:pt>
                <c:pt idx="1">
                  <c:v>7.7610536218250231E-2</c:v>
                </c:pt>
                <c:pt idx="2">
                  <c:v>0.32361241768579491</c:v>
                </c:pt>
                <c:pt idx="3">
                  <c:v>0.33772342427093133</c:v>
                </c:pt>
                <c:pt idx="4">
                  <c:v>0.21448730009407338</c:v>
                </c:pt>
              </c:numCache>
            </c:numRef>
          </c:val>
          <c:extLst xmlns:c16r2="http://schemas.microsoft.com/office/drawing/2015/06/char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1939769712"/>
        <c:axId val="1939777328"/>
      </c:barChart>
      <c:catAx>
        <c:axId val="193976971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939777328"/>
        <c:crosses val="autoZero"/>
        <c:auto val="1"/>
        <c:lblAlgn val="ctr"/>
        <c:lblOffset val="100"/>
        <c:noMultiLvlLbl val="0"/>
      </c:catAx>
      <c:valAx>
        <c:axId val="1939777328"/>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193976971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BUC!$B$14:$B$17</c:f>
              <c:strCache>
                <c:ptCount val="4"/>
                <c:pt idx="0">
                  <c:v>Grado y doble grado</c:v>
                </c:pt>
                <c:pt idx="1">
                  <c:v>Máster</c:v>
                </c:pt>
                <c:pt idx="2">
                  <c:v>Doctorado</c:v>
                </c:pt>
                <c:pt idx="3">
                  <c:v>Otros (Universidad para mayores, títulos propios, curso de idiomas, etc)</c:v>
                </c:pt>
              </c:strCache>
            </c:strRef>
          </c:cat>
          <c:val>
            <c:numRef>
              <c:f>BUC!$C$14:$C$17</c:f>
              <c:numCache>
                <c:formatCode>General</c:formatCode>
                <c:ptCount val="4"/>
                <c:pt idx="0">
                  <c:v>1679</c:v>
                </c:pt>
                <c:pt idx="1">
                  <c:v>215</c:v>
                </c:pt>
                <c:pt idx="2">
                  <c:v>183</c:v>
                </c:pt>
                <c:pt idx="3">
                  <c:v>45</c:v>
                </c:pt>
              </c:numCache>
            </c:numRef>
          </c:val>
          <c:extLst xmlns:c16r2="http://schemas.microsoft.com/office/drawing/2015/06/char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1939770256"/>
        <c:axId val="1939777872"/>
      </c:barChart>
      <c:catAx>
        <c:axId val="1939770256"/>
        <c:scaling>
          <c:orientation val="maxMin"/>
        </c:scaling>
        <c:delete val="0"/>
        <c:axPos val="l"/>
        <c:numFmt formatCode="General" sourceLinked="0"/>
        <c:majorTickMark val="out"/>
        <c:minorTickMark val="none"/>
        <c:tickLblPos val="nextTo"/>
        <c:crossAx val="1939777872"/>
        <c:crosses val="autoZero"/>
        <c:auto val="1"/>
        <c:lblAlgn val="ctr"/>
        <c:lblOffset val="100"/>
        <c:noMultiLvlLbl val="0"/>
      </c:catAx>
      <c:valAx>
        <c:axId val="1939777872"/>
        <c:scaling>
          <c:orientation val="minMax"/>
        </c:scaling>
        <c:delete val="1"/>
        <c:axPos val="t"/>
        <c:numFmt formatCode="General" sourceLinked="1"/>
        <c:majorTickMark val="out"/>
        <c:minorTickMark val="none"/>
        <c:tickLblPos val="none"/>
        <c:crossAx val="1939770256"/>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BUC!$B$121</c:f>
          <c:strCache>
            <c:ptCount val="1"/>
            <c:pt idx="0">
              <c:v>¿Tienes en la actualidad algún libro o documento prestado de la biblioteca que no has podido devolver?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BUC!$D$123:$D$124</c:f>
              <c:strCache>
                <c:ptCount val="2"/>
                <c:pt idx="0">
                  <c:v>Sí</c:v>
                </c:pt>
                <c:pt idx="1">
                  <c:v>No</c:v>
                </c:pt>
              </c:strCache>
            </c:strRef>
          </c:cat>
          <c:val>
            <c:numRef>
              <c:f>BUC!$E$123:$E$124</c:f>
              <c:numCache>
                <c:formatCode>General</c:formatCode>
                <c:ptCount val="2"/>
                <c:pt idx="0">
                  <c:v>978</c:v>
                </c:pt>
                <c:pt idx="1">
                  <c:v>1146</c:v>
                </c:pt>
              </c:numCache>
            </c:numRef>
          </c:val>
        </c:ser>
        <c:ser>
          <c:idx val="3"/>
          <c:order val="1"/>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BUC!$D$123:$D$124</c:f>
              <c:strCache>
                <c:ptCount val="2"/>
                <c:pt idx="0">
                  <c:v>Sí</c:v>
                </c:pt>
                <c:pt idx="1">
                  <c:v>No</c:v>
                </c:pt>
              </c:strCache>
            </c:strRef>
          </c:cat>
          <c:val>
            <c:numRef>
              <c:f>BUC!$E$123:$E$124</c:f>
              <c:numCache>
                <c:formatCode>General</c:formatCode>
                <c:ptCount val="2"/>
                <c:pt idx="0">
                  <c:v>978</c:v>
                </c:pt>
                <c:pt idx="1">
                  <c:v>1146</c:v>
                </c:pt>
              </c:numCache>
            </c:numRef>
          </c:val>
        </c:ser>
        <c:ser>
          <c:idx val="1"/>
          <c:order val="2"/>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BUC!$D$123:$D$124</c:f>
              <c:strCache>
                <c:ptCount val="2"/>
                <c:pt idx="0">
                  <c:v>Sí</c:v>
                </c:pt>
                <c:pt idx="1">
                  <c:v>No</c:v>
                </c:pt>
              </c:strCache>
            </c:strRef>
          </c:cat>
          <c:val>
            <c:numRef>
              <c:f>BUC!$E$123:$E$124</c:f>
              <c:numCache>
                <c:formatCode>General</c:formatCode>
                <c:ptCount val="2"/>
                <c:pt idx="0">
                  <c:v>978</c:v>
                </c:pt>
                <c:pt idx="1">
                  <c:v>1146</c:v>
                </c:pt>
              </c:numCache>
            </c:numRef>
          </c:val>
        </c:ser>
        <c:ser>
          <c:idx val="0"/>
          <c:order val="3"/>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BUC!$D$123:$D$124</c:f>
              <c:strCache>
                <c:ptCount val="2"/>
                <c:pt idx="0">
                  <c:v>Sí</c:v>
                </c:pt>
                <c:pt idx="1">
                  <c:v>No</c:v>
                </c:pt>
              </c:strCache>
            </c:strRef>
          </c:cat>
          <c:val>
            <c:numRef>
              <c:f>BUC!$E$123:$E$124</c:f>
              <c:numCache>
                <c:formatCode>General</c:formatCode>
                <c:ptCount val="2"/>
                <c:pt idx="0">
                  <c:v>978</c:v>
                </c:pt>
                <c:pt idx="1">
                  <c:v>1146</c:v>
                </c:pt>
              </c:numCache>
            </c:numRef>
          </c:val>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BUC!$B$125</c:f>
          <c:strCache>
            <c:ptCount val="1"/>
            <c:pt idx="0">
              <c:v>¿Has realizado algún préstamo de libros durante lo que llevamos de curso?</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BUC!$D$128:$D$129</c:f>
              <c:strCache>
                <c:ptCount val="2"/>
                <c:pt idx="0">
                  <c:v>Sí</c:v>
                </c:pt>
                <c:pt idx="1">
                  <c:v>No</c:v>
                </c:pt>
              </c:strCache>
            </c:strRef>
          </c:cat>
          <c:val>
            <c:numRef>
              <c:f>BUC!$E$128:$E$129</c:f>
              <c:numCache>
                <c:formatCode>General</c:formatCode>
                <c:ptCount val="2"/>
                <c:pt idx="0">
                  <c:v>1575</c:v>
                </c:pt>
                <c:pt idx="1">
                  <c:v>547</c:v>
                </c:pt>
              </c:numCache>
            </c:numRef>
          </c:val>
        </c:ser>
        <c:ser>
          <c:idx val="3"/>
          <c:order val="1"/>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cat>
            <c:strRef>
              <c:f>BUC!$D$128:$D$129</c:f>
              <c:strCache>
                <c:ptCount val="2"/>
                <c:pt idx="0">
                  <c:v>Sí</c:v>
                </c:pt>
                <c:pt idx="1">
                  <c:v>No</c:v>
                </c:pt>
              </c:strCache>
            </c:strRef>
          </c:cat>
          <c:val>
            <c:numRef>
              <c:f>BUC!$E$123:$E$124</c:f>
              <c:numCache>
                <c:formatCode>General</c:formatCode>
                <c:ptCount val="2"/>
                <c:pt idx="0">
                  <c:v>978</c:v>
                </c:pt>
                <c:pt idx="1">
                  <c:v>1146</c:v>
                </c:pt>
              </c:numCache>
            </c:numRef>
          </c:val>
        </c:ser>
        <c:ser>
          <c:idx val="1"/>
          <c:order val="2"/>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cat>
            <c:strRef>
              <c:f>BUC!$D$128:$D$129</c:f>
              <c:strCache>
                <c:ptCount val="2"/>
                <c:pt idx="0">
                  <c:v>Sí</c:v>
                </c:pt>
                <c:pt idx="1">
                  <c:v>No</c:v>
                </c:pt>
              </c:strCache>
            </c:strRef>
          </c:cat>
          <c:val>
            <c:numRef>
              <c:f>BUC!$E$123:$E$124</c:f>
              <c:numCache>
                <c:formatCode>General</c:formatCode>
                <c:ptCount val="2"/>
                <c:pt idx="0">
                  <c:v>978</c:v>
                </c:pt>
                <c:pt idx="1">
                  <c:v>1146</c:v>
                </c:pt>
              </c:numCache>
            </c:numRef>
          </c:val>
        </c:ser>
        <c:ser>
          <c:idx val="0"/>
          <c:order val="3"/>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cat>
            <c:strRef>
              <c:f>BUC!$D$128:$D$129</c:f>
              <c:strCache>
                <c:ptCount val="2"/>
                <c:pt idx="0">
                  <c:v>Sí</c:v>
                </c:pt>
                <c:pt idx="1">
                  <c:v>No</c:v>
                </c:pt>
              </c:strCache>
            </c:strRef>
          </c:cat>
          <c:val>
            <c:numRef>
              <c:f>BUC!$E$123:$E$124</c:f>
              <c:numCache>
                <c:formatCode>General</c:formatCode>
                <c:ptCount val="2"/>
                <c:pt idx="0">
                  <c:v>978</c:v>
                </c:pt>
                <c:pt idx="1">
                  <c:v>1146</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DC9D-4130-8AAA-B47B7731A677}"/>
              </c:ext>
            </c:extLst>
          </c:dPt>
          <c:val>
            <c:numRef>
              <c:f>BUC!$C$166:$H$166</c:f>
              <c:numCache>
                <c:formatCode>General</c:formatCode>
                <c:ptCount val="6"/>
                <c:pt idx="0">
                  <c:v>186</c:v>
                </c:pt>
                <c:pt idx="1">
                  <c:v>287</c:v>
                </c:pt>
                <c:pt idx="2">
                  <c:v>620</c:v>
                </c:pt>
                <c:pt idx="3">
                  <c:v>565</c:v>
                </c:pt>
                <c:pt idx="4">
                  <c:v>455</c:v>
                </c:pt>
                <c:pt idx="5">
                  <c:v>19</c:v>
                </c:pt>
              </c:numCache>
            </c:numRef>
          </c:val>
          <c:extLst xmlns:c16r2="http://schemas.microsoft.com/office/drawing/2015/06/char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DE90-4D51-9E1A-BDDBFC0D5C97}"/>
              </c:ext>
            </c:extLst>
          </c:dPt>
          <c:val>
            <c:numRef>
              <c:f>BUC!$P$166</c:f>
              <c:numCache>
                <c:formatCode>0.0</c:formatCode>
                <c:ptCount val="1"/>
                <c:pt idx="0">
                  <c:v>5.965451964032181</c:v>
                </c:pt>
              </c:numCache>
            </c:numRef>
          </c:val>
          <c:extLst xmlns:c16r2="http://schemas.microsoft.com/office/drawing/2015/06/char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1939770800"/>
        <c:axId val="1939771344"/>
      </c:barChart>
      <c:catAx>
        <c:axId val="1939770800"/>
        <c:scaling>
          <c:orientation val="minMax"/>
        </c:scaling>
        <c:delete val="1"/>
        <c:axPos val="b"/>
        <c:majorTickMark val="out"/>
        <c:minorTickMark val="none"/>
        <c:tickLblPos val="none"/>
        <c:crossAx val="1939771344"/>
        <c:crosses val="autoZero"/>
        <c:auto val="1"/>
        <c:lblAlgn val="ctr"/>
        <c:lblOffset val="100"/>
        <c:noMultiLvlLbl val="0"/>
      </c:catAx>
      <c:valAx>
        <c:axId val="193977134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708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BUC!$C$201:$D$201</c:f>
              <c:strCache>
                <c:ptCount val="2"/>
                <c:pt idx="0">
                  <c:v>Sí</c:v>
                </c:pt>
                <c:pt idx="1">
                  <c:v>No</c:v>
                </c:pt>
              </c:strCache>
            </c:strRef>
          </c:cat>
          <c:val>
            <c:numRef>
              <c:f>BUC!$C$202:$D$202</c:f>
              <c:numCache>
                <c:formatCode>General</c:formatCode>
                <c:ptCount val="2"/>
                <c:pt idx="0">
                  <c:v>692</c:v>
                </c:pt>
                <c:pt idx="1">
                  <c:v>1423</c:v>
                </c:pt>
              </c:numCache>
            </c:numRef>
          </c:val>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6F1-49ED-9EF9-5A7745F9927E}"/>
              </c:ext>
            </c:extLst>
          </c:dPt>
          <c:val>
            <c:numRef>
              <c:f>BUC!$C$210:$H$210</c:f>
              <c:numCache>
                <c:formatCode>General</c:formatCode>
                <c:ptCount val="6"/>
                <c:pt idx="0">
                  <c:v>85</c:v>
                </c:pt>
                <c:pt idx="1">
                  <c:v>162</c:v>
                </c:pt>
                <c:pt idx="2">
                  <c:v>657</c:v>
                </c:pt>
                <c:pt idx="3">
                  <c:v>789</c:v>
                </c:pt>
                <c:pt idx="4">
                  <c:v>403</c:v>
                </c:pt>
                <c:pt idx="5">
                  <c:v>36</c:v>
                </c:pt>
              </c:numCache>
            </c:numRef>
          </c:val>
          <c:extLst xmlns:c16r2="http://schemas.microsoft.com/office/drawing/2015/06/char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47"/>
          <c:y val="0.14634204435834441"/>
          <c:w val="0.168224682901675"/>
          <c:h val="0.75610056251811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6E69-437B-A9BB-8260AAC826F7}"/>
              </c:ext>
            </c:extLst>
          </c:dPt>
          <c:val>
            <c:numRef>
              <c:f>BUC!$P$138</c:f>
            </c:numRef>
          </c:val>
          <c:extLst xmlns:c16r2="http://schemas.microsoft.com/office/drawing/2015/06/chart">
            <c:ext xmlns:c16="http://schemas.microsoft.com/office/drawing/2014/chart" uri="{C3380CC4-5D6E-409C-BE32-E72D297353CC}">
              <c16:uniqueId val="{00000002-6E69-437B-A9BB-8260AAC826F7}"/>
            </c:ext>
          </c:extLst>
        </c:ser>
        <c:dLbls>
          <c:showLegendKey val="0"/>
          <c:showVal val="0"/>
          <c:showCatName val="0"/>
          <c:showSerName val="0"/>
          <c:showPercent val="0"/>
          <c:showBubbleSize val="0"/>
        </c:dLbls>
        <c:gapWidth val="0"/>
        <c:overlap val="100"/>
        <c:axId val="1933075520"/>
        <c:axId val="1933069536"/>
      </c:barChart>
      <c:catAx>
        <c:axId val="1933075520"/>
        <c:scaling>
          <c:orientation val="minMax"/>
        </c:scaling>
        <c:delete val="1"/>
        <c:axPos val="b"/>
        <c:majorTickMark val="out"/>
        <c:minorTickMark val="none"/>
        <c:tickLblPos val="none"/>
        <c:crossAx val="1933069536"/>
        <c:crosses val="autoZero"/>
        <c:auto val="1"/>
        <c:lblAlgn val="ctr"/>
        <c:lblOffset val="100"/>
        <c:noMultiLvlLbl val="0"/>
      </c:catAx>
      <c:valAx>
        <c:axId val="193306953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307552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7E4F-4271-8466-E0B008C1618B}"/>
              </c:ext>
            </c:extLst>
          </c:dPt>
          <c:val>
            <c:numRef>
              <c:f>BUC!$P$210</c:f>
              <c:numCache>
                <c:formatCode>0.0</c:formatCode>
                <c:ptCount val="1"/>
                <c:pt idx="0">
                  <c:v>6.5064408396946565</c:v>
                </c:pt>
              </c:numCache>
            </c:numRef>
          </c:val>
          <c:extLst xmlns:c16r2="http://schemas.microsoft.com/office/drawing/2015/06/char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939778416"/>
        <c:axId val="1939778960"/>
      </c:barChart>
      <c:catAx>
        <c:axId val="1939778416"/>
        <c:scaling>
          <c:orientation val="minMax"/>
        </c:scaling>
        <c:delete val="1"/>
        <c:axPos val="b"/>
        <c:majorTickMark val="out"/>
        <c:minorTickMark val="none"/>
        <c:tickLblPos val="none"/>
        <c:crossAx val="1939778960"/>
        <c:crosses val="autoZero"/>
        <c:auto val="1"/>
        <c:lblAlgn val="ctr"/>
        <c:lblOffset val="100"/>
        <c:noMultiLvlLbl val="0"/>
      </c:catAx>
      <c:valAx>
        <c:axId val="19397789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7841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6F1-49ED-9EF9-5A7745F9927E}"/>
              </c:ext>
            </c:extLst>
          </c:dPt>
          <c:val>
            <c:numRef>
              <c:f>BUC!$C$214:$H$214</c:f>
              <c:numCache>
                <c:formatCode>General</c:formatCode>
                <c:ptCount val="6"/>
                <c:pt idx="0">
                  <c:v>352</c:v>
                </c:pt>
                <c:pt idx="1">
                  <c:v>314</c:v>
                </c:pt>
                <c:pt idx="2">
                  <c:v>692</c:v>
                </c:pt>
                <c:pt idx="3">
                  <c:v>436</c:v>
                </c:pt>
                <c:pt idx="4">
                  <c:v>243</c:v>
                </c:pt>
                <c:pt idx="5">
                  <c:v>95</c:v>
                </c:pt>
              </c:numCache>
            </c:numRef>
          </c:val>
          <c:extLst xmlns:c16r2="http://schemas.microsoft.com/office/drawing/2015/06/char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7E4F-4271-8466-E0B008C1618B}"/>
              </c:ext>
            </c:extLst>
          </c:dPt>
          <c:val>
            <c:numRef>
              <c:f>BUC!$P$214</c:f>
              <c:numCache>
                <c:formatCode>0.0</c:formatCode>
                <c:ptCount val="1"/>
                <c:pt idx="0">
                  <c:v>4.8821796759941085</c:v>
                </c:pt>
              </c:numCache>
            </c:numRef>
          </c:val>
          <c:extLst xmlns:c16r2="http://schemas.microsoft.com/office/drawing/2015/06/char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1939780592"/>
        <c:axId val="1753179024"/>
      </c:barChart>
      <c:catAx>
        <c:axId val="1939780592"/>
        <c:scaling>
          <c:orientation val="minMax"/>
        </c:scaling>
        <c:delete val="1"/>
        <c:axPos val="b"/>
        <c:majorTickMark val="out"/>
        <c:minorTickMark val="none"/>
        <c:tickLblPos val="none"/>
        <c:crossAx val="1753179024"/>
        <c:crosses val="autoZero"/>
        <c:auto val="1"/>
        <c:lblAlgn val="ctr"/>
        <c:lblOffset val="100"/>
        <c:noMultiLvlLbl val="0"/>
      </c:catAx>
      <c:valAx>
        <c:axId val="175317902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97805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BUC!$J$229:$K$229</c:f>
              <c:strCache>
                <c:ptCount val="2"/>
                <c:pt idx="0">
                  <c:v>Sí</c:v>
                </c:pt>
                <c:pt idx="1">
                  <c:v>No</c:v>
                </c:pt>
              </c:strCache>
            </c:strRef>
          </c:cat>
          <c:val>
            <c:numRef>
              <c:f>BUC!$J$234:$K$234</c:f>
              <c:numCache>
                <c:formatCode>General</c:formatCode>
                <c:ptCount val="2"/>
                <c:pt idx="0">
                  <c:v>402</c:v>
                </c:pt>
                <c:pt idx="1">
                  <c:v>1706</c:v>
                </c:pt>
              </c:numCache>
            </c:numRef>
          </c:val>
          <c:extLst xmlns:c16r2="http://schemas.microsoft.com/office/drawing/2015/06/char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xmlns:c16r2="http://schemas.microsoft.com/office/drawing/2015/06/char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xmlns:c16r2="http://schemas.microsoft.com/office/drawing/2015/06/char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'Por biblioteca'!$B$32:$B$36</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'Por biblioteca'!$D$32:$D$36</c:f>
              <c:numCache>
                <c:formatCode>0.0%</c:formatCode>
                <c:ptCount val="5"/>
                <c:pt idx="0">
                  <c:v>0.3235294117647059</c:v>
                </c:pt>
                <c:pt idx="1">
                  <c:v>0.12745098039215685</c:v>
                </c:pt>
                <c:pt idx="2">
                  <c:v>0.38235294117647056</c:v>
                </c:pt>
                <c:pt idx="3">
                  <c:v>0.11764705882352941</c:v>
                </c:pt>
                <c:pt idx="4">
                  <c:v>4.9019607843137254E-2</c:v>
                </c:pt>
              </c:numCache>
            </c:numRef>
          </c:val>
          <c:extLst xmlns:c16r2="http://schemas.microsoft.com/office/drawing/2015/06/char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2008510976"/>
        <c:axId val="2008507712"/>
      </c:barChart>
      <c:catAx>
        <c:axId val="2008510976"/>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2008507712"/>
        <c:crosses val="autoZero"/>
        <c:auto val="1"/>
        <c:lblAlgn val="ctr"/>
        <c:lblOffset val="100"/>
        <c:noMultiLvlLbl val="0"/>
      </c:catAx>
      <c:valAx>
        <c:axId val="2008507712"/>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2008510976"/>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'Por biblioteca'!$D$53</c:f>
              <c:strCache>
                <c:ptCount val="1"/>
                <c:pt idx="0">
                  <c:v>1º</c:v>
                </c:pt>
              </c:strCache>
            </c:strRef>
          </c:tx>
          <c:spPr>
            <a:solidFill>
              <a:schemeClr val="accent1">
                <a:lumMod val="50000"/>
              </a:schemeClr>
            </a:solidFill>
          </c:spPr>
          <c:invertIfNegative val="0"/>
          <c:cat>
            <c:strRef>
              <c:f>'Por biblioteca'!$C$54:$C$81</c:f>
              <c:strCache>
                <c:ptCount val="28"/>
                <c:pt idx="0">
                  <c:v>BIO</c:v>
                </c:pt>
                <c:pt idx="1">
                  <c:v>FIS</c:v>
                </c:pt>
                <c:pt idx="2">
                  <c:v>GEO</c:v>
                </c:pt>
                <c:pt idx="3">
                  <c:v>MAT</c:v>
                </c:pt>
                <c:pt idx="4">
                  <c:v>QUI</c:v>
                </c:pt>
                <c:pt idx="5">
                  <c:v>EST</c:v>
                </c:pt>
                <c:pt idx="6">
                  <c:v>FDI</c:v>
                </c:pt>
                <c:pt idx="7">
                  <c:v>BMZ</c:v>
                </c:pt>
                <c:pt idx="8">
                  <c:v>BBA</c:v>
                </c:pt>
                <c:pt idx="9">
                  <c:v>EDU</c:v>
                </c:pt>
                <c:pt idx="10">
                  <c:v>FLL A</c:v>
                </c:pt>
                <c:pt idx="11">
                  <c:v>FLS</c:v>
                </c:pt>
                <c:pt idx="12">
                  <c:v>GHI</c:v>
                </c:pt>
                <c:pt idx="13">
                  <c:v>ENF</c:v>
                </c:pt>
                <c:pt idx="14">
                  <c:v>FAR</c:v>
                </c:pt>
                <c:pt idx="15">
                  <c:v>MED</c:v>
                </c:pt>
                <c:pt idx="16">
                  <c:v>ODO</c:v>
                </c:pt>
                <c:pt idx="17">
                  <c:v>OPT</c:v>
                </c:pt>
                <c:pt idx="18">
                  <c:v>PSI</c:v>
                </c:pt>
                <c:pt idx="19">
                  <c:v>VET</c:v>
                </c:pt>
                <c:pt idx="20">
                  <c:v>BYD</c:v>
                </c:pt>
                <c:pt idx="21">
                  <c:v>INF</c:v>
                </c:pt>
                <c:pt idx="22">
                  <c:v>CEE</c:v>
                </c:pt>
                <c:pt idx="23">
                  <c:v>CPS</c:v>
                </c:pt>
                <c:pt idx="24">
                  <c:v>EMP</c:v>
                </c:pt>
                <c:pt idx="25">
                  <c:v>DER (Dep)</c:v>
                </c:pt>
                <c:pt idx="26">
                  <c:v>TRS</c:v>
                </c:pt>
                <c:pt idx="27">
                  <c:v>BHI</c:v>
                </c:pt>
              </c:strCache>
            </c:strRef>
          </c:cat>
          <c:val>
            <c:numRef>
              <c:f>'Por biblioteca'!$D$54:$D$81</c:f>
              <c:numCache>
                <c:formatCode>General</c:formatCode>
                <c:ptCount val="28"/>
                <c:pt idx="0">
                  <c:v>2</c:v>
                </c:pt>
                <c:pt idx="1">
                  <c:v>1</c:v>
                </c:pt>
                <c:pt idx="2">
                  <c:v>0</c:v>
                </c:pt>
                <c:pt idx="3">
                  <c:v>1</c:v>
                </c:pt>
                <c:pt idx="4">
                  <c:v>88</c:v>
                </c:pt>
                <c:pt idx="5">
                  <c:v>0</c:v>
                </c:pt>
                <c:pt idx="6">
                  <c:v>1</c:v>
                </c:pt>
                <c:pt idx="7">
                  <c:v>7</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0-0996-4587-979A-8D676A8C3722}"/>
            </c:ext>
          </c:extLst>
        </c:ser>
        <c:ser>
          <c:idx val="1"/>
          <c:order val="1"/>
          <c:tx>
            <c:strRef>
              <c:f>'Por biblioteca'!$E$53</c:f>
              <c:strCache>
                <c:ptCount val="1"/>
                <c:pt idx="0">
                  <c:v>2º</c:v>
                </c:pt>
              </c:strCache>
            </c:strRef>
          </c:tx>
          <c:invertIfNegative val="0"/>
          <c:cat>
            <c:strRef>
              <c:f>'Por biblioteca'!$C$54:$C$81</c:f>
              <c:strCache>
                <c:ptCount val="28"/>
                <c:pt idx="0">
                  <c:v>BIO</c:v>
                </c:pt>
                <c:pt idx="1">
                  <c:v>FIS</c:v>
                </c:pt>
                <c:pt idx="2">
                  <c:v>GEO</c:v>
                </c:pt>
                <c:pt idx="3">
                  <c:v>MAT</c:v>
                </c:pt>
                <c:pt idx="4">
                  <c:v>QUI</c:v>
                </c:pt>
                <c:pt idx="5">
                  <c:v>EST</c:v>
                </c:pt>
                <c:pt idx="6">
                  <c:v>FDI</c:v>
                </c:pt>
                <c:pt idx="7">
                  <c:v>BMZ</c:v>
                </c:pt>
                <c:pt idx="8">
                  <c:v>BBA</c:v>
                </c:pt>
                <c:pt idx="9">
                  <c:v>EDU</c:v>
                </c:pt>
                <c:pt idx="10">
                  <c:v>FLL A</c:v>
                </c:pt>
                <c:pt idx="11">
                  <c:v>FLS</c:v>
                </c:pt>
                <c:pt idx="12">
                  <c:v>GHI</c:v>
                </c:pt>
                <c:pt idx="13">
                  <c:v>ENF</c:v>
                </c:pt>
                <c:pt idx="14">
                  <c:v>FAR</c:v>
                </c:pt>
                <c:pt idx="15">
                  <c:v>MED</c:v>
                </c:pt>
                <c:pt idx="16">
                  <c:v>ODO</c:v>
                </c:pt>
                <c:pt idx="17">
                  <c:v>OPT</c:v>
                </c:pt>
                <c:pt idx="18">
                  <c:v>PSI</c:v>
                </c:pt>
                <c:pt idx="19">
                  <c:v>VET</c:v>
                </c:pt>
                <c:pt idx="20">
                  <c:v>BYD</c:v>
                </c:pt>
                <c:pt idx="21">
                  <c:v>INF</c:v>
                </c:pt>
                <c:pt idx="22">
                  <c:v>CEE</c:v>
                </c:pt>
                <c:pt idx="23">
                  <c:v>CPS</c:v>
                </c:pt>
                <c:pt idx="24">
                  <c:v>EMP</c:v>
                </c:pt>
                <c:pt idx="25">
                  <c:v>DER (Dep)</c:v>
                </c:pt>
                <c:pt idx="26">
                  <c:v>TRS</c:v>
                </c:pt>
                <c:pt idx="27">
                  <c:v>BHI</c:v>
                </c:pt>
              </c:strCache>
            </c:strRef>
          </c:cat>
          <c:val>
            <c:numRef>
              <c:f>'Por biblioteca'!$E$54:$E$81</c:f>
              <c:numCache>
                <c:formatCode>General</c:formatCode>
                <c:ptCount val="28"/>
                <c:pt idx="0">
                  <c:v>18</c:v>
                </c:pt>
                <c:pt idx="1">
                  <c:v>11</c:v>
                </c:pt>
                <c:pt idx="2">
                  <c:v>3</c:v>
                </c:pt>
                <c:pt idx="3">
                  <c:v>6</c:v>
                </c:pt>
                <c:pt idx="4">
                  <c:v>13</c:v>
                </c:pt>
                <c:pt idx="5">
                  <c:v>0</c:v>
                </c:pt>
                <c:pt idx="6">
                  <c:v>0</c:v>
                </c:pt>
                <c:pt idx="7">
                  <c:v>20</c:v>
                </c:pt>
                <c:pt idx="8">
                  <c:v>0</c:v>
                </c:pt>
                <c:pt idx="9">
                  <c:v>0</c:v>
                </c:pt>
                <c:pt idx="10">
                  <c:v>1</c:v>
                </c:pt>
                <c:pt idx="11">
                  <c:v>0</c:v>
                </c:pt>
                <c:pt idx="12">
                  <c:v>1</c:v>
                </c:pt>
                <c:pt idx="13">
                  <c:v>0</c:v>
                </c:pt>
                <c:pt idx="14">
                  <c:v>2</c:v>
                </c:pt>
                <c:pt idx="15">
                  <c:v>2</c:v>
                </c:pt>
                <c:pt idx="16">
                  <c:v>0</c:v>
                </c:pt>
                <c:pt idx="17">
                  <c:v>0</c:v>
                </c:pt>
                <c:pt idx="18">
                  <c:v>0</c:v>
                </c:pt>
                <c:pt idx="19">
                  <c:v>0</c:v>
                </c:pt>
                <c:pt idx="20">
                  <c:v>0</c:v>
                </c:pt>
                <c:pt idx="21">
                  <c:v>0</c:v>
                </c:pt>
                <c:pt idx="22">
                  <c:v>0</c:v>
                </c:pt>
                <c:pt idx="23">
                  <c:v>0</c:v>
                </c:pt>
                <c:pt idx="24">
                  <c:v>0</c:v>
                </c:pt>
                <c:pt idx="25">
                  <c:v>0</c:v>
                </c:pt>
                <c:pt idx="26">
                  <c:v>0</c:v>
                </c:pt>
                <c:pt idx="27">
                  <c:v>0</c:v>
                </c:pt>
              </c:numCache>
            </c:numRef>
          </c:val>
          <c:extLst xmlns:c16r2="http://schemas.microsoft.com/office/drawing/2015/06/chart">
            <c:ext xmlns:c16="http://schemas.microsoft.com/office/drawing/2014/chart" uri="{C3380CC4-5D6E-409C-BE32-E72D297353CC}">
              <c16:uniqueId val="{00000001-0996-4587-979A-8D676A8C3722}"/>
            </c:ext>
          </c:extLst>
        </c:ser>
        <c:ser>
          <c:idx val="2"/>
          <c:order val="2"/>
          <c:tx>
            <c:strRef>
              <c:f>'Por biblioteca'!$F$53</c:f>
              <c:strCache>
                <c:ptCount val="1"/>
                <c:pt idx="0">
                  <c:v>3º</c:v>
                </c:pt>
              </c:strCache>
            </c:strRef>
          </c:tx>
          <c:invertIfNegative val="0"/>
          <c:cat>
            <c:strRef>
              <c:f>'Por biblioteca'!$C$54:$C$81</c:f>
              <c:strCache>
                <c:ptCount val="28"/>
                <c:pt idx="0">
                  <c:v>BIO</c:v>
                </c:pt>
                <c:pt idx="1">
                  <c:v>FIS</c:v>
                </c:pt>
                <c:pt idx="2">
                  <c:v>GEO</c:v>
                </c:pt>
                <c:pt idx="3">
                  <c:v>MAT</c:v>
                </c:pt>
                <c:pt idx="4">
                  <c:v>QUI</c:v>
                </c:pt>
                <c:pt idx="5">
                  <c:v>EST</c:v>
                </c:pt>
                <c:pt idx="6">
                  <c:v>FDI</c:v>
                </c:pt>
                <c:pt idx="7">
                  <c:v>BMZ</c:v>
                </c:pt>
                <c:pt idx="8">
                  <c:v>BBA</c:v>
                </c:pt>
                <c:pt idx="9">
                  <c:v>EDU</c:v>
                </c:pt>
                <c:pt idx="10">
                  <c:v>FLL A</c:v>
                </c:pt>
                <c:pt idx="11">
                  <c:v>FLS</c:v>
                </c:pt>
                <c:pt idx="12">
                  <c:v>GHI</c:v>
                </c:pt>
                <c:pt idx="13">
                  <c:v>ENF</c:v>
                </c:pt>
                <c:pt idx="14">
                  <c:v>FAR</c:v>
                </c:pt>
                <c:pt idx="15">
                  <c:v>MED</c:v>
                </c:pt>
                <c:pt idx="16">
                  <c:v>ODO</c:v>
                </c:pt>
                <c:pt idx="17">
                  <c:v>OPT</c:v>
                </c:pt>
                <c:pt idx="18">
                  <c:v>PSI</c:v>
                </c:pt>
                <c:pt idx="19">
                  <c:v>VET</c:v>
                </c:pt>
                <c:pt idx="20">
                  <c:v>BYD</c:v>
                </c:pt>
                <c:pt idx="21">
                  <c:v>INF</c:v>
                </c:pt>
                <c:pt idx="22">
                  <c:v>CEE</c:v>
                </c:pt>
                <c:pt idx="23">
                  <c:v>CPS</c:v>
                </c:pt>
                <c:pt idx="24">
                  <c:v>EMP</c:v>
                </c:pt>
                <c:pt idx="25">
                  <c:v>DER (Dep)</c:v>
                </c:pt>
                <c:pt idx="26">
                  <c:v>TRS</c:v>
                </c:pt>
                <c:pt idx="27">
                  <c:v>BHI</c:v>
                </c:pt>
              </c:strCache>
            </c:strRef>
          </c:cat>
          <c:val>
            <c:numRef>
              <c:f>'Por biblioteca'!$F$54:$F$81</c:f>
              <c:numCache>
                <c:formatCode>General</c:formatCode>
                <c:ptCount val="28"/>
                <c:pt idx="0">
                  <c:v>7</c:v>
                </c:pt>
                <c:pt idx="1">
                  <c:v>10</c:v>
                </c:pt>
                <c:pt idx="2">
                  <c:v>3</c:v>
                </c:pt>
                <c:pt idx="3">
                  <c:v>13</c:v>
                </c:pt>
                <c:pt idx="4">
                  <c:v>4</c:v>
                </c:pt>
                <c:pt idx="5">
                  <c:v>0</c:v>
                </c:pt>
                <c:pt idx="6">
                  <c:v>0</c:v>
                </c:pt>
                <c:pt idx="7">
                  <c:v>12</c:v>
                </c:pt>
                <c:pt idx="8">
                  <c:v>0</c:v>
                </c:pt>
                <c:pt idx="9">
                  <c:v>0</c:v>
                </c:pt>
                <c:pt idx="10">
                  <c:v>1</c:v>
                </c:pt>
                <c:pt idx="11">
                  <c:v>0</c:v>
                </c:pt>
                <c:pt idx="12">
                  <c:v>0</c:v>
                </c:pt>
                <c:pt idx="13">
                  <c:v>0</c:v>
                </c:pt>
                <c:pt idx="14">
                  <c:v>2</c:v>
                </c:pt>
                <c:pt idx="15">
                  <c:v>2</c:v>
                </c:pt>
                <c:pt idx="16">
                  <c:v>1</c:v>
                </c:pt>
                <c:pt idx="17">
                  <c:v>0</c:v>
                </c:pt>
                <c:pt idx="18">
                  <c:v>0</c:v>
                </c:pt>
                <c:pt idx="19">
                  <c:v>0</c:v>
                </c:pt>
                <c:pt idx="20">
                  <c:v>0</c:v>
                </c:pt>
                <c:pt idx="21">
                  <c:v>1</c:v>
                </c:pt>
                <c:pt idx="22">
                  <c:v>0</c:v>
                </c:pt>
                <c:pt idx="23">
                  <c:v>0</c:v>
                </c:pt>
                <c:pt idx="24">
                  <c:v>0</c:v>
                </c:pt>
                <c:pt idx="25">
                  <c:v>0</c:v>
                </c:pt>
                <c:pt idx="26">
                  <c:v>0</c:v>
                </c:pt>
                <c:pt idx="27">
                  <c:v>1</c:v>
                </c:pt>
              </c:numCache>
            </c:numRef>
          </c:val>
          <c:extLst xmlns:c16r2="http://schemas.microsoft.com/office/drawing/2015/06/chart">
            <c:ext xmlns:c16="http://schemas.microsoft.com/office/drawing/2014/chart" uri="{C3380CC4-5D6E-409C-BE32-E72D297353CC}">
              <c16:uniqueId val="{00000002-0996-4587-979A-8D676A8C3722}"/>
            </c:ext>
          </c:extLst>
        </c:ser>
        <c:dLbls>
          <c:showLegendKey val="0"/>
          <c:showVal val="0"/>
          <c:showCatName val="0"/>
          <c:showSerName val="0"/>
          <c:showPercent val="0"/>
          <c:showBubbleSize val="0"/>
        </c:dLbls>
        <c:gapWidth val="64"/>
        <c:overlap val="100"/>
        <c:axId val="2008508256"/>
        <c:axId val="2008514240"/>
      </c:barChart>
      <c:catAx>
        <c:axId val="2008508256"/>
        <c:scaling>
          <c:orientation val="maxMin"/>
        </c:scaling>
        <c:delete val="0"/>
        <c:axPos val="l"/>
        <c:numFmt formatCode="General" sourceLinked="0"/>
        <c:majorTickMark val="out"/>
        <c:minorTickMark val="none"/>
        <c:tickLblPos val="nextTo"/>
        <c:crossAx val="2008514240"/>
        <c:crosses val="autoZero"/>
        <c:auto val="1"/>
        <c:lblAlgn val="ctr"/>
        <c:lblOffset val="100"/>
        <c:noMultiLvlLbl val="0"/>
      </c:catAx>
      <c:valAx>
        <c:axId val="2008514240"/>
        <c:scaling>
          <c:orientation val="minMax"/>
        </c:scaling>
        <c:delete val="0"/>
        <c:axPos val="t"/>
        <c:majorGridlines/>
        <c:numFmt formatCode="General" sourceLinked="1"/>
        <c:majorTickMark val="out"/>
        <c:minorTickMark val="none"/>
        <c:tickLblPos val="nextTo"/>
        <c:crossAx val="2008508256"/>
        <c:crosses val="autoZero"/>
        <c:crossBetween val="between"/>
      </c:valAx>
    </c:plotArea>
    <c:legend>
      <c:legendPos val="r"/>
      <c:overlay val="0"/>
    </c:legend>
    <c:plotVisOnly val="1"/>
    <c:dispBlanksAs val="gap"/>
    <c:showDLblsOverMax val="0"/>
  </c:chart>
  <c:printSettings>
    <c:headerFooter/>
    <c:pageMargins b="0.75000000000000122" l="0.70000000000000062" r="0.70000000000000062" t="0.75000000000000122"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E-2"/>
          <c:w val="0.643122676579928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9319-42E9-AB22-60D2D5A9B1C0}"/>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9319-42E9-AB22-60D2D5A9B1C0}"/>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9319-42E9-AB22-60D2D5A9B1C0}"/>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9319-42E9-AB22-60D2D5A9B1C0}"/>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9319-42E9-AB22-60D2D5A9B1C0}"/>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9319-42E9-AB22-60D2D5A9B1C0}"/>
              </c:ext>
            </c:extLst>
          </c:dPt>
          <c:val>
            <c:numRef>
              <c:f>BUC!$C$138:$H$138</c:f>
            </c:numRef>
          </c:val>
          <c:extLst xmlns:c16r2="http://schemas.microsoft.com/office/drawing/2015/06/chart">
            <c:ext xmlns:c16="http://schemas.microsoft.com/office/drawing/2014/chart" uri="{C3380CC4-5D6E-409C-BE32-E72D297353CC}">
              <c16:uniqueId val="{0000000C-9319-42E9-AB22-60D2D5A9B1C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47"/>
          <c:y val="0.14634204435834441"/>
          <c:w val="0.168224682901675"/>
          <c:h val="0.75610056251811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6E69-437B-A9BB-8260AAC826F7}"/>
              </c:ext>
            </c:extLst>
          </c:dPt>
          <c:val>
            <c:numRef>
              <c:f>BUC!$P$138</c:f>
            </c:numRef>
          </c:val>
          <c:extLst xmlns:c16r2="http://schemas.microsoft.com/office/drawing/2015/06/chart">
            <c:ext xmlns:c16="http://schemas.microsoft.com/office/drawing/2014/chart" uri="{C3380CC4-5D6E-409C-BE32-E72D297353CC}">
              <c16:uniqueId val="{00000002-6E69-437B-A9BB-8260AAC826F7}"/>
            </c:ext>
          </c:extLst>
        </c:ser>
        <c:dLbls>
          <c:showLegendKey val="0"/>
          <c:showVal val="0"/>
          <c:showCatName val="0"/>
          <c:showSerName val="0"/>
          <c:showPercent val="0"/>
          <c:showBubbleSize val="0"/>
        </c:dLbls>
        <c:gapWidth val="0"/>
        <c:overlap val="100"/>
        <c:axId val="2008509888"/>
        <c:axId val="2008511520"/>
      </c:barChart>
      <c:catAx>
        <c:axId val="2008509888"/>
        <c:scaling>
          <c:orientation val="minMax"/>
        </c:scaling>
        <c:delete val="1"/>
        <c:axPos val="b"/>
        <c:majorTickMark val="out"/>
        <c:minorTickMark val="none"/>
        <c:tickLblPos val="none"/>
        <c:crossAx val="2008511520"/>
        <c:crosses val="autoZero"/>
        <c:auto val="1"/>
        <c:lblAlgn val="ctr"/>
        <c:lblOffset val="100"/>
        <c:noMultiLvlLbl val="0"/>
      </c:catAx>
      <c:valAx>
        <c:axId val="200851152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0988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55E-2"/>
          <c:w val="0.643122676579928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B39F-4EC2-AA8D-53BF674836C3}"/>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B39F-4EC2-AA8D-53BF674836C3}"/>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B39F-4EC2-AA8D-53BF674836C3}"/>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B39F-4EC2-AA8D-53BF674836C3}"/>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B39F-4EC2-AA8D-53BF674836C3}"/>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B39F-4EC2-AA8D-53BF674836C3}"/>
              </c:ext>
            </c:extLst>
          </c:dPt>
          <c:val>
            <c:numRef>
              <c:f>BUC!$C$141:$H$141</c:f>
            </c:numRef>
          </c:val>
          <c:extLst xmlns:c16r2="http://schemas.microsoft.com/office/drawing/2015/06/chart">
            <c:ext xmlns:c16="http://schemas.microsoft.com/office/drawing/2014/chart" uri="{C3380CC4-5D6E-409C-BE32-E72D297353CC}">
              <c16:uniqueId val="{0000000C-B39F-4EC2-AA8D-53BF674836C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64"/>
          <c:y val="0.14634204435834441"/>
          <c:w val="0.168224682901675"/>
          <c:h val="0.756100562518115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9EAE-4103-A558-4146D64285A6}"/>
              </c:ext>
            </c:extLst>
          </c:dPt>
          <c:val>
            <c:numRef>
              <c:f>BUC!$P$141</c:f>
            </c:numRef>
          </c:val>
          <c:extLst xmlns:c16r2="http://schemas.microsoft.com/office/drawing/2015/06/chart">
            <c:ext xmlns:c16="http://schemas.microsoft.com/office/drawing/2014/chart" uri="{C3380CC4-5D6E-409C-BE32-E72D297353CC}">
              <c16:uniqueId val="{00000002-9EAE-4103-A558-4146D64285A6}"/>
            </c:ext>
          </c:extLst>
        </c:ser>
        <c:dLbls>
          <c:showLegendKey val="0"/>
          <c:showVal val="0"/>
          <c:showCatName val="0"/>
          <c:showSerName val="0"/>
          <c:showPercent val="0"/>
          <c:showBubbleSize val="0"/>
        </c:dLbls>
        <c:gapWidth val="0"/>
        <c:overlap val="100"/>
        <c:axId val="2008508800"/>
        <c:axId val="2008504992"/>
      </c:barChart>
      <c:catAx>
        <c:axId val="2008508800"/>
        <c:scaling>
          <c:orientation val="minMax"/>
        </c:scaling>
        <c:delete val="1"/>
        <c:axPos val="b"/>
        <c:majorTickMark val="out"/>
        <c:minorTickMark val="none"/>
        <c:tickLblPos val="none"/>
        <c:crossAx val="2008504992"/>
        <c:crosses val="autoZero"/>
        <c:auto val="1"/>
        <c:lblAlgn val="ctr"/>
        <c:lblOffset val="100"/>
        <c:noMultiLvlLbl val="0"/>
      </c:catAx>
      <c:valAx>
        <c:axId val="200850499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0880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1955E-2"/>
          <c:w val="0.643122676579928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B39F-4EC2-AA8D-53BF674836C3}"/>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B39F-4EC2-AA8D-53BF674836C3}"/>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B39F-4EC2-AA8D-53BF674836C3}"/>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B39F-4EC2-AA8D-53BF674836C3}"/>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B39F-4EC2-AA8D-53BF674836C3}"/>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B39F-4EC2-AA8D-53BF674836C3}"/>
              </c:ext>
            </c:extLst>
          </c:dPt>
          <c:val>
            <c:numRef>
              <c:f>BUC!$C$141:$H$141</c:f>
            </c:numRef>
          </c:val>
          <c:extLst xmlns:c16r2="http://schemas.microsoft.com/office/drawing/2015/06/chart">
            <c:ext xmlns:c16="http://schemas.microsoft.com/office/drawing/2014/chart" uri="{C3380CC4-5D6E-409C-BE32-E72D297353CC}">
              <c16:uniqueId val="{0000000C-B39F-4EC2-AA8D-53BF674836C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18E-2"/>
          <c:w val="0.643122676579928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8440-4070-9E3D-65D4781BF7F4}"/>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8440-4070-9E3D-65D4781BF7F4}"/>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8440-4070-9E3D-65D4781BF7F4}"/>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8440-4070-9E3D-65D4781BF7F4}"/>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8440-4070-9E3D-65D4781BF7F4}"/>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8440-4070-9E3D-65D4781BF7F4}"/>
              </c:ext>
            </c:extLst>
          </c:dPt>
          <c:val>
            <c:numRef>
              <c:f>BUC!$C$144:$H$144</c:f>
            </c:numRef>
          </c:val>
          <c:extLst xmlns:c16r2="http://schemas.microsoft.com/office/drawing/2015/06/chart">
            <c:ext xmlns:c16="http://schemas.microsoft.com/office/drawing/2014/chart" uri="{C3380CC4-5D6E-409C-BE32-E72D297353CC}">
              <c16:uniqueId val="{0000000C-8440-4070-9E3D-65D4781BF7F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86"/>
          <c:y val="0.14634204435834441"/>
          <c:w val="0.168224682901675"/>
          <c:h val="0.756100562518116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21A5-4D08-AB1A-182D02DDD4AC}"/>
              </c:ext>
            </c:extLst>
          </c:dPt>
          <c:val>
            <c:numRef>
              <c:f>BUC!$P$144</c:f>
            </c:numRef>
          </c:val>
          <c:extLst xmlns:c16r2="http://schemas.microsoft.com/office/drawing/2015/06/chart">
            <c:ext xmlns:c16="http://schemas.microsoft.com/office/drawing/2014/chart" uri="{C3380CC4-5D6E-409C-BE32-E72D297353CC}">
              <c16:uniqueId val="{00000002-21A5-4D08-AB1A-182D02DDD4AC}"/>
            </c:ext>
          </c:extLst>
        </c:ser>
        <c:dLbls>
          <c:showLegendKey val="0"/>
          <c:showVal val="0"/>
          <c:showCatName val="0"/>
          <c:showSerName val="0"/>
          <c:showPercent val="0"/>
          <c:showBubbleSize val="0"/>
        </c:dLbls>
        <c:gapWidth val="0"/>
        <c:overlap val="100"/>
        <c:axId val="2008507168"/>
        <c:axId val="2008509344"/>
      </c:barChart>
      <c:catAx>
        <c:axId val="2008507168"/>
        <c:scaling>
          <c:orientation val="minMax"/>
        </c:scaling>
        <c:delete val="1"/>
        <c:axPos val="b"/>
        <c:majorTickMark val="out"/>
        <c:minorTickMark val="none"/>
        <c:tickLblPos val="none"/>
        <c:crossAx val="2008509344"/>
        <c:crosses val="autoZero"/>
        <c:auto val="1"/>
        <c:lblAlgn val="ctr"/>
        <c:lblOffset val="100"/>
        <c:noMultiLvlLbl val="0"/>
      </c:catAx>
      <c:valAx>
        <c:axId val="200850934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0716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8E-2"/>
          <c:w val="0.643122676579928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B7FF-4B10-A375-223536AB7477}"/>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B7FF-4B10-A375-223536AB7477}"/>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B7FF-4B10-A375-223536AB7477}"/>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B7FF-4B10-A375-223536AB7477}"/>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B7FF-4B10-A375-223536AB7477}"/>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B7FF-4B10-A375-223536AB7477}"/>
              </c:ext>
            </c:extLst>
          </c:dPt>
          <c:val>
            <c:numRef>
              <c:f>BUC!$C$147:$H$147</c:f>
            </c:numRef>
          </c:val>
          <c:extLst xmlns:c16r2="http://schemas.microsoft.com/office/drawing/2015/06/chart">
            <c:ext xmlns:c16="http://schemas.microsoft.com/office/drawing/2014/chart" uri="{C3380CC4-5D6E-409C-BE32-E72D297353CC}">
              <c16:uniqueId val="{0000000C-B7FF-4B10-A375-223536AB74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97"/>
          <c:y val="0.14634204435834441"/>
          <c:w val="0.168224682901675"/>
          <c:h val="0.7561005625181165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3333-4919-B175-AB3A4DC7AA8D}"/>
              </c:ext>
            </c:extLst>
          </c:dPt>
          <c:val>
            <c:numRef>
              <c:f>BUC!$P$147</c:f>
            </c:numRef>
          </c:val>
          <c:extLst xmlns:c16r2="http://schemas.microsoft.com/office/drawing/2015/06/chart">
            <c:ext xmlns:c16="http://schemas.microsoft.com/office/drawing/2014/chart" uri="{C3380CC4-5D6E-409C-BE32-E72D297353CC}">
              <c16:uniqueId val="{00000002-3333-4919-B175-AB3A4DC7AA8D}"/>
            </c:ext>
          </c:extLst>
        </c:ser>
        <c:dLbls>
          <c:showLegendKey val="0"/>
          <c:showVal val="0"/>
          <c:showCatName val="0"/>
          <c:showSerName val="0"/>
          <c:showPercent val="0"/>
          <c:showBubbleSize val="0"/>
        </c:dLbls>
        <c:gapWidth val="0"/>
        <c:overlap val="100"/>
        <c:axId val="2008512608"/>
        <c:axId val="2008502272"/>
      </c:barChart>
      <c:catAx>
        <c:axId val="2008512608"/>
        <c:scaling>
          <c:orientation val="minMax"/>
        </c:scaling>
        <c:delete val="1"/>
        <c:axPos val="b"/>
        <c:majorTickMark val="out"/>
        <c:minorTickMark val="none"/>
        <c:tickLblPos val="none"/>
        <c:crossAx val="2008502272"/>
        <c:crosses val="autoZero"/>
        <c:auto val="1"/>
        <c:lblAlgn val="ctr"/>
        <c:lblOffset val="100"/>
        <c:noMultiLvlLbl val="0"/>
      </c:catAx>
      <c:valAx>
        <c:axId val="200850227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1260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DC9D-4130-8AAA-B47B7731A677}"/>
              </c:ext>
            </c:extLst>
          </c:dPt>
          <c:val>
            <c:numRef>
              <c:f>'Por biblioteca'!$C$135:$H$135</c:f>
              <c:numCache>
                <c:formatCode>General</c:formatCode>
                <c:ptCount val="6"/>
                <c:pt idx="0">
                  <c:v>1</c:v>
                </c:pt>
                <c:pt idx="1">
                  <c:v>10</c:v>
                </c:pt>
                <c:pt idx="2">
                  <c:v>22</c:v>
                </c:pt>
                <c:pt idx="3">
                  <c:v>36</c:v>
                </c:pt>
                <c:pt idx="4">
                  <c:v>33</c:v>
                </c:pt>
                <c:pt idx="5">
                  <c:v>0</c:v>
                </c:pt>
              </c:numCache>
            </c:numRef>
          </c:val>
          <c:extLst xmlns:c16r2="http://schemas.microsoft.com/office/drawing/2015/06/char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DE90-4D51-9E1A-BDDBFC0D5C97}"/>
              </c:ext>
            </c:extLst>
          </c:dPt>
          <c:val>
            <c:numRef>
              <c:f>'Por biblioteca'!$P$135</c:f>
              <c:numCache>
                <c:formatCode>0.0</c:formatCode>
                <c:ptCount val="1"/>
                <c:pt idx="0">
                  <c:v>7.2058823529411766</c:v>
                </c:pt>
              </c:numCache>
            </c:numRef>
          </c:val>
          <c:extLst xmlns:c16r2="http://schemas.microsoft.com/office/drawing/2015/06/char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2008505536"/>
        <c:axId val="2008504448"/>
      </c:barChart>
      <c:catAx>
        <c:axId val="2008505536"/>
        <c:scaling>
          <c:orientation val="minMax"/>
        </c:scaling>
        <c:delete val="1"/>
        <c:axPos val="b"/>
        <c:majorTickMark val="out"/>
        <c:minorTickMark val="none"/>
        <c:tickLblPos val="none"/>
        <c:crossAx val="2008504448"/>
        <c:crosses val="autoZero"/>
        <c:auto val="1"/>
        <c:lblAlgn val="ctr"/>
        <c:lblOffset val="100"/>
        <c:noMultiLvlLbl val="0"/>
      </c:catAx>
      <c:valAx>
        <c:axId val="20085044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0553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77E-2"/>
          <c:w val="0.643122676579929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3FD4-409D-BF2D-7F32105D5F53}"/>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3FD4-409D-BF2D-7F32105D5F53}"/>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3FD4-409D-BF2D-7F32105D5F53}"/>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3FD4-409D-BF2D-7F32105D5F53}"/>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3FD4-409D-BF2D-7F32105D5F53}"/>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3FD4-409D-BF2D-7F32105D5F53}"/>
              </c:ext>
            </c:extLst>
          </c:dPt>
          <c:val>
            <c:numRef>
              <c:f>BUC!$C$175:$H$175</c:f>
            </c:numRef>
          </c:val>
          <c:extLst xmlns:c16r2="http://schemas.microsoft.com/office/drawing/2015/06/chart">
            <c:ext xmlns:c16="http://schemas.microsoft.com/office/drawing/2014/chart" uri="{C3380CC4-5D6E-409C-BE32-E72D297353CC}">
              <c16:uniqueId val="{0000000C-3FD4-409D-BF2D-7F32105D5F5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36"/>
          <c:y val="0.14634204435834441"/>
          <c:w val="0.168224682901675"/>
          <c:h val="0.756100562518117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9609-4DC6-A8C8-B4C7C74A7399}"/>
              </c:ext>
            </c:extLst>
          </c:dPt>
          <c:val>
            <c:numRef>
              <c:f>BUC!$P$175</c:f>
            </c:numRef>
          </c:val>
          <c:extLst xmlns:c16r2="http://schemas.microsoft.com/office/drawing/2015/06/chart">
            <c:ext xmlns:c16="http://schemas.microsoft.com/office/drawing/2014/chart" uri="{C3380CC4-5D6E-409C-BE32-E72D297353CC}">
              <c16:uniqueId val="{00000002-9609-4DC6-A8C8-B4C7C74A7399}"/>
            </c:ext>
          </c:extLst>
        </c:ser>
        <c:dLbls>
          <c:showLegendKey val="0"/>
          <c:showVal val="0"/>
          <c:showCatName val="0"/>
          <c:showSerName val="0"/>
          <c:showPercent val="0"/>
          <c:showBubbleSize val="0"/>
        </c:dLbls>
        <c:gapWidth val="0"/>
        <c:overlap val="100"/>
        <c:axId val="2008506080"/>
        <c:axId val="2008501728"/>
      </c:barChart>
      <c:catAx>
        <c:axId val="2008506080"/>
        <c:scaling>
          <c:orientation val="minMax"/>
        </c:scaling>
        <c:delete val="1"/>
        <c:axPos val="b"/>
        <c:majorTickMark val="out"/>
        <c:minorTickMark val="none"/>
        <c:tickLblPos val="none"/>
        <c:crossAx val="2008501728"/>
        <c:crosses val="autoZero"/>
        <c:auto val="1"/>
        <c:lblAlgn val="ctr"/>
        <c:lblOffset val="100"/>
        <c:noMultiLvlLbl val="0"/>
      </c:catAx>
      <c:valAx>
        <c:axId val="200850172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0608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 r="0.750000000000003" t="1" header="0" footer="0"/>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24E-2"/>
          <c:w val="0.643122676579929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F51-4E77-B9BE-E6CB9A6CFDCF}"/>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F51-4E77-B9BE-E6CB9A6CFDCF}"/>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F51-4E77-B9BE-E6CB9A6CFDCF}"/>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F51-4E77-B9BE-E6CB9A6CFDCF}"/>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F51-4E77-B9BE-E6CB9A6CFDCF}"/>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F51-4E77-B9BE-E6CB9A6CFDCF}"/>
              </c:ext>
            </c:extLst>
          </c:dPt>
          <c:val>
            <c:numRef>
              <c:f>'Por biblioteca'!$C$141:$H$141</c:f>
              <c:numCache>
                <c:formatCode>General</c:formatCode>
                <c:ptCount val="6"/>
                <c:pt idx="0">
                  <c:v>4</c:v>
                </c:pt>
                <c:pt idx="1">
                  <c:v>12</c:v>
                </c:pt>
                <c:pt idx="2">
                  <c:v>22</c:v>
                </c:pt>
                <c:pt idx="3">
                  <c:v>39</c:v>
                </c:pt>
                <c:pt idx="4">
                  <c:v>25</c:v>
                </c:pt>
                <c:pt idx="5">
                  <c:v>0</c:v>
                </c:pt>
              </c:numCache>
            </c:numRef>
          </c:val>
          <c:extLst xmlns:c16r2="http://schemas.microsoft.com/office/drawing/2015/06/chart">
            <c:ext xmlns:c16="http://schemas.microsoft.com/office/drawing/2014/chart" uri="{C3380CC4-5D6E-409C-BE32-E72D297353CC}">
              <c16:uniqueId val="{0000000C-AF51-4E77-B9BE-E6CB9A6CFDCF}"/>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47"/>
          <c:y val="0.14634204435834441"/>
          <c:w val="0.168224682901675"/>
          <c:h val="0.756100562518117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C4FF-4886-8A60-9166645E7106}"/>
              </c:ext>
            </c:extLst>
          </c:dPt>
          <c:val>
            <c:numRef>
              <c:f>'Por biblioteca'!$P$141</c:f>
              <c:numCache>
                <c:formatCode>0.0</c:formatCode>
                <c:ptCount val="1"/>
                <c:pt idx="0">
                  <c:v>6.6911764705882346</c:v>
                </c:pt>
              </c:numCache>
            </c:numRef>
          </c:val>
          <c:extLst xmlns:c16r2="http://schemas.microsoft.com/office/drawing/2015/06/chart">
            <c:ext xmlns:c16="http://schemas.microsoft.com/office/drawing/2014/chart" uri="{C3380CC4-5D6E-409C-BE32-E72D297353CC}">
              <c16:uniqueId val="{00000002-C4FF-4886-8A60-9166645E7106}"/>
            </c:ext>
          </c:extLst>
        </c:ser>
        <c:dLbls>
          <c:showLegendKey val="0"/>
          <c:showVal val="0"/>
          <c:showCatName val="0"/>
          <c:showSerName val="0"/>
          <c:showPercent val="0"/>
          <c:showBubbleSize val="0"/>
        </c:dLbls>
        <c:gapWidth val="0"/>
        <c:overlap val="100"/>
        <c:axId val="2008506624"/>
        <c:axId val="2008510432"/>
      </c:barChart>
      <c:catAx>
        <c:axId val="2008506624"/>
        <c:scaling>
          <c:orientation val="minMax"/>
        </c:scaling>
        <c:delete val="1"/>
        <c:axPos val="b"/>
        <c:majorTickMark val="out"/>
        <c:minorTickMark val="none"/>
        <c:tickLblPos val="none"/>
        <c:crossAx val="2008510432"/>
        <c:crosses val="autoZero"/>
        <c:auto val="1"/>
        <c:lblAlgn val="ctr"/>
        <c:lblOffset val="100"/>
        <c:noMultiLvlLbl val="0"/>
      </c:catAx>
      <c:valAx>
        <c:axId val="200851043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0662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22" r="0.75000000000000322"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64"/>
          <c:y val="0.14634204435834441"/>
          <c:w val="0.168224682901675"/>
          <c:h val="0.75610056251811575"/>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9EAE-4103-A558-4146D64285A6}"/>
              </c:ext>
            </c:extLst>
          </c:dPt>
          <c:val>
            <c:numRef>
              <c:f>BUC!$P$141</c:f>
            </c:numRef>
          </c:val>
          <c:extLst xmlns:c16r2="http://schemas.microsoft.com/office/drawing/2015/06/chart">
            <c:ext xmlns:c16="http://schemas.microsoft.com/office/drawing/2014/chart" uri="{C3380CC4-5D6E-409C-BE32-E72D297353CC}">
              <c16:uniqueId val="{00000002-9EAE-4103-A558-4146D64285A6}"/>
            </c:ext>
          </c:extLst>
        </c:ser>
        <c:dLbls>
          <c:showLegendKey val="0"/>
          <c:showVal val="0"/>
          <c:showCatName val="0"/>
          <c:showSerName val="0"/>
          <c:showPercent val="0"/>
          <c:showBubbleSize val="0"/>
        </c:dLbls>
        <c:gapWidth val="0"/>
        <c:overlap val="100"/>
        <c:axId val="1933074432"/>
        <c:axId val="1933071168"/>
      </c:barChart>
      <c:catAx>
        <c:axId val="1933074432"/>
        <c:scaling>
          <c:orientation val="minMax"/>
        </c:scaling>
        <c:delete val="1"/>
        <c:axPos val="b"/>
        <c:majorTickMark val="out"/>
        <c:minorTickMark val="none"/>
        <c:tickLblPos val="none"/>
        <c:crossAx val="1933071168"/>
        <c:crosses val="autoZero"/>
        <c:auto val="1"/>
        <c:lblAlgn val="ctr"/>
        <c:lblOffset val="100"/>
        <c:noMultiLvlLbl val="0"/>
      </c:catAx>
      <c:valAx>
        <c:axId val="193307116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307443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02E-2"/>
          <c:w val="0.643122676579930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6FA-42E7-9E80-8E26C8327136}"/>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6FA-42E7-9E80-8E26C8327136}"/>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6FA-42E7-9E80-8E26C8327136}"/>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6FA-42E7-9E80-8E26C8327136}"/>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6FA-42E7-9E80-8E26C8327136}"/>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6FA-42E7-9E80-8E26C8327136}"/>
              </c:ext>
            </c:extLst>
          </c:dPt>
          <c:val>
            <c:numRef>
              <c:f>'Por biblioteca'!$C$147:$H$147</c:f>
              <c:numCache>
                <c:formatCode>General</c:formatCode>
                <c:ptCount val="6"/>
                <c:pt idx="0">
                  <c:v>0</c:v>
                </c:pt>
                <c:pt idx="1">
                  <c:v>6</c:v>
                </c:pt>
                <c:pt idx="2">
                  <c:v>13</c:v>
                </c:pt>
                <c:pt idx="3">
                  <c:v>35</c:v>
                </c:pt>
                <c:pt idx="4">
                  <c:v>48</c:v>
                </c:pt>
                <c:pt idx="5">
                  <c:v>0</c:v>
                </c:pt>
              </c:numCache>
            </c:numRef>
          </c:val>
          <c:extLst xmlns:c16r2="http://schemas.microsoft.com/office/drawing/2015/06/chart">
            <c:ext xmlns:c16="http://schemas.microsoft.com/office/drawing/2014/chart" uri="{C3380CC4-5D6E-409C-BE32-E72D297353CC}">
              <c16:uniqueId val="{0000000C-A6FA-42E7-9E80-8E26C8327136}"/>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64"/>
          <c:y val="0.14634204435834441"/>
          <c:w val="0.168224682901675"/>
          <c:h val="0.756100562518118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B6D8-49E4-B254-B5CC2B9C1195}"/>
              </c:ext>
            </c:extLst>
          </c:dPt>
          <c:val>
            <c:numRef>
              <c:f>'Por biblioteca'!$P$147</c:f>
              <c:numCache>
                <c:formatCode>0.0</c:formatCode>
                <c:ptCount val="1"/>
                <c:pt idx="0">
                  <c:v>8.0637254901960791</c:v>
                </c:pt>
              </c:numCache>
            </c:numRef>
          </c:val>
          <c:extLst xmlns:c16r2="http://schemas.microsoft.com/office/drawing/2015/06/chart">
            <c:ext xmlns:c16="http://schemas.microsoft.com/office/drawing/2014/chart" uri="{C3380CC4-5D6E-409C-BE32-E72D297353CC}">
              <c16:uniqueId val="{00000002-B6D8-49E4-B254-B5CC2B9C1195}"/>
            </c:ext>
          </c:extLst>
        </c:ser>
        <c:dLbls>
          <c:showLegendKey val="0"/>
          <c:showVal val="0"/>
          <c:showCatName val="0"/>
          <c:showSerName val="0"/>
          <c:showPercent val="0"/>
          <c:showBubbleSize val="0"/>
        </c:dLbls>
        <c:gapWidth val="0"/>
        <c:overlap val="100"/>
        <c:axId val="2008512064"/>
        <c:axId val="2008500096"/>
      </c:barChart>
      <c:catAx>
        <c:axId val="2008512064"/>
        <c:scaling>
          <c:orientation val="minMax"/>
        </c:scaling>
        <c:delete val="1"/>
        <c:axPos val="b"/>
        <c:majorTickMark val="out"/>
        <c:minorTickMark val="none"/>
        <c:tickLblPos val="none"/>
        <c:crossAx val="2008500096"/>
        <c:crosses val="autoZero"/>
        <c:auto val="1"/>
        <c:lblAlgn val="ctr"/>
        <c:lblOffset val="100"/>
        <c:noMultiLvlLbl val="0"/>
      </c:catAx>
      <c:valAx>
        <c:axId val="200850009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1206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44" r="0.75000000000000344" t="1" header="0" footer="0"/>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351E-2"/>
          <c:w val="0.64312267657993039"/>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F9AF-4EAC-881B-E4CBA8C6E0A2}"/>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F9AF-4EAC-881B-E4CBA8C6E0A2}"/>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F9AF-4EAC-881B-E4CBA8C6E0A2}"/>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F9AF-4EAC-881B-E4CBA8C6E0A2}"/>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F9AF-4EAC-881B-E4CBA8C6E0A2}"/>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F9AF-4EAC-881B-E4CBA8C6E0A2}"/>
              </c:ext>
            </c:extLst>
          </c:dPt>
          <c:val>
            <c:numRef>
              <c:f>'Por biblioteca'!$C$151:$H$151</c:f>
              <c:numCache>
                <c:formatCode>General</c:formatCode>
                <c:ptCount val="6"/>
                <c:pt idx="0">
                  <c:v>1</c:v>
                </c:pt>
                <c:pt idx="1">
                  <c:v>16</c:v>
                </c:pt>
                <c:pt idx="2">
                  <c:v>34</c:v>
                </c:pt>
                <c:pt idx="3">
                  <c:v>38</c:v>
                </c:pt>
                <c:pt idx="4">
                  <c:v>13</c:v>
                </c:pt>
                <c:pt idx="5">
                  <c:v>0</c:v>
                </c:pt>
              </c:numCache>
            </c:numRef>
          </c:val>
          <c:extLst xmlns:c16r2="http://schemas.microsoft.com/office/drawing/2015/06/chart">
            <c:ext xmlns:c16="http://schemas.microsoft.com/office/drawing/2014/chart" uri="{C3380CC4-5D6E-409C-BE32-E72D297353CC}">
              <c16:uniqueId val="{0000000C-F9AF-4EAC-881B-E4CBA8C6E0A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86"/>
          <c:y val="0.14634204435834441"/>
          <c:w val="0.168224682901675"/>
          <c:h val="0.75610056251811852"/>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567B-492E-BD2C-B341C4070E63}"/>
              </c:ext>
            </c:extLst>
          </c:dPt>
          <c:val>
            <c:numRef>
              <c:f>'Por biblioteca'!$P$151</c:f>
              <c:numCache>
                <c:formatCode>0.0</c:formatCode>
                <c:ptCount val="1"/>
                <c:pt idx="0">
                  <c:v>6.1274509803921573</c:v>
                </c:pt>
              </c:numCache>
            </c:numRef>
          </c:val>
          <c:extLst xmlns:c16r2="http://schemas.microsoft.com/office/drawing/2015/06/chart">
            <c:ext xmlns:c16="http://schemas.microsoft.com/office/drawing/2014/chart" uri="{C3380CC4-5D6E-409C-BE32-E72D297353CC}">
              <c16:uniqueId val="{00000002-567B-492E-BD2C-B341C4070E63}"/>
            </c:ext>
          </c:extLst>
        </c:ser>
        <c:dLbls>
          <c:showLegendKey val="0"/>
          <c:showVal val="0"/>
          <c:showCatName val="0"/>
          <c:showSerName val="0"/>
          <c:showPercent val="0"/>
          <c:showBubbleSize val="0"/>
        </c:dLbls>
        <c:gapWidth val="0"/>
        <c:overlap val="100"/>
        <c:axId val="2008513152"/>
        <c:axId val="2008513696"/>
      </c:barChart>
      <c:catAx>
        <c:axId val="2008513152"/>
        <c:scaling>
          <c:orientation val="minMax"/>
        </c:scaling>
        <c:delete val="1"/>
        <c:axPos val="b"/>
        <c:majorTickMark val="out"/>
        <c:minorTickMark val="none"/>
        <c:tickLblPos val="none"/>
        <c:crossAx val="2008513696"/>
        <c:crosses val="autoZero"/>
        <c:auto val="1"/>
        <c:lblAlgn val="ctr"/>
        <c:lblOffset val="100"/>
        <c:noMultiLvlLbl val="0"/>
      </c:catAx>
      <c:valAx>
        <c:axId val="200851369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1315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66" r="0.75000000000000366" t="1" header="0" footer="0"/>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06E-2"/>
          <c:w val="0.643122676579930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7D59-49E4-AD8A-68A63AEC9FD3}"/>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7D59-49E4-AD8A-68A63AEC9FD3}"/>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7D59-49E4-AD8A-68A63AEC9FD3}"/>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7D59-49E4-AD8A-68A63AEC9FD3}"/>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7D59-49E4-AD8A-68A63AEC9FD3}"/>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7D59-49E4-AD8A-68A63AEC9FD3}"/>
              </c:ext>
            </c:extLst>
          </c:dPt>
          <c:val>
            <c:numRef>
              <c:f>'Por biblioteca'!$C$156:$H$156</c:f>
              <c:numCache>
                <c:formatCode>General</c:formatCode>
                <c:ptCount val="6"/>
                <c:pt idx="0">
                  <c:v>5</c:v>
                </c:pt>
                <c:pt idx="1">
                  <c:v>9</c:v>
                </c:pt>
                <c:pt idx="2">
                  <c:v>55</c:v>
                </c:pt>
                <c:pt idx="3">
                  <c:v>17</c:v>
                </c:pt>
                <c:pt idx="4">
                  <c:v>13</c:v>
                </c:pt>
                <c:pt idx="5">
                  <c:v>3</c:v>
                </c:pt>
              </c:numCache>
            </c:numRef>
          </c:val>
          <c:extLst xmlns:c16r2="http://schemas.microsoft.com/office/drawing/2015/06/chart">
            <c:ext xmlns:c16="http://schemas.microsoft.com/office/drawing/2014/chart" uri="{C3380CC4-5D6E-409C-BE32-E72D297353CC}">
              <c16:uniqueId val="{0000000C-7D59-49E4-AD8A-68A63AEC9FD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97"/>
          <c:y val="0.14634204435834441"/>
          <c:w val="0.168224682901675"/>
          <c:h val="0.756100562518118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9DC1-4326-AC00-1FA1EE5C951E}"/>
              </c:ext>
            </c:extLst>
          </c:dPt>
          <c:val>
            <c:numRef>
              <c:f>'Por biblioteca'!$P$156</c:f>
              <c:numCache>
                <c:formatCode>0.0</c:formatCode>
                <c:ptCount val="1"/>
                <c:pt idx="0">
                  <c:v>5.6060606060606055</c:v>
                </c:pt>
              </c:numCache>
            </c:numRef>
          </c:val>
          <c:extLst xmlns:c16r2="http://schemas.microsoft.com/office/drawing/2015/06/chart">
            <c:ext xmlns:c16="http://schemas.microsoft.com/office/drawing/2014/chart" uri="{C3380CC4-5D6E-409C-BE32-E72D297353CC}">
              <c16:uniqueId val="{00000002-9DC1-4326-AC00-1FA1EE5C951E}"/>
            </c:ext>
          </c:extLst>
        </c:ser>
        <c:dLbls>
          <c:showLegendKey val="0"/>
          <c:showVal val="0"/>
          <c:showCatName val="0"/>
          <c:showSerName val="0"/>
          <c:showPercent val="0"/>
          <c:showBubbleSize val="0"/>
        </c:dLbls>
        <c:gapWidth val="0"/>
        <c:overlap val="100"/>
        <c:axId val="2008514784"/>
        <c:axId val="2008499552"/>
      </c:barChart>
      <c:catAx>
        <c:axId val="2008514784"/>
        <c:scaling>
          <c:orientation val="minMax"/>
        </c:scaling>
        <c:delete val="1"/>
        <c:axPos val="b"/>
        <c:majorTickMark val="out"/>
        <c:minorTickMark val="none"/>
        <c:tickLblPos val="none"/>
        <c:crossAx val="2008499552"/>
        <c:crosses val="autoZero"/>
        <c:auto val="1"/>
        <c:lblAlgn val="ctr"/>
        <c:lblOffset val="100"/>
        <c:noMultiLvlLbl val="0"/>
      </c:catAx>
      <c:valAx>
        <c:axId val="2008499552"/>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1478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389" r="0.75000000000000389" t="1" header="0" footer="0"/>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448E-2"/>
          <c:w val="0.64312267657993094"/>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A6F1-49ED-9EF9-5A7745F9927E}"/>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A6F1-49ED-9EF9-5A7745F9927E}"/>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A6F1-49ED-9EF9-5A7745F9927E}"/>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A6F1-49ED-9EF9-5A7745F9927E}"/>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A6F1-49ED-9EF9-5A7745F9927E}"/>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A6F1-49ED-9EF9-5A7745F9927E}"/>
              </c:ext>
            </c:extLst>
          </c:dPt>
          <c:val>
            <c:numRef>
              <c:f>'Por biblioteca'!$C$160:$H$160</c:f>
              <c:numCache>
                <c:formatCode>General</c:formatCode>
                <c:ptCount val="6"/>
                <c:pt idx="0">
                  <c:v>5</c:v>
                </c:pt>
                <c:pt idx="1">
                  <c:v>7</c:v>
                </c:pt>
                <c:pt idx="2">
                  <c:v>27</c:v>
                </c:pt>
                <c:pt idx="3">
                  <c:v>32</c:v>
                </c:pt>
                <c:pt idx="4">
                  <c:v>30</c:v>
                </c:pt>
                <c:pt idx="5">
                  <c:v>1</c:v>
                </c:pt>
              </c:numCache>
            </c:numRef>
          </c:val>
          <c:extLst xmlns:c16r2="http://schemas.microsoft.com/office/drawing/2015/06/chart">
            <c:ext xmlns:c16="http://schemas.microsoft.com/office/drawing/2014/chart" uri="{C3380CC4-5D6E-409C-BE32-E72D297353CC}">
              <c16:uniqueId val="{0000000C-A6F1-49ED-9EF9-5A7745F9927E}"/>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014"/>
          <c:y val="0.14634204435834441"/>
          <c:w val="0.168224682901675"/>
          <c:h val="0.7561005625181193"/>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7E4F-4271-8466-E0B008C1618B}"/>
              </c:ext>
            </c:extLst>
          </c:dPt>
          <c:val>
            <c:numRef>
              <c:f>'Por biblioteca'!$P$160</c:f>
              <c:numCache>
                <c:formatCode>0.0</c:formatCode>
                <c:ptCount val="1"/>
                <c:pt idx="0">
                  <c:v>6.8564356435643568</c:v>
                </c:pt>
              </c:numCache>
            </c:numRef>
          </c:val>
          <c:extLst xmlns:c16r2="http://schemas.microsoft.com/office/drawing/2015/06/chart">
            <c:ext xmlns:c16="http://schemas.microsoft.com/office/drawing/2014/chart" uri="{C3380CC4-5D6E-409C-BE32-E72D297353CC}">
              <c16:uniqueId val="{00000002-7E4F-4271-8466-E0B008C1618B}"/>
            </c:ext>
          </c:extLst>
        </c:ser>
        <c:dLbls>
          <c:showLegendKey val="0"/>
          <c:showVal val="0"/>
          <c:showCatName val="0"/>
          <c:showSerName val="0"/>
          <c:showPercent val="0"/>
          <c:showBubbleSize val="0"/>
        </c:dLbls>
        <c:gapWidth val="0"/>
        <c:overlap val="100"/>
        <c:axId val="2008500640"/>
        <c:axId val="2008501184"/>
      </c:barChart>
      <c:catAx>
        <c:axId val="2008500640"/>
        <c:scaling>
          <c:orientation val="minMax"/>
        </c:scaling>
        <c:delete val="1"/>
        <c:axPos val="b"/>
        <c:majorTickMark val="out"/>
        <c:minorTickMark val="none"/>
        <c:tickLblPos val="none"/>
        <c:crossAx val="2008501184"/>
        <c:crosses val="autoZero"/>
        <c:auto val="1"/>
        <c:lblAlgn val="ctr"/>
        <c:lblOffset val="100"/>
        <c:noMultiLvlLbl val="0"/>
      </c:catAx>
      <c:valAx>
        <c:axId val="200850118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00640"/>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411" r="0.75000000000000411" t="1" header="0" footer="0"/>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3"/>
          <c:y val="0.16238395200599928"/>
          <c:w val="0.70958489462083496"/>
          <c:h val="0.7943775895937536"/>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1-5EFF-42C2-97E5-6D067937F873}"/>
              </c:ext>
            </c:extLst>
          </c:dPt>
          <c:dPt>
            <c:idx val="1"/>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5EFF-42C2-97E5-6D067937F873}"/>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'Por biblioteca'!$J$191:$K$191</c:f>
              <c:strCache>
                <c:ptCount val="2"/>
                <c:pt idx="0">
                  <c:v>Sí</c:v>
                </c:pt>
                <c:pt idx="1">
                  <c:v>No</c:v>
                </c:pt>
              </c:strCache>
            </c:strRef>
          </c:cat>
          <c:val>
            <c:numRef>
              <c:f>'Por biblioteca'!$J$192:$K$192</c:f>
              <c:numCache>
                <c:formatCode>General</c:formatCode>
                <c:ptCount val="2"/>
                <c:pt idx="0">
                  <c:v>33</c:v>
                </c:pt>
                <c:pt idx="1">
                  <c:v>69</c:v>
                </c:pt>
              </c:numCache>
            </c:numRef>
          </c:val>
          <c:extLst xmlns:c16r2="http://schemas.microsoft.com/office/drawing/2015/06/chart">
            <c:ext xmlns:c16="http://schemas.microsoft.com/office/drawing/2014/chart" uri="{C3380CC4-5D6E-409C-BE32-E72D297353CC}">
              <c16:uniqueId val="{00000004-5EFF-42C2-97E5-6D067937F873}"/>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189" r="0.75000000000000189" t="1" header="0" footer="0"/>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25"/>
          <c:y val="0.16238395200599928"/>
          <c:w val="0.61969703295327361"/>
          <c:h val="0.73508418228047601"/>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1-6B43-48A8-B7EA-6A7A18231F82}"/>
              </c:ext>
            </c:extLst>
          </c:dPt>
          <c:dPt>
            <c:idx val="1"/>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6B43-48A8-B7EA-6A7A18231F82}"/>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BUC!$J$229:$K$229</c:f>
              <c:strCache>
                <c:ptCount val="2"/>
                <c:pt idx="0">
                  <c:v>Sí</c:v>
                </c:pt>
                <c:pt idx="1">
                  <c:v>No</c:v>
                </c:pt>
              </c:strCache>
            </c:strRef>
          </c:cat>
          <c:val>
            <c:numRef>
              <c:f>BUC!$J$247:$K$247</c:f>
            </c:numRef>
          </c:val>
          <c:extLst xmlns:c16r2="http://schemas.microsoft.com/office/drawing/2015/06/chart">
            <c:ext xmlns:c16="http://schemas.microsoft.com/office/drawing/2014/chart" uri="{C3380CC4-5D6E-409C-BE32-E72D297353CC}">
              <c16:uniqueId val="{00000004-6B43-48A8-B7EA-6A7A18231F8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018E-2"/>
          <c:w val="0.64312267657992872"/>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8440-4070-9E3D-65D4781BF7F4}"/>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8440-4070-9E3D-65D4781BF7F4}"/>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8440-4070-9E3D-65D4781BF7F4}"/>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8440-4070-9E3D-65D4781BF7F4}"/>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8440-4070-9E3D-65D4781BF7F4}"/>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8440-4070-9E3D-65D4781BF7F4}"/>
              </c:ext>
            </c:extLst>
          </c:dPt>
          <c:val>
            <c:numRef>
              <c:f>BUC!$C$144:$H$144</c:f>
            </c:numRef>
          </c:val>
          <c:extLst xmlns:c16r2="http://schemas.microsoft.com/office/drawing/2015/06/chart">
            <c:ext xmlns:c16="http://schemas.microsoft.com/office/drawing/2014/chart" uri="{C3380CC4-5D6E-409C-BE32-E72D297353CC}">
              <c16:uniqueId val="{0000000C-8440-4070-9E3D-65D4781BF7F4}"/>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138327920243829"/>
          <c:y val="0.14400028125054931"/>
          <c:w val="0.53723474021715556"/>
          <c:h val="0.80800157812808515"/>
        </c:manualLayout>
      </c:layout>
      <c:pieChart>
        <c:varyColors val="1"/>
        <c:ser>
          <c:idx val="1"/>
          <c:order val="0"/>
          <c:spPr>
            <a:solidFill>
              <a:srgbClr val="993366"/>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DF7B-4EC5-9EC4-A88D68BD0D57}"/>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DF7B-4EC5-9EC4-A88D68BD0D57}"/>
              </c:ext>
            </c:extLst>
          </c:dPt>
          <c:dPt>
            <c:idx val="2"/>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DF7B-4EC5-9EC4-A88D68BD0D57}"/>
              </c:ext>
            </c:extLst>
          </c:dPt>
          <c:dPt>
            <c:idx val="3"/>
            <c:bubble3D val="0"/>
            <c:spPr>
              <a:solidFill>
                <a:srgbClr val="00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7-DF7B-4EC5-9EC4-A88D68BD0D57}"/>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DF7B-4EC5-9EC4-A88D68BD0D57}"/>
              </c:ext>
            </c:extLst>
          </c:dPt>
          <c:dLbls>
            <c:delete val="1"/>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A-DF7B-4EC5-9EC4-A88D68BD0D57}"/>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9478596964612"/>
          <c:y val="0.16238395200599928"/>
          <c:w val="0.61969703295327405"/>
          <c:h val="0.73508418228047623"/>
        </c:manualLayout>
      </c:layout>
      <c:pieChart>
        <c:varyColors val="1"/>
        <c:ser>
          <c:idx val="1"/>
          <c:order val="0"/>
          <c:spPr>
            <a:solidFill>
              <a:srgbClr val="993366"/>
            </a:solidFill>
            <a:ln w="12700">
              <a:solidFill>
                <a:srgbClr val="000000"/>
              </a:solidFill>
              <a:prstDash val="solid"/>
            </a:ln>
          </c:spPr>
          <c:dPt>
            <c:idx val="0"/>
            <c:bubble3D val="0"/>
            <c:spPr>
              <a:solidFill>
                <a:schemeClr val="tx2">
                  <a:lumMod val="20000"/>
                  <a:lumOff val="80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1-457D-4EC6-9F51-B64D99F8CFD8}"/>
              </c:ext>
            </c:extLst>
          </c:dPt>
          <c:dPt>
            <c:idx val="1"/>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457D-4EC6-9F51-B64D99F8CFD8}"/>
              </c:ext>
            </c:extLst>
          </c:dPt>
          <c:dLbls>
            <c:numFmt formatCode="0%" sourceLinked="0"/>
            <c:spPr>
              <a:noFill/>
              <a:ln w="25400">
                <a:noFill/>
              </a:ln>
            </c:spPr>
            <c:txPr>
              <a:bodyPr/>
              <a:lstStyle/>
              <a:p>
                <a:pPr>
                  <a:defRPr sz="11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xmlns:c16r2="http://schemas.microsoft.com/office/drawing/2015/06/chart">
              <c:ext xmlns:c15="http://schemas.microsoft.com/office/drawing/2012/chart" uri="{CE6537A1-D6FC-4f65-9D91-7224C49458BB}"/>
            </c:extLst>
          </c:dLbls>
          <c:cat>
            <c:strRef>
              <c:f>BUC!$J$229:$K$229</c:f>
              <c:strCache>
                <c:ptCount val="2"/>
                <c:pt idx="0">
                  <c:v>Sí</c:v>
                </c:pt>
                <c:pt idx="1">
                  <c:v>No</c:v>
                </c:pt>
              </c:strCache>
            </c:strRef>
          </c:cat>
          <c:val>
            <c:numRef>
              <c:f>BUC!$J$260:$K$260</c:f>
            </c:numRef>
          </c:val>
          <c:extLst xmlns:c16r2="http://schemas.microsoft.com/office/drawing/2015/06/chart">
            <c:ext xmlns:c16="http://schemas.microsoft.com/office/drawing/2014/chart" uri="{C3380CC4-5D6E-409C-BE32-E72D297353CC}">
              <c16:uniqueId val="{00000004-457D-4EC6-9F51-B64D99F8CFD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138327920243829"/>
          <c:y val="0.14400028125054931"/>
          <c:w val="0.53723474021715556"/>
          <c:h val="0.80800157812808548"/>
        </c:manualLayout>
      </c:layout>
      <c:pieChart>
        <c:varyColors val="1"/>
        <c:ser>
          <c:idx val="1"/>
          <c:order val="0"/>
          <c:spPr>
            <a:solidFill>
              <a:srgbClr val="993366"/>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2878-4EA6-932D-D13AD0EF1B06}"/>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2878-4EA6-932D-D13AD0EF1B06}"/>
              </c:ext>
            </c:extLst>
          </c:dPt>
          <c:dPt>
            <c:idx val="2"/>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2878-4EA6-932D-D13AD0EF1B06}"/>
              </c:ext>
            </c:extLst>
          </c:dPt>
          <c:dPt>
            <c:idx val="3"/>
            <c:bubble3D val="0"/>
            <c:spPr>
              <a:solidFill>
                <a:srgbClr val="00CCFF"/>
              </a:solidFill>
              <a:ln w="12700">
                <a:solidFill>
                  <a:srgbClr val="000000"/>
                </a:solidFill>
                <a:prstDash val="solid"/>
              </a:ln>
            </c:spPr>
            <c:extLst xmlns:c16r2="http://schemas.microsoft.com/office/drawing/2015/06/chart">
              <c:ext xmlns:c16="http://schemas.microsoft.com/office/drawing/2014/chart" uri="{C3380CC4-5D6E-409C-BE32-E72D297353CC}">
                <c16:uniqueId val="{00000007-2878-4EA6-932D-D13AD0EF1B06}"/>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2878-4EA6-932D-D13AD0EF1B06}"/>
              </c:ext>
            </c:extLst>
          </c:dPt>
          <c:dLbls>
            <c:delete val="1"/>
          </c:dLbls>
          <c:val>
            <c:numRef>
              <c:f>#REF!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A-2878-4EA6-932D-D13AD0EF1B06}"/>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55" r="0.7500000000000025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85E-2"/>
          <c:w val="0.643122676579933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FEB0-487A-A3A6-6BAC86BE5D15}"/>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FEB0-487A-A3A6-6BAC86BE5D15}"/>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FEB0-487A-A3A6-6BAC86BE5D15}"/>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FEB0-487A-A3A6-6BAC86BE5D15}"/>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FEB0-487A-A3A6-6BAC86BE5D15}"/>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FEB0-487A-A3A6-6BAC86BE5D15}"/>
              </c:ext>
            </c:extLst>
          </c:dPt>
          <c:val>
            <c:numRef>
              <c:f>'Por biblioteca'!$C$236:$H$236</c:f>
              <c:numCache>
                <c:formatCode>General</c:formatCode>
                <c:ptCount val="6"/>
                <c:pt idx="0">
                  <c:v>0</c:v>
                </c:pt>
                <c:pt idx="1">
                  <c:v>3</c:v>
                </c:pt>
                <c:pt idx="2">
                  <c:v>20</c:v>
                </c:pt>
                <c:pt idx="3">
                  <c:v>23</c:v>
                </c:pt>
                <c:pt idx="4">
                  <c:v>56</c:v>
                </c:pt>
                <c:pt idx="5">
                  <c:v>0</c:v>
                </c:pt>
              </c:numCache>
            </c:numRef>
          </c:val>
          <c:extLst xmlns:c16r2="http://schemas.microsoft.com/office/drawing/2015/06/chart">
            <c:ext xmlns:c16="http://schemas.microsoft.com/office/drawing/2014/chart" uri="{C3380CC4-5D6E-409C-BE32-E72D297353CC}">
              <c16:uniqueId val="{0000000C-FEB0-487A-A3A6-6BAC86BE5D15}"/>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47"/>
          <c:y val="0.14634204435834441"/>
          <c:w val="0.168224682901675"/>
          <c:h val="0.756100562518122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771E-4512-AB67-50CFBF631BDE}"/>
              </c:ext>
            </c:extLst>
          </c:dPt>
          <c:val>
            <c:numRef>
              <c:f>'Por biblioteca'!$P$236</c:f>
              <c:numCache>
                <c:formatCode>0.0</c:formatCode>
                <c:ptCount val="1"/>
                <c:pt idx="0">
                  <c:v>8.235294117647058</c:v>
                </c:pt>
              </c:numCache>
            </c:numRef>
          </c:val>
          <c:extLst xmlns:c16r2="http://schemas.microsoft.com/office/drawing/2015/06/chart">
            <c:ext xmlns:c16="http://schemas.microsoft.com/office/drawing/2014/chart" uri="{C3380CC4-5D6E-409C-BE32-E72D297353CC}">
              <c16:uniqueId val="{00000002-771E-4512-AB67-50CFBF631BDE}"/>
            </c:ext>
          </c:extLst>
        </c:ser>
        <c:dLbls>
          <c:showLegendKey val="0"/>
          <c:showVal val="0"/>
          <c:showCatName val="0"/>
          <c:showSerName val="0"/>
          <c:showPercent val="0"/>
          <c:showBubbleSize val="0"/>
        </c:dLbls>
        <c:gapWidth val="0"/>
        <c:overlap val="100"/>
        <c:axId val="2008502816"/>
        <c:axId val="2008503360"/>
      </c:barChart>
      <c:catAx>
        <c:axId val="2008502816"/>
        <c:scaling>
          <c:orientation val="minMax"/>
        </c:scaling>
        <c:delete val="1"/>
        <c:axPos val="b"/>
        <c:majorTickMark val="out"/>
        <c:minorTickMark val="none"/>
        <c:tickLblPos val="none"/>
        <c:crossAx val="2008503360"/>
        <c:crosses val="autoZero"/>
        <c:auto val="1"/>
        <c:lblAlgn val="ctr"/>
        <c:lblOffset val="100"/>
        <c:noMultiLvlLbl val="0"/>
      </c:catAx>
      <c:valAx>
        <c:axId val="20085033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0281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588" r="0.75000000000000588" t="1" header="0" footer="0"/>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06E-2"/>
          <c:w val="0.64312267657993361"/>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6AF3-49BF-9476-8FA514ACB512}"/>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6AF3-49BF-9476-8FA514ACB512}"/>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6AF3-49BF-9476-8FA514ACB512}"/>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6AF3-49BF-9476-8FA514ACB512}"/>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6AF3-49BF-9476-8FA514ACB512}"/>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6AF3-49BF-9476-8FA514ACB512}"/>
              </c:ext>
            </c:extLst>
          </c:dPt>
          <c:val>
            <c:numRef>
              <c:f>'Por biblioteca'!$C$242:$H$242</c:f>
              <c:numCache>
                <c:formatCode>General</c:formatCode>
                <c:ptCount val="6"/>
                <c:pt idx="0">
                  <c:v>2</c:v>
                </c:pt>
                <c:pt idx="1">
                  <c:v>1</c:v>
                </c:pt>
                <c:pt idx="2">
                  <c:v>13</c:v>
                </c:pt>
                <c:pt idx="3">
                  <c:v>31</c:v>
                </c:pt>
                <c:pt idx="4">
                  <c:v>55</c:v>
                </c:pt>
                <c:pt idx="5">
                  <c:v>0</c:v>
                </c:pt>
              </c:numCache>
            </c:numRef>
          </c:val>
          <c:extLst xmlns:c16r2="http://schemas.microsoft.com/office/drawing/2015/06/chart">
            <c:ext xmlns:c16="http://schemas.microsoft.com/office/drawing/2014/chart" uri="{C3380CC4-5D6E-409C-BE32-E72D297353CC}">
              <c16:uniqueId val="{0000000C-6AF3-49BF-9476-8FA514ACB512}"/>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64"/>
          <c:y val="0.14634204435834441"/>
          <c:w val="0.168224682901675"/>
          <c:h val="0.75610056251812274"/>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A829-45AB-B087-84A235F1377C}"/>
              </c:ext>
            </c:extLst>
          </c:dPt>
          <c:val>
            <c:numRef>
              <c:f>'Por biblioteca'!$P$242</c:f>
              <c:numCache>
                <c:formatCode>0.0</c:formatCode>
                <c:ptCount val="1"/>
                <c:pt idx="0">
                  <c:v>8.3333333333333339</c:v>
                </c:pt>
              </c:numCache>
            </c:numRef>
          </c:val>
          <c:extLst xmlns:c16r2="http://schemas.microsoft.com/office/drawing/2015/06/chart">
            <c:ext xmlns:c16="http://schemas.microsoft.com/office/drawing/2014/chart" uri="{C3380CC4-5D6E-409C-BE32-E72D297353CC}">
              <c16:uniqueId val="{00000002-A829-45AB-B087-84A235F1377C}"/>
            </c:ext>
          </c:extLst>
        </c:ser>
        <c:dLbls>
          <c:showLegendKey val="0"/>
          <c:showVal val="0"/>
          <c:showCatName val="0"/>
          <c:showSerName val="0"/>
          <c:showPercent val="0"/>
          <c:showBubbleSize val="0"/>
        </c:dLbls>
        <c:gapWidth val="0"/>
        <c:overlap val="100"/>
        <c:axId val="2008503904"/>
        <c:axId val="2011007648"/>
      </c:barChart>
      <c:catAx>
        <c:axId val="2008503904"/>
        <c:scaling>
          <c:orientation val="minMax"/>
        </c:scaling>
        <c:delete val="1"/>
        <c:axPos val="b"/>
        <c:majorTickMark val="out"/>
        <c:minorTickMark val="none"/>
        <c:tickLblPos val="none"/>
        <c:crossAx val="2011007648"/>
        <c:crosses val="autoZero"/>
        <c:auto val="1"/>
        <c:lblAlgn val="ctr"/>
        <c:lblOffset val="100"/>
        <c:noMultiLvlLbl val="0"/>
      </c:catAx>
      <c:valAx>
        <c:axId val="2011007648"/>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08503904"/>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11" r="0.75000000000000611" t="1" header="0" footer="0"/>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947E-2"/>
          <c:w val="0.64312267657993383"/>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2423-4126-901E-A3E8FE7D2900}"/>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2423-4126-901E-A3E8FE7D2900}"/>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2423-4126-901E-A3E8FE7D2900}"/>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2423-4126-901E-A3E8FE7D2900}"/>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2423-4126-901E-A3E8FE7D2900}"/>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2423-4126-901E-A3E8FE7D2900}"/>
              </c:ext>
            </c:extLst>
          </c:dPt>
          <c:val>
            <c:numRef>
              <c:f>'Por biblioteca'!$C$251:$H$251</c:f>
              <c:numCache>
                <c:formatCode>General</c:formatCode>
                <c:ptCount val="6"/>
                <c:pt idx="0">
                  <c:v>0</c:v>
                </c:pt>
                <c:pt idx="1">
                  <c:v>1</c:v>
                </c:pt>
                <c:pt idx="2">
                  <c:v>17</c:v>
                </c:pt>
                <c:pt idx="3">
                  <c:v>54</c:v>
                </c:pt>
                <c:pt idx="4">
                  <c:v>30</c:v>
                </c:pt>
                <c:pt idx="5">
                  <c:v>0</c:v>
                </c:pt>
              </c:numCache>
            </c:numRef>
          </c:val>
          <c:extLst xmlns:c16r2="http://schemas.microsoft.com/office/drawing/2015/06/chart">
            <c:ext xmlns:c16="http://schemas.microsoft.com/office/drawing/2014/chart" uri="{C3380CC4-5D6E-409C-BE32-E72D297353CC}">
              <c16:uniqueId val="{0000000C-2423-4126-901E-A3E8FE7D290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86"/>
          <c:y val="0.14634204435834441"/>
          <c:w val="0.168224682901675"/>
          <c:h val="0.75610056251812297"/>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BE40-490F-B9C8-810804EF3969}"/>
              </c:ext>
            </c:extLst>
          </c:dPt>
          <c:val>
            <c:numRef>
              <c:f>'Por biblioteca'!$P$251</c:f>
              <c:numCache>
                <c:formatCode>0.0</c:formatCode>
                <c:ptCount val="1"/>
                <c:pt idx="0">
                  <c:v>7.7696078431372548</c:v>
                </c:pt>
              </c:numCache>
            </c:numRef>
          </c:val>
          <c:extLst xmlns:c16r2="http://schemas.microsoft.com/office/drawing/2015/06/chart">
            <c:ext xmlns:c16="http://schemas.microsoft.com/office/drawing/2014/chart" uri="{C3380CC4-5D6E-409C-BE32-E72D297353CC}">
              <c16:uniqueId val="{00000002-BE40-490F-B9C8-810804EF3969}"/>
            </c:ext>
          </c:extLst>
        </c:ser>
        <c:dLbls>
          <c:showLegendKey val="0"/>
          <c:showVal val="0"/>
          <c:showCatName val="0"/>
          <c:showSerName val="0"/>
          <c:showPercent val="0"/>
          <c:showBubbleSize val="0"/>
        </c:dLbls>
        <c:gapWidth val="0"/>
        <c:overlap val="100"/>
        <c:axId val="2010999488"/>
        <c:axId val="2011006560"/>
      </c:barChart>
      <c:catAx>
        <c:axId val="2010999488"/>
        <c:scaling>
          <c:orientation val="minMax"/>
        </c:scaling>
        <c:delete val="1"/>
        <c:axPos val="b"/>
        <c:majorTickMark val="out"/>
        <c:minorTickMark val="none"/>
        <c:tickLblPos val="none"/>
        <c:crossAx val="2011006560"/>
        <c:crosses val="autoZero"/>
        <c:auto val="1"/>
        <c:lblAlgn val="ctr"/>
        <c:lblOffset val="100"/>
        <c:noMultiLvlLbl val="0"/>
      </c:catAx>
      <c:valAx>
        <c:axId val="2011006560"/>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10999488"/>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33" r="0.75000000000000633" t="1" header="0" footer="0"/>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3003E-2"/>
          <c:w val="0.64312267657993405"/>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F1DD-4FB0-83DE-C2C9C4F57FD8}"/>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F1DD-4FB0-83DE-C2C9C4F57FD8}"/>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F1DD-4FB0-83DE-C2C9C4F57FD8}"/>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F1DD-4FB0-83DE-C2C9C4F57FD8}"/>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F1DD-4FB0-83DE-C2C9C4F57FD8}"/>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F1DD-4FB0-83DE-C2C9C4F57FD8}"/>
              </c:ext>
            </c:extLst>
          </c:dPt>
          <c:val>
            <c:numRef>
              <c:f>'Por biblioteca'!$C$257:$H$257</c:f>
              <c:numCache>
                <c:formatCode>General</c:formatCode>
                <c:ptCount val="6"/>
                <c:pt idx="0">
                  <c:v>1</c:v>
                </c:pt>
                <c:pt idx="1">
                  <c:v>1</c:v>
                </c:pt>
                <c:pt idx="2">
                  <c:v>39</c:v>
                </c:pt>
                <c:pt idx="3">
                  <c:v>43</c:v>
                </c:pt>
                <c:pt idx="4">
                  <c:v>13</c:v>
                </c:pt>
                <c:pt idx="5">
                  <c:v>5</c:v>
                </c:pt>
              </c:numCache>
            </c:numRef>
          </c:val>
          <c:extLst xmlns:c16r2="http://schemas.microsoft.com/office/drawing/2015/06/chart">
            <c:ext xmlns:c16="http://schemas.microsoft.com/office/drawing/2014/chart" uri="{C3380CC4-5D6E-409C-BE32-E72D297353CC}">
              <c16:uniqueId val="{0000000C-F1DD-4FB0-83DE-C2C9C4F57FD8}"/>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655" r="0.7500000000000065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886"/>
          <c:y val="0.14634204435834441"/>
          <c:w val="0.168224682901675"/>
          <c:h val="0.75610056251811608"/>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21A5-4D08-AB1A-182D02DDD4AC}"/>
              </c:ext>
            </c:extLst>
          </c:dPt>
          <c:val>
            <c:numRef>
              <c:f>BUC!$P$144</c:f>
            </c:numRef>
          </c:val>
          <c:extLst xmlns:c16r2="http://schemas.microsoft.com/office/drawing/2015/06/chart">
            <c:ext xmlns:c16="http://schemas.microsoft.com/office/drawing/2014/chart" uri="{C3380CC4-5D6E-409C-BE32-E72D297353CC}">
              <c16:uniqueId val="{00000002-21A5-4D08-AB1A-182D02DDD4AC}"/>
            </c:ext>
          </c:extLst>
        </c:ser>
        <c:dLbls>
          <c:showLegendKey val="0"/>
          <c:showVal val="0"/>
          <c:showCatName val="0"/>
          <c:showSerName val="0"/>
          <c:showPercent val="0"/>
          <c:showBubbleSize val="0"/>
        </c:dLbls>
        <c:gapWidth val="0"/>
        <c:overlap val="100"/>
        <c:axId val="1933061376"/>
        <c:axId val="1933072256"/>
      </c:barChart>
      <c:catAx>
        <c:axId val="1933061376"/>
        <c:scaling>
          <c:orientation val="minMax"/>
        </c:scaling>
        <c:delete val="1"/>
        <c:axPos val="b"/>
        <c:majorTickMark val="out"/>
        <c:minorTickMark val="none"/>
        <c:tickLblPos val="none"/>
        <c:crossAx val="1933072256"/>
        <c:crosses val="autoZero"/>
        <c:auto val="1"/>
        <c:lblAlgn val="ctr"/>
        <c:lblOffset val="100"/>
        <c:noMultiLvlLbl val="0"/>
      </c:catAx>
      <c:valAx>
        <c:axId val="193307225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93306137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33" r="0.75000000000000233" t="1" header="0" footer="0"/>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5197"/>
          <c:y val="0.14634204435834441"/>
          <c:w val="0.168224682901675"/>
          <c:h val="0.75610056251812341"/>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AEB1-4070-8E0B-083F4109C24C}"/>
              </c:ext>
            </c:extLst>
          </c:dPt>
          <c:val>
            <c:numRef>
              <c:f>'Por biblioteca'!$P$257</c:f>
              <c:numCache>
                <c:formatCode>0.0</c:formatCode>
                <c:ptCount val="1"/>
                <c:pt idx="0">
                  <c:v>6.7010309278350508</c:v>
                </c:pt>
              </c:numCache>
            </c:numRef>
          </c:val>
          <c:extLst xmlns:c16r2="http://schemas.microsoft.com/office/drawing/2015/06/chart">
            <c:ext xmlns:c16="http://schemas.microsoft.com/office/drawing/2014/chart" uri="{C3380CC4-5D6E-409C-BE32-E72D297353CC}">
              <c16:uniqueId val="{00000002-AEB1-4070-8E0B-083F4109C24C}"/>
            </c:ext>
          </c:extLst>
        </c:ser>
        <c:dLbls>
          <c:showLegendKey val="0"/>
          <c:showVal val="0"/>
          <c:showCatName val="0"/>
          <c:showSerName val="0"/>
          <c:showPercent val="0"/>
          <c:showBubbleSize val="0"/>
        </c:dLbls>
        <c:gapWidth val="0"/>
        <c:overlap val="100"/>
        <c:axId val="2011008192"/>
        <c:axId val="2011012544"/>
      </c:barChart>
      <c:catAx>
        <c:axId val="2011008192"/>
        <c:scaling>
          <c:orientation val="minMax"/>
        </c:scaling>
        <c:delete val="1"/>
        <c:axPos val="b"/>
        <c:majorTickMark val="out"/>
        <c:minorTickMark val="none"/>
        <c:tickLblPos val="none"/>
        <c:crossAx val="2011012544"/>
        <c:crosses val="autoZero"/>
        <c:auto val="1"/>
        <c:lblAlgn val="ctr"/>
        <c:lblOffset val="100"/>
        <c:noMultiLvlLbl val="0"/>
      </c:catAx>
      <c:valAx>
        <c:axId val="2011012544"/>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11008192"/>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655" r="0.75000000000000655" t="1" header="0" footer="0"/>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580755850945262"/>
          <c:y val="0.14516129032258071"/>
          <c:w val="0.48669585541096233"/>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xmlns:c16r2="http://schemas.microsoft.com/office/drawing/2015/06/char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xmlns:c16r2="http://schemas.microsoft.com/office/drawing/2015/06/char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'Por biblioteca'!$B$38:$B$42</c:f>
              <c:strCache>
                <c:ptCount val="5"/>
                <c:pt idx="0">
                  <c:v>Seguiré usando los servicios de la biblioteca con la misma frecuencia que expuse en la pregunta anterior</c:v>
                </c:pt>
                <c:pt idx="1">
                  <c:v>Creo que voy a acudir con menos frecuencia a la biblioteca y usaré más la biblioteca virtual</c:v>
                </c:pt>
                <c:pt idx="2">
                  <c:v>Tengo que ir necesariamente para consultar los documentos que están ubicados en la biblioteca</c:v>
                </c:pt>
                <c:pt idx="3">
                  <c:v>Solo haré uso de la biblioteca virtual y de sus recursos electrónicos</c:v>
                </c:pt>
                <c:pt idx="4">
                  <c:v>Procuraré buscar la información que necesito fuera de la biblioteca</c:v>
                </c:pt>
              </c:strCache>
            </c:strRef>
          </c:cat>
          <c:val>
            <c:numRef>
              <c:f>'Por biblioteca'!$D$38:$D$42</c:f>
              <c:numCache>
                <c:formatCode>0.0%</c:formatCode>
                <c:ptCount val="5"/>
                <c:pt idx="0">
                  <c:v>0.70588235294117652</c:v>
                </c:pt>
                <c:pt idx="1">
                  <c:v>0.18627450980392157</c:v>
                </c:pt>
                <c:pt idx="2">
                  <c:v>9.8039215686274508E-2</c:v>
                </c:pt>
                <c:pt idx="3">
                  <c:v>6.8627450980392163E-2</c:v>
                </c:pt>
                <c:pt idx="4">
                  <c:v>9.8039215686274508E-2</c:v>
                </c:pt>
              </c:numCache>
            </c:numRef>
          </c:val>
          <c:extLst xmlns:c16r2="http://schemas.microsoft.com/office/drawing/2015/06/char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2011012000"/>
        <c:axId val="2011008736"/>
      </c:barChart>
      <c:catAx>
        <c:axId val="2011012000"/>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2011008736"/>
        <c:crosses val="autoZero"/>
        <c:auto val="1"/>
        <c:lblAlgn val="ctr"/>
        <c:lblOffset val="100"/>
        <c:noMultiLvlLbl val="0"/>
      </c:catAx>
      <c:valAx>
        <c:axId val="2011008736"/>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2011012000"/>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chemeClr val="accent2"/>
            </a:solidFill>
            <a:ln>
              <a:noFill/>
            </a:ln>
            <a:effectLst/>
          </c:spPr>
          <c:invertIfNegative val="0"/>
          <c:dPt>
            <c:idx val="0"/>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1-31D3-41EC-8498-F9CDF7EA2ADC}"/>
              </c:ext>
            </c:extLst>
          </c:dPt>
          <c:dPt>
            <c:idx val="1"/>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3-31D3-41EC-8498-F9CDF7EA2ADC}"/>
              </c:ext>
            </c:extLst>
          </c:dPt>
          <c:dPt>
            <c:idx val="2"/>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5-31D3-41EC-8498-F9CDF7EA2ADC}"/>
              </c:ext>
            </c:extLst>
          </c:dPt>
          <c:dPt>
            <c:idx val="3"/>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7-31D3-41EC-8498-F9CDF7EA2ADC}"/>
              </c:ext>
            </c:extLst>
          </c:dPt>
          <c:dPt>
            <c:idx val="4"/>
            <c:invertIfNegative val="0"/>
            <c:bubble3D val="0"/>
            <c:spPr>
              <a:solidFill>
                <a:schemeClr val="accent2"/>
              </a:solidFill>
              <a:ln>
                <a:noFill/>
              </a:ln>
              <a:effectLst/>
            </c:spPr>
            <c:extLst xmlns:c16r2="http://schemas.microsoft.com/office/drawing/2015/06/chart">
              <c:ext xmlns:c16="http://schemas.microsoft.com/office/drawing/2014/chart" uri="{C3380CC4-5D6E-409C-BE32-E72D297353CC}">
                <c16:uniqueId val="{00000009-31D3-41EC-8498-F9CDF7EA2AD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'Por biblioteca'!$B$182:$B$187</c:f>
              <c:strCache>
                <c:ptCount val="6"/>
                <c:pt idx="0">
                  <c:v>Twitter</c:v>
                </c:pt>
                <c:pt idx="1">
                  <c:v>Facebook</c:v>
                </c:pt>
                <c:pt idx="2">
                  <c:v>Youtube</c:v>
                </c:pt>
                <c:pt idx="3">
                  <c:v>Instagram</c:v>
                </c:pt>
                <c:pt idx="4">
                  <c:v>LinkedIn</c:v>
                </c:pt>
                <c:pt idx="5">
                  <c:v>No uso ninguna red social</c:v>
                </c:pt>
              </c:strCache>
            </c:strRef>
          </c:cat>
          <c:val>
            <c:numRef>
              <c:f>'Por biblioteca'!$D$182:$D$187</c:f>
              <c:numCache>
                <c:formatCode>0%</c:formatCode>
                <c:ptCount val="6"/>
                <c:pt idx="0">
                  <c:v>0.43137254901960786</c:v>
                </c:pt>
                <c:pt idx="1">
                  <c:v>0.19607843137254902</c:v>
                </c:pt>
                <c:pt idx="2">
                  <c:v>0.68627450980392157</c:v>
                </c:pt>
                <c:pt idx="3">
                  <c:v>0.80392156862745101</c:v>
                </c:pt>
                <c:pt idx="4">
                  <c:v>4.9019607843137254E-2</c:v>
                </c:pt>
                <c:pt idx="5">
                  <c:v>2.9411764705882353E-2</c:v>
                </c:pt>
              </c:numCache>
            </c:numRef>
          </c:val>
          <c:extLst xmlns:c16r2="http://schemas.microsoft.com/office/drawing/2015/06/char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82"/>
        <c:axId val="2011011456"/>
        <c:axId val="2011013088"/>
      </c:barChart>
      <c:catAx>
        <c:axId val="2011011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11013088"/>
        <c:crosses val="autoZero"/>
        <c:auto val="1"/>
        <c:lblAlgn val="ctr"/>
        <c:lblOffset val="100"/>
        <c:noMultiLvlLbl val="0"/>
      </c:catAx>
      <c:valAx>
        <c:axId val="20110130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11011456"/>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alignWithMargins="0"/>
    <c:pageMargins b="1" l="0.75000000000000211" r="0.75000000000000211"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553050032170097E-2"/>
          <c:y val="0.30835147047880335"/>
          <c:w val="0.84619014062930853"/>
          <c:h val="0.55832796381531324"/>
        </c:manualLayout>
      </c:layout>
      <c:barChart>
        <c:barDir val="col"/>
        <c:grouping val="clustered"/>
        <c:varyColors val="0"/>
        <c:ser>
          <c:idx val="0"/>
          <c:order val="0"/>
          <c:spPr>
            <a:solidFill>
              <a:schemeClr val="accent1"/>
            </a:solidFill>
            <a:ln>
              <a:noFill/>
            </a:ln>
            <a:effectLst/>
          </c:spPr>
          <c:invertIfNegative val="0"/>
          <c:cat>
            <c:strRef>
              <c:f>'Por biblioteca'!$B$200:$B$204</c:f>
              <c:strCache>
                <c:ptCount val="5"/>
                <c:pt idx="0">
                  <c:v>Nada útil</c:v>
                </c:pt>
                <c:pt idx="1">
                  <c:v>Poco útil</c:v>
                </c:pt>
                <c:pt idx="2">
                  <c:v>Normal</c:v>
                </c:pt>
                <c:pt idx="3">
                  <c:v>Útil</c:v>
                </c:pt>
                <c:pt idx="4">
                  <c:v>Muy útil</c:v>
                </c:pt>
              </c:strCache>
            </c:strRef>
          </c:cat>
          <c:val>
            <c:numRef>
              <c:f>'Por biblioteca'!$C$200:$C$204</c:f>
              <c:numCache>
                <c:formatCode>General</c:formatCode>
                <c:ptCount val="5"/>
                <c:pt idx="0">
                  <c:v>0</c:v>
                </c:pt>
                <c:pt idx="1">
                  <c:v>2</c:v>
                </c:pt>
                <c:pt idx="2">
                  <c:v>2</c:v>
                </c:pt>
                <c:pt idx="3">
                  <c:v>3</c:v>
                </c:pt>
                <c:pt idx="4">
                  <c:v>5</c:v>
                </c:pt>
              </c:numCache>
            </c:numRef>
          </c:val>
        </c:ser>
        <c:dLbls>
          <c:showLegendKey val="0"/>
          <c:showVal val="0"/>
          <c:showCatName val="0"/>
          <c:showSerName val="0"/>
          <c:showPercent val="0"/>
          <c:showBubbleSize val="0"/>
        </c:dLbls>
        <c:gapWidth val="219"/>
        <c:overlap val="-27"/>
        <c:axId val="2011000576"/>
        <c:axId val="2010998944"/>
      </c:barChart>
      <c:catAx>
        <c:axId val="201100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10998944"/>
        <c:crosses val="autoZero"/>
        <c:auto val="1"/>
        <c:lblAlgn val="ctr"/>
        <c:lblOffset val="100"/>
        <c:noMultiLvlLbl val="0"/>
      </c:catAx>
      <c:valAx>
        <c:axId val="2010998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11000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404285712430592"/>
          <c:y val="0.14516129032258071"/>
          <c:w val="0.6784604133968114"/>
          <c:h val="0.80645161290322664"/>
        </c:manualLayout>
      </c:layout>
      <c:barChart>
        <c:barDir val="bar"/>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31D3-41EC-8498-F9CDF7EA2ADC}"/>
              </c:ext>
            </c:extLst>
          </c:dPt>
          <c:dPt>
            <c:idx val="1"/>
            <c:invertIfNegative val="0"/>
            <c:bubble3D val="0"/>
            <c:spPr>
              <a:solidFill>
                <a:srgbClr val="FFC000"/>
              </a:solidFill>
              <a:ln w="12700">
                <a:solidFill>
                  <a:srgbClr val="000000"/>
                </a:solidFill>
                <a:prstDash val="solid"/>
              </a:ln>
            </c:spPr>
            <c:extLst xmlns:c16r2="http://schemas.microsoft.com/office/drawing/2015/06/chart">
              <c:ext xmlns:c16="http://schemas.microsoft.com/office/drawing/2014/chart" uri="{C3380CC4-5D6E-409C-BE32-E72D297353CC}">
                <c16:uniqueId val="{00000003-31D3-41EC-8498-F9CDF7EA2ADC}"/>
              </c:ext>
            </c:extLst>
          </c:dPt>
          <c:dPt>
            <c:idx val="2"/>
            <c:invertIfNegative val="0"/>
            <c:bubble3D val="0"/>
            <c:spPr>
              <a:solidFill>
                <a:srgbClr val="CCFFFF"/>
              </a:solidFill>
              <a:ln w="12700">
                <a:solidFill>
                  <a:srgbClr val="000000"/>
                </a:solidFill>
                <a:prstDash val="solid"/>
              </a:ln>
            </c:spPr>
            <c:extLst xmlns:c16r2="http://schemas.microsoft.com/office/drawing/2015/06/chart">
              <c:ext xmlns:c16="http://schemas.microsoft.com/office/drawing/2014/chart" uri="{C3380CC4-5D6E-409C-BE32-E72D297353CC}">
                <c16:uniqueId val="{00000005-31D3-41EC-8498-F9CDF7EA2ADC}"/>
              </c:ext>
            </c:extLst>
          </c:dPt>
          <c:dPt>
            <c:idx val="3"/>
            <c:invertIfNegative val="0"/>
            <c:bubble3D val="0"/>
            <c:spPr>
              <a:solidFill>
                <a:srgbClr val="00B0F0"/>
              </a:solidFill>
              <a:ln w="12700">
                <a:solidFill>
                  <a:srgbClr val="000000"/>
                </a:solidFill>
                <a:prstDash val="solid"/>
              </a:ln>
            </c:spPr>
            <c:extLst xmlns:c16r2="http://schemas.microsoft.com/office/drawing/2015/06/chart">
              <c:ext xmlns:c16="http://schemas.microsoft.com/office/drawing/2014/chart" uri="{C3380CC4-5D6E-409C-BE32-E72D297353CC}">
                <c16:uniqueId val="{00000007-31D3-41EC-8498-F9CDF7EA2ADC}"/>
              </c:ext>
            </c:extLst>
          </c:dPt>
          <c:dPt>
            <c:idx val="4"/>
            <c:invertIfNegative val="0"/>
            <c:bubble3D val="0"/>
            <c:spPr>
              <a:solidFill>
                <a:srgbClr val="0070C0"/>
              </a:solidFill>
              <a:ln w="12700">
                <a:solidFill>
                  <a:srgbClr val="000000"/>
                </a:solidFill>
                <a:prstDash val="solid"/>
              </a:ln>
            </c:spPr>
            <c:extLst xmlns:c16r2="http://schemas.microsoft.com/office/drawing/2015/06/chart">
              <c:ext xmlns:c16="http://schemas.microsoft.com/office/drawing/2014/chart" uri="{C3380CC4-5D6E-409C-BE32-E72D297353CC}">
                <c16:uniqueId val="{00000009-31D3-41EC-8498-F9CDF7EA2ADC}"/>
              </c:ext>
            </c:extLst>
          </c:dPt>
          <c:dLbls>
            <c:spPr>
              <a:noFill/>
              <a:ln>
                <a:noFill/>
              </a:ln>
              <a:effectLst/>
            </c:spPr>
            <c:txPr>
              <a:bodyPr/>
              <a:lstStyle/>
              <a:p>
                <a:pPr>
                  <a:defRPr sz="140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'Por biblioteca'!$B$24:$B$28</c:f>
              <c:strCache>
                <c:ptCount val="5"/>
                <c:pt idx="0">
                  <c:v>Nunca</c:v>
                </c:pt>
                <c:pt idx="1">
                  <c:v>Solo en época de exámenes</c:v>
                </c:pt>
                <c:pt idx="2">
                  <c:v>De vez en cuando (1 o 2 veces al mes)</c:v>
                </c:pt>
                <c:pt idx="3">
                  <c:v>Frecuentemente (1 o 2 veces por semana)</c:v>
                </c:pt>
                <c:pt idx="4">
                  <c:v>Muy frecuentemente (3 o más veces por semana)</c:v>
                </c:pt>
              </c:strCache>
            </c:strRef>
          </c:cat>
          <c:val>
            <c:numRef>
              <c:f>'Por biblioteca'!$D$24:$D$28</c:f>
              <c:numCache>
                <c:formatCode>0.0%</c:formatCode>
                <c:ptCount val="5"/>
                <c:pt idx="0">
                  <c:v>2.9411764705882353E-2</c:v>
                </c:pt>
                <c:pt idx="1">
                  <c:v>4.9019607843137254E-2</c:v>
                </c:pt>
                <c:pt idx="2">
                  <c:v>0.18627450980392157</c:v>
                </c:pt>
                <c:pt idx="3">
                  <c:v>0.36274509803921567</c:v>
                </c:pt>
                <c:pt idx="4">
                  <c:v>0.37254901960784315</c:v>
                </c:pt>
              </c:numCache>
            </c:numRef>
          </c:val>
          <c:extLst xmlns:c16r2="http://schemas.microsoft.com/office/drawing/2015/06/chart">
            <c:ext xmlns:c16="http://schemas.microsoft.com/office/drawing/2014/chart" uri="{C3380CC4-5D6E-409C-BE32-E72D297353CC}">
              <c16:uniqueId val="{0000000A-31D3-41EC-8498-F9CDF7EA2ADC}"/>
            </c:ext>
          </c:extLst>
        </c:ser>
        <c:dLbls>
          <c:showLegendKey val="0"/>
          <c:showVal val="0"/>
          <c:showCatName val="0"/>
          <c:showSerName val="0"/>
          <c:showPercent val="0"/>
          <c:showBubbleSize val="0"/>
        </c:dLbls>
        <c:gapWidth val="100"/>
        <c:axId val="2011000032"/>
        <c:axId val="2011001120"/>
      </c:barChart>
      <c:catAx>
        <c:axId val="2011000032"/>
        <c:scaling>
          <c:orientation val="maxMin"/>
        </c:scaling>
        <c:delete val="0"/>
        <c:axPos val="l"/>
        <c:numFmt formatCode="General"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2011001120"/>
        <c:crosses val="autoZero"/>
        <c:auto val="1"/>
        <c:lblAlgn val="ctr"/>
        <c:lblOffset val="100"/>
        <c:noMultiLvlLbl val="0"/>
      </c:catAx>
      <c:valAx>
        <c:axId val="2011001120"/>
        <c:scaling>
          <c:orientation val="minMax"/>
        </c:scaling>
        <c:delete val="0"/>
        <c:axPos val="t"/>
        <c:majorGridlines/>
        <c:numFmt formatCode="0.0%" sourceLinked="1"/>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ES"/>
          </a:p>
        </c:txPr>
        <c:crossAx val="2011000032"/>
        <c:crosses val="autoZero"/>
        <c:crossBetween val="between"/>
      </c:valAx>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11" r="0.75000000000000211"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'Por biblioteca'!$B$14:$B$17</c:f>
              <c:strCache>
                <c:ptCount val="4"/>
                <c:pt idx="0">
                  <c:v>Grado y doble grado</c:v>
                </c:pt>
                <c:pt idx="1">
                  <c:v>Máster</c:v>
                </c:pt>
                <c:pt idx="2">
                  <c:v>Doctorado</c:v>
                </c:pt>
                <c:pt idx="3">
                  <c:v>Otros (Universidad para mayores, títulos propios, curso de idiomas, etc)</c:v>
                </c:pt>
              </c:strCache>
            </c:strRef>
          </c:cat>
          <c:val>
            <c:numRef>
              <c:f>'Por biblioteca'!$C$14:$C$17</c:f>
              <c:numCache>
                <c:formatCode>General</c:formatCode>
                <c:ptCount val="4"/>
                <c:pt idx="0">
                  <c:v>96</c:v>
                </c:pt>
                <c:pt idx="1">
                  <c:v>4</c:v>
                </c:pt>
                <c:pt idx="2">
                  <c:v>2</c:v>
                </c:pt>
                <c:pt idx="3">
                  <c:v>0</c:v>
                </c:pt>
              </c:numCache>
            </c:numRef>
          </c:val>
          <c:extLst xmlns:c16r2="http://schemas.microsoft.com/office/drawing/2015/06/chart">
            <c:ext xmlns:c16="http://schemas.microsoft.com/office/drawing/2014/chart" uri="{C3380CC4-5D6E-409C-BE32-E72D297353CC}">
              <c16:uniqueId val="{00000000-8755-4C5A-8610-83EBA53D136B}"/>
            </c:ext>
          </c:extLst>
        </c:ser>
        <c:dLbls>
          <c:showLegendKey val="0"/>
          <c:showVal val="0"/>
          <c:showCatName val="0"/>
          <c:showSerName val="0"/>
          <c:showPercent val="0"/>
          <c:showBubbleSize val="0"/>
        </c:dLbls>
        <c:gapWidth val="97"/>
        <c:axId val="2011003840"/>
        <c:axId val="2011013632"/>
      </c:barChart>
      <c:catAx>
        <c:axId val="2011003840"/>
        <c:scaling>
          <c:orientation val="maxMin"/>
        </c:scaling>
        <c:delete val="0"/>
        <c:axPos val="l"/>
        <c:numFmt formatCode="General" sourceLinked="0"/>
        <c:majorTickMark val="out"/>
        <c:minorTickMark val="none"/>
        <c:tickLblPos val="nextTo"/>
        <c:crossAx val="2011013632"/>
        <c:crosses val="autoZero"/>
        <c:auto val="1"/>
        <c:lblAlgn val="ctr"/>
        <c:lblOffset val="100"/>
        <c:noMultiLvlLbl val="0"/>
      </c:catAx>
      <c:valAx>
        <c:axId val="2011013632"/>
        <c:scaling>
          <c:orientation val="minMax"/>
        </c:scaling>
        <c:delete val="1"/>
        <c:axPos val="t"/>
        <c:numFmt formatCode="General" sourceLinked="1"/>
        <c:majorTickMark val="out"/>
        <c:minorTickMark val="none"/>
        <c:tickLblPos val="none"/>
        <c:crossAx val="2011003840"/>
        <c:crosses val="autoZero"/>
        <c:crossBetween val="between"/>
      </c:valAx>
    </c:plotArea>
    <c:plotVisOnly val="1"/>
    <c:dispBlanksAs val="gap"/>
    <c:showDLblsOverMax val="0"/>
  </c:chart>
  <c:printSettings>
    <c:headerFooter/>
    <c:pageMargins b="0.75000000000000122" l="0.70000000000000062" r="0.70000000000000062" t="0.75000000000000122" header="0.30000000000000032" footer="0.30000000000000032"/>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biblioteca'!$B$84</c:f>
          <c:strCache>
            <c:ptCount val="1"/>
            <c:pt idx="0">
              <c:v>¿Tienes en la actualidad algún libro o documento prestado de la biblioteca que no has podido devolver?</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biblioteca'!$D$86:$D$87</c:f>
              <c:strCache>
                <c:ptCount val="2"/>
                <c:pt idx="0">
                  <c:v>Sí</c:v>
                </c:pt>
                <c:pt idx="1">
                  <c:v>No</c:v>
                </c:pt>
              </c:strCache>
            </c:strRef>
          </c:cat>
          <c:val>
            <c:numRef>
              <c:f>'Por biblioteca'!$E$86:$E$87</c:f>
              <c:numCache>
                <c:formatCode>General</c:formatCode>
                <c:ptCount val="2"/>
                <c:pt idx="0">
                  <c:v>43</c:v>
                </c:pt>
                <c:pt idx="1">
                  <c:v>59</c:v>
                </c:pt>
              </c:numCache>
            </c:numRef>
          </c:val>
        </c:ser>
        <c:ser>
          <c:idx val="3"/>
          <c:order val="1"/>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biblioteca'!$D$86:$D$87</c:f>
              <c:strCache>
                <c:ptCount val="2"/>
                <c:pt idx="0">
                  <c:v>Sí</c:v>
                </c:pt>
                <c:pt idx="1">
                  <c:v>No</c:v>
                </c:pt>
              </c:strCache>
            </c:strRef>
          </c:cat>
          <c:val>
            <c:numRef>
              <c:f>'Por biblioteca'!$E$86:$E$87</c:f>
              <c:numCache>
                <c:formatCode>General</c:formatCode>
                <c:ptCount val="2"/>
                <c:pt idx="0">
                  <c:v>43</c:v>
                </c:pt>
                <c:pt idx="1">
                  <c:v>59</c:v>
                </c:pt>
              </c:numCache>
            </c:numRef>
          </c:val>
        </c:ser>
        <c:ser>
          <c:idx val="1"/>
          <c:order val="2"/>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biblioteca'!$D$86:$D$87</c:f>
              <c:strCache>
                <c:ptCount val="2"/>
                <c:pt idx="0">
                  <c:v>Sí</c:v>
                </c:pt>
                <c:pt idx="1">
                  <c:v>No</c:v>
                </c:pt>
              </c:strCache>
            </c:strRef>
          </c:cat>
          <c:val>
            <c:numRef>
              <c:f>'Por biblioteca'!$E$86:$E$87</c:f>
              <c:numCache>
                <c:formatCode>General</c:formatCode>
                <c:ptCount val="2"/>
                <c:pt idx="0">
                  <c:v>43</c:v>
                </c:pt>
                <c:pt idx="1">
                  <c:v>59</c:v>
                </c:pt>
              </c:numCache>
            </c:numRef>
          </c:val>
        </c:ser>
        <c:ser>
          <c:idx val="0"/>
          <c:order val="3"/>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biblioteca'!$D$86:$D$87</c:f>
              <c:strCache>
                <c:ptCount val="2"/>
                <c:pt idx="0">
                  <c:v>Sí</c:v>
                </c:pt>
                <c:pt idx="1">
                  <c:v>No</c:v>
                </c:pt>
              </c:strCache>
            </c:strRef>
          </c:cat>
          <c:val>
            <c:numRef>
              <c:f>'Por biblioteca'!$E$86:$E$87</c:f>
              <c:numCache>
                <c:formatCode>General</c:formatCode>
                <c:ptCount val="2"/>
                <c:pt idx="0">
                  <c:v>43</c:v>
                </c:pt>
                <c:pt idx="1">
                  <c:v>59</c:v>
                </c:pt>
              </c:numCache>
            </c:numRef>
          </c:val>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'Por biblioteca'!$B$88</c:f>
          <c:strCache>
            <c:ptCount val="1"/>
            <c:pt idx="0">
              <c:v>¿Has realizado algún préstamo de libros durante lo que llevamos de curso?</c:v>
            </c:pt>
          </c:strCache>
        </c:strRef>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2"/>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'Por biblioteca'!$D$91:$D$92</c:f>
              <c:strCache>
                <c:ptCount val="2"/>
                <c:pt idx="0">
                  <c:v>Sí</c:v>
                </c:pt>
                <c:pt idx="1">
                  <c:v>No</c:v>
                </c:pt>
              </c:strCache>
            </c:strRef>
          </c:cat>
          <c:val>
            <c:numRef>
              <c:f>'Por biblioteca'!$E$91:$E$92</c:f>
              <c:numCache>
                <c:formatCode>General</c:formatCode>
                <c:ptCount val="2"/>
                <c:pt idx="0">
                  <c:v>71</c:v>
                </c:pt>
                <c:pt idx="1">
                  <c:v>31</c:v>
                </c:pt>
              </c:numCache>
            </c:numRef>
          </c:val>
        </c:ser>
        <c:ser>
          <c:idx val="3"/>
          <c:order val="1"/>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cat>
            <c:strRef>
              <c:f>'Por biblioteca'!$D$91:$D$92</c:f>
              <c:strCache>
                <c:ptCount val="2"/>
                <c:pt idx="0">
                  <c:v>Sí</c:v>
                </c:pt>
                <c:pt idx="1">
                  <c:v>No</c:v>
                </c:pt>
              </c:strCache>
            </c:strRef>
          </c:cat>
          <c:val>
            <c:numRef>
              <c:f>'Por biblioteca'!$E$86:$E$87</c:f>
              <c:numCache>
                <c:formatCode>General</c:formatCode>
                <c:ptCount val="2"/>
                <c:pt idx="0">
                  <c:v>43</c:v>
                </c:pt>
                <c:pt idx="1">
                  <c:v>59</c:v>
                </c:pt>
              </c:numCache>
            </c:numRef>
          </c:val>
        </c:ser>
        <c:ser>
          <c:idx val="1"/>
          <c:order val="2"/>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cat>
            <c:strRef>
              <c:f>'Por biblioteca'!$D$91:$D$92</c:f>
              <c:strCache>
                <c:ptCount val="2"/>
                <c:pt idx="0">
                  <c:v>Sí</c:v>
                </c:pt>
                <c:pt idx="1">
                  <c:v>No</c:v>
                </c:pt>
              </c:strCache>
            </c:strRef>
          </c:cat>
          <c:val>
            <c:numRef>
              <c:f>'Por biblioteca'!$E$86:$E$87</c:f>
              <c:numCache>
                <c:formatCode>General</c:formatCode>
                <c:ptCount val="2"/>
                <c:pt idx="0">
                  <c:v>43</c:v>
                </c:pt>
                <c:pt idx="1">
                  <c:v>59</c:v>
                </c:pt>
              </c:numCache>
            </c:numRef>
          </c:val>
        </c:ser>
        <c:ser>
          <c:idx val="0"/>
          <c:order val="3"/>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cat>
            <c:strRef>
              <c:f>'Por biblioteca'!$D$91:$D$92</c:f>
              <c:strCache>
                <c:ptCount val="2"/>
                <c:pt idx="0">
                  <c:v>Sí</c:v>
                </c:pt>
                <c:pt idx="1">
                  <c:v>No</c:v>
                </c:pt>
              </c:strCache>
            </c:strRef>
          </c:cat>
          <c:val>
            <c:numRef>
              <c:f>'Por biblioteca'!$E$86:$E$87</c:f>
              <c:numCache>
                <c:formatCode>General</c:formatCode>
                <c:ptCount val="2"/>
                <c:pt idx="0">
                  <c:v>43</c:v>
                </c:pt>
                <c:pt idx="1">
                  <c:v>59</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64994785374471"/>
          <c:y val="4.7368421052632129E-2"/>
          <c:w val="0.64312267657992916"/>
          <c:h val="0.91052865575826358"/>
        </c:manualLayout>
      </c:layout>
      <c:pieChart>
        <c:varyColors val="1"/>
        <c:ser>
          <c:idx val="0"/>
          <c:order val="0"/>
          <c:spPr>
            <a:solidFill>
              <a:srgbClr val="9999FF"/>
            </a:solidFill>
            <a:ln w="12700">
              <a:solidFill>
                <a:srgbClr val="000000"/>
              </a:solidFill>
              <a:prstDash val="solid"/>
            </a:ln>
          </c:spPr>
          <c:dPt>
            <c:idx val="0"/>
            <c:bubble3D val="0"/>
            <c:spPr>
              <a:solidFill>
                <a:srgbClr val="FF0000"/>
              </a:solidFill>
              <a:ln w="12700">
                <a:solidFill>
                  <a:srgbClr val="000000"/>
                </a:solidFill>
                <a:prstDash val="solid"/>
              </a:ln>
            </c:spPr>
            <c:extLst xmlns:c16r2="http://schemas.microsoft.com/office/drawing/2015/06/chart">
              <c:ext xmlns:c16="http://schemas.microsoft.com/office/drawing/2014/chart" uri="{C3380CC4-5D6E-409C-BE32-E72D297353CC}">
                <c16:uniqueId val="{00000001-DC9D-4130-8AAA-B47B7731A677}"/>
              </c:ext>
            </c:extLst>
          </c:dPt>
          <c:dPt>
            <c:idx val="1"/>
            <c:bubble3D val="0"/>
            <c:spPr>
              <a:solidFill>
                <a:srgbClr val="FF9900"/>
              </a:solidFill>
              <a:ln w="12700">
                <a:solidFill>
                  <a:srgbClr val="000000"/>
                </a:solidFill>
                <a:prstDash val="solid"/>
              </a:ln>
            </c:spPr>
            <c:extLst xmlns:c16r2="http://schemas.microsoft.com/office/drawing/2015/06/chart">
              <c:ext xmlns:c16="http://schemas.microsoft.com/office/drawing/2014/chart" uri="{C3380CC4-5D6E-409C-BE32-E72D297353CC}">
                <c16:uniqueId val="{00000003-DC9D-4130-8AAA-B47B7731A677}"/>
              </c:ext>
            </c:extLst>
          </c:dPt>
          <c:dPt>
            <c:idx val="2"/>
            <c:bubble3D val="0"/>
            <c:spPr>
              <a:solidFill>
                <a:srgbClr val="CCFFCC"/>
              </a:solidFill>
              <a:ln w="12700">
                <a:solidFill>
                  <a:srgbClr val="000000"/>
                </a:solidFill>
                <a:prstDash val="solid"/>
              </a:ln>
            </c:spPr>
            <c:extLst xmlns:c16r2="http://schemas.microsoft.com/office/drawing/2015/06/chart">
              <c:ext xmlns:c16="http://schemas.microsoft.com/office/drawing/2014/chart" uri="{C3380CC4-5D6E-409C-BE32-E72D297353CC}">
                <c16:uniqueId val="{00000005-DC9D-4130-8AAA-B47B7731A677}"/>
              </c:ext>
            </c:extLst>
          </c:dPt>
          <c:dPt>
            <c:idx val="3"/>
            <c:bubble3D val="0"/>
            <c:spPr>
              <a:solidFill>
                <a:srgbClr val="33CCCC"/>
              </a:solidFill>
              <a:ln w="12700">
                <a:solidFill>
                  <a:srgbClr val="000000"/>
                </a:solidFill>
                <a:prstDash val="solid"/>
              </a:ln>
            </c:spPr>
            <c:extLst xmlns:c16r2="http://schemas.microsoft.com/office/drawing/2015/06/chart">
              <c:ext xmlns:c16="http://schemas.microsoft.com/office/drawing/2014/chart" uri="{C3380CC4-5D6E-409C-BE32-E72D297353CC}">
                <c16:uniqueId val="{00000007-DC9D-4130-8AAA-B47B7731A677}"/>
              </c:ext>
            </c:extLst>
          </c:dPt>
          <c:dPt>
            <c:idx val="4"/>
            <c:bubble3D val="0"/>
            <c:spPr>
              <a:solidFill>
                <a:srgbClr val="0000FF"/>
              </a:solidFill>
              <a:ln w="12700">
                <a:solidFill>
                  <a:srgbClr val="000000"/>
                </a:solidFill>
                <a:prstDash val="solid"/>
              </a:ln>
            </c:spPr>
            <c:extLst xmlns:c16r2="http://schemas.microsoft.com/office/drawing/2015/06/chart">
              <c:ext xmlns:c16="http://schemas.microsoft.com/office/drawing/2014/chart" uri="{C3380CC4-5D6E-409C-BE32-E72D297353CC}">
                <c16:uniqueId val="{00000009-DC9D-4130-8AAA-B47B7731A677}"/>
              </c:ext>
            </c:extLst>
          </c:dPt>
          <c:dPt>
            <c:idx val="5"/>
            <c:bubble3D val="0"/>
            <c:spPr>
              <a:solidFill>
                <a:schemeClr val="bg1">
                  <a:lumMod val="75000"/>
                </a:schemeClr>
              </a:solidFill>
              <a:ln w="12700">
                <a:solidFill>
                  <a:srgbClr val="000000"/>
                </a:solidFill>
                <a:prstDash val="solid"/>
              </a:ln>
            </c:spPr>
            <c:extLst xmlns:c16r2="http://schemas.microsoft.com/office/drawing/2015/06/chart">
              <c:ext xmlns:c16="http://schemas.microsoft.com/office/drawing/2014/chart" uri="{C3380CC4-5D6E-409C-BE32-E72D297353CC}">
                <c16:uniqueId val="{0000000B-DC9D-4130-8AAA-B47B7731A677}"/>
              </c:ext>
            </c:extLst>
          </c:dPt>
          <c:val>
            <c:numRef>
              <c:f>'Por biblioteca'!$C$129:$H$129</c:f>
              <c:numCache>
                <c:formatCode>General</c:formatCode>
                <c:ptCount val="6"/>
                <c:pt idx="0">
                  <c:v>2</c:v>
                </c:pt>
                <c:pt idx="1">
                  <c:v>10</c:v>
                </c:pt>
                <c:pt idx="2">
                  <c:v>30</c:v>
                </c:pt>
                <c:pt idx="3">
                  <c:v>35</c:v>
                </c:pt>
                <c:pt idx="4">
                  <c:v>25</c:v>
                </c:pt>
                <c:pt idx="5">
                  <c:v>0</c:v>
                </c:pt>
              </c:numCache>
            </c:numRef>
          </c:val>
          <c:extLst xmlns:c16r2="http://schemas.microsoft.com/office/drawing/2015/06/chart">
            <c:ext xmlns:c16="http://schemas.microsoft.com/office/drawing/2014/chart" uri="{C3380CC4-5D6E-409C-BE32-E72D297353CC}">
              <c16:uniqueId val="{0000000C-DC9D-4130-8AAA-B47B7731A67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2990752297094914"/>
          <c:y val="0.14634204435834441"/>
          <c:w val="0.168224682901675"/>
          <c:h val="0.75610056251811686"/>
        </c:manualLayout>
      </c:layout>
      <c:barChart>
        <c:barDir val="col"/>
        <c:grouping val="stacked"/>
        <c:varyColors val="0"/>
        <c:ser>
          <c:idx val="0"/>
          <c:order val="0"/>
          <c:spPr>
            <a:solidFill>
              <a:srgbClr val="C0C0C0"/>
            </a:solidFill>
            <a:ln w="12700">
              <a:solidFill>
                <a:srgbClr val="000000"/>
              </a:solidFill>
              <a:prstDash val="solid"/>
            </a:ln>
          </c:spPr>
          <c:invertIfNegative val="0"/>
          <c:dPt>
            <c:idx val="0"/>
            <c:invertIfNegative val="0"/>
            <c:bubble3D val="0"/>
            <c:spPr>
              <a:gradFill rotWithShape="0">
                <a:gsLst>
                  <a:gs pos="0">
                    <a:srgbClr val="000000"/>
                  </a:gs>
                  <a:gs pos="50000">
                    <a:srgbClr val="FFFFFF"/>
                  </a:gs>
                  <a:gs pos="100000">
                    <a:srgbClr val="000000"/>
                  </a:gs>
                </a:gsLst>
                <a:lin ang="0" scaled="1"/>
              </a:gradFill>
              <a:ln w="12700">
                <a:solidFill>
                  <a:srgbClr val="000000"/>
                </a:solidFill>
                <a:prstDash val="solid"/>
              </a:ln>
            </c:spPr>
            <c:extLst xmlns:c16r2="http://schemas.microsoft.com/office/drawing/2015/06/chart">
              <c:ext xmlns:c16="http://schemas.microsoft.com/office/drawing/2014/chart" uri="{C3380CC4-5D6E-409C-BE32-E72D297353CC}">
                <c16:uniqueId val="{00000001-DE90-4D51-9E1A-BDDBFC0D5C97}"/>
              </c:ext>
            </c:extLst>
          </c:dPt>
          <c:val>
            <c:numRef>
              <c:f>'Por biblioteca'!$P$129</c:f>
              <c:numCache>
                <c:formatCode>0.0</c:formatCode>
                <c:ptCount val="1"/>
                <c:pt idx="0">
                  <c:v>6.7401960784313726</c:v>
                </c:pt>
              </c:numCache>
            </c:numRef>
          </c:val>
          <c:extLst xmlns:c16r2="http://schemas.microsoft.com/office/drawing/2015/06/chart">
            <c:ext xmlns:c16="http://schemas.microsoft.com/office/drawing/2014/chart" uri="{C3380CC4-5D6E-409C-BE32-E72D297353CC}">
              <c16:uniqueId val="{00000002-DE90-4D51-9E1A-BDDBFC0D5C97}"/>
            </c:ext>
          </c:extLst>
        </c:ser>
        <c:dLbls>
          <c:showLegendKey val="0"/>
          <c:showVal val="0"/>
          <c:showCatName val="0"/>
          <c:showSerName val="0"/>
          <c:showPercent val="0"/>
          <c:showBubbleSize val="0"/>
        </c:dLbls>
        <c:gapWidth val="0"/>
        <c:overlap val="100"/>
        <c:axId val="2011003296"/>
        <c:axId val="2011014176"/>
      </c:barChart>
      <c:catAx>
        <c:axId val="2011003296"/>
        <c:scaling>
          <c:orientation val="minMax"/>
        </c:scaling>
        <c:delete val="1"/>
        <c:axPos val="b"/>
        <c:majorTickMark val="out"/>
        <c:minorTickMark val="none"/>
        <c:tickLblPos val="none"/>
        <c:crossAx val="2011014176"/>
        <c:crosses val="autoZero"/>
        <c:auto val="1"/>
        <c:lblAlgn val="ctr"/>
        <c:lblOffset val="100"/>
        <c:noMultiLvlLbl val="0"/>
      </c:catAx>
      <c:valAx>
        <c:axId val="2011014176"/>
        <c:scaling>
          <c:orientation val="minMax"/>
          <c:max val="10"/>
          <c:min val="0"/>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2011003296"/>
        <c:crosses val="autoZero"/>
        <c:crossBetween val="between"/>
      </c:valAx>
      <c:spPr>
        <a:gradFill rotWithShape="0">
          <a:gsLst>
            <a:gs pos="0">
              <a:srgbClr val="0000FF"/>
            </a:gs>
            <a:gs pos="100000">
              <a:srgbClr val="FF0000"/>
            </a:gs>
          </a:gsLst>
          <a:lin ang="5400000" scaled="1"/>
        </a:gradFill>
        <a:ln w="12700">
          <a:solidFill>
            <a:srgbClr val="808080"/>
          </a:solidFill>
          <a:prstDash val="solid"/>
        </a:ln>
      </c:spPr>
    </c:plotArea>
    <c:plotVisOnly val="1"/>
    <c:dispBlanksAs val="gap"/>
    <c:showDLblsOverMax val="0"/>
  </c:chart>
  <c:spPr>
    <a:noFill/>
    <a:ln w="9525">
      <a:noFill/>
    </a:ln>
  </c:spPr>
  <c:txPr>
    <a:bodyPr/>
    <a:lstStyle/>
    <a:p>
      <a:pPr>
        <a:defRPr sz="325" b="0" i="0" u="none" strike="noStrike" baseline="0">
          <a:solidFill>
            <a:srgbClr val="000000"/>
          </a:solidFill>
          <a:latin typeface="Arial"/>
          <a:ea typeface="Arial"/>
          <a:cs typeface="Arial"/>
        </a:defRPr>
      </a:pPr>
      <a:endParaRPr lang="es-ES"/>
    </a:p>
  </c:txPr>
  <c:printSettings>
    <c:headerFooter alignWithMargins="0"/>
    <c:pageMargins b="1" l="0.75000000000000278" r="0.75000000000000278" t="1" header="0" footer="0"/>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0" dropStyle="combo" dx="15" fmlaLink="$R$2" fmlaRange="BLIOTECAS!$C$1:$C$27" sel="10" val="7"/>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 Type="http://schemas.openxmlformats.org/officeDocument/2006/relationships/chart" Target="../charts/chart5.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0" Type="http://schemas.openxmlformats.org/officeDocument/2006/relationships/chart" Target="../charts/chart20.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s>
</file>

<file path=xl/drawings/_rels/drawing20.xml.rels><?xml version="1.0" encoding="UTF-8" standalone="yes"?>
<Relationships xmlns="http://schemas.openxmlformats.org/package/2006/relationships"><Relationship Id="rId13" Type="http://schemas.openxmlformats.org/officeDocument/2006/relationships/chart" Target="../charts/chart66.xml"/><Relationship Id="rId18" Type="http://schemas.openxmlformats.org/officeDocument/2006/relationships/chart" Target="../charts/chart71.xml"/><Relationship Id="rId26" Type="http://schemas.openxmlformats.org/officeDocument/2006/relationships/chart" Target="../charts/chart79.xml"/><Relationship Id="rId39" Type="http://schemas.openxmlformats.org/officeDocument/2006/relationships/chart" Target="../charts/chart92.xml"/><Relationship Id="rId21" Type="http://schemas.openxmlformats.org/officeDocument/2006/relationships/chart" Target="../charts/chart74.xml"/><Relationship Id="rId34" Type="http://schemas.openxmlformats.org/officeDocument/2006/relationships/chart" Target="../charts/chart87.xml"/><Relationship Id="rId42" Type="http://schemas.openxmlformats.org/officeDocument/2006/relationships/chart" Target="../charts/chart95.xml"/><Relationship Id="rId47" Type="http://schemas.openxmlformats.org/officeDocument/2006/relationships/chart" Target="../charts/chart100.xml"/><Relationship Id="rId50" Type="http://schemas.openxmlformats.org/officeDocument/2006/relationships/chart" Target="../charts/chart103.xml"/><Relationship Id="rId7" Type="http://schemas.openxmlformats.org/officeDocument/2006/relationships/chart" Target="../charts/chart60.xml"/><Relationship Id="rId2" Type="http://schemas.openxmlformats.org/officeDocument/2006/relationships/chart" Target="../charts/chart55.xml"/><Relationship Id="rId16" Type="http://schemas.openxmlformats.org/officeDocument/2006/relationships/chart" Target="../charts/chart69.xml"/><Relationship Id="rId29" Type="http://schemas.openxmlformats.org/officeDocument/2006/relationships/chart" Target="../charts/chart82.xml"/><Relationship Id="rId11" Type="http://schemas.openxmlformats.org/officeDocument/2006/relationships/chart" Target="../charts/chart64.xml"/><Relationship Id="rId24" Type="http://schemas.openxmlformats.org/officeDocument/2006/relationships/chart" Target="../charts/chart77.xml"/><Relationship Id="rId32" Type="http://schemas.openxmlformats.org/officeDocument/2006/relationships/chart" Target="../charts/chart85.xml"/><Relationship Id="rId37" Type="http://schemas.openxmlformats.org/officeDocument/2006/relationships/chart" Target="../charts/chart90.xml"/><Relationship Id="rId40" Type="http://schemas.openxmlformats.org/officeDocument/2006/relationships/chart" Target="../charts/chart93.xml"/><Relationship Id="rId45" Type="http://schemas.openxmlformats.org/officeDocument/2006/relationships/chart" Target="../charts/chart98.xml"/><Relationship Id="rId5" Type="http://schemas.openxmlformats.org/officeDocument/2006/relationships/chart" Target="../charts/chart58.xml"/><Relationship Id="rId15" Type="http://schemas.openxmlformats.org/officeDocument/2006/relationships/chart" Target="../charts/chart68.xml"/><Relationship Id="rId23" Type="http://schemas.openxmlformats.org/officeDocument/2006/relationships/chart" Target="../charts/chart76.xml"/><Relationship Id="rId28" Type="http://schemas.openxmlformats.org/officeDocument/2006/relationships/chart" Target="../charts/chart81.xml"/><Relationship Id="rId36" Type="http://schemas.openxmlformats.org/officeDocument/2006/relationships/chart" Target="../charts/chart89.xml"/><Relationship Id="rId49" Type="http://schemas.openxmlformats.org/officeDocument/2006/relationships/chart" Target="../charts/chart102.xml"/><Relationship Id="rId10" Type="http://schemas.openxmlformats.org/officeDocument/2006/relationships/chart" Target="../charts/chart63.xml"/><Relationship Id="rId19" Type="http://schemas.openxmlformats.org/officeDocument/2006/relationships/chart" Target="../charts/chart72.xml"/><Relationship Id="rId31" Type="http://schemas.openxmlformats.org/officeDocument/2006/relationships/chart" Target="../charts/chart84.xml"/><Relationship Id="rId44" Type="http://schemas.openxmlformats.org/officeDocument/2006/relationships/chart" Target="../charts/chart97.xml"/><Relationship Id="rId52" Type="http://schemas.openxmlformats.org/officeDocument/2006/relationships/chart" Target="../charts/chart105.xml"/><Relationship Id="rId4" Type="http://schemas.openxmlformats.org/officeDocument/2006/relationships/chart" Target="../charts/chart57.xml"/><Relationship Id="rId9" Type="http://schemas.openxmlformats.org/officeDocument/2006/relationships/chart" Target="../charts/chart62.xml"/><Relationship Id="rId14" Type="http://schemas.openxmlformats.org/officeDocument/2006/relationships/chart" Target="../charts/chart67.xml"/><Relationship Id="rId22" Type="http://schemas.openxmlformats.org/officeDocument/2006/relationships/chart" Target="../charts/chart75.xml"/><Relationship Id="rId27" Type="http://schemas.openxmlformats.org/officeDocument/2006/relationships/chart" Target="../charts/chart80.xml"/><Relationship Id="rId30" Type="http://schemas.openxmlformats.org/officeDocument/2006/relationships/chart" Target="../charts/chart83.xml"/><Relationship Id="rId35" Type="http://schemas.openxmlformats.org/officeDocument/2006/relationships/chart" Target="../charts/chart88.xml"/><Relationship Id="rId43" Type="http://schemas.openxmlformats.org/officeDocument/2006/relationships/chart" Target="../charts/chart96.xml"/><Relationship Id="rId48" Type="http://schemas.openxmlformats.org/officeDocument/2006/relationships/chart" Target="../charts/chart101.xml"/><Relationship Id="rId8" Type="http://schemas.openxmlformats.org/officeDocument/2006/relationships/chart" Target="../charts/chart61.xml"/><Relationship Id="rId51" Type="http://schemas.openxmlformats.org/officeDocument/2006/relationships/chart" Target="../charts/chart104.xml"/><Relationship Id="rId3" Type="http://schemas.openxmlformats.org/officeDocument/2006/relationships/chart" Target="../charts/chart56.xml"/><Relationship Id="rId12" Type="http://schemas.openxmlformats.org/officeDocument/2006/relationships/chart" Target="../charts/chart65.xml"/><Relationship Id="rId17" Type="http://schemas.openxmlformats.org/officeDocument/2006/relationships/chart" Target="../charts/chart70.xml"/><Relationship Id="rId25" Type="http://schemas.openxmlformats.org/officeDocument/2006/relationships/chart" Target="../charts/chart78.xml"/><Relationship Id="rId33" Type="http://schemas.openxmlformats.org/officeDocument/2006/relationships/chart" Target="../charts/chart86.xml"/><Relationship Id="rId38" Type="http://schemas.openxmlformats.org/officeDocument/2006/relationships/chart" Target="../charts/chart91.xml"/><Relationship Id="rId46" Type="http://schemas.openxmlformats.org/officeDocument/2006/relationships/chart" Target="../charts/chart99.xml"/><Relationship Id="rId20" Type="http://schemas.openxmlformats.org/officeDocument/2006/relationships/chart" Target="../charts/chart73.xml"/><Relationship Id="rId41" Type="http://schemas.openxmlformats.org/officeDocument/2006/relationships/chart" Target="../charts/chart94.xml"/><Relationship Id="rId1" Type="http://schemas.openxmlformats.org/officeDocument/2006/relationships/chart" Target="../charts/chart54.xml"/><Relationship Id="rId6" Type="http://schemas.openxmlformats.org/officeDocument/2006/relationships/chart" Target="../charts/chart5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107.xml"/></Relationships>
</file>

<file path=xl/drawings/drawing1.xml><?xml version="1.0" encoding="utf-8"?>
<xdr:wsDr xmlns:xdr="http://schemas.openxmlformats.org/drawingml/2006/spreadsheetDrawing" xmlns:a="http://schemas.openxmlformats.org/drawingml/2006/main">
  <xdr:twoCellAnchor>
    <xdr:from>
      <xdr:col>3</xdr:col>
      <xdr:colOff>338612</xdr:colOff>
      <xdr:row>22</xdr:row>
      <xdr:rowOff>33130</xdr:rowOff>
    </xdr:from>
    <xdr:to>
      <xdr:col>15</xdr:col>
      <xdr:colOff>605118</xdr:colOff>
      <xdr:row>51</xdr:row>
      <xdr:rowOff>16566</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248479</xdr:colOff>
      <xdr:row>62</xdr:row>
      <xdr:rowOff>223631</xdr:rowOff>
    </xdr:from>
    <xdr:to>
      <xdr:col>15</xdr:col>
      <xdr:colOff>746040</xdr:colOff>
      <xdr:row>70</xdr:row>
      <xdr:rowOff>49697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106963</xdr:colOff>
      <xdr:row>88</xdr:row>
      <xdr:rowOff>375558</xdr:rowOff>
    </xdr:from>
    <xdr:to>
      <xdr:col>15</xdr:col>
      <xdr:colOff>628767</xdr:colOff>
      <xdr:row>119</xdr:row>
      <xdr:rowOff>65314</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16565</xdr:colOff>
      <xdr:row>138</xdr:row>
      <xdr:rowOff>150010</xdr:rowOff>
    </xdr:from>
    <xdr:to>
      <xdr:col>8</xdr:col>
      <xdr:colOff>35646</xdr:colOff>
      <xdr:row>139</xdr:row>
      <xdr:rowOff>1794108</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222356</xdr:colOff>
      <xdr:row>138</xdr:row>
      <xdr:rowOff>99392</xdr:rowOff>
    </xdr:from>
    <xdr:to>
      <xdr:col>14</xdr:col>
      <xdr:colOff>266828</xdr:colOff>
      <xdr:row>139</xdr:row>
      <xdr:rowOff>1780857</xdr:rowOff>
    </xdr:to>
    <xdr:graphicFrame macro="">
      <xdr:nvGraphicFramePr>
        <xdr:cNvPr id="8"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142</xdr:row>
      <xdr:rowOff>50618</xdr:rowOff>
    </xdr:from>
    <xdr:to>
      <xdr:col>8</xdr:col>
      <xdr:colOff>19081</xdr:colOff>
      <xdr:row>143</xdr:row>
      <xdr:rowOff>29911</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205791</xdr:colOff>
      <xdr:row>142</xdr:row>
      <xdr:rowOff>0</xdr:rowOff>
    </xdr:from>
    <xdr:to>
      <xdr:col>14</xdr:col>
      <xdr:colOff>250263</xdr:colOff>
      <xdr:row>143</xdr:row>
      <xdr:rowOff>16660</xdr:rowOff>
    </xdr:to>
    <xdr:graphicFrame macro="">
      <xdr:nvGraphicFramePr>
        <xdr:cNvPr id="10"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145</xdr:row>
      <xdr:rowOff>50618</xdr:rowOff>
    </xdr:from>
    <xdr:to>
      <xdr:col>8</xdr:col>
      <xdr:colOff>19081</xdr:colOff>
      <xdr:row>146</xdr:row>
      <xdr:rowOff>29911</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205791</xdr:colOff>
      <xdr:row>144</xdr:row>
      <xdr:rowOff>165652</xdr:rowOff>
    </xdr:from>
    <xdr:to>
      <xdr:col>14</xdr:col>
      <xdr:colOff>250263</xdr:colOff>
      <xdr:row>146</xdr:row>
      <xdr:rowOff>16660</xdr:rowOff>
    </xdr:to>
    <xdr:graphicFrame macro="">
      <xdr:nvGraphicFramePr>
        <xdr:cNvPr id="12"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148</xdr:row>
      <xdr:rowOff>50618</xdr:rowOff>
    </xdr:from>
    <xdr:to>
      <xdr:col>8</xdr:col>
      <xdr:colOff>19081</xdr:colOff>
      <xdr:row>149</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205791</xdr:colOff>
      <xdr:row>148</xdr:row>
      <xdr:rowOff>0</xdr:rowOff>
    </xdr:from>
    <xdr:to>
      <xdr:col>14</xdr:col>
      <xdr:colOff>250263</xdr:colOff>
      <xdr:row>149</xdr:row>
      <xdr:rowOff>0</xdr:rowOff>
    </xdr:to>
    <xdr:graphicFrame macro="">
      <xdr:nvGraphicFramePr>
        <xdr:cNvPr id="14"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173</xdr:row>
      <xdr:rowOff>50618</xdr:rowOff>
    </xdr:from>
    <xdr:to>
      <xdr:col>8</xdr:col>
      <xdr:colOff>19081</xdr:colOff>
      <xdr:row>174</xdr:row>
      <xdr:rowOff>0</xdr:rowOff>
    </xdr:to>
    <xdr:graphicFrame macro="">
      <xdr:nvGraphicFramePr>
        <xdr:cNvPr id="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205791</xdr:colOff>
      <xdr:row>173</xdr:row>
      <xdr:rowOff>0</xdr:rowOff>
    </xdr:from>
    <xdr:to>
      <xdr:col>14</xdr:col>
      <xdr:colOff>250263</xdr:colOff>
      <xdr:row>174</xdr:row>
      <xdr:rowOff>0</xdr:rowOff>
    </xdr:to>
    <xdr:graphicFrame macro="">
      <xdr:nvGraphicFramePr>
        <xdr:cNvPr id="16"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176</xdr:row>
      <xdr:rowOff>50618</xdr:rowOff>
    </xdr:from>
    <xdr:to>
      <xdr:col>8</xdr:col>
      <xdr:colOff>19081</xdr:colOff>
      <xdr:row>177</xdr:row>
      <xdr:rowOff>-1</xdr:rowOff>
    </xdr:to>
    <xdr:graphicFrame macro="">
      <xdr:nvGraphicFramePr>
        <xdr:cNvPr id="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205791</xdr:colOff>
      <xdr:row>176</xdr:row>
      <xdr:rowOff>0</xdr:rowOff>
    </xdr:from>
    <xdr:to>
      <xdr:col>14</xdr:col>
      <xdr:colOff>250263</xdr:colOff>
      <xdr:row>177</xdr:row>
      <xdr:rowOff>-1</xdr:rowOff>
    </xdr:to>
    <xdr:graphicFrame macro="">
      <xdr:nvGraphicFramePr>
        <xdr:cNvPr id="18"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179</xdr:row>
      <xdr:rowOff>50618</xdr:rowOff>
    </xdr:from>
    <xdr:to>
      <xdr:col>8</xdr:col>
      <xdr:colOff>19081</xdr:colOff>
      <xdr:row>181</xdr:row>
      <xdr:rowOff>0</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205791</xdr:colOff>
      <xdr:row>179</xdr:row>
      <xdr:rowOff>0</xdr:rowOff>
    </xdr:from>
    <xdr:to>
      <xdr:col>14</xdr:col>
      <xdr:colOff>250263</xdr:colOff>
      <xdr:row>181</xdr:row>
      <xdr:rowOff>0</xdr:rowOff>
    </xdr:to>
    <xdr:graphicFrame macro="">
      <xdr:nvGraphicFramePr>
        <xdr:cNvPr id="20"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185</xdr:row>
      <xdr:rowOff>50618</xdr:rowOff>
    </xdr:from>
    <xdr:to>
      <xdr:col>8</xdr:col>
      <xdr:colOff>19081</xdr:colOff>
      <xdr:row>186</xdr:row>
      <xdr:rowOff>1660071</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205791</xdr:colOff>
      <xdr:row>185</xdr:row>
      <xdr:rowOff>0</xdr:rowOff>
    </xdr:from>
    <xdr:to>
      <xdr:col>14</xdr:col>
      <xdr:colOff>250263</xdr:colOff>
      <xdr:row>186</xdr:row>
      <xdr:rowOff>1660071</xdr:rowOff>
    </xdr:to>
    <xdr:graphicFrame macro="">
      <xdr:nvGraphicFramePr>
        <xdr:cNvPr id="22"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0</xdr:colOff>
      <xdr:row>189</xdr:row>
      <xdr:rowOff>50618</xdr:rowOff>
    </xdr:from>
    <xdr:to>
      <xdr:col>8</xdr:col>
      <xdr:colOff>19081</xdr:colOff>
      <xdr:row>191</xdr:row>
      <xdr:rowOff>1496785</xdr:rowOff>
    </xdr:to>
    <xdr:graphicFrame macro="">
      <xdr:nvGraphicFramePr>
        <xdr:cNvPr id="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205791</xdr:colOff>
      <xdr:row>189</xdr:row>
      <xdr:rowOff>0</xdr:rowOff>
    </xdr:from>
    <xdr:to>
      <xdr:col>14</xdr:col>
      <xdr:colOff>250263</xdr:colOff>
      <xdr:row>191</xdr:row>
      <xdr:rowOff>1496785</xdr:rowOff>
    </xdr:to>
    <xdr:graphicFrame macro="">
      <xdr:nvGraphicFramePr>
        <xdr:cNvPr id="24"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0</xdr:colOff>
      <xdr:row>194</xdr:row>
      <xdr:rowOff>50618</xdr:rowOff>
    </xdr:from>
    <xdr:to>
      <xdr:col>8</xdr:col>
      <xdr:colOff>19081</xdr:colOff>
      <xdr:row>195</xdr:row>
      <xdr:rowOff>1660071</xdr:rowOff>
    </xdr:to>
    <xdr:graphicFrame macro="">
      <xdr:nvGraphicFramePr>
        <xdr:cNvPr id="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205791</xdr:colOff>
      <xdr:row>194</xdr:row>
      <xdr:rowOff>0</xdr:rowOff>
    </xdr:from>
    <xdr:to>
      <xdr:col>14</xdr:col>
      <xdr:colOff>250263</xdr:colOff>
      <xdr:row>195</xdr:row>
      <xdr:rowOff>1660071</xdr:rowOff>
    </xdr:to>
    <xdr:graphicFrame macro="">
      <xdr:nvGraphicFramePr>
        <xdr:cNvPr id="26"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xdr:col>
      <xdr:colOff>0</xdr:colOff>
      <xdr:row>198</xdr:row>
      <xdr:rowOff>50618</xdr:rowOff>
    </xdr:from>
    <xdr:to>
      <xdr:col>8</xdr:col>
      <xdr:colOff>19081</xdr:colOff>
      <xdr:row>199</xdr:row>
      <xdr:rowOff>1660071</xdr:rowOff>
    </xdr:to>
    <xdr:graphicFrame macro="">
      <xdr:nvGraphicFramePr>
        <xdr:cNvPr id="2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205791</xdr:colOff>
      <xdr:row>198</xdr:row>
      <xdr:rowOff>0</xdr:rowOff>
    </xdr:from>
    <xdr:to>
      <xdr:col>14</xdr:col>
      <xdr:colOff>250263</xdr:colOff>
      <xdr:row>199</xdr:row>
      <xdr:rowOff>1660071</xdr:rowOff>
    </xdr:to>
    <xdr:graphicFrame macro="">
      <xdr:nvGraphicFramePr>
        <xdr:cNvPr id="28"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228602</xdr:colOff>
      <xdr:row>226</xdr:row>
      <xdr:rowOff>180975</xdr:rowOff>
    </xdr:from>
    <xdr:to>
      <xdr:col>15</xdr:col>
      <xdr:colOff>342901</xdr:colOff>
      <xdr:row>230</xdr:row>
      <xdr:rowOff>190500</xdr:rowOff>
    </xdr:to>
    <xdr:graphicFrame macro="">
      <xdr:nvGraphicFramePr>
        <xdr:cNvPr id="43"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68036</xdr:colOff>
      <xdr:row>242</xdr:row>
      <xdr:rowOff>123824</xdr:rowOff>
    </xdr:from>
    <xdr:to>
      <xdr:col>15</xdr:col>
      <xdr:colOff>620486</xdr:colOff>
      <xdr:row>248</xdr:row>
      <xdr:rowOff>39459</xdr:rowOff>
    </xdr:to>
    <xdr:graphicFrame macro="">
      <xdr:nvGraphicFramePr>
        <xdr:cNvPr id="44"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381000</xdr:colOff>
      <xdr:row>248</xdr:row>
      <xdr:rowOff>40821</xdr:rowOff>
    </xdr:from>
    <xdr:to>
      <xdr:col>11</xdr:col>
      <xdr:colOff>355147</xdr:colOff>
      <xdr:row>256</xdr:row>
      <xdr:rowOff>394608</xdr:rowOff>
    </xdr:to>
    <xdr:graphicFrame macro="">
      <xdr:nvGraphicFramePr>
        <xdr:cNvPr id="47"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68036</xdr:colOff>
      <xdr:row>256</xdr:row>
      <xdr:rowOff>870857</xdr:rowOff>
    </xdr:from>
    <xdr:to>
      <xdr:col>15</xdr:col>
      <xdr:colOff>620486</xdr:colOff>
      <xdr:row>264</xdr:row>
      <xdr:rowOff>12246</xdr:rowOff>
    </xdr:to>
    <xdr:graphicFrame macro="">
      <xdr:nvGraphicFramePr>
        <xdr:cNvPr id="48"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xdr:col>
      <xdr:colOff>394607</xdr:colOff>
      <xdr:row>259</xdr:row>
      <xdr:rowOff>40822</xdr:rowOff>
    </xdr:from>
    <xdr:to>
      <xdr:col>11</xdr:col>
      <xdr:colOff>368754</xdr:colOff>
      <xdr:row>268</xdr:row>
      <xdr:rowOff>40823</xdr:rowOff>
    </xdr:to>
    <xdr:graphicFrame macro="">
      <xdr:nvGraphicFramePr>
        <xdr:cNvPr id="4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xdr:col>
      <xdr:colOff>0</xdr:colOff>
      <xdr:row>275</xdr:row>
      <xdr:rowOff>50618</xdr:rowOff>
    </xdr:from>
    <xdr:to>
      <xdr:col>8</xdr:col>
      <xdr:colOff>19081</xdr:colOff>
      <xdr:row>277</xdr:row>
      <xdr:rowOff>0</xdr:rowOff>
    </xdr:to>
    <xdr:graphicFrame macro="">
      <xdr:nvGraphicFramePr>
        <xdr:cNvPr id="5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205791</xdr:colOff>
      <xdr:row>275</xdr:row>
      <xdr:rowOff>0</xdr:rowOff>
    </xdr:from>
    <xdr:to>
      <xdr:col>14</xdr:col>
      <xdr:colOff>250263</xdr:colOff>
      <xdr:row>277</xdr:row>
      <xdr:rowOff>0</xdr:rowOff>
    </xdr:to>
    <xdr:graphicFrame macro="">
      <xdr:nvGraphicFramePr>
        <xdr:cNvPr id="55"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xdr:col>
      <xdr:colOff>0</xdr:colOff>
      <xdr:row>281</xdr:row>
      <xdr:rowOff>50618</xdr:rowOff>
    </xdr:from>
    <xdr:to>
      <xdr:col>8</xdr:col>
      <xdr:colOff>19081</xdr:colOff>
      <xdr:row>283</xdr:row>
      <xdr:rowOff>0</xdr:rowOff>
    </xdr:to>
    <xdr:graphicFrame macro="">
      <xdr:nvGraphicFramePr>
        <xdr:cNvPr id="5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xdr:col>
      <xdr:colOff>205791</xdr:colOff>
      <xdr:row>281</xdr:row>
      <xdr:rowOff>0</xdr:rowOff>
    </xdr:from>
    <xdr:to>
      <xdr:col>14</xdr:col>
      <xdr:colOff>250263</xdr:colOff>
      <xdr:row>283</xdr:row>
      <xdr:rowOff>0</xdr:rowOff>
    </xdr:to>
    <xdr:graphicFrame macro="">
      <xdr:nvGraphicFramePr>
        <xdr:cNvPr id="57"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xdr:col>
      <xdr:colOff>0</xdr:colOff>
      <xdr:row>290</xdr:row>
      <xdr:rowOff>50618</xdr:rowOff>
    </xdr:from>
    <xdr:to>
      <xdr:col>8</xdr:col>
      <xdr:colOff>19081</xdr:colOff>
      <xdr:row>292</xdr:row>
      <xdr:rowOff>-1</xdr:rowOff>
    </xdr:to>
    <xdr:graphicFrame macro="">
      <xdr:nvGraphicFramePr>
        <xdr:cNvPr id="5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205791</xdr:colOff>
      <xdr:row>290</xdr:row>
      <xdr:rowOff>0</xdr:rowOff>
    </xdr:from>
    <xdr:to>
      <xdr:col>14</xdr:col>
      <xdr:colOff>250263</xdr:colOff>
      <xdr:row>292</xdr:row>
      <xdr:rowOff>-1</xdr:rowOff>
    </xdr:to>
    <xdr:graphicFrame macro="">
      <xdr:nvGraphicFramePr>
        <xdr:cNvPr id="59"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xdr:col>
      <xdr:colOff>0</xdr:colOff>
      <xdr:row>296</xdr:row>
      <xdr:rowOff>50618</xdr:rowOff>
    </xdr:from>
    <xdr:to>
      <xdr:col>8</xdr:col>
      <xdr:colOff>19081</xdr:colOff>
      <xdr:row>298</xdr:row>
      <xdr:rowOff>0</xdr:rowOff>
    </xdr:to>
    <xdr:graphicFrame macro="">
      <xdr:nvGraphicFramePr>
        <xdr:cNvPr id="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10</xdr:col>
      <xdr:colOff>205791</xdr:colOff>
      <xdr:row>296</xdr:row>
      <xdr:rowOff>0</xdr:rowOff>
    </xdr:from>
    <xdr:to>
      <xdr:col>14</xdr:col>
      <xdr:colOff>250263</xdr:colOff>
      <xdr:row>298</xdr:row>
      <xdr:rowOff>0</xdr:rowOff>
    </xdr:to>
    <xdr:graphicFrame macro="">
      <xdr:nvGraphicFramePr>
        <xdr:cNvPr id="6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177800</xdr:colOff>
      <xdr:row>70</xdr:row>
      <xdr:rowOff>139700</xdr:rowOff>
    </xdr:from>
    <xdr:to>
      <xdr:col>15</xdr:col>
      <xdr:colOff>675361</xdr:colOff>
      <xdr:row>77</xdr:row>
      <xdr:rowOff>0</xdr:rowOff>
    </xdr:to>
    <xdr:graphicFrame macro="">
      <xdr:nvGraphicFramePr>
        <xdr:cNvPr id="6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4</xdr:col>
      <xdr:colOff>63500</xdr:colOff>
      <xdr:row>217</xdr:row>
      <xdr:rowOff>482600</xdr:rowOff>
    </xdr:from>
    <xdr:to>
      <xdr:col>15</xdr:col>
      <xdr:colOff>700761</xdr:colOff>
      <xdr:row>225</xdr:row>
      <xdr:rowOff>143566</xdr:rowOff>
    </xdr:to>
    <xdr:graphicFrame macro="">
      <xdr:nvGraphicFramePr>
        <xdr:cNvPr id="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409575</xdr:colOff>
      <xdr:row>235</xdr:row>
      <xdr:rowOff>269875</xdr:rowOff>
    </xdr:from>
    <xdr:to>
      <xdr:col>13</xdr:col>
      <xdr:colOff>79375</xdr:colOff>
      <xdr:row>242</xdr:row>
      <xdr:rowOff>41275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4</xdr:col>
      <xdr:colOff>0</xdr:colOff>
      <xdr:row>54</xdr:row>
      <xdr:rowOff>0</xdr:rowOff>
    </xdr:from>
    <xdr:to>
      <xdr:col>15</xdr:col>
      <xdr:colOff>497561</xdr:colOff>
      <xdr:row>61</xdr:row>
      <xdr:rowOff>207066</xdr:rowOff>
    </xdr:to>
    <xdr:graphicFrame macro="">
      <xdr:nvGraphicFramePr>
        <xdr:cNvPr id="6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3</xdr:col>
      <xdr:colOff>326571</xdr:colOff>
      <xdr:row>12</xdr:row>
      <xdr:rowOff>68037</xdr:rowOff>
    </xdr:from>
    <xdr:to>
      <xdr:col>15</xdr:col>
      <xdr:colOff>593077</xdr:colOff>
      <xdr:row>20</xdr:row>
      <xdr:rowOff>13608</xdr:rowOff>
    </xdr:to>
    <xdr:graphicFrame macro="">
      <xdr:nvGraphicFramePr>
        <xdr:cNvPr id="6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6</xdr:col>
      <xdr:colOff>200026</xdr:colOff>
      <xdr:row>121</xdr:row>
      <xdr:rowOff>76199</xdr:rowOff>
    </xdr:from>
    <xdr:to>
      <xdr:col>10</xdr:col>
      <xdr:colOff>400050</xdr:colOff>
      <xdr:row>131</xdr:row>
      <xdr:rowOff>180974</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11</xdr:col>
      <xdr:colOff>142875</xdr:colOff>
      <xdr:row>121</xdr:row>
      <xdr:rowOff>85725</xdr:rowOff>
    </xdr:from>
    <xdr:to>
      <xdr:col>15</xdr:col>
      <xdr:colOff>542924</xdr:colOff>
      <xdr:row>131</xdr:row>
      <xdr:rowOff>190500</xdr:rowOff>
    </xdr:to>
    <xdr:graphicFrame macro="">
      <xdr:nvGraphicFramePr>
        <xdr:cNvPr id="65" name="Gráfico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1</xdr:colOff>
      <xdr:row>167</xdr:row>
      <xdr:rowOff>50618</xdr:rowOff>
    </xdr:from>
    <xdr:to>
      <xdr:col>7</xdr:col>
      <xdr:colOff>561976</xdr:colOff>
      <xdr:row>167</xdr:row>
      <xdr:rowOff>1752600</xdr:rowOff>
    </xdr:to>
    <xdr:graphicFrame macro="">
      <xdr:nvGraphicFramePr>
        <xdr:cNvPr id="6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205791</xdr:colOff>
      <xdr:row>167</xdr:row>
      <xdr:rowOff>0</xdr:rowOff>
    </xdr:from>
    <xdr:to>
      <xdr:col>14</xdr:col>
      <xdr:colOff>142875</xdr:colOff>
      <xdr:row>167</xdr:row>
      <xdr:rowOff>1800225</xdr:rowOff>
    </xdr:to>
    <xdr:graphicFrame macro="">
      <xdr:nvGraphicFramePr>
        <xdr:cNvPr id="68"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5</xdr:col>
      <xdr:colOff>371476</xdr:colOff>
      <xdr:row>200</xdr:row>
      <xdr:rowOff>57150</xdr:rowOff>
    </xdr:from>
    <xdr:to>
      <xdr:col>9</xdr:col>
      <xdr:colOff>381000</xdr:colOff>
      <xdr:row>205</xdr:row>
      <xdr:rowOff>95250</xdr:rowOff>
    </xdr:to>
    <xdr:graphicFrame macro="">
      <xdr:nvGraphicFramePr>
        <xdr:cNvPr id="45" name="Gráfico 4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2</xdr:col>
      <xdr:colOff>0</xdr:colOff>
      <xdr:row>211</xdr:row>
      <xdr:rowOff>50618</xdr:rowOff>
    </xdr:from>
    <xdr:to>
      <xdr:col>8</xdr:col>
      <xdr:colOff>19081</xdr:colOff>
      <xdr:row>212</xdr:row>
      <xdr:rowOff>1660071</xdr:rowOff>
    </xdr:to>
    <xdr:graphicFrame macro="">
      <xdr:nvGraphicFramePr>
        <xdr:cNvPr id="7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10</xdr:col>
      <xdr:colOff>205791</xdr:colOff>
      <xdr:row>211</xdr:row>
      <xdr:rowOff>0</xdr:rowOff>
    </xdr:from>
    <xdr:to>
      <xdr:col>14</xdr:col>
      <xdr:colOff>250263</xdr:colOff>
      <xdr:row>212</xdr:row>
      <xdr:rowOff>1660071</xdr:rowOff>
    </xdr:to>
    <xdr:graphicFrame macro="">
      <xdr:nvGraphicFramePr>
        <xdr:cNvPr id="72"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2</xdr:col>
      <xdr:colOff>0</xdr:colOff>
      <xdr:row>215</xdr:row>
      <xdr:rowOff>50618</xdr:rowOff>
    </xdr:from>
    <xdr:to>
      <xdr:col>8</xdr:col>
      <xdr:colOff>19081</xdr:colOff>
      <xdr:row>216</xdr:row>
      <xdr:rowOff>1660071</xdr:rowOff>
    </xdr:to>
    <xdr:graphicFrame macro="">
      <xdr:nvGraphicFramePr>
        <xdr:cNvPr id="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10</xdr:col>
      <xdr:colOff>205791</xdr:colOff>
      <xdr:row>215</xdr:row>
      <xdr:rowOff>0</xdr:rowOff>
    </xdr:from>
    <xdr:to>
      <xdr:col>14</xdr:col>
      <xdr:colOff>250263</xdr:colOff>
      <xdr:row>216</xdr:row>
      <xdr:rowOff>1660071</xdr:rowOff>
    </xdr:to>
    <xdr:graphicFrame macro="">
      <xdr:nvGraphicFramePr>
        <xdr:cNvPr id="74"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12</xdr:col>
      <xdr:colOff>161925</xdr:colOff>
      <xdr:row>230</xdr:row>
      <xdr:rowOff>219075</xdr:rowOff>
    </xdr:from>
    <xdr:to>
      <xdr:col>15</xdr:col>
      <xdr:colOff>276224</xdr:colOff>
      <xdr:row>235</xdr:row>
      <xdr:rowOff>95250</xdr:rowOff>
    </xdr:to>
    <xdr:graphicFrame macro="">
      <xdr:nvGraphicFramePr>
        <xdr:cNvPr id="75"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1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248479</xdr:colOff>
      <xdr:row>28</xdr:row>
      <xdr:rowOff>223631</xdr:rowOff>
    </xdr:from>
    <xdr:to>
      <xdr:col>15</xdr:col>
      <xdr:colOff>746040</xdr:colOff>
      <xdr:row>36</xdr:row>
      <xdr:rowOff>49697</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68863</xdr:colOff>
      <xdr:row>51</xdr:row>
      <xdr:rowOff>337458</xdr:rowOff>
    </xdr:from>
    <xdr:to>
      <xdr:col>15</xdr:col>
      <xdr:colOff>590667</xdr:colOff>
      <xdr:row>82</xdr:row>
      <xdr:rowOff>27214</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16565</xdr:colOff>
      <xdr:row>101</xdr:row>
      <xdr:rowOff>150010</xdr:rowOff>
    </xdr:from>
    <xdr:to>
      <xdr:col>8</xdr:col>
      <xdr:colOff>35646</xdr:colOff>
      <xdr:row>102</xdr:row>
      <xdr:rowOff>1794108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222356</xdr:colOff>
      <xdr:row>101</xdr:row>
      <xdr:rowOff>99392</xdr:rowOff>
    </xdr:from>
    <xdr:to>
      <xdr:col>14</xdr:col>
      <xdr:colOff>266828</xdr:colOff>
      <xdr:row>102</xdr:row>
      <xdr:rowOff>1780857</xdr:rowOff>
    </xdr:to>
    <xdr:graphicFrame macro="">
      <xdr:nvGraphicFramePr>
        <xdr:cNvPr id="6"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105</xdr:row>
      <xdr:rowOff>50618</xdr:rowOff>
    </xdr:from>
    <xdr:to>
      <xdr:col>8</xdr:col>
      <xdr:colOff>19081</xdr:colOff>
      <xdr:row>106</xdr:row>
      <xdr:rowOff>29911</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205791</xdr:colOff>
      <xdr:row>105</xdr:row>
      <xdr:rowOff>0</xdr:rowOff>
    </xdr:from>
    <xdr:to>
      <xdr:col>14</xdr:col>
      <xdr:colOff>250263</xdr:colOff>
      <xdr:row>106</xdr:row>
      <xdr:rowOff>16660</xdr:rowOff>
    </xdr:to>
    <xdr:graphicFrame macro="">
      <xdr:nvGraphicFramePr>
        <xdr:cNvPr id="8"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108</xdr:row>
      <xdr:rowOff>50618</xdr:rowOff>
    </xdr:from>
    <xdr:to>
      <xdr:col>8</xdr:col>
      <xdr:colOff>19081</xdr:colOff>
      <xdr:row>109</xdr:row>
      <xdr:rowOff>29911</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205791</xdr:colOff>
      <xdr:row>107</xdr:row>
      <xdr:rowOff>165652</xdr:rowOff>
    </xdr:from>
    <xdr:to>
      <xdr:col>14</xdr:col>
      <xdr:colOff>250263</xdr:colOff>
      <xdr:row>109</xdr:row>
      <xdr:rowOff>16660</xdr:rowOff>
    </xdr:to>
    <xdr:graphicFrame macro="">
      <xdr:nvGraphicFramePr>
        <xdr:cNvPr id="10"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111</xdr:row>
      <xdr:rowOff>50618</xdr:rowOff>
    </xdr:from>
    <xdr:to>
      <xdr:col>8</xdr:col>
      <xdr:colOff>19081</xdr:colOff>
      <xdr:row>112</xdr:row>
      <xdr:rowOff>0</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205791</xdr:colOff>
      <xdr:row>111</xdr:row>
      <xdr:rowOff>0</xdr:rowOff>
    </xdr:from>
    <xdr:to>
      <xdr:col>14</xdr:col>
      <xdr:colOff>250263</xdr:colOff>
      <xdr:row>112</xdr:row>
      <xdr:rowOff>0</xdr:rowOff>
    </xdr:to>
    <xdr:graphicFrame macro="">
      <xdr:nvGraphicFramePr>
        <xdr:cNvPr id="12"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136</xdr:row>
      <xdr:rowOff>50618</xdr:rowOff>
    </xdr:from>
    <xdr:to>
      <xdr:col>8</xdr:col>
      <xdr:colOff>19081</xdr:colOff>
      <xdr:row>137</xdr:row>
      <xdr:rowOff>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205791</xdr:colOff>
      <xdr:row>136</xdr:row>
      <xdr:rowOff>0</xdr:rowOff>
    </xdr:from>
    <xdr:to>
      <xdr:col>14</xdr:col>
      <xdr:colOff>250263</xdr:colOff>
      <xdr:row>137</xdr:row>
      <xdr:rowOff>0</xdr:rowOff>
    </xdr:to>
    <xdr:graphicFrame macro="">
      <xdr:nvGraphicFramePr>
        <xdr:cNvPr id="14"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139</xdr:row>
      <xdr:rowOff>50618</xdr:rowOff>
    </xdr:from>
    <xdr:to>
      <xdr:col>8</xdr:col>
      <xdr:colOff>19081</xdr:colOff>
      <xdr:row>140</xdr:row>
      <xdr:rowOff>-1</xdr:rowOff>
    </xdr:to>
    <xdr:graphicFrame macro="">
      <xdr:nvGraphicFramePr>
        <xdr:cNvPr id="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205791</xdr:colOff>
      <xdr:row>139</xdr:row>
      <xdr:rowOff>0</xdr:rowOff>
    </xdr:from>
    <xdr:to>
      <xdr:col>14</xdr:col>
      <xdr:colOff>250263</xdr:colOff>
      <xdr:row>140</xdr:row>
      <xdr:rowOff>-1</xdr:rowOff>
    </xdr:to>
    <xdr:graphicFrame macro="">
      <xdr:nvGraphicFramePr>
        <xdr:cNvPr id="16"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142</xdr:row>
      <xdr:rowOff>50618</xdr:rowOff>
    </xdr:from>
    <xdr:to>
      <xdr:col>8</xdr:col>
      <xdr:colOff>19081</xdr:colOff>
      <xdr:row>144</xdr:row>
      <xdr:rowOff>0</xdr:rowOff>
    </xdr:to>
    <xdr:graphicFrame macro="">
      <xdr:nvGraphicFramePr>
        <xdr:cNvPr id="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205791</xdr:colOff>
      <xdr:row>142</xdr:row>
      <xdr:rowOff>0</xdr:rowOff>
    </xdr:from>
    <xdr:to>
      <xdr:col>14</xdr:col>
      <xdr:colOff>250263</xdr:colOff>
      <xdr:row>144</xdr:row>
      <xdr:rowOff>0</xdr:rowOff>
    </xdr:to>
    <xdr:graphicFrame macro="">
      <xdr:nvGraphicFramePr>
        <xdr:cNvPr id="18"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148</xdr:row>
      <xdr:rowOff>50618</xdr:rowOff>
    </xdr:from>
    <xdr:to>
      <xdr:col>8</xdr:col>
      <xdr:colOff>19081</xdr:colOff>
      <xdr:row>149</xdr:row>
      <xdr:rowOff>1660071</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205791</xdr:colOff>
      <xdr:row>148</xdr:row>
      <xdr:rowOff>0</xdr:rowOff>
    </xdr:from>
    <xdr:to>
      <xdr:col>14</xdr:col>
      <xdr:colOff>250263</xdr:colOff>
      <xdr:row>149</xdr:row>
      <xdr:rowOff>1660071</xdr:rowOff>
    </xdr:to>
    <xdr:graphicFrame macro="">
      <xdr:nvGraphicFramePr>
        <xdr:cNvPr id="20"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152</xdr:row>
      <xdr:rowOff>50618</xdr:rowOff>
    </xdr:from>
    <xdr:to>
      <xdr:col>8</xdr:col>
      <xdr:colOff>19081</xdr:colOff>
      <xdr:row>154</xdr:row>
      <xdr:rowOff>1496785</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205791</xdr:colOff>
      <xdr:row>152</xdr:row>
      <xdr:rowOff>0</xdr:rowOff>
    </xdr:from>
    <xdr:to>
      <xdr:col>14</xdr:col>
      <xdr:colOff>250263</xdr:colOff>
      <xdr:row>154</xdr:row>
      <xdr:rowOff>1496785</xdr:rowOff>
    </xdr:to>
    <xdr:graphicFrame macro="">
      <xdr:nvGraphicFramePr>
        <xdr:cNvPr id="22"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157</xdr:row>
      <xdr:rowOff>50618</xdr:rowOff>
    </xdr:from>
    <xdr:to>
      <xdr:col>8</xdr:col>
      <xdr:colOff>19081</xdr:colOff>
      <xdr:row>158</xdr:row>
      <xdr:rowOff>1660071</xdr:rowOff>
    </xdr:to>
    <xdr:graphicFrame macro="">
      <xdr:nvGraphicFramePr>
        <xdr:cNvPr id="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205791</xdr:colOff>
      <xdr:row>157</xdr:row>
      <xdr:rowOff>0</xdr:rowOff>
    </xdr:from>
    <xdr:to>
      <xdr:col>14</xdr:col>
      <xdr:colOff>250263</xdr:colOff>
      <xdr:row>158</xdr:row>
      <xdr:rowOff>1660071</xdr:rowOff>
    </xdr:to>
    <xdr:graphicFrame macro="">
      <xdr:nvGraphicFramePr>
        <xdr:cNvPr id="24"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xdr:col>
      <xdr:colOff>0</xdr:colOff>
      <xdr:row>161</xdr:row>
      <xdr:rowOff>50618</xdr:rowOff>
    </xdr:from>
    <xdr:to>
      <xdr:col>8</xdr:col>
      <xdr:colOff>19081</xdr:colOff>
      <xdr:row>162</xdr:row>
      <xdr:rowOff>1660071</xdr:rowOff>
    </xdr:to>
    <xdr:graphicFrame macro="">
      <xdr:nvGraphicFramePr>
        <xdr:cNvPr id="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205791</xdr:colOff>
      <xdr:row>161</xdr:row>
      <xdr:rowOff>0</xdr:rowOff>
    </xdr:from>
    <xdr:to>
      <xdr:col>14</xdr:col>
      <xdr:colOff>250263</xdr:colOff>
      <xdr:row>162</xdr:row>
      <xdr:rowOff>1660071</xdr:rowOff>
    </xdr:to>
    <xdr:graphicFrame macro="">
      <xdr:nvGraphicFramePr>
        <xdr:cNvPr id="26"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12</xdr:col>
      <xdr:colOff>228602</xdr:colOff>
      <xdr:row>188</xdr:row>
      <xdr:rowOff>180975</xdr:rowOff>
    </xdr:from>
    <xdr:to>
      <xdr:col>15</xdr:col>
      <xdr:colOff>342901</xdr:colOff>
      <xdr:row>192</xdr:row>
      <xdr:rowOff>190500</xdr:rowOff>
    </xdr:to>
    <xdr:graphicFrame macro="">
      <xdr:nvGraphicFramePr>
        <xdr:cNvPr id="27"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68036</xdr:colOff>
      <xdr:row>204</xdr:row>
      <xdr:rowOff>123824</xdr:rowOff>
    </xdr:from>
    <xdr:to>
      <xdr:col>15</xdr:col>
      <xdr:colOff>620486</xdr:colOff>
      <xdr:row>210</xdr:row>
      <xdr:rowOff>39459</xdr:rowOff>
    </xdr:to>
    <xdr:graphicFrame macro="">
      <xdr:nvGraphicFramePr>
        <xdr:cNvPr id="28"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381000</xdr:colOff>
      <xdr:row>210</xdr:row>
      <xdr:rowOff>40821</xdr:rowOff>
    </xdr:from>
    <xdr:to>
      <xdr:col>11</xdr:col>
      <xdr:colOff>355147</xdr:colOff>
      <xdr:row>218</xdr:row>
      <xdr:rowOff>394608</xdr:rowOff>
    </xdr:to>
    <xdr:graphicFrame macro="">
      <xdr:nvGraphicFramePr>
        <xdr:cNvPr id="2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12</xdr:col>
      <xdr:colOff>68036</xdr:colOff>
      <xdr:row>218</xdr:row>
      <xdr:rowOff>870857</xdr:rowOff>
    </xdr:from>
    <xdr:to>
      <xdr:col>15</xdr:col>
      <xdr:colOff>620486</xdr:colOff>
      <xdr:row>226</xdr:row>
      <xdr:rowOff>12246</xdr:rowOff>
    </xdr:to>
    <xdr:graphicFrame macro="">
      <xdr:nvGraphicFramePr>
        <xdr:cNvPr id="3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xdr:col>
      <xdr:colOff>394607</xdr:colOff>
      <xdr:row>221</xdr:row>
      <xdr:rowOff>40822</xdr:rowOff>
    </xdr:from>
    <xdr:to>
      <xdr:col>11</xdr:col>
      <xdr:colOff>368754</xdr:colOff>
      <xdr:row>230</xdr:row>
      <xdr:rowOff>40823</xdr:rowOff>
    </xdr:to>
    <xdr:graphicFrame macro="">
      <xdr:nvGraphicFramePr>
        <xdr:cNvPr id="31"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xdr:col>
      <xdr:colOff>0</xdr:colOff>
      <xdr:row>237</xdr:row>
      <xdr:rowOff>50618</xdr:rowOff>
    </xdr:from>
    <xdr:to>
      <xdr:col>8</xdr:col>
      <xdr:colOff>19081</xdr:colOff>
      <xdr:row>239</xdr:row>
      <xdr:rowOff>0</xdr:rowOff>
    </xdr:to>
    <xdr:graphicFrame macro="">
      <xdr:nvGraphicFramePr>
        <xdr:cNvPr id="3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205791</xdr:colOff>
      <xdr:row>237</xdr:row>
      <xdr:rowOff>0</xdr:rowOff>
    </xdr:from>
    <xdr:to>
      <xdr:col>14</xdr:col>
      <xdr:colOff>250263</xdr:colOff>
      <xdr:row>239</xdr:row>
      <xdr:rowOff>0</xdr:rowOff>
    </xdr:to>
    <xdr:graphicFrame macro="">
      <xdr:nvGraphicFramePr>
        <xdr:cNvPr id="33"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xdr:col>
      <xdr:colOff>0</xdr:colOff>
      <xdr:row>243</xdr:row>
      <xdr:rowOff>50618</xdr:rowOff>
    </xdr:from>
    <xdr:to>
      <xdr:col>8</xdr:col>
      <xdr:colOff>19081</xdr:colOff>
      <xdr:row>245</xdr:row>
      <xdr:rowOff>0</xdr:rowOff>
    </xdr:to>
    <xdr:graphicFrame macro="">
      <xdr:nvGraphicFramePr>
        <xdr:cNvPr id="3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205791</xdr:colOff>
      <xdr:row>243</xdr:row>
      <xdr:rowOff>0</xdr:rowOff>
    </xdr:from>
    <xdr:to>
      <xdr:col>14</xdr:col>
      <xdr:colOff>250263</xdr:colOff>
      <xdr:row>245</xdr:row>
      <xdr:rowOff>0</xdr:rowOff>
    </xdr:to>
    <xdr:graphicFrame macro="">
      <xdr:nvGraphicFramePr>
        <xdr:cNvPr id="35"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xdr:col>
      <xdr:colOff>0</xdr:colOff>
      <xdr:row>252</xdr:row>
      <xdr:rowOff>50618</xdr:rowOff>
    </xdr:from>
    <xdr:to>
      <xdr:col>8</xdr:col>
      <xdr:colOff>19081</xdr:colOff>
      <xdr:row>254</xdr:row>
      <xdr:rowOff>-1</xdr:rowOff>
    </xdr:to>
    <xdr:graphicFrame macro="">
      <xdr:nvGraphicFramePr>
        <xdr:cNvPr id="3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xdr:col>
      <xdr:colOff>205791</xdr:colOff>
      <xdr:row>252</xdr:row>
      <xdr:rowOff>0</xdr:rowOff>
    </xdr:from>
    <xdr:to>
      <xdr:col>14</xdr:col>
      <xdr:colOff>250263</xdr:colOff>
      <xdr:row>254</xdr:row>
      <xdr:rowOff>-1</xdr:rowOff>
    </xdr:to>
    <xdr:graphicFrame macro="">
      <xdr:nvGraphicFramePr>
        <xdr:cNvPr id="37"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xdr:col>
      <xdr:colOff>0</xdr:colOff>
      <xdr:row>258</xdr:row>
      <xdr:rowOff>50618</xdr:rowOff>
    </xdr:from>
    <xdr:to>
      <xdr:col>8</xdr:col>
      <xdr:colOff>19081</xdr:colOff>
      <xdr:row>260</xdr:row>
      <xdr:rowOff>0</xdr:rowOff>
    </xdr:to>
    <xdr:graphicFrame macro="">
      <xdr:nvGraphicFramePr>
        <xdr:cNvPr id="3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205791</xdr:colOff>
      <xdr:row>258</xdr:row>
      <xdr:rowOff>0</xdr:rowOff>
    </xdr:from>
    <xdr:to>
      <xdr:col>14</xdr:col>
      <xdr:colOff>250263</xdr:colOff>
      <xdr:row>260</xdr:row>
      <xdr:rowOff>0</xdr:rowOff>
    </xdr:to>
    <xdr:graphicFrame macro="">
      <xdr:nvGraphicFramePr>
        <xdr:cNvPr id="39"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4</xdr:col>
      <xdr:colOff>177800</xdr:colOff>
      <xdr:row>36</xdr:row>
      <xdr:rowOff>139700</xdr:rowOff>
    </xdr:from>
    <xdr:to>
      <xdr:col>15</xdr:col>
      <xdr:colOff>675361</xdr:colOff>
      <xdr:row>43</xdr:row>
      <xdr:rowOff>118166</xdr:rowOff>
    </xdr:to>
    <xdr:graphicFrame macro="">
      <xdr:nvGraphicFramePr>
        <xdr:cNvPr id="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xdr:col>
      <xdr:colOff>63500</xdr:colOff>
      <xdr:row>180</xdr:row>
      <xdr:rowOff>482600</xdr:rowOff>
    </xdr:from>
    <xdr:to>
      <xdr:col>15</xdr:col>
      <xdr:colOff>700761</xdr:colOff>
      <xdr:row>187</xdr:row>
      <xdr:rowOff>143566</xdr:rowOff>
    </xdr:to>
    <xdr:graphicFrame macro="">
      <xdr:nvGraphicFramePr>
        <xdr:cNvPr id="4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5</xdr:col>
      <xdr:colOff>409575</xdr:colOff>
      <xdr:row>197</xdr:row>
      <xdr:rowOff>269875</xdr:rowOff>
    </xdr:from>
    <xdr:to>
      <xdr:col>13</xdr:col>
      <xdr:colOff>79375</xdr:colOff>
      <xdr:row>204</xdr:row>
      <xdr:rowOff>41275</xdr:rowOff>
    </xdr:to>
    <xdr:graphicFrame macro="">
      <xdr:nvGraphicFramePr>
        <xdr:cNvPr id="42"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4</xdr:col>
      <xdr:colOff>0</xdr:colOff>
      <xdr:row>21</xdr:row>
      <xdr:rowOff>0</xdr:rowOff>
    </xdr:from>
    <xdr:to>
      <xdr:col>15</xdr:col>
      <xdr:colOff>497561</xdr:colOff>
      <xdr:row>28</xdr:row>
      <xdr:rowOff>0</xdr:rowOff>
    </xdr:to>
    <xdr:graphicFrame macro="">
      <xdr:nvGraphicFramePr>
        <xdr:cNvPr id="4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3</xdr:col>
      <xdr:colOff>307521</xdr:colOff>
      <xdr:row>11</xdr:row>
      <xdr:rowOff>87087</xdr:rowOff>
    </xdr:from>
    <xdr:to>
      <xdr:col>15</xdr:col>
      <xdr:colOff>574027</xdr:colOff>
      <xdr:row>18</xdr:row>
      <xdr:rowOff>89808</xdr:rowOff>
    </xdr:to>
    <xdr:graphicFrame macro="">
      <xdr:nvGraphicFramePr>
        <xdr:cNvPr id="4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200026</xdr:colOff>
      <xdr:row>84</xdr:row>
      <xdr:rowOff>76199</xdr:rowOff>
    </xdr:from>
    <xdr:to>
      <xdr:col>10</xdr:col>
      <xdr:colOff>400050</xdr:colOff>
      <xdr:row>94</xdr:row>
      <xdr:rowOff>180974</xdr:rowOff>
    </xdr:to>
    <xdr:graphicFrame macro="">
      <xdr:nvGraphicFramePr>
        <xdr:cNvPr id="45" name="Gráfico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11</xdr:col>
      <xdr:colOff>142875</xdr:colOff>
      <xdr:row>84</xdr:row>
      <xdr:rowOff>85725</xdr:rowOff>
    </xdr:from>
    <xdr:to>
      <xdr:col>15</xdr:col>
      <xdr:colOff>542924</xdr:colOff>
      <xdr:row>94</xdr:row>
      <xdr:rowOff>190500</xdr:rowOff>
    </xdr:to>
    <xdr:graphicFrame macro="">
      <xdr:nvGraphicFramePr>
        <xdr:cNvPr id="46" name="Gráfico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xdr:col>
      <xdr:colOff>1</xdr:colOff>
      <xdr:row>130</xdr:row>
      <xdr:rowOff>50618</xdr:rowOff>
    </xdr:from>
    <xdr:to>
      <xdr:col>7</xdr:col>
      <xdr:colOff>561976</xdr:colOff>
      <xdr:row>130</xdr:row>
      <xdr:rowOff>1752600</xdr:rowOff>
    </xdr:to>
    <xdr:graphicFrame macro="">
      <xdr:nvGraphicFramePr>
        <xdr:cNvPr id="4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205791</xdr:colOff>
      <xdr:row>130</xdr:row>
      <xdr:rowOff>0</xdr:rowOff>
    </xdr:from>
    <xdr:to>
      <xdr:col>14</xdr:col>
      <xdr:colOff>142875</xdr:colOff>
      <xdr:row>130</xdr:row>
      <xdr:rowOff>1800225</xdr:rowOff>
    </xdr:to>
    <xdr:graphicFrame macro="">
      <xdr:nvGraphicFramePr>
        <xdr:cNvPr id="48"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xdr:col>
      <xdr:colOff>371476</xdr:colOff>
      <xdr:row>163</xdr:row>
      <xdr:rowOff>57150</xdr:rowOff>
    </xdr:from>
    <xdr:to>
      <xdr:col>9</xdr:col>
      <xdr:colOff>381000</xdr:colOff>
      <xdr:row>168</xdr:row>
      <xdr:rowOff>95250</xdr:rowOff>
    </xdr:to>
    <xdr:graphicFrame macro="">
      <xdr:nvGraphicFramePr>
        <xdr:cNvPr id="49" name="Gráfico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2</xdr:col>
      <xdr:colOff>0</xdr:colOff>
      <xdr:row>174</xdr:row>
      <xdr:rowOff>50618</xdr:rowOff>
    </xdr:from>
    <xdr:to>
      <xdr:col>8</xdr:col>
      <xdr:colOff>19081</xdr:colOff>
      <xdr:row>175</xdr:row>
      <xdr:rowOff>1660071</xdr:rowOff>
    </xdr:to>
    <xdr:graphicFrame macro="">
      <xdr:nvGraphicFramePr>
        <xdr:cNvPr id="5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10</xdr:col>
      <xdr:colOff>205791</xdr:colOff>
      <xdr:row>174</xdr:row>
      <xdr:rowOff>0</xdr:rowOff>
    </xdr:from>
    <xdr:to>
      <xdr:col>14</xdr:col>
      <xdr:colOff>250263</xdr:colOff>
      <xdr:row>175</xdr:row>
      <xdr:rowOff>1660071</xdr:rowOff>
    </xdr:to>
    <xdr:graphicFrame macro="">
      <xdr:nvGraphicFramePr>
        <xdr:cNvPr id="5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2</xdr:col>
      <xdr:colOff>0</xdr:colOff>
      <xdr:row>178</xdr:row>
      <xdr:rowOff>50618</xdr:rowOff>
    </xdr:from>
    <xdr:to>
      <xdr:col>8</xdr:col>
      <xdr:colOff>19081</xdr:colOff>
      <xdr:row>179</xdr:row>
      <xdr:rowOff>1660071</xdr:rowOff>
    </xdr:to>
    <xdr:graphicFrame macro="">
      <xdr:nvGraphicFramePr>
        <xdr:cNvPr id="5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10</xdr:col>
      <xdr:colOff>205791</xdr:colOff>
      <xdr:row>178</xdr:row>
      <xdr:rowOff>0</xdr:rowOff>
    </xdr:from>
    <xdr:to>
      <xdr:col>14</xdr:col>
      <xdr:colOff>250263</xdr:colOff>
      <xdr:row>179</xdr:row>
      <xdr:rowOff>1660071</xdr:rowOff>
    </xdr:to>
    <xdr:graphicFrame macro="">
      <xdr:nvGraphicFramePr>
        <xdr:cNvPr id="53"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12</xdr:col>
      <xdr:colOff>161925</xdr:colOff>
      <xdr:row>192</xdr:row>
      <xdr:rowOff>219075</xdr:rowOff>
    </xdr:from>
    <xdr:to>
      <xdr:col>15</xdr:col>
      <xdr:colOff>276224</xdr:colOff>
      <xdr:row>197</xdr:row>
      <xdr:rowOff>95250</xdr:rowOff>
    </xdr:to>
    <xdr:graphicFrame macro="">
      <xdr:nvGraphicFramePr>
        <xdr:cNvPr id="54"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mc:AlternateContent xmlns:mc="http://schemas.openxmlformats.org/markup-compatibility/2006">
    <mc:Choice xmlns:a14="http://schemas.microsoft.com/office/drawing/2010/main" Requires="a14">
      <xdr:twoCellAnchor>
        <xdr:from>
          <xdr:col>1</xdr:col>
          <xdr:colOff>247650</xdr:colOff>
          <xdr:row>0</xdr:row>
          <xdr:rowOff>19050</xdr:rowOff>
        </xdr:from>
        <xdr:to>
          <xdr:col>3</xdr:col>
          <xdr:colOff>171450</xdr:colOff>
          <xdr:row>0</xdr:row>
          <xdr:rowOff>304800</xdr:rowOff>
        </xdr:to>
        <xdr:sp macro="" textlink="">
          <xdr:nvSpPr>
            <xdr:cNvPr id="25891841" name="Drop Down 1" hidden="1">
              <a:extLst>
                <a:ext uri="{63B3BB69-23CF-44E3-9099-C40C66FF867C}">
                  <a14:compatExt spid="_x0000_s25891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2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2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0.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1.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2.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3.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39.xml><?xml version="1.0" encoding="utf-8"?>
<xdr:wsDr xmlns:xdr="http://schemas.openxmlformats.org/drawingml/2006/spreadsheetDrawing" xmlns:a="http://schemas.openxmlformats.org/drawingml/2006/main">
  <xdr:twoCellAnchor>
    <xdr:from>
      <xdr:col>17</xdr:col>
      <xdr:colOff>38098</xdr:colOff>
      <xdr:row>1</xdr:row>
      <xdr:rowOff>47623</xdr:rowOff>
    </xdr:from>
    <xdr:to>
      <xdr:col>31</xdr:col>
      <xdr:colOff>400049</xdr:colOff>
      <xdr:row>53</xdr:row>
      <xdr:rowOff>142874</xdr:rowOff>
    </xdr:to>
    <xdr:graphicFrame macro="">
      <xdr:nvGraphicFramePr>
        <xdr:cNvPr id="321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40.xml><?xml version="1.0" encoding="utf-8"?>
<xdr:wsDr xmlns:xdr="http://schemas.openxmlformats.org/drawingml/2006/spreadsheetDrawing" xmlns:a="http://schemas.openxmlformats.org/drawingml/2006/main">
  <xdr:twoCellAnchor>
    <xdr:from>
      <xdr:col>3</xdr:col>
      <xdr:colOff>38098</xdr:colOff>
      <xdr:row>1</xdr:row>
      <xdr:rowOff>47622</xdr:rowOff>
    </xdr:from>
    <xdr:to>
      <xdr:col>20</xdr:col>
      <xdr:colOff>171450</xdr:colOff>
      <xdr:row>57</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6.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7.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8.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drawings/drawing9.xml><?xml version="1.0" encoding="utf-8"?>
<c:userShapes xmlns:c="http://schemas.openxmlformats.org/drawingml/2006/chart">
  <cdr:relSizeAnchor xmlns:cdr="http://schemas.openxmlformats.org/drawingml/2006/chartDrawing">
    <cdr:from>
      <cdr:x>0.67804</cdr:x>
      <cdr:y>0.12988</cdr:y>
    </cdr:from>
    <cdr:to>
      <cdr:x>0.97102</cdr:x>
      <cdr:y>0.3472</cdr:y>
    </cdr:to>
    <cdr:sp macro="" textlink="">
      <cdr:nvSpPr>
        <cdr:cNvPr id="72705" name="Text Box 1"/>
        <cdr:cNvSpPr txBox="1">
          <a:spLocks xmlns:a="http://schemas.openxmlformats.org/drawingml/2006/main" noChangeArrowheads="1"/>
        </cdr:cNvSpPr>
      </cdr:nvSpPr>
      <cdr:spPr bwMode="auto">
        <a:xfrm xmlns:a="http://schemas.openxmlformats.org/drawingml/2006/main">
          <a:off x="1387860" y="310404"/>
          <a:ext cx="603849" cy="5101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1" i="0" strike="noStrike">
              <a:solidFill>
                <a:srgbClr val="0000FF"/>
              </a:solidFill>
              <a:latin typeface="Wingdings"/>
            </a:rPr>
            <a:t>J</a:t>
          </a:r>
        </a:p>
      </cdr:txBody>
    </cdr:sp>
  </cdr:relSizeAnchor>
  <cdr:relSizeAnchor xmlns:cdr="http://schemas.openxmlformats.org/drawingml/2006/chartDrawing">
    <cdr:from>
      <cdr:x>0.67136</cdr:x>
      <cdr:y>0.42057</cdr:y>
    </cdr:from>
    <cdr:to>
      <cdr:x>0.96362</cdr:x>
      <cdr:y>0.64658</cdr:y>
    </cdr:to>
    <cdr:sp macro="" textlink="">
      <cdr:nvSpPr>
        <cdr:cNvPr id="72706" name="Text Box 2"/>
        <cdr:cNvSpPr txBox="1">
          <a:spLocks xmlns:a="http://schemas.openxmlformats.org/drawingml/2006/main" noChangeArrowheads="1"/>
        </cdr:cNvSpPr>
      </cdr:nvSpPr>
      <cdr:spPr bwMode="auto">
        <a:xfrm xmlns:a="http://schemas.openxmlformats.org/drawingml/2006/main">
          <a:off x="1163224" y="773355"/>
          <a:ext cx="510079" cy="4144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41148" rIns="0" bIns="0" anchor="t" upright="1"/>
        <a:lstStyle xmlns:a="http://schemas.openxmlformats.org/drawingml/2006/main"/>
        <a:p xmlns:a="http://schemas.openxmlformats.org/drawingml/2006/main">
          <a:pPr algn="l" rtl="1">
            <a:defRPr sz="1000"/>
          </a:pPr>
          <a:r>
            <a:rPr lang="es-ES" sz="2600" b="0" i="0" strike="noStrike">
              <a:solidFill>
                <a:srgbClr val="000000"/>
              </a:solidFill>
              <a:latin typeface="Wingdings"/>
            </a:rPr>
            <a:t>K</a:t>
          </a:r>
        </a:p>
      </cdr:txBody>
    </cdr:sp>
  </cdr:relSizeAnchor>
  <cdr:relSizeAnchor xmlns:cdr="http://schemas.openxmlformats.org/drawingml/2006/chartDrawing">
    <cdr:from>
      <cdr:x>0.67613</cdr:x>
      <cdr:y>0.75667</cdr:y>
    </cdr:from>
    <cdr:to>
      <cdr:x>0.96983</cdr:x>
      <cdr:y>0.93874</cdr:y>
    </cdr:to>
    <cdr:sp macro="" textlink="">
      <cdr:nvSpPr>
        <cdr:cNvPr id="72707" name="Text Box 3"/>
        <cdr:cNvSpPr txBox="1">
          <a:spLocks xmlns:a="http://schemas.openxmlformats.org/drawingml/2006/main" noChangeArrowheads="1"/>
        </cdr:cNvSpPr>
      </cdr:nvSpPr>
      <cdr:spPr bwMode="auto">
        <a:xfrm xmlns:a="http://schemas.openxmlformats.org/drawingml/2006/main">
          <a:off x="1383955" y="1782809"/>
          <a:ext cx="604825" cy="4283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18872" tIns="0" rIns="0" bIns="41148" anchor="b" upright="1"/>
        <a:lstStyle xmlns:a="http://schemas.openxmlformats.org/drawingml/2006/main"/>
        <a:p xmlns:a="http://schemas.openxmlformats.org/drawingml/2006/main">
          <a:pPr algn="l" rtl="1">
            <a:defRPr sz="1000"/>
          </a:pPr>
          <a:r>
            <a:rPr lang="es-ES" sz="2600" b="1" i="0" strike="noStrike">
              <a:solidFill>
                <a:srgbClr val="FF0000"/>
              </a:solidFill>
              <a:latin typeface="Wingdings"/>
            </a:rPr>
            <a:t>L</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papa" refreshedDate="43973.386834027777" createdVersion="5" refreshedVersion="5" minRefreshableVersion="3" recordCount="2051">
  <cacheSource type="worksheet">
    <worksheetSource ref="A1:BC2050" sheet="TABLA"/>
  </cacheSource>
  <cacheFields count="55">
    <cacheField name="Centro" numFmtId="0">
      <sharedItems containsBlank="1"/>
    </cacheField>
    <cacheField name="cod centro" numFmtId="0">
      <sharedItems containsBlank="1"/>
    </cacheField>
    <cacheField name="Área" numFmtId="0">
      <sharedItems containsBlank="1"/>
    </cacheField>
    <cacheField name="Fecha de descarga" numFmtId="0">
      <sharedItems containsDate="1" containsMixedTypes="1" minDate="2020-05-05T18:44:00" maxDate="2020-05-22T08:10:00"/>
    </cacheField>
    <cacheField name="1.1 Matrícula" numFmtId="0">
      <sharedItems containsBlank="1"/>
    </cacheField>
    <cacheField name="1.2 ¿A qué Facultad perteneces?" numFmtId="0">
      <sharedItems containsBlank="1" count="29">
        <s v="1.2 ¿A qué Facultad perteneces?"/>
        <s v="F. Ciencias Políticas y Sociología"/>
        <s v="F. Educación - Centro de Formación del Profesorado"/>
        <s v="F. Bellas Artes"/>
        <s v="F. Medicina"/>
        <s v="F. Filosofía"/>
        <s v="F. Filología"/>
        <s v="F. Geografía e Historia"/>
        <s v="F. Ciencias Matemáticas"/>
        <s v="F. Farmacia"/>
        <s v="F. Derecho"/>
        <s v="F. Ciencias Económicas y Empresariales"/>
        <s v="F. Psicología"/>
        <s v="F. Ciencias de la Información"/>
        <s v="F. Ciencias Geológicas"/>
        <s v="F. Enfermería, Fisioterapia y Podología"/>
        <s v="F. Ciencias Químicas"/>
        <s v="F. Ciencias de la Documentación"/>
        <s v="F. Odontología"/>
        <s v="F. Ciencias Físicas"/>
        <s v="F. Ciencias Biológicas"/>
        <s v="F. Comercio y Turismo"/>
        <s v="F. Óptica y Optometría"/>
        <s v="F. Veterinaria"/>
        <s v="F. Trabajo Social"/>
        <s v="Otro"/>
        <s v="F. Informática"/>
        <s v="F. Estudios Estadísticos"/>
        <m/>
      </sharedItems>
    </cacheField>
    <cacheField name="1.3 Hasta el inicio de la pandemia, ¿con que frecuencia acudias personalmente a la Biblioteca (para un préstamo, utilizar un puesto de lectura, realizar una consulta, etc)?:" numFmtId="0">
      <sharedItems containsBlank="1"/>
    </cacheField>
    <cacheField name="1.4 Hasta el inicio de la pandemia, ¿con qué frecuencia utilizabas la Biblioteca de forma virtual (consultando el buscador, las revistas electrónicas o bases de datos, etc)?:" numFmtId="0">
      <sharedItems containsBlank="1"/>
    </cacheField>
    <cacheField name="Señala entre las siguientes opciones, qué piensas hacer en cuanto la situación empiece a normalizarse" numFmtId="0">
      <sharedItems containsBlank="1" longText="1"/>
    </cacheField>
    <cacheField name="Biblioteca 1" numFmtId="0">
      <sharedItems containsBlank="1" count="31">
        <s v="Biblioteca 1"/>
        <s v="F. Ciencias Geológicas"/>
        <s v="F. Educación - Centro de Formación del Profesorado"/>
        <s v="F. Bellas Artes"/>
        <s v="F. Medicina"/>
        <s v="F. Enfermería, Fisioterapia y Podología"/>
        <s v="F. Filosofía"/>
        <s v="F. Filología (Clásicas o General)"/>
        <s v="Biblioteca Maria Zambrano (Filología / Derecho)"/>
        <s v="F. Ciencias Políticas y Sociología"/>
        <s v="F. Derecho (Departamentos,Criminología)"/>
        <s v="F. Farmacia"/>
        <s v="F. Ciencias Matemáticas"/>
        <s v="F. Ciencias Económicas y Empresariales"/>
        <s v="F. Geografía e Historia"/>
        <s v="F. Psicología"/>
        <s v="F. Ciencias de la Información"/>
        <s v="F. Ciencias Químicas"/>
        <s v="F. Odontología"/>
        <s v="F. Ciencias Físicas"/>
        <s v="F. Ciencias Biológicas"/>
        <s v="F. Comercio y Turismo"/>
        <s v="F. Óptica y Optometría"/>
        <s v="F. Veterinaria"/>
        <m/>
        <s v="F. Trabajo Social"/>
        <s v="F. Informática"/>
        <s v="F. Ciencias de la Documentación"/>
        <s v="Biblioteca Histórica"/>
        <s v="F. Estudios Estadísticos"/>
        <s v=" no es por razones higiénicas (con cuidado y responsabilidad no tengo miedo de contagiarme en un lugar público) sino porque durante la cuarentena he sabido sacar provecho a habilitarme un mejor espacio para el estudio e investigación en mi casa.&quot;"/>
      </sharedItems>
    </cacheField>
    <cacheField name="Biblioteca 2" numFmtId="0">
      <sharedItems containsBlank="1"/>
    </cacheField>
    <cacheField name="BIblioteca 3" numFmtId="0">
      <sharedItems containsBlank="1"/>
    </cacheField>
    <cacheField name="1.6 Si acudes a otras bibliotecas o centros de documentación fuera de la Universidad Complutense, indícanos cuáles:" numFmtId="0">
      <sharedItems containsBlank="1"/>
    </cacheField>
    <cacheField name="vacia 4" numFmtId="0">
      <sharedItems containsBlank="1"/>
    </cacheField>
    <cacheField name="vacia 5" numFmtId="0">
      <sharedItems containsBlank="1"/>
    </cacheField>
    <cacheField name="vacia 6" numFmtId="0">
      <sharedItems containsBlank="1"/>
    </cacheField>
    <cacheField name="vacia 7" numFmtId="0">
      <sharedItems containsBlank="1"/>
    </cacheField>
    <cacheField name="vacia 8" numFmtId="0">
      <sharedItems containsBlank="1"/>
    </cacheField>
    <cacheField name="¿Tienes en la actualidad algún libro o documento prestado de la biblioteca que no has podido devolver?" numFmtId="0">
      <sharedItems containsBlank="1"/>
    </cacheField>
    <cacheField name="¿Has realizado algún préstamo de libros durante lo que llevamos de curso?" numFmtId="0">
      <sharedItems containsBlank="1"/>
    </cacheField>
    <cacheField name="3.1 De los libros impresos y revistas impresas que hay o me proporciona la Biblioteca de la Universidad Complutense:" numFmtId="0">
      <sharedItems containsBlank="1" containsMixedTypes="1" containsNumber="1" containsInteger="1" minValue="1" maxValue="5"/>
    </cacheField>
    <cacheField name="3.2 De las revistas en línea suscritas por la biblioteca:" numFmtId="0">
      <sharedItems containsBlank="1" containsMixedTypes="1" containsNumber="1" containsInteger="1" minValue="1" maxValue="5"/>
    </cacheField>
    <cacheField name="3.3 De libros electrónicos suscritos por la biblioteca:" numFmtId="0">
      <sharedItems containsBlank="1" containsMixedTypes="1" containsNumber="1" containsInteger="1" minValue="1" maxValue="5"/>
    </cacheField>
    <cacheField name="3.4 De los libros que yo mismo me compro o que me presta alguien que los ha comprado:" numFmtId="0">
      <sharedItems containsBlank="1" containsMixedTypes="1" containsNumber="1" containsInteger="1" minValue="1" maxValue="5"/>
    </cacheField>
    <cacheField name="3.5 De los documentos colocados en el Campus Virtual UCM por los docentes:" numFmtId="0">
      <sharedItems containsBlank="1" containsMixedTypes="1" containsNumber="1" containsInteger="1" minValue="1" maxValue="5"/>
    </cacheField>
    <cacheField name="3.6 De los recursos libres y gratuitos que encuentro en internet:" numFmtId="0">
      <sharedItems containsBlank="1" containsMixedTypes="1" containsNumber="1" containsInteger="1" minValue="1" maxValue="5"/>
    </cacheField>
    <cacheField name="3.7 De los apuntes y fotocopias que se obtienen en las clases:" numFmtId="0">
      <sharedItems containsBlank="1" containsMixedTypes="1" containsNumber="1" containsInteger="1" minValue="1" maxValue="5"/>
    </cacheField>
    <cacheField name="3.8 De los documentos que encuentro en otros archivos o bibliotecas que no son de la Universidad Complutense:" numFmtId="0">
      <sharedItems containsBlank="1" containsMixedTypes="1" containsNumber="1" containsInteger="1" minValue="1" maxValue="5"/>
    </cacheField>
    <cacheField name="3.9 Información básica que recibes en la propia biblioteca al inicio de tus estudios:" numFmtId="0">
      <sharedItems containsBlank="1" containsMixedTypes="1" containsNumber="1" containsInteger="1" minValue="1" maxValue="5"/>
    </cacheField>
    <cacheField name="3.10 La adecuación de la colección a tus necesidades:" numFmtId="0">
      <sharedItems containsBlank="1" containsMixedTypes="1" containsNumber="1" containsInteger="1" minValue="1" maxValue="5"/>
    </cacheField>
    <cacheField name="vacia" numFmtId="0">
      <sharedItems containsBlank="1" containsMixedTypes="1" containsNumber="1" containsInteger="1" minValue="3" maxValue="3"/>
    </cacheField>
    <cacheField name="3.12 La facilidad para acceder a los recursos electrónicos que necesitas:" numFmtId="0">
      <sharedItems containsBlank="1" containsMixedTypes="1" containsNumber="1" containsInteger="1" minValue="1" maxValue="5"/>
    </cacheField>
    <cacheField name="3.13 La respuesta obtenida al solicitar alguna información:" numFmtId="0">
      <sharedItems containsBlank="1" containsMixedTypes="1" containsNumber="1" containsInteger="1" minValue="1" maxValue="5"/>
    </cacheField>
    <cacheField name="3.14 La facilidad para navegar en el buscador Cisne de la Biblioteca:" numFmtId="0">
      <sharedItems containsBlank="1" containsMixedTypes="1" containsNumber="1" containsInteger="1" minValue="1" maxValue="5"/>
    </cacheField>
    <cacheField name="3.15 La facilidad para hacer sugerencias y comentarios o peticiones para nuevas adquisiciones:" numFmtId="0">
      <sharedItems containsBlank="1" containsMixedTypes="1" containsNumber="1" containsInteger="1" minValue="1" maxValue="5"/>
    </cacheField>
    <cacheField name="3.16 La facilidad para localizar las bibliografías recomendadas por el personal docente:" numFmtId="0">
      <sharedItems containsBlank="1" containsMixedTypes="1" containsNumber="1" containsInteger="1" minValue="1" maxValue="5"/>
    </cacheField>
    <cacheField name="3.17 ¿Conoces el repositorio institucional E-Prints Complutense que recoge la producción académica de nuestros docentes, investigadores y estudiantes?" numFmtId="0">
      <sharedItems containsBlank="1" containsMixedTypes="1" containsNumber="1" containsInteger="1" minValue="3" maxValue="3"/>
    </cacheField>
    <cacheField name="3.18 Los contenidos y la facilidad de uso de la web de la Biblioteca:" numFmtId="0">
      <sharedItems containsBlank="1" containsMixedTypes="1" containsNumber="1" containsInteger="1" minValue="1" maxValue="5"/>
    </cacheField>
    <cacheField name="3.19 Valora la información que recibes de la Biblioteca a traves de nuestras redes sociales" numFmtId="0">
      <sharedItems containsBlank="1" containsMixedTypes="1" containsNumber="1" containsInteger="1" minValue="1" maxValue="5"/>
    </cacheField>
    <cacheField name="Señala las redes sociales que usas con frecuencia" numFmtId="0">
      <sharedItems containsBlank="1" containsMixedTypes="1" containsNumber="1" containsInteger="1" minValue="4" maxValue="4"/>
    </cacheField>
    <cacheField name="vacía10" numFmtId="0">
      <sharedItems containsBlank="1"/>
    </cacheField>
    <cacheField name="vacía11" numFmtId="0">
      <sharedItems containsBlank="1"/>
    </cacheField>
    <cacheField name="vacía12" numFmtId="0">
      <sharedItems containsBlank="1"/>
    </cacheField>
    <cacheField name="vacía13" numFmtId="0">
      <sharedItems containsBlank="1"/>
    </cacheField>
    <cacheField name="vacía14" numFmtId="0">
      <sharedItems containsBlank="1"/>
    </cacheField>
    <cacheField name="vacía15" numFmtId="0">
      <sharedItems containsBlank="1"/>
    </cacheField>
    <cacheField name="vacía16" numFmtId="0">
      <sharedItems containsBlank="1"/>
    </cacheField>
    <cacheField name="5.1 ¿Conoces la oferta de cursos de formación de usuarios de la biblioteca?" numFmtId="0">
      <sharedItems containsBlank="1"/>
    </cacheField>
    <cacheField name="5.2 ¿Has asistido a algún curso de formación de usuarios de la Biblioteca?" numFmtId="0">
      <sharedItems containsBlank="1"/>
    </cacheField>
    <cacheField name="5.3 Si lo has hecho, la información que has recibido te ha resultado..." numFmtId="0">
      <sharedItems containsBlank="1"/>
    </cacheField>
    <cacheField name="6.1 La capacidad de gestión y resolución de las preguntas del personal de la Biblioteca:" numFmtId="0">
      <sharedItems containsBlank="1" containsMixedTypes="1" containsNumber="1" containsInteger="1" minValue="1" maxValue="5"/>
    </cacheField>
    <cacheField name="6.2 La cordialidad y amabilidad en el trato del personal de la Biblioteca:" numFmtId="0">
      <sharedItems containsBlank="1" containsMixedTypes="1" containsNumber="1" containsInteger="1" minValue="1" maxValue="5"/>
    </cacheField>
    <cacheField name="7.1 ¿Cuál es tu grado de satisfación global con el servicio de Biblioteca?" numFmtId="0">
      <sharedItems containsBlank="1" containsMixedTypes="1" containsNumber="1" containsInteger="1" minValue="5" maxValue="5"/>
    </cacheField>
    <cacheField name="7.2 En tu opinión, ¿cómo ha evolucionado este servicio en los dos últimos años?" numFmtId="0">
      <sharedItems containsBlank="1"/>
    </cacheField>
    <cacheField name="8. OBSERVACIONES Y SUGERENCIA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apa" refreshedDate="43973.393423379632" createdVersion="5" refreshedVersion="5" minRefreshableVersion="3" recordCount="2050">
  <cacheSource type="worksheet">
    <worksheetSource ref="A1:BA2050" sheet="TABLA"/>
  </cacheSource>
  <cacheFields count="53">
    <cacheField name="Centro" numFmtId="0">
      <sharedItems containsBlank="1"/>
    </cacheField>
    <cacheField name="cod centro" numFmtId="0">
      <sharedItems containsBlank="1"/>
    </cacheField>
    <cacheField name="Área" numFmtId="0">
      <sharedItems containsBlank="1"/>
    </cacheField>
    <cacheField name="Fecha de descarga" numFmtId="0">
      <sharedItems containsDate="1" containsMixedTypes="1" minDate="2020-05-05T18:48:00" maxDate="2020-05-22T08:10:00"/>
    </cacheField>
    <cacheField name="1.1 Matrícula" numFmtId="0">
      <sharedItems containsBlank="1"/>
    </cacheField>
    <cacheField name="1.2 ¿A qué Facultad perteneces?" numFmtId="0">
      <sharedItems containsBlank="1" count="29">
        <s v="1.2 ¿A qué Facultad perteneces?"/>
        <s v="F. Ciencias Políticas y Sociología"/>
        <s v="F. Educación - Centro de Formación del Profesorado"/>
        <s v="F. Bellas Artes"/>
        <s v="F. Medicina"/>
        <s v="F. Filosofía"/>
        <s v="F. Filología"/>
        <s v="F. Geografía e Historia"/>
        <s v="F. Ciencias Matemáticas"/>
        <s v="F. Farmacia"/>
        <s v="F. Derecho"/>
        <s v="F. Ciencias Económicas y Empresariales"/>
        <s v="F. Psicología"/>
        <s v="F. Ciencias de la Información"/>
        <s v="F. Ciencias Geológicas"/>
        <s v="F. Enfermería, Fisioterapia y Podología"/>
        <s v="F. Ciencias Químicas"/>
        <s v="F. Ciencias de la Documentación"/>
        <s v="F. Odontología"/>
        <s v="F. Ciencias Físicas"/>
        <s v="F. Ciencias Biológicas"/>
        <s v="F. Comercio y Turismo"/>
        <s v="F. Óptica y Optometría"/>
        <s v="F. Veterinaria"/>
        <s v="F. Trabajo Social"/>
        <s v="Otro"/>
        <s v="F. Informática"/>
        <s v="F. Estudios Estadísticos"/>
        <m/>
      </sharedItems>
    </cacheField>
    <cacheField name="1.3 Hasta el inicio de la pandemia, ¿con que frecuencia acudias personalmente a la Biblioteca (para un préstamo, utilizar un puesto de lectura, realizar una consulta, etc)?:" numFmtId="0">
      <sharedItems containsBlank="1"/>
    </cacheField>
    <cacheField name="1.4 Hasta el inicio de la pandemia, ¿con qué frecuencia utilizabas la Biblioteca de forma virtual (consultando el buscador, las revistas electrónicas o bases de datos, etc)?:" numFmtId="0">
      <sharedItems containsBlank="1"/>
    </cacheField>
    <cacheField name="Señala entre las siguientes opciones, qué piensas hacer en cuanto la situación empiece a normalizarse" numFmtId="0">
      <sharedItems containsBlank="1" longText="1"/>
    </cacheField>
    <cacheField name="Biblioteca 1" numFmtId="0">
      <sharedItems containsBlank="1"/>
    </cacheField>
    <cacheField name="Biblioteca 2" numFmtId="0">
      <sharedItems containsBlank="1"/>
    </cacheField>
    <cacheField name="BIblioteca 3" numFmtId="0">
      <sharedItems containsBlank="1"/>
    </cacheField>
    <cacheField name="1.6 Si acudes a otras bibliotecas o centros de documentación fuera de la Universidad Complutense, indícanos cuáles:" numFmtId="0">
      <sharedItems containsBlank="1"/>
    </cacheField>
    <cacheField name="vacia 4" numFmtId="0">
      <sharedItems containsBlank="1"/>
    </cacheField>
    <cacheField name="vacia 5" numFmtId="0">
      <sharedItems containsBlank="1"/>
    </cacheField>
    <cacheField name="vacia 6" numFmtId="0">
      <sharedItems containsBlank="1"/>
    </cacheField>
    <cacheField name="vacia 7" numFmtId="0">
      <sharedItems containsBlank="1"/>
    </cacheField>
    <cacheField name="vacia 8" numFmtId="0">
      <sharedItems containsBlank="1"/>
    </cacheField>
    <cacheField name="¿Tienes en la actualidad algún libro o documento prestado de la biblioteca que no has podido devolver?" numFmtId="0">
      <sharedItems containsBlank="1"/>
    </cacheField>
    <cacheField name="¿Has realizado algún préstamo de libros durante lo que llevamos de curso?" numFmtId="0">
      <sharedItems containsBlank="1"/>
    </cacheField>
    <cacheField name="3.1 De los libros impresos y revistas impresas que hay o me proporciona la Biblioteca de la Universidad Complutense:" numFmtId="0">
      <sharedItems containsBlank="1" containsMixedTypes="1" containsNumber="1" containsInteger="1" minValue="1" maxValue="5"/>
    </cacheField>
    <cacheField name="3.2 De las revistas en línea suscritas por la biblioteca:" numFmtId="0">
      <sharedItems containsBlank="1" containsMixedTypes="1" containsNumber="1" containsInteger="1" minValue="1" maxValue="5"/>
    </cacheField>
    <cacheField name="3.3 De libros electrónicos suscritos por la biblioteca:" numFmtId="0">
      <sharedItems containsBlank="1" containsMixedTypes="1" containsNumber="1" containsInteger="1" minValue="1" maxValue="5"/>
    </cacheField>
    <cacheField name="3.4 De los libros que yo mismo me compro o que me presta alguien que los ha comprado:" numFmtId="0">
      <sharedItems containsBlank="1" containsMixedTypes="1" containsNumber="1" containsInteger="1" minValue="1" maxValue="5"/>
    </cacheField>
    <cacheField name="3.5 De los documentos colocados en el Campus Virtual UCM por los docentes:" numFmtId="0">
      <sharedItems containsBlank="1" containsMixedTypes="1" containsNumber="1" containsInteger="1" minValue="1" maxValue="5"/>
    </cacheField>
    <cacheField name="3.6 De los recursos libres y gratuitos que encuentro en internet:" numFmtId="0">
      <sharedItems containsBlank="1" containsMixedTypes="1" containsNumber="1" containsInteger="1" minValue="1" maxValue="5"/>
    </cacheField>
    <cacheField name="3.7 De los apuntes y fotocopias que se obtienen en las clases:" numFmtId="0">
      <sharedItems containsBlank="1" containsMixedTypes="1" containsNumber="1" containsInteger="1" minValue="1" maxValue="5"/>
    </cacheField>
    <cacheField name="3.8 De los documentos que encuentro en otros archivos o bibliotecas que no son de la Universidad Complutense:" numFmtId="0">
      <sharedItems containsBlank="1" containsMixedTypes="1" containsNumber="1" containsInteger="1" minValue="1" maxValue="5"/>
    </cacheField>
    <cacheField name="3.9 Información básica que recibes en la propia biblioteca al inicio de tus estudios:" numFmtId="0">
      <sharedItems containsBlank="1" containsMixedTypes="1" containsNumber="1" containsInteger="1" minValue="1" maxValue="5"/>
    </cacheField>
    <cacheField name="3.10 La adecuación de la colección a tus necesidades:" numFmtId="0">
      <sharedItems containsBlank="1" containsMixedTypes="1" containsNumber="1" containsInteger="1" minValue="1" maxValue="5"/>
    </cacheField>
    <cacheField name="vacia" numFmtId="0">
      <sharedItems containsBlank="1" containsMixedTypes="1" containsNumber="1" containsInteger="1" minValue="3" maxValue="3"/>
    </cacheField>
    <cacheField name="3.12 La facilidad para acceder a los recursos electrónicos que necesitas:" numFmtId="0">
      <sharedItems containsBlank="1" containsMixedTypes="1" containsNumber="1" containsInteger="1" minValue="1" maxValue="5"/>
    </cacheField>
    <cacheField name="3.13 La respuesta obtenida al solicitar alguna información:" numFmtId="0">
      <sharedItems containsBlank="1" containsMixedTypes="1" containsNumber="1" containsInteger="1" minValue="1" maxValue="5"/>
    </cacheField>
    <cacheField name="3.14 La facilidad para navegar en el buscador Cisne de la Biblioteca:" numFmtId="0">
      <sharedItems containsBlank="1" containsMixedTypes="1" containsNumber="1" containsInteger="1" minValue="1" maxValue="5"/>
    </cacheField>
    <cacheField name="3.15 La facilidad para hacer sugerencias y comentarios o peticiones para nuevas adquisiciones:" numFmtId="0">
      <sharedItems containsBlank="1" containsMixedTypes="1" containsNumber="1" containsInteger="1" minValue="1" maxValue="5"/>
    </cacheField>
    <cacheField name="3.16 La facilidad para localizar las bibliografías recomendadas por el personal docente:" numFmtId="0">
      <sharedItems containsBlank="1" containsMixedTypes="1" containsNumber="1" containsInteger="1" minValue="1" maxValue="5"/>
    </cacheField>
    <cacheField name="3.17 ¿Conoces el repositorio institucional E-Prints Complutense que recoge la producción académica de nuestros docentes, investigadores y estudiantes?" numFmtId="0">
      <sharedItems containsBlank="1" containsMixedTypes="1" containsNumber="1" containsInteger="1" minValue="3" maxValue="3"/>
    </cacheField>
    <cacheField name="3.18 Los contenidos y la facilidad de uso de la web de la Biblioteca:" numFmtId="0">
      <sharedItems containsBlank="1" containsMixedTypes="1" containsNumber="1" containsInteger="1" minValue="1" maxValue="5"/>
    </cacheField>
    <cacheField name="3.19 Valora la información que recibes de la Biblioteca a traves de nuestras redes sociales" numFmtId="0">
      <sharedItems containsBlank="1" containsMixedTypes="1" containsNumber="1" containsInteger="1" minValue="1" maxValue="5" count="7">
        <s v="3.19 Redes sociales"/>
        <n v="5"/>
        <n v="1"/>
        <m/>
        <n v="2"/>
        <n v="3"/>
        <n v="4"/>
      </sharedItems>
    </cacheField>
    <cacheField name="Señala las redes sociales que usas con frecuencia" numFmtId="0">
      <sharedItems containsBlank="1" containsMixedTypes="1" containsNumber="1" containsInteger="1" minValue="4" maxValue="4"/>
    </cacheField>
    <cacheField name="vacía10" numFmtId="0">
      <sharedItems containsBlank="1"/>
    </cacheField>
    <cacheField name="vacía11" numFmtId="0">
      <sharedItems containsBlank="1"/>
    </cacheField>
    <cacheField name="vacía12" numFmtId="0">
      <sharedItems containsBlank="1"/>
    </cacheField>
    <cacheField name="vacía13" numFmtId="0">
      <sharedItems containsBlank="1"/>
    </cacheField>
    <cacheField name="vacía14" numFmtId="0">
      <sharedItems containsBlank="1"/>
    </cacheField>
    <cacheField name="vacía15" numFmtId="0">
      <sharedItems containsBlank="1"/>
    </cacheField>
    <cacheField name="vacía16" numFmtId="0">
      <sharedItems containsBlank="1"/>
    </cacheField>
    <cacheField name="5.1 ¿Conoces la oferta de cursos de formación de usuarios de la biblioteca?" numFmtId="0">
      <sharedItems containsBlank="1"/>
    </cacheField>
    <cacheField name="5.2 ¿Has asistido a algún curso de formación de usuarios de la Biblioteca?" numFmtId="0">
      <sharedItems containsBlank="1"/>
    </cacheField>
    <cacheField name="5.3 Si lo has hecho, la información que has recibido te ha resultado..." numFmtId="0">
      <sharedItems containsBlank="1"/>
    </cacheField>
    <cacheField name="6.1 La capacidad de gestión y resolución de las preguntas del personal de la Biblioteca:" numFmtId="0">
      <sharedItems containsBlank="1" containsMixedTypes="1" containsNumber="1" containsInteger="1" minValue="1" maxValue="5"/>
    </cacheField>
    <cacheField name="6.2 La cordialidad y amabilidad en el trato del personal de la Biblioteca:" numFmtId="0">
      <sharedItems containsBlank="1" containsMixedTypes="1" containsNumber="1" containsInteger="1" minValue="1" maxValue="5"/>
    </cacheField>
    <cacheField name="7.1 ¿Cuál es tu grado de satisfación global con el servicio de Biblioteca?" numFmtId="0">
      <sharedItems containsBlank="1" containsMixedTypes="1" containsNumber="1" containsInteger="1" minValue="5" maxValue="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papa" refreshedDate="43973.441403009259" createdVersion="5" refreshedVersion="5" minRefreshableVersion="3" recordCount="2049">
  <cacheSource type="worksheet">
    <worksheetSource ref="A1:BP2050" sheet="TABLA"/>
  </cacheSource>
  <cacheFields count="68">
    <cacheField name="Centro" numFmtId="0">
      <sharedItems containsBlank="1"/>
    </cacheField>
    <cacheField name="cod centro" numFmtId="0">
      <sharedItems containsBlank="1"/>
    </cacheField>
    <cacheField name="Área" numFmtId="0">
      <sharedItems containsBlank="1"/>
    </cacheField>
    <cacheField name="Fecha de descarga" numFmtId="0">
      <sharedItems containsDate="1" containsMixedTypes="1" minDate="2020-05-19T12:43:00" maxDate="2020-05-22T08:10:00"/>
    </cacheField>
    <cacheField name="1.1 Matrícula" numFmtId="0">
      <sharedItems containsBlank="1" count="6">
        <s v="1.1 Matrícula"/>
        <s v="Doctorado"/>
        <s v="Grado y doble grado"/>
        <s v="Máster"/>
        <s v="Otros (Universidad para mayores, títulos propios, curso de idiomas, etc)"/>
        <m/>
      </sharedItems>
    </cacheField>
    <cacheField name="1.2 ¿A qué Facultad perteneces?" numFmtId="0">
      <sharedItems containsBlank="1" count="29">
        <s v="1.2 ¿A qué Facultad perteneces?"/>
        <s v="F. Ciencias Políticas y Sociología"/>
        <s v="F. Educación - Centro de Formación del Profesorado"/>
        <s v="F. Bellas Artes"/>
        <s v="F. Medicina"/>
        <s v="F. Filosofía"/>
        <s v="F. Filología"/>
        <s v="F. Geografía e Historia"/>
        <s v="F. Ciencias Matemáticas"/>
        <s v="F. Farmacia"/>
        <s v="F. Derecho"/>
        <s v="F. Ciencias Económicas y Empresariales"/>
        <s v="F. Psicología"/>
        <s v="F. Ciencias de la Información"/>
        <s v="F. Ciencias Geológicas"/>
        <s v="F. Enfermería, Fisioterapia y Podología"/>
        <s v="F. Ciencias Químicas"/>
        <s v="F. Ciencias de la Documentación"/>
        <s v="F. Odontología"/>
        <s v="F. Ciencias Físicas"/>
        <s v="F. Ciencias Biológicas"/>
        <s v="F. Comercio y Turismo"/>
        <s v="F. Óptica y Optometría"/>
        <s v="F. Veterinaria"/>
        <s v="F. Trabajo Social"/>
        <s v="Otro"/>
        <s v="F. Informática"/>
        <s v="F. Estudios Estadísticos"/>
        <m/>
      </sharedItems>
    </cacheField>
    <cacheField name="1.3 Hasta el inicio de la pandemia, ¿con que frecuencia acudias personalmente a la Biblioteca (para un préstamo, utilizar un puesto de lectura, realizar una consulta, etc)?:" numFmtId="0">
      <sharedItems containsBlank="1" count="7">
        <s v="1.3 Acudiendo en persona"/>
        <s v="De vez en cuando (1 o 2 veces al mes)"/>
        <s v="Frecuentemente (1 o 2 veces por semana)"/>
        <s v="Muy frecuentemente (3 o más veces por semana)"/>
        <s v="Nunca"/>
        <s v="Solo en época de exámenes"/>
        <m/>
      </sharedItems>
    </cacheField>
    <cacheField name="1.4 Hasta el inicio de la pandemia, ¿con qué frecuencia utilizabas la Biblioteca de forma virtual (consultando el buscador, las revistas electrónicas o bases de datos, etc)?:" numFmtId="0">
      <sharedItems containsBlank="1" count="7">
        <s v="1.4 Utilizando la Biblioteca de forma virtual"/>
        <s v="De vez en cuando (1 o 2 veces al mes)"/>
        <s v="Frecuentemente (1 o 2 veces por semana)"/>
        <s v="Muy frecuentemente (3 o más veces por semana)"/>
        <s v="Nunca"/>
        <s v="Solo en época de exámenes"/>
        <m/>
      </sharedItems>
    </cacheField>
    <cacheField name="Señala entre las siguientes opciones, qué piensas hacer en cuanto la situación empiece a normalizarse" numFmtId="0">
      <sharedItems containsBlank="1" count="75" longText="1">
        <s v="Post-pandemia"/>
        <s v="Solo haré uso de la biblioteca virtual y de sus recursos electrónicos"/>
        <s v="Seguiré usando los servicios de la biblioteca con la misma frecuencia que expuse en la pregunta anterior"/>
        <s v="Creo que voy a acudir con menos frecuencia a la biblioteca y usaré más la biblioteca virtual"/>
        <s v="Tengo que ir necesariamente para consultar los documentos que están ubicados en la biblioteca"/>
        <s v="Seguiré usando los servicios de la biblioteca con la misma frecuencia que expuse en la pregunta anterior|Tengo que ir necesariamente para consultar los documentos que están ubicados en la biblioteca|Procuraré buscar la información que necesito fuera de la biblioteca"/>
        <s v="Seguiré usando los servicios de la biblioteca con la misma frecuencia que expuse en la pregunta anterior|Tengo que ir necesariamente para consultar los documentos que están ubicados en la biblioteca"/>
        <s v="Finalicé mis estudios de Máster en el mes de marzo"/>
        <s v="Solo haré uso de la biblioteca virtual y de sus recursos electrónicos|Procuraré buscar la información que necesito fuera de la biblioteca"/>
        <s v="Solo haré uso de la biblioteca virtual y de sus recursos electrónicos|Mi caso es excepcional porque ahora mismo no resido en España."/>
        <s v="Creo que voy a acudir con menos frecuencia a la biblioteca y usaré más la biblioteca virtual|Solo haré uso de la biblioteca virtual y de sus recursos electrónicos|Procuraré buscar la información que necesito fuera de la biblioteca"/>
        <s v="Creo que voy a acudir con menos frecuencia a la biblioteca y usaré más la biblioteca virtual|Tengo que ir necesariamente para consultar los documentos que están ubicados en la biblioteca"/>
        <s v="Seguiré usando los servicios de la biblioteca con la misma frecuencia que expuse en la pregunta anterior|Creo que voy a acudir con menos frecuencia a la biblioteca y usaré más la biblioteca virtual|Solo haré uso de la biblioteca virtual y de sus recursos electrónicos|Procuraré buscar la información que necesito fuera de la biblioteca"/>
        <s v="Esperar"/>
        <m/>
        <s v="Creo que voy a acudir con menos frecuencia a la biblioteca y usaré más la biblioteca virtual|Solo haré uso de la biblioteca virtual y de sus recursos electrónicos"/>
        <s v="Procuraré buscar la información que necesito fuera de la biblioteca"/>
        <s v="Seguiré usando los servicios de la biblioteca con la misma frecuencia que expuse en la pregunta anterior|Creo que voy a acudir con menos frecuencia a la biblioteca y usaré más la biblioteca virtual"/>
        <s v="Seguiré usando los servicios de la biblioteca con la misma frecuencia que expuse en la pregunta anterior|Procuraré buscar la información que necesito fuera de la biblioteca"/>
        <s v="Creo que voy a acudir con menos frecuencia a la biblioteca y usaré más la biblioteca virtual|Procuraré buscar la información que necesito fuera de la biblioteca"/>
        <s v="Creo que voy a acudir con menos frecuencia a la biblioteca y usaré más la biblioteca virtual|Tengo que ir necesariamente para consultar los documentos que están ubicados en la biblioteca|Procuraré buscar la información que necesito fuera de la biblioteca"/>
        <s v="Usar los servicios de la biblioteca mayor frecuencia"/>
        <s v="Seguiré usando los servicios de la biblioteca con la misma frecuencia que expuse en la pregunta anterior|Además para estudiar los exámenes, utilizaré los puestos de lectura ya que considero que es la mejor forma de estudiar con éxito."/>
        <s v="Tengo que ir necesariamente para consultar los documentos que están ubicados en la biblioteca|Solo haré uso de la biblioteca virtual y de sus recursos electrónicos"/>
        <s v="Tengo que ir necesariamente para consultar los documentos que están ubicados en la biblioteca|Procuraré buscar la información que necesito fuera de la biblioteca|Usar a sus sala de lectura"/>
        <s v="Usaré la biblioteca cuando sea necesario porque me parece la mejor manera de conseguir los materiales que necesito para trabajos y que son difíciles de encontrar en otros sitios o de forma online. Sin embargo, creo que no iré a la biblioteca para quedarme allí estudiando (como hacía normalmente una vez a la semana hasta el inicio de la pandemia), sino únicamente para sacar y devolver libros."/>
        <s v="Dejar de usarla, pero porque terminaré el máster y dejaré de ser alumno"/>
        <s v="Seguiré usando los servicios de la biblioteca con la misma frecuencia que expuse en la pregunta anterior|Usar con normalidad la biblioteca presencialmente y, simultáneamente, usar más sus recursos virtuales."/>
        <s v="Seguiré usando los servicios de la biblioteca con la misma frecuencia que expuse en la pregunta anterior|Utilizaré recursos online pero acudiré a la biclioteca para utilizarla como lugar de estudio"/>
        <s v="Seguiré usando los servicios de la biblioteca con la misma frecuencia que expuse en la pregunta anterior|Tengo que ir necesariamente para consultar los documentos que están ubicados en la biblioteca|Solo haré uso de la biblioteca virtual y de sus recursos electrónicos"/>
        <s v="Seguiré usando los servicios de la biblioteca con la misma frecuencia que expuse en la pregunta anterior|Solo haré uso de la biblioteca virtual y de sus recursos electrónicos"/>
        <s v="Seguiré usando los servicios de la biblioteca con la misma frecuencia que expuse en la pregunta anterior|Usaré la biblioteca virtual con más frecuencia que antes y seguiré acudiendo presencialmente a la biblioteca con la misma frecuencia"/>
        <s v="Seguiré usando los servicios de la biblioteca con la misma frecuencia que expuse en la pregunta anterior|Creo que voy a acudir con menos frecuencia a la biblioteca y usaré más la biblioteca virtual|Procuraré buscar la información que necesito fuera de la biblioteca"/>
        <s v="Tengo que ir necesariamente para consultar los documentos que están ubicados en la biblioteca|Solo haré uso de la biblioteca virtual y de sus recursos electrónicos|Procuraré buscar la información que necesito fuera de la biblioteca"/>
        <s v="Solo haré uso de la biblioteca virtual y de sus recursos electrónicos|Usar bibliotecas en Bogotá"/>
        <s v="Tengo que ir necesariamente para consultar los documentos que están ubicados en la biblioteca|Procuraré buscar la información que necesito fuera de la biblioteca"/>
        <s v="Mi situación ha sido complicada y apenas he utilizado la biblioteca, aun así me parece un espacio acogedor y necesario, por lo que si surgiera mi necesidad de acudir usaría los servicios que disponga con las medidas de seguridad adecuadas."/>
        <s v="Ir a la biblioteca en periodo de exámenes todos los días"/>
        <s v="Termino mi Máster por lo que dejaré de usar la Biblioteca de la UCM."/>
        <s v="Seguiré usando los servicios de la biblioteca con la misma frecuencia que expuse en la pregunta anterior|Evitaré quedarme en la biblioteca si creo que hay mucha gente y guardaré más distancia con las demás personas"/>
        <s v="Finalizo mis estudios de grado, por lo que ya no tendré acceso (creo)"/>
        <s v="Seguiré utilizando fundamentalmente el servicio de préstamo de ejemplares físicos y también la biblioteca virtual"/>
        <s v="Ir a devolver los libros que cogí antes de la pandemia y no ir a la biblioteca a no ser que sea estrictamente necesario"/>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s v="Seguiré usando los servicios de la biblioteca con la misma frecuencia que expuse en la pregunta anterior|Devolver unos libros que tengo prestados pero que no pude devolver por la pandemia"/>
        <s v="Seguiré usando los servicios de la biblioteca con la misma frecuencia que expuse en la pregunta anterior|Visitar otras bibliotecas"/>
        <s v="No usar nada, porque termino el máster. Merodearé por el miserable mercado laboral en busca de un hueco."/>
        <s v="Iré a devolver los libros que imagino me pedirán su devolución y como se acerca el verano no creo que vuelva a hacer uso de la biblioteca hasta el próximo curso o si lo hago será a través de la biblioteca virtual."/>
        <s v="Seguiré usando los servicios de la biblioteca con la misma frecuencia que expuse en la pregunta anterior|A lo mejor en principio no voy (porque no tendré clases presenciales y no me merece la pena el viaje solo para la biblioteca). Pero en cuanto se reanuden mis clases, planeo ir con la misma frecuencia que antes."/>
        <s v="Un combinado de virtualidad y presencial, si pudiera ser. Para ello me gustaría que hubiera más fondos virtuales de teatro, que es la materia de mi especialidad. En realidad apenas he encontrado documentación de forma virtual de teatro. O no se buscarla."/>
        <s v="Hasta que comience el próximo curso no creo que acuda para nada que no sea devolver los libros que cogí antes del comienzo de la pandemia y que espero que no se nos penalice por el retraso."/>
        <s v="Cuando se alcance la nueva normalidad haré uso de los puestos de lectura y del préstamo de material, hasta que ésto ocurra, no usaré la biblioteca."/>
        <s v="me he montado una biblioteca física&quot; en mi casa durante la cuarentena y voy a encargar libros y consultar lo justo la biblioteca digital. En mi caso particular"/>
        <s v="Creo que voy a acudir con menos frecuencia a la biblioteca y usaré más la biblioteca virtual|Tengo que ir necesariamente para consultar los documentos que están ubicados en la biblioteca|Solo haré uso de la biblioteca virtual y de sus recursos electrónicos|Seguir descargando los PDFs y libros de la biblioteca virtual de forma gratuita y sin posibles penalizaciones por extravíos."/>
        <s v="Seguiré usando los servicios de la biblioteca con la misma frecuencia que expuse en la pregunta anterior|Abandonar mis estudios"/>
        <s v="Hasta que la situación se normalice (como vuelta a la situación anterior a la crisis o como una nueva realidad con formas diferentes de hacer las cosas) seguiré utilizando los recursos virtuales y, cuando no sean suficientes o no haya otra opción de acceso, acudiré a la biblioteca física con todas las precauciones posibles."/>
        <s v="Creo que voy a acudir con menos frecuencia a la biblioteca y usaré más la biblioteca virtual|No puedo ir a la biblioteca aunque me gustaría porque estoy en otra comunidad. Si pudiera volver a Madrid iría."/>
        <s v="Iba a estudiar porque tenía una asignatura por la tarde, por lo que después de todo espero no tener que ir"/>
        <s v="Tengo que ir necesariamente para consultar los documentos que están ubicados en la biblioteca|Espero ver mejoras en los fondos electronicos de la biblioteca para un uso en linea mayor"/>
        <s v="uso de la biblioteca cuando me sea necesario"/>
        <s v="Tengo que ir tanto para devolver libros como para conseguir libros que necesito para trabajos pero que no se encuentran en formato virtual, pero al vivir en otra CCAA tardaré más."/>
        <s v="Seguiré usando los servicios de la biblioteca con la misma frecuencia que expuse en la pregunta anterior|No puedo ir porque estoy en otra comunidad si no en cuanto pudiese iría a la biblioteca"/>
        <s v="Acabo la carrera ya"/>
        <s v="Seguiré usando los servicios de la biblioteca con la misma frecuencia que expuse en la pregunta anterior|Tengo que ir necesariamente para consultar los documentos que están ubicados en la biblioteca|Procuraré buscar la información que necesito fuera de la biblioteca|Aumentar las desideratas de libros electrónicos, especialmente si están en bibliografía obligatoria o recomendada en los descriptores de asignaturas, en caso de que otra vez quedemos sin acceso al material físico."/>
        <s v="Pues estaba escribiendo mi TFG y trabajaba en la biblioteca. La entrega de este trabajo será antes de la normalización así que no creo que vaya a la biblioteca con la misma frecuencia que llevaba haciendo desde enero."/>
        <s v="Ir solo cuando sea estrictamente necesario."/>
        <s v="Buscar bibliotecas con mejores recursos online"/>
        <s v="Seguiré usando los servicios de la biblioteca con la misma frecuencia que expuse en la pregunta anterior|Si las mejoras de la biblioteca virtual siguen funcionando, es posible que la utilice algo más."/>
        <s v="Usar la biblioteca para devoler algún libro que ya hubiera cogido."/>
        <s v="No vivo en Madrid, no voy a acudir mas."/>
        <s v="voy a la biblioteca por la concentracion no por los documentos"/>
        <s v="Seguiré usando los servicios de la biblioteca con la misma frecuencia que expuse en la pregunta anterior|Tengo que ir necesariamente para consultar los documentos que están ubicados en la biblioteca|Hacer entrega de los libros que tengo prestados desde antes de la situación"/>
        <s v="Seguiré usando los servicios de la biblioteca con la misma frecuencia que expuse en la pregunta anterior|Tengo que ir necesariamente para consultar los documentos que están ubicados en la biblioteca|Ir más, aprovechar los espacios."/>
        <s v="Devolver un libro. Acabo la carrera y no podré ir más."/>
        <s v="Creo que voy a acudir con menos frecuencia a la biblioteca y usaré más la biblioteca virtual|Tengo que ir necesariamente para consultar los documentos que están ubicados en la biblioteca|Solo haré uso de la biblioteca virtual y de sus recursos electrónicos"/>
      </sharedItems>
    </cacheField>
    <cacheField name="Biblioteca 1" numFmtId="0">
      <sharedItems containsBlank="1"/>
    </cacheField>
    <cacheField name="Biblioteca 2" numFmtId="0">
      <sharedItems containsBlank="1"/>
    </cacheField>
    <cacheField name="BIblioteca 3" numFmtId="0">
      <sharedItems containsBlank="1"/>
    </cacheField>
    <cacheField name="1.6 Si acudes a otras bibliotecas o centros de documentación fuera de la Universidad Complutense, indícanos cuáles:" numFmtId="0">
      <sharedItems containsBlank="1"/>
    </cacheField>
    <cacheField name="vacia 4" numFmtId="0">
      <sharedItems containsBlank="1"/>
    </cacheField>
    <cacheField name="vacia 5" numFmtId="0">
      <sharedItems containsBlank="1"/>
    </cacheField>
    <cacheField name="vacia 6" numFmtId="0">
      <sharedItems containsBlank="1"/>
    </cacheField>
    <cacheField name="vacia 7" numFmtId="0">
      <sharedItems containsBlank="1"/>
    </cacheField>
    <cacheField name="vacia 8" numFmtId="0">
      <sharedItems containsBlank="1"/>
    </cacheField>
    <cacheField name="¿Tienes en la actualidad algún libro o documento prestado de la biblioteca que no has podido devolver?" numFmtId="0">
      <sharedItems containsBlank="1"/>
    </cacheField>
    <cacheField name="¿Has realizado algún préstamo de libros durante lo que llevamos de curso?" numFmtId="0">
      <sharedItems containsBlank="1"/>
    </cacheField>
    <cacheField name="3.1 De los libros impresos y revistas impresas que hay o me proporciona la Biblioteca de la Universidad Complutense:" numFmtId="0">
      <sharedItems containsBlank="1" containsMixedTypes="1" containsNumber="1" containsInteger="1" minValue="1" maxValue="5"/>
    </cacheField>
    <cacheField name="3.2 De las revistas en línea suscritas por la biblioteca:" numFmtId="0">
      <sharedItems containsBlank="1" containsMixedTypes="1" containsNumber="1" containsInteger="1" minValue="1" maxValue="5"/>
    </cacheField>
    <cacheField name="3.3 De libros electrónicos suscritos por la biblioteca:" numFmtId="0">
      <sharedItems containsBlank="1" containsMixedTypes="1" containsNumber="1" containsInteger="1" minValue="1" maxValue="5"/>
    </cacheField>
    <cacheField name="3.4 De los libros que yo mismo me compro o que me presta alguien que los ha comprado:" numFmtId="0">
      <sharedItems containsBlank="1" containsMixedTypes="1" containsNumber="1" containsInteger="1" minValue="1" maxValue="5"/>
    </cacheField>
    <cacheField name="3.5 De los documentos colocados en el Campus Virtual UCM por los docentes:" numFmtId="0">
      <sharedItems containsBlank="1" containsMixedTypes="1" containsNumber="1" containsInteger="1" minValue="1" maxValue="5"/>
    </cacheField>
    <cacheField name="3.6 De los recursos libres y gratuitos que encuentro en internet:" numFmtId="0">
      <sharedItems containsBlank="1" containsMixedTypes="1" containsNumber="1" containsInteger="1" minValue="1" maxValue="5"/>
    </cacheField>
    <cacheField name="3.7 De los apuntes y fotocopias que se obtienen en las clases:" numFmtId="0">
      <sharedItems containsBlank="1" containsMixedTypes="1" containsNumber="1" containsInteger="1" minValue="1" maxValue="5"/>
    </cacheField>
    <cacheField name="3.8 De los documentos que encuentro en otros archivos o bibliotecas que no son de la Universidad Complutense:" numFmtId="0">
      <sharedItems containsBlank="1" containsMixedTypes="1" containsNumber="1" containsInteger="1" minValue="1" maxValue="5"/>
    </cacheField>
    <cacheField name="3.9 Información básica que recibes en la propia biblioteca al inicio de tus estudios:" numFmtId="0">
      <sharedItems containsBlank="1" containsMixedTypes="1" containsNumber="1" containsInteger="1" minValue="1" maxValue="5"/>
    </cacheField>
    <cacheField name="3.10 La adecuación de la colección a tus necesidades:" numFmtId="0">
      <sharedItems containsBlank="1" containsMixedTypes="1" containsNumber="1" containsInteger="1" minValue="1" maxValue="5"/>
    </cacheField>
    <cacheField name="vacia" numFmtId="0">
      <sharedItems containsBlank="1" containsMixedTypes="1" containsNumber="1" containsInteger="1" minValue="3" maxValue="3"/>
    </cacheField>
    <cacheField name="3.12 La facilidad para acceder a los recursos electrónicos que necesitas:" numFmtId="0">
      <sharedItems containsBlank="1" containsMixedTypes="1" containsNumber="1" containsInteger="1" minValue="1" maxValue="5"/>
    </cacheField>
    <cacheField name="3.13 La respuesta obtenida al solicitar alguna información:" numFmtId="0">
      <sharedItems containsBlank="1" containsMixedTypes="1" containsNumber="1" containsInteger="1" minValue="1" maxValue="5"/>
    </cacheField>
    <cacheField name="3.14 La facilidad para navegar en el buscador Cisne de la Biblioteca:" numFmtId="0">
      <sharedItems containsBlank="1" containsMixedTypes="1" containsNumber="1" containsInteger="1" minValue="1" maxValue="5"/>
    </cacheField>
    <cacheField name="3.15 La facilidad para hacer sugerencias y comentarios o peticiones para nuevas adquisiciones:" numFmtId="0">
      <sharedItems containsBlank="1" containsMixedTypes="1" containsNumber="1" containsInteger="1" minValue="1" maxValue="5"/>
    </cacheField>
    <cacheField name="3.16 La facilidad para localizar las bibliografías recomendadas por el personal docente:" numFmtId="0">
      <sharedItems containsBlank="1" containsMixedTypes="1" containsNumber="1" containsInteger="1" minValue="1" maxValue="5"/>
    </cacheField>
    <cacheField name="3.17 ¿Conoces el repositorio institucional E-Prints Complutense que recoge la producción académica de nuestros docentes, investigadores y estudiantes?" numFmtId="0">
      <sharedItems containsBlank="1" containsMixedTypes="1" containsNumber="1" containsInteger="1" minValue="3" maxValue="3"/>
    </cacheField>
    <cacheField name="3.18 Los contenidos y la facilidad de uso de la web de la Biblioteca:" numFmtId="0">
      <sharedItems containsBlank="1" containsMixedTypes="1" containsNumber="1" containsInteger="1" minValue="1" maxValue="5"/>
    </cacheField>
    <cacheField name="3.19 Valora la información que recibes de la Biblioteca a traves de nuestras redes sociales" numFmtId="0">
      <sharedItems containsBlank="1" containsMixedTypes="1" containsNumber="1" containsInteger="1" minValue="1" maxValue="5"/>
    </cacheField>
    <cacheField name="Señala las redes sociales que usas con frecuencia" numFmtId="0">
      <sharedItems containsBlank="1" containsMixedTypes="1" containsNumber="1" containsInteger="1" minValue="4" maxValue="4"/>
    </cacheField>
    <cacheField name="vacía10" numFmtId="0">
      <sharedItems containsBlank="1"/>
    </cacheField>
    <cacheField name="vacía11" numFmtId="0">
      <sharedItems containsBlank="1"/>
    </cacheField>
    <cacheField name="vacía12" numFmtId="0">
      <sharedItems containsBlank="1"/>
    </cacheField>
    <cacheField name="vacía13" numFmtId="0">
      <sharedItems containsBlank="1"/>
    </cacheField>
    <cacheField name="vacía14" numFmtId="0">
      <sharedItems containsBlank="1"/>
    </cacheField>
    <cacheField name="vacía15" numFmtId="0">
      <sharedItems containsBlank="1"/>
    </cacheField>
    <cacheField name="vacía16" numFmtId="0">
      <sharedItems containsBlank="1"/>
    </cacheField>
    <cacheField name="5.1 ¿Conoces la oferta de cursos de formación de usuarios de la biblioteca?" numFmtId="0">
      <sharedItems containsBlank="1"/>
    </cacheField>
    <cacheField name="5.2 ¿Has asistido a algún curso de formación de usuarios de la Biblioteca?" numFmtId="0">
      <sharedItems containsBlank="1"/>
    </cacheField>
    <cacheField name="5.3 Si lo has hecho, la información que has recibido te ha resultado..." numFmtId="0">
      <sharedItems containsBlank="1"/>
    </cacheField>
    <cacheField name="6.1 La capacidad de gestión y resolución de las preguntas del personal de la Biblioteca:" numFmtId="0">
      <sharedItems containsBlank="1" containsMixedTypes="1" containsNumber="1" containsInteger="1" minValue="1" maxValue="5"/>
    </cacheField>
    <cacheField name="6.2 La cordialidad y amabilidad en el trato del personal de la Biblioteca:" numFmtId="0">
      <sharedItems containsBlank="1" containsMixedTypes="1" containsNumber="1" containsInteger="1" minValue="1" maxValue="5"/>
    </cacheField>
    <cacheField name="7.1 ¿Cuál es tu grado de satisfación global con el servicio de Biblioteca?" numFmtId="0">
      <sharedItems containsBlank="1" containsMixedTypes="1" containsNumber="1" containsInteger="1" minValue="5" maxValue="5"/>
    </cacheField>
    <cacheField name="7.2 En tu opinión, ¿cómo ha evolucionado este servicio en los dos últimos años?" numFmtId="0">
      <sharedItems containsBlank="1"/>
    </cacheField>
    <cacheField name="8. OBSERVACIONES Y SUGERENCIAS" numFmtId="0">
      <sharedItems containsBlank="1" longText="1"/>
    </cacheField>
    <cacheField name="Seguiré usando los servicios de la biblioteca con la misma frecuencia que expuse en la pregunta anterior" numFmtId="0">
      <sharedItems containsString="0" containsBlank="1" containsNumber="1" containsInteger="1" minValue="0" maxValue="1"/>
    </cacheField>
    <cacheField name="Creo que voy a acudir con menos frecuencia a la biblioteca y usaré más la biblioteca virtual" numFmtId="0">
      <sharedItems containsString="0" containsBlank="1" containsNumber="1" containsInteger="1" minValue="0" maxValue="1"/>
    </cacheField>
    <cacheField name="Tengo que ir necesariamente para consultar los documentos que están ubicados en la biblioteca" numFmtId="0">
      <sharedItems containsString="0" containsBlank="1" containsNumber="1" containsInteger="1" minValue="0" maxValue="1"/>
    </cacheField>
    <cacheField name="Solo haré uso de la biblioteca virtual y de sus recursos electrónicos" numFmtId="0">
      <sharedItems containsString="0" containsBlank="1" containsNumber="1" containsInteger="1" minValue="0" maxValue="1"/>
    </cacheField>
    <cacheField name="Procuraré buscar la información que necesito fuera de la biblioteca" numFmtId="0">
      <sharedItems containsString="0" containsBlank="1" containsNumber="1" containsInteger="1" minValue="0" maxValue="1"/>
    </cacheField>
    <cacheField name="¿Qué otras opciones considera que va a hacer?" numFmtId="0">
      <sharedItems containsString="0" containsBlank="1" containsNumber="1" containsInteger="1" minValue="0" maxValue="0"/>
    </cacheField>
    <cacheField name="Twitter" numFmtId="0">
      <sharedItems containsString="0" containsBlank="1" containsNumber="1" containsInteger="1" minValue="0" maxValue="1"/>
    </cacheField>
    <cacheField name="Facebook" numFmtId="0">
      <sharedItems containsString="0" containsBlank="1" containsNumber="1" containsInteger="1" minValue="0" maxValue="1"/>
    </cacheField>
    <cacheField name="Youtube" numFmtId="0">
      <sharedItems containsString="0" containsBlank="1" containsNumber="1" containsInteger="1" minValue="0" maxValue="1"/>
    </cacheField>
    <cacheField name="Instagram" numFmtId="0">
      <sharedItems containsString="0" containsBlank="1" containsNumber="1" containsInteger="1" minValue="0" maxValue="1"/>
    </cacheField>
    <cacheField name="LinkedIn" numFmtId="0">
      <sharedItems containsString="0" containsBlank="1" containsNumber="1" containsInteger="1" minValue="0" maxValue="1"/>
    </cacheField>
    <cacheField name="No uso ninguna red social" numFmtId="0">
      <sharedItems containsString="0" containsBlank="1" containsNumber="1" containsInteger="1" minValue="0" maxValue="1"/>
    </cacheField>
    <cacheField name="Otra" numFmtId="0">
      <sharedItems containsString="0" containsBlank="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051">
  <r>
    <m/>
    <m/>
    <m/>
    <s v="submitted"/>
    <s v="1.1 Matrícula"/>
    <x v="0"/>
    <s v="1.3 Acudiendo en persona"/>
    <s v="1.4 Utilizando la Biblioteca de forma virtual"/>
    <s v="Post-pandemia"/>
    <x v="0"/>
    <s v="Biblioteca 2"/>
    <s v="Biblioteca 3"/>
    <s v="1.6 Otras bibliotecas"/>
    <s v="2.1 Horario"/>
    <s v="2.2 El número de puestos de lectura"/>
    <s v="2.3 La comodidad de las instalaciones"/>
    <s v="2.4 El equipamiento informático"/>
    <s v="2.5 Horario BMZ"/>
    <s v="Libros prestados"/>
    <s v="Préstamos en el curso"/>
    <s v="3.1 Colección impresa"/>
    <s v="3.2 Revistas-e"/>
    <s v="3.3 Libros-e"/>
    <s v="3.4 Biblioteca personal"/>
    <s v="3.5 Campus Virtual"/>
    <s v="3.6 Recursos en abierto"/>
    <s v="3.7 Apuntes"/>
    <s v="3.8 Otras bibliotecas"/>
    <s v="3.9 Información inicial"/>
    <s v="3.10 Adecuación"/>
    <s v="3.11 Localización de documentos"/>
    <s v="3.12 Acceso recursos-e"/>
    <s v="3.13 Solicitud de información"/>
    <s v="3.14 Buscador "/>
    <s v="3.15 Sugerencias, etc."/>
    <s v="3.16 Bibliografías recomendadas"/>
    <s v="3.17 E-Prints UCM"/>
    <s v="3.18 Web"/>
    <s v="3.19 Redes sociales"/>
    <s v="3.20 Redes sociales que usas"/>
    <s v="4.1 Agilidad de la atención presencial"/>
    <s v="4.2 Idoneidad plazos de préstamo"/>
    <s v="4.3 Número de documentos en préstamo"/>
    <s v="4.4 Sencillez del préstamo"/>
    <s v="4.5 Reservas y renovaciones"/>
    <s v="4.6 Mi cuenta"/>
    <s v="4.7 Préstamo intercentros y otros"/>
    <s v="5.1 Oferta de formación"/>
    <s v="5.2 Asistencia a formación "/>
    <s v="5.3 Valoración de la formación"/>
    <s v="6.1 Capacidad de gestión "/>
    <s v="6.2 Cordialidad y amabilidad "/>
    <s v="7.1 Valoración global"/>
    <s v="7.2 Evolución"/>
    <s v="8.1 Tus sugerencias"/>
  </r>
  <r>
    <s v=""/>
    <s v=""/>
    <s v="Ciencias Sociales"/>
    <d v="2020-05-22T08:10:00"/>
    <s v="Doctorado"/>
    <x v="1"/>
    <s v="De vez en cuando (1 o 2 veces al mes)"/>
    <s v="De vez en cuando (1 o 2 veces al mes)"/>
    <s v="Solo haré uso de la biblioteca virtual y de sus recursos electrónicos"/>
    <x v="1"/>
    <s v="F. Ciencias Económicas y Empresariales"/>
    <s v="F. Ciencias Políticas y Sociología"/>
    <s v="Ya no vivo en Madrid"/>
    <m/>
    <m/>
    <m/>
    <m/>
    <m/>
    <s v="No"/>
    <s v="No"/>
    <n v="1"/>
    <n v="3"/>
    <n v="1"/>
    <n v="4"/>
    <n v="3"/>
    <n v="4"/>
    <n v="4"/>
    <n v="1"/>
    <n v="3"/>
    <n v="3"/>
    <m/>
    <n v="3"/>
    <n v="3"/>
    <n v="3"/>
    <n v="3"/>
    <n v="3"/>
    <s v="No"/>
    <n v="4"/>
    <n v="5"/>
    <s v="Facebook|Youtube"/>
    <m/>
    <m/>
    <m/>
    <m/>
    <m/>
    <m/>
    <m/>
    <s v="Sí"/>
    <s v="Sí"/>
    <s v="Útil"/>
    <n v="5"/>
    <n v="5"/>
    <s v="4, satisfecho"/>
    <s v="Mejorado"/>
    <s v="El explorador del catálogo on line es a veces un poco confuso"/>
  </r>
  <r>
    <s v=""/>
    <s v=""/>
    <s v="Humanidades"/>
    <d v="2020-05-22T01:55:00"/>
    <s v="Grado y doble grado"/>
    <x v="2"/>
    <s v="Frecuentemente (1 o 2 veces por semana)"/>
    <s v="De vez en cuando (1 o 2 veces al mes)"/>
    <s v="Seguiré usando los servicios de la biblioteca con la misma frecuencia que expuse en la pregunta anterior"/>
    <x v="2"/>
    <s v="F. Psicología"/>
    <s v="Biblioteca Maria Zambrano (Filología / Derecho)"/>
    <m/>
    <m/>
    <m/>
    <m/>
    <m/>
    <m/>
    <s v="No"/>
    <s v="Sí"/>
    <n v="4"/>
    <n v="3"/>
    <n v="2"/>
    <n v="1"/>
    <n v="3"/>
    <n v="4"/>
    <n v="5"/>
    <n v="1"/>
    <n v="2"/>
    <n v="2"/>
    <m/>
    <n v="3"/>
    <n v="3"/>
    <n v="5"/>
    <n v="3"/>
    <n v="4"/>
    <s v="No"/>
    <n v="4"/>
    <n v="1"/>
    <s v="Facebook|Instagram"/>
    <m/>
    <m/>
    <m/>
    <m/>
    <m/>
    <m/>
    <m/>
    <s v="No"/>
    <s v="No"/>
    <m/>
    <n v="3"/>
    <n v="3"/>
    <s v="4, satisfecho"/>
    <s v="Mejorado"/>
    <m/>
  </r>
  <r>
    <s v=""/>
    <s v=""/>
    <s v="Humanidades"/>
    <d v="2020-05-22T00:40:00"/>
    <s v="Grado y doble grado"/>
    <x v="3"/>
    <s v="De vez en cuando (1 o 2 veces al mes)"/>
    <s v="De vez en cuando (1 o 2 veces al mes)"/>
    <s v="Seguiré usando los servicios de la biblioteca con la misma frecuencia que expuse en la pregunta anterior"/>
    <x v="3"/>
    <s v="F. Ciencias Políticas y Sociología"/>
    <s v="F. Psicología"/>
    <m/>
    <m/>
    <m/>
    <m/>
    <m/>
    <m/>
    <s v="No"/>
    <s v="No"/>
    <m/>
    <m/>
    <m/>
    <n v="4"/>
    <m/>
    <n v="5"/>
    <n v="4"/>
    <n v="3"/>
    <n v="5"/>
    <n v="5"/>
    <m/>
    <n v="4"/>
    <n v="5"/>
    <n v="5"/>
    <n v="4"/>
    <n v="4"/>
    <s v="No"/>
    <n v="5"/>
    <m/>
    <s v="No uso ninguna red social"/>
    <m/>
    <m/>
    <m/>
    <m/>
    <m/>
    <m/>
    <m/>
    <s v="Sí"/>
    <s v="No"/>
    <m/>
    <n v="5"/>
    <n v="5"/>
    <s v="5, muy satisfecho"/>
    <s v="Mejorado"/>
    <m/>
  </r>
  <r>
    <s v=""/>
    <s v=""/>
    <s v="Ciencias de la Salud"/>
    <d v="2020-05-22T00:09:00"/>
    <s v="Grado y doble grado"/>
    <x v="4"/>
    <s v="Frecuentemente (1 o 2 veces por semana)"/>
    <s v="De vez en cuando (1 o 2 veces al mes)"/>
    <s v="Seguiré usando los servicios de la biblioteca con la misma frecuencia que expuse en la pregunta anterior"/>
    <x v="4"/>
    <s v="F. Enfermería, Fisioterapia y Podología"/>
    <m/>
    <m/>
    <m/>
    <m/>
    <m/>
    <m/>
    <m/>
    <s v="Sí"/>
    <s v="Sí"/>
    <n v="3"/>
    <n v="1"/>
    <n v="3"/>
    <n v="2"/>
    <n v="4"/>
    <n v="4"/>
    <n v="4"/>
    <n v="2"/>
    <n v="5"/>
    <n v="4"/>
    <m/>
    <n v="3"/>
    <n v="5"/>
    <n v="3"/>
    <n v="4"/>
    <n v="3"/>
    <s v="No"/>
    <n v="4"/>
    <n v="2"/>
    <s v="Facebook"/>
    <m/>
    <m/>
    <m/>
    <m/>
    <m/>
    <m/>
    <m/>
    <s v="No"/>
    <s v="No"/>
    <m/>
    <n v="5"/>
    <n v="5"/>
    <s v="5, muy satisfecho"/>
    <s v="Mejorado mucho"/>
    <s v="Personalmente encantada con el personal de la Biblioteca. Incluso en su día me resolvieron un problema administrativo que ni la secretaria de Medicina era capaz de solucionar."/>
  </r>
  <r>
    <s v=""/>
    <s v=""/>
    <s v="Ciencias de la Salud"/>
    <d v="2020-05-21T22:01:00"/>
    <s v="Grado y doble grado"/>
    <x v="4"/>
    <s v="Frecuentemente (1 o 2 veces por semana)"/>
    <s v="De vez en cuando (1 o 2 veces al mes)"/>
    <s v="Creo que voy a acudir con menos frecuencia a la biblioteca y usaré más la biblioteca virtual"/>
    <x v="4"/>
    <s v="F. Enfermería, Fisioterapia y Podología"/>
    <m/>
    <s v="Biblioteca ETSI Aeronáutica y del Espacio UPM"/>
    <m/>
    <m/>
    <m/>
    <m/>
    <m/>
    <s v="Sí"/>
    <s v="Sí"/>
    <n v="4"/>
    <n v="1"/>
    <n v="3"/>
    <n v="2"/>
    <n v="5"/>
    <n v="3"/>
    <n v="4"/>
    <n v="1"/>
    <n v="4"/>
    <n v="4"/>
    <m/>
    <n v="4"/>
    <n v="5"/>
    <n v="4"/>
    <n v="3"/>
    <n v="4"/>
    <s v="No"/>
    <n v="4"/>
    <n v="3"/>
    <s v="Youtube|Instagram"/>
    <m/>
    <m/>
    <m/>
    <m/>
    <m/>
    <m/>
    <m/>
    <s v="No"/>
    <s v="No"/>
    <m/>
    <n v="5"/>
    <n v="5"/>
    <s v="5, muy satisfecho"/>
    <s v="Mejorado"/>
    <m/>
  </r>
  <r>
    <s v=""/>
    <s v=""/>
    <s v="Ciencias de la Salud"/>
    <d v="2020-05-21T21:26:00"/>
    <s v="Grado y doble grado"/>
    <x v="4"/>
    <s v="Frecuentemente (1 o 2 veces por semana)"/>
    <s v="Frecuentemente (1 o 2 veces por semana)"/>
    <s v="Seguiré usando los servicios de la biblioteca con la misma frecuencia que expuse en la pregunta anterior"/>
    <x v="5"/>
    <s v="Biblioteca Maria Zambrano (Filología / Derecho)"/>
    <s v="F. Medicina"/>
    <s v="la biblioteca del colegio mayor"/>
    <m/>
    <m/>
    <m/>
    <m/>
    <m/>
    <s v="Sí"/>
    <m/>
    <n v="3"/>
    <n v="1"/>
    <n v="4"/>
    <n v="1"/>
    <n v="3"/>
    <n v="4"/>
    <n v="5"/>
    <n v="1"/>
    <n v="4"/>
    <n v="4"/>
    <m/>
    <n v="4"/>
    <n v="5"/>
    <n v="3"/>
    <n v="3"/>
    <n v="2"/>
    <s v="No"/>
    <n v="2"/>
    <n v="3"/>
    <s v="Twitter|Instagram"/>
    <m/>
    <m/>
    <m/>
    <m/>
    <m/>
    <m/>
    <m/>
    <s v="No"/>
    <s v="No"/>
    <m/>
    <n v="5"/>
    <n v="4"/>
    <s v="4, satisfecho"/>
    <s v="Mejorado"/>
    <m/>
  </r>
  <r>
    <s v=""/>
    <s v=""/>
    <s v="Humanidades"/>
    <d v="2020-05-21T20:58:00"/>
    <s v="Grado y doble grado"/>
    <x v="5"/>
    <s v="Frecuentemente (1 o 2 veces por semana)"/>
    <s v="Frecuentemente (1 o 2 veces por semana)"/>
    <s v="Seguiré usando los servicios de la biblioteca con la misma frecuencia que expuse en la pregunta anterior"/>
    <x v="6"/>
    <s v="Biblioteca Maria Zambrano (Filología / Derecho)"/>
    <s v="F. Filología (Clásicas o General)"/>
    <m/>
    <m/>
    <m/>
    <m/>
    <m/>
    <m/>
    <s v="No"/>
    <s v="Sí"/>
    <n v="5"/>
    <n v="1"/>
    <n v="1"/>
    <n v="5"/>
    <n v="5"/>
    <n v="5"/>
    <n v="5"/>
    <n v="1"/>
    <n v="5"/>
    <n v="5"/>
    <m/>
    <n v="5"/>
    <n v="5"/>
    <n v="5"/>
    <m/>
    <n v="5"/>
    <s v="Sí"/>
    <n v="5"/>
    <m/>
    <s v="Twitter|Youtube|Instagram"/>
    <m/>
    <m/>
    <m/>
    <m/>
    <m/>
    <m/>
    <m/>
    <s v="No"/>
    <s v="No"/>
    <m/>
    <n v="5"/>
    <n v="5"/>
    <s v="5, muy satisfecho"/>
    <s v="Mejorado mucho"/>
    <m/>
  </r>
  <r>
    <s v=""/>
    <s v=""/>
    <s v="Humanidades"/>
    <d v="2020-05-21T20:57:00"/>
    <s v="Máster"/>
    <x v="6"/>
    <s v="Muy frecuentemente (3 o más veces por semana)"/>
    <s v="Frecuentemente (1 o 2 veces por semana)"/>
    <s v="Tengo que ir necesariamente para consultar los documentos que están ubicados en la biblioteca"/>
    <x v="7"/>
    <s v="F. Filosofía"/>
    <m/>
    <s v="Biblioteca Pública María Moliner (Villaverde)"/>
    <m/>
    <m/>
    <m/>
    <m/>
    <m/>
    <s v="Sí"/>
    <s v="Sí"/>
    <n v="5"/>
    <n v="1"/>
    <n v="2"/>
    <n v="3"/>
    <n v="4"/>
    <n v="4"/>
    <n v="2"/>
    <n v="2"/>
    <n v="5"/>
    <n v="5"/>
    <m/>
    <m/>
    <n v="4"/>
    <n v="4"/>
    <n v="2"/>
    <n v="4"/>
    <s v="No"/>
    <n v="3"/>
    <n v="2"/>
    <s v="Facebook|Youtube"/>
    <m/>
    <m/>
    <m/>
    <m/>
    <m/>
    <m/>
    <m/>
    <s v="No"/>
    <s v="No"/>
    <m/>
    <n v="5"/>
    <n v="4"/>
    <s v="5, muy satisfecho"/>
    <s v="Mejorado"/>
    <s v="1. La navegación por el Catálogo Cisne podría ser más &quot;intuitiva&quot;.  2. Como en otras bibliotecas de prestigio, los libros deberían estar encuadernados con tapa dura para preservarlos correctamente y, especialmente, los de depósito, que en ocasiones se encuentran en un estado deplorable."/>
  </r>
  <r>
    <s v=""/>
    <s v=""/>
    <s v="Humanidades"/>
    <d v="2020-05-21T20:56:00"/>
    <s v="Otros (Universidad para mayores, títulos propios, curso de idiomas, etc)"/>
    <x v="7"/>
    <s v="De vez en cuando (1 o 2 veces al mes)"/>
    <s v="De vez en cuando (1 o 2 veces al mes)"/>
    <s v="Seguiré usando los servicios de la biblioteca con la misma frecuencia que expuse en la pregunta anterior"/>
    <x v="8"/>
    <s v="F. Geografía e Historia"/>
    <m/>
    <s v="Biblioteca Municipal Rafael Alberti"/>
    <m/>
    <m/>
    <m/>
    <m/>
    <m/>
    <s v="Sí"/>
    <s v="Sí"/>
    <n v="3"/>
    <m/>
    <n v="2"/>
    <n v="3"/>
    <n v="3"/>
    <n v="4"/>
    <n v="3"/>
    <n v="1"/>
    <n v="3"/>
    <n v="4"/>
    <m/>
    <n v="4"/>
    <n v="4"/>
    <n v="4"/>
    <n v="3"/>
    <n v="3"/>
    <s v="No"/>
    <n v="3"/>
    <n v="4"/>
    <s v="Facebook"/>
    <m/>
    <m/>
    <m/>
    <m/>
    <m/>
    <m/>
    <m/>
    <s v="Sí"/>
    <s v="Sí"/>
    <m/>
    <n v="4"/>
    <n v="4"/>
    <s v="4, satisfecho"/>
    <s v="Mejorado"/>
    <s v="En ocasiones alguno de los libros están en un estado mejorable , se que esto es debido al mal uso que hace de ellos algunos estudiantes."/>
  </r>
  <r>
    <s v=""/>
    <s v=""/>
    <s v="Ciencias Sociales"/>
    <d v="2020-05-21T20:50:00"/>
    <s v="Doctorado"/>
    <x v="1"/>
    <s v="De vez en cuando (1 o 2 veces al mes)"/>
    <s v="De vez en cuando (1 o 2 veces al mes)"/>
    <s v="Creo que voy a acudir con menos frecuencia a la biblioteca y usaré más la biblioteca virtual"/>
    <x v="9"/>
    <s v="F. Trabajo Social"/>
    <s v="F. Ciencias Económicas y Empresariales"/>
    <m/>
    <m/>
    <m/>
    <m/>
    <m/>
    <m/>
    <s v="Sí"/>
    <s v="Sí"/>
    <n v="2"/>
    <n v="3"/>
    <n v="3"/>
    <n v="2"/>
    <n v="4"/>
    <n v="4"/>
    <n v="3"/>
    <n v="1"/>
    <n v="4"/>
    <n v="4"/>
    <m/>
    <n v="4"/>
    <n v="4"/>
    <n v="5"/>
    <n v="3"/>
    <n v="3"/>
    <s v="No"/>
    <n v="5"/>
    <n v="3"/>
    <s v="No uso ninguna red social"/>
    <m/>
    <m/>
    <m/>
    <m/>
    <m/>
    <m/>
    <m/>
    <s v="Sí"/>
    <s v="No"/>
    <m/>
    <n v="5"/>
    <n v="5"/>
    <s v="4, satisfecho"/>
    <s v="Mejorado mucho"/>
    <s v="Muchas gracias"/>
  </r>
  <r>
    <s v=""/>
    <s v=""/>
    <s v="Ciencias Experimentales"/>
    <d v="2020-05-21T20:48:00"/>
    <s v="Grado y doble grado"/>
    <x v="8"/>
    <s v="Frecuentemente (1 o 2 veces por semana)"/>
    <s v="De vez en cuando (1 o 2 veces al mes)"/>
    <s v="Seguiré usando los servicios de la biblioteca con la misma frecuencia que expuse en la pregunta anterior"/>
    <x v="10"/>
    <m/>
    <m/>
    <s v="A la bilbioteca Volturno, en Pozuelo de Alarcón"/>
    <m/>
    <m/>
    <m/>
    <m/>
    <m/>
    <s v="Sí"/>
    <s v="Sí"/>
    <n v="5"/>
    <n v="1"/>
    <n v="1"/>
    <n v="1"/>
    <n v="5"/>
    <n v="4"/>
    <n v="5"/>
    <n v="1"/>
    <n v="5"/>
    <n v="5"/>
    <m/>
    <n v="5"/>
    <n v="5"/>
    <n v="5"/>
    <n v="5"/>
    <n v="5"/>
    <s v="No"/>
    <n v="5"/>
    <n v="5"/>
    <s v="Youtube|Instagram"/>
    <m/>
    <m/>
    <m/>
    <m/>
    <m/>
    <m/>
    <m/>
    <s v="Sí"/>
    <s v="No"/>
    <m/>
    <n v="5"/>
    <n v="5"/>
    <s v="5, muy satisfecho"/>
    <m/>
    <m/>
  </r>
  <r>
    <s v=""/>
    <s v=""/>
    <s v="Humanidades"/>
    <d v="2020-05-21T20:44:00"/>
    <s v="Grado y doble grado"/>
    <x v="6"/>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7"/>
    <s v="F. Geografía e Historia"/>
    <m/>
    <m/>
    <m/>
    <m/>
    <m/>
    <m/>
    <m/>
    <s v="Sí"/>
    <s v="Sí"/>
    <n v="3"/>
    <n v="1"/>
    <n v="4"/>
    <n v="2"/>
    <n v="5"/>
    <n v="5"/>
    <n v="5"/>
    <n v="1"/>
    <n v="3"/>
    <n v="4"/>
    <m/>
    <n v="3"/>
    <n v="2"/>
    <n v="3"/>
    <n v="2"/>
    <n v="3"/>
    <s v="Sí"/>
    <m/>
    <n v="2"/>
    <s v="Twitter|Facebook|Youtube|Instagram"/>
    <m/>
    <m/>
    <m/>
    <m/>
    <m/>
    <m/>
    <m/>
    <s v="No"/>
    <s v="No"/>
    <m/>
    <n v="3"/>
    <n v="4"/>
    <s v="3, normal"/>
    <m/>
    <m/>
  </r>
  <r>
    <s v=""/>
    <s v=""/>
    <s v="Humanidades"/>
    <d v="2020-05-21T20:38:00"/>
    <s v="Grado y doble grado"/>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7"/>
    <s v="F. Geografía e Historia"/>
    <s v="Biblioteca Maria Zambrano (Filología / Derecho)"/>
    <m/>
    <m/>
    <m/>
    <m/>
    <m/>
    <m/>
    <s v="Sí"/>
    <s v="Sí"/>
    <n v="3"/>
    <n v="3"/>
    <n v="2"/>
    <n v="3"/>
    <n v="3"/>
    <n v="5"/>
    <n v="3"/>
    <n v="3"/>
    <n v="4"/>
    <n v="4"/>
    <m/>
    <n v="3"/>
    <n v="3"/>
    <n v="5"/>
    <n v="3"/>
    <n v="5"/>
    <s v="Sí"/>
    <n v="4"/>
    <n v="4"/>
    <s v="Twitter|Instagram"/>
    <m/>
    <m/>
    <m/>
    <m/>
    <m/>
    <m/>
    <m/>
    <s v="Sí"/>
    <s v="No"/>
    <m/>
    <n v="3"/>
    <n v="2"/>
    <s v="5, muy satisfecho"/>
    <s v="Mejorado"/>
    <m/>
  </r>
  <r>
    <s v=""/>
    <s v=""/>
    <s v="Ciencias de la Salud"/>
    <d v="2020-05-21T20:22:00"/>
    <s v="Grado y doble grado"/>
    <x v="9"/>
    <s v="De vez en cuando (1 o 2 veces al mes)"/>
    <s v="De vez en cuando (1 o 2 veces al mes)"/>
    <s v="Seguiré usando los servicios de la biblioteca con la misma frecuencia que expuse en la pregunta anterior"/>
    <x v="11"/>
    <s v="F. Medicina"/>
    <m/>
    <m/>
    <m/>
    <m/>
    <m/>
    <m/>
    <m/>
    <s v="Sí"/>
    <s v="Sí"/>
    <n v="3"/>
    <n v="1"/>
    <n v="3"/>
    <n v="1"/>
    <n v="5"/>
    <n v="1"/>
    <n v="4"/>
    <n v="1"/>
    <n v="3"/>
    <n v="5"/>
    <m/>
    <n v="5"/>
    <n v="5"/>
    <n v="3"/>
    <n v="3"/>
    <n v="4"/>
    <s v="No"/>
    <n v="3"/>
    <n v="2"/>
    <m/>
    <m/>
    <m/>
    <m/>
    <m/>
    <m/>
    <m/>
    <m/>
    <s v="No"/>
    <s v="No"/>
    <m/>
    <n v="5"/>
    <n v="5"/>
    <s v="4, satisfecho"/>
    <s v="Igual"/>
    <m/>
  </r>
  <r>
    <s v=""/>
    <s v=""/>
    <s v="Humanidades"/>
    <d v="2020-05-21T20:17:00"/>
    <s v="Grado y doble grado"/>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8"/>
    <s v="F. Filología (Clásicas o General)"/>
    <m/>
    <m/>
    <m/>
    <m/>
    <m/>
    <m/>
    <m/>
    <s v="Sí"/>
    <s v="Sí"/>
    <n v="5"/>
    <n v="1"/>
    <n v="2"/>
    <n v="1"/>
    <n v="5"/>
    <n v="4"/>
    <n v="5"/>
    <n v="2"/>
    <n v="5"/>
    <n v="5"/>
    <m/>
    <n v="1"/>
    <n v="5"/>
    <n v="5"/>
    <n v="3"/>
    <n v="5"/>
    <s v="No"/>
    <n v="1"/>
    <n v="3"/>
    <s v="Twitter|Youtube|Instagram"/>
    <m/>
    <m/>
    <m/>
    <m/>
    <m/>
    <m/>
    <m/>
    <s v="No"/>
    <s v="No"/>
    <m/>
    <n v="5"/>
    <n v="5"/>
    <s v="5, muy satisfecho"/>
    <s v="Mejorado"/>
    <s v="Sinceramente, que la biblioteca haya cerrado debido a la pandemia nos ha afectado a todos y más todavía a quienes necesitamos material que únicamente podíamos obtener de la biblioteca. Entiendo que no se puedan abrir los puestos de lectura, pero el acceso al material de la biblioteca me parece imprescindible. La actuación de quienes estén al mando de la biblioteca me parece lamentable; no han tenido en cuenta a sus alumnos."/>
  </r>
  <r>
    <s v=""/>
    <s v=""/>
    <s v="Ciencias Sociales"/>
    <d v="2020-05-21T19:42:00"/>
    <s v="Máster"/>
    <x v="10"/>
    <s v="Frecuentemente (1 o 2 veces por semana)"/>
    <s v="Frecuentemente (1 o 2 veces por semana)"/>
    <s v="Solo haré uso de la biblioteca virtual y de sus recursos electrónicos"/>
    <x v="8"/>
    <s v="F. Derecho (Departamentos,Criminología)"/>
    <m/>
    <m/>
    <m/>
    <m/>
    <m/>
    <m/>
    <m/>
    <s v="Sí"/>
    <s v="Sí"/>
    <n v="5"/>
    <n v="4"/>
    <n v="5"/>
    <n v="4"/>
    <n v="5"/>
    <n v="5"/>
    <n v="5"/>
    <n v="3"/>
    <n v="5"/>
    <n v="5"/>
    <m/>
    <n v="5"/>
    <n v="5"/>
    <n v="5"/>
    <n v="5"/>
    <n v="5"/>
    <s v="No"/>
    <n v="5"/>
    <n v="5"/>
    <s v="Facebook|Instagram"/>
    <m/>
    <m/>
    <m/>
    <m/>
    <m/>
    <m/>
    <m/>
    <s v="No"/>
    <s v="No"/>
    <m/>
    <n v="5"/>
    <n v="5"/>
    <s v="5, muy satisfecho"/>
    <s v="Mejorado mucho"/>
    <m/>
  </r>
  <r>
    <s v=""/>
    <s v=""/>
    <s v="Ciencias Experimentales"/>
    <d v="2020-05-21T19:35:00"/>
    <s v="Grado y doble grado"/>
    <x v="8"/>
    <s v="De vez en cuando (1 o 2 veces al mes)"/>
    <s v="Nunca"/>
    <s v="Seguiré usando los servicios de la biblioteca con la misma frecuencia que expuse en la pregunta anterior"/>
    <x v="12"/>
    <s v="Biblioteca Maria Zambrano (Filología / Derecho)"/>
    <s v="F. Informática"/>
    <m/>
    <m/>
    <m/>
    <m/>
    <m/>
    <m/>
    <s v="No"/>
    <s v="No"/>
    <n v="3"/>
    <n v="1"/>
    <n v="1"/>
    <n v="2"/>
    <n v="5"/>
    <n v="2"/>
    <n v="5"/>
    <n v="1"/>
    <n v="4"/>
    <n v="4"/>
    <m/>
    <n v="4"/>
    <n v="4"/>
    <n v="4"/>
    <n v="3"/>
    <n v="4"/>
    <s v="Sí"/>
    <n v="4"/>
    <n v="3"/>
    <s v="Instagram"/>
    <m/>
    <m/>
    <m/>
    <m/>
    <m/>
    <m/>
    <m/>
    <s v="Sí"/>
    <s v="Sí"/>
    <s v="Útil"/>
    <n v="4"/>
    <n v="4"/>
    <s v="4, satisfecho"/>
    <s v="Mejorado"/>
    <m/>
  </r>
  <r>
    <s v=""/>
    <s v=""/>
    <s v="Ciencias Sociales"/>
    <d v="2020-05-21T19:31:00"/>
    <s v="Grado y doble grado"/>
    <x v="11"/>
    <s v="De vez en cuando (1 o 2 veces al mes)"/>
    <s v="Solo en época de exámenes"/>
    <s v="Seguiré usando los servicios de la biblioteca con la misma frecuencia que expuse en la pregunta anterior"/>
    <x v="13"/>
    <s v="Biblioteca Maria Zambrano (Filología / Derecho)"/>
    <s v="F. Psicología"/>
    <s v="UNED"/>
    <m/>
    <m/>
    <m/>
    <m/>
    <m/>
    <s v="Sí"/>
    <s v="Sí"/>
    <n v="5"/>
    <n v="3"/>
    <n v="3"/>
    <n v="5"/>
    <n v="5"/>
    <n v="5"/>
    <n v="5"/>
    <n v="3"/>
    <n v="5"/>
    <n v="4"/>
    <m/>
    <n v="4"/>
    <n v="4"/>
    <n v="3"/>
    <n v="3"/>
    <n v="4"/>
    <s v="No"/>
    <n v="4"/>
    <n v="4"/>
    <s v="Twitter|Youtube|Instagram"/>
    <m/>
    <m/>
    <m/>
    <m/>
    <m/>
    <m/>
    <m/>
    <s v="No"/>
    <s v="No"/>
    <m/>
    <n v="5"/>
    <n v="5"/>
    <s v="5, muy satisfecho"/>
    <s v="Mejorado"/>
    <m/>
  </r>
  <r>
    <s v=""/>
    <s v=""/>
    <s v="Ciencias Experimentales"/>
    <d v="2020-05-21T19:29:00"/>
    <s v="Grado y doble grado"/>
    <x v="8"/>
    <s v="Muy frecuentemente (3 o más veces por semana)"/>
    <s v="De vez en cuando (1 o 2 veces al mes)"/>
    <s v="Seguiré usando los servicios de la biblioteca con la misma frecuencia que expuse en la pregunta anterior"/>
    <x v="8"/>
    <s v="F. Ciencias Físicas"/>
    <s v="F. Ciencias Químicas"/>
    <m/>
    <m/>
    <m/>
    <m/>
    <m/>
    <m/>
    <s v="Sí"/>
    <s v="Sí"/>
    <n v="4"/>
    <n v="1"/>
    <n v="2"/>
    <n v="4"/>
    <n v="4"/>
    <n v="4"/>
    <n v="4"/>
    <n v="3"/>
    <n v="3"/>
    <n v="4"/>
    <m/>
    <n v="3"/>
    <n v="5"/>
    <n v="4"/>
    <n v="3"/>
    <n v="4"/>
    <s v="No"/>
    <n v="3"/>
    <n v="3"/>
    <s v="Twitter|Youtube|Instagram"/>
    <m/>
    <m/>
    <m/>
    <m/>
    <m/>
    <m/>
    <m/>
    <s v="No"/>
    <s v="No"/>
    <m/>
    <n v="5"/>
    <n v="5"/>
    <s v="5, muy satisfecho"/>
    <s v="Igual"/>
    <m/>
  </r>
  <r>
    <s v=""/>
    <s v=""/>
    <s v="Humanidades"/>
    <d v="2020-05-21T19:10:00"/>
    <s v="Máster"/>
    <x v="7"/>
    <s v="Frecuentemente (1 o 2 veces por semana)"/>
    <s v="Frecuentemente (1 o 2 veces por semana)"/>
    <s v="Finalicé mis estudios de Máster en el mes de marzo"/>
    <x v="14"/>
    <s v="F. Derecho (Departamentos,Criminología)"/>
    <m/>
    <s v="Biblioteca Nacional"/>
    <m/>
    <m/>
    <m/>
    <m/>
    <m/>
    <s v="Sí"/>
    <s v="Sí"/>
    <n v="5"/>
    <n v="1"/>
    <n v="2"/>
    <n v="4"/>
    <n v="1"/>
    <n v="1"/>
    <n v="1"/>
    <n v="5"/>
    <n v="1"/>
    <n v="4"/>
    <m/>
    <n v="3"/>
    <n v="3"/>
    <n v="3"/>
    <n v="3"/>
    <n v="3"/>
    <s v="Sí"/>
    <n v="3"/>
    <n v="3"/>
    <s v="Twitter|Facebook|Instagram"/>
    <m/>
    <m/>
    <m/>
    <m/>
    <m/>
    <m/>
    <m/>
    <s v="Sí"/>
    <s v="No"/>
    <m/>
    <n v="3"/>
    <n v="5"/>
    <s v="4, satisfecho"/>
    <m/>
    <m/>
  </r>
  <r>
    <s v=""/>
    <s v=""/>
    <s v="Ciencias Sociales"/>
    <d v="2020-05-21T18:31:00"/>
    <s v="Doctorado"/>
    <x v="10"/>
    <s v="De vez en cuando (1 o 2 veces al mes)"/>
    <s v="De vez en cuando (1 o 2 veces al mes)"/>
    <s v="Seguiré usando los servicios de la biblioteca con la misma frecuencia que expuse en la pregunta anterior"/>
    <x v="8"/>
    <s v="F. Derecho (Departamentos,Criminología)"/>
    <m/>
    <s v="bibliotecas municipales"/>
    <m/>
    <m/>
    <m/>
    <m/>
    <m/>
    <s v="Sí"/>
    <s v="Sí"/>
    <n v="5"/>
    <m/>
    <m/>
    <m/>
    <m/>
    <n v="3"/>
    <m/>
    <n v="2"/>
    <n v="3"/>
    <m/>
    <m/>
    <m/>
    <n v="4"/>
    <n v="4"/>
    <m/>
    <n v="4"/>
    <s v="No"/>
    <n v="4"/>
    <n v="2"/>
    <s v="Twitter|Youtube"/>
    <m/>
    <m/>
    <m/>
    <m/>
    <m/>
    <m/>
    <m/>
    <s v="No"/>
    <s v="No"/>
    <m/>
    <n v="4"/>
    <n v="5"/>
    <s v="4, satisfecho"/>
    <s v="Mejorado"/>
    <s v="me gustaría conectar el servicio de lecturas digitales de la biblioteca a mi libro electrónico"/>
  </r>
  <r>
    <s v=""/>
    <s v=""/>
    <s v="Ciencias Sociales"/>
    <d v="2020-05-21T18:27:00"/>
    <s v="Doctorado"/>
    <x v="1"/>
    <s v="De vez en cuando (1 o 2 veces al mes)"/>
    <s v="De vez en cuando (1 o 2 veces al mes)"/>
    <s v="Seguiré usando los servicios de la biblioteca con la misma frecuencia que expuse en la pregunta anterior"/>
    <x v="9"/>
    <s v="F. Ciencias Políticas y Sociología"/>
    <s v="F. Ciencias Políticas y Sociología"/>
    <m/>
    <m/>
    <m/>
    <m/>
    <m/>
    <m/>
    <s v="No"/>
    <s v="No"/>
    <n v="1"/>
    <n v="5"/>
    <n v="4"/>
    <n v="4"/>
    <n v="4"/>
    <n v="4"/>
    <n v="3"/>
    <n v="3"/>
    <n v="4"/>
    <n v="4"/>
    <m/>
    <n v="3"/>
    <n v="4"/>
    <n v="4"/>
    <n v="4"/>
    <n v="3"/>
    <s v="Sí"/>
    <n v="5"/>
    <n v="4"/>
    <s v="Facebook|Youtube"/>
    <m/>
    <m/>
    <m/>
    <m/>
    <m/>
    <m/>
    <m/>
    <s v="No"/>
    <s v="No"/>
    <m/>
    <n v="1"/>
    <n v="1"/>
    <s v="4, satisfecho"/>
    <s v="Mejorado"/>
    <m/>
  </r>
  <r>
    <s v=""/>
    <s v=""/>
    <s v="Ciencias de la Salud"/>
    <d v="2020-05-21T18:26:00"/>
    <s v="Grado y doble grado"/>
    <x v="12"/>
    <s v="De vez en cuando (1 o 2 veces al mes)"/>
    <s v="Solo en época de exámenes"/>
    <s v="Seguiré usando los servicios de la biblioteca con la misma frecuencia que expuse en la pregunta anterior"/>
    <x v="15"/>
    <s v="Biblioteca Maria Zambrano (Filología / Derecho)"/>
    <s v="Biblioteca Histórica"/>
    <m/>
    <m/>
    <m/>
    <m/>
    <m/>
    <m/>
    <s v="No"/>
    <s v="Sí"/>
    <n v="2"/>
    <n v="2"/>
    <n v="3"/>
    <n v="1"/>
    <n v="5"/>
    <n v="4"/>
    <n v="5"/>
    <n v="1"/>
    <n v="3"/>
    <n v="4"/>
    <m/>
    <n v="5"/>
    <n v="4"/>
    <n v="4"/>
    <n v="3"/>
    <n v="5"/>
    <s v="No"/>
    <n v="4"/>
    <n v="2"/>
    <s v="Twitter|Youtube|Instagram"/>
    <m/>
    <m/>
    <m/>
    <m/>
    <m/>
    <m/>
    <m/>
    <s v="Sí"/>
    <s v="No"/>
    <m/>
    <n v="5"/>
    <n v="3"/>
    <s v="4, satisfecho"/>
    <s v="Igual"/>
    <m/>
  </r>
  <r>
    <s v=""/>
    <s v=""/>
    <s v="Ciencias de la Salud"/>
    <d v="2020-05-21T18:08:00"/>
    <s v="Grado y doble grado"/>
    <x v="12"/>
    <s v="De vez en cuando (1 o 2 veces al mes)"/>
    <s v="De vez en cuando (1 o 2 veces al mes)"/>
    <s v="Seguiré usando los servicios de la biblioteca con la misma frecuencia que expuse en la pregunta anterior"/>
    <x v="15"/>
    <s v="Biblioteca Maria Zambrano (Filología / Derecho)"/>
    <m/>
    <m/>
    <m/>
    <m/>
    <m/>
    <m/>
    <m/>
    <s v="No"/>
    <s v="No"/>
    <n v="1"/>
    <n v="2"/>
    <n v="2"/>
    <n v="3"/>
    <n v="4"/>
    <n v="5"/>
    <n v="5"/>
    <n v="1"/>
    <n v="5"/>
    <n v="3"/>
    <m/>
    <n v="3"/>
    <n v="3"/>
    <m/>
    <n v="3"/>
    <n v="3"/>
    <s v="No"/>
    <n v="3"/>
    <n v="3"/>
    <s v="Twitter|Instagram"/>
    <m/>
    <m/>
    <m/>
    <m/>
    <m/>
    <m/>
    <m/>
    <s v="No"/>
    <s v="No"/>
    <m/>
    <n v="3"/>
    <n v="3"/>
    <s v="4, satisfecho"/>
    <m/>
    <m/>
  </r>
  <r>
    <s v=""/>
    <s v=""/>
    <s v="Humanidades"/>
    <d v="2020-05-21T18:04:00"/>
    <s v="Grado y doble grado"/>
    <x v="7"/>
    <s v="Muy frecuentemente (3 o más veces por semana)"/>
    <s v="De vez en cuando (1 o 2 veces al mes)"/>
    <s v="Seguiré usando los servicios de la biblioteca con la misma frecuencia que expuse en la pregunta anterior"/>
    <x v="14"/>
    <s v="F. Filosofía"/>
    <s v="Biblioteca Maria Zambrano (Filología / Derecho)"/>
    <m/>
    <m/>
    <m/>
    <m/>
    <m/>
    <m/>
    <s v="Sí"/>
    <s v="Sí"/>
    <n v="1"/>
    <n v="2"/>
    <n v="3"/>
    <n v="5"/>
    <n v="5"/>
    <n v="5"/>
    <n v="5"/>
    <n v="1"/>
    <n v="1"/>
    <n v="1"/>
    <m/>
    <n v="2"/>
    <n v="4"/>
    <n v="4"/>
    <n v="2"/>
    <n v="2"/>
    <s v="No"/>
    <n v="3"/>
    <n v="1"/>
    <s v="Twitter|Facebook|Youtube|Instagram"/>
    <m/>
    <m/>
    <m/>
    <m/>
    <m/>
    <m/>
    <m/>
    <s v="No"/>
    <s v="No"/>
    <m/>
    <n v="4"/>
    <n v="3"/>
    <s v="3, normal"/>
    <s v="Igual"/>
    <s v="Los ejemplares de libros que habitualmente piden los profesores, las lectras que no cambian durante los años que dicho profesor imparte la asignatura y de cuya lectura es obligatoria para un trabajo o una pregunta en el propio examen que vale la mitad de la nota, no hay ejemplares suficientes ni un ejemplar subido a la biblioteca virtual, lo que dificulta la tarea para el estudiante.  Puestos de lectura. mejorar la instalacion electrica ya que aun cuando no esta la biblioteca ni al 50%, la luz se va. Y si tu ordenador tiene poca bateria y no te das cuenta de que la luz se ha ido, te quedas sin lo que estabas haciendo. Personal de la Biblioteca. En su mayoria son bastante simpaticos a la hora de preguntarles una duda, pero hay un par que mejor que no trabajen cara al publico, que parece que de un momento a otro te van a saltar a la yugular. En verano es un horno, la climatizacion seria alo a tener en cuenta para proximas obras"/>
  </r>
  <r>
    <s v=""/>
    <s v=""/>
    <s v="Humanidades"/>
    <d v="2020-05-21T17:53:00"/>
    <s v="Grado y doble grado"/>
    <x v="3"/>
    <s v="De vez en cuando (1 o 2 veces al mes)"/>
    <s v="Frecuentemente (1 o 2 veces por semana)"/>
    <s v="Seguiré usando los servicios de la biblioteca con la misma frecuencia que expuse en la pregunta anterior"/>
    <x v="3"/>
    <s v="F. Ciencias de la Información"/>
    <m/>
    <m/>
    <m/>
    <m/>
    <m/>
    <m/>
    <m/>
    <s v="No"/>
    <s v="Sí"/>
    <n v="4"/>
    <n v="2"/>
    <n v="4"/>
    <n v="4"/>
    <n v="4"/>
    <n v="5"/>
    <n v="2"/>
    <n v="2"/>
    <n v="5"/>
    <n v="4"/>
    <m/>
    <n v="4"/>
    <n v="5"/>
    <n v="2"/>
    <n v="3"/>
    <n v="4"/>
    <s v="Sí"/>
    <n v="3"/>
    <n v="5"/>
    <s v="Twitter|Instagram"/>
    <m/>
    <m/>
    <m/>
    <m/>
    <m/>
    <m/>
    <m/>
    <s v="Sí"/>
    <s v="No"/>
    <m/>
    <n v="4"/>
    <n v="4"/>
    <s v="5, muy satisfecho"/>
    <s v="Igual"/>
    <m/>
  </r>
  <r>
    <s v=""/>
    <s v=""/>
    <s v="Humanidades"/>
    <d v="2020-05-21T17:51:00"/>
    <s v="Doctorado"/>
    <x v="7"/>
    <s v="De vez en cuando (1 o 2 veces al mes)"/>
    <s v="Frecuentemente (1 o 2 veces por semana)"/>
    <s v="Tengo que ir necesariamente para consultar los documentos que están ubicados en la biblioteca"/>
    <x v="14"/>
    <s v="Biblioteca Maria Zambrano (Filología / Derecho)"/>
    <m/>
    <m/>
    <m/>
    <m/>
    <m/>
    <m/>
    <m/>
    <s v="Sí"/>
    <s v="Sí"/>
    <n v="4"/>
    <n v="4"/>
    <n v="3"/>
    <n v="4"/>
    <n v="3"/>
    <n v="3"/>
    <n v="2"/>
    <n v="3"/>
    <n v="4"/>
    <n v="5"/>
    <m/>
    <n v="4"/>
    <n v="5"/>
    <n v="5"/>
    <n v="5"/>
    <n v="4"/>
    <s v="Sí"/>
    <n v="5"/>
    <n v="4"/>
    <s v="Twitter|Facebook"/>
    <m/>
    <m/>
    <m/>
    <m/>
    <m/>
    <m/>
    <m/>
    <s v="Sí"/>
    <s v="Sí"/>
    <s v="Muy útil"/>
    <n v="5"/>
    <n v="5"/>
    <s v="5, muy satisfecho"/>
    <s v="Mejorado mucho"/>
    <m/>
  </r>
  <r>
    <s v=""/>
    <s v=""/>
    <s v="Humanidades"/>
    <d v="2020-05-21T17:51:00"/>
    <s v="Grado y doble grado"/>
    <x v="3"/>
    <s v="Frecuentemente (1 o 2 veces por semana)"/>
    <s v="Frecuentemente (1 o 2 veces por semana)"/>
    <s v="Tengo que ir necesariamente para consultar los documentos que están ubicados en la biblioteca"/>
    <x v="3"/>
    <m/>
    <m/>
    <m/>
    <m/>
    <m/>
    <m/>
    <m/>
    <m/>
    <s v="Sí"/>
    <s v="Sí"/>
    <n v="5"/>
    <n v="1"/>
    <n v="2"/>
    <n v="4"/>
    <n v="3"/>
    <n v="4"/>
    <n v="1"/>
    <m/>
    <n v="5"/>
    <n v="5"/>
    <m/>
    <n v="5"/>
    <n v="5"/>
    <n v="4"/>
    <n v="4"/>
    <n v="4"/>
    <s v="Sí"/>
    <n v="4"/>
    <n v="4"/>
    <s v="Facebook|Instagram"/>
    <m/>
    <m/>
    <m/>
    <m/>
    <m/>
    <m/>
    <m/>
    <s v="No"/>
    <s v="No"/>
    <m/>
    <n v="5"/>
    <n v="5"/>
    <s v="5, muy satisfecho"/>
    <s v="Mejorado"/>
    <m/>
  </r>
  <r>
    <s v=""/>
    <s v=""/>
    <s v="Ciencias Sociales"/>
    <d v="2020-05-21T17:47:00"/>
    <s v="Doctorado"/>
    <x v="13"/>
    <s v="De vez en cuando (1 o 2 veces al mes)"/>
    <s v="De vez en cuando (1 o 2 veces al mes)"/>
    <s v="Creo que voy a acudir con menos frecuencia a la biblioteca y usaré más la biblioteca virtual"/>
    <x v="16"/>
    <m/>
    <m/>
    <m/>
    <m/>
    <m/>
    <m/>
    <m/>
    <m/>
    <s v="Sí"/>
    <s v="Sí"/>
    <n v="4"/>
    <n v="3"/>
    <n v="2"/>
    <n v="4"/>
    <n v="3"/>
    <n v="3"/>
    <n v="2"/>
    <n v="4"/>
    <n v="2"/>
    <n v="4"/>
    <m/>
    <n v="5"/>
    <n v="5"/>
    <n v="4"/>
    <n v="5"/>
    <n v="5"/>
    <s v="Sí"/>
    <n v="3"/>
    <m/>
    <s v="Twitter|LinkedIn"/>
    <m/>
    <m/>
    <m/>
    <m/>
    <m/>
    <m/>
    <m/>
    <s v="Sí"/>
    <s v="No"/>
    <m/>
    <n v="5"/>
    <n v="5"/>
    <s v="5, muy satisfecho"/>
    <s v="Mejorado"/>
    <m/>
  </r>
  <r>
    <s v=""/>
    <s v=""/>
    <s v="Humanidades"/>
    <d v="2020-05-21T17:40:00"/>
    <s v="Grado y doble grado"/>
    <x v="5"/>
    <s v="De vez en cuando (1 o 2 veces al mes)"/>
    <s v="De vez en cuando (1 o 2 veces al mes)"/>
    <s v="Seguiré usando los servicios de la biblioteca con la misma frecuencia que expuse en la pregunta anterior"/>
    <x v="6"/>
    <s v="F. Filología (Clásicas o General)"/>
    <s v="Biblioteca Maria Zambrano (Filología / Derecho)"/>
    <m/>
    <m/>
    <m/>
    <m/>
    <m/>
    <m/>
    <s v="Sí"/>
    <s v="Sí"/>
    <n v="5"/>
    <m/>
    <m/>
    <n v="4"/>
    <n v="4"/>
    <n v="3"/>
    <n v="4"/>
    <n v="3"/>
    <n v="4"/>
    <n v="5"/>
    <m/>
    <n v="3"/>
    <n v="5"/>
    <n v="3"/>
    <n v="5"/>
    <n v="4"/>
    <s v="Sí"/>
    <n v="3"/>
    <n v="3"/>
    <s v="No uso ninguna red social"/>
    <m/>
    <m/>
    <m/>
    <m/>
    <m/>
    <m/>
    <m/>
    <s v="No"/>
    <s v="No"/>
    <m/>
    <n v="4"/>
    <n v="5"/>
    <s v="4, satisfecho"/>
    <s v="Empeorado"/>
    <s v="La obligatoriedad de pedir los libros online antes de recogerlos me parece un retroceso y sin duda es más incómodo que poder acudir a pedirlos directamente a la biblioteca. Sugiero que el antiguo método se mantenga como opción junto al nuevo."/>
  </r>
  <r>
    <s v=""/>
    <s v=""/>
    <s v="Humanidades"/>
    <d v="2020-05-21T17:38:00"/>
    <s v="Otros (Universidad para mayores, títulos propios, curso de idiomas, etc)"/>
    <x v="6"/>
    <s v="Frecuentemente (1 o 2 veces por semana)"/>
    <s v="Frecuentemente (1 o 2 veces por semana)"/>
    <s v="Seguiré usando los servicios de la biblioteca con la misma frecuencia que expuse en la pregunta anterior"/>
    <x v="8"/>
    <s v="F. Filología (Clásicas o General)"/>
    <s v="F. Ciencias Políticas y Sociología"/>
    <s v="casa Velazquez"/>
    <m/>
    <m/>
    <m/>
    <m/>
    <m/>
    <s v="Sí"/>
    <s v="Sí"/>
    <n v="5"/>
    <n v="2"/>
    <n v="1"/>
    <n v="5"/>
    <n v="1"/>
    <n v="2"/>
    <n v="1"/>
    <n v="3"/>
    <n v="3"/>
    <n v="4"/>
    <m/>
    <n v="4"/>
    <n v="3"/>
    <n v="4"/>
    <n v="5"/>
    <n v="4"/>
    <s v="No"/>
    <n v="3"/>
    <n v="4"/>
    <s v="Facebook|Youtube|Instagram|LinkedIn"/>
    <m/>
    <m/>
    <m/>
    <m/>
    <m/>
    <m/>
    <m/>
    <s v="No"/>
    <s v="No"/>
    <m/>
    <n v="4"/>
    <n v="5"/>
    <s v="4, satisfecho"/>
    <s v="Mejorado mucho"/>
    <s v="En caso que dura esta situación para el verano, abrir con citas previas la biblioteca en Verana para prestamos de libros al menos para los doctorando"/>
  </r>
  <r>
    <s v=""/>
    <s v=""/>
    <s v="Ciencias Sociales"/>
    <d v="2020-05-21T17:35:00"/>
    <s v="Doctorado"/>
    <x v="11"/>
    <s v="Muy frecuentemente (3 o más veces por semana)"/>
    <s v="Muy frecuentemente (3 o más veces por semana)"/>
    <s v="Solo haré uso de la biblioteca virtual y de sus recursos electrónicos"/>
    <x v="13"/>
    <m/>
    <m/>
    <s v="Biblioteca Centro cultural Antonio Machado"/>
    <m/>
    <m/>
    <m/>
    <m/>
    <m/>
    <s v="No"/>
    <s v="No"/>
    <n v="1"/>
    <n v="5"/>
    <n v="4"/>
    <n v="1"/>
    <n v="2"/>
    <n v="3"/>
    <n v="1"/>
    <n v="1"/>
    <n v="4"/>
    <n v="4"/>
    <m/>
    <n v="4"/>
    <n v="5"/>
    <n v="4"/>
    <n v="4"/>
    <n v="3"/>
    <s v="Sí"/>
    <n v="4"/>
    <n v="2"/>
    <s v="Facebook"/>
    <m/>
    <m/>
    <m/>
    <m/>
    <m/>
    <m/>
    <m/>
    <s v="Sí"/>
    <s v="Sí"/>
    <m/>
    <n v="5"/>
    <n v="5"/>
    <s v="5, muy satisfecho"/>
    <s v="Mejorado"/>
    <m/>
  </r>
  <r>
    <s v=""/>
    <s v=""/>
    <s v="Ciencias Experimentales"/>
    <d v="2020-05-21T17:27:00"/>
    <s v="Grado y doble grado"/>
    <x v="14"/>
    <s v="De vez en cuando (1 o 2 veces al mes)"/>
    <s v="Frecuentemente (1 o 2 veces por semana)"/>
    <s v="Seguiré usando los servicios de la biblioteca con la misma frecuencia que expuse en la pregunta anterior"/>
    <x v="1"/>
    <m/>
    <m/>
    <m/>
    <m/>
    <m/>
    <m/>
    <m/>
    <m/>
    <s v="Sí"/>
    <s v="No"/>
    <n v="4"/>
    <n v="3"/>
    <n v="2"/>
    <n v="2"/>
    <n v="4"/>
    <n v="3"/>
    <n v="3"/>
    <n v="1"/>
    <n v="4"/>
    <n v="5"/>
    <m/>
    <n v="3"/>
    <n v="5"/>
    <n v="3"/>
    <n v="3"/>
    <n v="5"/>
    <s v="No"/>
    <n v="3"/>
    <n v="3"/>
    <s v="Twitter|Youtube|Instagram"/>
    <m/>
    <m/>
    <m/>
    <m/>
    <m/>
    <m/>
    <m/>
    <s v="Sí"/>
    <s v="No"/>
    <m/>
    <n v="5"/>
    <n v="5"/>
    <s v="5, muy satisfecho"/>
    <m/>
    <m/>
  </r>
  <r>
    <s v=""/>
    <s v=""/>
    <s v="Ciencias de la Salud"/>
    <d v="2020-05-21T17:26:00"/>
    <s v="Grado y doble grado"/>
    <x v="15"/>
    <s v="Muy frecuentemente (3 o más veces por semana)"/>
    <s v="De vez en cuando (1 o 2 veces al mes)"/>
    <s v="Seguiré usando los servicios de la biblioteca con la misma frecuencia que expuse en la pregunta anterior"/>
    <x v="5"/>
    <s v="Biblioteca Maria Zambrano (Filología / Derecho)"/>
    <s v="F. Medicina"/>
    <s v="Biblioteca Antonio Mingote"/>
    <m/>
    <m/>
    <m/>
    <m/>
    <m/>
    <s v="No"/>
    <s v="Sí"/>
    <n v="3"/>
    <n v="4"/>
    <n v="3"/>
    <n v="1"/>
    <n v="5"/>
    <n v="5"/>
    <n v="4"/>
    <n v="2"/>
    <n v="5"/>
    <n v="5"/>
    <m/>
    <n v="5"/>
    <n v="5"/>
    <n v="4"/>
    <n v="3"/>
    <n v="4"/>
    <s v="No"/>
    <n v="4"/>
    <n v="3"/>
    <s v="Twitter|Instagram"/>
    <m/>
    <m/>
    <m/>
    <m/>
    <m/>
    <m/>
    <m/>
    <s v="Sí"/>
    <s v="No"/>
    <m/>
    <n v="4"/>
    <n v="5"/>
    <s v="5, muy satisfecho"/>
    <s v="Mejorado"/>
    <m/>
  </r>
  <r>
    <s v=""/>
    <s v=""/>
    <s v="Ciencias Experimentales"/>
    <d v="2020-05-21T17:22:00"/>
    <s v="Grado y doble grado"/>
    <x v="16"/>
    <s v="Muy frecuentemente (3 o más veces por semana)"/>
    <s v="De vez en cuando (1 o 2 veces al mes)"/>
    <s v="Solo haré uso de la biblioteca virtual y de sus recursos electrónicos|Procuraré buscar la información que necesito fuera de la biblioteca"/>
    <x v="17"/>
    <s v="F. Ciencias Físicas"/>
    <s v="F. Ciencias Biológicas"/>
    <m/>
    <m/>
    <m/>
    <m/>
    <m/>
    <m/>
    <s v="Sí"/>
    <s v="Sí"/>
    <n v="3"/>
    <n v="1"/>
    <n v="3"/>
    <n v="1"/>
    <n v="5"/>
    <n v="4"/>
    <n v="5"/>
    <n v="1"/>
    <n v="3"/>
    <n v="3"/>
    <m/>
    <n v="1"/>
    <n v="4"/>
    <n v="2"/>
    <n v="2"/>
    <n v="3"/>
    <s v="No"/>
    <n v="1"/>
    <n v="2"/>
    <s v="Twitter|Youtube|Instagram"/>
    <m/>
    <m/>
    <m/>
    <m/>
    <m/>
    <m/>
    <m/>
    <s v="No"/>
    <s v="No"/>
    <m/>
    <n v="5"/>
    <n v="5"/>
    <s v="3, normal"/>
    <s v="Igual"/>
    <s v="Me gustaría que los libros en físico se encontrasen de forma online ya que con esta situación del COVID no hay otra forma de obtenerlos"/>
  </r>
  <r>
    <s v=""/>
    <s v=""/>
    <s v="Ciencias de la Salud"/>
    <d v="2020-05-21T17:21:00"/>
    <s v="Grado y doble grado"/>
    <x v="15"/>
    <s v="Nunca"/>
    <s v="Solo en época de exámenes"/>
    <s v="Seguiré usando los servicios de la biblioteca con la misma frecuencia que expuse en la pregunta anterior"/>
    <x v="18"/>
    <s v="Biblioteca Maria Zambrano (Filología / Derecho)"/>
    <m/>
    <m/>
    <m/>
    <m/>
    <m/>
    <m/>
    <m/>
    <s v="No"/>
    <s v="No"/>
    <n v="1"/>
    <n v="3"/>
    <n v="2"/>
    <n v="5"/>
    <n v="5"/>
    <n v="5"/>
    <n v="5"/>
    <n v="2"/>
    <n v="1"/>
    <n v="2"/>
    <m/>
    <n v="2"/>
    <n v="3"/>
    <n v="3"/>
    <n v="2"/>
    <n v="4"/>
    <s v="Sí"/>
    <n v="2"/>
    <n v="2"/>
    <s v="Instagram"/>
    <m/>
    <m/>
    <m/>
    <m/>
    <m/>
    <m/>
    <m/>
    <s v="Sí"/>
    <s v="Sí"/>
    <s v="Muy útil"/>
    <n v="3"/>
    <n v="2"/>
    <s v="3, normal"/>
    <s v="Mejorado"/>
    <m/>
  </r>
  <r>
    <s v=""/>
    <s v=""/>
    <s v="Humanidades"/>
    <d v="2020-05-21T17:06:00"/>
    <s v="Grado y doble grado"/>
    <x v="6"/>
    <s v="Muy frecuentemente (3 o más veces por semana)"/>
    <s v="Nunca"/>
    <s v="Seguiré usando los servicios de la biblioteca con la misma frecuencia que expuse en la pregunta anterior|Tengo que ir necesariamente para consultar los documentos que están ubicados en la biblioteca"/>
    <x v="8"/>
    <s v="F. Filología (Clásicas o General)"/>
    <s v="F. Filosofía"/>
    <m/>
    <m/>
    <m/>
    <m/>
    <m/>
    <m/>
    <s v="No"/>
    <s v="No"/>
    <n v="2"/>
    <n v="1"/>
    <n v="1"/>
    <n v="4"/>
    <n v="5"/>
    <n v="4"/>
    <n v="4"/>
    <n v="4"/>
    <n v="3"/>
    <n v="4"/>
    <m/>
    <n v="2"/>
    <n v="1"/>
    <n v="2"/>
    <n v="2"/>
    <n v="3"/>
    <s v="No"/>
    <n v="2"/>
    <n v="2"/>
    <s v="Youtube|Instagram"/>
    <m/>
    <m/>
    <m/>
    <m/>
    <m/>
    <m/>
    <m/>
    <s v="No"/>
    <s v="No"/>
    <m/>
    <n v="4"/>
    <n v="5"/>
    <s v="4, satisfecho"/>
    <s v="Igual"/>
    <m/>
  </r>
  <r>
    <s v=""/>
    <s v=""/>
    <s v="Ciencias Sociales"/>
    <d v="2020-05-21T16:44:00"/>
    <s v="Doctorado"/>
    <x v="17"/>
    <s v="Frecuentemente (1 o 2 veces por semana)"/>
    <s v="Frecuentemente (1 o 2 veces por semana)"/>
    <s v="Seguiré usando los servicios de la biblioteca con la misma frecuencia que expuse en la pregunta anterior"/>
    <x v="16"/>
    <s v="F. Ciencias de la Documentación"/>
    <s v="F. Geografía e Historia"/>
    <m/>
    <m/>
    <m/>
    <m/>
    <m/>
    <m/>
    <s v="Sí"/>
    <s v="Sí"/>
    <n v="4"/>
    <n v="4"/>
    <n v="4"/>
    <n v="4"/>
    <n v="3"/>
    <n v="4"/>
    <n v="3"/>
    <n v="4"/>
    <n v="4"/>
    <n v="4"/>
    <m/>
    <n v="4"/>
    <n v="4"/>
    <n v="4"/>
    <n v="4"/>
    <n v="4"/>
    <s v="Sí"/>
    <n v="4"/>
    <n v="4"/>
    <s v="Twitter|Facebook|Instagram"/>
    <m/>
    <m/>
    <m/>
    <m/>
    <m/>
    <m/>
    <m/>
    <s v="Sí"/>
    <s v="No"/>
    <m/>
    <n v="4"/>
    <n v="4"/>
    <s v="4, satisfecho"/>
    <s v="Mejorado"/>
    <m/>
  </r>
  <r>
    <s v=""/>
    <s v=""/>
    <s v="Humanidades"/>
    <d v="2020-05-21T16:44:00"/>
    <s v="Grado y doble grado"/>
    <x v="7"/>
    <s v="De vez en cuando (1 o 2 veces al mes)"/>
    <s v="Solo en época de exámenes"/>
    <s v="Tengo que ir necesariamente para consultar los documentos que están ubicados en la biblioteca"/>
    <x v="14"/>
    <s v="Biblioteca Maria Zambrano (Filología / Derecho)"/>
    <m/>
    <m/>
    <m/>
    <m/>
    <m/>
    <m/>
    <m/>
    <s v="No"/>
    <s v="Sí"/>
    <n v="2"/>
    <n v="1"/>
    <n v="1"/>
    <n v="4"/>
    <n v="4"/>
    <n v="5"/>
    <n v="5"/>
    <n v="2"/>
    <n v="2"/>
    <n v="4"/>
    <m/>
    <n v="3"/>
    <n v="4"/>
    <n v="3"/>
    <n v="3"/>
    <n v="4"/>
    <s v="Sí"/>
    <n v="3"/>
    <n v="1"/>
    <s v="Twitter|Youtube|Instagram"/>
    <m/>
    <m/>
    <m/>
    <m/>
    <m/>
    <m/>
    <m/>
    <s v="No"/>
    <s v="No"/>
    <m/>
    <n v="4"/>
    <n v="4"/>
    <s v="4, satisfecho"/>
    <s v="Igual"/>
    <m/>
  </r>
  <r>
    <s v=""/>
    <s v=""/>
    <s v="Ciencias de la Salud"/>
    <d v="2020-05-21T16:38:00"/>
    <s v="Grado y doble grado"/>
    <x v="4"/>
    <s v="Frecuentemente (1 o 2 veces por semana)"/>
    <s v="Muy frecuentemente (3 o más veces por semana)"/>
    <s v="Seguiré usando los servicios de la biblioteca con la misma frecuencia que expuse en la pregunta anterior"/>
    <x v="5"/>
    <s v="F. Medicina"/>
    <s v="F. Ciencias Biológicas"/>
    <m/>
    <m/>
    <m/>
    <m/>
    <m/>
    <m/>
    <s v="Sí"/>
    <s v="Sí"/>
    <n v="3"/>
    <n v="4"/>
    <n v="3"/>
    <n v="3"/>
    <n v="4"/>
    <n v="3"/>
    <n v="3"/>
    <n v="3"/>
    <n v="4"/>
    <n v="4"/>
    <m/>
    <n v="4"/>
    <n v="4"/>
    <n v="4"/>
    <n v="4"/>
    <n v="3"/>
    <s v="Sí"/>
    <n v="4"/>
    <n v="4"/>
    <s v="Twitter|Facebook|Instagram|LinkedIn"/>
    <m/>
    <m/>
    <m/>
    <m/>
    <m/>
    <m/>
    <m/>
    <s v="Sí"/>
    <s v="No"/>
    <m/>
    <n v="4"/>
    <n v="4"/>
    <s v="4, satisfecho"/>
    <s v="Mejorado"/>
    <m/>
  </r>
  <r>
    <s v=""/>
    <s v=""/>
    <s v="Ciencias Experimentales"/>
    <d v="2020-05-21T15:26:00"/>
    <s v="Grado y doble grado"/>
    <x v="16"/>
    <s v="Muy frecuentemente (3 o más veces por semana)"/>
    <s v="Muy frecuentemente (3 o más veces por semana)"/>
    <s v="Seguiré usando los servicios de la biblioteca con la misma frecuencia que expuse en la pregunta anterior"/>
    <x v="17"/>
    <s v="F. Ciencias Geológicas"/>
    <s v="F. Ciencias Físicas"/>
    <m/>
    <m/>
    <m/>
    <m/>
    <m/>
    <m/>
    <s v="No"/>
    <s v="Sí"/>
    <n v="5"/>
    <n v="1"/>
    <n v="5"/>
    <n v="1"/>
    <n v="5"/>
    <n v="2"/>
    <n v="1"/>
    <n v="2"/>
    <n v="5"/>
    <n v="5"/>
    <m/>
    <n v="5"/>
    <n v="5"/>
    <n v="5"/>
    <n v="5"/>
    <n v="5"/>
    <s v="Sí"/>
    <n v="5"/>
    <n v="5"/>
    <s v="Twitter|Instagram"/>
    <m/>
    <m/>
    <m/>
    <m/>
    <m/>
    <m/>
    <m/>
    <s v="Sí"/>
    <s v="Sí"/>
    <s v="Muy útil"/>
    <n v="5"/>
    <n v="5"/>
    <s v="5, muy satisfecho"/>
    <s v="Mejorado mucho"/>
    <m/>
  </r>
  <r>
    <s v=""/>
    <s v=""/>
    <s v="Humanidades"/>
    <d v="2020-05-21T14:56:00"/>
    <s v="Grado y doble grado"/>
    <x v="2"/>
    <s v="Frecuentemente (1 o 2 veces por semana)"/>
    <s v="Frecuentemente (1 o 2 veces por semana)"/>
    <s v="Seguiré usando los servicios de la biblioteca con la misma frecuencia que expuse en la pregunta anterior"/>
    <x v="2"/>
    <m/>
    <m/>
    <s v="Biblioteca Miguel Hernández Biblioteca Luis Rosales Biblioteca Reina Sofía Biblioteca Villa de Vallecas"/>
    <m/>
    <m/>
    <m/>
    <m/>
    <m/>
    <s v="No"/>
    <s v="Sí"/>
    <n v="1"/>
    <n v="4"/>
    <n v="4"/>
    <n v="2"/>
    <n v="3"/>
    <n v="5"/>
    <n v="4"/>
    <n v="3"/>
    <n v="2"/>
    <n v="2"/>
    <m/>
    <n v="3"/>
    <n v="2"/>
    <n v="3"/>
    <n v="2"/>
    <n v="2"/>
    <s v="No"/>
    <n v="3"/>
    <n v="1"/>
    <s v="Instagram"/>
    <m/>
    <m/>
    <m/>
    <m/>
    <m/>
    <m/>
    <m/>
    <s v="No"/>
    <s v="No"/>
    <m/>
    <n v="2"/>
    <n v="1"/>
    <s v="2, insatisfecho"/>
    <s v="Igual"/>
    <m/>
  </r>
  <r>
    <s v=""/>
    <s v=""/>
    <s v="Humanidades"/>
    <d v="2020-05-21T14:56:00"/>
    <s v="Máster"/>
    <x v="3"/>
    <s v="Muy frecuentemente (3 o más veces por semana)"/>
    <s v="Frecuentemente (1 o 2 veces por semana)"/>
    <s v="Seguiré usando los servicios de la biblioteca con la misma frecuencia que expuse en la pregunta anterior"/>
    <x v="3"/>
    <s v="F. Geografía e Historia"/>
    <s v="F. Filosofía"/>
    <s v="Biblioteca del Museo Nacional Centro de Arte Reina Sofía"/>
    <m/>
    <m/>
    <m/>
    <m/>
    <m/>
    <s v="Sí"/>
    <s v="Sí"/>
    <n v="5"/>
    <n v="1"/>
    <n v="1"/>
    <n v="3"/>
    <n v="4"/>
    <n v="3"/>
    <n v="4"/>
    <n v="3"/>
    <n v="5"/>
    <n v="5"/>
    <m/>
    <n v="3"/>
    <n v="5"/>
    <n v="5"/>
    <n v="4"/>
    <n v="5"/>
    <s v="Sí"/>
    <n v="5"/>
    <n v="5"/>
    <s v="Instagram"/>
    <m/>
    <m/>
    <m/>
    <m/>
    <m/>
    <m/>
    <m/>
    <s v="No"/>
    <s v="No"/>
    <m/>
    <n v="5"/>
    <n v="5"/>
    <s v="5, muy satisfecho"/>
    <s v="Mejorado"/>
    <m/>
  </r>
  <r>
    <s v=""/>
    <s v=""/>
    <s v="Ciencias Sociales"/>
    <d v="2020-05-21T14:54:00"/>
    <s v="Grado y doble grado"/>
    <x v="10"/>
    <s v="Solo en época de exámenes"/>
    <s v="De vez en cuando (1 o 2 veces al mes)"/>
    <s v="Seguiré usando los servicios de la biblioteca con la misma frecuencia que expuse en la pregunta anterior"/>
    <x v="8"/>
    <m/>
    <m/>
    <s v="La biblioteca María Moliner, Villaverde."/>
    <m/>
    <m/>
    <m/>
    <m/>
    <m/>
    <s v="No"/>
    <s v="No"/>
    <n v="4"/>
    <n v="4"/>
    <n v="2"/>
    <n v="3"/>
    <n v="4"/>
    <n v="5"/>
    <n v="5"/>
    <n v="3"/>
    <n v="2"/>
    <n v="3"/>
    <m/>
    <n v="4"/>
    <n v="4"/>
    <n v="4"/>
    <n v="4"/>
    <n v="3"/>
    <s v="No"/>
    <n v="4"/>
    <n v="3"/>
    <s v="Twitter|Youtube|Instagram"/>
    <m/>
    <m/>
    <m/>
    <m/>
    <m/>
    <m/>
    <m/>
    <s v="No"/>
    <s v="No"/>
    <m/>
    <n v="3"/>
    <n v="2"/>
    <s v="3, normal"/>
    <s v="Igual"/>
    <m/>
  </r>
  <r>
    <s v=""/>
    <s v=""/>
    <s v="Humanidades"/>
    <d v="2020-05-21T14:30:00"/>
    <s v="Otros (Universidad para mayores, títulos propios, curso de idiomas, etc)"/>
    <x v="7"/>
    <s v="De vez en cuando (1 o 2 veces al mes)"/>
    <s v="De vez en cuando (1 o 2 veces al mes)"/>
    <s v="Seguiré usando los servicios de la biblioteca con la misma frecuencia que expuse en la pregunta anterior"/>
    <x v="14"/>
    <m/>
    <m/>
    <m/>
    <m/>
    <m/>
    <m/>
    <m/>
    <m/>
    <s v="No"/>
    <s v="No"/>
    <n v="3"/>
    <n v="3"/>
    <n v="3"/>
    <n v="2"/>
    <n v="5"/>
    <n v="3"/>
    <n v="3"/>
    <n v="3"/>
    <n v="3"/>
    <n v="3"/>
    <m/>
    <n v="3"/>
    <n v="4"/>
    <n v="3"/>
    <n v="3"/>
    <n v="3"/>
    <s v="No"/>
    <n v="3"/>
    <n v="2"/>
    <m/>
    <m/>
    <m/>
    <m/>
    <m/>
    <m/>
    <m/>
    <m/>
    <s v="No"/>
    <s v="No"/>
    <m/>
    <n v="3"/>
    <n v="3"/>
    <s v="3, normal"/>
    <m/>
    <s v="El estado de los libros que he necesitado coger prestados era tan lamentable que los he tenido que devolver porque estaban llenos de apuntes y subrayados que dificultaban e impedían su lectura, estaban desencuadernados, es decir despegadas las pastas y hojas, y amarillento de puro viejo, que daba asco pasar las hojas. Se trataba de libros de Historia. En la 7.2 no tengo opinión porque es mi primer curso."/>
  </r>
  <r>
    <s v=""/>
    <s v=""/>
    <s v="Ciencias de la Salud"/>
    <d v="2020-05-21T14:23:00"/>
    <s v="Otros (Universidad para mayores, títulos propios, curso de idiomas, etc)"/>
    <x v="18"/>
    <s v="De vez en cuando (1 o 2 veces al mes)"/>
    <s v="Frecuentemente (1 o 2 veces por semana)"/>
    <s v="Seguiré usando los servicios de la biblioteca con la misma frecuencia que expuse en la pregunta anterior"/>
    <x v="18"/>
    <s v="F. Medicina"/>
    <s v="F. Enfermería, Fisioterapia y Podología"/>
    <m/>
    <m/>
    <m/>
    <m/>
    <m/>
    <m/>
    <s v="No"/>
    <s v="Sí"/>
    <n v="4"/>
    <n v="4"/>
    <n v="4"/>
    <n v="2"/>
    <n v="5"/>
    <n v="3"/>
    <n v="5"/>
    <n v="4"/>
    <n v="5"/>
    <n v="5"/>
    <m/>
    <n v="5"/>
    <n v="5"/>
    <n v="4"/>
    <n v="3"/>
    <n v="4"/>
    <s v="Sí"/>
    <n v="4"/>
    <n v="3"/>
    <s v="Facebook"/>
    <m/>
    <m/>
    <m/>
    <m/>
    <m/>
    <m/>
    <m/>
    <s v="Sí"/>
    <s v="No"/>
    <m/>
    <n v="5"/>
    <n v="5"/>
    <s v="5, muy satisfecho"/>
    <s v="Mejorado"/>
    <m/>
  </r>
  <r>
    <s v=""/>
    <s v=""/>
    <s v="Ciencias Experimentales"/>
    <d v="2020-05-21T14:19:00"/>
    <s v="Grado y doble grado"/>
    <x v="8"/>
    <s v="Frecuentemente (1 o 2 veces por semana)"/>
    <s v="De vez en cuando (1 o 2 veces al mes)"/>
    <s v="Creo que voy a acudir con menos frecuencia a la biblioteca y usaré más la biblioteca virtual"/>
    <x v="12"/>
    <s v="F. Ciencias Físicas"/>
    <m/>
    <s v="Biblioteca UNED, biblioteca de arquitectura de la politécnica."/>
    <m/>
    <m/>
    <m/>
    <m/>
    <m/>
    <s v="Sí"/>
    <s v="Sí"/>
    <n v="4"/>
    <n v="1"/>
    <n v="2"/>
    <n v="2"/>
    <n v="5"/>
    <n v="5"/>
    <n v="5"/>
    <n v="4"/>
    <n v="2"/>
    <n v="4"/>
    <m/>
    <n v="5"/>
    <n v="5"/>
    <n v="4"/>
    <n v="3"/>
    <n v="5"/>
    <s v="No"/>
    <n v="4"/>
    <n v="1"/>
    <s v="Twitter|Youtube|Instagram|Reddit"/>
    <m/>
    <m/>
    <m/>
    <m/>
    <m/>
    <m/>
    <m/>
    <s v="Sí"/>
    <s v="No"/>
    <m/>
    <n v="5"/>
    <n v="5"/>
    <s v="4, satisfecho"/>
    <s v="Mejorado"/>
    <m/>
  </r>
  <r>
    <s v=""/>
    <s v=""/>
    <s v="Ciencias Sociales"/>
    <d v="2020-05-21T14:15:00"/>
    <s v="Grado y doble grado"/>
    <x v="13"/>
    <s v="Frecuentemente (1 o 2 veces por semana)"/>
    <s v="Nunca"/>
    <s v="Seguiré usando los servicios de la biblioteca con la misma frecuencia que expuse en la pregunta anterior"/>
    <x v="16"/>
    <s v="F. Ciencias Económicas y Empresariales"/>
    <s v="F. Ciencias Políticas y Sociología"/>
    <m/>
    <m/>
    <m/>
    <m/>
    <m/>
    <m/>
    <s v="No"/>
    <s v="Sí"/>
    <n v="4"/>
    <n v="1"/>
    <n v="1"/>
    <n v="2"/>
    <n v="3"/>
    <n v="1"/>
    <n v="1"/>
    <n v="2"/>
    <n v="4"/>
    <n v="4"/>
    <m/>
    <n v="1"/>
    <n v="2"/>
    <n v="4"/>
    <n v="2"/>
    <n v="3"/>
    <s v="No"/>
    <n v="4"/>
    <n v="4"/>
    <s v="Twitter|Instagram"/>
    <m/>
    <m/>
    <m/>
    <m/>
    <m/>
    <m/>
    <m/>
    <s v="No"/>
    <s v="No"/>
    <m/>
    <n v="4"/>
    <n v="4"/>
    <s v="4, satisfecho"/>
    <s v="Mejorado"/>
    <m/>
  </r>
  <r>
    <s v=""/>
    <s v=""/>
    <s v="Humanidades"/>
    <d v="2020-05-21T14:12:00"/>
    <s v="Grado y doble grado"/>
    <x v="6"/>
    <s v="De vez en cuando (1 o 2 veces al mes)"/>
    <s v="Solo en época de exámenes"/>
    <s v="Seguiré usando los servicios de la biblioteca con la misma frecuencia que expuse en la pregunta anterior"/>
    <x v="8"/>
    <m/>
    <m/>
    <s v="Municipales"/>
    <m/>
    <m/>
    <m/>
    <m/>
    <m/>
    <s v="No"/>
    <s v="No"/>
    <n v="3"/>
    <n v="1"/>
    <n v="1"/>
    <n v="3"/>
    <n v="4"/>
    <n v="5"/>
    <n v="4"/>
    <n v="3"/>
    <n v="3"/>
    <n v="3"/>
    <m/>
    <n v="2"/>
    <n v="4"/>
    <n v="3"/>
    <n v="3"/>
    <n v="3"/>
    <s v="Sí"/>
    <n v="3"/>
    <n v="3"/>
    <s v="Twitter|Youtube|Instagram"/>
    <m/>
    <m/>
    <m/>
    <m/>
    <m/>
    <m/>
    <m/>
    <s v="Sí"/>
    <s v="Sí"/>
    <s v="Útil"/>
    <n v="4"/>
    <n v="4"/>
    <s v="3, normal"/>
    <s v="Mejorado"/>
    <m/>
  </r>
  <r>
    <s v=""/>
    <s v=""/>
    <s v="Ciencias Experimentales"/>
    <d v="2020-05-21T14:00:00"/>
    <s v="Grado y doble grado"/>
    <x v="19"/>
    <s v="Frecuentemente (1 o 2 veces por semana)"/>
    <s v="De vez en cuando (1 o 2 veces al mes)"/>
    <s v="Seguiré usando los servicios de la biblioteca con la misma frecuencia que expuse en la pregunta anterior"/>
    <x v="12"/>
    <s v="F. Ciencias Físicas"/>
    <m/>
    <m/>
    <m/>
    <m/>
    <m/>
    <m/>
    <m/>
    <s v="Sí"/>
    <s v="Sí"/>
    <n v="3"/>
    <n v="1"/>
    <n v="1"/>
    <n v="3"/>
    <n v="5"/>
    <n v="3"/>
    <n v="5"/>
    <n v="2"/>
    <n v="3"/>
    <n v="3"/>
    <m/>
    <n v="3"/>
    <n v="4"/>
    <n v="3"/>
    <n v="3"/>
    <n v="3"/>
    <s v="Sí"/>
    <n v="3"/>
    <n v="3"/>
    <s v="No uso ninguna red social"/>
    <m/>
    <m/>
    <m/>
    <m/>
    <m/>
    <m/>
    <m/>
    <s v="Sí"/>
    <s v="Sí"/>
    <s v="Normal"/>
    <n v="4"/>
    <n v="5"/>
    <s v="5, muy satisfecho"/>
    <s v="Mejorado"/>
    <m/>
  </r>
  <r>
    <s v=""/>
    <s v=""/>
    <s v="Ciencias Sociales"/>
    <d v="2020-05-21T13:50:00"/>
    <s v="Grado y doble grado"/>
    <x v="13"/>
    <s v="Frecuentemente (1 o 2 veces por semana)"/>
    <s v="De vez en cuando (1 o 2 veces al mes)"/>
    <s v="Seguiré usando los servicios de la biblioteca con la misma frecuencia que expuse en la pregunta anterior"/>
    <x v="16"/>
    <s v="Biblioteca Maria Zambrano (Filología / Derecho)"/>
    <m/>
    <m/>
    <m/>
    <m/>
    <m/>
    <m/>
    <m/>
    <s v="No"/>
    <s v="Sí"/>
    <n v="2"/>
    <n v="2"/>
    <n v="3"/>
    <n v="5"/>
    <n v="4"/>
    <n v="4"/>
    <n v="5"/>
    <n v="1"/>
    <n v="5"/>
    <n v="4"/>
    <m/>
    <n v="4"/>
    <n v="5"/>
    <n v="5"/>
    <n v="5"/>
    <n v="5"/>
    <s v="No"/>
    <n v="5"/>
    <n v="5"/>
    <s v="Twitter|Facebook|Instagram"/>
    <m/>
    <m/>
    <m/>
    <m/>
    <m/>
    <m/>
    <m/>
    <s v="No"/>
    <s v="No"/>
    <m/>
    <n v="2"/>
    <n v="5"/>
    <s v="5, muy satisfecho"/>
    <s v="Mejorado mucho"/>
    <m/>
  </r>
  <r>
    <s v=""/>
    <s v=""/>
    <s v="Humanidades"/>
    <d v="2020-05-21T13:47:00"/>
    <s v="Grado y doble grado"/>
    <x v="6"/>
    <s v="Frecuentemente (1 o 2 veces por semana)"/>
    <s v="Frecuentemente (1 o 2 veces por semana)"/>
    <s v="Seguiré usando los servicios de la biblioteca con la misma frecuencia que expuse en la pregunta anterior"/>
    <x v="7"/>
    <s v="Biblioteca Maria Zambrano (Filología / Derecho)"/>
    <m/>
    <s v="Biblioteca José Hierro de la Comunidad de Madrid Biblioteca islámica"/>
    <m/>
    <m/>
    <m/>
    <m/>
    <m/>
    <s v="Sí"/>
    <s v="Sí"/>
    <n v="4"/>
    <m/>
    <n v="3"/>
    <n v="3"/>
    <n v="5"/>
    <n v="5"/>
    <n v="5"/>
    <n v="4"/>
    <n v="4"/>
    <n v="4"/>
    <m/>
    <n v="4"/>
    <m/>
    <n v="3"/>
    <m/>
    <n v="2"/>
    <s v="No"/>
    <n v="3"/>
    <m/>
    <s v="No uso ninguna red social"/>
    <m/>
    <m/>
    <m/>
    <m/>
    <m/>
    <m/>
    <m/>
    <s v="Sí"/>
    <s v="No"/>
    <m/>
    <n v="4"/>
    <n v="5"/>
    <s v="4, satisfecho"/>
    <s v="Igual"/>
    <s v="En la Facultad de Filología, en el pasillo central, a veces es difícil encontrar los libros"/>
  </r>
  <r>
    <s v=""/>
    <s v=""/>
    <s v="Ciencias Experimentales"/>
    <d v="2020-05-21T13:43:00"/>
    <s v="Grado y doble grado"/>
    <x v="19"/>
    <s v="Muy frecuentemente (3 o más veces por semana)"/>
    <s v="De vez en cuando (1 o 2 veces al mes)"/>
    <s v="Creo que voy a acudir con menos frecuencia a la biblioteca y usaré más la biblioteca virtual"/>
    <x v="19"/>
    <s v="Biblioteca Maria Zambrano (Filología / Derecho)"/>
    <s v="F. Ciencias Químicas"/>
    <m/>
    <m/>
    <m/>
    <m/>
    <m/>
    <m/>
    <s v="Sí"/>
    <s v="Sí"/>
    <n v="4"/>
    <n v="1"/>
    <n v="2"/>
    <n v="4"/>
    <n v="5"/>
    <n v="5"/>
    <n v="4"/>
    <n v="4"/>
    <n v="4"/>
    <n v="5"/>
    <m/>
    <n v="4"/>
    <n v="5"/>
    <n v="4"/>
    <n v="4"/>
    <n v="4"/>
    <s v="No"/>
    <n v="4"/>
    <n v="4"/>
    <s v="Youtube|Instagram"/>
    <m/>
    <m/>
    <m/>
    <m/>
    <m/>
    <m/>
    <m/>
    <s v="Sí"/>
    <s v="No"/>
    <m/>
    <n v="5"/>
    <n v="5"/>
    <s v="5, muy satisfecho"/>
    <s v="Mejorado"/>
    <s v="Estaría bien tener más ejemplares de aquellos libros que constituyen la bibliografía básica de alguna asignatura, al menos en la facultad en la que se imparta esta. A veces es difícil  encontrar un ejemplar, fundamental en el desarrollo de la asignatura, porque no hay para todos los compañeros."/>
  </r>
  <r>
    <s v=""/>
    <s v=""/>
    <s v="Humanidades"/>
    <d v="2020-05-21T13:31:00"/>
    <s v="Doctorado"/>
    <x v="2"/>
    <s v="Nunca"/>
    <s v="De vez en cuando (1 o 2 veces al mes)"/>
    <s v="Solo haré uso de la biblioteca virtual y de sus recursos electrónicos|Mi caso es excepcional porque ahora mismo no resido en España."/>
    <x v="2"/>
    <s v="F. Ciencias Políticas y Sociología"/>
    <s v="F. Trabajo Social"/>
    <s v="Ciencias de la Información. Psicología. Estudios estadísticos."/>
    <m/>
    <m/>
    <m/>
    <m/>
    <m/>
    <s v="No"/>
    <s v="No"/>
    <n v="1"/>
    <n v="3"/>
    <n v="2"/>
    <n v="4"/>
    <n v="1"/>
    <n v="5"/>
    <n v="1"/>
    <n v="5"/>
    <n v="1"/>
    <n v="1"/>
    <m/>
    <n v="2"/>
    <m/>
    <n v="1"/>
    <m/>
    <n v="1"/>
    <s v="Sí"/>
    <n v="1"/>
    <m/>
    <s v="Twitter|Facebook|Youtube|Instagram|Pinterest"/>
    <m/>
    <m/>
    <m/>
    <m/>
    <m/>
    <m/>
    <m/>
    <s v="Sí"/>
    <s v="No"/>
    <m/>
    <n v="5"/>
    <n v="5"/>
    <s v="2, insatisfecho"/>
    <s v="Igual"/>
    <m/>
  </r>
  <r>
    <s v=""/>
    <s v=""/>
    <s v="Ciencias de la Salud"/>
    <d v="2020-05-21T13:25:00"/>
    <s v="Grado y doble grado"/>
    <x v="4"/>
    <s v="Frecuentemente (1 o 2 veces por semana)"/>
    <s v="Solo en época de exámenes"/>
    <s v="Seguiré usando los servicios de la biblioteca con la misma frecuencia que expuse en la pregunta anterior"/>
    <x v="4"/>
    <s v="Biblioteca Maria Zambrano (Filología / Derecho)"/>
    <s v="F. Odontología"/>
    <m/>
    <m/>
    <m/>
    <m/>
    <m/>
    <m/>
    <s v="No"/>
    <s v="Sí"/>
    <n v="2"/>
    <n v="1"/>
    <n v="2"/>
    <n v="3"/>
    <n v="4"/>
    <n v="1"/>
    <n v="5"/>
    <n v="1"/>
    <n v="4"/>
    <n v="4"/>
    <m/>
    <n v="5"/>
    <n v="3"/>
    <n v="4"/>
    <n v="3"/>
    <n v="4"/>
    <s v="No"/>
    <n v="3"/>
    <n v="3"/>
    <s v="Youtube|Instagram"/>
    <m/>
    <m/>
    <m/>
    <m/>
    <m/>
    <m/>
    <m/>
    <s v="No"/>
    <s v="No"/>
    <m/>
    <n v="3"/>
    <n v="3"/>
    <s v="4, satisfecho"/>
    <s v="Igual"/>
    <m/>
  </r>
  <r>
    <s v=""/>
    <s v=""/>
    <s v="Ciencias Experimentales"/>
    <d v="2020-05-21T13:23:00"/>
    <s v="Grado y doble grado"/>
    <x v="16"/>
    <s v="Muy frecuentemente (3 o más veces por semana)"/>
    <s v="Muy frecuentemente (3 o más veces por semana)"/>
    <s v="Creo que voy a acudir con menos frecuencia a la biblioteca y usaré más la biblioteca virtual|Solo haré uso de la biblioteca virtual y de sus recursos electrónicos|Procuraré buscar la información que necesito fuera de la biblioteca"/>
    <x v="17"/>
    <s v="F. Ciencias Físicas"/>
    <s v="F. Ciencias Matemáticas"/>
    <s v="Biblioteca Federico García Lorca en Torrejón de Ardoz"/>
    <m/>
    <m/>
    <m/>
    <m/>
    <m/>
    <s v="Sí"/>
    <s v="No"/>
    <n v="2"/>
    <n v="2"/>
    <n v="5"/>
    <n v="2"/>
    <n v="5"/>
    <n v="5"/>
    <n v="4"/>
    <n v="3"/>
    <n v="4"/>
    <n v="4"/>
    <m/>
    <n v="5"/>
    <n v="3"/>
    <n v="4"/>
    <n v="4"/>
    <n v="4"/>
    <s v="No"/>
    <n v="4"/>
    <n v="3"/>
    <s v="Youtube"/>
    <m/>
    <m/>
    <m/>
    <m/>
    <m/>
    <m/>
    <m/>
    <s v="Sí"/>
    <s v="No"/>
    <m/>
    <n v="4"/>
    <n v="4"/>
    <s v="4, satisfecho"/>
    <s v="Igual"/>
    <m/>
  </r>
  <r>
    <s v=""/>
    <s v=""/>
    <s v="Humanidades"/>
    <d v="2020-05-21T13:20:00"/>
    <s v="Grado y doble grado"/>
    <x v="7"/>
    <s v="Muy frecuentemente (3 o más veces por semana)"/>
    <s v="Frecuentemente (1 o 2 veces por semana)"/>
    <s v="Seguiré usando los servicios de la biblioteca con la misma frecuencia que expuse en la pregunta anterior"/>
    <x v="14"/>
    <s v="F. Filología (Clásicas o General)"/>
    <m/>
    <m/>
    <m/>
    <m/>
    <m/>
    <m/>
    <m/>
    <s v="Sí"/>
    <s v="Sí"/>
    <n v="5"/>
    <n v="4"/>
    <n v="5"/>
    <n v="1"/>
    <n v="3"/>
    <n v="5"/>
    <n v="3"/>
    <n v="4"/>
    <n v="5"/>
    <n v="5"/>
    <m/>
    <n v="5"/>
    <n v="5"/>
    <n v="5"/>
    <n v="5"/>
    <n v="5"/>
    <s v="No"/>
    <n v="5"/>
    <n v="3"/>
    <s v="Youtube|Instagram"/>
    <m/>
    <m/>
    <m/>
    <m/>
    <m/>
    <m/>
    <m/>
    <s v="No"/>
    <s v="No"/>
    <m/>
    <n v="5"/>
    <n v="5"/>
    <s v="4, satisfecho"/>
    <s v="Mejorado"/>
    <s v="Debería haber más libros electrónicos"/>
  </r>
  <r>
    <s v=""/>
    <s v=""/>
    <s v="Humanidades"/>
    <d v="2020-05-21T13:13:00"/>
    <s v="Grado y doble grado"/>
    <x v="3"/>
    <s v="Muy frecuentemente (3 o más veces por semana)"/>
    <s v="De vez en cuando (1 o 2 veces al mes)"/>
    <s v="Creo que voy a acudir con menos frecuencia a la biblioteca y usaré más la biblioteca virtual"/>
    <x v="3"/>
    <m/>
    <m/>
    <s v="bibliotecas municipales de rivas-vaciamadrid"/>
    <m/>
    <m/>
    <m/>
    <m/>
    <m/>
    <s v="Sí"/>
    <s v="Sí"/>
    <n v="4"/>
    <n v="2"/>
    <n v="2"/>
    <n v="5"/>
    <n v="5"/>
    <n v="5"/>
    <n v="2"/>
    <n v="4"/>
    <n v="3"/>
    <n v="4"/>
    <m/>
    <n v="4"/>
    <n v="5"/>
    <n v="3"/>
    <n v="4"/>
    <n v="4"/>
    <s v="Sí"/>
    <n v="4"/>
    <n v="4"/>
    <s v="Youtube"/>
    <m/>
    <m/>
    <m/>
    <m/>
    <m/>
    <m/>
    <m/>
    <s v="Sí"/>
    <s v="No"/>
    <m/>
    <n v="5"/>
    <n v="5"/>
    <s v="4, satisfecho"/>
    <s v="Mejorado"/>
    <m/>
  </r>
  <r>
    <s v=""/>
    <s v=""/>
    <s v="Ciencias de la Salud"/>
    <d v="2020-05-21T13:07:00"/>
    <s v="Grado y doble grado"/>
    <x v="4"/>
    <s v="Frecuentemente (1 o 2 veces por semana)"/>
    <s v="Frecuentemente (1 o 2 veces por semana)"/>
    <s v="Creo que voy a acudir con menos frecuencia a la biblioteca y usaré más la biblioteca virtual"/>
    <x v="15"/>
    <s v="F. Medicina"/>
    <s v="F. Trabajo Social"/>
    <s v="ESCUELA PÚBLICA DE ANIMACIÓN"/>
    <m/>
    <m/>
    <m/>
    <m/>
    <m/>
    <s v="Sí"/>
    <s v="Sí"/>
    <n v="3"/>
    <n v="2"/>
    <n v="1"/>
    <n v="3"/>
    <n v="5"/>
    <n v="4"/>
    <n v="5"/>
    <n v="3"/>
    <n v="3"/>
    <n v="3"/>
    <m/>
    <n v="4"/>
    <n v="4"/>
    <n v="3"/>
    <n v="4"/>
    <n v="2"/>
    <s v="No"/>
    <n v="4"/>
    <n v="3"/>
    <s v="Facebook|Youtube|Instagram|LinkedIn"/>
    <m/>
    <m/>
    <m/>
    <m/>
    <m/>
    <m/>
    <m/>
    <s v="No"/>
    <s v="No"/>
    <m/>
    <n v="4"/>
    <n v="3"/>
    <s v="3, normal"/>
    <s v="Mejorado"/>
    <m/>
  </r>
  <r>
    <s v=""/>
    <s v=""/>
    <s v="Ciencias Experimentales"/>
    <d v="2020-05-21T13:03:00"/>
    <s v="Grado y doble grado"/>
    <x v="8"/>
    <s v="De vez en cuando (1 o 2 veces al mes)"/>
    <s v="De vez en cuando (1 o 2 veces al mes)"/>
    <s v="Creo que voy a acudir con menos frecuencia a la biblioteca y usaré más la biblioteca virtual"/>
    <x v="12"/>
    <m/>
    <m/>
    <m/>
    <m/>
    <m/>
    <m/>
    <m/>
    <m/>
    <s v="No"/>
    <s v="Sí"/>
    <n v="4"/>
    <n v="2"/>
    <n v="2"/>
    <n v="3"/>
    <n v="4"/>
    <n v="4"/>
    <n v="4"/>
    <n v="2"/>
    <n v="5"/>
    <n v="4"/>
    <m/>
    <n v="5"/>
    <n v="5"/>
    <n v="4"/>
    <n v="4"/>
    <n v="4"/>
    <s v="No"/>
    <n v="5"/>
    <n v="3"/>
    <s v="Facebook|Youtube|Instagram"/>
    <m/>
    <m/>
    <m/>
    <m/>
    <m/>
    <m/>
    <m/>
    <s v="Sí"/>
    <s v="No"/>
    <m/>
    <n v="5"/>
    <n v="5"/>
    <s v="5, muy satisfecho"/>
    <s v="Mejorado mucho"/>
    <m/>
  </r>
  <r>
    <s v=""/>
    <s v=""/>
    <s v="Ciencias Experimentales"/>
    <d v="2020-05-21T12:58:00"/>
    <s v="Grado y doble grado"/>
    <x v="8"/>
    <s v="Muy frecuentemente (3 o más veces por semana)"/>
    <s v="De vez en cuando (1 o 2 veces al mes)"/>
    <s v="Seguiré usando los servicios de la biblioteca con la misma frecuencia que expuse en la pregunta anterior"/>
    <x v="12"/>
    <s v="Biblioteca Maria Zambrano (Filología / Derecho)"/>
    <s v="F. Informática"/>
    <m/>
    <m/>
    <m/>
    <m/>
    <m/>
    <m/>
    <s v="Sí"/>
    <s v="Sí"/>
    <n v="4"/>
    <n v="1"/>
    <n v="1"/>
    <n v="1"/>
    <n v="5"/>
    <n v="4"/>
    <n v="3"/>
    <n v="4"/>
    <n v="2"/>
    <m/>
    <m/>
    <n v="4"/>
    <m/>
    <n v="3"/>
    <m/>
    <m/>
    <s v="Sí"/>
    <n v="4"/>
    <m/>
    <s v="No uso ninguna red social"/>
    <m/>
    <m/>
    <m/>
    <m/>
    <m/>
    <m/>
    <m/>
    <s v="No"/>
    <s v="No"/>
    <m/>
    <m/>
    <m/>
    <s v="4, satisfecho"/>
    <s v="Mejorado"/>
    <m/>
  </r>
  <r>
    <s v=""/>
    <s v=""/>
    <s v="Ciencias Sociales"/>
    <d v="2020-05-21T12:55:00"/>
    <s v="Máster"/>
    <x v="10"/>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8"/>
    <s v="F. Derecho (Departamentos,Criminología)"/>
    <m/>
    <m/>
    <m/>
    <m/>
    <m/>
    <m/>
    <m/>
    <s v="Sí"/>
    <s v="Sí"/>
    <n v="4"/>
    <n v="2"/>
    <n v="1"/>
    <n v="3"/>
    <n v="4"/>
    <n v="4"/>
    <n v="3"/>
    <n v="3"/>
    <n v="3"/>
    <n v="4"/>
    <m/>
    <n v="4"/>
    <n v="4"/>
    <n v="3"/>
    <n v="3"/>
    <n v="4"/>
    <s v="Sí"/>
    <n v="3"/>
    <n v="3"/>
    <s v="Twitter|Instagram"/>
    <m/>
    <m/>
    <m/>
    <m/>
    <m/>
    <m/>
    <m/>
    <s v="Sí"/>
    <s v="No"/>
    <m/>
    <n v="3"/>
    <n v="3"/>
    <s v="4, satisfecho"/>
    <s v="Igual"/>
    <m/>
  </r>
  <r>
    <s v=""/>
    <s v=""/>
    <s v="Humanidades"/>
    <d v="2020-05-21T12:51:00"/>
    <s v="Máster"/>
    <x v="7"/>
    <s v="Frecuentemente (1 o 2 veces por semana)"/>
    <s v="De vez en cuando (1 o 2 veces al mes)"/>
    <s v="Seguiré usando los servicios de la biblioteca con la misma frecuencia que expuse en la pregunta anterior"/>
    <x v="14"/>
    <s v="Biblioteca Maria Zambrano (Filología / Derecho)"/>
    <s v="F. Ciencias Biológicas"/>
    <m/>
    <m/>
    <m/>
    <m/>
    <m/>
    <m/>
    <s v="Sí"/>
    <s v="Sí"/>
    <n v="3"/>
    <n v="1"/>
    <n v="1"/>
    <n v="4"/>
    <n v="4"/>
    <n v="4"/>
    <n v="2"/>
    <n v="4"/>
    <n v="3"/>
    <n v="4"/>
    <m/>
    <n v="4"/>
    <n v="5"/>
    <n v="4"/>
    <n v="3"/>
    <n v="4"/>
    <s v="No"/>
    <n v="3"/>
    <n v="2"/>
    <s v="Youtube"/>
    <m/>
    <m/>
    <m/>
    <m/>
    <m/>
    <m/>
    <m/>
    <s v="No"/>
    <s v="No"/>
    <m/>
    <n v="5"/>
    <n v="5"/>
    <s v="4, satisfecho"/>
    <s v="Mejorado"/>
    <m/>
  </r>
  <r>
    <s v=""/>
    <s v=""/>
    <s v="Ciencias Sociales"/>
    <d v="2020-05-21T12:41:00"/>
    <s v="Grado y doble grado"/>
    <x v="10"/>
    <s v="Frecuentemente (1 o 2 veces por semana)"/>
    <s v="Nunca"/>
    <s v="Creo que voy a acudir con menos frecuencia a la biblioteca y usaré más la biblioteca virtual|Tengo que ir necesariamente para consultar los documentos que están ubicados en la biblioteca"/>
    <x v="8"/>
    <s v="F. Derecho (Departamentos,Criminología)"/>
    <m/>
    <m/>
    <m/>
    <m/>
    <m/>
    <m/>
    <m/>
    <s v="Sí"/>
    <s v="Sí"/>
    <n v="5"/>
    <n v="1"/>
    <n v="2"/>
    <n v="3"/>
    <n v="2"/>
    <n v="1"/>
    <n v="1"/>
    <n v="1"/>
    <n v="3"/>
    <n v="2"/>
    <m/>
    <n v="2"/>
    <n v="5"/>
    <n v="4"/>
    <n v="3"/>
    <n v="2"/>
    <s v="No"/>
    <n v="2"/>
    <n v="3"/>
    <s v="Twitter"/>
    <m/>
    <m/>
    <m/>
    <m/>
    <m/>
    <m/>
    <m/>
    <s v="No"/>
    <s v="No"/>
    <m/>
    <n v="4"/>
    <n v="4"/>
    <s v="4, satisfecho"/>
    <s v="Mejorado"/>
    <m/>
  </r>
  <r>
    <s v=""/>
    <s v=""/>
    <s v="Ciencias Experimentales"/>
    <d v="2020-05-21T12:35:00"/>
    <s v="Grado y doble grado"/>
    <x v="20"/>
    <s v="Frecuentemente (1 o 2 veces por semana)"/>
    <s v="De vez en cuando (1 o 2 veces al mes)"/>
    <s v="Seguiré usando los servicios de la biblioteca con la misma frecuencia que expuse en la pregunta anterior"/>
    <x v="20"/>
    <s v="F. Ciencias Químicas"/>
    <m/>
    <m/>
    <m/>
    <m/>
    <m/>
    <m/>
    <m/>
    <s v="Sí"/>
    <s v="Sí"/>
    <n v="5"/>
    <n v="2"/>
    <n v="3"/>
    <n v="5"/>
    <n v="5"/>
    <n v="5"/>
    <n v="5"/>
    <n v="1"/>
    <n v="1"/>
    <n v="3"/>
    <m/>
    <n v="3"/>
    <n v="5"/>
    <n v="3"/>
    <n v="3"/>
    <n v="5"/>
    <s v="No"/>
    <n v="2"/>
    <n v="1"/>
    <s v="Twitter|Youtube|Instagram"/>
    <m/>
    <m/>
    <m/>
    <m/>
    <m/>
    <m/>
    <m/>
    <s v="No"/>
    <s v="No"/>
    <m/>
    <n v="5"/>
    <n v="5"/>
    <s v="5, muy satisfecho"/>
    <s v="Igual"/>
    <m/>
  </r>
  <r>
    <s v=""/>
    <s v=""/>
    <s v="Ciencias Sociales"/>
    <d v="2020-05-21T12:33:00"/>
    <s v="Grado y doble grado"/>
    <x v="21"/>
    <s v="Muy frecuentemente (3 o más veces por semana)"/>
    <s v="Frecuentemente (1 o 2 veces por semana)"/>
    <s v="Seguiré usando los servicios de la biblioteca con la misma frecuencia que expuse en la pregunta anterior"/>
    <x v="21"/>
    <m/>
    <m/>
    <s v="Biblioteca Municipal Lope de Vega - Tres Cantos"/>
    <m/>
    <m/>
    <m/>
    <m/>
    <m/>
    <s v="Sí"/>
    <s v="Sí"/>
    <n v="4"/>
    <n v="2"/>
    <n v="4"/>
    <n v="3"/>
    <n v="5"/>
    <n v="5"/>
    <n v="5"/>
    <n v="1"/>
    <n v="5"/>
    <n v="4"/>
    <m/>
    <n v="3"/>
    <n v="5"/>
    <n v="4"/>
    <n v="4"/>
    <n v="4"/>
    <s v="No"/>
    <n v="3"/>
    <n v="3"/>
    <s v="Youtube|Instagram|LinkedIn"/>
    <m/>
    <m/>
    <m/>
    <m/>
    <m/>
    <m/>
    <m/>
    <s v="No"/>
    <s v="No"/>
    <m/>
    <n v="5"/>
    <n v="5"/>
    <s v="5, muy satisfecho"/>
    <m/>
    <s v="El personal de la biblioteca me ha ayudado en todos los problemas que he tenido con los libros y me ha resuelto numerosas dudas. Gracias Luisa! (MaríaT)"/>
  </r>
  <r>
    <s v=""/>
    <s v=""/>
    <s v="Ciencias Experimentales"/>
    <d v="2020-05-21T12:22:00"/>
    <s v="Grado y doble grado"/>
    <x v="20"/>
    <s v="Muy frecuentemente (3 o más veces por semana)"/>
    <s v="De vez en cuando (1 o 2 veces al mes)"/>
    <s v="Seguiré usando los servicios de la biblioteca con la misma frecuencia que expuse en la pregunta anterior"/>
    <x v="20"/>
    <s v="F. Ciencias Geológicas"/>
    <m/>
    <m/>
    <m/>
    <m/>
    <m/>
    <m/>
    <m/>
    <s v="Sí"/>
    <s v="Sí"/>
    <n v="2"/>
    <n v="3"/>
    <n v="3"/>
    <n v="1"/>
    <n v="3"/>
    <n v="4"/>
    <n v="4"/>
    <n v="2"/>
    <n v="4"/>
    <n v="4"/>
    <m/>
    <n v="3"/>
    <n v="5"/>
    <n v="4"/>
    <n v="5"/>
    <n v="4"/>
    <s v="Sí"/>
    <n v="4"/>
    <n v="3"/>
    <s v="Youtube|Instagram|LinkedIn"/>
    <m/>
    <m/>
    <m/>
    <m/>
    <m/>
    <m/>
    <m/>
    <s v="Sí"/>
    <s v="Sí"/>
    <s v="Útil"/>
    <n v="5"/>
    <n v="5"/>
    <s v="4, satisfecho"/>
    <s v="Mejorado mucho"/>
    <m/>
  </r>
  <r>
    <s v=""/>
    <s v=""/>
    <s v="Ciencias Sociales"/>
    <d v="2020-05-21T12:19:00"/>
    <s v="Grado y doble grado"/>
    <x v="10"/>
    <s v="Frecuentemente (1 o 2 veces por semana)"/>
    <s v="Nunca"/>
    <s v="Creo que voy a acudir con menos frecuencia a la biblioteca y usaré más la biblioteca virtual"/>
    <x v="8"/>
    <s v="F. Ciencias Químicas"/>
    <m/>
    <m/>
    <m/>
    <m/>
    <m/>
    <m/>
    <m/>
    <s v="No"/>
    <s v="Sí"/>
    <n v="2"/>
    <n v="2"/>
    <n v="2"/>
    <n v="5"/>
    <n v="5"/>
    <n v="4"/>
    <n v="5"/>
    <n v="1"/>
    <n v="4"/>
    <n v="4"/>
    <m/>
    <n v="5"/>
    <n v="4"/>
    <n v="4"/>
    <n v="3"/>
    <n v="3"/>
    <s v="No"/>
    <n v="3"/>
    <n v="3"/>
    <s v="Instagram"/>
    <m/>
    <m/>
    <m/>
    <m/>
    <m/>
    <m/>
    <m/>
    <s v="No"/>
    <s v="No"/>
    <m/>
    <n v="5"/>
    <n v="5"/>
    <s v="5, muy satisfecho"/>
    <m/>
    <m/>
  </r>
  <r>
    <s v=""/>
    <s v=""/>
    <s v="Ciencias de la Salud"/>
    <d v="2020-05-21T12:18:00"/>
    <s v="Máster"/>
    <x v="12"/>
    <s v="De vez en cuando (1 o 2 veces al mes)"/>
    <s v="De vez en cuando (1 o 2 veces al mes)"/>
    <s v="Seguiré usando los servicios de la biblioteca con la misma frecuencia que expuse en la pregunta anterior"/>
    <x v="15"/>
    <s v="F. Trabajo Social"/>
    <s v="F. Ciencias Económicas y Empresariales"/>
    <m/>
    <m/>
    <m/>
    <m/>
    <m/>
    <m/>
    <s v="No"/>
    <s v="Sí"/>
    <n v="2"/>
    <n v="2"/>
    <n v="2"/>
    <n v="3"/>
    <n v="5"/>
    <n v="5"/>
    <n v="5"/>
    <n v="2"/>
    <n v="5"/>
    <n v="5"/>
    <m/>
    <n v="5"/>
    <n v="5"/>
    <n v="5"/>
    <n v="5"/>
    <n v="5"/>
    <s v="No"/>
    <n v="4"/>
    <n v="5"/>
    <s v="Facebook|Instagram|LinkedIn"/>
    <m/>
    <m/>
    <m/>
    <m/>
    <m/>
    <m/>
    <m/>
    <s v="No"/>
    <s v="No"/>
    <m/>
    <n v="5"/>
    <n v="5"/>
    <s v="5, muy satisfecho"/>
    <s v="Igual"/>
    <m/>
  </r>
  <r>
    <s v=""/>
    <s v=""/>
    <s v="Ciencias de la Salud"/>
    <d v="2020-05-21T12:07:00"/>
    <s v="Grado y doble grado"/>
    <x v="22"/>
    <s v="Muy frecuentemente (3 o más veces por semana)"/>
    <s v="De vez en cuando (1 o 2 veces al mes)"/>
    <s v="Seguiré usando los servicios de la biblioteca con la misma frecuencia que expuse en la pregunta anterior"/>
    <x v="22"/>
    <s v="Biblioteca Maria Zambrano (Filología / Derecho)"/>
    <m/>
    <m/>
    <m/>
    <m/>
    <m/>
    <m/>
    <m/>
    <s v="Sí"/>
    <s v="Sí"/>
    <n v="5"/>
    <n v="3"/>
    <n v="1"/>
    <n v="3"/>
    <n v="4"/>
    <n v="2"/>
    <n v="4"/>
    <n v="1"/>
    <n v="4"/>
    <n v="4"/>
    <m/>
    <n v="2"/>
    <n v="5"/>
    <n v="2"/>
    <n v="5"/>
    <n v="5"/>
    <s v="No"/>
    <n v="3"/>
    <n v="3"/>
    <s v="Instagram"/>
    <m/>
    <m/>
    <m/>
    <m/>
    <m/>
    <m/>
    <m/>
    <s v="No"/>
    <s v="No"/>
    <m/>
    <n v="5"/>
    <n v="5"/>
    <s v="4, satisfecho"/>
    <m/>
    <s v="Es necesario ampliar el horario de la biblioteca en época de exámenes, ahí mismo contamos con la bibliografía necesaria para nuestra preparación, no en otras bibliotecas."/>
  </r>
  <r>
    <s v=""/>
    <s v=""/>
    <s v="Ciencias de la Salud"/>
    <d v="2020-05-21T11:49:00"/>
    <s v="Grado y doble grado"/>
    <x v="4"/>
    <s v="De vez en cuando (1 o 2 veces al mes)"/>
    <s v="Nunca"/>
    <s v="Seguiré usando los servicios de la biblioteca con la misma frecuencia que expuse en la pregunta anterior"/>
    <x v="8"/>
    <s v="F. Medicina"/>
    <m/>
    <s v="Biblioteca pública José Hierro"/>
    <m/>
    <m/>
    <m/>
    <m/>
    <m/>
    <s v="No"/>
    <s v="Sí"/>
    <n v="3"/>
    <n v="1"/>
    <n v="1"/>
    <n v="2"/>
    <n v="5"/>
    <n v="5"/>
    <n v="5"/>
    <n v="2"/>
    <n v="3"/>
    <n v="4"/>
    <m/>
    <n v="4"/>
    <n v="4"/>
    <n v="3"/>
    <n v="3"/>
    <n v="4"/>
    <s v="No"/>
    <n v="3"/>
    <n v="3"/>
    <s v="Twitter|Facebook|Youtube|Instagram"/>
    <m/>
    <m/>
    <m/>
    <m/>
    <m/>
    <m/>
    <m/>
    <s v="No"/>
    <s v="No"/>
    <m/>
    <n v="4"/>
    <n v="4"/>
    <s v="4, satisfecho"/>
    <s v="Mejorado"/>
    <m/>
  </r>
  <r>
    <s v=""/>
    <s v=""/>
    <s v="Ciencias Sociales"/>
    <d v="2020-05-21T11:46:00"/>
    <s v="Grado y doble grado"/>
    <x v="11"/>
    <s v="Solo en época de exámenes"/>
    <s v="De vez en cuando (1 o 2 veces al mes)"/>
    <s v="Creo que voy a acudir con menos frecuencia a la biblioteca y usaré más la biblioteca virtual"/>
    <x v="13"/>
    <s v="Biblioteca Maria Zambrano (Filología / Derecho)"/>
    <m/>
    <m/>
    <m/>
    <m/>
    <m/>
    <m/>
    <m/>
    <s v="Sí"/>
    <s v="Sí"/>
    <n v="1"/>
    <n v="2"/>
    <n v="1"/>
    <n v="4"/>
    <n v="5"/>
    <n v="4"/>
    <n v="4"/>
    <n v="1"/>
    <n v="3"/>
    <n v="3"/>
    <m/>
    <n v="3"/>
    <n v="3"/>
    <n v="1"/>
    <n v="3"/>
    <n v="1"/>
    <s v="No"/>
    <n v="4"/>
    <n v="4"/>
    <s v="Twitter|Instagram"/>
    <m/>
    <m/>
    <m/>
    <m/>
    <m/>
    <m/>
    <m/>
    <s v="No"/>
    <s v="No"/>
    <m/>
    <n v="3"/>
    <n v="3"/>
    <s v="4, satisfecho"/>
    <s v="Igual"/>
    <m/>
  </r>
  <r>
    <s v=""/>
    <s v=""/>
    <s v="Ciencias Sociales"/>
    <d v="2020-05-21T11:28:00"/>
    <s v="Grado y doble grado"/>
    <x v="13"/>
    <s v="De vez en cuando (1 o 2 veces al mes)"/>
    <s v="Solo en época de exámenes"/>
    <s v="Seguiré usando los servicios de la biblioteca con la misma frecuencia que expuse en la pregunta anterior"/>
    <x v="8"/>
    <s v="F. Ciencias de la Información"/>
    <s v="F. Geografía e Historia"/>
    <m/>
    <m/>
    <m/>
    <m/>
    <m/>
    <m/>
    <s v="No"/>
    <s v="Sí"/>
    <n v="4"/>
    <n v="1"/>
    <n v="2"/>
    <n v="2"/>
    <n v="5"/>
    <n v="4"/>
    <n v="5"/>
    <n v="2"/>
    <n v="5"/>
    <n v="5"/>
    <m/>
    <n v="5"/>
    <n v="5"/>
    <n v="5"/>
    <n v="5"/>
    <n v="5"/>
    <s v="No"/>
    <n v="5"/>
    <n v="5"/>
    <s v="Twitter|Youtube|Instagram"/>
    <m/>
    <m/>
    <m/>
    <m/>
    <m/>
    <m/>
    <m/>
    <s v="No"/>
    <s v="No"/>
    <m/>
    <n v="5"/>
    <n v="5"/>
    <s v="5, muy satisfecho"/>
    <s v="Mejorado"/>
    <m/>
  </r>
  <r>
    <s v=""/>
    <s v=""/>
    <s v="Ciencias de la Salud"/>
    <d v="2020-05-21T11:25:00"/>
    <s v="Grado y doble grado"/>
    <x v="9"/>
    <s v="Muy frecuentemente (3 o más veces por semana)"/>
    <s v="Solo en época de exámenes"/>
    <s v="Seguiré usando los servicios de la biblioteca con la misma frecuencia que expuse en la pregunta anterior"/>
    <x v="11"/>
    <m/>
    <m/>
    <s v="Biblioteca de la universidad Carlos III de Leganés, bibliotecas municipales de Leganés (Rigoberta Menchú y Julio Caro Baroja)"/>
    <m/>
    <m/>
    <m/>
    <m/>
    <m/>
    <s v="No"/>
    <s v="Sí"/>
    <n v="2"/>
    <n v="1"/>
    <n v="1"/>
    <n v="1"/>
    <n v="5"/>
    <n v="3"/>
    <n v="5"/>
    <n v="1"/>
    <n v="5"/>
    <n v="3"/>
    <m/>
    <n v="3"/>
    <n v="4"/>
    <n v="3"/>
    <n v="4"/>
    <n v="3"/>
    <s v="No"/>
    <n v="4"/>
    <n v="5"/>
    <s v="Youtube|Instagram"/>
    <m/>
    <m/>
    <m/>
    <m/>
    <m/>
    <m/>
    <m/>
    <s v="Sí"/>
    <s v="No"/>
    <m/>
    <n v="4"/>
    <n v="4"/>
    <s v="4, satisfecho"/>
    <m/>
    <s v="Abierta más días del año"/>
  </r>
  <r>
    <s v=""/>
    <s v=""/>
    <s v="Ciencias de la Salud"/>
    <d v="2020-05-21T11:22:00"/>
    <s v="Grado y doble grado"/>
    <x v="23"/>
    <s v="De vez en cuando (1 o 2 veces al mes)"/>
    <s v="Nunca"/>
    <s v="Seguiré usando los servicios de la biblioteca con la misma frecuencia que expuse en la pregunta anterior|Creo que voy a acudir con menos frecuencia a la biblioteca y usaré más la biblioteca virtual|Solo haré uso de la biblioteca virtual y de sus recursos electrónicos|Procuraré buscar la información que necesito fuera de la biblioteca"/>
    <x v="23"/>
    <s v="Biblioteca Maria Zambrano (Filología / Derecho)"/>
    <m/>
    <m/>
    <m/>
    <m/>
    <m/>
    <m/>
    <m/>
    <s v="No"/>
    <s v="Sí"/>
    <n v="2"/>
    <n v="1"/>
    <n v="1"/>
    <n v="2"/>
    <n v="3"/>
    <n v="4"/>
    <n v="4"/>
    <n v="3"/>
    <n v="3"/>
    <n v="4"/>
    <m/>
    <n v="2"/>
    <n v="3"/>
    <n v="1"/>
    <n v="3"/>
    <n v="3"/>
    <s v="Sí"/>
    <n v="2"/>
    <n v="3"/>
    <s v="Facebook|Instagram"/>
    <m/>
    <m/>
    <m/>
    <m/>
    <m/>
    <m/>
    <m/>
    <s v="Sí"/>
    <s v="Sí"/>
    <m/>
    <n v="4"/>
    <n v="5"/>
    <s v="3, normal"/>
    <s v="Igual"/>
    <m/>
  </r>
  <r>
    <s v=""/>
    <s v=""/>
    <s v="Ciencias Sociales"/>
    <d v="2020-05-21T11:20:00"/>
    <s v="Grado y doble grado"/>
    <x v="10"/>
    <s v="De vez en cuando (1 o 2 veces al mes)"/>
    <s v="De vez en cuando (1 o 2 veces al mes)"/>
    <s v="Seguiré usando los servicios de la biblioteca con la misma frecuencia que expuse en la pregunta anterior"/>
    <x v="10"/>
    <m/>
    <m/>
    <s v="Biblioteca de Navalcarnero"/>
    <m/>
    <m/>
    <m/>
    <m/>
    <m/>
    <s v="Sí"/>
    <s v="Sí"/>
    <n v="3"/>
    <n v="1"/>
    <n v="3"/>
    <n v="4"/>
    <n v="5"/>
    <n v="5"/>
    <n v="5"/>
    <n v="4"/>
    <n v="3"/>
    <n v="4"/>
    <m/>
    <n v="4"/>
    <n v="3"/>
    <n v="4"/>
    <n v="2"/>
    <n v="4"/>
    <s v="No"/>
    <n v="4"/>
    <n v="4"/>
    <s v="Twitter|Instagram"/>
    <m/>
    <m/>
    <m/>
    <m/>
    <m/>
    <m/>
    <m/>
    <s v="No"/>
    <s v="No"/>
    <m/>
    <n v="4"/>
    <n v="3"/>
    <s v="4, satisfecho"/>
    <s v="Igual"/>
    <m/>
  </r>
  <r>
    <s v=""/>
    <s v=""/>
    <s v="Ciencias Sociales"/>
    <d v="2020-05-21T11:18:00"/>
    <s v="Grado y doble grado"/>
    <x v="24"/>
    <s v="De vez en cuando (1 o 2 veces al mes)"/>
    <s v="De vez en cuando (1 o 2 veces al mes)"/>
    <s v="Seguiré usando los servicios de la biblioteca con la misma frecuencia que expuse en la pregunta anterior"/>
    <x v="14"/>
    <s v="Biblioteca Maria Zambrano (Filología / Derecho)"/>
    <s v="F. Trabajo Social"/>
    <m/>
    <m/>
    <m/>
    <m/>
    <m/>
    <m/>
    <s v="Sí"/>
    <s v="Sí"/>
    <n v="3"/>
    <n v="3"/>
    <n v="2"/>
    <n v="4"/>
    <n v="4"/>
    <n v="3"/>
    <n v="4"/>
    <n v="1"/>
    <n v="4"/>
    <n v="4"/>
    <m/>
    <n v="3"/>
    <n v="4"/>
    <n v="3"/>
    <n v="4"/>
    <n v="3"/>
    <s v="Sí"/>
    <n v="3"/>
    <n v="3"/>
    <s v="Twitter|Facebook|Youtube|Instagram"/>
    <m/>
    <m/>
    <m/>
    <m/>
    <m/>
    <m/>
    <m/>
    <s v="Sí"/>
    <s v="Sí"/>
    <m/>
    <n v="3"/>
    <n v="4"/>
    <s v="4, satisfecho"/>
    <s v="Igual"/>
    <m/>
  </r>
  <r>
    <s v=""/>
    <s v=""/>
    <s v=""/>
    <d v="2020-05-21T11:17:00"/>
    <s v="Otros (Universidad para mayores, títulos propios, curso de idiomas, etc)"/>
    <x v="25"/>
    <s v="De vez en cuando (1 o 2 veces al mes)"/>
    <s v="De vez en cuando (1 o 2 veces al mes)"/>
    <s v="Seguiré usando los servicios de la biblioteca con la misma frecuencia que expuse en la pregunta anterior"/>
    <x v="13"/>
    <s v="Biblioteca Maria Zambrano (Filología / Derecho)"/>
    <s v="F. Psicología"/>
    <s v="Bibliotecasmunicipales y de la Comunidad Madrid"/>
    <m/>
    <m/>
    <m/>
    <m/>
    <m/>
    <s v="No"/>
    <s v="Sí"/>
    <n v="4"/>
    <n v="3"/>
    <n v="3"/>
    <n v="3"/>
    <n v="3"/>
    <n v="4"/>
    <n v="4"/>
    <n v="3"/>
    <n v="3"/>
    <n v="5"/>
    <m/>
    <n v="4"/>
    <n v="4"/>
    <n v="3"/>
    <n v="4"/>
    <n v="4"/>
    <s v="No"/>
    <n v="4"/>
    <n v="4"/>
    <s v="WhatsApp"/>
    <m/>
    <m/>
    <m/>
    <m/>
    <m/>
    <m/>
    <m/>
    <s v="Sí"/>
    <s v="Sí"/>
    <s v="Útil"/>
    <n v="4"/>
    <n v="4"/>
    <s v="4, satisfecho"/>
    <s v="Mejorado"/>
    <m/>
  </r>
  <r>
    <s v=""/>
    <s v=""/>
    <s v="Ciencias de la Salud"/>
    <d v="2020-05-21T11:16:00"/>
    <s v="Grado y doble grado"/>
    <x v="12"/>
    <s v="Frecuentemente (1 o 2 veces por semana)"/>
    <s v="De vez en cuando (1 o 2 veces al mes)"/>
    <s v="Seguiré usando los servicios de la biblioteca con la misma frecuencia que expuse en la pregunta anterior"/>
    <x v="15"/>
    <s v="Biblioteca Maria Zambrano (Filología / Derecho)"/>
    <m/>
    <m/>
    <m/>
    <m/>
    <m/>
    <m/>
    <m/>
    <s v="No"/>
    <s v="No"/>
    <n v="3"/>
    <n v="2"/>
    <n v="2"/>
    <n v="1"/>
    <n v="5"/>
    <n v="3"/>
    <n v="5"/>
    <n v="2"/>
    <n v="4"/>
    <n v="4"/>
    <m/>
    <n v="4"/>
    <n v="4"/>
    <n v="4"/>
    <n v="4"/>
    <n v="4"/>
    <s v="No"/>
    <n v="4"/>
    <n v="3"/>
    <s v="Twitter|Youtube|Instagram"/>
    <m/>
    <m/>
    <m/>
    <m/>
    <m/>
    <m/>
    <m/>
    <s v="Sí"/>
    <s v="No"/>
    <m/>
    <n v="5"/>
    <n v="5"/>
    <s v="5, muy satisfecho"/>
    <s v="Mejorado"/>
    <m/>
  </r>
  <r>
    <s v=""/>
    <s v=""/>
    <s v="Ciencias Experimentales"/>
    <d v="2020-05-21T11:12:00"/>
    <s v="Grado y doble grado"/>
    <x v="26"/>
    <s v="De vez en cuando (1 o 2 veces al mes)"/>
    <s v="De vez en cuando (1 o 2 veces al mes)"/>
    <s v="Seguiré usando los servicios de la biblioteca con la misma frecuencia que expuse en la pregunta anterior"/>
    <x v="12"/>
    <s v="F. Informática"/>
    <s v="F. Ciencias Físicas"/>
    <m/>
    <m/>
    <m/>
    <m/>
    <m/>
    <m/>
    <s v="Sí"/>
    <s v="Sí"/>
    <n v="3"/>
    <n v="1"/>
    <n v="1"/>
    <n v="2"/>
    <n v="5"/>
    <n v="5"/>
    <n v="5"/>
    <n v="1"/>
    <n v="4"/>
    <n v="5"/>
    <m/>
    <n v="3"/>
    <n v="4"/>
    <n v="4"/>
    <n v="3"/>
    <n v="4"/>
    <s v="No"/>
    <n v="4"/>
    <n v="3"/>
    <s v="Twitter|Youtube|Instagram"/>
    <m/>
    <m/>
    <m/>
    <m/>
    <m/>
    <m/>
    <m/>
    <s v="Sí"/>
    <s v="No"/>
    <m/>
    <n v="4"/>
    <n v="4"/>
    <s v="4, satisfecho"/>
    <s v="Igual"/>
    <m/>
  </r>
  <r>
    <s v=""/>
    <s v=""/>
    <s v="Ciencias Sociales"/>
    <d v="2020-05-21T11:11:00"/>
    <s v="Doctorado"/>
    <x v="13"/>
    <s v="Muy frecuentemente (3 o más veces por semana)"/>
    <s v="Muy frecuentemente (3 o más veces por semana)"/>
    <s v="Seguiré usando los servicios de la biblioteca con la misma frecuencia que expuse en la pregunta anterior"/>
    <x v="16"/>
    <s v="F. Geografía e Historia"/>
    <s v="F. Filología (Clásicas o General)"/>
    <s v="AECID, Bibliotecas Públicas de la Comunidad de Madrid"/>
    <m/>
    <m/>
    <m/>
    <m/>
    <m/>
    <s v="Sí"/>
    <s v="Sí"/>
    <n v="4"/>
    <n v="1"/>
    <n v="1"/>
    <n v="2"/>
    <n v="1"/>
    <n v="1"/>
    <n v="3"/>
    <n v="2"/>
    <n v="4"/>
    <n v="2"/>
    <m/>
    <n v="1"/>
    <n v="5"/>
    <n v="3"/>
    <n v="5"/>
    <n v="5"/>
    <s v="Sí"/>
    <n v="3"/>
    <n v="2"/>
    <s v="Twitter|Facebook|Youtube"/>
    <m/>
    <m/>
    <m/>
    <m/>
    <m/>
    <m/>
    <m/>
    <s v="No"/>
    <s v="No"/>
    <m/>
    <n v="5"/>
    <n v="5"/>
    <s v="4, satisfecho"/>
    <s v="Mejorado"/>
    <m/>
  </r>
  <r>
    <s v=""/>
    <s v=""/>
    <s v="Ciencias Sociales"/>
    <d v="2020-05-21T11:08:00"/>
    <s v="Grado y doble grado"/>
    <x v="13"/>
    <s v="De vez en cuando (1 o 2 veces al mes)"/>
    <s v="Frecuentemente (1 o 2 veces por semana)"/>
    <s v="Seguiré usando los servicios de la biblioteca con la misma frecuencia que expuse en la pregunta anterior"/>
    <x v="16"/>
    <s v="F. Ciencias de la Documentación"/>
    <s v="F. Ciencias Políticas y Sociología"/>
    <m/>
    <m/>
    <m/>
    <m/>
    <m/>
    <m/>
    <s v="Sí"/>
    <s v="Sí"/>
    <n v="3"/>
    <n v="4"/>
    <n v="4"/>
    <n v="4"/>
    <n v="4"/>
    <n v="4"/>
    <n v="4"/>
    <n v="2"/>
    <n v="3"/>
    <n v="4"/>
    <m/>
    <n v="5"/>
    <n v="4"/>
    <n v="4"/>
    <n v="3"/>
    <n v="4"/>
    <s v="No"/>
    <n v="4"/>
    <n v="2"/>
    <s v="Youtube|Instagram"/>
    <m/>
    <m/>
    <m/>
    <m/>
    <m/>
    <m/>
    <m/>
    <s v="No"/>
    <s v="No"/>
    <m/>
    <n v="4"/>
    <n v="4"/>
    <s v="4, satisfecho"/>
    <s v="Mejorado"/>
    <m/>
  </r>
  <r>
    <s v=""/>
    <s v=""/>
    <s v="Humanidades"/>
    <d v="2020-05-21T11:00:00"/>
    <s v="Doctorado"/>
    <x v="3"/>
    <s v="De vez en cuando (1 o 2 veces al mes)"/>
    <s v="De vez en cuando (1 o 2 veces al mes)"/>
    <s v="Seguiré usando los servicios de la biblioteca con la misma frecuencia que expuse en la pregunta anterior"/>
    <x v="3"/>
    <s v="F. Ciencias de la Información"/>
    <m/>
    <s v="MNCARS, BNE, Filmoteca y Hermeroteca Conde Duque"/>
    <m/>
    <m/>
    <m/>
    <m/>
    <m/>
    <s v="Sí"/>
    <s v="Sí"/>
    <n v="5"/>
    <n v="3"/>
    <n v="3"/>
    <n v="5"/>
    <n v="3"/>
    <n v="4"/>
    <n v="5"/>
    <n v="5"/>
    <n v="5"/>
    <n v="4"/>
    <m/>
    <n v="5"/>
    <n v="5"/>
    <n v="5"/>
    <n v="5"/>
    <n v="5"/>
    <s v="Sí"/>
    <n v="5"/>
    <n v="5"/>
    <s v="Facebook|Youtube|LinkedIn"/>
    <m/>
    <m/>
    <m/>
    <m/>
    <m/>
    <m/>
    <m/>
    <s v="Sí"/>
    <s v="No"/>
    <m/>
    <n v="5"/>
    <n v="5"/>
    <s v="5, muy satisfecho"/>
    <s v="Mejorado mucho"/>
    <s v="Ampliar el catalogo de documentos audiovisuales. Estoy utilizando la plataforma VEOCCINF de la Facultad de Ciencias de la Comunicación y aunque ha sido enriquecedor, y el trato con el personal responsable fenomenal, es una colección muy limitada por lo que tengo que recurrir en la mayoría de los casos a otras plataformas, como Filmin, FlixOlé, que no me importa pero al final y al cabo son privadas y de pago."/>
  </r>
  <r>
    <s v=""/>
    <s v=""/>
    <s v="Ciencias de la Salud"/>
    <d v="2020-05-21T10:57:00"/>
    <s v="Doctorado"/>
    <x v="23"/>
    <s v="Nunca"/>
    <s v="De vez en cuando (1 o 2 veces al mes)"/>
    <s v="Seguiré usando los servicios de la biblioteca con la misma frecuencia que expuse en la pregunta anterior"/>
    <x v="23"/>
    <m/>
    <m/>
    <m/>
    <m/>
    <m/>
    <m/>
    <m/>
    <m/>
    <s v="No"/>
    <s v="No"/>
    <n v="3"/>
    <n v="5"/>
    <n v="1"/>
    <n v="1"/>
    <n v="4"/>
    <n v="5"/>
    <n v="1"/>
    <n v="2"/>
    <n v="2"/>
    <n v="3"/>
    <m/>
    <n v="4"/>
    <n v="5"/>
    <n v="3"/>
    <n v="3"/>
    <n v="3"/>
    <s v="Sí"/>
    <n v="2"/>
    <n v="2"/>
    <s v="Twitter|Facebook|Youtube|Instagram"/>
    <m/>
    <m/>
    <m/>
    <m/>
    <m/>
    <m/>
    <m/>
    <s v="Sí"/>
    <s v="Sí"/>
    <s v="Poco útil"/>
    <n v="5"/>
    <n v="5"/>
    <s v="4, satisfecho"/>
    <s v="Igual"/>
    <m/>
  </r>
  <r>
    <s v=""/>
    <s v=""/>
    <s v="Humanidades"/>
    <d v="2020-05-21T10:55:00"/>
    <s v="Grado y doble grado"/>
    <x v="5"/>
    <s v="De vez en cuando (1 o 2 veces al mes)"/>
    <s v="Muy frecuentemente (3 o más veces por semana)"/>
    <s v="Solo haré uso de la biblioteca virtual y de sus recursos electrónicos"/>
    <x v="8"/>
    <s v="F. Filosofía"/>
    <s v="F. Filología (Clásicas o General)"/>
    <m/>
    <m/>
    <m/>
    <m/>
    <m/>
    <m/>
    <s v="Sí"/>
    <s v="Sí"/>
    <n v="5"/>
    <n v="1"/>
    <n v="1"/>
    <n v="5"/>
    <n v="5"/>
    <n v="5"/>
    <n v="5"/>
    <n v="1"/>
    <n v="3"/>
    <n v="4"/>
    <m/>
    <n v="2"/>
    <n v="5"/>
    <n v="5"/>
    <n v="1"/>
    <n v="5"/>
    <s v="No"/>
    <n v="5"/>
    <n v="3"/>
    <s v="Twitter|Youtube"/>
    <m/>
    <m/>
    <m/>
    <m/>
    <m/>
    <m/>
    <m/>
    <s v="No"/>
    <s v="No"/>
    <m/>
    <n v="5"/>
    <n v="4"/>
    <s v="5, muy satisfecho"/>
    <s v="Igual"/>
    <m/>
  </r>
  <r>
    <s v=""/>
    <s v=""/>
    <s v="Ciencias Sociales"/>
    <d v="2020-05-21T10:43:00"/>
    <s v="Doctorado"/>
    <x v="13"/>
    <s v="De vez en cuando (1 o 2 veces al mes)"/>
    <s v="Muy frecuentemente (3 o más veces por semana)"/>
    <s v="Creo que voy a acudir con menos frecuencia a la biblioteca y usaré más la biblioteca virtual"/>
    <x v="16"/>
    <m/>
    <m/>
    <m/>
    <m/>
    <m/>
    <m/>
    <m/>
    <m/>
    <s v="No"/>
    <s v="Sí"/>
    <n v="5"/>
    <n v="5"/>
    <n v="4"/>
    <n v="5"/>
    <n v="5"/>
    <n v="4"/>
    <n v="4"/>
    <n v="4"/>
    <n v="5"/>
    <n v="5"/>
    <m/>
    <n v="5"/>
    <n v="5"/>
    <n v="5"/>
    <n v="5"/>
    <n v="5"/>
    <s v="Sí"/>
    <n v="5"/>
    <n v="5"/>
    <s v="Twitter"/>
    <m/>
    <m/>
    <m/>
    <m/>
    <m/>
    <m/>
    <m/>
    <s v="Sí"/>
    <s v="No"/>
    <m/>
    <n v="5"/>
    <n v="5"/>
    <s v="5, muy satisfecho"/>
    <s v="Mejorado mucho"/>
    <s v="Quiero dar las gracias a todo el personal de la Biblioteca de CC. Información, pero especialmente a María Mas García y a Javier García, por su ayuda prestada durante el confinamiento para continuar con mi trabajo de investigación. Gracias de corazón."/>
  </r>
  <r>
    <s v=""/>
    <s v=""/>
    <s v="Ciencias Experimentales"/>
    <d v="2020-05-21T10:40:00"/>
    <s v="Grado y doble grado"/>
    <x v="19"/>
    <s v="Frecuentemente (1 o 2 veces por semana)"/>
    <s v="De vez en cuando (1 o 2 veces al mes)"/>
    <s v="Esperar"/>
    <x v="19"/>
    <s v="F. Ciencias Matemáticas"/>
    <m/>
    <m/>
    <m/>
    <m/>
    <m/>
    <m/>
    <m/>
    <s v="Sí"/>
    <s v="Sí"/>
    <n v="3"/>
    <n v="1"/>
    <n v="1"/>
    <n v="4"/>
    <n v="3"/>
    <n v="5"/>
    <n v="4"/>
    <n v="1"/>
    <n v="4"/>
    <n v="4"/>
    <m/>
    <n v="3"/>
    <n v="3"/>
    <n v="3"/>
    <n v="3"/>
    <n v="3"/>
    <s v="No"/>
    <n v="3"/>
    <n v="3"/>
    <s v="Youtube|Instagram"/>
    <m/>
    <m/>
    <m/>
    <m/>
    <m/>
    <m/>
    <m/>
    <s v="No"/>
    <s v="Sí"/>
    <s v="Normal"/>
    <n v="3"/>
    <n v="2"/>
    <s v="4, satisfecho"/>
    <s v="Igual"/>
    <m/>
  </r>
  <r>
    <s v=""/>
    <s v=""/>
    <s v="Ciencias de la Salud"/>
    <d v="2020-05-21T10:38:00"/>
    <s v="Grado y doble grado"/>
    <x v="4"/>
    <s v="Frecuentemente (1 o 2 veces por semana)"/>
    <s v="De vez en cuando (1 o 2 veces al mes)"/>
    <s v="Creo que voy a acudir con menos frecuencia a la biblioteca y usaré más la biblioteca virtual"/>
    <x v="4"/>
    <s v="Biblioteca Maria Zambrano (Filología / Derecho)"/>
    <s v="F. Enfermería, Fisioterapia y Podología"/>
    <m/>
    <m/>
    <m/>
    <m/>
    <m/>
    <m/>
    <s v="No"/>
    <s v="Sí"/>
    <n v="4"/>
    <n v="3"/>
    <n v="2"/>
    <n v="1"/>
    <n v="5"/>
    <n v="5"/>
    <n v="3"/>
    <n v="2"/>
    <n v="5"/>
    <n v="3"/>
    <m/>
    <n v="3"/>
    <n v="3"/>
    <n v="4"/>
    <m/>
    <n v="4"/>
    <s v="Sí"/>
    <n v="3"/>
    <n v="2"/>
    <s v="Twitter|Facebook|Youtube|Instagram"/>
    <m/>
    <m/>
    <m/>
    <m/>
    <m/>
    <m/>
    <m/>
    <s v="Sí"/>
    <s v="Sí"/>
    <s v="Útil"/>
    <n v="3"/>
    <n v="4"/>
    <s v="4, satisfecho"/>
    <s v="Igual"/>
    <m/>
  </r>
  <r>
    <s v=""/>
    <s v=""/>
    <s v="Ciencias Experimentales"/>
    <d v="2020-05-21T10:26:00"/>
    <s v="Grado y doble grado"/>
    <x v="8"/>
    <s v="Frecuentemente (1 o 2 veces por semana)"/>
    <s v="De vez en cuando (1 o 2 veces al mes)"/>
    <s v="Creo que voy a acudir con menos frecuencia a la biblioteca y usaré más la biblioteca virtual"/>
    <x v="13"/>
    <s v="F. Ciencias Matemáticas"/>
    <s v="Biblioteca Maria Zambrano (Filología / Derecho)"/>
    <s v="Biblioteca Municipal de Las Rozas"/>
    <m/>
    <m/>
    <m/>
    <m/>
    <m/>
    <s v="Sí"/>
    <s v="Sí"/>
    <n v="4"/>
    <n v="1"/>
    <n v="4"/>
    <n v="4"/>
    <n v="5"/>
    <n v="1"/>
    <n v="2"/>
    <n v="1"/>
    <n v="3"/>
    <n v="4"/>
    <m/>
    <n v="5"/>
    <n v="5"/>
    <n v="5"/>
    <n v="3"/>
    <n v="5"/>
    <s v="No"/>
    <n v="4"/>
    <n v="4"/>
    <s v="Twitter|Youtube|Instagram"/>
    <m/>
    <m/>
    <m/>
    <m/>
    <m/>
    <m/>
    <m/>
    <s v="No"/>
    <s v="No"/>
    <m/>
    <n v="4"/>
    <n v="4"/>
    <s v="4, satisfecho"/>
    <s v="Mejorado mucho"/>
    <m/>
  </r>
  <r>
    <s v=""/>
    <s v=""/>
    <s v="Ciencias Sociales"/>
    <d v="2020-05-21T10:23:00"/>
    <s v="Grado y doble grado"/>
    <x v="10"/>
    <s v="De vez en cuando (1 o 2 veces al mes)"/>
    <s v="De vez en cuando (1 o 2 veces al mes)"/>
    <s v="Seguiré usando los servicios de la biblioteca con la misma frecuencia que expuse en la pregunta anterior"/>
    <x v="8"/>
    <s v="F. Ciencias Económicas y Empresariales"/>
    <m/>
    <m/>
    <m/>
    <m/>
    <m/>
    <m/>
    <m/>
    <s v="Sí"/>
    <s v="Sí"/>
    <n v="3"/>
    <n v="2"/>
    <n v="3"/>
    <n v="5"/>
    <n v="5"/>
    <n v="2"/>
    <n v="5"/>
    <n v="5"/>
    <n v="3"/>
    <n v="4"/>
    <m/>
    <n v="3"/>
    <n v="3"/>
    <n v="3"/>
    <n v="3"/>
    <n v="3"/>
    <s v="No"/>
    <n v="3"/>
    <n v="3"/>
    <s v="Youtube|Instagram"/>
    <m/>
    <m/>
    <m/>
    <m/>
    <m/>
    <m/>
    <m/>
    <s v="No"/>
    <s v="No"/>
    <m/>
    <n v="3"/>
    <n v="3"/>
    <s v="3, normal"/>
    <s v="Igual"/>
    <m/>
  </r>
  <r>
    <s v=""/>
    <s v=""/>
    <s v="Ciencias Experimentales"/>
    <d v="2020-05-21T10:21:00"/>
    <s v="Doctorado"/>
    <x v="14"/>
    <s v="Frecuentemente (1 o 2 veces por semana)"/>
    <s v="Frecuentemente (1 o 2 veces por semana)"/>
    <s v="Seguiré usando los servicios de la biblioteca con la misma frecuencia que expuse en la pregunta anterior"/>
    <x v="1"/>
    <s v="F. Ciencias Biológicas"/>
    <m/>
    <m/>
    <m/>
    <m/>
    <m/>
    <m/>
    <m/>
    <s v="Sí"/>
    <s v="Sí"/>
    <n v="2"/>
    <n v="3"/>
    <n v="3"/>
    <n v="4"/>
    <n v="4"/>
    <n v="4"/>
    <n v="3"/>
    <n v="2"/>
    <n v="4"/>
    <n v="5"/>
    <m/>
    <n v="5"/>
    <n v="5"/>
    <n v="4"/>
    <n v="4"/>
    <n v="5"/>
    <s v="Sí"/>
    <n v="4"/>
    <n v="4"/>
    <s v="Twitter|Youtube|Instagram"/>
    <m/>
    <m/>
    <m/>
    <m/>
    <m/>
    <m/>
    <m/>
    <s v="Sí"/>
    <s v="No"/>
    <m/>
    <n v="4"/>
    <n v="4"/>
    <s v="4, satisfecho"/>
    <s v="Mejorado"/>
    <m/>
  </r>
  <r>
    <s v=""/>
    <s v=""/>
    <s v="Ciencias de la Salud"/>
    <d v="2020-05-21T10:19:00"/>
    <s v="Doctorado"/>
    <x v="23"/>
    <s v="De vez en cuando (1 o 2 veces al mes)"/>
    <s v="De vez en cuando (1 o 2 veces al mes)"/>
    <s v="Solo haré uso de la biblioteca virtual y de sus recursos electrónicos"/>
    <x v="23"/>
    <m/>
    <m/>
    <m/>
    <m/>
    <m/>
    <m/>
    <m/>
    <m/>
    <s v="No"/>
    <s v="No"/>
    <n v="2"/>
    <n v="3"/>
    <n v="1"/>
    <n v="3"/>
    <n v="2"/>
    <n v="4"/>
    <n v="1"/>
    <n v="4"/>
    <n v="3"/>
    <n v="3"/>
    <m/>
    <n v="3"/>
    <n v="5"/>
    <n v="3"/>
    <n v="5"/>
    <n v="4"/>
    <s v="Sí"/>
    <n v="3"/>
    <n v="2"/>
    <s v="Facebook|Youtube"/>
    <m/>
    <m/>
    <m/>
    <m/>
    <m/>
    <m/>
    <m/>
    <s v="Sí"/>
    <s v="Sí"/>
    <s v="Muy útil"/>
    <n v="4"/>
    <n v="5"/>
    <s v="5, muy satisfecho"/>
    <s v="Mejorado mucho"/>
    <s v="No acabo de sacarle provecho al repositorio ePrints. No suele encontrar los artículos que busco con palabras clave. En mi experiencia no me ha resultado útil."/>
  </r>
  <r>
    <s v=""/>
    <s v=""/>
    <s v="Ciencias Experimentales"/>
    <d v="2020-05-21T10:11:00"/>
    <s v="Grado y doble grado"/>
    <x v="8"/>
    <s v="De vez en cuando (1 o 2 veces al mes)"/>
    <s v="De vez en cuando (1 o 2 veces al mes)"/>
    <s v="Seguiré usando los servicios de la biblioteca con la misma frecuencia que expuse en la pregunta anterior"/>
    <x v="12"/>
    <s v="F. Informática"/>
    <s v="Biblioteca Maria Zambrano (Filología / Derecho)"/>
    <m/>
    <m/>
    <m/>
    <m/>
    <m/>
    <m/>
    <s v="Sí"/>
    <s v="Sí"/>
    <n v="3"/>
    <n v="3"/>
    <n v="3"/>
    <n v="2"/>
    <n v="4"/>
    <n v="4"/>
    <n v="4"/>
    <n v="2"/>
    <n v="3"/>
    <n v="3"/>
    <m/>
    <n v="3"/>
    <n v="4"/>
    <n v="4"/>
    <n v="3"/>
    <n v="4"/>
    <s v="No"/>
    <n v="4"/>
    <n v="3"/>
    <s v="No uso ninguna red social"/>
    <m/>
    <m/>
    <m/>
    <m/>
    <m/>
    <m/>
    <m/>
    <s v="No"/>
    <s v="No"/>
    <m/>
    <n v="4"/>
    <n v="5"/>
    <s v="4, satisfecho"/>
    <s v="Mejorado mucho"/>
    <m/>
  </r>
  <r>
    <s v=""/>
    <s v=""/>
    <s v="Ciencias Experimentales"/>
    <d v="2020-05-21T10:10:00"/>
    <s v="Grado y doble grado"/>
    <x v="8"/>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12"/>
    <s v="F. Ciencias Biológicas"/>
    <s v="F. Informática"/>
    <s v="Zambrano"/>
    <m/>
    <m/>
    <m/>
    <m/>
    <m/>
    <s v="Sí"/>
    <s v="Sí"/>
    <n v="3"/>
    <n v="1"/>
    <n v="3"/>
    <n v="1"/>
    <n v="5"/>
    <n v="4"/>
    <n v="5"/>
    <n v="1"/>
    <n v="4"/>
    <n v="5"/>
    <m/>
    <n v="2"/>
    <n v="5"/>
    <n v="4"/>
    <n v="4"/>
    <n v="4"/>
    <s v="No"/>
    <n v="4"/>
    <n v="4"/>
    <s v="Twitter|Youtube|Instagram"/>
    <m/>
    <m/>
    <m/>
    <m/>
    <m/>
    <m/>
    <m/>
    <s v="Sí"/>
    <s v="Sí"/>
    <s v="Poco útil"/>
    <n v="5"/>
    <n v="5"/>
    <s v="4, satisfecho"/>
    <s v="Mejorado"/>
    <m/>
  </r>
  <r>
    <s v=""/>
    <s v=""/>
    <s v="Ciencias Experimentales"/>
    <d v="2020-05-21T10:09:00"/>
    <s v="Grado y doble grado"/>
    <x v="8"/>
    <s v="Muy frecuentemente (3 o más veces por semana)"/>
    <s v="De vez en cuando (1 o 2 veces al mes)"/>
    <s v="Seguiré usando los servicios de la biblioteca con la misma frecuencia que expuse en la pregunta anterior"/>
    <x v="12"/>
    <s v="F. Trabajo Social"/>
    <s v="Biblioteca Maria Zambrano (Filología / Derecho)"/>
    <m/>
    <m/>
    <m/>
    <m/>
    <m/>
    <m/>
    <s v="Sí"/>
    <s v="No"/>
    <n v="5"/>
    <n v="1"/>
    <n v="1"/>
    <n v="4"/>
    <n v="3"/>
    <n v="3"/>
    <n v="4"/>
    <n v="1"/>
    <n v="3"/>
    <n v="3"/>
    <m/>
    <n v="2"/>
    <n v="3"/>
    <n v="3"/>
    <n v="3"/>
    <n v="4"/>
    <s v="Sí"/>
    <n v="3"/>
    <n v="3"/>
    <s v="Twitter|Facebook|Youtube|Instagram"/>
    <m/>
    <m/>
    <m/>
    <m/>
    <m/>
    <m/>
    <m/>
    <s v="Sí"/>
    <s v="No"/>
    <m/>
    <n v="3"/>
    <n v="3"/>
    <s v="3, normal"/>
    <s v="Mejorado"/>
    <s v="Tras las reformas en la biblioteca de matemáticas la zona de investigación se ha quedado inútil para el estudio pues se filtra el ruido de las nuevas salas de estudio."/>
  </r>
  <r>
    <s v=""/>
    <s v=""/>
    <s v="Ciencias Experimentales"/>
    <d v="2020-05-21T09:52:00"/>
    <s v="Grado y doble grado"/>
    <x v="8"/>
    <s v="Muy frecuentemente (3 o más veces por semana)"/>
    <s v="Muy frecuentemente (3 o más veces por semana)"/>
    <s v="Creo que voy a acudir con menos frecuencia a la biblioteca y usaré más la biblioteca virtual"/>
    <x v="12"/>
    <m/>
    <m/>
    <m/>
    <m/>
    <m/>
    <m/>
    <m/>
    <m/>
    <s v="No"/>
    <s v="Sí"/>
    <n v="3"/>
    <n v="1"/>
    <n v="3"/>
    <n v="1"/>
    <n v="2"/>
    <n v="4"/>
    <n v="3"/>
    <n v="3"/>
    <n v="2"/>
    <n v="3"/>
    <m/>
    <n v="3"/>
    <n v="5"/>
    <n v="3"/>
    <n v="3"/>
    <n v="5"/>
    <s v="Sí"/>
    <n v="3"/>
    <n v="3"/>
    <s v="Instagram"/>
    <m/>
    <m/>
    <m/>
    <m/>
    <m/>
    <m/>
    <m/>
    <s v="Sí"/>
    <s v="No"/>
    <m/>
    <n v="5"/>
    <n v="5"/>
    <s v="3, normal"/>
    <s v="Mejorado mucho"/>
    <m/>
  </r>
  <r>
    <s v=""/>
    <s v=""/>
    <s v="Humanidades"/>
    <d v="2020-05-21T09:37:00"/>
    <s v="Grado y doble grado"/>
    <x v="5"/>
    <s v="De vez en cuando (1 o 2 veces al mes)"/>
    <s v="Nunca"/>
    <m/>
    <x v="6"/>
    <s v="Biblioteca Maria Zambrano (Filología / Derecho)"/>
    <s v="F. Ciencias Biológicas"/>
    <s v="Bibliotecas Públicas de la Comunidad de Madrid como la Elena Fortún, Miguel Hernández, Pedro Salinas, etc."/>
    <m/>
    <m/>
    <m/>
    <m/>
    <m/>
    <s v="No"/>
    <s v="Sí"/>
    <n v="1"/>
    <n v="1"/>
    <n v="1"/>
    <n v="5"/>
    <n v="5"/>
    <n v="5"/>
    <n v="5"/>
    <n v="5"/>
    <n v="1"/>
    <n v="5"/>
    <m/>
    <n v="4"/>
    <n v="5"/>
    <n v="4"/>
    <n v="3"/>
    <n v="5"/>
    <s v="Sí"/>
    <n v="5"/>
    <n v="1"/>
    <s v="Youtube"/>
    <m/>
    <m/>
    <m/>
    <m/>
    <m/>
    <m/>
    <m/>
    <s v="Sí"/>
    <s v="Sí"/>
    <s v="Normal"/>
    <n v="5"/>
    <n v="5"/>
    <s v="4, satisfecho"/>
    <s v="Mejorado"/>
    <m/>
  </r>
  <r>
    <s v=""/>
    <s v=""/>
    <s v="Ciencias Experimentales"/>
    <d v="2020-05-21T09:35:00"/>
    <s v="Grado y doble grado"/>
    <x v="19"/>
    <s v="De vez en cuando (1 o 2 veces al mes)"/>
    <s v="De vez en cuando (1 o 2 veces al mes)"/>
    <s v="Seguiré usando los servicios de la biblioteca con la misma frecuencia que expuse en la pregunta anterior"/>
    <x v="19"/>
    <m/>
    <m/>
    <m/>
    <m/>
    <m/>
    <m/>
    <m/>
    <m/>
    <s v="Sí"/>
    <s v="Sí"/>
    <n v="4"/>
    <n v="1"/>
    <n v="1"/>
    <n v="1"/>
    <n v="5"/>
    <n v="4"/>
    <n v="5"/>
    <n v="2"/>
    <n v="3"/>
    <n v="4"/>
    <m/>
    <n v="4"/>
    <n v="5"/>
    <n v="3"/>
    <n v="4"/>
    <n v="4"/>
    <s v="No"/>
    <n v="3"/>
    <m/>
    <s v="No uso ninguna red social"/>
    <m/>
    <m/>
    <m/>
    <m/>
    <m/>
    <m/>
    <m/>
    <s v="Sí"/>
    <s v="No"/>
    <m/>
    <n v="4"/>
    <n v="4"/>
    <s v="4, satisfecho"/>
    <s v="Igual"/>
    <m/>
  </r>
  <r>
    <s v=""/>
    <s v=""/>
    <s v="Ciencias Experimentales"/>
    <d v="2020-05-21T09:25:00"/>
    <s v="Grado y doble grado"/>
    <x v="8"/>
    <s v="Solo en época de exámenes"/>
    <s v="Nunca"/>
    <s v="Seguiré usando los servicios de la biblioteca con la misma frecuencia que expuse en la pregunta anterior"/>
    <x v="12"/>
    <m/>
    <m/>
    <m/>
    <m/>
    <m/>
    <m/>
    <m/>
    <m/>
    <s v="Sí"/>
    <s v="Sí"/>
    <n v="2"/>
    <n v="1"/>
    <n v="1"/>
    <n v="3"/>
    <n v="3"/>
    <n v="3"/>
    <n v="5"/>
    <n v="2"/>
    <n v="3"/>
    <n v="3"/>
    <m/>
    <n v="2"/>
    <n v="3"/>
    <n v="3"/>
    <n v="3"/>
    <m/>
    <s v="No"/>
    <n v="3"/>
    <n v="3"/>
    <s v="Twitter|Youtube|Instagram"/>
    <m/>
    <m/>
    <m/>
    <m/>
    <m/>
    <m/>
    <m/>
    <s v="No"/>
    <s v="No"/>
    <m/>
    <n v="3"/>
    <n v="4"/>
    <s v="3, normal"/>
    <s v="Igual"/>
    <m/>
  </r>
  <r>
    <s v=""/>
    <s v=""/>
    <s v="Humanidades"/>
    <d v="2020-05-21T09:07:00"/>
    <s v="Grado y doble grado"/>
    <x v="2"/>
    <s v="Frecuentemente (1 o 2 veces por semana)"/>
    <s v="Muy frecuentemente (3 o más veces por semana)"/>
    <s v="Creo que voy a acudir con menos frecuencia a la biblioteca y usaré más la biblioteca virtual"/>
    <x v="24"/>
    <m/>
    <m/>
    <s v="Biblioteca Pablo Neruda"/>
    <m/>
    <m/>
    <m/>
    <m/>
    <m/>
    <s v="Sí"/>
    <s v="Sí"/>
    <n v="4"/>
    <n v="5"/>
    <n v="5"/>
    <n v="3"/>
    <n v="5"/>
    <n v="5"/>
    <n v="5"/>
    <n v="2"/>
    <n v="4"/>
    <n v="4"/>
    <m/>
    <n v="3"/>
    <n v="4"/>
    <n v="4"/>
    <n v="4"/>
    <n v="3"/>
    <s v="Sí"/>
    <m/>
    <n v="4"/>
    <s v="Instagram"/>
    <m/>
    <m/>
    <m/>
    <m/>
    <m/>
    <m/>
    <m/>
    <s v="No"/>
    <s v="No"/>
    <m/>
    <n v="4"/>
    <n v="4"/>
    <s v="4, satisfecho"/>
    <m/>
    <m/>
  </r>
  <r>
    <s v=""/>
    <s v=""/>
    <s v="Ciencias de la Salud"/>
    <d v="2020-05-21T08:56:00"/>
    <s v="Grado y doble grado"/>
    <x v="18"/>
    <s v="Muy frecuentemente (3 o más veces por semana)"/>
    <s v="Frecuentemente (1 o 2 veces por semana)"/>
    <s v="Seguiré usando los servicios de la biblioteca con la misma frecuencia que expuse en la pregunta anterior"/>
    <x v="8"/>
    <s v="F. Odontología"/>
    <m/>
    <m/>
    <m/>
    <m/>
    <m/>
    <m/>
    <m/>
    <s v="No"/>
    <s v="Sí"/>
    <n v="2"/>
    <n v="2"/>
    <n v="5"/>
    <n v="1"/>
    <n v="5"/>
    <n v="5"/>
    <n v="5"/>
    <n v="2"/>
    <n v="5"/>
    <n v="5"/>
    <m/>
    <n v="5"/>
    <n v="5"/>
    <n v="5"/>
    <n v="5"/>
    <n v="5"/>
    <s v="No"/>
    <n v="5"/>
    <n v="5"/>
    <s v="Instagram"/>
    <m/>
    <m/>
    <m/>
    <m/>
    <m/>
    <m/>
    <m/>
    <s v="Sí"/>
    <s v="No"/>
    <m/>
    <n v="5"/>
    <n v="5"/>
    <s v="5, muy satisfecho"/>
    <s v="Mejorado"/>
    <m/>
  </r>
  <r>
    <s v=""/>
    <s v=""/>
    <s v="Ciencias Experimentales"/>
    <d v="2020-05-21T08:26:00"/>
    <s v="Grado y doble grado"/>
    <x v="16"/>
    <s v="Muy frecuentemente (3 o más veces por semana)"/>
    <s v="Solo en época de exámenes"/>
    <s v="Seguiré usando los servicios de la biblioteca con la misma frecuencia que expuse en la pregunta anterior"/>
    <x v="17"/>
    <s v="Biblioteca Maria Zambrano (Filología / Derecho)"/>
    <m/>
    <m/>
    <m/>
    <m/>
    <m/>
    <m/>
    <m/>
    <s v="Sí"/>
    <s v="Sí"/>
    <n v="3"/>
    <n v="1"/>
    <n v="2"/>
    <n v="1"/>
    <n v="5"/>
    <n v="2"/>
    <n v="5"/>
    <n v="1"/>
    <n v="5"/>
    <n v="3"/>
    <m/>
    <n v="2"/>
    <n v="5"/>
    <n v="3"/>
    <n v="4"/>
    <n v="3"/>
    <s v="No"/>
    <n v="3"/>
    <n v="4"/>
    <s v="Twitter|Youtube|Instagram"/>
    <m/>
    <m/>
    <m/>
    <m/>
    <m/>
    <m/>
    <m/>
    <s v="No"/>
    <s v="No"/>
    <m/>
    <n v="5"/>
    <n v="4"/>
    <s v="4, satisfecho"/>
    <s v="Mejorado"/>
    <m/>
  </r>
  <r>
    <s v=""/>
    <s v=""/>
    <s v="Ciencias de la Salud"/>
    <d v="2020-05-21T08:16:00"/>
    <s v="Grado y doble grado"/>
    <x v="9"/>
    <s v="De vez en cuando (1 o 2 veces al mes)"/>
    <s v="Frecuentemente (1 o 2 veces por semana)"/>
    <s v="Creo que voy a acudir con menos frecuencia a la biblioteca y usaré más la biblioteca virtual|Solo haré uso de la biblioteca virtual y de sus recursos electrónicos"/>
    <x v="5"/>
    <s v="F. Farmacia"/>
    <s v="F. Medicina"/>
    <m/>
    <m/>
    <m/>
    <m/>
    <m/>
    <m/>
    <s v="No"/>
    <s v="Sí"/>
    <n v="1"/>
    <n v="1"/>
    <n v="3"/>
    <n v="1"/>
    <n v="5"/>
    <n v="5"/>
    <n v="5"/>
    <n v="1"/>
    <n v="1"/>
    <n v="1"/>
    <m/>
    <n v="3"/>
    <n v="3"/>
    <n v="1"/>
    <n v="1"/>
    <n v="5"/>
    <s v="No"/>
    <n v="2"/>
    <n v="1"/>
    <s v="Youtube|Instagram"/>
    <m/>
    <m/>
    <m/>
    <m/>
    <m/>
    <m/>
    <m/>
    <s v="No"/>
    <s v="No"/>
    <m/>
    <n v="3"/>
    <n v="5"/>
    <s v="2, insatisfecho"/>
    <s v="Igual"/>
    <m/>
  </r>
  <r>
    <s v=""/>
    <s v=""/>
    <s v="Ciencias Experimentales"/>
    <d v="2020-05-21T07:33:00"/>
    <s v="Grado y doble grado"/>
    <x v="27"/>
    <s v="Solo en época de exámenes"/>
    <s v="Nunca"/>
    <s v="Seguiré usando los servicios de la biblioteca con la misma frecuencia que expuse en la pregunta anterior"/>
    <x v="8"/>
    <s v="F. Estudios Estadísticos"/>
    <m/>
    <s v="Biblioteca Rosalía de Castro en Pozuelo"/>
    <m/>
    <m/>
    <m/>
    <m/>
    <m/>
    <s v="Sí"/>
    <s v="Sí"/>
    <n v="5"/>
    <n v="1"/>
    <n v="1"/>
    <n v="1"/>
    <n v="1"/>
    <n v="1"/>
    <n v="4"/>
    <n v="1"/>
    <n v="3"/>
    <n v="3"/>
    <m/>
    <n v="3"/>
    <n v="3"/>
    <n v="1"/>
    <n v="1"/>
    <n v="4"/>
    <s v="No"/>
    <n v="4"/>
    <n v="5"/>
    <s v="Twitter|Instagram"/>
    <m/>
    <m/>
    <m/>
    <m/>
    <m/>
    <m/>
    <m/>
    <s v="Sí"/>
    <s v="No"/>
    <m/>
    <n v="5"/>
    <n v="5"/>
    <s v="5, muy satisfecho"/>
    <s v="Mejorado mucho"/>
    <m/>
  </r>
  <r>
    <s v=""/>
    <s v=""/>
    <s v="Ciencias de la Salud"/>
    <d v="2020-05-21T05:37:00"/>
    <s v="Máster"/>
    <x v="15"/>
    <s v="Frecuentemente (1 o 2 veces por semana)"/>
    <s v="Nunca"/>
    <s v="Seguiré usando los servicios de la biblioteca con la misma frecuencia que expuse en la pregunta anterior"/>
    <x v="5"/>
    <s v="Biblioteca Maria Zambrano (Filología / Derecho)"/>
    <m/>
    <m/>
    <m/>
    <m/>
    <m/>
    <m/>
    <m/>
    <s v="No"/>
    <s v="No"/>
    <n v="1"/>
    <n v="1"/>
    <n v="1"/>
    <n v="1"/>
    <n v="4"/>
    <n v="5"/>
    <n v="4"/>
    <n v="4"/>
    <n v="4"/>
    <n v="4"/>
    <m/>
    <n v="4"/>
    <n v="4"/>
    <n v="4"/>
    <n v="4"/>
    <n v="4"/>
    <s v="Sí"/>
    <n v="4"/>
    <n v="4"/>
    <s v="Twitter|Instagram"/>
    <m/>
    <m/>
    <m/>
    <m/>
    <m/>
    <m/>
    <m/>
    <s v="Sí"/>
    <s v="Sí"/>
    <s v="Útil"/>
    <n v="4"/>
    <n v="4"/>
    <s v="4, satisfecho"/>
    <s v="Igual"/>
    <m/>
  </r>
  <r>
    <s v=""/>
    <s v=""/>
    <s v="Ciencias Experimentales"/>
    <d v="2020-05-21T04:36:00"/>
    <s v="Grado y doble grado"/>
    <x v="19"/>
    <s v="De vez en cuando (1 o 2 veces al mes)"/>
    <s v="Nunca"/>
    <s v="Seguiré usando los servicios de la biblioteca con la misma frecuencia que expuse en la pregunta anterior"/>
    <x v="19"/>
    <s v="F. Ciencias Químicas"/>
    <s v="F. Ciencias Matemáticas"/>
    <m/>
    <m/>
    <m/>
    <m/>
    <m/>
    <m/>
    <s v="Sí"/>
    <s v="Sí"/>
    <n v="4"/>
    <n v="1"/>
    <n v="1"/>
    <n v="1"/>
    <n v="4"/>
    <n v="3"/>
    <n v="5"/>
    <n v="1"/>
    <n v="3"/>
    <n v="4"/>
    <m/>
    <n v="4"/>
    <n v="4"/>
    <n v="3"/>
    <n v="3"/>
    <n v="3"/>
    <s v="No"/>
    <n v="4"/>
    <n v="2"/>
    <s v="Youtube|Instagram"/>
    <m/>
    <m/>
    <m/>
    <m/>
    <m/>
    <m/>
    <m/>
    <s v="Sí"/>
    <s v="No"/>
    <m/>
    <n v="4"/>
    <n v="5"/>
    <s v="4, satisfecho"/>
    <s v="Igual"/>
    <m/>
  </r>
  <r>
    <s v=""/>
    <s v=""/>
    <s v="Humanidades"/>
    <d v="2020-05-21T02:32:00"/>
    <s v="Grado y doble grado"/>
    <x v="2"/>
    <s v="Frecuentemente (1 o 2 veces por semana)"/>
    <s v="Nunca"/>
    <s v="Procuraré buscar la información que necesito fuera de la biblioteca"/>
    <x v="24"/>
    <m/>
    <m/>
    <m/>
    <m/>
    <m/>
    <m/>
    <m/>
    <m/>
    <s v="Sí"/>
    <s v="Sí"/>
    <n v="2"/>
    <n v="2"/>
    <n v="2"/>
    <n v="2"/>
    <n v="3"/>
    <n v="5"/>
    <n v="5"/>
    <n v="1"/>
    <n v="5"/>
    <n v="5"/>
    <m/>
    <n v="5"/>
    <n v="5"/>
    <n v="5"/>
    <n v="4"/>
    <n v="4"/>
    <s v="No"/>
    <n v="4"/>
    <n v="3"/>
    <s v="Instagram"/>
    <m/>
    <m/>
    <m/>
    <m/>
    <m/>
    <m/>
    <m/>
    <s v="No"/>
    <s v="No"/>
    <m/>
    <n v="4"/>
    <n v="4"/>
    <s v="4, satisfecho"/>
    <s v="Igual"/>
    <m/>
  </r>
  <r>
    <s v=""/>
    <s v=""/>
    <s v="Ciencias Sociales"/>
    <d v="2020-05-21T02:14:00"/>
    <s v="Grado y doble grado"/>
    <x v="21"/>
    <s v="De vez en cuando (1 o 2 veces al mes)"/>
    <s v="De vez en cuando (1 o 2 veces al mes)"/>
    <s v="Seguiré usando los servicios de la biblioteca con la misma frecuencia que expuse en la pregunta anterior"/>
    <x v="8"/>
    <s v="F. Comercio y Turismo"/>
    <s v="F. Derecho (Departamentos,Criminología)"/>
    <m/>
    <m/>
    <m/>
    <m/>
    <m/>
    <m/>
    <s v="No"/>
    <s v="No"/>
    <n v="1"/>
    <n v="1"/>
    <n v="5"/>
    <n v="4"/>
    <n v="5"/>
    <n v="5"/>
    <n v="5"/>
    <n v="4"/>
    <n v="2"/>
    <n v="3"/>
    <m/>
    <n v="4"/>
    <n v="3"/>
    <n v="4"/>
    <n v="2"/>
    <n v="4"/>
    <s v="No"/>
    <n v="4"/>
    <n v="4"/>
    <s v="Twitter|Youtube|Instagram"/>
    <m/>
    <m/>
    <m/>
    <m/>
    <m/>
    <m/>
    <m/>
    <s v="No"/>
    <s v="No"/>
    <m/>
    <n v="4"/>
    <n v="4"/>
    <s v="4, satisfecho"/>
    <s v="Mejorado"/>
    <m/>
  </r>
  <r>
    <s v=""/>
    <s v=""/>
    <s v="Ciencias Experimentales"/>
    <d v="2020-05-21T02:06:00"/>
    <s v="Grado y doble grado"/>
    <x v="8"/>
    <s v="Muy frecuentemente (3 o más veces por semana)"/>
    <s v="Nunca"/>
    <s v="Seguiré usando los servicios de la biblioteca con la misma frecuencia que expuse en la pregunta anterior"/>
    <x v="12"/>
    <m/>
    <m/>
    <m/>
    <m/>
    <m/>
    <m/>
    <m/>
    <m/>
    <s v="Sí"/>
    <s v="Sí"/>
    <n v="4"/>
    <n v="1"/>
    <n v="1"/>
    <n v="3"/>
    <n v="4"/>
    <n v="3"/>
    <n v="3"/>
    <n v="1"/>
    <n v="2"/>
    <n v="4"/>
    <m/>
    <n v="2"/>
    <n v="4"/>
    <n v="3"/>
    <n v="3"/>
    <n v="3"/>
    <s v="No"/>
    <n v="3"/>
    <n v="3"/>
    <s v="Twitter|Youtube|Instagram|LinkedIn"/>
    <m/>
    <m/>
    <m/>
    <m/>
    <m/>
    <m/>
    <m/>
    <s v="Sí"/>
    <s v="No"/>
    <m/>
    <n v="5"/>
    <n v="5"/>
    <s v="4, satisfecho"/>
    <s v="Mejorado"/>
    <m/>
  </r>
  <r>
    <s v=""/>
    <s v=""/>
    <s v="Humanidades"/>
    <d v="2020-05-21T01:55:00"/>
    <s v="Grado y doble grado"/>
    <x v="5"/>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6"/>
    <s v="Biblioteca Maria Zambrano (Filología / Derecho)"/>
    <s v="F. Bellas Artes"/>
    <s v="Biblioteca Pedro Salinas, Biblioteca Eugenio Trías y Biblioteca Pública Luis Rosales."/>
    <m/>
    <m/>
    <m/>
    <m/>
    <m/>
    <s v="Sí"/>
    <s v="Sí"/>
    <n v="4"/>
    <n v="2"/>
    <n v="3"/>
    <n v="4"/>
    <n v="5"/>
    <n v="5"/>
    <n v="5"/>
    <n v="4"/>
    <n v="5"/>
    <n v="3"/>
    <m/>
    <n v="4"/>
    <n v="5"/>
    <n v="4"/>
    <n v="4"/>
    <n v="5"/>
    <s v="Sí"/>
    <n v="5"/>
    <n v="3"/>
    <s v="Twitter|Youtube|Instagram"/>
    <m/>
    <m/>
    <m/>
    <m/>
    <m/>
    <m/>
    <m/>
    <s v="Sí"/>
    <s v="Sí"/>
    <s v="Útil"/>
    <n v="5"/>
    <n v="5"/>
    <s v="4, satisfecho"/>
    <s v="Mejorado"/>
    <m/>
  </r>
  <r>
    <s v=""/>
    <s v=""/>
    <s v="Ciencias Experimentales"/>
    <d v="2020-05-21T01:28:00"/>
    <s v="Doctorado"/>
    <x v="20"/>
    <s v="De vez en cuando (1 o 2 veces al mes)"/>
    <s v="De vez en cuando (1 o 2 veces al mes)"/>
    <s v="Creo que voy a acudir con menos frecuencia a la biblioteca y usaré más la biblioteca virtual"/>
    <x v="20"/>
    <s v="F. Ciencias Geológicas"/>
    <s v="Biblioteca Maria Zambrano (Filología / Derecho)"/>
    <m/>
    <m/>
    <m/>
    <m/>
    <m/>
    <m/>
    <s v="No"/>
    <s v="Sí"/>
    <n v="4"/>
    <n v="2"/>
    <n v="2"/>
    <n v="5"/>
    <n v="4"/>
    <n v="5"/>
    <n v="5"/>
    <n v="2"/>
    <n v="4"/>
    <n v="5"/>
    <m/>
    <n v="5"/>
    <n v="5"/>
    <n v="5"/>
    <n v="5"/>
    <n v="5"/>
    <s v="Sí"/>
    <n v="4"/>
    <n v="4"/>
    <s v="Twitter|Facebook|Youtube|Instagram|LinkedIn"/>
    <m/>
    <m/>
    <m/>
    <m/>
    <m/>
    <m/>
    <m/>
    <s v="Sí"/>
    <s v="No"/>
    <m/>
    <n v="5"/>
    <n v="5"/>
    <s v="5, muy satisfecho"/>
    <s v="Mejorado"/>
    <m/>
  </r>
  <r>
    <s v=""/>
    <s v=""/>
    <s v="Humanidades"/>
    <d v="2020-05-21T00:27:00"/>
    <s v="Grado y doble grado"/>
    <x v="6"/>
    <s v="De vez en cuando (1 o 2 veces al mes)"/>
    <s v="Nunca"/>
    <s v="Seguiré usando los servicios de la biblioteca con la misma frecuencia que expuse en la pregunta anterior"/>
    <x v="7"/>
    <s v="F. Filosofía"/>
    <s v="Biblioteca Maria Zambrano (Filología / Derecho)"/>
    <m/>
    <m/>
    <m/>
    <m/>
    <m/>
    <m/>
    <s v="No"/>
    <s v="No"/>
    <n v="3"/>
    <n v="1"/>
    <n v="3"/>
    <n v="1"/>
    <n v="5"/>
    <n v="5"/>
    <n v="5"/>
    <n v="1"/>
    <n v="5"/>
    <n v="5"/>
    <m/>
    <n v="4"/>
    <n v="4"/>
    <n v="4"/>
    <n v="4"/>
    <n v="4"/>
    <s v="No"/>
    <n v="4"/>
    <n v="5"/>
    <s v="Instagram"/>
    <m/>
    <m/>
    <m/>
    <m/>
    <m/>
    <m/>
    <m/>
    <s v="Sí"/>
    <s v="Sí"/>
    <s v="Muy útil"/>
    <n v="4"/>
    <n v="4"/>
    <s v="4, satisfecho"/>
    <s v="Mejorado"/>
    <m/>
  </r>
  <r>
    <s v=""/>
    <s v=""/>
    <s v="Ciencias Experimentales"/>
    <d v="2020-05-21T00:24:00"/>
    <s v="Máster"/>
    <x v="8"/>
    <s v="Solo en época de exámenes"/>
    <s v="Nunca"/>
    <s v="Seguiré usando los servicios de la biblioteca con la misma frecuencia que expuse en la pregunta anterior"/>
    <x v="8"/>
    <s v="F. Ciencias Matemáticas"/>
    <m/>
    <m/>
    <m/>
    <m/>
    <m/>
    <m/>
    <m/>
    <s v="No"/>
    <s v="No"/>
    <n v="5"/>
    <n v="1"/>
    <n v="1"/>
    <m/>
    <n v="5"/>
    <n v="5"/>
    <n v="5"/>
    <n v="1"/>
    <n v="5"/>
    <n v="5"/>
    <m/>
    <n v="4"/>
    <n v="5"/>
    <n v="3"/>
    <n v="3"/>
    <n v="5"/>
    <s v="No"/>
    <n v="3"/>
    <n v="3"/>
    <s v="Facebook|Youtube|Instagram"/>
    <m/>
    <m/>
    <m/>
    <m/>
    <m/>
    <m/>
    <m/>
    <s v="No"/>
    <s v="No"/>
    <m/>
    <n v="5"/>
    <n v="5"/>
    <s v="5, muy satisfecho"/>
    <s v="Igual"/>
    <s v="ninguna"/>
  </r>
  <r>
    <s v=""/>
    <s v=""/>
    <s v="Ciencias Sociales"/>
    <d v="2020-05-21T00:19:00"/>
    <s v="Grado y doble grado"/>
    <x v="1"/>
    <s v="De vez en cuando (1 o 2 veces al mes)"/>
    <s v="De vez en cuando (1 o 2 veces al mes)"/>
    <s v="Seguiré usando los servicios de la biblioteca con la misma frecuencia que expuse en la pregunta anterior"/>
    <x v="9"/>
    <s v="Biblioteca Maria Zambrano (Filología / Derecho)"/>
    <s v="F. Geografía e Historia"/>
    <m/>
    <m/>
    <m/>
    <m/>
    <m/>
    <m/>
    <s v="Sí"/>
    <s v="Sí"/>
    <n v="4"/>
    <n v="1"/>
    <n v="2"/>
    <n v="3"/>
    <n v="5"/>
    <n v="4"/>
    <n v="4"/>
    <n v="1"/>
    <n v="4"/>
    <n v="3"/>
    <m/>
    <n v="2"/>
    <n v="3"/>
    <n v="2"/>
    <n v="3"/>
    <n v="3"/>
    <s v="No"/>
    <n v="3"/>
    <n v="1"/>
    <s v="Instagram"/>
    <m/>
    <m/>
    <m/>
    <m/>
    <m/>
    <m/>
    <m/>
    <s v="Sí"/>
    <s v="No"/>
    <m/>
    <n v="4"/>
    <n v="4"/>
    <s v="3, normal"/>
    <m/>
    <m/>
  </r>
  <r>
    <s v=""/>
    <s v=""/>
    <s v="Ciencias Experimentales"/>
    <d v="2020-05-21T00:10:00"/>
    <s v="Grado y doble grado"/>
    <x v="8"/>
    <s v="Muy frecuentemente (3 o más veces por semana)"/>
    <s v="Frecuentemente (1 o 2 veces por semana)"/>
    <s v="Seguiré usando los servicios de la biblioteca con la misma frecuencia que expuse en la pregunta anterior|Creo que voy a acudir con menos frecuencia a la biblioteca y usaré más la biblioteca virtual"/>
    <x v="12"/>
    <s v="F. Ciencias Biológicas"/>
    <s v="F. Ciencias Químicas"/>
    <m/>
    <m/>
    <m/>
    <m/>
    <m/>
    <m/>
    <s v="Sí"/>
    <s v="Sí"/>
    <n v="5"/>
    <n v="3"/>
    <n v="4"/>
    <n v="4"/>
    <n v="5"/>
    <n v="5"/>
    <n v="5"/>
    <n v="4"/>
    <n v="4"/>
    <n v="4"/>
    <m/>
    <n v="3"/>
    <n v="5"/>
    <n v="4"/>
    <n v="3"/>
    <n v="4"/>
    <s v="Sí"/>
    <n v="5"/>
    <n v="3"/>
    <s v="No uso ninguna red social"/>
    <m/>
    <m/>
    <m/>
    <m/>
    <m/>
    <m/>
    <m/>
    <s v="Sí"/>
    <s v="Sí"/>
    <s v="Muy útil"/>
    <n v="5"/>
    <n v="5"/>
    <s v="4, satisfecho"/>
    <s v="Mejorado"/>
    <m/>
  </r>
  <r>
    <s v=""/>
    <s v=""/>
    <s v="Ciencias Experimentales"/>
    <d v="2020-05-21T00:04:00"/>
    <s v="Grado y doble grado"/>
    <x v="8"/>
    <s v="De vez en cuando (1 o 2 veces al mes)"/>
    <s v="Nunca"/>
    <s v="Seguiré usando los servicios de la biblioteca con la misma frecuencia que expuse en la pregunta anterior"/>
    <x v="12"/>
    <s v="Biblioteca Maria Zambrano (Filología / Derecho)"/>
    <m/>
    <m/>
    <m/>
    <m/>
    <m/>
    <m/>
    <m/>
    <s v="Sí"/>
    <s v="Sí"/>
    <n v="5"/>
    <n v="1"/>
    <n v="2"/>
    <n v="4"/>
    <n v="4"/>
    <n v="4"/>
    <n v="5"/>
    <n v="1"/>
    <n v="4"/>
    <n v="4"/>
    <m/>
    <n v="3"/>
    <n v="5"/>
    <n v="3"/>
    <n v="4"/>
    <n v="5"/>
    <s v="No"/>
    <n v="4"/>
    <n v="4"/>
    <s v="Youtube|Instagram"/>
    <m/>
    <m/>
    <m/>
    <m/>
    <m/>
    <m/>
    <m/>
    <s v="No"/>
    <s v="No"/>
    <m/>
    <n v="5"/>
    <n v="4"/>
    <s v="4, satisfecho"/>
    <m/>
    <m/>
  </r>
  <r>
    <s v=""/>
    <s v=""/>
    <s v="Ciencias Experimentales"/>
    <d v="2020-05-21T00:03:00"/>
    <s v="Grado y doble grado"/>
    <x v="16"/>
    <s v="Muy frecuentemente (3 o más veces por semana)"/>
    <s v="Solo en época de exámenes"/>
    <s v="Seguiré usando los servicios de la biblioteca con la misma frecuencia que expuse en la pregunta anterior"/>
    <x v="17"/>
    <s v="Biblioteca Maria Zambrano (Filología / Derecho)"/>
    <m/>
    <m/>
    <m/>
    <m/>
    <m/>
    <m/>
    <m/>
    <s v="No"/>
    <s v="Sí"/>
    <n v="3"/>
    <n v="2"/>
    <n v="2"/>
    <n v="3"/>
    <n v="4"/>
    <n v="4"/>
    <n v="5"/>
    <n v="1"/>
    <n v="5"/>
    <n v="4"/>
    <m/>
    <n v="4"/>
    <n v="5"/>
    <n v="3"/>
    <n v="3"/>
    <n v="4"/>
    <s v="No"/>
    <n v="3"/>
    <n v="5"/>
    <s v="Facebook"/>
    <m/>
    <m/>
    <m/>
    <m/>
    <m/>
    <m/>
    <m/>
    <s v="No"/>
    <s v="No"/>
    <m/>
    <n v="5"/>
    <n v="5"/>
    <s v="5, muy satisfecho"/>
    <s v="Mejorado"/>
    <m/>
  </r>
  <r>
    <s v=""/>
    <s v=""/>
    <s v="Ciencias Sociales"/>
    <d v="2020-05-20T23:26:00"/>
    <s v="Doctorado"/>
    <x v="24"/>
    <s v="De vez en cuando (1 o 2 veces al mes)"/>
    <s v="Muy frecuentemente (3 o más veces por semana)"/>
    <s v="Seguiré usando los servicios de la biblioteca con la misma frecuencia que expuse en la pregunta anterior"/>
    <x v="25"/>
    <s v="F. Ciencias Políticas y Sociología"/>
    <s v="F. Psicología"/>
    <m/>
    <m/>
    <m/>
    <m/>
    <m/>
    <m/>
    <s v="Sí"/>
    <s v="Sí"/>
    <n v="3"/>
    <n v="4"/>
    <n v="4"/>
    <n v="3"/>
    <n v="1"/>
    <n v="4"/>
    <n v="1"/>
    <n v="2"/>
    <n v="4"/>
    <n v="3"/>
    <m/>
    <n v="4"/>
    <n v="4"/>
    <n v="3"/>
    <n v="3"/>
    <m/>
    <s v="Sí"/>
    <n v="4"/>
    <n v="3"/>
    <m/>
    <m/>
    <m/>
    <m/>
    <m/>
    <m/>
    <m/>
    <m/>
    <s v="Sí"/>
    <s v="Sí"/>
    <s v="Útil"/>
    <n v="4"/>
    <n v="4"/>
    <s v="4, satisfecho"/>
    <s v="Mejorado"/>
    <m/>
  </r>
  <r>
    <s v=""/>
    <s v=""/>
    <s v="Ciencias Experimentales"/>
    <d v="2020-05-20T22:55:00"/>
    <s v="Grado y doble grado"/>
    <x v="8"/>
    <s v="Frecuentemente (1 o 2 veces por semana)"/>
    <s v="Solo en época de exámenes"/>
    <s v="Seguiré usando los servicios de la biblioteca con la misma frecuencia que expuse en la pregunta anterior"/>
    <x v="12"/>
    <s v="F. Ciencias Físicas"/>
    <m/>
    <m/>
    <m/>
    <m/>
    <m/>
    <m/>
    <m/>
    <s v="Sí"/>
    <s v="Sí"/>
    <n v="3"/>
    <n v="1"/>
    <n v="2"/>
    <n v="1"/>
    <n v="3"/>
    <n v="2"/>
    <n v="4"/>
    <n v="2"/>
    <n v="5"/>
    <n v="5"/>
    <m/>
    <n v="4"/>
    <n v="5"/>
    <n v="3"/>
    <n v="3"/>
    <n v="4"/>
    <s v="No"/>
    <n v="5"/>
    <n v="4"/>
    <s v="Youtube|Instagram"/>
    <m/>
    <m/>
    <m/>
    <m/>
    <m/>
    <m/>
    <m/>
    <s v="No"/>
    <s v="No"/>
    <m/>
    <n v="5"/>
    <n v="5"/>
    <s v="5, muy satisfecho"/>
    <s v="Igual"/>
    <m/>
  </r>
  <r>
    <s v=""/>
    <s v=""/>
    <s v="Ciencias de la Salud"/>
    <d v="2020-05-20T22:54:00"/>
    <s v="Grado y doble grado"/>
    <x v="15"/>
    <s v="Solo en época de exámenes"/>
    <s v="Frecuentemente (1 o 2 veces por semana)"/>
    <s v="Solo haré uso de la biblioteca virtual y de sus recursos electrónicos"/>
    <x v="5"/>
    <m/>
    <m/>
    <m/>
    <m/>
    <m/>
    <m/>
    <m/>
    <m/>
    <s v="No"/>
    <s v="Sí"/>
    <n v="2"/>
    <n v="1"/>
    <n v="2"/>
    <n v="5"/>
    <n v="5"/>
    <n v="5"/>
    <n v="5"/>
    <n v="3"/>
    <n v="4"/>
    <n v="2"/>
    <m/>
    <n v="1"/>
    <n v="3"/>
    <n v="3"/>
    <n v="2"/>
    <n v="1"/>
    <s v="No"/>
    <n v="2"/>
    <n v="3"/>
    <s v="Twitter|Youtube"/>
    <m/>
    <m/>
    <m/>
    <m/>
    <m/>
    <m/>
    <m/>
    <s v="No"/>
    <s v="No"/>
    <m/>
    <n v="2"/>
    <n v="4"/>
    <s v="2, insatisfecho"/>
    <s v="Igual"/>
    <m/>
  </r>
  <r>
    <s v=""/>
    <s v=""/>
    <s v="Ciencias Experimentales"/>
    <d v="2020-05-20T22:53:00"/>
    <s v="Grado y doble grado"/>
    <x v="8"/>
    <s v="Frecuentemente (1 o 2 veces por semana)"/>
    <s v="De vez en cuando (1 o 2 veces al mes)"/>
    <s v="Creo que voy a acudir con menos frecuencia a la biblioteca y usaré más la biblioteca virtual"/>
    <x v="12"/>
    <s v="F. Informática"/>
    <m/>
    <m/>
    <m/>
    <m/>
    <m/>
    <m/>
    <m/>
    <s v="Sí"/>
    <s v="Sí"/>
    <n v="5"/>
    <n v="1"/>
    <n v="4"/>
    <n v="2"/>
    <n v="4"/>
    <n v="2"/>
    <n v="5"/>
    <n v="2"/>
    <n v="4"/>
    <n v="5"/>
    <m/>
    <n v="3"/>
    <n v="5"/>
    <n v="4"/>
    <n v="3"/>
    <n v="4"/>
    <s v="Sí"/>
    <n v="4"/>
    <n v="4"/>
    <s v="Instagram"/>
    <m/>
    <m/>
    <m/>
    <m/>
    <m/>
    <m/>
    <m/>
    <s v="Sí"/>
    <s v="Sí"/>
    <s v="Útil"/>
    <n v="4"/>
    <n v="5"/>
    <s v="5, muy satisfecho"/>
    <m/>
    <s v="Sería recomendable que en los ordenadores se instale el spyder"/>
  </r>
  <r>
    <s v=""/>
    <s v=""/>
    <s v="Ciencias Experimentales"/>
    <d v="2020-05-20T22:42:00"/>
    <s v="Grado y doble grado"/>
    <x v="26"/>
    <s v="Frecuentemente (1 o 2 veces por semana)"/>
    <s v="Frecuentemente (1 o 2 veces por semana)"/>
    <s v="Seguiré usando los servicios de la biblioteca con la misma frecuencia que expuse en la pregunta anterior"/>
    <x v="26"/>
    <s v="F. Ciencias Matemáticas"/>
    <s v="Biblioteca Maria Zambrano (Filología / Derecho)"/>
    <m/>
    <m/>
    <m/>
    <m/>
    <m/>
    <m/>
    <s v="Sí"/>
    <s v="Sí"/>
    <n v="3"/>
    <n v="1"/>
    <n v="2"/>
    <n v="1"/>
    <n v="4"/>
    <n v="2"/>
    <n v="4"/>
    <n v="1"/>
    <n v="3"/>
    <n v="4"/>
    <m/>
    <n v="4"/>
    <n v="4"/>
    <n v="5"/>
    <n v="2"/>
    <n v="5"/>
    <s v="Sí"/>
    <n v="4"/>
    <n v="2"/>
    <s v="Twitter|Youtube|Instagram"/>
    <m/>
    <m/>
    <m/>
    <m/>
    <m/>
    <m/>
    <m/>
    <s v="Sí"/>
    <s v="No"/>
    <m/>
    <n v="5"/>
    <n v="5"/>
    <s v="4, satisfecho"/>
    <s v="Mejorado"/>
    <m/>
  </r>
  <r>
    <s v=""/>
    <s v=""/>
    <s v="Ciencias Experimentales"/>
    <d v="2020-05-20T22:34:00"/>
    <s v="Grado y doble grado"/>
    <x v="26"/>
    <s v="De vez en cuando (1 o 2 veces al mes)"/>
    <s v="De vez en cuando (1 o 2 veces al mes)"/>
    <s v="Seguiré usando los servicios de la biblioteca con la misma frecuencia que expuse en la pregunta anterior"/>
    <x v="26"/>
    <s v="F. Ciencias Matemáticas"/>
    <s v="F. Ciencias Físicas"/>
    <m/>
    <m/>
    <m/>
    <m/>
    <m/>
    <m/>
    <s v="Sí"/>
    <s v="Sí"/>
    <n v="3"/>
    <n v="1"/>
    <n v="1"/>
    <n v="1"/>
    <n v="5"/>
    <n v="1"/>
    <n v="5"/>
    <n v="1"/>
    <n v="4"/>
    <n v="4"/>
    <m/>
    <n v="4"/>
    <n v="5"/>
    <n v="3"/>
    <m/>
    <n v="5"/>
    <s v="Sí"/>
    <n v="4"/>
    <n v="3"/>
    <s v="No uso ninguna red social"/>
    <m/>
    <m/>
    <m/>
    <m/>
    <m/>
    <m/>
    <m/>
    <s v="No"/>
    <s v="No"/>
    <m/>
    <n v="4"/>
    <n v="4"/>
    <s v="4, satisfecho"/>
    <m/>
    <m/>
  </r>
  <r>
    <s v=""/>
    <s v=""/>
    <s v="Ciencias Experimentales"/>
    <d v="2020-05-20T22:31:00"/>
    <s v="Grado y doble grado"/>
    <x v="20"/>
    <s v="De vez en cuando (1 o 2 veces al mes)"/>
    <s v="Solo en época de exámenes"/>
    <s v="Seguiré usando los servicios de la biblioteca con la misma frecuencia que expuse en la pregunta anterior"/>
    <x v="20"/>
    <m/>
    <m/>
    <s v="Biblioteca Lázaro Carreter (Villanueva de la Cañada)"/>
    <m/>
    <m/>
    <m/>
    <m/>
    <m/>
    <s v="Sí"/>
    <s v="Sí"/>
    <n v="4"/>
    <n v="1"/>
    <n v="3"/>
    <n v="1"/>
    <n v="5"/>
    <n v="2"/>
    <n v="3"/>
    <n v="3"/>
    <n v="4"/>
    <n v="5"/>
    <m/>
    <n v="5"/>
    <m/>
    <n v="4"/>
    <m/>
    <n v="5"/>
    <s v="No"/>
    <n v="4"/>
    <n v="3"/>
    <s v="Youtube|Instagram"/>
    <m/>
    <m/>
    <m/>
    <m/>
    <m/>
    <m/>
    <m/>
    <s v="No"/>
    <s v="No"/>
    <m/>
    <n v="4"/>
    <n v="4"/>
    <s v="5, muy satisfecho"/>
    <m/>
    <m/>
  </r>
  <r>
    <s v=""/>
    <s v=""/>
    <s v="Ciencias Experimentales"/>
    <d v="2020-05-20T22:24:00"/>
    <s v="Grado y doble grado"/>
    <x v="8"/>
    <s v="De vez en cuando (1 o 2 veces al mes)"/>
    <s v="De vez en cuando (1 o 2 veces al mes)"/>
    <s v="Seguiré usando los servicios de la biblioteca con la misma frecuencia que expuse en la pregunta anterior"/>
    <x v="12"/>
    <s v="F. Informática"/>
    <m/>
    <m/>
    <m/>
    <m/>
    <m/>
    <m/>
    <m/>
    <s v="No"/>
    <s v="Sí"/>
    <n v="2"/>
    <n v="1"/>
    <n v="3"/>
    <n v="1"/>
    <n v="5"/>
    <n v="4"/>
    <n v="5"/>
    <n v="1"/>
    <m/>
    <n v="3"/>
    <m/>
    <n v="2"/>
    <m/>
    <n v="2"/>
    <m/>
    <n v="2"/>
    <s v="No"/>
    <n v="3"/>
    <n v="3"/>
    <m/>
    <m/>
    <m/>
    <m/>
    <m/>
    <m/>
    <m/>
    <m/>
    <s v="Sí"/>
    <s v="No"/>
    <m/>
    <m/>
    <n v="3"/>
    <s v="3, normal"/>
    <m/>
    <m/>
  </r>
  <r>
    <s v=""/>
    <s v=""/>
    <s v="Ciencias Sociales"/>
    <d v="2020-05-20T22:11:00"/>
    <s v="Doctorado"/>
    <x v="1"/>
    <s v="Muy frecuentemente (3 o más veces por semana)"/>
    <s v="Frecuentemente (1 o 2 veces por semana)"/>
    <s v="Solo haré uso de la biblioteca virtual y de sus recursos electrónicos"/>
    <x v="9"/>
    <s v="Biblioteca Maria Zambrano (Filología / Derecho)"/>
    <s v="F. Geografía e Historia"/>
    <m/>
    <m/>
    <m/>
    <m/>
    <m/>
    <m/>
    <s v="Sí"/>
    <s v="Sí"/>
    <n v="5"/>
    <n v="4"/>
    <n v="3"/>
    <n v="5"/>
    <n v="5"/>
    <n v="5"/>
    <n v="5"/>
    <n v="2"/>
    <n v="4"/>
    <n v="5"/>
    <m/>
    <n v="4"/>
    <n v="2"/>
    <n v="3"/>
    <n v="1"/>
    <n v="5"/>
    <s v="Sí"/>
    <n v="4"/>
    <n v="1"/>
    <s v="Twitter"/>
    <m/>
    <m/>
    <m/>
    <m/>
    <m/>
    <m/>
    <m/>
    <s v="No"/>
    <s v="No"/>
    <m/>
    <n v="3"/>
    <n v="4"/>
    <s v="4, satisfecho"/>
    <s v="Mejorado"/>
    <m/>
  </r>
  <r>
    <s v=""/>
    <s v=""/>
    <s v="Ciencias Experimentales"/>
    <d v="2020-05-20T22:07:00"/>
    <s v="Grado y doble grado"/>
    <x v="8"/>
    <s v="De vez en cuando (1 o 2 veces al mes)"/>
    <s v="De vez en cuando (1 o 2 veces al mes)"/>
    <s v="Seguiré usando los servicios de la biblioteca con la misma frecuencia que expuse en la pregunta anterior"/>
    <x v="12"/>
    <s v="F. Informática"/>
    <m/>
    <m/>
    <m/>
    <m/>
    <m/>
    <m/>
    <m/>
    <s v="Sí"/>
    <s v="Sí"/>
    <n v="5"/>
    <n v="1"/>
    <n v="2"/>
    <n v="3"/>
    <n v="5"/>
    <n v="3"/>
    <n v="3"/>
    <n v="2"/>
    <n v="4"/>
    <n v="4"/>
    <m/>
    <n v="3"/>
    <n v="5"/>
    <n v="4"/>
    <m/>
    <n v="5"/>
    <s v="No"/>
    <m/>
    <m/>
    <s v="Youtube"/>
    <m/>
    <m/>
    <m/>
    <m/>
    <m/>
    <m/>
    <m/>
    <s v="Sí"/>
    <s v="Sí"/>
    <s v="Útil"/>
    <n v="4"/>
    <n v="5"/>
    <s v="4, satisfecho"/>
    <m/>
    <m/>
  </r>
  <r>
    <s v=""/>
    <s v=""/>
    <s v="Ciencias Experimentales"/>
    <d v="2020-05-20T21:58:00"/>
    <s v="Grado y doble grado"/>
    <x v="8"/>
    <s v="Frecuentemente (1 o 2 veces por semana)"/>
    <s v="Solo en época de exámenes"/>
    <s v="Creo que voy a acudir con menos frecuencia a la biblioteca y usaré más la biblioteca virtual"/>
    <x v="24"/>
    <m/>
    <m/>
    <m/>
    <m/>
    <m/>
    <m/>
    <m/>
    <m/>
    <s v="No"/>
    <s v="Sí"/>
    <n v="4"/>
    <n v="1"/>
    <n v="1"/>
    <n v="5"/>
    <n v="5"/>
    <n v="4"/>
    <n v="4"/>
    <n v="3"/>
    <n v="2"/>
    <n v="4"/>
    <m/>
    <n v="1"/>
    <n v="2"/>
    <n v="2"/>
    <n v="2"/>
    <n v="4"/>
    <s v="No"/>
    <n v="2"/>
    <n v="2"/>
    <s v="Twitter|Instagram"/>
    <m/>
    <m/>
    <m/>
    <m/>
    <m/>
    <m/>
    <m/>
    <s v="No"/>
    <s v="No"/>
    <m/>
    <n v="2"/>
    <n v="3"/>
    <s v="2, insatisfecho"/>
    <s v="Empeorado"/>
    <m/>
  </r>
  <r>
    <s v=""/>
    <s v=""/>
    <s v="Ciencias de la Salud"/>
    <d v="2020-05-20T21:56:00"/>
    <s v="Grado y doble grado"/>
    <x v="15"/>
    <s v="Frecuentemente (1 o 2 veces por semana)"/>
    <s v="Solo en época de exámenes"/>
    <s v="Seguiré usando los servicios de la biblioteca con la misma frecuencia que expuse en la pregunta anterior"/>
    <x v="8"/>
    <s v="F. Ciencias Físicas"/>
    <s v="F. Enfermería, Fisioterapia y Podología"/>
    <m/>
    <m/>
    <m/>
    <m/>
    <m/>
    <m/>
    <s v="No"/>
    <s v="Sí"/>
    <n v="4"/>
    <n v="4"/>
    <n v="4"/>
    <n v="4"/>
    <n v="4"/>
    <n v="4"/>
    <n v="4"/>
    <n v="4"/>
    <n v="2"/>
    <n v="4"/>
    <m/>
    <n v="4"/>
    <n v="4"/>
    <n v="4"/>
    <n v="4"/>
    <n v="4"/>
    <s v="No"/>
    <n v="2"/>
    <n v="1"/>
    <s v="Twitter|Youtube|Instagram"/>
    <m/>
    <m/>
    <m/>
    <m/>
    <m/>
    <m/>
    <m/>
    <s v="No"/>
    <s v="No"/>
    <m/>
    <n v="2"/>
    <n v="3"/>
    <s v="3, normal"/>
    <s v="Mejorado"/>
    <m/>
  </r>
  <r>
    <s v=""/>
    <s v=""/>
    <s v="Ciencias de la Salud"/>
    <d v="2020-05-20T21:38:00"/>
    <s v="Máster"/>
    <x v="4"/>
    <s v="De vez en cuando (1 o 2 veces al mes)"/>
    <s v="Frecuentemente (1 o 2 veces por semana)"/>
    <s v="Seguiré usando los servicios de la biblioteca con la misma frecuencia que expuse en la pregunta anterior"/>
    <x v="4"/>
    <s v="Biblioteca Maria Zambrano (Filología / Derecho)"/>
    <m/>
    <m/>
    <m/>
    <m/>
    <m/>
    <m/>
    <m/>
    <s v="No"/>
    <s v="Sí"/>
    <n v="4"/>
    <n v="3"/>
    <n v="1"/>
    <n v="1"/>
    <n v="4"/>
    <n v="4"/>
    <n v="4"/>
    <n v="1"/>
    <n v="5"/>
    <n v="5"/>
    <m/>
    <n v="5"/>
    <n v="5"/>
    <n v="5"/>
    <n v="5"/>
    <n v="5"/>
    <s v="No"/>
    <n v="5"/>
    <n v="5"/>
    <s v="Youtube|Instagram"/>
    <m/>
    <m/>
    <m/>
    <m/>
    <m/>
    <m/>
    <m/>
    <s v="Sí"/>
    <s v="No"/>
    <m/>
    <n v="5"/>
    <n v="5"/>
    <s v="5, muy satisfecho"/>
    <s v="Mejorado mucho"/>
    <m/>
  </r>
  <r>
    <s v=""/>
    <s v=""/>
    <s v="Ciencias Sociales"/>
    <d v="2020-05-20T21:03:00"/>
    <s v="Grado y doble grado"/>
    <x v="1"/>
    <s v="De vez en cuando (1 o 2 veces al mes)"/>
    <s v="Frecuentemente (1 o 2 veces por semana)"/>
    <s v="Seguiré usando los servicios de la biblioteca con la misma frecuencia que expuse en la pregunta anterior"/>
    <x v="9"/>
    <s v="Biblioteca Maria Zambrano (Filología / Derecho)"/>
    <s v="F. Trabajo Social"/>
    <s v="Biblioteca Francisco Umbral"/>
    <m/>
    <m/>
    <m/>
    <m/>
    <m/>
    <s v="No"/>
    <s v="Sí"/>
    <n v="3"/>
    <n v="2"/>
    <n v="4"/>
    <n v="2"/>
    <n v="4"/>
    <n v="4"/>
    <n v="5"/>
    <n v="1"/>
    <n v="4"/>
    <n v="4"/>
    <m/>
    <n v="3"/>
    <n v="5"/>
    <n v="3"/>
    <n v="3"/>
    <n v="4"/>
    <s v="No"/>
    <n v="4"/>
    <n v="3"/>
    <s v="Facebook|Youtube|Instagram"/>
    <m/>
    <m/>
    <m/>
    <m/>
    <m/>
    <m/>
    <m/>
    <s v="No"/>
    <s v="No"/>
    <m/>
    <n v="4"/>
    <n v="4"/>
    <s v="4, satisfecho"/>
    <s v="Mejorado"/>
    <m/>
  </r>
  <r>
    <s v=""/>
    <s v=""/>
    <s v="Ciencias Sociales"/>
    <d v="2020-05-20T20:37:00"/>
    <s v="Grado y doble grado"/>
    <x v="11"/>
    <s v="Frecuentemente (1 o 2 veces por semana)"/>
    <s v="De vez en cuando (1 o 2 veces al mes)"/>
    <s v="Seguiré usando los servicios de la biblioteca con la misma frecuencia que expuse en la pregunta anterior"/>
    <x v="13"/>
    <s v="Biblioteca Maria Zambrano (Filología / Derecho)"/>
    <s v="F. Psicología"/>
    <m/>
    <m/>
    <m/>
    <m/>
    <m/>
    <m/>
    <s v="No"/>
    <s v="Sí"/>
    <n v="2"/>
    <n v="1"/>
    <n v="2"/>
    <n v="4"/>
    <n v="4"/>
    <n v="4"/>
    <n v="5"/>
    <n v="1"/>
    <n v="4"/>
    <n v="4"/>
    <m/>
    <n v="4"/>
    <n v="5"/>
    <n v="5"/>
    <n v="4"/>
    <n v="3"/>
    <s v="No"/>
    <n v="3"/>
    <n v="3"/>
    <s v="Twitter|Youtube|Instagram"/>
    <m/>
    <m/>
    <m/>
    <m/>
    <m/>
    <m/>
    <m/>
    <s v="No"/>
    <s v="No"/>
    <m/>
    <n v="3"/>
    <n v="3"/>
    <s v="4, satisfecho"/>
    <s v="Igual"/>
    <s v="Poner un estanco alado y más máquinas para café con vasos de papel reciclable"/>
  </r>
  <r>
    <s v=""/>
    <s v=""/>
    <s v="Ciencias Sociales"/>
    <d v="2020-05-20T20:36:00"/>
    <s v="Grado y doble grado"/>
    <x v="10"/>
    <s v="Frecuentemente (1 o 2 veces por semana)"/>
    <s v="Frecuentemente (1 o 2 veces por semana)"/>
    <s v="Seguiré usando los servicios de la biblioteca con la misma frecuencia que expuse en la pregunta anterior"/>
    <x v="8"/>
    <s v="Biblioteca Maria Zambrano (Filología / Derecho)"/>
    <s v="Biblioteca Maria Zambrano (Filología / Derecho)"/>
    <m/>
    <m/>
    <m/>
    <m/>
    <m/>
    <m/>
    <s v="No"/>
    <s v="Sí"/>
    <n v="5"/>
    <n v="1"/>
    <n v="3"/>
    <n v="3"/>
    <n v="4"/>
    <n v="3"/>
    <n v="5"/>
    <n v="1"/>
    <n v="2"/>
    <n v="4"/>
    <m/>
    <n v="1"/>
    <n v="1"/>
    <n v="2"/>
    <n v="1"/>
    <n v="1"/>
    <s v="No"/>
    <n v="1"/>
    <n v="1"/>
    <s v="No uso ninguna red social"/>
    <m/>
    <m/>
    <m/>
    <m/>
    <m/>
    <m/>
    <m/>
    <s v="No"/>
    <s v="No"/>
    <m/>
    <n v="1"/>
    <n v="1"/>
    <s v="3, normal"/>
    <s v="Igual"/>
    <s v="Deben mejorar la plataforma virtual, durante todo el proceso del confinamiento no he podido acceder a ninguno de los libros que he necesitado. Tambien deben mejorar la atención en cuanto a resolución de problemas, pues me he comunicado por el problema anterior, y simplemente han resuelto con enviarme un VPN que no funcionó y no me dieron mayor respuesta al respecto cuando me queje que el VPN no funcionaba y por consecuencia nunca puede acceder a los manuales que necesito."/>
  </r>
  <r>
    <s v=""/>
    <s v=""/>
    <s v="Ciencias Sociales"/>
    <d v="2020-05-20T20:33:00"/>
    <s v="Máster"/>
    <x v="21"/>
    <s v="Nunca"/>
    <s v="Nunca"/>
    <s v="Procuraré buscar la información que necesito fuera de la biblioteca"/>
    <x v="24"/>
    <m/>
    <m/>
    <m/>
    <m/>
    <m/>
    <m/>
    <m/>
    <m/>
    <s v="No"/>
    <s v="No"/>
    <n v="1"/>
    <n v="1"/>
    <m/>
    <m/>
    <m/>
    <m/>
    <m/>
    <m/>
    <m/>
    <m/>
    <m/>
    <m/>
    <m/>
    <m/>
    <m/>
    <m/>
    <m/>
    <m/>
    <m/>
    <m/>
    <m/>
    <m/>
    <m/>
    <m/>
    <m/>
    <m/>
    <m/>
    <m/>
    <m/>
    <m/>
    <m/>
    <m/>
    <m/>
    <m/>
    <m/>
  </r>
  <r>
    <s v=""/>
    <s v=""/>
    <s v="Ciencias Experimentales"/>
    <d v="2020-05-20T20:19:00"/>
    <s v="Grado y doble grado"/>
    <x v="27"/>
    <s v="Muy frecuentemente (3 o más veces por semana)"/>
    <s v="Nunca"/>
    <s v="Seguiré usando los servicios de la biblioteca con la misma frecuencia que expuse en la pregunta anterior"/>
    <x v="8"/>
    <s v="F. Estudios Estadísticos"/>
    <s v="F. Ciencias Matemáticas"/>
    <m/>
    <m/>
    <m/>
    <m/>
    <m/>
    <m/>
    <s v="No"/>
    <s v="Sí"/>
    <n v="5"/>
    <n v="4"/>
    <n v="3"/>
    <n v="1"/>
    <n v="5"/>
    <n v="5"/>
    <n v="5"/>
    <n v="3"/>
    <n v="3"/>
    <n v="4"/>
    <m/>
    <n v="4"/>
    <n v="4"/>
    <n v="4"/>
    <n v="4"/>
    <n v="5"/>
    <s v="No"/>
    <n v="5"/>
    <n v="4"/>
    <s v="Facebook|Youtube|Instagram"/>
    <m/>
    <m/>
    <m/>
    <m/>
    <m/>
    <m/>
    <m/>
    <s v="Sí"/>
    <s v="No"/>
    <m/>
    <n v="4"/>
    <n v="4"/>
    <s v="4, satisfecho"/>
    <s v="Mejorado mucho"/>
    <m/>
  </r>
  <r>
    <s v=""/>
    <s v=""/>
    <s v="Ciencias de la Salud"/>
    <d v="2020-05-20T20:17:00"/>
    <s v="Grado y doble grado"/>
    <x v="12"/>
    <s v="Muy frecuentemente (3 o más veces por semana)"/>
    <s v="Frecuentemente (1 o 2 veces por semana)"/>
    <s v="Seguiré usando los servicios de la biblioteca con la misma frecuencia que expuse en la pregunta anterior"/>
    <x v="15"/>
    <s v="Biblioteca Maria Zambrano (Filología / Derecho)"/>
    <s v="F. Medicina"/>
    <m/>
    <m/>
    <m/>
    <m/>
    <m/>
    <m/>
    <s v="No"/>
    <s v="Sí"/>
    <n v="4"/>
    <n v="2"/>
    <n v="3"/>
    <n v="5"/>
    <n v="5"/>
    <n v="5"/>
    <n v="5"/>
    <n v="2"/>
    <n v="5"/>
    <n v="5"/>
    <m/>
    <n v="3"/>
    <n v="5"/>
    <n v="3"/>
    <n v="4"/>
    <n v="5"/>
    <s v="No"/>
    <n v="4"/>
    <n v="5"/>
    <s v="Twitter|Youtube|Instagram"/>
    <m/>
    <m/>
    <m/>
    <m/>
    <m/>
    <m/>
    <m/>
    <s v="Sí"/>
    <s v="No"/>
    <m/>
    <n v="5"/>
    <n v="5"/>
    <s v="5, muy satisfecho"/>
    <s v="Mejorado"/>
    <m/>
  </r>
  <r>
    <s v=""/>
    <s v=""/>
    <s v="Ciencias Sociales"/>
    <d v="2020-05-20T20:09:00"/>
    <s v="Grado y doble grado"/>
    <x v="13"/>
    <s v="Frecuentemente (1 o 2 veces por semana)"/>
    <s v="Nunca"/>
    <s v="Seguiré usando los servicios de la biblioteca con la misma frecuencia que expuse en la pregunta anterior"/>
    <x v="16"/>
    <s v="F. Ciencias de la Información"/>
    <s v="F. Ciencias de la Información"/>
    <m/>
    <m/>
    <m/>
    <m/>
    <m/>
    <m/>
    <s v="No"/>
    <s v="Sí"/>
    <n v="3"/>
    <n v="1"/>
    <n v="1"/>
    <n v="4"/>
    <n v="4"/>
    <n v="3"/>
    <n v="5"/>
    <n v="2"/>
    <n v="4"/>
    <n v="3"/>
    <m/>
    <m/>
    <n v="5"/>
    <n v="3"/>
    <n v="3"/>
    <n v="2"/>
    <s v="No"/>
    <n v="3"/>
    <n v="4"/>
    <s v="Instagram"/>
    <m/>
    <m/>
    <m/>
    <m/>
    <m/>
    <m/>
    <m/>
    <s v="No"/>
    <s v="No"/>
    <m/>
    <n v="5"/>
    <n v="5"/>
    <s v="5, muy satisfecho"/>
    <m/>
    <m/>
  </r>
  <r>
    <s v=""/>
    <s v=""/>
    <s v="Ciencias Sociales"/>
    <d v="2020-05-20T20:09:00"/>
    <s v="Máster"/>
    <x v="1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8"/>
    <s v="F. Ciencias de la Documentación"/>
    <m/>
    <s v="Biblioteca Pública Municipal Ana María Matute"/>
    <m/>
    <m/>
    <m/>
    <m/>
    <m/>
    <s v="No"/>
    <s v="Sí"/>
    <n v="3"/>
    <n v="5"/>
    <n v="5"/>
    <n v="4"/>
    <n v="5"/>
    <n v="5"/>
    <n v="4"/>
    <n v="2"/>
    <n v="5"/>
    <n v="5"/>
    <m/>
    <n v="5"/>
    <n v="4"/>
    <n v="5"/>
    <n v="5"/>
    <n v="5"/>
    <s v="Sí"/>
    <n v="4"/>
    <n v="4"/>
    <s v="Twitter|Youtube|Instagram"/>
    <m/>
    <m/>
    <m/>
    <m/>
    <m/>
    <m/>
    <m/>
    <s v="No"/>
    <s v="No"/>
    <m/>
    <n v="5"/>
    <n v="5"/>
    <s v="4, satisfecho"/>
    <s v="Mejorado"/>
    <m/>
  </r>
  <r>
    <s v=""/>
    <s v=""/>
    <s v="Ciencias de la Salud"/>
    <d v="2020-05-20T20:02:00"/>
    <s v="Grado y doble grado"/>
    <x v="4"/>
    <s v="Frecuentemente (1 o 2 veces por semana)"/>
    <s v="De vez en cuando (1 o 2 veces al mes)"/>
    <s v="Creo que voy a acudir con menos frecuencia a la biblioteca y usaré más la biblioteca virtual"/>
    <x v="4"/>
    <s v="Biblioteca Maria Zambrano (Filología / Derecho)"/>
    <m/>
    <m/>
    <m/>
    <m/>
    <m/>
    <m/>
    <m/>
    <s v="Sí"/>
    <s v="Sí"/>
    <n v="2"/>
    <n v="3"/>
    <n v="1"/>
    <n v="1"/>
    <n v="4"/>
    <n v="4"/>
    <n v="4"/>
    <n v="1"/>
    <n v="1"/>
    <n v="4"/>
    <m/>
    <n v="3"/>
    <n v="3"/>
    <n v="3"/>
    <n v="2"/>
    <n v="4"/>
    <s v="No"/>
    <n v="3"/>
    <n v="1"/>
    <s v="Twitter|Youtube|Instagram"/>
    <m/>
    <m/>
    <m/>
    <m/>
    <m/>
    <m/>
    <m/>
    <s v="No"/>
    <s v="No"/>
    <m/>
    <n v="3"/>
    <n v="3"/>
    <s v="4, satisfecho"/>
    <s v="Igual"/>
    <m/>
  </r>
  <r>
    <s v=""/>
    <s v=""/>
    <s v="Ciencias Sociales"/>
    <d v="2020-05-20T20:00:00"/>
    <s v="Doctorado"/>
    <x v="17"/>
    <s v="De vez en cuando (1 o 2 veces al mes)"/>
    <s v="Muy frecuentemente (3 o más veces por semana)"/>
    <s v="Tengo que ir necesariamente para consultar los documentos que están ubicados en la biblioteca"/>
    <x v="16"/>
    <s v="F. Ciencias de la Documentación"/>
    <s v="Biblioteca Histórica"/>
    <m/>
    <m/>
    <m/>
    <m/>
    <m/>
    <m/>
    <s v="No"/>
    <s v="No"/>
    <n v="4"/>
    <n v="4"/>
    <n v="5"/>
    <n v="3"/>
    <n v="3"/>
    <n v="1"/>
    <n v="2"/>
    <n v="3"/>
    <n v="3"/>
    <n v="4"/>
    <m/>
    <n v="4"/>
    <n v="4"/>
    <n v="3"/>
    <n v="3"/>
    <n v="4"/>
    <s v="Sí"/>
    <n v="5"/>
    <n v="4"/>
    <s v="Twitter"/>
    <m/>
    <m/>
    <m/>
    <m/>
    <m/>
    <m/>
    <m/>
    <s v="Sí"/>
    <s v="No"/>
    <m/>
    <n v="3"/>
    <n v="4"/>
    <s v="4, satisfecho"/>
    <s v="Mejorado mucho"/>
    <m/>
  </r>
  <r>
    <s v=""/>
    <s v=""/>
    <s v="Ciencias de la Salud"/>
    <d v="2020-05-20T19:59:00"/>
    <s v="Grado y doble grado"/>
    <x v="9"/>
    <s v="Muy frecuentemente (3 o más veces por semana)"/>
    <s v="Frecuentemente (1 o 2 veces por semana)"/>
    <s v="Creo que voy a acudir con menos frecuencia a la biblioteca y usaré más la biblioteca virtual"/>
    <x v="11"/>
    <s v="F. Odontología"/>
    <s v="F. Ciencias de la Información"/>
    <m/>
    <m/>
    <m/>
    <m/>
    <m/>
    <m/>
    <s v="Sí"/>
    <s v="Sí"/>
    <n v="4"/>
    <n v="1"/>
    <n v="3"/>
    <n v="2"/>
    <n v="1"/>
    <n v="1"/>
    <n v="5"/>
    <n v="2"/>
    <n v="4"/>
    <n v="3"/>
    <m/>
    <n v="3"/>
    <n v="5"/>
    <n v="4"/>
    <n v="3"/>
    <n v="4"/>
    <s v="No"/>
    <n v="3"/>
    <n v="3"/>
    <s v="No uso ninguna red social"/>
    <m/>
    <m/>
    <m/>
    <m/>
    <m/>
    <m/>
    <m/>
    <s v="Sí"/>
    <s v="Sí"/>
    <s v="Útil"/>
    <n v="5"/>
    <n v="5"/>
    <s v="4, satisfecho"/>
    <s v="Mejorado"/>
    <m/>
  </r>
  <r>
    <s v=""/>
    <s v=""/>
    <s v="Humanidades"/>
    <d v="2020-05-20T19:33:00"/>
    <s v="Grado y doble grado"/>
    <x v="7"/>
    <s v="De vez en cuando (1 o 2 veces al mes)"/>
    <s v="Frecuentemente (1 o 2 veces por semana)"/>
    <s v="Creo que voy a acudir con menos frecuencia a la biblioteca y usaré más la biblioteca virtual"/>
    <x v="8"/>
    <s v="F. Geografía e Historia"/>
    <s v="F. Filosofía"/>
    <m/>
    <m/>
    <m/>
    <m/>
    <m/>
    <m/>
    <s v="No"/>
    <s v="No"/>
    <n v="3"/>
    <n v="2"/>
    <n v="2"/>
    <n v="4"/>
    <n v="5"/>
    <n v="5"/>
    <n v="3"/>
    <n v="4"/>
    <n v="3"/>
    <n v="3"/>
    <m/>
    <n v="4"/>
    <n v="4"/>
    <n v="5"/>
    <n v="4"/>
    <n v="5"/>
    <s v="No"/>
    <n v="4"/>
    <n v="4"/>
    <s v="Twitter|Youtube|Instagram"/>
    <m/>
    <m/>
    <m/>
    <m/>
    <m/>
    <m/>
    <m/>
    <s v="Sí"/>
    <s v="No"/>
    <m/>
    <n v="5"/>
    <n v="5"/>
    <s v="5, muy satisfecho"/>
    <s v="Mejorado mucho"/>
    <m/>
  </r>
  <r>
    <s v=""/>
    <s v=""/>
    <s v="Humanidades"/>
    <d v="2020-05-20T19:21:00"/>
    <s v="Grado y doble grado"/>
    <x v="7"/>
    <s v="De vez en cuando (1 o 2 veces al mes)"/>
    <s v="De vez en cuando (1 o 2 veces al mes)"/>
    <s v="Seguiré usando los servicios de la biblioteca con la misma frecuencia que expuse en la pregunta anterior"/>
    <x v="14"/>
    <s v="Biblioteca Maria Zambrano (Filología / Derecho)"/>
    <s v="F. Ciencias de la Documentación"/>
    <m/>
    <m/>
    <m/>
    <m/>
    <m/>
    <m/>
    <s v="No"/>
    <s v="Sí"/>
    <n v="3"/>
    <n v="2"/>
    <n v="1"/>
    <n v="4"/>
    <n v="5"/>
    <n v="4"/>
    <n v="5"/>
    <n v="4"/>
    <n v="4"/>
    <n v="4"/>
    <m/>
    <n v="3"/>
    <n v="3"/>
    <n v="4"/>
    <n v="4"/>
    <n v="4"/>
    <s v="Sí"/>
    <n v="4"/>
    <n v="4"/>
    <s v="No uso ninguna red social"/>
    <m/>
    <m/>
    <m/>
    <m/>
    <m/>
    <m/>
    <m/>
    <s v="Sí"/>
    <s v="Sí"/>
    <s v="Muy útil"/>
    <n v="5"/>
    <n v="5"/>
    <s v="4, satisfecho"/>
    <s v="Mejorado"/>
    <m/>
  </r>
  <r>
    <s v=""/>
    <s v=""/>
    <s v="Ciencias Sociales"/>
    <d v="2020-05-20T19:12:00"/>
    <s v="Doctorado"/>
    <x v="10"/>
    <s v="De vez en cuando (1 o 2 veces al mes)"/>
    <s v="De vez en cuando (1 o 2 veces al mes)"/>
    <s v="Seguiré usando los servicios de la biblioteca con la misma frecuencia que expuse en la pregunta anterior"/>
    <x v="10"/>
    <s v="Biblioteca Maria Zambrano (Filología / Derecho)"/>
    <s v="F. Comercio y Turismo"/>
    <m/>
    <m/>
    <m/>
    <m/>
    <m/>
    <m/>
    <s v="Sí"/>
    <s v="Sí"/>
    <n v="4"/>
    <n v="4"/>
    <n v="5"/>
    <n v="5"/>
    <n v="3"/>
    <n v="2"/>
    <n v="1"/>
    <n v="3"/>
    <n v="2"/>
    <n v="3"/>
    <m/>
    <n v="3"/>
    <n v="4"/>
    <n v="3"/>
    <n v="4"/>
    <n v="3"/>
    <s v="Sí"/>
    <n v="2"/>
    <n v="2"/>
    <s v="Twitter|LinkedIn"/>
    <m/>
    <m/>
    <m/>
    <m/>
    <m/>
    <m/>
    <m/>
    <s v="No"/>
    <s v="Sí"/>
    <s v="Útil"/>
    <n v="5"/>
    <n v="5"/>
    <s v="3, normal"/>
    <s v="Mejorado"/>
    <s v="Facilitar la consulta y descarga de documentos electrónicos (es complicado saber entre repeticiones) y aumentar el archivo digitalizado"/>
  </r>
  <r>
    <s v=""/>
    <s v=""/>
    <s v="Humanidades"/>
    <d v="2020-05-20T19:11:00"/>
    <s v="Máster"/>
    <x v="7"/>
    <s v="Muy frecuentemente (3 o más veces por semana)"/>
    <s v="Nunca"/>
    <s v="Seguiré usando los servicios de la biblioteca con la misma frecuencia que expuse en la pregunta anterior"/>
    <x v="8"/>
    <s v="F. Geografía e Historia"/>
    <m/>
    <s v="La Casa Encendida, Biblioteca UNED Lavapiés"/>
    <m/>
    <m/>
    <m/>
    <m/>
    <m/>
    <s v="Sí"/>
    <s v="Sí"/>
    <n v="1"/>
    <n v="1"/>
    <n v="1"/>
    <n v="3"/>
    <n v="3"/>
    <n v="3"/>
    <n v="2"/>
    <n v="3"/>
    <n v="1"/>
    <n v="3"/>
    <m/>
    <n v="1"/>
    <n v="1"/>
    <n v="1"/>
    <n v="1"/>
    <n v="3"/>
    <s v="Sí"/>
    <n v="1"/>
    <n v="1"/>
    <s v="Facebook"/>
    <m/>
    <m/>
    <m/>
    <m/>
    <m/>
    <m/>
    <m/>
    <s v="No"/>
    <s v="No"/>
    <m/>
    <n v="5"/>
    <n v="5"/>
    <s v="2, insatisfecho"/>
    <s v="Igual"/>
    <s v="Soy alumna del máster interuniversitario de Historia Contemporánea. La primeva vez que fui a la biblioteca de la UCM me hicieron un carnet de carton blanco que me ha servido para sacar libros sin problema. En el último período de exámenes seguridad NO ME DEJÓ entrar en la biblioteca María Zambrano por no tener el carnet de plástico (el cual intenté hacerme también y que la UCM me negó por no estar matriculada allí pese a hacer asignaturas del máster allí). Le mostre a seguridad la matrícula del máster  en el teléfono y tampoco me dejó pasar. Lo único que pretendía era sentarme a estudiar como el resto de mis compañeros y se me negó la entrada  pese a ser alumna de esa facultad. Esclareced la situación de los másteres interuniversitarios porque no se nos puede vender como un máster en el que puedes cursar clases en una facultad y en otra y que puedes hacer libre uso de las instalaciones si no es verdad."/>
  </r>
  <r>
    <s v=""/>
    <s v=""/>
    <s v="Humanidades"/>
    <d v="2020-05-20T19:08:00"/>
    <s v="Máster"/>
    <x v="7"/>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Ciencias Biológicas"/>
    <m/>
    <m/>
    <m/>
    <m/>
    <m/>
    <m/>
    <s v="Sí"/>
    <s v="Sí"/>
    <n v="5"/>
    <n v="2"/>
    <n v="4"/>
    <n v="1"/>
    <n v="4"/>
    <n v="4"/>
    <n v="4"/>
    <n v="1"/>
    <n v="3"/>
    <n v="5"/>
    <m/>
    <n v="4"/>
    <n v="3"/>
    <n v="3"/>
    <n v="1"/>
    <n v="5"/>
    <s v="Sí"/>
    <n v="4"/>
    <n v="1"/>
    <s v="Twitter|Facebook|Instagram"/>
    <m/>
    <m/>
    <m/>
    <m/>
    <m/>
    <m/>
    <m/>
    <s v="Sí"/>
    <s v="No"/>
    <m/>
    <n v="4"/>
    <n v="3"/>
    <s v="4, satisfecho"/>
    <s v="Igual"/>
    <s v="La nueva web de busqueda es mas liosa que la anterior"/>
  </r>
  <r>
    <s v=""/>
    <s v=""/>
    <s v="Humanidades"/>
    <d v="2020-05-20T19:01:00"/>
    <s v="Máster"/>
    <x v="6"/>
    <s v="Muy frecuentemente (3 o más veces por semana)"/>
    <s v="De vez en cuando (1 o 2 veces al mes)"/>
    <s v="Creo que voy a acudir con menos frecuencia a la biblioteca y usaré más la biblioteca virtual"/>
    <x v="8"/>
    <s v="F. Filología (Clásicas o General)"/>
    <m/>
    <m/>
    <m/>
    <m/>
    <m/>
    <m/>
    <m/>
    <s v="Sí"/>
    <s v="Sí"/>
    <n v="4"/>
    <n v="1"/>
    <n v="2"/>
    <n v="1"/>
    <n v="4"/>
    <n v="3"/>
    <n v="2"/>
    <n v="2"/>
    <n v="3"/>
    <n v="4"/>
    <m/>
    <n v="3"/>
    <n v="4"/>
    <n v="3"/>
    <n v="3"/>
    <n v="4"/>
    <s v="No"/>
    <n v="4"/>
    <n v="4"/>
    <s v="Instagram"/>
    <m/>
    <m/>
    <m/>
    <m/>
    <m/>
    <m/>
    <m/>
    <s v="Sí"/>
    <s v="No"/>
    <m/>
    <n v="5"/>
    <n v="5"/>
    <s v="4, satisfecho"/>
    <s v="Igual"/>
    <m/>
  </r>
  <r>
    <s v=""/>
    <s v=""/>
    <s v="Humanidades"/>
    <d v="2020-05-20T18:59:00"/>
    <s v="Máster"/>
    <x v="6"/>
    <s v="Frecuentemente (1 o 2 veces por semana)"/>
    <s v="Muy frecuentemente (3 o más veces por semana)"/>
    <s v="Creo que voy a acudir con menos frecuencia a la biblioteca y usaré más la biblioteca virtual"/>
    <x v="7"/>
    <s v="Biblioteca Maria Zambrano (Filología / Derecho)"/>
    <s v="F. Geografía e Historia"/>
    <m/>
    <m/>
    <m/>
    <m/>
    <m/>
    <m/>
    <s v="No"/>
    <s v="Sí"/>
    <n v="5"/>
    <n v="5"/>
    <n v="5"/>
    <n v="5"/>
    <n v="5"/>
    <n v="5"/>
    <n v="3"/>
    <n v="2"/>
    <n v="5"/>
    <n v="5"/>
    <m/>
    <n v="4"/>
    <n v="4"/>
    <n v="3"/>
    <n v="3"/>
    <n v="5"/>
    <s v="No"/>
    <n v="4"/>
    <n v="4"/>
    <s v="Youtube"/>
    <m/>
    <m/>
    <m/>
    <m/>
    <m/>
    <m/>
    <m/>
    <s v="No"/>
    <s v="No"/>
    <m/>
    <n v="4"/>
    <n v="4"/>
    <s v="4, satisfecho"/>
    <s v="Mejorado"/>
    <s v="En invierno prescindo de acudir a estudiar a las bibliotecas de la UCM  (y de hecho trato de pasar el menor tiempo posible) porque en las salas hace un calor insoportable, pese  a que, según la normativa, la temperatura en invierno no debería sobrepasar los 21 °C."/>
  </r>
  <r>
    <s v=""/>
    <s v=""/>
    <s v="Ciencias de la Salud"/>
    <d v="2020-05-20T18:56:00"/>
    <s v="Grado y doble grado"/>
    <x v="15"/>
    <s v="Solo en época de exámenes"/>
    <s v="De vez en cuando (1 o 2 veces al mes)"/>
    <s v="Seguiré usando los servicios de la biblioteca con la misma frecuencia que expuse en la pregunta anterior"/>
    <x v="5"/>
    <s v="F. Medicina"/>
    <m/>
    <m/>
    <m/>
    <m/>
    <m/>
    <m/>
    <m/>
    <s v="No"/>
    <s v="Sí"/>
    <n v="3"/>
    <n v="2"/>
    <n v="2"/>
    <n v="4"/>
    <n v="4"/>
    <n v="4"/>
    <n v="5"/>
    <n v="1"/>
    <n v="2"/>
    <n v="3"/>
    <m/>
    <n v="4"/>
    <n v="4"/>
    <n v="4"/>
    <n v="4"/>
    <n v="2"/>
    <s v="No"/>
    <n v="4"/>
    <n v="2"/>
    <s v="Twitter|Facebook|Youtube|Instagram"/>
    <m/>
    <m/>
    <m/>
    <m/>
    <m/>
    <m/>
    <m/>
    <s v="No"/>
    <s v="No"/>
    <m/>
    <n v="5"/>
    <n v="5"/>
    <s v="4, satisfecho"/>
    <s v="Igual"/>
    <m/>
  </r>
  <r>
    <s v=""/>
    <s v=""/>
    <s v="Ciencias Sociales"/>
    <d v="2020-05-20T18:48:00"/>
    <s v="Doctorado"/>
    <x v="13"/>
    <s v="De vez en cuando (1 o 2 veces al mes)"/>
    <s v="De vez en cuando (1 o 2 veces al mes)"/>
    <s v="Seguiré usando los servicios de la biblioteca con la misma frecuencia que expuse en la pregunta anterior"/>
    <x v="16"/>
    <s v="Biblioteca Maria Zambrano (Filología / Derecho)"/>
    <m/>
    <m/>
    <m/>
    <m/>
    <m/>
    <m/>
    <m/>
    <s v="Sí"/>
    <s v="Sí"/>
    <n v="5"/>
    <n v="1"/>
    <n v="1"/>
    <n v="5"/>
    <n v="1"/>
    <n v="4"/>
    <n v="1"/>
    <n v="1"/>
    <n v="3"/>
    <n v="5"/>
    <m/>
    <n v="5"/>
    <n v="5"/>
    <n v="5"/>
    <n v="3"/>
    <n v="5"/>
    <s v="Sí"/>
    <n v="5"/>
    <n v="3"/>
    <s v="Twitter"/>
    <m/>
    <m/>
    <m/>
    <m/>
    <m/>
    <m/>
    <m/>
    <s v="Sí"/>
    <s v="No"/>
    <m/>
    <n v="5"/>
    <n v="5"/>
    <s v="5, muy satisfecho"/>
    <s v="Mejorado"/>
    <m/>
  </r>
  <r>
    <s v=""/>
    <s v=""/>
    <s v="Ciencias Sociales"/>
    <d v="2020-05-20T18:46:00"/>
    <s v="Grado y doble grado"/>
    <x v="10"/>
    <s v="Frecuentemente (1 o 2 veces por semana)"/>
    <s v="Frecuentemente (1 o 2 veces por semana)"/>
    <s v="Seguiré usando los servicios de la biblioteca con la misma frecuencia que expuse en la pregunta anterior"/>
    <x v="8"/>
    <s v="F. Filología (Clásicas o General)"/>
    <s v="F. Geografía e Historia"/>
    <m/>
    <m/>
    <m/>
    <m/>
    <m/>
    <m/>
    <s v="No"/>
    <s v="Sí"/>
    <n v="5"/>
    <n v="1"/>
    <n v="5"/>
    <n v="2"/>
    <n v="3"/>
    <n v="2"/>
    <n v="5"/>
    <n v="1"/>
    <n v="3"/>
    <n v="4"/>
    <m/>
    <n v="5"/>
    <n v="4"/>
    <n v="4"/>
    <n v="1"/>
    <n v="4"/>
    <s v="No"/>
    <n v="4"/>
    <n v="4"/>
    <s v="Facebook|Instagram"/>
    <m/>
    <m/>
    <m/>
    <m/>
    <m/>
    <m/>
    <m/>
    <s v="Sí"/>
    <s v="Sí"/>
    <s v="Normal"/>
    <n v="2"/>
    <n v="1"/>
    <s v="4, satisfecho"/>
    <s v="Mejorado"/>
    <m/>
  </r>
  <r>
    <s v=""/>
    <s v=""/>
    <s v="Ciencias de la Salud"/>
    <d v="2020-05-20T18:42:00"/>
    <s v="Grado y doble grado"/>
    <x v="4"/>
    <s v="Muy frecuentemente (3 o más veces por semana)"/>
    <s v="Solo en época de exámenes"/>
    <s v="Seguiré usando los servicios de la biblioteca con la misma frecuencia que expuse en la pregunta anterior"/>
    <x v="4"/>
    <s v="Biblioteca Maria Zambrano (Filología / Derecho)"/>
    <s v="F. Odontología"/>
    <m/>
    <m/>
    <m/>
    <m/>
    <m/>
    <m/>
    <s v="No"/>
    <s v="Sí"/>
    <n v="3"/>
    <n v="2"/>
    <n v="2"/>
    <n v="1"/>
    <n v="5"/>
    <n v="4"/>
    <n v="5"/>
    <n v="4"/>
    <n v="5"/>
    <n v="4"/>
    <m/>
    <n v="5"/>
    <n v="5"/>
    <n v="3"/>
    <n v="3"/>
    <n v="4"/>
    <s v="No"/>
    <n v="4"/>
    <n v="4"/>
    <s v="No uso ninguna red social"/>
    <m/>
    <m/>
    <m/>
    <m/>
    <m/>
    <m/>
    <m/>
    <s v="No"/>
    <s v="No"/>
    <m/>
    <n v="5"/>
    <n v="5"/>
    <s v="5, muy satisfecho"/>
    <s v="Igual"/>
    <m/>
  </r>
  <r>
    <s v=""/>
    <s v=""/>
    <s v="Ciencias de la Salud"/>
    <d v="2020-05-20T18:42:00"/>
    <s v="Grado y doble grado"/>
    <x v="9"/>
    <s v="Frecuentemente (1 o 2 veces por semana)"/>
    <s v="Nunca"/>
    <s v="Seguiré usando los servicios de la biblioteca con la misma frecuencia que expuse en la pregunta anterior"/>
    <x v="11"/>
    <s v="F. Medicina"/>
    <s v="F. Ciencias Biológicas"/>
    <m/>
    <m/>
    <m/>
    <m/>
    <m/>
    <m/>
    <s v="No"/>
    <s v="Sí"/>
    <n v="2"/>
    <n v="2"/>
    <n v="1"/>
    <n v="2"/>
    <n v="5"/>
    <n v="5"/>
    <n v="3"/>
    <n v="1"/>
    <n v="3"/>
    <n v="4"/>
    <m/>
    <n v="1"/>
    <n v="3"/>
    <n v="1"/>
    <n v="3"/>
    <n v="3"/>
    <s v="Sí"/>
    <n v="1"/>
    <n v="3"/>
    <s v="Youtube|Instagram"/>
    <m/>
    <m/>
    <m/>
    <m/>
    <m/>
    <m/>
    <m/>
    <s v="Sí"/>
    <s v="No"/>
    <m/>
    <n v="3"/>
    <n v="5"/>
    <s v="3, normal"/>
    <s v="Mejorado"/>
    <m/>
  </r>
  <r>
    <s v=""/>
    <s v=""/>
    <s v="Ciencias Experimentales"/>
    <d v="2020-05-20T18:38:00"/>
    <s v="Grado y doble grado"/>
    <x v="16"/>
    <s v="Frecuentemente (1 o 2 veces por semana)"/>
    <s v="De vez en cuando (1 o 2 veces al mes)"/>
    <s v="Seguiré usando los servicios de la biblioteca con la misma frecuencia que expuse en la pregunta anterior"/>
    <x v="17"/>
    <s v="Biblioteca Maria Zambrano (Filología / Derecho)"/>
    <s v="F. Ciencias Matemáticas"/>
    <m/>
    <m/>
    <m/>
    <m/>
    <m/>
    <m/>
    <s v="No"/>
    <s v="No"/>
    <n v="4"/>
    <n v="4"/>
    <n v="4"/>
    <n v="2"/>
    <n v="4"/>
    <n v="3"/>
    <n v="4"/>
    <n v="2"/>
    <n v="2"/>
    <n v="4"/>
    <m/>
    <n v="4"/>
    <n v="5"/>
    <n v="4"/>
    <n v="3"/>
    <n v="4"/>
    <s v="Sí"/>
    <n v="4"/>
    <n v="4"/>
    <s v="Instagram"/>
    <m/>
    <m/>
    <m/>
    <m/>
    <m/>
    <m/>
    <m/>
    <s v="Sí"/>
    <s v="Sí"/>
    <s v="Normal"/>
    <n v="4"/>
    <n v="4"/>
    <s v="4, satisfecho"/>
    <s v="Mejorado"/>
    <m/>
  </r>
  <r>
    <s v=""/>
    <s v=""/>
    <s v="Ciencias Sociales"/>
    <d v="2020-05-20T18:38:00"/>
    <s v="Grado y doble grado"/>
    <x v="10"/>
    <s v="De vez en cuando (1 o 2 veces al mes)"/>
    <s v="Frecuentemente (1 o 2 veces por semana)"/>
    <s v="Solo haré uso de la biblioteca virtual y de sus recursos electrónicos"/>
    <x v="8"/>
    <s v="F. Ciencias Económicas y Empresariales"/>
    <s v="F. Derecho (Departamentos,Criminología)"/>
    <s v="BIBLIOTECA DE LA UNIVERSIDAD ESIC"/>
    <m/>
    <m/>
    <m/>
    <m/>
    <m/>
    <s v="Sí"/>
    <s v="Sí"/>
    <n v="3"/>
    <n v="1"/>
    <n v="5"/>
    <n v="1"/>
    <n v="2"/>
    <n v="3"/>
    <n v="3"/>
    <n v="3"/>
    <n v="3"/>
    <n v="5"/>
    <m/>
    <n v="2"/>
    <n v="5"/>
    <n v="4"/>
    <n v="1"/>
    <n v="2"/>
    <s v="No"/>
    <n v="3"/>
    <n v="1"/>
    <s v="Youtube|Instagram"/>
    <m/>
    <m/>
    <m/>
    <m/>
    <m/>
    <m/>
    <m/>
    <s v="Sí"/>
    <s v="No"/>
    <m/>
    <n v="5"/>
    <n v="4"/>
    <s v="4, satisfecho"/>
    <s v="Mejorado"/>
    <s v="La forma de pedir libros que no están en la Sala normal de la Biblioteca, sino que están en una sala reservada donde no se puede entrar, es bastante difícil y nadie te la explica"/>
  </r>
  <r>
    <s v=""/>
    <s v=""/>
    <s v="Ciencias de la Salud"/>
    <d v="2020-05-20T18:31:00"/>
    <s v="Grado y doble grado"/>
    <x v="23"/>
    <s v="Muy frecuentemente (3 o más veces por semana)"/>
    <s v="De vez en cuando (1 o 2 veces al mes)"/>
    <s v="Seguiré usando los servicios de la biblioteca con la misma frecuencia que expuse en la pregunta anterior"/>
    <x v="14"/>
    <s v="Biblioteca Maria Zambrano (Filología / Derecho)"/>
    <s v="F. Veterinaria"/>
    <m/>
    <m/>
    <m/>
    <m/>
    <m/>
    <m/>
    <s v="No"/>
    <s v="Sí"/>
    <n v="2"/>
    <n v="1"/>
    <n v="2"/>
    <n v="1"/>
    <n v="5"/>
    <n v="4"/>
    <n v="5"/>
    <n v="2"/>
    <n v="4"/>
    <n v="4"/>
    <m/>
    <n v="3"/>
    <n v="4"/>
    <n v="4"/>
    <n v="4"/>
    <n v="4"/>
    <s v="No"/>
    <n v="4"/>
    <n v="4"/>
    <s v="Twitter|Instagram"/>
    <m/>
    <m/>
    <m/>
    <m/>
    <m/>
    <m/>
    <m/>
    <s v="Sí"/>
    <s v="No"/>
    <m/>
    <n v="5"/>
    <n v="5"/>
    <s v="4, satisfecho"/>
    <s v="Mejorado"/>
    <s v="Podría haber más libros online ya que justo en estos momentos se necesita"/>
  </r>
  <r>
    <s v=""/>
    <s v=""/>
    <s v="Ciencias Sociales"/>
    <d v="2020-05-20T18:30:00"/>
    <s v="Grado y doble grado"/>
    <x v="13"/>
    <s v="De vez en cuando (1 o 2 veces al mes)"/>
    <s v="Muy frecuentemente (3 o más veces por semana)"/>
    <s v="Creo que voy a acudir con menos frecuencia a la biblioteca y usaré más la biblioteca virtual"/>
    <x v="16"/>
    <s v="Biblioteca Histórica"/>
    <m/>
    <m/>
    <m/>
    <m/>
    <m/>
    <m/>
    <m/>
    <s v="No"/>
    <s v="Sí"/>
    <n v="4"/>
    <n v="4"/>
    <n v="1"/>
    <n v="3"/>
    <n v="3"/>
    <n v="4"/>
    <n v="1"/>
    <n v="2"/>
    <n v="5"/>
    <n v="3"/>
    <m/>
    <n v="5"/>
    <n v="5"/>
    <n v="4"/>
    <n v="5"/>
    <n v="4"/>
    <s v="Sí"/>
    <n v="4"/>
    <n v="5"/>
    <s v="Twitter|Facebook|Youtube|Instagram|LinkedIn"/>
    <m/>
    <m/>
    <m/>
    <m/>
    <m/>
    <m/>
    <m/>
    <s v="Sí"/>
    <s v="No"/>
    <m/>
    <n v="5"/>
    <n v="5"/>
    <s v="5, muy satisfecho"/>
    <s v="Mejorado mucho"/>
    <m/>
  </r>
  <r>
    <s v=""/>
    <s v=""/>
    <s v="Ciencias Sociales"/>
    <d v="2020-05-20T18:25:00"/>
    <s v="Grado y doble grado"/>
    <x v="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9"/>
    <s v="F. Trabajo Social"/>
    <s v="F. Ciencias Económicas y Empresariales"/>
    <m/>
    <m/>
    <m/>
    <m/>
    <m/>
    <m/>
    <s v="Sí"/>
    <s v="Sí"/>
    <n v="5"/>
    <n v="2"/>
    <n v="3"/>
    <n v="5"/>
    <n v="5"/>
    <n v="5"/>
    <n v="5"/>
    <n v="4"/>
    <n v="4"/>
    <n v="4"/>
    <m/>
    <n v="2"/>
    <n v="5"/>
    <n v="4"/>
    <n v="3"/>
    <n v="5"/>
    <s v="Sí"/>
    <n v="4"/>
    <n v="3"/>
    <s v="Twitter|Facebook|Youtube|Instagram"/>
    <m/>
    <m/>
    <m/>
    <m/>
    <m/>
    <m/>
    <m/>
    <s v="No"/>
    <s v="No"/>
    <m/>
    <n v="5"/>
    <n v="5"/>
    <s v="4, satisfecho"/>
    <s v="Igual"/>
    <s v="Ampliar el número de libros en formato digital"/>
  </r>
  <r>
    <s v=""/>
    <s v=""/>
    <s v=""/>
    <d v="2020-05-20T18:20:00"/>
    <s v="Máster"/>
    <x v="28"/>
    <s v="Nunca"/>
    <s v="Nunca"/>
    <s v="Solo haré uso de la biblioteca virtual y de sus recursos electrónicos"/>
    <x v="27"/>
    <m/>
    <m/>
    <m/>
    <m/>
    <m/>
    <m/>
    <m/>
    <m/>
    <s v="No"/>
    <s v="No"/>
    <n v="4"/>
    <n v="4"/>
    <n v="4"/>
    <m/>
    <n v="5"/>
    <n v="5"/>
    <n v="1"/>
    <n v="1"/>
    <n v="1"/>
    <n v="1"/>
    <m/>
    <n v="1"/>
    <n v="1"/>
    <n v="1"/>
    <n v="1"/>
    <n v="1"/>
    <s v="Sí"/>
    <n v="3"/>
    <n v="2"/>
    <s v="No uso ninguna red social"/>
    <m/>
    <m/>
    <m/>
    <m/>
    <m/>
    <m/>
    <m/>
    <s v="No"/>
    <s v="No"/>
    <m/>
    <n v="5"/>
    <n v="5"/>
    <s v="5, muy satisfecho"/>
    <s v="Mejorado"/>
    <m/>
  </r>
  <r>
    <s v=""/>
    <s v=""/>
    <s v="Humanidades"/>
    <d v="2020-05-20T18:17:00"/>
    <s v="Otros (Universidad para mayores, títulos propios, curso de idiomas, etc)"/>
    <x v="7"/>
    <s v="De vez en cuando (1 o 2 veces al mes)"/>
    <m/>
    <s v="Seguiré usando los servicios de la biblioteca con la misma frecuencia que expuse en la pregunta anterior"/>
    <x v="28"/>
    <m/>
    <m/>
    <m/>
    <m/>
    <m/>
    <m/>
    <m/>
    <m/>
    <s v="No"/>
    <s v="Sí"/>
    <n v="4"/>
    <m/>
    <m/>
    <m/>
    <m/>
    <m/>
    <n v="5"/>
    <m/>
    <n v="2"/>
    <n v="3"/>
    <m/>
    <n v="4"/>
    <n v="5"/>
    <m/>
    <m/>
    <n v="4"/>
    <s v="No"/>
    <m/>
    <m/>
    <s v="No uso ninguna red social"/>
    <m/>
    <m/>
    <m/>
    <m/>
    <m/>
    <m/>
    <m/>
    <s v="No"/>
    <s v="No"/>
    <m/>
    <n v="5"/>
    <n v="5"/>
    <s v="5, muy satisfecho"/>
    <s v="Mejorado"/>
    <m/>
  </r>
  <r>
    <s v=""/>
    <s v=""/>
    <s v="Ciencias Sociales"/>
    <d v="2020-05-20T18:17:00"/>
    <s v="Grado y doble grado"/>
    <x v="24"/>
    <s v="Frecuentemente (1 o 2 veces por semana)"/>
    <s v="Frecuentemente (1 o 2 veces por semana)"/>
    <s v="Tengo que ir necesariamente para consultar los documentos que están ubicados en la biblioteca"/>
    <x v="25"/>
    <m/>
    <m/>
    <m/>
    <m/>
    <m/>
    <m/>
    <m/>
    <m/>
    <s v="Sí"/>
    <s v="Sí"/>
    <n v="4"/>
    <n v="3"/>
    <n v="1"/>
    <n v="1"/>
    <n v="2"/>
    <n v="1"/>
    <n v="2"/>
    <n v="1"/>
    <n v="3"/>
    <n v="5"/>
    <m/>
    <n v="4"/>
    <n v="5"/>
    <n v="1"/>
    <n v="5"/>
    <n v="3"/>
    <s v="Sí"/>
    <n v="3"/>
    <n v="3"/>
    <s v="Instagram"/>
    <m/>
    <m/>
    <m/>
    <m/>
    <m/>
    <m/>
    <m/>
    <s v="Sí"/>
    <s v="No"/>
    <m/>
    <n v="5"/>
    <n v="5"/>
    <s v="5, muy satisfecho"/>
    <s v="Mejorado"/>
    <s v="Es imprescindible que nuestra biblioteca siga comprando libros en papel. La oferta electrónica es muy reducida"/>
  </r>
  <r>
    <s v=""/>
    <s v=""/>
    <s v="Ciencias Sociales"/>
    <d v="2020-05-20T18:17:00"/>
    <s v="Doctorado"/>
    <x v="1"/>
    <s v="Muy frecuentemente (3 o más veces por semana)"/>
    <s v="Muy frecuentemente (3 o más veces por semana)"/>
    <s v="Seguiré usando los servicios de la biblioteca con la misma frecuencia que expuse en la pregunta anterior"/>
    <x v="9"/>
    <s v="F. Ciencias Económicas y Empresariales"/>
    <s v="F. Geografía e Historia"/>
    <m/>
    <m/>
    <m/>
    <m/>
    <m/>
    <m/>
    <s v="Sí"/>
    <s v="No"/>
    <n v="5"/>
    <n v="2"/>
    <n v="2"/>
    <n v="2"/>
    <n v="1"/>
    <n v="1"/>
    <n v="1"/>
    <n v="1"/>
    <n v="4"/>
    <n v="4"/>
    <m/>
    <n v="4"/>
    <n v="5"/>
    <n v="4"/>
    <n v="3"/>
    <n v="4"/>
    <s v="Sí"/>
    <n v="4"/>
    <n v="3"/>
    <s v="Twitter|Facebook|Youtube|Instagram"/>
    <m/>
    <m/>
    <m/>
    <m/>
    <m/>
    <m/>
    <m/>
    <s v="Sí"/>
    <s v="Sí"/>
    <s v="Normal"/>
    <n v="5"/>
    <n v="5"/>
    <s v="4, satisfecho"/>
    <s v="Mejorado"/>
    <s v="En medio de la pandemia se debió organizar de alguna forma el acceso a libros impresos. La mayoría de los libros que necesito están en las bibliotecas de la UCM. Y bueno, ahora mismo necesito algunos y aún no hay acceso."/>
  </r>
  <r>
    <s v=""/>
    <s v=""/>
    <s v="Ciencias Sociales"/>
    <d v="2020-05-20T18:16:00"/>
    <s v="Doctorado"/>
    <x v="17"/>
    <s v="Solo en época de exámenes"/>
    <s v="Solo en época de exámenes"/>
    <s v="Seguiré usando los servicios de la biblioteca con la misma frecuencia que expuse en la pregunta anterior|Procuraré buscar la información que necesito fuera de la biblioteca"/>
    <x v="27"/>
    <m/>
    <m/>
    <m/>
    <m/>
    <m/>
    <m/>
    <m/>
    <m/>
    <s v="No"/>
    <s v="No"/>
    <n v="3"/>
    <n v="3"/>
    <n v="3"/>
    <n v="5"/>
    <n v="5"/>
    <n v="5"/>
    <n v="5"/>
    <n v="5"/>
    <n v="5"/>
    <n v="5"/>
    <m/>
    <n v="5"/>
    <n v="5"/>
    <n v="5"/>
    <n v="5"/>
    <n v="5"/>
    <s v="No"/>
    <n v="5"/>
    <n v="5"/>
    <s v="Facebook|Youtube|Instagram|LinkedIn"/>
    <m/>
    <m/>
    <m/>
    <m/>
    <m/>
    <m/>
    <m/>
    <s v="No"/>
    <s v="No"/>
    <m/>
    <n v="5"/>
    <n v="5"/>
    <s v="4, satisfecho"/>
    <s v="Mejorado"/>
    <m/>
  </r>
  <r>
    <s v=""/>
    <s v=""/>
    <s v="Ciencias Sociales"/>
    <d v="2020-05-20T18:15:00"/>
    <s v="Máster"/>
    <x v="10"/>
    <s v="De vez en cuando (1 o 2 veces al mes)"/>
    <s v="Nunca"/>
    <s v="Seguiré usando los servicios de la biblioteca con la misma frecuencia que expuse en la pregunta anterior"/>
    <x v="8"/>
    <m/>
    <m/>
    <m/>
    <m/>
    <m/>
    <m/>
    <m/>
    <m/>
    <s v="Sí"/>
    <s v="No"/>
    <n v="5"/>
    <n v="1"/>
    <n v="1"/>
    <n v="5"/>
    <n v="4"/>
    <n v="3"/>
    <n v="5"/>
    <n v="3"/>
    <n v="2"/>
    <n v="4"/>
    <m/>
    <n v="1"/>
    <n v="2"/>
    <n v="1"/>
    <n v="2"/>
    <n v="5"/>
    <s v="No"/>
    <n v="2"/>
    <n v="1"/>
    <s v="Twitter|Youtube|No uso ninguna red social"/>
    <m/>
    <m/>
    <m/>
    <m/>
    <m/>
    <m/>
    <m/>
    <s v="Sí"/>
    <s v="Sí"/>
    <s v="Poco útil"/>
    <n v="4"/>
    <n v="5"/>
    <s v="3, normal"/>
    <s v="Igual"/>
    <s v="Si nos dan una sesion de uso de materiales de biblioteca se agradecerá que sea más breve (20 min) pero complementada con otras (hoy vemos el catálogo cisne, hoy la base Aranzadi para libros, hoy para jurisprudencia, hoy como buscar tal o cual cosa...) y ya sería lo mejor si fuera permanente la formación (como en las auto escuelas, que los lunes a las 14hr y los mx a las 16 expliquen el tema cisne, pero los martes y jueces aranzadi., de tal manera que en una semana tengamos los conocimientos para usar todos los recursos que ofrecen con tiempo para asimilarlos y probarlos) con que lo repitieran 3 veces en 3 meses  algunos aprenderíamos de verdad a sacar partido a todo ese material que se pierde en la deep bilioteca."/>
  </r>
  <r>
    <s v=""/>
    <s v=""/>
    <s v="Humanidades"/>
    <d v="2020-05-20T18:13:00"/>
    <s v="Grado y doble grado"/>
    <x v="7"/>
    <s v="De vez en cuando (1 o 2 veces al mes)"/>
    <s v="Nunca"/>
    <s v="Seguiré usando los servicios de la biblioteca con la misma frecuencia que expuse en la pregunta anterior"/>
    <x v="14"/>
    <s v="Biblioteca Maria Zambrano (Filología / Derecho)"/>
    <s v="F. Bellas Artes"/>
    <m/>
    <m/>
    <m/>
    <m/>
    <m/>
    <m/>
    <s v="Sí"/>
    <s v="Sí"/>
    <n v="4"/>
    <n v="1"/>
    <n v="2"/>
    <n v="2"/>
    <n v="5"/>
    <n v="5"/>
    <n v="4"/>
    <n v="3"/>
    <n v="2"/>
    <n v="3"/>
    <m/>
    <n v="2"/>
    <n v="5"/>
    <n v="4"/>
    <n v="3"/>
    <n v="4"/>
    <s v="No"/>
    <n v="3"/>
    <n v="2"/>
    <s v="Youtube|Instagram"/>
    <m/>
    <m/>
    <m/>
    <m/>
    <m/>
    <m/>
    <m/>
    <s v="No"/>
    <s v="No"/>
    <m/>
    <n v="5"/>
    <n v="5"/>
    <s v="4, satisfecho"/>
    <s v="Mejorado"/>
    <m/>
  </r>
  <r>
    <s v=""/>
    <s v=""/>
    <s v="Ciencias Experimentales"/>
    <d v="2020-05-20T18:13:00"/>
    <s v="Grado y doble grado"/>
    <x v="14"/>
    <s v="Muy frecuentemente (3 o más veces por semana)"/>
    <s v="Frecuentemente (1 o 2 veces por semana)"/>
    <s v="Seguiré usando los servicios de la biblioteca con la misma frecuencia que expuse en la pregunta anterior"/>
    <x v="1"/>
    <s v="Biblioteca Maria Zambrano (Filología / Derecho)"/>
    <s v="F. Medicina"/>
    <m/>
    <m/>
    <m/>
    <m/>
    <m/>
    <m/>
    <s v="Sí"/>
    <s v="Sí"/>
    <n v="5"/>
    <n v="2"/>
    <n v="3"/>
    <n v="2"/>
    <n v="3"/>
    <n v="2"/>
    <n v="3"/>
    <n v="2"/>
    <n v="5"/>
    <n v="5"/>
    <m/>
    <n v="5"/>
    <n v="5"/>
    <n v="5"/>
    <n v="5"/>
    <n v="5"/>
    <s v="Sí"/>
    <n v="4"/>
    <n v="4"/>
    <s v="Facebook|Instagram"/>
    <m/>
    <m/>
    <m/>
    <m/>
    <m/>
    <m/>
    <m/>
    <s v="No"/>
    <s v="No"/>
    <m/>
    <n v="4"/>
    <n v="4"/>
    <s v="5, muy satisfecho"/>
    <s v="Mejorado"/>
    <m/>
  </r>
  <r>
    <s v=""/>
    <s v=""/>
    <s v="Ciencias de la Salud"/>
    <d v="2020-05-20T18:13:00"/>
    <s v="Doctorado"/>
    <x v="12"/>
    <s v="Nunca"/>
    <s v="Muy frecuentemente (3 o más veces por semana)"/>
    <s v="Solo haré uso de la biblioteca virtual y de sus recursos electrónicos"/>
    <x v="15"/>
    <m/>
    <m/>
    <m/>
    <m/>
    <m/>
    <m/>
    <m/>
    <m/>
    <s v="No"/>
    <s v="No"/>
    <n v="2"/>
    <n v="5"/>
    <n v="4"/>
    <n v="4"/>
    <n v="3"/>
    <n v="5"/>
    <n v="3"/>
    <n v="4"/>
    <n v="3"/>
    <n v="5"/>
    <m/>
    <n v="5"/>
    <n v="4"/>
    <n v="5"/>
    <n v="4"/>
    <n v="4"/>
    <s v="No"/>
    <n v="5"/>
    <n v="4"/>
    <s v="Facebook|Youtube|Instagram|LinkedIn"/>
    <m/>
    <m/>
    <m/>
    <m/>
    <m/>
    <m/>
    <m/>
    <s v="Sí"/>
    <s v="Sí"/>
    <s v="Útil"/>
    <n v="5"/>
    <n v="5"/>
    <s v="4, satisfecho"/>
    <s v="Mejorado"/>
    <m/>
  </r>
  <r>
    <s v=""/>
    <s v=""/>
    <s v="Ciencias Sociales"/>
    <d v="2020-05-20T18:07:00"/>
    <s v="Grado y doble grado"/>
    <x v="17"/>
    <s v="De vez en cuando (1 o 2 veces al mes)"/>
    <s v="De vez en cuando (1 o 2 veces al mes)"/>
    <s v="Seguiré usando los servicios de la biblioteca con la misma frecuencia que expuse en la pregunta anterior"/>
    <x v="27"/>
    <s v="Biblioteca Histórica"/>
    <m/>
    <m/>
    <m/>
    <m/>
    <m/>
    <m/>
    <m/>
    <s v="No"/>
    <s v="Sí"/>
    <n v="3"/>
    <n v="3"/>
    <n v="4"/>
    <n v="4"/>
    <n v="4"/>
    <n v="3"/>
    <n v="4"/>
    <n v="4"/>
    <n v="4"/>
    <n v="4"/>
    <m/>
    <n v="3"/>
    <n v="4"/>
    <n v="4"/>
    <n v="3"/>
    <n v="4"/>
    <s v="Sí"/>
    <n v="4"/>
    <n v="3"/>
    <s v="Youtube"/>
    <m/>
    <m/>
    <m/>
    <m/>
    <m/>
    <m/>
    <m/>
    <s v="Sí"/>
    <s v="Sí"/>
    <s v="Útil"/>
    <n v="4"/>
    <n v="5"/>
    <s v="4, satisfecho"/>
    <s v="Mejorado"/>
    <m/>
  </r>
  <r>
    <s v=""/>
    <s v=""/>
    <s v="Humanidades"/>
    <d v="2020-05-20T18:01:00"/>
    <s v="Grado y doble grado"/>
    <x v="3"/>
    <s v="Frecuentemente (1 o 2 veces por semana)"/>
    <s v="Nunca"/>
    <s v="Solo haré uso de la biblioteca virtual y de sus recursos electrónicos"/>
    <x v="3"/>
    <s v="F. Ciencias Políticas y Sociología"/>
    <s v="Biblioteca Maria Zambrano (Filología / Derecho)"/>
    <m/>
    <m/>
    <m/>
    <m/>
    <m/>
    <m/>
    <s v="No"/>
    <s v="No"/>
    <n v="1"/>
    <n v="4"/>
    <n v="5"/>
    <n v="3"/>
    <n v="3"/>
    <n v="4"/>
    <n v="3"/>
    <n v="4"/>
    <n v="3"/>
    <n v="4"/>
    <m/>
    <n v="4"/>
    <n v="4"/>
    <n v="4"/>
    <n v="3"/>
    <n v="3"/>
    <s v="No"/>
    <n v="3"/>
    <n v="2"/>
    <s v="Instagram"/>
    <m/>
    <m/>
    <m/>
    <m/>
    <m/>
    <m/>
    <m/>
    <s v="No"/>
    <s v="No"/>
    <m/>
    <n v="4"/>
    <n v="4"/>
    <s v="4, satisfecho"/>
    <s v="Mejorado"/>
    <s v="En la app “Libros e-Odilo” de la biblioteca Complutense para poder leer libros de manera electrónica, estos no aparecen paginados por tanto cuando quiero citar en uno de mis trabajos algo que he leído en sus libros no puedo poner la página..."/>
  </r>
  <r>
    <s v=""/>
    <s v=""/>
    <s v="Ciencias Sociales"/>
    <d v="2020-05-20T17:57:00"/>
    <s v="Grado y doble grado"/>
    <x v="21"/>
    <s v="Frecuentemente (1 o 2 veces por semana)"/>
    <s v="Nunca"/>
    <s v="Seguiré usando los servicios de la biblioteca con la misma frecuencia que expuse en la pregunta anterior"/>
    <x v="21"/>
    <m/>
    <m/>
    <m/>
    <m/>
    <m/>
    <m/>
    <m/>
    <m/>
    <s v="No"/>
    <s v="Sí"/>
    <n v="2"/>
    <n v="1"/>
    <n v="1"/>
    <n v="2"/>
    <n v="5"/>
    <n v="5"/>
    <n v="5"/>
    <n v="1"/>
    <n v="5"/>
    <n v="5"/>
    <m/>
    <n v="5"/>
    <n v="5"/>
    <n v="5"/>
    <n v="5"/>
    <n v="5"/>
    <s v="No"/>
    <n v="5"/>
    <n v="5"/>
    <s v="Youtube|Instagram"/>
    <m/>
    <m/>
    <m/>
    <m/>
    <m/>
    <m/>
    <m/>
    <s v="No"/>
    <s v="No"/>
    <m/>
    <n v="5"/>
    <n v="5"/>
    <s v="5, muy satisfecho"/>
    <m/>
    <m/>
  </r>
  <r>
    <s v=""/>
    <s v=""/>
    <s v="Humanidades"/>
    <d v="2020-05-20T17:54:00"/>
    <s v="Doctorado"/>
    <x v="6"/>
    <s v="De vez en cuando (1 o 2 veces al mes)"/>
    <s v="Muy frecuentemente (3 o más veces por semana)"/>
    <s v="Seguiré usando los servicios de la biblioteca con la misma frecuencia que expuse en la pregunta anterior"/>
    <x v="8"/>
    <s v="F. Filología (Clásicas o General)"/>
    <s v="F. Geografía e Historia"/>
    <m/>
    <m/>
    <m/>
    <m/>
    <m/>
    <m/>
    <s v="No"/>
    <s v="Sí"/>
    <n v="1"/>
    <n v="5"/>
    <n v="5"/>
    <n v="1"/>
    <n v="1"/>
    <n v="5"/>
    <n v="1"/>
    <n v="5"/>
    <n v="2"/>
    <n v="3"/>
    <m/>
    <n v="3"/>
    <n v="3"/>
    <n v="2"/>
    <n v="2"/>
    <n v="1"/>
    <s v="Sí"/>
    <n v="2"/>
    <n v="2"/>
    <s v="No uso ninguna red social"/>
    <m/>
    <m/>
    <m/>
    <m/>
    <m/>
    <m/>
    <m/>
    <s v="Sí"/>
    <s v="Sí"/>
    <m/>
    <n v="3"/>
    <n v="3"/>
    <s v="3, normal"/>
    <s v="Igual"/>
    <m/>
  </r>
  <r>
    <s v=""/>
    <s v=""/>
    <s v="Ciencias Experimentales"/>
    <d v="2020-05-20T17:52:00"/>
    <s v="Grado y doble grado"/>
    <x v="16"/>
    <s v="Muy frecuentemente (3 o más veces por semana)"/>
    <s v="Nunca"/>
    <s v="Seguiré usando los servicios de la biblioteca con la misma frecuencia que expuse en la pregunta anterior"/>
    <x v="8"/>
    <s v="F. Ciencias Químicas"/>
    <s v="F. Ciencias Físicas"/>
    <m/>
    <m/>
    <m/>
    <m/>
    <m/>
    <m/>
    <s v="No"/>
    <s v="No"/>
    <n v="1"/>
    <n v="1"/>
    <n v="1"/>
    <n v="1"/>
    <n v="3"/>
    <n v="5"/>
    <n v="2"/>
    <n v="1"/>
    <n v="2"/>
    <n v="3"/>
    <m/>
    <n v="4"/>
    <n v="4"/>
    <n v="4"/>
    <n v="3"/>
    <n v="3"/>
    <s v="No"/>
    <n v="3"/>
    <n v="3"/>
    <s v="Twitter|Youtube|Instagram"/>
    <m/>
    <m/>
    <m/>
    <m/>
    <m/>
    <m/>
    <m/>
    <s v="No"/>
    <s v="No"/>
    <m/>
    <n v="4"/>
    <n v="4"/>
    <s v="4, satisfecho"/>
    <s v="Mejorado"/>
    <s v="En la facultad de ciencias químicas se ha cerrado una sala y se han trasladado los ordenadores y las sillas que había en su interior para poner una exposición sobre la tabla periódica y el sótano también se cerró, aunque se volvió a abrir. La exposición consiste en material para dibujar como ceras y diseños para pintar, además también incluye unas vitrinas con material informativo. Me parece inadecuado cerrar una sala entera para hacer una exposición que no está destinada a un público universitario y que, aunque así fuera si se echa un vistazo a la cantidad de gente que visita la exposición se puede comprobar que es un completo fracaso. Por lo que se podría haber reestructurado la exposición para no dejar a los usuarios de la biblioteca sin una sala que además sí que se usaba con bastante frecuencia. Si se compara con otras exposiciones que he visto en otras bibliotecas como la de geología se puede comprobar que no es necesario cerrar salas para hacer exposiciones y con éxito y sin trastornar el normal funcionamiento e instalaciones de la biblioteca. Un saludo."/>
  </r>
  <r>
    <s v=""/>
    <s v=""/>
    <s v="Humanidades"/>
    <d v="2020-05-20T17:50:00"/>
    <s v="Doctorado"/>
    <x v="6"/>
    <s v="De vez en cuando (1 o 2 veces al mes)"/>
    <s v="Frecuentemente (1 o 2 veces por semana)"/>
    <s v="Tengo que ir necesariamente para consultar los documentos que están ubicados en la biblioteca"/>
    <x v="8"/>
    <s v="F. Filología (Clásicas o General)"/>
    <s v="F. Filosofía"/>
    <s v="Biblioteca Nacional, Bibliotecas de la Comunidad de Madrid, Bibliotecas municipales."/>
    <m/>
    <m/>
    <m/>
    <m/>
    <m/>
    <s v="Sí"/>
    <s v="Sí"/>
    <n v="4"/>
    <n v="5"/>
    <n v="4"/>
    <n v="5"/>
    <n v="3"/>
    <n v="4"/>
    <n v="2"/>
    <n v="4"/>
    <n v="3"/>
    <n v="4"/>
    <m/>
    <n v="5"/>
    <n v="5"/>
    <n v="4"/>
    <n v="5"/>
    <n v="3"/>
    <s v="Sí"/>
    <n v="4"/>
    <n v="4"/>
    <s v="Facebook|Youtube|LinkedIn"/>
    <m/>
    <m/>
    <m/>
    <m/>
    <m/>
    <m/>
    <m/>
    <s v="No"/>
    <s v="No"/>
    <m/>
    <n v="4"/>
    <n v="4"/>
    <s v="4, satisfecho"/>
    <s v="Mejorado"/>
    <m/>
  </r>
  <r>
    <s v=""/>
    <s v=""/>
    <s v="Humanidades"/>
    <d v="2020-05-20T17:48:00"/>
    <s v="Grado y doble grado"/>
    <x v="7"/>
    <s v="Frecuentemente (1 o 2 veces por semana)"/>
    <s v="De vez en cuando (1 o 2 veces al mes)"/>
    <s v="Seguiré usando los servicios de la biblioteca con la misma frecuencia que expuse en la pregunta anterior"/>
    <x v="14"/>
    <s v="Biblioteca Maria Zambrano (Filología / Derecho)"/>
    <s v="F. Filología (Clásicas o General)"/>
    <m/>
    <m/>
    <m/>
    <m/>
    <m/>
    <m/>
    <s v="Sí"/>
    <s v="No"/>
    <n v="5"/>
    <n v="4"/>
    <n v="3"/>
    <n v="4"/>
    <n v="5"/>
    <n v="4"/>
    <n v="5"/>
    <n v="3"/>
    <n v="4"/>
    <n v="3"/>
    <m/>
    <n v="3"/>
    <n v="3"/>
    <n v="3"/>
    <n v="2"/>
    <n v="2"/>
    <s v="No"/>
    <n v="3"/>
    <n v="3"/>
    <s v="No uso ninguna red social"/>
    <m/>
    <m/>
    <m/>
    <m/>
    <m/>
    <m/>
    <m/>
    <s v="No"/>
    <s v="No"/>
    <m/>
    <n v="4"/>
    <n v="4"/>
    <s v="4, satisfecho"/>
    <s v="Mejorado"/>
    <m/>
  </r>
  <r>
    <s v=""/>
    <s v=""/>
    <s v="Ciencias de la Salud"/>
    <d v="2020-05-20T17:44:00"/>
    <s v="Grado y doble grado"/>
    <x v="12"/>
    <s v="De vez en cuando (1 o 2 veces al mes)"/>
    <s v="Frecuentemente (1 o 2 veces por semana)"/>
    <s v="Creo que voy a acudir con menos frecuencia a la biblioteca y usaré más la biblioteca virtual"/>
    <x v="15"/>
    <s v="Biblioteca Maria Zambrano (Filología / Derecho)"/>
    <s v="F. Trabajo Social"/>
    <s v="Biblioteca María Moliner."/>
    <m/>
    <m/>
    <m/>
    <m/>
    <m/>
    <s v="Sí"/>
    <s v="Sí"/>
    <n v="4"/>
    <n v="1"/>
    <n v="3"/>
    <n v="2"/>
    <n v="4"/>
    <n v="4"/>
    <n v="5"/>
    <n v="1"/>
    <n v="3"/>
    <n v="4"/>
    <m/>
    <n v="5"/>
    <n v="4"/>
    <n v="5"/>
    <n v="4"/>
    <n v="4"/>
    <s v="No"/>
    <n v="5"/>
    <n v="5"/>
    <s v="Instagram"/>
    <m/>
    <m/>
    <m/>
    <m/>
    <m/>
    <m/>
    <m/>
    <s v="Sí"/>
    <s v="No"/>
    <m/>
    <n v="4"/>
    <n v="3"/>
    <s v="4, satisfecho"/>
    <s v="Igual"/>
    <m/>
  </r>
  <r>
    <s v=""/>
    <s v=""/>
    <s v="Ciencias Sociales"/>
    <d v="2020-05-20T17:41:00"/>
    <s v="Grado y doble grado"/>
    <x v="10"/>
    <s v="Frecuentemente (1 o 2 veces por semana)"/>
    <s v="Frecuentemente (1 o 2 veces por semana)"/>
    <s v="Seguiré usando los servicios de la biblioteca con la misma frecuencia que expuse en la pregunta anterior"/>
    <x v="8"/>
    <s v="F. Derecho (Departamentos,Criminología)"/>
    <s v="F. Filosofía"/>
    <s v="Municipales, regionales, instituciones privadas"/>
    <m/>
    <m/>
    <m/>
    <m/>
    <m/>
    <s v="Sí"/>
    <s v="Sí"/>
    <n v="5"/>
    <n v="5"/>
    <n v="5"/>
    <n v="2"/>
    <n v="4"/>
    <n v="3"/>
    <n v="3"/>
    <n v="4"/>
    <n v="3"/>
    <n v="3"/>
    <m/>
    <n v="4"/>
    <n v="3"/>
    <n v="4"/>
    <n v="2"/>
    <n v="4"/>
    <s v="Sí"/>
    <n v="2"/>
    <n v="3"/>
    <m/>
    <m/>
    <m/>
    <m/>
    <m/>
    <m/>
    <m/>
    <m/>
    <s v="Sí"/>
    <s v="No"/>
    <m/>
    <n v="3"/>
    <n v="4"/>
    <s v="3, normal"/>
    <s v="Igual"/>
    <s v="Muchos de los problemas de funcionamiento de la nueva plataforma siguen sin resolver, por ejemplo en cuanto a la imposibilidad de reservar libros por la &quot;disponibilidad&quot; de los ejemplares de &quot;Sólo consulta en sala&quot; (pues nadie acude a un mostrador de préstamo a &quot;prestarse un libro&quot; que no puede sacar de la sala, lo coge del anaquel sin más). Ídem con volúmenes cuyo código de barras comienza con X (creo que era X), cuyo préstamo deben hacerlo el personal de la biblioteca pues falla en los mostradores. Respecto a las reservas, antes que reservar un vólumen concreto (por su código de barras), debería funcionar como una &quot;lista de espera&quot; ordenada  por fecha y hora de reserva, de forma que se pueda acceder al primer volumén disponible de un título y edición (dado lo habitual que es que no se devuelva un ejemplar en plazo que, si resulta que es el concreto ejemplar reservado, te lleva a tener que reservar otro ejemplar idéntico y te coloca al final de la &quot;fila&quot;."/>
  </r>
  <r>
    <s v=""/>
    <s v=""/>
    <s v="Ciencias Experimentales"/>
    <d v="2020-05-20T17:36:00"/>
    <s v="Grado y doble grado"/>
    <x v="16"/>
    <s v="Frecuentemente (1 o 2 veces por semana)"/>
    <s v="Nunca"/>
    <s v="Creo que voy a acudir con menos frecuencia a la biblioteca y usaré más la biblioteca virtual|Procuraré buscar la información que necesito fuera de la biblioteca"/>
    <x v="17"/>
    <s v="F. Farmacia"/>
    <m/>
    <m/>
    <m/>
    <m/>
    <m/>
    <m/>
    <m/>
    <s v="No"/>
    <s v="No"/>
    <n v="1"/>
    <n v="2"/>
    <n v="2"/>
    <n v="5"/>
    <n v="4"/>
    <n v="5"/>
    <n v="5"/>
    <n v="5"/>
    <n v="5"/>
    <n v="5"/>
    <m/>
    <n v="3"/>
    <n v="5"/>
    <n v="3"/>
    <n v="3"/>
    <n v="5"/>
    <s v="No"/>
    <n v="3"/>
    <n v="5"/>
    <s v="Facebook|Youtube|Instagram"/>
    <m/>
    <m/>
    <m/>
    <m/>
    <m/>
    <m/>
    <m/>
    <s v="No"/>
    <s v="No"/>
    <m/>
    <n v="5"/>
    <n v="5"/>
    <s v="4, satisfecho"/>
    <s v="Igual"/>
    <m/>
  </r>
  <r>
    <s v=""/>
    <s v=""/>
    <s v="Ciencias Experimentales"/>
    <d v="2020-05-20T17:31:00"/>
    <s v="Grado y doble grado"/>
    <x v="16"/>
    <s v="Muy frecuentemente (3 o más veces por semana)"/>
    <s v="Nunca"/>
    <s v="Seguiré usando los servicios de la biblioteca con la misma frecuencia que expuse en la pregunta anterior"/>
    <x v="17"/>
    <s v="F. Ciencias Físicas"/>
    <m/>
    <s v="Biblioteca María Zambrano"/>
    <m/>
    <m/>
    <m/>
    <m/>
    <m/>
    <s v="Sí"/>
    <s v="Sí"/>
    <n v="4"/>
    <n v="2"/>
    <n v="2"/>
    <n v="1"/>
    <n v="3"/>
    <n v="5"/>
    <n v="4"/>
    <n v="3"/>
    <n v="3"/>
    <n v="3"/>
    <m/>
    <n v="2"/>
    <n v="4"/>
    <n v="2"/>
    <n v="2"/>
    <n v="3"/>
    <s v="No"/>
    <n v="2"/>
    <n v="1"/>
    <s v="No uso ninguna red social"/>
    <m/>
    <m/>
    <m/>
    <m/>
    <m/>
    <m/>
    <m/>
    <s v="No"/>
    <s v="No"/>
    <m/>
    <n v="5"/>
    <n v="4"/>
    <s v="4, satisfecho"/>
    <s v="Empeorado mucho"/>
    <s v="El nuevo sistema informático no funciona y hasta hace un par de años funcionaba a la perfección, este hecho entorpece tanto el trabajo del personal de la biblioteca como el estudio de los propios estudiantes."/>
  </r>
  <r>
    <s v=""/>
    <s v=""/>
    <s v="Humanidades"/>
    <d v="2020-05-20T17:22:00"/>
    <s v="Grado y doble grado"/>
    <x v="6"/>
    <s v="Solo en época de exámenes"/>
    <s v="De vez en cuando (1 o 2 veces al mes)"/>
    <s v="Seguiré usando los servicios de la biblioteca con la misma frecuencia que expuse en la pregunta anterior"/>
    <x v="8"/>
    <s v="F. Filología (Clásicas o General)"/>
    <m/>
    <m/>
    <m/>
    <m/>
    <m/>
    <m/>
    <m/>
    <s v="No"/>
    <s v="Sí"/>
    <n v="2"/>
    <n v="5"/>
    <n v="5"/>
    <n v="1"/>
    <n v="4"/>
    <n v="4"/>
    <n v="3"/>
    <n v="2"/>
    <n v="3"/>
    <n v="4"/>
    <m/>
    <n v="5"/>
    <n v="5"/>
    <n v="4"/>
    <n v="3"/>
    <n v="4"/>
    <s v="No"/>
    <n v="5"/>
    <n v="3"/>
    <s v="No uso ninguna red social"/>
    <m/>
    <m/>
    <m/>
    <m/>
    <m/>
    <m/>
    <m/>
    <s v="No"/>
    <s v="No"/>
    <m/>
    <n v="3"/>
    <n v="5"/>
    <s v="4, satisfecho"/>
    <s v="Igual"/>
    <m/>
  </r>
  <r>
    <s v=""/>
    <s v=""/>
    <s v="Ciencias de la Salud"/>
    <d v="2020-05-20T17:19:00"/>
    <s v="Grado y doble grado"/>
    <x v="12"/>
    <s v="Frecuentemente (1 o 2 veces por semana)"/>
    <s v="Frecuentemente (1 o 2 veces por semana)"/>
    <s v="Tengo que ir necesariamente para consultar los documentos que están ubicados en la biblioteca"/>
    <x v="15"/>
    <s v="F. Ciencias Políticas y Sociología"/>
    <s v="Biblioteca Maria Zambrano (Filología / Derecho)"/>
    <m/>
    <m/>
    <m/>
    <m/>
    <m/>
    <m/>
    <s v="Sí"/>
    <s v="Sí"/>
    <n v="4"/>
    <n v="3"/>
    <n v="4"/>
    <n v="2"/>
    <n v="5"/>
    <n v="2"/>
    <n v="4"/>
    <n v="1"/>
    <n v="3"/>
    <n v="4"/>
    <m/>
    <n v="3"/>
    <n v="5"/>
    <n v="4"/>
    <n v="3"/>
    <n v="4"/>
    <s v="No"/>
    <n v="5"/>
    <n v="4"/>
    <s v="Twitter|Instagram"/>
    <m/>
    <m/>
    <m/>
    <m/>
    <m/>
    <m/>
    <m/>
    <s v="No"/>
    <s v="No"/>
    <m/>
    <n v="5"/>
    <n v="5"/>
    <s v="4, satisfecho"/>
    <s v="Mejorado"/>
    <m/>
  </r>
  <r>
    <s v=""/>
    <s v=""/>
    <s v="Ciencias Sociales"/>
    <d v="2020-05-20T17:18:00"/>
    <s v="Grado y doble grado"/>
    <x v="13"/>
    <s v="Frecuentemente (1 o 2 veces por semana)"/>
    <s v="De vez en cuando (1 o 2 veces al mes)"/>
    <s v="Creo que voy a acudir con menos frecuencia a la biblioteca y usaré más la biblioteca virtual"/>
    <x v="16"/>
    <s v="Biblioteca Maria Zambrano (Filología / Derecho)"/>
    <m/>
    <s v="La biblioteca de la UNED."/>
    <m/>
    <m/>
    <m/>
    <m/>
    <m/>
    <s v="No"/>
    <s v="Sí"/>
    <n v="4"/>
    <n v="1"/>
    <n v="2"/>
    <n v="4"/>
    <n v="5"/>
    <n v="5"/>
    <n v="4"/>
    <n v="2"/>
    <n v="4"/>
    <n v="3"/>
    <m/>
    <n v="3"/>
    <n v="5"/>
    <n v="4"/>
    <n v="5"/>
    <n v="4"/>
    <s v="Sí"/>
    <n v="5"/>
    <n v="3"/>
    <s v="Twitter|Instagram"/>
    <m/>
    <m/>
    <m/>
    <m/>
    <m/>
    <m/>
    <m/>
    <s v="No"/>
    <s v="No"/>
    <m/>
    <n v="5"/>
    <n v="5"/>
    <s v="5, muy satisfecho"/>
    <s v="Mejorado"/>
    <s v="Es mi primer año y he de decir que no tengo queja, el personal de la biblioteca es encantador y siempre me ha tratado muy bien y ayudado mucho. Muy pacientes y dedicados. Gracias por vuestro trabajo."/>
  </r>
  <r>
    <s v=""/>
    <s v=""/>
    <s v="Ciencias Experimentales"/>
    <d v="2020-05-20T17:17:00"/>
    <s v="Grado y doble grado"/>
    <x v="14"/>
    <s v="Solo en época de exámenes"/>
    <s v="Nunca"/>
    <s v="Procuraré buscar la información que necesito fuera de la biblioteca"/>
    <x v="1"/>
    <m/>
    <m/>
    <m/>
    <m/>
    <m/>
    <m/>
    <m/>
    <m/>
    <s v="No"/>
    <s v="No"/>
    <n v="2"/>
    <n v="1"/>
    <n v="1"/>
    <n v="3"/>
    <n v="4"/>
    <n v="4"/>
    <n v="5"/>
    <n v="1"/>
    <n v="4"/>
    <n v="4"/>
    <m/>
    <n v="4"/>
    <n v="4"/>
    <n v="4"/>
    <n v="4"/>
    <n v="4"/>
    <s v="No"/>
    <n v="4"/>
    <n v="4"/>
    <s v="Youtube|Instagram"/>
    <m/>
    <m/>
    <m/>
    <m/>
    <m/>
    <m/>
    <m/>
    <s v="No"/>
    <s v="No"/>
    <m/>
    <n v="4"/>
    <n v="4"/>
    <s v="3, normal"/>
    <s v="Igual"/>
    <m/>
  </r>
  <r>
    <s v=""/>
    <s v=""/>
    <s v="Humanidades"/>
    <d v="2020-05-20T17:15:00"/>
    <s v="Doctorado"/>
    <x v="6"/>
    <s v="Frecuentemente (1 o 2 veces por semana)"/>
    <s v="Frecuentemente (1 o 2 veces por semana)"/>
    <s v="Tengo que ir necesariamente para consultar los documentos que están ubicados en la biblioteca"/>
    <x v="14"/>
    <s v="Biblioteca Maria Zambrano (Filología / Derecho)"/>
    <s v="F. Educación - Centro de Formación del Profesorado"/>
    <s v="Biblioteca Nacional de España. Archivo Histórico Nacional."/>
    <m/>
    <m/>
    <m/>
    <m/>
    <m/>
    <s v="No"/>
    <s v="Sí"/>
    <n v="5"/>
    <n v="1"/>
    <n v="5"/>
    <n v="5"/>
    <n v="1"/>
    <n v="5"/>
    <n v="5"/>
    <n v="5"/>
    <n v="3"/>
    <n v="3"/>
    <m/>
    <n v="4"/>
    <n v="4"/>
    <n v="4"/>
    <n v="4"/>
    <n v="4"/>
    <s v="Sí"/>
    <n v="4"/>
    <n v="3"/>
    <s v="Twitter|Youtube|Google"/>
    <m/>
    <m/>
    <m/>
    <m/>
    <m/>
    <m/>
    <m/>
    <s v="Sí"/>
    <s v="Sí"/>
    <s v="Útil"/>
    <n v="4"/>
    <n v="4"/>
    <s v="4, satisfecho"/>
    <s v="Mejorado"/>
    <s v="Existen publicaciones revolucionarias que están infradotadas en los fondos. Estoy en espera de un ejemplar por más de tres meses y no hay visos de que esto cambie."/>
  </r>
  <r>
    <s v=""/>
    <s v=""/>
    <s v="Ciencias Sociales"/>
    <d v="2020-05-20T17:10:00"/>
    <s v="Grado y doble grado"/>
    <x v="13"/>
    <s v="Frecuentemente (1 o 2 veces por semana)"/>
    <s v="Nunca"/>
    <s v="Seguiré usando los servicios de la biblioteca con la misma frecuencia que expuse en la pregunta anterior"/>
    <x v="16"/>
    <m/>
    <m/>
    <m/>
    <m/>
    <m/>
    <m/>
    <m/>
    <m/>
    <s v="No"/>
    <s v="No"/>
    <n v="1"/>
    <n v="1"/>
    <n v="1"/>
    <n v="2"/>
    <n v="5"/>
    <n v="4"/>
    <n v="4"/>
    <n v="1"/>
    <n v="5"/>
    <n v="5"/>
    <m/>
    <n v="5"/>
    <n v="5"/>
    <n v="5"/>
    <n v="5"/>
    <n v="5"/>
    <s v="No"/>
    <n v="5"/>
    <n v="5"/>
    <s v="Twitter|Facebook|Youtube|Instagram"/>
    <m/>
    <m/>
    <m/>
    <m/>
    <m/>
    <m/>
    <m/>
    <s v="No"/>
    <s v="No"/>
    <m/>
    <n v="5"/>
    <n v="5"/>
    <s v="5, muy satisfecho"/>
    <s v="Igual"/>
    <m/>
  </r>
  <r>
    <s v=""/>
    <s v=""/>
    <s v="Ciencias Sociales"/>
    <d v="2020-05-20T17:09:00"/>
    <s v="Doctorado"/>
    <x v="1"/>
    <s v="Frecuentemente (1 o 2 veces por semana)"/>
    <s v="De vez en cuando (1 o 2 veces al mes)"/>
    <s v="Seguiré usando los servicios de la biblioteca con la misma frecuencia que expuse en la pregunta anterior"/>
    <x v="9"/>
    <s v="F. Trabajo Social"/>
    <s v="F. Filosofía"/>
    <s v="Biblioteca AECID"/>
    <m/>
    <m/>
    <m/>
    <m/>
    <m/>
    <s v="Sí"/>
    <s v="Sí"/>
    <n v="5"/>
    <n v="3"/>
    <n v="3"/>
    <n v="5"/>
    <n v="3"/>
    <n v="5"/>
    <n v="4"/>
    <n v="2"/>
    <n v="5"/>
    <n v="5"/>
    <m/>
    <n v="5"/>
    <n v="5"/>
    <n v="5"/>
    <n v="5"/>
    <n v="5"/>
    <s v="Sí"/>
    <n v="5"/>
    <n v="5"/>
    <s v="Twitter|Facebook|Youtube|LinkedIn"/>
    <m/>
    <m/>
    <m/>
    <m/>
    <m/>
    <m/>
    <m/>
    <s v="Sí"/>
    <s v="No"/>
    <m/>
    <n v="5"/>
    <n v="5"/>
    <s v="5, muy satisfecho"/>
    <s v="Mejorado"/>
    <m/>
  </r>
  <r>
    <s v=""/>
    <s v=""/>
    <s v="Ciencias de la Salud"/>
    <d v="2020-05-20T17:09:00"/>
    <s v="Grado y doble grado"/>
    <x v="4"/>
    <s v="De vez en cuando (1 o 2 veces al mes)"/>
    <s v="Solo en época de exámenes"/>
    <s v="Seguiré usando los servicios de la biblioteca con la misma frecuencia que expuse en la pregunta anterior|Tengo que ir necesariamente para consultar los documentos que están ubicados en la biblioteca"/>
    <x v="4"/>
    <s v="F. Farmacia"/>
    <s v="F. Ciencias de la Información"/>
    <m/>
    <m/>
    <m/>
    <m/>
    <m/>
    <m/>
    <s v="Sí"/>
    <s v="Sí"/>
    <n v="3"/>
    <n v="1"/>
    <n v="2"/>
    <n v="3"/>
    <n v="4"/>
    <n v="4"/>
    <n v="4"/>
    <n v="3"/>
    <n v="3"/>
    <n v="3"/>
    <m/>
    <n v="3"/>
    <n v="3"/>
    <n v="3"/>
    <n v="3"/>
    <n v="3"/>
    <s v="No"/>
    <n v="3"/>
    <n v="4"/>
    <s v="Facebook|Instagram"/>
    <m/>
    <m/>
    <m/>
    <m/>
    <m/>
    <m/>
    <m/>
    <s v="No"/>
    <s v="No"/>
    <m/>
    <n v="4"/>
    <n v="5"/>
    <s v="4, satisfecho"/>
    <s v="Mejorado"/>
    <m/>
  </r>
  <r>
    <s v=""/>
    <s v=""/>
    <s v="Humanidades"/>
    <d v="2020-05-20T17:08:00"/>
    <s v="Grado y doble grado"/>
    <x v="2"/>
    <s v="Frecuentemente (1 o 2 veces por semana)"/>
    <s v="Nunca"/>
    <s v="Seguiré usando los servicios de la biblioteca con la misma frecuencia que expuse en la pregunta anterior"/>
    <x v="2"/>
    <s v="Biblioteca Maria Zambrano (Filología / Derecho)"/>
    <s v="F. Psicología"/>
    <s v="Biblioteca de la UNED"/>
    <m/>
    <m/>
    <m/>
    <m/>
    <m/>
    <s v="No"/>
    <s v="No"/>
    <n v="1"/>
    <n v="1"/>
    <n v="1"/>
    <n v="3"/>
    <n v="4"/>
    <n v="5"/>
    <n v="4"/>
    <n v="1"/>
    <n v="3"/>
    <n v="4"/>
    <m/>
    <n v="3"/>
    <n v="4"/>
    <n v="4"/>
    <n v="4"/>
    <n v="4"/>
    <s v="No"/>
    <n v="4"/>
    <m/>
    <s v="Twitter|Instagram"/>
    <m/>
    <m/>
    <m/>
    <m/>
    <m/>
    <m/>
    <m/>
    <s v="No"/>
    <s v="No"/>
    <m/>
    <n v="4"/>
    <n v="4"/>
    <s v="4, satisfecho"/>
    <s v="Mejorado"/>
    <m/>
  </r>
  <r>
    <s v=""/>
    <s v=""/>
    <s v="Ciencias Sociales"/>
    <d v="2020-05-20T17:06:00"/>
    <s v="Máster"/>
    <x v="13"/>
    <s v="Frecuentemente (1 o 2 veces por semana)"/>
    <s v="Frecuentemente (1 o 2 veces por semana)"/>
    <s v="Seguiré usando los servicios de la biblioteca con la misma frecuencia que expuse en la pregunta anterior"/>
    <x v="16"/>
    <s v="F. Filología (Clásicas o General)"/>
    <m/>
    <m/>
    <m/>
    <m/>
    <m/>
    <m/>
    <m/>
    <s v="Sí"/>
    <s v="Sí"/>
    <n v="4"/>
    <n v="3"/>
    <n v="2"/>
    <n v="3"/>
    <n v="5"/>
    <n v="5"/>
    <n v="5"/>
    <n v="2"/>
    <n v="3"/>
    <n v="4"/>
    <m/>
    <n v="4"/>
    <n v="4"/>
    <n v="4"/>
    <n v="3"/>
    <n v="3"/>
    <s v="No"/>
    <n v="4"/>
    <n v="3"/>
    <s v="Youtube|Instagram"/>
    <m/>
    <m/>
    <m/>
    <m/>
    <m/>
    <m/>
    <m/>
    <s v="No"/>
    <s v="No"/>
    <m/>
    <n v="4"/>
    <n v="5"/>
    <s v="4, satisfecho"/>
    <s v="Igual"/>
    <m/>
  </r>
  <r>
    <s v=""/>
    <s v=""/>
    <s v="Ciencias Experimentales"/>
    <d v="2020-05-20T17:05:00"/>
    <s v="Grado y doble grado"/>
    <x v="8"/>
    <s v="Muy frecuentemente (3 o más veces por semana)"/>
    <s v="De vez en cuando (1 o 2 veces al mes)"/>
    <s v="Creo que voy a acudir con menos frecuencia a la biblioteca y usaré más la biblioteca virtual"/>
    <x v="12"/>
    <s v="F. Ciencias Biológicas"/>
    <s v="F. Odontología"/>
    <m/>
    <m/>
    <m/>
    <m/>
    <m/>
    <m/>
    <s v="Sí"/>
    <s v="Sí"/>
    <n v="4"/>
    <n v="1"/>
    <n v="4"/>
    <n v="1"/>
    <n v="4"/>
    <n v="3"/>
    <n v="4"/>
    <n v="1"/>
    <n v="4"/>
    <n v="5"/>
    <m/>
    <n v="5"/>
    <n v="5"/>
    <n v="4"/>
    <n v="4"/>
    <n v="4"/>
    <s v="No"/>
    <n v="5"/>
    <n v="5"/>
    <s v="Youtube|Instagram"/>
    <m/>
    <m/>
    <m/>
    <m/>
    <m/>
    <m/>
    <m/>
    <s v="Sí"/>
    <s v="No"/>
    <m/>
    <n v="5"/>
    <n v="5"/>
    <s v="5, muy satisfecho"/>
    <s v="Mejorado"/>
    <m/>
  </r>
  <r>
    <s v=""/>
    <s v=""/>
    <s v="Ciencias Sociales"/>
    <d v="2020-05-20T17:00:00"/>
    <s v="Grado y doble grado"/>
    <x v="13"/>
    <s v="De vez en cuando (1 o 2 veces al mes)"/>
    <s v="Frecuentemente (1 o 2 veces por semana)"/>
    <s v="Seguiré usando los servicios de la biblioteca con la misma frecuencia que expuse en la pregunta anterior"/>
    <x v="16"/>
    <m/>
    <m/>
    <m/>
    <m/>
    <m/>
    <m/>
    <m/>
    <m/>
    <s v="No"/>
    <s v="Sí"/>
    <n v="3"/>
    <n v="2"/>
    <n v="1"/>
    <n v="2"/>
    <n v="5"/>
    <n v="5"/>
    <n v="4"/>
    <n v="1"/>
    <n v="4"/>
    <n v="4"/>
    <m/>
    <n v="3"/>
    <n v="3"/>
    <n v="3"/>
    <n v="3"/>
    <n v="4"/>
    <s v="Sí"/>
    <n v="3"/>
    <n v="3"/>
    <s v="Twitter|Youtube|Instagram"/>
    <m/>
    <m/>
    <m/>
    <m/>
    <m/>
    <m/>
    <m/>
    <s v="No"/>
    <s v="No"/>
    <m/>
    <n v="3"/>
    <n v="4"/>
    <s v="3, normal"/>
    <s v="Igual"/>
    <m/>
  </r>
  <r>
    <s v=""/>
    <s v=""/>
    <s v="Humanidades"/>
    <d v="2020-05-20T16:54:00"/>
    <s v="Grado y doble grado"/>
    <x v="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3"/>
    <m/>
    <m/>
    <m/>
    <m/>
    <m/>
    <m/>
    <m/>
    <m/>
    <s v="Sí"/>
    <s v="Sí"/>
    <n v="5"/>
    <n v="2"/>
    <n v="3"/>
    <n v="4"/>
    <n v="3"/>
    <n v="4"/>
    <n v="4"/>
    <n v="3"/>
    <n v="5"/>
    <n v="5"/>
    <m/>
    <n v="5"/>
    <n v="5"/>
    <n v="4"/>
    <n v="5"/>
    <n v="5"/>
    <s v="Sí"/>
    <n v="5"/>
    <n v="5"/>
    <s v="Instagram"/>
    <m/>
    <m/>
    <m/>
    <m/>
    <m/>
    <m/>
    <m/>
    <s v="No"/>
    <s v="No"/>
    <m/>
    <n v="5"/>
    <n v="5"/>
    <s v="5, muy satisfecho"/>
    <m/>
    <m/>
  </r>
  <r>
    <s v=""/>
    <s v=""/>
    <s v="Humanidades"/>
    <d v="2020-05-20T16:51:00"/>
    <s v="Doctorado"/>
    <x v="7"/>
    <s v="De vez en cuando (1 o 2 veces al mes)"/>
    <s v="De vez en cuando (1 o 2 veces al mes)"/>
    <s v="Tengo que ir necesariamente para consultar los documentos que están ubicados en la biblioteca"/>
    <x v="28"/>
    <s v="F. Geografía e Historia"/>
    <m/>
    <m/>
    <m/>
    <m/>
    <m/>
    <m/>
    <m/>
    <s v="Sí"/>
    <s v="Sí"/>
    <n v="4"/>
    <n v="1"/>
    <n v="1"/>
    <n v="4"/>
    <n v="1"/>
    <n v="3"/>
    <n v="1"/>
    <n v="5"/>
    <n v="4"/>
    <n v="5"/>
    <m/>
    <n v="3"/>
    <n v="5"/>
    <n v="4"/>
    <n v="3"/>
    <n v="1"/>
    <s v="Sí"/>
    <n v="4"/>
    <n v="2"/>
    <s v="Facebook|Youtube"/>
    <m/>
    <m/>
    <m/>
    <m/>
    <m/>
    <m/>
    <m/>
    <s v="Sí"/>
    <s v="No"/>
    <m/>
    <n v="5"/>
    <n v="5"/>
    <s v="5, muy satisfecho"/>
    <s v="Mejorado"/>
    <m/>
  </r>
  <r>
    <s v=""/>
    <s v=""/>
    <s v="Ciencias Experimentales"/>
    <d v="2020-05-20T16:45:00"/>
    <s v="Grado y doble grado"/>
    <x v="19"/>
    <s v="Frecuentemente (1 o 2 veces por semana)"/>
    <s v="Nunca"/>
    <s v="Seguiré usando los servicios de la biblioteca con la misma frecuencia que expuse en la pregunta anterior"/>
    <x v="19"/>
    <s v="Biblioteca Maria Zambrano (Filología / Derecho)"/>
    <s v="F. Ciencias Matemáticas"/>
    <m/>
    <m/>
    <m/>
    <m/>
    <m/>
    <m/>
    <s v="No"/>
    <s v="Sí"/>
    <n v="2"/>
    <n v="2"/>
    <n v="2"/>
    <n v="2"/>
    <n v="4"/>
    <n v="3"/>
    <n v="4"/>
    <n v="1"/>
    <n v="5"/>
    <n v="5"/>
    <m/>
    <n v="5"/>
    <n v="5"/>
    <n v="5"/>
    <n v="5"/>
    <n v="5"/>
    <s v="No"/>
    <n v="5"/>
    <n v="5"/>
    <s v="Youtube|Instagram"/>
    <m/>
    <m/>
    <m/>
    <m/>
    <m/>
    <m/>
    <m/>
    <s v="No"/>
    <s v="No"/>
    <m/>
    <n v="5"/>
    <n v="5"/>
    <s v="5, muy satisfecho"/>
    <s v="Mejorado"/>
    <m/>
  </r>
  <r>
    <s v=""/>
    <s v=""/>
    <s v="Ciencias de la Salud"/>
    <d v="2020-05-20T16:45:00"/>
    <s v="Grado y doble grado"/>
    <x v="18"/>
    <s v="Solo en época de exámenes"/>
    <s v="Nunca"/>
    <s v="Solo haré uso de la biblioteca virtual y de sus recursos electrónicos"/>
    <x v="18"/>
    <s v="F. Farmacia"/>
    <s v="F. Enfermería, Fisioterapia y Podología"/>
    <s v="Bibioletca de l Comidad de Madrid Antonio Mingote y Luis Rosales"/>
    <m/>
    <m/>
    <m/>
    <m/>
    <m/>
    <s v="No"/>
    <s v="No"/>
    <n v="5"/>
    <n v="1"/>
    <n v="1"/>
    <n v="3"/>
    <n v="5"/>
    <n v="5"/>
    <n v="5"/>
    <n v="1"/>
    <n v="2"/>
    <n v="5"/>
    <m/>
    <n v="2"/>
    <n v="2"/>
    <n v="1"/>
    <n v="1"/>
    <n v="1"/>
    <s v="No"/>
    <n v="2"/>
    <n v="4"/>
    <s v="Instagram"/>
    <m/>
    <m/>
    <m/>
    <m/>
    <m/>
    <m/>
    <m/>
    <s v="No"/>
    <s v="Sí"/>
    <s v="Útil"/>
    <n v="2"/>
    <n v="5"/>
    <s v="4, satisfecho"/>
    <s v="Mejorado"/>
    <s v="Estaría muy bien la existencia de vídeos explicativos sobre utilización de la biblioteca. los curos están muy bien el primer día pero al segundo se te han olvidado y o eres capaz de utilizar los recursos de la biblioteca. Para mí es un completo lío, considero que no están tan bien inidicado como parece cuando te o explican. Gracias Un saludo"/>
  </r>
  <r>
    <s v=""/>
    <s v=""/>
    <s v="Humanidades"/>
    <d v="2020-05-20T16:41:00"/>
    <s v="Grado y doble grado"/>
    <x v="2"/>
    <s v="Nunca"/>
    <s v="Solo en época de exámenes"/>
    <s v="Solo haré uso de la biblioteca virtual y de sus recursos electrónicos"/>
    <x v="24"/>
    <m/>
    <m/>
    <m/>
    <m/>
    <m/>
    <m/>
    <m/>
    <m/>
    <s v="No"/>
    <s v="No"/>
    <n v="2"/>
    <n v="2"/>
    <n v="2"/>
    <n v="2"/>
    <n v="3"/>
    <n v="3"/>
    <n v="3"/>
    <n v="3"/>
    <n v="2"/>
    <n v="2"/>
    <m/>
    <n v="3"/>
    <n v="3"/>
    <n v="3"/>
    <n v="3"/>
    <n v="3"/>
    <s v="No"/>
    <n v="3"/>
    <n v="2"/>
    <s v="Twitter|Youtube|Instagram"/>
    <m/>
    <m/>
    <m/>
    <m/>
    <m/>
    <m/>
    <m/>
    <s v="No"/>
    <s v="No"/>
    <m/>
    <n v="3"/>
    <n v="3"/>
    <s v="3, normal"/>
    <s v="Igual"/>
    <m/>
  </r>
  <r>
    <s v=""/>
    <s v=""/>
    <s v="Humanidades"/>
    <d v="2020-05-20T16:37:00"/>
    <s v="Doctorado"/>
    <x v="5"/>
    <s v="Nunca"/>
    <s v="De vez en cuando (1 o 2 veces al mes)"/>
    <s v="Creo que voy a acudir con menos frecuencia a la biblioteca y usaré más la biblioteca virtual|Tengo que ir necesariamente para consultar los documentos que están ubicados en la biblioteca|Procuraré buscar la información que necesito fuera de la biblioteca"/>
    <x v="6"/>
    <s v="Biblioteca Maria Zambrano (Filología / Derecho)"/>
    <s v="F. Psicología"/>
    <s v="las librerias del grupo de Casa de Libro, la Biblioteca Municipal de Vicalvaro"/>
    <m/>
    <m/>
    <m/>
    <m/>
    <m/>
    <s v="No"/>
    <s v="No"/>
    <n v="3"/>
    <n v="3"/>
    <n v="3"/>
    <n v="5"/>
    <n v="4"/>
    <n v="5"/>
    <n v="5"/>
    <n v="2"/>
    <n v="5"/>
    <n v="5"/>
    <m/>
    <n v="3"/>
    <n v="4"/>
    <n v="3"/>
    <n v="4"/>
    <n v="5"/>
    <s v="Sí"/>
    <n v="4"/>
    <n v="5"/>
    <s v="Facebook|Youtube"/>
    <m/>
    <m/>
    <m/>
    <m/>
    <m/>
    <m/>
    <m/>
    <s v="No"/>
    <s v="No"/>
    <m/>
    <n v="5"/>
    <n v="5"/>
    <s v="5, muy satisfecho"/>
    <s v="Mejorado"/>
    <m/>
  </r>
  <r>
    <s v=""/>
    <s v=""/>
    <s v="Humanidades"/>
    <d v="2020-05-20T16:35:00"/>
    <s v="Grado y doble grado"/>
    <x v="7"/>
    <m/>
    <m/>
    <m/>
    <x v="14"/>
    <s v="F. Geografía e Historia"/>
    <s v="Biblioteca Maria Zambrano (Filología / Derecho)"/>
    <s v="aecid"/>
    <m/>
    <m/>
    <m/>
    <m/>
    <m/>
    <s v="Sí"/>
    <s v="Sí"/>
    <n v="4"/>
    <n v="3"/>
    <n v="4"/>
    <n v="4"/>
    <n v="4"/>
    <n v="4"/>
    <n v="4"/>
    <n v="3"/>
    <n v="4"/>
    <n v="4"/>
    <m/>
    <n v="3"/>
    <n v="4"/>
    <n v="4"/>
    <n v="4"/>
    <n v="3"/>
    <s v="Sí"/>
    <n v="4"/>
    <n v="4"/>
    <s v="No uso ninguna red social"/>
    <m/>
    <m/>
    <m/>
    <m/>
    <m/>
    <m/>
    <m/>
    <s v="No"/>
    <s v="No"/>
    <m/>
    <n v="5"/>
    <n v="5"/>
    <s v="5, muy satisfecho"/>
    <s v="Mejorado"/>
    <m/>
  </r>
  <r>
    <s v=""/>
    <s v=""/>
    <s v="Ciencias Sociales"/>
    <d v="2020-05-20T16:34:00"/>
    <s v="Grado y doble grado"/>
    <x v="13"/>
    <s v="De vez en cuando (1 o 2 veces al mes)"/>
    <s v="De vez en cuando (1 o 2 veces al mes)"/>
    <s v="Seguiré usando los servicios de la biblioteca con la misma frecuencia que expuse en la pregunta anterior"/>
    <x v="16"/>
    <s v="F. Bellas Artes"/>
    <s v="F. Derecho (Departamentos,Criminología)"/>
    <m/>
    <m/>
    <m/>
    <m/>
    <m/>
    <m/>
    <s v="No"/>
    <s v="Sí"/>
    <n v="4"/>
    <n v="3"/>
    <n v="1"/>
    <n v="4"/>
    <n v="4"/>
    <n v="4"/>
    <n v="4"/>
    <n v="1"/>
    <n v="1"/>
    <n v="3"/>
    <m/>
    <n v="3"/>
    <n v="4"/>
    <n v="2"/>
    <n v="2"/>
    <n v="4"/>
    <s v="No"/>
    <n v="3"/>
    <n v="2"/>
    <s v="Twitter|Youtube|Instagram|LinkedIn"/>
    <m/>
    <m/>
    <m/>
    <m/>
    <m/>
    <m/>
    <m/>
    <s v="No"/>
    <s v="No"/>
    <m/>
    <n v="4"/>
    <n v="4"/>
    <s v="4, satisfecho"/>
    <s v="Mejorado"/>
    <m/>
  </r>
  <r>
    <s v=""/>
    <s v=""/>
    <s v="Humanidades"/>
    <d v="2020-05-20T16:18:00"/>
    <s v="Grado y doble grado"/>
    <x v="2"/>
    <s v="De vez en cuando (1 o 2 veces al mes)"/>
    <s v="De vez en cuando (1 o 2 veces al mes)"/>
    <s v="Creo que voy a acudir con menos frecuencia a la biblioteca y usaré más la biblioteca virtual"/>
    <x v="2"/>
    <s v="Biblioteca Maria Zambrano (Filología / Derecho)"/>
    <s v="F. Geografía e Historia"/>
    <s v="José de Hierro"/>
    <m/>
    <m/>
    <m/>
    <m/>
    <m/>
    <s v="No"/>
    <s v="Sí"/>
    <n v="1"/>
    <n v="1"/>
    <n v="1"/>
    <n v="3"/>
    <n v="5"/>
    <n v="5"/>
    <n v="5"/>
    <n v="4"/>
    <n v="2"/>
    <n v="3"/>
    <m/>
    <n v="5"/>
    <n v="4"/>
    <n v="4"/>
    <n v="4"/>
    <n v="2"/>
    <s v="No"/>
    <n v="5"/>
    <n v="4"/>
    <s v="Youtube|Instagram"/>
    <m/>
    <m/>
    <m/>
    <m/>
    <m/>
    <m/>
    <m/>
    <s v="No"/>
    <s v="No"/>
    <m/>
    <n v="4"/>
    <n v="4"/>
    <s v="4, satisfecho"/>
    <s v="Mejorado"/>
    <m/>
  </r>
  <r>
    <s v=""/>
    <s v=""/>
    <s v="Ciencias Sociales"/>
    <d v="2020-05-20T16:12:00"/>
    <s v="Grado y doble grado"/>
    <x v="13"/>
    <s v="De vez en cuando (1 o 2 veces al mes)"/>
    <s v="Solo en época de exámenes"/>
    <s v="Seguiré usando los servicios de la biblioteca con la misma frecuencia que expuse en la pregunta anterior"/>
    <x v="16"/>
    <s v="Biblioteca Maria Zambrano (Filología / Derecho)"/>
    <s v="F. Geografía e Historia"/>
    <m/>
    <m/>
    <m/>
    <m/>
    <m/>
    <m/>
    <s v="No"/>
    <s v="Sí"/>
    <n v="3"/>
    <n v="1"/>
    <n v="5"/>
    <n v="1"/>
    <n v="4"/>
    <n v="4"/>
    <n v="5"/>
    <n v="4"/>
    <n v="3"/>
    <n v="3"/>
    <m/>
    <n v="4"/>
    <n v="4"/>
    <n v="3"/>
    <n v="3"/>
    <n v="4"/>
    <s v="No"/>
    <n v="3"/>
    <n v="1"/>
    <s v="Twitter|Youtube|Instagram"/>
    <m/>
    <m/>
    <m/>
    <m/>
    <m/>
    <m/>
    <m/>
    <s v="No"/>
    <s v="No"/>
    <m/>
    <n v="3"/>
    <n v="2"/>
    <s v="3, normal"/>
    <s v="Igual"/>
    <m/>
  </r>
  <r>
    <s v=""/>
    <s v=""/>
    <s v="Ciencias Experimentales"/>
    <d v="2020-05-20T16:07:00"/>
    <s v="Grado y doble grado"/>
    <x v="27"/>
    <s v="Nunca"/>
    <s v="Solo en época de exámenes"/>
    <s v="Seguiré usando los servicios de la biblioteca con la misma frecuencia que expuse en la pregunta anterior"/>
    <x v="29"/>
    <s v="F. Estudios Estadísticos"/>
    <s v="F. Estudios Estadísticos"/>
    <s v="BIBLIOTECA DISTRIBUCION"/>
    <m/>
    <m/>
    <m/>
    <m/>
    <m/>
    <s v="Sí"/>
    <s v="Sí"/>
    <n v="3"/>
    <n v="1"/>
    <m/>
    <n v="3"/>
    <n v="3"/>
    <n v="5"/>
    <m/>
    <m/>
    <n v="5"/>
    <n v="3"/>
    <m/>
    <n v="3"/>
    <n v="3"/>
    <n v="3"/>
    <n v="3"/>
    <n v="3"/>
    <s v="No"/>
    <n v="3"/>
    <m/>
    <m/>
    <m/>
    <m/>
    <m/>
    <m/>
    <m/>
    <m/>
    <m/>
    <s v="No"/>
    <s v="No"/>
    <m/>
    <n v="3"/>
    <n v="5"/>
    <s v="3, normal"/>
    <s v="Mejorado"/>
    <m/>
  </r>
  <r>
    <s v=""/>
    <s v=""/>
    <s v="Humanidades"/>
    <d v="2020-05-20T16:06:00"/>
    <s v="Grado y doble grado"/>
    <x v="3"/>
    <s v="Frecuentemente (1 o 2 veces por semana)"/>
    <s v="Nunca"/>
    <s v="Seguiré usando los servicios de la biblioteca con la misma frecuencia que expuse en la pregunta anterior"/>
    <x v="3"/>
    <s v="Biblioteca Histórica"/>
    <s v="F. Psicología"/>
    <m/>
    <m/>
    <m/>
    <m/>
    <m/>
    <m/>
    <s v="No"/>
    <s v="No"/>
    <n v="5"/>
    <n v="1"/>
    <n v="5"/>
    <n v="3"/>
    <n v="5"/>
    <n v="5"/>
    <n v="3"/>
    <n v="3"/>
    <n v="4"/>
    <n v="4"/>
    <m/>
    <n v="3"/>
    <n v="4"/>
    <n v="5"/>
    <n v="5"/>
    <n v="5"/>
    <s v="No"/>
    <n v="4"/>
    <n v="1"/>
    <s v="Youtube|Instagram|No uso ninguna red social"/>
    <m/>
    <m/>
    <m/>
    <m/>
    <m/>
    <m/>
    <m/>
    <s v="Sí"/>
    <s v="Sí"/>
    <s v="Muy útil"/>
    <n v="5"/>
    <n v="5"/>
    <s v="4, satisfecho"/>
    <s v="Mejorado mucho"/>
    <m/>
  </r>
  <r>
    <s v=""/>
    <s v=""/>
    <s v="Humanidades"/>
    <d v="2020-05-20T16:04:00"/>
    <s v="Otros (Universidad para mayores, títulos propios, curso de idiomas, etc)"/>
    <x v="7"/>
    <s v="Muy frecuentemente (3 o más veces por semana)"/>
    <s v="Muy frecuentemente (3 o más veces por semana)"/>
    <s v="Creo que voy a acudir con menos frecuencia a la biblioteca y usaré más la biblioteca virtual"/>
    <x v="14"/>
    <s v="Biblioteca Maria Zambrano (Filología / Derecho)"/>
    <s v="F. Filología (Clásicas o General)"/>
    <m/>
    <m/>
    <m/>
    <m/>
    <m/>
    <m/>
    <s v="Sí"/>
    <s v="Sí"/>
    <n v="4"/>
    <n v="4"/>
    <n v="3"/>
    <n v="5"/>
    <n v="3"/>
    <n v="4"/>
    <n v="3"/>
    <n v="4"/>
    <n v="4"/>
    <n v="3"/>
    <m/>
    <n v="4"/>
    <n v="5"/>
    <n v="2"/>
    <n v="4"/>
    <n v="4"/>
    <s v="Sí"/>
    <n v="3"/>
    <n v="4"/>
    <s v="Twitter|Facebook|Youtube|Instagram"/>
    <m/>
    <m/>
    <m/>
    <m/>
    <m/>
    <m/>
    <m/>
    <s v="Sí"/>
    <s v="No"/>
    <m/>
    <n v="4"/>
    <n v="4"/>
    <s v="5, muy satisfecho"/>
    <s v="Mejorado"/>
    <m/>
  </r>
  <r>
    <s v=""/>
    <s v=""/>
    <s v="Ciencias de la Salud"/>
    <d v="2020-05-20T16:03:00"/>
    <s v="Grado y doble grado"/>
    <x v="15"/>
    <s v="De vez en cuando (1 o 2 veces al mes)"/>
    <s v="Frecuentemente (1 o 2 veces por semana)"/>
    <s v="Seguiré usando los servicios de la biblioteca con la misma frecuencia que expuse en la pregunta anterior"/>
    <x v="5"/>
    <s v="F. Enfermería, Fisioterapia y Podología"/>
    <s v="F. Ciencias Biológicas"/>
    <m/>
    <m/>
    <m/>
    <m/>
    <m/>
    <m/>
    <s v="No"/>
    <s v="No"/>
    <n v="3"/>
    <n v="3"/>
    <n v="4"/>
    <n v="5"/>
    <n v="4"/>
    <n v="2"/>
    <n v="2"/>
    <n v="1"/>
    <n v="5"/>
    <n v="4"/>
    <m/>
    <n v="2"/>
    <n v="3"/>
    <n v="2"/>
    <n v="4"/>
    <n v="3"/>
    <s v="Sí"/>
    <n v="3"/>
    <n v="3"/>
    <s v="Youtube|Instagram"/>
    <m/>
    <m/>
    <m/>
    <m/>
    <m/>
    <m/>
    <m/>
    <s v="Sí"/>
    <s v="Sí"/>
    <s v="Muy útil"/>
    <n v="4"/>
    <n v="4"/>
    <s v="4, satisfecho"/>
    <s v="Mejorado"/>
    <m/>
  </r>
  <r>
    <s v=""/>
    <s v=""/>
    <s v="Humanidades"/>
    <d v="2020-05-20T15:30:00"/>
    <s v="Máster"/>
    <x v="6"/>
    <s v="Muy frecuentemente (3 o más veces por semana)"/>
    <s v="Muy frecuentemente (3 o más veces por semana)"/>
    <s v="Tengo que ir necesariamente para consultar los documentos que están ubicados en la biblioteca"/>
    <x v="8"/>
    <s v="F. Filología (Clásicas o General)"/>
    <s v="F. Filosofía"/>
    <s v="Casa de Velázquez"/>
    <m/>
    <m/>
    <m/>
    <m/>
    <m/>
    <s v="No"/>
    <s v="Sí"/>
    <n v="5"/>
    <n v="5"/>
    <n v="5"/>
    <n v="5"/>
    <n v="5"/>
    <n v="5"/>
    <n v="4"/>
    <n v="5"/>
    <n v="5"/>
    <n v="5"/>
    <m/>
    <n v="5"/>
    <n v="5"/>
    <n v="5"/>
    <n v="5"/>
    <n v="5"/>
    <s v="Sí"/>
    <n v="5"/>
    <n v="4"/>
    <s v="Twitter"/>
    <m/>
    <m/>
    <m/>
    <m/>
    <m/>
    <m/>
    <m/>
    <s v="Sí"/>
    <s v="No"/>
    <m/>
    <n v="5"/>
    <n v="5"/>
    <s v="5, muy satisfecho"/>
    <s v="Mejorado mucho"/>
    <m/>
  </r>
  <r>
    <s v=""/>
    <s v=""/>
    <s v="Humanidades"/>
    <d v="2020-05-20T15:28: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Filología (Clásicas o General)"/>
    <s v="Bibliotecas municipales de Alcorcón, Madrid y Móstoles."/>
    <m/>
    <m/>
    <m/>
    <m/>
    <m/>
    <s v="Sí"/>
    <s v="Sí"/>
    <n v="5"/>
    <n v="5"/>
    <n v="5"/>
    <n v="5"/>
    <n v="2"/>
    <n v="2"/>
    <n v="3"/>
    <n v="5"/>
    <n v="5"/>
    <n v="5"/>
    <m/>
    <n v="5"/>
    <n v="5"/>
    <n v="3"/>
    <n v="5"/>
    <n v="3"/>
    <s v="Sí"/>
    <n v="4"/>
    <n v="5"/>
    <s v="No uso ninguna red social"/>
    <m/>
    <m/>
    <m/>
    <m/>
    <m/>
    <m/>
    <m/>
    <s v="Sí"/>
    <s v="No"/>
    <m/>
    <n v="5"/>
    <n v="4"/>
    <s v="5, muy satisfecho"/>
    <m/>
    <m/>
  </r>
  <r>
    <s v=""/>
    <s v=""/>
    <s v="Ciencias de la Salud"/>
    <d v="2020-05-20T15:25:00"/>
    <s v="Doctorado"/>
    <x v="18"/>
    <s v="Solo en época de exámenes"/>
    <s v="De vez en cuando (1 o 2 veces al mes)"/>
    <s v="Seguiré usando los servicios de la biblioteca con la misma frecuencia que expuse en la pregunta anterior"/>
    <x v="18"/>
    <s v="F. Medicina"/>
    <m/>
    <m/>
    <m/>
    <m/>
    <m/>
    <m/>
    <m/>
    <s v="No"/>
    <s v="No"/>
    <n v="1"/>
    <n v="5"/>
    <n v="5"/>
    <n v="2"/>
    <n v="5"/>
    <n v="3"/>
    <n v="1"/>
    <n v="1"/>
    <n v="5"/>
    <n v="5"/>
    <m/>
    <m/>
    <n v="5"/>
    <n v="4"/>
    <n v="5"/>
    <n v="5"/>
    <s v="Sí"/>
    <n v="5"/>
    <n v="5"/>
    <s v="Facebook|Instagram|LinkedIn"/>
    <m/>
    <m/>
    <m/>
    <m/>
    <m/>
    <m/>
    <m/>
    <s v="Sí"/>
    <s v="Sí"/>
    <s v="Muy útil"/>
    <n v="5"/>
    <n v="5"/>
    <s v="5, muy satisfecho"/>
    <s v="Mejorado mucho"/>
    <m/>
  </r>
  <r>
    <s v=""/>
    <s v=""/>
    <s v="Ciencias de la Salud"/>
    <d v="2020-05-20T15:22:00"/>
    <s v="Grado y doble grado"/>
    <x v="4"/>
    <s v="De vez en cuando (1 o 2 veces al mes)"/>
    <s v="De vez en cuando (1 o 2 veces al mes)"/>
    <s v="Seguiré usando los servicios de la biblioteca con la misma frecuencia que expuse en la pregunta anterior"/>
    <x v="4"/>
    <m/>
    <m/>
    <s v="Biblioteca Hospital Clínico San Carlos"/>
    <m/>
    <m/>
    <m/>
    <m/>
    <m/>
    <s v="Sí"/>
    <s v="Sí"/>
    <n v="4"/>
    <n v="1"/>
    <n v="1"/>
    <n v="2"/>
    <n v="5"/>
    <n v="5"/>
    <n v="5"/>
    <n v="1"/>
    <n v="4"/>
    <n v="4"/>
    <m/>
    <n v="5"/>
    <n v="5"/>
    <n v="4"/>
    <m/>
    <n v="3"/>
    <s v="No"/>
    <n v="4"/>
    <m/>
    <s v="Youtube|Instagram"/>
    <m/>
    <m/>
    <m/>
    <m/>
    <m/>
    <m/>
    <m/>
    <s v="Sí"/>
    <s v="No"/>
    <m/>
    <n v="5"/>
    <n v="5"/>
    <s v="5, muy satisfecho"/>
    <s v="Igual"/>
    <m/>
  </r>
  <r>
    <s v=""/>
    <s v=""/>
    <s v="Ciencias Sociales"/>
    <d v="2020-05-20T15:17:00"/>
    <s v="Grado y doble grado"/>
    <x v="10"/>
    <s v="De vez en cuando (1 o 2 veces al mes)"/>
    <s v="Frecuentemente (1 o 2 veces por semana)"/>
    <s v="Seguiré usando los servicios de la biblioteca con la misma frecuencia que expuse en la pregunta anterior"/>
    <x v="8"/>
    <m/>
    <m/>
    <m/>
    <m/>
    <m/>
    <m/>
    <m/>
    <m/>
    <s v="Sí"/>
    <s v="Sí"/>
    <n v="5"/>
    <n v="5"/>
    <n v="5"/>
    <n v="1"/>
    <n v="5"/>
    <n v="5"/>
    <n v="3"/>
    <n v="4"/>
    <n v="2"/>
    <n v="3"/>
    <m/>
    <n v="4"/>
    <n v="5"/>
    <n v="4"/>
    <n v="4"/>
    <n v="4"/>
    <s v="No"/>
    <n v="4"/>
    <n v="3"/>
    <s v="Youtube|Instagram"/>
    <m/>
    <m/>
    <m/>
    <m/>
    <m/>
    <m/>
    <m/>
    <s v="Sí"/>
    <s v="No"/>
    <m/>
    <n v="5"/>
    <n v="5"/>
    <s v="5, muy satisfecho"/>
    <s v="Mejorado mucho"/>
    <m/>
  </r>
  <r>
    <s v=""/>
    <s v=""/>
    <s v="Humanidades"/>
    <d v="2020-05-20T15:16:00"/>
    <s v="Grado y doble grado"/>
    <x v="6"/>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x v="7"/>
    <s v="Biblioteca Maria Zambrano (Filología / Derecho)"/>
    <s v="F. Psicología"/>
    <m/>
    <m/>
    <m/>
    <m/>
    <m/>
    <m/>
    <s v="Sí"/>
    <s v="Sí"/>
    <n v="3"/>
    <n v="1"/>
    <n v="3"/>
    <n v="1"/>
    <n v="2"/>
    <n v="5"/>
    <n v="3"/>
    <n v="2"/>
    <n v="2"/>
    <n v="3"/>
    <m/>
    <n v="3"/>
    <n v="2"/>
    <n v="3"/>
    <n v="2"/>
    <n v="3"/>
    <s v="No"/>
    <n v="1"/>
    <n v="3"/>
    <s v="No uso ninguna red social"/>
    <m/>
    <m/>
    <m/>
    <m/>
    <m/>
    <m/>
    <m/>
    <s v="No"/>
    <s v="No"/>
    <m/>
    <n v="3"/>
    <n v="3"/>
    <s v="3, normal"/>
    <s v="Empeorado"/>
    <m/>
  </r>
  <r>
    <s v=""/>
    <s v=""/>
    <s v="Humanidades"/>
    <d v="2020-05-20T14:59:00"/>
    <s v="Doctorado"/>
    <x v="5"/>
    <s v="De vez en cuando (1 o 2 veces al mes)"/>
    <s v="Frecuentemente (1 o 2 veces por semana)"/>
    <s v="Creo que voy a acudir con menos frecuencia a la biblioteca y usaré más la biblioteca virtual"/>
    <x v="6"/>
    <s v="Biblioteca Maria Zambrano (Filología / Derecho)"/>
    <m/>
    <m/>
    <m/>
    <m/>
    <m/>
    <m/>
    <m/>
    <s v="Sí"/>
    <s v="Sí"/>
    <n v="4"/>
    <n v="4"/>
    <n v="2"/>
    <n v="3"/>
    <n v="1"/>
    <n v="4"/>
    <n v="1"/>
    <n v="1"/>
    <n v="4"/>
    <n v="4"/>
    <m/>
    <n v="4"/>
    <n v="4"/>
    <n v="4"/>
    <n v="4"/>
    <n v="4"/>
    <s v="Sí"/>
    <n v="4"/>
    <n v="3"/>
    <s v="No uso ninguna red social"/>
    <m/>
    <m/>
    <m/>
    <m/>
    <m/>
    <m/>
    <m/>
    <s v="No"/>
    <s v="No"/>
    <m/>
    <n v="4"/>
    <n v="4"/>
    <s v="4, satisfecho"/>
    <s v="Mejorado"/>
    <m/>
  </r>
  <r>
    <s v=""/>
    <s v=""/>
    <s v="Ciencias Experimentales"/>
    <d v="2020-05-20T14:56:00"/>
    <s v="Doctorado"/>
    <x v="27"/>
    <s v="De vez en cuando (1 o 2 veces al mes)"/>
    <s v="Frecuentemente (1 o 2 veces por semana)"/>
    <s v="Creo que voy a acudir con menos frecuencia a la biblioteca y usaré más la biblioteca virtual"/>
    <x v="29"/>
    <m/>
    <m/>
    <m/>
    <m/>
    <m/>
    <m/>
    <m/>
    <m/>
    <s v="No"/>
    <s v="No"/>
    <n v="2"/>
    <n v="4"/>
    <n v="3"/>
    <n v="5"/>
    <n v="4"/>
    <n v="5"/>
    <n v="4"/>
    <n v="4"/>
    <n v="4"/>
    <n v="5"/>
    <m/>
    <n v="4"/>
    <n v="5"/>
    <n v="4"/>
    <n v="4"/>
    <n v="3"/>
    <s v="Sí"/>
    <n v="4"/>
    <n v="2"/>
    <s v="Twitter|Facebook|LinkedIn"/>
    <m/>
    <m/>
    <m/>
    <m/>
    <m/>
    <m/>
    <m/>
    <s v="Sí"/>
    <s v="No"/>
    <m/>
    <n v="5"/>
    <n v="5"/>
    <s v="5, muy satisfecho"/>
    <s v="Mejorado"/>
    <m/>
  </r>
  <r>
    <s v=""/>
    <s v=""/>
    <s v="Humanidades"/>
    <d v="2020-05-20T14:56:00"/>
    <s v="Otros (Universidad para mayores, títulos propios, curso de idiomas, etc)"/>
    <x v="7"/>
    <s v="De vez en cuando (1 o 2 veces al mes)"/>
    <s v="Nunca"/>
    <s v="Solo haré uso de la biblioteca virtual y de sus recursos electrónicos"/>
    <x v="14"/>
    <s v="F. Filología (Clásicas o General)"/>
    <s v="F. Geografía e Historia"/>
    <m/>
    <m/>
    <m/>
    <m/>
    <m/>
    <m/>
    <s v="No"/>
    <s v="Sí"/>
    <n v="1"/>
    <n v="2"/>
    <n v="4"/>
    <n v="4"/>
    <n v="5"/>
    <n v="1"/>
    <n v="1"/>
    <n v="2"/>
    <n v="1"/>
    <n v="1"/>
    <m/>
    <n v="2"/>
    <n v="2"/>
    <n v="2"/>
    <n v="2"/>
    <n v="1"/>
    <s v="No"/>
    <n v="1"/>
    <n v="3"/>
    <s v="No uso ninguna red social"/>
    <m/>
    <m/>
    <m/>
    <m/>
    <m/>
    <m/>
    <m/>
    <s v="No"/>
    <s v="No"/>
    <m/>
    <n v="5"/>
    <n v="5"/>
    <s v="4, satisfecho"/>
    <s v="Mejorado mucho"/>
    <m/>
  </r>
  <r>
    <s v=""/>
    <s v=""/>
    <s v="Ciencias de la Salud"/>
    <d v="2020-05-20T14:50:00"/>
    <s v="Grado y doble grado"/>
    <x v="9"/>
    <s v="Solo en época de exámenes"/>
    <s v="Nunca"/>
    <s v="Procuraré buscar la información que necesito fuera de la biblioteca"/>
    <x v="8"/>
    <s v="F. Enfermería, Fisioterapia y Podología"/>
    <s v="F. Medicina"/>
    <m/>
    <m/>
    <m/>
    <m/>
    <m/>
    <m/>
    <s v="No"/>
    <s v="No"/>
    <n v="1"/>
    <n v="1"/>
    <n v="1"/>
    <n v="1"/>
    <n v="5"/>
    <n v="5"/>
    <n v="5"/>
    <n v="3"/>
    <n v="2"/>
    <n v="3"/>
    <m/>
    <n v="2"/>
    <n v="2"/>
    <n v="1"/>
    <n v="3"/>
    <n v="3"/>
    <s v="No"/>
    <n v="1"/>
    <n v="1"/>
    <s v="No uso ninguna red social"/>
    <m/>
    <m/>
    <m/>
    <m/>
    <m/>
    <m/>
    <m/>
    <s v="No"/>
    <s v="No"/>
    <m/>
    <n v="3"/>
    <n v="3"/>
    <s v="2, insatisfecho"/>
    <s v="Igual"/>
    <m/>
  </r>
  <r>
    <s v=""/>
    <s v=""/>
    <s v="Ciencias Sociales"/>
    <d v="2020-05-20T14:37:00"/>
    <s v="Grado y doble grado"/>
    <x v="10"/>
    <s v="Frecuentemente (1 o 2 veces por semana)"/>
    <s v="Frecuentemente (1 o 2 veces por semana)"/>
    <s v="Seguiré usando los servicios de la biblioteca con la misma frecuencia que expuse en la pregunta anterior"/>
    <x v="10"/>
    <s v="F. Ciencias Políticas y Sociología"/>
    <s v="F. Ciencias de la Documentación"/>
    <m/>
    <m/>
    <m/>
    <m/>
    <m/>
    <m/>
    <s v="Sí"/>
    <s v="Sí"/>
    <n v="5"/>
    <n v="4"/>
    <n v="5"/>
    <n v="5"/>
    <n v="5"/>
    <n v="4"/>
    <n v="5"/>
    <n v="2"/>
    <n v="5"/>
    <n v="5"/>
    <m/>
    <n v="5"/>
    <n v="5"/>
    <n v="5"/>
    <n v="5"/>
    <n v="5"/>
    <s v="Sí"/>
    <n v="5"/>
    <n v="5"/>
    <s v="Youtube"/>
    <m/>
    <m/>
    <m/>
    <m/>
    <m/>
    <m/>
    <m/>
    <s v="No"/>
    <s v="No"/>
    <m/>
    <n v="5"/>
    <n v="5"/>
    <s v="5, muy satisfecho"/>
    <s v="Mejorado mucho"/>
    <m/>
  </r>
  <r>
    <s v=""/>
    <s v=""/>
    <s v="Ciencias Sociales"/>
    <d v="2020-05-20T14:19:00"/>
    <s v="Grado y doble grado"/>
    <x v="24"/>
    <s v="De vez en cuando (1 o 2 veces al mes)"/>
    <s v="De vez en cuando (1 o 2 veces al mes)"/>
    <s v="Seguiré usando los servicios de la biblioteca con la misma frecuencia que expuse en la pregunta anterior"/>
    <x v="25"/>
    <s v="F. Ciencias Políticas y Sociología"/>
    <s v="F. Psicología"/>
    <m/>
    <m/>
    <m/>
    <m/>
    <m/>
    <m/>
    <s v="No"/>
    <s v="Sí"/>
    <n v="4"/>
    <m/>
    <n v="4"/>
    <m/>
    <n v="3"/>
    <n v="1"/>
    <n v="3"/>
    <n v="1"/>
    <n v="2"/>
    <n v="4"/>
    <m/>
    <n v="4"/>
    <n v="5"/>
    <n v="4"/>
    <n v="4"/>
    <n v="4"/>
    <s v="No"/>
    <n v="3"/>
    <n v="2"/>
    <s v="Facebook|Youtube"/>
    <m/>
    <m/>
    <m/>
    <m/>
    <m/>
    <m/>
    <m/>
    <s v="No"/>
    <s v="No"/>
    <m/>
    <n v="5"/>
    <n v="5"/>
    <s v="5, muy satisfecho"/>
    <s v="Mejorado"/>
    <m/>
  </r>
  <r>
    <s v=""/>
    <s v=""/>
    <s v="Ciencias Sociales"/>
    <d v="2020-05-20T14:10:00"/>
    <s v="Grado y doble grado"/>
    <x v="1"/>
    <s v="De vez en cuando (1 o 2 veces al mes)"/>
    <s v="De vez en cuando (1 o 2 veces al mes)"/>
    <s v="Solo haré uso de la biblioteca virtual y de sus recursos electrónicos"/>
    <x v="24"/>
    <m/>
    <m/>
    <m/>
    <m/>
    <m/>
    <m/>
    <m/>
    <m/>
    <s v="Sí"/>
    <s v="No"/>
    <m/>
    <m/>
    <m/>
    <m/>
    <m/>
    <m/>
    <m/>
    <m/>
    <m/>
    <m/>
    <m/>
    <m/>
    <m/>
    <m/>
    <m/>
    <m/>
    <m/>
    <m/>
    <m/>
    <m/>
    <m/>
    <m/>
    <m/>
    <m/>
    <m/>
    <m/>
    <m/>
    <m/>
    <m/>
    <m/>
    <m/>
    <m/>
    <m/>
    <m/>
    <m/>
  </r>
  <r>
    <s v=""/>
    <s v=""/>
    <s v="Ciencias Experimentales"/>
    <d v="2020-05-20T14:03:00"/>
    <s v="Grado y doble grado"/>
    <x v="8"/>
    <s v="Muy frecuentemente (3 o más veces por semana)"/>
    <s v="Frecuentemente (1 o 2 veces por semana)"/>
    <s v="Seguiré usando los servicios de la biblioteca con la misma frecuencia que expuse en la pregunta anterior"/>
    <x v="12"/>
    <s v="F. Medicina"/>
    <s v="F. Ciencias Químicas"/>
    <s v="Biblioteca Magisterio UAH y Biblioteca municipal de Marchamalo"/>
    <m/>
    <m/>
    <m/>
    <m/>
    <m/>
    <s v="Sí"/>
    <s v="Sí"/>
    <n v="5"/>
    <n v="1"/>
    <n v="1"/>
    <n v="3"/>
    <n v="5"/>
    <n v="5"/>
    <n v="3"/>
    <n v="2"/>
    <n v="4"/>
    <n v="5"/>
    <m/>
    <n v="3"/>
    <n v="5"/>
    <n v="5"/>
    <n v="5"/>
    <n v="5"/>
    <s v="No"/>
    <n v="5"/>
    <n v="5"/>
    <s v="Youtube|Instagram|Worlds.com"/>
    <m/>
    <m/>
    <m/>
    <m/>
    <m/>
    <m/>
    <m/>
    <s v="Sí"/>
    <s v="No"/>
    <m/>
    <n v="5"/>
    <n v="5"/>
    <s v="5, muy satisfecho"/>
    <m/>
    <s v="Es algo incomodo la nueva distribucion de la biblioteca de Matematicas ya que para llevarte un libro a la sala de estudio tienes que prestarlo primero. Estoy convencido de que la mayoria de los usuarios lo preferian como estaba antes."/>
  </r>
  <r>
    <s v=""/>
    <s v=""/>
    <s v="Humanidades"/>
    <d v="2020-05-20T14:01:00"/>
    <s v="Grado y doble grado"/>
    <x v="2"/>
    <s v="De vez en cuando (1 o 2 veces al mes)"/>
    <s v="Frecuentemente (1 o 2 veces por semana)"/>
    <s v="Seguiré usando los servicios de la biblioteca con la misma frecuencia que expuse en la pregunta anterior"/>
    <x v="11"/>
    <s v="F. Educación - Centro de Formación del Profesorado"/>
    <s v="F. Derecho (Departamentos,Criminología)"/>
    <m/>
    <m/>
    <m/>
    <m/>
    <m/>
    <m/>
    <s v="No"/>
    <s v="Sí"/>
    <n v="4"/>
    <n v="4"/>
    <n v="1"/>
    <n v="1"/>
    <n v="4"/>
    <n v="5"/>
    <n v="1"/>
    <n v="5"/>
    <n v="1"/>
    <n v="3"/>
    <m/>
    <n v="3"/>
    <n v="5"/>
    <n v="3"/>
    <n v="3"/>
    <n v="1"/>
    <s v="No"/>
    <n v="3"/>
    <n v="1"/>
    <s v="Twitter|Instagram"/>
    <m/>
    <m/>
    <m/>
    <m/>
    <m/>
    <m/>
    <m/>
    <s v="No"/>
    <s v="No"/>
    <m/>
    <n v="4"/>
    <n v="4"/>
    <s v="4, satisfecho"/>
    <s v="Igual"/>
    <m/>
  </r>
  <r>
    <s v=""/>
    <s v=""/>
    <s v="Ciencias Experimentales"/>
    <d v="2020-05-20T13:57:00"/>
    <s v="Grado y doble grado"/>
    <x v="16"/>
    <s v="Muy frecuentemente (3 o más veces por semana)"/>
    <s v="Solo en época de exámenes"/>
    <s v="Seguiré usando los servicios de la biblioteca con la misma frecuencia que expuse en la pregunta anterior"/>
    <x v="17"/>
    <s v="F. Ciencias Biológicas"/>
    <s v="F. Ciencias Geológicas"/>
    <m/>
    <m/>
    <m/>
    <m/>
    <m/>
    <m/>
    <s v="No"/>
    <s v="No"/>
    <n v="1"/>
    <n v="1"/>
    <n v="1"/>
    <n v="3"/>
    <n v="3"/>
    <n v="5"/>
    <n v="5"/>
    <n v="1"/>
    <n v="3"/>
    <n v="5"/>
    <m/>
    <n v="2"/>
    <n v="3"/>
    <n v="3"/>
    <n v="3"/>
    <n v="2"/>
    <s v="No"/>
    <n v="1"/>
    <n v="1"/>
    <s v="Twitter"/>
    <m/>
    <m/>
    <m/>
    <m/>
    <m/>
    <m/>
    <m/>
    <s v="No"/>
    <s v="No"/>
    <m/>
    <n v="3"/>
    <n v="4"/>
    <s v="3, normal"/>
    <s v="Mejorado"/>
    <m/>
  </r>
  <r>
    <s v=""/>
    <s v=""/>
    <s v="Ciencias de la Salud"/>
    <d v="2020-05-20T13:51:00"/>
    <s v="Máster"/>
    <x v="18"/>
    <s v="Frecuentemente (1 o 2 veces por semana)"/>
    <s v="Nunca"/>
    <s v="Creo que voy a acudir con menos frecuencia a la biblioteca y usaré más la biblioteca virtual"/>
    <x v="18"/>
    <s v="F. Odontología"/>
    <s v="F. Odontología"/>
    <m/>
    <m/>
    <m/>
    <m/>
    <m/>
    <m/>
    <s v="No"/>
    <s v="No"/>
    <n v="3"/>
    <n v="2"/>
    <n v="1"/>
    <n v="2"/>
    <n v="5"/>
    <n v="5"/>
    <n v="5"/>
    <n v="2"/>
    <n v="4"/>
    <n v="3"/>
    <m/>
    <n v="3"/>
    <n v="3"/>
    <n v="2"/>
    <n v="2"/>
    <n v="1"/>
    <s v="No"/>
    <n v="1"/>
    <n v="2"/>
    <s v="Facebook|Youtube|Instagram"/>
    <m/>
    <m/>
    <m/>
    <m/>
    <m/>
    <m/>
    <m/>
    <s v="No"/>
    <s v="No"/>
    <m/>
    <n v="4"/>
    <n v="4"/>
    <s v="4, satisfecho"/>
    <s v="Mejorado"/>
    <s v="Seria bueno que nos informen sobre todas las opciones de acceso a diferentes recursos que tenemos pero que no sabemos, sobre todo para alumnos que no han estudiado en la universidad anteriormente."/>
  </r>
  <r>
    <s v=""/>
    <s v=""/>
    <s v="Ciencias Experimentales"/>
    <d v="2020-05-20T13:50:00"/>
    <s v="Grado y doble grado"/>
    <x v="27"/>
    <s v="Frecuentemente (1 o 2 veces por semana)"/>
    <s v="Frecuentemente (1 o 2 veces por semana)"/>
    <s v="Creo que voy a acudir con menos frecuencia a la biblioteca y usaré más la biblioteca virtual|Tengo que ir necesariamente para consultar los documentos que están ubicados en la biblioteca|Procuraré buscar la información que necesito fuera de la biblioteca"/>
    <x v="8"/>
    <s v="F. Estudios Estadísticos"/>
    <m/>
    <m/>
    <m/>
    <m/>
    <m/>
    <m/>
    <m/>
    <s v="Sí"/>
    <s v="Sí"/>
    <n v="3"/>
    <n v="1"/>
    <n v="4"/>
    <n v="4"/>
    <n v="3"/>
    <n v="4"/>
    <n v="4"/>
    <n v="4"/>
    <n v="4"/>
    <n v="4"/>
    <m/>
    <n v="4"/>
    <n v="4"/>
    <n v="5"/>
    <n v="4"/>
    <n v="4"/>
    <s v="Sí"/>
    <n v="1"/>
    <n v="4"/>
    <s v="No uso ninguna red social"/>
    <m/>
    <m/>
    <m/>
    <m/>
    <m/>
    <m/>
    <m/>
    <s v="Sí"/>
    <s v="Sí"/>
    <s v="Útil"/>
    <n v="5"/>
    <n v="5"/>
    <s v="5, muy satisfecho"/>
    <s v="Mejorado mucho"/>
    <m/>
  </r>
  <r>
    <s v=""/>
    <s v=""/>
    <s v="Humanidades"/>
    <d v="2020-05-20T13:49:00"/>
    <s v="Grado y doble grado"/>
    <x v="6"/>
    <s v="Frecuentemente (1 o 2 veces por semana)"/>
    <s v="De vez en cuando (1 o 2 veces al mes)"/>
    <s v="Seguiré usando los servicios de la biblioteca con la misma frecuencia que expuse en la pregunta anterior"/>
    <x v="8"/>
    <s v="F. Filología (Clásicas o General)"/>
    <m/>
    <m/>
    <m/>
    <m/>
    <m/>
    <m/>
    <m/>
    <s v="No"/>
    <s v="Sí"/>
    <n v="2"/>
    <n v="1"/>
    <n v="1"/>
    <n v="2"/>
    <n v="4"/>
    <n v="4"/>
    <n v="2"/>
    <n v="3"/>
    <n v="2"/>
    <n v="3"/>
    <m/>
    <n v="3"/>
    <n v="4"/>
    <n v="4"/>
    <n v="4"/>
    <n v="3"/>
    <s v="No"/>
    <n v="3"/>
    <n v="1"/>
    <s v="Twitter|Youtube|Instagram"/>
    <m/>
    <m/>
    <m/>
    <m/>
    <m/>
    <m/>
    <m/>
    <s v="No"/>
    <s v="No"/>
    <m/>
    <n v="5"/>
    <n v="5"/>
    <s v="3, normal"/>
    <s v="Igual"/>
    <s v="Los tornos de la entrada se podrían quitar en todas las franjas horarias y días. Un día, mientras salía de la biblioteca, el torno se estropeó (no reconocía el carnet de estudiante Complutense) y tuve que esperar cerca de 10 minutos hasta que desconectaron el dispositivo y nos dejaron salir. Para evitar en un futuro situaciones como esta, recomiendo que se pueda entrar y salir libremente."/>
  </r>
  <r>
    <s v=""/>
    <s v=""/>
    <s v="Ciencias Experimentales"/>
    <d v="2020-05-20T13:44:00"/>
    <s v="Grado y doble grado"/>
    <x v="19"/>
    <s v="Muy frecuentemente (3 o más veces por semana)"/>
    <s v="De vez en cuando (1 o 2 veces al mes)"/>
    <s v="Creo que voy a acudir con menos frecuencia a la biblioteca y usaré más la biblioteca virtual"/>
    <x v="19"/>
    <s v="Biblioteca Maria Zambrano (Filología / Derecho)"/>
    <s v="F. Ciencias Químicas"/>
    <s v="Biblioteca de Conde Duque."/>
    <m/>
    <m/>
    <m/>
    <m/>
    <m/>
    <s v="Sí"/>
    <s v="Sí"/>
    <n v="3"/>
    <n v="1"/>
    <n v="1"/>
    <n v="3"/>
    <n v="5"/>
    <n v="3"/>
    <n v="5"/>
    <n v="2"/>
    <n v="3"/>
    <n v="3"/>
    <m/>
    <n v="3"/>
    <n v="4"/>
    <n v="3"/>
    <n v="3"/>
    <n v="4"/>
    <s v="No"/>
    <n v="3"/>
    <m/>
    <s v="Twitter|Youtube|Instagram"/>
    <m/>
    <m/>
    <m/>
    <m/>
    <m/>
    <m/>
    <m/>
    <s v="No"/>
    <s v="No"/>
    <m/>
    <n v="4"/>
    <n v="3"/>
    <s v="3, normal"/>
    <s v="Mejorado"/>
    <s v="Varias veces se ha dado el caso de falta de ciertos libros concretos que son bastante demandados por el alumnado debido a su uso frecuente por parte de los docentes y debido al escaso número de ellos en comparación con el número de alumnos hace que poder emplearlos sea bastante complicado."/>
  </r>
  <r>
    <s v=""/>
    <s v=""/>
    <s v="Humanidades"/>
    <d v="2020-05-20T13:43:00"/>
    <s v="Grado y doble grado"/>
    <x v="6"/>
    <s v="Frecuentemente (1 o 2 veces por semana)"/>
    <s v="Frecuentemente (1 o 2 veces por semana)"/>
    <s v="Tengo que ir necesariamente para consultar los documentos que están ubicados en la biblioteca"/>
    <x v="8"/>
    <s v="F. Filología (Clásicas o General)"/>
    <s v="F. Geografía e Historia"/>
    <m/>
    <m/>
    <m/>
    <m/>
    <m/>
    <m/>
    <s v="No"/>
    <s v="Sí"/>
    <n v="4"/>
    <n v="2"/>
    <n v="3"/>
    <n v="3"/>
    <n v="1"/>
    <n v="5"/>
    <n v="1"/>
    <n v="1"/>
    <n v="1"/>
    <n v="4"/>
    <m/>
    <n v="2"/>
    <n v="3"/>
    <n v="3"/>
    <n v="3"/>
    <n v="1"/>
    <s v="No"/>
    <n v="2"/>
    <n v="1"/>
    <s v="No uso ninguna red social"/>
    <m/>
    <m/>
    <m/>
    <m/>
    <m/>
    <m/>
    <m/>
    <s v="No"/>
    <s v="No"/>
    <m/>
    <n v="4"/>
    <n v="3"/>
    <s v="4, satisfecho"/>
    <s v="Mejorado"/>
    <m/>
  </r>
  <r>
    <s v=""/>
    <s v=""/>
    <s v="Ciencias de la Salud"/>
    <d v="2020-05-20T13:41:00"/>
    <s v="Grado y doble grado"/>
    <x v="22"/>
    <s v="Muy frecuentemente (3 o más veces por semana)"/>
    <s v="De vez en cuando (1 o 2 veces al mes)"/>
    <s v="Seguiré usando los servicios de la biblioteca con la misma frecuencia que expuse en la pregunta anterior"/>
    <x v="22"/>
    <s v="F. Medicina"/>
    <s v="F. Ciencias Biológicas"/>
    <m/>
    <m/>
    <m/>
    <m/>
    <m/>
    <m/>
    <s v="Sí"/>
    <s v="Sí"/>
    <n v="4"/>
    <n v="1"/>
    <n v="3"/>
    <n v="1"/>
    <n v="3"/>
    <n v="1"/>
    <n v="2"/>
    <n v="1"/>
    <n v="4"/>
    <n v="4"/>
    <m/>
    <n v="4"/>
    <n v="5"/>
    <n v="5"/>
    <n v="3"/>
    <n v="4"/>
    <s v="No"/>
    <n v="4"/>
    <n v="3"/>
    <s v="Youtube|Instagram"/>
    <m/>
    <m/>
    <m/>
    <m/>
    <m/>
    <m/>
    <m/>
    <s v="Sí"/>
    <s v="No"/>
    <m/>
    <n v="5"/>
    <n v="5"/>
    <s v="4, satisfecho"/>
    <s v="Mejorado"/>
    <m/>
  </r>
  <r>
    <s v=""/>
    <s v=""/>
    <s v="Ciencias Experimentales"/>
    <d v="2020-05-20T13:41:00"/>
    <s v="Grado y doble grado"/>
    <x v="16"/>
    <s v="Muy frecuentemente (3 o más veces por semana)"/>
    <s v="Solo en época de exámenes"/>
    <s v="Seguiré usando los servicios de la biblioteca con la misma frecuencia que expuse en la pregunta anterior"/>
    <x v="17"/>
    <s v="F. Ciencias Biológicas"/>
    <s v="Biblioteca Maria Zambrano (Filología / Derecho)"/>
    <m/>
    <m/>
    <m/>
    <m/>
    <m/>
    <m/>
    <s v="No"/>
    <s v="Sí"/>
    <n v="3"/>
    <n v="1"/>
    <n v="3"/>
    <n v="1"/>
    <n v="5"/>
    <n v="4"/>
    <n v="5"/>
    <m/>
    <n v="4"/>
    <n v="4"/>
    <m/>
    <n v="3"/>
    <n v="5"/>
    <n v="3"/>
    <n v="3"/>
    <n v="4"/>
    <s v="No"/>
    <n v="3"/>
    <n v="4"/>
    <s v="Facebook|Youtube|Instagram"/>
    <m/>
    <m/>
    <m/>
    <m/>
    <m/>
    <m/>
    <m/>
    <s v="Sí"/>
    <s v="No"/>
    <m/>
    <n v="4"/>
    <n v="5"/>
    <s v="4, satisfecho"/>
    <s v="Mejorado"/>
    <s v="Los sistemas de calefacción y aire acondicionado podrían mejorar, ya que después de pasar varias horas en la biblioteca el clima es frío en invierno y caluroso en verano."/>
  </r>
  <r>
    <s v=""/>
    <s v=""/>
    <s v="Ciencias Sociales"/>
    <d v="2020-05-20T13:40:00"/>
    <s v="Máster"/>
    <x v="11"/>
    <s v="Frecuentemente (1 o 2 veces por semana)"/>
    <s v="De vez en cuando (1 o 2 veces al mes)"/>
    <s v="Seguiré usando los servicios de la biblioteca con la misma frecuencia que expuse en la pregunta anterior"/>
    <x v="13"/>
    <m/>
    <m/>
    <m/>
    <m/>
    <m/>
    <m/>
    <m/>
    <m/>
    <s v="Sí"/>
    <s v="No"/>
    <n v="3"/>
    <n v="3"/>
    <n v="3"/>
    <n v="2"/>
    <n v="3"/>
    <n v="5"/>
    <n v="2"/>
    <n v="3"/>
    <n v="4"/>
    <n v="4"/>
    <m/>
    <n v="4"/>
    <n v="4"/>
    <n v="4"/>
    <n v="4"/>
    <n v="4"/>
    <s v="No"/>
    <n v="4"/>
    <n v="4"/>
    <s v="Instagram|LinkedIn"/>
    <m/>
    <m/>
    <m/>
    <m/>
    <m/>
    <m/>
    <m/>
    <s v="No"/>
    <s v="No"/>
    <m/>
    <n v="4"/>
    <n v="4"/>
    <s v="4, satisfecho"/>
    <s v="Mejorado"/>
    <m/>
  </r>
  <r>
    <s v=""/>
    <s v=""/>
    <s v="Humanidades"/>
    <d v="2020-05-20T13:40:00"/>
    <s v="Grado y doble grado"/>
    <x v="2"/>
    <s v="Frecuentemente (1 o 2 veces por semana)"/>
    <s v="Solo en época de exámenes"/>
    <s v="Seguiré usando los servicios de la biblioteca con la misma frecuencia que expuse en la pregunta anterior"/>
    <x v="2"/>
    <s v="Biblioteca Maria Zambrano (Filología / Derecho)"/>
    <s v="F. Medicina"/>
    <m/>
    <m/>
    <m/>
    <m/>
    <m/>
    <m/>
    <s v="Sí"/>
    <s v="Sí"/>
    <n v="3"/>
    <n v="2"/>
    <n v="1"/>
    <n v="2"/>
    <n v="5"/>
    <n v="5"/>
    <n v="5"/>
    <n v="3"/>
    <n v="4"/>
    <n v="4"/>
    <m/>
    <n v="4"/>
    <n v="4"/>
    <n v="5"/>
    <n v="4"/>
    <n v="4"/>
    <s v="No"/>
    <n v="3"/>
    <n v="1"/>
    <s v="Twitter|Youtube|Instagram"/>
    <m/>
    <m/>
    <m/>
    <m/>
    <m/>
    <m/>
    <m/>
    <s v="Sí"/>
    <s v="No"/>
    <m/>
    <n v="4"/>
    <n v="4"/>
    <s v="4, satisfecho"/>
    <s v="Mejorado"/>
    <m/>
  </r>
  <r>
    <s v=""/>
    <s v=""/>
    <s v="Humanidades"/>
    <d v="2020-05-20T13:39:00"/>
    <s v="Doctorado"/>
    <x v="7"/>
    <s v="Muy frecuentemente (3 o más veces por semana)"/>
    <s v="De vez en cuando (1 o 2 veces al mes)"/>
    <s v="Tengo que ir necesariamente para consultar los documentos que están ubicados en la biblioteca"/>
    <x v="8"/>
    <s v="F. Geografía e Historia"/>
    <m/>
    <s v="Biblioteca Nacional de España, Biblioteca Víctor Espinós, Biblioteca de la SGAE"/>
    <m/>
    <m/>
    <m/>
    <m/>
    <m/>
    <s v="Sí"/>
    <s v="Sí"/>
    <n v="4"/>
    <n v="2"/>
    <n v="2"/>
    <n v="4"/>
    <n v="1"/>
    <n v="4"/>
    <n v="1"/>
    <n v="5"/>
    <n v="4"/>
    <n v="3"/>
    <m/>
    <n v="4"/>
    <n v="5"/>
    <n v="5"/>
    <n v="3"/>
    <n v="2"/>
    <s v="Sí"/>
    <n v="4"/>
    <n v="4"/>
    <s v="Facebook|Instagram"/>
    <m/>
    <m/>
    <m/>
    <m/>
    <m/>
    <m/>
    <m/>
    <s v="Sí"/>
    <s v="Sí"/>
    <s v="Muy útil"/>
    <n v="4"/>
    <n v="4"/>
    <s v="4, satisfecho"/>
    <s v="Mejorado"/>
    <m/>
  </r>
  <r>
    <s v=""/>
    <s v=""/>
    <s v="Ciencias Sociales"/>
    <d v="2020-05-20T13:35:00"/>
    <s v="Grado y doble grado"/>
    <x v="10"/>
    <s v="De vez en cuando (1 o 2 veces al mes)"/>
    <s v="Nunca"/>
    <s v="Usar los servicios de la biblioteca mayor frecuencia"/>
    <x v="8"/>
    <m/>
    <m/>
    <m/>
    <m/>
    <m/>
    <m/>
    <m/>
    <m/>
    <s v="Sí"/>
    <s v="Sí"/>
    <n v="5"/>
    <n v="1"/>
    <n v="3"/>
    <n v="1"/>
    <n v="5"/>
    <n v="3"/>
    <n v="5"/>
    <n v="3"/>
    <n v="4"/>
    <n v="4"/>
    <m/>
    <n v="4"/>
    <n v="4"/>
    <n v="3"/>
    <n v="4"/>
    <n v="5"/>
    <s v="No"/>
    <n v="3"/>
    <n v="4"/>
    <s v="Youtube"/>
    <m/>
    <m/>
    <m/>
    <m/>
    <m/>
    <m/>
    <m/>
    <s v="No"/>
    <s v="No"/>
    <m/>
    <n v="3"/>
    <n v="4"/>
    <s v="4, satisfecho"/>
    <m/>
    <m/>
  </r>
  <r>
    <s v=""/>
    <s v=""/>
    <s v="Humanidades"/>
    <d v="2020-05-20T13:33:00"/>
    <s v="Grado y doble grado"/>
    <x v="7"/>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4"/>
    <s v="Biblioteca Maria Zambrano (Filología / Derecho)"/>
    <m/>
    <m/>
    <m/>
    <m/>
    <m/>
    <m/>
    <m/>
    <s v="No"/>
    <s v="Sí"/>
    <n v="5"/>
    <n v="1"/>
    <n v="2"/>
    <n v="3"/>
    <n v="3"/>
    <n v="5"/>
    <n v="2"/>
    <n v="1"/>
    <n v="5"/>
    <n v="5"/>
    <m/>
    <n v="3"/>
    <n v="3"/>
    <n v="4"/>
    <n v="2"/>
    <n v="1"/>
    <s v="No"/>
    <n v="2"/>
    <n v="2"/>
    <s v="Twitter|Youtube|Instagram"/>
    <m/>
    <m/>
    <m/>
    <m/>
    <m/>
    <m/>
    <m/>
    <s v="No"/>
    <s v="No"/>
    <m/>
    <n v="5"/>
    <n v="5"/>
    <s v="4, satisfecho"/>
    <s v="Igual"/>
    <m/>
  </r>
  <r>
    <s v=""/>
    <s v=""/>
    <s v="Ciencias de la Salud"/>
    <d v="2020-05-20T13:32:00"/>
    <s v="Grado y doble grado"/>
    <x v="4"/>
    <s v="Frecuentemente (1 o 2 veces por semana)"/>
    <s v="De vez en cuando (1 o 2 veces al mes)"/>
    <s v="Seguiré usando los servicios de la biblioteca con la misma frecuencia que expuse en la pregunta anterior"/>
    <x v="18"/>
    <s v="Biblioteca Maria Zambrano (Filología / Derecho)"/>
    <s v="F. Medicina"/>
    <m/>
    <m/>
    <m/>
    <m/>
    <m/>
    <m/>
    <s v="Sí"/>
    <s v="Sí"/>
    <n v="5"/>
    <n v="1"/>
    <n v="3"/>
    <n v="3"/>
    <n v="3"/>
    <n v="4"/>
    <n v="1"/>
    <n v="1"/>
    <n v="5"/>
    <n v="5"/>
    <m/>
    <n v="2"/>
    <n v="5"/>
    <n v="1"/>
    <n v="3"/>
    <n v="5"/>
    <s v="No"/>
    <n v="3"/>
    <n v="3"/>
    <s v="Twitter|Instagram|whats app"/>
    <m/>
    <m/>
    <m/>
    <m/>
    <m/>
    <m/>
    <m/>
    <s v="No"/>
    <m/>
    <m/>
    <n v="5"/>
    <n v="5"/>
    <s v="4, satisfecho"/>
    <m/>
    <m/>
  </r>
  <r>
    <s v=""/>
    <s v=""/>
    <s v="Humanidades"/>
    <d v="2020-05-20T13:31:00"/>
    <s v="Máster"/>
    <x v="2"/>
    <s v="Muy frecuentemente (3 o más veces por semana)"/>
    <s v="Muy frecuentemente (3 o más veces por semana)"/>
    <s v="Seguiré usando los servicios de la biblioteca con la misma frecuencia que expuse en la pregunta anterior"/>
    <x v="8"/>
    <s v="F. Geografía e Historia"/>
    <s v="F. Educación - Centro de Formación del Profesorado"/>
    <m/>
    <m/>
    <m/>
    <m/>
    <m/>
    <m/>
    <s v="Sí"/>
    <s v="Sí"/>
    <n v="5"/>
    <n v="5"/>
    <n v="5"/>
    <n v="2"/>
    <n v="2"/>
    <n v="2"/>
    <n v="1"/>
    <n v="3"/>
    <n v="3"/>
    <n v="3"/>
    <m/>
    <n v="5"/>
    <n v="5"/>
    <n v="2"/>
    <n v="3"/>
    <n v="5"/>
    <s v="Sí"/>
    <n v="4"/>
    <n v="1"/>
    <s v="Twitter|Facebook|Instagram"/>
    <m/>
    <m/>
    <m/>
    <m/>
    <m/>
    <m/>
    <m/>
    <s v="No"/>
    <s v="No"/>
    <m/>
    <n v="4"/>
    <n v="1"/>
    <s v="4, satisfecho"/>
    <s v="Mejorado mucho"/>
    <m/>
  </r>
  <r>
    <s v=""/>
    <s v=""/>
    <s v="Humanidades"/>
    <d v="2020-05-20T13:29:00"/>
    <s v="Grado y doble grado"/>
    <x v="6"/>
    <s v="Muy frecuentemente (3 o más veces por semana)"/>
    <s v="Muy frecuentemente (3 o más veces por semana)"/>
    <s v="Seguiré usando los servicios de la biblioteca con la misma frecuencia que expuse en la pregunta anterior"/>
    <x v="16"/>
    <s v="F. Filología (Clásicas o General)"/>
    <s v="Biblioteca Maria Zambrano (Filología / Derecho)"/>
    <m/>
    <m/>
    <m/>
    <m/>
    <m/>
    <m/>
    <s v="Sí"/>
    <s v="No"/>
    <n v="4"/>
    <n v="5"/>
    <n v="5"/>
    <n v="3"/>
    <n v="5"/>
    <m/>
    <m/>
    <n v="5"/>
    <n v="5"/>
    <n v="5"/>
    <m/>
    <n v="5"/>
    <n v="5"/>
    <n v="5"/>
    <n v="5"/>
    <n v="5"/>
    <s v="Sí"/>
    <n v="5"/>
    <n v="5"/>
    <s v="Facebook|Youtube"/>
    <m/>
    <m/>
    <m/>
    <m/>
    <m/>
    <m/>
    <m/>
    <s v="Sí"/>
    <s v="Sí"/>
    <s v="Muy útil"/>
    <n v="5"/>
    <n v="5"/>
    <s v="5, muy satisfecho"/>
    <s v="Mejorado mucho"/>
    <s v="No tengo ninguna sugerencia que hacer  porque, creo  que el servicio ya es bastante bueno.  gracias."/>
  </r>
  <r>
    <s v=""/>
    <s v=""/>
    <s v="Humanidades"/>
    <d v="2020-05-20T13:29:00"/>
    <s v="Grado y doble grado"/>
    <x v="3"/>
    <s v="De vez en cuando (1 o 2 veces al mes)"/>
    <s v="Solo en época de exámenes"/>
    <s v="Tengo que ir necesariamente para consultar los documentos que están ubicados en la biblioteca"/>
    <x v="3"/>
    <s v="F. Ciencias de la Información"/>
    <s v="Biblioteca Histórica"/>
    <m/>
    <m/>
    <m/>
    <m/>
    <m/>
    <m/>
    <s v="No"/>
    <s v="Sí"/>
    <n v="2"/>
    <n v="1"/>
    <n v="1"/>
    <n v="4"/>
    <n v="3"/>
    <n v="5"/>
    <n v="5"/>
    <n v="4"/>
    <n v="1"/>
    <n v="3"/>
    <m/>
    <n v="1"/>
    <n v="1"/>
    <n v="2"/>
    <n v="1"/>
    <n v="1"/>
    <s v="No"/>
    <n v="2"/>
    <n v="2"/>
    <s v="Twitter|Instagram"/>
    <m/>
    <m/>
    <m/>
    <m/>
    <m/>
    <m/>
    <m/>
    <s v="No"/>
    <s v="No"/>
    <m/>
    <n v="3"/>
    <n v="5"/>
    <s v="3, normal"/>
    <s v="Igual"/>
    <m/>
  </r>
  <r>
    <s v=""/>
    <s v=""/>
    <s v="Ciencias Sociales"/>
    <d v="2020-05-20T13:29:00"/>
    <s v="Grado y doble grado"/>
    <x v="17"/>
    <s v="De vez en cuando (1 o 2 veces al mes)"/>
    <s v="Frecuentemente (1 o 2 veces por semana)"/>
    <s v="Seguiré usando los servicios de la biblioteca con la misma frecuencia que expuse en la pregunta anterior"/>
    <x v="27"/>
    <s v="Biblioteca Maria Zambrano (Filología / Derecho)"/>
    <s v="F. Ciencias de la Información"/>
    <s v="Bibliotecas Públicas Municipales."/>
    <m/>
    <m/>
    <m/>
    <m/>
    <m/>
    <s v="No"/>
    <s v="Sí"/>
    <n v="4"/>
    <n v="5"/>
    <n v="4"/>
    <n v="2"/>
    <n v="5"/>
    <n v="4"/>
    <n v="5"/>
    <n v="3"/>
    <n v="4"/>
    <n v="5"/>
    <m/>
    <n v="5"/>
    <n v="3"/>
    <n v="5"/>
    <n v="2"/>
    <n v="4"/>
    <s v="Sí"/>
    <n v="4"/>
    <n v="3"/>
    <s v="Twitter"/>
    <m/>
    <m/>
    <m/>
    <m/>
    <m/>
    <m/>
    <m/>
    <s v="Sí"/>
    <s v="No"/>
    <m/>
    <n v="3"/>
    <n v="3"/>
    <s v="4, satisfecho"/>
    <s v="Igual"/>
    <m/>
  </r>
  <r>
    <s v=""/>
    <s v=""/>
    <s v="Humanidades"/>
    <d v="2020-05-20T13:29:00"/>
    <s v="Grado y doble grado"/>
    <x v="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2"/>
    <s v="F. Filosofía"/>
    <s v="Biblioteca Maria Zambrano (Filología / Derecho)"/>
    <s v="Biblioteca UC3M campus de Getafe"/>
    <m/>
    <m/>
    <m/>
    <m/>
    <m/>
    <s v="No"/>
    <s v="No"/>
    <n v="3"/>
    <n v="2"/>
    <n v="4"/>
    <n v="5"/>
    <n v="3"/>
    <n v="4"/>
    <n v="5"/>
    <n v="5"/>
    <n v="4"/>
    <n v="3"/>
    <m/>
    <n v="4"/>
    <n v="3"/>
    <n v="4"/>
    <n v="3"/>
    <n v="4"/>
    <s v="No"/>
    <n v="4"/>
    <n v="1"/>
    <s v="Youtube|Instagram"/>
    <m/>
    <m/>
    <m/>
    <m/>
    <m/>
    <m/>
    <m/>
    <s v="Sí"/>
    <s v="No"/>
    <m/>
    <n v="3"/>
    <n v="3"/>
    <s v="4, satisfecho"/>
    <s v="Igual"/>
    <m/>
  </r>
  <r>
    <s v=""/>
    <s v=""/>
    <s v="Ciencias de la Salud"/>
    <d v="2020-05-20T13:24:00"/>
    <s v="Grado y doble grado"/>
    <x v="23"/>
    <s v="Frecuentemente (1 o 2 veces por semana)"/>
    <s v="Frecuentemente (1 o 2 veces por semana)"/>
    <s v="Seguiré usando los servicios de la biblioteca con la misma frecuencia que expuse en la pregunta anterior"/>
    <x v="23"/>
    <s v="F. Odontología"/>
    <s v="F. Farmacia"/>
    <s v="Biblioteca Museo Reina Sofia Centro Dotacional"/>
    <m/>
    <m/>
    <m/>
    <m/>
    <m/>
    <s v="Sí"/>
    <s v="Sí"/>
    <n v="4"/>
    <n v="5"/>
    <n v="3"/>
    <n v="2"/>
    <n v="5"/>
    <n v="2"/>
    <n v="5"/>
    <n v="1"/>
    <n v="3"/>
    <n v="4"/>
    <m/>
    <n v="5"/>
    <n v="5"/>
    <n v="4"/>
    <n v="2"/>
    <n v="5"/>
    <s v="No"/>
    <n v="5"/>
    <n v="2"/>
    <s v="Twitter|Instagram"/>
    <m/>
    <m/>
    <m/>
    <m/>
    <m/>
    <m/>
    <m/>
    <s v="Sí"/>
    <s v="No"/>
    <m/>
    <n v="5"/>
    <n v="5"/>
    <s v="5, muy satisfecho"/>
    <s v="Mejorado"/>
    <m/>
  </r>
  <r>
    <s v=""/>
    <s v=""/>
    <s v="Ciencias Experimentales"/>
    <d v="2020-05-20T13:16:00"/>
    <s v="Grado y doble grado"/>
    <x v="26"/>
    <s v="Solo en época de exámenes"/>
    <s v="De vez en cuando (1 o 2 veces al mes)"/>
    <s v="Seguiré usando los servicios de la biblioteca con la misma frecuencia que expuse en la pregunta anterior"/>
    <x v="26"/>
    <m/>
    <m/>
    <m/>
    <m/>
    <m/>
    <m/>
    <m/>
    <m/>
    <s v="Sí"/>
    <s v="Sí"/>
    <n v="2"/>
    <n v="1"/>
    <n v="1"/>
    <n v="1"/>
    <n v="5"/>
    <n v="3"/>
    <n v="5"/>
    <n v="1"/>
    <n v="3"/>
    <n v="4"/>
    <m/>
    <n v="3"/>
    <n v="3"/>
    <n v="3"/>
    <n v="3"/>
    <n v="3"/>
    <s v="No"/>
    <n v="4"/>
    <n v="3"/>
    <m/>
    <m/>
    <m/>
    <m/>
    <m/>
    <m/>
    <m/>
    <m/>
    <s v="No"/>
    <s v="No"/>
    <m/>
    <n v="4"/>
    <n v="3"/>
    <s v="3, normal"/>
    <s v="Igual"/>
    <m/>
  </r>
  <r>
    <s v=""/>
    <s v=""/>
    <s v="Ciencias de la Salud"/>
    <d v="2020-05-20T13:16:00"/>
    <s v="Grado y doble grado"/>
    <x v="18"/>
    <s v="Muy frecuentemente (3 o más veces por semana)"/>
    <s v="Frecuentemente (1 o 2 veces por semana)"/>
    <s v="Seguiré usando los servicios de la biblioteca con la misma frecuencia que expuse en la pregunta anterior"/>
    <x v="18"/>
    <s v="Biblioteca Maria Zambrano (Filología / Derecho)"/>
    <s v="F. Medicina"/>
    <s v="Biblioteca Pública Huerta de la Salud (Hortaleza)"/>
    <m/>
    <m/>
    <m/>
    <m/>
    <m/>
    <s v="No"/>
    <s v="Sí"/>
    <n v="5"/>
    <n v="5"/>
    <n v="5"/>
    <n v="5"/>
    <n v="5"/>
    <n v="4"/>
    <n v="3"/>
    <n v="2"/>
    <n v="5"/>
    <n v="5"/>
    <m/>
    <n v="5"/>
    <n v="5"/>
    <n v="4"/>
    <n v="4"/>
    <n v="4"/>
    <s v="No"/>
    <n v="4"/>
    <n v="5"/>
    <s v="Facebook|Youtube"/>
    <m/>
    <m/>
    <m/>
    <m/>
    <m/>
    <m/>
    <m/>
    <s v="Sí"/>
    <s v="No"/>
    <m/>
    <n v="5"/>
    <n v="5"/>
    <s v="5, muy satisfecho"/>
    <s v="Mejorado mucho"/>
    <m/>
  </r>
  <r>
    <s v=""/>
    <s v=""/>
    <s v="Ciencias de la Salud"/>
    <d v="2020-05-20T13:15:00"/>
    <s v="Grado y doble grado"/>
    <x v="15"/>
    <s v="De vez en cuando (1 o 2 veces al mes)"/>
    <s v="Solo en época de exámenes"/>
    <s v="Seguiré usando los servicios de la biblioteca con la misma frecuencia que expuse en la pregunta anterior"/>
    <x v="5"/>
    <s v="Biblioteca Maria Zambrano (Filología / Derecho)"/>
    <s v="F. Medicina"/>
    <m/>
    <m/>
    <m/>
    <m/>
    <m/>
    <m/>
    <s v="Sí"/>
    <s v="Sí"/>
    <n v="4"/>
    <n v="3"/>
    <n v="1"/>
    <n v="4"/>
    <n v="5"/>
    <m/>
    <n v="5"/>
    <n v="1"/>
    <n v="5"/>
    <n v="5"/>
    <m/>
    <n v="5"/>
    <n v="5"/>
    <n v="5"/>
    <n v="5"/>
    <n v="5"/>
    <s v="Sí"/>
    <n v="5"/>
    <n v="5"/>
    <s v="Twitter|Instagram"/>
    <m/>
    <m/>
    <m/>
    <m/>
    <m/>
    <m/>
    <m/>
    <s v="Sí"/>
    <s v="No"/>
    <m/>
    <n v="5"/>
    <n v="5"/>
    <s v="5, muy satisfecho"/>
    <s v="Mejorado mucho"/>
    <m/>
  </r>
  <r>
    <s v=""/>
    <s v=""/>
    <s v="Ciencias Sociales"/>
    <d v="2020-05-20T13:15:00"/>
    <s v="Grado y doble grado"/>
    <x v="13"/>
    <s v="Frecuentemente (1 o 2 veces por semana)"/>
    <s v="De vez en cuando (1 o 2 veces al mes)"/>
    <s v="Seguiré usando los servicios de la biblioteca con la misma frecuencia que expuse en la pregunta anterior"/>
    <x v="16"/>
    <s v="F. Derecho (Departamentos,Criminología)"/>
    <m/>
    <m/>
    <m/>
    <m/>
    <m/>
    <m/>
    <m/>
    <s v="Sí"/>
    <s v="Sí"/>
    <n v="2"/>
    <n v="1"/>
    <n v="1"/>
    <n v="2"/>
    <n v="3"/>
    <n v="4"/>
    <n v="4"/>
    <n v="2"/>
    <n v="5"/>
    <n v="4"/>
    <m/>
    <n v="3"/>
    <n v="4"/>
    <n v="3"/>
    <n v="4"/>
    <n v="4"/>
    <s v="No"/>
    <n v="3"/>
    <n v="2"/>
    <s v="Twitter|Instagram"/>
    <m/>
    <m/>
    <m/>
    <m/>
    <m/>
    <m/>
    <m/>
    <s v="No"/>
    <s v="No"/>
    <m/>
    <n v="4"/>
    <n v="5"/>
    <s v="5, muy satisfecho"/>
    <s v="Mejorado"/>
    <s v="Los servicios de la biblioteca son amplios, completos y accesibles. La gran parte de las veces que he acudido ahí para obtener un libro u otros recursos estaban disponibles. Además es amplia para poder estudiar, y cuenta con una sala para trabajar en grupo.. Está muy bien, además ha sido muy acertada la decisión de permitir devolver los libros que se tienen prestados en septiembre. ¡Muchas gracias !!"/>
  </r>
  <r>
    <s v=""/>
    <s v=""/>
    <s v="Ciencias Experimentales"/>
    <d v="2020-05-20T13:14:00"/>
    <s v="Grado y doble grado"/>
    <x v="27"/>
    <s v="Frecuentemente (1 o 2 veces por semana)"/>
    <s v="De vez en cuando (1 o 2 veces al mes)"/>
    <s v="Creo que voy a acudir con menos frecuencia a la biblioteca y usaré más la biblioteca virtual|Solo haré uso de la biblioteca virtual y de sus recursos electrónicos"/>
    <x v="29"/>
    <s v="Biblioteca Maria Zambrano (Filología / Derecho)"/>
    <m/>
    <m/>
    <m/>
    <m/>
    <m/>
    <m/>
    <m/>
    <s v="Sí"/>
    <s v="Sí"/>
    <n v="5"/>
    <n v="1"/>
    <n v="3"/>
    <n v="1"/>
    <n v="5"/>
    <n v="4"/>
    <n v="5"/>
    <n v="4"/>
    <n v="5"/>
    <n v="4"/>
    <m/>
    <n v="4"/>
    <n v="4"/>
    <n v="5"/>
    <n v="5"/>
    <n v="4"/>
    <s v="No"/>
    <n v="4"/>
    <n v="4"/>
    <s v="Youtube|Instagram|LinkedIn"/>
    <m/>
    <m/>
    <m/>
    <m/>
    <m/>
    <m/>
    <m/>
    <s v="Sí"/>
    <s v="No"/>
    <m/>
    <n v="5"/>
    <n v="5"/>
    <s v="4, satisfecho"/>
    <s v="Mejorado"/>
    <m/>
  </r>
  <r>
    <s v=""/>
    <s v=""/>
    <s v="Ciencias Sociales"/>
    <d v="2020-05-20T13:10:00"/>
    <s v="Doctorado"/>
    <x v="10"/>
    <s v="De vez en cuando (1 o 2 veces al mes)"/>
    <s v="De vez en cuando (1 o 2 veces al mes)"/>
    <s v="Seguiré usando los servicios de la biblioteca con la misma frecuencia que expuse en la pregunta anterior"/>
    <x v="10"/>
    <s v="F. Geografía e Historia"/>
    <s v="Biblioteca Maria Zambrano (Filología / Derecho)"/>
    <m/>
    <m/>
    <m/>
    <m/>
    <m/>
    <m/>
    <s v="Sí"/>
    <s v="Sí"/>
    <n v="5"/>
    <n v="2"/>
    <n v="1"/>
    <n v="5"/>
    <n v="1"/>
    <n v="3"/>
    <n v="1"/>
    <n v="4"/>
    <n v="5"/>
    <n v="5"/>
    <m/>
    <n v="4"/>
    <n v="5"/>
    <n v="5"/>
    <n v="3"/>
    <n v="5"/>
    <s v="No"/>
    <n v="5"/>
    <n v="3"/>
    <s v="Facebook|LinkedIn"/>
    <m/>
    <m/>
    <m/>
    <m/>
    <m/>
    <m/>
    <m/>
    <s v="Sí"/>
    <s v="Sí"/>
    <m/>
    <n v="5"/>
    <n v="5"/>
    <s v="5, muy satisfecho"/>
    <s v="Mejorado mucho"/>
    <m/>
  </r>
  <r>
    <s v=""/>
    <s v=""/>
    <s v="Ciencias Sociales"/>
    <d v="2020-05-20T13:10:00"/>
    <s v="Grado y doble grado"/>
    <x v="13"/>
    <s v="Frecuentemente (1 o 2 veces por semana)"/>
    <s v="Frecuentemente (1 o 2 veces por semana)"/>
    <s v="Tengo que ir necesariamente para consultar los documentos que están ubicados en la biblioteca"/>
    <x v="16"/>
    <s v="F. Filología (Clásicas o General)"/>
    <s v="Biblioteca Maria Zambrano (Filología / Derecho)"/>
    <m/>
    <m/>
    <m/>
    <m/>
    <m/>
    <m/>
    <s v="Sí"/>
    <s v="Sí"/>
    <n v="3"/>
    <n v="1"/>
    <n v="1"/>
    <n v="3"/>
    <n v="4"/>
    <n v="4"/>
    <n v="1"/>
    <n v="2"/>
    <n v="3"/>
    <n v="4"/>
    <m/>
    <n v="1"/>
    <n v="3"/>
    <n v="2"/>
    <n v="2"/>
    <n v="5"/>
    <s v="No"/>
    <n v="3"/>
    <n v="3"/>
    <s v="Twitter"/>
    <m/>
    <m/>
    <m/>
    <m/>
    <m/>
    <m/>
    <m/>
    <s v="Sí"/>
    <s v="No"/>
    <m/>
    <n v="5"/>
    <n v="5"/>
    <s v="4, satisfecho"/>
    <s v="Mejorado mucho"/>
    <m/>
  </r>
  <r>
    <s v=""/>
    <s v=""/>
    <s v="Humanidades"/>
    <d v="2020-05-20T13:05:00"/>
    <s v="Grado y doble grado"/>
    <x v="2"/>
    <s v="Solo en época de exámenes"/>
    <s v="De vez en cuando (1 o 2 veces al mes)"/>
    <s v="Seguiré usando los servicios de la biblioteca con la misma frecuencia que expuse en la pregunta anterior"/>
    <x v="2"/>
    <m/>
    <m/>
    <s v="Biblioteca Ana María Matute"/>
    <m/>
    <m/>
    <m/>
    <m/>
    <m/>
    <s v="No"/>
    <s v="No"/>
    <n v="1"/>
    <n v="3"/>
    <n v="3"/>
    <n v="4"/>
    <n v="5"/>
    <n v="5"/>
    <n v="5"/>
    <n v="5"/>
    <n v="1"/>
    <n v="4"/>
    <m/>
    <n v="4"/>
    <n v="5"/>
    <n v="4"/>
    <n v="3"/>
    <n v="4"/>
    <s v="No"/>
    <n v="4"/>
    <n v="3"/>
    <s v="Twitter|Instagram"/>
    <m/>
    <m/>
    <m/>
    <m/>
    <m/>
    <m/>
    <m/>
    <s v="No"/>
    <s v="No"/>
    <m/>
    <n v="5"/>
    <n v="5"/>
    <s v="4, satisfecho"/>
    <s v="Igual"/>
    <m/>
  </r>
  <r>
    <s v=""/>
    <s v=""/>
    <s v="Ciencias Sociales"/>
    <d v="2020-05-20T13:05:00"/>
    <s v="Grado y doble grado"/>
    <x v="10"/>
    <s v="Solo en época de exámenes"/>
    <s v="De vez en cuando (1 o 2 veces al mes)"/>
    <s v="Seguiré usando los servicios de la biblioteca con la misma frecuencia que expuse en la pregunta anterior"/>
    <x v="8"/>
    <m/>
    <m/>
    <m/>
    <m/>
    <m/>
    <m/>
    <m/>
    <m/>
    <s v="Sí"/>
    <s v="No"/>
    <n v="2"/>
    <n v="2"/>
    <n v="4"/>
    <n v="5"/>
    <n v="5"/>
    <n v="4"/>
    <n v="5"/>
    <n v="1"/>
    <n v="5"/>
    <n v="5"/>
    <m/>
    <n v="5"/>
    <n v="5"/>
    <n v="5"/>
    <n v="5"/>
    <n v="5"/>
    <s v="No"/>
    <m/>
    <n v="5"/>
    <s v="Twitter|Instagram|LinkedIn"/>
    <m/>
    <m/>
    <m/>
    <m/>
    <m/>
    <m/>
    <m/>
    <s v="No"/>
    <s v="No"/>
    <m/>
    <n v="5"/>
    <n v="5"/>
    <s v="5, muy satisfecho"/>
    <s v="Mejorado"/>
    <m/>
  </r>
  <r>
    <s v=""/>
    <s v=""/>
    <s v="Ciencias de la Salud"/>
    <d v="2020-05-20T13:03:00"/>
    <s v="Grado y doble grado"/>
    <x v="15"/>
    <s v="Frecuentemente (1 o 2 veces por semana)"/>
    <s v="Frecuentemente (1 o 2 veces por semana)"/>
    <s v="Seguiré usando los servicios de la biblioteca con la misma frecuencia que expuse en la pregunta anterior"/>
    <x v="5"/>
    <s v="F. Medicina"/>
    <m/>
    <m/>
    <m/>
    <m/>
    <m/>
    <m/>
    <m/>
    <s v="No"/>
    <s v="Sí"/>
    <n v="2"/>
    <n v="3"/>
    <n v="3"/>
    <n v="1"/>
    <n v="2"/>
    <n v="4"/>
    <n v="5"/>
    <n v="1"/>
    <n v="1"/>
    <n v="2"/>
    <m/>
    <n v="2"/>
    <n v="4"/>
    <n v="2"/>
    <n v="2"/>
    <n v="4"/>
    <s v="No"/>
    <n v="3"/>
    <n v="2"/>
    <s v="Facebook|Instagram"/>
    <m/>
    <m/>
    <m/>
    <m/>
    <m/>
    <m/>
    <m/>
    <s v="No"/>
    <s v="No"/>
    <m/>
    <n v="4"/>
    <n v="4"/>
    <s v="3, normal"/>
    <m/>
    <s v="Creo que el buscador podría ser mejor y también a la hora de hacer una reserva tendría que ser mas fácil"/>
  </r>
  <r>
    <s v=""/>
    <s v=""/>
    <s v="Humanidades"/>
    <d v="2020-05-20T13:02:00"/>
    <s v="Grado y doble grado"/>
    <x v="7"/>
    <s v="Frecuentemente (1 o 2 veces por semana)"/>
    <s v="De vez en cuando (1 o 2 veces al mes)"/>
    <s v="Seguiré usando los servicios de la biblioteca con la misma frecuencia que expuse en la pregunta anterior"/>
    <x v="6"/>
    <s v="Biblioteca Maria Zambrano (Filología / Derecho)"/>
    <s v="F. Filología (Clásicas o General)"/>
    <m/>
    <m/>
    <m/>
    <m/>
    <m/>
    <m/>
    <s v="No"/>
    <s v="Sí"/>
    <n v="4"/>
    <n v="3"/>
    <n v="4"/>
    <n v="5"/>
    <n v="4"/>
    <n v="4"/>
    <n v="4"/>
    <n v="4"/>
    <n v="4"/>
    <n v="5"/>
    <m/>
    <n v="3"/>
    <n v="5"/>
    <n v="5"/>
    <n v="5"/>
    <n v="3"/>
    <s v="Sí"/>
    <n v="5"/>
    <n v="5"/>
    <s v="Facebook|Youtube"/>
    <m/>
    <m/>
    <m/>
    <m/>
    <m/>
    <m/>
    <m/>
    <s v="No"/>
    <s v="No"/>
    <m/>
    <n v="5"/>
    <n v="5"/>
    <s v="5, muy satisfecho"/>
    <s v="Mejorado mucho"/>
    <m/>
  </r>
  <r>
    <s v=""/>
    <s v=""/>
    <s v=""/>
    <d v="2020-05-20T13:02:00"/>
    <m/>
    <x v="28"/>
    <m/>
    <m/>
    <m/>
    <x v="24"/>
    <m/>
    <m/>
    <m/>
    <m/>
    <m/>
    <m/>
    <m/>
    <m/>
    <m/>
    <m/>
    <m/>
    <m/>
    <m/>
    <m/>
    <m/>
    <m/>
    <m/>
    <m/>
    <m/>
    <m/>
    <m/>
    <m/>
    <m/>
    <m/>
    <m/>
    <m/>
    <m/>
    <m/>
    <m/>
    <m/>
    <m/>
    <m/>
    <m/>
    <m/>
    <m/>
    <m/>
    <m/>
    <m/>
    <m/>
    <m/>
    <m/>
    <m/>
    <m/>
    <m/>
    <m/>
  </r>
  <r>
    <s v=""/>
    <s v=""/>
    <s v="Ciencias Sociales"/>
    <d v="2020-05-20T13:01:00"/>
    <s v="Grado y doble grado"/>
    <x v="1"/>
    <s v="De vez en cuando (1 o 2 veces al mes)"/>
    <s v="Nunca"/>
    <s v="Seguiré usando los servicios de la biblioteca con la misma frecuencia que expuse en la pregunta anterior"/>
    <x v="9"/>
    <m/>
    <m/>
    <m/>
    <m/>
    <m/>
    <m/>
    <m/>
    <m/>
    <s v="No"/>
    <s v="No"/>
    <n v="1"/>
    <n v="1"/>
    <n v="1"/>
    <n v="5"/>
    <n v="5"/>
    <n v="5"/>
    <n v="5"/>
    <n v="5"/>
    <n v="4"/>
    <n v="4"/>
    <m/>
    <n v="3"/>
    <n v="4"/>
    <n v="3"/>
    <n v="3"/>
    <n v="4"/>
    <s v="No"/>
    <n v="2"/>
    <n v="4"/>
    <s v="Facebook|Youtube|Instagram"/>
    <m/>
    <m/>
    <m/>
    <m/>
    <m/>
    <m/>
    <m/>
    <s v="Sí"/>
    <s v="No"/>
    <m/>
    <n v="4"/>
    <n v="4"/>
    <s v="3, normal"/>
    <s v="Mejorado"/>
    <m/>
  </r>
  <r>
    <s v=""/>
    <s v=""/>
    <s v="Ciencias de la Salud"/>
    <d v="2020-05-20T13:01:00"/>
    <s v="Máster"/>
    <x v="12"/>
    <s v="De vez en cuando (1 o 2 veces al mes)"/>
    <s v="Solo en época de exámenes"/>
    <s v="Creo que voy a acudir con menos frecuencia a la biblioteca y usaré más la biblioteca virtual"/>
    <x v="15"/>
    <s v="F. Ciencias de la Documentación"/>
    <s v="Biblioteca Maria Zambrano (Filología / Derecho)"/>
    <m/>
    <m/>
    <m/>
    <m/>
    <m/>
    <m/>
    <s v="Sí"/>
    <s v="Sí"/>
    <n v="3"/>
    <n v="1"/>
    <n v="3"/>
    <n v="4"/>
    <n v="5"/>
    <n v="5"/>
    <n v="5"/>
    <n v="2"/>
    <n v="3"/>
    <n v="3"/>
    <m/>
    <n v="3"/>
    <n v="4"/>
    <n v="2"/>
    <n v="3"/>
    <n v="4"/>
    <s v="No"/>
    <n v="3"/>
    <n v="3"/>
    <s v="Facebook|Instagram"/>
    <m/>
    <m/>
    <m/>
    <m/>
    <m/>
    <m/>
    <m/>
    <s v="Sí"/>
    <s v="No"/>
    <m/>
    <n v="4"/>
    <n v="1"/>
    <s v="4, satisfecho"/>
    <s v="Igual"/>
    <m/>
  </r>
  <r>
    <s v=""/>
    <s v=""/>
    <s v="Ciencias de la Salud"/>
    <d v="2020-05-20T12:49:00"/>
    <s v="Grado y doble grado"/>
    <x v="4"/>
    <s v="Muy frecuentemente (3 o más veces por semana)"/>
    <s v="Nunca"/>
    <s v="Seguiré usando los servicios de la biblioteca con la misma frecuencia que expuse en la pregunta anterior"/>
    <x v="4"/>
    <s v="Biblioteca Maria Zambrano (Filología / Derecho)"/>
    <m/>
    <s v="Biblioteca Ingeniería telecomunicaciones UPM. Biblioteca municipal ESIC Pozuelo."/>
    <m/>
    <m/>
    <m/>
    <m/>
    <m/>
    <s v="Sí"/>
    <s v="Sí"/>
    <n v="2"/>
    <n v="1"/>
    <n v="1"/>
    <n v="2"/>
    <n v="3"/>
    <n v="2"/>
    <n v="5"/>
    <n v="1"/>
    <n v="3"/>
    <n v="5"/>
    <m/>
    <n v="4"/>
    <n v="4"/>
    <n v="3"/>
    <n v="3"/>
    <n v="4"/>
    <s v="No"/>
    <n v="4"/>
    <n v="1"/>
    <s v="Instagram"/>
    <m/>
    <m/>
    <m/>
    <m/>
    <m/>
    <m/>
    <m/>
    <s v="No"/>
    <s v="No"/>
    <m/>
    <n v="5"/>
    <n v="5"/>
    <s v="5, muy satisfecho"/>
    <s v="Mejorado"/>
    <s v="Estoy muy satisfecha con la biblioteca de Medicina. Lo único que sugiero es que en verano por favor no pongan el aire acondicionado a tope porque se pasa más frío que en invierno, además del consumo energético que produce. Por otro lado, hay días que la biblioteca está llena y a veces no nos queda sitio a los estudiantes de la propia facultad, no sé hasta que punto se puede restringir la entrada a personas ajenas a la facultad cuando esto sucede, pero muchos estudiantes estamos conformes con que se haga en esas circunstancias concretas. Además, sería una buena idea que en época e exámenes la biblioteca de Medicina estuviese abierta los fines de semana o que cerrase media h más tarde de las 20:45, por que al final en la Zambrano mucha gente es de esa facultad y está muy llena. Por último, estaría bien que las persianas se subiesen por la mañana y no solo a partir de las 16h porque así entraría más luz natural y se podría reducir el consumo de las luces cercanas a las ventanas, no sé si esto tiene alguna explicación concreta, en ese caso no es relevante esta propuesta.  Muchas gracias por su servicio y su amabilidad, es la mejor biblioteca y el mejor personal de la UCM."/>
  </r>
  <r>
    <s v=""/>
    <s v=""/>
    <s v="Humanidades"/>
    <d v="2020-05-20T12:48:00"/>
    <s v="Máster"/>
    <x v="5"/>
    <s v="Frecuentemente (1 o 2 veces por semana)"/>
    <s v="Frecuentemente (1 o 2 veces por semana)"/>
    <s v="Seguiré usando los servicios de la biblioteca con la misma frecuencia que expuse en la pregunta anterior"/>
    <x v="6"/>
    <s v="F. Geografía e Historia"/>
    <s v="F. Ciencias Biológicas"/>
    <s v="Municipales"/>
    <m/>
    <m/>
    <m/>
    <m/>
    <m/>
    <s v="Sí"/>
    <s v="Sí"/>
    <n v="5"/>
    <n v="3"/>
    <n v="4"/>
    <n v="3"/>
    <n v="2"/>
    <n v="4"/>
    <n v="2"/>
    <n v="4"/>
    <n v="4"/>
    <n v="4"/>
    <m/>
    <n v="5"/>
    <n v="4"/>
    <n v="4"/>
    <n v="3"/>
    <n v="4"/>
    <s v="Sí"/>
    <n v="5"/>
    <n v="2"/>
    <s v="Facebook"/>
    <m/>
    <m/>
    <m/>
    <m/>
    <m/>
    <m/>
    <m/>
    <s v="No"/>
    <s v="No"/>
    <m/>
    <n v="4"/>
    <n v="3"/>
    <s v="4, satisfecho"/>
    <s v="Mejorado"/>
    <m/>
  </r>
  <r>
    <s v=""/>
    <s v=""/>
    <s v=""/>
    <d v="2020-05-20T12:47:00"/>
    <m/>
    <x v="28"/>
    <s v="Frecuentemente (1 o 2 veces por semana)"/>
    <s v="Frecuentemente (1 o 2 veces por semana)"/>
    <s v="Seguiré usando los servicios de la biblioteca con la misma frecuencia que expuse en la pregunta anterior"/>
    <x v="21"/>
    <s v="Biblioteca Maria Zambrano (Filología / Derecho)"/>
    <s v="F. Medicina"/>
    <m/>
    <m/>
    <m/>
    <m/>
    <m/>
    <m/>
    <s v="Sí"/>
    <s v="Sí"/>
    <n v="3"/>
    <n v="1"/>
    <n v="2"/>
    <n v="4"/>
    <n v="5"/>
    <n v="5"/>
    <n v="5"/>
    <n v="2"/>
    <n v="4"/>
    <n v="5"/>
    <m/>
    <n v="5"/>
    <n v="5"/>
    <n v="5"/>
    <n v="5"/>
    <n v="4"/>
    <s v="No"/>
    <n v="5"/>
    <n v="5"/>
    <s v="Twitter|Youtube|Instagram"/>
    <m/>
    <m/>
    <m/>
    <m/>
    <m/>
    <m/>
    <m/>
    <s v="No"/>
    <s v="No"/>
    <m/>
    <n v="5"/>
    <n v="5"/>
    <s v="5, muy satisfecho"/>
    <s v="Mejorado"/>
    <m/>
  </r>
  <r>
    <s v=""/>
    <s v=""/>
    <s v="Ciencias Experimentales"/>
    <d v="2020-05-20T12:46:00"/>
    <s v="Grado y doble grado"/>
    <x v="20"/>
    <s v="Solo en época de exámenes"/>
    <s v="Nunca"/>
    <s v="Seguiré usando los servicios de la biblioteca con la misma frecuencia que expuse en la pregunta anterior|Procuraré buscar la información que necesito fuera de la biblioteca"/>
    <x v="20"/>
    <m/>
    <m/>
    <s v="Biblioteca Municipal de Torrelodones"/>
    <m/>
    <m/>
    <m/>
    <m/>
    <m/>
    <s v="No"/>
    <s v="No"/>
    <n v="1"/>
    <n v="1"/>
    <n v="1"/>
    <n v="2"/>
    <n v="5"/>
    <n v="2"/>
    <n v="5"/>
    <n v="1"/>
    <n v="3"/>
    <n v="3"/>
    <m/>
    <n v="3"/>
    <n v="3"/>
    <n v="3"/>
    <n v="3"/>
    <n v="3"/>
    <s v="No"/>
    <n v="3"/>
    <n v="1"/>
    <s v="Twitter|Youtube|Instagram"/>
    <m/>
    <m/>
    <m/>
    <m/>
    <m/>
    <m/>
    <m/>
    <s v="No"/>
    <s v="No"/>
    <m/>
    <n v="4"/>
    <n v="4"/>
    <s v="4, satisfecho"/>
    <s v="Igual"/>
    <m/>
  </r>
  <r>
    <s v=""/>
    <s v=""/>
    <s v="Ciencias de la Salud"/>
    <d v="2020-05-20T12:45:00"/>
    <s v="Grado y doble grado"/>
    <x v="22"/>
    <s v="Frecuentemente (1 o 2 veces por semana)"/>
    <s v="Solo en época de exámenes"/>
    <s v="Seguiré usando los servicios de la biblioteca con la misma frecuencia que expuse en la pregunta anterior"/>
    <x v="22"/>
    <m/>
    <m/>
    <m/>
    <m/>
    <m/>
    <m/>
    <m/>
    <m/>
    <s v="No"/>
    <s v="No"/>
    <n v="3"/>
    <n v="2"/>
    <n v="3"/>
    <n v="2"/>
    <n v="5"/>
    <n v="3"/>
    <n v="5"/>
    <n v="2"/>
    <n v="3"/>
    <n v="3"/>
    <m/>
    <n v="3"/>
    <n v="3"/>
    <n v="3"/>
    <n v="3"/>
    <n v="4"/>
    <s v="No"/>
    <n v="3"/>
    <n v="3"/>
    <s v="Twitter|Youtube|Instagram"/>
    <m/>
    <m/>
    <m/>
    <m/>
    <m/>
    <m/>
    <m/>
    <s v="No"/>
    <s v="No"/>
    <m/>
    <n v="4"/>
    <n v="4"/>
    <s v="3, normal"/>
    <s v="Mejorado"/>
    <m/>
  </r>
  <r>
    <s v=""/>
    <s v=""/>
    <s v="Humanidades"/>
    <d v="2020-05-20T12:44:00"/>
    <s v="Grado y doble grado"/>
    <x v="7"/>
    <s v="Muy frecuentemente (3 o más veces por semana)"/>
    <s v="Muy frecuentemente (3 o más veces por semana)"/>
    <s v="Seguiré usando los servicios de la biblioteca con la misma frecuencia que expuse en la pregunta anterior"/>
    <x v="28"/>
    <s v="Biblioteca Maria Zambrano (Filología / Derecho)"/>
    <s v="Biblioteca Histórica"/>
    <m/>
    <m/>
    <m/>
    <m/>
    <m/>
    <m/>
    <s v="No"/>
    <s v="Sí"/>
    <n v="4"/>
    <n v="3"/>
    <n v="3"/>
    <n v="4"/>
    <n v="4"/>
    <n v="4"/>
    <n v="4"/>
    <n v="3"/>
    <n v="3"/>
    <n v="3"/>
    <m/>
    <n v="2"/>
    <n v="4"/>
    <n v="3"/>
    <n v="3"/>
    <n v="2"/>
    <s v="No"/>
    <n v="3"/>
    <n v="3"/>
    <s v="Youtube"/>
    <m/>
    <m/>
    <m/>
    <m/>
    <m/>
    <m/>
    <m/>
    <s v="Sí"/>
    <s v="Sí"/>
    <s v="Útil"/>
    <n v="4"/>
    <n v="4"/>
    <s v="4, satisfecho"/>
    <s v="Mejorado"/>
    <m/>
  </r>
  <r>
    <m/>
    <m/>
    <s v="Ciencias Sociales"/>
    <d v="2020-05-20T12:41:00"/>
    <s v="Grado y doble grado"/>
    <x v="10"/>
    <s v="Frecuentemente (1 o 2 veces por semana)"/>
    <s v="Nunca"/>
    <s v="Creo que voy a acudir con menos frecuencia a la biblioteca y usaré más la biblioteca virtual"/>
    <x v="8"/>
    <s v="F. Ciencias Matemáticas"/>
    <s v="F. Geografía e Historia"/>
    <m/>
    <m/>
    <m/>
    <m/>
    <m/>
    <m/>
    <s v="No"/>
    <s v="No"/>
    <n v="3"/>
    <n v="4"/>
    <n v="4"/>
    <n v="5"/>
    <n v="5"/>
    <n v="5"/>
    <n v="5"/>
    <n v="5"/>
    <n v="4"/>
    <n v="5"/>
    <m/>
    <n v="3"/>
    <n v="5"/>
    <n v="4"/>
    <n v="5"/>
    <n v="3"/>
    <s v="No"/>
    <n v="4"/>
    <n v="2"/>
    <s v="Facebook|Youtube|Instagram|Pinterest, Whatsapp, Spotify"/>
    <m/>
    <m/>
    <m/>
    <m/>
    <m/>
    <m/>
    <m/>
    <s v="Sí"/>
    <s v="Sí"/>
    <s v="Muy útil"/>
    <n v="5"/>
    <n v="5"/>
    <s v="5, muy satisfecho"/>
    <s v="Mejorado mucho"/>
    <m/>
  </r>
  <r>
    <m/>
    <m/>
    <s v="Ciencias Experimentales"/>
    <d v="2020-05-20T12:38:00"/>
    <s v="Grado y doble grado"/>
    <x v="20"/>
    <s v="Frecuentemente (1 o 2 veces por semana)"/>
    <s v="Solo en época de exámenes"/>
    <s v="Seguiré usando los servicios de la biblioteca con la misma frecuencia que expuse en la pregunta anterior|Creo que voy a acudir con menos frecuencia a la biblioteca y usaré más la biblioteca virtual"/>
    <x v="20"/>
    <s v="F. Ciencias Geológicas"/>
    <m/>
    <m/>
    <m/>
    <m/>
    <m/>
    <m/>
    <m/>
    <s v="No"/>
    <s v="Sí"/>
    <n v="4"/>
    <n v="1"/>
    <n v="4"/>
    <m/>
    <n v="5"/>
    <n v="3"/>
    <n v="4"/>
    <n v="4"/>
    <n v="4"/>
    <n v="4"/>
    <m/>
    <n v="3"/>
    <n v="3"/>
    <n v="4"/>
    <n v="4"/>
    <n v="3"/>
    <s v="Sí"/>
    <n v="4"/>
    <n v="4"/>
    <s v="Twitter|Youtube|Instagram"/>
    <m/>
    <m/>
    <m/>
    <m/>
    <m/>
    <m/>
    <m/>
    <s v="No"/>
    <s v="No"/>
    <m/>
    <n v="4"/>
    <n v="4"/>
    <s v="5, muy satisfecho"/>
    <s v="Igual"/>
    <m/>
  </r>
  <r>
    <m/>
    <m/>
    <s v="Ciencias Sociales"/>
    <d v="2020-05-20T12:34:00"/>
    <s v="Doctorado"/>
    <x v="1"/>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x v="9"/>
    <s v="F. Ciencias Económicas y Empresariales"/>
    <s v="F. Geografía e Historia"/>
    <m/>
    <m/>
    <m/>
    <m/>
    <m/>
    <m/>
    <s v="Sí"/>
    <s v="Sí"/>
    <n v="4"/>
    <n v="4"/>
    <n v="4"/>
    <n v="1"/>
    <n v="2"/>
    <n v="2"/>
    <n v="1"/>
    <n v="1"/>
    <n v="4"/>
    <n v="3"/>
    <m/>
    <n v="4"/>
    <n v="5"/>
    <n v="4"/>
    <n v="3"/>
    <n v="3"/>
    <s v="Sí"/>
    <n v="4"/>
    <n v="3"/>
    <s v="Twitter"/>
    <m/>
    <m/>
    <m/>
    <m/>
    <m/>
    <m/>
    <m/>
    <s v="Sí"/>
    <s v="Sí"/>
    <s v="Útil"/>
    <n v="4"/>
    <n v="5"/>
    <s v="4, satisfecho"/>
    <s v="Mejorado"/>
    <s v="El servicio de préstamo inter-bibliotecario ha sido muy útil para mi investigación doctoral, muchas gracias por este servicio."/>
  </r>
  <r>
    <m/>
    <m/>
    <s v="Humanidades"/>
    <d v="2020-05-20T12:28:00"/>
    <s v="Grado y doble grado"/>
    <x v="7"/>
    <s v="Frecuentemente (1 o 2 veces por semana)"/>
    <s v="Frecuentemente (1 o 2 veces por semana)"/>
    <s v="Seguiré usando los servicios de la biblioteca con la misma frecuencia que expuse en la pregunta anterior"/>
    <x v="7"/>
    <s v="F. Geografía e Historia"/>
    <s v="Biblioteca Maria Zambrano (Filología / Derecho)"/>
    <m/>
    <m/>
    <m/>
    <m/>
    <m/>
    <m/>
    <s v="Sí"/>
    <s v="Sí"/>
    <n v="4"/>
    <n v="4"/>
    <n v="4"/>
    <n v="4"/>
    <n v="2"/>
    <n v="3"/>
    <n v="2"/>
    <n v="4"/>
    <n v="5"/>
    <n v="5"/>
    <m/>
    <n v="5"/>
    <n v="5"/>
    <n v="5"/>
    <n v="5"/>
    <n v="5"/>
    <s v="Sí"/>
    <n v="4"/>
    <n v="5"/>
    <s v="Twitter|Facebook|Instagram"/>
    <m/>
    <m/>
    <m/>
    <m/>
    <m/>
    <m/>
    <m/>
    <s v="Sí"/>
    <s v="Sí"/>
    <m/>
    <n v="5"/>
    <n v="5"/>
    <s v="5, muy satisfecho"/>
    <s v="Mejorado"/>
    <m/>
  </r>
  <r>
    <m/>
    <m/>
    <s v="Humanidades"/>
    <d v="2020-05-20T12:21:00"/>
    <s v="Grado y doble grado"/>
    <x v="7"/>
    <s v="Frecuentemente (1 o 2 veces por semana)"/>
    <s v="Solo en época de exámenes"/>
    <s v="Seguiré usando los servicios de la biblioteca con la misma frecuencia que expuse en la pregunta anterior|Además para estudiar los exámenes, utilizaré los puestos de lectura ya que considero que es la mejor forma de estudiar con éxito."/>
    <x v="8"/>
    <s v="F. Geografía e Historia"/>
    <s v="F. Filología (Clásicas o General)"/>
    <m/>
    <m/>
    <m/>
    <m/>
    <m/>
    <m/>
    <s v="Sí"/>
    <s v="Sí"/>
    <n v="4"/>
    <n v="3"/>
    <n v="1"/>
    <n v="1"/>
    <n v="5"/>
    <n v="5"/>
    <n v="5"/>
    <n v="5"/>
    <n v="3"/>
    <n v="4"/>
    <m/>
    <n v="5"/>
    <n v="5"/>
    <n v="4"/>
    <n v="3"/>
    <n v="5"/>
    <s v="No"/>
    <n v="3"/>
    <n v="3"/>
    <s v="Twitter|Instagram"/>
    <m/>
    <m/>
    <m/>
    <m/>
    <m/>
    <m/>
    <m/>
    <s v="Sí"/>
    <s v="No"/>
    <m/>
    <n v="5"/>
    <n v="5"/>
    <s v="4, satisfecho"/>
    <s v="Igual"/>
    <m/>
  </r>
  <r>
    <m/>
    <m/>
    <s v="Ciencias Sociales"/>
    <d v="2020-05-20T12:19:00"/>
    <s v="Grado y doble grado"/>
    <x v="24"/>
    <s v="Frecuentemente (1 o 2 veces por semana)"/>
    <s v="De vez en cuando (1 o 2 veces al mes)"/>
    <s v="Seguiré usando los servicios de la biblioteca con la misma frecuencia que expuse en la pregunta anterior"/>
    <x v="25"/>
    <s v="F. Trabajo Social"/>
    <s v="F. Trabajo Social"/>
    <s v="Biblioteca Pública Elena Fortún"/>
    <m/>
    <m/>
    <m/>
    <m/>
    <m/>
    <s v="No"/>
    <s v="No"/>
    <n v="3"/>
    <n v="2"/>
    <n v="3"/>
    <n v="2"/>
    <n v="5"/>
    <n v="5"/>
    <n v="5"/>
    <n v="5"/>
    <n v="2"/>
    <n v="4"/>
    <m/>
    <n v="3"/>
    <n v="5"/>
    <n v="4"/>
    <n v="3"/>
    <n v="3"/>
    <s v="No"/>
    <n v="3"/>
    <n v="2"/>
    <s v="Facebook|Youtube|Instagram"/>
    <m/>
    <m/>
    <m/>
    <m/>
    <m/>
    <m/>
    <m/>
    <s v="No"/>
    <s v="Sí"/>
    <s v="Muy útil"/>
    <n v="5"/>
    <n v="5"/>
    <s v="4, satisfecho"/>
    <s v="Mejorado"/>
    <m/>
  </r>
  <r>
    <m/>
    <m/>
    <s v="Humanidades"/>
    <d v="2020-05-20T12:19:00"/>
    <s v="Grado y doble grado"/>
    <x v="6"/>
    <s v="Frecuentemente (1 o 2 veces por semana)"/>
    <s v="Frecuentemente (1 o 2 veces por semana)"/>
    <s v="Creo que voy a acudir con menos frecuencia a la biblioteca y usaré más la biblioteca virtual"/>
    <x v="8"/>
    <s v="F. Filología (Clásicas o General)"/>
    <s v="F. Filosofía"/>
    <m/>
    <m/>
    <m/>
    <m/>
    <m/>
    <m/>
    <s v="Sí"/>
    <s v="Sí"/>
    <n v="5"/>
    <n v="3"/>
    <n v="3"/>
    <n v="3"/>
    <n v="5"/>
    <n v="4"/>
    <n v="5"/>
    <n v="4"/>
    <n v="4"/>
    <n v="5"/>
    <m/>
    <n v="4"/>
    <n v="4"/>
    <n v="3"/>
    <n v="3"/>
    <n v="3"/>
    <s v="Sí"/>
    <n v="4"/>
    <n v="4"/>
    <s v="Facebook"/>
    <m/>
    <m/>
    <m/>
    <m/>
    <m/>
    <m/>
    <m/>
    <s v="Sí"/>
    <s v="No"/>
    <m/>
    <n v="4"/>
    <n v="4"/>
    <s v="4, satisfecho"/>
    <s v="Mejorado"/>
    <s v="Comprar más ejemplares de los libros que los profesores nos mandan leer a todos los estudiantes."/>
  </r>
  <r>
    <m/>
    <m/>
    <s v="Ciencias Experimentales"/>
    <d v="2020-05-20T12:17:00"/>
    <s v="Grado y doble grado"/>
    <x v="26"/>
    <s v="De vez en cuando (1 o 2 veces al mes)"/>
    <s v="De vez en cuando (1 o 2 veces al mes)"/>
    <s v="Seguiré usando los servicios de la biblioteca con la misma frecuencia que expuse en la pregunta anterior"/>
    <x v="26"/>
    <s v="F. Ciencias Matemáticas"/>
    <s v="F. Ciencias Físicas"/>
    <m/>
    <m/>
    <m/>
    <m/>
    <m/>
    <m/>
    <s v="Sí"/>
    <s v="Sí"/>
    <n v="5"/>
    <n v="1"/>
    <n v="1"/>
    <n v="1"/>
    <n v="5"/>
    <n v="3"/>
    <n v="5"/>
    <n v="1"/>
    <n v="5"/>
    <n v="4"/>
    <m/>
    <n v="4"/>
    <n v="5"/>
    <n v="5"/>
    <n v="5"/>
    <n v="5"/>
    <s v="No"/>
    <n v="5"/>
    <n v="3"/>
    <s v="Twitter|Youtube|Instagram"/>
    <m/>
    <m/>
    <m/>
    <m/>
    <m/>
    <m/>
    <m/>
    <s v="No"/>
    <s v="No"/>
    <m/>
    <n v="4"/>
    <n v="5"/>
    <s v="5, muy satisfecho"/>
    <s v="Mejorado"/>
    <m/>
  </r>
  <r>
    <m/>
    <m/>
    <s v="Ciencias de la Salud"/>
    <d v="2020-05-20T12:16:00"/>
    <s v="Grado y doble grado"/>
    <x v="12"/>
    <s v="Muy frecuentemente (3 o más veces por semana)"/>
    <s v="De vez en cuando (1 o 2 veces al mes)"/>
    <s v="Tengo que ir necesariamente para consultar los documentos que están ubicados en la biblioteca"/>
    <x v="15"/>
    <s v="F. Medicina"/>
    <s v="F. Ciencias Políticas y Sociología"/>
    <m/>
    <m/>
    <m/>
    <m/>
    <m/>
    <m/>
    <s v="No"/>
    <s v="Sí"/>
    <n v="3"/>
    <n v="5"/>
    <n v="4"/>
    <n v="2"/>
    <n v="5"/>
    <n v="3"/>
    <n v="1"/>
    <n v="2"/>
    <n v="5"/>
    <n v="4"/>
    <m/>
    <n v="5"/>
    <n v="4"/>
    <n v="5"/>
    <n v="3"/>
    <n v="4"/>
    <s v="No"/>
    <n v="5"/>
    <n v="5"/>
    <s v="Twitter|Instagram"/>
    <m/>
    <m/>
    <m/>
    <m/>
    <m/>
    <m/>
    <m/>
    <s v="Sí"/>
    <s v="No"/>
    <m/>
    <n v="4"/>
    <n v="3"/>
    <s v="5, muy satisfecho"/>
    <s v="Igual"/>
    <m/>
  </r>
  <r>
    <m/>
    <m/>
    <s v="Humanidades"/>
    <d v="2020-05-20T12:16:00"/>
    <s v="Grado y doble grado"/>
    <x v="2"/>
    <s v="De vez en cuando (1 o 2 veces al mes)"/>
    <s v="De vez en cuando (1 o 2 veces al mes)"/>
    <s v="Creo que voy a acudir con menos frecuencia a la biblioteca y usaré más la biblioteca virtual"/>
    <x v="8"/>
    <m/>
    <m/>
    <m/>
    <m/>
    <m/>
    <m/>
    <m/>
    <m/>
    <s v="Sí"/>
    <s v="Sí"/>
    <n v="3"/>
    <n v="3"/>
    <n v="3"/>
    <n v="3"/>
    <n v="4"/>
    <n v="3"/>
    <n v="4"/>
    <n v="2"/>
    <n v="4"/>
    <n v="4"/>
    <m/>
    <n v="4"/>
    <n v="3"/>
    <n v="4"/>
    <n v="4"/>
    <n v="4"/>
    <s v="No"/>
    <n v="3"/>
    <n v="3"/>
    <s v="Facebook|Youtube"/>
    <m/>
    <m/>
    <m/>
    <m/>
    <m/>
    <m/>
    <m/>
    <s v="Sí"/>
    <s v="No"/>
    <m/>
    <n v="4"/>
    <n v="4"/>
    <s v="4, satisfecho"/>
    <s v="Mejorado"/>
    <m/>
  </r>
  <r>
    <m/>
    <m/>
    <s v="Humanidades"/>
    <d v="2020-05-20T12:14:00"/>
    <s v="Máster"/>
    <x v="5"/>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6"/>
    <s v="Biblioteca Maria Zambrano (Filología / Derecho)"/>
    <s v="F. Filología (Clásicas o General)"/>
    <s v="Biblioteca nacional"/>
    <m/>
    <m/>
    <m/>
    <m/>
    <m/>
    <s v="No"/>
    <s v="Sí"/>
    <n v="5"/>
    <n v="1"/>
    <n v="1"/>
    <n v="4"/>
    <n v="5"/>
    <n v="5"/>
    <n v="5"/>
    <n v="2"/>
    <n v="2"/>
    <n v="4"/>
    <m/>
    <n v="2"/>
    <n v="4"/>
    <n v="2"/>
    <n v="5"/>
    <n v="4"/>
    <s v="No"/>
    <n v="2"/>
    <n v="1"/>
    <s v="Youtube|Instagram"/>
    <m/>
    <m/>
    <m/>
    <m/>
    <m/>
    <m/>
    <m/>
    <s v="Sí"/>
    <s v="No"/>
    <m/>
    <n v="5"/>
    <n v="4"/>
    <s v="4, satisfecho"/>
    <s v="Mejorado"/>
    <m/>
  </r>
  <r>
    <m/>
    <m/>
    <s v="Ciencias Experimentales"/>
    <d v="2020-05-20T12:13:00"/>
    <s v="Grado y doble grado"/>
    <x v="2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26"/>
    <s v="Biblioteca Maria Zambrano (Filología / Derecho)"/>
    <m/>
    <s v="Biblioteca del centro Cívico Rigoberta Menchu en Leganés"/>
    <m/>
    <m/>
    <m/>
    <m/>
    <m/>
    <s v="Sí"/>
    <s v="Sí"/>
    <n v="4"/>
    <n v="2"/>
    <n v="4"/>
    <n v="1"/>
    <n v="5"/>
    <n v="4"/>
    <n v="4"/>
    <n v="3"/>
    <n v="5"/>
    <n v="4"/>
    <m/>
    <n v="4"/>
    <n v="5"/>
    <n v="3"/>
    <n v="4"/>
    <n v="3"/>
    <s v="No"/>
    <n v="4"/>
    <n v="3"/>
    <s v="Twitter|Instagram"/>
    <m/>
    <m/>
    <m/>
    <m/>
    <m/>
    <m/>
    <m/>
    <s v="No"/>
    <s v="No"/>
    <m/>
    <n v="5"/>
    <n v="5"/>
    <s v="5, muy satisfecho"/>
    <s v="Mejorado mucho"/>
    <s v="Personalmente solo conozco al personal de la facultad de informática, he de decir que soy muy agradables y simpáticas, siempre te ayudan en lo que necesites. Muchas gracias!!"/>
  </r>
  <r>
    <m/>
    <m/>
    <s v="Ciencias Experimentales"/>
    <d v="2020-05-20T12:12:00"/>
    <s v="Grado y doble grado"/>
    <x v="16"/>
    <s v="Muy frecuentemente (3 o más veces por semana)"/>
    <s v="Nunca"/>
    <s v="Seguiré usando los servicios de la biblioteca con la misma frecuencia que expuse en la pregunta anterior"/>
    <x v="8"/>
    <s v="F. Ciencias Químicas"/>
    <m/>
    <m/>
    <m/>
    <m/>
    <m/>
    <m/>
    <m/>
    <s v="Sí"/>
    <s v="Sí"/>
    <n v="3"/>
    <n v="1"/>
    <n v="1"/>
    <n v="1"/>
    <n v="5"/>
    <n v="2"/>
    <n v="5"/>
    <n v="1"/>
    <n v="3"/>
    <n v="3"/>
    <m/>
    <n v="3"/>
    <n v="5"/>
    <n v="1"/>
    <n v="1"/>
    <n v="1"/>
    <s v="No"/>
    <n v="2"/>
    <n v="1"/>
    <s v="Youtube|Instagram"/>
    <m/>
    <m/>
    <m/>
    <m/>
    <m/>
    <m/>
    <m/>
    <s v="No"/>
    <s v="No"/>
    <m/>
    <n v="3"/>
    <n v="4"/>
    <s v="4, satisfecho"/>
    <s v="Mejorado"/>
    <m/>
  </r>
  <r>
    <m/>
    <m/>
    <s v="Ciencias de la Salud"/>
    <d v="2020-05-20T12:11:00"/>
    <s v="Grado y doble grado"/>
    <x v="9"/>
    <s v="Muy frecuentemente (3 o más veces por semana)"/>
    <s v="Solo en época de exámenes"/>
    <s v="Seguiré usando los servicios de la biblioteca con la misma frecuencia que expuse en la pregunta anterior"/>
    <x v="4"/>
    <s v="F. Farmacia"/>
    <s v="F. Odontología"/>
    <m/>
    <m/>
    <m/>
    <m/>
    <m/>
    <m/>
    <s v="No"/>
    <s v="No"/>
    <n v="4"/>
    <n v="1"/>
    <n v="4"/>
    <n v="1"/>
    <n v="5"/>
    <n v="3"/>
    <n v="5"/>
    <n v="3"/>
    <n v="4"/>
    <n v="5"/>
    <m/>
    <n v="4"/>
    <n v="5"/>
    <n v="3"/>
    <n v="4"/>
    <n v="3"/>
    <s v="No"/>
    <n v="4"/>
    <n v="3"/>
    <s v="Twitter|Youtube|Instagram"/>
    <m/>
    <m/>
    <m/>
    <m/>
    <m/>
    <m/>
    <m/>
    <s v="Sí"/>
    <s v="No"/>
    <m/>
    <n v="5"/>
    <n v="5"/>
    <s v="4, satisfecho"/>
    <m/>
    <m/>
  </r>
  <r>
    <m/>
    <m/>
    <s v="Ciencias de la Salud"/>
    <d v="2020-05-20T12:09:00"/>
    <s v="Grado y doble grado"/>
    <x v="15"/>
    <s v="De vez en cuando (1 o 2 veces al mes)"/>
    <s v="De vez en cuando (1 o 2 veces al mes)"/>
    <s v="Creo que voy a acudir con menos frecuencia a la biblioteca y usaré más la biblioteca virtual"/>
    <x v="4"/>
    <s v="F. Enfermería, Fisioterapia y Podología"/>
    <s v="F. Odontología"/>
    <m/>
    <m/>
    <m/>
    <m/>
    <m/>
    <m/>
    <s v="No"/>
    <s v="No"/>
    <n v="1"/>
    <n v="3"/>
    <n v="3"/>
    <n v="3"/>
    <n v="5"/>
    <n v="3"/>
    <n v="5"/>
    <n v="3"/>
    <n v="3"/>
    <n v="3"/>
    <m/>
    <n v="4"/>
    <n v="3"/>
    <n v="3"/>
    <n v="3"/>
    <n v="3"/>
    <s v="No"/>
    <n v="3"/>
    <n v="1"/>
    <s v="Youtube|Instagram"/>
    <m/>
    <m/>
    <m/>
    <m/>
    <m/>
    <m/>
    <m/>
    <s v="Sí"/>
    <s v="Sí"/>
    <s v="Muy útil"/>
    <n v="3"/>
    <n v="3"/>
    <s v="4, satisfecho"/>
    <s v="Igual"/>
    <s v="No dejéis de hacer los cursos de apoyo al TFG. Son de lo más útiles."/>
  </r>
  <r>
    <m/>
    <m/>
    <s v="Humanidades"/>
    <d v="2020-05-20T12:09:00"/>
    <s v="Grado y doble grado"/>
    <x v="6"/>
    <s v="Muy frecuentemente (3 o más veces por semana)"/>
    <s v="De vez en cuando (1 o 2 veces al mes)"/>
    <s v="Seguiré usando los servicios de la biblioteca con la misma frecuencia que expuse en la pregunta anterior"/>
    <x v="8"/>
    <s v="F. Geografía e Historia"/>
    <s v="F. Filología (Clásicas o General)"/>
    <s v="Centro Cultural Pablo Iglesias y Centro Cultural Anabel Segura"/>
    <m/>
    <m/>
    <m/>
    <m/>
    <m/>
    <s v="Sí"/>
    <s v="Sí"/>
    <n v="5"/>
    <n v="1"/>
    <n v="2"/>
    <n v="3"/>
    <n v="5"/>
    <n v="3"/>
    <n v="5"/>
    <n v="4"/>
    <n v="3"/>
    <n v="4"/>
    <m/>
    <n v="4"/>
    <n v="5"/>
    <n v="5"/>
    <n v="3"/>
    <n v="3"/>
    <s v="No"/>
    <n v="3"/>
    <n v="2"/>
    <s v="Twitter|Youtube|Instagram"/>
    <m/>
    <m/>
    <m/>
    <m/>
    <m/>
    <m/>
    <m/>
    <s v="No"/>
    <s v="No"/>
    <m/>
    <n v="4"/>
    <n v="5"/>
    <s v="5, muy satisfecho"/>
    <s v="Mejorado"/>
    <m/>
  </r>
  <r>
    <m/>
    <m/>
    <s v="Ciencias Experimentales"/>
    <d v="2020-05-20T12:08:00"/>
    <s v="Grado y doble grado"/>
    <x v="8"/>
    <s v="Muy frecuentemente (3 o más veces por semana)"/>
    <s v="De vez en cuando (1 o 2 veces al mes)"/>
    <s v="Seguiré usando los servicios de la biblioteca con la misma frecuencia que expuse en la pregunta anterior"/>
    <x v="12"/>
    <s v="F. Informática"/>
    <s v="Biblioteca Maria Zambrano (Filología / Derecho)"/>
    <m/>
    <m/>
    <m/>
    <m/>
    <m/>
    <m/>
    <s v="Sí"/>
    <s v="Sí"/>
    <n v="4"/>
    <n v="1"/>
    <n v="3"/>
    <n v="1"/>
    <n v="5"/>
    <n v="5"/>
    <n v="3"/>
    <n v="1"/>
    <n v="5"/>
    <n v="5"/>
    <m/>
    <n v="5"/>
    <n v="5"/>
    <n v="4"/>
    <n v="3"/>
    <n v="5"/>
    <s v="No"/>
    <n v="5"/>
    <m/>
    <s v="No uso ninguna red social"/>
    <m/>
    <m/>
    <m/>
    <m/>
    <m/>
    <m/>
    <m/>
    <s v="Sí"/>
    <s v="Sí"/>
    <s v="Muy útil"/>
    <n v="5"/>
    <n v="5"/>
    <s v="5, muy satisfecho"/>
    <s v="Igual"/>
    <m/>
  </r>
  <r>
    <m/>
    <m/>
    <s v="Ciencias Sociales"/>
    <d v="2020-05-20T12:07:00"/>
    <s v="Doctorado"/>
    <x v="10"/>
    <s v="De vez en cuando (1 o 2 veces al mes)"/>
    <s v="Frecuentemente (1 o 2 veces por semana)"/>
    <s v="Tengo que ir necesariamente para consultar los documentos que están ubicados en la biblioteca"/>
    <x v="8"/>
    <s v="F. Derecho (Departamentos,Criminología)"/>
    <s v="F. Ciencias Políticas y Sociología"/>
    <m/>
    <m/>
    <m/>
    <m/>
    <m/>
    <m/>
    <s v="Sí"/>
    <s v="Sí"/>
    <n v="4"/>
    <n v="3"/>
    <n v="4"/>
    <n v="3"/>
    <n v="3"/>
    <n v="5"/>
    <n v="1"/>
    <n v="4"/>
    <n v="4"/>
    <n v="4"/>
    <m/>
    <n v="2"/>
    <n v="4"/>
    <n v="4"/>
    <n v="3"/>
    <n v="3"/>
    <s v="Sí"/>
    <n v="4"/>
    <n v="4"/>
    <s v="Instagram|LinkedIn"/>
    <m/>
    <m/>
    <m/>
    <m/>
    <m/>
    <m/>
    <m/>
    <s v="No"/>
    <s v="Sí"/>
    <m/>
    <n v="4"/>
    <n v="4"/>
    <s v="4, satisfecho"/>
    <s v="Mejorado"/>
    <s v="Facilitar el acceso a revistas y libros electrónicos."/>
  </r>
  <r>
    <m/>
    <m/>
    <s v="Ciencias de la Salud"/>
    <d v="2020-05-20T12:04:00"/>
    <s v="Grado y doble grado"/>
    <x v="4"/>
    <s v="Frecuentemente (1 o 2 veces por semana)"/>
    <s v="Nunca"/>
    <s v="Seguiré usando los servicios de la biblioteca con la misma frecuencia que expuse en la pregunta anterior"/>
    <x v="4"/>
    <s v="Biblioteca Maria Zambrano (Filología / Derecho)"/>
    <s v="F. Medicina"/>
    <m/>
    <m/>
    <m/>
    <m/>
    <m/>
    <m/>
    <s v="No"/>
    <s v="Sí"/>
    <n v="2"/>
    <n v="1"/>
    <n v="1"/>
    <n v="2"/>
    <n v="5"/>
    <n v="4"/>
    <n v="5"/>
    <n v="1"/>
    <n v="1"/>
    <n v="2"/>
    <m/>
    <n v="2"/>
    <n v="2"/>
    <n v="4"/>
    <n v="2"/>
    <n v="3"/>
    <s v="Sí"/>
    <n v="3"/>
    <n v="4"/>
    <s v="Facebook|Youtube|Instagram"/>
    <m/>
    <m/>
    <m/>
    <m/>
    <m/>
    <m/>
    <m/>
    <s v="No"/>
    <s v="No"/>
    <m/>
    <n v="3"/>
    <n v="3"/>
    <s v="1, muy insatisfecho"/>
    <s v="Mejorado"/>
    <m/>
  </r>
  <r>
    <m/>
    <m/>
    <s v="Humanidades"/>
    <d v="2020-05-20T12:03:00"/>
    <s v="Grado y doble grado"/>
    <x v="7"/>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
    <x v="8"/>
    <s v="F. Geografía e Historia"/>
    <s v="F. Filología (Clásicas o General)"/>
    <m/>
    <m/>
    <m/>
    <m/>
    <m/>
    <m/>
    <s v="Sí"/>
    <s v="Sí"/>
    <n v="5"/>
    <n v="1"/>
    <n v="3"/>
    <n v="3"/>
    <n v="3"/>
    <n v="1"/>
    <n v="3"/>
    <n v="1"/>
    <n v="1"/>
    <n v="4"/>
    <m/>
    <n v="4"/>
    <n v="3"/>
    <n v="2"/>
    <n v="1"/>
    <n v="4"/>
    <s v="No"/>
    <n v="3"/>
    <n v="3"/>
    <s v="Youtube|Instagram"/>
    <m/>
    <m/>
    <m/>
    <m/>
    <m/>
    <m/>
    <m/>
    <s v="No"/>
    <s v="No"/>
    <m/>
    <n v="4"/>
    <n v="3"/>
    <s v="4, satisfecho"/>
    <s v="Mejorado"/>
    <s v="Respecto a las bibliotecas María Zambrano y de Geografía e Historia, las que más visito, y además con asiduidad, resaltaría la amabilidad de los trabajadores de la segunda, frente al mal humor y trato poco cordial de la mayor parte del personal de la Zambrano. Por lo demás señalaría lo que en los últimos años ha sido un problema para mi: el número de títulos que se pueden sacar en total como estudiante de grado, me ha dificultado el trabajo y hecho perder bastante tiempo entre devoluciones y peticiones de títulos (sé que este curso se amplío la cifra, pero a penas tuvimos semanas para disfrutar de ello debido a la suspensión de las clases). Relacionado con esto, también habría agradecido poder realizar prestamos interbibliotecarios siendo estudiante de Grado. Pero en general considero más importante señalar la utilidad indispensable de los recursos bibliográficos que suponen las bibliotecas de la UCM, imprescindibles para cualquier estudiante comprometido con el aprendizaje."/>
  </r>
  <r>
    <m/>
    <m/>
    <s v="Ciencias de la Salud"/>
    <d v="2020-05-20T11:57:00"/>
    <s v="Grado y doble grado"/>
    <x v="23"/>
    <s v="Muy frecuentemente (3 o más veces por semana)"/>
    <s v="Solo en época de exámenes"/>
    <s v="Seguiré usando los servicios de la biblioteca con la misma frecuencia que expuse en la pregunta anterior"/>
    <x v="23"/>
    <s v="Biblioteca Maria Zambrano (Filología / Derecho)"/>
    <s v="F. Medicina"/>
    <s v="Biblioteca Miguel Hernández o biblioteca Luis Martín Santos"/>
    <m/>
    <m/>
    <m/>
    <m/>
    <m/>
    <s v="No"/>
    <s v="Sí"/>
    <n v="2"/>
    <n v="1"/>
    <n v="1"/>
    <n v="4"/>
    <n v="5"/>
    <n v="3"/>
    <n v="5"/>
    <n v="1"/>
    <n v="2"/>
    <n v="5"/>
    <m/>
    <n v="3"/>
    <n v="3"/>
    <n v="2"/>
    <n v="2"/>
    <n v="1"/>
    <s v="No"/>
    <n v="2"/>
    <n v="2"/>
    <s v="Twitter|Youtube|Instagram"/>
    <m/>
    <m/>
    <m/>
    <m/>
    <m/>
    <m/>
    <m/>
    <s v="No"/>
    <s v="No"/>
    <m/>
    <n v="3"/>
    <n v="5"/>
    <s v="4, satisfecho"/>
    <s v="Mejorado"/>
    <s v="me gustaría que a los alumnos más nuevos nos enseñaran físicamente la biblioteca, dónde están los libros, cómo buscar información etc. porque muchos de nosotros no utilizamos estos recursos ya que previamente no lo hemos hecho nunca y no sabemos cómo."/>
  </r>
  <r>
    <m/>
    <m/>
    <s v="Ciencias de la Salud"/>
    <d v="2020-05-20T11:57:00"/>
    <s v="Doctorado"/>
    <x v="23"/>
    <s v="De vez en cuando (1 o 2 veces al mes)"/>
    <s v="Frecuentemente (1 o 2 veces por semana)"/>
    <s v="Seguiré usando los servicios de la biblioteca con la misma frecuencia que expuse en la pregunta anterior"/>
    <x v="23"/>
    <m/>
    <m/>
    <m/>
    <m/>
    <m/>
    <m/>
    <m/>
    <m/>
    <s v="No"/>
    <s v="Sí"/>
    <n v="4"/>
    <n v="4"/>
    <n v="1"/>
    <n v="3"/>
    <n v="1"/>
    <n v="2"/>
    <n v="1"/>
    <n v="2"/>
    <n v="3"/>
    <n v="4"/>
    <m/>
    <n v="5"/>
    <n v="5"/>
    <n v="2"/>
    <n v="2"/>
    <n v="1"/>
    <s v="No"/>
    <n v="4"/>
    <n v="1"/>
    <s v="Facebook|Instagram"/>
    <m/>
    <m/>
    <m/>
    <m/>
    <m/>
    <m/>
    <m/>
    <s v="No"/>
    <s v="No"/>
    <m/>
    <n v="4"/>
    <n v="4"/>
    <s v="4, satisfecho"/>
    <s v="Mejorado"/>
    <m/>
  </r>
  <r>
    <m/>
    <m/>
    <s v="Ciencias Experimentales"/>
    <d v="2020-05-20T11:54:00"/>
    <s v="Grado y doble grado"/>
    <x v="16"/>
    <s v="Frecuentemente (1 o 2 veces por semana)"/>
    <s v="Nunca"/>
    <s v="Seguiré usando los servicios de la biblioteca con la misma frecuencia que expuse en la pregunta anterior"/>
    <x v="17"/>
    <m/>
    <m/>
    <m/>
    <m/>
    <m/>
    <m/>
    <m/>
    <m/>
    <s v="Sí"/>
    <s v="Sí"/>
    <n v="4"/>
    <n v="1"/>
    <n v="1"/>
    <n v="5"/>
    <n v="4"/>
    <n v="3"/>
    <n v="3"/>
    <n v="1"/>
    <n v="3"/>
    <n v="4"/>
    <m/>
    <n v="2"/>
    <n v="2"/>
    <n v="2"/>
    <n v="1"/>
    <n v="2"/>
    <s v="No"/>
    <n v="2"/>
    <n v="2"/>
    <s v="Twitter|Youtube|Instagram"/>
    <m/>
    <m/>
    <m/>
    <m/>
    <m/>
    <m/>
    <m/>
    <s v="No"/>
    <s v="No"/>
    <m/>
    <n v="3"/>
    <n v="2"/>
    <s v="3, normal"/>
    <s v="Igual"/>
    <m/>
  </r>
  <r>
    <m/>
    <m/>
    <s v="Ciencias de la Salud"/>
    <d v="2020-05-20T11:54:00"/>
    <s v="Grado y doble grado"/>
    <x v="12"/>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15"/>
    <s v="Biblioteca Maria Zambrano (Filología / Derecho)"/>
    <s v="F. Geografía e Historia"/>
    <s v="Biblioteca del Centro Cultural Paco Rabal"/>
    <m/>
    <m/>
    <m/>
    <m/>
    <m/>
    <s v="Sí"/>
    <s v="Sí"/>
    <n v="4"/>
    <n v="4"/>
    <n v="4"/>
    <n v="2"/>
    <n v="5"/>
    <n v="4"/>
    <n v="5"/>
    <n v="2"/>
    <n v="5"/>
    <n v="5"/>
    <m/>
    <n v="3"/>
    <n v="5"/>
    <n v="4"/>
    <n v="3"/>
    <n v="4"/>
    <s v="No"/>
    <n v="4"/>
    <n v="5"/>
    <s v="Facebook|Youtube"/>
    <m/>
    <m/>
    <m/>
    <m/>
    <m/>
    <m/>
    <m/>
    <s v="Sí"/>
    <s v="Sí"/>
    <s v="Útil"/>
    <n v="5"/>
    <n v="5"/>
    <s v="5, muy satisfecho"/>
    <s v="Mejorado mucho"/>
    <m/>
  </r>
  <r>
    <m/>
    <m/>
    <s v="Ciencias Sociales"/>
    <d v="2020-05-20T11:54:00"/>
    <s v="Doctorado"/>
    <x v="11"/>
    <s v="Muy frecuentemente (3 o más veces por semana)"/>
    <s v="Muy frecuentemente (3 o más veces por semana)"/>
    <s v="Seguiré usando los servicios de la biblioteca con la misma frecuencia que expuse en la pregunta anterior"/>
    <x v="13"/>
    <s v="Biblioteca Maria Zambrano (Filología / Derecho)"/>
    <m/>
    <s v="Acudo a la biblioteca de URJC y a la publica"/>
    <m/>
    <m/>
    <m/>
    <m/>
    <m/>
    <s v="Sí"/>
    <s v="Sí"/>
    <n v="4"/>
    <n v="4"/>
    <n v="5"/>
    <n v="4"/>
    <n v="1"/>
    <n v="1"/>
    <n v="1"/>
    <n v="4"/>
    <n v="4"/>
    <n v="4"/>
    <m/>
    <n v="5"/>
    <n v="5"/>
    <n v="5"/>
    <n v="5"/>
    <n v="2"/>
    <s v="No"/>
    <n v="4"/>
    <n v="4"/>
    <s v="Twitter|Facebook|Youtube|Instagram|LinkedIn"/>
    <m/>
    <m/>
    <m/>
    <m/>
    <m/>
    <m/>
    <m/>
    <s v="No"/>
    <s v="Sí"/>
    <s v="Útil"/>
    <n v="5"/>
    <n v="5"/>
    <s v="5, muy satisfecho"/>
    <s v="Mejorado mucho"/>
    <m/>
  </r>
  <r>
    <m/>
    <m/>
    <s v="Ciencias de la Salud"/>
    <d v="2020-05-20T11:48:00"/>
    <s v="Grado y doble grado"/>
    <x v="18"/>
    <s v="Solo en época de exámenes"/>
    <s v="Frecuentemente (1 o 2 veces por semana)"/>
    <s v="Seguiré usando los servicios de la biblioteca con la misma frecuencia que expuse en la pregunta anterior"/>
    <x v="18"/>
    <m/>
    <m/>
    <m/>
    <m/>
    <m/>
    <m/>
    <m/>
    <m/>
    <s v="No"/>
    <s v="No"/>
    <n v="3"/>
    <n v="5"/>
    <n v="5"/>
    <n v="4"/>
    <n v="4"/>
    <n v="4"/>
    <n v="5"/>
    <n v="2"/>
    <n v="4"/>
    <n v="4"/>
    <m/>
    <n v="4"/>
    <n v="4"/>
    <n v="5"/>
    <n v="4"/>
    <n v="4"/>
    <s v="Sí"/>
    <n v="4"/>
    <n v="4"/>
    <s v="Instagram"/>
    <m/>
    <m/>
    <m/>
    <m/>
    <m/>
    <m/>
    <m/>
    <s v="Sí"/>
    <s v="No"/>
    <m/>
    <n v="4"/>
    <n v="5"/>
    <s v="4, satisfecho"/>
    <s v="Mejorado"/>
    <m/>
  </r>
  <r>
    <m/>
    <m/>
    <s v="Ciencias Sociales"/>
    <d v="2020-05-20T11:46:00"/>
    <s v="Grado y doble grado"/>
    <x v="13"/>
    <s v="De vez en cuando (1 o 2 veces al mes)"/>
    <s v="De vez en cuando (1 o 2 veces al mes)"/>
    <s v="Seguiré usando los servicios de la biblioteca con la misma frecuencia que expuse en la pregunta anterior"/>
    <x v="16"/>
    <s v="F. Ciencias de la Información"/>
    <s v="Biblioteca Maria Zambrano (Filología / Derecho)"/>
    <m/>
    <m/>
    <m/>
    <m/>
    <m/>
    <m/>
    <s v="Sí"/>
    <s v="Sí"/>
    <n v="4"/>
    <n v="2"/>
    <n v="2"/>
    <n v="2"/>
    <n v="5"/>
    <n v="5"/>
    <n v="4"/>
    <n v="3"/>
    <n v="3"/>
    <n v="4"/>
    <m/>
    <n v="3"/>
    <n v="3"/>
    <n v="4"/>
    <n v="3"/>
    <n v="4"/>
    <s v="No"/>
    <n v="3"/>
    <n v="4"/>
    <s v="Twitter|Youtube|Instagram"/>
    <m/>
    <m/>
    <m/>
    <m/>
    <m/>
    <m/>
    <m/>
    <s v="No"/>
    <s v="No"/>
    <m/>
    <n v="5"/>
    <n v="5"/>
    <s v="4, satisfecho"/>
    <s v="Mejorado"/>
    <m/>
  </r>
  <r>
    <m/>
    <m/>
    <s v="Ciencias de la Salud"/>
    <d v="2020-05-20T11:45:00"/>
    <s v="Grado y doble grado"/>
    <x v="18"/>
    <s v="Frecuentemente (1 o 2 veces por semana)"/>
    <s v="Frecuentemente (1 o 2 veces por semana)"/>
    <s v="Seguiré usando los servicios de la biblioteca con la misma frecuencia que expuse en la pregunta anterior"/>
    <x v="18"/>
    <s v="Biblioteca Maria Zambrano (Filología / Derecho)"/>
    <m/>
    <m/>
    <m/>
    <m/>
    <m/>
    <m/>
    <m/>
    <s v="No"/>
    <s v="Sí"/>
    <n v="5"/>
    <n v="4"/>
    <n v="4"/>
    <n v="4"/>
    <n v="2"/>
    <n v="5"/>
    <n v="3"/>
    <n v="2"/>
    <n v="4"/>
    <n v="5"/>
    <m/>
    <n v="5"/>
    <n v="5"/>
    <n v="4"/>
    <n v="4"/>
    <n v="4"/>
    <m/>
    <n v="4"/>
    <n v="4"/>
    <s v="Twitter|Youtube|Instagram"/>
    <m/>
    <m/>
    <m/>
    <m/>
    <m/>
    <m/>
    <m/>
    <s v="Sí"/>
    <s v="No"/>
    <m/>
    <n v="4"/>
    <n v="5"/>
    <s v="5, muy satisfecho"/>
    <s v="Mejorado"/>
    <m/>
  </r>
  <r>
    <m/>
    <m/>
    <s v="Ciencias Experimentales"/>
    <d v="2020-05-20T11:45:00"/>
    <s v="Grado y doble grado"/>
    <x v="16"/>
    <s v="Frecuentemente (1 o 2 veces por semana)"/>
    <s v="Nunca"/>
    <s v="Seguiré usando los servicios de la biblioteca con la misma frecuencia que expuse en la pregunta anterior"/>
    <x v="17"/>
    <s v="F. Ciencias Matemáticas"/>
    <s v="F. Odontología"/>
    <m/>
    <m/>
    <m/>
    <m/>
    <m/>
    <m/>
    <s v="No"/>
    <s v="No"/>
    <n v="1"/>
    <n v="1"/>
    <n v="1"/>
    <n v="1"/>
    <n v="5"/>
    <n v="1"/>
    <n v="5"/>
    <n v="1"/>
    <n v="1"/>
    <n v="5"/>
    <m/>
    <n v="4"/>
    <n v="5"/>
    <n v="3"/>
    <n v="3"/>
    <n v="3"/>
    <s v="No"/>
    <n v="3"/>
    <n v="3"/>
    <s v="Youtube|Instagram"/>
    <m/>
    <m/>
    <m/>
    <m/>
    <m/>
    <m/>
    <m/>
    <s v="No"/>
    <s v="No"/>
    <m/>
    <n v="5"/>
    <n v="5"/>
    <s v="4, satisfecho"/>
    <s v="Mejorado"/>
    <m/>
  </r>
  <r>
    <m/>
    <m/>
    <s v="Humanidades"/>
    <d v="2020-05-20T11:44:00"/>
    <s v="Máster"/>
    <x v="3"/>
    <s v="De vez en cuando (1 o 2 veces al mes)"/>
    <s v="De vez en cuando (1 o 2 veces al mes)"/>
    <s v="Tengo que ir necesariamente para consultar los documentos que están ubicados en la biblioteca"/>
    <x v="3"/>
    <s v="F. Filosofía"/>
    <m/>
    <m/>
    <m/>
    <m/>
    <m/>
    <m/>
    <m/>
    <s v="No"/>
    <s v="Sí"/>
    <n v="5"/>
    <n v="4"/>
    <n v="4"/>
    <n v="5"/>
    <n v="3"/>
    <n v="3"/>
    <n v="3"/>
    <n v="4"/>
    <n v="4"/>
    <n v="3"/>
    <m/>
    <n v="3"/>
    <n v="4"/>
    <n v="3"/>
    <n v="3"/>
    <n v="4"/>
    <s v="No"/>
    <n v="3"/>
    <n v="3"/>
    <s v="Instagram"/>
    <m/>
    <m/>
    <m/>
    <m/>
    <m/>
    <m/>
    <m/>
    <s v="Sí"/>
    <s v="Sí"/>
    <s v="Útil"/>
    <n v="4"/>
    <n v="5"/>
    <s v="3, normal"/>
    <s v="Igual"/>
    <m/>
  </r>
  <r>
    <m/>
    <m/>
    <s v="Humanidades"/>
    <d v="2020-05-20T11:40:00"/>
    <s v="Doctorado"/>
    <x v="3"/>
    <s v="De vez en cuando (1 o 2 veces al mes)"/>
    <s v="De vez en cuando (1 o 2 veces al mes)"/>
    <s v="Seguiré usando los servicios de la biblioteca con la misma frecuencia que expuse en la pregunta anterior"/>
    <x v="3"/>
    <m/>
    <m/>
    <s v="Bibliotecas públicas"/>
    <m/>
    <m/>
    <m/>
    <m/>
    <m/>
    <s v="Sí"/>
    <s v="Sí"/>
    <n v="5"/>
    <n v="2"/>
    <n v="3"/>
    <n v="3"/>
    <n v="4"/>
    <n v="5"/>
    <n v="2"/>
    <n v="2"/>
    <n v="4"/>
    <n v="3"/>
    <m/>
    <n v="3"/>
    <n v="5"/>
    <n v="4"/>
    <n v="4"/>
    <n v="3"/>
    <s v="Sí"/>
    <n v="4"/>
    <n v="4"/>
    <s v="Facebook|Youtube"/>
    <m/>
    <m/>
    <m/>
    <m/>
    <m/>
    <m/>
    <m/>
    <s v="Sí"/>
    <s v="Sí"/>
    <s v="Muy útil"/>
    <n v="5"/>
    <n v="5"/>
    <s v="4, satisfecho"/>
    <s v="Mejorado"/>
    <m/>
  </r>
  <r>
    <m/>
    <m/>
    <s v="Ciencias Sociales"/>
    <d v="2020-05-20T11:34:00"/>
    <s v="Doctorado"/>
    <x v="1"/>
    <s v="De vez en cuando (1 o 2 veces al mes)"/>
    <s v="Solo en época de exámenes"/>
    <s v="Seguiré usando los servicios de la biblioteca con la misma frecuencia que expuse en la pregunta anterior"/>
    <x v="9"/>
    <m/>
    <m/>
    <s v="Biblioteca Municipal"/>
    <m/>
    <m/>
    <m/>
    <m/>
    <m/>
    <s v="No"/>
    <s v="No"/>
    <n v="4"/>
    <n v="4"/>
    <n v="4"/>
    <n v="3"/>
    <n v="4"/>
    <n v="3"/>
    <n v="3"/>
    <n v="4"/>
    <n v="4"/>
    <n v="4"/>
    <m/>
    <n v="4"/>
    <n v="4"/>
    <n v="4"/>
    <n v="4"/>
    <n v="4"/>
    <s v="No"/>
    <n v="4"/>
    <n v="4"/>
    <m/>
    <m/>
    <m/>
    <m/>
    <m/>
    <m/>
    <m/>
    <m/>
    <s v="Sí"/>
    <s v="No"/>
    <m/>
    <n v="4"/>
    <n v="4"/>
    <s v="4, satisfecho"/>
    <s v="Mejorado"/>
    <s v="Satisfechp"/>
  </r>
  <r>
    <m/>
    <m/>
    <s v="Humanidades"/>
    <d v="2020-05-20T11:33:00"/>
    <s v="Grado y doble grado"/>
    <x v="3"/>
    <s v="De vez en cuando (1 o 2 veces al mes)"/>
    <s v="De vez en cuando (1 o 2 veces al mes)"/>
    <s v="Seguiré usando los servicios de la biblioteca con la misma frecuencia que expuse en la pregunta anterior|Procuraré buscar la información que necesito fuera de la biblioteca"/>
    <x v="3"/>
    <m/>
    <m/>
    <m/>
    <m/>
    <m/>
    <m/>
    <m/>
    <m/>
    <s v="Sí"/>
    <s v="Sí"/>
    <n v="4"/>
    <n v="1"/>
    <n v="1"/>
    <n v="4"/>
    <n v="3"/>
    <n v="4"/>
    <n v="2"/>
    <n v="2"/>
    <n v="4"/>
    <n v="3"/>
    <m/>
    <n v="2"/>
    <n v="5"/>
    <n v="4"/>
    <n v="4"/>
    <n v="3"/>
    <s v="Sí"/>
    <n v="4"/>
    <m/>
    <s v="Twitter|Youtube|Instagram"/>
    <m/>
    <m/>
    <m/>
    <m/>
    <m/>
    <m/>
    <m/>
    <s v="Sí"/>
    <s v="No"/>
    <m/>
    <n v="5"/>
    <n v="5"/>
    <s v="5, muy satisfecho"/>
    <s v="Mejorado"/>
    <m/>
  </r>
  <r>
    <m/>
    <m/>
    <s v="Ciencias Sociales"/>
    <d v="2020-05-20T11:33:00"/>
    <s v="Máster"/>
    <x v="1"/>
    <s v="De vez en cuando (1 o 2 veces al mes)"/>
    <s v="De vez en cuando (1 o 2 veces al mes)"/>
    <s v="Tengo que ir necesariamente para consultar los documentos que están ubicados en la biblioteca|Solo haré uso de la biblioteca virtual y de sus recursos electrónicos"/>
    <x v="24"/>
    <m/>
    <m/>
    <m/>
    <m/>
    <m/>
    <m/>
    <m/>
    <m/>
    <s v="No"/>
    <s v="No"/>
    <n v="4"/>
    <n v="2"/>
    <n v="3"/>
    <n v="3"/>
    <n v="5"/>
    <n v="5"/>
    <n v="5"/>
    <n v="2"/>
    <n v="3"/>
    <n v="4"/>
    <m/>
    <n v="2"/>
    <n v="4"/>
    <n v="3"/>
    <n v="3"/>
    <n v="2"/>
    <s v="No"/>
    <n v="3"/>
    <n v="2"/>
    <s v="Twitter|Instagram"/>
    <m/>
    <m/>
    <m/>
    <m/>
    <m/>
    <m/>
    <m/>
    <s v="No"/>
    <s v="No"/>
    <m/>
    <n v="4"/>
    <n v="5"/>
    <s v="4, satisfecho"/>
    <s v="Igual"/>
    <m/>
  </r>
  <r>
    <m/>
    <m/>
    <s v="Ciencias de la Salud"/>
    <d v="2020-05-20T11:31:00"/>
    <s v="Doctorado"/>
    <x v="4"/>
    <s v="Nunca"/>
    <s v="Nunca"/>
    <s v="Solo haré uso de la biblioteca virtual y de sus recursos electrónicos"/>
    <x v="15"/>
    <s v="F. Ciencias Económicas y Empresariales"/>
    <s v="F. Medicina"/>
    <m/>
    <m/>
    <m/>
    <m/>
    <m/>
    <m/>
    <s v="No"/>
    <s v="No"/>
    <n v="1"/>
    <n v="1"/>
    <n v="1"/>
    <n v="1"/>
    <n v="1"/>
    <n v="5"/>
    <n v="1"/>
    <n v="1"/>
    <n v="1"/>
    <n v="3"/>
    <m/>
    <n v="3"/>
    <n v="3"/>
    <n v="1"/>
    <n v="1"/>
    <n v="1"/>
    <s v="No"/>
    <n v="1"/>
    <n v="1"/>
    <s v="Twitter|Instagram|LinkedIn"/>
    <m/>
    <m/>
    <m/>
    <m/>
    <m/>
    <m/>
    <m/>
    <s v="No"/>
    <s v="No"/>
    <m/>
    <n v="3"/>
    <n v="3"/>
    <s v="2, insatisfecho"/>
    <s v="Igual"/>
    <s v="No tengo ninguna información sobre el servicio de biblioteca, por eso nunca lo he utilizado. No obstante, me gustaría informarme para poder comenzar a disfrutar de este servicio"/>
  </r>
  <r>
    <m/>
    <m/>
    <s v="Humanidades"/>
    <d v="2020-05-20T11:29:00"/>
    <s v="Máster"/>
    <x v="7"/>
    <s v="Muy frecuentemente (3 o más veces por semana)"/>
    <s v="Muy frecuentemente (3 o más veces por semana)"/>
    <s v="Creo que voy a acudir con menos frecuencia a la biblioteca y usaré más la biblioteca virtual"/>
    <x v="14"/>
    <s v="Biblioteca Maria Zambrano (Filología / Derecho)"/>
    <s v="F. Filología (Clásicas o General)"/>
    <m/>
    <m/>
    <m/>
    <m/>
    <m/>
    <m/>
    <s v="Sí"/>
    <s v="Sí"/>
    <n v="4"/>
    <n v="3"/>
    <n v="5"/>
    <n v="2"/>
    <n v="1"/>
    <n v="4"/>
    <n v="4"/>
    <n v="4"/>
    <n v="3"/>
    <n v="5"/>
    <m/>
    <n v="4"/>
    <n v="5"/>
    <n v="5"/>
    <n v="5"/>
    <n v="5"/>
    <s v="Sí"/>
    <n v="4"/>
    <n v="4"/>
    <s v="Instagram"/>
    <m/>
    <m/>
    <m/>
    <m/>
    <m/>
    <m/>
    <m/>
    <s v="No"/>
    <s v="No"/>
    <m/>
    <n v="4"/>
    <n v="4"/>
    <s v="4, satisfecho"/>
    <s v="Mejorado"/>
    <s v="No tengo propuestas o sugerencias, pero sí agradecimiento por el servicio de préstamo interbibliotecario antes de la situación derivada del Covid-19. La rapidez de las respuestas, los esfuerzos del personal y su trato excelente son algunas de las cosas que siempre recordaré. La disponibilidad de libros electrónicos de reciente publicación es otra cosa maravillosa; a pesar de que estos dos meses ha estado cerrada la Biblioteca de Geografía e Historia, he podido consultar libros sin problema y me han ayudado a completar mi TFM sin problemas. Muchas gracias, ¡sigan así!"/>
  </r>
  <r>
    <m/>
    <m/>
    <s v="Humanidades"/>
    <d v="2020-05-20T11:27:00"/>
    <s v="Máster"/>
    <x v="7"/>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x v="8"/>
    <s v="F. Filosofía"/>
    <m/>
    <s v="Biblioteca Hispánica AECID"/>
    <m/>
    <m/>
    <m/>
    <m/>
    <m/>
    <s v="Sí"/>
    <s v="Sí"/>
    <n v="5"/>
    <n v="4"/>
    <n v="3"/>
    <n v="5"/>
    <n v="5"/>
    <n v="3"/>
    <n v="5"/>
    <n v="4"/>
    <n v="2"/>
    <n v="5"/>
    <m/>
    <n v="5"/>
    <n v="4"/>
    <n v="5"/>
    <n v="3"/>
    <n v="5"/>
    <s v="No"/>
    <n v="5"/>
    <n v="3"/>
    <s v="Youtube|Instagram"/>
    <m/>
    <m/>
    <m/>
    <m/>
    <m/>
    <m/>
    <m/>
    <s v="No"/>
    <s v="No"/>
    <m/>
    <n v="3"/>
    <n v="5"/>
    <s v="5, muy satisfecho"/>
    <s v="Igual"/>
    <m/>
  </r>
  <r>
    <m/>
    <m/>
    <s v="Ciencias de la Salud"/>
    <d v="2020-05-20T11:27:00"/>
    <s v="Otros (Universidad para mayores, títulos propios, curso de idiomas, etc)"/>
    <x v="22"/>
    <s v="De vez en cuando (1 o 2 veces al mes)"/>
    <s v="De vez en cuando (1 o 2 veces al mes)"/>
    <s v="Seguiré usando los servicios de la biblioteca con la misma frecuencia que expuse en la pregunta anterior"/>
    <x v="8"/>
    <s v="F. Óptica y Optometría"/>
    <m/>
    <s v="UNED Las Tablas"/>
    <m/>
    <m/>
    <m/>
    <m/>
    <m/>
    <s v="No"/>
    <s v="No"/>
    <n v="3"/>
    <n v="1"/>
    <n v="3"/>
    <n v="3"/>
    <n v="5"/>
    <n v="5"/>
    <n v="3"/>
    <n v="1"/>
    <n v="5"/>
    <n v="5"/>
    <m/>
    <n v="5"/>
    <n v="5"/>
    <n v="4"/>
    <n v="4"/>
    <m/>
    <s v="No"/>
    <n v="4"/>
    <m/>
    <s v="No uso ninguna red social"/>
    <m/>
    <m/>
    <m/>
    <m/>
    <m/>
    <m/>
    <m/>
    <s v="No"/>
    <s v="Sí"/>
    <s v="Útil"/>
    <n v="5"/>
    <n v="5"/>
    <s v="5, muy satisfecho"/>
    <s v="Mejorado"/>
    <m/>
  </r>
  <r>
    <m/>
    <m/>
    <s v="Ciencias de la Salud"/>
    <d v="2020-05-20T11:23:00"/>
    <s v="Grado y doble grado"/>
    <x v="12"/>
    <s v="Frecuentemente (1 o 2 veces por semana)"/>
    <s v="De vez en cuando (1 o 2 veces al mes)"/>
    <s v="Creo que voy a acudir con menos frecuencia a la biblioteca y usaré más la biblioteca virtual"/>
    <x v="15"/>
    <m/>
    <m/>
    <m/>
    <m/>
    <m/>
    <m/>
    <m/>
    <m/>
    <s v="No"/>
    <s v="No"/>
    <n v="1"/>
    <n v="1"/>
    <n v="4"/>
    <n v="2"/>
    <n v="4"/>
    <n v="5"/>
    <n v="4"/>
    <n v="4"/>
    <n v="2"/>
    <n v="4"/>
    <m/>
    <n v="4"/>
    <m/>
    <n v="3"/>
    <n v="3"/>
    <n v="3"/>
    <s v="No"/>
    <n v="4"/>
    <m/>
    <s v="Youtube|Instagram"/>
    <m/>
    <m/>
    <m/>
    <m/>
    <m/>
    <m/>
    <m/>
    <s v="No"/>
    <s v="No"/>
    <m/>
    <n v="4"/>
    <n v="4"/>
    <s v="4, satisfecho"/>
    <m/>
    <m/>
  </r>
  <r>
    <m/>
    <m/>
    <s v="Ciencias de la Salud"/>
    <d v="2020-05-20T11:23:00"/>
    <s v="Grado y doble grado"/>
    <x v="4"/>
    <s v="Frecuentemente (1 o 2 veces por semana)"/>
    <s v="Solo en época de exámenes"/>
    <s v="Seguiré usando los servicios de la biblioteca con la misma frecuencia que expuse en la pregunta anterior"/>
    <x v="7"/>
    <s v="F. Medicina"/>
    <s v="F. Odontología"/>
    <m/>
    <m/>
    <m/>
    <m/>
    <m/>
    <m/>
    <s v="Sí"/>
    <s v="Sí"/>
    <n v="4"/>
    <n v="1"/>
    <n v="2"/>
    <n v="4"/>
    <n v="1"/>
    <n v="3"/>
    <n v="5"/>
    <n v="1"/>
    <n v="4"/>
    <n v="5"/>
    <m/>
    <n v="3"/>
    <n v="5"/>
    <n v="3"/>
    <n v="4"/>
    <n v="5"/>
    <s v="No"/>
    <n v="4"/>
    <m/>
    <s v="Twitter|Youtube|Instagram"/>
    <m/>
    <m/>
    <m/>
    <m/>
    <m/>
    <m/>
    <m/>
    <s v="No"/>
    <s v="No"/>
    <m/>
    <n v="5"/>
    <n v="5"/>
    <s v="4, satisfecho"/>
    <m/>
    <m/>
  </r>
  <r>
    <m/>
    <m/>
    <s v="Ciencias Sociales"/>
    <d v="2020-05-20T11:22:00"/>
    <s v="Grado y doble grado"/>
    <x v="1"/>
    <s v="Muy frecuentemente (3 o más veces por semana)"/>
    <s v="Frecuentemente (1 o 2 veces por semana)"/>
    <s v="Seguiré usando los servicios de la biblioteca con la misma frecuencia que expuse en la pregunta anterior"/>
    <x v="8"/>
    <s v="F. Trabajo Social"/>
    <m/>
    <m/>
    <m/>
    <m/>
    <m/>
    <m/>
    <m/>
    <s v="Sí"/>
    <s v="Sí"/>
    <n v="4"/>
    <n v="1"/>
    <n v="4"/>
    <n v="3"/>
    <n v="2"/>
    <n v="4"/>
    <n v="3"/>
    <n v="3"/>
    <n v="3"/>
    <n v="3"/>
    <m/>
    <n v="3"/>
    <n v="3"/>
    <n v="4"/>
    <n v="4"/>
    <n v="4"/>
    <s v="No"/>
    <n v="4"/>
    <m/>
    <s v="No uso ninguna red social"/>
    <m/>
    <m/>
    <m/>
    <m/>
    <m/>
    <m/>
    <m/>
    <s v="Sí"/>
    <s v="No"/>
    <m/>
    <n v="4"/>
    <n v="4"/>
    <s v="4, satisfecho"/>
    <s v="Empeorado"/>
    <m/>
  </r>
  <r>
    <m/>
    <m/>
    <s v="Ciencias Experimentales"/>
    <d v="2020-05-20T11:19:00"/>
    <s v="Grado y doble grado"/>
    <x v="20"/>
    <s v="Solo en época de exámenes"/>
    <s v="De vez en cuando (1 o 2 veces al mes)"/>
    <s v="Seguiré usando los servicios de la biblioteca con la misma frecuencia que expuse en la pregunta anterior"/>
    <x v="20"/>
    <s v="F. Ciencias Geológicas"/>
    <s v="Biblioteca Maria Zambrano (Filología / Derecho)"/>
    <m/>
    <m/>
    <m/>
    <m/>
    <m/>
    <m/>
    <s v="No"/>
    <s v="Sí"/>
    <n v="3"/>
    <n v="4"/>
    <n v="3"/>
    <n v="1"/>
    <n v="4"/>
    <n v="3"/>
    <n v="1"/>
    <n v="3"/>
    <n v="3"/>
    <n v="4"/>
    <m/>
    <n v="4"/>
    <n v="4"/>
    <n v="3"/>
    <n v="4"/>
    <n v="4"/>
    <s v="Sí"/>
    <n v="4"/>
    <n v="4"/>
    <s v="Instagram"/>
    <m/>
    <m/>
    <m/>
    <m/>
    <m/>
    <m/>
    <m/>
    <s v="Sí"/>
    <s v="No"/>
    <m/>
    <n v="4"/>
    <n v="3"/>
    <s v="4, satisfecho"/>
    <s v="Mejorado"/>
    <m/>
  </r>
  <r>
    <m/>
    <m/>
    <s v="Ciencias de la Salud"/>
    <d v="2020-05-20T11:14:00"/>
    <s v="Grado y doble grado"/>
    <x v="12"/>
    <s v="Solo en época de exámenes"/>
    <s v="De vez en cuando (1 o 2 veces al mes)"/>
    <s v="Seguiré usando los servicios de la biblioteca con la misma frecuencia que expuse en la pregunta anterior|Creo que voy a acudir con menos frecuencia a la biblioteca y usaré más la biblioteca virtual"/>
    <x v="15"/>
    <s v="Biblioteca Maria Zambrano (Filología / Derecho)"/>
    <m/>
    <m/>
    <m/>
    <m/>
    <m/>
    <m/>
    <m/>
    <s v="No"/>
    <s v="No"/>
    <n v="3"/>
    <n v="3"/>
    <n v="2"/>
    <n v="4"/>
    <n v="5"/>
    <n v="3"/>
    <n v="4"/>
    <n v="1"/>
    <n v="4"/>
    <n v="4"/>
    <m/>
    <n v="3"/>
    <n v="5"/>
    <n v="4"/>
    <n v="4"/>
    <n v="4"/>
    <s v="No"/>
    <n v="4"/>
    <n v="5"/>
    <s v="Youtube|Instagram"/>
    <m/>
    <m/>
    <m/>
    <m/>
    <m/>
    <m/>
    <m/>
    <s v="Sí"/>
    <s v="No"/>
    <m/>
    <n v="4"/>
    <n v="5"/>
    <s v="4, satisfecho"/>
    <s v="Mejorado"/>
    <m/>
  </r>
  <r>
    <m/>
    <m/>
    <s v="Ciencias de la Salud"/>
    <d v="2020-05-20T11:13:00"/>
    <s v="Grado y doble grado"/>
    <x v="23"/>
    <s v="Frecuentemente (1 o 2 veces por semana)"/>
    <s v="Nunca"/>
    <s v="Creo que voy a acudir con menos frecuencia a la biblioteca y usaré más la biblioteca virtual"/>
    <x v="23"/>
    <s v="Biblioteca Maria Zambrano (Filología / Derecho)"/>
    <s v="F. Farmacia"/>
    <s v="Biblioteca Elena Fortún"/>
    <m/>
    <m/>
    <m/>
    <m/>
    <m/>
    <s v="No"/>
    <s v="No"/>
    <n v="2"/>
    <n v="2"/>
    <n v="2"/>
    <n v="2"/>
    <n v="5"/>
    <n v="5"/>
    <n v="5"/>
    <n v="2"/>
    <n v="4"/>
    <n v="3"/>
    <m/>
    <n v="3"/>
    <n v="4"/>
    <n v="3"/>
    <n v="3"/>
    <n v="3"/>
    <s v="No"/>
    <n v="3"/>
    <n v="4"/>
    <s v="Twitter"/>
    <m/>
    <m/>
    <m/>
    <m/>
    <m/>
    <m/>
    <m/>
    <s v="Sí"/>
    <s v="No"/>
    <m/>
    <n v="5"/>
    <n v="5"/>
    <s v="4, satisfecho"/>
    <s v="Mejorado"/>
    <m/>
  </r>
  <r>
    <m/>
    <m/>
    <s v="Ciencias de la Salud"/>
    <d v="2020-05-20T11:12:00"/>
    <s v="Grado y doble grado"/>
    <x v="4"/>
    <s v="Frecuentemente (1 o 2 veces por semana)"/>
    <s v="Nunca"/>
    <s v="Seguiré usando los servicios de la biblioteca con la misma frecuencia que expuse en la pregunta anterior"/>
    <x v="4"/>
    <s v="F. Enfermería, Fisioterapia y Podología"/>
    <s v="Biblioteca Maria Zambrano (Filología / Derecho)"/>
    <m/>
    <m/>
    <m/>
    <m/>
    <m/>
    <m/>
    <s v="No"/>
    <s v="Sí"/>
    <n v="2"/>
    <n v="2"/>
    <n v="4"/>
    <n v="3"/>
    <n v="5"/>
    <n v="4"/>
    <n v="3"/>
    <n v="2"/>
    <n v="2"/>
    <n v="3"/>
    <m/>
    <n v="3"/>
    <n v="3"/>
    <n v="3"/>
    <n v="3"/>
    <n v="3"/>
    <s v="No"/>
    <n v="3"/>
    <n v="3"/>
    <s v="Youtube|Instagram"/>
    <m/>
    <m/>
    <m/>
    <m/>
    <m/>
    <m/>
    <m/>
    <s v="No"/>
    <s v="No"/>
    <m/>
    <n v="4"/>
    <n v="3"/>
    <s v="3, normal"/>
    <s v="Igual"/>
    <m/>
  </r>
  <r>
    <m/>
    <m/>
    <s v="Ciencias de la Salud"/>
    <d v="2020-05-20T11:10:00"/>
    <s v="Grado y doble grado"/>
    <x v="4"/>
    <s v="Frecuentemente (1 o 2 veces por semana)"/>
    <s v="De vez en cuando (1 o 2 veces al mes)"/>
    <s v="Creo que voy a acudir con menos frecuencia a la biblioteca y usaré más la biblioteca virtual"/>
    <x v="5"/>
    <s v="F. Medicina"/>
    <s v="F. Odontología"/>
    <m/>
    <m/>
    <m/>
    <m/>
    <m/>
    <m/>
    <s v="No"/>
    <s v="Sí"/>
    <n v="2"/>
    <n v="1"/>
    <n v="2"/>
    <n v="4"/>
    <n v="5"/>
    <n v="3"/>
    <n v="5"/>
    <n v="2"/>
    <n v="4"/>
    <n v="4"/>
    <m/>
    <n v="4"/>
    <n v="3"/>
    <n v="4"/>
    <n v="3"/>
    <n v="5"/>
    <s v="No"/>
    <n v="4"/>
    <n v="3"/>
    <s v="Twitter|Youtube|Instagram"/>
    <m/>
    <m/>
    <m/>
    <m/>
    <m/>
    <m/>
    <m/>
    <s v="No"/>
    <s v="No"/>
    <m/>
    <n v="4"/>
    <n v="4"/>
    <s v="4, satisfecho"/>
    <m/>
    <m/>
  </r>
  <r>
    <m/>
    <m/>
    <s v="Ciencias de la Salud"/>
    <d v="2020-05-20T11:10:00"/>
    <s v="Grado y doble grado"/>
    <x v="15"/>
    <s v="De vez en cuando (1 o 2 veces al mes)"/>
    <s v="De vez en cuando (1 o 2 veces al mes)"/>
    <s v="Seguiré usando los servicios de la biblioteca con la misma frecuencia que expuse en la pregunta anterior"/>
    <x v="4"/>
    <s v="F. Enfermería, Fisioterapia y Podología"/>
    <s v="F. Ciencias de la Información"/>
    <m/>
    <m/>
    <m/>
    <m/>
    <m/>
    <m/>
    <s v="No"/>
    <s v="Sí"/>
    <n v="4"/>
    <n v="4"/>
    <n v="4"/>
    <n v="5"/>
    <n v="5"/>
    <n v="5"/>
    <n v="5"/>
    <n v="4"/>
    <n v="3"/>
    <n v="4"/>
    <m/>
    <n v="3"/>
    <n v="3"/>
    <n v="3"/>
    <n v="3"/>
    <n v="3"/>
    <s v="No"/>
    <n v="3"/>
    <n v="3"/>
    <s v="Youtube"/>
    <m/>
    <m/>
    <m/>
    <m/>
    <m/>
    <m/>
    <m/>
    <s v="Sí"/>
    <s v="Sí"/>
    <m/>
    <n v="5"/>
    <n v="5"/>
    <s v="3, normal"/>
    <s v="Mejorado"/>
    <m/>
  </r>
  <r>
    <m/>
    <m/>
    <s v="Ciencias Sociales"/>
    <d v="2020-05-20T11:10:00"/>
    <s v="Máster"/>
    <x v="24"/>
    <s v="Frecuentemente (1 o 2 veces por semana)"/>
    <s v="Frecuentemente (1 o 2 veces por semana)"/>
    <s v="Creo que voy a acudir con menos frecuencia a la biblioteca y usaré más la biblioteca virtual"/>
    <x v="25"/>
    <s v="F. Psicología"/>
    <s v="F. Ciencias Políticas y Sociología"/>
    <s v="La Chata,"/>
    <m/>
    <m/>
    <m/>
    <m/>
    <m/>
    <s v="Sí"/>
    <s v="Sí"/>
    <n v="4"/>
    <n v="1"/>
    <n v="4"/>
    <n v="1"/>
    <n v="5"/>
    <n v="4"/>
    <n v="3"/>
    <n v="3"/>
    <n v="3"/>
    <n v="4"/>
    <m/>
    <n v="4"/>
    <n v="4"/>
    <n v="3"/>
    <n v="4"/>
    <n v="4"/>
    <s v="Sí"/>
    <n v="3"/>
    <n v="1"/>
    <s v="Twitter|Facebook|Youtube|Instagram"/>
    <m/>
    <m/>
    <m/>
    <m/>
    <m/>
    <m/>
    <m/>
    <s v="No"/>
    <s v="Sí"/>
    <m/>
    <n v="4"/>
    <n v="4"/>
    <s v="4, satisfecho"/>
    <s v="Mejorado"/>
    <m/>
  </r>
  <r>
    <m/>
    <m/>
    <s v="Ciencias Sociales"/>
    <d v="2020-05-20T11:08:00"/>
    <s v="Doctorado"/>
    <x v="13"/>
    <s v="Frecuentemente (1 o 2 veces por semana)"/>
    <s v="Frecuentemente (1 o 2 veces por semana)"/>
    <s v="Tengo que ir necesariamente para consultar los documentos que están ubicados en la biblioteca|Procuraré buscar la información que necesito fuera de la biblioteca|Usar a sus sala de lectura"/>
    <x v="8"/>
    <m/>
    <m/>
    <s v="Benito Pérez Galdós"/>
    <m/>
    <m/>
    <m/>
    <m/>
    <m/>
    <s v="Sí"/>
    <s v="Sí"/>
    <n v="4"/>
    <n v="4"/>
    <m/>
    <m/>
    <m/>
    <n v="4"/>
    <m/>
    <m/>
    <n v="5"/>
    <n v="5"/>
    <m/>
    <n v="5"/>
    <n v="5"/>
    <n v="5"/>
    <m/>
    <m/>
    <m/>
    <n v="5"/>
    <m/>
    <s v="Facebook|Youtube|Instagram"/>
    <m/>
    <m/>
    <m/>
    <m/>
    <m/>
    <m/>
    <m/>
    <s v="No"/>
    <s v="No"/>
    <m/>
    <n v="5"/>
    <n v="5"/>
    <s v="5, muy satisfecho"/>
    <m/>
    <m/>
  </r>
  <r>
    <m/>
    <m/>
    <s v="Humanidades"/>
    <d v="2020-05-20T11:08:00"/>
    <s v="Grado y doble grado"/>
    <x v="3"/>
    <s v="De vez en cuando (1 o 2 veces al mes)"/>
    <s v="De vez en cuando (1 o 2 veces al mes)"/>
    <s v="Seguiré usando los servicios de la biblioteca con la misma frecuencia que expuse en la pregunta anterior"/>
    <x v="3"/>
    <s v="F. Ciencias de la Información"/>
    <m/>
    <s v="Biblioteca Pública Municipal de Vicálvaro"/>
    <m/>
    <m/>
    <m/>
    <m/>
    <m/>
    <s v="No"/>
    <s v="No"/>
    <n v="2"/>
    <n v="1"/>
    <n v="2"/>
    <n v="4"/>
    <n v="5"/>
    <n v="5"/>
    <n v="5"/>
    <n v="5"/>
    <n v="3"/>
    <n v="5"/>
    <m/>
    <n v="4"/>
    <n v="5"/>
    <n v="4"/>
    <m/>
    <n v="4"/>
    <s v="No"/>
    <n v="4"/>
    <n v="4"/>
    <s v="Instagram"/>
    <m/>
    <m/>
    <m/>
    <m/>
    <m/>
    <m/>
    <m/>
    <s v="Sí"/>
    <s v="No"/>
    <m/>
    <n v="4"/>
    <n v="4"/>
    <s v="4, satisfecho"/>
    <s v="Mejorado"/>
    <m/>
  </r>
  <r>
    <m/>
    <m/>
    <s v="Ciencias de la Salud"/>
    <d v="2020-05-20T11:07:00"/>
    <s v="Grado y doble grado"/>
    <x v="23"/>
    <s v="Solo en época de exámenes"/>
    <s v="De vez en cuando (1 o 2 veces al mes)"/>
    <s v="Creo que voy a acudir con menos frecuencia a la biblioteca y usaré más la biblioteca virtual"/>
    <x v="8"/>
    <s v="F. Veterinaria"/>
    <m/>
    <m/>
    <m/>
    <m/>
    <m/>
    <m/>
    <m/>
    <s v="No"/>
    <s v="Sí"/>
    <n v="3"/>
    <n v="1"/>
    <n v="1"/>
    <n v="1"/>
    <n v="5"/>
    <n v="4"/>
    <n v="5"/>
    <n v="1"/>
    <n v="5"/>
    <n v="5"/>
    <m/>
    <n v="5"/>
    <n v="5"/>
    <n v="4"/>
    <n v="3"/>
    <n v="5"/>
    <s v="No"/>
    <n v="5"/>
    <n v="4"/>
    <s v="Instagram"/>
    <m/>
    <m/>
    <m/>
    <m/>
    <m/>
    <m/>
    <m/>
    <s v="Sí"/>
    <s v="No"/>
    <m/>
    <n v="4"/>
    <n v="3"/>
    <s v="5, muy satisfecho"/>
    <s v="Mejorado mucho"/>
    <m/>
  </r>
  <r>
    <m/>
    <m/>
    <s v="Ciencias Experimentales"/>
    <d v="2020-05-20T11:02:00"/>
    <s v="Grado y doble grado"/>
    <x v="8"/>
    <s v="Muy frecuentemente (3 o más veces por semana)"/>
    <s v="Muy frecuentemente (3 o más veces por semana)"/>
    <s v="Seguiré usando los servicios de la biblioteca con la misma frecuencia que expuse en la pregunta anterior"/>
    <x v="12"/>
    <s v="F. Ciencias Biológicas"/>
    <s v="Biblioteca Maria Zambrano (Filología / Derecho)"/>
    <m/>
    <m/>
    <m/>
    <m/>
    <m/>
    <m/>
    <s v="Sí"/>
    <s v="No"/>
    <n v="5"/>
    <n v="1"/>
    <n v="4"/>
    <n v="1"/>
    <n v="5"/>
    <n v="5"/>
    <n v="5"/>
    <n v="1"/>
    <n v="5"/>
    <n v="5"/>
    <m/>
    <n v="2"/>
    <n v="5"/>
    <n v="5"/>
    <n v="5"/>
    <n v="5"/>
    <s v="Sí"/>
    <n v="5"/>
    <n v="5"/>
    <s v="Youtube"/>
    <m/>
    <m/>
    <m/>
    <m/>
    <m/>
    <m/>
    <m/>
    <s v="Sí"/>
    <s v="Sí"/>
    <s v="Muy útil"/>
    <n v="5"/>
    <n v="5"/>
    <s v="5, muy satisfecho"/>
    <s v="Mejorado"/>
    <m/>
  </r>
  <r>
    <m/>
    <m/>
    <s v="Humanidades"/>
    <d v="2020-05-20T10:59:00"/>
    <s v="Máster"/>
    <x v="6"/>
    <s v="Frecuentemente (1 o 2 veces por semana)"/>
    <s v="Frecuentemente (1 o 2 veces por semana)"/>
    <s v="Usaré la biblioteca cuando sea necesario porque me parece la mejor manera de conseguir los materiales que necesito para trabajos y que son difíciles de encontrar en otros sitios o de forma online. Sin embargo, creo que no iré a la biblioteca para quedarme allí estudiando (como hacía normalmente una vez a la semana hasta el inicio de la pandemia), sino únicamente para sacar y devolver libros."/>
    <x v="8"/>
    <s v="F. Filología (Clásicas o General)"/>
    <s v="F. Geografía e Historia"/>
    <s v="Bibliotecas públicas de la Comunidad de Madrid, aunque normalmente no tienen material tan especializado."/>
    <m/>
    <m/>
    <m/>
    <m/>
    <m/>
    <s v="Sí"/>
    <s v="Sí"/>
    <n v="5"/>
    <n v="1"/>
    <n v="2"/>
    <n v="5"/>
    <n v="4"/>
    <n v="5"/>
    <n v="4"/>
    <n v="4"/>
    <n v="3"/>
    <n v="3"/>
    <m/>
    <n v="2"/>
    <n v="2"/>
    <n v="5"/>
    <n v="2"/>
    <n v="3"/>
    <s v="Sí"/>
    <n v="4"/>
    <n v="3"/>
    <s v="Twitter|Facebook|Youtube|Instagram"/>
    <m/>
    <m/>
    <m/>
    <m/>
    <m/>
    <m/>
    <m/>
    <s v="Sí"/>
    <s v="No"/>
    <m/>
    <n v="3"/>
    <n v="3"/>
    <s v="3, normal"/>
    <s v="Mejorado"/>
    <m/>
  </r>
  <r>
    <m/>
    <m/>
    <s v="Humanidades"/>
    <d v="2020-05-20T10:58:00"/>
    <s v="Grado y doble grado"/>
    <x v="2"/>
    <s v="De vez en cuando (1 o 2 veces al mes)"/>
    <s v="De vez en cuando (1 o 2 veces al mes)"/>
    <s v="Creo que voy a acudir con menos frecuencia a la biblioteca y usaré más la biblioteca virtual"/>
    <x v="2"/>
    <m/>
    <m/>
    <m/>
    <m/>
    <m/>
    <m/>
    <m/>
    <m/>
    <s v="No"/>
    <s v="Sí"/>
    <n v="4"/>
    <n v="4"/>
    <n v="4"/>
    <n v="3"/>
    <n v="4"/>
    <n v="4"/>
    <n v="4"/>
    <n v="4"/>
    <n v="3"/>
    <n v="4"/>
    <m/>
    <n v="4"/>
    <n v="3"/>
    <n v="3"/>
    <n v="2"/>
    <n v="3"/>
    <s v="No"/>
    <n v="3"/>
    <n v="2"/>
    <s v="Twitter|Youtube|Instagram"/>
    <m/>
    <m/>
    <m/>
    <m/>
    <m/>
    <m/>
    <m/>
    <s v="No"/>
    <s v="No"/>
    <m/>
    <n v="4"/>
    <n v="4"/>
    <s v="4, satisfecho"/>
    <s v="Igual"/>
    <m/>
  </r>
  <r>
    <m/>
    <m/>
    <s v="Ciencias de la Salud"/>
    <d v="2020-05-20T10:57:00"/>
    <s v="Grado y doble grado"/>
    <x v="9"/>
    <s v="De vez en cuando (1 o 2 veces al mes)"/>
    <s v="Frecuentemente (1 o 2 veces por semana)"/>
    <s v="Seguiré usando los servicios de la biblioteca con la misma frecuencia que expuse en la pregunta anterior"/>
    <x v="11"/>
    <m/>
    <m/>
    <m/>
    <m/>
    <m/>
    <m/>
    <m/>
    <m/>
    <s v="No"/>
    <s v="Sí"/>
    <n v="3"/>
    <n v="1"/>
    <n v="3"/>
    <n v="1"/>
    <n v="5"/>
    <n v="2"/>
    <n v="5"/>
    <n v="1"/>
    <n v="5"/>
    <n v="4"/>
    <m/>
    <n v="5"/>
    <n v="5"/>
    <n v="5"/>
    <n v="4"/>
    <n v="5"/>
    <s v="No"/>
    <n v="5"/>
    <n v="3"/>
    <s v="Youtube|Instagram"/>
    <m/>
    <m/>
    <m/>
    <m/>
    <m/>
    <m/>
    <m/>
    <s v="Sí"/>
    <s v="No"/>
    <m/>
    <n v="4"/>
    <n v="5"/>
    <s v="4, satisfecho"/>
    <s v="Mejorado"/>
    <m/>
  </r>
  <r>
    <m/>
    <m/>
    <s v="Humanidades"/>
    <d v="2020-05-20T10:56:00"/>
    <s v="Grado y doble grado"/>
    <x v="7"/>
    <s v="Frecuentemente (1 o 2 veces por semana)"/>
    <s v="De vez en cuando (1 o 2 veces al mes)"/>
    <s v="Tengo que ir necesariamente para consultar los documentos que están ubicados en la biblioteca"/>
    <x v="14"/>
    <s v="Biblioteca Maria Zambrano (Filología / Derecho)"/>
    <s v="F. Filología (Clásicas o General)"/>
    <m/>
    <m/>
    <m/>
    <m/>
    <m/>
    <m/>
    <s v="No"/>
    <s v="Sí"/>
    <n v="5"/>
    <n v="1"/>
    <n v="3"/>
    <n v="1"/>
    <n v="5"/>
    <n v="4"/>
    <n v="5"/>
    <n v="2"/>
    <n v="3"/>
    <n v="4"/>
    <m/>
    <n v="2"/>
    <n v="2"/>
    <n v="3"/>
    <n v="2"/>
    <n v="3"/>
    <s v="No"/>
    <n v="3"/>
    <n v="3"/>
    <s v="Twitter|Youtube|Instagram"/>
    <m/>
    <m/>
    <m/>
    <m/>
    <m/>
    <m/>
    <m/>
    <s v="No"/>
    <s v="No"/>
    <m/>
    <n v="3"/>
    <n v="3"/>
    <s v="4, satisfecho"/>
    <s v="Igual"/>
    <m/>
  </r>
  <r>
    <m/>
    <m/>
    <s v="Humanidades"/>
    <d v="2020-05-20T10:52:00"/>
    <s v="Máster"/>
    <x v="2"/>
    <s v="Frecuentemente (1 o 2 veces por semana)"/>
    <s v="De vez en cuando (1 o 2 veces al mes)"/>
    <s v="Creo que voy a acudir con menos frecuencia a la biblioteca y usaré más la biblioteca virtual"/>
    <x v="2"/>
    <m/>
    <m/>
    <m/>
    <m/>
    <m/>
    <m/>
    <m/>
    <m/>
    <s v="No"/>
    <s v="No"/>
    <n v="1"/>
    <n v="5"/>
    <n v="5"/>
    <n v="2"/>
    <n v="1"/>
    <n v="5"/>
    <n v="2"/>
    <n v="3"/>
    <n v="4"/>
    <n v="4"/>
    <m/>
    <n v="4"/>
    <n v="4"/>
    <n v="5"/>
    <n v="4"/>
    <n v="4"/>
    <s v="No"/>
    <n v="4"/>
    <n v="3"/>
    <s v="Youtube"/>
    <m/>
    <m/>
    <m/>
    <m/>
    <m/>
    <m/>
    <m/>
    <s v="Sí"/>
    <s v="Sí"/>
    <m/>
    <n v="4"/>
    <n v="4"/>
    <s v="4, satisfecho"/>
    <s v="Mejorado"/>
    <m/>
  </r>
  <r>
    <m/>
    <m/>
    <s v="Ciencias Experimentales"/>
    <d v="2020-05-20T10:49:00"/>
    <s v="Doctorado"/>
    <x v="16"/>
    <s v="De vez en cuando (1 o 2 veces al mes)"/>
    <s v="De vez en cuando (1 o 2 veces al mes)"/>
    <s v="Creo que voy a acudir con menos frecuencia a la biblioteca y usaré más la biblioteca virtual"/>
    <x v="17"/>
    <m/>
    <m/>
    <m/>
    <m/>
    <m/>
    <m/>
    <m/>
    <m/>
    <s v="Sí"/>
    <s v="Sí"/>
    <n v="2"/>
    <n v="5"/>
    <n v="2"/>
    <n v="1"/>
    <n v="1"/>
    <n v="3"/>
    <n v="1"/>
    <n v="1"/>
    <n v="4"/>
    <n v="5"/>
    <m/>
    <n v="5"/>
    <n v="5"/>
    <n v="5"/>
    <n v="3"/>
    <n v="5"/>
    <s v="No"/>
    <n v="5"/>
    <n v="2"/>
    <s v="Facebook|Instagram|LinkedIn"/>
    <m/>
    <m/>
    <m/>
    <m/>
    <m/>
    <m/>
    <m/>
    <s v="No"/>
    <s v="No"/>
    <m/>
    <n v="4"/>
    <n v="5"/>
    <s v="5, muy satisfecho"/>
    <s v="Igual"/>
    <m/>
  </r>
  <r>
    <m/>
    <m/>
    <s v="Ciencias Experimentales"/>
    <d v="2020-05-20T10:48:00"/>
    <s v="Máster"/>
    <x v="26"/>
    <s v="De vez en cuando (1 o 2 veces al mes)"/>
    <s v="De vez en cuando (1 o 2 veces al mes)"/>
    <s v="Seguiré usando los servicios de la biblioteca con la misma frecuencia que expuse en la pregunta anterior"/>
    <x v="26"/>
    <s v="F. Ciencias Matemáticas"/>
    <m/>
    <m/>
    <m/>
    <m/>
    <m/>
    <m/>
    <m/>
    <s v="No"/>
    <s v="No"/>
    <n v="3"/>
    <n v="3"/>
    <n v="2"/>
    <n v="1"/>
    <n v="5"/>
    <n v="5"/>
    <n v="3"/>
    <n v="4"/>
    <n v="2"/>
    <n v="4"/>
    <m/>
    <n v="3"/>
    <n v="4"/>
    <n v="4"/>
    <n v="3"/>
    <n v="4"/>
    <s v="Sí"/>
    <n v="2"/>
    <n v="1"/>
    <s v="Twitter|Youtube"/>
    <m/>
    <m/>
    <m/>
    <m/>
    <m/>
    <m/>
    <m/>
    <s v="Sí"/>
    <s v="No"/>
    <m/>
    <n v="4"/>
    <n v="5"/>
    <s v="4, satisfecho"/>
    <s v="Mejorado"/>
    <m/>
  </r>
  <r>
    <m/>
    <m/>
    <s v="Humanidades"/>
    <d v="2020-05-20T10:47:00"/>
    <s v="Grado y doble grado"/>
    <x v="2"/>
    <s v="De vez en cuando (1 o 2 veces al mes)"/>
    <s v="De vez en cuando (1 o 2 veces al mes)"/>
    <s v="Seguiré usando los servicios de la biblioteca con la misma frecuencia que expuse en la pregunta anterior"/>
    <x v="2"/>
    <s v="Biblioteca Maria Zambrano (Filología / Derecho)"/>
    <s v="Biblioteca Maria Zambrano (Filología / Derecho)"/>
    <m/>
    <m/>
    <m/>
    <m/>
    <m/>
    <m/>
    <s v="No"/>
    <s v="Sí"/>
    <n v="3"/>
    <n v="2"/>
    <n v="5"/>
    <n v="3"/>
    <n v="4"/>
    <n v="5"/>
    <n v="5"/>
    <n v="3"/>
    <n v="4"/>
    <n v="4"/>
    <m/>
    <n v="5"/>
    <n v="4"/>
    <n v="3"/>
    <n v="3"/>
    <n v="4"/>
    <s v="Sí"/>
    <n v="3"/>
    <n v="3"/>
    <s v="Instagram"/>
    <m/>
    <m/>
    <m/>
    <m/>
    <m/>
    <m/>
    <m/>
    <s v="No"/>
    <s v="No"/>
    <m/>
    <n v="5"/>
    <n v="5"/>
    <s v="4, satisfecho"/>
    <s v="Mejorado"/>
    <m/>
  </r>
  <r>
    <m/>
    <m/>
    <s v="Ciencias Sociales"/>
    <d v="2020-05-20T10:44:00"/>
    <s v="Grado y doble grado"/>
    <x v="13"/>
    <s v="Frecuentemente (1 o 2 veces por semana)"/>
    <s v="Solo en época de exámenes"/>
    <s v="Seguiré usando los servicios de la biblioteca con la misma frecuencia que expuse en la pregunta anterior"/>
    <x v="16"/>
    <s v="Biblioteca Maria Zambrano (Filología / Derecho)"/>
    <m/>
    <m/>
    <m/>
    <m/>
    <m/>
    <m/>
    <m/>
    <s v="Sí"/>
    <s v="Sí"/>
    <n v="2"/>
    <n v="2"/>
    <n v="2"/>
    <n v="2"/>
    <n v="3"/>
    <n v="4"/>
    <n v="4"/>
    <n v="1"/>
    <n v="3"/>
    <n v="4"/>
    <m/>
    <n v="3"/>
    <n v="4"/>
    <n v="4"/>
    <n v="2"/>
    <n v="4"/>
    <s v="No"/>
    <n v="2"/>
    <n v="2"/>
    <s v="Youtube|Instagram"/>
    <m/>
    <m/>
    <m/>
    <m/>
    <m/>
    <m/>
    <m/>
    <s v="No"/>
    <s v="No"/>
    <m/>
    <n v="4"/>
    <n v="4"/>
    <s v="3, normal"/>
    <s v="Igual"/>
    <m/>
  </r>
  <r>
    <m/>
    <m/>
    <s v="Humanidades"/>
    <d v="2020-05-20T10:43:00"/>
    <s v="Grado y doble grado"/>
    <x v="7"/>
    <s v="Frecuentemente (1 o 2 veces por semana)"/>
    <s v="Frecuentemente (1 o 2 veces por semana)"/>
    <s v="Seguiré usando los servicios de la biblioteca con la misma frecuencia que expuse en la pregunta anterior"/>
    <x v="14"/>
    <s v="Biblioteca Maria Zambrano (Filología / Derecho)"/>
    <m/>
    <s v="Biblioteca Nacional de España Bibliotecas Públicas de la Comunidad de Madrid"/>
    <m/>
    <m/>
    <m/>
    <m/>
    <m/>
    <s v="No"/>
    <s v="Sí"/>
    <n v="5"/>
    <n v="2"/>
    <n v="2"/>
    <n v="5"/>
    <n v="5"/>
    <n v="5"/>
    <n v="5"/>
    <n v="5"/>
    <n v="3"/>
    <n v="4"/>
    <m/>
    <n v="3"/>
    <n v="4"/>
    <n v="3"/>
    <n v="3"/>
    <n v="3"/>
    <s v="No"/>
    <n v="3"/>
    <n v="4"/>
    <s v="Youtube|Instagram"/>
    <m/>
    <m/>
    <m/>
    <m/>
    <m/>
    <m/>
    <m/>
    <s v="No"/>
    <s v="No"/>
    <m/>
    <n v="4"/>
    <n v="4"/>
    <s v="4, satisfecho"/>
    <m/>
    <m/>
  </r>
  <r>
    <m/>
    <m/>
    <s v="Ciencias de la Salud"/>
    <d v="2020-05-20T10:43:00"/>
    <s v="Grado y doble grado"/>
    <x v="9"/>
    <s v="De vez en cuando (1 o 2 veces al mes)"/>
    <s v="De vez en cuando (1 o 2 veces al mes)"/>
    <s v="Creo que voy a acudir con menos frecuencia a la biblioteca y usaré más la biblioteca virtual"/>
    <x v="11"/>
    <s v="F. Ciencias Biológicas"/>
    <s v="F. Medicina"/>
    <m/>
    <m/>
    <m/>
    <m/>
    <m/>
    <m/>
    <s v="No"/>
    <s v="No"/>
    <n v="3"/>
    <n v="2"/>
    <n v="3"/>
    <n v="5"/>
    <n v="5"/>
    <n v="5"/>
    <n v="5"/>
    <n v="3"/>
    <n v="5"/>
    <n v="5"/>
    <m/>
    <n v="3"/>
    <n v="4"/>
    <n v="4"/>
    <n v="3"/>
    <n v="4"/>
    <s v="No"/>
    <n v="4"/>
    <n v="4"/>
    <s v="Youtube|Instagram"/>
    <m/>
    <m/>
    <m/>
    <m/>
    <m/>
    <m/>
    <m/>
    <s v="No"/>
    <s v="No"/>
    <m/>
    <n v="4"/>
    <n v="2"/>
    <s v="3, normal"/>
    <s v="Igual"/>
    <m/>
  </r>
  <r>
    <m/>
    <m/>
    <s v="Humanidades"/>
    <d v="2020-05-20T10:42: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Bellas Artes"/>
    <s v="BNE"/>
    <m/>
    <m/>
    <m/>
    <m/>
    <m/>
    <s v="Sí"/>
    <s v="Sí"/>
    <n v="5"/>
    <n v="4"/>
    <n v="4"/>
    <n v="5"/>
    <n v="4"/>
    <n v="4"/>
    <n v="5"/>
    <n v="4"/>
    <n v="3"/>
    <n v="5"/>
    <m/>
    <n v="5"/>
    <n v="5"/>
    <n v="5"/>
    <n v="5"/>
    <n v="4"/>
    <s v="Sí"/>
    <n v="5"/>
    <n v="3"/>
    <m/>
    <m/>
    <m/>
    <m/>
    <m/>
    <m/>
    <m/>
    <m/>
    <s v="Sí"/>
    <s v="No"/>
    <m/>
    <n v="5"/>
    <n v="5"/>
    <s v="5, muy satisfecho"/>
    <s v="Mejorado"/>
    <s v="Por la situación actual y en el futuro sería muy bueno tener recursos digitalizados a los que poder acceder on line. También sería interesante establecer un sistema de cita previa para el préstamo físico de ejemplares tanto en depósito como de libre consulta mientras dure la restricción de acceso por la pandemia."/>
  </r>
  <r>
    <m/>
    <m/>
    <s v="Humanidades"/>
    <d v="2020-05-20T10:41:00"/>
    <s v="Grado y doble grado"/>
    <x v="2"/>
    <s v="Frecuentemente (1 o 2 veces por semana)"/>
    <s v="De vez en cuando (1 o 2 veces al mes)"/>
    <s v="Seguiré usando los servicios de la biblioteca con la misma frecuencia que expuse en la pregunta anterior"/>
    <x v="2"/>
    <m/>
    <m/>
    <m/>
    <m/>
    <m/>
    <m/>
    <m/>
    <m/>
    <s v="No"/>
    <s v="No"/>
    <n v="4"/>
    <n v="3"/>
    <n v="2"/>
    <n v="4"/>
    <n v="4"/>
    <n v="4"/>
    <n v="4"/>
    <n v="2"/>
    <n v="5"/>
    <n v="5"/>
    <m/>
    <n v="4"/>
    <n v="4"/>
    <n v="4"/>
    <n v="3"/>
    <n v="5"/>
    <s v="No"/>
    <n v="5"/>
    <n v="5"/>
    <s v="Instagram"/>
    <m/>
    <m/>
    <m/>
    <m/>
    <m/>
    <m/>
    <m/>
    <s v="Sí"/>
    <s v="No"/>
    <m/>
    <n v="4"/>
    <n v="2"/>
    <s v="4, satisfecho"/>
    <s v="Mejorado"/>
    <m/>
  </r>
  <r>
    <m/>
    <m/>
    <s v="Ciencias Sociales"/>
    <d v="2020-05-20T10:41:00"/>
    <s v="Máster"/>
    <x v="1"/>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9"/>
    <s v="F. Geografía e Historia"/>
    <s v="Biblioteca Maria Zambrano (Filología / Derecho)"/>
    <s v="Biblioteca de la AECID"/>
    <m/>
    <m/>
    <m/>
    <m/>
    <m/>
    <s v="Sí"/>
    <s v="Sí"/>
    <n v="4"/>
    <m/>
    <n v="4"/>
    <n v="4"/>
    <n v="4"/>
    <n v="5"/>
    <n v="4"/>
    <n v="4"/>
    <n v="4"/>
    <n v="4"/>
    <m/>
    <n v="4"/>
    <n v="5"/>
    <n v="4"/>
    <n v="3"/>
    <n v="3"/>
    <s v="No"/>
    <n v="4"/>
    <n v="4"/>
    <s v="Facebook|Youtube"/>
    <m/>
    <m/>
    <m/>
    <m/>
    <m/>
    <m/>
    <m/>
    <s v="No"/>
    <s v="No"/>
    <m/>
    <n v="5"/>
    <n v="5"/>
    <s v="5, muy satisfecho"/>
    <s v="Mejorado"/>
    <m/>
  </r>
  <r>
    <m/>
    <m/>
    <s v="Ciencias Experimentales"/>
    <d v="2020-05-20T10:41:00"/>
    <s v="Grado y doble grado"/>
    <x v="20"/>
    <s v="Muy frecuentemente (3 o más veces por semana)"/>
    <s v="De vez en cuando (1 o 2 veces al mes)"/>
    <s v="Seguiré usando los servicios de la biblioteca con la misma frecuencia que expuse en la pregunta anterior"/>
    <x v="20"/>
    <s v="F. Ciencias Geológicas"/>
    <s v="Biblioteca Maria Zambrano (Filología / Derecho)"/>
    <s v="Biblioteca Ana María Matute"/>
    <m/>
    <m/>
    <m/>
    <m/>
    <m/>
    <s v="No"/>
    <s v="Sí"/>
    <n v="2"/>
    <n v="1"/>
    <n v="1"/>
    <n v="2"/>
    <n v="5"/>
    <n v="4"/>
    <n v="5"/>
    <n v="4"/>
    <n v="2"/>
    <n v="5"/>
    <m/>
    <n v="3"/>
    <n v="3"/>
    <n v="3"/>
    <n v="3"/>
    <n v="4"/>
    <s v="No"/>
    <n v="3"/>
    <n v="3"/>
    <s v="Twitter|Youtube|Instagram"/>
    <m/>
    <m/>
    <m/>
    <m/>
    <m/>
    <m/>
    <m/>
    <s v="No"/>
    <s v="No"/>
    <m/>
    <n v="4"/>
    <n v="4"/>
    <s v="3, normal"/>
    <s v="Igual"/>
    <m/>
  </r>
  <r>
    <m/>
    <m/>
    <s v="Ciencias Experimentales"/>
    <d v="2020-05-20T10:39:00"/>
    <s v="Otros (Universidad para mayores, títulos propios, curso de idiomas, etc)"/>
    <x v="19"/>
    <s v="Solo en época de exámenes"/>
    <s v="Nunca"/>
    <s v="Seguiré usando los servicios de la biblioteca con la misma frecuencia que expuse en la pregunta anterior"/>
    <x v="8"/>
    <s v="F. Ciencias Físicas"/>
    <m/>
    <m/>
    <m/>
    <m/>
    <m/>
    <m/>
    <m/>
    <s v="No"/>
    <s v="No"/>
    <n v="1"/>
    <n v="1"/>
    <n v="1"/>
    <n v="3"/>
    <n v="1"/>
    <n v="5"/>
    <n v="2"/>
    <n v="3"/>
    <n v="3"/>
    <n v="3"/>
    <m/>
    <n v="2"/>
    <n v="3"/>
    <n v="3"/>
    <n v="2"/>
    <n v="2"/>
    <s v="No"/>
    <n v="4"/>
    <n v="4"/>
    <s v="Facebook"/>
    <m/>
    <m/>
    <m/>
    <m/>
    <m/>
    <m/>
    <m/>
    <s v="No"/>
    <s v="No"/>
    <m/>
    <n v="4"/>
    <n v="3"/>
    <s v="3, normal"/>
    <s v="Mejorado"/>
    <m/>
  </r>
  <r>
    <m/>
    <m/>
    <s v="Ciencias Experimentales"/>
    <d v="2020-05-20T10:37:00"/>
    <s v="Grado y doble grado"/>
    <x v="16"/>
    <s v="De vez en cuando (1 o 2 veces al mes)"/>
    <s v="Nunca"/>
    <s v="Seguiré usando los servicios de la biblioteca con la misma frecuencia que expuse en la pregunta anterior"/>
    <x v="17"/>
    <m/>
    <m/>
    <s v="La de mi pueblo"/>
    <m/>
    <m/>
    <m/>
    <m/>
    <m/>
    <s v="Sí"/>
    <s v="Sí"/>
    <n v="4"/>
    <n v="1"/>
    <m/>
    <n v="1"/>
    <n v="5"/>
    <n v="3"/>
    <n v="5"/>
    <n v="1"/>
    <n v="3"/>
    <n v="5"/>
    <m/>
    <n v="3"/>
    <n v="3"/>
    <n v="3"/>
    <n v="3"/>
    <n v="5"/>
    <s v="No"/>
    <n v="3"/>
    <n v="3"/>
    <s v="Twitter|Youtube|Instagram"/>
    <m/>
    <m/>
    <m/>
    <m/>
    <m/>
    <m/>
    <m/>
    <s v="No"/>
    <s v="No"/>
    <m/>
    <n v="3"/>
    <n v="3"/>
    <s v="4, satisfecho"/>
    <s v="Igual"/>
    <m/>
  </r>
  <r>
    <m/>
    <m/>
    <s v="Humanidades"/>
    <d v="2020-05-20T10:36:00"/>
    <s v="Máster"/>
    <x v="2"/>
    <s v="Frecuentemente (1 o 2 veces por semana)"/>
    <s v="Frecuentemente (1 o 2 veces por semana)"/>
    <s v="Creo que voy a acudir con menos frecuencia a la biblioteca y usaré más la biblioteca virtual"/>
    <x v="2"/>
    <m/>
    <m/>
    <m/>
    <m/>
    <m/>
    <m/>
    <m/>
    <m/>
    <s v="Sí"/>
    <s v="Sí"/>
    <n v="3"/>
    <n v="3"/>
    <n v="4"/>
    <n v="1"/>
    <n v="4"/>
    <n v="4"/>
    <n v="2"/>
    <n v="3"/>
    <n v="3"/>
    <n v="4"/>
    <m/>
    <n v="4"/>
    <n v="5"/>
    <n v="4"/>
    <n v="5"/>
    <n v="3"/>
    <s v="No"/>
    <n v="4"/>
    <m/>
    <s v="Twitter|Facebook|Instagram|LinkedIn"/>
    <m/>
    <m/>
    <m/>
    <m/>
    <m/>
    <m/>
    <m/>
    <s v="Sí"/>
    <s v="Sí"/>
    <s v="Útil"/>
    <n v="5"/>
    <n v="5"/>
    <s v="4, satisfecho"/>
    <m/>
    <s v="Es de destacar la labor encomiable en el servicio a los estudiantes, resolviendo dudas de cualquier tipo, facilitando prestamos, etc., que he podido experimentar personalmente en bastantes ocasiones; que dispensa uno de los bibliotecarios de la biblioteca de educación; Fernando, no sabiendo sus apellidos; que físicamente es delgado y medianamente alto; y, que ejerce su labor en el turno de tarde. En ocasiones, en el máster en Investigación en Educación de la Facultad de Educación y Formación del profesorado; cierto profesorado nos ha recomendado bibliografía la cual aseguraba se encontraba físicamente en la Biblioteca de Educación; para no estar allí finalmente, ni en otras bibliotecas de la UCM."/>
  </r>
  <r>
    <m/>
    <m/>
    <s v="Humanidades"/>
    <d v="2020-05-20T10:34:00"/>
    <s v="Grado y doble grado"/>
    <x v="2"/>
    <s v="De vez en cuando (1 o 2 veces al mes)"/>
    <s v="Muy frecuentemente (3 o más veces por semana)"/>
    <s v="Tengo que ir necesariamente para consultar los documentos que están ubicados en la biblioteca"/>
    <x v="2"/>
    <s v="Biblioteca Maria Zambrano (Filología / Derecho)"/>
    <m/>
    <m/>
    <m/>
    <m/>
    <m/>
    <m/>
    <m/>
    <s v="Sí"/>
    <s v="Sí"/>
    <n v="4"/>
    <n v="3"/>
    <n v="5"/>
    <n v="1"/>
    <n v="5"/>
    <n v="5"/>
    <n v="5"/>
    <n v="3"/>
    <n v="3"/>
    <n v="4"/>
    <m/>
    <n v="4"/>
    <n v="2"/>
    <n v="4"/>
    <n v="3"/>
    <n v="3"/>
    <s v="No"/>
    <n v="3"/>
    <n v="3"/>
    <s v="Facebook|Youtube|Instagram"/>
    <m/>
    <m/>
    <m/>
    <m/>
    <m/>
    <m/>
    <m/>
    <s v="No"/>
    <s v="Sí"/>
    <s v="Normal"/>
    <n v="2"/>
    <n v="2"/>
    <s v="3, normal"/>
    <s v="Igual"/>
    <m/>
  </r>
  <r>
    <m/>
    <m/>
    <s v="Ciencias Sociales"/>
    <d v="2020-05-20T10:33:00"/>
    <s v="Doctorado"/>
    <x v="11"/>
    <s v="Muy frecuentemente (3 o más veces por semana)"/>
    <s v="Muy frecuentemente (3 o más veces por semana)"/>
    <s v="Seguiré usando los servicios de la biblioteca con la misma frecuencia que expuse en la pregunta anterior"/>
    <x v="13"/>
    <m/>
    <m/>
    <m/>
    <m/>
    <m/>
    <m/>
    <m/>
    <m/>
    <s v="No"/>
    <s v="Sí"/>
    <n v="3"/>
    <n v="5"/>
    <n v="5"/>
    <n v="5"/>
    <n v="5"/>
    <n v="5"/>
    <n v="5"/>
    <n v="5"/>
    <n v="1"/>
    <n v="1"/>
    <m/>
    <n v="1"/>
    <n v="1"/>
    <n v="1"/>
    <n v="1"/>
    <n v="1"/>
    <s v="No"/>
    <n v="1"/>
    <n v="1"/>
    <m/>
    <m/>
    <m/>
    <m/>
    <m/>
    <m/>
    <m/>
    <m/>
    <s v="Sí"/>
    <s v="Sí"/>
    <s v="Normal"/>
    <n v="3"/>
    <n v="1"/>
    <s v="1, muy insatisfecho"/>
    <s v="Empeorado mucho"/>
    <s v="GRACIAS POR DARNOS ESTA OPORTUNIDAD"/>
  </r>
  <r>
    <m/>
    <m/>
    <s v="Ciencias Experimentales"/>
    <d v="2020-05-20T10:33:00"/>
    <s v="Grado y doble grado"/>
    <x v="26"/>
    <s v="De vez en cuando (1 o 2 veces al mes)"/>
    <s v="Nunca"/>
    <s v="Tengo que ir necesariamente para consultar los documentos que están ubicados en la biblioteca"/>
    <x v="26"/>
    <m/>
    <m/>
    <m/>
    <m/>
    <m/>
    <m/>
    <m/>
    <m/>
    <s v="No"/>
    <s v="Sí"/>
    <n v="4"/>
    <n v="1"/>
    <n v="1"/>
    <n v="1"/>
    <n v="4"/>
    <n v="3"/>
    <n v="2"/>
    <n v="1"/>
    <n v="4"/>
    <n v="4"/>
    <m/>
    <n v="3"/>
    <n v="4"/>
    <n v="3"/>
    <n v="3"/>
    <n v="4"/>
    <s v="No"/>
    <n v="3"/>
    <n v="3"/>
    <s v="Twitter|Youtube"/>
    <m/>
    <m/>
    <m/>
    <m/>
    <m/>
    <m/>
    <m/>
    <s v="No"/>
    <s v="No"/>
    <m/>
    <n v="4"/>
    <n v="4"/>
    <s v="4, satisfecho"/>
    <m/>
    <m/>
  </r>
  <r>
    <m/>
    <m/>
    <s v="Humanidades"/>
    <d v="2020-05-20T10:32: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24"/>
    <s v="F. Filología (Clásicas o General)"/>
    <m/>
    <s v="Bibliotecas públicas municipales de la comunidad de Madrid"/>
    <m/>
    <m/>
    <m/>
    <m/>
    <m/>
    <s v="Sí"/>
    <s v="Sí"/>
    <n v="5"/>
    <n v="1"/>
    <n v="1"/>
    <n v="3"/>
    <n v="4"/>
    <n v="5"/>
    <n v="4"/>
    <n v="3"/>
    <n v="1"/>
    <n v="3"/>
    <m/>
    <n v="1"/>
    <n v="1"/>
    <n v="3"/>
    <n v="1"/>
    <n v="3"/>
    <s v="Sí"/>
    <n v="3"/>
    <n v="1"/>
    <s v="Twitter|Instagram"/>
    <m/>
    <m/>
    <m/>
    <m/>
    <m/>
    <m/>
    <m/>
    <s v="No"/>
    <s v="No"/>
    <m/>
    <n v="5"/>
    <n v="5"/>
    <s v="4, satisfecho"/>
    <s v="Igual"/>
    <s v="Me gustaría saber si cuando la comunidad de Madrid pase a la fase 1 las instalaciones de la biblioteca podrán ser utilizadas por los alumnos, ya que les escribí un correo con esta misma duda hace semanas y todavía no he recibido respuesta. Muchos alumnos necesitamos la biblioteca y eso repercute en nuestro deber académico, por ello me gustaría que informaran con el máximo rigor posible de cuando se podrán volver a utilizar las instalaciones."/>
  </r>
  <r>
    <m/>
    <m/>
    <s v="Humanidades"/>
    <d v="2020-05-20T10:30:00"/>
    <s v="Doctorado"/>
    <x v="7"/>
    <s v="Frecuentemente (1 o 2 veces por semana)"/>
    <s v="Frecuentemente (1 o 2 veces por semana)"/>
    <s v="Creo que voy a acudir con menos frecuencia a la biblioteca y usaré más la biblioteca virtual"/>
    <x v="14"/>
    <m/>
    <m/>
    <s v="Biblioteca Nacional de España"/>
    <m/>
    <m/>
    <m/>
    <m/>
    <m/>
    <s v="Sí"/>
    <s v="Sí"/>
    <n v="4"/>
    <n v="4"/>
    <n v="4"/>
    <n v="4"/>
    <n v="2"/>
    <n v="5"/>
    <n v="1"/>
    <n v="2"/>
    <n v="3"/>
    <n v="3"/>
    <m/>
    <n v="2"/>
    <n v="3"/>
    <n v="3"/>
    <n v="3"/>
    <n v="3"/>
    <s v="Sí"/>
    <n v="4"/>
    <n v="3"/>
    <s v="Twitter|Instagram"/>
    <m/>
    <m/>
    <m/>
    <m/>
    <m/>
    <m/>
    <m/>
    <s v="Sí"/>
    <s v="No"/>
    <m/>
    <n v="4"/>
    <n v="4"/>
    <s v="4, satisfecho"/>
    <s v="Mejorado"/>
    <m/>
  </r>
  <r>
    <m/>
    <m/>
    <s v="Ciencias Sociales"/>
    <d v="2020-05-20T10:30:00"/>
    <s v="Grado y doble grado"/>
    <x v="10"/>
    <s v="Muy frecuentemente (3 o más veces por semana)"/>
    <s v="Nunca"/>
    <s v="Seguiré usando los servicios de la biblioteca con la misma frecuencia que expuse en la pregunta anterior"/>
    <x v="8"/>
    <s v="F. Derecho (Departamentos,Criminología)"/>
    <m/>
    <m/>
    <m/>
    <m/>
    <m/>
    <m/>
    <m/>
    <s v="No"/>
    <s v="No"/>
    <n v="3"/>
    <n v="1"/>
    <n v="1"/>
    <n v="5"/>
    <n v="3"/>
    <n v="2"/>
    <n v="2"/>
    <n v="1"/>
    <n v="2"/>
    <n v="2"/>
    <m/>
    <n v="3"/>
    <n v="4"/>
    <n v="4"/>
    <n v="2"/>
    <n v="2"/>
    <s v="No"/>
    <n v="4"/>
    <n v="2"/>
    <s v="Instagram"/>
    <m/>
    <m/>
    <m/>
    <m/>
    <m/>
    <m/>
    <m/>
    <s v="No"/>
    <s v="No"/>
    <m/>
    <n v="2"/>
    <n v="2"/>
    <s v="3, normal"/>
    <s v="Igual"/>
    <m/>
  </r>
  <r>
    <m/>
    <m/>
    <s v="Humanidades"/>
    <d v="2020-05-20T10:29:00"/>
    <s v="Otros (Universidad para mayores, títulos propios, curso de idiomas, etc)"/>
    <x v="6"/>
    <s v="Frecuentemente (1 o 2 veces por semana)"/>
    <s v="De vez en cuando (1 o 2 veces al mes)"/>
    <s v="Tengo que ir necesariamente para consultar los documentos que están ubicados en la biblioteca"/>
    <x v="8"/>
    <s v="F. Filología (Clásicas o General)"/>
    <s v="F. Geografía e Historia"/>
    <s v="Red de bibliotecas de la Comunidad de Madrid y Biblioteca Nacional."/>
    <m/>
    <m/>
    <m/>
    <m/>
    <m/>
    <s v="Sí"/>
    <s v="Sí"/>
    <n v="4"/>
    <n v="2"/>
    <n v="2"/>
    <n v="3"/>
    <n v="2"/>
    <n v="3"/>
    <n v="1"/>
    <n v="4"/>
    <n v="4"/>
    <n v="4"/>
    <m/>
    <n v="3"/>
    <n v="5"/>
    <n v="3"/>
    <n v="3"/>
    <n v="3"/>
    <s v="Sí"/>
    <n v="2"/>
    <n v="3"/>
    <s v="Twitter"/>
    <m/>
    <m/>
    <m/>
    <m/>
    <m/>
    <m/>
    <m/>
    <s v="No"/>
    <s v="No"/>
    <m/>
    <n v="5"/>
    <n v="5"/>
    <s v="4, satisfecho"/>
    <s v="Empeorado"/>
    <s v="La limitación de uso de la biblioteca a únicamente alumnos en época de exámenes atenta contra la que debería ser la vocación de servicio público de la misma. Para solucionar los problemas de aforo podría ejercerse de manera real una limitación ante los puestos vacíos (abandonados durante horas a la hora de comer) y aquellos que &quot;guardan sitio&quot;."/>
  </r>
  <r>
    <m/>
    <m/>
    <s v="Ciencias Sociales"/>
    <d v="2020-05-20T10:26:00"/>
    <s v="Grado y doble grado"/>
    <x v="1"/>
    <s v="De vez en cuando (1 o 2 veces al mes)"/>
    <s v="Muy frecuentemente (3 o más veces por semana)"/>
    <s v="Creo que voy a acudir con menos frecuencia a la biblioteca y usaré más la biblioteca virtual"/>
    <x v="8"/>
    <s v="F. Ciencias Políticas y Sociología"/>
    <m/>
    <m/>
    <m/>
    <m/>
    <m/>
    <m/>
    <m/>
    <s v="Sí"/>
    <s v="Sí"/>
    <n v="3"/>
    <n v="3"/>
    <n v="3"/>
    <n v="1"/>
    <n v="4"/>
    <n v="4"/>
    <n v="4"/>
    <n v="2"/>
    <n v="3"/>
    <n v="3"/>
    <m/>
    <n v="4"/>
    <n v="4"/>
    <n v="3"/>
    <n v="3"/>
    <n v="3"/>
    <s v="Sí"/>
    <n v="3"/>
    <n v="4"/>
    <s v="Twitter|Instagram"/>
    <m/>
    <m/>
    <m/>
    <m/>
    <m/>
    <m/>
    <m/>
    <s v="Sí"/>
    <s v="Sí"/>
    <s v="Útil"/>
    <n v="5"/>
    <n v="4"/>
    <s v="5, muy satisfecho"/>
    <s v="Mejorado"/>
    <m/>
  </r>
  <r>
    <m/>
    <m/>
    <s v="Ciencias de la Salud"/>
    <d v="2020-05-20T10:26:00"/>
    <s v="Grado y doble grado"/>
    <x v="4"/>
    <s v="Muy frecuentemente (3 o más veces por semana)"/>
    <s v="De vez en cuando (1 o 2 veces al mes)"/>
    <s v="Seguiré usando los servicios de la biblioteca con la misma frecuencia que expuse en la pregunta anterior"/>
    <x v="4"/>
    <m/>
    <m/>
    <m/>
    <m/>
    <m/>
    <m/>
    <m/>
    <m/>
    <s v="Sí"/>
    <s v="Sí"/>
    <n v="5"/>
    <n v="2"/>
    <n v="4"/>
    <n v="1"/>
    <n v="4"/>
    <n v="2"/>
    <n v="5"/>
    <n v="2"/>
    <n v="3"/>
    <n v="5"/>
    <m/>
    <n v="3"/>
    <n v="3"/>
    <n v="4"/>
    <n v="3"/>
    <n v="4"/>
    <s v="No"/>
    <n v="3"/>
    <n v="2"/>
    <s v="Twitter|Youtube|Instagram"/>
    <m/>
    <m/>
    <m/>
    <m/>
    <m/>
    <m/>
    <m/>
    <s v="No"/>
    <s v="No"/>
    <m/>
    <n v="4"/>
    <n v="5"/>
    <s v="5, muy satisfecho"/>
    <m/>
    <m/>
  </r>
  <r>
    <m/>
    <m/>
    <s v="Ciencias Experimentales"/>
    <d v="2020-05-20T10:26:00"/>
    <s v="Grado y doble grado"/>
    <x v="26"/>
    <s v="Frecuentemente (1 o 2 veces por semana)"/>
    <s v="De vez en cuando (1 o 2 veces al mes)"/>
    <s v="Seguiré usando los servicios de la biblioteca con la misma frecuencia que expuse en la pregunta anterior"/>
    <x v="26"/>
    <s v="F. Ciencias Físicas"/>
    <m/>
    <m/>
    <m/>
    <m/>
    <m/>
    <m/>
    <m/>
    <s v="No"/>
    <s v="No"/>
    <n v="1"/>
    <n v="1"/>
    <n v="1"/>
    <n v="1"/>
    <n v="2"/>
    <n v="5"/>
    <n v="1"/>
    <n v="1"/>
    <n v="3"/>
    <n v="3"/>
    <m/>
    <n v="4"/>
    <n v="3"/>
    <n v="3"/>
    <n v="3"/>
    <n v="4"/>
    <s v="No"/>
    <n v="3"/>
    <n v="3"/>
    <s v="Twitter|Youtube|Instagram"/>
    <m/>
    <m/>
    <m/>
    <m/>
    <m/>
    <m/>
    <m/>
    <s v="No"/>
    <s v="No"/>
    <m/>
    <n v="3"/>
    <n v="4"/>
    <s v="5, muy satisfecho"/>
    <s v="Igual"/>
    <m/>
  </r>
  <r>
    <m/>
    <m/>
    <s v="Ciencias de la Salud"/>
    <d v="2020-05-20T10:26:00"/>
    <s v="Grado y doble grado"/>
    <x v="4"/>
    <s v="De vez en cuando (1 o 2 veces al mes)"/>
    <s v="Nunca"/>
    <s v="Tengo que ir necesariamente para consultar los documentos que están ubicados en la biblioteca"/>
    <x v="4"/>
    <s v="F. Farmacia"/>
    <s v="F. Odontología"/>
    <m/>
    <m/>
    <m/>
    <m/>
    <m/>
    <m/>
    <s v="Sí"/>
    <s v="Sí"/>
    <n v="4"/>
    <n v="1"/>
    <n v="1"/>
    <n v="3"/>
    <n v="5"/>
    <n v="5"/>
    <n v="5"/>
    <n v="1"/>
    <n v="4"/>
    <n v="4"/>
    <m/>
    <n v="3"/>
    <n v="4"/>
    <n v="4"/>
    <n v="4"/>
    <n v="4"/>
    <s v="No"/>
    <n v="4"/>
    <n v="2"/>
    <s v="Instagram"/>
    <m/>
    <m/>
    <m/>
    <m/>
    <m/>
    <m/>
    <m/>
    <s v="No"/>
    <s v="No"/>
    <m/>
    <n v="4"/>
    <n v="4"/>
    <s v="4, satisfecho"/>
    <s v="Mejorado"/>
    <m/>
  </r>
  <r>
    <m/>
    <m/>
    <s v="Humanidades"/>
    <d v="2020-05-20T10:25:00"/>
    <s v="Doctorado"/>
    <x v="6"/>
    <s v="Muy frecuentemente (3 o más veces por semana)"/>
    <s v="Muy frecuentemente (3 o más veces por semana)"/>
    <s v="Seguiré usando los servicios de la biblioteca con la misma frecuencia que expuse en la pregunta anterior"/>
    <x v="7"/>
    <s v="Biblioteca Maria Zambrano (Filología / Derecho)"/>
    <s v="F. Ciencias de la Información"/>
    <m/>
    <m/>
    <m/>
    <m/>
    <m/>
    <m/>
    <s v="No"/>
    <s v="No"/>
    <n v="4"/>
    <n v="3"/>
    <n v="3"/>
    <n v="4"/>
    <n v="1"/>
    <n v="4"/>
    <n v="1"/>
    <n v="4"/>
    <n v="5"/>
    <n v="5"/>
    <m/>
    <n v="5"/>
    <n v="5"/>
    <n v="5"/>
    <n v="5"/>
    <n v="5"/>
    <s v="Sí"/>
    <n v="5"/>
    <n v="5"/>
    <s v="Youtube"/>
    <m/>
    <m/>
    <m/>
    <m/>
    <m/>
    <m/>
    <m/>
    <s v="Sí"/>
    <s v="No"/>
    <m/>
    <n v="5"/>
    <n v="5"/>
    <s v="5, muy satisfecho"/>
    <s v="Mejorado mucho"/>
    <m/>
  </r>
  <r>
    <m/>
    <m/>
    <s v="Humanidades"/>
    <d v="2020-05-20T10:25:00"/>
    <s v="Grado y doble grado"/>
    <x v="7"/>
    <s v="De vez en cuando (1 o 2 veces al mes)"/>
    <s v="Frecuentemente (1 o 2 veces por semana)"/>
    <s v="Tengo que ir necesariamente para consultar los documentos que están ubicados en la biblioteca"/>
    <x v="7"/>
    <s v="Biblioteca Maria Zambrano (Filología / Derecho)"/>
    <s v="F. Geografía e Historia"/>
    <m/>
    <m/>
    <m/>
    <m/>
    <m/>
    <m/>
    <s v="Sí"/>
    <s v="Sí"/>
    <n v="5"/>
    <n v="1"/>
    <n v="1"/>
    <n v="4"/>
    <n v="3"/>
    <n v="5"/>
    <n v="5"/>
    <n v="1"/>
    <n v="2"/>
    <n v="4"/>
    <m/>
    <n v="2"/>
    <n v="4"/>
    <n v="3"/>
    <n v="3"/>
    <n v="1"/>
    <s v="No"/>
    <n v="3"/>
    <n v="3"/>
    <s v="Twitter|Youtube|Instagram"/>
    <m/>
    <m/>
    <m/>
    <m/>
    <m/>
    <m/>
    <m/>
    <s v="Sí"/>
    <s v="No"/>
    <m/>
    <n v="5"/>
    <n v="5"/>
    <s v="4, satisfecho"/>
    <s v="Igual"/>
    <s v="Necesitamos que la biblioteca de clásicas no cierre tan pronto. A parte, es muy difícil encontrar por las referencias los libros en sala y en algunas bibliotecas es difícil diferenciar lo que está en depósito de lo que está en sala."/>
  </r>
  <r>
    <m/>
    <m/>
    <s v="Humanidades"/>
    <d v="2020-05-20T10:24:00"/>
    <s v="Grado y doble grado"/>
    <x v="7"/>
    <s v="Frecuentemente (1 o 2 veces por semana)"/>
    <s v="Nunca"/>
    <s v="Seguiré usando los servicios de la biblioteca con la misma frecuencia que expuse en la pregunta anterior"/>
    <x v="14"/>
    <s v="Biblioteca Maria Zambrano (Filología / Derecho)"/>
    <m/>
    <m/>
    <m/>
    <m/>
    <m/>
    <m/>
    <m/>
    <s v="No"/>
    <s v="No"/>
    <n v="1"/>
    <n v="1"/>
    <n v="1"/>
    <n v="3"/>
    <n v="2"/>
    <n v="5"/>
    <n v="1"/>
    <n v="1"/>
    <n v="1"/>
    <n v="3"/>
    <m/>
    <n v="1"/>
    <n v="3"/>
    <n v="3"/>
    <n v="3"/>
    <n v="1"/>
    <s v="No"/>
    <n v="3"/>
    <n v="3"/>
    <s v="Twitter|Youtube|Instagram"/>
    <m/>
    <m/>
    <m/>
    <m/>
    <m/>
    <m/>
    <m/>
    <s v="No"/>
    <s v="No"/>
    <m/>
    <n v="3"/>
    <n v="3"/>
    <s v="3, normal"/>
    <s v="Igual"/>
    <m/>
  </r>
  <r>
    <m/>
    <m/>
    <s v="Humanidades"/>
    <d v="2020-05-20T10:23:00"/>
    <s v="Doctorado"/>
    <x v="7"/>
    <s v="Frecuentemente (1 o 2 veces por semana)"/>
    <s v="De vez en cuando (1 o 2 veces al mes)"/>
    <s v="Seguiré usando los servicios de la biblioteca con la misma frecuencia que expuse en la pregunta anterior"/>
    <x v="14"/>
    <s v="Biblioteca Maria Zambrano (Filología / Derecho)"/>
    <s v="F. Bellas Artes"/>
    <s v="Biblioteca Nacional de España"/>
    <m/>
    <m/>
    <m/>
    <m/>
    <m/>
    <s v="Sí"/>
    <s v="Sí"/>
    <n v="3"/>
    <n v="1"/>
    <n v="2"/>
    <n v="5"/>
    <n v="1"/>
    <n v="5"/>
    <n v="1"/>
    <n v="3"/>
    <n v="4"/>
    <n v="4"/>
    <m/>
    <n v="4"/>
    <n v="5"/>
    <n v="5"/>
    <n v="5"/>
    <n v="4"/>
    <s v="No"/>
    <n v="4"/>
    <n v="1"/>
    <s v="No uso ninguna red social"/>
    <m/>
    <m/>
    <m/>
    <m/>
    <m/>
    <m/>
    <m/>
    <s v="No"/>
    <s v="Sí"/>
    <s v="Muy útil"/>
    <n v="5"/>
    <n v="5"/>
    <s v="5, muy satisfecho"/>
    <s v="Mejorado"/>
    <s v="Continuar avanzando en dar un servicio ajustado a cada necesidad (del tipo que sea); escuchar y ser amable (en la forma que actualmente hace el personal de  la biblioteca). Y MÁS SILENCIO en TODOS los ámbitos de la biblioteca (actualmente es ruidosa respecto a otras bibliotecas), especialmente en las salas de lectura, fundamental para la concentración del estudio."/>
  </r>
  <r>
    <m/>
    <m/>
    <s v="Ciencias de la Salud"/>
    <d v="2020-05-20T10:22:00"/>
    <s v="Grado y doble grado"/>
    <x v="15"/>
    <s v="Solo en época de exámenes"/>
    <s v="Frecuentemente (1 o 2 veces por semana)"/>
    <s v="Solo haré uso de la biblioteca virtual y de sus recursos electrónicos"/>
    <x v="5"/>
    <s v="F. Medicina"/>
    <s v="F. Odontología"/>
    <m/>
    <m/>
    <m/>
    <m/>
    <m/>
    <m/>
    <s v="No"/>
    <s v="No"/>
    <n v="2"/>
    <n v="2"/>
    <n v="2"/>
    <n v="5"/>
    <n v="5"/>
    <n v="2"/>
    <n v="5"/>
    <n v="2"/>
    <n v="4"/>
    <n v="4"/>
    <m/>
    <n v="3"/>
    <n v="4"/>
    <n v="5"/>
    <n v="3"/>
    <n v="3"/>
    <s v="Sí"/>
    <n v="3"/>
    <n v="2"/>
    <s v="Twitter|Facebook|Youtube|Instagram"/>
    <m/>
    <m/>
    <m/>
    <m/>
    <m/>
    <m/>
    <m/>
    <s v="Sí"/>
    <s v="Sí"/>
    <s v="Útil"/>
    <n v="2"/>
    <n v="3"/>
    <s v="3, normal"/>
    <s v="Igual"/>
    <m/>
  </r>
  <r>
    <m/>
    <m/>
    <s v="Humanidades"/>
    <d v="2020-05-20T10:19:00"/>
    <s v="Máster"/>
    <x v="2"/>
    <s v="Frecuentemente (1 o 2 veces por semana)"/>
    <s v="Nunca"/>
    <s v="Dejar de usarla, pero porque terminaré el máster y dejaré de ser alumno"/>
    <x v="2"/>
    <s v="F. Ciencias Biológicas"/>
    <s v="Biblioteca Maria Zambrano (Filología / Derecho)"/>
    <m/>
    <m/>
    <m/>
    <m/>
    <m/>
    <m/>
    <s v="No"/>
    <s v="No"/>
    <n v="2"/>
    <n v="4"/>
    <n v="1"/>
    <n v="1"/>
    <n v="3"/>
    <n v="4"/>
    <n v="2"/>
    <n v="4"/>
    <n v="3"/>
    <n v="3"/>
    <m/>
    <n v="3"/>
    <n v="3"/>
    <n v="2"/>
    <n v="3"/>
    <n v="3"/>
    <s v="Sí"/>
    <n v="2"/>
    <n v="3"/>
    <s v="Twitter|Instagram"/>
    <m/>
    <m/>
    <m/>
    <m/>
    <m/>
    <m/>
    <m/>
    <s v="Sí"/>
    <s v="No"/>
    <m/>
    <n v="4"/>
    <n v="4"/>
    <s v="3, normal"/>
    <s v="Igual"/>
    <s v="Calefacción en invierno. La temperatura de confort estando sentado sin moverse para estudiar es mayor que si uno está trabajando o en muovimiento. En especial en Educación he pasado bastante frío este curso."/>
  </r>
  <r>
    <m/>
    <m/>
    <s v="Humanidades"/>
    <d v="2020-05-20T10:18:00"/>
    <s v="Máster"/>
    <x v="3"/>
    <s v="Muy frecuentemente (3 o más veces por semana)"/>
    <s v="Muy frecuentemente (3 o más veces por semana)"/>
    <s v="Creo que voy a acudir con menos frecuencia a la biblioteca y usaré más la biblioteca virtual"/>
    <x v="3"/>
    <s v="Biblioteca Maria Zambrano (Filología / Derecho)"/>
    <s v="F. Geografía e Historia"/>
    <m/>
    <m/>
    <m/>
    <m/>
    <m/>
    <m/>
    <s v="No"/>
    <s v="Sí"/>
    <n v="3"/>
    <n v="1"/>
    <n v="2"/>
    <n v="5"/>
    <n v="4"/>
    <n v="5"/>
    <n v="3"/>
    <n v="4"/>
    <n v="5"/>
    <n v="4"/>
    <m/>
    <n v="4"/>
    <n v="3"/>
    <n v="4"/>
    <n v="3"/>
    <n v="3"/>
    <s v="Sí"/>
    <n v="4"/>
    <n v="3"/>
    <s v="Facebook|Youtube|Instagram|LinkedIn"/>
    <m/>
    <m/>
    <m/>
    <m/>
    <m/>
    <m/>
    <m/>
    <s v="No"/>
    <s v="Sí"/>
    <s v="Útil"/>
    <n v="5"/>
    <n v="5"/>
    <s v="4, satisfecho"/>
    <s v="Mejorado"/>
    <m/>
  </r>
  <r>
    <m/>
    <m/>
    <s v="Ciencias de la Salud"/>
    <d v="2020-05-20T10:15:00"/>
    <s v="Grado y doble grado"/>
    <x v="15"/>
    <s v="Solo en época de exámenes"/>
    <s v="De vez en cuando (1 o 2 veces al mes)"/>
    <s v="Seguiré usando los servicios de la biblioteca con la misma frecuencia que expuse en la pregunta anterior"/>
    <x v="4"/>
    <s v="F. Enfermería, Fisioterapia y Podología"/>
    <s v="F. Ciencias Físicas"/>
    <s v="Biblioteca Municipal de Las Rozas"/>
    <m/>
    <m/>
    <m/>
    <m/>
    <m/>
    <s v="No"/>
    <s v="Sí"/>
    <n v="1"/>
    <n v="3"/>
    <n v="3"/>
    <n v="2"/>
    <n v="3"/>
    <n v="2"/>
    <n v="5"/>
    <n v="3"/>
    <n v="4"/>
    <n v="4"/>
    <m/>
    <n v="4"/>
    <n v="4"/>
    <n v="5"/>
    <n v="3"/>
    <n v="4"/>
    <s v="Sí"/>
    <n v="4"/>
    <n v="3"/>
    <s v="Twitter|Youtube|Instagram"/>
    <m/>
    <m/>
    <m/>
    <m/>
    <m/>
    <m/>
    <m/>
    <s v="Sí"/>
    <s v="No"/>
    <m/>
    <n v="4"/>
    <n v="4"/>
    <s v="4, satisfecho"/>
    <s v="Mejorado"/>
    <m/>
  </r>
  <r>
    <m/>
    <m/>
    <s v="Ciencias Experimentales"/>
    <d v="2020-05-20T10:13:00"/>
    <s v="Grado y doble grado"/>
    <x v="16"/>
    <s v="De vez en cuando (1 o 2 veces al mes)"/>
    <s v="De vez en cuando (1 o 2 veces al mes)"/>
    <s v="Creo que voy a acudir con menos frecuencia a la biblioteca y usaré más la biblioteca virtual"/>
    <x v="17"/>
    <s v="F. Ciencias Biológicas"/>
    <s v="F. Farmacia"/>
    <m/>
    <m/>
    <m/>
    <m/>
    <m/>
    <m/>
    <s v="Sí"/>
    <s v="Sí"/>
    <n v="3"/>
    <n v="1"/>
    <n v="4"/>
    <n v="1"/>
    <n v="5"/>
    <n v="3"/>
    <n v="4"/>
    <n v="1"/>
    <n v="3"/>
    <n v="5"/>
    <m/>
    <n v="5"/>
    <n v="5"/>
    <n v="4"/>
    <n v="3"/>
    <n v="5"/>
    <s v="No"/>
    <n v="5"/>
    <n v="3"/>
    <s v="Twitter|Instagram"/>
    <m/>
    <m/>
    <m/>
    <m/>
    <m/>
    <m/>
    <m/>
    <s v="No"/>
    <s v="No"/>
    <m/>
    <n v="5"/>
    <n v="5"/>
    <s v="5, muy satisfecho"/>
    <s v="Mejorado mucho"/>
    <m/>
  </r>
  <r>
    <m/>
    <m/>
    <s v="Ciencias de la Salud"/>
    <d v="2020-05-20T10:12:00"/>
    <s v="Grado y doble grado"/>
    <x v="9"/>
    <s v="Frecuentemente (1 o 2 veces por semana)"/>
    <s v="De vez en cuando (1 o 2 veces al mes)"/>
    <s v="Seguiré usando los servicios de la biblioteca con la misma frecuencia que expuse en la pregunta anterior"/>
    <x v="8"/>
    <s v="F. Farmacia"/>
    <s v="F. Medicina"/>
    <m/>
    <m/>
    <m/>
    <m/>
    <m/>
    <m/>
    <s v="Sí"/>
    <s v="Sí"/>
    <n v="4"/>
    <n v="1"/>
    <n v="4"/>
    <n v="2"/>
    <n v="5"/>
    <n v="3"/>
    <n v="5"/>
    <n v="1"/>
    <n v="4"/>
    <n v="4"/>
    <m/>
    <n v="5"/>
    <n v="5"/>
    <n v="5"/>
    <n v="4"/>
    <n v="4"/>
    <s v="No"/>
    <n v="5"/>
    <n v="3"/>
    <s v="Twitter|Youtube|Instagram"/>
    <m/>
    <m/>
    <m/>
    <m/>
    <m/>
    <m/>
    <m/>
    <s v="Sí"/>
    <s v="No"/>
    <m/>
    <n v="5"/>
    <n v="5"/>
    <s v="5, muy satisfecho"/>
    <s v="Mejorado"/>
    <m/>
  </r>
  <r>
    <m/>
    <m/>
    <s v="Ciencias de la Salud"/>
    <d v="2020-05-20T10:06:00"/>
    <s v="Grado y doble grado"/>
    <x v="9"/>
    <s v="De vez en cuando (1 o 2 veces al mes)"/>
    <s v="Nunca"/>
    <s v="Seguiré usando los servicios de la biblioteca con la misma frecuencia que expuse en la pregunta anterior"/>
    <x v="11"/>
    <s v="F. Medicina"/>
    <s v="F. Odontología"/>
    <m/>
    <m/>
    <m/>
    <m/>
    <m/>
    <m/>
    <s v="Sí"/>
    <s v="Sí"/>
    <n v="3"/>
    <n v="1"/>
    <n v="1"/>
    <n v="3"/>
    <n v="4"/>
    <n v="5"/>
    <n v="5"/>
    <n v="3"/>
    <n v="3"/>
    <n v="4"/>
    <m/>
    <n v="2"/>
    <n v="4"/>
    <n v="3"/>
    <n v="3"/>
    <n v="4"/>
    <s v="No"/>
    <n v="3"/>
    <n v="3"/>
    <s v="No uso ninguna red social"/>
    <m/>
    <m/>
    <m/>
    <m/>
    <m/>
    <m/>
    <m/>
    <s v="No"/>
    <s v="No"/>
    <m/>
    <n v="3"/>
    <n v="3"/>
    <s v="3, normal"/>
    <s v="Igual"/>
    <m/>
  </r>
  <r>
    <m/>
    <m/>
    <s v="Humanidades"/>
    <d v="2020-05-20T10:06:00"/>
    <s v="Grado y doble grado"/>
    <x v="2"/>
    <s v="Solo en época de exámenes"/>
    <s v="De vez en cuando (1 o 2 veces al mes)"/>
    <s v="Procuraré buscar la información que necesito fuera de la biblioteca"/>
    <x v="24"/>
    <m/>
    <m/>
    <m/>
    <m/>
    <m/>
    <m/>
    <m/>
    <m/>
    <s v="Sí"/>
    <s v="No"/>
    <n v="1"/>
    <n v="1"/>
    <n v="1"/>
    <n v="5"/>
    <n v="1"/>
    <n v="5"/>
    <n v="3"/>
    <n v="1"/>
    <n v="2"/>
    <n v="3"/>
    <m/>
    <n v="1"/>
    <n v="3"/>
    <n v="1"/>
    <n v="1"/>
    <n v="1"/>
    <s v="No"/>
    <n v="2"/>
    <n v="1"/>
    <m/>
    <m/>
    <m/>
    <m/>
    <m/>
    <m/>
    <m/>
    <m/>
    <s v="Sí"/>
    <s v="No"/>
    <m/>
    <n v="2"/>
    <n v="4"/>
    <s v="2, insatisfecho"/>
    <s v="Empeorado"/>
    <m/>
  </r>
  <r>
    <m/>
    <m/>
    <s v="Ciencias de la Salud"/>
    <d v="2020-05-20T10:03:00"/>
    <s v="Grado y doble grado"/>
    <x v="23"/>
    <s v="Solo en época de exámenes"/>
    <s v="De vez en cuando (1 o 2 veces al mes)"/>
    <s v="Seguiré usando los servicios de la biblioteca con la misma frecuencia que expuse en la pregunta anterior"/>
    <x v="8"/>
    <s v="F. Veterinaria"/>
    <m/>
    <s v="A la biblioteca pública de Plaza de Castilla"/>
    <m/>
    <m/>
    <m/>
    <m/>
    <m/>
    <s v="No"/>
    <s v="No"/>
    <n v="2"/>
    <n v="2"/>
    <n v="2"/>
    <n v="2"/>
    <n v="5"/>
    <n v="2"/>
    <n v="5"/>
    <n v="1"/>
    <n v="4"/>
    <n v="4"/>
    <m/>
    <n v="4"/>
    <n v="4"/>
    <n v="4"/>
    <n v="4"/>
    <n v="4"/>
    <s v="No"/>
    <n v="5"/>
    <n v="4"/>
    <s v="Facebook|Youtube|LinkedIn"/>
    <m/>
    <m/>
    <m/>
    <m/>
    <m/>
    <m/>
    <m/>
    <s v="Sí"/>
    <s v="Sí"/>
    <s v="Útil"/>
    <n v="4"/>
    <n v="5"/>
    <s v="4, satisfecho"/>
    <s v="Mejorado"/>
    <m/>
  </r>
  <r>
    <m/>
    <m/>
    <s v="Ciencias Sociales"/>
    <d v="2020-05-20T10:03:00"/>
    <s v="Grado y doble grado"/>
    <x v="11"/>
    <s v="De vez en cuando (1 o 2 veces al mes)"/>
    <s v="De vez en cuando (1 o 2 veces al mes)"/>
    <s v="Seguiré usando los servicios de la biblioteca con la misma frecuencia que expuse en la pregunta anterior"/>
    <x v="13"/>
    <m/>
    <m/>
    <m/>
    <m/>
    <m/>
    <m/>
    <m/>
    <m/>
    <s v="Sí"/>
    <s v="Sí"/>
    <n v="3"/>
    <n v="1"/>
    <n v="2"/>
    <n v="2"/>
    <n v="5"/>
    <n v="5"/>
    <n v="4"/>
    <n v="3"/>
    <n v="4"/>
    <n v="5"/>
    <m/>
    <n v="4"/>
    <n v="5"/>
    <n v="3"/>
    <n v="3"/>
    <n v="4"/>
    <s v="No"/>
    <n v="3"/>
    <n v="3"/>
    <s v="Twitter|Youtube|Instagram"/>
    <m/>
    <m/>
    <m/>
    <m/>
    <m/>
    <m/>
    <m/>
    <s v="No"/>
    <s v="No"/>
    <m/>
    <n v="5"/>
    <n v="5"/>
    <s v="4, satisfecho"/>
    <s v="Mejorado"/>
    <m/>
  </r>
  <r>
    <m/>
    <m/>
    <s v="Ciencias de la Salud"/>
    <d v="2020-05-20T10:03:00"/>
    <s v="Grado y doble grado"/>
    <x v="18"/>
    <s v="Frecuentemente (1 o 2 veces por semana)"/>
    <s v="De vez en cuando (1 o 2 veces al mes)"/>
    <s v="Seguiré usando los servicios de la biblioteca con la misma frecuencia que expuse en la pregunta anterior"/>
    <x v="18"/>
    <s v="F. Medicina"/>
    <s v="Biblioteca Maria Zambrano (Filología / Derecho)"/>
    <m/>
    <m/>
    <m/>
    <m/>
    <m/>
    <m/>
    <s v="Sí"/>
    <s v="Sí"/>
    <n v="4"/>
    <n v="2"/>
    <n v="3"/>
    <n v="2"/>
    <n v="5"/>
    <n v="4"/>
    <n v="5"/>
    <n v="2"/>
    <n v="4"/>
    <n v="4"/>
    <m/>
    <n v="4"/>
    <n v="4"/>
    <n v="4"/>
    <n v="4"/>
    <n v="4"/>
    <s v="Sí"/>
    <n v="4"/>
    <n v="4"/>
    <s v="Youtube|Instagram|WhatsApp"/>
    <m/>
    <m/>
    <m/>
    <m/>
    <m/>
    <m/>
    <m/>
    <s v="Sí"/>
    <s v="Sí"/>
    <s v="Normal"/>
    <n v="4"/>
    <n v="5"/>
    <s v="4, satisfecho"/>
    <s v="Igual"/>
    <m/>
  </r>
  <r>
    <m/>
    <m/>
    <s v="Ciencias de la Salud"/>
    <d v="2020-05-20T10:02:00"/>
    <s v="Grado y doble grado"/>
    <x v="23"/>
    <s v="Muy frecuentemente (3 o más veces por semana)"/>
    <s v="Nunca"/>
    <s v="Tengo que ir necesariamente para consultar los documentos que están ubicados en la biblioteca"/>
    <x v="23"/>
    <s v="Biblioteca Maria Zambrano (Filología / Derecho)"/>
    <m/>
    <m/>
    <m/>
    <m/>
    <m/>
    <m/>
    <m/>
    <s v="No"/>
    <s v="No"/>
    <n v="3"/>
    <n v="1"/>
    <n v="1"/>
    <n v="1"/>
    <n v="5"/>
    <n v="3"/>
    <n v="5"/>
    <n v="1"/>
    <n v="2"/>
    <n v="3"/>
    <m/>
    <n v="4"/>
    <n v="5"/>
    <n v="4"/>
    <n v="3"/>
    <n v="3"/>
    <s v="No"/>
    <n v="3"/>
    <n v="3"/>
    <s v="Twitter|Youtube|Instagram"/>
    <m/>
    <m/>
    <m/>
    <m/>
    <m/>
    <m/>
    <m/>
    <s v="No"/>
    <s v="No"/>
    <m/>
    <n v="3"/>
    <n v="4"/>
    <s v="4, satisfecho"/>
    <m/>
    <m/>
  </r>
  <r>
    <m/>
    <m/>
    <s v="Ciencias Sociales"/>
    <d v="2020-05-20T09:59:00"/>
    <s v="Máster"/>
    <x v="1"/>
    <s v="Muy frecuentemente (3 o más veces por semana)"/>
    <s v="Frecuentemente (1 o 2 veces por semana)"/>
    <s v="Solo haré uso de la biblioteca virtual y de sus recursos electrónicos"/>
    <x v="8"/>
    <s v="F. Ciencias Políticas y Sociología"/>
    <s v="F. Geografía e Historia"/>
    <m/>
    <m/>
    <m/>
    <m/>
    <m/>
    <m/>
    <s v="Sí"/>
    <s v="Sí"/>
    <n v="4"/>
    <n v="3"/>
    <n v="4"/>
    <n v="2"/>
    <n v="2"/>
    <n v="3"/>
    <n v="2"/>
    <n v="1"/>
    <n v="3"/>
    <n v="4"/>
    <m/>
    <n v="4"/>
    <n v="4"/>
    <n v="3"/>
    <n v="3"/>
    <n v="2"/>
    <s v="Sí"/>
    <n v="2"/>
    <n v="3"/>
    <s v="Facebook|Youtube|Instagram"/>
    <m/>
    <m/>
    <m/>
    <m/>
    <m/>
    <m/>
    <m/>
    <s v="Sí"/>
    <s v="No"/>
    <m/>
    <n v="4"/>
    <n v="5"/>
    <s v="4, satisfecho"/>
    <s v="Mejorado"/>
    <m/>
  </r>
  <r>
    <m/>
    <m/>
    <s v="Ciencias de la Salud"/>
    <d v="2020-05-20T09:55:00"/>
    <s v="Grado y doble grado"/>
    <x v="9"/>
    <s v="Nunca"/>
    <s v="De vez en cuando (1 o 2 veces al mes)"/>
    <s v="Procuraré buscar la información que necesito fuera de la biblioteca"/>
    <x v="24"/>
    <m/>
    <m/>
    <m/>
    <m/>
    <m/>
    <m/>
    <m/>
    <m/>
    <s v="No"/>
    <s v="No"/>
    <n v="1"/>
    <n v="5"/>
    <n v="3"/>
    <n v="1"/>
    <n v="5"/>
    <n v="4"/>
    <n v="5"/>
    <n v="3"/>
    <n v="4"/>
    <n v="3"/>
    <m/>
    <n v="4"/>
    <n v="4"/>
    <n v="3"/>
    <n v="3"/>
    <n v="2"/>
    <s v="Sí"/>
    <n v="4"/>
    <n v="3"/>
    <s v="Twitter|Youtube|Instagram"/>
    <m/>
    <m/>
    <m/>
    <m/>
    <m/>
    <m/>
    <m/>
    <s v="No"/>
    <s v="No"/>
    <m/>
    <n v="4"/>
    <n v="4"/>
    <s v="3, normal"/>
    <s v="Igual"/>
    <m/>
  </r>
  <r>
    <m/>
    <m/>
    <s v="Ciencias Experimentales"/>
    <d v="2020-05-20T09:55:00"/>
    <s v="Grado y doble grado"/>
    <x v="14"/>
    <s v="De vez en cuando (1 o 2 veces al mes)"/>
    <s v="De vez en cuando (1 o 2 veces al mes)"/>
    <s v="Seguiré usando los servicios de la biblioteca con la misma frecuencia que expuse en la pregunta anterior"/>
    <x v="1"/>
    <m/>
    <m/>
    <s v="Bibliotecas públicas del Ayuntamiento y de la Comunidad de Madrid"/>
    <m/>
    <m/>
    <m/>
    <m/>
    <m/>
    <s v="No"/>
    <s v="Sí"/>
    <n v="5"/>
    <n v="3"/>
    <n v="3"/>
    <n v="3"/>
    <n v="5"/>
    <n v="2"/>
    <n v="5"/>
    <n v="2"/>
    <n v="5"/>
    <n v="5"/>
    <m/>
    <n v="5"/>
    <n v="5"/>
    <n v="4"/>
    <n v="3"/>
    <n v="5"/>
    <s v="Sí"/>
    <n v="4"/>
    <n v="4"/>
    <s v="Twitter"/>
    <m/>
    <m/>
    <m/>
    <m/>
    <m/>
    <m/>
    <m/>
    <s v="Sí"/>
    <s v="No"/>
    <m/>
    <n v="5"/>
    <n v="5"/>
    <s v="5, muy satisfecho"/>
    <s v="Mejorado"/>
    <s v="Enhorabuena por el trabajo constante y el excelente servicio que ofrecen."/>
  </r>
  <r>
    <m/>
    <m/>
    <s v="Ciencias de la Salud"/>
    <d v="2020-05-20T09:54:00"/>
    <s v="Grado y doble grado"/>
    <x v="12"/>
    <s v="Frecuentemente (1 o 2 veces por semana)"/>
    <s v="Solo en época de exámenes"/>
    <s v="Seguiré usando los servicios de la biblioteca con la misma frecuencia que expuse en la pregunta anterior"/>
    <x v="8"/>
    <m/>
    <m/>
    <m/>
    <m/>
    <m/>
    <m/>
    <m/>
    <m/>
    <s v="No"/>
    <s v="No"/>
    <n v="1"/>
    <n v="1"/>
    <n v="1"/>
    <n v="1"/>
    <n v="5"/>
    <n v="5"/>
    <n v="5"/>
    <n v="1"/>
    <n v="1"/>
    <n v="1"/>
    <m/>
    <n v="3"/>
    <n v="3"/>
    <n v="2"/>
    <n v="2"/>
    <n v="2"/>
    <s v="Sí"/>
    <n v="2"/>
    <n v="2"/>
    <s v="Twitter|Youtube"/>
    <m/>
    <m/>
    <m/>
    <m/>
    <m/>
    <m/>
    <m/>
    <s v="No"/>
    <s v="No"/>
    <m/>
    <n v="2"/>
    <n v="4"/>
    <s v="3, normal"/>
    <s v="Igual"/>
    <m/>
  </r>
  <r>
    <m/>
    <m/>
    <s v="Ciencias de la Salud"/>
    <d v="2020-05-20T09:50:00"/>
    <s v="Máster"/>
    <x v="22"/>
    <s v="Muy frecuentemente (3 o más veces por semana)"/>
    <s v="Nunca"/>
    <s v="Creo que voy a acudir con menos frecuencia a la biblioteca y usaré más la biblioteca virtual"/>
    <x v="22"/>
    <m/>
    <m/>
    <m/>
    <m/>
    <m/>
    <m/>
    <m/>
    <m/>
    <s v="No"/>
    <s v="No"/>
    <n v="2"/>
    <n v="2"/>
    <n v="1"/>
    <n v="2"/>
    <n v="4"/>
    <n v="5"/>
    <n v="5"/>
    <n v="2"/>
    <n v="3"/>
    <n v="3"/>
    <m/>
    <n v="3"/>
    <n v="3"/>
    <n v="3"/>
    <n v="4"/>
    <n v="4"/>
    <s v="No"/>
    <n v="3"/>
    <n v="2"/>
    <s v="Facebook|Youtube|LinkedIn"/>
    <m/>
    <m/>
    <m/>
    <m/>
    <m/>
    <m/>
    <m/>
    <s v="No"/>
    <s v="No"/>
    <m/>
    <n v="3"/>
    <n v="4"/>
    <s v="4, satisfecho"/>
    <s v="Igual"/>
    <m/>
  </r>
  <r>
    <m/>
    <m/>
    <s v="Ciencias Experimentales"/>
    <d v="2020-05-20T09:49:00"/>
    <s v="Grado y doble grado"/>
    <x v="16"/>
    <s v="Frecuentemente (1 o 2 veces por semana)"/>
    <s v="Nunca"/>
    <s v="Tengo que ir necesariamente para consultar los documentos que están ubicados en la biblioteca"/>
    <x v="8"/>
    <s v="F. Ciencias Químicas"/>
    <m/>
    <m/>
    <m/>
    <m/>
    <m/>
    <m/>
    <m/>
    <s v="Sí"/>
    <s v="No"/>
    <n v="3"/>
    <n v="1"/>
    <n v="1"/>
    <n v="1"/>
    <n v="5"/>
    <n v="5"/>
    <n v="5"/>
    <n v="1"/>
    <n v="4"/>
    <n v="5"/>
    <m/>
    <n v="5"/>
    <n v="5"/>
    <n v="4"/>
    <n v="4"/>
    <n v="4"/>
    <s v="No"/>
    <n v="4"/>
    <n v="1"/>
    <s v="No uso ninguna red social"/>
    <m/>
    <m/>
    <m/>
    <m/>
    <m/>
    <m/>
    <m/>
    <s v="No"/>
    <s v="No"/>
    <m/>
    <n v="4"/>
    <n v="3"/>
    <s v="4, satisfecho"/>
    <s v="Igual"/>
    <m/>
  </r>
  <r>
    <m/>
    <m/>
    <s v="Ciencias de la Salud"/>
    <d v="2020-05-20T09:47:00"/>
    <s v="Grado y doble grado"/>
    <x v="9"/>
    <s v="Frecuentemente (1 o 2 veces por semana)"/>
    <s v="De vez en cuando (1 o 2 veces al mes)"/>
    <s v="Seguiré usando los servicios de la biblioteca con la misma frecuencia que expuse en la pregunta anterior|Usar con normalidad la biblioteca presencialmente y, simultáneamente, usar más sus recursos virtuales."/>
    <x v="11"/>
    <m/>
    <m/>
    <s v="Biblioteca Gloria Fuertes de Rivas Vaciamadrid."/>
    <m/>
    <m/>
    <m/>
    <m/>
    <m/>
    <s v="No"/>
    <s v="Sí"/>
    <n v="2"/>
    <n v="1"/>
    <n v="3"/>
    <n v="1"/>
    <n v="5"/>
    <n v="4"/>
    <n v="5"/>
    <n v="1"/>
    <n v="3"/>
    <n v="3"/>
    <m/>
    <n v="2"/>
    <n v="4"/>
    <n v="5"/>
    <n v="4"/>
    <n v="5"/>
    <s v="Sí"/>
    <n v="4"/>
    <n v="3"/>
    <s v="Youtube"/>
    <m/>
    <m/>
    <m/>
    <m/>
    <m/>
    <m/>
    <m/>
    <s v="Sí"/>
    <s v="Sí"/>
    <s v="Poco útil"/>
    <n v="4"/>
    <n v="4"/>
    <s v="5, muy satisfecho"/>
    <s v="Igual"/>
    <s v="Hay muchos libros en la biblioteca que se definen como disponibles de manera electrónica cuyos enlaces no funcionan correctamente o están inhabilitados. Habría que renovarlos o, al menos, poner en la interfaz que no funcionan."/>
  </r>
  <r>
    <m/>
    <m/>
    <s v="Ciencias de la Salud"/>
    <d v="2020-05-20T09:44:00"/>
    <s v="Grado y doble grado"/>
    <x v="15"/>
    <s v="Frecuentemente (1 o 2 veces por semana)"/>
    <s v="Frecuentemente (1 o 2 veces por semana)"/>
    <s v="Creo que voy a acudir con menos frecuencia a la biblioteca y usaré más la biblioteca virtual"/>
    <x v="5"/>
    <s v="F. Medicina"/>
    <m/>
    <m/>
    <m/>
    <m/>
    <m/>
    <m/>
    <m/>
    <s v="No"/>
    <s v="Sí"/>
    <n v="3"/>
    <n v="4"/>
    <n v="2"/>
    <n v="1"/>
    <n v="3"/>
    <n v="5"/>
    <n v="5"/>
    <n v="4"/>
    <n v="3"/>
    <n v="4"/>
    <m/>
    <n v="3"/>
    <n v="3"/>
    <n v="3"/>
    <n v="3"/>
    <n v="4"/>
    <s v="Sí"/>
    <n v="3"/>
    <n v="3"/>
    <s v="Youtube"/>
    <m/>
    <m/>
    <m/>
    <m/>
    <m/>
    <m/>
    <m/>
    <s v="Sí"/>
    <s v="Sí"/>
    <s v="Muy útil"/>
    <n v="5"/>
    <n v="5"/>
    <s v="4, satisfecho"/>
    <s v="Mejorado mucho"/>
    <m/>
  </r>
  <r>
    <m/>
    <m/>
    <s v="Ciencias de la Salud"/>
    <d v="2020-05-20T09:43:00"/>
    <s v="Grado y doble grado"/>
    <x v="9"/>
    <s v="Muy frecuentemente (3 o más veces por semana)"/>
    <s v="De vez en cuando (1 o 2 veces al mes)"/>
    <s v="Seguiré usando los servicios de la biblioteca con la misma frecuencia que expuse en la pregunta anterior"/>
    <x v="11"/>
    <s v="Biblioteca Maria Zambrano (Filología / Derecho)"/>
    <s v="F. Medicina"/>
    <m/>
    <m/>
    <m/>
    <m/>
    <m/>
    <m/>
    <s v="Sí"/>
    <s v="Sí"/>
    <n v="5"/>
    <n v="1"/>
    <n v="5"/>
    <n v="1"/>
    <n v="5"/>
    <n v="2"/>
    <n v="5"/>
    <n v="1"/>
    <n v="4"/>
    <n v="4"/>
    <m/>
    <n v="4"/>
    <n v="4"/>
    <n v="4"/>
    <n v="4"/>
    <n v="5"/>
    <s v="No"/>
    <n v="4"/>
    <n v="4"/>
    <s v="Twitter|Youtube|Instagram"/>
    <m/>
    <m/>
    <m/>
    <m/>
    <m/>
    <m/>
    <m/>
    <s v="No"/>
    <s v="No"/>
    <m/>
    <n v="4"/>
    <n v="3"/>
    <s v="4, satisfecho"/>
    <s v="Igual"/>
    <m/>
  </r>
  <r>
    <m/>
    <m/>
    <s v="Ciencias de la Salud"/>
    <d v="2020-05-20T09:43:00"/>
    <s v="Máster"/>
    <x v="12"/>
    <s v="Frecuentemente (1 o 2 veces por semana)"/>
    <s v="Muy frecuentemente (3 o más veces por semana)"/>
    <s v="Creo que voy a acudir con menos frecuencia a la biblioteca y usaré más la biblioteca virtual"/>
    <x v="15"/>
    <s v="Biblioteca Maria Zambrano (Filología / Derecho)"/>
    <s v="F. Filosofía"/>
    <m/>
    <m/>
    <m/>
    <m/>
    <m/>
    <m/>
    <s v="Sí"/>
    <s v="Sí"/>
    <n v="4"/>
    <n v="4"/>
    <n v="3"/>
    <n v="1"/>
    <n v="3"/>
    <n v="3"/>
    <n v="3"/>
    <n v="2"/>
    <n v="4"/>
    <n v="4"/>
    <m/>
    <n v="5"/>
    <n v="5"/>
    <n v="4"/>
    <n v="3"/>
    <n v="4"/>
    <s v="Sí"/>
    <n v="4"/>
    <n v="5"/>
    <s v="Facebook|Youtube|Instagram"/>
    <m/>
    <m/>
    <m/>
    <m/>
    <m/>
    <m/>
    <m/>
    <s v="Sí"/>
    <s v="No"/>
    <m/>
    <n v="5"/>
    <n v="5"/>
    <s v="4, satisfecho"/>
    <s v="Mejorado"/>
    <m/>
  </r>
  <r>
    <m/>
    <m/>
    <s v="Ciencias de la Salud"/>
    <d v="2020-05-20T09:42:00"/>
    <s v="Doctorado"/>
    <x v="15"/>
    <s v="Nunca"/>
    <s v="De vez en cuando (1 o 2 veces al mes)"/>
    <s v="Seguiré usando los servicios de la biblioteca con la misma frecuencia que expuse en la pregunta anterior"/>
    <x v="5"/>
    <s v="F. Medicina"/>
    <s v="F. Medicina"/>
    <m/>
    <m/>
    <m/>
    <m/>
    <m/>
    <m/>
    <s v="No"/>
    <s v="No"/>
    <n v="1"/>
    <n v="4"/>
    <n v="2"/>
    <n v="2"/>
    <n v="3"/>
    <n v="5"/>
    <n v="1"/>
    <n v="4"/>
    <n v="3"/>
    <n v="2"/>
    <m/>
    <n v="4"/>
    <n v="3"/>
    <n v="2"/>
    <n v="2"/>
    <n v="3"/>
    <s v="No"/>
    <n v="3"/>
    <n v="1"/>
    <s v="Facebook"/>
    <m/>
    <m/>
    <m/>
    <m/>
    <m/>
    <m/>
    <m/>
    <s v="No"/>
    <s v="No"/>
    <m/>
    <n v="3"/>
    <n v="3"/>
    <s v="3, normal"/>
    <s v="Igual"/>
    <m/>
  </r>
  <r>
    <m/>
    <m/>
    <s v="Ciencias Experimentales"/>
    <d v="2020-05-20T09:41:00"/>
    <s v="Grado y doble grado"/>
    <x v="19"/>
    <s v="De vez en cuando (1 o 2 veces al mes)"/>
    <s v="De vez en cuando (1 o 2 veces al mes)"/>
    <s v="Seguiré usando los servicios de la biblioteca con la misma frecuencia que expuse en la pregunta anterior"/>
    <x v="19"/>
    <s v="F. Ciencias Químicas"/>
    <s v="F. Ciencias Biológicas"/>
    <s v="La de plaza de castilla"/>
    <m/>
    <m/>
    <m/>
    <m/>
    <m/>
    <s v="No"/>
    <s v="Sí"/>
    <n v="2"/>
    <n v="1"/>
    <n v="2"/>
    <n v="3"/>
    <n v="4"/>
    <n v="5"/>
    <n v="2"/>
    <n v="2"/>
    <n v="2"/>
    <n v="4"/>
    <m/>
    <n v="4"/>
    <n v="4"/>
    <n v="4"/>
    <n v="3"/>
    <n v="3"/>
    <s v="Sí"/>
    <n v="4"/>
    <n v="2"/>
    <s v="Youtube|Instagram"/>
    <m/>
    <m/>
    <m/>
    <m/>
    <m/>
    <m/>
    <m/>
    <s v="No"/>
    <s v="No"/>
    <m/>
    <n v="4"/>
    <n v="4"/>
    <s v="4, satisfecho"/>
    <s v="Igual"/>
    <m/>
  </r>
  <r>
    <m/>
    <m/>
    <s v="Humanidades"/>
    <d v="2020-05-20T09:40:00"/>
    <s v="Máster"/>
    <x v="7"/>
    <s v="Frecuentemente (1 o 2 veces por semana)"/>
    <s v="Frecuentemente (1 o 2 veces por semana)"/>
    <s v="Seguiré usando los servicios de la biblioteca con la misma frecuencia que expuse en la pregunta anterior"/>
    <x v="8"/>
    <s v="F. Filología (Clásicas o General)"/>
    <s v="F. Geografía e Historia"/>
    <m/>
    <m/>
    <m/>
    <m/>
    <m/>
    <m/>
    <s v="Sí"/>
    <s v="Sí"/>
    <n v="5"/>
    <n v="5"/>
    <n v="3"/>
    <n v="1"/>
    <n v="5"/>
    <n v="5"/>
    <n v="5"/>
    <n v="3"/>
    <n v="5"/>
    <n v="5"/>
    <m/>
    <n v="4"/>
    <n v="5"/>
    <n v="5"/>
    <n v="4"/>
    <n v="5"/>
    <s v="No"/>
    <n v="5"/>
    <n v="4"/>
    <s v="Twitter|Instagram"/>
    <m/>
    <m/>
    <m/>
    <m/>
    <m/>
    <m/>
    <m/>
    <s v="No"/>
    <s v="No"/>
    <m/>
    <n v="5"/>
    <n v="4"/>
    <s v="5, muy satisfecho"/>
    <s v="Mejorado"/>
    <m/>
  </r>
  <r>
    <m/>
    <m/>
    <s v="Ciencias de la Salud"/>
    <d v="2020-05-20T09:39:00"/>
    <s v="Grado y doble grado"/>
    <x v="9"/>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x v="11"/>
    <s v="F. Medicina"/>
    <s v="F. Ciencias Biológicas"/>
    <m/>
    <m/>
    <m/>
    <m/>
    <m/>
    <m/>
    <s v="Sí"/>
    <s v="Sí"/>
    <n v="4"/>
    <n v="4"/>
    <n v="5"/>
    <n v="2"/>
    <n v="5"/>
    <n v="4"/>
    <n v="3"/>
    <n v="2"/>
    <n v="5"/>
    <n v="4"/>
    <m/>
    <n v="4"/>
    <n v="4"/>
    <n v="5"/>
    <n v="3"/>
    <n v="4"/>
    <s v="Sí"/>
    <n v="4"/>
    <n v="4"/>
    <s v="Facebook|Instagram"/>
    <m/>
    <m/>
    <m/>
    <m/>
    <m/>
    <m/>
    <m/>
    <s v="Sí"/>
    <s v="Sí"/>
    <s v="Muy útil"/>
    <n v="5"/>
    <n v="5"/>
    <s v="4, satisfecho"/>
    <s v="Mejorado"/>
    <m/>
  </r>
  <r>
    <m/>
    <m/>
    <s v="Humanidades"/>
    <d v="2020-05-20T09:39:00"/>
    <s v="Grado y doble grado"/>
    <x v="6"/>
    <s v="Frecuentemente (1 o 2 veces por semana)"/>
    <s v="De vez en cuando (1 o 2 veces al mes)"/>
    <s v="Seguiré usando los servicios de la biblioteca con la misma frecuencia que expuse en la pregunta anterior"/>
    <x v="7"/>
    <s v="F. Filosofía"/>
    <s v="Biblioteca Maria Zambrano (Filología / Derecho)"/>
    <m/>
    <m/>
    <m/>
    <m/>
    <m/>
    <m/>
    <s v="No"/>
    <s v="Sí"/>
    <n v="5"/>
    <n v="5"/>
    <n v="2"/>
    <n v="1"/>
    <n v="4"/>
    <n v="4"/>
    <n v="4"/>
    <n v="2"/>
    <n v="4"/>
    <n v="3"/>
    <m/>
    <n v="2"/>
    <n v="2"/>
    <n v="2"/>
    <n v="2"/>
    <n v="4"/>
    <s v="No"/>
    <n v="2"/>
    <n v="3"/>
    <s v="Youtube|Instagram"/>
    <m/>
    <m/>
    <m/>
    <m/>
    <m/>
    <m/>
    <m/>
    <s v="Sí"/>
    <s v="No"/>
    <m/>
    <n v="5"/>
    <n v="5"/>
    <s v="4, satisfecho"/>
    <s v="Igual"/>
    <m/>
  </r>
  <r>
    <m/>
    <m/>
    <s v="Ciencias Sociales"/>
    <d v="2020-05-20T09:31:00"/>
    <s v="Grado y doble grado"/>
    <x v="24"/>
    <s v="Solo en época de exámenes"/>
    <s v="Nunca"/>
    <s v="Seguiré usando los servicios de la biblioteca con la misma frecuencia que expuse en la pregunta anterior"/>
    <x v="25"/>
    <m/>
    <m/>
    <s v="centro cultural clara campoamor"/>
    <m/>
    <m/>
    <m/>
    <m/>
    <m/>
    <s v="No"/>
    <s v="Sí"/>
    <n v="2"/>
    <n v="1"/>
    <n v="1"/>
    <n v="2"/>
    <n v="5"/>
    <n v="4"/>
    <n v="5"/>
    <n v="2"/>
    <n v="3"/>
    <n v="4"/>
    <m/>
    <n v="3"/>
    <n v="3"/>
    <n v="3"/>
    <n v="3"/>
    <n v="4"/>
    <s v="No"/>
    <n v="3"/>
    <n v="2"/>
    <s v="Youtube|Instagram|whatsapp"/>
    <m/>
    <m/>
    <m/>
    <m/>
    <m/>
    <m/>
    <m/>
    <s v="No"/>
    <s v="No"/>
    <m/>
    <n v="4"/>
    <n v="5"/>
    <s v="4, satisfecho"/>
    <m/>
    <m/>
  </r>
  <r>
    <m/>
    <m/>
    <s v="Ciencias de la Salud"/>
    <d v="2020-05-20T09:31:00"/>
    <s v="Grado y doble grado"/>
    <x v="9"/>
    <s v="De vez en cuando (1 o 2 veces al mes)"/>
    <s v="De vez en cuando (1 o 2 veces al mes)"/>
    <s v="Seguiré usando los servicios de la biblioteca con la misma frecuencia que expuse en la pregunta anterior"/>
    <x v="11"/>
    <s v="F. Medicina"/>
    <s v="F. Odontología"/>
    <m/>
    <m/>
    <m/>
    <m/>
    <m/>
    <m/>
    <s v="No"/>
    <s v="No"/>
    <n v="1"/>
    <n v="1"/>
    <n v="2"/>
    <n v="2"/>
    <n v="5"/>
    <n v="3"/>
    <n v="5"/>
    <n v="1"/>
    <n v="5"/>
    <n v="4"/>
    <m/>
    <n v="4"/>
    <n v="5"/>
    <n v="3"/>
    <n v="4"/>
    <n v="4"/>
    <s v="Sí"/>
    <n v="4"/>
    <n v="3"/>
    <s v="Twitter|Instagram"/>
    <m/>
    <m/>
    <m/>
    <m/>
    <m/>
    <m/>
    <m/>
    <s v="No"/>
    <s v="No"/>
    <m/>
    <n v="4"/>
    <n v="4"/>
    <s v="3, normal"/>
    <s v="Igual"/>
    <m/>
  </r>
  <r>
    <m/>
    <m/>
    <s v="Humanidades"/>
    <d v="2020-05-20T09:28:00"/>
    <s v="Grado y doble grado"/>
    <x v="6"/>
    <s v="Muy frecuentemente (3 o más veces por semana)"/>
    <s v="De vez en cuando (1 o 2 veces al mes)"/>
    <s v="Seguiré usando los servicios de la biblioteca con la misma frecuencia que expuse en la pregunta anterior"/>
    <x v="7"/>
    <s v="Biblioteca Maria Zambrano (Filología / Derecho)"/>
    <s v="F. Filosofía"/>
    <m/>
    <m/>
    <m/>
    <m/>
    <m/>
    <m/>
    <s v="No"/>
    <s v="Sí"/>
    <n v="4"/>
    <n v="1"/>
    <n v="1"/>
    <n v="2"/>
    <n v="5"/>
    <n v="3"/>
    <n v="5"/>
    <n v="1"/>
    <n v="3"/>
    <n v="4"/>
    <m/>
    <n v="2"/>
    <n v="4"/>
    <n v="4"/>
    <n v="3"/>
    <n v="3"/>
    <s v="No"/>
    <n v="3"/>
    <n v="1"/>
    <s v="No uso ninguna red social"/>
    <m/>
    <m/>
    <m/>
    <m/>
    <m/>
    <m/>
    <m/>
    <s v="No"/>
    <s v="No"/>
    <m/>
    <n v="5"/>
    <n v="4"/>
    <s v="4, satisfecho"/>
    <s v="Igual"/>
    <m/>
  </r>
  <r>
    <m/>
    <m/>
    <s v="Ciencias Sociales"/>
    <d v="2020-05-20T09:27:00"/>
    <s v="Máster"/>
    <x v="1"/>
    <s v="Nunca"/>
    <s v="Muy frecuentemente (3 o más veces por semana)"/>
    <s v="Solo haré uso de la biblioteca virtual y de sus recursos electrónicos"/>
    <x v="24"/>
    <m/>
    <m/>
    <m/>
    <m/>
    <m/>
    <m/>
    <m/>
    <m/>
    <s v="No"/>
    <s v="No"/>
    <n v="2"/>
    <n v="4"/>
    <n v="4"/>
    <n v="1"/>
    <n v="2"/>
    <n v="4"/>
    <n v="4"/>
    <n v="4"/>
    <n v="2"/>
    <n v="4"/>
    <m/>
    <n v="4"/>
    <m/>
    <n v="4"/>
    <n v="4"/>
    <n v="3"/>
    <s v="No"/>
    <n v="5"/>
    <n v="2"/>
    <s v="No uso ninguna red social"/>
    <m/>
    <m/>
    <m/>
    <m/>
    <m/>
    <m/>
    <m/>
    <s v="No"/>
    <s v="No"/>
    <m/>
    <n v="3"/>
    <n v="3"/>
    <s v="4, satisfecho"/>
    <s v="Mejorado"/>
    <m/>
  </r>
  <r>
    <m/>
    <m/>
    <s v="Ciencias Experimentales"/>
    <d v="2020-05-20T09:25:00"/>
    <s v="Grado y doble grado"/>
    <x v="14"/>
    <s v="Muy frecuentemente (3 o más veces por semana)"/>
    <s v="De vez en cuando (1 o 2 veces al mes)"/>
    <s v="Seguiré usando los servicios de la biblioteca con la misma frecuencia que expuse en la pregunta anterior"/>
    <x v="1"/>
    <s v="F. Ciencias Biológicas"/>
    <s v="F. Ciencias Físicas"/>
    <m/>
    <m/>
    <m/>
    <m/>
    <m/>
    <m/>
    <s v="No"/>
    <s v="Sí"/>
    <n v="5"/>
    <n v="1"/>
    <n v="1"/>
    <n v="2"/>
    <n v="4"/>
    <n v="4"/>
    <n v="5"/>
    <n v="2"/>
    <n v="5"/>
    <n v="5"/>
    <m/>
    <n v="5"/>
    <n v="5"/>
    <n v="5"/>
    <n v="4"/>
    <n v="5"/>
    <s v="No"/>
    <n v="5"/>
    <n v="2"/>
    <s v="Facebook|Youtube"/>
    <m/>
    <m/>
    <m/>
    <m/>
    <m/>
    <m/>
    <m/>
    <s v="No"/>
    <s v="No"/>
    <m/>
    <n v="5"/>
    <n v="5"/>
    <s v="5, muy satisfecho"/>
    <s v="Mejorado"/>
    <m/>
  </r>
  <r>
    <m/>
    <m/>
    <s v="Ciencias de la Salud"/>
    <d v="2020-05-20T09:21:00"/>
    <s v="Grado y doble grado"/>
    <x v="4"/>
    <s v="De vez en cuando (1 o 2 veces al mes)"/>
    <s v="Nunca"/>
    <s v="Creo que voy a acudir con menos frecuencia a la biblioteca y usaré más la biblioteca virtual"/>
    <x v="4"/>
    <s v="F. Farmacia"/>
    <s v="F. Odontología"/>
    <m/>
    <m/>
    <m/>
    <m/>
    <m/>
    <m/>
    <s v="No"/>
    <s v="Sí"/>
    <n v="2"/>
    <n v="1"/>
    <n v="2"/>
    <n v="2"/>
    <n v="5"/>
    <n v="1"/>
    <n v="5"/>
    <n v="1"/>
    <n v="3"/>
    <n v="4"/>
    <m/>
    <n v="3"/>
    <n v="4"/>
    <n v="4"/>
    <n v="3"/>
    <n v="4"/>
    <s v="Sí"/>
    <n v="5"/>
    <n v="4"/>
    <s v="Youtube|Instagram"/>
    <m/>
    <m/>
    <m/>
    <m/>
    <m/>
    <m/>
    <m/>
    <s v="No"/>
    <s v="Sí"/>
    <s v="Útil"/>
    <n v="5"/>
    <n v="5"/>
    <s v="4, satisfecho"/>
    <s v="Mejorado"/>
    <m/>
  </r>
  <r>
    <m/>
    <m/>
    <s v=""/>
    <d v="2020-05-20T09:21:00"/>
    <m/>
    <x v="28"/>
    <s v="Frecuentemente (1 o 2 veces por semana)"/>
    <s v="De vez en cuando (1 o 2 veces al mes)"/>
    <s v="Seguiré usando los servicios de la biblioteca con la misma frecuencia que expuse en la pregunta anterior"/>
    <x v="21"/>
    <s v="Biblioteca Maria Zambrano (Filología / Derecho)"/>
    <m/>
    <m/>
    <m/>
    <m/>
    <m/>
    <m/>
    <m/>
    <s v="Sí"/>
    <s v="No"/>
    <n v="4"/>
    <n v="2"/>
    <n v="2"/>
    <n v="1"/>
    <n v="5"/>
    <n v="3"/>
    <n v="5"/>
    <n v="1"/>
    <n v="3"/>
    <n v="4"/>
    <m/>
    <n v="4"/>
    <n v="4"/>
    <n v="5"/>
    <n v="4"/>
    <n v="4"/>
    <s v="No"/>
    <n v="5"/>
    <n v="5"/>
    <s v="Youtube|Instagram"/>
    <m/>
    <m/>
    <m/>
    <m/>
    <m/>
    <m/>
    <m/>
    <s v="Sí"/>
    <s v="No"/>
    <m/>
    <n v="5"/>
    <n v="5"/>
    <s v="4, satisfecho"/>
    <s v="Mejorado"/>
    <m/>
  </r>
  <r>
    <m/>
    <m/>
    <s v="Ciencias Sociales"/>
    <d v="2020-05-20T09:21:00"/>
    <s v="Máster"/>
    <x v="11"/>
    <s v="Muy frecuentemente (3 o más veces por semana)"/>
    <s v="De vez en cuando (1 o 2 veces al mes)"/>
    <s v="Creo que voy a acudir con menos frecuencia a la biblioteca y usaré más la biblioteca virtual"/>
    <x v="13"/>
    <s v="Biblioteca Maria Zambrano (Filología / Derecho)"/>
    <s v="Biblioteca Maria Zambrano (Filología / Derecho)"/>
    <m/>
    <m/>
    <m/>
    <m/>
    <m/>
    <m/>
    <s v="No"/>
    <s v="Sí"/>
    <n v="3"/>
    <n v="3"/>
    <n v="2"/>
    <n v="1"/>
    <n v="5"/>
    <n v="4"/>
    <n v="5"/>
    <n v="3"/>
    <n v="4"/>
    <n v="4"/>
    <m/>
    <n v="4"/>
    <n v="4"/>
    <n v="4"/>
    <n v="3"/>
    <n v="4"/>
    <s v="No"/>
    <n v="4"/>
    <n v="2"/>
    <s v="Facebook|Youtube|LinkedIn"/>
    <m/>
    <m/>
    <m/>
    <m/>
    <m/>
    <m/>
    <m/>
    <s v="No"/>
    <s v="No"/>
    <m/>
    <n v="4"/>
    <n v="5"/>
    <s v="4, satisfecho"/>
    <s v="Igual"/>
    <s v="No entiendo porque la Biblioteca de la facultad de Ciencias Económicas y Empresariales, es ampliamente peor que la de Psicología. Estamos en el mismo campús, pero no lo parece...."/>
  </r>
  <r>
    <m/>
    <m/>
    <s v="Ciencias de la Salud"/>
    <d v="2020-05-20T09:21:00"/>
    <s v="Grado y doble grado"/>
    <x v="12"/>
    <s v="Frecuentemente (1 o 2 veces por semana)"/>
    <s v="De vez en cuando (1 o 2 veces al mes)"/>
    <s v="Seguiré usando los servicios de la biblioteca con la misma frecuencia que expuse en la pregunta anterior"/>
    <x v="15"/>
    <s v="F. Medicina"/>
    <m/>
    <m/>
    <m/>
    <m/>
    <m/>
    <m/>
    <m/>
    <s v="Sí"/>
    <s v="No"/>
    <n v="2"/>
    <n v="4"/>
    <n v="4"/>
    <n v="1"/>
    <n v="5"/>
    <n v="2"/>
    <n v="5"/>
    <n v="3"/>
    <n v="3"/>
    <n v="4"/>
    <m/>
    <n v="3"/>
    <n v="4"/>
    <n v="4"/>
    <n v="3"/>
    <n v="4"/>
    <s v="No"/>
    <n v="4"/>
    <n v="3"/>
    <s v="Youtube|Instagram"/>
    <m/>
    <m/>
    <m/>
    <m/>
    <m/>
    <m/>
    <m/>
    <s v="Sí"/>
    <s v="No"/>
    <m/>
    <n v="3"/>
    <n v="4"/>
    <s v="4, satisfecho"/>
    <s v="Igual"/>
    <m/>
  </r>
  <r>
    <m/>
    <m/>
    <s v="Humanidades"/>
    <d v="2020-05-20T09:21:00"/>
    <s v="Grado y doble grado"/>
    <x v="6"/>
    <s v="Muy frecuentemente (3 o más veces por semana)"/>
    <s v="Frecuentemente (1 o 2 veces por semana)"/>
    <s v="Seguiré usando los servicios de la biblioteca con la misma frecuencia que expuse en la pregunta anterior"/>
    <x v="8"/>
    <m/>
    <m/>
    <m/>
    <m/>
    <m/>
    <m/>
    <m/>
    <m/>
    <s v="No"/>
    <s v="No"/>
    <n v="1"/>
    <n v="4"/>
    <n v="5"/>
    <n v="5"/>
    <n v="5"/>
    <n v="5"/>
    <n v="5"/>
    <n v="2"/>
    <n v="5"/>
    <n v="5"/>
    <m/>
    <n v="5"/>
    <n v="5"/>
    <n v="5"/>
    <n v="5"/>
    <n v="5"/>
    <s v="No"/>
    <n v="5"/>
    <n v="5"/>
    <s v="Twitter|Youtube|Instagram"/>
    <m/>
    <m/>
    <m/>
    <m/>
    <m/>
    <m/>
    <m/>
    <s v="No"/>
    <s v="No"/>
    <m/>
    <n v="5"/>
    <n v="5"/>
    <s v="5, muy satisfecho"/>
    <s v="Mejorado"/>
    <m/>
  </r>
  <r>
    <m/>
    <m/>
    <s v="Ciencias Experimentales"/>
    <d v="2020-05-20T09:18:00"/>
    <s v="Grado y doble grado"/>
    <x v="16"/>
    <s v="De vez en cuando (1 o 2 veces al mes)"/>
    <s v="Solo en época de exámenes"/>
    <s v="Seguiré usando los servicios de la biblioteca con la misma frecuencia que expuse en la pregunta anterior"/>
    <x v="17"/>
    <s v="F. Ciencias Biológicas"/>
    <s v="F. Medicina"/>
    <m/>
    <m/>
    <m/>
    <m/>
    <m/>
    <m/>
    <s v="Sí"/>
    <s v="No"/>
    <n v="2"/>
    <n v="2"/>
    <n v="3"/>
    <n v="5"/>
    <n v="5"/>
    <n v="1"/>
    <n v="5"/>
    <n v="3"/>
    <n v="3"/>
    <n v="3"/>
    <m/>
    <n v="2"/>
    <n v="3"/>
    <n v="2"/>
    <n v="3"/>
    <n v="3"/>
    <s v="Sí"/>
    <n v="3"/>
    <n v="1"/>
    <s v="Youtube|Instagram"/>
    <m/>
    <m/>
    <m/>
    <m/>
    <m/>
    <m/>
    <m/>
    <s v="Sí"/>
    <s v="No"/>
    <m/>
    <n v="4"/>
    <n v="4"/>
    <s v="3, normal"/>
    <s v="Igual"/>
    <m/>
  </r>
  <r>
    <m/>
    <m/>
    <s v="Ciencias Experimentales"/>
    <d v="2020-05-20T09:18:00"/>
    <s v="Grado y doble grado"/>
    <x v="19"/>
    <s v="De vez en cuando (1 o 2 veces al mes)"/>
    <s v="De vez en cuando (1 o 2 veces al mes)"/>
    <s v="Seguiré usando los servicios de la biblioteca con la misma frecuencia que expuse en la pregunta anterior"/>
    <x v="19"/>
    <s v="F. Ciencias Biológicas"/>
    <m/>
    <m/>
    <m/>
    <m/>
    <m/>
    <m/>
    <m/>
    <s v="Sí"/>
    <s v="Sí"/>
    <n v="4"/>
    <n v="1"/>
    <n v="1"/>
    <n v="1"/>
    <n v="5"/>
    <n v="3"/>
    <n v="3"/>
    <n v="1"/>
    <n v="4"/>
    <n v="5"/>
    <m/>
    <n v="5"/>
    <n v="5"/>
    <n v="5"/>
    <n v="4"/>
    <n v="5"/>
    <s v="No"/>
    <n v="4"/>
    <n v="3"/>
    <s v="Twitter|Instagram"/>
    <m/>
    <m/>
    <m/>
    <m/>
    <m/>
    <m/>
    <m/>
    <s v="No"/>
    <s v="No"/>
    <m/>
    <n v="5"/>
    <n v="5"/>
    <s v="5, muy satisfecho"/>
    <m/>
    <m/>
  </r>
  <r>
    <m/>
    <m/>
    <s v="Humanidades"/>
    <d v="2020-05-20T09:16:00"/>
    <s v="Grado y doble grado"/>
    <x v="6"/>
    <s v="De vez en cuando (1 o 2 veces al mes)"/>
    <s v="Frecuentemente (1 o 2 veces por semana)"/>
    <s v="Creo que voy a acudir con menos frecuencia a la biblioteca y usaré más la biblioteca virtual|Solo haré uso de la biblioteca virtual y de sus recursos electrónicos"/>
    <x v="9"/>
    <s v="F. Filología (Clásicas o General)"/>
    <s v="F. Ciencias de la Información"/>
    <m/>
    <m/>
    <m/>
    <m/>
    <m/>
    <m/>
    <s v="No"/>
    <s v="No"/>
    <n v="3"/>
    <n v="2"/>
    <n v="4"/>
    <n v="3"/>
    <n v="4"/>
    <n v="4"/>
    <n v="3"/>
    <n v="2"/>
    <n v="3"/>
    <n v="4"/>
    <m/>
    <n v="2"/>
    <n v="4"/>
    <n v="3"/>
    <n v="2"/>
    <n v="3"/>
    <s v="No"/>
    <n v="3"/>
    <n v="3"/>
    <s v="No uso ninguna red social"/>
    <m/>
    <m/>
    <m/>
    <m/>
    <m/>
    <m/>
    <m/>
    <s v="No"/>
    <s v="No"/>
    <m/>
    <n v="4"/>
    <n v="3"/>
    <s v="3, normal"/>
    <s v="Igual"/>
    <m/>
  </r>
  <r>
    <m/>
    <m/>
    <s v="Ciencias Sociales"/>
    <d v="2020-05-20T09:14:00"/>
    <s v="Grado y doble grado"/>
    <x v="24"/>
    <s v="De vez en cuando (1 o 2 veces al mes)"/>
    <s v="Nunca"/>
    <s v="Seguiré usando los servicios de la biblioteca con la misma frecuencia que expuse en la pregunta anterior"/>
    <x v="25"/>
    <s v="F. Ciencias Políticas y Sociología"/>
    <m/>
    <s v="Biblioteca pública de vinateros"/>
    <m/>
    <m/>
    <m/>
    <m/>
    <m/>
    <s v="No"/>
    <s v="Sí"/>
    <n v="2"/>
    <n v="1"/>
    <n v="1"/>
    <n v="3"/>
    <n v="5"/>
    <n v="3"/>
    <n v="4"/>
    <n v="1"/>
    <n v="3"/>
    <n v="2"/>
    <m/>
    <n v="3"/>
    <n v="4"/>
    <n v="3"/>
    <n v="1"/>
    <n v="3"/>
    <s v="No"/>
    <n v="4"/>
    <n v="1"/>
    <s v="Youtube|Instagram"/>
    <m/>
    <m/>
    <m/>
    <m/>
    <m/>
    <m/>
    <m/>
    <s v="No"/>
    <s v="No"/>
    <m/>
    <n v="4"/>
    <n v="4"/>
    <s v="4, satisfecho"/>
    <s v="Mejorado"/>
    <m/>
  </r>
  <r>
    <m/>
    <m/>
    <s v="Ciencias Sociales"/>
    <d v="2020-05-20T09:11:00"/>
    <s v="Grado y doble grado"/>
    <x v="10"/>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0"/>
    <s v="F. Ciencias Económicas y Empresariales"/>
    <s v="F. Psicología"/>
    <s v="ESIC, Bibliotecas municipales"/>
    <m/>
    <m/>
    <m/>
    <m/>
    <m/>
    <s v="Sí"/>
    <s v="Sí"/>
    <n v="3"/>
    <n v="1"/>
    <n v="1"/>
    <n v="2"/>
    <n v="1"/>
    <n v="4"/>
    <n v="3"/>
    <n v="2"/>
    <n v="1"/>
    <n v="4"/>
    <m/>
    <n v="1"/>
    <n v="1"/>
    <n v="1"/>
    <n v="1"/>
    <n v="2"/>
    <s v="Sí"/>
    <n v="1"/>
    <n v="2"/>
    <s v="Twitter|Facebook|Youtube|Instagram|LinkedIn"/>
    <m/>
    <m/>
    <m/>
    <m/>
    <m/>
    <m/>
    <m/>
    <s v="No"/>
    <s v="No"/>
    <m/>
    <n v="1"/>
    <n v="1"/>
    <s v="3, normal"/>
    <s v="Igual"/>
    <m/>
  </r>
  <r>
    <m/>
    <m/>
    <s v="Humanidades"/>
    <d v="2020-05-20T09:05:00"/>
    <s v="Doctorado"/>
    <x v="5"/>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6"/>
    <s v="Biblioteca Maria Zambrano (Filología / Derecho)"/>
    <s v="F. Filología (Clásicas o General)"/>
    <m/>
    <m/>
    <m/>
    <m/>
    <m/>
    <m/>
    <s v="Sí"/>
    <s v="Sí"/>
    <n v="5"/>
    <n v="3"/>
    <n v="3"/>
    <n v="3"/>
    <n v="1"/>
    <n v="3"/>
    <n v="1"/>
    <n v="1"/>
    <n v="5"/>
    <n v="4"/>
    <m/>
    <n v="4"/>
    <n v="5"/>
    <n v="2"/>
    <n v="5"/>
    <n v="5"/>
    <s v="Sí"/>
    <n v="4"/>
    <n v="5"/>
    <s v="Twitter|Facebook"/>
    <m/>
    <m/>
    <m/>
    <m/>
    <m/>
    <m/>
    <m/>
    <s v="No"/>
    <s v="No"/>
    <m/>
    <n v="5"/>
    <n v="5"/>
    <s v="5, muy satisfecho"/>
    <s v="Mejorado mucho"/>
    <s v="Estoy muy contenta con el personal de la bilioteca de Filosofía, porque me han ofrecido muy buena información, me han asesorado y me han ayudado cuando tenía dificultades para encontrar algunas obras. A veces es complicado localizar algunas obras en el buscador de Cisne, a pesar de que también el personal me asesorado en la búsqueda."/>
  </r>
  <r>
    <m/>
    <m/>
    <s v="Humanidades"/>
    <d v="2020-05-20T09:03:00"/>
    <s v="Grado y doble grado"/>
    <x v="5"/>
    <s v="Muy frecuentemente (3 o más veces por semana)"/>
    <s v="Muy frecuentemente (3 o más veces por semana)"/>
    <s v="Seguiré usando los servicios de la biblioteca con la misma frecuencia que expuse en la pregunta anterior"/>
    <x v="8"/>
    <s v="F. Filosofía"/>
    <s v="F. Ciencias Políticas y Sociología"/>
    <s v="Biblioteca Central José Luis Sampedro"/>
    <m/>
    <m/>
    <m/>
    <m/>
    <m/>
    <s v="Sí"/>
    <s v="Sí"/>
    <n v="5"/>
    <n v="1"/>
    <n v="2"/>
    <n v="2"/>
    <n v="5"/>
    <n v="4"/>
    <n v="4"/>
    <n v="2"/>
    <n v="5"/>
    <n v="5"/>
    <m/>
    <n v="5"/>
    <n v="5"/>
    <n v="5"/>
    <n v="5"/>
    <n v="5"/>
    <s v="Sí"/>
    <n v="4"/>
    <n v="3"/>
    <s v="Youtube"/>
    <m/>
    <m/>
    <m/>
    <m/>
    <m/>
    <m/>
    <m/>
    <s v="Sí"/>
    <s v="No"/>
    <m/>
    <n v="5"/>
    <n v="4"/>
    <s v="5, muy satisfecho"/>
    <s v="Mejorado"/>
    <m/>
  </r>
  <r>
    <m/>
    <m/>
    <s v="Ciencias de la Salud"/>
    <d v="2020-05-20T09:01:00"/>
    <s v="Máster"/>
    <x v="18"/>
    <s v="Nunca"/>
    <s v="Frecuentemente (1 o 2 veces por semana)"/>
    <s v="Solo haré uso de la biblioteca virtual y de sus recursos electrónicos"/>
    <x v="18"/>
    <m/>
    <m/>
    <m/>
    <m/>
    <m/>
    <m/>
    <m/>
    <m/>
    <s v="No"/>
    <s v="No"/>
    <n v="1"/>
    <n v="5"/>
    <n v="5"/>
    <n v="5"/>
    <n v="2"/>
    <n v="5"/>
    <n v="1"/>
    <n v="1"/>
    <n v="2"/>
    <n v="4"/>
    <m/>
    <n v="4"/>
    <n v="4"/>
    <n v="4"/>
    <n v="4"/>
    <n v="4"/>
    <s v="No"/>
    <n v="4"/>
    <n v="1"/>
    <s v="Instagram"/>
    <m/>
    <m/>
    <m/>
    <m/>
    <m/>
    <m/>
    <m/>
    <s v="Sí"/>
    <s v="No"/>
    <m/>
    <n v="4"/>
    <n v="4"/>
    <s v="3, normal"/>
    <s v="Mejorado"/>
    <m/>
  </r>
  <r>
    <m/>
    <m/>
    <s v="Ciencias de la Salud"/>
    <d v="2020-05-20T08:58:00"/>
    <s v="Grado y doble grado"/>
    <x v="12"/>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5"/>
    <s v="F. Medicina"/>
    <s v="F. Odontología"/>
    <m/>
    <m/>
    <m/>
    <m/>
    <m/>
    <m/>
    <s v="No"/>
    <s v="Sí"/>
    <n v="5"/>
    <n v="1"/>
    <n v="1"/>
    <n v="1"/>
    <n v="5"/>
    <n v="5"/>
    <n v="5"/>
    <n v="1"/>
    <n v="3"/>
    <n v="3"/>
    <m/>
    <n v="1"/>
    <n v="4"/>
    <n v="1"/>
    <n v="3"/>
    <n v="2"/>
    <s v="No"/>
    <n v="2"/>
    <n v="1"/>
    <s v="Youtube|Instagram"/>
    <m/>
    <m/>
    <m/>
    <m/>
    <m/>
    <m/>
    <m/>
    <s v="Sí"/>
    <s v="Sí"/>
    <m/>
    <n v="4"/>
    <n v="3"/>
    <s v="4, satisfecho"/>
    <s v="Mejorado"/>
    <m/>
  </r>
  <r>
    <m/>
    <m/>
    <s v="Ciencias Experimentales"/>
    <d v="2020-05-20T08:58:00"/>
    <s v="Grado y doble grado"/>
    <x v="16"/>
    <s v="Muy frecuentemente (3 o más veces por semana)"/>
    <s v="Nunca"/>
    <s v="Seguiré usando los servicios de la biblioteca con la misma frecuencia que expuse en la pregunta anterior|Creo que voy a acudir con menos frecuencia a la biblioteca y usaré más la biblioteca virtual"/>
    <x v="17"/>
    <s v="F. Ciencias Biológicas"/>
    <s v="F. Ciencias Físicas"/>
    <m/>
    <m/>
    <m/>
    <m/>
    <m/>
    <m/>
    <s v="Sí"/>
    <s v="No"/>
    <n v="4"/>
    <n v="1"/>
    <n v="1"/>
    <n v="1"/>
    <n v="5"/>
    <n v="1"/>
    <n v="5"/>
    <n v="1"/>
    <n v="5"/>
    <n v="5"/>
    <m/>
    <n v="4"/>
    <n v="5"/>
    <n v="4"/>
    <n v="4"/>
    <n v="5"/>
    <s v="No"/>
    <n v="4"/>
    <n v="4"/>
    <s v="Twitter|Instagram"/>
    <m/>
    <m/>
    <m/>
    <m/>
    <m/>
    <m/>
    <m/>
    <s v="No"/>
    <s v="No"/>
    <m/>
    <n v="5"/>
    <n v="4"/>
    <s v="4, satisfecho"/>
    <s v="Igual"/>
    <m/>
  </r>
  <r>
    <m/>
    <m/>
    <s v="Ciencias de la Salud"/>
    <d v="2020-05-20T08:40:00"/>
    <s v="Grado y doble grado"/>
    <x v="4"/>
    <s v="Frecuentemente (1 o 2 veces por semana)"/>
    <s v="De vez en cuando (1 o 2 veces al mes)"/>
    <s v="Seguiré usando los servicios de la biblioteca con la misma frecuencia que expuse en la pregunta anterior"/>
    <x v="4"/>
    <s v="Biblioteca Maria Zambrano (Filología / Derecho)"/>
    <s v="F. Farmacia"/>
    <m/>
    <m/>
    <m/>
    <m/>
    <m/>
    <m/>
    <s v="No"/>
    <s v="Sí"/>
    <n v="2"/>
    <n v="1"/>
    <n v="2"/>
    <n v="2"/>
    <n v="4"/>
    <n v="5"/>
    <n v="3"/>
    <n v="1"/>
    <n v="4"/>
    <n v="5"/>
    <m/>
    <n v="5"/>
    <n v="5"/>
    <n v="4"/>
    <n v="3"/>
    <n v="4"/>
    <s v="No"/>
    <n v="4"/>
    <n v="1"/>
    <s v="Twitter|Youtube|Instagram"/>
    <m/>
    <m/>
    <m/>
    <m/>
    <m/>
    <m/>
    <m/>
    <s v="No"/>
    <s v="Sí"/>
    <s v="Útil"/>
    <n v="4"/>
    <n v="4"/>
    <s v="4, satisfecho"/>
    <s v="Igual"/>
    <m/>
  </r>
  <r>
    <m/>
    <m/>
    <s v="Humanidades"/>
    <d v="2020-05-20T08:30:00"/>
    <s v="Doctorado"/>
    <x v="6"/>
    <s v="Frecuentemente (1 o 2 veces por semana)"/>
    <s v="Muy frecuentemente (3 o más veces por semana)"/>
    <s v="Seguiré usando los servicios de la biblioteca con la misma frecuencia que expuse en la pregunta anterior"/>
    <x v="7"/>
    <s v="Biblioteca Maria Zambrano (Filología / Derecho)"/>
    <s v="F. Filosofía"/>
    <m/>
    <m/>
    <m/>
    <m/>
    <m/>
    <m/>
    <s v="Sí"/>
    <s v="Sí"/>
    <n v="5"/>
    <n v="5"/>
    <n v="5"/>
    <n v="4"/>
    <n v="5"/>
    <n v="5"/>
    <n v="1"/>
    <n v="3"/>
    <n v="5"/>
    <n v="4"/>
    <m/>
    <n v="5"/>
    <n v="5"/>
    <n v="4"/>
    <n v="5"/>
    <n v="4"/>
    <s v="Sí"/>
    <n v="5"/>
    <n v="5"/>
    <s v="Twitter|Youtube"/>
    <m/>
    <m/>
    <m/>
    <m/>
    <m/>
    <m/>
    <m/>
    <s v="Sí"/>
    <s v="Sí"/>
    <s v="Muy útil"/>
    <n v="5"/>
    <n v="5"/>
    <s v="5, muy satisfecho"/>
    <s v="Mejorado"/>
    <s v="Se podría tener acceso a más colecciones de revistas, pero entiendo que eso no depende enteramente de la biblioteca. Por lo demás, el servicio en Filología A es excelente."/>
  </r>
  <r>
    <m/>
    <m/>
    <s v="Ciencias Experimentales"/>
    <d v="2020-05-20T08:25:00"/>
    <s v="Grado y doble grado"/>
    <x v="20"/>
    <s v="Muy frecuentemente (3 o más veces por semana)"/>
    <s v="Muy frecuentemente (3 o más veces por semana)"/>
    <s v="Creo que voy a acudir con menos frecuencia a la biblioteca y usaré más la biblioteca virtual"/>
    <x v="20"/>
    <m/>
    <m/>
    <m/>
    <m/>
    <m/>
    <m/>
    <m/>
    <m/>
    <s v="Sí"/>
    <s v="Sí"/>
    <n v="3"/>
    <n v="4"/>
    <n v="5"/>
    <n v="1"/>
    <n v="5"/>
    <n v="5"/>
    <n v="5"/>
    <n v="2"/>
    <n v="4"/>
    <n v="5"/>
    <m/>
    <n v="5"/>
    <n v="5"/>
    <n v="4"/>
    <n v="4"/>
    <n v="4"/>
    <s v="Sí"/>
    <n v="3"/>
    <m/>
    <s v="No uso ninguna red social"/>
    <m/>
    <m/>
    <m/>
    <m/>
    <m/>
    <m/>
    <m/>
    <s v="Sí"/>
    <s v="Sí"/>
    <s v="Muy útil"/>
    <n v="5"/>
    <n v="5"/>
    <s v="5, muy satisfecho"/>
    <s v="Igual"/>
    <m/>
  </r>
  <r>
    <m/>
    <m/>
    <s v="Ciencias Sociales"/>
    <d v="2020-05-20T08:24:00"/>
    <s v="Grado y doble grado"/>
    <x v="24"/>
    <s v="Frecuentemente (1 o 2 veces por semana)"/>
    <s v="Muy frecuentemente (3 o más veces por semana)"/>
    <s v="Seguiré usando los servicios de la biblioteca con la misma frecuencia que expuse en la pregunta anterior"/>
    <x v="25"/>
    <s v="F. Ciencias Políticas y Sociología"/>
    <s v="F. Ciencias Económicas y Empresariales"/>
    <m/>
    <m/>
    <m/>
    <m/>
    <m/>
    <m/>
    <s v="No"/>
    <s v="Sí"/>
    <n v="3"/>
    <n v="2"/>
    <n v="3"/>
    <n v="1"/>
    <n v="5"/>
    <n v="5"/>
    <n v="5"/>
    <n v="4"/>
    <n v="5"/>
    <n v="4"/>
    <m/>
    <n v="5"/>
    <n v="5"/>
    <n v="4"/>
    <n v="3"/>
    <n v="5"/>
    <s v="Sí"/>
    <n v="4"/>
    <n v="3"/>
    <s v="Twitter|Youtube|Instagram"/>
    <m/>
    <m/>
    <m/>
    <m/>
    <m/>
    <m/>
    <m/>
    <s v="Sí"/>
    <s v="No"/>
    <m/>
    <n v="5"/>
    <n v="5"/>
    <s v="5, muy satisfecho"/>
    <s v="Mejorado"/>
    <m/>
  </r>
  <r>
    <m/>
    <m/>
    <s v="Ciencias de la Salud"/>
    <d v="2020-05-20T08:22:00"/>
    <s v="Grado y doble grado"/>
    <x v="9"/>
    <s v="Frecuentemente (1 o 2 veces por semana)"/>
    <s v="De vez en cuando (1 o 2 veces al mes)"/>
    <s v="Seguiré usando los servicios de la biblioteca con la misma frecuencia que expuse en la pregunta anterior"/>
    <x v="5"/>
    <s v="F. Odontología"/>
    <s v="F. Farmacia"/>
    <m/>
    <m/>
    <m/>
    <m/>
    <m/>
    <m/>
    <s v="Sí"/>
    <s v="Sí"/>
    <n v="2"/>
    <n v="1"/>
    <n v="2"/>
    <n v="1"/>
    <n v="5"/>
    <n v="4"/>
    <n v="5"/>
    <n v="1"/>
    <n v="5"/>
    <n v="5"/>
    <m/>
    <n v="5"/>
    <n v="5"/>
    <n v="5"/>
    <n v="5"/>
    <n v="4"/>
    <s v="Sí"/>
    <n v="5"/>
    <n v="3"/>
    <s v="Youtube|Instagram"/>
    <m/>
    <m/>
    <m/>
    <m/>
    <m/>
    <m/>
    <m/>
    <s v="No"/>
    <s v="No"/>
    <m/>
    <n v="5"/>
    <n v="5"/>
    <s v="5, muy satisfecho"/>
    <s v="Igual"/>
    <m/>
  </r>
  <r>
    <m/>
    <m/>
    <s v="Humanidades"/>
    <d v="2020-05-20T08:19:00"/>
    <s v="Doctorado"/>
    <x v="5"/>
    <s v="De vez en cuando (1 o 2 veces al mes)"/>
    <s v="Frecuentemente (1 o 2 veces por semana)"/>
    <s v="Creo que voy a acudir con menos frecuencia a la biblioteca y usaré más la biblioteca virtual|Tengo que ir necesariamente para consultar los documentos que están ubicados en la biblioteca"/>
    <x v="6"/>
    <s v="F. Filología (Clásicas o General)"/>
    <s v="F. Geografía e Historia"/>
    <m/>
    <m/>
    <m/>
    <m/>
    <m/>
    <m/>
    <s v="No"/>
    <s v="Sí"/>
    <n v="5"/>
    <n v="3"/>
    <n v="5"/>
    <n v="5"/>
    <n v="1"/>
    <n v="5"/>
    <n v="2"/>
    <n v="1"/>
    <n v="5"/>
    <n v="4"/>
    <m/>
    <n v="3"/>
    <n v="4"/>
    <n v="2"/>
    <n v="2"/>
    <n v="4"/>
    <s v="No"/>
    <n v="3"/>
    <m/>
    <s v="No uso ninguna red social"/>
    <m/>
    <m/>
    <m/>
    <m/>
    <m/>
    <m/>
    <m/>
    <s v="Sí"/>
    <s v="Sí"/>
    <s v="Útil"/>
    <n v="4"/>
    <n v="5"/>
    <s v="4, satisfecho"/>
    <s v="Empeorado"/>
    <s v="El nuevo sistema para renovar libros me ha dado muchos problemas, no pudiendo renovar en muchas ocasiones, sin que el libro estuviera reservado por otra persona. Lo consulté con el personal de la biblioteca, e incluso escribí varios emails a los responsables del sistema. Nunca obtuve respuesta."/>
  </r>
  <r>
    <m/>
    <m/>
    <s v="Humanidades"/>
    <d v="2020-05-20T08:09:00"/>
    <s v="Grado y doble grado"/>
    <x v="2"/>
    <s v="Solo en época de exámenes"/>
    <s v="Solo en época de exámenes"/>
    <s v="Creo que voy a acudir con menos frecuencia a la biblioteca y usaré más la biblioteca virtual"/>
    <x v="2"/>
    <s v="Biblioteca Maria Zambrano (Filología / Derecho)"/>
    <s v="F. Ciencias Políticas y Sociología"/>
    <m/>
    <m/>
    <m/>
    <m/>
    <m/>
    <m/>
    <s v="No"/>
    <s v="Sí"/>
    <n v="1"/>
    <n v="2"/>
    <n v="4"/>
    <n v="3"/>
    <n v="4"/>
    <n v="5"/>
    <n v="4"/>
    <n v="1"/>
    <n v="3"/>
    <n v="3"/>
    <m/>
    <n v="4"/>
    <n v="3"/>
    <n v="4"/>
    <n v="3"/>
    <n v="4"/>
    <s v="No"/>
    <n v="3"/>
    <n v="1"/>
    <s v="Facebook|Instagram"/>
    <m/>
    <m/>
    <m/>
    <m/>
    <m/>
    <m/>
    <m/>
    <s v="Sí"/>
    <s v="No"/>
    <m/>
    <n v="3"/>
    <n v="3"/>
    <s v="4, satisfecho"/>
    <s v="Mejorado"/>
    <m/>
  </r>
  <r>
    <m/>
    <m/>
    <s v="Humanidades"/>
    <d v="2020-05-20T06:37:00"/>
    <s v="Doctorado"/>
    <x v="7"/>
    <s v="Muy frecuentemente (3 o más veces por semana)"/>
    <s v="Frecuentemente (1 o 2 veces por semana)"/>
    <s v="Tengo que ir necesariamente para consultar los documentos que están ubicados en la biblioteca"/>
    <x v="14"/>
    <s v="F. Ciencias de la Documentación"/>
    <m/>
    <m/>
    <m/>
    <m/>
    <m/>
    <m/>
    <m/>
    <s v="Sí"/>
    <s v="Sí"/>
    <n v="5"/>
    <n v="3"/>
    <n v="2"/>
    <n v="1"/>
    <n v="1"/>
    <n v="5"/>
    <n v="1"/>
    <n v="1"/>
    <n v="4"/>
    <n v="5"/>
    <m/>
    <n v="5"/>
    <n v="5"/>
    <n v="4"/>
    <n v="3"/>
    <n v="3"/>
    <s v="Sí"/>
    <n v="4"/>
    <n v="2"/>
    <s v="Twitter|Instagram"/>
    <m/>
    <m/>
    <m/>
    <m/>
    <m/>
    <m/>
    <m/>
    <s v="Sí"/>
    <s v="No"/>
    <m/>
    <n v="5"/>
    <n v="5"/>
    <s v="4, satisfecho"/>
    <s v="Mejorado"/>
    <m/>
  </r>
  <r>
    <m/>
    <m/>
    <s v="Ciencias Sociales"/>
    <d v="2020-05-20T05:51:00"/>
    <s v="Doctorado"/>
    <x v="1"/>
    <s v="Nunca"/>
    <s v="Frecuentemente (1 o 2 veces por semana)"/>
    <s v="Seguiré usando los servicios de la biblioteca con la misma frecuencia que expuse en la pregunta anterior"/>
    <x v="24"/>
    <m/>
    <m/>
    <m/>
    <m/>
    <m/>
    <m/>
    <m/>
    <m/>
    <s v="No"/>
    <s v="No"/>
    <m/>
    <n v="3"/>
    <n v="2"/>
    <n v="4"/>
    <n v="3"/>
    <n v="3"/>
    <n v="1"/>
    <n v="2"/>
    <n v="5"/>
    <n v="5"/>
    <m/>
    <n v="5"/>
    <n v="5"/>
    <n v="5"/>
    <n v="4"/>
    <n v="4"/>
    <s v="No"/>
    <n v="4"/>
    <n v="5"/>
    <s v="Twitter|Facebook|Youtube"/>
    <m/>
    <m/>
    <m/>
    <m/>
    <m/>
    <m/>
    <m/>
    <s v="Sí"/>
    <s v="No"/>
    <m/>
    <m/>
    <m/>
    <s v="5, muy satisfecho"/>
    <m/>
    <m/>
  </r>
  <r>
    <m/>
    <m/>
    <s v="Humanidades"/>
    <d v="2020-05-20T05:42:00"/>
    <s v="Grado y doble grado"/>
    <x v="7"/>
    <s v="Frecuentemente (1 o 2 veces por semana)"/>
    <s v="Frecuentemente (1 o 2 veces por semana)"/>
    <s v="Solo haré uso de la biblioteca virtual y de sus recursos electrónicos"/>
    <x v="24"/>
    <m/>
    <m/>
    <m/>
    <m/>
    <m/>
    <m/>
    <m/>
    <m/>
    <s v="No"/>
    <s v="Sí"/>
    <n v="2"/>
    <n v="3"/>
    <n v="2"/>
    <n v="5"/>
    <n v="3"/>
    <n v="5"/>
    <n v="2"/>
    <n v="4"/>
    <n v="2"/>
    <n v="3"/>
    <m/>
    <n v="2"/>
    <n v="1"/>
    <n v="3"/>
    <n v="2"/>
    <n v="3"/>
    <s v="No"/>
    <n v="2"/>
    <n v="2"/>
    <s v="Youtube"/>
    <m/>
    <m/>
    <m/>
    <m/>
    <m/>
    <m/>
    <m/>
    <s v="No"/>
    <s v="No"/>
    <m/>
    <n v="3"/>
    <n v="5"/>
    <s v="3, normal"/>
    <s v="Igual"/>
    <m/>
  </r>
  <r>
    <m/>
    <m/>
    <s v="Ciencias de la Salud"/>
    <d v="2020-05-20T05:05:00"/>
    <s v="Máster"/>
    <x v="4"/>
    <s v="Nunca"/>
    <s v="De vez en cuando (1 o 2 veces al mes)"/>
    <s v="Creo que voy a acudir con menos frecuencia a la biblioteca y usaré más la biblioteca virtual"/>
    <x v="24"/>
    <m/>
    <m/>
    <m/>
    <m/>
    <m/>
    <m/>
    <m/>
    <m/>
    <m/>
    <s v="No"/>
    <n v="2"/>
    <n v="4"/>
    <n v="4"/>
    <n v="4"/>
    <n v="4"/>
    <n v="4"/>
    <m/>
    <n v="4"/>
    <n v="2"/>
    <n v="3"/>
    <m/>
    <n v="3"/>
    <n v="2"/>
    <n v="2"/>
    <n v="2"/>
    <n v="2"/>
    <s v="No"/>
    <n v="2"/>
    <n v="2"/>
    <s v="Facebook|Instagram|LinkedIn"/>
    <m/>
    <m/>
    <m/>
    <m/>
    <m/>
    <m/>
    <m/>
    <s v="No"/>
    <s v="No"/>
    <m/>
    <m/>
    <m/>
    <s v="3, normal"/>
    <s v="Igual"/>
    <m/>
  </r>
  <r>
    <m/>
    <m/>
    <s v="Humanidades"/>
    <d v="2020-05-20T04:11:00"/>
    <s v="Grado y doble grado"/>
    <x v="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8"/>
    <s v="F. Bellas Artes"/>
    <s v="F. Filología (Clásicas o General)"/>
    <s v="Bibliotecas públicas de la Comunidad de Madrid"/>
    <m/>
    <m/>
    <m/>
    <m/>
    <m/>
    <s v="No"/>
    <s v="Sí"/>
    <n v="5"/>
    <n v="3"/>
    <n v="1"/>
    <n v="1"/>
    <n v="4"/>
    <n v="4"/>
    <n v="4"/>
    <n v="3"/>
    <n v="3"/>
    <n v="4"/>
    <m/>
    <n v="4"/>
    <n v="3"/>
    <n v="5"/>
    <n v="5"/>
    <n v="3"/>
    <s v="No"/>
    <n v="3"/>
    <n v="2"/>
    <s v="Twitter|Youtube|Instagram"/>
    <m/>
    <m/>
    <m/>
    <m/>
    <m/>
    <m/>
    <m/>
    <s v="Sí"/>
    <s v="No"/>
    <m/>
    <n v="3"/>
    <n v="2"/>
    <s v="5, muy satisfecho"/>
    <s v="Mejorado"/>
    <m/>
  </r>
  <r>
    <m/>
    <m/>
    <s v="Ciencias de la Salud"/>
    <d v="2020-05-20T04:03:00"/>
    <s v="Grado y doble grado"/>
    <x v="12"/>
    <s v="De vez en cuando (1 o 2 veces al mes)"/>
    <s v="Frecuentemente (1 o 2 veces por semana)"/>
    <s v="Creo que voy a acudir con menos frecuencia a la biblioteca y usaré más la biblioteca virtual"/>
    <x v="15"/>
    <s v="F. Trabajo Social"/>
    <m/>
    <m/>
    <m/>
    <m/>
    <m/>
    <m/>
    <m/>
    <s v="No"/>
    <s v="Sí"/>
    <n v="3"/>
    <n v="3"/>
    <n v="3"/>
    <n v="4"/>
    <n v="3"/>
    <n v="2"/>
    <n v="3"/>
    <n v="3"/>
    <n v="3"/>
    <n v="3"/>
    <m/>
    <n v="4"/>
    <n v="5"/>
    <n v="5"/>
    <n v="4"/>
    <n v="4"/>
    <s v="No"/>
    <n v="4"/>
    <n v="4"/>
    <s v="Facebook"/>
    <m/>
    <m/>
    <m/>
    <m/>
    <m/>
    <m/>
    <m/>
    <s v="Sí"/>
    <s v="Sí"/>
    <m/>
    <n v="4"/>
    <n v="3"/>
    <s v="4, satisfecho"/>
    <s v="Mejorado"/>
    <s v="Poner más dispensación de cada manual o libro"/>
  </r>
  <r>
    <m/>
    <m/>
    <s v="Ciencias Sociales"/>
    <d v="2020-05-20T03:32:00"/>
    <s v="Máster"/>
    <x v="10"/>
    <s v="Solo en época de exámenes"/>
    <s v="Solo en época de exámenes"/>
    <s v="Creo que voy a acudir con menos frecuencia a la biblioteca y usaré más la biblioteca virtual"/>
    <x v="10"/>
    <m/>
    <m/>
    <s v="Universidad de Alcalá"/>
    <m/>
    <m/>
    <m/>
    <m/>
    <m/>
    <s v="Sí"/>
    <s v="Sí"/>
    <n v="4"/>
    <n v="4"/>
    <n v="4"/>
    <n v="4"/>
    <n v="4"/>
    <n v="3"/>
    <n v="4"/>
    <n v="4"/>
    <n v="4"/>
    <n v="4"/>
    <m/>
    <n v="4"/>
    <n v="4"/>
    <n v="4"/>
    <n v="4"/>
    <n v="4"/>
    <s v="No"/>
    <n v="4"/>
    <n v="4"/>
    <s v="Twitter|Youtube|Instagram"/>
    <m/>
    <m/>
    <m/>
    <m/>
    <m/>
    <m/>
    <m/>
    <s v="No"/>
    <s v="No"/>
    <m/>
    <n v="4"/>
    <n v="4"/>
    <s v="4, satisfecho"/>
    <s v="Mejorado"/>
    <m/>
  </r>
  <r>
    <m/>
    <m/>
    <s v="Ciencias de la Salud"/>
    <d v="2020-05-20T03:23:00"/>
    <s v="Grado y doble grado"/>
    <x v="12"/>
    <s v="Frecuentemente (1 o 2 veces por semana)"/>
    <s v="De vez en cuando (1 o 2 veces al mes)"/>
    <s v="Seguiré usando los servicios de la biblioteca con la misma frecuencia que expuse en la pregunta anterior|Procuraré buscar la información que necesito fuera de la biblioteca"/>
    <x v="15"/>
    <s v="F. Medicina"/>
    <m/>
    <s v="Biblioteca de mi pueblo"/>
    <m/>
    <m/>
    <m/>
    <m/>
    <m/>
    <s v="Sí"/>
    <s v="Sí"/>
    <n v="2"/>
    <n v="2"/>
    <n v="4"/>
    <n v="5"/>
    <n v="5"/>
    <n v="5"/>
    <n v="5"/>
    <n v="5"/>
    <n v="3"/>
    <n v="5"/>
    <m/>
    <n v="2"/>
    <n v="4"/>
    <n v="4"/>
    <n v="3"/>
    <n v="4"/>
    <s v="Sí"/>
    <n v="4"/>
    <n v="2"/>
    <s v="Twitter|Youtube|Instagram"/>
    <m/>
    <m/>
    <m/>
    <m/>
    <m/>
    <m/>
    <m/>
    <s v="Sí"/>
    <s v="No"/>
    <m/>
    <n v="4"/>
    <n v="3"/>
    <s v="4, satisfecho"/>
    <s v="Mejorado"/>
    <m/>
  </r>
  <r>
    <m/>
    <m/>
    <s v="Ciencias Experimentales"/>
    <d v="2020-05-20T03:19:00"/>
    <s v="Grado y doble grado"/>
    <x v="19"/>
    <s v="Solo en época de exámenes"/>
    <s v="Nunca"/>
    <s v="Seguiré usando los servicios de la biblioteca con la misma frecuencia que expuse en la pregunta anterior"/>
    <x v="19"/>
    <m/>
    <m/>
    <s v="la biblioteca de mi colegio mayor"/>
    <m/>
    <m/>
    <m/>
    <m/>
    <m/>
    <s v="No"/>
    <s v="No"/>
    <n v="1"/>
    <n v="1"/>
    <n v="1"/>
    <n v="5"/>
    <n v="4"/>
    <n v="5"/>
    <n v="5"/>
    <n v="3"/>
    <n v="1"/>
    <n v="1"/>
    <m/>
    <n v="3"/>
    <n v="3"/>
    <n v="3"/>
    <n v="3"/>
    <n v="3"/>
    <s v="No"/>
    <n v="1"/>
    <n v="1"/>
    <s v="Twitter|Youtube|Instagram"/>
    <m/>
    <m/>
    <m/>
    <m/>
    <m/>
    <m/>
    <m/>
    <s v="No"/>
    <s v="No"/>
    <m/>
    <n v="3"/>
    <n v="3"/>
    <s v="2, insatisfecho"/>
    <s v="Igual"/>
    <m/>
  </r>
  <r>
    <m/>
    <m/>
    <s v="Humanidades"/>
    <d v="2020-05-20T03:04:00"/>
    <s v="Grado y doble grado"/>
    <x v="7"/>
    <s v="De vez en cuando (1 o 2 veces al mes)"/>
    <s v="De vez en cuando (1 o 2 veces al mes)"/>
    <s v="Seguiré usando los servicios de la biblioteca con la misma frecuencia que expuse en la pregunta anterior"/>
    <x v="14"/>
    <s v="Biblioteca Maria Zambrano (Filología / Derecho)"/>
    <s v="F. Filología (Clásicas o General)"/>
    <s v="Biblioteca Municipal Jorge Luis Borges"/>
    <m/>
    <m/>
    <m/>
    <m/>
    <m/>
    <s v="No"/>
    <s v="Sí"/>
    <n v="3"/>
    <n v="2"/>
    <n v="2"/>
    <n v="2"/>
    <n v="5"/>
    <n v="5"/>
    <n v="3"/>
    <n v="2"/>
    <n v="4"/>
    <n v="5"/>
    <m/>
    <n v="5"/>
    <n v="5"/>
    <n v="5"/>
    <n v="5"/>
    <n v="4"/>
    <s v="No"/>
    <n v="5"/>
    <n v="4"/>
    <s v="Facebook|Youtube|Instagram"/>
    <m/>
    <m/>
    <m/>
    <m/>
    <m/>
    <m/>
    <m/>
    <s v="No"/>
    <s v="No"/>
    <m/>
    <n v="5"/>
    <n v="4"/>
    <s v="4, satisfecho"/>
    <s v="Mejorado"/>
    <m/>
  </r>
  <r>
    <m/>
    <m/>
    <s v="Ciencias Experimentales"/>
    <d v="2020-05-20T02:11:00"/>
    <s v="Grado y doble grado"/>
    <x v="19"/>
    <s v="De vez en cuando (1 o 2 veces al mes)"/>
    <s v="Nunca"/>
    <s v="Creo que voy a acudir con menos frecuencia a la biblioteca y usaré más la biblioteca virtual|Procuraré buscar la información que necesito fuera de la biblioteca"/>
    <x v="19"/>
    <m/>
    <m/>
    <m/>
    <m/>
    <m/>
    <m/>
    <m/>
    <m/>
    <s v="Sí"/>
    <s v="Sí"/>
    <n v="4"/>
    <n v="1"/>
    <n v="1"/>
    <n v="1"/>
    <n v="3"/>
    <n v="4"/>
    <n v="4"/>
    <n v="2"/>
    <n v="4"/>
    <n v="3"/>
    <m/>
    <n v="3"/>
    <n v="4"/>
    <m/>
    <n v="1"/>
    <m/>
    <s v="No"/>
    <m/>
    <m/>
    <s v="Youtube|Instagram|No uso ninguna red social"/>
    <m/>
    <m/>
    <m/>
    <m/>
    <m/>
    <m/>
    <m/>
    <s v="No"/>
    <s v="No"/>
    <m/>
    <m/>
    <n v="3"/>
    <s v="4, satisfecho"/>
    <m/>
    <m/>
  </r>
  <r>
    <m/>
    <m/>
    <s v="Ciencias Sociales"/>
    <d v="2020-05-20T01:37:00"/>
    <s v="Grado y doble grado"/>
    <x v="13"/>
    <s v="Frecuentemente (1 o 2 veces por semana)"/>
    <s v="Solo en época de exámenes"/>
    <s v="Tengo que ir necesariamente para consultar los documentos que están ubicados en la biblioteca"/>
    <x v="16"/>
    <s v="Biblioteca Maria Zambrano (Filología / Derecho)"/>
    <s v="F. Bellas Artes"/>
    <m/>
    <m/>
    <m/>
    <m/>
    <m/>
    <m/>
    <s v="Sí"/>
    <s v="Sí"/>
    <n v="4"/>
    <n v="1"/>
    <n v="3"/>
    <n v="3"/>
    <n v="5"/>
    <n v="4"/>
    <n v="5"/>
    <n v="4"/>
    <n v="2"/>
    <n v="5"/>
    <m/>
    <n v="3"/>
    <n v="5"/>
    <n v="5"/>
    <n v="3"/>
    <n v="3"/>
    <s v="No"/>
    <n v="3"/>
    <n v="1"/>
    <s v="Twitter|Instagram"/>
    <m/>
    <m/>
    <m/>
    <m/>
    <m/>
    <m/>
    <m/>
    <s v="No"/>
    <s v="No"/>
    <m/>
    <n v="5"/>
    <n v="5"/>
    <s v="5, muy satisfecho"/>
    <s v="Igual"/>
    <s v="Más libros electrónicos. Hasta ahora no era un problema, pero con el tema de la cuarentena se ha notado la falta de recursos electrónicos. Por no decir que, cuando se agotan los libros en físico, no hay manera de conseguir el material."/>
  </r>
  <r>
    <m/>
    <m/>
    <s v="Ciencias de la Salud"/>
    <d v="2020-05-20T01:01:00"/>
    <s v="Grado y doble grado"/>
    <x v="15"/>
    <s v="Solo en época de exámenes"/>
    <s v="De vez en cuando (1 o 2 veces al mes)"/>
    <s v="Creo que voy a acudir con menos frecuencia a la biblioteca y usaré más la biblioteca virtual|Tengo que ir necesariamente para consultar los documentos que están ubicados en la biblioteca"/>
    <x v="5"/>
    <s v="F. Medicina"/>
    <m/>
    <m/>
    <m/>
    <m/>
    <m/>
    <m/>
    <m/>
    <s v="No"/>
    <s v="Sí"/>
    <n v="1"/>
    <n v="1"/>
    <n v="1"/>
    <n v="1"/>
    <n v="5"/>
    <n v="5"/>
    <n v="5"/>
    <n v="5"/>
    <n v="3"/>
    <n v="4"/>
    <m/>
    <n v="4"/>
    <n v="4"/>
    <n v="2"/>
    <n v="4"/>
    <n v="3"/>
    <s v="No"/>
    <n v="4"/>
    <n v="1"/>
    <s v="Youtube"/>
    <m/>
    <m/>
    <m/>
    <m/>
    <m/>
    <m/>
    <m/>
    <s v="Sí"/>
    <s v="No"/>
    <m/>
    <n v="5"/>
    <n v="5"/>
    <s v="4, satisfecho"/>
    <s v="Igual"/>
    <m/>
  </r>
  <r>
    <m/>
    <m/>
    <s v="Humanidades"/>
    <d v="2020-05-20T01:01:00"/>
    <s v="Grado y doble grado"/>
    <x v="6"/>
    <s v="De vez en cuando (1 o 2 veces al mes)"/>
    <s v="De vez en cuando (1 o 2 veces al mes)"/>
    <s v="Seguiré usando los servicios de la biblioteca con la misma frecuencia que expuse en la pregunta anterior"/>
    <x v="7"/>
    <s v="Biblioteca Maria Zambrano (Filología / Derecho)"/>
    <m/>
    <m/>
    <m/>
    <m/>
    <m/>
    <m/>
    <m/>
    <s v="No"/>
    <s v="Sí"/>
    <n v="3"/>
    <n v="1"/>
    <n v="1"/>
    <n v="4"/>
    <n v="5"/>
    <n v="5"/>
    <n v="5"/>
    <n v="3"/>
    <n v="5"/>
    <n v="5"/>
    <m/>
    <n v="5"/>
    <n v="5"/>
    <n v="5"/>
    <n v="3"/>
    <n v="5"/>
    <s v="No"/>
    <n v="5"/>
    <n v="3"/>
    <s v="No uso ninguna red social"/>
    <m/>
    <m/>
    <m/>
    <m/>
    <m/>
    <m/>
    <m/>
    <s v="No"/>
    <s v="No"/>
    <m/>
    <n v="5"/>
    <n v="5"/>
    <s v="5, muy satisfecho"/>
    <s v="Mejorado"/>
    <s v="Podrían poner algún papel o cartel en la biblioteca física para indicar cómo están organizados los contenidos, porque aún no lo entiendo. Hasta podrían poner un esquema de la biblioteca con los nombres en cada sección (como cuando se reservan online butacas para ir al cine, no sé si me explico), pero con una explicación escrita me conformo. Gracias."/>
  </r>
  <r>
    <m/>
    <m/>
    <s v="Humanidades"/>
    <d v="2020-05-20T00:50:00"/>
    <s v="Máster"/>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Bellas Artes"/>
    <s v="Biblioteca Nacional"/>
    <m/>
    <m/>
    <m/>
    <m/>
    <m/>
    <s v="Sí"/>
    <s v="Sí"/>
    <n v="5"/>
    <n v="3"/>
    <n v="2"/>
    <n v="5"/>
    <n v="2"/>
    <n v="2"/>
    <n v="3"/>
    <n v="2"/>
    <n v="1"/>
    <n v="4"/>
    <m/>
    <n v="2"/>
    <n v="4"/>
    <n v="1"/>
    <n v="2"/>
    <n v="2"/>
    <s v="Sí"/>
    <n v="2"/>
    <n v="2"/>
    <s v="Twitter|Facebook|Youtube|Instagram"/>
    <m/>
    <m/>
    <m/>
    <m/>
    <m/>
    <m/>
    <m/>
    <s v="Sí"/>
    <s v="No"/>
    <m/>
    <n v="4"/>
    <n v="4"/>
    <s v="4, satisfecho"/>
    <s v="Igual"/>
    <s v="Necesidad de digitalizar los libros y revistas para cuando la biblioteque cierre que no se paralice la formación de los alumnos"/>
  </r>
  <r>
    <m/>
    <m/>
    <s v="Ciencias Sociales"/>
    <d v="2020-05-20T00:45:00"/>
    <s v="Grado y doble grado"/>
    <x v="10"/>
    <s v="Muy frecuentemente (3 o más veces por semana)"/>
    <s v="Solo en época de exámenes"/>
    <s v="Seguiré usando los servicios de la biblioteca con la misma frecuencia que expuse en la pregunta anterior"/>
    <x v="8"/>
    <s v="F. Ciencias de la Información"/>
    <s v="F. Ciencias Geológicas"/>
    <m/>
    <m/>
    <m/>
    <m/>
    <m/>
    <m/>
    <s v="Sí"/>
    <s v="Sí"/>
    <n v="5"/>
    <n v="1"/>
    <n v="1"/>
    <n v="2"/>
    <n v="2"/>
    <n v="2"/>
    <n v="2"/>
    <m/>
    <n v="2"/>
    <n v="3"/>
    <m/>
    <n v="4"/>
    <n v="4"/>
    <n v="4"/>
    <n v="3"/>
    <n v="4"/>
    <s v="No"/>
    <n v="3"/>
    <n v="3"/>
    <s v="Twitter|Facebook|Youtube|Instagram"/>
    <m/>
    <m/>
    <m/>
    <m/>
    <m/>
    <m/>
    <m/>
    <m/>
    <m/>
    <m/>
    <m/>
    <m/>
    <m/>
    <m/>
    <m/>
  </r>
  <r>
    <m/>
    <m/>
    <s v="Ciencias Sociales"/>
    <d v="2020-05-20T00:44:00"/>
    <s v="Máster"/>
    <x v="10"/>
    <s v="De vez en cuando (1 o 2 veces al mes)"/>
    <s v="Muy frecuentemente (3 o más veces por semana)"/>
    <s v="Tengo que ir necesariamente para consultar los documentos que están ubicados en la biblioteca"/>
    <x v="8"/>
    <m/>
    <m/>
    <s v="UPM Campus Sur y Biblioteca Electrónica UNED"/>
    <m/>
    <m/>
    <m/>
    <m/>
    <m/>
    <s v="No"/>
    <s v="Sí"/>
    <n v="3"/>
    <n v="4"/>
    <n v="4"/>
    <n v="5"/>
    <n v="2"/>
    <n v="5"/>
    <n v="1"/>
    <n v="4"/>
    <n v="5"/>
    <n v="3"/>
    <m/>
    <n v="4"/>
    <n v="5"/>
    <n v="3"/>
    <n v="5"/>
    <n v="1"/>
    <s v="Sí"/>
    <n v="3"/>
    <n v="5"/>
    <s v="No uso ninguna red social"/>
    <m/>
    <m/>
    <m/>
    <m/>
    <m/>
    <m/>
    <m/>
    <s v="No"/>
    <s v="No"/>
    <m/>
    <n v="5"/>
    <n v="5"/>
    <s v="5, muy satisfecho"/>
    <s v="Igual"/>
    <s v="Más y mejores suscripciones a recursos electrónicos de derecho (Oxford Scholarship Online, Cambridge...)"/>
  </r>
  <r>
    <m/>
    <m/>
    <s v="Ciencias de la Salud"/>
    <d v="2020-05-20T00:40:00"/>
    <s v="Grado y doble grado"/>
    <x v="4"/>
    <s v="Frecuentemente (1 o 2 veces por semana)"/>
    <s v="Nunca"/>
    <s v="Seguiré usando los servicios de la biblioteca con la misma frecuencia que expuse en la pregunta anterior"/>
    <x v="4"/>
    <s v="Biblioteca Maria Zambrano (Filología / Derecho)"/>
    <s v="F. Farmacia"/>
    <m/>
    <m/>
    <m/>
    <m/>
    <m/>
    <m/>
    <s v="No"/>
    <s v="Sí"/>
    <n v="1"/>
    <n v="1"/>
    <n v="1"/>
    <n v="1"/>
    <n v="5"/>
    <n v="2"/>
    <n v="5"/>
    <n v="1"/>
    <n v="4"/>
    <n v="5"/>
    <m/>
    <n v="5"/>
    <n v="5"/>
    <n v="3"/>
    <n v="3"/>
    <n v="3"/>
    <s v="No"/>
    <n v="4"/>
    <n v="2"/>
    <s v="Twitter|Youtube|Instagram"/>
    <m/>
    <m/>
    <m/>
    <m/>
    <m/>
    <m/>
    <m/>
    <s v="No"/>
    <s v="No"/>
    <m/>
    <n v="5"/>
    <n v="5"/>
    <s v="5, muy satisfecho"/>
    <s v="Mejorado"/>
    <m/>
  </r>
  <r>
    <m/>
    <m/>
    <s v="Ciencias Experimentales"/>
    <d v="2020-05-20T00:37:00"/>
    <s v="Grado y doble grado"/>
    <x v="14"/>
    <s v="Frecuentemente (1 o 2 veces por semana)"/>
    <s v="Solo en época de exámenes"/>
    <s v="Seguiré usando los servicios de la biblioteca con la misma frecuencia que expuse en la pregunta anterior"/>
    <x v="1"/>
    <m/>
    <m/>
    <s v="Biblioteca Tomás y Valiente en Fuenlabrada"/>
    <m/>
    <m/>
    <m/>
    <m/>
    <m/>
    <s v="Sí"/>
    <s v="Sí"/>
    <n v="4"/>
    <n v="2"/>
    <n v="2"/>
    <n v="2"/>
    <n v="4"/>
    <n v="5"/>
    <n v="5"/>
    <n v="1"/>
    <n v="3"/>
    <n v="4"/>
    <m/>
    <n v="4"/>
    <n v="3"/>
    <n v="2"/>
    <n v="3"/>
    <n v="3"/>
    <s v="Sí"/>
    <n v="3"/>
    <n v="1"/>
    <s v="Facebook|Instagram"/>
    <m/>
    <m/>
    <m/>
    <m/>
    <m/>
    <m/>
    <m/>
    <s v="Sí"/>
    <s v="Sí"/>
    <m/>
    <n v="4"/>
    <n v="4"/>
    <s v="4, satisfecho"/>
    <s v="Igual"/>
    <m/>
  </r>
  <r>
    <m/>
    <m/>
    <s v="Ciencias de la Salud"/>
    <d v="2020-05-20T00:30:00"/>
    <s v="Grado y doble grado"/>
    <x v="23"/>
    <s v="De vez en cuando (1 o 2 veces al mes)"/>
    <s v="Nunca"/>
    <s v="Tengo que ir necesariamente para consultar los documentos que están ubicados en la biblioteca"/>
    <x v="8"/>
    <s v="F. Veterinaria"/>
    <s v="F. Geografía e Historia"/>
    <s v="BIBLIOTECA MANUEL ALVAR MADRID."/>
    <m/>
    <m/>
    <m/>
    <m/>
    <m/>
    <s v="No"/>
    <s v="No"/>
    <n v="5"/>
    <n v="1"/>
    <n v="1"/>
    <n v="1"/>
    <n v="5"/>
    <n v="5"/>
    <n v="5"/>
    <n v="2"/>
    <n v="4"/>
    <n v="4"/>
    <m/>
    <n v="2"/>
    <n v="5"/>
    <n v="5"/>
    <n v="5"/>
    <n v="5"/>
    <s v="No"/>
    <n v="3"/>
    <n v="3"/>
    <s v="Facebook|Instagram"/>
    <m/>
    <m/>
    <m/>
    <m/>
    <m/>
    <m/>
    <m/>
    <s v="Sí"/>
    <s v="Sí"/>
    <m/>
    <n v="5"/>
    <n v="5"/>
    <s v="4, satisfecho"/>
    <s v="Igual"/>
    <m/>
  </r>
  <r>
    <m/>
    <m/>
    <s v="Humanidades"/>
    <d v="2020-05-20T00:26: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8"/>
    <s v="F. Filología (Clásicas o General)"/>
    <m/>
    <m/>
    <m/>
    <m/>
    <m/>
    <m/>
    <m/>
    <s v="Sí"/>
    <s v="Sí"/>
    <n v="5"/>
    <n v="1"/>
    <n v="2"/>
    <n v="3"/>
    <n v="4"/>
    <n v="5"/>
    <n v="2"/>
    <n v="1"/>
    <n v="1"/>
    <n v="4"/>
    <m/>
    <n v="2"/>
    <n v="3"/>
    <n v="4"/>
    <n v="2"/>
    <n v="1"/>
    <s v="Sí"/>
    <n v="3"/>
    <n v="2"/>
    <s v="Twitter|Youtube|Instagram|LinkedIn"/>
    <m/>
    <m/>
    <m/>
    <m/>
    <m/>
    <m/>
    <m/>
    <s v="Sí"/>
    <s v="Sí"/>
    <s v="Útil"/>
    <n v="5"/>
    <n v="5"/>
    <s v="4, satisfecho"/>
    <s v="Mejorado"/>
    <m/>
  </r>
  <r>
    <m/>
    <m/>
    <s v="Humanidades"/>
    <d v="2020-05-20T00:19:00"/>
    <s v="Grado y doble grado"/>
    <x v="6"/>
    <s v="Muy frecuentemente (3 o más veces por semana)"/>
    <s v="Frecuentemente (1 o 2 veces por semana)"/>
    <s v="Seguiré usando los servicios de la biblioteca con la misma frecuencia que expuse en la pregunta anterior"/>
    <x v="8"/>
    <s v="F. Filología (Clásicas o General)"/>
    <s v="F. Geografía e Historia"/>
    <s v="Biblioteca del Retiro Elena Fortun"/>
    <m/>
    <m/>
    <m/>
    <m/>
    <m/>
    <s v="Sí"/>
    <s v="Sí"/>
    <n v="4"/>
    <n v="4"/>
    <n v="4"/>
    <n v="1"/>
    <n v="5"/>
    <n v="4"/>
    <n v="5"/>
    <n v="2"/>
    <n v="5"/>
    <n v="5"/>
    <m/>
    <n v="5"/>
    <n v="5"/>
    <n v="4"/>
    <n v="5"/>
    <n v="5"/>
    <s v="Sí"/>
    <n v="5"/>
    <n v="5"/>
    <s v="Twitter|Facebook|Youtube|Instagram"/>
    <m/>
    <m/>
    <m/>
    <m/>
    <m/>
    <m/>
    <m/>
    <s v="Sí"/>
    <s v="No"/>
    <m/>
    <n v="5"/>
    <n v="5"/>
    <s v="5, muy satisfecho"/>
    <s v="Mejorado"/>
    <s v="El personal de la biblioteca es muy amable, gentil y el ambiente es muy acogedor y respetuoso"/>
  </r>
  <r>
    <m/>
    <m/>
    <s v="Ciencias Experimentales"/>
    <d v="2020-05-20T00:17:00"/>
    <s v="Grado y doble grado"/>
    <x v="20"/>
    <s v="Frecuentemente (1 o 2 veces por semana)"/>
    <s v="Nunca"/>
    <s v="Seguiré usando los servicios de la biblioteca con la misma frecuencia que expuse en la pregunta anterior"/>
    <x v="8"/>
    <s v="F. Ciencias Biológicas"/>
    <m/>
    <m/>
    <m/>
    <m/>
    <m/>
    <m/>
    <m/>
    <s v="No"/>
    <s v="No"/>
    <n v="1"/>
    <n v="1"/>
    <n v="1"/>
    <n v="1"/>
    <n v="5"/>
    <n v="5"/>
    <n v="5"/>
    <n v="1"/>
    <n v="3"/>
    <n v="4"/>
    <m/>
    <n v="2"/>
    <n v="3"/>
    <n v="2"/>
    <n v="3"/>
    <n v="4"/>
    <s v="No"/>
    <n v="3"/>
    <n v="3"/>
    <s v="Youtube|Instagram"/>
    <m/>
    <m/>
    <m/>
    <m/>
    <m/>
    <m/>
    <m/>
    <s v="No"/>
    <s v="No"/>
    <m/>
    <n v="4"/>
    <n v="4"/>
    <s v="3, normal"/>
    <m/>
    <m/>
  </r>
  <r>
    <m/>
    <m/>
    <s v="Humanidades"/>
    <d v="2020-05-20T00:08:00"/>
    <s v="Grado y doble grado"/>
    <x v="6"/>
    <s v="Muy frecuentemente (3 o más veces por semana)"/>
    <s v="Nunca"/>
    <s v="Seguiré usando los servicios de la biblioteca con la misma frecuencia que expuse en la pregunta anterior"/>
    <x v="8"/>
    <m/>
    <m/>
    <m/>
    <m/>
    <m/>
    <m/>
    <m/>
    <m/>
    <s v="No"/>
    <s v="Sí"/>
    <n v="2"/>
    <n v="3"/>
    <n v="4"/>
    <n v="5"/>
    <n v="1"/>
    <n v="3"/>
    <n v="5"/>
    <n v="1"/>
    <n v="1"/>
    <n v="4"/>
    <m/>
    <n v="5"/>
    <n v="5"/>
    <n v="5"/>
    <m/>
    <m/>
    <s v="Sí"/>
    <n v="4"/>
    <n v="5"/>
    <s v="Youtube|Instagram"/>
    <m/>
    <m/>
    <m/>
    <m/>
    <m/>
    <m/>
    <m/>
    <s v="No"/>
    <s v="No"/>
    <m/>
    <n v="5"/>
    <n v="4"/>
    <s v="5, muy satisfecho"/>
    <s v="Igual"/>
    <m/>
  </r>
  <r>
    <m/>
    <m/>
    <s v="Ciencias de la Salud"/>
    <d v="2020-05-20T00:04:00"/>
    <s v="Grado y doble grado"/>
    <x v="4"/>
    <s v="Muy frecuentemente (3 o más veces por semana)"/>
    <s v="Nunca"/>
    <s v="Seguiré usando los servicios de la biblioteca con la misma frecuencia que expuse en la pregunta anterior"/>
    <x v="5"/>
    <s v="F. Medicina"/>
    <s v="Biblioteca Maria Zambrano (Filología / Derecho)"/>
    <m/>
    <m/>
    <m/>
    <m/>
    <m/>
    <m/>
    <s v="No"/>
    <s v="Sí"/>
    <n v="4"/>
    <n v="1"/>
    <n v="1"/>
    <n v="4"/>
    <n v="2"/>
    <n v="1"/>
    <n v="5"/>
    <n v="5"/>
    <n v="2"/>
    <n v="2"/>
    <m/>
    <n v="2"/>
    <n v="2"/>
    <n v="1"/>
    <n v="1"/>
    <n v="1"/>
    <s v="Sí"/>
    <n v="1"/>
    <n v="2"/>
    <s v="Twitter|Youtube|Instagram"/>
    <m/>
    <m/>
    <m/>
    <m/>
    <m/>
    <m/>
    <m/>
    <s v="No"/>
    <s v="No"/>
    <m/>
    <n v="3"/>
    <n v="1"/>
    <s v="1, muy insatisfecho"/>
    <s v="Mejorado"/>
    <m/>
  </r>
  <r>
    <m/>
    <m/>
    <s v="Ciencias de la Salud"/>
    <d v="2020-05-19T23:56:00"/>
    <s v="Máster"/>
    <x v="22"/>
    <s v="Frecuentemente (1 o 2 veces por semana)"/>
    <s v="Frecuentemente (1 o 2 veces por semana)"/>
    <s v="Creo que voy a acudir con menos frecuencia a la biblioteca y usaré más la biblioteca virtual"/>
    <x v="22"/>
    <s v="F. Medicina"/>
    <m/>
    <m/>
    <m/>
    <m/>
    <m/>
    <m/>
    <m/>
    <s v="No"/>
    <s v="Sí"/>
    <n v="5"/>
    <n v="1"/>
    <n v="2"/>
    <n v="1"/>
    <n v="3"/>
    <n v="5"/>
    <n v="3"/>
    <n v="1"/>
    <n v="2"/>
    <n v="5"/>
    <m/>
    <n v="3"/>
    <n v="3"/>
    <n v="3"/>
    <n v="3"/>
    <n v="3"/>
    <s v="No"/>
    <n v="3"/>
    <n v="1"/>
    <s v="Twitter|Facebook|Youtube|Instagram"/>
    <m/>
    <m/>
    <m/>
    <m/>
    <m/>
    <m/>
    <m/>
    <s v="No"/>
    <s v="Sí"/>
    <s v="Normal"/>
    <n v="3"/>
    <n v="3"/>
    <s v="3, normal"/>
    <s v="Igual"/>
    <s v="Hay personal de la biblioteca muy amable y otros muy desagradables, perfectamente se ve la diferencia a simple vista."/>
  </r>
  <r>
    <m/>
    <m/>
    <s v="Humanidades"/>
    <d v="2020-05-19T23:54:00"/>
    <m/>
    <x v="2"/>
    <s v="Solo en época de exámenes"/>
    <s v="Solo en época de exámenes"/>
    <s v="Seguiré usando los servicios de la biblioteca con la misma frecuencia que expuse en la pregunta anterior"/>
    <x v="2"/>
    <m/>
    <m/>
    <m/>
    <m/>
    <m/>
    <m/>
    <m/>
    <m/>
    <s v="No"/>
    <s v="No"/>
    <n v="2"/>
    <n v="1"/>
    <n v="1"/>
    <n v="3"/>
    <n v="4"/>
    <n v="3"/>
    <n v="3"/>
    <n v="4"/>
    <n v="4"/>
    <n v="4"/>
    <m/>
    <n v="4"/>
    <n v="4"/>
    <n v="4"/>
    <n v="4"/>
    <n v="4"/>
    <s v="Sí"/>
    <n v="4"/>
    <n v="4"/>
    <s v="Twitter|Facebook|Youtube|LinkedIn"/>
    <m/>
    <m/>
    <m/>
    <m/>
    <m/>
    <m/>
    <m/>
    <s v="Sí"/>
    <s v="No"/>
    <m/>
    <n v="4"/>
    <n v="4"/>
    <s v="3, normal"/>
    <s v="Mejorado"/>
    <m/>
  </r>
  <r>
    <m/>
    <m/>
    <s v="Ciencias Experimentales"/>
    <d v="2020-05-19T23:50:00"/>
    <s v="Otros (Universidad para mayores, títulos propios, curso de idiomas, etc)"/>
    <x v="19"/>
    <s v="De vez en cuando (1 o 2 veces al mes)"/>
    <s v="De vez en cuando (1 o 2 veces al mes)"/>
    <s v="Creo que voy a acudir con menos frecuencia a la biblioteca y usaré más la biblioteca virtual"/>
    <x v="19"/>
    <m/>
    <m/>
    <m/>
    <m/>
    <m/>
    <m/>
    <m/>
    <m/>
    <s v="No"/>
    <s v="Sí"/>
    <n v="1"/>
    <n v="1"/>
    <n v="1"/>
    <n v="1"/>
    <n v="4"/>
    <n v="4"/>
    <n v="2"/>
    <n v="1"/>
    <n v="4"/>
    <n v="3"/>
    <m/>
    <n v="4"/>
    <n v="5"/>
    <n v="3"/>
    <n v="4"/>
    <n v="3"/>
    <s v="No"/>
    <n v="3"/>
    <n v="4"/>
    <s v="Twitter|Facebook|Youtube"/>
    <m/>
    <m/>
    <m/>
    <m/>
    <m/>
    <m/>
    <m/>
    <s v="Sí"/>
    <s v="No"/>
    <m/>
    <n v="4"/>
    <n v="5"/>
    <s v="3, normal"/>
    <s v="Mejorado"/>
    <m/>
  </r>
  <r>
    <m/>
    <m/>
    <s v=""/>
    <d v="2020-05-19T23:48:00"/>
    <s v="Otros (Universidad para mayores, títulos propios, curso de idiomas, etc)"/>
    <x v="25"/>
    <s v="Solo en época de exámenes"/>
    <s v="Solo en época de exámenes"/>
    <s v="Seguiré usando los servicios de la biblioteca con la misma frecuencia que expuse en la pregunta anterior"/>
    <x v="8"/>
    <s v="F. Geografía e Historia"/>
    <m/>
    <s v="Municipales"/>
    <m/>
    <m/>
    <m/>
    <m/>
    <m/>
    <s v="No"/>
    <s v="Sí"/>
    <n v="5"/>
    <n v="1"/>
    <n v="1"/>
    <n v="3"/>
    <n v="4"/>
    <n v="3"/>
    <n v="3"/>
    <n v="3"/>
    <n v="4"/>
    <n v="5"/>
    <m/>
    <n v="5"/>
    <n v="5"/>
    <n v="4"/>
    <n v="4"/>
    <n v="4"/>
    <s v="No"/>
    <n v="5"/>
    <m/>
    <s v="No uso ninguna red social"/>
    <m/>
    <m/>
    <m/>
    <m/>
    <m/>
    <m/>
    <m/>
    <s v="No"/>
    <s v="No"/>
    <m/>
    <n v="4"/>
    <n v="4"/>
    <s v="5, muy satisfecho"/>
    <s v="Igual"/>
    <m/>
  </r>
  <r>
    <m/>
    <m/>
    <s v="Ciencias Sociales"/>
    <d v="2020-05-19T23:41:00"/>
    <s v="Doctorado"/>
    <x v="13"/>
    <s v="De vez en cuando (1 o 2 veces al mes)"/>
    <s v="Nunca"/>
    <s v="Seguiré usando los servicios de la biblioteca con la misma frecuencia que expuse en la pregunta anterior"/>
    <x v="16"/>
    <m/>
    <m/>
    <s v="Biblioteca Municipal de Puente de Vallecas, Biblioteca Municipal de Portazgo."/>
    <m/>
    <m/>
    <m/>
    <m/>
    <m/>
    <s v="Sí"/>
    <s v="Sí"/>
    <n v="3"/>
    <n v="1"/>
    <n v="2"/>
    <n v="4"/>
    <n v="2"/>
    <n v="4"/>
    <n v="1"/>
    <n v="4"/>
    <n v="3"/>
    <n v="5"/>
    <m/>
    <n v="4"/>
    <n v="4"/>
    <n v="5"/>
    <n v="3"/>
    <n v="3"/>
    <s v="No"/>
    <n v="4"/>
    <n v="3"/>
    <s v="Instagram"/>
    <m/>
    <m/>
    <m/>
    <m/>
    <m/>
    <m/>
    <m/>
    <s v="No"/>
    <s v="No"/>
    <m/>
    <n v="4"/>
    <n v="5"/>
    <s v="4, satisfecho"/>
    <s v="Igual"/>
    <m/>
  </r>
  <r>
    <m/>
    <m/>
    <s v="Ciencias Sociales"/>
    <d v="2020-05-19T23:37:00"/>
    <s v="Máster"/>
    <x v="17"/>
    <s v="Muy frecuentemente (3 o más veces por semana)"/>
    <s v="Muy frecuentemente (3 o más veces por semana)"/>
    <s v="Procuraré buscar la información que necesito fuera de la biblioteca"/>
    <x v="14"/>
    <s v="Biblioteca Maria Zambrano (Filología / Derecho)"/>
    <s v="F. Filosofía"/>
    <s v="Biblioteca Luis Rosales, Carabanchel Alto"/>
    <m/>
    <m/>
    <m/>
    <m/>
    <m/>
    <s v="Sí"/>
    <s v="Sí"/>
    <n v="4"/>
    <n v="2"/>
    <n v="3"/>
    <n v="3"/>
    <n v="5"/>
    <n v="5"/>
    <n v="5"/>
    <n v="4"/>
    <n v="4"/>
    <n v="4"/>
    <m/>
    <n v="4"/>
    <n v="5"/>
    <n v="4"/>
    <n v="4"/>
    <n v="4"/>
    <s v="Sí"/>
    <n v="4"/>
    <n v="4"/>
    <s v="Youtube|Instagram|LinkedIn"/>
    <m/>
    <m/>
    <m/>
    <m/>
    <m/>
    <m/>
    <m/>
    <s v="Sí"/>
    <s v="No"/>
    <m/>
    <n v="4"/>
    <n v="4"/>
    <s v="4, satisfecho"/>
    <s v="Igual"/>
    <m/>
  </r>
  <r>
    <m/>
    <m/>
    <s v="Ciencias de la Salud"/>
    <d v="2020-05-19T23:29:00"/>
    <s v="Grado y doble grado"/>
    <x v="15"/>
    <s v="Frecuentemente (1 o 2 veces por semana)"/>
    <s v="Frecuentemente (1 o 2 veces por semana)"/>
    <s v="Seguiré usando los servicios de la biblioteca con la misma frecuencia que expuse en la pregunta anterior"/>
    <x v="5"/>
    <s v="F. Enfermería, Fisioterapia y Podología"/>
    <s v="F. Enfermería, Fisioterapia y Podología"/>
    <m/>
    <m/>
    <m/>
    <m/>
    <m/>
    <m/>
    <s v="Sí"/>
    <s v="Sí"/>
    <n v="5"/>
    <n v="4"/>
    <n v="4"/>
    <n v="1"/>
    <n v="2"/>
    <n v="2"/>
    <n v="2"/>
    <n v="1"/>
    <n v="3"/>
    <n v="3"/>
    <m/>
    <n v="4"/>
    <n v="4"/>
    <n v="4"/>
    <n v="3"/>
    <n v="4"/>
    <s v="No"/>
    <n v="4"/>
    <n v="4"/>
    <s v="Twitter|Facebook|Youtube|Instagram"/>
    <m/>
    <m/>
    <m/>
    <m/>
    <m/>
    <m/>
    <m/>
    <s v="Sí"/>
    <s v="Sí"/>
    <s v="Útil"/>
    <n v="3"/>
    <n v="3"/>
    <s v="4, satisfecho"/>
    <s v="Mejorado"/>
    <m/>
  </r>
  <r>
    <m/>
    <m/>
    <s v="Ciencias Experimentales"/>
    <d v="2020-05-19T23:25:00"/>
    <s v="Grado y doble grado"/>
    <x v="19"/>
    <s v="Muy frecuentemente (3 o más veces por semana)"/>
    <s v="Nunca"/>
    <s v="Seguiré usando los servicios de la biblioteca con la misma frecuencia que expuse en la pregunta anterior"/>
    <x v="19"/>
    <s v="Biblioteca Maria Zambrano (Filología / Derecho)"/>
    <m/>
    <m/>
    <m/>
    <m/>
    <m/>
    <m/>
    <m/>
    <s v="No"/>
    <s v="Sí"/>
    <n v="5"/>
    <n v="1"/>
    <n v="1"/>
    <n v="1"/>
    <n v="5"/>
    <n v="2"/>
    <n v="5"/>
    <n v="3"/>
    <n v="3"/>
    <n v="4"/>
    <m/>
    <n v="3"/>
    <n v="5"/>
    <n v="3"/>
    <n v="4"/>
    <n v="4"/>
    <s v="No"/>
    <n v="4"/>
    <n v="3"/>
    <s v="Youtube|Instagram"/>
    <m/>
    <m/>
    <m/>
    <m/>
    <m/>
    <m/>
    <m/>
    <s v="No"/>
    <s v="No"/>
    <m/>
    <n v="5"/>
    <n v="5"/>
    <s v="4, satisfecho"/>
    <s v="Igual"/>
    <m/>
  </r>
  <r>
    <m/>
    <m/>
    <s v="Ciencias Sociales"/>
    <d v="2020-05-19T23:18:00"/>
    <s v="Grado y doble grado"/>
    <x v="13"/>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6"/>
    <m/>
    <m/>
    <m/>
    <m/>
    <m/>
    <m/>
    <m/>
    <m/>
    <s v="Sí"/>
    <s v="Sí"/>
    <n v="3"/>
    <n v="2"/>
    <n v="1"/>
    <n v="4"/>
    <n v="5"/>
    <n v="5"/>
    <n v="5"/>
    <n v="1"/>
    <n v="4"/>
    <n v="4"/>
    <m/>
    <n v="4"/>
    <n v="5"/>
    <n v="4"/>
    <n v="4"/>
    <n v="5"/>
    <s v="No"/>
    <n v="4"/>
    <n v="5"/>
    <s v="Twitter|Youtube|Instagram"/>
    <m/>
    <m/>
    <m/>
    <m/>
    <m/>
    <m/>
    <m/>
    <s v="Sí"/>
    <s v="No"/>
    <m/>
    <n v="5"/>
    <n v="5"/>
    <s v="4, satisfecho"/>
    <s v="Mejorado mucho"/>
    <m/>
  </r>
  <r>
    <m/>
    <m/>
    <s v="Humanidades"/>
    <d v="2020-05-19T23:13:00"/>
    <s v="Grado y doble grado"/>
    <x v="3"/>
    <s v="De vez en cuando (1 o 2 veces al mes)"/>
    <s v="Solo en época de exámenes"/>
    <s v="Seguiré usando los servicios de la biblioteca con la misma frecuencia que expuse en la pregunta anterior"/>
    <x v="3"/>
    <m/>
    <m/>
    <m/>
    <m/>
    <m/>
    <m/>
    <m/>
    <m/>
    <s v="No"/>
    <s v="No"/>
    <n v="3"/>
    <n v="1"/>
    <n v="1"/>
    <n v="1"/>
    <n v="1"/>
    <n v="5"/>
    <n v="1"/>
    <n v="3"/>
    <n v="5"/>
    <n v="2"/>
    <m/>
    <n v="5"/>
    <n v="5"/>
    <n v="3"/>
    <n v="3"/>
    <n v="3"/>
    <s v="Sí"/>
    <n v="4"/>
    <n v="2"/>
    <s v="Instagram"/>
    <m/>
    <m/>
    <m/>
    <m/>
    <m/>
    <m/>
    <m/>
    <s v="No"/>
    <s v="No"/>
    <m/>
    <n v="5"/>
    <n v="5"/>
    <s v="3, normal"/>
    <s v="Igual"/>
    <m/>
  </r>
  <r>
    <m/>
    <m/>
    <s v="Ciencias Experimentales"/>
    <d v="2020-05-19T23:10:00"/>
    <s v="Grado y doble grado"/>
    <x v="2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26"/>
    <s v="Biblioteca Maria Zambrano (Filología / Derecho)"/>
    <m/>
    <s v="Biblioteca de Valdemoro"/>
    <m/>
    <m/>
    <m/>
    <m/>
    <m/>
    <s v="Sí"/>
    <s v="Sí"/>
    <n v="3"/>
    <n v="1"/>
    <n v="1"/>
    <n v="1"/>
    <n v="5"/>
    <n v="5"/>
    <n v="5"/>
    <n v="1"/>
    <n v="5"/>
    <n v="5"/>
    <m/>
    <n v="5"/>
    <n v="5"/>
    <n v="3"/>
    <n v="3"/>
    <n v="5"/>
    <s v="No"/>
    <n v="2"/>
    <n v="4"/>
    <s v="Twitter|Facebook|Instagram"/>
    <m/>
    <m/>
    <m/>
    <m/>
    <m/>
    <m/>
    <m/>
    <s v="Sí"/>
    <s v="No"/>
    <m/>
    <n v="5"/>
    <n v="5"/>
    <s v="4, satisfecho"/>
    <s v="Mejorado"/>
    <m/>
  </r>
  <r>
    <m/>
    <m/>
    <s v="Ciencias Experimentales"/>
    <d v="2020-05-19T23:06:00"/>
    <s v="Doctorado"/>
    <x v="8"/>
    <s v="De vez en cuando (1 o 2 veces al mes)"/>
    <s v="De vez en cuando (1 o 2 veces al mes)"/>
    <s v="Seguiré usando los servicios de la biblioteca con la misma frecuencia que expuse en la pregunta anterior"/>
    <x v="12"/>
    <m/>
    <m/>
    <m/>
    <m/>
    <m/>
    <m/>
    <m/>
    <m/>
    <s v="Sí"/>
    <s v="Sí"/>
    <n v="5"/>
    <n v="4"/>
    <n v="4"/>
    <n v="3"/>
    <n v="3"/>
    <n v="5"/>
    <n v="5"/>
    <n v="5"/>
    <n v="5"/>
    <n v="4"/>
    <m/>
    <n v="4"/>
    <n v="5"/>
    <n v="2"/>
    <n v="2"/>
    <n v="5"/>
    <s v="No"/>
    <n v="3"/>
    <n v="3"/>
    <s v="Twitter|Youtube|Instagram"/>
    <m/>
    <m/>
    <m/>
    <m/>
    <m/>
    <m/>
    <m/>
    <s v="No"/>
    <s v="No"/>
    <m/>
    <n v="5"/>
    <n v="5"/>
    <s v="5, muy satisfecho"/>
    <s v="Mejorado mucho"/>
    <s v="La verdad es que estoy muy contento con el funcionamiento de la biblioteca de la facultad de matemáticas, el personal es muy amable y servicial. Como aspecto a mejorar, tener una web en la que sea más fácil encontrar el mapa de la ubicación de cada libro. También eliminar los duplicados del catálogo, en ocasiones hay un mismo libro en la misma biblioteca repetido varias veces y no queda claro si quedan o no ejemplares."/>
  </r>
  <r>
    <m/>
    <m/>
    <s v="Ciencias Sociales"/>
    <d v="2020-05-19T23:04:00"/>
    <s v="Grado y doble grado"/>
    <x v="10"/>
    <s v="De vez en cuando (1 o 2 veces al mes)"/>
    <s v="Frecuentemente (1 o 2 veces por semana)"/>
    <s v="Tengo que ir necesariamente para consultar los documentos que están ubicados en la biblioteca"/>
    <x v="10"/>
    <s v="F. Ciencias de la Información"/>
    <s v="F. Ciencias Geológicas"/>
    <m/>
    <m/>
    <m/>
    <m/>
    <m/>
    <m/>
    <s v="No"/>
    <s v="Sí"/>
    <n v="4"/>
    <n v="1"/>
    <n v="4"/>
    <n v="1"/>
    <n v="5"/>
    <n v="2"/>
    <n v="4"/>
    <n v="1"/>
    <n v="4"/>
    <n v="5"/>
    <m/>
    <n v="5"/>
    <n v="3"/>
    <n v="3"/>
    <n v="4"/>
    <n v="5"/>
    <s v="Sí"/>
    <n v="5"/>
    <n v="3"/>
    <s v="Twitter|Youtube|Instagram"/>
    <m/>
    <m/>
    <m/>
    <m/>
    <m/>
    <m/>
    <m/>
    <s v="No"/>
    <s v="Sí"/>
    <s v="Muy útil"/>
    <n v="4"/>
    <n v="3"/>
    <s v="5, muy satisfecho"/>
    <s v="Igual"/>
    <m/>
  </r>
  <r>
    <m/>
    <m/>
    <s v="Ciencias de la Salud"/>
    <d v="2020-05-19T23:04:00"/>
    <s v="Grado y doble grado"/>
    <x v="15"/>
    <s v="De vez en cuando (1 o 2 veces al mes)"/>
    <s v="De vez en cuando (1 o 2 veces al mes)"/>
    <s v="Solo haré uso de la biblioteca virtual y de sus recursos electrónicos"/>
    <x v="5"/>
    <s v="F. Medicina"/>
    <m/>
    <m/>
    <m/>
    <m/>
    <m/>
    <m/>
    <m/>
    <s v="No"/>
    <s v="No"/>
    <n v="1"/>
    <n v="1"/>
    <n v="4"/>
    <n v="3"/>
    <n v="5"/>
    <n v="5"/>
    <n v="5"/>
    <n v="5"/>
    <n v="3"/>
    <n v="4"/>
    <m/>
    <n v="5"/>
    <n v="4"/>
    <n v="5"/>
    <n v="5"/>
    <n v="5"/>
    <s v="No"/>
    <n v="5"/>
    <n v="5"/>
    <s v="Twitter|Youtube|Instagram"/>
    <m/>
    <m/>
    <m/>
    <m/>
    <m/>
    <m/>
    <m/>
    <s v="Sí"/>
    <s v="No"/>
    <m/>
    <n v="5"/>
    <n v="5"/>
    <s v="5, muy satisfecho"/>
    <s v="Mejorado"/>
    <m/>
  </r>
  <r>
    <m/>
    <m/>
    <s v="Ciencias de la Salud"/>
    <d v="2020-05-19T22:54:00"/>
    <s v="Grado y doble grado"/>
    <x v="9"/>
    <s v="Muy frecuentemente (3 o más veces por semana)"/>
    <s v="De vez en cuando (1 o 2 veces al mes)"/>
    <s v="Seguiré usando los servicios de la biblioteca con la misma frecuencia que expuse en la pregunta anterior|Utilizaré recursos online pero acudiré a la biclioteca para utilizarla como lugar de estudio"/>
    <x v="17"/>
    <s v="F. Enfermería, Fisioterapia y Podología"/>
    <s v="Biblioteca Maria Zambrano (Filología / Derecho)"/>
    <s v="Biblioteca de la Facultad de Ingeniería Aeroespacial UPM (campus Ciudad Universitaria) y biblioteca de facultad de ingeniería informática UPM (Campus de Montepríncipe)"/>
    <m/>
    <m/>
    <m/>
    <m/>
    <m/>
    <s v="No"/>
    <s v="Sí"/>
    <n v="5"/>
    <n v="1"/>
    <n v="4"/>
    <n v="1"/>
    <n v="4"/>
    <n v="3"/>
    <n v="4"/>
    <n v="1"/>
    <n v="4"/>
    <n v="5"/>
    <m/>
    <n v="2"/>
    <n v="3"/>
    <n v="2"/>
    <n v="1"/>
    <n v="3"/>
    <s v="No"/>
    <n v="2"/>
    <n v="1"/>
    <s v="Youtube|Instagram"/>
    <m/>
    <m/>
    <m/>
    <m/>
    <m/>
    <m/>
    <m/>
    <s v="Sí"/>
    <s v="Sí"/>
    <s v="Poco útil"/>
    <n v="5"/>
    <n v="5"/>
    <s v="3, normal"/>
    <s v="Igual"/>
    <s v="No suelo acudir a la biblioteca de mi facultad (Farmacia) porque en época de exámenes suele estar llena, y la gente hace mucho ruido; no hay enchufes en las mesas y la mayoría trabajamos con portátiles por que lo que es casi imposible estar por ejemplo toda la tarde estudiando y en la Fcultad de Farmacia tampoco hay salas reservables o zonas para realizar trabajos en grupo como lo hay en otras. Suelo ir a otras bibiotecas de la UCM o de la universidad politécnica del campus de CiU. Por otro lado, en época de exámenes la única biblioteca que está abierta es la María de Zamrano, que además queda algo lejos del metro. A lo mejor sería interesante, abrir alguna bilbioteca más para no colapsar esa."/>
  </r>
  <r>
    <m/>
    <m/>
    <s v="Ciencias de la Salud"/>
    <d v="2020-05-19T22:43:00"/>
    <s v="Grado y doble grado"/>
    <x v="9"/>
    <s v="Muy frecuentemente (3 o más veces por semana)"/>
    <s v="De vez en cuando (1 o 2 veces al mes)"/>
    <s v="Seguiré usando los servicios de la biblioteca con la misma frecuencia que expuse en la pregunta anterior"/>
    <x v="11"/>
    <s v="Biblioteca Maria Zambrano (Filología / Derecho)"/>
    <s v="F. Odontología"/>
    <m/>
    <m/>
    <m/>
    <m/>
    <m/>
    <m/>
    <s v="Sí"/>
    <s v="Sí"/>
    <n v="3"/>
    <n v="1"/>
    <n v="3"/>
    <n v="4"/>
    <n v="4"/>
    <n v="4"/>
    <n v="4"/>
    <n v="4"/>
    <n v="4"/>
    <n v="4"/>
    <m/>
    <n v="3"/>
    <n v="4"/>
    <n v="5"/>
    <n v="4"/>
    <n v="5"/>
    <s v="No"/>
    <n v="4"/>
    <n v="4"/>
    <s v="Twitter|Youtube|Instagram"/>
    <m/>
    <m/>
    <m/>
    <m/>
    <m/>
    <m/>
    <m/>
    <s v="No"/>
    <s v="No"/>
    <m/>
    <n v="4"/>
    <n v="5"/>
    <s v="4, satisfecho"/>
    <s v="Mejorado"/>
    <s v="En la facultad de farmacia vendrían bien más enchufes para poder cargar los ordenadores."/>
  </r>
  <r>
    <m/>
    <m/>
    <s v="Ciencias Sociales"/>
    <d v="2020-05-19T22:38:00"/>
    <s v="Grado y doble grado"/>
    <x v="10"/>
    <s v="De vez en cuando (1 o 2 veces al mes)"/>
    <s v="Frecuentemente (1 o 2 veces por semana)"/>
    <s v="Seguiré usando los servicios de la biblioteca con la misma frecuencia que expuse en la pregunta anterior"/>
    <x v="8"/>
    <m/>
    <m/>
    <m/>
    <m/>
    <m/>
    <m/>
    <m/>
    <m/>
    <s v="Sí"/>
    <s v="Sí"/>
    <n v="4"/>
    <n v="2"/>
    <n v="3"/>
    <n v="2"/>
    <n v="5"/>
    <n v="2"/>
    <n v="4"/>
    <n v="1"/>
    <n v="3"/>
    <n v="3"/>
    <m/>
    <n v="3"/>
    <n v="5"/>
    <n v="5"/>
    <n v="5"/>
    <n v="5"/>
    <s v="No"/>
    <n v="3"/>
    <n v="3"/>
    <s v="Instagram"/>
    <m/>
    <m/>
    <m/>
    <m/>
    <m/>
    <m/>
    <m/>
    <s v="No"/>
    <s v="No"/>
    <m/>
    <n v="4"/>
    <n v="4"/>
    <s v="4, satisfecho"/>
    <s v="Mejorado"/>
    <m/>
  </r>
  <r>
    <m/>
    <m/>
    <s v="Humanidades"/>
    <d v="2020-05-19T22:38:00"/>
    <s v="Máster"/>
    <x v="7"/>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Solo haré uso de la biblioteca virtual y de sus recursos electrónicos"/>
    <x v="14"/>
    <s v="F. Filosofía"/>
    <s v="F. Filología (Clásicas o General)"/>
    <s v="el Centro Superior de Investigaciones científicas del CSIC."/>
    <m/>
    <m/>
    <m/>
    <m/>
    <m/>
    <s v="No"/>
    <s v="Sí"/>
    <n v="5"/>
    <n v="4"/>
    <n v="4"/>
    <n v="5"/>
    <n v="5"/>
    <n v="5"/>
    <n v="5"/>
    <n v="5"/>
    <n v="4"/>
    <n v="3"/>
    <m/>
    <n v="4"/>
    <n v="3"/>
    <n v="4"/>
    <n v="4"/>
    <n v="3"/>
    <s v="Sí"/>
    <n v="5"/>
    <n v="5"/>
    <s v="Facebook|Youtube|Instagram"/>
    <m/>
    <m/>
    <m/>
    <m/>
    <m/>
    <m/>
    <m/>
    <s v="Sí"/>
    <s v="No"/>
    <m/>
    <n v="5"/>
    <n v="5"/>
    <s v="4, satisfecho"/>
    <s v="Mejorado"/>
    <s v="yo creo que bastantes más publicaciones de distintos archivos y bbliotecas de otras zonas de España y del mundo se deberían incluir en la biblioteca de la UCM, ya que esto ayudaría a lograr que la gente pudiera acceder no solo a lo existente en la biblioteca sino a lo recién insertado como nuevas adquisiciones de consulta y completarse con más bibliografía."/>
  </r>
  <r>
    <m/>
    <m/>
    <s v="Ciencias Experimentales"/>
    <d v="2020-05-19T22:37:00"/>
    <s v="Grado y doble grado"/>
    <x v="14"/>
    <s v="Muy frecuentemente (3 o más veces por semana)"/>
    <s v="Frecuentemente (1 o 2 veces por semana)"/>
    <s v="Tengo que ir necesariamente para consultar los documentos que están ubicados en la biblioteca"/>
    <x v="1"/>
    <s v="F. Ciencias Químicas"/>
    <s v="F. Ciencias Biológicas"/>
    <m/>
    <m/>
    <m/>
    <m/>
    <m/>
    <m/>
    <s v="Sí"/>
    <s v="Sí"/>
    <n v="4"/>
    <n v="1"/>
    <n v="1"/>
    <n v="2"/>
    <n v="5"/>
    <n v="2"/>
    <n v="4"/>
    <n v="1"/>
    <n v="5"/>
    <n v="4"/>
    <m/>
    <n v="3"/>
    <n v="5"/>
    <n v="4"/>
    <n v="5"/>
    <n v="4"/>
    <s v="No"/>
    <n v="4"/>
    <n v="1"/>
    <s v="Research s gate"/>
    <m/>
    <m/>
    <m/>
    <m/>
    <m/>
    <m/>
    <m/>
    <s v="Sí"/>
    <s v="No"/>
    <m/>
    <n v="5"/>
    <n v="5"/>
    <s v="5, muy satisfecho"/>
    <s v="Mejorado"/>
    <m/>
  </r>
  <r>
    <m/>
    <m/>
    <s v="Ciencias Sociales"/>
    <d v="2020-05-19T22:34:00"/>
    <s v="Máster"/>
    <x v="13"/>
    <s v="Frecuentemente (1 o 2 veces por semana)"/>
    <s v="Frecuentemente (1 o 2 veces por semana)"/>
    <s v="Seguiré usando los servicios de la biblioteca con la misma frecuencia que expuse en la pregunta anterior"/>
    <x v="8"/>
    <s v="F. Ciencias de la Información"/>
    <m/>
    <s v="La de URJC"/>
    <m/>
    <m/>
    <m/>
    <m/>
    <m/>
    <s v="No"/>
    <s v="Sí"/>
    <n v="5"/>
    <n v="5"/>
    <n v="5"/>
    <n v="5"/>
    <n v="5"/>
    <n v="5"/>
    <n v="5"/>
    <n v="5"/>
    <n v="5"/>
    <n v="5"/>
    <m/>
    <n v="5"/>
    <n v="5"/>
    <n v="5"/>
    <n v="5"/>
    <n v="5"/>
    <s v="No"/>
    <n v="5"/>
    <n v="5"/>
    <s v="Youtube"/>
    <m/>
    <m/>
    <m/>
    <m/>
    <m/>
    <m/>
    <m/>
    <s v="No"/>
    <s v="No"/>
    <m/>
    <n v="5"/>
    <m/>
    <s v="5, muy satisfecho"/>
    <s v="Mejorado mucho"/>
    <m/>
  </r>
  <r>
    <m/>
    <m/>
    <s v="Ciencias de la Salud"/>
    <d v="2020-05-19T22:32:00"/>
    <s v="Grado y doble grado"/>
    <x v="4"/>
    <s v="De vez en cuando (1 o 2 veces al mes)"/>
    <s v="De vez en cuando (1 o 2 veces al mes)"/>
    <s v="Creo que voy a acudir con menos frecuencia a la biblioteca y usaré más la biblioteca virtual"/>
    <x v="4"/>
    <m/>
    <m/>
    <m/>
    <m/>
    <m/>
    <m/>
    <m/>
    <m/>
    <s v="No"/>
    <s v="Sí"/>
    <n v="1"/>
    <n v="1"/>
    <n v="2"/>
    <n v="1"/>
    <n v="3"/>
    <n v="4"/>
    <n v="5"/>
    <n v="1"/>
    <n v="4"/>
    <n v="5"/>
    <m/>
    <n v="5"/>
    <n v="5"/>
    <n v="5"/>
    <n v="3"/>
    <n v="3"/>
    <s v="No"/>
    <n v="5"/>
    <n v="1"/>
    <s v="Youtube"/>
    <m/>
    <m/>
    <m/>
    <m/>
    <m/>
    <m/>
    <m/>
    <s v="Sí"/>
    <s v="No"/>
    <m/>
    <n v="5"/>
    <n v="5"/>
    <s v="5, muy satisfecho"/>
    <s v="Mejorado"/>
    <m/>
  </r>
  <r>
    <m/>
    <m/>
    <s v="Ciencias Sociales"/>
    <d v="2020-05-19T22:26:00"/>
    <s v="Grado y doble grado"/>
    <x v="1"/>
    <s v="Muy frecuentemente (3 o más veces por semana)"/>
    <s v="De vez en cuando (1 o 2 veces al mes)"/>
    <s v="Tengo que ir necesariamente para consultar los documentos que están ubicados en la biblioteca"/>
    <x v="8"/>
    <s v="F. Ciencias Políticas y Sociología"/>
    <s v="F. Filosofía"/>
    <m/>
    <m/>
    <m/>
    <m/>
    <m/>
    <m/>
    <s v="No"/>
    <s v="Sí"/>
    <n v="3"/>
    <n v="3"/>
    <n v="3"/>
    <n v="4"/>
    <n v="3"/>
    <n v="5"/>
    <n v="4"/>
    <n v="5"/>
    <n v="5"/>
    <n v="5"/>
    <m/>
    <n v="3"/>
    <n v="5"/>
    <n v="3"/>
    <n v="5"/>
    <n v="4"/>
    <s v="Sí"/>
    <n v="5"/>
    <n v="5"/>
    <s v="Facebook|Youtube"/>
    <m/>
    <m/>
    <m/>
    <m/>
    <m/>
    <m/>
    <m/>
    <s v="No"/>
    <s v="No"/>
    <m/>
    <n v="5"/>
    <n v="5"/>
    <s v="5, muy satisfecho"/>
    <s v="Igual"/>
    <m/>
  </r>
  <r>
    <m/>
    <m/>
    <s v="Ciencias de la Salud"/>
    <d v="2020-05-19T22:25:00"/>
    <s v="Grado y doble grado"/>
    <x v="15"/>
    <s v="Frecuentemente (1 o 2 veces por semana)"/>
    <s v="Nunca"/>
    <s v="Seguiré usando los servicios de la biblioteca con la misma frecuencia que expuse en la pregunta anterior"/>
    <x v="4"/>
    <s v="F. Enfermería, Fisioterapia y Podología"/>
    <s v="F. Farmacia"/>
    <m/>
    <m/>
    <m/>
    <m/>
    <m/>
    <m/>
    <s v="No"/>
    <s v="Sí"/>
    <n v="2"/>
    <n v="2"/>
    <n v="3"/>
    <n v="4"/>
    <n v="5"/>
    <n v="1"/>
    <n v="4"/>
    <n v="3"/>
    <n v="3"/>
    <n v="3"/>
    <m/>
    <n v="2"/>
    <n v="3"/>
    <n v="2"/>
    <n v="2"/>
    <n v="2"/>
    <s v="No"/>
    <n v="3"/>
    <n v="1"/>
    <s v="Instagram"/>
    <m/>
    <m/>
    <m/>
    <m/>
    <m/>
    <m/>
    <m/>
    <s v="No"/>
    <s v="No"/>
    <m/>
    <n v="3"/>
    <n v="3"/>
    <s v="4, satisfecho"/>
    <s v="Mejorado"/>
    <m/>
  </r>
  <r>
    <m/>
    <m/>
    <s v="Ciencias Sociales"/>
    <d v="2020-05-19T22:25:00"/>
    <s v="Grado y doble grado"/>
    <x v="10"/>
    <s v="Frecuentemente (1 o 2 veces por semana)"/>
    <s v="De vez en cuando (1 o 2 veces al mes)"/>
    <s v="Seguiré usando los servicios de la biblioteca con la misma frecuencia que expuse en la pregunta anterior"/>
    <x v="8"/>
    <m/>
    <m/>
    <m/>
    <m/>
    <m/>
    <m/>
    <m/>
    <m/>
    <s v="Sí"/>
    <s v="Sí"/>
    <n v="5"/>
    <n v="5"/>
    <n v="5"/>
    <n v="4"/>
    <n v="5"/>
    <n v="5"/>
    <n v="5"/>
    <n v="5"/>
    <n v="5"/>
    <n v="5"/>
    <m/>
    <n v="5"/>
    <n v="5"/>
    <n v="5"/>
    <n v="5"/>
    <n v="4"/>
    <s v="No"/>
    <n v="4"/>
    <n v="1"/>
    <s v="Youtube|Instagram"/>
    <m/>
    <m/>
    <m/>
    <m/>
    <m/>
    <m/>
    <m/>
    <s v="No"/>
    <s v="No"/>
    <m/>
    <n v="5"/>
    <n v="4"/>
    <s v="3, normal"/>
    <s v="Mejorado"/>
    <m/>
  </r>
  <r>
    <m/>
    <m/>
    <s v="Ciencias Sociales"/>
    <d v="2020-05-19T22:19:00"/>
    <s v="Grado y doble grado"/>
    <x v="1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27"/>
    <s v="F. Bellas Artes"/>
    <s v="Biblioteca Maria Zambrano (Filología / Derecho)"/>
    <s v="Biblioteca Pública Municipal Manuel Vázquez Montalbán"/>
    <m/>
    <m/>
    <m/>
    <m/>
    <m/>
    <s v="Sí"/>
    <s v="Sí"/>
    <n v="5"/>
    <n v="2"/>
    <n v="2"/>
    <n v="5"/>
    <n v="5"/>
    <n v="5"/>
    <n v="4"/>
    <n v="4"/>
    <n v="3"/>
    <n v="4"/>
    <m/>
    <n v="4"/>
    <n v="5"/>
    <n v="4"/>
    <n v="3"/>
    <n v="4"/>
    <s v="No"/>
    <n v="3"/>
    <n v="3"/>
    <s v="Youtube|Instagram|WhatsApp"/>
    <m/>
    <m/>
    <m/>
    <m/>
    <m/>
    <m/>
    <m/>
    <s v="No"/>
    <s v="No"/>
    <m/>
    <n v="5"/>
    <n v="5"/>
    <s v="4, satisfecho"/>
    <s v="Mejorado"/>
    <s v="Se podría dar opción a una ampliación del tiempo de préstamo de los documentos (libros, revistas..); así como tener impresa la versión online, en este caso, de los libros con menos copias al público de forma que si, un estudiante necesita un documento y este ya sido reclamado por más o están todos ocupados, se pueda disponer de esa versión, (hojas impresas) del libro online. Así tendrías una nueva forma de conseguir el libro físicamente!! En formato folio, tipo apuntes."/>
  </r>
  <r>
    <m/>
    <m/>
    <s v="Ciencias Experimentales"/>
    <d v="2020-05-19T22:17:00"/>
    <s v="Grado y doble grado"/>
    <x v="19"/>
    <s v="De vez en cuando (1 o 2 veces al mes)"/>
    <s v="De vez en cuando (1 o 2 veces al mes)"/>
    <s v="Seguiré usando los servicios de la biblioteca con la misma frecuencia que expuse en la pregunta anterior"/>
    <x v="19"/>
    <m/>
    <m/>
    <m/>
    <m/>
    <m/>
    <m/>
    <m/>
    <m/>
    <s v="Sí"/>
    <s v="Sí"/>
    <n v="3"/>
    <n v="1"/>
    <n v="2"/>
    <n v="1"/>
    <n v="5"/>
    <n v="5"/>
    <n v="5"/>
    <n v="3"/>
    <n v="3"/>
    <n v="3"/>
    <m/>
    <n v="4"/>
    <n v="4"/>
    <n v="4"/>
    <n v="3"/>
    <n v="4"/>
    <s v="No"/>
    <n v="4"/>
    <n v="3"/>
    <s v="Twitter|Youtube|Instagram"/>
    <m/>
    <m/>
    <m/>
    <m/>
    <m/>
    <m/>
    <m/>
    <s v="No"/>
    <s v="No"/>
    <m/>
    <n v="4"/>
    <n v="4"/>
    <s v="4, satisfecho"/>
    <s v="Igual"/>
    <m/>
  </r>
  <r>
    <m/>
    <m/>
    <s v="Ciencias Sociales"/>
    <d v="2020-05-19T22:14:00"/>
    <s v="Grado y doble grado"/>
    <x v="21"/>
    <s v="De vez en cuando (1 o 2 veces al mes)"/>
    <s v="De vez en cuando (1 o 2 veces al mes)"/>
    <s v="Seguiré usando los servicios de la biblioteca con la misma frecuencia que expuse en la pregunta anterior"/>
    <x v="8"/>
    <s v="F. Comercio y Turismo"/>
    <m/>
    <m/>
    <m/>
    <m/>
    <m/>
    <m/>
    <m/>
    <s v="No"/>
    <s v="No"/>
    <n v="4"/>
    <n v="4"/>
    <n v="4"/>
    <n v="4"/>
    <n v="4"/>
    <n v="4"/>
    <n v="4"/>
    <n v="4"/>
    <n v="3"/>
    <n v="3"/>
    <m/>
    <n v="1"/>
    <n v="2"/>
    <n v="2"/>
    <n v="2"/>
    <n v="4"/>
    <s v="No"/>
    <n v="3"/>
    <n v="2"/>
    <s v="Facebook|Youtube|Instagram|LinkedIn"/>
    <m/>
    <m/>
    <m/>
    <m/>
    <m/>
    <m/>
    <m/>
    <s v="No"/>
    <s v="No"/>
    <m/>
    <n v="3"/>
    <n v="1"/>
    <s v="3, normal"/>
    <s v="Igual"/>
    <m/>
  </r>
  <r>
    <m/>
    <m/>
    <s v="Humanidades"/>
    <d v="2020-05-19T22:11:00"/>
    <m/>
    <x v="6"/>
    <s v="Muy frecuentemente (3 o más veces por semana)"/>
    <s v="Nunca"/>
    <s v="Seguiré usando los servicios de la biblioteca con la misma frecuencia que expuse en la pregunta anterior"/>
    <x v="7"/>
    <s v="F. Geografía e Historia"/>
    <m/>
    <m/>
    <m/>
    <m/>
    <m/>
    <m/>
    <m/>
    <s v="No"/>
    <s v="Sí"/>
    <n v="2"/>
    <n v="1"/>
    <n v="1"/>
    <n v="4"/>
    <n v="2"/>
    <n v="2"/>
    <n v="5"/>
    <n v="4"/>
    <n v="3"/>
    <n v="3"/>
    <m/>
    <n v="2"/>
    <n v="4"/>
    <n v="2"/>
    <n v="1"/>
    <n v="3"/>
    <s v="No"/>
    <n v="2"/>
    <n v="3"/>
    <s v="Facebook"/>
    <m/>
    <m/>
    <m/>
    <m/>
    <m/>
    <m/>
    <m/>
    <s v="No"/>
    <s v="No"/>
    <m/>
    <n v="4"/>
    <n v="4"/>
    <s v="4, satisfecho"/>
    <s v="Igual"/>
    <m/>
  </r>
  <r>
    <m/>
    <m/>
    <s v="Humanidades"/>
    <d v="2020-05-19T22:05:00"/>
    <s v="Máster"/>
    <x v="7"/>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x v="14"/>
    <s v="F. Derecho (Departamentos,Criminología)"/>
    <s v="F. Filología (Clásicas o General)"/>
    <s v="AECID"/>
    <m/>
    <m/>
    <m/>
    <m/>
    <m/>
    <s v="Sí"/>
    <s v="Sí"/>
    <n v="5"/>
    <n v="4"/>
    <n v="4"/>
    <n v="2"/>
    <n v="3"/>
    <n v="4"/>
    <n v="3"/>
    <n v="3"/>
    <n v="4"/>
    <n v="4"/>
    <m/>
    <n v="4"/>
    <n v="5"/>
    <n v="4"/>
    <n v="4"/>
    <n v="4"/>
    <s v="Sí"/>
    <n v="4"/>
    <n v="4"/>
    <s v="Instagram"/>
    <m/>
    <m/>
    <m/>
    <m/>
    <m/>
    <m/>
    <m/>
    <s v="Sí"/>
    <s v="Sí"/>
    <s v="Útil"/>
    <n v="5"/>
    <n v="5"/>
    <s v="5, muy satisfecho"/>
    <s v="Mejorado"/>
    <m/>
  </r>
  <r>
    <m/>
    <m/>
    <s v="Humanidades"/>
    <d v="2020-05-19T21:50:00"/>
    <s v="Doctorado"/>
    <x v="2"/>
    <s v="Frecuentemente (1 o 2 veces por semana)"/>
    <s v="Muy frecuentemente (3 o más veces por semana)"/>
    <s v="Creo que voy a acudir con menos frecuencia a la biblioteca y usaré más la biblioteca virtual"/>
    <x v="2"/>
    <s v="Biblioteca Maria Zambrano (Filología / Derecho)"/>
    <m/>
    <m/>
    <m/>
    <m/>
    <m/>
    <m/>
    <m/>
    <s v="No"/>
    <s v="Sí"/>
    <n v="5"/>
    <n v="5"/>
    <n v="5"/>
    <n v="1"/>
    <n v="1"/>
    <n v="5"/>
    <n v="1"/>
    <n v="1"/>
    <n v="4"/>
    <n v="2"/>
    <m/>
    <n v="1"/>
    <n v="5"/>
    <n v="5"/>
    <n v="5"/>
    <n v="3"/>
    <s v="Sí"/>
    <n v="4"/>
    <n v="4"/>
    <s v="Twitter|Youtube|Instagram"/>
    <m/>
    <m/>
    <m/>
    <m/>
    <m/>
    <m/>
    <m/>
    <s v="Sí"/>
    <s v="Sí"/>
    <m/>
    <n v="5"/>
    <n v="4"/>
    <s v="4, satisfecho"/>
    <s v="Mejorado mucho"/>
    <m/>
  </r>
  <r>
    <m/>
    <m/>
    <s v="Ciencias de la Salud"/>
    <d v="2020-05-19T21:49:00"/>
    <s v="Grado y doble grado"/>
    <x v="4"/>
    <s v="Muy frecuentemente (3 o más veces por semana)"/>
    <s v="Muy frecuentemente (3 o más veces por semana)"/>
    <s v="Seguiré usando los servicios de la biblioteca con la misma frecuencia que expuse en la pregunta anterior"/>
    <x v="8"/>
    <s v="F. Medicina"/>
    <s v="F. Enfermería, Fisioterapia y Podología"/>
    <m/>
    <m/>
    <m/>
    <m/>
    <m/>
    <m/>
    <s v="Sí"/>
    <s v="Sí"/>
    <n v="4"/>
    <n v="4"/>
    <n v="4"/>
    <n v="4"/>
    <n v="5"/>
    <n v="3"/>
    <n v="5"/>
    <n v="3"/>
    <n v="4"/>
    <n v="4"/>
    <m/>
    <n v="4"/>
    <n v="4"/>
    <n v="3"/>
    <n v="3"/>
    <n v="3"/>
    <s v="No"/>
    <n v="3"/>
    <n v="2"/>
    <s v="Twitter|Youtube|Instagram"/>
    <m/>
    <m/>
    <m/>
    <m/>
    <m/>
    <m/>
    <m/>
    <s v="No"/>
    <s v="No"/>
    <m/>
    <n v="4"/>
    <n v="5"/>
    <s v="4, satisfecho"/>
    <s v="Igual"/>
    <s v="-La facultad de medicina y enfermería cierran demasiado pronto. Debería ampliarse el horario, al menos, algunos días por semana.  -En cuanto a la biblioteca María Zambrano, está muy bien cuando abre 24h, e incluso los días que cierra más tarde de lo norma"/>
  </r>
  <r>
    <m/>
    <m/>
    <s v="Ciencias Experimentales"/>
    <d v="2020-05-19T21:48:00"/>
    <s v="Grado y doble grado"/>
    <x v="26"/>
    <s v="Muy frecuentemente (3 o más veces por semana)"/>
    <s v="Frecuentemente (1 o 2 veces por semana)"/>
    <s v="Seguiré usando los servicios de la biblioteca con la misma frecuencia que expuse en la pregunta anterior"/>
    <x v="26"/>
    <s v="Biblioteca Maria Zambrano (Filología / Derecho)"/>
    <m/>
    <m/>
    <m/>
    <m/>
    <m/>
    <m/>
    <m/>
    <s v="Sí"/>
    <s v="Sí"/>
    <n v="3"/>
    <n v="2"/>
    <n v="3"/>
    <n v="1"/>
    <n v="4"/>
    <n v="5"/>
    <n v="5"/>
    <n v="3"/>
    <n v="3"/>
    <n v="5"/>
    <m/>
    <n v="3"/>
    <n v="5"/>
    <n v="4"/>
    <n v="5"/>
    <n v="5"/>
    <s v="No"/>
    <n v="4"/>
    <n v="1"/>
    <s v="Youtube"/>
    <m/>
    <m/>
    <m/>
    <m/>
    <m/>
    <m/>
    <m/>
    <s v="Sí"/>
    <s v="No"/>
    <m/>
    <n v="5"/>
    <n v="5"/>
    <s v="5, muy satisfecho"/>
    <s v="Mejorado"/>
    <s v="Felicidades a todo el equipo de la Biblioteca, hacen un gran trabajo"/>
  </r>
  <r>
    <m/>
    <m/>
    <s v="Ciencias de la Salud"/>
    <d v="2020-05-19T21:47:00"/>
    <s v="Grado y doble grado"/>
    <x v="4"/>
    <s v="De vez en cuando (1 o 2 veces al mes)"/>
    <s v="Nunca"/>
    <s v="Creo que voy a acudir con menos frecuencia a la biblioteca y usaré más la biblioteca virtual"/>
    <x v="8"/>
    <s v="F. Medicina"/>
    <s v="F. Farmacia"/>
    <s v="F. Ceu San Pablo"/>
    <m/>
    <m/>
    <m/>
    <m/>
    <m/>
    <s v="Sí"/>
    <s v="Sí"/>
    <n v="4"/>
    <n v="2"/>
    <n v="3"/>
    <n v="4"/>
    <n v="5"/>
    <n v="5"/>
    <n v="5"/>
    <n v="1"/>
    <n v="5"/>
    <n v="5"/>
    <m/>
    <n v="5"/>
    <n v="5"/>
    <m/>
    <n v="5"/>
    <n v="5"/>
    <s v="No"/>
    <n v="5"/>
    <n v="5"/>
    <s v="Twitter|Facebook|Instagram"/>
    <m/>
    <m/>
    <m/>
    <m/>
    <m/>
    <m/>
    <m/>
    <s v="No"/>
    <s v="No"/>
    <m/>
    <n v="5"/>
    <n v="5"/>
    <s v="5, muy satisfecho"/>
    <s v="Mejorado mucho"/>
    <m/>
  </r>
  <r>
    <m/>
    <m/>
    <s v="Ciencias Sociales"/>
    <d v="2020-05-19T21:44:00"/>
    <s v="Máster"/>
    <x v="10"/>
    <s v="De vez en cuando (1 o 2 veces al mes)"/>
    <s v="De vez en cuando (1 o 2 veces al mes)"/>
    <s v="Creo que voy a acudir con menos frecuencia a la biblioteca y usaré más la biblioteca virtual"/>
    <x v="8"/>
    <s v="F. Derecho (Departamentos,Criminología)"/>
    <s v="F. Filosofía"/>
    <s v="Biblioteca UNED"/>
    <m/>
    <m/>
    <m/>
    <m/>
    <m/>
    <s v="No"/>
    <s v="Sí"/>
    <n v="4"/>
    <n v="1"/>
    <n v="3"/>
    <n v="2"/>
    <n v="3"/>
    <n v="1"/>
    <n v="4"/>
    <n v="1"/>
    <n v="4"/>
    <n v="4"/>
    <m/>
    <n v="5"/>
    <n v="5"/>
    <n v="5"/>
    <n v="2"/>
    <n v="5"/>
    <s v="No"/>
    <n v="5"/>
    <n v="5"/>
    <s v="Twitter|Facebook|Instagram"/>
    <m/>
    <m/>
    <m/>
    <m/>
    <m/>
    <m/>
    <m/>
    <s v="No"/>
    <s v="No"/>
    <m/>
    <n v="5"/>
    <n v="5"/>
    <s v="5, muy satisfecho"/>
    <s v="Mejorado mucho"/>
    <m/>
  </r>
  <r>
    <m/>
    <m/>
    <s v="Ciencias Sociales"/>
    <d v="2020-05-19T21:41:00"/>
    <s v="Grado y doble grado"/>
    <x v="24"/>
    <s v="Muy frecuentemente (3 o más veces por semana)"/>
    <s v="De vez en cuando (1 o 2 veces al mes)"/>
    <s v="Seguiré usando los servicios de la biblioteca con la misma frecuencia que expuse en la pregunta anterior"/>
    <x v="25"/>
    <s v="Biblioteca Maria Zambrano (Filología / Derecho)"/>
    <m/>
    <m/>
    <m/>
    <m/>
    <m/>
    <m/>
    <m/>
    <s v="No"/>
    <s v="No"/>
    <n v="4"/>
    <n v="2"/>
    <n v="5"/>
    <n v="4"/>
    <n v="5"/>
    <n v="5"/>
    <n v="5"/>
    <n v="1"/>
    <n v="4"/>
    <n v="5"/>
    <m/>
    <n v="5"/>
    <n v="5"/>
    <n v="5"/>
    <n v="5"/>
    <m/>
    <s v="Sí"/>
    <n v="4"/>
    <n v="4"/>
    <s v="Twitter|Youtube|Instagram"/>
    <m/>
    <m/>
    <m/>
    <m/>
    <m/>
    <m/>
    <m/>
    <s v="Sí"/>
    <s v="No"/>
    <m/>
    <n v="5"/>
    <n v="5"/>
    <s v="5, muy satisfecho"/>
    <s v="Mejorado"/>
    <m/>
  </r>
  <r>
    <m/>
    <m/>
    <s v="Ciencias Sociales"/>
    <d v="2020-05-19T21:30:00"/>
    <s v="Grado y doble grado"/>
    <x v="10"/>
    <s v="Muy frecuentemente (3 o más veces por semana)"/>
    <s v="Nunca"/>
    <s v="Creo que voy a acudir con menos frecuencia a la biblioteca y usaré más la biblioteca virtual"/>
    <x v="8"/>
    <m/>
    <m/>
    <s v="Alfredo Kraus"/>
    <m/>
    <m/>
    <m/>
    <m/>
    <m/>
    <s v="Sí"/>
    <s v="Sí"/>
    <n v="3"/>
    <n v="1"/>
    <n v="1"/>
    <n v="4"/>
    <n v="4"/>
    <n v="2"/>
    <n v="4"/>
    <n v="3"/>
    <n v="3"/>
    <n v="3"/>
    <m/>
    <n v="3"/>
    <n v="2"/>
    <n v="3"/>
    <n v="3"/>
    <n v="3"/>
    <s v="No"/>
    <n v="1"/>
    <n v="3"/>
    <s v="Twitter|Instagram"/>
    <m/>
    <m/>
    <m/>
    <m/>
    <m/>
    <m/>
    <m/>
    <s v="No"/>
    <s v="No"/>
    <m/>
    <n v="5"/>
    <n v="4"/>
    <s v="4, satisfecho"/>
    <s v="Igual"/>
    <m/>
  </r>
  <r>
    <m/>
    <m/>
    <s v="Humanidades"/>
    <d v="2020-05-19T21:30:00"/>
    <s v="Grado y doble grado"/>
    <x v="7"/>
    <s v="De vez en cuando (1 o 2 veces al mes)"/>
    <s v="De vez en cuando (1 o 2 veces al mes)"/>
    <s v="Seguiré usando los servicios de la biblioteca con la misma frecuencia que expuse en la pregunta anterior"/>
    <x v="14"/>
    <s v="F. Filología (Clásicas o General)"/>
    <s v="Biblioteca Maria Zambrano (Filología / Derecho)"/>
    <s v="Dialnet, Google Scholar, etc."/>
    <m/>
    <m/>
    <m/>
    <m/>
    <m/>
    <s v="Sí"/>
    <s v="Sí"/>
    <n v="5"/>
    <n v="1"/>
    <n v="3"/>
    <n v="4"/>
    <n v="5"/>
    <n v="5"/>
    <n v="5"/>
    <n v="1"/>
    <n v="3"/>
    <n v="5"/>
    <m/>
    <n v="5"/>
    <n v="4"/>
    <n v="4"/>
    <n v="3"/>
    <n v="5"/>
    <s v="No"/>
    <n v="5"/>
    <n v="1"/>
    <s v="Youtube|Instagram"/>
    <m/>
    <m/>
    <m/>
    <m/>
    <m/>
    <m/>
    <m/>
    <s v="No"/>
    <s v="No"/>
    <m/>
    <n v="3"/>
    <n v="4"/>
    <s v="5, muy satisfecho"/>
    <s v="Igual"/>
    <m/>
  </r>
  <r>
    <m/>
    <m/>
    <s v="Humanidades"/>
    <d v="2020-05-19T21:28:00"/>
    <s v="Doctorado"/>
    <x v="7"/>
    <s v="Muy frecuentemente (3 o más veces por semana)"/>
    <s v="De vez en cuando (1 o 2 veces al mes)"/>
    <s v="Tengo que ir necesariamente para consultar los documentos que están ubicados en la biblioteca"/>
    <x v="14"/>
    <s v="F. Filología (Clásicas o General)"/>
    <m/>
    <m/>
    <m/>
    <m/>
    <m/>
    <m/>
    <m/>
    <s v="No"/>
    <s v="Sí"/>
    <n v="3"/>
    <n v="4"/>
    <n v="4"/>
    <n v="1"/>
    <n v="3"/>
    <n v="3"/>
    <n v="1"/>
    <n v="2"/>
    <n v="4"/>
    <n v="4"/>
    <m/>
    <n v="4"/>
    <n v="4"/>
    <n v="4"/>
    <n v="4"/>
    <n v="4"/>
    <s v="No"/>
    <n v="4"/>
    <n v="4"/>
    <s v="Facebook|Instagram"/>
    <m/>
    <m/>
    <m/>
    <m/>
    <m/>
    <m/>
    <m/>
    <s v="Sí"/>
    <s v="No"/>
    <m/>
    <n v="4"/>
    <n v="5"/>
    <s v="4, satisfecho"/>
    <s v="Mejorado"/>
    <m/>
  </r>
  <r>
    <m/>
    <m/>
    <s v="Ciencias Experimentales"/>
    <d v="2020-05-19T21:26:00"/>
    <s v="Grado y doble grado"/>
    <x v="26"/>
    <s v="Frecuentemente (1 o 2 veces por semana)"/>
    <s v="Nunca"/>
    <s v="Seguiré usando los servicios de la biblioteca con la misma frecuencia que expuse en la pregunta anterior"/>
    <x v="26"/>
    <s v="Biblioteca Maria Zambrano (Filología / Derecho)"/>
    <m/>
    <m/>
    <m/>
    <m/>
    <m/>
    <m/>
    <m/>
    <s v="Sí"/>
    <s v="Sí"/>
    <n v="3"/>
    <n v="1"/>
    <n v="1"/>
    <n v="2"/>
    <n v="5"/>
    <n v="4"/>
    <n v="5"/>
    <n v="1"/>
    <n v="3"/>
    <n v="4"/>
    <m/>
    <n v="3"/>
    <n v="3"/>
    <n v="3"/>
    <n v="3"/>
    <n v="4"/>
    <s v="No"/>
    <n v="4"/>
    <n v="3"/>
    <s v="Youtube"/>
    <m/>
    <m/>
    <m/>
    <m/>
    <m/>
    <m/>
    <m/>
    <s v="No"/>
    <s v="No"/>
    <m/>
    <n v="4"/>
    <n v="4"/>
    <s v="4, satisfecho"/>
    <s v="Mejorado"/>
    <m/>
  </r>
  <r>
    <m/>
    <m/>
    <s v="Ciencias Experimentales"/>
    <d v="2020-05-19T21:25:00"/>
    <s v="Grado y doble grado"/>
    <x v="19"/>
    <s v="Muy frecuentemente (3 o más veces por semana)"/>
    <s v="De vez en cuando (1 o 2 veces al mes)"/>
    <s v="Seguiré usando los servicios de la biblioteca con la misma frecuencia que expuse en la pregunta anterior"/>
    <x v="19"/>
    <s v="F. Ciencias Matemáticas"/>
    <s v="F. Ciencias Químicas"/>
    <m/>
    <m/>
    <m/>
    <m/>
    <m/>
    <m/>
    <s v="Sí"/>
    <s v="Sí"/>
    <n v="5"/>
    <n v="1"/>
    <n v="1"/>
    <n v="5"/>
    <n v="5"/>
    <n v="5"/>
    <m/>
    <n v="4"/>
    <n v="5"/>
    <n v="5"/>
    <m/>
    <n v="4"/>
    <n v="4"/>
    <n v="5"/>
    <n v="3"/>
    <n v="5"/>
    <s v="Sí"/>
    <n v="5"/>
    <n v="4"/>
    <s v="Twitter|Instagram"/>
    <m/>
    <m/>
    <m/>
    <m/>
    <m/>
    <m/>
    <m/>
    <s v="Sí"/>
    <s v="No"/>
    <m/>
    <n v="5"/>
    <n v="5"/>
    <s v="5, muy satisfecho"/>
    <s v="Igual"/>
    <m/>
  </r>
  <r>
    <m/>
    <m/>
    <s v="Ciencias Experimentales"/>
    <d v="2020-05-19T21:18:00"/>
    <s v="Grado y doble grado"/>
    <x v="19"/>
    <s v="Frecuentemente (1 o 2 veces por semana)"/>
    <s v="De vez en cuando (1 o 2 veces al mes)"/>
    <s v="Seguiré usando los servicios de la biblioteca con la misma frecuencia que expuse en la pregunta anterior"/>
    <x v="19"/>
    <s v="F. Ciencias Matemáticas"/>
    <s v="Biblioteca Maria Zambrano (Filología / Derecho)"/>
    <m/>
    <m/>
    <m/>
    <m/>
    <m/>
    <m/>
    <s v="Sí"/>
    <s v="Sí"/>
    <n v="5"/>
    <n v="1"/>
    <n v="4"/>
    <n v="5"/>
    <n v="3"/>
    <n v="2"/>
    <n v="4"/>
    <n v="2"/>
    <n v="4"/>
    <n v="4"/>
    <m/>
    <n v="4"/>
    <n v="4"/>
    <n v="4"/>
    <n v="3"/>
    <n v="5"/>
    <s v="No"/>
    <n v="4"/>
    <n v="3"/>
    <s v="Youtube"/>
    <m/>
    <m/>
    <m/>
    <m/>
    <m/>
    <m/>
    <m/>
    <s v="No"/>
    <s v="No"/>
    <m/>
    <n v="4"/>
    <n v="4"/>
    <s v="4, satisfecho"/>
    <s v="Mejorado"/>
    <m/>
  </r>
  <r>
    <m/>
    <m/>
    <s v="Humanidades"/>
    <d v="2020-05-19T21:18:00"/>
    <s v="Otros (Universidad para mayores, títulos propios, curso de idiomas, etc)"/>
    <x v="7"/>
    <s v="Frecuentemente (1 o 2 veces por semana)"/>
    <s v="De vez en cuando (1 o 2 veces al mes)"/>
    <s v="Seguiré usando los servicios de la biblioteca con la misma frecuencia que expuse en la pregunta anterior"/>
    <x v="15"/>
    <s v="Biblioteca Maria Zambrano (Filología / Derecho)"/>
    <s v="F. Filosofía"/>
    <m/>
    <m/>
    <m/>
    <m/>
    <m/>
    <m/>
    <s v="Sí"/>
    <s v="Sí"/>
    <n v="3"/>
    <m/>
    <n v="1"/>
    <n v="1"/>
    <n v="3"/>
    <m/>
    <n v="2"/>
    <m/>
    <n v="4"/>
    <n v="4"/>
    <m/>
    <n v="4"/>
    <n v="3"/>
    <n v="3"/>
    <m/>
    <n v="3"/>
    <s v="No"/>
    <n v="4"/>
    <n v="4"/>
    <s v="Facebook"/>
    <m/>
    <m/>
    <m/>
    <m/>
    <m/>
    <m/>
    <m/>
    <s v="Sí"/>
    <s v="No"/>
    <m/>
    <n v="5"/>
    <n v="5"/>
    <s v="4, satisfecho"/>
    <s v="Mejorado"/>
    <m/>
  </r>
  <r>
    <m/>
    <m/>
    <s v="Ciencias Experimentales"/>
    <d v="2020-05-19T21:17:00"/>
    <s v="Grado y doble grado"/>
    <x v="20"/>
    <s v="Muy frecuentemente (3 o más veces por semana)"/>
    <s v="Nunca"/>
    <s v="Seguiré usando los servicios de la biblioteca con la misma frecuencia que expuse en la pregunta anterior"/>
    <x v="20"/>
    <s v="F. Ciencias Biológicas"/>
    <s v="F. Ciencias Biológicas"/>
    <m/>
    <m/>
    <m/>
    <m/>
    <m/>
    <m/>
    <s v="Sí"/>
    <s v="No"/>
    <n v="3"/>
    <n v="1"/>
    <n v="1"/>
    <n v="3"/>
    <n v="5"/>
    <n v="4"/>
    <n v="5"/>
    <n v="1"/>
    <n v="2"/>
    <n v="3"/>
    <m/>
    <n v="3"/>
    <n v="3"/>
    <n v="4"/>
    <n v="3"/>
    <n v="4"/>
    <s v="No"/>
    <n v="3"/>
    <n v="3"/>
    <s v="Instagram"/>
    <m/>
    <m/>
    <m/>
    <m/>
    <m/>
    <m/>
    <m/>
    <s v="No"/>
    <s v="No"/>
    <m/>
    <n v="4"/>
    <n v="3"/>
    <s v="4, satisfecho"/>
    <s v="Igual"/>
    <m/>
  </r>
  <r>
    <m/>
    <m/>
    <s v="Humanidades"/>
    <d v="2020-05-19T21:12:00"/>
    <s v="Máster"/>
    <x v="6"/>
    <s v="Frecuentemente (1 o 2 veces por semana)"/>
    <s v="Frecuentemente (1 o 2 veces por semana)"/>
    <s v="Seguiré usando los servicios de la biblioteca con la misma frecuencia que expuse en la pregunta anterior"/>
    <x v="8"/>
    <s v="F. Filología (Clásicas o General)"/>
    <s v="F. Geografía e Historia"/>
    <m/>
    <m/>
    <m/>
    <m/>
    <m/>
    <m/>
    <s v="No"/>
    <s v="Sí"/>
    <n v="4"/>
    <n v="4"/>
    <n v="4"/>
    <n v="4"/>
    <n v="4"/>
    <n v="4"/>
    <n v="4"/>
    <n v="4"/>
    <n v="2"/>
    <n v="5"/>
    <m/>
    <n v="3"/>
    <n v="3"/>
    <n v="2"/>
    <n v="2"/>
    <n v="3"/>
    <s v="Sí"/>
    <n v="3"/>
    <n v="3"/>
    <s v="Twitter|Facebook|Youtube|Instagram|LinkedIn"/>
    <m/>
    <m/>
    <m/>
    <m/>
    <m/>
    <m/>
    <m/>
    <s v="Sí"/>
    <s v="No"/>
    <m/>
    <n v="5"/>
    <n v="5"/>
    <s v="3, normal"/>
    <s v="Igual"/>
    <m/>
  </r>
  <r>
    <m/>
    <m/>
    <s v="Ciencias Sociales"/>
    <d v="2020-05-19T21:10:00"/>
    <s v="Grado y doble grado"/>
    <x v="21"/>
    <s v="De vez en cuando (1 o 2 veces al mes)"/>
    <s v="Solo en época de exámenes"/>
    <s v="Seguiré usando los servicios de la biblioteca con la misma frecuencia que expuse en la pregunta anterior"/>
    <x v="21"/>
    <m/>
    <m/>
    <m/>
    <m/>
    <m/>
    <m/>
    <m/>
    <m/>
    <s v="Sí"/>
    <s v="Sí"/>
    <n v="3"/>
    <n v="1"/>
    <n v="1"/>
    <n v="3"/>
    <n v="5"/>
    <n v="3"/>
    <n v="5"/>
    <n v="1"/>
    <n v="2"/>
    <n v="4"/>
    <m/>
    <n v="2"/>
    <n v="3"/>
    <n v="1"/>
    <n v="3"/>
    <n v="4"/>
    <s v="No"/>
    <n v="2"/>
    <n v="4"/>
    <s v="Facebook|Youtube|Instagram"/>
    <m/>
    <m/>
    <m/>
    <m/>
    <m/>
    <m/>
    <m/>
    <s v="No"/>
    <s v="No"/>
    <m/>
    <n v="3"/>
    <n v="4"/>
    <s v="4, satisfecho"/>
    <s v="Igual"/>
    <m/>
  </r>
  <r>
    <m/>
    <m/>
    <s v="Ciencias Sociales"/>
    <d v="2020-05-19T21:09:00"/>
    <s v="Grado y doble grado"/>
    <x v="13"/>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6"/>
    <s v="Biblioteca Maria Zambrano (Filología / Derecho)"/>
    <m/>
    <s v="https://www.rsl.ru/ https://www.loc.gov/"/>
    <m/>
    <m/>
    <m/>
    <m/>
    <m/>
    <s v="Sí"/>
    <s v="Sí"/>
    <n v="3"/>
    <n v="2"/>
    <n v="2"/>
    <n v="4"/>
    <n v="4"/>
    <n v="2"/>
    <n v="2"/>
    <n v="4"/>
    <n v="4"/>
    <n v="4"/>
    <m/>
    <n v="4"/>
    <n v="5"/>
    <n v="4"/>
    <n v="3"/>
    <n v="4"/>
    <s v="Sí"/>
    <n v="4"/>
    <n v="1"/>
    <s v="No uso ninguna red social"/>
    <m/>
    <m/>
    <m/>
    <m/>
    <m/>
    <m/>
    <m/>
    <s v="No"/>
    <s v="No"/>
    <m/>
    <n v="5"/>
    <n v="5"/>
    <s v="4, satisfecho"/>
    <s v="Mejorado"/>
    <m/>
  </r>
  <r>
    <m/>
    <m/>
    <s v="Ciencias Experimentales"/>
    <d v="2020-05-19T21:08:00"/>
    <s v="Grado y doble grado"/>
    <x v="20"/>
    <s v="Frecuentemente (1 o 2 veces por semana)"/>
    <s v="Frecuentemente (1 o 2 veces por semana)"/>
    <s v="Seguiré usando los servicios de la biblioteca con la misma frecuencia que expuse en la pregunta anterior"/>
    <x v="20"/>
    <s v="F. Ciencias Biológicas"/>
    <s v="F. Ciencias Biológicas"/>
    <m/>
    <m/>
    <m/>
    <m/>
    <m/>
    <m/>
    <s v="No"/>
    <s v="Sí"/>
    <n v="4"/>
    <n v="4"/>
    <n v="4"/>
    <n v="4"/>
    <n v="4"/>
    <n v="4"/>
    <n v="4"/>
    <n v="4"/>
    <n v="4"/>
    <n v="4"/>
    <m/>
    <n v="4"/>
    <n v="4"/>
    <n v="4"/>
    <n v="4"/>
    <n v="4"/>
    <s v="Sí"/>
    <n v="4"/>
    <n v="4"/>
    <s v="Twitter|Youtube|Instagram"/>
    <m/>
    <m/>
    <m/>
    <m/>
    <m/>
    <m/>
    <m/>
    <s v="Sí"/>
    <s v="No"/>
    <m/>
    <n v="4"/>
    <n v="4"/>
    <s v="4, satisfecho"/>
    <s v="Igual"/>
    <m/>
  </r>
  <r>
    <m/>
    <m/>
    <s v="Humanidades"/>
    <d v="2020-05-19T21:01:00"/>
    <s v="Grado y doble grado"/>
    <x v="2"/>
    <s v="Solo en época de exámenes"/>
    <s v="Solo en época de exámenes"/>
    <s v="Seguiré usando los servicios de la biblioteca con la misma frecuencia que expuse en la pregunta anterior"/>
    <x v="2"/>
    <s v="Biblioteca Maria Zambrano (Filología / Derecho)"/>
    <m/>
    <s v="Biblioteca María Moliner"/>
    <m/>
    <m/>
    <m/>
    <m/>
    <m/>
    <s v="Sí"/>
    <s v="Sí"/>
    <n v="5"/>
    <n v="1"/>
    <n v="1"/>
    <n v="5"/>
    <n v="1"/>
    <n v="5"/>
    <n v="3"/>
    <n v="5"/>
    <n v="1"/>
    <n v="2"/>
    <m/>
    <n v="1"/>
    <n v="2"/>
    <n v="1"/>
    <n v="1"/>
    <n v="1"/>
    <s v="Sí"/>
    <n v="1"/>
    <n v="1"/>
    <s v="Instagram"/>
    <m/>
    <m/>
    <m/>
    <m/>
    <m/>
    <m/>
    <m/>
    <s v="No"/>
    <s v="Sí"/>
    <s v="Nada útil"/>
    <n v="1"/>
    <n v="2"/>
    <s v="1, muy insatisfecho"/>
    <s v="Igual"/>
    <s v="La página online de la biblioteca debería mejorar mucho, porque pocos sabemos usarla."/>
  </r>
  <r>
    <m/>
    <m/>
    <s v="Humanidades"/>
    <d v="2020-05-19T21:00:00"/>
    <s v="Grado y doble grado"/>
    <x v="7"/>
    <s v="De vez en cuando (1 o 2 veces al mes)"/>
    <s v="Nunca"/>
    <s v="Procuraré buscar la información que necesito fuera de la biblioteca"/>
    <x v="14"/>
    <s v="Biblioteca Maria Zambrano (Filología / Derecho)"/>
    <m/>
    <m/>
    <m/>
    <m/>
    <m/>
    <m/>
    <m/>
    <s v="Sí"/>
    <s v="Sí"/>
    <n v="4"/>
    <n v="1"/>
    <n v="1"/>
    <n v="4"/>
    <n v="5"/>
    <n v="5"/>
    <n v="4"/>
    <n v="1"/>
    <n v="4"/>
    <n v="3"/>
    <m/>
    <n v="4"/>
    <n v="5"/>
    <n v="4"/>
    <n v="4"/>
    <n v="4"/>
    <s v="Sí"/>
    <n v="4"/>
    <n v="4"/>
    <s v="Twitter|Facebook|Youtube|Instagram"/>
    <m/>
    <m/>
    <m/>
    <m/>
    <m/>
    <m/>
    <m/>
    <s v="No"/>
    <s v="No"/>
    <m/>
    <n v="4"/>
    <n v="4"/>
    <s v="5, muy satisfecho"/>
    <s v="Mejorado"/>
    <m/>
  </r>
  <r>
    <m/>
    <m/>
    <s v="Ciencias Sociales"/>
    <d v="2020-05-19T20:58:00"/>
    <s v="Grado y doble grado"/>
    <x v="1"/>
    <s v="Frecuentemente (1 o 2 veces por semana)"/>
    <s v="Frecuentemente (1 o 2 veces por semana)"/>
    <s v="Seguiré usando los servicios de la biblioteca con la misma frecuencia que expuse en la pregunta anterior"/>
    <x v="9"/>
    <s v="Biblioteca Maria Zambrano (Filología / Derecho)"/>
    <s v="F. Ciencias Económicas y Empresariales"/>
    <m/>
    <m/>
    <m/>
    <m/>
    <m/>
    <m/>
    <s v="Sí"/>
    <s v="No"/>
    <n v="2"/>
    <n v="5"/>
    <n v="5"/>
    <n v="1"/>
    <n v="5"/>
    <n v="5"/>
    <n v="5"/>
    <n v="5"/>
    <n v="2"/>
    <n v="4"/>
    <m/>
    <n v="5"/>
    <n v="5"/>
    <n v="5"/>
    <n v="5"/>
    <n v="3"/>
    <s v="No"/>
    <n v="4"/>
    <n v="1"/>
    <s v="Twitter|Youtube|Instagram"/>
    <m/>
    <m/>
    <m/>
    <m/>
    <m/>
    <m/>
    <m/>
    <s v="No"/>
    <s v="No"/>
    <m/>
    <n v="5"/>
    <n v="5"/>
    <s v="5, muy satisfecho"/>
    <s v="Mejorado mucho"/>
    <m/>
  </r>
  <r>
    <m/>
    <m/>
    <s v="Ciencias de la Salud"/>
    <d v="2020-05-19T20:53:00"/>
    <s v="Grado y doble grado"/>
    <x v="4"/>
    <s v="Muy frecuentemente (3 o más veces por semana)"/>
    <s v="De vez en cuando (1 o 2 veces al mes)"/>
    <s v="Creo que voy a acudir con menos frecuencia a la biblioteca y usaré más la biblioteca virtual"/>
    <x v="8"/>
    <s v="F. Medicina"/>
    <m/>
    <m/>
    <m/>
    <m/>
    <m/>
    <m/>
    <m/>
    <s v="Sí"/>
    <s v="Sí"/>
    <n v="2"/>
    <n v="2"/>
    <n v="4"/>
    <n v="5"/>
    <n v="3"/>
    <n v="5"/>
    <n v="5"/>
    <n v="3"/>
    <n v="5"/>
    <n v="4"/>
    <m/>
    <n v="4"/>
    <n v="5"/>
    <n v="4"/>
    <n v="5"/>
    <n v="3"/>
    <s v="No"/>
    <n v="4"/>
    <n v="2"/>
    <s v="Twitter"/>
    <m/>
    <m/>
    <m/>
    <m/>
    <m/>
    <m/>
    <m/>
    <s v="No"/>
    <s v="Sí"/>
    <s v="Útil"/>
    <n v="4"/>
    <n v="4"/>
    <s v="4, satisfecho"/>
    <s v="Igual"/>
    <m/>
  </r>
  <r>
    <m/>
    <m/>
    <s v="Ciencias Experimentales"/>
    <d v="2020-05-19T20:52:00"/>
    <s v="Grado y doble grado"/>
    <x v="16"/>
    <s v="De vez en cuando (1 o 2 veces al mes)"/>
    <s v="De vez en cuando (1 o 2 veces al mes)"/>
    <s v="Seguiré usando los servicios de la biblioteca con la misma frecuencia que expuse en la pregunta anterior"/>
    <x v="17"/>
    <s v="F. Ciencias Biológicas"/>
    <s v="F. Farmacia"/>
    <m/>
    <m/>
    <m/>
    <m/>
    <m/>
    <m/>
    <s v="Sí"/>
    <s v="Sí"/>
    <n v="3"/>
    <n v="3"/>
    <n v="2"/>
    <n v="1"/>
    <n v="4"/>
    <n v="2"/>
    <n v="5"/>
    <n v="1"/>
    <n v="4"/>
    <n v="5"/>
    <m/>
    <n v="4"/>
    <n v="5"/>
    <n v="4"/>
    <n v="3"/>
    <n v="5"/>
    <s v="No"/>
    <n v="3"/>
    <n v="3"/>
    <s v="Youtube"/>
    <m/>
    <m/>
    <m/>
    <m/>
    <m/>
    <m/>
    <m/>
    <s v="Sí"/>
    <s v="No"/>
    <m/>
    <n v="5"/>
    <n v="5"/>
    <s v="5, muy satisfecho"/>
    <s v="Igual"/>
    <m/>
  </r>
  <r>
    <m/>
    <m/>
    <s v="Ciencias Sociales"/>
    <d v="2020-05-19T20:49:00"/>
    <s v="Grado y doble grado"/>
    <x v="17"/>
    <s v="Frecuentemente (1 o 2 veces por semana)"/>
    <s v="Frecuentemente (1 o 2 veces por semana)"/>
    <s v="Seguiré usando los servicios de la biblioteca con la misma frecuencia que expuse en la pregunta anterior"/>
    <x v="27"/>
    <s v="Biblioteca Histórica"/>
    <s v="F. Filología (Clásicas o General)"/>
    <s v="Biblioteca Nacional. Biblioteca Pública Municipal Eugenio Trías, Casa de Fieras. Biblioteca Pública Municipal de Arganda del Rey."/>
    <m/>
    <m/>
    <m/>
    <m/>
    <m/>
    <s v="No"/>
    <s v="Sí"/>
    <n v="5"/>
    <n v="3"/>
    <n v="3"/>
    <n v="5"/>
    <n v="5"/>
    <n v="5"/>
    <n v="5"/>
    <n v="3"/>
    <n v="5"/>
    <n v="4"/>
    <m/>
    <n v="4"/>
    <n v="5"/>
    <n v="5"/>
    <n v="4"/>
    <n v="5"/>
    <s v="Sí"/>
    <n v="4"/>
    <n v="3"/>
    <m/>
    <m/>
    <m/>
    <m/>
    <m/>
    <m/>
    <m/>
    <m/>
    <s v="No"/>
    <s v="Sí"/>
    <s v="Muy útil"/>
    <n v="5"/>
    <n v="5"/>
    <s v="5, muy satisfecho"/>
    <s v="Mejorado"/>
    <s v="Creo indispensable disponer de la prensa nacional impresa a diario, hice la sugerencia en su día, entiendo la falta de recursos y que la situación actual no lo favorezca, pero si esto cambia, debería plantearse como una necesidad dentro de los presupuestos de adquisición de fondos. También es importante la publicidad de las novedades adquiridas en cada materia. Independientemente de las recomendaciones que tenemos al acceder a la misma. La Biblioteca de la Facultad de Documentación es un espacio en el que todos encontramos nuestro lugar, yo personalmente estoy muy cómoda, donde siempre tengo fácil acceso a todo lo que necesito, y si no es así, siempre encontramos una opción. Le doy las gracias al personal de la misma. Los lugares los hacen las personas. Gracias por su atención."/>
  </r>
  <r>
    <m/>
    <m/>
    <s v="Humanidades"/>
    <d v="2020-05-19T20:49:00"/>
    <s v="Grado y doble grado"/>
    <x v="7"/>
    <s v="Muy frecuentemente (3 o más veces por semana)"/>
    <s v="Frecuentemente (1 o 2 veces por semana)"/>
    <s v="Seguiré usando los servicios de la biblioteca con la misma frecuencia que expuse en la pregunta anterior"/>
    <x v="14"/>
    <s v="F. Bellas Artes"/>
    <s v="F. Filología (Clásicas o General)"/>
    <m/>
    <m/>
    <m/>
    <m/>
    <m/>
    <m/>
    <s v="Sí"/>
    <s v="Sí"/>
    <n v="5"/>
    <n v="1"/>
    <n v="3"/>
    <n v="2"/>
    <n v="3"/>
    <n v="5"/>
    <n v="5"/>
    <n v="1"/>
    <n v="5"/>
    <n v="5"/>
    <m/>
    <n v="5"/>
    <n v="4"/>
    <n v="3"/>
    <n v="3"/>
    <n v="5"/>
    <s v="Sí"/>
    <n v="3"/>
    <n v="3"/>
    <s v="Instagram"/>
    <m/>
    <m/>
    <m/>
    <m/>
    <m/>
    <m/>
    <m/>
    <s v="No"/>
    <s v="No"/>
    <m/>
    <n v="4"/>
    <n v="4"/>
    <s v="5, muy satisfecho"/>
    <s v="Mejorado"/>
    <m/>
  </r>
  <r>
    <m/>
    <m/>
    <s v="Ciencias Sociales"/>
    <d v="2020-05-19T20:49:00"/>
    <s v="Grado y doble grado"/>
    <x v="13"/>
    <s v="Frecuentemente (1 o 2 veces por semana)"/>
    <s v="Solo en época de exámenes"/>
    <s v="Seguiré usando los servicios de la biblioteca con la misma frecuencia que expuse en la pregunta anterior"/>
    <x v="16"/>
    <s v="F. Medicina"/>
    <s v="F. Odontología"/>
    <s v="Biblioteca del Reina Sofía y las bibliotecas municipales de mi barrio"/>
    <m/>
    <m/>
    <m/>
    <m/>
    <m/>
    <s v="No"/>
    <s v="Sí"/>
    <n v="3"/>
    <n v="4"/>
    <n v="4"/>
    <n v="2"/>
    <n v="5"/>
    <n v="5"/>
    <n v="5"/>
    <n v="3"/>
    <n v="5"/>
    <n v="5"/>
    <m/>
    <n v="5"/>
    <n v="5"/>
    <n v="5"/>
    <n v="5"/>
    <n v="5"/>
    <s v="Sí"/>
    <n v="5"/>
    <n v="5"/>
    <s v="Twitter|Youtube|Instagram"/>
    <m/>
    <m/>
    <m/>
    <m/>
    <m/>
    <m/>
    <m/>
    <s v="No"/>
    <s v="No"/>
    <m/>
    <n v="5"/>
    <n v="5"/>
    <s v="5, muy satisfecho"/>
    <s v="Mejorado mucho"/>
    <m/>
  </r>
  <r>
    <m/>
    <m/>
    <s v="Ciencias Sociales"/>
    <d v="2020-05-19T20:48:00"/>
    <s v="Grado y doble grado"/>
    <x v="1"/>
    <s v="Frecuentemente (1 o 2 veces por semana)"/>
    <s v="De vez en cuando (1 o 2 veces al mes)"/>
    <s v="Seguiré usando los servicios de la biblioteca con la misma frecuencia que expuse en la pregunta anterior"/>
    <x v="8"/>
    <s v="F. Ciencias Políticas y Sociología"/>
    <m/>
    <m/>
    <m/>
    <m/>
    <m/>
    <m/>
    <m/>
    <s v="No"/>
    <s v="Sí"/>
    <n v="4"/>
    <n v="3"/>
    <n v="2"/>
    <n v="5"/>
    <n v="5"/>
    <n v="5"/>
    <n v="5"/>
    <n v="1"/>
    <n v="3"/>
    <n v="4"/>
    <m/>
    <n v="4"/>
    <n v="4"/>
    <n v="2"/>
    <n v="3"/>
    <n v="4"/>
    <s v="No"/>
    <n v="3"/>
    <n v="3"/>
    <s v="Facebook|Youtube"/>
    <m/>
    <m/>
    <m/>
    <m/>
    <m/>
    <m/>
    <m/>
    <s v="No"/>
    <s v="No"/>
    <m/>
    <n v="5"/>
    <n v="5"/>
    <s v="4, satisfecho"/>
    <m/>
    <m/>
  </r>
  <r>
    <m/>
    <m/>
    <s v="Ciencias Experimentales"/>
    <d v="2020-05-19T20:44:00"/>
    <s v="Grado y doble grado"/>
    <x v="26"/>
    <s v="De vez en cuando (1 o 2 veces al mes)"/>
    <s v="Solo en época de exámenes"/>
    <s v="Seguiré usando los servicios de la biblioteca con la misma frecuencia que expuse en la pregunta anterior"/>
    <x v="26"/>
    <m/>
    <m/>
    <m/>
    <m/>
    <m/>
    <m/>
    <m/>
    <m/>
    <s v="No"/>
    <s v="Sí"/>
    <n v="4"/>
    <n v="1"/>
    <n v="4"/>
    <n v="1"/>
    <n v="3"/>
    <n v="2"/>
    <n v="3"/>
    <n v="1"/>
    <n v="3"/>
    <n v="4"/>
    <m/>
    <n v="4"/>
    <n v="4"/>
    <n v="3"/>
    <n v="4"/>
    <n v="4"/>
    <s v="Sí"/>
    <n v="3"/>
    <n v="3"/>
    <s v="Twitter"/>
    <m/>
    <m/>
    <m/>
    <m/>
    <m/>
    <m/>
    <m/>
    <s v="No"/>
    <s v="No"/>
    <m/>
    <n v="4"/>
    <n v="4"/>
    <s v="4, satisfecho"/>
    <s v="Mejorado"/>
    <m/>
  </r>
  <r>
    <m/>
    <m/>
    <s v="Ciencias Sociales"/>
    <d v="2020-05-19T20:42:00"/>
    <s v="Grado y doble grado"/>
    <x v="1"/>
    <s v="Frecuentemente (1 o 2 veces por semana)"/>
    <s v="Nunca"/>
    <s v="Seguiré usando los servicios de la biblioteca con la misma frecuencia que expuse en la pregunta anterior"/>
    <x v="9"/>
    <m/>
    <m/>
    <m/>
    <m/>
    <m/>
    <m/>
    <m/>
    <m/>
    <s v="Sí"/>
    <s v="No"/>
    <n v="4"/>
    <n v="1"/>
    <n v="1"/>
    <n v="5"/>
    <n v="4"/>
    <n v="4"/>
    <n v="4"/>
    <n v="1"/>
    <n v="4"/>
    <n v="4"/>
    <m/>
    <n v="4"/>
    <n v="2"/>
    <n v="4"/>
    <n v="4"/>
    <n v="3"/>
    <s v="Sí"/>
    <n v="4"/>
    <n v="1"/>
    <s v="Twitter|Youtube"/>
    <m/>
    <m/>
    <m/>
    <m/>
    <m/>
    <m/>
    <m/>
    <s v="Sí"/>
    <s v="Sí"/>
    <s v="Útil"/>
    <n v="3"/>
    <n v="3"/>
    <s v="4, satisfecho"/>
    <s v="Igual"/>
    <m/>
  </r>
  <r>
    <m/>
    <m/>
    <s v="Humanidades"/>
    <d v="2020-05-19T20:40:00"/>
    <s v="Máster"/>
    <x v="2"/>
    <s v="De vez en cuando (1 o 2 veces al mes)"/>
    <s v="Frecuentemente (1 o 2 veces por semana)"/>
    <s v="Seguiré usando los servicios de la biblioteca con la misma frecuencia que expuse en la pregunta anterior"/>
    <x v="2"/>
    <s v="Biblioteca Maria Zambrano (Filología / Derecho)"/>
    <s v="F. Geografía e Historia"/>
    <m/>
    <m/>
    <m/>
    <m/>
    <m/>
    <m/>
    <s v="Sí"/>
    <s v="Sí"/>
    <n v="1"/>
    <n v="3"/>
    <n v="4"/>
    <n v="1"/>
    <n v="3"/>
    <n v="5"/>
    <n v="3"/>
    <n v="3"/>
    <n v="3"/>
    <n v="2"/>
    <m/>
    <n v="3"/>
    <n v="3"/>
    <n v="3"/>
    <n v="3"/>
    <n v="4"/>
    <s v="Sí"/>
    <n v="4"/>
    <n v="4"/>
    <s v="Youtube|Instagram"/>
    <m/>
    <m/>
    <m/>
    <m/>
    <m/>
    <m/>
    <m/>
    <s v="Sí"/>
    <s v="Sí"/>
    <s v="Útil"/>
    <n v="3"/>
    <n v="2"/>
    <s v="4, satisfecho"/>
    <s v="Mejorado"/>
    <m/>
  </r>
  <r>
    <m/>
    <m/>
    <s v="Ciencias de la Salud"/>
    <d v="2020-05-19T20:39:00"/>
    <s v="Grado y doble grado"/>
    <x v="4"/>
    <s v="De vez en cuando (1 o 2 veces al mes)"/>
    <s v="De vez en cuando (1 o 2 veces al mes)"/>
    <s v="Seguiré usando los servicios de la biblioteca con la misma frecuencia que expuse en la pregunta anterior"/>
    <x v="4"/>
    <m/>
    <m/>
    <m/>
    <m/>
    <m/>
    <m/>
    <m/>
    <m/>
    <s v="No"/>
    <s v="No"/>
    <n v="4"/>
    <n v="3"/>
    <n v="4"/>
    <n v="5"/>
    <n v="5"/>
    <n v="5"/>
    <n v="5"/>
    <n v="1"/>
    <n v="2"/>
    <n v="5"/>
    <m/>
    <n v="2"/>
    <n v="3"/>
    <n v="2"/>
    <n v="3"/>
    <n v="2"/>
    <s v="Sí"/>
    <n v="2"/>
    <n v="2"/>
    <s v="Youtube|Instagram"/>
    <m/>
    <m/>
    <m/>
    <m/>
    <m/>
    <m/>
    <m/>
    <s v="No"/>
    <s v="No"/>
    <m/>
    <n v="3"/>
    <n v="3"/>
    <s v="3, normal"/>
    <s v="Igual"/>
    <m/>
  </r>
  <r>
    <m/>
    <m/>
    <s v="Humanidades"/>
    <d v="2020-05-19T20:38:00"/>
    <s v="Grado y doble grado"/>
    <x v="6"/>
    <s v="Muy frecuentemente (3 o más veces por semana)"/>
    <s v="Muy frecuentemente (3 o más veces por semana)"/>
    <s v="Seguiré usando los servicios de la biblioteca con la misma frecuencia que expuse en la pregunta anterior"/>
    <x v="8"/>
    <s v="F. Geografía e Historia"/>
    <s v="F. Filosofía"/>
    <m/>
    <m/>
    <m/>
    <m/>
    <m/>
    <m/>
    <s v="Sí"/>
    <s v="Sí"/>
    <n v="4"/>
    <n v="4"/>
    <n v="4"/>
    <n v="3"/>
    <n v="3"/>
    <n v="2"/>
    <n v="3"/>
    <n v="2"/>
    <n v="4"/>
    <n v="3"/>
    <m/>
    <n v="5"/>
    <n v="5"/>
    <n v="5"/>
    <n v="5"/>
    <n v="4"/>
    <s v="Sí"/>
    <n v="5"/>
    <n v="5"/>
    <s v="Facebook|Youtube|Instagram"/>
    <m/>
    <m/>
    <m/>
    <m/>
    <m/>
    <m/>
    <m/>
    <s v="Sí"/>
    <s v="Sí"/>
    <s v="Muy útil"/>
    <n v="5"/>
    <n v="5"/>
    <s v="5, muy satisfecho"/>
    <s v="Mejorado mucho"/>
    <m/>
  </r>
  <r>
    <m/>
    <m/>
    <s v="Ciencias Experimentales"/>
    <d v="2020-05-19T20:38:00"/>
    <s v="Grado y doble grado"/>
    <x v="26"/>
    <s v="De vez en cuando (1 o 2 veces al mes)"/>
    <s v="Solo en época de exámenes"/>
    <s v="Seguiré usando los servicios de la biblioteca con la misma frecuencia que expuse en la pregunta anterior"/>
    <x v="26"/>
    <s v="Biblioteca Maria Zambrano (Filología / Derecho)"/>
    <m/>
    <m/>
    <m/>
    <m/>
    <m/>
    <m/>
    <m/>
    <s v="No"/>
    <s v="Sí"/>
    <n v="4"/>
    <n v="1"/>
    <n v="2"/>
    <n v="1"/>
    <n v="5"/>
    <n v="5"/>
    <n v="4"/>
    <n v="1"/>
    <n v="5"/>
    <n v="5"/>
    <m/>
    <n v="5"/>
    <n v="5"/>
    <n v="4"/>
    <n v="4"/>
    <n v="5"/>
    <s v="No"/>
    <n v="4"/>
    <n v="3"/>
    <s v="Twitter|Youtube|Instagram"/>
    <m/>
    <m/>
    <m/>
    <m/>
    <m/>
    <m/>
    <m/>
    <s v="No"/>
    <s v="No"/>
    <m/>
    <n v="5"/>
    <n v="5"/>
    <s v="5, muy satisfecho"/>
    <s v="Mejorado"/>
    <m/>
  </r>
  <r>
    <m/>
    <m/>
    <s v="Ciencias de la Salud"/>
    <d v="2020-05-19T20:36:00"/>
    <s v="Máster"/>
    <x v="12"/>
    <s v="De vez en cuando (1 o 2 veces al mes)"/>
    <s v="Frecuentemente (1 o 2 veces por semana)"/>
    <s v="Creo que voy a acudir con menos frecuencia a la biblioteca y usaré más la biblioteca virtual"/>
    <x v="15"/>
    <s v="F. Ciencias de la Información"/>
    <s v="F. Trabajo Social"/>
    <m/>
    <m/>
    <m/>
    <m/>
    <m/>
    <m/>
    <s v="Sí"/>
    <s v="Sí"/>
    <n v="4"/>
    <n v="2"/>
    <n v="4"/>
    <n v="2"/>
    <n v="4"/>
    <n v="5"/>
    <n v="5"/>
    <n v="3"/>
    <n v="3"/>
    <n v="4"/>
    <m/>
    <n v="3"/>
    <n v="3"/>
    <n v="3"/>
    <n v="3"/>
    <n v="4"/>
    <s v="No"/>
    <n v="3"/>
    <n v="4"/>
    <s v="Twitter"/>
    <m/>
    <m/>
    <m/>
    <m/>
    <m/>
    <m/>
    <m/>
    <s v="Sí"/>
    <s v="No"/>
    <m/>
    <n v="4"/>
    <n v="5"/>
    <s v="4, satisfecho"/>
    <s v="Mejorado"/>
    <m/>
  </r>
  <r>
    <m/>
    <m/>
    <s v="Ciencias Experimentales"/>
    <d v="2020-05-19T20:36:00"/>
    <s v="Grado y doble grado"/>
    <x v="2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Solo haré uso de la biblioteca virtual y de sus recursos electrónicos"/>
    <x v="26"/>
    <m/>
    <m/>
    <m/>
    <m/>
    <m/>
    <m/>
    <m/>
    <m/>
    <s v="No"/>
    <s v="Sí"/>
    <n v="4"/>
    <n v="1"/>
    <n v="4"/>
    <n v="3"/>
    <n v="3"/>
    <n v="4"/>
    <n v="4"/>
    <n v="1"/>
    <n v="4"/>
    <n v="4"/>
    <m/>
    <n v="2"/>
    <n v="2"/>
    <n v="1"/>
    <n v="3"/>
    <n v="1"/>
    <s v="No"/>
    <n v="2"/>
    <n v="1"/>
    <s v="Twitter|Facebook|Youtube|Instagram"/>
    <m/>
    <m/>
    <m/>
    <m/>
    <m/>
    <m/>
    <m/>
    <s v="No"/>
    <s v="No"/>
    <m/>
    <n v="3"/>
    <n v="4"/>
    <s v="2, insatisfecho"/>
    <s v="Mejorado"/>
    <m/>
  </r>
  <r>
    <m/>
    <m/>
    <s v="Ciencias Sociales"/>
    <d v="2020-05-19T20:33:00"/>
    <s v="Grado y doble grado"/>
    <x v="11"/>
    <s v="Frecuentemente (1 o 2 veces por semana)"/>
    <s v="Solo en época de exámenes"/>
    <s v="Creo que voy a acudir con menos frecuencia a la biblioteca y usaré más la biblioteca virtual"/>
    <x v="13"/>
    <m/>
    <m/>
    <m/>
    <m/>
    <m/>
    <m/>
    <m/>
    <m/>
    <s v="Sí"/>
    <s v="Sí"/>
    <n v="5"/>
    <n v="3"/>
    <n v="2"/>
    <n v="4"/>
    <n v="5"/>
    <n v="4"/>
    <n v="4"/>
    <n v="2"/>
    <n v="4"/>
    <n v="4"/>
    <m/>
    <n v="4"/>
    <n v="5"/>
    <n v="3"/>
    <n v="4"/>
    <n v="4"/>
    <s v="No"/>
    <n v="4"/>
    <n v="3"/>
    <s v="Twitter|Youtube|Instagram"/>
    <m/>
    <m/>
    <m/>
    <m/>
    <m/>
    <m/>
    <m/>
    <s v="No"/>
    <s v="No"/>
    <m/>
    <n v="4"/>
    <n v="5"/>
    <s v="4, satisfecho"/>
    <s v="Mejorado"/>
    <m/>
  </r>
  <r>
    <m/>
    <m/>
    <s v="Ciencias Sociales"/>
    <d v="2020-05-19T20:33:00"/>
    <s v="Doctorado"/>
    <x v="1"/>
    <s v="De vez en cuando (1 o 2 veces al mes)"/>
    <s v="De vez en cuando (1 o 2 veces al mes)"/>
    <s v="Seguiré usando los servicios de la biblioteca con la misma frecuencia que expuse en la pregunta anterior"/>
    <x v="9"/>
    <s v="F. Trabajo Social"/>
    <s v="F. Geografía e Historia"/>
    <m/>
    <m/>
    <m/>
    <m/>
    <m/>
    <m/>
    <s v="Sí"/>
    <s v="Sí"/>
    <n v="3"/>
    <n v="3"/>
    <n v="1"/>
    <n v="4"/>
    <n v="4"/>
    <n v="4"/>
    <n v="4"/>
    <n v="4"/>
    <n v="3"/>
    <n v="3"/>
    <m/>
    <n v="3"/>
    <n v="5"/>
    <n v="4"/>
    <n v="3"/>
    <n v="3"/>
    <s v="Sí"/>
    <n v="4"/>
    <m/>
    <m/>
    <m/>
    <m/>
    <m/>
    <m/>
    <m/>
    <m/>
    <m/>
    <s v="Sí"/>
    <s v="Sí"/>
    <m/>
    <n v="5"/>
    <n v="5"/>
    <s v="4, satisfecho"/>
    <s v="Mejorado"/>
    <m/>
  </r>
  <r>
    <m/>
    <m/>
    <s v="Ciencias Experimentales"/>
    <d v="2020-05-19T20:32:00"/>
    <s v="Grado y doble grado"/>
    <x v="19"/>
    <s v="Muy frecuentemente (3 o más veces por semana)"/>
    <s v="De vez en cuando (1 o 2 veces al mes)"/>
    <s v="Procuraré buscar la información que necesito fuera de la biblioteca"/>
    <x v="19"/>
    <m/>
    <m/>
    <m/>
    <m/>
    <m/>
    <m/>
    <m/>
    <m/>
    <s v="No"/>
    <s v="Sí"/>
    <n v="2"/>
    <n v="1"/>
    <n v="1"/>
    <n v="3"/>
    <n v="5"/>
    <n v="5"/>
    <n v="4"/>
    <n v="5"/>
    <n v="1"/>
    <n v="1"/>
    <m/>
    <n v="3"/>
    <n v="2"/>
    <n v="2"/>
    <n v="1"/>
    <n v="1"/>
    <s v="No"/>
    <n v="2"/>
    <n v="1"/>
    <s v="Facebook|Youtube|Instagram"/>
    <m/>
    <m/>
    <m/>
    <m/>
    <m/>
    <m/>
    <m/>
    <s v="No"/>
    <s v="No"/>
    <m/>
    <n v="1"/>
    <n v="1"/>
    <s v="2, insatisfecho"/>
    <s v="Igual"/>
    <s v="Al bibliotecario calvo y con gafas que no habla nunca, ni contesta un simple hola, que va siempre con mala cara y malas contestaciones, lo mandaba a su puta casa que hay mucha gente peleando por trabajar. A parte los ingenieros de materiales tenemos que ir a por los pocos libros que podéis aportar a quimicas."/>
  </r>
  <r>
    <m/>
    <m/>
    <s v="Humanidades"/>
    <d v="2020-05-19T20:32:00"/>
    <s v="Doctorado"/>
    <x v="7"/>
    <s v="Frecuentemente (1 o 2 veces por semana)"/>
    <s v="De vez en cuando (1 o 2 veces al mes)"/>
    <s v="Creo que voy a acudir con menos frecuencia a la biblioteca y usaré más la biblioteca virtual|Tengo que ir necesariamente para consultar los documentos que están ubicados en la biblioteca"/>
    <x v="7"/>
    <s v="F. Geografía e Historia"/>
    <s v="Biblioteca Histórica"/>
    <s v="Bibliotecas CSIC, bibliotecas públicas"/>
    <m/>
    <m/>
    <m/>
    <m/>
    <m/>
    <s v="Sí"/>
    <s v="Sí"/>
    <n v="5"/>
    <n v="3"/>
    <n v="1"/>
    <n v="2"/>
    <n v="4"/>
    <n v="5"/>
    <n v="1"/>
    <n v="3"/>
    <n v="5"/>
    <n v="5"/>
    <m/>
    <n v="3"/>
    <n v="4"/>
    <n v="3"/>
    <n v="3"/>
    <n v="3"/>
    <s v="Sí"/>
    <n v="3"/>
    <n v="3"/>
    <s v="Twitter|Facebook|Instagram|LinkedIn"/>
    <m/>
    <m/>
    <m/>
    <m/>
    <m/>
    <m/>
    <m/>
    <s v="No"/>
    <s v="No"/>
    <m/>
    <n v="5"/>
    <n v="5"/>
    <s v="4, satisfecho"/>
    <s v="Igual"/>
    <s v="Creo que la biblioteca de la Universidad Complutense es muy buena pero en estos tiempos que corren debe esforzarse en colgar mucho más contenido en la web. Como alumna y usual usuaria voy a ir lo menos posible y me encantaría que las cosas no se pusieran más complicadas, puesto que ni siquiera podré vivir en Madrid ya al no poder pagar el alquiler. Gracias por su atención."/>
  </r>
  <r>
    <m/>
    <m/>
    <s v="Humanidades"/>
    <d v="2020-05-19T20:28:00"/>
    <s v="Grado y doble grado"/>
    <x v="6"/>
    <s v="Nunca"/>
    <s v="Nunca"/>
    <s v="Tengo que ir necesariamente para consultar los documentos que están ubicados en la biblioteca"/>
    <x v="8"/>
    <s v="F. Filología (Clásicas o General)"/>
    <m/>
    <m/>
    <m/>
    <m/>
    <m/>
    <m/>
    <m/>
    <s v="No"/>
    <s v="No"/>
    <n v="4"/>
    <n v="2"/>
    <n v="1"/>
    <n v="5"/>
    <n v="5"/>
    <n v="4"/>
    <n v="4"/>
    <n v="3"/>
    <n v="3"/>
    <n v="4"/>
    <m/>
    <n v="4"/>
    <n v="5"/>
    <n v="3"/>
    <n v="3"/>
    <n v="4"/>
    <s v="No"/>
    <n v="5"/>
    <n v="4"/>
    <s v="Youtube"/>
    <m/>
    <m/>
    <m/>
    <m/>
    <m/>
    <m/>
    <m/>
    <s v="Sí"/>
    <s v="No"/>
    <m/>
    <n v="5"/>
    <n v="5"/>
    <s v="4, satisfecho"/>
    <s v="Mejorado"/>
    <m/>
  </r>
  <r>
    <m/>
    <m/>
    <s v="Ciencias de la Salud"/>
    <d v="2020-05-19T20:27:00"/>
    <s v="Grado y doble grado"/>
    <x v="4"/>
    <s v="Nunca"/>
    <s v="Nunca"/>
    <s v="Creo que voy a acudir con menos frecuencia a la biblioteca y usaré más la biblioteca virtual"/>
    <x v="4"/>
    <m/>
    <m/>
    <m/>
    <m/>
    <m/>
    <m/>
    <m/>
    <m/>
    <s v="No"/>
    <s v="No"/>
    <n v="1"/>
    <n v="3"/>
    <n v="4"/>
    <n v="2"/>
    <n v="2"/>
    <n v="5"/>
    <n v="5"/>
    <n v="3"/>
    <n v="3"/>
    <n v="3"/>
    <m/>
    <n v="4"/>
    <n v="5"/>
    <n v="4"/>
    <n v="3"/>
    <n v="3"/>
    <s v="No"/>
    <n v="4"/>
    <n v="1"/>
    <s v="Facebook|Youtube|Instagram"/>
    <m/>
    <m/>
    <m/>
    <m/>
    <m/>
    <m/>
    <m/>
    <s v="No"/>
    <s v="No"/>
    <m/>
    <n v="3"/>
    <n v="3"/>
    <s v="3, normal"/>
    <s v="Igual"/>
    <s v="como alumno de 6 medicina,  lo mejor utilizaba los libros de medicina con más frecuencia al principio de la carrera. Sin embargo, al final apenas lo he utilizado. Debido al Covid, he podido descubrir la niblioteca online y es un servicio muy facil de usar y muy útil a la hora de buscar ma bibliografia necessria para el TFG. Veo la mejor opción de todas, al poder acceder desde donde quieras, incluso al formato electronico del libro."/>
  </r>
  <r>
    <m/>
    <m/>
    <s v="Ciencias Sociales"/>
    <d v="2020-05-19T20:23:00"/>
    <s v="Grado y doble grado"/>
    <x v="10"/>
    <s v="Frecuentemente (1 o 2 veces por semana)"/>
    <s v="De vez en cuando (1 o 2 veces al mes)"/>
    <s v="Creo que voy a acudir con menos frecuencia a la biblioteca y usaré más la biblioteca virtual"/>
    <x v="8"/>
    <s v="F. Geografía e Historia"/>
    <m/>
    <m/>
    <m/>
    <m/>
    <m/>
    <m/>
    <m/>
    <s v="Sí"/>
    <s v="Sí"/>
    <n v="4"/>
    <n v="3"/>
    <n v="5"/>
    <n v="2"/>
    <n v="3"/>
    <n v="3"/>
    <n v="4"/>
    <n v="2"/>
    <n v="4"/>
    <n v="4"/>
    <m/>
    <n v="5"/>
    <n v="5"/>
    <n v="4"/>
    <n v="4"/>
    <n v="5"/>
    <s v="Sí"/>
    <n v="4"/>
    <n v="4"/>
    <s v="Correo electrónico"/>
    <m/>
    <m/>
    <m/>
    <m/>
    <m/>
    <m/>
    <m/>
    <s v="No"/>
    <s v="Sí"/>
    <s v="Útil"/>
    <n v="4"/>
    <n v="5"/>
    <s v="5, muy satisfecho"/>
    <s v="Mejorado"/>
    <s v="Facilitar la reserva de libros para futuro préstamo vía online."/>
  </r>
  <r>
    <m/>
    <m/>
    <s v="Humanidades"/>
    <d v="2020-05-19T20:22:00"/>
    <s v="Grado y doble grado"/>
    <x v="6"/>
    <s v="Muy frecuentemente (3 o más veces por semana)"/>
    <s v="Frecuentemente (1 o 2 veces por semana)"/>
    <s v="Seguiré usando los servicios de la biblioteca con la misma frecuencia que expuse en la pregunta anterior"/>
    <x v="8"/>
    <s v="F. Filología (Clásicas o General)"/>
    <s v="F. Filosofía"/>
    <m/>
    <m/>
    <m/>
    <m/>
    <m/>
    <m/>
    <s v="Sí"/>
    <s v="Sí"/>
    <n v="4"/>
    <n v="2"/>
    <n v="3"/>
    <n v="5"/>
    <n v="5"/>
    <n v="4"/>
    <n v="2"/>
    <n v="2"/>
    <n v="2"/>
    <n v="5"/>
    <m/>
    <n v="4"/>
    <n v="5"/>
    <n v="4"/>
    <n v="4"/>
    <n v="4"/>
    <s v="No"/>
    <n v="4"/>
    <n v="2"/>
    <s v="Instagram"/>
    <m/>
    <m/>
    <m/>
    <m/>
    <m/>
    <m/>
    <m/>
    <s v="Sí"/>
    <s v="No"/>
    <m/>
    <n v="5"/>
    <n v="5"/>
    <s v="4, satisfecho"/>
    <s v="Mejorado"/>
    <m/>
  </r>
  <r>
    <m/>
    <m/>
    <s v="Humanidades"/>
    <d v="2020-05-19T20:21: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14"/>
    <s v="Biblioteca Maria Zambrano (Filología / Derecho)"/>
    <s v="F. Filosofía"/>
    <m/>
    <m/>
    <m/>
    <m/>
    <m/>
    <m/>
    <s v="No"/>
    <s v="Sí"/>
    <n v="3"/>
    <n v="2"/>
    <n v="5"/>
    <n v="3"/>
    <n v="3"/>
    <n v="3"/>
    <n v="2"/>
    <n v="1"/>
    <n v="2"/>
    <n v="4"/>
    <m/>
    <n v="4"/>
    <n v="3"/>
    <n v="3"/>
    <n v="2"/>
    <n v="2"/>
    <s v="No"/>
    <n v="3"/>
    <n v="1"/>
    <s v="Reddit"/>
    <m/>
    <m/>
    <m/>
    <m/>
    <m/>
    <m/>
    <m/>
    <s v="No"/>
    <s v="No"/>
    <m/>
    <n v="2"/>
    <n v="3"/>
    <s v="3, normal"/>
    <s v="Igual"/>
    <m/>
  </r>
  <r>
    <m/>
    <m/>
    <s v="Ciencias de la Salud"/>
    <d v="2020-05-19T20:21:00"/>
    <s v="Grado y doble grado"/>
    <x v="9"/>
    <s v="De vez en cuando (1 o 2 veces al mes)"/>
    <s v="De vez en cuando (1 o 2 veces al mes)"/>
    <s v="Seguiré usando los servicios de la biblioteca con la misma frecuencia que expuse en la pregunta anterior"/>
    <x v="11"/>
    <s v="F. Ciencias Biológicas"/>
    <s v="F. Medicina"/>
    <m/>
    <m/>
    <m/>
    <m/>
    <m/>
    <m/>
    <s v="Sí"/>
    <s v="Sí"/>
    <n v="4"/>
    <n v="1"/>
    <n v="4"/>
    <n v="1"/>
    <n v="3"/>
    <n v="1"/>
    <n v="5"/>
    <n v="1"/>
    <n v="1"/>
    <n v="5"/>
    <m/>
    <n v="2"/>
    <n v="5"/>
    <n v="2"/>
    <n v="1"/>
    <n v="5"/>
    <s v="No"/>
    <n v="2"/>
    <n v="1"/>
    <s v="Twitter|Youtube|Instagram"/>
    <m/>
    <m/>
    <m/>
    <m/>
    <m/>
    <m/>
    <m/>
    <s v="No"/>
    <s v="No"/>
    <m/>
    <n v="4"/>
    <n v="5"/>
    <s v="4, satisfecho"/>
    <s v="Mejorado"/>
    <s v="Creo que estaría bien dar información a cerca del uso de la biblioteca a los alumnos de primero. Me he enterado en cuarto de carrera de la cantidad de libros que se pueden sacar y de la cantidad de tiempo que se puede tener mediante renovación. Me hubiese sido muy útil saberlo antes. Mejoraría el servicio online sobre todo en cuanto a libros electrónicos, que a veces no consigo abrir o no cargan correctamente."/>
  </r>
  <r>
    <m/>
    <m/>
    <s v="Ciencias Sociales"/>
    <d v="2020-05-19T20:17:00"/>
    <s v="Grado y doble grado"/>
    <x v="1"/>
    <s v="De vez en cuando (1 o 2 veces al mes)"/>
    <s v="Nunca"/>
    <s v="Seguiré usando los servicios de la biblioteca con la misma frecuencia que expuse en la pregunta anterior"/>
    <x v="9"/>
    <s v="F. Ciencias Económicas y Empresariales"/>
    <m/>
    <m/>
    <m/>
    <m/>
    <m/>
    <m/>
    <m/>
    <s v="No"/>
    <s v="No"/>
    <n v="2"/>
    <n v="1"/>
    <n v="1"/>
    <n v="2"/>
    <n v="3"/>
    <n v="4"/>
    <n v="2"/>
    <n v="1"/>
    <n v="1"/>
    <n v="1"/>
    <m/>
    <n v="1"/>
    <n v="1"/>
    <n v="1"/>
    <n v="1"/>
    <n v="1"/>
    <s v="No"/>
    <n v="1"/>
    <n v="1"/>
    <s v="No uso ninguna red social"/>
    <m/>
    <m/>
    <m/>
    <m/>
    <m/>
    <m/>
    <m/>
    <s v="No"/>
    <s v="No"/>
    <m/>
    <n v="3"/>
    <n v="4"/>
    <s v="3, normal"/>
    <s v="Igual"/>
    <m/>
  </r>
  <r>
    <m/>
    <m/>
    <s v="Ciencias Experimentales"/>
    <d v="2020-05-19T20:16:00"/>
    <s v="Grado y doble grado"/>
    <x v="16"/>
    <s v="Nunca"/>
    <s v="Nunca"/>
    <s v="Solo haré uso de la biblioteca virtual y de sus recursos electrónicos|Procuraré buscar la información que necesito fuera de la biblioteca"/>
    <x v="26"/>
    <s v="F. Ciencias Químicas"/>
    <m/>
    <m/>
    <m/>
    <m/>
    <m/>
    <m/>
    <m/>
    <s v="No"/>
    <s v="No"/>
    <n v="1"/>
    <n v="1"/>
    <n v="1"/>
    <n v="1"/>
    <n v="5"/>
    <n v="5"/>
    <n v="5"/>
    <n v="1"/>
    <n v="3"/>
    <n v="3"/>
    <m/>
    <n v="3"/>
    <n v="3"/>
    <n v="3"/>
    <n v="3"/>
    <n v="3"/>
    <s v="No"/>
    <n v="3"/>
    <n v="3"/>
    <s v="Facebook|Youtube|Instagram"/>
    <m/>
    <m/>
    <m/>
    <m/>
    <m/>
    <m/>
    <m/>
    <s v="No"/>
    <s v="No"/>
    <m/>
    <n v="3"/>
    <n v="3"/>
    <s v="3, normal"/>
    <s v="Igual"/>
    <m/>
  </r>
  <r>
    <m/>
    <m/>
    <s v="Ciencias Sociales"/>
    <d v="2020-05-19T20:11:00"/>
    <s v="Grado y doble grado"/>
    <x v="10"/>
    <s v="De vez en cuando (1 o 2 veces al mes)"/>
    <s v="Muy frecuentemente (3 o más veces por semana)"/>
    <s v="Tengo que ir necesariamente para consultar los documentos que están ubicados en la biblioteca"/>
    <x v="8"/>
    <s v="F. Ciencias de la Documentación"/>
    <s v="F. Derecho (Departamentos,Criminología)"/>
    <m/>
    <m/>
    <m/>
    <m/>
    <m/>
    <m/>
    <s v="No"/>
    <s v="Sí"/>
    <n v="3"/>
    <n v="1"/>
    <n v="4"/>
    <n v="4"/>
    <n v="3"/>
    <n v="5"/>
    <n v="5"/>
    <n v="1"/>
    <n v="4"/>
    <n v="5"/>
    <m/>
    <n v="2"/>
    <n v="4"/>
    <n v="5"/>
    <n v="3"/>
    <n v="1"/>
    <s v="Sí"/>
    <n v="4"/>
    <n v="5"/>
    <s v="Twitter|Youtube|Instagram"/>
    <m/>
    <m/>
    <m/>
    <m/>
    <m/>
    <m/>
    <m/>
    <s v="Sí"/>
    <s v="No"/>
    <m/>
    <n v="3"/>
    <m/>
    <s v="4, satisfecho"/>
    <s v="Mejorado"/>
    <m/>
  </r>
  <r>
    <m/>
    <m/>
    <s v="Ciencias Experimentales"/>
    <d v="2020-05-19T20:10:00"/>
    <s v="Grado y doble grado"/>
    <x v="8"/>
    <s v="De vez en cuando (1 o 2 veces al mes)"/>
    <s v="Nunca"/>
    <m/>
    <x v="12"/>
    <s v="F. Ciencias Químicas"/>
    <s v="Biblioteca Maria Zambrano (Filología / Derecho)"/>
    <s v="Biblioteca Municipal José Hierro"/>
    <m/>
    <m/>
    <m/>
    <m/>
    <m/>
    <s v="Sí"/>
    <s v="Sí"/>
    <n v="5"/>
    <m/>
    <m/>
    <m/>
    <m/>
    <m/>
    <n v="5"/>
    <m/>
    <m/>
    <m/>
    <m/>
    <m/>
    <m/>
    <m/>
    <m/>
    <m/>
    <m/>
    <m/>
    <m/>
    <m/>
    <m/>
    <m/>
    <m/>
    <m/>
    <m/>
    <m/>
    <m/>
    <s v="Sí"/>
    <s v="No"/>
    <m/>
    <n v="4"/>
    <m/>
    <s v="4, satisfecho"/>
    <s v="Mejorado"/>
    <m/>
  </r>
  <r>
    <m/>
    <m/>
    <s v="Humanidades"/>
    <d v="2020-05-19T20:10:00"/>
    <s v="Grado y doble grado"/>
    <x v="7"/>
    <s v="Muy frecuentemente (3 o más veces por semana)"/>
    <s v="Muy frecuentemente (3 o más veces por semana)"/>
    <s v="Creo que voy a acudir con menos frecuencia a la biblioteca y usaré más la biblioteca virtual"/>
    <x v="14"/>
    <s v="Biblioteca Maria Zambrano (Filología / Derecho)"/>
    <m/>
    <m/>
    <m/>
    <m/>
    <m/>
    <m/>
    <m/>
    <s v="Sí"/>
    <s v="Sí"/>
    <n v="5"/>
    <n v="5"/>
    <n v="4"/>
    <n v="4"/>
    <n v="4"/>
    <n v="3"/>
    <n v="2"/>
    <n v="2"/>
    <n v="2"/>
    <n v="5"/>
    <m/>
    <n v="5"/>
    <n v="3"/>
    <n v="2"/>
    <n v="3"/>
    <n v="5"/>
    <s v="Sí"/>
    <n v="3"/>
    <n v="3"/>
    <s v="Twitter|Instagram"/>
    <m/>
    <m/>
    <m/>
    <m/>
    <m/>
    <m/>
    <m/>
    <s v="Sí"/>
    <s v="No"/>
    <m/>
    <n v="4"/>
    <n v="4"/>
    <s v="4, satisfecho"/>
    <s v="Mejorado"/>
    <m/>
  </r>
  <r>
    <m/>
    <m/>
    <s v="Ciencias Experimentales"/>
    <d v="2020-05-19T20:09:00"/>
    <s v="Grado y doble grado"/>
    <x v="20"/>
    <s v="De vez en cuando (1 o 2 veces al mes)"/>
    <s v="De vez en cuando (1 o 2 veces al mes)"/>
    <s v="Seguiré usando los servicios de la biblioteca con la misma frecuencia que expuse en la pregunta anterior"/>
    <x v="20"/>
    <s v="Biblioteca Maria Zambrano (Filología / Derecho)"/>
    <m/>
    <m/>
    <m/>
    <m/>
    <m/>
    <m/>
    <m/>
    <s v="Sí"/>
    <s v="Sí"/>
    <n v="3"/>
    <n v="1"/>
    <n v="1"/>
    <n v="1"/>
    <n v="5"/>
    <n v="3"/>
    <n v="3"/>
    <n v="4"/>
    <n v="3"/>
    <n v="4"/>
    <m/>
    <n v="4"/>
    <n v="4"/>
    <n v="4"/>
    <n v="3"/>
    <n v="3"/>
    <s v="No"/>
    <n v="3"/>
    <n v="3"/>
    <s v="Twitter|Youtube|Instagram"/>
    <m/>
    <m/>
    <m/>
    <m/>
    <m/>
    <m/>
    <m/>
    <s v="No"/>
    <s v="No"/>
    <m/>
    <n v="4"/>
    <n v="3"/>
    <s v="4, satisfecho"/>
    <s v="Igual"/>
    <m/>
  </r>
  <r>
    <m/>
    <m/>
    <s v="Humanidades"/>
    <d v="2020-05-19T20:03:00"/>
    <s v="Grado y doble grado"/>
    <x v="2"/>
    <s v="Frecuentemente (1 o 2 veces por semana)"/>
    <s v="De vez en cuando (1 o 2 veces al mes)"/>
    <s v="Seguiré usando los servicios de la biblioteca con la misma frecuencia que expuse en la pregunta anterior"/>
    <x v="2"/>
    <s v="Biblioteca Maria Zambrano (Filología / Derecho)"/>
    <m/>
    <s v="-"/>
    <m/>
    <m/>
    <m/>
    <m/>
    <m/>
    <s v="Sí"/>
    <s v="Sí"/>
    <n v="5"/>
    <n v="4"/>
    <n v="4"/>
    <n v="2"/>
    <n v="5"/>
    <n v="4"/>
    <n v="4"/>
    <n v="3"/>
    <n v="5"/>
    <n v="4"/>
    <m/>
    <n v="4"/>
    <n v="4"/>
    <n v="4"/>
    <n v="3"/>
    <n v="3"/>
    <s v="No"/>
    <n v="4"/>
    <n v="3"/>
    <s v="Instagram"/>
    <m/>
    <m/>
    <m/>
    <m/>
    <m/>
    <m/>
    <m/>
    <s v="Sí"/>
    <s v="No"/>
    <m/>
    <n v="4"/>
    <n v="4"/>
    <s v="4, satisfecho"/>
    <s v="Igual"/>
    <m/>
  </r>
  <r>
    <m/>
    <m/>
    <s v="Ciencias Sociales"/>
    <d v="2020-05-19T20:03:00"/>
    <s v="Grado y doble grado"/>
    <x v="1"/>
    <s v="De vez en cuando (1 o 2 veces al mes)"/>
    <s v="Nunca"/>
    <s v="Creo que voy a acudir con menos frecuencia a la biblioteca y usaré más la biblioteca virtual"/>
    <x v="9"/>
    <m/>
    <m/>
    <m/>
    <m/>
    <m/>
    <m/>
    <m/>
    <m/>
    <s v="Sí"/>
    <s v="Sí"/>
    <n v="4"/>
    <n v="2"/>
    <n v="2"/>
    <n v="3"/>
    <n v="5"/>
    <n v="5"/>
    <n v="5"/>
    <n v="4"/>
    <n v="2"/>
    <n v="3"/>
    <m/>
    <n v="4"/>
    <n v="5"/>
    <n v="4"/>
    <n v="2"/>
    <n v="2"/>
    <s v="No"/>
    <n v="2"/>
    <n v="1"/>
    <s v="Twitter|Facebook|Youtube|Instagram"/>
    <m/>
    <m/>
    <m/>
    <m/>
    <m/>
    <m/>
    <m/>
    <s v="Sí"/>
    <s v="No"/>
    <m/>
    <n v="5"/>
    <n v="5"/>
    <s v="4, satisfecho"/>
    <s v="Mejorado"/>
    <m/>
  </r>
  <r>
    <m/>
    <m/>
    <s v="Humanidades"/>
    <d v="2020-05-19T19:59:00"/>
    <s v="Doctorado"/>
    <x v="6"/>
    <s v="Muy frecuentemente (3 o más veces por semana)"/>
    <s v="Frecuentemente (1 o 2 veces por semana)"/>
    <s v="Seguiré usando los servicios de la biblioteca con la misma frecuencia que expuse en la pregunta anterior"/>
    <x v="14"/>
    <s v="Biblioteca Maria Zambrano (Filología / Derecho)"/>
    <s v="F. Filología (Clásicas o General)"/>
    <s v="Conde Duque, Sampedro y UPM"/>
    <m/>
    <m/>
    <m/>
    <m/>
    <m/>
    <s v="No"/>
    <s v="Sí"/>
    <n v="3"/>
    <n v="2"/>
    <n v="3"/>
    <n v="2"/>
    <n v="4"/>
    <n v="5"/>
    <n v="5"/>
    <n v="3"/>
    <n v="4"/>
    <n v="3"/>
    <m/>
    <n v="3"/>
    <n v="3"/>
    <n v="4"/>
    <n v="2"/>
    <n v="3"/>
    <s v="Sí"/>
    <n v="4"/>
    <n v="2"/>
    <s v="Twitter|Facebook|Youtube|Instagram"/>
    <m/>
    <m/>
    <m/>
    <m/>
    <m/>
    <m/>
    <m/>
    <s v="Sí"/>
    <s v="No"/>
    <m/>
    <n v="3"/>
    <n v="3"/>
    <s v="4, satisfecho"/>
    <s v="Mejorado"/>
    <m/>
  </r>
  <r>
    <m/>
    <m/>
    <s v="Ciencias de la Salud"/>
    <d v="2020-05-19T19:57:00"/>
    <s v="Grado y doble grado"/>
    <x v="9"/>
    <s v="De vez en cuando (1 o 2 veces al mes)"/>
    <s v="Frecuentemente (1 o 2 veces por semana)"/>
    <s v="Seguiré usando los servicios de la biblioteca con la misma frecuencia que expuse en la pregunta anterior"/>
    <x v="11"/>
    <m/>
    <m/>
    <m/>
    <m/>
    <m/>
    <m/>
    <m/>
    <m/>
    <s v="No"/>
    <s v="Sí"/>
    <n v="4"/>
    <n v="1"/>
    <n v="4"/>
    <n v="3"/>
    <n v="4"/>
    <n v="3"/>
    <n v="5"/>
    <n v="2"/>
    <n v="4"/>
    <n v="4"/>
    <m/>
    <n v="4"/>
    <n v="5"/>
    <n v="3"/>
    <m/>
    <n v="4"/>
    <s v="No"/>
    <n v="4"/>
    <n v="3"/>
    <s v="Instagram"/>
    <m/>
    <m/>
    <m/>
    <m/>
    <m/>
    <m/>
    <m/>
    <s v="No"/>
    <s v="No"/>
    <m/>
    <n v="5"/>
    <n v="5"/>
    <s v="4, satisfecho"/>
    <m/>
    <m/>
  </r>
  <r>
    <m/>
    <m/>
    <s v="Humanidades"/>
    <d v="2020-05-19T19:52: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Filología (Clásicas o General)"/>
    <m/>
    <m/>
    <m/>
    <m/>
    <m/>
    <m/>
    <s v="Sí"/>
    <s v="Sí"/>
    <n v="3"/>
    <n v="1"/>
    <n v="4"/>
    <n v="5"/>
    <n v="4"/>
    <n v="2"/>
    <n v="4"/>
    <n v="1"/>
    <n v="4"/>
    <n v="4"/>
    <m/>
    <n v="4"/>
    <n v="4"/>
    <n v="5"/>
    <n v="2"/>
    <n v="4"/>
    <s v="No"/>
    <n v="5"/>
    <n v="4"/>
    <s v="Twitter|Youtube|Instagram"/>
    <m/>
    <m/>
    <m/>
    <m/>
    <m/>
    <m/>
    <m/>
    <s v="No"/>
    <s v="No"/>
    <m/>
    <n v="3"/>
    <n v="3"/>
    <s v="5, muy satisfecho"/>
    <s v="Igual"/>
    <m/>
  </r>
  <r>
    <m/>
    <m/>
    <s v="Humanidades"/>
    <d v="2020-05-19T19:51:00"/>
    <s v="Grado y doble grado"/>
    <x v="5"/>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6"/>
    <s v="F. Filología (Clásicas o General)"/>
    <s v="Biblioteca Maria Zambrano (Filología / Derecho)"/>
    <m/>
    <m/>
    <m/>
    <m/>
    <m/>
    <m/>
    <s v="Sí"/>
    <s v="Sí"/>
    <n v="4"/>
    <n v="1"/>
    <n v="2"/>
    <n v="4"/>
    <n v="5"/>
    <n v="5"/>
    <n v="5"/>
    <n v="2"/>
    <n v="4"/>
    <n v="4"/>
    <m/>
    <n v="3"/>
    <n v="5"/>
    <n v="4"/>
    <n v="4"/>
    <n v="5"/>
    <s v="Sí"/>
    <n v="4"/>
    <n v="3"/>
    <s v="Twitter|Youtube|Instagram"/>
    <m/>
    <m/>
    <m/>
    <m/>
    <m/>
    <m/>
    <m/>
    <s v="Sí"/>
    <s v="Sí"/>
    <s v="Útil"/>
    <n v="5"/>
    <n v="5"/>
    <s v="4, satisfecho"/>
    <s v="Igual"/>
    <m/>
  </r>
  <r>
    <m/>
    <m/>
    <s v="Humanidades"/>
    <d v="2020-05-19T19:49:00"/>
    <s v="Grado y doble grado"/>
    <x v="7"/>
    <s v="Frecuentemente (1 o 2 veces por semana)"/>
    <s v="Frecuentemente (1 o 2 veces por semana)"/>
    <s v="Creo que voy a acudir con menos frecuencia a la biblioteca y usaré más la biblioteca virtual"/>
    <x v="8"/>
    <s v="F. Geografía e Historia"/>
    <s v="F. Filología (Clásicas o General)"/>
    <m/>
    <m/>
    <m/>
    <m/>
    <m/>
    <m/>
    <s v="No"/>
    <s v="Sí"/>
    <n v="2"/>
    <n v="2"/>
    <n v="3"/>
    <n v="3"/>
    <n v="5"/>
    <n v="2"/>
    <n v="5"/>
    <n v="1"/>
    <n v="1"/>
    <n v="1"/>
    <m/>
    <n v="4"/>
    <n v="5"/>
    <n v="5"/>
    <n v="5"/>
    <n v="3"/>
    <s v="Sí"/>
    <n v="4"/>
    <n v="4"/>
    <s v="Twitter|Youtube|Instagram"/>
    <m/>
    <m/>
    <m/>
    <m/>
    <m/>
    <m/>
    <m/>
    <s v="Sí"/>
    <s v="No"/>
    <m/>
    <n v="5"/>
    <n v="5"/>
    <s v="4, satisfecho"/>
    <m/>
    <m/>
  </r>
  <r>
    <m/>
    <m/>
    <s v="Ciencias Sociales"/>
    <d v="2020-05-19T19:49:00"/>
    <s v="Grado y doble grado"/>
    <x v="21"/>
    <s v="Muy frecuentemente (3 o más veces por semana)"/>
    <s v="De vez en cuando (1 o 2 veces al mes)"/>
    <s v="Seguiré usando los servicios de la biblioteca con la misma frecuencia que expuse en la pregunta anterior|Solo haré uso de la biblioteca virtual y de sus recursos electrónicos"/>
    <x v="21"/>
    <s v="F. Ciencias Económicas y Empresariales"/>
    <m/>
    <m/>
    <m/>
    <m/>
    <m/>
    <m/>
    <m/>
    <s v="Sí"/>
    <s v="No"/>
    <n v="3"/>
    <n v="2"/>
    <n v="4"/>
    <n v="5"/>
    <n v="4"/>
    <n v="3"/>
    <n v="4"/>
    <n v="2"/>
    <n v="3"/>
    <n v="3"/>
    <m/>
    <n v="4"/>
    <n v="4"/>
    <n v="3"/>
    <n v="4"/>
    <n v="4"/>
    <s v="No"/>
    <n v="4"/>
    <n v="4"/>
    <s v="Twitter|Youtube"/>
    <m/>
    <m/>
    <m/>
    <m/>
    <m/>
    <m/>
    <m/>
    <s v="Sí"/>
    <s v="No"/>
    <m/>
    <n v="5"/>
    <n v="5"/>
    <s v="5, muy satisfecho"/>
    <s v="Mejorado mucho"/>
    <m/>
  </r>
  <r>
    <m/>
    <m/>
    <s v="Ciencias Sociales"/>
    <d v="2020-05-19T19:49:00"/>
    <s v="Máster"/>
    <x v="13"/>
    <s v="De vez en cuando (1 o 2 veces al mes)"/>
    <s v="De vez en cuando (1 o 2 veces al mes)"/>
    <s v="Seguiré usando los servicios de la biblioteca con la misma frecuencia que expuse en la pregunta anterior|Usaré la biblioteca virtual con más frecuencia que antes y seguiré acudiendo presencialmente a la biblioteca con la misma frecuencia"/>
    <x v="8"/>
    <s v="F. Filología (Clásicas o General)"/>
    <s v="F. Psicología"/>
    <m/>
    <m/>
    <m/>
    <m/>
    <m/>
    <m/>
    <s v="No"/>
    <s v="Sí"/>
    <n v="5"/>
    <n v="1"/>
    <n v="3"/>
    <n v="5"/>
    <n v="5"/>
    <n v="5"/>
    <n v="5"/>
    <n v="5"/>
    <n v="5"/>
    <n v="5"/>
    <m/>
    <n v="4"/>
    <n v="5"/>
    <n v="5"/>
    <m/>
    <n v="5"/>
    <s v="Sí"/>
    <n v="4"/>
    <n v="3"/>
    <s v="No uso ninguna red social"/>
    <m/>
    <m/>
    <m/>
    <m/>
    <m/>
    <m/>
    <m/>
    <s v="Sí"/>
    <s v="No"/>
    <m/>
    <n v="5"/>
    <n v="5"/>
    <s v="5, muy satisfecho"/>
    <m/>
    <m/>
  </r>
  <r>
    <m/>
    <m/>
    <s v="Ciencias Experimentales"/>
    <d v="2020-05-19T19:48:00"/>
    <s v="Grado y doble grado"/>
    <x v="27"/>
    <s v="Muy frecuentemente (3 o más veces por semana)"/>
    <s v="Nunca"/>
    <s v="Seguiré usando los servicios de la biblioteca con la misma frecuencia que expuse en la pregunta anterior"/>
    <x v="29"/>
    <s v="Biblioteca Maria Zambrano (Filología / Derecho)"/>
    <m/>
    <m/>
    <m/>
    <m/>
    <m/>
    <m/>
    <m/>
    <s v="No"/>
    <s v="No"/>
    <n v="1"/>
    <n v="1"/>
    <n v="1"/>
    <n v="3"/>
    <n v="5"/>
    <n v="3"/>
    <n v="5"/>
    <n v="1"/>
    <n v="2"/>
    <n v="2"/>
    <m/>
    <n v="2"/>
    <n v="2"/>
    <n v="1"/>
    <n v="1"/>
    <n v="3"/>
    <s v="No"/>
    <n v="2"/>
    <n v="1"/>
    <s v="Youtube|Instagram"/>
    <m/>
    <m/>
    <m/>
    <m/>
    <m/>
    <m/>
    <m/>
    <s v="No"/>
    <s v="No"/>
    <m/>
    <n v="3"/>
    <n v="1"/>
    <s v="2, insatisfecho"/>
    <s v="Igual"/>
    <s v="Hay personal en la biblioteca que es muy irascible y ha llegado en ocasiones a enfrentarse a alumnos"/>
  </r>
  <r>
    <m/>
    <m/>
    <s v="Ciencias Sociales"/>
    <d v="2020-05-19T19:48:00"/>
    <s v="Grado y doble grado"/>
    <x v="10"/>
    <s v="De vez en cuando (1 o 2 veces al mes)"/>
    <s v="Solo en época de exámenes"/>
    <s v="Solo haré uso de la biblioteca virtual y de sus recursos electrónicos"/>
    <x v="8"/>
    <s v="Biblioteca Maria Zambrano (Filología / Derecho)"/>
    <s v="Biblioteca Maria Zambrano (Filología / Derecho)"/>
    <m/>
    <m/>
    <m/>
    <m/>
    <m/>
    <m/>
    <s v="Sí"/>
    <s v="Sí"/>
    <n v="3"/>
    <n v="3"/>
    <n v="3"/>
    <n v="4"/>
    <n v="4"/>
    <n v="5"/>
    <n v="3"/>
    <n v="2"/>
    <n v="5"/>
    <n v="5"/>
    <m/>
    <n v="5"/>
    <n v="5"/>
    <n v="5"/>
    <n v="5"/>
    <n v="5"/>
    <s v="Sí"/>
    <n v="4"/>
    <n v="4"/>
    <s v="Facebook|Youtube|LinkedIn"/>
    <m/>
    <m/>
    <m/>
    <m/>
    <m/>
    <m/>
    <m/>
    <s v="Sí"/>
    <s v="No"/>
    <m/>
    <n v="5"/>
    <n v="5"/>
    <s v="4, satisfecho"/>
    <s v="Mejorado"/>
    <m/>
  </r>
  <r>
    <m/>
    <m/>
    <s v="Ciencias Sociales"/>
    <d v="2020-05-19T19:47:00"/>
    <s v="Grado y doble grado"/>
    <x v="10"/>
    <s v="De vez en cuando (1 o 2 veces al mes)"/>
    <s v="Muy frecuentemente (3 o más veces por semana)"/>
    <s v="Creo que voy a acudir con menos frecuencia a la biblioteca y usaré más la biblioteca virtual|Solo haré uso de la biblioteca virtual y de sus recursos electrónicos"/>
    <x v="10"/>
    <s v="F. Filosofía"/>
    <s v="Biblioteca Maria Zambrano (Filología / Derecho)"/>
    <m/>
    <m/>
    <m/>
    <m/>
    <m/>
    <m/>
    <s v="No"/>
    <s v="No"/>
    <n v="3"/>
    <n v="3"/>
    <n v="5"/>
    <n v="5"/>
    <n v="5"/>
    <n v="3"/>
    <n v="5"/>
    <n v="5"/>
    <n v="5"/>
    <n v="4"/>
    <m/>
    <n v="4"/>
    <n v="5"/>
    <n v="4"/>
    <n v="3"/>
    <n v="3"/>
    <s v="No"/>
    <n v="3"/>
    <n v="1"/>
    <s v="No uso ninguna red social"/>
    <m/>
    <m/>
    <m/>
    <m/>
    <m/>
    <m/>
    <m/>
    <s v="Sí"/>
    <s v="Sí"/>
    <s v="Muy útil"/>
    <n v="5"/>
    <n v="5"/>
    <s v="5, muy satisfecho"/>
    <s v="Mejorado mucho"/>
    <m/>
  </r>
  <r>
    <m/>
    <m/>
    <s v="Humanidades"/>
    <d v="2020-05-19T19:46:00"/>
    <s v="Máster"/>
    <x v="5"/>
    <s v="Frecuentemente (1 o 2 veces por semana)"/>
    <s v="Muy frecuentemente (3 o más veces por semana)"/>
    <s v="Creo que voy a acudir con menos frecuencia a la biblioteca y usaré más la biblioteca virtual"/>
    <x v="6"/>
    <s v="F. Geografía e Historia"/>
    <s v="F. Filología (Clásicas o General)"/>
    <s v="Biblioteca Pública María Moliner"/>
    <m/>
    <m/>
    <m/>
    <m/>
    <m/>
    <s v="Sí"/>
    <s v="Sí"/>
    <n v="5"/>
    <n v="3"/>
    <n v="3"/>
    <n v="3"/>
    <n v="4"/>
    <n v="3"/>
    <n v="3"/>
    <n v="3"/>
    <n v="3"/>
    <n v="4"/>
    <m/>
    <n v="3"/>
    <n v="4"/>
    <n v="2"/>
    <n v="2"/>
    <n v="3"/>
    <s v="No"/>
    <n v="3"/>
    <n v="3"/>
    <s v="Youtube|Whatsapp"/>
    <m/>
    <m/>
    <m/>
    <m/>
    <m/>
    <m/>
    <m/>
    <s v="Sí"/>
    <s v="No"/>
    <m/>
    <n v="4"/>
    <n v="4"/>
    <s v="4, satisfecho"/>
    <s v="Empeorado"/>
    <s v="Considero que la petición anticipada de material impreso (petición que se realiza obligatoriamente online) debería ser complementaria a la petición de material in situ. Esto es, resulta muy molesto que la petición anticipada sustituya completamente a la petición que puedes hacer al personal de la biblioteca en persona. Llegando a situaciones ridículas en las que, si necesitas un libro y tienes prisa, tienes que hacer la petición anticipada con tu cuenta de la ucm (con el movil o un ordenador) ya que, aunque estés en frente de los bibliotecarios, no pueden darte el material que necesitas. Muy artificioso. Precisamente por ello y por el buscador Cisne que tenemos desde hace unos años (que es de manejo difícil y poco flexible a pequeños errores de títulos o autores) he expresado que la evolución de la biblioteca ha empeorado. De hecho, una vez por escribir &quot;conciencia&quot; en el buscador en vez de &quot;consciencia&quot; no  encontraba el libro deseado. Por favor, valórese seriamente que la virtualidad no sustituya al trato personal y que la petición anticipada no lo sea todo. Gracias"/>
  </r>
  <r>
    <m/>
    <m/>
    <s v="Ciencias Experimentales"/>
    <d v="2020-05-19T19:45:00"/>
    <s v="Máster"/>
    <x v="26"/>
    <s v="Frecuentemente (1 o 2 veces por semana)"/>
    <s v="Solo en época de exámenes"/>
    <s v="Seguiré usando los servicios de la biblioteca con la misma frecuencia que expuse en la pregunta anterior"/>
    <x v="26"/>
    <s v="Biblioteca Maria Zambrano (Filología / Derecho)"/>
    <m/>
    <m/>
    <m/>
    <m/>
    <m/>
    <m/>
    <m/>
    <s v="No"/>
    <s v="No"/>
    <n v="3"/>
    <n v="2"/>
    <n v="2"/>
    <n v="2"/>
    <n v="4"/>
    <n v="5"/>
    <n v="1"/>
    <n v="1"/>
    <n v="4"/>
    <n v="4"/>
    <m/>
    <n v="5"/>
    <n v="5"/>
    <n v="5"/>
    <n v="4"/>
    <n v="4"/>
    <s v="Sí"/>
    <n v="4"/>
    <n v="3"/>
    <s v="Youtube|Instagram|LinkedIn"/>
    <m/>
    <m/>
    <m/>
    <m/>
    <m/>
    <m/>
    <m/>
    <s v="Sí"/>
    <s v="No"/>
    <m/>
    <n v="4"/>
    <n v="4"/>
    <s v="4, satisfecho"/>
    <s v="Mejorado mucho"/>
    <s v="Estoy muy conforme y satisfecho con el servicio de la biblioteca UCM.  Lo único que me gustaría comentar, al igual que lo he comentado en las encuestas presenciales que se realizan en época de exámenes ne la biblioteca María Zambrano, comentar lo siguiente:  La atención del personal de la biblioteca y el servicio en cuestión es fantástico, a excepción de los tornos instalados hace pocos años, junto a ciertos (no todos) guardias de seguridad, que en vez de facilitar la salida de manera ordenada se empeñan en culpar a los usuarios del mal funcionamiento de los tornos o de su lenta respuesta. He llegado a ver actitudes impropias y malos gestos o comentarios por parte de este personal contra otros usuarios de la biblioteca en estas situaciones.  Muchas gracias!"/>
  </r>
  <r>
    <m/>
    <m/>
    <s v="Humanidades"/>
    <d v="2020-05-19T19:44: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4"/>
    <s v="Biblioteca Maria Zambrano (Filología / Derecho)"/>
    <m/>
    <s v="Biblioteca URJC Campus Vicálvaro, Biblioteca El Madroño Vicálvaro."/>
    <m/>
    <m/>
    <m/>
    <m/>
    <m/>
    <s v="Sí"/>
    <s v="Sí"/>
    <n v="5"/>
    <n v="3"/>
    <n v="4"/>
    <n v="2"/>
    <n v="4"/>
    <n v="4"/>
    <n v="3"/>
    <n v="1"/>
    <n v="3"/>
    <n v="5"/>
    <m/>
    <n v="5"/>
    <n v="5"/>
    <n v="5"/>
    <n v="5"/>
    <n v="5"/>
    <s v="Sí"/>
    <n v="5"/>
    <n v="5"/>
    <s v="Twitter|Youtube|Instagram"/>
    <m/>
    <m/>
    <m/>
    <m/>
    <m/>
    <m/>
    <m/>
    <s v="Sí"/>
    <s v="No"/>
    <m/>
    <n v="5"/>
    <n v="5"/>
    <s v="5, muy satisfecho"/>
    <s v="Mejorado mucho"/>
    <s v="Agradeceria una mejor explicacion de como poder acceder a los recursos facilitados por otras universidades, no me permite acceder con el correo de la ucm"/>
  </r>
  <r>
    <m/>
    <m/>
    <s v="Humanidades"/>
    <d v="2020-05-19T19:42:00"/>
    <s v="Grado y doble grado"/>
    <x v="7"/>
    <s v="De vez en cuando (1 o 2 veces al mes)"/>
    <s v="De vez en cuando (1 o 2 veces al mes)"/>
    <s v="Seguiré usando los servicios de la biblioteca con la misma frecuencia que expuse en la pregunta anterior|Procuraré buscar la información que necesito fuera de la biblioteca"/>
    <x v="14"/>
    <s v="Biblioteca Maria Zambrano (Filología / Derecho)"/>
    <m/>
    <m/>
    <m/>
    <m/>
    <m/>
    <m/>
    <m/>
    <s v="Sí"/>
    <s v="Sí"/>
    <n v="5"/>
    <n v="1"/>
    <n v="5"/>
    <n v="1"/>
    <n v="5"/>
    <n v="5"/>
    <n v="1"/>
    <n v="5"/>
    <n v="1"/>
    <n v="5"/>
    <m/>
    <n v="5"/>
    <n v="5"/>
    <n v="3"/>
    <m/>
    <n v="5"/>
    <s v="No"/>
    <n v="5"/>
    <m/>
    <s v="No uso ninguna red social"/>
    <m/>
    <m/>
    <m/>
    <m/>
    <m/>
    <m/>
    <m/>
    <s v="Sí"/>
    <s v="No"/>
    <m/>
    <n v="5"/>
    <n v="5"/>
    <s v="4, satisfecho"/>
    <s v="Mejorado"/>
    <s v="¿por qué no se puede buscar por la signatura topográfica?"/>
  </r>
  <r>
    <m/>
    <m/>
    <s v="Ciencias de la Salud"/>
    <d v="2020-05-19T19:41:00"/>
    <s v="Grado y doble grado"/>
    <x v="12"/>
    <s v="De vez en cuando (1 o 2 veces al mes)"/>
    <s v="De vez en cuando (1 o 2 veces al mes)"/>
    <s v="Seguiré usando los servicios de la biblioteca con la misma frecuencia que expuse en la pregunta anterior"/>
    <x v="15"/>
    <s v="F. Trabajo Social"/>
    <s v="F. Ciencias Económicas y Empresariales"/>
    <s v="Biblioteca María Moliner"/>
    <m/>
    <m/>
    <m/>
    <m/>
    <m/>
    <s v="Sí"/>
    <s v="Sí"/>
    <n v="3"/>
    <n v="1"/>
    <n v="1"/>
    <n v="3"/>
    <n v="5"/>
    <n v="4"/>
    <n v="5"/>
    <n v="2"/>
    <n v="4"/>
    <n v="5"/>
    <m/>
    <n v="5"/>
    <n v="4"/>
    <n v="4"/>
    <n v="4"/>
    <n v="5"/>
    <s v="No"/>
    <n v="4"/>
    <n v="4"/>
    <s v="Twitter|Instagram"/>
    <m/>
    <m/>
    <m/>
    <m/>
    <m/>
    <m/>
    <m/>
    <s v="No"/>
    <s v="No"/>
    <m/>
    <n v="3"/>
    <n v="4"/>
    <s v="4, satisfecho"/>
    <m/>
    <m/>
  </r>
  <r>
    <m/>
    <m/>
    <s v="Ciencias Experimentales"/>
    <d v="2020-05-19T19:41:00"/>
    <s v="Máster"/>
    <x v="19"/>
    <s v="De vez en cuando (1 o 2 veces al mes)"/>
    <s v="Nunca"/>
    <s v="Procuraré buscar la información que necesito fuera de la biblioteca"/>
    <x v="24"/>
    <m/>
    <m/>
    <m/>
    <m/>
    <m/>
    <m/>
    <m/>
    <m/>
    <s v="No"/>
    <s v="No"/>
    <n v="1"/>
    <n v="1"/>
    <n v="1"/>
    <n v="5"/>
    <n v="5"/>
    <n v="5"/>
    <n v="5"/>
    <n v="2"/>
    <n v="2"/>
    <n v="4"/>
    <m/>
    <n v="4"/>
    <n v="4"/>
    <n v="3"/>
    <n v="3"/>
    <n v="4"/>
    <s v="No"/>
    <n v="3"/>
    <n v="2"/>
    <s v="Facebook|Youtube"/>
    <m/>
    <m/>
    <m/>
    <m/>
    <m/>
    <m/>
    <m/>
    <s v="Sí"/>
    <s v="No"/>
    <m/>
    <n v="4"/>
    <n v="5"/>
    <s v="4, satisfecho"/>
    <s v="Mejorado"/>
    <m/>
  </r>
  <r>
    <m/>
    <m/>
    <s v="Ciencias Sociales"/>
    <d v="2020-05-19T19:41:00"/>
    <s v="Grado y doble grado"/>
    <x v="1"/>
    <s v="Muy frecuentemente (3 o más veces por semana)"/>
    <s v="Muy frecuentemente (3 o más veces por semana)"/>
    <s v="Solo haré uso de la biblioteca virtual y de sus recursos electrónicos|Procuraré buscar la información que necesito fuera de la biblioteca"/>
    <x v="8"/>
    <s v="F. Ciencias Políticas y Sociología"/>
    <m/>
    <s v="Biblioteca de Humanidades UNED"/>
    <m/>
    <m/>
    <m/>
    <m/>
    <m/>
    <s v="Sí"/>
    <s v="Sí"/>
    <n v="5"/>
    <n v="5"/>
    <n v="5"/>
    <n v="3"/>
    <n v="5"/>
    <n v="5"/>
    <n v="5"/>
    <n v="5"/>
    <n v="5"/>
    <n v="5"/>
    <m/>
    <n v="3"/>
    <n v="5"/>
    <n v="5"/>
    <n v="4"/>
    <n v="3"/>
    <s v="No"/>
    <n v="5"/>
    <n v="1"/>
    <s v="Twitter|Youtube|Instagram"/>
    <m/>
    <m/>
    <m/>
    <m/>
    <m/>
    <m/>
    <m/>
    <s v="No"/>
    <s v="No"/>
    <m/>
    <n v="5"/>
    <n v="5"/>
    <s v="5, muy satisfecho"/>
    <s v="Mejorado mucho"/>
    <m/>
  </r>
  <r>
    <m/>
    <m/>
    <s v="Ciencias Experimentales"/>
    <d v="2020-05-19T19:41:00"/>
    <s v="Grado y doble grado"/>
    <x v="19"/>
    <s v="De vez en cuando (1 o 2 veces al mes)"/>
    <s v="De vez en cuando (1 o 2 veces al mes)"/>
    <s v="Seguiré usando los servicios de la biblioteca con la misma frecuencia que expuse en la pregunta anterior"/>
    <x v="8"/>
    <s v="F. Ciencias Físicas"/>
    <s v="F. Ciencias Matemáticas"/>
    <m/>
    <m/>
    <m/>
    <m/>
    <m/>
    <m/>
    <s v="Sí"/>
    <s v="Sí"/>
    <n v="4"/>
    <n v="1"/>
    <n v="1"/>
    <n v="1"/>
    <n v="4"/>
    <n v="4"/>
    <n v="4"/>
    <n v="1"/>
    <n v="4"/>
    <n v="4"/>
    <m/>
    <n v="4"/>
    <n v="4"/>
    <n v="2"/>
    <n v="4"/>
    <n v="4"/>
    <s v="No"/>
    <n v="3"/>
    <n v="1"/>
    <s v="Twitter|Instagram"/>
    <m/>
    <m/>
    <m/>
    <m/>
    <m/>
    <m/>
    <m/>
    <s v="No"/>
    <s v="No"/>
    <m/>
    <n v="4"/>
    <n v="4"/>
    <s v="4, satisfecho"/>
    <s v="Mejorado"/>
    <m/>
  </r>
  <r>
    <m/>
    <m/>
    <s v="Ciencias Sociales"/>
    <d v="2020-05-19T19:40:00"/>
    <s v="Grado y doble grado"/>
    <x v="11"/>
    <s v="Frecuentemente (1 o 2 veces por semana)"/>
    <s v="De vez en cuando (1 o 2 veces al mes)"/>
    <s v="Seguiré usando los servicios de la biblioteca con la misma frecuencia que expuse en la pregunta anterior"/>
    <x v="13"/>
    <s v="Biblioteca Maria Zambrano (Filología / Derecho)"/>
    <s v="F. Comercio y Turismo"/>
    <m/>
    <m/>
    <m/>
    <m/>
    <m/>
    <m/>
    <s v="No"/>
    <s v="No"/>
    <n v="5"/>
    <n v="2"/>
    <n v="2"/>
    <n v="4"/>
    <n v="5"/>
    <n v="4"/>
    <n v="5"/>
    <n v="2"/>
    <n v="3"/>
    <n v="3"/>
    <m/>
    <n v="5"/>
    <n v="3"/>
    <n v="3"/>
    <n v="3"/>
    <n v="5"/>
    <s v="No"/>
    <n v="3"/>
    <n v="5"/>
    <s v="Twitter|Facebook|Instagram|LinkedIn"/>
    <m/>
    <m/>
    <m/>
    <m/>
    <m/>
    <m/>
    <m/>
    <s v="No"/>
    <s v="No"/>
    <m/>
    <n v="5"/>
    <n v="5"/>
    <s v="4, satisfecho"/>
    <s v="Mejorado mucho"/>
    <m/>
  </r>
  <r>
    <m/>
    <m/>
    <s v="Ciencias Sociales"/>
    <d v="2020-05-19T19:37:00"/>
    <s v="Doctorado"/>
    <x v="1"/>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x v="9"/>
    <s v="F. Ciencias Económicas y Empresariales"/>
    <m/>
    <s v="Biblioteca AECID, Biblioteca Nacional y Biblioteca Reina Sofía"/>
    <m/>
    <m/>
    <m/>
    <m/>
    <m/>
    <s v="Sí"/>
    <s v="Sí"/>
    <n v="5"/>
    <n v="4"/>
    <n v="3"/>
    <n v="2"/>
    <n v="1"/>
    <n v="5"/>
    <n v="3"/>
    <n v="2"/>
    <n v="5"/>
    <n v="5"/>
    <m/>
    <n v="5"/>
    <n v="5"/>
    <n v="5"/>
    <n v="5"/>
    <n v="5"/>
    <s v="Sí"/>
    <n v="5"/>
    <n v="5"/>
    <s v="Twitter|Facebook|Youtube|Instagram|LinkedIn"/>
    <m/>
    <m/>
    <m/>
    <m/>
    <m/>
    <m/>
    <m/>
    <s v="Sí"/>
    <s v="Sí"/>
    <s v="Útil"/>
    <n v="5"/>
    <n v="5"/>
    <s v="5, muy satisfecho"/>
    <s v="Mejorado"/>
    <m/>
  </r>
  <r>
    <m/>
    <m/>
    <s v="Ciencias Sociales"/>
    <d v="2020-05-19T19:34:00"/>
    <s v="Grado y doble grado"/>
    <x v="13"/>
    <s v="De vez en cuando (1 o 2 veces al mes)"/>
    <s v="Nunca"/>
    <s v="Seguiré usando los servicios de la biblioteca con la misma frecuencia que expuse en la pregunta anterior"/>
    <x v="8"/>
    <s v="F. Ciencias de la Información"/>
    <m/>
    <m/>
    <m/>
    <m/>
    <m/>
    <m/>
    <m/>
    <s v="No"/>
    <s v="Sí"/>
    <n v="1"/>
    <n v="1"/>
    <n v="1"/>
    <n v="3"/>
    <n v="4"/>
    <n v="5"/>
    <n v="1"/>
    <n v="1"/>
    <n v="1"/>
    <n v="1"/>
    <m/>
    <n v="3"/>
    <n v="2"/>
    <n v="1"/>
    <n v="1"/>
    <n v="3"/>
    <s v="No"/>
    <n v="3"/>
    <n v="4"/>
    <s v="Twitter|Youtube|Instagram"/>
    <m/>
    <m/>
    <m/>
    <m/>
    <m/>
    <m/>
    <m/>
    <s v="No"/>
    <s v="No"/>
    <m/>
    <n v="3"/>
    <n v="3"/>
    <s v="3, normal"/>
    <s v="Igual"/>
    <m/>
  </r>
  <r>
    <m/>
    <m/>
    <s v="Ciencias Experimentales"/>
    <d v="2020-05-19T19:34:00"/>
    <s v="Grado y doble grado"/>
    <x v="16"/>
    <s v="Muy frecuentemente (3 o más veces por semana)"/>
    <s v="Frecuentemente (1 o 2 veces por semana)"/>
    <s v="Seguiré usando los servicios de la biblioteca con la misma frecuencia que expuse en la pregunta anterior"/>
    <x v="17"/>
    <s v="F. Ciencias Biológicas"/>
    <s v="Biblioteca Maria Zambrano (Filología / Derecho)"/>
    <m/>
    <m/>
    <m/>
    <m/>
    <m/>
    <m/>
    <s v="Sí"/>
    <s v="Sí"/>
    <n v="3"/>
    <n v="1"/>
    <n v="2"/>
    <n v="1"/>
    <n v="5"/>
    <n v="3"/>
    <n v="5"/>
    <n v="1"/>
    <n v="5"/>
    <n v="5"/>
    <m/>
    <n v="5"/>
    <n v="5"/>
    <n v="4"/>
    <n v="3"/>
    <n v="4"/>
    <s v="No"/>
    <n v="4"/>
    <n v="2"/>
    <s v="Twitter|Youtube|Instagram"/>
    <m/>
    <m/>
    <m/>
    <m/>
    <m/>
    <m/>
    <m/>
    <s v="No"/>
    <s v="No"/>
    <m/>
    <n v="5"/>
    <n v="5"/>
    <s v="5, muy satisfecho"/>
    <s v="Mejorado"/>
    <m/>
  </r>
  <r>
    <m/>
    <m/>
    <s v="Ciencias de la Salud"/>
    <d v="2020-05-19T19:32:00"/>
    <s v="Grado y doble grado"/>
    <x v="23"/>
    <s v="Muy frecuentemente (3 o más veces por semana)"/>
    <s v="Frecuentemente (1 o 2 veces por semana)"/>
    <s v="Seguiré usando los servicios de la biblioteca con la misma frecuencia que expuse en la pregunta anterior"/>
    <x v="23"/>
    <s v="F. Geografía e Historia"/>
    <s v="Biblioteca Maria Zambrano (Filología / Derecho)"/>
    <s v="Reina Sofía"/>
    <m/>
    <m/>
    <m/>
    <m/>
    <m/>
    <s v="No"/>
    <s v="Sí"/>
    <n v="3"/>
    <n v="4"/>
    <n v="4"/>
    <n v="1"/>
    <n v="5"/>
    <n v="5"/>
    <n v="5"/>
    <n v="3"/>
    <n v="5"/>
    <n v="5"/>
    <m/>
    <n v="5"/>
    <n v="5"/>
    <n v="5"/>
    <n v="4"/>
    <n v="5"/>
    <s v="Sí"/>
    <n v="5"/>
    <n v="4"/>
    <s v="Twitter"/>
    <m/>
    <m/>
    <m/>
    <m/>
    <m/>
    <m/>
    <m/>
    <s v="Sí"/>
    <s v="Sí"/>
    <s v="Muy útil"/>
    <n v="5"/>
    <n v="5"/>
    <s v="5, muy satisfecho"/>
    <s v="Mejorado mucho"/>
    <m/>
  </r>
  <r>
    <m/>
    <m/>
    <s v="Ciencias de la Salud"/>
    <d v="2020-05-19T19:31:00"/>
    <s v="Grado y doble grado"/>
    <x v="23"/>
    <s v="Muy frecuentemente (3 o más veces por semana)"/>
    <s v="Frecuentemente (1 o 2 veces por semana)"/>
    <s v="Creo que voy a acudir con menos frecuencia a la biblioteca y usaré más la biblioteca virtual"/>
    <x v="8"/>
    <s v="F. Veterinaria"/>
    <s v="Biblioteca Histórica"/>
    <m/>
    <m/>
    <m/>
    <m/>
    <m/>
    <m/>
    <s v="No"/>
    <s v="Sí"/>
    <n v="3"/>
    <n v="4"/>
    <n v="4"/>
    <n v="1"/>
    <n v="5"/>
    <n v="2"/>
    <n v="5"/>
    <n v="1"/>
    <n v="4"/>
    <n v="5"/>
    <m/>
    <n v="5"/>
    <n v="5"/>
    <n v="5"/>
    <n v="4"/>
    <n v="5"/>
    <s v="No"/>
    <n v="4"/>
    <n v="3"/>
    <s v="Instagram"/>
    <m/>
    <m/>
    <m/>
    <m/>
    <m/>
    <m/>
    <m/>
    <s v="Sí"/>
    <s v="No"/>
    <m/>
    <n v="5"/>
    <n v="5"/>
    <s v="5, muy satisfecho"/>
    <s v="Mejorado"/>
    <s v="estaria bien que se pudiese ver los puestos libres via online, sobre todo en epocas de examenes"/>
  </r>
  <r>
    <m/>
    <m/>
    <s v="Ciencias Sociales"/>
    <d v="2020-05-19T19:29:00"/>
    <s v="Grado y doble grado"/>
    <x v="21"/>
    <s v="Frecuentemente (1 o 2 veces por semana)"/>
    <s v="Solo en época de exámenes"/>
    <s v="Seguiré usando los servicios de la biblioteca con la misma frecuencia que expuse en la pregunta anterior"/>
    <x v="8"/>
    <s v="F. Comercio y Turismo"/>
    <s v="F. Ciencias Económicas y Empresariales"/>
    <m/>
    <m/>
    <m/>
    <m/>
    <m/>
    <m/>
    <s v="No"/>
    <s v="No"/>
    <n v="3"/>
    <n v="1"/>
    <n v="1"/>
    <n v="4"/>
    <n v="4"/>
    <n v="4"/>
    <n v="4"/>
    <n v="1"/>
    <n v="3"/>
    <n v="2"/>
    <m/>
    <n v="3"/>
    <n v="4"/>
    <n v="4"/>
    <n v="4"/>
    <n v="4"/>
    <s v="No"/>
    <n v="4"/>
    <n v="1"/>
    <s v="No uso ninguna red social"/>
    <m/>
    <m/>
    <m/>
    <m/>
    <m/>
    <m/>
    <m/>
    <s v="No"/>
    <s v="No"/>
    <m/>
    <n v="5"/>
    <n v="5"/>
    <s v="4, satisfecho"/>
    <s v="Mejorado"/>
    <m/>
  </r>
  <r>
    <m/>
    <m/>
    <s v="Ciencias de la Salud"/>
    <d v="2020-05-19T19:29:00"/>
    <s v="Máster"/>
    <x v="9"/>
    <s v="Nunca"/>
    <s v="De vez en cuando (1 o 2 veces al mes)"/>
    <s v="Seguiré usando los servicios de la biblioteca con la misma frecuencia que expuse en la pregunta anterior"/>
    <x v="11"/>
    <m/>
    <m/>
    <m/>
    <m/>
    <m/>
    <m/>
    <m/>
    <m/>
    <s v="No"/>
    <s v="No"/>
    <n v="1"/>
    <n v="1"/>
    <n v="2"/>
    <n v="1"/>
    <n v="5"/>
    <n v="5"/>
    <n v="5"/>
    <n v="1"/>
    <n v="3"/>
    <n v="3"/>
    <m/>
    <n v="2"/>
    <n v="3"/>
    <n v="3"/>
    <n v="3"/>
    <n v="4"/>
    <s v="Sí"/>
    <n v="3"/>
    <n v="3"/>
    <m/>
    <m/>
    <m/>
    <m/>
    <m/>
    <m/>
    <m/>
    <m/>
    <s v="No"/>
    <s v="No"/>
    <m/>
    <n v="3"/>
    <n v="3"/>
    <s v="2, insatisfecho"/>
    <s v="Igual"/>
    <s v="Me gustaría tener acceso a más recursos desde la biblioteca virtual, no solo físicamente."/>
  </r>
  <r>
    <m/>
    <m/>
    <s v="Ciencias de la Salud"/>
    <d v="2020-05-19T19:27:00"/>
    <s v="Grado y doble grado"/>
    <x v="22"/>
    <s v="Frecuentemente (1 o 2 veces por semana)"/>
    <s v="Muy frecuentemente (3 o más veces por semana)"/>
    <s v="Seguiré usando los servicios de la biblioteca con la misma frecuencia que expuse en la pregunta anterior"/>
    <x v="22"/>
    <s v="Biblioteca Maria Zambrano (Filología / Derecho)"/>
    <m/>
    <m/>
    <m/>
    <m/>
    <m/>
    <m/>
    <m/>
    <s v="No"/>
    <s v="No"/>
    <n v="1"/>
    <n v="1"/>
    <n v="3"/>
    <n v="2"/>
    <n v="5"/>
    <n v="1"/>
    <n v="4"/>
    <n v="1"/>
    <n v="3"/>
    <n v="4"/>
    <m/>
    <n v="5"/>
    <n v="5"/>
    <n v="4"/>
    <n v="3"/>
    <n v="5"/>
    <s v="No"/>
    <n v="3"/>
    <n v="2"/>
    <s v="Facebook|Youtube|Instagram"/>
    <m/>
    <m/>
    <m/>
    <m/>
    <m/>
    <m/>
    <m/>
    <s v="No"/>
    <s v="Sí"/>
    <s v="Útil"/>
    <n v="4"/>
    <n v="4"/>
    <s v="4, satisfecho"/>
    <s v="Mejorado"/>
    <m/>
  </r>
  <r>
    <m/>
    <m/>
    <s v="Ciencias de la Salud"/>
    <d v="2020-05-19T19:25:00"/>
    <s v="Grado y doble grado"/>
    <x v="4"/>
    <s v="De vez en cuando (1 o 2 veces al mes)"/>
    <s v="Frecuentemente (1 o 2 veces por semana)"/>
    <s v="Seguiré usando los servicios de la biblioteca con la misma frecuencia que expuse en la pregunta anterior"/>
    <x v="5"/>
    <s v="F. Medicina"/>
    <m/>
    <m/>
    <m/>
    <m/>
    <m/>
    <m/>
    <m/>
    <s v="No"/>
    <s v="Sí"/>
    <n v="3"/>
    <n v="5"/>
    <n v="5"/>
    <n v="3"/>
    <n v="5"/>
    <n v="5"/>
    <n v="5"/>
    <n v="1"/>
    <n v="5"/>
    <n v="5"/>
    <m/>
    <n v="5"/>
    <n v="4"/>
    <n v="3"/>
    <n v="3"/>
    <n v="5"/>
    <s v="No"/>
    <n v="4"/>
    <n v="2"/>
    <s v="Twitter"/>
    <m/>
    <m/>
    <m/>
    <m/>
    <m/>
    <m/>
    <m/>
    <s v="Sí"/>
    <s v="No"/>
    <m/>
    <n v="4"/>
    <n v="4"/>
    <s v="5, muy satisfecho"/>
    <s v="Igual"/>
    <m/>
  </r>
  <r>
    <m/>
    <m/>
    <s v="Ciencias de la Salud"/>
    <d v="2020-05-19T19:23:00"/>
    <s v="Grado y doble grado"/>
    <x v="23"/>
    <s v="Frecuentemente (1 o 2 veces por semana)"/>
    <s v="Solo en época de exámenes"/>
    <s v="Creo que voy a acudir con menos frecuencia a la biblioteca y usaré más la biblioteca virtual"/>
    <x v="23"/>
    <s v="Biblioteca Maria Zambrano (Filología / Derecho)"/>
    <s v="F. Geografía e Historia"/>
    <m/>
    <m/>
    <m/>
    <m/>
    <m/>
    <m/>
    <s v="No"/>
    <s v="Sí"/>
    <n v="4"/>
    <n v="2"/>
    <n v="3"/>
    <n v="3"/>
    <n v="5"/>
    <n v="3"/>
    <n v="1"/>
    <n v="1"/>
    <n v="1"/>
    <n v="2"/>
    <m/>
    <n v="2"/>
    <n v="4"/>
    <n v="3"/>
    <n v="3"/>
    <n v="4"/>
    <s v="No"/>
    <n v="3"/>
    <n v="2"/>
    <s v="Facebook"/>
    <m/>
    <m/>
    <m/>
    <m/>
    <m/>
    <m/>
    <m/>
    <s v="Sí"/>
    <s v="No"/>
    <m/>
    <n v="4"/>
    <n v="5"/>
    <s v="3, normal"/>
    <s v="Mejorado"/>
    <s v="Volver a poner el reciclaje de bolígrafos y rotuladores gastados en la Biblioteca F. Veterinaria. Cambiar o reparar los estores de la biblioteca de la F. Veterinaria, sobretodo los del lado izquierdo. Entra el sol algunas horas y no se puede estar del reflejo y el calor. Poner más enchufes."/>
  </r>
  <r>
    <m/>
    <m/>
    <s v="Humanidades"/>
    <d v="2020-05-19T19:22:00"/>
    <s v="Grado y doble grado"/>
    <x v="5"/>
    <s v="Frecuentemente (1 o 2 veces por semana)"/>
    <s v="Frecuentemente (1 o 2 veces por semana)"/>
    <s v="Seguiré usando los servicios de la biblioteca con la misma frecuencia que expuse en la pregunta anterior"/>
    <x v="6"/>
    <s v="F. Filología (Clásicas o General)"/>
    <s v="F. Geografía e Historia"/>
    <m/>
    <m/>
    <m/>
    <m/>
    <m/>
    <m/>
    <s v="Sí"/>
    <s v="Sí"/>
    <n v="5"/>
    <n v="2"/>
    <n v="2"/>
    <n v="5"/>
    <n v="5"/>
    <n v="5"/>
    <n v="5"/>
    <n v="3"/>
    <n v="5"/>
    <n v="5"/>
    <m/>
    <n v="5"/>
    <n v="5"/>
    <n v="5"/>
    <n v="5"/>
    <n v="5"/>
    <s v="No"/>
    <n v="5"/>
    <n v="3"/>
    <s v="Twitter|Youtube|Instagram"/>
    <m/>
    <m/>
    <m/>
    <m/>
    <m/>
    <m/>
    <m/>
    <s v="No"/>
    <s v="No"/>
    <m/>
    <n v="5"/>
    <n v="5"/>
    <s v="4, satisfecho"/>
    <s v="Mejorado"/>
    <m/>
  </r>
  <r>
    <m/>
    <m/>
    <s v="Ciencias Sociales"/>
    <d v="2020-05-19T19:22:00"/>
    <s v="Grado y doble grado"/>
    <x v="11"/>
    <s v="De vez en cuando (1 o 2 veces al mes)"/>
    <s v="De vez en cuando (1 o 2 veces al mes)"/>
    <s v="Seguiré usando los servicios de la biblioteca con la misma frecuencia que expuse en la pregunta anterior"/>
    <x v="13"/>
    <s v="Biblioteca Maria Zambrano (Filología / Derecho)"/>
    <s v="F. Psicología"/>
    <m/>
    <m/>
    <m/>
    <m/>
    <m/>
    <m/>
    <s v="Sí"/>
    <s v="Sí"/>
    <n v="3"/>
    <n v="1"/>
    <n v="2"/>
    <n v="4"/>
    <n v="5"/>
    <n v="3"/>
    <n v="5"/>
    <n v="1"/>
    <n v="4"/>
    <n v="4"/>
    <m/>
    <n v="3"/>
    <n v="3"/>
    <n v="3"/>
    <n v="2"/>
    <n v="3"/>
    <s v="No"/>
    <n v="3"/>
    <n v="2"/>
    <s v="Twitter|Facebook|Instagram"/>
    <m/>
    <m/>
    <m/>
    <m/>
    <m/>
    <m/>
    <m/>
    <s v="Sí"/>
    <s v="No"/>
    <m/>
    <n v="3"/>
    <n v="3"/>
    <s v="4, satisfecho"/>
    <s v="Mejorado"/>
    <m/>
  </r>
  <r>
    <m/>
    <m/>
    <s v="Humanidades"/>
    <d v="2020-05-19T19:22:00"/>
    <s v="Máster"/>
    <x v="7"/>
    <s v="De vez en cuando (1 o 2 veces al mes)"/>
    <s v="De vez en cuando (1 o 2 veces al mes)"/>
    <s v="Tengo que ir necesariamente para consultar los documentos que están ubicados en la biblioteca"/>
    <x v="14"/>
    <s v="Biblioteca Maria Zambrano (Filología / Derecho)"/>
    <m/>
    <s v="Biblioteca Nacional, Archivo SGAE"/>
    <m/>
    <m/>
    <m/>
    <m/>
    <m/>
    <s v="Sí"/>
    <s v="Sí"/>
    <n v="4"/>
    <n v="3"/>
    <n v="3"/>
    <n v="4"/>
    <n v="1"/>
    <n v="5"/>
    <n v="4"/>
    <n v="4"/>
    <n v="3"/>
    <n v="4"/>
    <m/>
    <n v="4"/>
    <n v="4"/>
    <n v="4"/>
    <n v="4"/>
    <n v="4"/>
    <s v="No"/>
    <n v="4"/>
    <n v="3"/>
    <s v="Facebook|Instagram|LinkedIn"/>
    <m/>
    <m/>
    <m/>
    <m/>
    <m/>
    <m/>
    <m/>
    <s v="No"/>
    <s v="No"/>
    <m/>
    <n v="5"/>
    <n v="5"/>
    <s v="5, muy satisfecho"/>
    <s v="Mejorado"/>
    <m/>
  </r>
  <r>
    <m/>
    <m/>
    <s v="Ciencias Sociales"/>
    <d v="2020-05-19T19:21:00"/>
    <s v="Grado y doble grado"/>
    <x v="10"/>
    <s v="Frecuentemente (1 o 2 veces por semana)"/>
    <s v="Solo en época de exámenes"/>
    <s v="Seguiré usando los servicios de la biblioteca con la misma frecuencia que expuse en la pregunta anterior"/>
    <x v="8"/>
    <s v="F. Ciencias Químicas"/>
    <s v="F. Ciencias Geológicas"/>
    <s v="Biblioteca Pública José Luis Sampedro."/>
    <m/>
    <m/>
    <m/>
    <m/>
    <m/>
    <s v="No"/>
    <s v="Sí"/>
    <n v="4"/>
    <n v="1"/>
    <n v="3"/>
    <n v="3"/>
    <n v="5"/>
    <n v="3"/>
    <n v="5"/>
    <n v="1"/>
    <n v="2"/>
    <n v="5"/>
    <m/>
    <n v="3"/>
    <n v="5"/>
    <n v="4"/>
    <n v="3"/>
    <n v="5"/>
    <s v="No"/>
    <n v="3"/>
    <n v="5"/>
    <s v="Twitter|Youtube"/>
    <m/>
    <m/>
    <m/>
    <m/>
    <m/>
    <m/>
    <m/>
    <s v="No"/>
    <s v="No"/>
    <m/>
    <n v="4"/>
    <n v="4"/>
    <s v="5, muy satisfecho"/>
    <s v="Mejorado mucho"/>
    <m/>
  </r>
  <r>
    <m/>
    <m/>
    <s v="Humanidades"/>
    <d v="2020-05-19T19:20:00"/>
    <s v="Grado y doble grado"/>
    <x v="2"/>
    <s v="De vez en cuando (1 o 2 veces al mes)"/>
    <s v="De vez en cuando (1 o 2 veces al mes)"/>
    <s v="Seguiré usando los servicios de la biblioteca con la misma frecuencia que expuse en la pregunta anterior"/>
    <x v="2"/>
    <m/>
    <m/>
    <s v="Biblioteca de San Lorenzo de El Escorial"/>
    <m/>
    <m/>
    <m/>
    <m/>
    <m/>
    <s v="No"/>
    <s v="Sí"/>
    <n v="3"/>
    <n v="1"/>
    <n v="2"/>
    <n v="1"/>
    <n v="5"/>
    <n v="4"/>
    <n v="5"/>
    <n v="1"/>
    <n v="4"/>
    <n v="5"/>
    <m/>
    <n v="4"/>
    <n v="5"/>
    <n v="5"/>
    <n v="5"/>
    <n v="5"/>
    <s v="No"/>
    <n v="5"/>
    <n v="4"/>
    <s v="Twitter|Instagram"/>
    <m/>
    <m/>
    <m/>
    <m/>
    <m/>
    <m/>
    <m/>
    <s v="Sí"/>
    <s v="No"/>
    <m/>
    <n v="5"/>
    <n v="5"/>
    <s v="5, muy satisfecho"/>
    <s v="Mejorado mucho"/>
    <m/>
  </r>
  <r>
    <m/>
    <m/>
    <s v="Ciencias de la Salud"/>
    <d v="2020-05-19T19:20:00"/>
    <s v="Grado y doble grado"/>
    <x v="9"/>
    <s v="Nunca"/>
    <s v="Frecuentemente (1 o 2 veces por semana)"/>
    <s v="Solo haré uso de la biblioteca virtual y de sus recursos electrónicos"/>
    <x v="11"/>
    <s v="F. Medicina"/>
    <m/>
    <s v="Biblioteca municipal"/>
    <m/>
    <m/>
    <m/>
    <m/>
    <m/>
    <s v="No"/>
    <s v="No"/>
    <n v="1"/>
    <n v="2"/>
    <n v="5"/>
    <n v="1"/>
    <n v="5"/>
    <n v="5"/>
    <n v="5"/>
    <n v="3"/>
    <n v="5"/>
    <n v="5"/>
    <m/>
    <n v="5"/>
    <n v="5"/>
    <n v="5"/>
    <n v="5"/>
    <n v="5"/>
    <s v="Sí"/>
    <n v="5"/>
    <n v="5"/>
    <s v="Facebook|Youtube|Instagram"/>
    <m/>
    <m/>
    <m/>
    <m/>
    <m/>
    <m/>
    <m/>
    <s v="No"/>
    <s v="No"/>
    <m/>
    <n v="5"/>
    <n v="5"/>
    <s v="5, muy satisfecho"/>
    <s v="Mejorado mucho"/>
    <m/>
  </r>
  <r>
    <m/>
    <m/>
    <s v="Ciencias Experimentales"/>
    <d v="2020-05-19T19:18:00"/>
    <s v="Grado y doble grado"/>
    <x v="26"/>
    <s v="Muy frecuentemente (3 o más veces por semana)"/>
    <s v="Solo en época de exámenes"/>
    <s v="Seguiré usando los servicios de la biblioteca con la misma frecuencia que expuse en la pregunta anterior|Tengo que ir necesariamente para consultar los documentos que están ubicados en la biblioteca"/>
    <x v="26"/>
    <s v="Biblioteca Maria Zambrano (Filología / Derecho)"/>
    <s v="Biblioteca Maria Zambrano (Filología / Derecho)"/>
    <m/>
    <m/>
    <m/>
    <m/>
    <m/>
    <m/>
    <s v="Sí"/>
    <s v="Sí"/>
    <n v="5"/>
    <n v="2"/>
    <n v="2"/>
    <n v="1"/>
    <n v="3"/>
    <n v="3"/>
    <n v="4"/>
    <n v="1"/>
    <n v="5"/>
    <n v="5"/>
    <m/>
    <n v="4"/>
    <n v="5"/>
    <n v="3"/>
    <n v="4"/>
    <n v="4"/>
    <s v="No"/>
    <n v="4"/>
    <n v="3"/>
    <s v="Facebook|Instagram"/>
    <m/>
    <m/>
    <m/>
    <m/>
    <m/>
    <m/>
    <m/>
    <s v="No"/>
    <s v="No"/>
    <m/>
    <n v="5"/>
    <n v="5"/>
    <s v="5, muy satisfecho"/>
    <s v="Mejorado mucho"/>
    <m/>
  </r>
  <r>
    <m/>
    <m/>
    <s v="Ciencias Experimentales"/>
    <d v="2020-05-19T19:15:00"/>
    <s v="Grado y doble grado"/>
    <x v="27"/>
    <s v="De vez en cuando (1 o 2 veces al mes)"/>
    <s v="Nunca"/>
    <s v="Seguiré usando los servicios de la biblioteca con la misma frecuencia que expuse en la pregunta anterior"/>
    <x v="29"/>
    <s v="Biblioteca Maria Zambrano (Filología / Derecho)"/>
    <s v="F. Geografía e Historia"/>
    <s v="Biblioteca de la facultad de Ingeniería Naval, muy bonita."/>
    <m/>
    <m/>
    <m/>
    <m/>
    <m/>
    <s v="Sí"/>
    <s v="Sí"/>
    <n v="4"/>
    <n v="1"/>
    <n v="1"/>
    <n v="2"/>
    <n v="3"/>
    <n v="5"/>
    <n v="2"/>
    <n v="1"/>
    <n v="5"/>
    <n v="5"/>
    <m/>
    <n v="3"/>
    <n v="5"/>
    <n v="3"/>
    <n v="3"/>
    <n v="5"/>
    <s v="No"/>
    <n v="3"/>
    <n v="3"/>
    <s v="LinkedIn"/>
    <m/>
    <m/>
    <m/>
    <m/>
    <m/>
    <m/>
    <m/>
    <s v="No"/>
    <s v="No"/>
    <m/>
    <n v="5"/>
    <n v="5"/>
    <s v="5, muy satisfecho"/>
    <s v="Mejorado"/>
    <s v="En el grado de estadística se da calculo en varias variables, pero hay bibliografía que solo esta en otras como informática."/>
  </r>
  <r>
    <m/>
    <m/>
    <s v="Humanidades"/>
    <d v="2020-05-19T19:14:00"/>
    <s v="Grado y doble grado"/>
    <x v="7"/>
    <s v="De vez en cuando (1 o 2 veces al mes)"/>
    <s v="De vez en cuando (1 o 2 veces al mes)"/>
    <s v="Seguiré usando los servicios de la biblioteca con la misma frecuencia que expuse en la pregunta anterior"/>
    <x v="8"/>
    <s v="F. Filosofía"/>
    <s v="F. Geografía e Historia"/>
    <m/>
    <m/>
    <m/>
    <m/>
    <m/>
    <m/>
    <s v="Sí"/>
    <s v="Sí"/>
    <n v="3"/>
    <n v="2"/>
    <n v="2"/>
    <n v="4"/>
    <n v="3"/>
    <n v="3"/>
    <n v="1"/>
    <n v="2"/>
    <n v="3"/>
    <n v="3"/>
    <m/>
    <n v="3"/>
    <n v="3"/>
    <n v="3"/>
    <n v="3"/>
    <n v="2"/>
    <s v="No"/>
    <n v="3"/>
    <n v="2"/>
    <s v="Facebook|Youtube|Instagram"/>
    <m/>
    <m/>
    <m/>
    <m/>
    <m/>
    <m/>
    <m/>
    <s v="Sí"/>
    <s v="No"/>
    <m/>
    <n v="4"/>
    <n v="4"/>
    <s v="4, satisfecho"/>
    <s v="Igual"/>
    <m/>
  </r>
  <r>
    <m/>
    <m/>
    <s v="Humanidades"/>
    <d v="2020-05-19T19:14:00"/>
    <s v="Grado y doble grado"/>
    <x v="2"/>
    <s v="Frecuentemente (1 o 2 veces por semana)"/>
    <s v="De vez en cuando (1 o 2 veces al mes)"/>
    <s v="Seguiré usando los servicios de la biblioteca con la misma frecuencia que expuse en la pregunta anterior|Solo haré uso de la biblioteca virtual y de sus recursos electrónicos"/>
    <x v="2"/>
    <m/>
    <m/>
    <m/>
    <m/>
    <m/>
    <m/>
    <m/>
    <m/>
    <s v="No"/>
    <s v="Sí"/>
    <n v="4"/>
    <n v="2"/>
    <n v="4"/>
    <n v="1"/>
    <n v="4"/>
    <n v="5"/>
    <n v="4"/>
    <n v="1"/>
    <n v="3"/>
    <n v="5"/>
    <m/>
    <n v="4"/>
    <n v="5"/>
    <n v="4"/>
    <n v="5"/>
    <n v="4"/>
    <s v="No"/>
    <n v="5"/>
    <n v="3"/>
    <s v="Twitter|Facebook|Youtube|Instagram"/>
    <m/>
    <m/>
    <m/>
    <m/>
    <m/>
    <m/>
    <m/>
    <s v="Sí"/>
    <s v="No"/>
    <m/>
    <n v="5"/>
    <n v="4"/>
    <s v="4, satisfecho"/>
    <s v="Mejorado"/>
    <m/>
  </r>
  <r>
    <m/>
    <m/>
    <s v="Ciencias Experimentales"/>
    <d v="2020-05-19T19:12:00"/>
    <s v="Grado y doble grado"/>
    <x v="8"/>
    <s v="Muy frecuentemente (3 o más veces por semana)"/>
    <s v="De vez en cuando (1 o 2 veces al mes)"/>
    <s v="Seguiré usando los servicios de la biblioteca con la misma frecuencia que expuse en la pregunta anterior"/>
    <x v="12"/>
    <s v="Biblioteca Maria Zambrano (Filología / Derecho)"/>
    <s v="F. Geografía e Historia"/>
    <s v="La biblioteca que se encuentra en mi distrito, en concreto en mi barrio."/>
    <m/>
    <m/>
    <m/>
    <m/>
    <m/>
    <s v="Sí"/>
    <s v="Sí"/>
    <n v="5"/>
    <n v="1"/>
    <n v="1"/>
    <n v="1"/>
    <n v="4"/>
    <n v="4"/>
    <n v="5"/>
    <n v="5"/>
    <n v="4"/>
    <n v="4"/>
    <m/>
    <n v="4"/>
    <n v="5"/>
    <n v="5"/>
    <n v="5"/>
    <n v="5"/>
    <s v="No"/>
    <n v="5"/>
    <n v="3"/>
    <s v="No uso ninguna red social"/>
    <m/>
    <m/>
    <m/>
    <m/>
    <m/>
    <m/>
    <m/>
    <s v="Sí"/>
    <s v="No"/>
    <m/>
    <n v="5"/>
    <n v="5"/>
    <s v="4, satisfecho"/>
    <s v="Mejorado"/>
    <s v="El personal de la biblioteca es magnífico. No podría haber tenido una experiencia mejor."/>
  </r>
  <r>
    <m/>
    <m/>
    <s v="Humanidades"/>
    <d v="2020-05-19T19:12:00"/>
    <s v="Grado y doble grado"/>
    <x v="5"/>
    <s v="Muy frecuentemente (3 o más veces por semana)"/>
    <s v="De vez en cuando (1 o 2 veces al mes)"/>
    <s v="Creo que voy a acudir con menos frecuencia a la biblioteca y usaré más la biblioteca virtual"/>
    <x v="6"/>
    <s v="Biblioteca Maria Zambrano (Filología / Derecho)"/>
    <m/>
    <s v="Bibliotecas comunidad y ayuntamiento de Madrid."/>
    <m/>
    <m/>
    <m/>
    <m/>
    <m/>
    <s v="No"/>
    <s v="Sí"/>
    <n v="3"/>
    <n v="2"/>
    <m/>
    <n v="4"/>
    <n v="5"/>
    <n v="4"/>
    <n v="5"/>
    <n v="2"/>
    <n v="5"/>
    <n v="5"/>
    <m/>
    <n v="5"/>
    <n v="5"/>
    <n v="4"/>
    <n v="3"/>
    <n v="4"/>
    <s v="No"/>
    <n v="4"/>
    <n v="4"/>
    <s v="No uso ninguna red social"/>
    <m/>
    <m/>
    <m/>
    <m/>
    <m/>
    <m/>
    <m/>
    <s v="Sí"/>
    <s v="Sí"/>
    <s v="Muy útil"/>
    <n v="5"/>
    <n v="5"/>
    <s v="5, muy satisfecho"/>
    <s v="Mejorado mucho"/>
    <m/>
  </r>
  <r>
    <m/>
    <m/>
    <s v="Humanidades"/>
    <d v="2020-05-19T19:12:00"/>
    <s v="Otros (Universidad para mayores, títulos propios, curso de idiomas, etc)"/>
    <x v="7"/>
    <s v="De vez en cuando (1 o 2 veces al mes)"/>
    <s v="Frecuentemente (1 o 2 veces por semana)"/>
    <s v="Seguiré usando los servicios de la biblioteca con la misma frecuencia que expuse en la pregunta anterior"/>
    <x v="14"/>
    <s v="F. Ciencias de la Información"/>
    <s v="F. Trabajo Social"/>
    <s v="Bibliotecas de la Comunidad de Madrid"/>
    <m/>
    <m/>
    <m/>
    <m/>
    <m/>
    <s v="Sí"/>
    <s v="Sí"/>
    <n v="5"/>
    <n v="1"/>
    <n v="3"/>
    <n v="4"/>
    <n v="5"/>
    <n v="5"/>
    <n v="4"/>
    <n v="4"/>
    <n v="5"/>
    <n v="4"/>
    <m/>
    <n v="4"/>
    <n v="4"/>
    <n v="4"/>
    <n v="4"/>
    <n v="4"/>
    <s v="Sí"/>
    <n v="3"/>
    <n v="2"/>
    <s v="Twitter|Youtube|Instagram"/>
    <m/>
    <m/>
    <m/>
    <m/>
    <m/>
    <m/>
    <m/>
    <s v="No"/>
    <s v="No"/>
    <m/>
    <n v="5"/>
    <n v="5"/>
    <s v="4, satisfecho"/>
    <s v="Igual"/>
    <m/>
  </r>
  <r>
    <m/>
    <m/>
    <s v="Humanidades"/>
    <d v="2020-05-19T19:10:00"/>
    <s v="Grado y doble grado"/>
    <x v="2"/>
    <s v="Frecuentemente (1 o 2 veces por semana)"/>
    <s v="De vez en cuando (1 o 2 veces al mes)"/>
    <s v="Tengo que ir necesariamente para consultar los documentos que están ubicados en la biblioteca"/>
    <x v="2"/>
    <s v="F. Educación - Centro de Formación del Profesorado"/>
    <s v="F. Educación - Centro de Formación del Profesorado"/>
    <s v="No"/>
    <m/>
    <m/>
    <m/>
    <m/>
    <m/>
    <s v="No"/>
    <s v="No"/>
    <n v="3"/>
    <n v="2"/>
    <n v="2"/>
    <n v="5"/>
    <n v="5"/>
    <n v="5"/>
    <n v="5"/>
    <n v="5"/>
    <n v="3"/>
    <n v="1"/>
    <m/>
    <n v="1"/>
    <n v="1"/>
    <n v="2"/>
    <n v="1"/>
    <n v="1"/>
    <s v="No"/>
    <n v="1"/>
    <n v="1"/>
    <s v="Facebook|Youtube|Instagram"/>
    <m/>
    <m/>
    <m/>
    <m/>
    <m/>
    <m/>
    <m/>
    <s v="Sí"/>
    <s v="No"/>
    <m/>
    <n v="1"/>
    <n v="1"/>
    <s v="1, muy insatisfecho"/>
    <s v="Igual"/>
    <s v="Debería haber mayor número de ejemplares. Hay algunos libros que son muy específicos de ciertas asignaturas y que se requieren año tras año: por favor con 3 o 5 ejemplares no nos vale, necesitamos muchos más.  Las salas de trabajo son muy necesarias, pero hay pocas y con poca disponibilidad. Estaría interesante plantearse más espacios de trabajo colaborativo, puesto que en la facultad apenas hay sitio para reunirse entre alumnos."/>
  </r>
  <r>
    <m/>
    <m/>
    <s v="Ciencias Experimentales"/>
    <d v="2020-05-19T19:08:00"/>
    <s v="Grado y doble grado"/>
    <x v="8"/>
    <s v="De vez en cuando (1 o 2 veces al mes)"/>
    <s v="Frecuentemente (1 o 2 veces por semana)"/>
    <s v="Seguiré usando los servicios de la biblioteca con la misma frecuencia que expuse en la pregunta anterior"/>
    <x v="12"/>
    <s v="Biblioteca Maria Zambrano (Filología / Derecho)"/>
    <m/>
    <m/>
    <m/>
    <m/>
    <m/>
    <m/>
    <m/>
    <s v="No"/>
    <s v="Sí"/>
    <n v="2"/>
    <n v="1"/>
    <n v="2"/>
    <n v="4"/>
    <n v="5"/>
    <n v="3"/>
    <n v="5"/>
    <n v="3"/>
    <n v="5"/>
    <n v="5"/>
    <m/>
    <n v="5"/>
    <n v="5"/>
    <n v="4"/>
    <n v="3"/>
    <n v="5"/>
    <s v="No"/>
    <n v="4"/>
    <n v="3"/>
    <s v="Twitter|Instagram"/>
    <m/>
    <m/>
    <m/>
    <m/>
    <m/>
    <m/>
    <m/>
    <s v="Sí"/>
    <s v="Sí"/>
    <m/>
    <n v="5"/>
    <n v="5"/>
    <s v="5, muy satisfecho"/>
    <m/>
    <m/>
  </r>
  <r>
    <m/>
    <m/>
    <s v="Ciencias de la Salud"/>
    <d v="2020-05-19T19:08:00"/>
    <s v="Grado y doble grado"/>
    <x v="4"/>
    <s v="Muy frecuentemente (3 o más veces por semana)"/>
    <s v="Solo en época de exámenes"/>
    <s v="Seguiré usando los servicios de la biblioteca con la misma frecuencia que expuse en la pregunta anterior"/>
    <x v="4"/>
    <s v="Biblioteca Maria Zambrano (Filología / Derecho)"/>
    <s v="F. Geografía e Historia"/>
    <s v="Biblioteca Francisco Umbral"/>
    <m/>
    <m/>
    <m/>
    <m/>
    <m/>
    <s v="No"/>
    <s v="Sí"/>
    <n v="5"/>
    <n v="2"/>
    <n v="2"/>
    <n v="3"/>
    <n v="4"/>
    <n v="3"/>
    <n v="5"/>
    <n v="1"/>
    <n v="2"/>
    <n v="5"/>
    <m/>
    <n v="5"/>
    <n v="5"/>
    <n v="4"/>
    <n v="4"/>
    <n v="5"/>
    <s v="No"/>
    <n v="5"/>
    <n v="5"/>
    <s v="Twitter|Instagram"/>
    <m/>
    <m/>
    <m/>
    <m/>
    <m/>
    <m/>
    <m/>
    <s v="No"/>
    <s v="No"/>
    <m/>
    <n v="5"/>
    <n v="5"/>
    <s v="5, muy satisfecho"/>
    <s v="Mejorado mucho"/>
    <m/>
  </r>
  <r>
    <m/>
    <m/>
    <s v="Humanidades"/>
    <d v="2020-05-19T19:04:00"/>
    <s v="Grado y doble grado"/>
    <x v="2"/>
    <s v="Muy frecuentemente (3 o más veces por semana)"/>
    <s v="Frecuentemente (1 o 2 veces por semana)"/>
    <s v="Creo que voy a acudir con menos frecuencia a la biblioteca y usaré más la biblioteca virtual|Tengo que ir necesariamente para consultar los documentos que están ubicados en la biblioteca"/>
    <x v="2"/>
    <s v="Biblioteca Maria Zambrano (Filología / Derecho)"/>
    <m/>
    <m/>
    <m/>
    <m/>
    <m/>
    <m/>
    <m/>
    <s v="Sí"/>
    <s v="Sí"/>
    <n v="3"/>
    <n v="3"/>
    <n v="4"/>
    <n v="2"/>
    <n v="2"/>
    <n v="4"/>
    <n v="2"/>
    <n v="1"/>
    <n v="4"/>
    <n v="3"/>
    <m/>
    <n v="4"/>
    <n v="5"/>
    <n v="5"/>
    <n v="3"/>
    <n v="2"/>
    <s v="Sí"/>
    <n v="3"/>
    <n v="3"/>
    <s v="Facebook|Youtube"/>
    <m/>
    <m/>
    <m/>
    <m/>
    <m/>
    <m/>
    <m/>
    <s v="Sí"/>
    <s v="No"/>
    <m/>
    <n v="5"/>
    <n v="5"/>
    <s v="4, satisfecho"/>
    <s v="Igual"/>
    <s v="Se requieren más libros electrónicos"/>
  </r>
  <r>
    <m/>
    <m/>
    <s v="Ciencias Sociales"/>
    <d v="2020-05-19T19:03:00"/>
    <s v="Grado y doble grado"/>
    <x v="21"/>
    <s v="De vez en cuando (1 o 2 veces al mes)"/>
    <s v="Nunca"/>
    <s v="Procuraré buscar la información que necesito fuera de la biblioteca"/>
    <x v="21"/>
    <s v="F. Medicina"/>
    <m/>
    <m/>
    <m/>
    <m/>
    <m/>
    <m/>
    <m/>
    <s v="No"/>
    <s v="No"/>
    <n v="2"/>
    <n v="1"/>
    <n v="1"/>
    <n v="5"/>
    <n v="5"/>
    <n v="5"/>
    <n v="3"/>
    <n v="1"/>
    <n v="2"/>
    <n v="3"/>
    <m/>
    <n v="1"/>
    <n v="5"/>
    <n v="2"/>
    <n v="1"/>
    <n v="5"/>
    <s v="No"/>
    <n v="1"/>
    <n v="1"/>
    <s v="No uso ninguna red social"/>
    <m/>
    <m/>
    <m/>
    <m/>
    <m/>
    <m/>
    <m/>
    <s v="No"/>
    <s v="No"/>
    <m/>
    <n v="5"/>
    <n v="5"/>
    <s v="2, insatisfecho"/>
    <s v="Igual"/>
    <s v="Las bibliotecas están evolucionando como zonas de diálogo y trabajo en equipo en un ambiente relajado. La de comercio al menos sigue siendo una biblioteca del siglo XX"/>
  </r>
  <r>
    <m/>
    <m/>
    <s v="Humanidades"/>
    <d v="2020-05-19T19:03:00"/>
    <s v="Grado y doble grado"/>
    <x v="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2"/>
    <s v="F. Psicología"/>
    <s v="F. Ciencias Políticas y Sociología"/>
    <m/>
    <m/>
    <m/>
    <m/>
    <m/>
    <m/>
    <s v="No"/>
    <s v="Sí"/>
    <n v="4"/>
    <n v="2"/>
    <n v="4"/>
    <n v="2"/>
    <n v="4"/>
    <n v="5"/>
    <n v="5"/>
    <n v="4"/>
    <n v="4"/>
    <n v="5"/>
    <m/>
    <n v="4"/>
    <n v="4"/>
    <n v="5"/>
    <n v="3"/>
    <n v="4"/>
    <s v="No"/>
    <n v="4"/>
    <n v="4"/>
    <s v="Twitter|Youtube|Instagram"/>
    <m/>
    <m/>
    <m/>
    <m/>
    <m/>
    <m/>
    <m/>
    <s v="No"/>
    <s v="No"/>
    <m/>
    <n v="4"/>
    <n v="4"/>
    <s v="4, satisfecho"/>
    <s v="Mejorado"/>
    <m/>
  </r>
  <r>
    <m/>
    <m/>
    <s v="Ciencias Sociales"/>
    <d v="2020-05-19T19:02:00"/>
    <s v="Grado y doble grado"/>
    <x v="24"/>
    <s v="Frecuentemente (1 o 2 veces por semana)"/>
    <s v="De vez en cuando (1 o 2 veces al mes)"/>
    <s v="Creo que voy a acudir con menos frecuencia a la biblioteca y usaré más la biblioteca virtual"/>
    <x v="25"/>
    <s v="Biblioteca Maria Zambrano (Filología / Derecho)"/>
    <s v="F. Ciencias Políticas y Sociología"/>
    <m/>
    <m/>
    <m/>
    <m/>
    <m/>
    <m/>
    <s v="No"/>
    <s v="No"/>
    <n v="4"/>
    <n v="4"/>
    <n v="5"/>
    <n v="2"/>
    <n v="5"/>
    <n v="4"/>
    <n v="5"/>
    <n v="1"/>
    <n v="4"/>
    <n v="4"/>
    <m/>
    <n v="5"/>
    <n v="5"/>
    <n v="5"/>
    <n v="3"/>
    <n v="4"/>
    <s v="Sí"/>
    <n v="5"/>
    <m/>
    <s v="Instagram"/>
    <m/>
    <m/>
    <m/>
    <m/>
    <m/>
    <m/>
    <m/>
    <s v="No"/>
    <s v="Sí"/>
    <s v="Muy útil"/>
    <n v="5"/>
    <n v="5"/>
    <s v="4, satisfecho"/>
    <s v="Mejorado mucho"/>
    <m/>
  </r>
  <r>
    <m/>
    <m/>
    <s v="Ciencias Experimentales"/>
    <d v="2020-05-19T19:01:00"/>
    <s v="Grado y doble grado"/>
    <x v="20"/>
    <s v="Solo en época de exámenes"/>
    <s v="Nunca"/>
    <s v="Seguiré usando los servicios de la biblioteca con la misma frecuencia que expuse en la pregunta anterior|Procuraré buscar la información que necesito fuera de la biblioteca"/>
    <x v="20"/>
    <s v="Biblioteca Maria Zambrano (Filología / Derecho)"/>
    <m/>
    <m/>
    <m/>
    <m/>
    <m/>
    <m/>
    <m/>
    <s v="No"/>
    <s v="Sí"/>
    <n v="3"/>
    <n v="1"/>
    <n v="1"/>
    <n v="3"/>
    <n v="5"/>
    <n v="5"/>
    <n v="5"/>
    <n v="1"/>
    <n v="3"/>
    <n v="5"/>
    <m/>
    <n v="3"/>
    <n v="3"/>
    <n v="4"/>
    <n v="3"/>
    <n v="4"/>
    <s v="No"/>
    <n v="4"/>
    <n v="2"/>
    <s v="Twitter|Youtube|Instagram"/>
    <m/>
    <m/>
    <m/>
    <m/>
    <m/>
    <m/>
    <m/>
    <s v="No"/>
    <s v="No"/>
    <m/>
    <n v="5"/>
    <n v="4"/>
    <s v="5, muy satisfecho"/>
    <s v="Mejorado"/>
    <m/>
  </r>
  <r>
    <m/>
    <m/>
    <s v=""/>
    <d v="2020-05-19T19:00:00"/>
    <m/>
    <x v="28"/>
    <s v="Muy frecuentemente (3 o más veces por semana)"/>
    <s v="De vez en cuando (1 o 2 veces al mes)"/>
    <s v="Seguiré usando los servicios de la biblioteca con la misma frecuencia que expuse en la pregunta anterior|Creo que voy a acudir con menos frecuencia a la biblioteca y usaré más la biblioteca virtual|Procuraré buscar la información que necesito fuera de la biblioteca"/>
    <x v="9"/>
    <s v="F. Ciencias Políticas y Sociología"/>
    <s v="F. Ciencias Políticas y Sociología"/>
    <m/>
    <m/>
    <m/>
    <m/>
    <m/>
    <m/>
    <s v="No"/>
    <s v="Sí"/>
    <n v="5"/>
    <n v="5"/>
    <n v="5"/>
    <n v="1"/>
    <n v="2"/>
    <n v="5"/>
    <n v="3"/>
    <n v="1"/>
    <n v="4"/>
    <n v="5"/>
    <m/>
    <n v="5"/>
    <n v="5"/>
    <n v="2"/>
    <n v="5"/>
    <n v="5"/>
    <s v="Sí"/>
    <n v="5"/>
    <n v="5"/>
    <s v="Twitter|Youtube|Instagram"/>
    <m/>
    <m/>
    <m/>
    <m/>
    <m/>
    <m/>
    <m/>
    <s v="No"/>
    <s v="No"/>
    <m/>
    <n v="5"/>
    <n v="5"/>
    <s v="5, muy satisfecho"/>
    <s v="Empeorado"/>
    <m/>
  </r>
  <r>
    <m/>
    <m/>
    <s v="Ciencias Sociales"/>
    <d v="2020-05-19T19:00:00"/>
    <s v="Grado y doble grado"/>
    <x v="24"/>
    <s v="Solo en época de exámenes"/>
    <s v="De vez en cuando (1 o 2 veces al mes)"/>
    <s v="Seguiré usando los servicios de la biblioteca con la misma frecuencia que expuse en la pregunta anterior"/>
    <x v="8"/>
    <s v="F. Trabajo Social"/>
    <s v="F. Psicología"/>
    <s v="Biblioteca &quot;Margarita Nelken&quot; (Coslada) Biblioteca &quot;CRAI&quot; (Alcalá de Henares)"/>
    <m/>
    <m/>
    <m/>
    <m/>
    <m/>
    <s v="No"/>
    <s v="Sí"/>
    <n v="2"/>
    <n v="2"/>
    <n v="3"/>
    <n v="4"/>
    <n v="5"/>
    <n v="2"/>
    <n v="5"/>
    <n v="1"/>
    <n v="4"/>
    <n v="4"/>
    <m/>
    <n v="4"/>
    <n v="4"/>
    <n v="5"/>
    <n v="4"/>
    <n v="4"/>
    <s v="No"/>
    <n v="4"/>
    <n v="4"/>
    <s v="Twitter|Youtube|Instagram"/>
    <m/>
    <m/>
    <m/>
    <m/>
    <m/>
    <m/>
    <m/>
    <s v="No"/>
    <s v="No"/>
    <m/>
    <n v="5"/>
    <n v="5"/>
    <s v="4, satisfecho"/>
    <s v="Mejorado"/>
    <s v="Enchufes en cada mesa de la biblioteca"/>
  </r>
  <r>
    <m/>
    <m/>
    <s v="Ciencias Experimentales"/>
    <d v="2020-05-19T19:00:00"/>
    <s v="Grado y doble grado"/>
    <x v="20"/>
    <s v="De vez en cuando (1 o 2 veces al mes)"/>
    <s v="Frecuentemente (1 o 2 veces por semana)"/>
    <s v="Creo que voy a acudir con menos frecuencia a la biblioteca y usaré más la biblioteca virtual"/>
    <x v="20"/>
    <s v="Biblioteca Maria Zambrano (Filología / Derecho)"/>
    <m/>
    <m/>
    <m/>
    <m/>
    <m/>
    <m/>
    <m/>
    <s v="Sí"/>
    <s v="Sí"/>
    <n v="2"/>
    <n v="1"/>
    <n v="5"/>
    <n v="1"/>
    <n v="4"/>
    <n v="5"/>
    <n v="5"/>
    <n v="3"/>
    <n v="1"/>
    <n v="4"/>
    <m/>
    <n v="4"/>
    <n v="3"/>
    <n v="2"/>
    <n v="1"/>
    <n v="3"/>
    <s v="No"/>
    <n v="3"/>
    <n v="2"/>
    <s v="Youtube|Instagram"/>
    <m/>
    <m/>
    <m/>
    <m/>
    <m/>
    <m/>
    <m/>
    <s v="Sí"/>
    <s v="No"/>
    <m/>
    <n v="4"/>
    <n v="3"/>
    <s v="3, normal"/>
    <s v="Igual"/>
    <m/>
  </r>
  <r>
    <m/>
    <m/>
    <s v="Humanidades"/>
    <d v="2020-05-19T18:58:00"/>
    <s v="Grado y doble grado"/>
    <x v="5"/>
    <s v="Frecuentemente (1 o 2 veces por semana)"/>
    <s v="De vez en cuando (1 o 2 veces al mes)"/>
    <s v="Tengo que ir necesariamente para consultar los documentos que están ubicados en la biblioteca|Solo haré uso de la biblioteca virtual y de sus recursos electrónicos|Procuraré buscar la información que necesito fuera de la biblioteca"/>
    <x v="6"/>
    <s v="F. Geografía e Historia"/>
    <s v="F. Filología (Clásicas o General)"/>
    <m/>
    <m/>
    <m/>
    <m/>
    <m/>
    <m/>
    <s v="Sí"/>
    <s v="Sí"/>
    <n v="5"/>
    <n v="3"/>
    <n v="4"/>
    <n v="3"/>
    <n v="5"/>
    <n v="2"/>
    <n v="5"/>
    <n v="2"/>
    <n v="4"/>
    <n v="4"/>
    <m/>
    <n v="3"/>
    <n v="4"/>
    <n v="4"/>
    <n v="3"/>
    <n v="4"/>
    <s v="Sí"/>
    <n v="4"/>
    <n v="3"/>
    <s v="Youtube|Instagram"/>
    <m/>
    <m/>
    <m/>
    <m/>
    <m/>
    <m/>
    <m/>
    <s v="Sí"/>
    <s v="No"/>
    <m/>
    <n v="5"/>
    <n v="5"/>
    <s v="5, muy satisfecho"/>
    <s v="Igual"/>
    <m/>
  </r>
  <r>
    <m/>
    <m/>
    <s v="Humanidades"/>
    <d v="2020-05-19T18:57:00"/>
    <s v="Grado y doble grado"/>
    <x v="2"/>
    <s v="Solo en época de exámenes"/>
    <s v="Solo en época de exámenes"/>
    <s v="Seguiré usando los servicios de la biblioteca con la misma frecuencia que expuse en la pregunta anterior"/>
    <x v="2"/>
    <m/>
    <m/>
    <s v="Biblioteca Rafael Alberti en San Fernando de Henares"/>
    <m/>
    <m/>
    <m/>
    <m/>
    <m/>
    <s v="No"/>
    <s v="Sí"/>
    <n v="3"/>
    <n v="2"/>
    <n v="3"/>
    <n v="4"/>
    <n v="5"/>
    <n v="5"/>
    <n v="5"/>
    <n v="2"/>
    <n v="2"/>
    <n v="4"/>
    <m/>
    <n v="3"/>
    <n v="4"/>
    <n v="4"/>
    <n v="4"/>
    <n v="4"/>
    <s v="No"/>
    <n v="4"/>
    <n v="3"/>
    <s v="Twitter|Facebook|Youtube|Instagram"/>
    <m/>
    <m/>
    <m/>
    <m/>
    <m/>
    <m/>
    <m/>
    <s v="No"/>
    <s v="No"/>
    <m/>
    <n v="4"/>
    <n v="4"/>
    <s v="3, normal"/>
    <s v="Mejorado"/>
    <m/>
  </r>
  <r>
    <m/>
    <m/>
    <s v="Ciencias de la Salud"/>
    <d v="2020-05-19T18:57:00"/>
    <s v="Grado y doble grado"/>
    <x v="9"/>
    <s v="De vez en cuando (1 o 2 veces al mes)"/>
    <s v="Frecuentemente (1 o 2 veces por semana)"/>
    <s v="Seguiré usando los servicios de la biblioteca con la misma frecuencia que expuse en la pregunta anterior"/>
    <x v="11"/>
    <s v="F. Medicina"/>
    <s v="F. Ciencias de la Información"/>
    <m/>
    <m/>
    <m/>
    <m/>
    <m/>
    <m/>
    <s v="No"/>
    <s v="Sí"/>
    <n v="1"/>
    <n v="1"/>
    <n v="5"/>
    <n v="1"/>
    <n v="5"/>
    <n v="4"/>
    <n v="5"/>
    <n v="1"/>
    <n v="5"/>
    <n v="5"/>
    <m/>
    <n v="5"/>
    <n v="5"/>
    <n v="5"/>
    <n v="5"/>
    <n v="5"/>
    <s v="No"/>
    <n v="5"/>
    <n v="3"/>
    <s v="Twitter|Instagram"/>
    <m/>
    <m/>
    <m/>
    <m/>
    <m/>
    <m/>
    <m/>
    <s v="No"/>
    <s v="No"/>
    <m/>
    <n v="5"/>
    <n v="5"/>
    <s v="4, satisfecho"/>
    <s v="Igual"/>
    <m/>
  </r>
  <r>
    <m/>
    <m/>
    <s v=""/>
    <d v="2020-05-19T18:55:00"/>
    <s v="Grado y doble grado"/>
    <x v="25"/>
    <s v="Nunca"/>
    <s v="Nunca"/>
    <s v="Procuraré buscar la información que necesito fuera de la biblioteca"/>
    <x v="2"/>
    <s v="Biblioteca Maria Zambrano (Filología / Derecho)"/>
    <s v="F. Derecho (Departamentos,Criminología)"/>
    <m/>
    <m/>
    <m/>
    <m/>
    <m/>
    <m/>
    <s v="No"/>
    <s v="Sí"/>
    <n v="3"/>
    <n v="1"/>
    <n v="1"/>
    <n v="3"/>
    <n v="5"/>
    <n v="5"/>
    <n v="5"/>
    <n v="1"/>
    <n v="4"/>
    <n v="4"/>
    <m/>
    <n v="4"/>
    <n v="4"/>
    <n v="4"/>
    <n v="3"/>
    <n v="3"/>
    <s v="Sí"/>
    <n v="3"/>
    <n v="2"/>
    <s v="Instagram"/>
    <m/>
    <m/>
    <m/>
    <m/>
    <m/>
    <m/>
    <m/>
    <s v="No"/>
    <s v="No"/>
    <m/>
    <n v="3"/>
    <n v="4"/>
    <s v="4, satisfecho"/>
    <s v="Mejorado"/>
    <m/>
  </r>
  <r>
    <m/>
    <m/>
    <s v="Humanidades"/>
    <d v="2020-05-19T18:53:00"/>
    <s v="Máster"/>
    <x v="7"/>
    <s v="Frecuentemente (1 o 2 veces por semana)"/>
    <s v="Muy frecuentemente (3 o más veces por semana)"/>
    <s v="Tengo que ir necesariamente para consultar los documentos que están ubicados en la biblioteca"/>
    <x v="14"/>
    <s v="Biblioteca Maria Zambrano (Filología / Derecho)"/>
    <m/>
    <m/>
    <m/>
    <m/>
    <m/>
    <m/>
    <m/>
    <s v="No"/>
    <s v="Sí"/>
    <n v="4"/>
    <n v="3"/>
    <n v="3"/>
    <n v="2"/>
    <n v="4"/>
    <n v="4"/>
    <n v="3"/>
    <n v="3"/>
    <n v="4"/>
    <n v="4"/>
    <m/>
    <n v="4"/>
    <n v="4"/>
    <n v="4"/>
    <n v="3"/>
    <n v="3"/>
    <s v="No"/>
    <n v="3"/>
    <n v="3"/>
    <s v="Facebook"/>
    <m/>
    <m/>
    <m/>
    <m/>
    <m/>
    <m/>
    <m/>
    <s v="No"/>
    <s v="No"/>
    <m/>
    <n v="5"/>
    <n v="5"/>
    <s v="4, satisfecho"/>
    <s v="Igual"/>
    <m/>
  </r>
  <r>
    <m/>
    <m/>
    <s v="Ciencias Sociales"/>
    <d v="2020-05-19T18:53:00"/>
    <s v="Grado y doble grado"/>
    <x v="10"/>
    <s v="Muy frecuentemente (3 o más veces por semana)"/>
    <s v="Solo en época de exámenes"/>
    <s v="Seguiré usando los servicios de la biblioteca con la misma frecuencia que expuse en la pregunta anterior"/>
    <x v="8"/>
    <s v="F. Geografía e Historia"/>
    <s v="F. Ciencias de la Información"/>
    <m/>
    <m/>
    <m/>
    <m/>
    <m/>
    <m/>
    <s v="Sí"/>
    <s v="Sí"/>
    <n v="5"/>
    <n v="4"/>
    <n v="4"/>
    <n v="5"/>
    <n v="5"/>
    <n v="3"/>
    <n v="4"/>
    <n v="5"/>
    <n v="2"/>
    <n v="5"/>
    <m/>
    <n v="3"/>
    <n v="5"/>
    <n v="4"/>
    <n v="4"/>
    <n v="4"/>
    <s v="No"/>
    <n v="5"/>
    <n v="4"/>
    <s v="Instagram|LinkedIn"/>
    <m/>
    <m/>
    <m/>
    <m/>
    <m/>
    <m/>
    <m/>
    <s v="Sí"/>
    <s v="Sí"/>
    <s v="Normal"/>
    <n v="5"/>
    <n v="4"/>
    <s v="5, muy satisfecho"/>
    <s v="Mejorado"/>
    <m/>
  </r>
  <r>
    <m/>
    <m/>
    <s v="Ciencias Sociales"/>
    <d v="2020-05-19T18:53:00"/>
    <s v="Grado y doble grado"/>
    <x v="13"/>
    <s v="Frecuentemente (1 o 2 veces por semana)"/>
    <s v="De vez en cuando (1 o 2 veces al mes)"/>
    <s v="Seguiré usando los servicios de la biblioteca con la misma frecuencia que expuse en la pregunta anterior"/>
    <x v="16"/>
    <s v="Biblioteca Maria Zambrano (Filología / Derecho)"/>
    <s v="Biblioteca Histórica"/>
    <m/>
    <m/>
    <m/>
    <m/>
    <m/>
    <m/>
    <s v="Sí"/>
    <s v="Sí"/>
    <n v="4"/>
    <n v="3"/>
    <n v="3"/>
    <n v="4"/>
    <n v="3"/>
    <n v="5"/>
    <n v="4"/>
    <n v="4"/>
    <n v="3"/>
    <n v="3"/>
    <m/>
    <n v="3"/>
    <n v="3"/>
    <n v="2"/>
    <n v="3"/>
    <n v="2"/>
    <s v="Sí"/>
    <n v="4"/>
    <n v="3"/>
    <s v="Twitter|Youtube|Instagram|LinkedIn"/>
    <m/>
    <m/>
    <m/>
    <m/>
    <m/>
    <m/>
    <m/>
    <s v="No"/>
    <s v="No"/>
    <m/>
    <n v="5"/>
    <n v="5"/>
    <s v="4, satisfecho"/>
    <s v="Igual"/>
    <m/>
  </r>
  <r>
    <m/>
    <m/>
    <s v="Ciencias de la Salud"/>
    <d v="2020-05-19T18:52:00"/>
    <s v="Doctorado"/>
    <x v="23"/>
    <s v="Nunca"/>
    <s v="Muy frecuentemente (3 o más veces por semana)"/>
    <s v="Seguiré usando los servicios de la biblioteca con la misma frecuencia que expuse en la pregunta anterior"/>
    <x v="24"/>
    <m/>
    <m/>
    <m/>
    <m/>
    <m/>
    <m/>
    <m/>
    <m/>
    <s v="No"/>
    <s v="No"/>
    <n v="1"/>
    <n v="5"/>
    <n v="5"/>
    <n v="3"/>
    <n v="5"/>
    <m/>
    <n v="1"/>
    <n v="1"/>
    <n v="3"/>
    <n v="4"/>
    <m/>
    <n v="4"/>
    <n v="4"/>
    <n v="3"/>
    <n v="3"/>
    <n v="3"/>
    <s v="Sí"/>
    <n v="3"/>
    <n v="3"/>
    <s v="Twitter|Facebook|Youtube|Instagram|LinkedIn"/>
    <m/>
    <m/>
    <m/>
    <m/>
    <m/>
    <m/>
    <m/>
    <s v="Sí"/>
    <s v="Sí"/>
    <s v="Normal"/>
    <n v="3"/>
    <n v="4"/>
    <s v="3, normal"/>
    <s v="Igual"/>
    <m/>
  </r>
  <r>
    <m/>
    <m/>
    <s v="Ciencias Experimentales"/>
    <d v="2020-05-19T18:49:00"/>
    <s v="Grado y doble grado"/>
    <x v="27"/>
    <s v="Nunca"/>
    <s v="Nunca"/>
    <s v="Tengo que ir necesariamente para consultar los documentos que están ubicados en la biblioteca"/>
    <x v="29"/>
    <s v="F. Ciencias Matemáticas"/>
    <s v="F. Informática"/>
    <m/>
    <m/>
    <m/>
    <m/>
    <m/>
    <m/>
    <s v="Sí"/>
    <s v="No"/>
    <n v="4"/>
    <n v="2"/>
    <n v="3"/>
    <n v="4"/>
    <n v="4"/>
    <n v="3"/>
    <n v="4"/>
    <n v="4"/>
    <n v="4"/>
    <n v="4"/>
    <m/>
    <n v="3"/>
    <n v="4"/>
    <n v="4"/>
    <n v="4"/>
    <n v="4"/>
    <s v="No"/>
    <n v="4"/>
    <n v="4"/>
    <s v="Facebook|Youtube|Instagram|LinkedIn"/>
    <m/>
    <m/>
    <m/>
    <m/>
    <m/>
    <m/>
    <m/>
    <s v="No"/>
    <s v="No"/>
    <m/>
    <n v="4"/>
    <n v="4"/>
    <s v="4, satisfecho"/>
    <s v="Mejorado"/>
    <m/>
  </r>
  <r>
    <m/>
    <m/>
    <s v="Ciencias Experimentales"/>
    <d v="2020-05-19T18:49:00"/>
    <s v="Grado y doble grado"/>
    <x v="16"/>
    <s v="Muy frecuentemente (3 o más veces por semana)"/>
    <s v="Nunca"/>
    <s v="Seguiré usando los servicios de la biblioteca con la misma frecuencia que expuse en la pregunta anterior"/>
    <x v="17"/>
    <s v="F. Ciencias Físicas"/>
    <s v="F. Ciencias Matemáticas"/>
    <m/>
    <m/>
    <m/>
    <m/>
    <m/>
    <m/>
    <s v="No"/>
    <s v="Sí"/>
    <n v="3"/>
    <n v="2"/>
    <n v="2"/>
    <n v="2"/>
    <n v="5"/>
    <n v="3"/>
    <n v="5"/>
    <n v="2"/>
    <n v="3"/>
    <n v="3"/>
    <m/>
    <n v="3"/>
    <n v="3"/>
    <n v="4"/>
    <n v="4"/>
    <n v="4"/>
    <s v="No"/>
    <n v="3"/>
    <n v="3"/>
    <s v="Instagram"/>
    <m/>
    <m/>
    <m/>
    <m/>
    <m/>
    <m/>
    <m/>
    <s v="No"/>
    <s v="No"/>
    <m/>
    <n v="5"/>
    <n v="5"/>
    <s v="4, satisfecho"/>
    <s v="Igual"/>
    <m/>
  </r>
  <r>
    <m/>
    <m/>
    <s v=""/>
    <d v="2020-05-19T18:46:00"/>
    <s v="Doctorado"/>
    <x v="28"/>
    <s v="De vez en cuando (1 o 2 veces al mes)"/>
    <s v="Muy frecuentemente (3 o más veces por semana)"/>
    <s v="Solo haré uso de la biblioteca virtual y de sus recursos electrónicos"/>
    <x v="4"/>
    <m/>
    <s v="F. Ciencias Biológicas"/>
    <m/>
    <m/>
    <m/>
    <m/>
    <m/>
    <m/>
    <s v="No"/>
    <s v="No"/>
    <n v="1"/>
    <n v="4"/>
    <n v="1"/>
    <n v="1"/>
    <n v="1"/>
    <n v="1"/>
    <n v="1"/>
    <n v="1"/>
    <n v="4"/>
    <m/>
    <m/>
    <n v="5"/>
    <n v="5"/>
    <n v="5"/>
    <n v="5"/>
    <n v="5"/>
    <s v="Sí"/>
    <n v="3"/>
    <n v="3"/>
    <s v="No uso ninguna red social"/>
    <m/>
    <m/>
    <m/>
    <m/>
    <m/>
    <m/>
    <m/>
    <s v="Sí"/>
    <s v="No"/>
    <m/>
    <n v="5"/>
    <n v="5"/>
    <s v="5, muy satisfecho"/>
    <s v="Mejorado mucho"/>
    <m/>
  </r>
  <r>
    <m/>
    <m/>
    <s v=""/>
    <d v="2020-05-19T18:44:00"/>
    <m/>
    <x v="28"/>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8"/>
    <s v="F. Filología (Clásicas o General)"/>
    <m/>
    <m/>
    <m/>
    <m/>
    <m/>
    <m/>
    <m/>
    <s v="Sí"/>
    <s v="Sí"/>
    <n v="4"/>
    <n v="1"/>
    <n v="2"/>
    <n v="3"/>
    <n v="4"/>
    <n v="2"/>
    <n v="4"/>
    <n v="2"/>
    <n v="3"/>
    <n v="3"/>
    <m/>
    <n v="4"/>
    <n v="5"/>
    <n v="5"/>
    <n v="4"/>
    <n v="4"/>
    <s v="Sí"/>
    <n v="3"/>
    <n v="1"/>
    <s v="No uso ninguna red social"/>
    <m/>
    <m/>
    <m/>
    <m/>
    <m/>
    <m/>
    <m/>
    <s v="No"/>
    <s v="No"/>
    <m/>
    <n v="4"/>
    <n v="5"/>
    <s v="4, satisfecho"/>
    <s v="Mejorado"/>
    <m/>
  </r>
  <r>
    <m/>
    <m/>
    <s v="Ciencias de la Salud"/>
    <d v="2020-05-19T18:41:00"/>
    <s v="Grado y doble grado"/>
    <x v="15"/>
    <s v="Frecuentemente (1 o 2 veces por semana)"/>
    <s v="De vez en cuando (1 o 2 veces al mes)"/>
    <s v="Seguiré usando los servicios de la biblioteca con la misma frecuencia que expuse en la pregunta anterior"/>
    <x v="5"/>
    <m/>
    <m/>
    <s v="Biblioteca Zambrano"/>
    <m/>
    <m/>
    <m/>
    <m/>
    <m/>
    <s v="Sí"/>
    <s v="Sí"/>
    <n v="3"/>
    <n v="1"/>
    <n v="1"/>
    <n v="1"/>
    <n v="4"/>
    <n v="1"/>
    <n v="3"/>
    <n v="1"/>
    <n v="3"/>
    <n v="4"/>
    <m/>
    <n v="4"/>
    <n v="4"/>
    <n v="3"/>
    <n v="2"/>
    <n v="4"/>
    <s v="No"/>
    <n v="3"/>
    <n v="3"/>
    <s v="Instagram"/>
    <m/>
    <m/>
    <m/>
    <m/>
    <m/>
    <m/>
    <m/>
    <s v="No"/>
    <s v="No"/>
    <m/>
    <n v="4"/>
    <n v="4"/>
    <s v="4, satisfecho"/>
    <s v="Igual"/>
    <m/>
  </r>
  <r>
    <m/>
    <m/>
    <s v="Ciencias de la Salud"/>
    <d v="2020-05-19T18:41:00"/>
    <s v="Grado y doble grado"/>
    <x v="9"/>
    <s v="Muy frecuentemente (3 o más veces por semana)"/>
    <s v="De vez en cuando (1 o 2 veces al mes)"/>
    <s v="Seguiré usando los servicios de la biblioteca con la misma frecuencia que expuse en la pregunta anterior"/>
    <x v="4"/>
    <s v="Biblioteca Maria Zambrano (Filología / Derecho)"/>
    <s v="F. Ciencias Biológicas"/>
    <s v="Biblioteca Pública Municipal Buenavista (barrio Salamanca)"/>
    <m/>
    <m/>
    <m/>
    <m/>
    <m/>
    <s v="No"/>
    <s v="Sí"/>
    <n v="2"/>
    <n v="1"/>
    <m/>
    <m/>
    <n v="2"/>
    <n v="1"/>
    <n v="5"/>
    <n v="1"/>
    <n v="5"/>
    <n v="5"/>
    <m/>
    <n v="5"/>
    <n v="5"/>
    <n v="5"/>
    <n v="5"/>
    <n v="5"/>
    <s v="No"/>
    <n v="5"/>
    <n v="1"/>
    <s v="Instagram"/>
    <m/>
    <m/>
    <m/>
    <m/>
    <m/>
    <m/>
    <m/>
    <s v="Sí"/>
    <s v="No"/>
    <m/>
    <n v="5"/>
    <n v="5"/>
    <s v="5, muy satisfecho"/>
    <s v="Mejorado"/>
    <s v="La biblioteca de la Facultad de Farmacia está demasiado anticuada. Hay muy pocos enchufes y tampoco es que haya muchos sitios. Me veo obligado a ir a otras facultades a estudiar un poco más holgadamente. Como sugerencia, ¿existiría la posibilidad de habilitar en el edificio nuevo de la Facultad alguna sala para poder estudiar? Aparte de esto, respecto personal no hay ninguna queja, siempre con una sonrisa y resolviendo cualquier duda que surja."/>
  </r>
  <r>
    <m/>
    <m/>
    <s v="Humanidades"/>
    <d v="2020-05-19T18:37:00"/>
    <s v="Máster"/>
    <x v="7"/>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x v="8"/>
    <s v="F. Filología (Clásicas o General)"/>
    <s v="F. Ciencias Biológicas"/>
    <s v="Biblioteca municipal, para estudiar o acceder a material de lectura"/>
    <m/>
    <m/>
    <m/>
    <m/>
    <m/>
    <s v="Sí"/>
    <s v="Sí"/>
    <n v="3"/>
    <n v="5"/>
    <n v="4"/>
    <n v="1"/>
    <n v="4"/>
    <n v="5"/>
    <n v="3"/>
    <n v="1"/>
    <n v="4"/>
    <n v="2"/>
    <m/>
    <n v="5"/>
    <n v="5"/>
    <n v="5"/>
    <n v="3"/>
    <n v="3"/>
    <s v="Sí"/>
    <n v="4"/>
    <n v="4"/>
    <s v="No uso ninguna red social"/>
    <m/>
    <m/>
    <m/>
    <m/>
    <m/>
    <m/>
    <m/>
    <s v="Sí"/>
    <s v="No"/>
    <m/>
    <n v="4"/>
    <n v="4"/>
    <s v="4, satisfecho"/>
    <s v="Empeorado"/>
    <s v="Aunque estoy satisfecha con los servicios de la biblioteca, la variedad y profundidad del material que necesito ha ido en aumento, los temas de interés se han vuelto más específicos y menos generales y, por lo tanto, los fondos de la biblioteca se han quedado, en ocasiones, escasos."/>
  </r>
  <r>
    <m/>
    <m/>
    <s v="Ciencias Sociales"/>
    <d v="2020-05-19T18:35:00"/>
    <s v="Grado y doble grado"/>
    <x v="17"/>
    <s v="Nunca"/>
    <s v="Nunca"/>
    <s v="Seguiré usando los servicios de la biblioteca con la misma frecuencia que expuse en la pregunta anterior"/>
    <x v="27"/>
    <s v="F. Ciencias de la Documentación"/>
    <s v="F. Ciencias de la Documentación"/>
    <m/>
    <m/>
    <m/>
    <m/>
    <m/>
    <m/>
    <s v="No"/>
    <s v="No"/>
    <n v="1"/>
    <n v="1"/>
    <n v="1"/>
    <n v="3"/>
    <n v="3"/>
    <n v="5"/>
    <n v="3"/>
    <n v="5"/>
    <n v="1"/>
    <n v="1"/>
    <m/>
    <n v="1"/>
    <n v="1"/>
    <n v="1"/>
    <n v="2"/>
    <n v="5"/>
    <s v="No"/>
    <n v="1"/>
    <n v="1"/>
    <s v="Twitter|Youtube|Instagram"/>
    <m/>
    <m/>
    <m/>
    <m/>
    <m/>
    <m/>
    <m/>
    <s v="No"/>
    <s v="No"/>
    <m/>
    <n v="5"/>
    <n v="5"/>
    <s v="2, insatisfecho"/>
    <s v="Igual"/>
    <m/>
  </r>
  <r>
    <m/>
    <m/>
    <s v="Humanidades"/>
    <d v="2020-05-19T18:35:00"/>
    <s v="Grado y doble grado"/>
    <x v="2"/>
    <s v="De vez en cuando (1 o 2 veces al mes)"/>
    <s v="De vez en cuando (1 o 2 veces al mes)"/>
    <s v="Seguiré usando los servicios de la biblioteca con la misma frecuencia que expuse en la pregunta anterior"/>
    <x v="2"/>
    <s v="Biblioteca Maria Zambrano (Filología / Derecho)"/>
    <m/>
    <s v="Acudo a salas de lectura y estudio en centros culturales de mi barrio."/>
    <m/>
    <m/>
    <m/>
    <m/>
    <m/>
    <s v="No"/>
    <s v="Sí"/>
    <n v="2"/>
    <n v="1"/>
    <n v="1"/>
    <n v="2"/>
    <n v="5"/>
    <n v="5"/>
    <n v="5"/>
    <n v="4"/>
    <n v="2"/>
    <n v="3"/>
    <m/>
    <n v="2"/>
    <n v="3"/>
    <n v="2"/>
    <n v="1"/>
    <n v="3"/>
    <s v="No"/>
    <n v="3"/>
    <n v="3"/>
    <s v="Twitter|Youtube|Instagram"/>
    <m/>
    <m/>
    <m/>
    <m/>
    <m/>
    <m/>
    <m/>
    <s v="Sí"/>
    <s v="No"/>
    <m/>
    <n v="2"/>
    <n v="1"/>
    <s v="3, normal"/>
    <s v="Igual"/>
    <m/>
  </r>
  <r>
    <m/>
    <m/>
    <s v="Ciencias de la Salud"/>
    <d v="2020-05-19T18:35:00"/>
    <s v="Grado y doble grado"/>
    <x v="9"/>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8"/>
    <s v="F. Farmacia"/>
    <s v="F. Medicina"/>
    <m/>
    <m/>
    <m/>
    <m/>
    <m/>
    <m/>
    <s v="No"/>
    <s v="Sí"/>
    <n v="4"/>
    <n v="1"/>
    <n v="2"/>
    <n v="3"/>
    <n v="5"/>
    <n v="2"/>
    <n v="4"/>
    <n v="3"/>
    <n v="3"/>
    <n v="4"/>
    <m/>
    <n v="1"/>
    <n v="3"/>
    <n v="1"/>
    <n v="2"/>
    <n v="3"/>
    <s v="No"/>
    <n v="1"/>
    <n v="3"/>
    <s v="Youtube|Instagram"/>
    <m/>
    <m/>
    <m/>
    <m/>
    <m/>
    <m/>
    <m/>
    <s v="Sí"/>
    <s v="Sí"/>
    <m/>
    <n v="4"/>
    <n v="4"/>
    <s v="3, normal"/>
    <s v="Igual"/>
    <m/>
  </r>
  <r>
    <m/>
    <m/>
    <s v="Ciencias Sociales"/>
    <d v="2020-05-19T18:34:00"/>
    <s v="Grado y doble grado"/>
    <x v="1"/>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9"/>
    <s v="F. Trabajo Social"/>
    <s v="F. Ciencias Económicas y Empresariales"/>
    <m/>
    <m/>
    <m/>
    <m/>
    <m/>
    <m/>
    <s v="Sí"/>
    <s v="Sí"/>
    <n v="3"/>
    <n v="1"/>
    <n v="1"/>
    <n v="1"/>
    <n v="4"/>
    <n v="5"/>
    <n v="3"/>
    <n v="2"/>
    <n v="4"/>
    <n v="5"/>
    <m/>
    <n v="1"/>
    <n v="4"/>
    <n v="3"/>
    <n v="1"/>
    <n v="5"/>
    <s v="No"/>
    <n v="3"/>
    <n v="5"/>
    <s v="Twitter|Instagram"/>
    <m/>
    <m/>
    <m/>
    <m/>
    <m/>
    <m/>
    <m/>
    <s v="No"/>
    <s v="No"/>
    <m/>
    <n v="5"/>
    <n v="4"/>
    <s v="4, satisfecho"/>
    <m/>
    <m/>
  </r>
  <r>
    <m/>
    <m/>
    <s v="Ciencias Experimentales"/>
    <d v="2020-05-19T18:33:00"/>
    <s v="Grado y doble grado"/>
    <x v="8"/>
    <s v="De vez en cuando (1 o 2 veces al mes)"/>
    <s v="Solo en época de exámenes"/>
    <s v="Tengo que ir necesariamente para consultar los documentos que están ubicados en la biblioteca"/>
    <x v="17"/>
    <m/>
    <s v="F. Ciencias Matemáticas"/>
    <m/>
    <m/>
    <m/>
    <m/>
    <m/>
    <m/>
    <s v="No"/>
    <s v="Sí"/>
    <n v="4"/>
    <n v="1"/>
    <n v="4"/>
    <n v="1"/>
    <n v="4"/>
    <n v="5"/>
    <n v="5"/>
    <n v="1"/>
    <n v="5"/>
    <n v="5"/>
    <m/>
    <n v="5"/>
    <n v="5"/>
    <n v="5"/>
    <n v="5"/>
    <n v="5"/>
    <s v="Sí"/>
    <n v="5"/>
    <n v="5"/>
    <s v="Twitter|Facebook|Instagram|LinkedIn"/>
    <m/>
    <m/>
    <m/>
    <m/>
    <m/>
    <m/>
    <m/>
    <s v="Sí"/>
    <s v="No"/>
    <m/>
    <n v="5"/>
    <n v="4"/>
    <s v="5, muy satisfecho"/>
    <s v="Mejorado mucho"/>
    <m/>
  </r>
  <r>
    <m/>
    <m/>
    <s v="Ciencias Sociales"/>
    <d v="2020-05-19T18:33:00"/>
    <s v="Doctorado"/>
    <x v="11"/>
    <s v="De vez en cuando (1 o 2 veces al mes)"/>
    <s v="De vez en cuando (1 o 2 veces al mes)"/>
    <s v="Solo haré uso de la biblioteca virtual y de sus recursos electrónicos"/>
    <x v="13"/>
    <m/>
    <m/>
    <m/>
    <m/>
    <m/>
    <m/>
    <m/>
    <m/>
    <s v="No"/>
    <s v="No"/>
    <n v="1"/>
    <n v="4"/>
    <n v="4"/>
    <n v="4"/>
    <n v="4"/>
    <n v="4"/>
    <n v="1"/>
    <n v="4"/>
    <n v="4"/>
    <n v="4"/>
    <m/>
    <n v="4"/>
    <n v="4"/>
    <n v="4"/>
    <n v="4"/>
    <m/>
    <s v="No"/>
    <n v="4"/>
    <n v="4"/>
    <s v="Facebook|Youtube"/>
    <m/>
    <m/>
    <m/>
    <m/>
    <m/>
    <m/>
    <m/>
    <s v="No"/>
    <s v="No"/>
    <m/>
    <n v="3"/>
    <n v="4"/>
    <s v="3, normal"/>
    <s v="Mejorado"/>
    <m/>
  </r>
  <r>
    <m/>
    <m/>
    <s v="Ciencias de la Salud"/>
    <d v="2020-05-19T18:33:00"/>
    <s v="Grado y doble grado"/>
    <x v="23"/>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8"/>
    <s v="F. Veterinaria"/>
    <s v="F. Psicología"/>
    <s v="Biblioteca Municipal de Pozuelo - ESIC"/>
    <m/>
    <m/>
    <m/>
    <m/>
    <m/>
    <s v="No"/>
    <s v="Sí"/>
    <n v="5"/>
    <n v="5"/>
    <n v="5"/>
    <n v="1"/>
    <n v="4"/>
    <n v="2"/>
    <n v="4"/>
    <n v="1"/>
    <n v="3"/>
    <n v="4"/>
    <m/>
    <n v="4"/>
    <n v="4"/>
    <n v="4"/>
    <n v="2"/>
    <n v="2"/>
    <s v="No"/>
    <n v="3"/>
    <n v="1"/>
    <s v="Facebook"/>
    <m/>
    <m/>
    <m/>
    <m/>
    <m/>
    <m/>
    <m/>
    <s v="Sí"/>
    <s v="Sí"/>
    <s v="Muy útil"/>
    <n v="5"/>
    <n v="5"/>
    <s v="5, muy satisfecho"/>
    <s v="Mejorado"/>
    <m/>
  </r>
  <r>
    <m/>
    <m/>
    <s v="Ciencias Sociales"/>
    <d v="2020-05-19T18:33:00"/>
    <s v="Grado y doble grado"/>
    <x v="24"/>
    <s v="Muy frecuentemente (3 o más veces por semana)"/>
    <s v="Frecuentemente (1 o 2 veces por semana)"/>
    <s v="Seguiré usando los servicios de la biblioteca con la misma frecuencia que expuse en la pregunta anterior"/>
    <x v="25"/>
    <s v="F. Ciencias Políticas y Sociología"/>
    <s v="Biblioteca Maria Zambrano (Filología / Derecho)"/>
    <s v="Bibliotecas municipales de Madrid"/>
    <m/>
    <m/>
    <m/>
    <m/>
    <m/>
    <s v="Sí"/>
    <s v="Sí"/>
    <n v="3"/>
    <n v="4"/>
    <n v="4"/>
    <n v="2"/>
    <n v="4"/>
    <n v="5"/>
    <n v="3"/>
    <n v="4"/>
    <n v="2"/>
    <n v="5"/>
    <m/>
    <n v="3"/>
    <n v="4"/>
    <n v="3"/>
    <n v="4"/>
    <n v="3"/>
    <s v="Sí"/>
    <n v="4"/>
    <n v="4"/>
    <s v="Twitter|Facebook|Instagram"/>
    <m/>
    <m/>
    <m/>
    <m/>
    <m/>
    <m/>
    <m/>
    <s v="No"/>
    <s v="Sí"/>
    <s v="Poco útil"/>
    <n v="5"/>
    <n v="5"/>
    <s v="5, muy satisfecho"/>
    <s v="Mejorado"/>
    <s v="La biblioteca de Trabajo Social tiene un fondo bibliográfico buenísimo, pero el espacio no es el adecuado, a mi parecer es demasiado pequeña para ser una biblioteca."/>
  </r>
  <r>
    <m/>
    <m/>
    <s v="Ciencias Sociales"/>
    <d v="2020-05-19T18:32:00"/>
    <s v="Grado y doble grado"/>
    <x v="13"/>
    <s v="Frecuentemente (1 o 2 veces por semana)"/>
    <s v="Solo en época de exámenes"/>
    <s v="Seguiré usando los servicios de la biblioteca con la misma frecuencia que expuse en la pregunta anterior"/>
    <x v="16"/>
    <s v="Biblioteca Maria Zambrano (Filología / Derecho)"/>
    <s v="F. Filología (Clásicas o General)"/>
    <s v="Biblioteca María Moliner"/>
    <m/>
    <m/>
    <m/>
    <m/>
    <m/>
    <s v="Sí"/>
    <s v="Sí"/>
    <n v="2"/>
    <n v="1"/>
    <n v="1"/>
    <n v="4"/>
    <n v="4"/>
    <n v="5"/>
    <n v="5"/>
    <n v="1"/>
    <n v="3"/>
    <n v="4"/>
    <m/>
    <n v="4"/>
    <n v="4"/>
    <n v="5"/>
    <n v="5"/>
    <n v="5"/>
    <s v="No"/>
    <n v="5"/>
    <n v="3"/>
    <s v="Twitter|Youtube|Instagram"/>
    <m/>
    <m/>
    <m/>
    <m/>
    <m/>
    <m/>
    <m/>
    <s v="No"/>
    <s v="No"/>
    <m/>
    <n v="5"/>
    <n v="5"/>
    <s v="4, satisfecho"/>
    <s v="Mejorado"/>
    <m/>
  </r>
  <r>
    <m/>
    <m/>
    <s v=""/>
    <d v="2020-05-19T18:31:00"/>
    <s v="Máster"/>
    <x v="28"/>
    <s v="De vez en cuando (1 o 2 veces al mes)"/>
    <s v="Muy frecuentemente (3 o más veces por semana)"/>
    <s v="Creo que voy a acudir con menos frecuencia a la biblioteca y usaré más la biblioteca virtual"/>
    <x v="16"/>
    <s v="Biblioteca Maria Zambrano (Filología / Derecho)"/>
    <m/>
    <m/>
    <m/>
    <m/>
    <m/>
    <m/>
    <m/>
    <s v="No"/>
    <s v="No"/>
    <n v="4"/>
    <n v="4"/>
    <n v="4"/>
    <n v="1"/>
    <n v="4"/>
    <n v="4"/>
    <n v="1"/>
    <n v="1"/>
    <n v="2"/>
    <n v="3"/>
    <m/>
    <n v="2"/>
    <n v="3"/>
    <n v="3"/>
    <n v="3"/>
    <n v="3"/>
    <s v="No"/>
    <n v="3"/>
    <n v="3"/>
    <s v="Facebook|Instagram"/>
    <m/>
    <m/>
    <m/>
    <m/>
    <m/>
    <m/>
    <m/>
    <s v="No"/>
    <s v="No"/>
    <m/>
    <n v="4"/>
    <n v="5"/>
    <s v="4, satisfecho"/>
    <s v="Mejorado"/>
    <m/>
  </r>
  <r>
    <m/>
    <m/>
    <s v="Humanidades"/>
    <d v="2020-05-19T18:30:00"/>
    <s v="Doctorado"/>
    <x v="6"/>
    <s v="Nunca"/>
    <s v="Nunca"/>
    <s v="Solo haré uso de la biblioteca virtual y de sus recursos electrónicos|Usar bibliotecas en Bogotá"/>
    <x v="24"/>
    <m/>
    <m/>
    <s v="Biblioteca Luis Ángel Arango (Bogotá ) Biblioteca Universidad Externado de Colombia  Biblioteca Universidad Nacional de Colombia"/>
    <m/>
    <m/>
    <m/>
    <m/>
    <m/>
    <s v="No"/>
    <s v="No"/>
    <n v="1"/>
    <n v="1"/>
    <n v="1"/>
    <n v="5"/>
    <n v="1"/>
    <n v="5"/>
    <n v="1"/>
    <n v="5"/>
    <n v="1"/>
    <n v="3"/>
    <m/>
    <n v="1"/>
    <n v="1"/>
    <n v="3"/>
    <n v="1"/>
    <n v="3"/>
    <s v="No"/>
    <n v="1"/>
    <n v="1"/>
    <s v="Facebook"/>
    <m/>
    <m/>
    <m/>
    <m/>
    <m/>
    <m/>
    <m/>
    <s v="No"/>
    <s v="No"/>
    <m/>
    <n v="1"/>
    <n v="3"/>
    <s v="1, muy insatisfecho"/>
    <s v="Igual"/>
    <s v="He escrito tres veces a la biblioteca para obtener cartas de presentación a otras bibliotecas y no he obtenudo respuesta."/>
  </r>
  <r>
    <m/>
    <m/>
    <s v="Humanidades"/>
    <d v="2020-05-19T18:27:00"/>
    <s v="Grado y doble grado"/>
    <x v="7"/>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4"/>
    <s v="Biblioteca Maria Zambrano (Filología / Derecho)"/>
    <m/>
    <m/>
    <m/>
    <m/>
    <m/>
    <m/>
    <m/>
    <s v="Sí"/>
    <s v="Sí"/>
    <n v="4"/>
    <n v="3"/>
    <n v="3"/>
    <n v="4"/>
    <n v="4"/>
    <n v="4"/>
    <n v="5"/>
    <n v="4"/>
    <n v="5"/>
    <n v="4"/>
    <m/>
    <n v="4"/>
    <n v="4"/>
    <n v="3"/>
    <n v="4"/>
    <n v="3"/>
    <s v="No"/>
    <n v="4"/>
    <n v="3"/>
    <s v="No uso ninguna red social"/>
    <m/>
    <m/>
    <m/>
    <m/>
    <m/>
    <m/>
    <m/>
    <s v="No"/>
    <s v="No"/>
    <m/>
    <n v="3"/>
    <n v="5"/>
    <s v="5, muy satisfecho"/>
    <s v="Mejorado"/>
    <m/>
  </r>
  <r>
    <m/>
    <m/>
    <s v="Ciencias Sociales"/>
    <d v="2020-05-19T18:26:00"/>
    <s v="Doctorado"/>
    <x v="17"/>
    <s v="De vez en cuando (1 o 2 veces al mes)"/>
    <s v="De vez en cuando (1 o 2 veces al mes)"/>
    <s v="Seguiré usando los servicios de la biblioteca con la misma frecuencia que expuse en la pregunta anterior"/>
    <x v="27"/>
    <s v="Biblioteca Maria Zambrano (Filología / Derecho)"/>
    <s v="F. Ciencias de la Información"/>
    <s v="BIBLIOTECAS PÚBLICAS DE MADRID"/>
    <m/>
    <m/>
    <m/>
    <m/>
    <m/>
    <s v="No"/>
    <s v="Sí"/>
    <n v="2"/>
    <n v="2"/>
    <n v="2"/>
    <n v="2"/>
    <n v="3"/>
    <n v="5"/>
    <n v="2"/>
    <n v="3"/>
    <n v="2"/>
    <n v="3"/>
    <m/>
    <n v="2"/>
    <n v="3"/>
    <n v="1"/>
    <n v="2"/>
    <n v="2"/>
    <s v="No"/>
    <n v="2"/>
    <n v="2"/>
    <s v="Twitter|Facebook|Youtube|Instagram|LinkedIn"/>
    <m/>
    <m/>
    <m/>
    <m/>
    <m/>
    <m/>
    <m/>
    <s v="Sí"/>
    <s v="No"/>
    <m/>
    <n v="4"/>
    <n v="4"/>
    <s v="4, satisfecho"/>
    <s v="Igual"/>
    <m/>
  </r>
  <r>
    <m/>
    <m/>
    <s v="Humanidades"/>
    <d v="2020-05-19T18:24:00"/>
    <s v="Grado y doble grado"/>
    <x v="3"/>
    <s v="Frecuentemente (1 o 2 veces por semana)"/>
    <s v="De vez en cuando (1 o 2 veces al mes)"/>
    <s v="Seguiré usando los servicios de la biblioteca con la misma frecuencia que expuse en la pregunta anterior"/>
    <x v="3"/>
    <s v="F. Geografía e Historia"/>
    <s v="F. Ciencias Biológicas"/>
    <m/>
    <m/>
    <m/>
    <m/>
    <m/>
    <m/>
    <s v="No"/>
    <s v="Sí"/>
    <n v="2"/>
    <n v="2"/>
    <n v="1"/>
    <n v="2"/>
    <n v="4"/>
    <n v="4"/>
    <n v="3"/>
    <n v="1"/>
    <n v="3"/>
    <n v="5"/>
    <m/>
    <n v="2"/>
    <n v="5"/>
    <n v="2"/>
    <n v="3"/>
    <n v="4"/>
    <s v="Sí"/>
    <n v="3"/>
    <n v="4"/>
    <s v="Twitter|Instagram|Reddit"/>
    <m/>
    <m/>
    <m/>
    <m/>
    <m/>
    <m/>
    <m/>
    <s v="No"/>
    <s v="No"/>
    <m/>
    <n v="5"/>
    <n v="5"/>
    <s v="4, satisfecho"/>
    <s v="Igual"/>
    <m/>
  </r>
  <r>
    <m/>
    <m/>
    <s v="Ciencias Sociales"/>
    <d v="2020-05-19T18:24:00"/>
    <s v="Doctorado"/>
    <x v="13"/>
    <s v="Muy frecuentemente (3 o más veces por semana)"/>
    <s v="De vez en cuando (1 o 2 veces al mes)"/>
    <s v="Seguiré usando los servicios de la biblioteca con la misma frecuencia que expuse en la pregunta anterior"/>
    <x v="16"/>
    <s v="Biblioteca Maria Zambrano (Filología / Derecho)"/>
    <s v="F. Odontología"/>
    <m/>
    <m/>
    <m/>
    <m/>
    <m/>
    <m/>
    <s v="No"/>
    <s v="Sí"/>
    <n v="5"/>
    <n v="3"/>
    <n v="3"/>
    <n v="2"/>
    <n v="3"/>
    <n v="3"/>
    <n v="1"/>
    <n v="1"/>
    <n v="5"/>
    <n v="4"/>
    <m/>
    <n v="4"/>
    <n v="5"/>
    <n v="5"/>
    <n v="5"/>
    <n v="5"/>
    <s v="Sí"/>
    <n v="5"/>
    <n v="3"/>
    <s v="Twitter|Facebook|Youtube|Instagram|LinkedIn"/>
    <m/>
    <m/>
    <m/>
    <m/>
    <m/>
    <m/>
    <m/>
    <s v="Sí"/>
    <s v="No"/>
    <m/>
    <n v="5"/>
    <n v="5"/>
    <s v="5, muy satisfecho"/>
    <s v="Mejorado"/>
    <m/>
  </r>
  <r>
    <m/>
    <m/>
    <s v="Humanidades"/>
    <d v="2020-05-19T18:21:00"/>
    <s v="Grado y doble grado"/>
    <x v="2"/>
    <s v="De vez en cuando (1 o 2 veces al mes)"/>
    <s v="De vez en cuando (1 o 2 veces al mes)"/>
    <s v="Creo que voy a acudir con menos frecuencia a la biblioteca y usaré más la biblioteca virtual"/>
    <x v="2"/>
    <s v="Biblioteca Maria Zambrano (Filología / Derecho)"/>
    <m/>
    <s v="Biblioteca municipal Pablo Neruda"/>
    <m/>
    <m/>
    <m/>
    <m/>
    <m/>
    <s v="Sí"/>
    <s v="Sí"/>
    <n v="2"/>
    <n v="1"/>
    <n v="4"/>
    <n v="2"/>
    <n v="3"/>
    <n v="5"/>
    <n v="2"/>
    <n v="4"/>
    <n v="2"/>
    <n v="2"/>
    <m/>
    <n v="3"/>
    <n v="3"/>
    <n v="3"/>
    <n v="3"/>
    <n v="3"/>
    <s v="Sí"/>
    <n v="3"/>
    <n v="3"/>
    <s v="Instagram"/>
    <m/>
    <m/>
    <m/>
    <m/>
    <m/>
    <m/>
    <m/>
    <s v="Sí"/>
    <s v="No"/>
    <m/>
    <m/>
    <m/>
    <s v="4, satisfecho"/>
    <s v="Igual"/>
    <s v="Se debería habilitar más documentos para ver en linea."/>
  </r>
  <r>
    <m/>
    <m/>
    <s v="Ciencias Sociales"/>
    <d v="2020-05-19T18:21:00"/>
    <s v="Grado y doble grado"/>
    <x v="1"/>
    <s v="Nunca"/>
    <s v="Nunca"/>
    <s v="Solo haré uso de la biblioteca virtual y de sus recursos electrónicos"/>
    <x v="8"/>
    <m/>
    <m/>
    <m/>
    <m/>
    <m/>
    <m/>
    <m/>
    <m/>
    <s v="No"/>
    <s v="No"/>
    <n v="1"/>
    <n v="1"/>
    <n v="1"/>
    <n v="3"/>
    <n v="5"/>
    <n v="2"/>
    <n v="4"/>
    <n v="1"/>
    <m/>
    <m/>
    <m/>
    <m/>
    <m/>
    <m/>
    <m/>
    <m/>
    <m/>
    <m/>
    <m/>
    <s v="Youtube|Instagram"/>
    <m/>
    <m/>
    <m/>
    <m/>
    <m/>
    <m/>
    <m/>
    <s v="No"/>
    <s v="No"/>
    <m/>
    <m/>
    <m/>
    <m/>
    <m/>
    <m/>
  </r>
  <r>
    <m/>
    <m/>
    <s v="Ciencias Sociales"/>
    <d v="2020-05-19T18:21:00"/>
    <s v="Grado y doble grado"/>
    <x v="1"/>
    <s v="De vez en cuando (1 o 2 veces al mes)"/>
    <s v="De vez en cuando (1 o 2 veces al mes)"/>
    <s v="Seguiré usando los servicios de la biblioteca con la misma frecuencia que expuse en la pregunta anterior"/>
    <x v="8"/>
    <s v="F. Ciencias Políticas y Sociología"/>
    <s v="F. Geografía e Historia"/>
    <m/>
    <m/>
    <m/>
    <m/>
    <m/>
    <m/>
    <s v="Sí"/>
    <s v="Sí"/>
    <n v="4"/>
    <n v="2"/>
    <n v="1"/>
    <n v="4"/>
    <n v="5"/>
    <n v="4"/>
    <n v="4"/>
    <n v="2"/>
    <n v="5"/>
    <n v="4"/>
    <m/>
    <n v="4"/>
    <n v="5"/>
    <n v="4"/>
    <n v="3"/>
    <n v="4"/>
    <s v="No"/>
    <n v="3"/>
    <n v="4"/>
    <s v="Twitter|Instagram"/>
    <m/>
    <m/>
    <m/>
    <m/>
    <m/>
    <m/>
    <m/>
    <s v="No"/>
    <s v="No"/>
    <m/>
    <n v="5"/>
    <n v="5"/>
    <s v="5, muy satisfecho"/>
    <s v="Mejorado"/>
    <s v="No es ninguna sugerencia, pero creo que debo agradecer y recalcar  el buen trato que obtuve en la biblioteca de la Facultad de Ciencias Políticas y Sociología así como la limpieza y mantenimiento de esta."/>
  </r>
  <r>
    <m/>
    <m/>
    <s v="Ciencias de la Salud"/>
    <d v="2020-05-19T18:21:00"/>
    <s v="Grado y doble grado"/>
    <x v="15"/>
    <s v="Frecuentemente (1 o 2 veces por semana)"/>
    <s v="Frecuentemente (1 o 2 veces por semana)"/>
    <s v="Seguiré usando los servicios de la biblioteca con la misma frecuencia que expuse en la pregunta anterior"/>
    <x v="5"/>
    <s v="F. Medicina"/>
    <s v="Biblioteca Maria Zambrano (Filología / Derecho)"/>
    <s v="A la biblioteca de mi pueblo aunque prefiero la de mi facultad porque tiene libros que necesito o me recomiendan los profes y los puedo utilizar mientras estudio o para hacer un trabajo."/>
    <m/>
    <m/>
    <m/>
    <m/>
    <m/>
    <s v="Sí"/>
    <s v="Sí"/>
    <n v="4"/>
    <n v="4"/>
    <n v="2"/>
    <n v="1"/>
    <n v="5"/>
    <n v="5"/>
    <n v="5"/>
    <n v="2"/>
    <n v="4"/>
    <n v="5"/>
    <m/>
    <n v="4"/>
    <n v="5"/>
    <n v="4"/>
    <n v="5"/>
    <n v="5"/>
    <s v="Sí"/>
    <n v="4"/>
    <n v="3"/>
    <s v="Youtube|Instagram"/>
    <m/>
    <m/>
    <m/>
    <m/>
    <m/>
    <m/>
    <m/>
    <s v="Sí"/>
    <s v="No"/>
    <m/>
    <n v="5"/>
    <n v="5"/>
    <s v="5, muy satisfecho"/>
    <s v="Mejorado"/>
    <m/>
  </r>
  <r>
    <m/>
    <m/>
    <s v="Ciencias de la Salud"/>
    <d v="2020-05-19T18:21:00"/>
    <s v="Grado y doble grado"/>
    <x v="4"/>
    <s v="Nunca"/>
    <s v="De vez en cuando (1 o 2 veces al mes)"/>
    <s v="Creo que voy a acudir con menos frecuencia a la biblioteca y usaré más la biblioteca virtual"/>
    <x v="4"/>
    <m/>
    <m/>
    <m/>
    <m/>
    <m/>
    <m/>
    <m/>
    <m/>
    <s v="No"/>
    <s v="No"/>
    <n v="2"/>
    <n v="2"/>
    <n v="2"/>
    <n v="4"/>
    <n v="5"/>
    <n v="4"/>
    <n v="5"/>
    <n v="5"/>
    <n v="3"/>
    <n v="3"/>
    <m/>
    <n v="4"/>
    <n v="4"/>
    <n v="4"/>
    <n v="4"/>
    <n v="4"/>
    <s v="No"/>
    <n v="4"/>
    <m/>
    <s v="Facebook|Instagram"/>
    <m/>
    <m/>
    <m/>
    <m/>
    <m/>
    <m/>
    <m/>
    <s v="No"/>
    <s v="No"/>
    <m/>
    <n v="5"/>
    <n v="5"/>
    <s v="4, satisfecho"/>
    <m/>
    <m/>
  </r>
  <r>
    <m/>
    <m/>
    <s v="Ciencias Sociales"/>
    <d v="2020-05-19T18:20:00"/>
    <s v="Grado y doble grado"/>
    <x v="1"/>
    <s v="Frecuentemente (1 o 2 veces por semana)"/>
    <s v="De vez en cuando (1 o 2 veces al mes)"/>
    <s v="Seguiré usando los servicios de la biblioteca con la misma frecuencia que expuse en la pregunta anterior"/>
    <x v="9"/>
    <m/>
    <m/>
    <m/>
    <m/>
    <m/>
    <m/>
    <m/>
    <m/>
    <s v="Sí"/>
    <s v="Sí"/>
    <n v="5"/>
    <n v="3"/>
    <n v="4"/>
    <n v="2"/>
    <n v="4"/>
    <n v="5"/>
    <n v="3"/>
    <n v="4"/>
    <n v="4"/>
    <n v="4"/>
    <m/>
    <n v="5"/>
    <n v="4"/>
    <n v="5"/>
    <n v="4"/>
    <n v="5"/>
    <s v="Sí"/>
    <n v="4"/>
    <n v="1"/>
    <m/>
    <m/>
    <m/>
    <m/>
    <m/>
    <m/>
    <m/>
    <m/>
    <s v="No"/>
    <s v="No"/>
    <m/>
    <n v="5"/>
    <n v="5"/>
    <s v="5, muy satisfecho"/>
    <s v="Mejorado mucho"/>
    <m/>
  </r>
  <r>
    <m/>
    <m/>
    <s v="Ciencias Sociales"/>
    <d v="2020-05-19T18:20:00"/>
    <s v="Grado y doble grado"/>
    <x v="1"/>
    <s v="Frecuentemente (1 o 2 veces por semana)"/>
    <s v="Nunca"/>
    <s v="Seguiré usando los servicios de la biblioteca con la misma frecuencia que expuse en la pregunta anterior|Tengo que ir necesariamente para consultar los documentos que están ubicados en la biblioteca"/>
    <x v="9"/>
    <m/>
    <m/>
    <s v="Municipal de Galapagar"/>
    <m/>
    <m/>
    <m/>
    <m/>
    <m/>
    <s v="Sí"/>
    <s v="Sí"/>
    <n v="1"/>
    <n v="5"/>
    <n v="2"/>
    <n v="2"/>
    <n v="5"/>
    <n v="5"/>
    <n v="5"/>
    <n v="1"/>
    <n v="3"/>
    <n v="3"/>
    <m/>
    <n v="2"/>
    <n v="5"/>
    <n v="5"/>
    <n v="5"/>
    <n v="3"/>
    <s v="Sí"/>
    <n v="4"/>
    <n v="1"/>
    <s v="Twitter|Youtube|Instagram"/>
    <m/>
    <m/>
    <m/>
    <m/>
    <m/>
    <m/>
    <m/>
    <s v="No"/>
    <s v="No"/>
    <m/>
    <n v="5"/>
    <n v="5"/>
    <s v="4, satisfecho"/>
    <s v="Igual"/>
    <m/>
  </r>
  <r>
    <m/>
    <m/>
    <s v="Ciencias Experimentales"/>
    <d v="2020-05-19T18:19:00"/>
    <s v="Grado y doble grado"/>
    <x v="8"/>
    <s v="Muy frecuentemente (3 o más veces por semana)"/>
    <s v="Frecuentemente (1 o 2 veces por semana)"/>
    <s v="Creo que voy a acudir con menos frecuencia a la biblioteca y usaré más la biblioteca virtual"/>
    <x v="12"/>
    <s v="F. Ciencias Biológicas"/>
    <s v="F. Ciencias Químicas"/>
    <m/>
    <m/>
    <m/>
    <m/>
    <m/>
    <m/>
    <s v="Sí"/>
    <s v="Sí"/>
    <n v="5"/>
    <n v="3"/>
    <n v="4"/>
    <n v="4"/>
    <n v="5"/>
    <n v="5"/>
    <n v="5"/>
    <n v="3"/>
    <n v="5"/>
    <n v="4"/>
    <m/>
    <n v="5"/>
    <n v="5"/>
    <n v="4"/>
    <n v="3"/>
    <n v="4"/>
    <s v="Sí"/>
    <n v="5"/>
    <n v="4"/>
    <s v="No uso ninguna red social"/>
    <m/>
    <m/>
    <m/>
    <m/>
    <m/>
    <m/>
    <m/>
    <s v="Sí"/>
    <s v="Sí"/>
    <s v="Muy útil"/>
    <n v="5"/>
    <n v="5"/>
    <s v="5, muy satisfecho"/>
    <s v="Mejorado"/>
    <m/>
  </r>
  <r>
    <m/>
    <m/>
    <s v="Humanidades"/>
    <d v="2020-05-19T18:19:00"/>
    <s v="Grado y doble grado"/>
    <x v="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14"/>
    <s v="Biblioteca Maria Zambrano (Filología / Derecho)"/>
    <m/>
    <m/>
    <m/>
    <m/>
    <m/>
    <m/>
    <m/>
    <s v="Sí"/>
    <s v="Sí"/>
    <n v="3"/>
    <n v="1"/>
    <n v="3"/>
    <n v="1"/>
    <n v="4"/>
    <n v="1"/>
    <n v="5"/>
    <n v="1"/>
    <n v="2"/>
    <n v="3"/>
    <m/>
    <n v="3"/>
    <n v="4"/>
    <n v="5"/>
    <n v="5"/>
    <n v="4"/>
    <s v="Sí"/>
    <n v="4"/>
    <n v="4"/>
    <s v="Twitter|Youtube|Instagram"/>
    <m/>
    <m/>
    <m/>
    <m/>
    <m/>
    <m/>
    <m/>
    <s v="Sí"/>
    <s v="No"/>
    <m/>
    <n v="3"/>
    <n v="4"/>
    <s v="5, muy satisfecho"/>
    <s v="Mejorado"/>
    <m/>
  </r>
  <r>
    <m/>
    <m/>
    <s v="Ciencias de la Salud"/>
    <d v="2020-05-19T18:18:00"/>
    <s v="Grado y doble grado"/>
    <x v="15"/>
    <s v="Muy frecuentemente (3 o más veces por semana)"/>
    <s v="Solo en época de exámenes"/>
    <s v="Creo que voy a acudir con menos frecuencia a la biblioteca y usaré más la biblioteca virtual"/>
    <x v="5"/>
    <s v="F. Medicina"/>
    <s v="F. Trabajo Social"/>
    <m/>
    <m/>
    <m/>
    <m/>
    <m/>
    <m/>
    <s v="No"/>
    <s v="Sí"/>
    <n v="2"/>
    <n v="1"/>
    <n v="3"/>
    <n v="1"/>
    <n v="2"/>
    <n v="2"/>
    <n v="4"/>
    <n v="3"/>
    <n v="3"/>
    <n v="3"/>
    <m/>
    <n v="2"/>
    <n v="3"/>
    <n v="4"/>
    <n v="4"/>
    <n v="4"/>
    <s v="No"/>
    <n v="3"/>
    <n v="4"/>
    <s v="Instagram"/>
    <m/>
    <m/>
    <m/>
    <m/>
    <m/>
    <m/>
    <m/>
    <s v="Sí"/>
    <s v="No"/>
    <m/>
    <n v="3"/>
    <n v="4"/>
    <s v="3, normal"/>
    <s v="Igual"/>
    <m/>
  </r>
  <r>
    <m/>
    <m/>
    <s v="Ciencias Experimentales"/>
    <d v="2020-05-19T18:18:00"/>
    <s v="Grado y doble grado"/>
    <x v="8"/>
    <s v="Frecuentemente (1 o 2 veces por semana)"/>
    <s v="Nunca"/>
    <s v="Seguiré usando los servicios de la biblioteca con la misma frecuencia que expuse en la pregunta anterior"/>
    <x v="12"/>
    <s v="Biblioteca Maria Zambrano (Filología / Derecho)"/>
    <s v="F. Informática"/>
    <m/>
    <m/>
    <m/>
    <m/>
    <m/>
    <m/>
    <s v="Sí"/>
    <s v="Sí"/>
    <n v="4"/>
    <n v="1"/>
    <n v="1"/>
    <n v="1"/>
    <n v="5"/>
    <n v="3"/>
    <n v="5"/>
    <n v="1"/>
    <n v="5"/>
    <n v="5"/>
    <m/>
    <n v="4"/>
    <n v="5"/>
    <n v="4"/>
    <n v="3"/>
    <n v="4"/>
    <s v="No"/>
    <n v="4"/>
    <n v="3"/>
    <s v="No uso ninguna red social"/>
    <m/>
    <m/>
    <m/>
    <m/>
    <m/>
    <m/>
    <m/>
    <s v="Sí"/>
    <s v="No"/>
    <m/>
    <n v="5"/>
    <n v="5"/>
    <s v="5, muy satisfecho"/>
    <s v="Igual"/>
    <m/>
  </r>
  <r>
    <m/>
    <m/>
    <s v="Humanidades"/>
    <d v="2020-05-19T18:17:00"/>
    <s v="Grado y doble grado"/>
    <x v="7"/>
    <s v="Frecuentemente (1 o 2 veces por semana)"/>
    <s v="Frecuentemente (1 o 2 veces por semana)"/>
    <s v="Seguiré usando los servicios de la biblioteca con la misma frecuencia que expuse en la pregunta anterior"/>
    <x v="14"/>
    <s v="Biblioteca Maria Zambrano (Filología / Derecho)"/>
    <m/>
    <m/>
    <m/>
    <m/>
    <m/>
    <m/>
    <m/>
    <s v="Sí"/>
    <s v="Sí"/>
    <n v="2"/>
    <n v="3"/>
    <n v="2"/>
    <n v="1"/>
    <n v="5"/>
    <n v="5"/>
    <n v="4"/>
    <n v="2"/>
    <n v="1"/>
    <n v="3"/>
    <m/>
    <n v="3"/>
    <n v="4"/>
    <n v="4"/>
    <n v="3"/>
    <n v="4"/>
    <s v="Sí"/>
    <n v="3"/>
    <n v="3"/>
    <s v="Instagram"/>
    <m/>
    <m/>
    <m/>
    <m/>
    <m/>
    <m/>
    <m/>
    <s v="Sí"/>
    <s v="No"/>
    <m/>
    <n v="3"/>
    <n v="4"/>
    <s v="3, normal"/>
    <s v="Mejorado"/>
    <m/>
  </r>
  <r>
    <m/>
    <m/>
    <s v="Ciencias de la Salud"/>
    <d v="2020-05-19T18:17:00"/>
    <s v="Grado y doble grado"/>
    <x v="1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5"/>
    <s v="F. Trabajo Social"/>
    <s v="Biblioteca Maria Zambrano (Filología / Derecho)"/>
    <m/>
    <m/>
    <m/>
    <m/>
    <m/>
    <m/>
    <s v="No"/>
    <s v="Sí"/>
    <n v="4"/>
    <n v="2"/>
    <n v="2"/>
    <n v="2"/>
    <n v="5"/>
    <n v="4"/>
    <n v="5"/>
    <n v="1"/>
    <n v="1"/>
    <n v="3"/>
    <m/>
    <n v="3"/>
    <n v="3"/>
    <n v="3"/>
    <n v="2"/>
    <n v="2"/>
    <s v="No"/>
    <n v="3"/>
    <n v="3"/>
    <s v="Twitter|Youtube|Instagram"/>
    <m/>
    <m/>
    <m/>
    <m/>
    <m/>
    <m/>
    <m/>
    <s v="Sí"/>
    <s v="No"/>
    <m/>
    <n v="3"/>
    <n v="3"/>
    <s v="4, satisfecho"/>
    <s v="Igual"/>
    <m/>
  </r>
  <r>
    <m/>
    <m/>
    <s v="Ciencias Sociales"/>
    <d v="2020-05-19T18:16:00"/>
    <s v="Grado y doble grado"/>
    <x v="10"/>
    <s v="Frecuentemente (1 o 2 veces por semana)"/>
    <s v="Frecuentemente (1 o 2 veces por semana)"/>
    <s v="Tengo que ir necesariamente para consultar los documentos que están ubicados en la biblioteca"/>
    <x v="8"/>
    <s v="F. Derecho (Departamentos,Criminología)"/>
    <s v="F. Filología (Clásicas o General)"/>
    <m/>
    <m/>
    <m/>
    <m/>
    <m/>
    <m/>
    <s v="Sí"/>
    <s v="Sí"/>
    <n v="5"/>
    <n v="2"/>
    <n v="2"/>
    <n v="1"/>
    <n v="4"/>
    <n v="5"/>
    <n v="5"/>
    <n v="5"/>
    <n v="1"/>
    <n v="1"/>
    <m/>
    <m/>
    <n v="1"/>
    <n v="1"/>
    <n v="1"/>
    <n v="1"/>
    <s v="No"/>
    <n v="1"/>
    <n v="1"/>
    <s v="Twitter|Facebook|Youtube|Instagram"/>
    <m/>
    <m/>
    <m/>
    <m/>
    <m/>
    <m/>
    <m/>
    <s v="Sí"/>
    <s v="No"/>
    <m/>
    <n v="3"/>
    <n v="1"/>
    <s v="2, insatisfecho"/>
    <s v="Empeorado mucho"/>
    <s v="Es una vergüenza que los libros online no funcionen"/>
  </r>
  <r>
    <m/>
    <m/>
    <s v="Ciencias Experimentales"/>
    <d v="2020-05-19T18:16:00"/>
    <s v="Grado y doble grado"/>
    <x v="19"/>
    <s v="Solo en época de exámenes"/>
    <s v="Nunca"/>
    <s v="Seguiré usando los servicios de la biblioteca con la misma frecuencia que expuse en la pregunta anterior"/>
    <x v="19"/>
    <m/>
    <m/>
    <m/>
    <m/>
    <m/>
    <m/>
    <m/>
    <m/>
    <s v="No"/>
    <s v="No"/>
    <n v="1"/>
    <n v="1"/>
    <n v="1"/>
    <n v="3"/>
    <n v="5"/>
    <n v="2"/>
    <n v="5"/>
    <n v="1"/>
    <n v="3"/>
    <n v="3"/>
    <m/>
    <n v="3"/>
    <n v="3"/>
    <n v="3"/>
    <n v="3"/>
    <n v="3"/>
    <s v="No"/>
    <n v="3"/>
    <n v="2"/>
    <s v="Youtube|Reddit"/>
    <m/>
    <m/>
    <m/>
    <m/>
    <m/>
    <m/>
    <m/>
    <s v="No"/>
    <s v="No"/>
    <m/>
    <n v="4"/>
    <n v="3"/>
    <s v="3, normal"/>
    <s v="Igual"/>
    <m/>
  </r>
  <r>
    <m/>
    <m/>
    <s v="Ciencias Experimentales"/>
    <d v="2020-05-19T18:16:00"/>
    <s v="Máster"/>
    <x v="14"/>
    <s v="De vez en cuando (1 o 2 veces al mes)"/>
    <s v="Solo en época de exámenes"/>
    <s v="Tengo que ir necesariamente para consultar los documentos que están ubicados en la biblioteca"/>
    <x v="1"/>
    <s v="F. Bellas Artes"/>
    <s v="Biblioteca Maria Zambrano (Filología / Derecho)"/>
    <m/>
    <m/>
    <m/>
    <m/>
    <m/>
    <m/>
    <s v="No"/>
    <s v="Sí"/>
    <n v="2"/>
    <n v="3"/>
    <n v="3"/>
    <n v="3"/>
    <n v="2"/>
    <n v="2"/>
    <n v="4"/>
    <n v="2"/>
    <n v="4"/>
    <n v="3"/>
    <m/>
    <n v="4"/>
    <n v="5"/>
    <n v="4"/>
    <n v="5"/>
    <n v="4"/>
    <s v="Sí"/>
    <n v="4"/>
    <n v="1"/>
    <s v="Youtube"/>
    <m/>
    <m/>
    <m/>
    <m/>
    <m/>
    <m/>
    <m/>
    <s v="Sí"/>
    <s v="Sí"/>
    <s v="Muy útil"/>
    <n v="5"/>
    <n v="4"/>
    <s v="5, muy satisfecho"/>
    <s v="Mejorado mucho"/>
    <m/>
  </r>
  <r>
    <m/>
    <m/>
    <s v="Ciencias Sociales"/>
    <d v="2020-05-19T18:15:00"/>
    <s v="Grado y doble grado"/>
    <x v="21"/>
    <s v="De vez en cuando (1 o 2 veces al mes)"/>
    <s v="De vez en cuando (1 o 2 veces al mes)"/>
    <s v="Seguiré usando los servicios de la biblioteca con la misma frecuencia que expuse en la pregunta anterior"/>
    <x v="21"/>
    <s v="Biblioteca Maria Zambrano (Filología / Derecho)"/>
    <m/>
    <m/>
    <m/>
    <m/>
    <m/>
    <m/>
    <m/>
    <s v="Sí"/>
    <s v="Sí"/>
    <n v="3"/>
    <n v="1"/>
    <n v="1"/>
    <n v="3"/>
    <n v="5"/>
    <n v="3"/>
    <n v="5"/>
    <n v="1"/>
    <n v="3"/>
    <n v="5"/>
    <m/>
    <n v="4"/>
    <n v="5"/>
    <n v="5"/>
    <n v="3"/>
    <n v="3"/>
    <s v="No"/>
    <n v="4"/>
    <n v="4"/>
    <s v="Instagram"/>
    <m/>
    <m/>
    <m/>
    <m/>
    <m/>
    <m/>
    <m/>
    <s v="No"/>
    <s v="No"/>
    <m/>
    <n v="4"/>
    <n v="5"/>
    <s v="5, muy satisfecho"/>
    <s v="Igual"/>
    <m/>
  </r>
  <r>
    <m/>
    <m/>
    <s v="Ciencias de la Salud"/>
    <d v="2020-05-19T18:15:00"/>
    <s v="Grado y doble grado"/>
    <x v="4"/>
    <m/>
    <s v="Muy frecuentemente (3 o más veces por semana)"/>
    <s v="Seguiré usando los servicios de la biblioteca con la misma frecuencia que expuse en la pregunta anterior"/>
    <x v="4"/>
    <m/>
    <m/>
    <m/>
    <m/>
    <m/>
    <m/>
    <m/>
    <m/>
    <s v="No"/>
    <s v="Sí"/>
    <n v="2"/>
    <n v="1"/>
    <n v="2"/>
    <n v="1"/>
    <n v="4"/>
    <n v="4"/>
    <n v="4"/>
    <n v="1"/>
    <n v="4"/>
    <n v="4"/>
    <m/>
    <n v="3"/>
    <n v="4"/>
    <n v="3"/>
    <n v="3"/>
    <n v="3"/>
    <s v="No"/>
    <n v="3"/>
    <n v="2"/>
    <s v="Youtube|Instagram"/>
    <m/>
    <m/>
    <m/>
    <m/>
    <m/>
    <m/>
    <m/>
    <s v="No"/>
    <s v="No"/>
    <m/>
    <n v="4"/>
    <n v="4"/>
    <s v="4, satisfecho"/>
    <s v="Igual"/>
    <m/>
  </r>
  <r>
    <m/>
    <m/>
    <s v="Humanidades"/>
    <d v="2020-05-19T18:14:00"/>
    <s v="Máster"/>
    <x v="3"/>
    <s v="Muy frecuentemente (3 o más veces por semana)"/>
    <s v="Frecuentemente (1 o 2 veces por semana)"/>
    <s v="Seguiré usando los servicios de la biblioteca con la misma frecuencia que expuse en la pregunta anterior|Creo que voy a acudir con menos frecuencia a la biblioteca y usaré más la biblioteca virtual"/>
    <x v="3"/>
    <s v="F. Ciencias de la Información"/>
    <s v="F. Filología (Clásicas o General)"/>
    <m/>
    <m/>
    <m/>
    <m/>
    <m/>
    <m/>
    <s v="Sí"/>
    <s v="Sí"/>
    <n v="4"/>
    <n v="3"/>
    <n v="5"/>
    <n v="5"/>
    <n v="4"/>
    <n v="5"/>
    <n v="5"/>
    <n v="2"/>
    <n v="5"/>
    <n v="5"/>
    <m/>
    <n v="4"/>
    <n v="5"/>
    <n v="5"/>
    <n v="5"/>
    <n v="4"/>
    <s v="Sí"/>
    <n v="5"/>
    <n v="5"/>
    <s v="Youtube|Instagram"/>
    <m/>
    <m/>
    <m/>
    <m/>
    <m/>
    <m/>
    <m/>
    <s v="Sí"/>
    <s v="Sí"/>
    <m/>
    <n v="5"/>
    <n v="5"/>
    <s v="5, muy satisfecho"/>
    <s v="Mejorado mucho"/>
    <s v="Estoy muy contenta con el servicio de la Biblioteca. Profesionales muy cualificados, eficientes y amables. Aumentar la colección de libros electrónicos sería más que estupendo"/>
  </r>
  <r>
    <m/>
    <m/>
    <s v="Ciencias Experimentales"/>
    <d v="2020-05-19T18:13:00"/>
    <s v="Grado y doble grado"/>
    <x v="26"/>
    <s v="Frecuentemente (1 o 2 veces por semana)"/>
    <s v="Solo en época de exámenes"/>
    <s v="Seguiré usando los servicios de la biblioteca con la misma frecuencia que expuse en la pregunta anterior|Creo que voy a acudir con menos frecuencia a la biblioteca y usaré más la biblioteca virtual"/>
    <x v="8"/>
    <s v="F. Informática"/>
    <s v="F. Medicina"/>
    <s v="Biblioteca Eugenio Trías"/>
    <m/>
    <m/>
    <m/>
    <m/>
    <m/>
    <s v="No"/>
    <s v="Sí"/>
    <n v="5"/>
    <n v="2"/>
    <n v="2"/>
    <n v="1"/>
    <n v="5"/>
    <n v="5"/>
    <n v="5"/>
    <n v="3"/>
    <n v="3"/>
    <n v="3"/>
    <m/>
    <n v="2"/>
    <n v="4"/>
    <n v="3"/>
    <n v="2"/>
    <n v="4"/>
    <s v="No"/>
    <n v="2"/>
    <n v="2"/>
    <s v="Twitter|Youtube|Instagram"/>
    <m/>
    <m/>
    <m/>
    <m/>
    <m/>
    <m/>
    <m/>
    <s v="No"/>
    <s v="No"/>
    <m/>
    <n v="5"/>
    <n v="5"/>
    <s v="4, satisfecho"/>
    <s v="Igual"/>
    <m/>
  </r>
  <r>
    <m/>
    <m/>
    <s v="Ciencias Experimentales"/>
    <d v="2020-05-19T18:13:00"/>
    <s v="Máster"/>
    <x v="14"/>
    <s v="Frecuentemente (1 o 2 veces por semana)"/>
    <s v="De vez en cuando (1 o 2 veces al mes)"/>
    <s v="Creo que voy a acudir con menos frecuencia a la biblioteca y usaré más la biblioteca virtual"/>
    <x v="1"/>
    <m/>
    <m/>
    <m/>
    <m/>
    <m/>
    <m/>
    <m/>
    <m/>
    <s v="Sí"/>
    <s v="Sí"/>
    <n v="3"/>
    <n v="2"/>
    <n v="2"/>
    <n v="2"/>
    <n v="3"/>
    <n v="3"/>
    <n v="3"/>
    <n v="2"/>
    <n v="4"/>
    <n v="4"/>
    <m/>
    <n v="3"/>
    <n v="3"/>
    <n v="3"/>
    <n v="3"/>
    <n v="3"/>
    <s v="No"/>
    <n v="4"/>
    <n v="3"/>
    <s v="Twitter|Facebook|Youtube"/>
    <m/>
    <m/>
    <m/>
    <m/>
    <m/>
    <m/>
    <m/>
    <s v="Sí"/>
    <s v="No"/>
    <m/>
    <n v="4"/>
    <n v="4"/>
    <s v="4, satisfecho"/>
    <s v="Mejorado"/>
    <m/>
  </r>
  <r>
    <m/>
    <m/>
    <s v="Humanidades"/>
    <d v="2020-05-19T18:11:00"/>
    <s v="Grado y doble grado"/>
    <x v="2"/>
    <s v="De vez en cuando (1 o 2 veces al mes)"/>
    <s v="De vez en cuando (1 o 2 veces al mes)"/>
    <s v="Seguiré usando los servicios de la biblioteca con la misma frecuencia que expuse en la pregunta anterior"/>
    <x v="2"/>
    <m/>
    <m/>
    <m/>
    <m/>
    <m/>
    <m/>
    <m/>
    <m/>
    <s v="Sí"/>
    <s v="Sí"/>
    <n v="3"/>
    <n v="3"/>
    <n v="3"/>
    <n v="2"/>
    <n v="5"/>
    <n v="5"/>
    <n v="4"/>
    <n v="1"/>
    <n v="5"/>
    <n v="5"/>
    <m/>
    <n v="5"/>
    <n v="3"/>
    <n v="5"/>
    <n v="5"/>
    <n v="5"/>
    <s v="Sí"/>
    <n v="5"/>
    <n v="5"/>
    <s v="Twitter|Youtube|Instagram"/>
    <m/>
    <m/>
    <m/>
    <m/>
    <m/>
    <m/>
    <m/>
    <s v="No"/>
    <s v="No"/>
    <m/>
    <n v="3"/>
    <n v="4"/>
    <s v="4, satisfecho"/>
    <s v="Igual"/>
    <m/>
  </r>
  <r>
    <m/>
    <m/>
    <s v="Ciencias Sociales"/>
    <d v="2020-05-19T18:11:00"/>
    <s v="Grado y doble grado"/>
    <x v="17"/>
    <s v="De vez en cuando (1 o 2 veces al mes)"/>
    <s v="Nunca"/>
    <s v="Seguiré usando los servicios de la biblioteca con la misma frecuencia que expuse en la pregunta anterior"/>
    <x v="24"/>
    <m/>
    <m/>
    <s v="Biblioteca Pablo Neruda"/>
    <m/>
    <m/>
    <m/>
    <m/>
    <m/>
    <s v="Sí"/>
    <s v="Sí"/>
    <n v="1"/>
    <n v="1"/>
    <n v="1"/>
    <n v="2"/>
    <n v="5"/>
    <n v="5"/>
    <n v="5"/>
    <n v="4"/>
    <n v="4"/>
    <n v="4"/>
    <m/>
    <n v="4"/>
    <m/>
    <n v="3"/>
    <n v="3"/>
    <n v="4"/>
    <s v="Sí"/>
    <n v="4"/>
    <n v="4"/>
    <s v="Facebook|Youtube|Instagram"/>
    <m/>
    <m/>
    <m/>
    <m/>
    <m/>
    <m/>
    <m/>
    <s v="No"/>
    <s v="No"/>
    <m/>
    <n v="5"/>
    <n v="5"/>
    <s v="5, muy satisfecho"/>
    <s v="Mejorado"/>
    <m/>
  </r>
  <r>
    <m/>
    <m/>
    <s v="Ciencias de la Salud"/>
    <d v="2020-05-19T18:11:00"/>
    <s v="Máster"/>
    <x v="12"/>
    <s v="De vez en cuando (1 o 2 veces al mes)"/>
    <s v="Muy frecuentemente (3 o más veces por semana)"/>
    <m/>
    <x v="15"/>
    <s v="F. Trabajo Social"/>
    <m/>
    <m/>
    <m/>
    <m/>
    <m/>
    <m/>
    <m/>
    <s v="Sí"/>
    <s v="Sí"/>
    <n v="1"/>
    <n v="5"/>
    <n v="3"/>
    <n v="1"/>
    <n v="4"/>
    <n v="3"/>
    <n v="3"/>
    <n v="1"/>
    <n v="1"/>
    <n v="4"/>
    <m/>
    <n v="2"/>
    <n v="4"/>
    <n v="2"/>
    <n v="2"/>
    <n v="3"/>
    <s v="Sí"/>
    <n v="3"/>
    <n v="1"/>
    <m/>
    <m/>
    <m/>
    <m/>
    <m/>
    <m/>
    <m/>
    <m/>
    <s v="Sí"/>
    <s v="No"/>
    <m/>
    <n v="3"/>
    <n v="4"/>
    <s v="4, satisfecho"/>
    <s v="Igual"/>
    <m/>
  </r>
  <r>
    <m/>
    <m/>
    <s v="Ciencias Experimentales"/>
    <d v="2020-05-19T18:11:00"/>
    <s v="Grado y doble grado"/>
    <x v="27"/>
    <s v="Solo en época de exámenes"/>
    <s v="Nunca"/>
    <s v="Solo haré uso de la biblioteca virtual y de sus recursos electrónicos|Procuraré buscar la información que necesito fuera de la biblioteca"/>
    <x v="8"/>
    <s v="F. Estudios Estadísticos"/>
    <m/>
    <s v="La biblioteca de mi bario"/>
    <m/>
    <m/>
    <m/>
    <m/>
    <m/>
    <s v="No"/>
    <s v="No"/>
    <n v="3"/>
    <n v="1"/>
    <n v="3"/>
    <n v="2"/>
    <n v="5"/>
    <n v="5"/>
    <n v="5"/>
    <n v="3"/>
    <n v="3"/>
    <n v="5"/>
    <m/>
    <n v="3"/>
    <n v="5"/>
    <n v="4"/>
    <n v="5"/>
    <n v="4"/>
    <s v="No"/>
    <n v="3"/>
    <n v="4"/>
    <s v="Youtube|Instagram"/>
    <m/>
    <m/>
    <m/>
    <m/>
    <m/>
    <m/>
    <m/>
    <s v="No"/>
    <s v="No"/>
    <m/>
    <n v="5"/>
    <n v="5"/>
    <s v="4, satisfecho"/>
    <s v="Mejorado mucho"/>
    <m/>
  </r>
  <r>
    <m/>
    <m/>
    <s v="Ciencias de la Salud"/>
    <d v="2020-05-19T18:10:00"/>
    <s v="Grado y doble grado"/>
    <x v="4"/>
    <s v="Frecuentemente (1 o 2 veces por semana)"/>
    <s v="Nunca"/>
    <s v="Seguiré usando los servicios de la biblioteca con la misma frecuencia que expuse en la pregunta anterior"/>
    <x v="8"/>
    <s v="F. Medicina"/>
    <m/>
    <s v="Biblioteca Pública Rafael Alberti"/>
    <m/>
    <m/>
    <m/>
    <m/>
    <m/>
    <s v="No"/>
    <s v="Sí"/>
    <n v="2"/>
    <n v="3"/>
    <n v="3"/>
    <n v="2"/>
    <n v="5"/>
    <n v="5"/>
    <n v="5"/>
    <n v="1"/>
    <n v="3"/>
    <n v="3"/>
    <m/>
    <n v="3"/>
    <n v="4"/>
    <n v="3"/>
    <n v="3"/>
    <n v="3"/>
    <s v="No"/>
    <n v="3"/>
    <n v="3"/>
    <s v="Twitter|Youtube"/>
    <m/>
    <m/>
    <m/>
    <m/>
    <m/>
    <m/>
    <m/>
    <s v="No"/>
    <s v="No"/>
    <m/>
    <n v="4"/>
    <n v="4"/>
    <s v="4, satisfecho"/>
    <s v="Mejorado"/>
    <s v="Ampliar el número de puestos de lectura durante los períodos de exémenes abriendo las bibliotecas de otras facultades, no solo la María Zambrano. También se podría adecuar las aperturas extraordinarias de esta biblioteca a los periodos de examen de todos los alumnos de la Complutense; muchas veces no coincide nuestro periodo de exámenes oficial con el de la biblioteca."/>
  </r>
  <r>
    <m/>
    <m/>
    <s v="Ciencias Experimentales"/>
    <d v="2020-05-19T18:10:00"/>
    <s v="Grado y doble grado"/>
    <x v="8"/>
    <s v="Frecuentemente (1 o 2 veces por semana)"/>
    <s v="De vez en cuando (1 o 2 veces al mes)"/>
    <s v="Seguiré usando los servicios de la biblioteca con la misma frecuencia que expuse en la pregunta anterior"/>
    <x v="12"/>
    <s v="F. Ciencias Físicas"/>
    <s v="F. Informática"/>
    <m/>
    <m/>
    <m/>
    <m/>
    <m/>
    <m/>
    <s v="Sí"/>
    <s v="Sí"/>
    <n v="4"/>
    <n v="1"/>
    <n v="1"/>
    <n v="3"/>
    <n v="5"/>
    <n v="4"/>
    <n v="5"/>
    <n v="1"/>
    <n v="5"/>
    <n v="4"/>
    <m/>
    <n v="3"/>
    <n v="5"/>
    <n v="5"/>
    <n v="3"/>
    <n v="4"/>
    <s v="No"/>
    <n v="4"/>
    <n v="4"/>
    <s v="LinkedIn"/>
    <m/>
    <m/>
    <m/>
    <m/>
    <m/>
    <m/>
    <m/>
    <s v="Sí"/>
    <s v="No"/>
    <m/>
    <n v="5"/>
    <n v="4"/>
    <s v="4, satisfecho"/>
    <s v="Mejorado"/>
    <s v="La situación tan excepcional que estamos viviendo con la pandemia creo que ha ensalzado la necesidad de implementar una biblioteca virtual con mayor peso, que permita a los estudiantes tener acceso en casa a mayor cantidad de libros y recursos docentes de manera electrónica, garantizando que el alumnado disponga de manera más cómoda y eficaz de cualquier libro que necesite, ahorrando así en espacio y cantidad de material físico y paliando su posible agotamiento en sala."/>
  </r>
  <r>
    <m/>
    <m/>
    <s v="Humanidades"/>
    <d v="2020-05-19T18:10:00"/>
    <s v="Grado y doble grado"/>
    <x v="7"/>
    <s v="Muy frecuentemente (3 o más veces por semana)"/>
    <s v="Muy frecuentemente (3 o más veces por semana)"/>
    <s v="Tengo que ir necesariamente para consultar los documentos que están ubicados en la biblioteca"/>
    <x v="14"/>
    <s v="Biblioteca Maria Zambrano (Filología / Derecho)"/>
    <s v="F. Filología (Clásicas o General)"/>
    <m/>
    <m/>
    <m/>
    <m/>
    <m/>
    <m/>
    <s v="Sí"/>
    <s v="Sí"/>
    <n v="5"/>
    <n v="4"/>
    <n v="2"/>
    <n v="2"/>
    <n v="3"/>
    <n v="4"/>
    <n v="5"/>
    <n v="1"/>
    <n v="5"/>
    <n v="4"/>
    <m/>
    <n v="2"/>
    <n v="3"/>
    <n v="1"/>
    <n v="2"/>
    <n v="3"/>
    <s v="Sí"/>
    <n v="1"/>
    <n v="1"/>
    <s v="Twitter|Facebook|Instagram"/>
    <m/>
    <m/>
    <m/>
    <m/>
    <m/>
    <m/>
    <m/>
    <s v="Sí"/>
    <s v="No"/>
    <m/>
    <n v="5"/>
    <m/>
    <s v="4, satisfecho"/>
    <s v="Igual"/>
    <s v="Considero que la digitalización de los recursos bibliográficos de la biblioteca deberia haber sido más exhaustiva durante esta cuarentena, especialmente en las bibliotecas de humanidades, puesto que en nuestros grados es especialmente indispensable el uso de una amplia bibliografía que en muchas ocasiones ha sido imposible poder acceder a ella desde el catálogo cisne por encontrarse solo en papel"/>
  </r>
  <r>
    <m/>
    <m/>
    <s v="Ciencias Sociales"/>
    <d v="2020-05-19T18:09:00"/>
    <s v="Grado y doble grado"/>
    <x v="13"/>
    <s v="De vez en cuando (1 o 2 veces al mes)"/>
    <s v="Nunca"/>
    <s v="Seguiré usando los servicios de la biblioteca con la misma frecuencia que expuse en la pregunta anterior"/>
    <x v="16"/>
    <s v="F. Educación - Centro de Formación del Profesorado"/>
    <s v="F. Estudios Estadísticos"/>
    <m/>
    <m/>
    <m/>
    <m/>
    <m/>
    <m/>
    <s v="No"/>
    <s v="No"/>
    <n v="2"/>
    <n v="1"/>
    <n v="1"/>
    <n v="5"/>
    <n v="5"/>
    <n v="5"/>
    <n v="5"/>
    <n v="3"/>
    <n v="3"/>
    <n v="2"/>
    <m/>
    <n v="2"/>
    <n v="2"/>
    <n v="2"/>
    <n v="2"/>
    <n v="2"/>
    <s v="No"/>
    <n v="5"/>
    <n v="5"/>
    <s v="Instagram"/>
    <m/>
    <m/>
    <m/>
    <m/>
    <m/>
    <m/>
    <m/>
    <s v="No"/>
    <s v="No"/>
    <m/>
    <n v="4"/>
    <n v="4"/>
    <s v="3, normal"/>
    <s v="Igual"/>
    <m/>
  </r>
  <r>
    <m/>
    <m/>
    <s v="Humanidades"/>
    <d v="2020-05-19T18:07:00"/>
    <s v="Grado y doble grado"/>
    <x v="5"/>
    <s v="De vez en cuando (1 o 2 veces al mes)"/>
    <s v="De vez en cuando (1 o 2 veces al mes)"/>
    <s v="Seguiré usando los servicios de la biblioteca con la misma frecuencia que expuse en la pregunta anterior"/>
    <x v="6"/>
    <m/>
    <m/>
    <s v="Centro cultural Conde Duque"/>
    <m/>
    <m/>
    <m/>
    <m/>
    <m/>
    <s v="Sí"/>
    <s v="No"/>
    <m/>
    <m/>
    <m/>
    <n v="5"/>
    <n v="5"/>
    <m/>
    <n v="5"/>
    <n v="5"/>
    <n v="5"/>
    <n v="5"/>
    <m/>
    <n v="5"/>
    <n v="5"/>
    <n v="5"/>
    <n v="5"/>
    <n v="5"/>
    <s v="No"/>
    <n v="5"/>
    <n v="3"/>
    <m/>
    <m/>
    <m/>
    <m/>
    <m/>
    <m/>
    <m/>
    <m/>
    <s v="Sí"/>
    <s v="No"/>
    <m/>
    <n v="5"/>
    <n v="5"/>
    <s v="5, muy satisfecho"/>
    <s v="Mejorado mucho"/>
    <m/>
  </r>
  <r>
    <m/>
    <m/>
    <s v="Ciencias de la Salud"/>
    <d v="2020-05-19T18:07:00"/>
    <s v="Grado y doble grado"/>
    <x v="4"/>
    <s v="Frecuentemente (1 o 2 veces por semana)"/>
    <s v="De vez en cuando (1 o 2 veces al mes)"/>
    <s v="Creo que voy a acudir con menos frecuencia a la biblioteca y usaré más la biblioteca virtual"/>
    <x v="4"/>
    <s v="F. Enfermería, Fisioterapia y Podología"/>
    <m/>
    <m/>
    <m/>
    <m/>
    <m/>
    <m/>
    <m/>
    <s v="No"/>
    <s v="Sí"/>
    <n v="4"/>
    <n v="2"/>
    <n v="4"/>
    <n v="3"/>
    <n v="5"/>
    <n v="2"/>
    <n v="4"/>
    <n v="2"/>
    <n v="4"/>
    <n v="4"/>
    <m/>
    <n v="4"/>
    <n v="4"/>
    <n v="3"/>
    <n v="4"/>
    <n v="4"/>
    <s v="No"/>
    <n v="4"/>
    <n v="3"/>
    <s v="Youtube"/>
    <m/>
    <m/>
    <m/>
    <m/>
    <m/>
    <m/>
    <m/>
    <s v="No"/>
    <s v="No"/>
    <m/>
    <n v="4"/>
    <n v="4"/>
    <s v="4, satisfecho"/>
    <m/>
    <m/>
  </r>
  <r>
    <m/>
    <m/>
    <s v="Ciencias Sociales"/>
    <d v="2020-05-19T18:06:00"/>
    <s v="Doctorado"/>
    <x v="10"/>
    <s v="De vez en cuando (1 o 2 veces al mes)"/>
    <s v="Frecuentemente (1 o 2 veces por semana)"/>
    <s v="Seguiré usando los servicios de la biblioteca con la misma frecuencia que expuse en la pregunta anterior"/>
    <x v="10"/>
    <s v="F. Comercio y Turismo"/>
    <m/>
    <m/>
    <m/>
    <m/>
    <m/>
    <m/>
    <m/>
    <s v="Sí"/>
    <s v="Sí"/>
    <n v="4"/>
    <n v="4"/>
    <n v="2"/>
    <n v="3"/>
    <n v="1"/>
    <n v="5"/>
    <n v="1"/>
    <n v="3"/>
    <n v="4"/>
    <n v="4"/>
    <m/>
    <n v="5"/>
    <n v="5"/>
    <n v="3"/>
    <n v="3"/>
    <n v="3"/>
    <s v="Sí"/>
    <n v="4"/>
    <n v="3"/>
    <s v="No uso ninguna red social"/>
    <m/>
    <m/>
    <m/>
    <m/>
    <m/>
    <m/>
    <m/>
    <s v="Sí"/>
    <s v="Sí"/>
    <m/>
    <n v="5"/>
    <n v="4"/>
    <s v="4, satisfecho"/>
    <s v="Igual"/>
    <m/>
  </r>
  <r>
    <m/>
    <m/>
    <s v="Ciencias de la Salud"/>
    <d v="2020-05-19T18:06:00"/>
    <s v="Otros (Universidad para mayores, títulos propios, curso de idiomas, etc)"/>
    <x v="4"/>
    <s v="De vez en cuando (1 o 2 veces al mes)"/>
    <s v="Nunca"/>
    <s v="Procuraré buscar la información que necesito fuera de la biblioteca"/>
    <x v="24"/>
    <m/>
    <m/>
    <m/>
    <m/>
    <m/>
    <m/>
    <m/>
    <m/>
    <s v="No"/>
    <s v="Sí"/>
    <n v="1"/>
    <n v="1"/>
    <n v="1"/>
    <n v="1"/>
    <n v="5"/>
    <n v="2"/>
    <n v="2"/>
    <n v="1"/>
    <n v="3"/>
    <n v="5"/>
    <m/>
    <n v="3"/>
    <n v="4"/>
    <n v="3"/>
    <n v="5"/>
    <n v="3"/>
    <s v="No"/>
    <n v="4"/>
    <n v="3"/>
    <s v="Twitter|Youtube|Instagram"/>
    <m/>
    <m/>
    <m/>
    <m/>
    <m/>
    <m/>
    <m/>
    <s v="Sí"/>
    <s v="No"/>
    <m/>
    <n v="5"/>
    <n v="5"/>
    <s v="4, satisfecho"/>
    <s v="Igual"/>
    <m/>
  </r>
  <r>
    <m/>
    <m/>
    <s v="Ciencias Sociales"/>
    <d v="2020-05-19T18:06:00"/>
    <s v="Grado y doble grado"/>
    <x v="10"/>
    <s v="Muy frecuentemente (3 o más veces por semana)"/>
    <s v="Solo en época de exámenes"/>
    <s v="Seguiré usando los servicios de la biblioteca con la misma frecuencia que expuse en la pregunta anterior"/>
    <x v="8"/>
    <m/>
    <m/>
    <m/>
    <m/>
    <m/>
    <m/>
    <m/>
    <m/>
    <s v="No"/>
    <s v="Sí"/>
    <n v="1"/>
    <n v="1"/>
    <n v="4"/>
    <n v="5"/>
    <n v="3"/>
    <n v="4"/>
    <n v="4"/>
    <m/>
    <n v="4"/>
    <n v="3"/>
    <m/>
    <n v="3"/>
    <n v="3"/>
    <n v="4"/>
    <n v="2"/>
    <n v="1"/>
    <s v="No"/>
    <n v="2"/>
    <n v="2"/>
    <s v="Twitter|Youtube|Instagram"/>
    <m/>
    <m/>
    <m/>
    <m/>
    <m/>
    <m/>
    <m/>
    <s v="No"/>
    <s v="No"/>
    <m/>
    <n v="3"/>
    <n v="2"/>
    <s v="4, satisfecho"/>
    <s v="Igual"/>
    <m/>
  </r>
  <r>
    <m/>
    <m/>
    <s v="Humanidades"/>
    <d v="2020-05-19T18:06:00"/>
    <s v="Grado y doble grado"/>
    <x v="2"/>
    <s v="Frecuentemente (1 o 2 veces por semana)"/>
    <s v="De vez en cuando (1 o 2 veces al mes)"/>
    <s v="Solo haré uso de la biblioteca virtual y de sus recursos electrónicos|Procuraré buscar la información que necesito fuera de la biblioteca"/>
    <x v="2"/>
    <s v="Biblioteca Maria Zambrano (Filología / Derecho)"/>
    <m/>
    <m/>
    <m/>
    <m/>
    <m/>
    <m/>
    <m/>
    <s v="Sí"/>
    <s v="Sí"/>
    <n v="4"/>
    <n v="5"/>
    <n v="5"/>
    <n v="1"/>
    <n v="2"/>
    <n v="4"/>
    <n v="2"/>
    <n v="1"/>
    <n v="3"/>
    <n v="3"/>
    <m/>
    <n v="4"/>
    <n v="5"/>
    <n v="5"/>
    <n v="3"/>
    <n v="3"/>
    <s v="No"/>
    <n v="4"/>
    <n v="3"/>
    <s v="Facebook|Youtube|Instagram"/>
    <m/>
    <m/>
    <m/>
    <m/>
    <m/>
    <m/>
    <m/>
    <s v="Sí"/>
    <s v="Sí"/>
    <m/>
    <n v="5"/>
    <n v="4"/>
    <s v="4, satisfecho"/>
    <s v="Mejorado"/>
    <m/>
  </r>
  <r>
    <m/>
    <m/>
    <s v="Ciencias de la Salud"/>
    <d v="2020-05-19T18:04:00"/>
    <s v="Grado y doble grado"/>
    <x v="9"/>
    <s v="Muy frecuentemente (3 o más veces por semana)"/>
    <s v="Nunca"/>
    <s v="Creo que voy a acudir con menos frecuencia a la biblioteca y usaré más la biblioteca virtual"/>
    <x v="8"/>
    <s v="F. Odontología"/>
    <s v="F. Farmacia"/>
    <m/>
    <m/>
    <m/>
    <m/>
    <m/>
    <m/>
    <s v="No"/>
    <s v="Sí"/>
    <n v="5"/>
    <n v="5"/>
    <n v="5"/>
    <n v="5"/>
    <n v="5"/>
    <n v="5"/>
    <n v="5"/>
    <n v="5"/>
    <n v="5"/>
    <n v="5"/>
    <m/>
    <n v="5"/>
    <n v="5"/>
    <n v="5"/>
    <n v="5"/>
    <n v="5"/>
    <s v="No"/>
    <n v="5"/>
    <n v="5"/>
    <s v="Twitter|Youtube|Instagram"/>
    <m/>
    <m/>
    <m/>
    <m/>
    <m/>
    <m/>
    <m/>
    <s v="Sí"/>
    <s v="No"/>
    <m/>
    <n v="5"/>
    <n v="5"/>
    <s v="4, satisfecho"/>
    <s v="Igual"/>
    <m/>
  </r>
  <r>
    <m/>
    <m/>
    <s v="Ciencias Sociales"/>
    <d v="2020-05-19T18:04:00"/>
    <s v="Máster"/>
    <x v="10"/>
    <s v="De vez en cuando (1 o 2 veces al mes)"/>
    <s v="Frecuentemente (1 o 2 veces por semana)"/>
    <s v="Tengo que ir necesariamente para consultar los documentos que están ubicados en la biblioteca"/>
    <x v="8"/>
    <s v="F. Derecho (Departamentos,Criminología)"/>
    <m/>
    <m/>
    <m/>
    <m/>
    <m/>
    <m/>
    <m/>
    <s v="No"/>
    <s v="Sí"/>
    <n v="5"/>
    <n v="4"/>
    <n v="5"/>
    <n v="1"/>
    <n v="2"/>
    <n v="3"/>
    <n v="4"/>
    <n v="2"/>
    <n v="3"/>
    <n v="5"/>
    <m/>
    <n v="4"/>
    <n v="4"/>
    <n v="4"/>
    <n v="3"/>
    <n v="3"/>
    <s v="Sí"/>
    <n v="4"/>
    <n v="3"/>
    <s v="No uso ninguna red social"/>
    <m/>
    <m/>
    <m/>
    <m/>
    <m/>
    <m/>
    <m/>
    <s v="No"/>
    <s v="No"/>
    <m/>
    <n v="4"/>
    <n v="4"/>
    <s v="4, satisfecho"/>
    <s v="Igual"/>
    <m/>
  </r>
  <r>
    <m/>
    <m/>
    <s v="Ciencias Sociales"/>
    <d v="2020-05-19T18:03:00"/>
    <s v="Grado y doble grado"/>
    <x v="13"/>
    <s v="De vez en cuando (1 o 2 veces al mes)"/>
    <s v="Nunca"/>
    <s v="Seguiré usando los servicios de la biblioteca con la misma frecuencia que expuse en la pregunta anterior|Tengo que ir necesariamente para consultar los documentos que están ubicados en la biblioteca"/>
    <x v="16"/>
    <s v="Biblioteca Maria Zambrano (Filología / Derecho)"/>
    <s v="F. Ciencias de la Documentación"/>
    <m/>
    <m/>
    <m/>
    <m/>
    <m/>
    <m/>
    <s v="Sí"/>
    <s v="Sí"/>
    <n v="4"/>
    <n v="1"/>
    <n v="1"/>
    <n v="5"/>
    <n v="4"/>
    <n v="5"/>
    <n v="4"/>
    <n v="3"/>
    <n v="4"/>
    <n v="4"/>
    <m/>
    <n v="3"/>
    <n v="4"/>
    <n v="3"/>
    <n v="2"/>
    <n v="3"/>
    <s v="No"/>
    <n v="3"/>
    <n v="3"/>
    <s v="Twitter|Youtube|Instagram"/>
    <m/>
    <m/>
    <m/>
    <m/>
    <m/>
    <m/>
    <m/>
    <s v="No"/>
    <s v="No"/>
    <m/>
    <n v="4"/>
    <n v="4"/>
    <s v="4, satisfecho"/>
    <s v="Mejorado"/>
    <m/>
  </r>
  <r>
    <m/>
    <m/>
    <s v="Ciencias Sociales"/>
    <d v="2020-05-19T18:03:00"/>
    <s v="Grado y doble grado"/>
    <x v="1"/>
    <s v="Muy frecuentemente (3 o más veces por semana)"/>
    <s v="Solo en época de exámenes"/>
    <s v="Seguiré usando los servicios de la biblioteca con la misma frecuencia que expuse en la pregunta anterior"/>
    <x v="8"/>
    <s v="F. Ciencias Políticas y Sociología"/>
    <m/>
    <m/>
    <m/>
    <m/>
    <m/>
    <m/>
    <m/>
    <s v="No"/>
    <s v="Sí"/>
    <n v="3"/>
    <n v="1"/>
    <n v="2"/>
    <n v="5"/>
    <n v="5"/>
    <n v="4"/>
    <n v="5"/>
    <n v="1"/>
    <n v="4"/>
    <n v="5"/>
    <m/>
    <n v="3"/>
    <n v="5"/>
    <n v="4"/>
    <n v="1"/>
    <n v="3"/>
    <s v="Sí"/>
    <n v="4"/>
    <n v="1"/>
    <s v="Twitter|Youtube|Instagram"/>
    <m/>
    <m/>
    <m/>
    <m/>
    <m/>
    <m/>
    <m/>
    <s v="No"/>
    <s v="No"/>
    <m/>
    <n v="4"/>
    <n v="3"/>
    <s v="4, satisfecho"/>
    <s v="Mejorado"/>
    <m/>
  </r>
  <r>
    <m/>
    <m/>
    <s v="Humanidades"/>
    <d v="2020-05-19T18:02:00"/>
    <s v="Grado y doble grado"/>
    <x v="5"/>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6"/>
    <s v="Biblioteca Maria Zambrano (Filología / Derecho)"/>
    <s v="F. Filología (Clásicas o General)"/>
    <m/>
    <m/>
    <m/>
    <m/>
    <m/>
    <m/>
    <s v="Sí"/>
    <s v="Sí"/>
    <n v="4"/>
    <n v="2"/>
    <n v="2"/>
    <n v="1"/>
    <n v="4"/>
    <n v="3"/>
    <n v="5"/>
    <n v="2"/>
    <n v="3"/>
    <n v="4"/>
    <m/>
    <n v="2"/>
    <n v="3"/>
    <n v="3"/>
    <n v="3"/>
    <n v="3"/>
    <s v="Sí"/>
    <n v="3"/>
    <n v="2"/>
    <s v="No uso ninguna red social"/>
    <m/>
    <m/>
    <m/>
    <m/>
    <m/>
    <m/>
    <m/>
    <s v="No"/>
    <s v="No"/>
    <m/>
    <n v="4"/>
    <n v="4"/>
    <s v="4, satisfecho"/>
    <s v="Igual"/>
    <m/>
  </r>
  <r>
    <m/>
    <m/>
    <s v="Humanidades"/>
    <d v="2020-05-19T18:01:00"/>
    <s v="Grado y doble grado"/>
    <x v="2"/>
    <s v="De vez en cuando (1 o 2 veces al mes)"/>
    <s v="De vez en cuando (1 o 2 veces al mes)"/>
    <s v="Seguiré usando los servicios de la biblioteca con la misma frecuencia que expuse en la pregunta anterior"/>
    <x v="2"/>
    <s v="Biblioteca Maria Zambrano (Filología / Derecho)"/>
    <s v="F. Medicina"/>
    <m/>
    <m/>
    <m/>
    <m/>
    <m/>
    <m/>
    <s v="No"/>
    <s v="No"/>
    <n v="2"/>
    <n v="2"/>
    <n v="5"/>
    <n v="2"/>
    <n v="5"/>
    <n v="5"/>
    <n v="5"/>
    <n v="2"/>
    <n v="5"/>
    <n v="5"/>
    <m/>
    <n v="5"/>
    <n v="5"/>
    <n v="5"/>
    <n v="5"/>
    <n v="5"/>
    <s v="Sí"/>
    <n v="5"/>
    <n v="5"/>
    <s v="Youtube|Instagram"/>
    <m/>
    <m/>
    <m/>
    <m/>
    <m/>
    <m/>
    <m/>
    <s v="Sí"/>
    <s v="No"/>
    <m/>
    <n v="5"/>
    <n v="5"/>
    <s v="5, muy satisfecho"/>
    <s v="Mejorado"/>
    <s v="La conectividad a internet en la sala de estudio de la Biblioteca de la Facultad de Educación a veces no funciona y va muy lenta."/>
  </r>
  <r>
    <m/>
    <m/>
    <s v="Ciencias de la Salud"/>
    <d v="2020-05-19T18:00:00"/>
    <s v="Grado y doble grado"/>
    <x v="12"/>
    <s v="De vez en cuando (1 o 2 veces al mes)"/>
    <s v="De vez en cuando (1 o 2 veces al mes)"/>
    <s v="Seguiré usando los servicios de la biblioteca con la misma frecuencia que expuse en la pregunta anterior"/>
    <x v="15"/>
    <m/>
    <m/>
    <s v="Biblioteca de Retiro-Elena Fortún"/>
    <m/>
    <m/>
    <m/>
    <m/>
    <m/>
    <s v="Sí"/>
    <s v="Sí"/>
    <n v="3"/>
    <n v="1"/>
    <n v="1"/>
    <n v="5"/>
    <n v="5"/>
    <n v="5"/>
    <n v="5"/>
    <n v="5"/>
    <n v="1"/>
    <n v="4"/>
    <m/>
    <n v="4"/>
    <n v="4"/>
    <n v="4"/>
    <n v="4"/>
    <n v="4"/>
    <s v="No"/>
    <n v="5"/>
    <n v="4"/>
    <s v="Twitter|Youtube|Instagram"/>
    <m/>
    <m/>
    <m/>
    <m/>
    <m/>
    <m/>
    <m/>
    <s v="Sí"/>
    <s v="No"/>
    <m/>
    <n v="4"/>
    <n v="4"/>
    <s v="4, satisfecho"/>
    <s v="Mejorado"/>
    <m/>
  </r>
  <r>
    <m/>
    <m/>
    <s v="Ciencias Experimentales"/>
    <d v="2020-05-19T17:59:00"/>
    <s v="Grado y doble grado"/>
    <x v="16"/>
    <s v="De vez en cuando (1 o 2 veces al mes)"/>
    <s v="Nunca"/>
    <s v="Seguiré usando los servicios de la biblioteca con la misma frecuencia que expuse en la pregunta anterior"/>
    <x v="17"/>
    <m/>
    <m/>
    <m/>
    <m/>
    <m/>
    <m/>
    <m/>
    <m/>
    <s v="No"/>
    <s v="No"/>
    <n v="1"/>
    <n v="1"/>
    <n v="1"/>
    <n v="4"/>
    <n v="5"/>
    <n v="5"/>
    <n v="4"/>
    <n v="2"/>
    <n v="2"/>
    <n v="3"/>
    <m/>
    <n v="1"/>
    <n v="2"/>
    <n v="3"/>
    <n v="3"/>
    <n v="2"/>
    <s v="No"/>
    <n v="2"/>
    <n v="2"/>
    <s v="Youtube|Instagram"/>
    <m/>
    <m/>
    <m/>
    <m/>
    <m/>
    <m/>
    <m/>
    <s v="No"/>
    <s v="No"/>
    <m/>
    <n v="3"/>
    <n v="1"/>
    <s v="3, normal"/>
    <s v="Igual"/>
    <m/>
  </r>
  <r>
    <m/>
    <m/>
    <s v="Ciencias Experimentales"/>
    <d v="2020-05-19T17:58:00"/>
    <s v="Grado y doble grado"/>
    <x v="19"/>
    <s v="Muy frecuentemente (3 o más veces por semana)"/>
    <s v="Nunca"/>
    <s v="Seguiré usando los servicios de la biblioteca con la misma frecuencia que expuse en la pregunta anterior"/>
    <x v="19"/>
    <s v="Biblioteca Maria Zambrano (Filología / Derecho)"/>
    <m/>
    <m/>
    <m/>
    <m/>
    <m/>
    <m/>
    <m/>
    <s v="No"/>
    <s v="Sí"/>
    <n v="4"/>
    <n v="3"/>
    <n v="3"/>
    <n v="4"/>
    <n v="5"/>
    <n v="5"/>
    <n v="5"/>
    <n v="3"/>
    <n v="5"/>
    <n v="5"/>
    <m/>
    <n v="5"/>
    <n v="5"/>
    <n v="3"/>
    <n v="3"/>
    <n v="5"/>
    <s v="No"/>
    <n v="5"/>
    <n v="3"/>
    <s v="No uso ninguna red social"/>
    <m/>
    <m/>
    <m/>
    <m/>
    <m/>
    <m/>
    <m/>
    <s v="Sí"/>
    <s v="No"/>
    <m/>
    <n v="5"/>
    <n v="5"/>
    <s v="5, muy satisfecho"/>
    <s v="Mejorado"/>
    <m/>
  </r>
  <r>
    <m/>
    <m/>
    <s v="Humanidades"/>
    <d v="2020-05-19T17:58:00"/>
    <s v="Grado y doble grado"/>
    <x v="5"/>
    <s v="De vez en cuando (1 o 2 veces al mes)"/>
    <s v="De vez en cuando (1 o 2 veces al mes)"/>
    <s v="Seguiré usando los servicios de la biblioteca con la misma frecuencia que expuse en la pregunta anterior"/>
    <x v="8"/>
    <s v="F. Ciencias Políticas y Sociología"/>
    <s v="F. Filosofía"/>
    <m/>
    <m/>
    <m/>
    <m/>
    <m/>
    <m/>
    <s v="No"/>
    <s v="Sí"/>
    <n v="3"/>
    <n v="3"/>
    <n v="3"/>
    <n v="4"/>
    <n v="5"/>
    <n v="5"/>
    <n v="5"/>
    <n v="5"/>
    <n v="5"/>
    <n v="5"/>
    <m/>
    <n v="4"/>
    <n v="5"/>
    <n v="5"/>
    <n v="5"/>
    <n v="5"/>
    <s v="No"/>
    <n v="4"/>
    <n v="4"/>
    <s v="Twitter|Youtube|Instagram"/>
    <m/>
    <m/>
    <m/>
    <m/>
    <m/>
    <m/>
    <m/>
    <s v="No"/>
    <s v="No"/>
    <m/>
    <n v="5"/>
    <n v="5"/>
    <s v="5, muy satisfecho"/>
    <s v="Igual"/>
    <s v="Es mi primer año de carrera, y no suelo usar la biblioteca más que para estudiar de vez en cuando y para coger algún que otro libro, el trato que he recibido ha sido siempre estupendo, sobre todo en las bibliotecas de Filosofía y Sociología. ¡Muchas gracias!"/>
  </r>
  <r>
    <m/>
    <m/>
    <s v="Ciencias Sociales"/>
    <d v="2020-05-19T17:57:00"/>
    <s v="Grado y doble grado"/>
    <x v="10"/>
    <s v="De vez en cuando (1 o 2 veces al mes)"/>
    <s v="Solo en época de exámenes"/>
    <s v="Tengo que ir necesariamente para consultar los documentos que están ubicados en la biblioteca|Procuraré buscar la información que necesito fuera de la biblioteca"/>
    <x v="6"/>
    <s v="F. Derecho (Departamentos,Criminología)"/>
    <m/>
    <m/>
    <m/>
    <m/>
    <m/>
    <m/>
    <m/>
    <s v="No"/>
    <s v="No"/>
    <n v="4"/>
    <n v="1"/>
    <n v="1"/>
    <n v="5"/>
    <n v="1"/>
    <n v="5"/>
    <n v="5"/>
    <n v="1"/>
    <n v="2"/>
    <n v="2"/>
    <m/>
    <n v="1"/>
    <n v="2"/>
    <n v="2"/>
    <n v="3"/>
    <n v="2"/>
    <s v="No"/>
    <n v="2"/>
    <n v="3"/>
    <s v="Twitter|Youtube|Instagram|LinkedIn|SnapChat, Messenger / WhatsApp messenger"/>
    <m/>
    <m/>
    <m/>
    <m/>
    <m/>
    <m/>
    <m/>
    <s v="Sí"/>
    <s v="No"/>
    <m/>
    <n v="2"/>
    <n v="2"/>
    <s v="2, insatisfecho"/>
    <s v="Igual"/>
    <s v="Las pocas veces que he ido a la biblioteca de la María Zambrano y su forma de ser del personal hacia el alumno no es cordial ni amable, por eso dejé de ir y empezé por asistir a la bilblioteca de filología (la cual está enfrente de la de derecho) y allí se vio el cambio de actitud de bibliotecarios, la mujer es muy amable e incluso siempre me ayudaba aunque sean sobre temas que incluso no sepa realmente mucho sobre ello... Eso me hizo quedarme, porque aunque no use los libros de la misma, si es cierto que sé que estará atenta por cualquier duda que me surja. En segundo lugar, el pequeño biblioteca que hay en la propia facultad de derecho deberían de dejar estudiar en las mesas que hay y consultar. También, las pocas veces que he ido, solo me indicaban que realmente era solo para recogida de libros, y esto se debería de cambiar. Por último, otro cambio que se agradecería es sobre traslado de libros de la maría zambrano. Con esto me refiero a que si necesito un libro que tiene la facultad de psicología en el campus de somos aguas por ejemplo, realmente que su solución no sea el que el alumno tenga que ir él mismo sino que se puede trasladar de una facultad a otra, como ocurre con las bibliotecas que hay en Las Rozas y Majadahonda, un libro que haya en uno se puede llevar a otro y se le llama al cliente cuando tenga el libro recibido."/>
  </r>
  <r>
    <m/>
    <m/>
    <s v=""/>
    <d v="2020-05-19T17:55:00"/>
    <m/>
    <x v="28"/>
    <s v="Frecuentemente (1 o 2 veces por semana)"/>
    <s v="Frecuentemente (1 o 2 veces por semana)"/>
    <s v="Creo que voy a acudir con menos frecuencia a la biblioteca y usaré más la biblioteca virtual"/>
    <x v="8"/>
    <s v="F. Geografía e Historia"/>
    <s v="F. Filosofía"/>
    <m/>
    <m/>
    <m/>
    <m/>
    <m/>
    <m/>
    <s v="No"/>
    <s v="Sí"/>
    <n v="4"/>
    <n v="2"/>
    <n v="3"/>
    <n v="3"/>
    <n v="4"/>
    <n v="5"/>
    <n v="4"/>
    <n v="3"/>
    <n v="4"/>
    <n v="4"/>
    <m/>
    <n v="4"/>
    <n v="4"/>
    <n v="4"/>
    <n v="4"/>
    <n v="4"/>
    <s v="No"/>
    <n v="4"/>
    <n v="3"/>
    <s v="Twitter|Youtube|Instagram"/>
    <m/>
    <m/>
    <m/>
    <m/>
    <m/>
    <m/>
    <m/>
    <s v="Sí"/>
    <s v="No"/>
    <m/>
    <n v="4"/>
    <n v="3"/>
    <s v="4, satisfecho"/>
    <s v="Mejorado"/>
    <m/>
  </r>
  <r>
    <m/>
    <m/>
    <s v="Ciencias de la Salud"/>
    <d v="2020-05-19T17:55:00"/>
    <s v="Grado y doble grado"/>
    <x v="9"/>
    <s v="Frecuentemente (1 o 2 veces por semana)"/>
    <s v="De vez en cuando (1 o 2 veces al mes)"/>
    <s v="Seguiré usando los servicios de la biblioteca con la misma frecuencia que expuse en la pregunta anterior"/>
    <x v="11"/>
    <s v="Biblioteca Maria Zambrano (Filología / Derecho)"/>
    <m/>
    <m/>
    <m/>
    <m/>
    <m/>
    <m/>
    <m/>
    <s v="No"/>
    <s v="Sí"/>
    <n v="3"/>
    <n v="1"/>
    <n v="2"/>
    <n v="1"/>
    <n v="5"/>
    <n v="5"/>
    <n v="4"/>
    <n v="1"/>
    <n v="3"/>
    <n v="4"/>
    <m/>
    <n v="2"/>
    <n v="2"/>
    <n v="3"/>
    <m/>
    <n v="3"/>
    <s v="No"/>
    <n v="4"/>
    <n v="3"/>
    <s v="Twitter|Youtube|Instagram"/>
    <m/>
    <m/>
    <m/>
    <m/>
    <m/>
    <m/>
    <m/>
    <s v="No"/>
    <s v="No"/>
    <m/>
    <n v="3"/>
    <n v="4"/>
    <s v="4, satisfecho"/>
    <s v="Igual"/>
    <m/>
  </r>
  <r>
    <m/>
    <m/>
    <s v="Ciencias de la Salud"/>
    <d v="2020-05-19T17:53:00"/>
    <s v="Grado y doble grado"/>
    <x v="12"/>
    <s v="Frecuentemente (1 o 2 veces por semana)"/>
    <s v="De vez en cuando (1 o 2 veces al mes)"/>
    <s v="Seguiré usando los servicios de la biblioteca con la misma frecuencia que expuse en la pregunta anterior"/>
    <x v="15"/>
    <s v="F. Ciencias Políticas y Sociología"/>
    <m/>
    <m/>
    <m/>
    <m/>
    <m/>
    <m/>
    <m/>
    <s v="No"/>
    <s v="Sí"/>
    <n v="2"/>
    <n v="2"/>
    <n v="1"/>
    <n v="1"/>
    <n v="5"/>
    <n v="2"/>
    <n v="5"/>
    <n v="1"/>
    <n v="5"/>
    <n v="4"/>
    <m/>
    <n v="4"/>
    <n v="4"/>
    <n v="4"/>
    <n v="4"/>
    <n v="5"/>
    <s v="No"/>
    <n v="4"/>
    <n v="2"/>
    <s v="Instagram"/>
    <m/>
    <m/>
    <m/>
    <m/>
    <m/>
    <m/>
    <m/>
    <s v="Sí"/>
    <s v="No"/>
    <m/>
    <n v="5"/>
    <n v="3"/>
    <s v="4, satisfecho"/>
    <s v="Mejorado"/>
    <m/>
  </r>
  <r>
    <m/>
    <m/>
    <s v="Ciencias Sociales"/>
    <d v="2020-05-19T17:52:00"/>
    <s v="Grado y doble grado"/>
    <x v="1"/>
    <s v="De vez en cuando (1 o 2 veces al mes)"/>
    <s v="Solo en época de exámenes"/>
    <s v="Seguiré usando los servicios de la biblioteca con la misma frecuencia que expuse en la pregunta anterior"/>
    <x v="13"/>
    <s v="F. Ciencias Políticas y Sociología"/>
    <m/>
    <m/>
    <m/>
    <m/>
    <m/>
    <m/>
    <m/>
    <s v="Sí"/>
    <s v="No"/>
    <n v="4"/>
    <n v="3"/>
    <n v="2"/>
    <n v="1"/>
    <n v="4"/>
    <n v="3"/>
    <n v="5"/>
    <n v="1"/>
    <m/>
    <m/>
    <m/>
    <m/>
    <m/>
    <m/>
    <m/>
    <m/>
    <m/>
    <m/>
    <m/>
    <m/>
    <m/>
    <m/>
    <m/>
    <m/>
    <m/>
    <m/>
    <m/>
    <m/>
    <m/>
    <m/>
    <m/>
    <n v="4"/>
    <m/>
    <m/>
    <m/>
  </r>
  <r>
    <m/>
    <m/>
    <s v="Humanidades"/>
    <d v="2020-05-19T17:52:00"/>
    <s v="Grado y doble grado"/>
    <x v="3"/>
    <s v="Nunca"/>
    <s v="Nunca"/>
    <s v="Mi situación ha sido complicada y apenas he utilizado la biblioteca, aun así me parece un espacio acogedor y necesario, por lo que si surgiera mi necesidad de acudir usaría los servicios que disponga con las medidas de seguridad adecuadas."/>
    <x v="24"/>
    <m/>
    <m/>
    <m/>
    <m/>
    <m/>
    <m/>
    <m/>
    <m/>
    <s v="No"/>
    <s v="No"/>
    <n v="1"/>
    <n v="1"/>
    <n v="1"/>
    <n v="3"/>
    <n v="5"/>
    <n v="4"/>
    <n v="5"/>
    <n v="1"/>
    <n v="4"/>
    <n v="3"/>
    <m/>
    <m/>
    <n v="4"/>
    <m/>
    <m/>
    <n v="3"/>
    <s v="No"/>
    <n v="3"/>
    <m/>
    <s v="Youtube|Instagram"/>
    <m/>
    <m/>
    <m/>
    <m/>
    <m/>
    <m/>
    <m/>
    <s v="No"/>
    <s v="No"/>
    <m/>
    <n v="4"/>
    <n v="4"/>
    <s v="3, normal"/>
    <s v="Mejorado"/>
    <s v="A pesar de que voy poco, cuando voy siempre están dispuestos a ayudarme y tiene un buen ambiente de trabajo, creo que para los tiempos actuales no dispone de libros que traten temas mas actuales o digitales, sobre animación, películas o herramientas de arte digital. He notado que últimamente han incorporado algunos libros de ilustración pero me gustaría encontrar más información al respecto."/>
  </r>
  <r>
    <m/>
    <m/>
    <s v="Humanidades"/>
    <d v="2020-05-19T17:52:00"/>
    <s v="Grado y doble grado"/>
    <x v="6"/>
    <s v="De vez en cuando (1 o 2 veces al mes)"/>
    <s v="De vez en cuando (1 o 2 veces al mes)"/>
    <s v="Creo que voy a acudir con menos frecuencia a la biblioteca y usaré más la biblioteca virtual"/>
    <x v="7"/>
    <s v="Biblioteca Maria Zambrano (Filología / Derecho)"/>
    <m/>
    <s v="bibliotecas municipales de mi localidad"/>
    <m/>
    <m/>
    <m/>
    <m/>
    <m/>
    <s v="Sí"/>
    <s v="Sí"/>
    <n v="4"/>
    <n v="1"/>
    <n v="4"/>
    <n v="1"/>
    <n v="5"/>
    <n v="5"/>
    <n v="5"/>
    <n v="4"/>
    <n v="4"/>
    <n v="5"/>
    <m/>
    <n v="4"/>
    <n v="4"/>
    <n v="5"/>
    <n v="4"/>
    <n v="4"/>
    <s v="No"/>
    <n v="5"/>
    <n v="3"/>
    <s v="Youtube|Instagram"/>
    <m/>
    <m/>
    <m/>
    <m/>
    <m/>
    <m/>
    <m/>
    <s v="No"/>
    <s v="No"/>
    <m/>
    <n v="4"/>
    <n v="5"/>
    <s v="4, satisfecho"/>
    <s v="Igual"/>
    <m/>
  </r>
  <r>
    <m/>
    <m/>
    <s v="Ciencias de la Salud"/>
    <d v="2020-05-19T17:49:00"/>
    <s v="Grado y doble grado"/>
    <x v="9"/>
    <s v="De vez en cuando (1 o 2 veces al mes)"/>
    <s v="De vez en cuando (1 o 2 veces al mes)"/>
    <s v="Seguiré usando los servicios de la biblioteca con la misma frecuencia que expuse en la pregunta anterior"/>
    <x v="8"/>
    <s v="F. Medicina"/>
    <s v="F. Farmacia"/>
    <m/>
    <m/>
    <m/>
    <m/>
    <m/>
    <m/>
    <s v="No"/>
    <s v="Sí"/>
    <n v="4"/>
    <n v="4"/>
    <n v="2"/>
    <n v="3"/>
    <m/>
    <n v="5"/>
    <n v="5"/>
    <n v="5"/>
    <n v="1"/>
    <n v="4"/>
    <m/>
    <n v="3"/>
    <n v="4"/>
    <n v="4"/>
    <n v="4"/>
    <n v="4"/>
    <s v="No"/>
    <n v="3"/>
    <n v="4"/>
    <s v="Instagram"/>
    <m/>
    <m/>
    <m/>
    <m/>
    <m/>
    <m/>
    <m/>
    <s v="No"/>
    <s v="No"/>
    <m/>
    <n v="3"/>
    <n v="3"/>
    <s v="3, normal"/>
    <s v="Igual"/>
    <m/>
  </r>
  <r>
    <m/>
    <m/>
    <s v="Ciencias de la Salud"/>
    <d v="2020-05-19T17:49:00"/>
    <s v="Máster"/>
    <x v="12"/>
    <s v="De vez en cuando (1 o 2 veces al mes)"/>
    <s v="Muy frecuentemente (3 o más veces por semana)"/>
    <s v="Creo que voy a acudir con menos frecuencia a la biblioteca y usaré más la biblioteca virtual"/>
    <x v="15"/>
    <s v="F. Trabajo Social"/>
    <s v="Biblioteca Maria Zambrano (Filología / Derecho)"/>
    <m/>
    <m/>
    <m/>
    <m/>
    <m/>
    <m/>
    <s v="Sí"/>
    <s v="Sí"/>
    <n v="4"/>
    <n v="5"/>
    <n v="5"/>
    <n v="5"/>
    <n v="4"/>
    <n v="5"/>
    <n v="5"/>
    <n v="2"/>
    <n v="2"/>
    <n v="5"/>
    <m/>
    <n v="5"/>
    <n v="5"/>
    <n v="4"/>
    <n v="3"/>
    <n v="5"/>
    <s v="No"/>
    <n v="4"/>
    <n v="5"/>
    <s v="Instagram|LinkedIn"/>
    <m/>
    <m/>
    <m/>
    <m/>
    <m/>
    <m/>
    <m/>
    <s v="Sí"/>
    <s v="Sí"/>
    <s v="Muy útil"/>
    <n v="5"/>
    <n v="5"/>
    <s v="5, muy satisfecho"/>
    <s v="Mejorado"/>
    <s v="Me gustaría que tras el confinamiento, pudiesen seguir disponibles todos los libros que habéis abierto como libros electrónicos, porque voy a poder ir menos de forma presencial. Gracias!!"/>
  </r>
  <r>
    <m/>
    <m/>
    <s v="Ciencias de la Salud"/>
    <d v="2020-05-19T17:48:00"/>
    <s v="Grado y doble grado"/>
    <x v="12"/>
    <s v="De vez en cuando (1 o 2 veces al mes)"/>
    <s v="Nunca"/>
    <s v="Seguiré usando los servicios de la biblioteca con la misma frecuencia que expuse en la pregunta anterior"/>
    <x v="15"/>
    <s v="Biblioteca Maria Zambrano (Filología / Derecho)"/>
    <s v="F. Ciencias Económicas y Empresariales"/>
    <m/>
    <m/>
    <m/>
    <m/>
    <m/>
    <m/>
    <s v="No"/>
    <s v="Sí"/>
    <n v="4"/>
    <n v="3"/>
    <n v="4"/>
    <n v="1"/>
    <n v="5"/>
    <n v="1"/>
    <n v="5"/>
    <n v="1"/>
    <n v="5"/>
    <n v="5"/>
    <m/>
    <n v="4"/>
    <n v="5"/>
    <n v="3"/>
    <n v="1"/>
    <n v="5"/>
    <s v="No"/>
    <n v="2"/>
    <n v="2"/>
    <s v="Twitter|Instagram"/>
    <m/>
    <m/>
    <m/>
    <m/>
    <m/>
    <m/>
    <m/>
    <s v="Sí"/>
    <s v="No"/>
    <m/>
    <n v="4"/>
    <n v="3"/>
    <s v="4, satisfecho"/>
    <s v="Mejorado"/>
    <m/>
  </r>
  <r>
    <m/>
    <m/>
    <s v="Ciencias Sociales"/>
    <d v="2020-05-19T17:47:00"/>
    <s v="Grado y doble grado"/>
    <x v="13"/>
    <s v="Frecuentemente (1 o 2 veces por semana)"/>
    <s v="De vez en cuando (1 o 2 veces al mes)"/>
    <s v="Tengo que ir necesariamente para consultar los documentos que están ubicados en la biblioteca"/>
    <x v="16"/>
    <s v="Biblioteca Maria Zambrano (Filología / Derecho)"/>
    <m/>
    <m/>
    <m/>
    <m/>
    <m/>
    <m/>
    <m/>
    <s v="No"/>
    <s v="Sí"/>
    <n v="4"/>
    <n v="2"/>
    <n v="2"/>
    <n v="1"/>
    <n v="5"/>
    <n v="5"/>
    <n v="5"/>
    <n v="1"/>
    <n v="2"/>
    <n v="1"/>
    <m/>
    <n v="3"/>
    <n v="3"/>
    <n v="1"/>
    <n v="2"/>
    <n v="1"/>
    <s v="No"/>
    <n v="2"/>
    <n v="1"/>
    <s v="Facebook|Instagram"/>
    <m/>
    <m/>
    <m/>
    <m/>
    <m/>
    <m/>
    <m/>
    <s v="No"/>
    <s v="No"/>
    <m/>
    <n v="5"/>
    <n v="4"/>
    <s v="3, normal"/>
    <s v="Igual"/>
    <m/>
  </r>
  <r>
    <m/>
    <m/>
    <s v="Ciencias Sociales"/>
    <d v="2020-05-19T17:47:00"/>
    <s v="Máster"/>
    <x v="17"/>
    <s v="Solo en época de exámenes"/>
    <s v="Frecuentemente (1 o 2 veces por semana)"/>
    <s v="Seguiré usando los servicios de la biblioteca con la misma frecuencia que expuse en la pregunta anterior"/>
    <x v="27"/>
    <s v="F. Psicología"/>
    <s v="F. Educación - Centro de Formación del Profesorado"/>
    <m/>
    <m/>
    <m/>
    <m/>
    <m/>
    <m/>
    <s v="No"/>
    <s v="No"/>
    <n v="1"/>
    <n v="3"/>
    <n v="2"/>
    <n v="5"/>
    <n v="4"/>
    <n v="4"/>
    <n v="1"/>
    <n v="1"/>
    <n v="2"/>
    <n v="2"/>
    <m/>
    <n v="1"/>
    <n v="2"/>
    <n v="2"/>
    <n v="2"/>
    <n v="3"/>
    <s v="Sí"/>
    <n v="2"/>
    <n v="1"/>
    <s v="Youtube"/>
    <m/>
    <m/>
    <m/>
    <m/>
    <m/>
    <m/>
    <m/>
    <s v="Sí"/>
    <s v="Sí"/>
    <s v="Útil"/>
    <n v="4"/>
    <n v="4"/>
    <s v="3, normal"/>
    <s v="Igual"/>
    <m/>
  </r>
  <r>
    <m/>
    <m/>
    <s v="Humanidades"/>
    <d v="2020-05-19T17:45:00"/>
    <s v="Grado y doble grado"/>
    <x v="2"/>
    <s v="Solo en época de exámenes"/>
    <s v="De vez en cuando (1 o 2 veces al mes)"/>
    <s v="Procuraré buscar la información que necesito fuera de la biblioteca"/>
    <x v="2"/>
    <m/>
    <m/>
    <m/>
    <m/>
    <m/>
    <m/>
    <m/>
    <m/>
    <s v="No"/>
    <s v="Sí"/>
    <n v="2"/>
    <n v="2"/>
    <n v="2"/>
    <n v="5"/>
    <n v="4"/>
    <n v="5"/>
    <n v="5"/>
    <n v="5"/>
    <n v="1"/>
    <n v="4"/>
    <m/>
    <n v="1"/>
    <n v="2"/>
    <n v="1"/>
    <m/>
    <n v="2"/>
    <s v="No"/>
    <n v="1"/>
    <n v="2"/>
    <s v="Facebook|Youtube|Instagram|LinkedIn"/>
    <m/>
    <m/>
    <m/>
    <m/>
    <m/>
    <m/>
    <m/>
    <s v="No"/>
    <s v="No"/>
    <m/>
    <n v="3"/>
    <n v="3"/>
    <s v="3, normal"/>
    <s v="Igual"/>
    <s v="Mayor posibilidad para reservar salas de estudio y buena climatización de las mismas ya que hay algunas inutilizadas por el calor que hace. Además, la web y el catálogo Cisne es complejo de utilizar, a veces no funcionan los enlaces ni los archivos en línea."/>
  </r>
  <r>
    <m/>
    <m/>
    <s v="Ciencias de la Salud"/>
    <d v="2020-05-19T17:43:00"/>
    <s v="Grado y doble grado"/>
    <x v="2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23"/>
    <s v="F. Ciencias Químicas"/>
    <s v="F. Medicina"/>
    <m/>
    <m/>
    <m/>
    <m/>
    <m/>
    <m/>
    <s v="No"/>
    <s v="Sí"/>
    <n v="4"/>
    <n v="3"/>
    <n v="5"/>
    <n v="2"/>
    <n v="4"/>
    <n v="4"/>
    <n v="5"/>
    <n v="2"/>
    <n v="5"/>
    <n v="5"/>
    <m/>
    <n v="5"/>
    <n v="5"/>
    <n v="5"/>
    <n v="5"/>
    <n v="5"/>
    <s v="No"/>
    <n v="4"/>
    <n v="5"/>
    <s v="Twitter|Youtube|Instagram"/>
    <m/>
    <m/>
    <m/>
    <m/>
    <m/>
    <m/>
    <m/>
    <s v="Sí"/>
    <s v="No"/>
    <m/>
    <n v="5"/>
    <n v="5"/>
    <s v="5, muy satisfecho"/>
    <s v="Mejorado"/>
    <m/>
  </r>
  <r>
    <m/>
    <m/>
    <s v="Ciencias de la Salud"/>
    <d v="2020-05-19T17:43:00"/>
    <s v="Grado y doble grado"/>
    <x v="4"/>
    <s v="Solo en época de exámenes"/>
    <s v="Nunca"/>
    <s v="Solo haré uso de la biblioteca virtual y de sus recursos electrónicos"/>
    <x v="8"/>
    <s v="F. Medicina"/>
    <s v="F. Bellas Artes"/>
    <m/>
    <m/>
    <m/>
    <m/>
    <m/>
    <m/>
    <s v="No"/>
    <s v="No"/>
    <n v="1"/>
    <n v="1"/>
    <n v="1"/>
    <n v="5"/>
    <n v="4"/>
    <n v="3"/>
    <n v="5"/>
    <n v="3"/>
    <n v="2"/>
    <n v="3"/>
    <m/>
    <n v="3"/>
    <n v="4"/>
    <n v="4"/>
    <n v="4"/>
    <n v="5"/>
    <s v="No"/>
    <n v="3"/>
    <n v="3"/>
    <s v="Twitter|Facebook|Youtube|Instagram"/>
    <m/>
    <m/>
    <m/>
    <m/>
    <m/>
    <m/>
    <m/>
    <s v="No"/>
    <s v="No"/>
    <m/>
    <n v="3"/>
    <n v="4"/>
    <s v="4, satisfecho"/>
    <s v="Mejorado"/>
    <m/>
  </r>
  <r>
    <m/>
    <m/>
    <s v="Ciencias Sociales"/>
    <d v="2020-05-19T17:43:00"/>
    <s v="Grado y doble grado"/>
    <x v="13"/>
    <s v="Frecuentemente (1 o 2 veces por semana)"/>
    <s v="De vez en cuando (1 o 2 veces al mes)"/>
    <s v="Procuraré buscar la información que necesito fuera de la biblioteca"/>
    <x v="16"/>
    <s v="F. Ciencias de la Documentación"/>
    <s v="F. Derecho (Departamentos,Criminología)"/>
    <m/>
    <m/>
    <m/>
    <m/>
    <m/>
    <m/>
    <s v="Sí"/>
    <s v="Sí"/>
    <n v="5"/>
    <n v="1"/>
    <n v="3"/>
    <n v="5"/>
    <n v="5"/>
    <n v="4"/>
    <n v="4"/>
    <n v="2"/>
    <n v="4"/>
    <n v="3"/>
    <m/>
    <n v="4"/>
    <n v="4"/>
    <n v="4"/>
    <n v="1"/>
    <n v="4"/>
    <s v="No"/>
    <n v="4"/>
    <n v="4"/>
    <s v="Twitter|Facebook|Youtube|Instagram"/>
    <m/>
    <m/>
    <m/>
    <m/>
    <m/>
    <m/>
    <m/>
    <s v="Sí"/>
    <s v="Sí"/>
    <s v="Útil"/>
    <n v="5"/>
    <n v="3"/>
    <s v="4, satisfecho"/>
    <s v="Mejorado"/>
    <s v="Hubo cambios en la página del catálogo cisne en la parte de reservar un libro que, en mi opinión, no está muy claro."/>
  </r>
  <r>
    <m/>
    <m/>
    <s v="Ciencias Sociales"/>
    <d v="2020-05-19T17:42:00"/>
    <s v="Grado y doble grado"/>
    <x v="10"/>
    <s v="Nunca"/>
    <s v="De vez en cuando (1 o 2 veces al mes)"/>
    <s v="Solo haré uso de la biblioteca virtual y de sus recursos electrónicos|Procuraré buscar la información que necesito fuera de la biblioteca"/>
    <x v="24"/>
    <m/>
    <m/>
    <m/>
    <m/>
    <m/>
    <m/>
    <m/>
    <m/>
    <s v="No"/>
    <s v="No"/>
    <n v="1"/>
    <n v="1"/>
    <n v="1"/>
    <n v="2"/>
    <n v="5"/>
    <n v="3"/>
    <n v="5"/>
    <n v="1"/>
    <n v="3"/>
    <n v="3"/>
    <m/>
    <n v="3"/>
    <n v="3"/>
    <n v="2"/>
    <n v="3"/>
    <n v="4"/>
    <s v="No"/>
    <n v="3"/>
    <n v="3"/>
    <s v="Instagram"/>
    <m/>
    <m/>
    <m/>
    <m/>
    <m/>
    <m/>
    <m/>
    <s v="No"/>
    <s v="No"/>
    <m/>
    <n v="3"/>
    <n v="2"/>
    <s v="3, normal"/>
    <s v="Igual"/>
    <m/>
  </r>
  <r>
    <m/>
    <m/>
    <s v="Humanidades"/>
    <d v="2020-05-19T17:41:00"/>
    <s v="Grado y doble grado"/>
    <x v="7"/>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Filología (Clásicas o General)"/>
    <s v="Bibliotecas Municipales de la Comunidad de Madrid"/>
    <m/>
    <m/>
    <m/>
    <m/>
    <m/>
    <s v="Sí"/>
    <s v="Sí"/>
    <n v="5"/>
    <n v="3"/>
    <n v="2"/>
    <n v="5"/>
    <n v="5"/>
    <n v="4"/>
    <n v="5"/>
    <n v="4"/>
    <n v="2"/>
    <n v="4"/>
    <m/>
    <n v="3"/>
    <n v="4"/>
    <n v="5"/>
    <n v="2"/>
    <n v="4"/>
    <s v="No"/>
    <n v="4"/>
    <n v="1"/>
    <s v="Twitter|Youtube|Instagram"/>
    <m/>
    <m/>
    <m/>
    <m/>
    <m/>
    <m/>
    <m/>
    <s v="No"/>
    <s v="No"/>
    <m/>
    <n v="5"/>
    <n v="5"/>
    <s v="4, satisfecho"/>
    <s v="Igual"/>
    <m/>
  </r>
  <r>
    <m/>
    <m/>
    <s v="Humanidades"/>
    <d v="2020-05-19T17:39:00"/>
    <s v="Otros (Universidad para mayores, títulos propios, curso de idiomas, etc)"/>
    <x v="7"/>
    <s v="Frecuentemente (1 o 2 veces por semana)"/>
    <s v="Frecuentemente (1 o 2 veces por semana)"/>
    <s v="Seguiré usando los servicios de la biblioteca con la misma frecuencia que expuse en la pregunta anterior"/>
    <x v="14"/>
    <s v="Biblioteca Maria Zambrano (Filología / Derecho)"/>
    <m/>
    <m/>
    <m/>
    <m/>
    <m/>
    <m/>
    <m/>
    <s v="No"/>
    <s v="Sí"/>
    <m/>
    <m/>
    <m/>
    <n v="3"/>
    <n v="3"/>
    <n v="3"/>
    <n v="4"/>
    <n v="3"/>
    <n v="3"/>
    <m/>
    <m/>
    <n v="3"/>
    <n v="3"/>
    <n v="2"/>
    <n v="3"/>
    <m/>
    <s v="No"/>
    <n v="3"/>
    <m/>
    <s v="No uso ninguna red social"/>
    <m/>
    <m/>
    <m/>
    <m/>
    <m/>
    <m/>
    <m/>
    <s v="No"/>
    <s v="No"/>
    <m/>
    <n v="3"/>
    <n v="3"/>
    <s v="3, normal"/>
    <s v="Mejorado"/>
    <m/>
  </r>
  <r>
    <m/>
    <m/>
    <s v="Humanidades"/>
    <d v="2020-05-19T17:39:00"/>
    <s v="Grado y doble grado"/>
    <x v="5"/>
    <s v="Frecuentemente (1 o 2 veces por semana)"/>
    <s v="De vez en cuando (1 o 2 veces al mes)"/>
    <s v="Solo haré uso de la biblioteca virtual y de sus recursos electrónicos"/>
    <x v="6"/>
    <s v="Biblioteca Maria Zambrano (Filología / Derecho)"/>
    <s v="F. Geografía e Historia"/>
    <m/>
    <m/>
    <m/>
    <m/>
    <m/>
    <m/>
    <s v="No"/>
    <s v="Sí"/>
    <n v="5"/>
    <n v="4"/>
    <n v="4"/>
    <n v="5"/>
    <n v="5"/>
    <n v="4"/>
    <n v="4"/>
    <n v="1"/>
    <n v="4"/>
    <n v="4"/>
    <m/>
    <n v="5"/>
    <n v="5"/>
    <n v="4"/>
    <n v="4"/>
    <n v="5"/>
    <s v="Sí"/>
    <n v="4"/>
    <n v="5"/>
    <s v="Twitter|Youtube|Instagram"/>
    <m/>
    <m/>
    <m/>
    <m/>
    <m/>
    <m/>
    <m/>
    <s v="Sí"/>
    <s v="No"/>
    <m/>
    <n v="5"/>
    <n v="4"/>
    <s v="4, satisfecho"/>
    <s v="Mejorado"/>
    <m/>
  </r>
  <r>
    <m/>
    <m/>
    <s v="Humanidades"/>
    <d v="2020-05-19T17:38:00"/>
    <s v="Máster"/>
    <x v="2"/>
    <s v="Frecuentemente (1 o 2 veces por semana)"/>
    <s v="De vez en cuando (1 o 2 veces al mes)"/>
    <s v="Seguiré usando los servicios de la biblioteca con la misma frecuencia que expuse en la pregunta anterior"/>
    <x v="2"/>
    <s v="F. Geografía e Historia"/>
    <s v="Biblioteca Maria Zambrano (Filología / Derecho)"/>
    <m/>
    <m/>
    <m/>
    <m/>
    <m/>
    <m/>
    <s v="No"/>
    <s v="Sí"/>
    <n v="4"/>
    <n v="3"/>
    <n v="3"/>
    <n v="2"/>
    <n v="2"/>
    <n v="4"/>
    <n v="3"/>
    <n v="3"/>
    <n v="1"/>
    <n v="4"/>
    <m/>
    <n v="4"/>
    <n v="2"/>
    <n v="4"/>
    <n v="4"/>
    <n v="4"/>
    <s v="Sí"/>
    <n v="4"/>
    <n v="1"/>
    <s v="Twitter|Facebook|Youtube|Instagram"/>
    <m/>
    <m/>
    <m/>
    <m/>
    <m/>
    <m/>
    <m/>
    <s v="Sí"/>
    <s v="Sí"/>
    <s v="Poco útil"/>
    <n v="4"/>
    <n v="2"/>
    <s v="4, satisfecho"/>
    <s v="Mejorado"/>
    <m/>
  </r>
  <r>
    <m/>
    <m/>
    <s v="Ciencias Experimentales"/>
    <d v="2020-05-19T17:38:00"/>
    <s v="Grado y doble grado"/>
    <x v="26"/>
    <s v="De vez en cuando (1 o 2 veces al mes)"/>
    <s v="De vez en cuando (1 o 2 veces al mes)"/>
    <s v="Seguiré usando los servicios de la biblioteca con la misma frecuencia que expuse en la pregunta anterior"/>
    <x v="26"/>
    <s v="F. Ciencias Matemáticas"/>
    <m/>
    <s v="Bibliotecas de la Comunidad de Madrid"/>
    <m/>
    <m/>
    <m/>
    <m/>
    <m/>
    <s v="Sí"/>
    <s v="Sí"/>
    <n v="2"/>
    <n v="1"/>
    <n v="2"/>
    <n v="1"/>
    <n v="5"/>
    <n v="5"/>
    <n v="5"/>
    <n v="1"/>
    <n v="4"/>
    <n v="5"/>
    <m/>
    <n v="3"/>
    <n v="5"/>
    <n v="2"/>
    <n v="5"/>
    <n v="5"/>
    <s v="Sí"/>
    <n v="5"/>
    <n v="4"/>
    <s v="Twitter|Youtube|Instagram"/>
    <m/>
    <m/>
    <m/>
    <m/>
    <m/>
    <m/>
    <m/>
    <s v="Sí"/>
    <s v="No"/>
    <m/>
    <n v="5"/>
    <n v="5"/>
    <s v="5, muy satisfecho"/>
    <s v="Mejorado"/>
    <m/>
  </r>
  <r>
    <m/>
    <m/>
    <s v="Ciencias de la Salud"/>
    <d v="2020-05-19T17:38:00"/>
    <s v="Grado y doble grado"/>
    <x v="12"/>
    <s v="Frecuentemente (1 o 2 veces por semana)"/>
    <s v="Frecuentemente (1 o 2 veces por semana)"/>
    <s v="Tengo que ir necesariamente para consultar los documentos que están ubicados en la biblioteca|Procuraré buscar la información que necesito fuera de la biblioteca"/>
    <x v="15"/>
    <s v="F. Farmacia"/>
    <s v="F. Medicina"/>
    <m/>
    <m/>
    <m/>
    <m/>
    <m/>
    <m/>
    <s v="Sí"/>
    <s v="Sí"/>
    <n v="5"/>
    <n v="4"/>
    <n v="4"/>
    <n v="2"/>
    <n v="4"/>
    <n v="4"/>
    <n v="5"/>
    <n v="4"/>
    <n v="4"/>
    <n v="4"/>
    <m/>
    <n v="4"/>
    <n v="5"/>
    <n v="3"/>
    <n v="4"/>
    <n v="3"/>
    <s v="No"/>
    <n v="4"/>
    <n v="3"/>
    <s v="Twitter"/>
    <m/>
    <m/>
    <m/>
    <m/>
    <m/>
    <m/>
    <m/>
    <s v="No"/>
    <s v="No"/>
    <m/>
    <n v="5"/>
    <n v="5"/>
    <s v="4, satisfecho"/>
    <s v="Igual"/>
    <m/>
  </r>
  <r>
    <m/>
    <m/>
    <s v="Humanidades"/>
    <d v="2020-05-19T17:37:00"/>
    <s v="Grado y doble grado"/>
    <x v="5"/>
    <s v="Frecuentemente (1 o 2 veces por semana)"/>
    <s v="Frecuentemente (1 o 2 veces por semana)"/>
    <s v="Creo que voy a acudir con menos frecuencia a la biblioteca y usaré más la biblioteca virtual|Solo haré uso de la biblioteca virtual y de sus recursos electrónicos|Procuraré buscar la información que necesito fuera de la biblioteca"/>
    <x v="10"/>
    <s v="F. Filosofía"/>
    <s v="F. Geografía e Historia"/>
    <m/>
    <m/>
    <m/>
    <m/>
    <m/>
    <m/>
    <s v="No"/>
    <s v="No"/>
    <n v="5"/>
    <n v="1"/>
    <n v="3"/>
    <n v="2"/>
    <n v="5"/>
    <n v="3"/>
    <n v="3"/>
    <n v="1"/>
    <n v="5"/>
    <n v="5"/>
    <m/>
    <n v="1"/>
    <n v="5"/>
    <n v="5"/>
    <n v="1"/>
    <n v="5"/>
    <s v="Sí"/>
    <n v="5"/>
    <n v="1"/>
    <s v="No uso ninguna red social"/>
    <m/>
    <m/>
    <m/>
    <m/>
    <m/>
    <m/>
    <m/>
    <s v="No"/>
    <s v="No"/>
    <m/>
    <n v="2"/>
    <n v="2"/>
    <s v="4, satisfecho"/>
    <s v="Mejorado"/>
    <s v="Deberían existir mas copias fisicas o online de libros clave que a menudo no han sido devueltos o estan perdidos o en mal estado y no son repuestos."/>
  </r>
  <r>
    <m/>
    <m/>
    <s v="Ciencias de la Salud"/>
    <d v="2020-05-19T17:36:00"/>
    <s v="Grado y doble grado"/>
    <x v="15"/>
    <s v="Solo en época de exámenes"/>
    <s v="Muy frecuentemente (3 o más veces por semana)"/>
    <s v="Seguiré usando los servicios de la biblioteca con la misma frecuencia que expuse en la pregunta anterior"/>
    <x v="5"/>
    <s v="F. Medicina"/>
    <s v="Biblioteca Maria Zambrano (Filología / Derecho)"/>
    <s v="Biblioteca municipal José hierro"/>
    <m/>
    <m/>
    <m/>
    <m/>
    <m/>
    <s v="No"/>
    <s v="Sí"/>
    <n v="3"/>
    <n v="1"/>
    <n v="5"/>
    <n v="2"/>
    <n v="5"/>
    <n v="2"/>
    <n v="5"/>
    <n v="2"/>
    <n v="5"/>
    <n v="5"/>
    <m/>
    <n v="3"/>
    <n v="4"/>
    <n v="4"/>
    <n v="3"/>
    <n v="3"/>
    <s v="No"/>
    <n v="3"/>
    <n v="3"/>
    <s v="Instagram"/>
    <m/>
    <m/>
    <m/>
    <m/>
    <m/>
    <m/>
    <m/>
    <s v="Sí"/>
    <s v="Sí"/>
    <s v="Muy útil"/>
    <n v="4"/>
    <n v="4"/>
    <s v="4, satisfecho"/>
    <s v="Igual"/>
    <m/>
  </r>
  <r>
    <m/>
    <m/>
    <s v="Humanidades"/>
    <d v="2020-05-19T17:36:00"/>
    <s v="Doctorado"/>
    <x v="6"/>
    <s v="De vez en cuando (1 o 2 veces al mes)"/>
    <s v="Frecuentemente (1 o 2 veces por semana)"/>
    <s v="Seguiré usando los servicios de la biblioteca con la misma frecuencia que expuse en la pregunta anterior"/>
    <x v="7"/>
    <s v="Biblioteca Maria Zambrano (Filología / Derecho)"/>
    <s v="F. Ciencias de la Información"/>
    <m/>
    <m/>
    <m/>
    <m/>
    <m/>
    <m/>
    <s v="No"/>
    <s v="No"/>
    <n v="2"/>
    <n v="2"/>
    <n v="2"/>
    <n v="4"/>
    <n v="1"/>
    <n v="4"/>
    <n v="1"/>
    <n v="1"/>
    <n v="4"/>
    <n v="4"/>
    <m/>
    <n v="3"/>
    <n v="5"/>
    <n v="3"/>
    <n v="3"/>
    <n v="3"/>
    <s v="Sí"/>
    <n v="3"/>
    <n v="3"/>
    <s v="Youtube|No uso ninguna red social"/>
    <m/>
    <m/>
    <m/>
    <m/>
    <m/>
    <m/>
    <m/>
    <s v="Sí"/>
    <s v="Sí"/>
    <s v="Útil"/>
    <n v="4"/>
    <n v="5"/>
    <s v="5, muy satisfecho"/>
    <s v="Igual"/>
    <m/>
  </r>
  <r>
    <m/>
    <m/>
    <s v="Ciencias de la Salud"/>
    <d v="2020-05-19T17:36:00"/>
    <s v="Grado y doble grado"/>
    <x v="9"/>
    <s v="Frecuentemente (1 o 2 veces por semana)"/>
    <s v="Solo en época de exámenes"/>
    <s v="Seguiré usando los servicios de la biblioteca con la misma frecuencia que expuse en la pregunta anterior"/>
    <x v="8"/>
    <s v="F. Farmacia"/>
    <s v="F. Medicina"/>
    <s v="Los del colegio mayor"/>
    <m/>
    <m/>
    <m/>
    <m/>
    <m/>
    <s v="No"/>
    <s v="No"/>
    <n v="4"/>
    <n v="3"/>
    <n v="3"/>
    <n v="2"/>
    <n v="3"/>
    <n v="4"/>
    <n v="3"/>
    <n v="4"/>
    <n v="4"/>
    <n v="3"/>
    <m/>
    <n v="4"/>
    <n v="4"/>
    <n v="4"/>
    <n v="3"/>
    <n v="4"/>
    <s v="Sí"/>
    <n v="4"/>
    <n v="4"/>
    <s v="Twitter|Facebook|Instagram"/>
    <m/>
    <m/>
    <m/>
    <m/>
    <m/>
    <m/>
    <m/>
    <s v="Sí"/>
    <s v="No"/>
    <m/>
    <n v="4"/>
    <n v="4"/>
    <s v="4, satisfecho"/>
    <s v="Mejorado"/>
    <m/>
  </r>
  <r>
    <m/>
    <m/>
    <s v="Ciencias de la Salud"/>
    <d v="2020-05-19T17:35:00"/>
    <s v="Grado y doble grado"/>
    <x v="12"/>
    <s v="Frecuentemente (1 o 2 veces por semana)"/>
    <s v="Frecuentemente (1 o 2 veces por semana)"/>
    <s v="Solo haré uso de la biblioteca virtual y de sus recursos electrónicos"/>
    <x v="15"/>
    <s v="F. Educación - Centro de Formación del Profesorado"/>
    <s v="F. Medicina"/>
    <m/>
    <m/>
    <m/>
    <m/>
    <m/>
    <m/>
    <s v="No"/>
    <s v="Sí"/>
    <n v="2"/>
    <n v="5"/>
    <n v="3"/>
    <n v="2"/>
    <n v="5"/>
    <n v="5"/>
    <n v="4"/>
    <n v="3"/>
    <n v="5"/>
    <n v="5"/>
    <m/>
    <n v="5"/>
    <n v="5"/>
    <n v="3"/>
    <n v="5"/>
    <n v="5"/>
    <s v="Sí"/>
    <n v="4"/>
    <n v="4"/>
    <s v="Twitter|Youtube|Instagram"/>
    <m/>
    <m/>
    <m/>
    <m/>
    <m/>
    <m/>
    <m/>
    <s v="Sí"/>
    <s v="Sí"/>
    <m/>
    <n v="5"/>
    <n v="5"/>
    <s v="4, satisfecho"/>
    <s v="Igual"/>
    <s v="Muchos artículos de PubMed están restringidos, antes de la situación actual."/>
  </r>
  <r>
    <m/>
    <m/>
    <s v="Ciencias Experimentales"/>
    <d v="2020-05-19T17:35:00"/>
    <s v="Grado y doble grado"/>
    <x v="20"/>
    <s v="Solo en época de exámenes"/>
    <s v="Nunca"/>
    <s v="Seguiré usando los servicios de la biblioteca con la misma frecuencia que expuse en la pregunta anterior"/>
    <x v="20"/>
    <m/>
    <m/>
    <m/>
    <m/>
    <m/>
    <m/>
    <m/>
    <m/>
    <s v="Sí"/>
    <s v="Sí"/>
    <n v="1"/>
    <n v="1"/>
    <n v="1"/>
    <n v="1"/>
    <n v="3"/>
    <n v="5"/>
    <n v="3"/>
    <n v="3"/>
    <n v="3"/>
    <n v="3"/>
    <m/>
    <n v="3"/>
    <n v="3"/>
    <n v="1"/>
    <n v="1"/>
    <n v="1"/>
    <s v="Sí"/>
    <n v="4"/>
    <n v="3"/>
    <s v="Twitter|Youtube|Instagram"/>
    <m/>
    <m/>
    <m/>
    <m/>
    <m/>
    <m/>
    <m/>
    <s v="Sí"/>
    <s v="No"/>
    <m/>
    <n v="3"/>
    <n v="3"/>
    <s v="3, normal"/>
    <s v="Igual"/>
    <m/>
  </r>
  <r>
    <m/>
    <m/>
    <s v="Ciencias Sociales"/>
    <d v="2020-05-19T17:33:00"/>
    <s v="Grado y doble grado"/>
    <x v="11"/>
    <s v="Frecuentemente (1 o 2 veces por semana)"/>
    <s v="De vez en cuando (1 o 2 veces al mes)"/>
    <s v="Seguiré usando los servicios de la biblioteca con la misma frecuencia que expuse en la pregunta anterior"/>
    <x v="13"/>
    <m/>
    <m/>
    <s v="Biblioteca universitaria ESIC"/>
    <m/>
    <m/>
    <m/>
    <m/>
    <m/>
    <s v="No"/>
    <s v="Sí"/>
    <n v="5"/>
    <n v="1"/>
    <n v="5"/>
    <n v="4"/>
    <n v="4"/>
    <n v="5"/>
    <n v="5"/>
    <n v="4"/>
    <n v="4"/>
    <n v="3"/>
    <m/>
    <n v="5"/>
    <n v="4"/>
    <n v="5"/>
    <n v="5"/>
    <n v="5"/>
    <s v="Sí"/>
    <n v="5"/>
    <n v="5"/>
    <s v="Facebook|Youtube|Instagram"/>
    <m/>
    <m/>
    <m/>
    <m/>
    <m/>
    <m/>
    <m/>
    <s v="Sí"/>
    <s v="No"/>
    <m/>
    <n v="5"/>
    <n v="5"/>
    <s v="5, muy satisfecho"/>
    <s v="Mejorado mucho"/>
    <m/>
  </r>
  <r>
    <m/>
    <m/>
    <s v="Humanidades"/>
    <d v="2020-05-19T17:32:00"/>
    <s v="Otros (Universidad para mayores, títulos propios, curso de idiomas, etc)"/>
    <x v="7"/>
    <s v="De vez en cuando (1 o 2 veces al mes)"/>
    <s v="De vez en cuando (1 o 2 veces al mes)"/>
    <s v="Creo que voy a acudir con menos frecuencia a la biblioteca y usaré más la biblioteca virtual"/>
    <x v="8"/>
    <m/>
    <m/>
    <m/>
    <m/>
    <m/>
    <m/>
    <m/>
    <m/>
    <s v="No"/>
    <s v="Sí"/>
    <n v="4"/>
    <m/>
    <m/>
    <m/>
    <n v="4"/>
    <n v="3"/>
    <n v="4"/>
    <m/>
    <m/>
    <m/>
    <m/>
    <m/>
    <m/>
    <n v="4"/>
    <n v="4"/>
    <n v="4"/>
    <s v="No"/>
    <n v="3"/>
    <n v="3"/>
    <s v="Twitter|Facebook|Youtube"/>
    <m/>
    <m/>
    <m/>
    <m/>
    <m/>
    <m/>
    <m/>
    <s v="No"/>
    <s v="No"/>
    <m/>
    <n v="3"/>
    <n v="4"/>
    <s v="4, satisfecho"/>
    <s v="Mejorado"/>
    <m/>
  </r>
  <r>
    <m/>
    <m/>
    <s v="Ciencias Experimentales"/>
    <d v="2020-05-19T17:31:00"/>
    <s v="Grado y doble grado"/>
    <x v="1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x v="17"/>
    <s v="Biblioteca Maria Zambrano (Filología / Derecho)"/>
    <m/>
    <s v="Biblioteca Isaac Albéniz. Parla, Madrid."/>
    <m/>
    <m/>
    <m/>
    <m/>
    <m/>
    <s v="Sí"/>
    <s v="Sí"/>
    <n v="5"/>
    <n v="1"/>
    <n v="5"/>
    <n v="1"/>
    <n v="5"/>
    <n v="5"/>
    <n v="5"/>
    <n v="3"/>
    <n v="4"/>
    <n v="4"/>
    <m/>
    <n v="2"/>
    <n v="5"/>
    <n v="3"/>
    <n v="3"/>
    <n v="4"/>
    <s v="No"/>
    <n v="4"/>
    <n v="1"/>
    <s v="Twitter|Youtube|Instagram"/>
    <m/>
    <m/>
    <m/>
    <m/>
    <m/>
    <m/>
    <m/>
    <s v="No"/>
    <s v="No"/>
    <m/>
    <n v="5"/>
    <n v="5"/>
    <s v="4, satisfecho"/>
    <s v="Mejorado mucho"/>
    <s v="Mi sugerencia va dirigida a la biblioteca de la Facultad de Ciencias Químicas y sus instalaciones. Resulta incómodo estudiar allí pues la calefacción no funciona correctamente. En Invierno hace mucho frío y en verano hace mucho calor hasta que ponen el aire acondicionado y te congelas. Espero que se pueda solucionar. Gracias."/>
  </r>
  <r>
    <m/>
    <m/>
    <s v="Ciencias Experimentales"/>
    <d v="2020-05-19T17:31:00"/>
    <s v="Grado y doble grado"/>
    <x v="26"/>
    <s v="Frecuentemente (1 o 2 veces por semana)"/>
    <s v="Nunca"/>
    <s v="Seguiré usando los servicios de la biblioteca con la misma frecuencia que expuse en la pregunta anterior"/>
    <x v="26"/>
    <m/>
    <m/>
    <m/>
    <m/>
    <m/>
    <m/>
    <m/>
    <m/>
    <s v="No"/>
    <s v="No"/>
    <n v="2"/>
    <n v="1"/>
    <n v="1"/>
    <n v="1"/>
    <n v="5"/>
    <n v="5"/>
    <n v="5"/>
    <n v="1"/>
    <n v="4"/>
    <n v="5"/>
    <m/>
    <n v="5"/>
    <n v="5"/>
    <n v="4"/>
    <n v="4"/>
    <n v="5"/>
    <s v="Sí"/>
    <n v="4"/>
    <n v="4"/>
    <s v="Twitter|Youtube|Instagram"/>
    <m/>
    <m/>
    <m/>
    <m/>
    <m/>
    <m/>
    <m/>
    <s v="No"/>
    <s v="No"/>
    <m/>
    <n v="5"/>
    <n v="5"/>
    <s v="4, satisfecho"/>
    <s v="Igual"/>
    <m/>
  </r>
  <r>
    <m/>
    <m/>
    <s v="Humanidades"/>
    <d v="2020-05-19T17:30:00"/>
    <s v="Grado y doble grado"/>
    <x v="7"/>
    <s v="Frecuentemente (1 o 2 veces por semana)"/>
    <s v="Muy frecuentemente (3 o más veces por semana)"/>
    <s v="Tengo que ir necesariamente para consultar los documentos que están ubicados en la biblioteca"/>
    <x v="14"/>
    <s v="Biblioteca Maria Zambrano (Filología / Derecho)"/>
    <s v="F. Filosofía"/>
    <m/>
    <m/>
    <m/>
    <m/>
    <m/>
    <m/>
    <s v="Sí"/>
    <s v="Sí"/>
    <n v="5"/>
    <n v="2"/>
    <n v="5"/>
    <n v="3"/>
    <n v="4"/>
    <n v="4"/>
    <n v="4"/>
    <n v="4"/>
    <n v="3"/>
    <n v="5"/>
    <m/>
    <n v="4"/>
    <n v="4"/>
    <n v="5"/>
    <n v="4"/>
    <n v="5"/>
    <s v="No"/>
    <n v="4"/>
    <n v="4"/>
    <s v="Youtube"/>
    <m/>
    <m/>
    <m/>
    <m/>
    <m/>
    <m/>
    <m/>
    <s v="Sí"/>
    <s v="No"/>
    <m/>
    <n v="5"/>
    <n v="5"/>
    <s v="5, muy satisfecho"/>
    <s v="Mejorado"/>
    <m/>
  </r>
  <r>
    <m/>
    <m/>
    <s v="Ciencias Sociales"/>
    <d v="2020-05-19T17:30:00"/>
    <s v="Grado y doble grado"/>
    <x v="11"/>
    <s v="Frecuentemente (1 o 2 veces por semana)"/>
    <s v="De vez en cuando (1 o 2 veces al mes)"/>
    <s v="Procuraré buscar la información que necesito fuera de la biblioteca"/>
    <x v="13"/>
    <m/>
    <m/>
    <m/>
    <m/>
    <m/>
    <m/>
    <m/>
    <m/>
    <s v="No"/>
    <s v="Sí"/>
    <n v="2"/>
    <n v="1"/>
    <n v="1"/>
    <n v="5"/>
    <n v="3"/>
    <n v="5"/>
    <n v="2"/>
    <n v="3"/>
    <n v="1"/>
    <n v="2"/>
    <m/>
    <n v="3"/>
    <n v="2"/>
    <n v="1"/>
    <n v="1"/>
    <n v="2"/>
    <s v="No"/>
    <n v="2"/>
    <n v="1"/>
    <s v="No uso ninguna red social"/>
    <m/>
    <m/>
    <m/>
    <m/>
    <m/>
    <m/>
    <m/>
    <s v="Sí"/>
    <s v="No"/>
    <m/>
    <n v="3"/>
    <n v="1"/>
    <s v="2, insatisfecho"/>
    <s v="Igual"/>
    <m/>
  </r>
  <r>
    <m/>
    <m/>
    <s v="Humanidades"/>
    <d v="2020-05-19T17:29:00"/>
    <s v="Grado y doble grado"/>
    <x v="7"/>
    <s v="De vez en cuando (1 o 2 veces al mes)"/>
    <s v="De vez en cuando (1 o 2 veces al mes)"/>
    <s v="Seguiré usando los servicios de la biblioteca con la misma frecuencia que expuse en la pregunta anterior"/>
    <x v="8"/>
    <s v="F. Geografía e Historia"/>
    <m/>
    <s v="Biblioteca Comunidad de Madrid"/>
    <m/>
    <m/>
    <m/>
    <m/>
    <m/>
    <s v="No"/>
    <s v="No"/>
    <n v="5"/>
    <n v="1"/>
    <n v="3"/>
    <n v="3"/>
    <n v="4"/>
    <n v="2"/>
    <n v="2"/>
    <n v="3"/>
    <n v="3"/>
    <n v="5"/>
    <m/>
    <n v="3"/>
    <n v="3"/>
    <n v="4"/>
    <n v="3"/>
    <n v="3"/>
    <s v="No"/>
    <n v="3"/>
    <n v="2"/>
    <s v="Twitter|Facebook"/>
    <m/>
    <m/>
    <m/>
    <m/>
    <m/>
    <m/>
    <m/>
    <s v="No"/>
    <s v="No"/>
    <m/>
    <n v="4"/>
    <n v="4"/>
    <s v="3, normal"/>
    <s v="Igual"/>
    <m/>
  </r>
  <r>
    <m/>
    <m/>
    <s v="Ciencias Sociales"/>
    <d v="2020-05-19T17:27:00"/>
    <s v="Grado y doble grado"/>
    <x v="10"/>
    <s v="Frecuentemente (1 o 2 veces por semana)"/>
    <s v="De vez en cuando (1 o 2 veces al mes)"/>
    <s v="Seguiré usando los servicios de la biblioteca con la misma frecuencia que expuse en la pregunta anterior"/>
    <x v="8"/>
    <s v="F. Enfermería, Fisioterapia y Podología"/>
    <m/>
    <m/>
    <m/>
    <m/>
    <m/>
    <m/>
    <m/>
    <s v="No"/>
    <s v="No"/>
    <n v="1"/>
    <n v="5"/>
    <n v="5"/>
    <n v="1"/>
    <n v="5"/>
    <n v="5"/>
    <n v="5"/>
    <n v="2"/>
    <n v="2"/>
    <n v="4"/>
    <m/>
    <n v="3"/>
    <n v="3"/>
    <n v="2"/>
    <n v="5"/>
    <n v="2"/>
    <s v="Sí"/>
    <n v="4"/>
    <n v="3"/>
    <s v="No uso ninguna red social"/>
    <m/>
    <m/>
    <m/>
    <m/>
    <m/>
    <m/>
    <m/>
    <s v="No"/>
    <s v="No"/>
    <m/>
    <n v="5"/>
    <n v="5"/>
    <s v="4, satisfecho"/>
    <s v="Mejorado"/>
    <m/>
  </r>
  <r>
    <m/>
    <m/>
    <s v="Ciencias de la Salud"/>
    <d v="2020-05-19T17:27:00"/>
    <s v="Grado y doble grado"/>
    <x v="12"/>
    <s v="De vez en cuando (1 o 2 veces al mes)"/>
    <s v="De vez en cuando (1 o 2 veces al mes)"/>
    <s v="Seguiré usando los servicios de la biblioteca con la misma frecuencia que expuse en la pregunta anterior"/>
    <x v="15"/>
    <s v="F. Ciencias Políticas y Sociología"/>
    <s v="F. Ciencias de la Información"/>
    <m/>
    <m/>
    <m/>
    <m/>
    <m/>
    <m/>
    <s v="Sí"/>
    <s v="Sí"/>
    <n v="3"/>
    <n v="3"/>
    <n v="3"/>
    <n v="1"/>
    <n v="5"/>
    <n v="4"/>
    <n v="4"/>
    <n v="3"/>
    <n v="4"/>
    <n v="3"/>
    <m/>
    <n v="2"/>
    <n v="4"/>
    <n v="3"/>
    <n v="2"/>
    <n v="3"/>
    <s v="No"/>
    <n v="3"/>
    <n v="4"/>
    <s v="Youtube|Instagram"/>
    <m/>
    <m/>
    <m/>
    <m/>
    <m/>
    <m/>
    <m/>
    <s v="Sí"/>
    <s v="No"/>
    <m/>
    <n v="3"/>
    <n v="4"/>
    <s v="4, satisfecho"/>
    <s v="Igual"/>
    <m/>
  </r>
  <r>
    <m/>
    <m/>
    <s v="Humanidades"/>
    <d v="2020-05-19T17:26:00"/>
    <s v="Grado y doble grado"/>
    <x v="7"/>
    <s v="Muy frecuentemente (3 o más veces por semana)"/>
    <s v="Muy frecuentemente (3 o más veces por semana)"/>
    <s v="Creo que voy a acudir con menos frecuencia a la biblioteca y usaré más la biblioteca virtual"/>
    <x v="14"/>
    <s v="Biblioteca Maria Zambrano (Filología / Derecho)"/>
    <s v="F. Filosofía"/>
    <m/>
    <m/>
    <m/>
    <m/>
    <m/>
    <m/>
    <s v="Sí"/>
    <s v="Sí"/>
    <n v="3"/>
    <n v="2"/>
    <n v="3"/>
    <n v="1"/>
    <n v="4"/>
    <n v="5"/>
    <n v="5"/>
    <n v="5"/>
    <n v="1"/>
    <n v="4"/>
    <m/>
    <n v="4"/>
    <n v="4"/>
    <n v="4"/>
    <n v="4"/>
    <n v="4"/>
    <s v="Sí"/>
    <n v="4"/>
    <n v="2"/>
    <s v="Youtube|Instagram"/>
    <m/>
    <m/>
    <m/>
    <m/>
    <m/>
    <m/>
    <m/>
    <s v="Sí"/>
    <s v="Sí"/>
    <s v="Normal"/>
    <n v="3"/>
    <n v="3"/>
    <s v="4, satisfecho"/>
    <s v="Mejorado"/>
    <m/>
  </r>
  <r>
    <m/>
    <m/>
    <s v="Humanidades"/>
    <d v="2020-05-19T17:26:00"/>
    <s v="Grado y doble grado"/>
    <x v="7"/>
    <s v="Frecuentemente (1 o 2 veces por semana)"/>
    <s v="Frecuentemente (1 o 2 veces por semana)"/>
    <s v="Seguiré usando los servicios de la biblioteca con la misma frecuencia que expuse en la pregunta anterior"/>
    <x v="8"/>
    <s v="F. Geografía e Historia"/>
    <s v="F. Filosofía"/>
    <s v="Bibliotecas que se ubiquen en el municipio en el que resido o bibliotecas en el centro de Madrid: Eugenio Trías, BNE, etc."/>
    <m/>
    <m/>
    <m/>
    <m/>
    <m/>
    <s v="Sí"/>
    <s v="Sí"/>
    <n v="5"/>
    <n v="3"/>
    <n v="4"/>
    <n v="2"/>
    <n v="3"/>
    <n v="3"/>
    <n v="3"/>
    <n v="2"/>
    <n v="4"/>
    <n v="4"/>
    <m/>
    <n v="3"/>
    <n v="3"/>
    <n v="2"/>
    <n v="3"/>
    <n v="3"/>
    <s v="No"/>
    <n v="4"/>
    <n v="2"/>
    <s v="Twitter|Instagram"/>
    <m/>
    <m/>
    <m/>
    <m/>
    <m/>
    <m/>
    <m/>
    <s v="Sí"/>
    <s v="No"/>
    <m/>
    <n v="5"/>
    <n v="5"/>
    <s v="4, satisfecho"/>
    <s v="Mejorado"/>
    <m/>
  </r>
  <r>
    <m/>
    <m/>
    <s v="Ciencias Experimentales"/>
    <d v="2020-05-19T17:26:00"/>
    <s v="Grado y doble grado"/>
    <x v="8"/>
    <s v="Frecuentemente (1 o 2 veces por semana)"/>
    <s v="Nunca"/>
    <s v="Ir a la biblioteca en periodo de exámenes todos los días"/>
    <x v="12"/>
    <s v="Biblioteca Maria Zambrano (Filología / Derecho)"/>
    <s v="F. Ciencias Físicas"/>
    <s v="Salas de estudio de centros culturales"/>
    <m/>
    <m/>
    <m/>
    <m/>
    <m/>
    <s v="Sí"/>
    <s v="Sí"/>
    <n v="3"/>
    <n v="1"/>
    <n v="3"/>
    <n v="4"/>
    <n v="5"/>
    <n v="2"/>
    <n v="5"/>
    <n v="1"/>
    <n v="2"/>
    <n v="3"/>
    <m/>
    <n v="3"/>
    <n v="4"/>
    <n v="2"/>
    <n v="2"/>
    <n v="4"/>
    <s v="Sí"/>
    <n v="3"/>
    <n v="3"/>
    <s v="Twitter|Facebook|Youtube|Instagram"/>
    <m/>
    <m/>
    <m/>
    <m/>
    <m/>
    <m/>
    <m/>
    <s v="Sí"/>
    <s v="Sí"/>
    <s v="Normal"/>
    <n v="4"/>
    <n v="5"/>
    <s v="4, satisfecho"/>
    <s v="Mejorado"/>
    <m/>
  </r>
  <r>
    <m/>
    <m/>
    <s v="Humanidades"/>
    <d v="2020-05-19T17:24:00"/>
    <s v="Grado y doble grado"/>
    <x v="3"/>
    <s v="De vez en cuando (1 o 2 veces al mes)"/>
    <s v="De vez en cuando (1 o 2 veces al mes)"/>
    <s v="Seguiré usando los servicios de la biblioteca con la misma frecuencia que expuse en la pregunta anterior"/>
    <x v="3"/>
    <s v="F. Ciencias de la Información"/>
    <m/>
    <m/>
    <m/>
    <m/>
    <m/>
    <m/>
    <m/>
    <s v="Sí"/>
    <s v="No"/>
    <n v="4"/>
    <n v="2"/>
    <n v="2"/>
    <n v="3"/>
    <n v="4"/>
    <n v="4"/>
    <n v="4"/>
    <n v="1"/>
    <n v="3"/>
    <n v="3"/>
    <m/>
    <n v="3"/>
    <n v="4"/>
    <n v="4"/>
    <m/>
    <m/>
    <s v="No"/>
    <n v="2"/>
    <m/>
    <s v="Youtube|Instagram"/>
    <m/>
    <m/>
    <m/>
    <m/>
    <m/>
    <m/>
    <m/>
    <s v="Sí"/>
    <s v="Sí"/>
    <s v="Normal"/>
    <n v="5"/>
    <n v="5"/>
    <s v="4, satisfecho"/>
    <s v="Mejorado"/>
    <m/>
  </r>
  <r>
    <m/>
    <m/>
    <s v="Humanidades"/>
    <d v="2020-05-19T17:24:00"/>
    <s v="Grado y doble grado"/>
    <x v="6"/>
    <s v="Frecuentemente (1 o 2 veces por semana)"/>
    <s v="De vez en cuando (1 o 2 veces al mes)"/>
    <s v="Tengo que ir necesariamente para consultar los documentos que están ubicados en la biblioteca"/>
    <x v="8"/>
    <s v="F. Filología (Clásicas o General)"/>
    <s v="F. Filosofía"/>
    <m/>
    <m/>
    <m/>
    <m/>
    <m/>
    <m/>
    <s v="No"/>
    <s v="Sí"/>
    <n v="2"/>
    <n v="3"/>
    <n v="2"/>
    <n v="3"/>
    <n v="5"/>
    <n v="5"/>
    <n v="5"/>
    <n v="1"/>
    <n v="2"/>
    <n v="4"/>
    <m/>
    <n v="2"/>
    <n v="3"/>
    <n v="2"/>
    <n v="4"/>
    <n v="3"/>
    <s v="No"/>
    <n v="2"/>
    <n v="2"/>
    <s v="Twitter|Instagram"/>
    <m/>
    <m/>
    <m/>
    <m/>
    <m/>
    <m/>
    <m/>
    <s v="No"/>
    <s v="No"/>
    <m/>
    <n v="4"/>
    <n v="4"/>
    <s v="4, satisfecho"/>
    <s v="Mejorado"/>
    <m/>
  </r>
  <r>
    <m/>
    <m/>
    <s v="Ciencias Sociales"/>
    <d v="2020-05-19T17:23:00"/>
    <s v="Máster"/>
    <x v="13"/>
    <s v="Frecuentemente (1 o 2 veces por semana)"/>
    <s v="Solo en época de exámenes"/>
    <s v="Creo que voy a acudir con menos frecuencia a la biblioteca y usaré más la biblioteca virtual"/>
    <x v="16"/>
    <s v="Biblioteca Maria Zambrano (Filología / Derecho)"/>
    <m/>
    <m/>
    <m/>
    <m/>
    <m/>
    <m/>
    <m/>
    <s v="No"/>
    <s v="No"/>
    <m/>
    <m/>
    <m/>
    <m/>
    <m/>
    <m/>
    <m/>
    <m/>
    <m/>
    <m/>
    <m/>
    <m/>
    <m/>
    <m/>
    <m/>
    <m/>
    <m/>
    <m/>
    <m/>
    <m/>
    <m/>
    <m/>
    <m/>
    <m/>
    <m/>
    <m/>
    <m/>
    <m/>
    <m/>
    <m/>
    <m/>
    <m/>
    <m/>
    <m/>
    <m/>
  </r>
  <r>
    <m/>
    <m/>
    <s v="Ciencias de la Salud"/>
    <d v="2020-05-19T17:21:00"/>
    <s v="Grado y doble grado"/>
    <x v="9"/>
    <s v="Muy frecuentemente (3 o más veces por semana)"/>
    <s v="De vez en cuando (1 o 2 veces al mes)"/>
    <s v="Seguiré usando los servicios de la biblioteca con la misma frecuencia que expuse en la pregunta anterior"/>
    <x v="4"/>
    <s v="F. Farmacia"/>
    <s v="Biblioteca Maria Zambrano (Filología / Derecho)"/>
    <s v="Biblioteca Miguel de Cervantes"/>
    <m/>
    <m/>
    <m/>
    <m/>
    <m/>
    <s v="No"/>
    <s v="Sí"/>
    <n v="3"/>
    <n v="1"/>
    <n v="3"/>
    <n v="1"/>
    <n v="5"/>
    <n v="1"/>
    <n v="4"/>
    <n v="1"/>
    <n v="3"/>
    <n v="5"/>
    <m/>
    <n v="5"/>
    <n v="5"/>
    <n v="5"/>
    <n v="3"/>
    <n v="5"/>
    <s v="No"/>
    <n v="5"/>
    <n v="3"/>
    <s v="Youtube"/>
    <m/>
    <m/>
    <m/>
    <m/>
    <m/>
    <m/>
    <m/>
    <s v="Sí"/>
    <s v="No"/>
    <m/>
    <n v="5"/>
    <n v="5"/>
    <s v="5, muy satisfecho"/>
    <s v="Mejorado"/>
    <m/>
  </r>
  <r>
    <m/>
    <m/>
    <s v="Ciencias Experimentales"/>
    <d v="2020-05-19T17:21:00"/>
    <s v="Grado y doble grado"/>
    <x v="16"/>
    <s v="Muy frecuentemente (3 o más veces por semana)"/>
    <s v="Frecuentemente (1 o 2 veces por semana)"/>
    <s v="Seguiré usando los servicios de la biblioteca con la misma frecuencia que expuse en la pregunta anterior"/>
    <x v="17"/>
    <s v="F. Ciencias Físicas"/>
    <s v="F. Ciencias Matemáticas"/>
    <s v="María Zambrano F. Telecomunicaciones UPM Conde Duque"/>
    <m/>
    <m/>
    <m/>
    <m/>
    <m/>
    <s v="Sí"/>
    <s v="Sí"/>
    <n v="4"/>
    <n v="3"/>
    <n v="3"/>
    <n v="2"/>
    <n v="2"/>
    <n v="5"/>
    <n v="3"/>
    <n v="4"/>
    <n v="3"/>
    <n v="2"/>
    <m/>
    <n v="2"/>
    <n v="3"/>
    <n v="2"/>
    <n v="2"/>
    <n v="3"/>
    <s v="No"/>
    <n v="3"/>
    <n v="2"/>
    <s v="Twitter|Youtube|Instagram"/>
    <m/>
    <m/>
    <m/>
    <m/>
    <m/>
    <m/>
    <m/>
    <s v="No"/>
    <s v="No"/>
    <m/>
    <n v="3"/>
    <n v="3"/>
    <s v="3, normal"/>
    <s v="Igual"/>
    <s v="Mejorar los errores para el acceso a diversas webs a las que se puede acudir por ser miembro de la UCM así como de los programas necesarios para el estudio"/>
  </r>
  <r>
    <m/>
    <m/>
    <s v="Humanidades"/>
    <d v="2020-05-19T17:21:00"/>
    <s v="Máster"/>
    <x v="2"/>
    <s v="Muy frecuentemente (3 o más veces por semana)"/>
    <s v="Frecuentemente (1 o 2 veces por semana)"/>
    <s v="Tengo que ir necesariamente para consultar los documentos que están ubicados en la biblioteca"/>
    <x v="8"/>
    <s v="F. Filología (Clásicas o General)"/>
    <s v="F. Educación - Centro de Formación del Profesorado"/>
    <s v="Bibliotecas Públicas de la Comunidad de Madrid"/>
    <m/>
    <m/>
    <m/>
    <m/>
    <m/>
    <s v="Sí"/>
    <s v="Sí"/>
    <n v="5"/>
    <n v="3"/>
    <n v="4"/>
    <n v="2"/>
    <n v="5"/>
    <n v="5"/>
    <n v="5"/>
    <n v="5"/>
    <n v="5"/>
    <n v="5"/>
    <m/>
    <n v="3"/>
    <n v="2"/>
    <n v="1"/>
    <n v="1"/>
    <n v="3"/>
    <s v="Sí"/>
    <n v="1"/>
    <n v="3"/>
    <s v="Facebook|Youtube"/>
    <m/>
    <m/>
    <m/>
    <m/>
    <m/>
    <m/>
    <m/>
    <s v="Sí"/>
    <s v="Sí"/>
    <m/>
    <n v="5"/>
    <n v="5"/>
    <s v="2, insatisfecho"/>
    <s v="Empeorado mucho"/>
    <s v="Considero que servicio web de la biblioteca ha empeorado muchísimo; el orden, la búsqueda y la descarga se ha llenado de enlaces innecesarios, una biblioteca como la Biblioteca María Zambrano debería estar mejor gestionada y contratar al personal necesario y especializado porque de lo contrario es un edificio bonito pero sin la debida funcionalidad. Se debería invertir más en el mantenimiento y actualización de la plataforma virtual, digitalizar más obras, y valorar el trabajo de los bibliotecarios cuyo personal cada vez está más limitado."/>
  </r>
  <r>
    <m/>
    <m/>
    <s v="Ciencias Experimentales"/>
    <d v="2020-05-19T17:21:00"/>
    <s v="Grado y doble grado"/>
    <x v="20"/>
    <s v="De vez en cuando (1 o 2 veces al mes)"/>
    <s v="Nunca"/>
    <s v="Seguiré usando los servicios de la biblioteca con la misma frecuencia que expuse en la pregunta anterior"/>
    <x v="1"/>
    <s v="F. Ciencias Biológicas"/>
    <m/>
    <m/>
    <m/>
    <m/>
    <m/>
    <m/>
    <m/>
    <s v="No"/>
    <s v="Sí"/>
    <n v="2"/>
    <n v="1"/>
    <n v="1"/>
    <n v="1"/>
    <n v="5"/>
    <n v="5"/>
    <n v="5"/>
    <n v="5"/>
    <n v="2"/>
    <n v="4"/>
    <m/>
    <n v="2"/>
    <n v="3"/>
    <n v="3"/>
    <n v="3"/>
    <n v="3"/>
    <s v="No"/>
    <n v="3"/>
    <n v="3"/>
    <s v="Youtube"/>
    <m/>
    <m/>
    <m/>
    <m/>
    <m/>
    <m/>
    <m/>
    <s v="No"/>
    <m/>
    <m/>
    <n v="4"/>
    <n v="4"/>
    <s v="4, satisfecho"/>
    <s v="Igual"/>
    <m/>
  </r>
  <r>
    <m/>
    <m/>
    <s v="Ciencias de la Salud"/>
    <d v="2020-05-19T17:21:00"/>
    <s v="Grado y doble grado"/>
    <x v="4"/>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x v="4"/>
    <s v="Biblioteca Maria Zambrano (Filología / Derecho)"/>
    <m/>
    <m/>
    <m/>
    <m/>
    <m/>
    <m/>
    <m/>
    <s v="Sí"/>
    <s v="Sí"/>
    <n v="5"/>
    <n v="1"/>
    <n v="5"/>
    <n v="1"/>
    <n v="5"/>
    <n v="5"/>
    <n v="5"/>
    <n v="1"/>
    <n v="4"/>
    <n v="3"/>
    <m/>
    <n v="3"/>
    <n v="3"/>
    <n v="3"/>
    <n v="3"/>
    <n v="2"/>
    <s v="No"/>
    <n v="3"/>
    <n v="3"/>
    <s v="Twitter|Youtube|Instagram"/>
    <m/>
    <m/>
    <m/>
    <m/>
    <m/>
    <m/>
    <m/>
    <s v="No"/>
    <s v="No"/>
    <m/>
    <n v="4"/>
    <n v="4"/>
    <s v="4, satisfecho"/>
    <s v="Mejorado"/>
    <m/>
  </r>
  <r>
    <m/>
    <m/>
    <s v="Ciencias Sociales"/>
    <d v="2020-05-19T17:20:00"/>
    <s v="Máster"/>
    <x v="11"/>
    <s v="Frecuentemente (1 o 2 veces por semana)"/>
    <s v="Muy frecuentemente (3 o más veces por semana)"/>
    <s v="Creo que voy a acudir con menos frecuencia a la biblioteca y usaré más la biblioteca virtual"/>
    <x v="8"/>
    <s v="F. Geografía e Historia"/>
    <m/>
    <m/>
    <m/>
    <m/>
    <m/>
    <m/>
    <m/>
    <s v="No"/>
    <m/>
    <n v="2"/>
    <n v="3"/>
    <n v="5"/>
    <n v="3"/>
    <n v="4"/>
    <n v="5"/>
    <n v="3"/>
    <n v="2"/>
    <n v="2"/>
    <n v="4"/>
    <m/>
    <n v="5"/>
    <n v="4"/>
    <n v="5"/>
    <n v="5"/>
    <n v="5"/>
    <s v="No"/>
    <n v="5"/>
    <n v="2"/>
    <s v="Twitter|Instagram|LinkedIn"/>
    <m/>
    <m/>
    <m/>
    <m/>
    <m/>
    <m/>
    <m/>
    <s v="Sí"/>
    <s v="Sí"/>
    <s v="Muy útil"/>
    <n v="5"/>
    <n v="4"/>
    <s v="4, satisfecho"/>
    <s v="Mejorado"/>
    <m/>
  </r>
  <r>
    <m/>
    <m/>
    <s v="Humanidades"/>
    <d v="2020-05-19T17:19:00"/>
    <s v="Grado y doble grado"/>
    <x v="7"/>
    <s v="Muy frecuentemente (3 o más veces por semana)"/>
    <s v="De vez en cuando (1 o 2 veces al mes)"/>
    <s v="Tengo que ir necesariamente para consultar los documentos que están ubicados en la biblioteca"/>
    <x v="14"/>
    <s v="Biblioteca Maria Zambrano (Filología / Derecho)"/>
    <s v="F. Derecho (Departamentos,Criminología)"/>
    <m/>
    <m/>
    <m/>
    <m/>
    <m/>
    <m/>
    <s v="No"/>
    <s v="Sí"/>
    <n v="5"/>
    <m/>
    <m/>
    <n v="3"/>
    <n v="4"/>
    <n v="3"/>
    <n v="5"/>
    <n v="1"/>
    <n v="4"/>
    <n v="5"/>
    <m/>
    <n v="5"/>
    <n v="5"/>
    <n v="4"/>
    <n v="2"/>
    <n v="4"/>
    <s v="No"/>
    <n v="4"/>
    <n v="1"/>
    <s v="Youtube"/>
    <m/>
    <m/>
    <m/>
    <m/>
    <m/>
    <m/>
    <m/>
    <s v="Sí"/>
    <s v="No"/>
    <m/>
    <n v="5"/>
    <n v="5"/>
    <s v="5, muy satisfecho"/>
    <s v="Mejorado"/>
    <m/>
  </r>
  <r>
    <m/>
    <m/>
    <s v="Ciencias de la Salud"/>
    <d v="2020-05-19T17:18:00"/>
    <s v="Grado y doble grado"/>
    <x v="12"/>
    <s v="Muy frecuentemente (3 o más veces por semana)"/>
    <s v="De vez en cuando (1 o 2 veces al mes)"/>
    <s v="Creo que voy a acudir con menos frecuencia a la biblioteca y usaré más la biblioteca virtual"/>
    <x v="15"/>
    <s v="F. Trabajo Social"/>
    <s v="Biblioteca Maria Zambrano (Filología / Derecho)"/>
    <s v="Biblioteca CRAI UAH"/>
    <m/>
    <m/>
    <m/>
    <m/>
    <m/>
    <s v="No"/>
    <s v="Sí"/>
    <n v="4"/>
    <n v="2"/>
    <n v="4"/>
    <n v="2"/>
    <n v="5"/>
    <n v="4"/>
    <n v="5"/>
    <n v="1"/>
    <n v="4"/>
    <n v="3"/>
    <m/>
    <n v="3"/>
    <n v="5"/>
    <n v="4"/>
    <n v="3"/>
    <n v="4"/>
    <s v="No"/>
    <n v="5"/>
    <n v="5"/>
    <s v="Twitter|Facebook|Instagram"/>
    <m/>
    <m/>
    <m/>
    <m/>
    <m/>
    <m/>
    <m/>
    <s v="Sí"/>
    <s v="No"/>
    <m/>
    <n v="4"/>
    <n v="5"/>
    <s v="5, muy satisfecho"/>
    <s v="Mejorado"/>
    <m/>
  </r>
  <r>
    <m/>
    <m/>
    <s v="Humanidades"/>
    <d v="2020-05-19T17:16:00"/>
    <s v="Máster"/>
    <x v="2"/>
    <s v="Frecuentemente (1 o 2 veces por semana)"/>
    <s v="De vez en cuando (1 o 2 veces al mes)"/>
    <s v="Termino mi Máster por lo que dejaré de usar la Biblioteca de la UCM."/>
    <x v="8"/>
    <s v="F. Filosofía"/>
    <m/>
    <m/>
    <m/>
    <m/>
    <m/>
    <m/>
    <m/>
    <s v="No"/>
    <s v="No"/>
    <n v="2"/>
    <n v="4"/>
    <n v="3"/>
    <n v="3"/>
    <n v="2"/>
    <n v="4"/>
    <n v="2"/>
    <n v="2"/>
    <n v="2"/>
    <n v="4"/>
    <m/>
    <n v="5"/>
    <n v="3"/>
    <n v="4"/>
    <n v="3"/>
    <n v="2"/>
    <s v="No"/>
    <n v="3"/>
    <n v="2"/>
    <s v="Facebook|Instagram"/>
    <m/>
    <m/>
    <m/>
    <m/>
    <m/>
    <m/>
    <m/>
    <s v="No"/>
    <s v="Sí"/>
    <s v="Normal"/>
    <n v="4"/>
    <n v="4"/>
    <s v="4, satisfecho"/>
    <s v="Igual"/>
    <m/>
  </r>
  <r>
    <m/>
    <m/>
    <s v="Ciencias Experimentales"/>
    <d v="2020-05-19T17:16:00"/>
    <s v="Grado y doble grado"/>
    <x v="27"/>
    <s v="Solo en época de exámenes"/>
    <s v="De vez en cuando (1 o 2 veces al mes)"/>
    <s v="Seguiré usando los servicios de la biblioteca con la misma frecuencia que expuse en la pregunta anterior"/>
    <x v="29"/>
    <m/>
    <m/>
    <m/>
    <m/>
    <m/>
    <m/>
    <m/>
    <m/>
    <s v="No"/>
    <s v="No"/>
    <n v="2"/>
    <n v="1"/>
    <n v="1"/>
    <n v="1"/>
    <n v="5"/>
    <n v="4"/>
    <n v="5"/>
    <n v="3"/>
    <n v="4"/>
    <n v="4"/>
    <m/>
    <n v="4"/>
    <n v="4"/>
    <n v="3"/>
    <n v="3"/>
    <n v="4"/>
    <s v="No"/>
    <n v="4"/>
    <n v="1"/>
    <s v="Youtube|Instagram"/>
    <m/>
    <m/>
    <m/>
    <m/>
    <m/>
    <m/>
    <m/>
    <s v="No"/>
    <s v="No"/>
    <m/>
    <n v="5"/>
    <n v="5"/>
    <s v="4, satisfecho"/>
    <s v="Mejorado"/>
    <m/>
  </r>
  <r>
    <m/>
    <m/>
    <s v="Ciencias Sociales"/>
    <d v="2020-05-19T17:16:00"/>
    <s v="Grado y doble grado"/>
    <x v="13"/>
    <s v="Frecuentemente (1 o 2 veces por semana)"/>
    <s v="Frecuentemente (1 o 2 veces por semana)"/>
    <s v="Seguiré usando los servicios de la biblioteca con la misma frecuencia que expuse en la pregunta anterior"/>
    <x v="16"/>
    <s v="Biblioteca Maria Zambrano (Filología / Derecho)"/>
    <m/>
    <m/>
    <m/>
    <m/>
    <m/>
    <m/>
    <m/>
    <s v="Sí"/>
    <s v="Sí"/>
    <n v="4"/>
    <n v="1"/>
    <n v="4"/>
    <n v="4"/>
    <n v="4"/>
    <n v="4"/>
    <n v="4"/>
    <n v="1"/>
    <n v="3"/>
    <n v="3"/>
    <m/>
    <n v="2"/>
    <n v="3"/>
    <n v="3"/>
    <n v="1"/>
    <n v="4"/>
    <s v="No"/>
    <n v="3"/>
    <n v="1"/>
    <s v="Youtube|Instagram"/>
    <m/>
    <m/>
    <m/>
    <m/>
    <m/>
    <m/>
    <m/>
    <s v="No"/>
    <s v="No"/>
    <m/>
    <n v="1"/>
    <n v="2"/>
    <s v="3, normal"/>
    <s v="Igual"/>
    <m/>
  </r>
  <r>
    <m/>
    <m/>
    <s v="Ciencias Experimentales"/>
    <d v="2020-05-19T17:15:00"/>
    <s v="Grado y doble grado"/>
    <x v="16"/>
    <s v="De vez en cuando (1 o 2 veces al mes)"/>
    <s v="Nunca"/>
    <s v="Seguiré usando los servicios de la biblioteca con la misma frecuencia que expuse en la pregunta anterior"/>
    <x v="17"/>
    <s v="Biblioteca Maria Zambrano (Filología / Derecho)"/>
    <s v="F. Ciencias Biológicas"/>
    <m/>
    <m/>
    <m/>
    <m/>
    <m/>
    <m/>
    <s v="Sí"/>
    <s v="Sí"/>
    <n v="3"/>
    <n v="1"/>
    <n v="1"/>
    <n v="3"/>
    <n v="5"/>
    <n v="5"/>
    <n v="4"/>
    <n v="2"/>
    <n v="3"/>
    <n v="4"/>
    <m/>
    <n v="4"/>
    <n v="3"/>
    <n v="3"/>
    <n v="3"/>
    <n v="3"/>
    <s v="No"/>
    <n v="3"/>
    <n v="3"/>
    <s v="Twitter|Youtube|Instagram"/>
    <m/>
    <m/>
    <m/>
    <m/>
    <m/>
    <m/>
    <m/>
    <s v="No"/>
    <s v="No"/>
    <m/>
    <n v="3"/>
    <n v="3"/>
    <s v="4, satisfecho"/>
    <s v="Igual"/>
    <m/>
  </r>
  <r>
    <m/>
    <m/>
    <s v="Ciencias Sociales"/>
    <d v="2020-05-19T17:15:00"/>
    <s v="Doctorado"/>
    <x v="10"/>
    <s v="Frecuentemente (1 o 2 veces por semana)"/>
    <s v="Frecuentemente (1 o 2 veces por semana)"/>
    <s v="Procuraré buscar la información que necesito fuera de la biblioteca"/>
    <x v="24"/>
    <m/>
    <m/>
    <m/>
    <m/>
    <m/>
    <m/>
    <m/>
    <m/>
    <s v="No"/>
    <s v="No"/>
    <n v="1"/>
    <n v="1"/>
    <n v="3"/>
    <n v="5"/>
    <n v="1"/>
    <n v="5"/>
    <n v="1"/>
    <n v="5"/>
    <n v="4"/>
    <n v="1"/>
    <m/>
    <n v="1"/>
    <n v="4"/>
    <n v="3"/>
    <n v="4"/>
    <n v="1"/>
    <s v="Sí"/>
    <n v="3"/>
    <n v="1"/>
    <s v="No uso ninguna red social"/>
    <m/>
    <m/>
    <m/>
    <m/>
    <m/>
    <m/>
    <m/>
    <s v="Sí"/>
    <s v="Sí"/>
    <s v="Muy útil"/>
    <n v="4"/>
    <n v="5"/>
    <s v="3, normal"/>
    <s v="Mejorado"/>
    <s v="Dada la situación actual que conlleva la imposibilidad de acudir físicamente a la biblioteca y utilizar los libros de los que dispone la UCM, sería importante realizar compras de libros electrónicos (aunque éstos estén en la UCM), pues a efectos prácticos es como si la UCM no los tuviera si no se puede acceder a ellos.  El trato del personal bibliotecario durante la pandemia es inmejorable! Su servicio es realmente extraordinario."/>
  </r>
  <r>
    <m/>
    <m/>
    <s v="Humanidades"/>
    <d v="2020-05-19T17:15:00"/>
    <s v="Grado y doble grado"/>
    <x v="2"/>
    <s v="Frecuentemente (1 o 2 veces por semana)"/>
    <s v="Solo en época de exámenes"/>
    <s v="Seguiré usando los servicios de la biblioteca con la misma frecuencia que expuse en la pregunta anterior|Procuraré buscar la información que necesito fuera de la biblioteca"/>
    <x v="2"/>
    <m/>
    <m/>
    <s v="Biblioteca Pública Municipal Francisco Ayala (Valdebernardo, 28032)"/>
    <m/>
    <m/>
    <m/>
    <m/>
    <m/>
    <s v="No"/>
    <s v="Sí"/>
    <n v="1"/>
    <n v="3"/>
    <n v="4"/>
    <n v="3"/>
    <n v="5"/>
    <n v="3"/>
    <n v="5"/>
    <n v="5"/>
    <n v="2"/>
    <n v="4"/>
    <m/>
    <n v="3"/>
    <n v="3"/>
    <n v="5"/>
    <n v="2"/>
    <n v="4"/>
    <s v="No"/>
    <n v="4"/>
    <n v="1"/>
    <s v="Youtube|Instagram"/>
    <m/>
    <m/>
    <m/>
    <m/>
    <m/>
    <m/>
    <m/>
    <s v="Sí"/>
    <s v="No"/>
    <m/>
    <n v="5"/>
    <n v="5"/>
    <s v="4, satisfecho"/>
    <s v="Igual"/>
    <s v="Es verdad que concretamente la Biblioteca está bastante bien tanto en oferta de libros como en capacidad de las instalaciones, lo único que muchas veces al estar situado cerca de colegios mayores hay mucha gente que no es de la facultad y hay días, sobre todo en época de exámenes, hay poca capacidad para poder sentarnos a estudiar. Muchas veces hace calor también"/>
  </r>
  <r>
    <m/>
    <m/>
    <s v="Humanidades"/>
    <d v="2020-05-19T17:14:00"/>
    <s v="Máster"/>
    <x v="2"/>
    <s v="Muy frecuentemente (3 o más veces por semana)"/>
    <s v="Frecuentemente (1 o 2 veces por semana)"/>
    <s v="Seguiré usando los servicios de la biblioteca con la misma frecuencia que expuse en la pregunta anterior"/>
    <x v="2"/>
    <s v="F. Educación - Centro de Formación del Profesorado"/>
    <s v="F. Psicología"/>
    <m/>
    <m/>
    <m/>
    <m/>
    <m/>
    <m/>
    <s v="Sí"/>
    <s v="Sí"/>
    <n v="2"/>
    <n v="5"/>
    <n v="5"/>
    <n v="1"/>
    <n v="2"/>
    <n v="1"/>
    <n v="2"/>
    <n v="1"/>
    <n v="3"/>
    <n v="4"/>
    <m/>
    <n v="4"/>
    <n v="4"/>
    <n v="5"/>
    <n v="3"/>
    <n v="5"/>
    <s v="No"/>
    <n v="5"/>
    <n v="3"/>
    <s v="Facebook|Youtube|Instagram"/>
    <m/>
    <m/>
    <m/>
    <m/>
    <m/>
    <m/>
    <m/>
    <s v="Sí"/>
    <s v="No"/>
    <m/>
    <n v="5"/>
    <n v="5"/>
    <s v="5, muy satisfecho"/>
    <s v="Mejorado"/>
    <m/>
  </r>
  <r>
    <m/>
    <m/>
    <s v="Humanidades"/>
    <d v="2020-05-19T17:13:00"/>
    <s v="Grado y doble grado"/>
    <x v="5"/>
    <s v="Frecuentemente (1 o 2 veces por semana)"/>
    <s v="Nunca"/>
    <s v="Seguiré usando los servicios de la biblioteca con la misma frecuencia que expuse en la pregunta anterior"/>
    <x v="6"/>
    <s v="Biblioteca Maria Zambrano (Filología / Derecho)"/>
    <s v="F. Geografía e Historia"/>
    <m/>
    <m/>
    <m/>
    <m/>
    <m/>
    <m/>
    <s v="No"/>
    <s v="Sí"/>
    <n v="4"/>
    <n v="1"/>
    <n v="1"/>
    <n v="4"/>
    <n v="4"/>
    <n v="4"/>
    <n v="4"/>
    <n v="1"/>
    <n v="3"/>
    <n v="3"/>
    <m/>
    <n v="3"/>
    <n v="3"/>
    <n v="3"/>
    <n v="3"/>
    <n v="3"/>
    <s v="No"/>
    <n v="3"/>
    <n v="2"/>
    <s v="LinkedIn"/>
    <m/>
    <m/>
    <m/>
    <m/>
    <m/>
    <m/>
    <m/>
    <s v="No"/>
    <s v="No"/>
    <m/>
    <n v="4"/>
    <n v="3"/>
    <s v="4, satisfecho"/>
    <s v="Igual"/>
    <m/>
  </r>
  <r>
    <m/>
    <m/>
    <s v="Ciencias de la Salud"/>
    <d v="2020-05-19T17:13:00"/>
    <s v="Máster"/>
    <x v="18"/>
    <s v="Nunca"/>
    <s v="Frecuentemente (1 o 2 veces por semana)"/>
    <s v="Solo haré uso de la biblioteca virtual y de sus recursos electrónicos"/>
    <x v="18"/>
    <s v="F. Odontología"/>
    <s v="F. Medicina"/>
    <m/>
    <m/>
    <m/>
    <m/>
    <m/>
    <m/>
    <s v="No"/>
    <s v="No"/>
    <n v="3"/>
    <n v="3"/>
    <n v="5"/>
    <n v="4"/>
    <n v="3"/>
    <n v="5"/>
    <n v="5"/>
    <n v="3"/>
    <n v="3"/>
    <n v="3"/>
    <m/>
    <n v="5"/>
    <n v="5"/>
    <n v="5"/>
    <n v="5"/>
    <m/>
    <s v="No"/>
    <n v="5"/>
    <n v="5"/>
    <s v="Youtube|LinkedIn|Reseach"/>
    <m/>
    <m/>
    <m/>
    <m/>
    <m/>
    <m/>
    <m/>
    <s v="No"/>
    <s v="Sí"/>
    <s v="Muy útil"/>
    <n v="5"/>
    <n v="5"/>
    <s v="4, satisfecho"/>
    <s v="Mejorado"/>
    <m/>
  </r>
  <r>
    <m/>
    <m/>
    <s v="Humanidades"/>
    <d v="2020-05-19T17:12:00"/>
    <s v="Máster"/>
    <x v="2"/>
    <s v="De vez en cuando (1 o 2 veces al mes)"/>
    <s v="De vez en cuando (1 o 2 veces al mes)"/>
    <s v="Creo que voy a acudir con menos frecuencia a la biblioteca y usaré más la biblioteca virtual"/>
    <x v="2"/>
    <s v="F. Ciencias Biológicas"/>
    <s v="F. Ciencias Geológicas"/>
    <m/>
    <m/>
    <m/>
    <m/>
    <m/>
    <m/>
    <s v="Sí"/>
    <s v="Sí"/>
    <n v="4"/>
    <n v="3"/>
    <n v="4"/>
    <n v="2"/>
    <n v="4"/>
    <n v="3"/>
    <n v="2"/>
    <n v="2"/>
    <n v="3"/>
    <n v="4"/>
    <m/>
    <n v="4"/>
    <n v="5"/>
    <n v="4"/>
    <n v="3"/>
    <n v="4"/>
    <s v="Sí"/>
    <n v="4"/>
    <n v="3"/>
    <s v="Facebook|Youtube"/>
    <m/>
    <m/>
    <m/>
    <m/>
    <m/>
    <m/>
    <m/>
    <s v="Sí"/>
    <s v="No"/>
    <m/>
    <n v="5"/>
    <n v="4"/>
    <s v="4, satisfecho"/>
    <m/>
    <m/>
  </r>
  <r>
    <m/>
    <m/>
    <s v="Humanidades"/>
    <d v="2020-05-19T17:12:00"/>
    <s v="Grado y doble grado"/>
    <x v="2"/>
    <s v="Frecuentemente (1 o 2 veces por semana)"/>
    <s v="Muy frecuentemente (3 o más veces por semana)"/>
    <s v="Creo que voy a acudir con menos frecuencia a la biblioteca y usaré más la biblioteca virtual"/>
    <x v="2"/>
    <s v="F. Derecho (Departamentos,Criminología)"/>
    <s v="F. Filosofía"/>
    <m/>
    <m/>
    <m/>
    <m/>
    <m/>
    <m/>
    <s v="No"/>
    <s v="Sí"/>
    <n v="3"/>
    <n v="4"/>
    <n v="3"/>
    <n v="1"/>
    <n v="4"/>
    <n v="5"/>
    <n v="5"/>
    <n v="3"/>
    <n v="4"/>
    <n v="3"/>
    <m/>
    <n v="3"/>
    <n v="3"/>
    <n v="2"/>
    <n v="3"/>
    <n v="2"/>
    <s v="Sí"/>
    <n v="3"/>
    <n v="4"/>
    <s v="Twitter|Youtube|Instagram"/>
    <m/>
    <m/>
    <m/>
    <m/>
    <m/>
    <m/>
    <m/>
    <s v="No"/>
    <s v="No"/>
    <m/>
    <n v="2"/>
    <n v="3"/>
    <s v="3, normal"/>
    <s v="Igual"/>
    <m/>
  </r>
  <r>
    <m/>
    <m/>
    <s v="Ciencias de la Salud"/>
    <d v="2020-05-19T17:12:00"/>
    <s v="Grado y doble grado"/>
    <x v="9"/>
    <s v="Muy frecuentemente (3 o más veces por semana)"/>
    <s v="Nunca"/>
    <s v="Tengo que ir necesariamente para consultar los documentos que están ubicados en la biblioteca"/>
    <x v="4"/>
    <s v="F. Ciencias de la Información"/>
    <s v="F. Odontología"/>
    <m/>
    <m/>
    <m/>
    <m/>
    <m/>
    <m/>
    <s v="Sí"/>
    <s v="Sí"/>
    <n v="5"/>
    <n v="1"/>
    <n v="1"/>
    <n v="1"/>
    <n v="5"/>
    <n v="3"/>
    <n v="1"/>
    <n v="2"/>
    <n v="1"/>
    <n v="3"/>
    <m/>
    <n v="1"/>
    <n v="1"/>
    <n v="1"/>
    <n v="1"/>
    <n v="4"/>
    <s v="Sí"/>
    <n v="1"/>
    <n v="1"/>
    <s v="No uso ninguna red social"/>
    <m/>
    <m/>
    <m/>
    <m/>
    <m/>
    <m/>
    <m/>
    <s v="Sí"/>
    <s v="Sí"/>
    <s v="Poco útil"/>
    <n v="4"/>
    <n v="3"/>
    <s v="3, normal"/>
    <s v="Igual"/>
    <s v="Mejorar los accesos online"/>
  </r>
  <r>
    <m/>
    <m/>
    <s v="Ciencias Experimentales"/>
    <d v="2020-05-19T17:12:00"/>
    <s v="Grado y doble grado"/>
    <x v="16"/>
    <s v="Frecuentemente (1 o 2 veces por semana)"/>
    <s v="De vez en cuando (1 o 2 veces al mes)"/>
    <s v="Solo haré uso de la biblioteca virtual y de sus recursos electrónicos"/>
    <x v="17"/>
    <s v="F. Ciencias Biológicas"/>
    <s v="Biblioteca Maria Zambrano (Filología / Derecho)"/>
    <m/>
    <m/>
    <m/>
    <m/>
    <m/>
    <m/>
    <s v="Sí"/>
    <s v="Sí"/>
    <n v="4"/>
    <n v="3"/>
    <n v="4"/>
    <n v="1"/>
    <n v="3"/>
    <n v="5"/>
    <n v="4"/>
    <n v="1"/>
    <n v="4"/>
    <n v="5"/>
    <m/>
    <n v="4"/>
    <n v="5"/>
    <n v="5"/>
    <n v="3"/>
    <n v="5"/>
    <s v="Sí"/>
    <n v="4"/>
    <n v="4"/>
    <s v="Twitter|Facebook|Youtube"/>
    <m/>
    <m/>
    <m/>
    <m/>
    <m/>
    <m/>
    <m/>
    <s v="Sí"/>
    <s v="No"/>
    <m/>
    <n v="5"/>
    <n v="5"/>
    <s v="5, muy satisfecho"/>
    <s v="Igual"/>
    <m/>
  </r>
  <r>
    <m/>
    <m/>
    <s v="Humanidades"/>
    <d v="2020-05-19T17:12:00"/>
    <s v="Doctorado"/>
    <x v="7"/>
    <s v="De vez en cuando (1 o 2 veces al mes)"/>
    <s v="Muy frecuentemente (3 o más veces por semana)"/>
    <s v="Creo que voy a acudir con menos frecuencia a la biblioteca y usaré más la biblioteca virtual"/>
    <x v="14"/>
    <m/>
    <m/>
    <m/>
    <m/>
    <m/>
    <m/>
    <m/>
    <m/>
    <s v="No"/>
    <s v="No"/>
    <n v="1"/>
    <n v="5"/>
    <n v="3"/>
    <n v="2"/>
    <n v="1"/>
    <n v="1"/>
    <n v="1"/>
    <n v="2"/>
    <n v="2"/>
    <n v="3"/>
    <m/>
    <n v="5"/>
    <n v="3"/>
    <n v="4"/>
    <n v="1"/>
    <n v="3"/>
    <s v="Sí"/>
    <n v="5"/>
    <n v="1"/>
    <s v="Twitter|Facebook|Youtube|Instagram"/>
    <m/>
    <m/>
    <m/>
    <m/>
    <m/>
    <m/>
    <m/>
    <s v="Sí"/>
    <s v="Sí"/>
    <s v="Útil"/>
    <n v="3"/>
    <n v="4"/>
    <s v="4, satisfecho"/>
    <s v="Igual"/>
    <m/>
  </r>
  <r>
    <m/>
    <m/>
    <s v="Humanidades"/>
    <d v="2020-05-19T17:11:00"/>
    <s v="Grado y doble grado"/>
    <x v="7"/>
    <s v="Frecuentemente (1 o 2 veces por semana)"/>
    <s v="De vez en cuando (1 o 2 veces al mes)"/>
    <s v="Seguiré usando los servicios de la biblioteca con la misma frecuencia que expuse en la pregunta anterior"/>
    <x v="14"/>
    <s v="Biblioteca Maria Zambrano (Filología / Derecho)"/>
    <m/>
    <m/>
    <m/>
    <m/>
    <m/>
    <m/>
    <m/>
    <s v="Sí"/>
    <s v="Sí"/>
    <n v="4"/>
    <n v="2"/>
    <n v="4"/>
    <n v="4"/>
    <n v="4"/>
    <n v="4"/>
    <n v="4"/>
    <n v="2"/>
    <n v="2"/>
    <n v="4"/>
    <m/>
    <n v="3"/>
    <n v="3"/>
    <n v="3"/>
    <n v="3"/>
    <n v="3"/>
    <s v="Sí"/>
    <n v="3"/>
    <n v="2"/>
    <s v="Twitter|Facebook|Youtube|Instagram"/>
    <m/>
    <m/>
    <m/>
    <m/>
    <m/>
    <m/>
    <m/>
    <s v="No"/>
    <s v="No"/>
    <m/>
    <n v="3"/>
    <n v="4"/>
    <s v="4, satisfecho"/>
    <s v="Igual"/>
    <m/>
  </r>
  <r>
    <m/>
    <m/>
    <s v="Ciencias de la Salud"/>
    <d v="2020-05-19T17:11:00"/>
    <s v="Grado y doble grado"/>
    <x v="9"/>
    <s v="Frecuentemente (1 o 2 veces por semana)"/>
    <s v="Frecuentemente (1 o 2 veces por semana)"/>
    <s v="Seguiré usando los servicios de la biblioteca con la misma frecuencia que expuse en la pregunta anterior|Evitaré quedarme en la biblioteca si creo que hay mucha gente y guardaré más distancia con las demás personas"/>
    <x v="11"/>
    <m/>
    <m/>
    <s v="Biblioteca José Hierro"/>
    <m/>
    <m/>
    <m/>
    <m/>
    <m/>
    <s v="Sí"/>
    <s v="No"/>
    <n v="3"/>
    <n v="4"/>
    <n v="2"/>
    <n v="1"/>
    <n v="3"/>
    <n v="3"/>
    <n v="5"/>
    <n v="1"/>
    <n v="5"/>
    <n v="5"/>
    <m/>
    <n v="4"/>
    <n v="4"/>
    <n v="5"/>
    <n v="4"/>
    <n v="4"/>
    <s v="Sí"/>
    <n v="4"/>
    <n v="3"/>
    <s v="Twitter|Instagram"/>
    <m/>
    <m/>
    <m/>
    <m/>
    <m/>
    <m/>
    <m/>
    <s v="No"/>
    <s v="No"/>
    <m/>
    <n v="4"/>
    <n v="4"/>
    <s v="5, muy satisfecho"/>
    <s v="Igual"/>
    <s v="En la facultad de Farmacia son necesarios más puestos con enchufes para poder cargar el ordenador, pues hay muy pocos y muchos estudiantes necesitan estar en la biblioteca bastante tiempo"/>
  </r>
  <r>
    <m/>
    <m/>
    <s v="Ciencias Experimentales"/>
    <d v="2020-05-19T17:08:00"/>
    <s v="Grado y doble grado"/>
    <x v="16"/>
    <s v="Muy frecuentemente (3 o más veces por semana)"/>
    <s v="Nunca"/>
    <s v="Seguiré usando los servicios de la biblioteca con la misma frecuencia que expuse en la pregunta anterior"/>
    <x v="17"/>
    <s v="F. Medicina"/>
    <s v="F. Ciencias Biológicas"/>
    <m/>
    <m/>
    <m/>
    <m/>
    <m/>
    <m/>
    <s v="No"/>
    <s v="No"/>
    <n v="1"/>
    <n v="1"/>
    <n v="1"/>
    <n v="1"/>
    <n v="4"/>
    <n v="4"/>
    <n v="4"/>
    <n v="2"/>
    <n v="3"/>
    <n v="3"/>
    <m/>
    <n v="4"/>
    <n v="5"/>
    <n v="4"/>
    <n v="3"/>
    <n v="3"/>
    <s v="No"/>
    <n v="4"/>
    <n v="2"/>
    <s v="Twitter|Instagram"/>
    <m/>
    <m/>
    <m/>
    <m/>
    <m/>
    <m/>
    <m/>
    <s v="No"/>
    <s v="No"/>
    <m/>
    <n v="4"/>
    <n v="5"/>
    <s v="5, muy satisfecho"/>
    <s v="Mejorado"/>
    <m/>
  </r>
  <r>
    <m/>
    <m/>
    <s v="Humanidades"/>
    <d v="2020-05-19T17:07:00"/>
    <s v="Otros (Universidad para mayores, títulos propios, curso de idiomas, etc)"/>
    <x v="7"/>
    <s v="Frecuentemente (1 o 2 veces por semana)"/>
    <s v="De vez en cuando (1 o 2 veces al mes)"/>
    <s v="Seguiré usando los servicios de la biblioteca con la misma frecuencia que expuse en la pregunta anterior"/>
    <x v="14"/>
    <s v="Biblioteca Maria Zambrano (Filología / Derecho)"/>
    <m/>
    <m/>
    <m/>
    <m/>
    <m/>
    <m/>
    <m/>
    <s v="No"/>
    <s v="Sí"/>
    <n v="4"/>
    <n v="1"/>
    <n v="2"/>
    <n v="2"/>
    <n v="5"/>
    <n v="4"/>
    <n v="3"/>
    <n v="2"/>
    <n v="5"/>
    <n v="4"/>
    <m/>
    <n v="4"/>
    <n v="5"/>
    <n v="4"/>
    <n v="4"/>
    <n v="4"/>
    <s v="No"/>
    <n v="4"/>
    <n v="2"/>
    <s v="Youtube"/>
    <m/>
    <m/>
    <m/>
    <m/>
    <m/>
    <m/>
    <m/>
    <s v="Sí"/>
    <s v="No"/>
    <m/>
    <n v="5"/>
    <n v="5"/>
    <s v="5, muy satisfecho"/>
    <s v="Mejorado mucho"/>
    <m/>
  </r>
  <r>
    <m/>
    <m/>
    <s v="Humanidades"/>
    <d v="2020-05-19T17:07:00"/>
    <s v="Grado y doble grado"/>
    <x v="7"/>
    <s v="Frecuentemente (1 o 2 veces por semana)"/>
    <s v="Frecuentemente (1 o 2 veces por semana)"/>
    <s v="Seguiré usando los servicios de la biblioteca con la misma frecuencia que expuse en la pregunta anterior"/>
    <x v="14"/>
    <s v="Biblioteca Maria Zambrano (Filología / Derecho)"/>
    <m/>
    <m/>
    <m/>
    <m/>
    <m/>
    <m/>
    <m/>
    <s v="No"/>
    <s v="Sí"/>
    <n v="5"/>
    <n v="2"/>
    <n v="3"/>
    <n v="4"/>
    <n v="4"/>
    <n v="4"/>
    <n v="5"/>
    <n v="1"/>
    <n v="3"/>
    <n v="4"/>
    <m/>
    <n v="5"/>
    <n v="3"/>
    <n v="5"/>
    <n v="3"/>
    <n v="4"/>
    <s v="Sí"/>
    <n v="4"/>
    <n v="1"/>
    <s v="Twitter|Instagram"/>
    <m/>
    <m/>
    <m/>
    <m/>
    <m/>
    <m/>
    <m/>
    <s v="No"/>
    <s v="No"/>
    <m/>
    <n v="5"/>
    <n v="2"/>
    <s v="5, muy satisfecho"/>
    <s v="Igual"/>
    <s v="A pesar de tener cantidad de información accesible vía online, en esta pandemia he necesitado mucha bibliografía que Cisne no recogía (o solo estaba en forma impresa)"/>
  </r>
  <r>
    <m/>
    <m/>
    <s v="Humanidades"/>
    <d v="2020-05-19T17:07:00"/>
    <s v="Grado y doble grado"/>
    <x v="2"/>
    <s v="Frecuentemente (1 o 2 veces por semana)"/>
    <s v="De vez en cuando (1 o 2 veces al mes)"/>
    <s v="Seguiré usando los servicios de la biblioteca con la misma frecuencia que expuse en la pregunta anterior"/>
    <x v="2"/>
    <m/>
    <m/>
    <m/>
    <m/>
    <m/>
    <m/>
    <m/>
    <m/>
    <s v="Sí"/>
    <s v="No"/>
    <n v="3"/>
    <n v="4"/>
    <n v="4"/>
    <n v="2"/>
    <n v="4"/>
    <n v="5"/>
    <n v="4"/>
    <n v="3"/>
    <n v="3"/>
    <n v="3"/>
    <m/>
    <n v="3"/>
    <n v="3"/>
    <n v="3"/>
    <n v="3"/>
    <n v="3"/>
    <s v="Sí"/>
    <n v="3"/>
    <n v="1"/>
    <s v="Youtube"/>
    <m/>
    <m/>
    <m/>
    <m/>
    <m/>
    <m/>
    <m/>
    <s v="No"/>
    <s v="No"/>
    <m/>
    <n v="3"/>
    <n v="4"/>
    <s v="4, satisfecho"/>
    <m/>
    <m/>
  </r>
  <r>
    <m/>
    <m/>
    <s v="Ciencias Experimentales"/>
    <d v="2020-05-19T17:06:00"/>
    <s v="Grado y doble grado"/>
    <x v="27"/>
    <s v="Nunca"/>
    <s v="Nunca"/>
    <s v="Tengo que ir necesariamente para consultar los documentos que están ubicados en la biblioteca"/>
    <x v="24"/>
    <m/>
    <m/>
    <m/>
    <m/>
    <m/>
    <m/>
    <m/>
    <m/>
    <s v="No"/>
    <s v="Sí"/>
    <n v="1"/>
    <n v="1"/>
    <n v="1"/>
    <n v="1"/>
    <n v="5"/>
    <n v="5"/>
    <n v="5"/>
    <n v="1"/>
    <n v="1"/>
    <n v="5"/>
    <m/>
    <n v="2"/>
    <n v="3"/>
    <n v="4"/>
    <n v="3"/>
    <n v="4"/>
    <s v="No"/>
    <n v="5"/>
    <n v="1"/>
    <s v="Youtube|Instagram"/>
    <m/>
    <m/>
    <m/>
    <m/>
    <m/>
    <m/>
    <m/>
    <s v="No"/>
    <s v="No"/>
    <m/>
    <n v="5"/>
    <n v="5"/>
    <s v="4, satisfecho"/>
    <s v="Mejorado"/>
    <m/>
  </r>
  <r>
    <m/>
    <m/>
    <s v="Ciencias Experimentales"/>
    <d v="2020-05-19T17:06:00"/>
    <s v="Grado y doble grado"/>
    <x v="19"/>
    <s v="Frecuentemente (1 o 2 veces por semana)"/>
    <s v="Nunca"/>
    <s v="Seguiré usando los servicios de la biblioteca con la misma frecuencia que expuse en la pregunta anterior"/>
    <x v="19"/>
    <m/>
    <m/>
    <m/>
    <m/>
    <m/>
    <m/>
    <m/>
    <m/>
    <s v="Sí"/>
    <s v="Sí"/>
    <n v="4"/>
    <n v="1"/>
    <n v="1"/>
    <n v="4"/>
    <n v="4"/>
    <n v="4"/>
    <n v="2"/>
    <n v="1"/>
    <n v="2"/>
    <n v="3"/>
    <m/>
    <n v="1"/>
    <m/>
    <n v="1"/>
    <m/>
    <n v="3"/>
    <s v="No"/>
    <n v="2"/>
    <n v="1"/>
    <s v="Twitter|Youtube"/>
    <m/>
    <m/>
    <m/>
    <m/>
    <m/>
    <m/>
    <m/>
    <s v="No"/>
    <s v="No"/>
    <m/>
    <m/>
    <n v="5"/>
    <s v="3, normal"/>
    <s v="Igual"/>
    <m/>
  </r>
  <r>
    <m/>
    <m/>
    <s v="Ciencias Sociales"/>
    <d v="2020-05-19T17:05:00"/>
    <s v="Grado y doble grado"/>
    <x v="1"/>
    <s v="Frecuentemente (1 o 2 veces por semana)"/>
    <s v="Muy frecuentemente (3 o más veces por semana)"/>
    <s v="Creo que voy a acudir con menos frecuencia a la biblioteca y usaré más la biblioteca virtual"/>
    <x v="9"/>
    <s v="F. Trabajo Social"/>
    <s v="F. Ciencias Económicas y Empresariales"/>
    <s v="CRAI en la Universidad de Alcalá de Henares"/>
    <m/>
    <m/>
    <m/>
    <m/>
    <m/>
    <s v="Sí"/>
    <s v="Sí"/>
    <n v="5"/>
    <n v="5"/>
    <n v="5"/>
    <m/>
    <n v="4"/>
    <n v="4"/>
    <n v="3"/>
    <n v="2"/>
    <n v="5"/>
    <n v="3"/>
    <m/>
    <n v="4"/>
    <n v="5"/>
    <n v="5"/>
    <n v="5"/>
    <n v="5"/>
    <s v="Sí"/>
    <n v="4"/>
    <m/>
    <s v="Youtube|Instagram"/>
    <m/>
    <m/>
    <m/>
    <m/>
    <m/>
    <m/>
    <m/>
    <s v="Sí"/>
    <s v="Sí"/>
    <s v="Muy útil"/>
    <n v="5"/>
    <n v="5"/>
    <s v="4, satisfecho"/>
    <s v="Igual"/>
    <m/>
  </r>
  <r>
    <m/>
    <m/>
    <s v="Humanidades"/>
    <d v="2020-05-19T17:05:00"/>
    <s v="Grado y doble grado"/>
    <x v="7"/>
    <s v="De vez en cuando (1 o 2 veces al mes)"/>
    <s v="De vez en cuando (1 o 2 veces al mes)"/>
    <s v="Seguiré usando los servicios de la biblioteca con la misma frecuencia que expuse en la pregunta anterior"/>
    <x v="14"/>
    <s v="Biblioteca Maria Zambrano (Filología / Derecho)"/>
    <s v="F. Filosofía"/>
    <m/>
    <m/>
    <m/>
    <m/>
    <m/>
    <m/>
    <s v="Sí"/>
    <s v="Sí"/>
    <n v="4"/>
    <n v="4"/>
    <n v="4"/>
    <n v="1"/>
    <n v="2"/>
    <n v="5"/>
    <n v="1"/>
    <n v="4"/>
    <n v="2"/>
    <n v="3"/>
    <m/>
    <n v="4"/>
    <n v="4"/>
    <n v="4"/>
    <n v="3"/>
    <n v="2"/>
    <s v="Sí"/>
    <n v="3"/>
    <n v="4"/>
    <s v="Instagram"/>
    <m/>
    <m/>
    <m/>
    <m/>
    <m/>
    <m/>
    <m/>
    <s v="Sí"/>
    <s v="No"/>
    <m/>
    <n v="5"/>
    <n v="5"/>
    <s v="4, satisfecho"/>
    <s v="Mejorado"/>
    <m/>
  </r>
  <r>
    <m/>
    <m/>
    <s v="Ciencias de la Salud"/>
    <d v="2020-05-19T17:04:00"/>
    <s v="Grado y doble grado"/>
    <x v="23"/>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23"/>
    <s v="F. Geografía e Historia"/>
    <m/>
    <m/>
    <m/>
    <m/>
    <m/>
    <m/>
    <m/>
    <s v="Sí"/>
    <s v="Sí"/>
    <n v="5"/>
    <n v="5"/>
    <n v="5"/>
    <n v="1"/>
    <n v="4"/>
    <n v="4"/>
    <n v="5"/>
    <n v="1"/>
    <n v="5"/>
    <n v="4"/>
    <m/>
    <n v="4"/>
    <n v="4"/>
    <n v="3"/>
    <n v="5"/>
    <n v="4"/>
    <s v="Sí"/>
    <n v="3"/>
    <n v="5"/>
    <s v="Twitter|Youtube|Instagram"/>
    <m/>
    <m/>
    <m/>
    <m/>
    <m/>
    <m/>
    <m/>
    <s v="Sí"/>
    <s v="No"/>
    <m/>
    <n v="5"/>
    <n v="5"/>
    <s v="5, muy satisfecho"/>
    <s v="Mejorado"/>
    <m/>
  </r>
  <r>
    <m/>
    <m/>
    <s v="Humanidades"/>
    <d v="2020-05-19T17:04:00"/>
    <s v="Grado y doble grado"/>
    <x v="6"/>
    <s v="Frecuentemente (1 o 2 veces por semana)"/>
    <s v="Frecuentemente (1 o 2 veces por semana)"/>
    <s v="Seguiré usando los servicios de la biblioteca con la misma frecuencia que expuse en la pregunta anterior"/>
    <x v="8"/>
    <s v="F. Filología (Clásicas o General)"/>
    <s v="F. Filosofía"/>
    <m/>
    <m/>
    <m/>
    <m/>
    <m/>
    <m/>
    <s v="Sí"/>
    <s v="Sí"/>
    <n v="3"/>
    <n v="3"/>
    <n v="5"/>
    <n v="4"/>
    <n v="4"/>
    <n v="5"/>
    <n v="5"/>
    <n v="1"/>
    <n v="4"/>
    <n v="5"/>
    <m/>
    <n v="5"/>
    <n v="5"/>
    <n v="4"/>
    <n v="4"/>
    <n v="5"/>
    <s v="Sí"/>
    <n v="5"/>
    <n v="4"/>
    <s v="No uso ninguna red social"/>
    <m/>
    <m/>
    <m/>
    <m/>
    <m/>
    <m/>
    <m/>
    <s v="No"/>
    <s v="No"/>
    <m/>
    <n v="4"/>
    <n v="4"/>
    <s v="5, muy satisfecho"/>
    <s v="Mejorado"/>
    <m/>
  </r>
  <r>
    <m/>
    <m/>
    <s v="Ciencias Experimentales"/>
    <d v="2020-05-19T17:04:00"/>
    <s v="Grado y doble grado"/>
    <x v="8"/>
    <s v="Muy frecuentemente (3 o más veces por semana)"/>
    <s v="De vez en cuando (1 o 2 veces al mes)"/>
    <s v="Seguiré usando los servicios de la biblioteca con la misma frecuencia que expuse en la pregunta anterior"/>
    <x v="12"/>
    <m/>
    <m/>
    <s v="C.C. Pablo Iglesias, Alcobendas."/>
    <m/>
    <m/>
    <m/>
    <m/>
    <m/>
    <s v="No"/>
    <s v="No"/>
    <n v="3"/>
    <n v="1"/>
    <n v="4"/>
    <n v="3"/>
    <n v="5"/>
    <n v="4"/>
    <n v="5"/>
    <n v="2"/>
    <n v="4"/>
    <n v="4"/>
    <m/>
    <n v="3"/>
    <n v="4"/>
    <n v="4"/>
    <n v="3"/>
    <n v="4"/>
    <s v="No"/>
    <n v="3"/>
    <n v="3"/>
    <s v="No uso ninguna red social"/>
    <m/>
    <m/>
    <m/>
    <m/>
    <m/>
    <m/>
    <m/>
    <s v="Sí"/>
    <s v="Sí"/>
    <s v="Nada útil"/>
    <n v="4"/>
    <n v="4"/>
    <s v="4, satisfecho"/>
    <s v="Igual"/>
    <m/>
  </r>
  <r>
    <m/>
    <m/>
    <s v="Ciencias de la Salud"/>
    <d v="2020-05-19T17:03:00"/>
    <s v="Grado y doble grado"/>
    <x v="23"/>
    <s v="Muy frecuentemente (3 o más veces por semana)"/>
    <s v="Nunca"/>
    <s v="Seguiré usando los servicios de la biblioteca con la misma frecuencia que expuse en la pregunta anterior|Creo que voy a acudir con menos frecuencia a la biblioteca y usaré más la biblioteca virtual"/>
    <x v="23"/>
    <m/>
    <m/>
    <m/>
    <m/>
    <m/>
    <m/>
    <m/>
    <m/>
    <s v="Sí"/>
    <s v="Sí"/>
    <n v="3"/>
    <n v="1"/>
    <n v="1"/>
    <n v="1"/>
    <n v="5"/>
    <n v="3"/>
    <n v="5"/>
    <n v="1"/>
    <n v="5"/>
    <n v="5"/>
    <m/>
    <n v="5"/>
    <n v="5"/>
    <n v="5"/>
    <n v="5"/>
    <n v="5"/>
    <s v="No"/>
    <n v="5"/>
    <n v="3"/>
    <s v="Instagram"/>
    <m/>
    <m/>
    <m/>
    <m/>
    <m/>
    <m/>
    <m/>
    <s v="No"/>
    <s v="No"/>
    <m/>
    <n v="5"/>
    <n v="5"/>
    <s v="5, muy satisfecho"/>
    <s v="Mejorado"/>
    <m/>
  </r>
  <r>
    <m/>
    <m/>
    <s v="Ciencias Sociales"/>
    <d v="2020-05-19T17:01:00"/>
    <s v="Grado y doble grado"/>
    <x v="13"/>
    <s v="Frecuentemente (1 o 2 veces por semana)"/>
    <s v="De vez en cuando (1 o 2 veces al mes)"/>
    <s v="Seguiré usando los servicios de la biblioteca con la misma frecuencia que expuse en la pregunta anterior"/>
    <x v="16"/>
    <s v="F. Geografía e Historia"/>
    <s v="F. Ciencias de la Documentación"/>
    <m/>
    <m/>
    <m/>
    <m/>
    <m/>
    <m/>
    <s v="Sí"/>
    <s v="No"/>
    <n v="1"/>
    <n v="1"/>
    <n v="1"/>
    <n v="4"/>
    <n v="2"/>
    <n v="5"/>
    <n v="4"/>
    <n v="1"/>
    <n v="4"/>
    <n v="3"/>
    <m/>
    <n v="3"/>
    <n v="4"/>
    <n v="4"/>
    <n v="3"/>
    <n v="3"/>
    <s v="No"/>
    <n v="4"/>
    <n v="4"/>
    <s v="Twitter|Youtube|Instagram"/>
    <m/>
    <m/>
    <m/>
    <m/>
    <m/>
    <m/>
    <m/>
    <s v="No"/>
    <s v="No"/>
    <m/>
    <n v="5"/>
    <n v="4"/>
    <s v="5, muy satisfecho"/>
    <s v="Mejorado"/>
    <m/>
  </r>
  <r>
    <m/>
    <m/>
    <s v="Humanidades"/>
    <d v="2020-05-19T17:01:00"/>
    <s v="Grado y doble grado"/>
    <x v="6"/>
    <s v="Muy frecuentemente (3 o más veces por semana)"/>
    <s v="De vez en cuando (1 o 2 veces al mes)"/>
    <s v="Seguiré usando los servicios de la biblioteca con la misma frecuencia que expuse en la pregunta anterior"/>
    <x v="7"/>
    <s v="F. Filosofía"/>
    <s v="F. Geografía e Historia"/>
    <m/>
    <m/>
    <m/>
    <m/>
    <m/>
    <m/>
    <s v="Sí"/>
    <s v="Sí"/>
    <n v="4"/>
    <n v="1"/>
    <n v="1"/>
    <n v="3"/>
    <n v="5"/>
    <n v="3"/>
    <n v="4"/>
    <n v="2"/>
    <n v="3"/>
    <n v="4"/>
    <m/>
    <n v="5"/>
    <n v="4"/>
    <n v="4"/>
    <n v="3"/>
    <n v="5"/>
    <s v="Sí"/>
    <n v="5"/>
    <n v="5"/>
    <s v="Youtube"/>
    <m/>
    <m/>
    <m/>
    <m/>
    <m/>
    <m/>
    <m/>
    <s v="No"/>
    <s v="No"/>
    <m/>
    <n v="5"/>
    <n v="5"/>
    <s v="5, muy satisfecho"/>
    <s v="Mejorado"/>
    <m/>
  </r>
  <r>
    <m/>
    <m/>
    <s v="Humanidades"/>
    <d v="2020-05-19T16:59:00"/>
    <s v="Doctorado"/>
    <x v="7"/>
    <s v="Frecuentemente (1 o 2 veces por semana)"/>
    <s v="De vez en cuando (1 o 2 veces al mes)"/>
    <s v="Creo que voy a acudir con menos frecuencia a la biblioteca y usaré más la biblioteca virtual|Solo haré uso de la biblioteca virtual y de sus recursos electrónicos|Procuraré buscar la información que necesito fuera de la biblioteca"/>
    <x v="14"/>
    <s v="Biblioteca Maria Zambrano (Filología / Derecho)"/>
    <s v="F. Filología (Clásicas o General)"/>
    <m/>
    <m/>
    <m/>
    <m/>
    <m/>
    <m/>
    <s v="Sí"/>
    <s v="Sí"/>
    <n v="5"/>
    <n v="5"/>
    <n v="5"/>
    <n v="4"/>
    <n v="2"/>
    <n v="5"/>
    <n v="3"/>
    <n v="4"/>
    <n v="4"/>
    <n v="5"/>
    <m/>
    <n v="3"/>
    <n v="5"/>
    <n v="2"/>
    <n v="5"/>
    <n v="5"/>
    <s v="Sí"/>
    <n v="2"/>
    <n v="4"/>
    <s v="Youtube"/>
    <m/>
    <m/>
    <m/>
    <m/>
    <m/>
    <m/>
    <m/>
    <s v="Sí"/>
    <s v="Sí"/>
    <s v="Muy útil"/>
    <n v="5"/>
    <n v="5"/>
    <s v="5, muy satisfecho"/>
    <s v="Mejorado mucho"/>
    <s v="Se necesitan más recursos electrónicos. Los que trabajamos en Humanidades los necesitamos urgentemente. Oxford University Press y Cambrige sacan ya todo en digital y, sin embargo, tenemos muchas carencias."/>
  </r>
  <r>
    <m/>
    <m/>
    <s v="Humanidades"/>
    <d v="2020-05-19T16:59:00"/>
    <s v="Máster"/>
    <x v="2"/>
    <s v="Frecuentemente (1 o 2 veces por semana)"/>
    <s v="Frecuentemente (1 o 2 veces por semana)"/>
    <s v="Seguiré usando los servicios de la biblioteca con la misma frecuencia que expuse en la pregunta anterior"/>
    <x v="2"/>
    <s v="F. Filosofía"/>
    <s v="F. Derecho (Departamentos,Criminología)"/>
    <m/>
    <m/>
    <m/>
    <m/>
    <m/>
    <m/>
    <s v="Sí"/>
    <s v="Sí"/>
    <n v="5"/>
    <n v="2"/>
    <n v="3"/>
    <n v="4"/>
    <n v="5"/>
    <n v="5"/>
    <n v="5"/>
    <n v="1"/>
    <n v="4"/>
    <n v="5"/>
    <m/>
    <n v="3"/>
    <n v="4"/>
    <n v="5"/>
    <n v="3"/>
    <n v="3"/>
    <s v="Sí"/>
    <n v="4"/>
    <n v="3"/>
    <s v="Twitter|Youtube|Instagram"/>
    <m/>
    <m/>
    <m/>
    <m/>
    <m/>
    <m/>
    <m/>
    <s v="Sí"/>
    <s v="No"/>
    <m/>
    <n v="5"/>
    <n v="5"/>
    <s v="5, muy satisfecho"/>
    <s v="Mejorado"/>
    <s v="La biblioteca complutense, junto con su equipo, me han ayudado mucho a encontrar la información que he necesitado durante mi grado y máster"/>
  </r>
  <r>
    <m/>
    <m/>
    <s v="Ciencias de la Salud"/>
    <d v="2020-05-19T16:58:00"/>
    <s v="Grado y doble grado"/>
    <x v="4"/>
    <s v="De vez en cuando (1 o 2 veces al mes)"/>
    <s v="De vez en cuando (1 o 2 veces al mes)"/>
    <s v="Seguiré usando los servicios de la biblioteca con la misma frecuencia que expuse en la pregunta anterior"/>
    <x v="8"/>
    <s v="F. Medicina"/>
    <m/>
    <m/>
    <m/>
    <m/>
    <m/>
    <m/>
    <m/>
    <s v="Sí"/>
    <s v="Sí"/>
    <n v="4"/>
    <n v="1"/>
    <n v="2"/>
    <n v="5"/>
    <n v="4"/>
    <n v="4"/>
    <n v="3"/>
    <n v="1"/>
    <n v="3"/>
    <n v="5"/>
    <m/>
    <n v="3"/>
    <n v="4"/>
    <n v="4"/>
    <n v="3"/>
    <n v="5"/>
    <s v="No"/>
    <n v="4"/>
    <n v="3"/>
    <s v="No uso ninguna red social"/>
    <m/>
    <m/>
    <m/>
    <m/>
    <m/>
    <m/>
    <m/>
    <s v="No"/>
    <s v="No"/>
    <m/>
    <n v="4"/>
    <n v="3"/>
    <s v="4, satisfecho"/>
    <s v="Igual"/>
    <m/>
  </r>
  <r>
    <m/>
    <m/>
    <s v=""/>
    <d v="2020-05-19T16:58:00"/>
    <s v="Grado y doble grado"/>
    <x v="28"/>
    <s v="Frecuentemente (1 o 2 veces por semana)"/>
    <s v="Nunca"/>
    <s v="Seguiré usando los servicios de la biblioteca con la misma frecuencia que expuse en la pregunta anterior"/>
    <x v="12"/>
    <s v="Biblioteca Maria Zambrano (Filología / Derecho)"/>
    <m/>
    <s v="Biblioteca Leon Tolstoi de Las Rozas"/>
    <m/>
    <m/>
    <m/>
    <m/>
    <m/>
    <s v="No"/>
    <s v="Sí"/>
    <n v="4"/>
    <n v="1"/>
    <n v="1"/>
    <n v="4"/>
    <n v="4"/>
    <n v="2"/>
    <n v="5"/>
    <n v="1"/>
    <n v="4"/>
    <n v="3"/>
    <m/>
    <n v="2"/>
    <n v="3"/>
    <n v="2"/>
    <n v="2"/>
    <n v="4"/>
    <s v="No"/>
    <n v="2"/>
    <n v="2"/>
    <s v="Twitter|Facebook|Youtube|Instagram|LinkedIn"/>
    <m/>
    <m/>
    <m/>
    <m/>
    <m/>
    <m/>
    <m/>
    <s v="No"/>
    <s v="No"/>
    <m/>
    <n v="4"/>
    <n v="4"/>
    <s v="4, satisfecho"/>
    <s v="Mejorado"/>
    <m/>
  </r>
  <r>
    <m/>
    <m/>
    <s v="Ciencias Experimentales"/>
    <d v="2020-05-19T16:57:00"/>
    <s v="Grado y doble grado"/>
    <x v="20"/>
    <s v="Solo en época de exámenes"/>
    <s v="De vez en cuando (1 o 2 veces al mes)"/>
    <s v="Seguiré usando los servicios de la biblioteca con la misma frecuencia que expuse en la pregunta anterior|Tengo que ir necesariamente para consultar los documentos que están ubicados en la biblioteca"/>
    <x v="20"/>
    <s v="F. Ciencias Geológicas"/>
    <s v="Biblioteca Maria Zambrano (Filología / Derecho)"/>
    <m/>
    <m/>
    <m/>
    <m/>
    <m/>
    <m/>
    <s v="Sí"/>
    <s v="Sí"/>
    <n v="4"/>
    <n v="1"/>
    <n v="3"/>
    <n v="1"/>
    <n v="5"/>
    <n v="5"/>
    <n v="5"/>
    <n v="3"/>
    <n v="2"/>
    <n v="2"/>
    <m/>
    <n v="1"/>
    <n v="3"/>
    <n v="3"/>
    <n v="3"/>
    <n v="4"/>
    <s v="No"/>
    <n v="3"/>
    <n v="1"/>
    <s v="Twitter|Youtube|Instagram"/>
    <m/>
    <m/>
    <m/>
    <m/>
    <m/>
    <m/>
    <m/>
    <s v="No"/>
    <s v="No"/>
    <m/>
    <n v="4"/>
    <n v="4"/>
    <s v="4, satisfecho"/>
    <s v="Igual"/>
    <m/>
  </r>
  <r>
    <m/>
    <m/>
    <s v="Ciencias de la Salud"/>
    <d v="2020-05-19T16:57:00"/>
    <s v="Otros (Universidad para mayores, títulos propios, curso de idiomas, etc)"/>
    <x v="22"/>
    <s v="De vez en cuando (1 o 2 veces al mes)"/>
    <s v="De vez en cuando (1 o 2 veces al mes)"/>
    <s v="Seguiré usando los servicios de la biblioteca con la misma frecuencia que expuse en la pregunta anterior"/>
    <x v="22"/>
    <m/>
    <m/>
    <m/>
    <m/>
    <m/>
    <m/>
    <m/>
    <m/>
    <s v="No"/>
    <s v="Sí"/>
    <n v="3"/>
    <n v="1"/>
    <n v="1"/>
    <n v="1"/>
    <n v="5"/>
    <n v="3"/>
    <n v="5"/>
    <n v="1"/>
    <n v="5"/>
    <n v="4"/>
    <m/>
    <n v="4"/>
    <n v="5"/>
    <n v="5"/>
    <n v="4"/>
    <n v="5"/>
    <s v="No"/>
    <n v="4"/>
    <n v="3"/>
    <s v="No uso ninguna red social"/>
    <m/>
    <m/>
    <m/>
    <m/>
    <m/>
    <m/>
    <m/>
    <s v="Sí"/>
    <s v="Sí"/>
    <s v="Útil"/>
    <n v="5"/>
    <n v="5"/>
    <s v="5, muy satisfecho"/>
    <m/>
    <m/>
  </r>
  <r>
    <m/>
    <m/>
    <s v="Ciencias Experimentales"/>
    <d v="2020-05-19T16:56:00"/>
    <s v="Grado y doble grado"/>
    <x v="16"/>
    <s v="Muy frecuentemente (3 o más veces por semana)"/>
    <s v="Nunca"/>
    <s v="Creo que voy a acudir con menos frecuencia a la biblioteca y usaré más la biblioteca virtual"/>
    <x v="8"/>
    <s v="F. Ciencias Químicas"/>
    <s v="Biblioteca Histórica"/>
    <m/>
    <m/>
    <m/>
    <m/>
    <m/>
    <m/>
    <s v="Sí"/>
    <s v="Sí"/>
    <n v="5"/>
    <n v="5"/>
    <n v="5"/>
    <n v="1"/>
    <n v="2"/>
    <n v="4"/>
    <n v="4"/>
    <n v="1"/>
    <n v="1"/>
    <n v="1"/>
    <m/>
    <n v="3"/>
    <n v="2"/>
    <n v="3"/>
    <m/>
    <n v="1"/>
    <s v="No"/>
    <n v="2"/>
    <n v="2"/>
    <m/>
    <m/>
    <m/>
    <m/>
    <m/>
    <m/>
    <m/>
    <m/>
    <s v="No"/>
    <s v="No"/>
    <m/>
    <n v="2"/>
    <n v="1"/>
    <s v="3, normal"/>
    <s v="Igual"/>
    <m/>
  </r>
  <r>
    <m/>
    <m/>
    <s v="Humanidades"/>
    <d v="2020-05-19T16:56:00"/>
    <s v="Otros (Universidad para mayores, títulos propios, curso de idiomas, etc)"/>
    <x v="7"/>
    <s v="Frecuentemente (1 o 2 veces por semana)"/>
    <s v="Frecuentemente (1 o 2 veces por semana)"/>
    <s v="Seguiré usando los servicios de la biblioteca con la misma frecuencia que expuse en la pregunta anterior"/>
    <x v="4"/>
    <s v="Biblioteca Maria Zambrano (Filología / Derecho)"/>
    <s v="F. Geografía e Historia"/>
    <m/>
    <m/>
    <m/>
    <m/>
    <m/>
    <m/>
    <s v="No"/>
    <s v="Sí"/>
    <n v="4"/>
    <n v="3"/>
    <n v="3"/>
    <n v="2"/>
    <n v="4"/>
    <n v="3"/>
    <n v="4"/>
    <n v="2"/>
    <n v="3"/>
    <n v="3"/>
    <m/>
    <n v="3"/>
    <n v="3"/>
    <n v="3"/>
    <n v="3"/>
    <n v="3"/>
    <s v="Sí"/>
    <n v="3"/>
    <n v="2"/>
    <s v="Twitter|Facebook|Instagram"/>
    <m/>
    <m/>
    <m/>
    <m/>
    <m/>
    <m/>
    <m/>
    <s v="Sí"/>
    <s v="No"/>
    <m/>
    <n v="3"/>
    <n v="3"/>
    <s v="4, satisfecho"/>
    <s v="Igual"/>
    <m/>
  </r>
  <r>
    <m/>
    <m/>
    <s v="Ciencias Sociales"/>
    <d v="2020-05-19T16:55:00"/>
    <s v="Grado y doble grado"/>
    <x v="13"/>
    <s v="Muy frecuentemente (3 o más veces por semana)"/>
    <s v="De vez en cuando (1 o 2 veces al mes)"/>
    <s v="Creo que voy a acudir con menos frecuencia a la biblioteca y usaré más la biblioteca virtual|Tengo que ir necesariamente para consultar los documentos que están ubicados en la biblioteca"/>
    <x v="16"/>
    <s v="Biblioteca Maria Zambrano (Filología / Derecho)"/>
    <s v="Biblioteca Histórica"/>
    <s v="Biblioteca de la Comunidad de Madrid María Moliner"/>
    <m/>
    <m/>
    <m/>
    <m/>
    <m/>
    <m/>
    <s v="Sí"/>
    <n v="5"/>
    <n v="5"/>
    <n v="4"/>
    <n v="5"/>
    <n v="5"/>
    <n v="5"/>
    <n v="5"/>
    <n v="5"/>
    <n v="5"/>
    <n v="5"/>
    <m/>
    <n v="5"/>
    <n v="5"/>
    <n v="5"/>
    <n v="5"/>
    <n v="5"/>
    <s v="Sí"/>
    <n v="5"/>
    <n v="5"/>
    <s v="Twitter|Youtube|Instagram"/>
    <m/>
    <m/>
    <m/>
    <m/>
    <m/>
    <m/>
    <m/>
    <m/>
    <s v="No"/>
    <m/>
    <n v="5"/>
    <n v="5"/>
    <s v="5, muy satisfecho"/>
    <s v="Mejorado mucho"/>
    <m/>
  </r>
  <r>
    <m/>
    <m/>
    <s v="Ciencias de la Salud"/>
    <d v="2020-05-19T16:54:00"/>
    <s v="Doctorado"/>
    <x v="9"/>
    <s v="De vez en cuando (1 o 2 veces al mes)"/>
    <s v="Muy frecuentemente (3 o más veces por semana)"/>
    <s v="Solo haré uso de la biblioteca virtual y de sus recursos electrónicos"/>
    <x v="11"/>
    <s v="F. Medicina"/>
    <m/>
    <m/>
    <m/>
    <m/>
    <m/>
    <m/>
    <m/>
    <s v="Sí"/>
    <s v="Sí"/>
    <n v="5"/>
    <n v="5"/>
    <n v="3"/>
    <n v="1"/>
    <n v="1"/>
    <n v="1"/>
    <n v="1"/>
    <n v="1"/>
    <n v="5"/>
    <n v="5"/>
    <m/>
    <n v="5"/>
    <n v="5"/>
    <n v="5"/>
    <n v="5"/>
    <n v="5"/>
    <s v="No"/>
    <n v="5"/>
    <n v="1"/>
    <s v="Instagram"/>
    <m/>
    <m/>
    <m/>
    <m/>
    <m/>
    <m/>
    <m/>
    <s v="Sí"/>
    <s v="Sí"/>
    <s v="Muy útil"/>
    <n v="5"/>
    <n v="5"/>
    <s v="5, muy satisfecho"/>
    <s v="Mejorado"/>
    <m/>
  </r>
  <r>
    <m/>
    <m/>
    <s v="Ciencias Experimentales"/>
    <d v="2020-05-19T16:53:00"/>
    <s v="Grado y doble grado"/>
    <x v="20"/>
    <s v="Frecuentemente (1 o 2 veces por semana)"/>
    <s v="Nunca"/>
    <s v="Seguiré usando los servicios de la biblioteca con la misma frecuencia que expuse en la pregunta anterior"/>
    <x v="20"/>
    <m/>
    <m/>
    <m/>
    <m/>
    <m/>
    <m/>
    <m/>
    <m/>
    <s v="Sí"/>
    <s v="Sí"/>
    <n v="3"/>
    <n v="1"/>
    <n v="1"/>
    <n v="1"/>
    <n v="5"/>
    <n v="5"/>
    <n v="5"/>
    <n v="1"/>
    <n v="3"/>
    <n v="5"/>
    <m/>
    <n v="3"/>
    <n v="3"/>
    <n v="1"/>
    <n v="1"/>
    <n v="5"/>
    <s v="Sí"/>
    <n v="3"/>
    <n v="1"/>
    <s v="Twitter|Youtube|Instagram"/>
    <m/>
    <m/>
    <m/>
    <m/>
    <m/>
    <m/>
    <m/>
    <s v="No"/>
    <s v="No"/>
    <m/>
    <n v="2"/>
    <n v="3"/>
    <s v="4, satisfecho"/>
    <s v="Igual"/>
    <m/>
  </r>
  <r>
    <m/>
    <m/>
    <s v="Ciencias Experimentales"/>
    <d v="2020-05-19T16:53:00"/>
    <s v="Grado y doble grado"/>
    <x v="8"/>
    <s v="Muy frecuentemente (3 o más veces por semana)"/>
    <s v="De vez en cuando (1 o 2 veces al mes)"/>
    <s v="Seguiré usando los servicios de la biblioteca con la misma frecuencia que expuse en la pregunta anterior"/>
    <x v="12"/>
    <s v="F. Ciencias Biológicas"/>
    <m/>
    <m/>
    <m/>
    <m/>
    <m/>
    <m/>
    <m/>
    <s v="Sí"/>
    <s v="Sí"/>
    <n v="4"/>
    <n v="1"/>
    <n v="4"/>
    <n v="1"/>
    <n v="5"/>
    <n v="3"/>
    <n v="5"/>
    <n v="2"/>
    <n v="2"/>
    <n v="5"/>
    <m/>
    <n v="5"/>
    <n v="3"/>
    <n v="5"/>
    <n v="2"/>
    <n v="5"/>
    <s v="No"/>
    <n v="4"/>
    <n v="3"/>
    <s v="Youtube|Instagram"/>
    <m/>
    <m/>
    <m/>
    <m/>
    <m/>
    <m/>
    <m/>
    <s v="Sí"/>
    <s v="Sí"/>
    <s v="Muy útil"/>
    <n v="3"/>
    <n v="3"/>
    <s v="4, satisfecho"/>
    <s v="Igual"/>
    <m/>
  </r>
  <r>
    <m/>
    <m/>
    <s v="Ciencias de la Salud"/>
    <d v="2020-05-19T16:52:00"/>
    <s v="Grado y doble grado"/>
    <x v="12"/>
    <s v="Frecuentemente (1 o 2 veces por semana)"/>
    <s v="Nunca"/>
    <s v="Seguiré usando los servicios de la biblioteca con la misma frecuencia que expuse en la pregunta anterior"/>
    <x v="15"/>
    <m/>
    <m/>
    <m/>
    <m/>
    <m/>
    <m/>
    <m/>
    <m/>
    <s v="No"/>
    <s v="No"/>
    <n v="1"/>
    <n v="1"/>
    <n v="1"/>
    <n v="1"/>
    <n v="1"/>
    <n v="1"/>
    <n v="1"/>
    <n v="1"/>
    <n v="1"/>
    <n v="1"/>
    <m/>
    <n v="1"/>
    <n v="3"/>
    <n v="3"/>
    <n v="3"/>
    <n v="1"/>
    <s v="No"/>
    <n v="3"/>
    <n v="3"/>
    <s v="Youtube|Instagram"/>
    <m/>
    <m/>
    <m/>
    <m/>
    <m/>
    <m/>
    <m/>
    <s v="No"/>
    <s v="No"/>
    <m/>
    <n v="1"/>
    <n v="3"/>
    <s v="3, normal"/>
    <s v="Igual"/>
    <s v="Bajad la calefacción de la biblioteca de la facultad de psicología, es una sauna"/>
  </r>
  <r>
    <m/>
    <m/>
    <s v="Humanidades"/>
    <d v="2020-05-19T16:51:00"/>
    <s v="Grado y doble grado"/>
    <x v="2"/>
    <s v="Frecuentemente (1 o 2 veces por semana)"/>
    <s v="De vez en cuando (1 o 2 veces al mes)"/>
    <s v="Seguiré usando los servicios de la biblioteca con la misma frecuencia que expuse en la pregunta anterior"/>
    <x v="2"/>
    <s v="Biblioteca Maria Zambrano (Filología / Derecho)"/>
    <s v="F. Medicina"/>
    <m/>
    <m/>
    <m/>
    <m/>
    <m/>
    <m/>
    <s v="No"/>
    <s v="Sí"/>
    <n v="2"/>
    <n v="2"/>
    <n v="4"/>
    <n v="2"/>
    <n v="5"/>
    <n v="5"/>
    <n v="4"/>
    <n v="4"/>
    <n v="4"/>
    <n v="4"/>
    <m/>
    <n v="4"/>
    <n v="4"/>
    <n v="4"/>
    <n v="4"/>
    <n v="4"/>
    <s v="Sí"/>
    <n v="4"/>
    <n v="4"/>
    <s v="Twitter|Facebook|Youtube|Instagram"/>
    <m/>
    <m/>
    <m/>
    <m/>
    <m/>
    <m/>
    <m/>
    <s v="Sí"/>
    <s v="No"/>
    <m/>
    <n v="3"/>
    <n v="4"/>
    <s v="4, satisfecho"/>
    <s v="Mejorado"/>
    <m/>
  </r>
  <r>
    <m/>
    <m/>
    <s v="Humanidades"/>
    <d v="2020-05-19T16:50:00"/>
    <s v="Grado y doble grado"/>
    <x v="3"/>
    <s v="De vez en cuando (1 o 2 veces al mes)"/>
    <s v="Nunca"/>
    <s v="Seguiré usando los servicios de la biblioteca con la misma frecuencia que expuse en la pregunta anterior"/>
    <x v="3"/>
    <s v="F. Geografía e Historia"/>
    <m/>
    <m/>
    <m/>
    <m/>
    <m/>
    <m/>
    <m/>
    <s v="No"/>
    <s v="No"/>
    <n v="1"/>
    <n v="1"/>
    <n v="1"/>
    <n v="5"/>
    <n v="5"/>
    <n v="5"/>
    <n v="5"/>
    <n v="1"/>
    <n v="3"/>
    <n v="3"/>
    <m/>
    <n v="3"/>
    <n v="5"/>
    <n v="3"/>
    <n v="3"/>
    <n v="3"/>
    <s v="Sí"/>
    <n v="3"/>
    <n v="1"/>
    <s v="Twitter|Facebook|Youtube|Instagram|LinkedIn"/>
    <m/>
    <m/>
    <m/>
    <m/>
    <m/>
    <m/>
    <m/>
    <s v="No"/>
    <s v="No"/>
    <m/>
    <n v="4"/>
    <n v="4"/>
    <s v="4, satisfecho"/>
    <s v="Mejorado"/>
    <m/>
  </r>
  <r>
    <m/>
    <m/>
    <s v="Humanidades"/>
    <d v="2020-05-19T16:50:00"/>
    <s v="Grado y doble grado"/>
    <x v="6"/>
    <s v="De vez en cuando (1 o 2 veces al mes)"/>
    <s v="De vez en cuando (1 o 2 veces al mes)"/>
    <s v="Seguiré usando los servicios de la biblioteca con la misma frecuencia que expuse en la pregunta anterior"/>
    <x v="8"/>
    <s v="F. Filología (Clásicas o General)"/>
    <s v="Biblioteca Histórica"/>
    <s v="Biblioteca municipal de Paracuellos de Jarama, Biblioteca Gloria Fuertes (Barajas)."/>
    <m/>
    <m/>
    <m/>
    <m/>
    <m/>
    <s v="No"/>
    <s v="Sí"/>
    <n v="5"/>
    <n v="1"/>
    <n v="1"/>
    <n v="1"/>
    <n v="5"/>
    <n v="5"/>
    <n v="5"/>
    <n v="1"/>
    <n v="3"/>
    <n v="3"/>
    <m/>
    <n v="5"/>
    <n v="4"/>
    <n v="4"/>
    <n v="3"/>
    <n v="2"/>
    <s v="No"/>
    <n v="4"/>
    <n v="2"/>
    <s v="Twitter|Youtube|Instagram"/>
    <m/>
    <m/>
    <m/>
    <m/>
    <m/>
    <m/>
    <m/>
    <s v="Sí"/>
    <s v="No"/>
    <m/>
    <n v="5"/>
    <n v="5"/>
    <s v="4, satisfecho"/>
    <s v="Igual"/>
    <s v="Me gustaría que apareciesen ofertas para estudiantes (y que se amoldasen a estos) para trabajar en ellas."/>
  </r>
  <r>
    <m/>
    <m/>
    <s v="Ciencias Sociales"/>
    <d v="2020-05-19T16:50:00"/>
    <s v="Doctorado"/>
    <x v="11"/>
    <s v="De vez en cuando (1 o 2 veces al mes)"/>
    <s v="De vez en cuando (1 o 2 veces al mes)"/>
    <s v="Seguiré usando los servicios de la biblioteca con la misma frecuencia que expuse en la pregunta anterior"/>
    <x v="13"/>
    <s v="Biblioteca Histórica"/>
    <m/>
    <s v="Centro de documentación de defensa"/>
    <m/>
    <m/>
    <m/>
    <m/>
    <m/>
    <s v="No"/>
    <s v="Sí"/>
    <n v="3"/>
    <n v="2"/>
    <n v="2"/>
    <n v="5"/>
    <n v="2"/>
    <n v="4"/>
    <n v="2"/>
    <n v="4"/>
    <n v="5"/>
    <n v="5"/>
    <m/>
    <n v="5"/>
    <n v="5"/>
    <n v="4"/>
    <n v="5"/>
    <n v="5"/>
    <s v="No"/>
    <n v="5"/>
    <n v="5"/>
    <s v="Facebook|Youtube"/>
    <m/>
    <m/>
    <m/>
    <m/>
    <m/>
    <m/>
    <m/>
    <s v="No"/>
    <s v="No"/>
    <m/>
    <n v="5"/>
    <n v="5"/>
    <s v="5, muy satisfecho"/>
    <s v="Mejorado"/>
    <s v="Lo mejor es el personal."/>
  </r>
  <r>
    <m/>
    <m/>
    <s v="Ciencias de la Salud"/>
    <d v="2020-05-19T16:50:00"/>
    <s v="Grado y doble grado"/>
    <x v="9"/>
    <s v="De vez en cuando (1 o 2 veces al mes)"/>
    <s v="Nunca"/>
    <s v="Seguiré usando los servicios de la biblioteca con la misma frecuencia que expuse en la pregunta anterior"/>
    <x v="16"/>
    <s v="F. Farmacia"/>
    <s v="F. Medicina"/>
    <m/>
    <m/>
    <m/>
    <m/>
    <m/>
    <m/>
    <s v="No"/>
    <s v="No"/>
    <n v="1"/>
    <n v="1"/>
    <n v="1"/>
    <n v="2"/>
    <n v="5"/>
    <n v="5"/>
    <n v="5"/>
    <n v="1"/>
    <n v="3"/>
    <n v="3"/>
    <m/>
    <n v="3"/>
    <n v="3"/>
    <n v="3"/>
    <n v="3"/>
    <n v="3"/>
    <s v="No"/>
    <n v="3"/>
    <n v="3"/>
    <s v="Youtube|No uso ninguna red social"/>
    <m/>
    <m/>
    <m/>
    <m/>
    <m/>
    <m/>
    <m/>
    <s v="No"/>
    <s v="No"/>
    <m/>
    <n v="3"/>
    <n v="4"/>
    <s v="5, muy satisfecho"/>
    <s v="Igual"/>
    <m/>
  </r>
  <r>
    <m/>
    <m/>
    <s v="Ciencias Sociales"/>
    <d v="2020-05-19T16:49:00"/>
    <s v="Grado y doble grado"/>
    <x v="1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16"/>
    <s v="Biblioteca Maria Zambrano (Filología / Derecho)"/>
    <s v="F. Ciencias Económicas y Empresariales"/>
    <m/>
    <m/>
    <m/>
    <m/>
    <m/>
    <m/>
    <s v="No"/>
    <s v="No"/>
    <n v="3"/>
    <n v="1"/>
    <n v="1"/>
    <n v="2"/>
    <n v="4"/>
    <n v="5"/>
    <n v="4"/>
    <n v="1"/>
    <n v="2"/>
    <n v="3"/>
    <m/>
    <n v="4"/>
    <n v="3"/>
    <n v="3"/>
    <n v="3"/>
    <n v="3"/>
    <s v="No"/>
    <n v="3"/>
    <n v="2"/>
    <s v="Twitter|Facebook|Instagram|LinkedIn"/>
    <m/>
    <m/>
    <m/>
    <m/>
    <m/>
    <m/>
    <m/>
    <s v="No"/>
    <s v="No"/>
    <m/>
    <n v="3"/>
    <n v="3"/>
    <s v="3, normal"/>
    <s v="Mejorado"/>
    <m/>
  </r>
  <r>
    <m/>
    <m/>
    <s v="Humanidades"/>
    <d v="2020-05-19T16:47:00"/>
    <s v="Grado y doble grado"/>
    <x v="2"/>
    <s v="Frecuentemente (1 o 2 veces por semana)"/>
    <s v="Frecuentemente (1 o 2 veces por semana)"/>
    <s v="Seguiré usando los servicios de la biblioteca con la misma frecuencia que expuse en la pregunta anterior"/>
    <x v="2"/>
    <s v="F. Geografía e Historia"/>
    <m/>
    <m/>
    <m/>
    <m/>
    <m/>
    <m/>
    <m/>
    <s v="Sí"/>
    <s v="Sí"/>
    <n v="4"/>
    <n v="1"/>
    <n v="1"/>
    <n v="4"/>
    <n v="3"/>
    <n v="5"/>
    <n v="3"/>
    <n v="3"/>
    <n v="4"/>
    <n v="4"/>
    <m/>
    <n v="4"/>
    <n v="4"/>
    <n v="4"/>
    <n v="4"/>
    <n v="4"/>
    <s v="No"/>
    <n v="4"/>
    <n v="4"/>
    <s v="Youtube|Instagram"/>
    <m/>
    <m/>
    <m/>
    <m/>
    <m/>
    <m/>
    <m/>
    <s v="Sí"/>
    <s v="Sí"/>
    <s v="Útil"/>
    <n v="4"/>
    <n v="4"/>
    <s v="4, satisfecho"/>
    <s v="Mejorado"/>
    <m/>
  </r>
  <r>
    <m/>
    <m/>
    <s v="Humanidades"/>
    <d v="2020-05-19T16:47:00"/>
    <s v="Grado y doble grado"/>
    <x v="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14"/>
    <s v="F. Ciencias Biológicas"/>
    <s v="F. Ciencias Geológicas"/>
    <m/>
    <m/>
    <m/>
    <m/>
    <m/>
    <m/>
    <s v="Sí"/>
    <s v="Sí"/>
    <n v="3"/>
    <n v="3"/>
    <n v="3"/>
    <n v="5"/>
    <n v="4"/>
    <n v="5"/>
    <n v="5"/>
    <n v="3"/>
    <n v="3"/>
    <n v="2"/>
    <m/>
    <n v="2"/>
    <n v="3"/>
    <n v="3"/>
    <n v="3"/>
    <n v="2"/>
    <s v="Sí"/>
    <n v="3"/>
    <n v="4"/>
    <s v="Twitter|Instagram"/>
    <m/>
    <m/>
    <m/>
    <m/>
    <m/>
    <m/>
    <m/>
    <s v="Sí"/>
    <s v="No"/>
    <m/>
    <n v="4"/>
    <n v="4"/>
    <s v="3, normal"/>
    <s v="Igual"/>
    <s v="Sinceramente a la hora de encontrar algunos libros si me ha sido util el servicio de biblioteca, pero hay muchos otros libros que no se encontraban en la colección y al ser calificados como importantes por los profesores me he visto en la necesidad de comprarlos."/>
  </r>
  <r>
    <m/>
    <m/>
    <s v="Humanidades"/>
    <d v="2020-05-19T16:46:00"/>
    <s v="Grado y doble grado"/>
    <x v="3"/>
    <s v="Nunca"/>
    <s v="De vez en cuando (1 o 2 veces al mes)"/>
    <s v="Seguiré usando los servicios de la biblioteca con la misma frecuencia que expuse en la pregunta anterior"/>
    <x v="3"/>
    <m/>
    <m/>
    <m/>
    <m/>
    <m/>
    <m/>
    <m/>
    <m/>
    <s v="No"/>
    <s v="Sí"/>
    <n v="5"/>
    <m/>
    <m/>
    <n v="5"/>
    <m/>
    <n v="5"/>
    <n v="5"/>
    <m/>
    <n v="5"/>
    <n v="5"/>
    <m/>
    <m/>
    <n v="5"/>
    <m/>
    <m/>
    <n v="5"/>
    <s v="Sí"/>
    <n v="5"/>
    <m/>
    <s v="Youtube|LinkedIn"/>
    <m/>
    <m/>
    <m/>
    <m/>
    <m/>
    <m/>
    <m/>
    <s v="Sí"/>
    <s v="Sí"/>
    <s v="Muy útil"/>
    <n v="5"/>
    <n v="5"/>
    <s v="5, muy satisfecho"/>
    <s v="Mejorado"/>
    <m/>
  </r>
  <r>
    <m/>
    <m/>
    <s v="Ciencias Experimentales"/>
    <d v="2020-05-19T16:46:00"/>
    <s v="Grado y doble grado"/>
    <x v="20"/>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20"/>
    <s v="F. Ciencias Geológicas"/>
    <s v="Biblioteca Maria Zambrano (Filología / Derecho)"/>
    <m/>
    <m/>
    <m/>
    <m/>
    <m/>
    <m/>
    <s v="Sí"/>
    <s v="Sí"/>
    <n v="3"/>
    <n v="2"/>
    <n v="3"/>
    <n v="1"/>
    <n v="4"/>
    <n v="3"/>
    <n v="5"/>
    <n v="1"/>
    <n v="3"/>
    <n v="4"/>
    <m/>
    <m/>
    <n v="5"/>
    <n v="4"/>
    <n v="4"/>
    <m/>
    <s v="No"/>
    <n v="4"/>
    <n v="5"/>
    <s v="Twitter|Facebook|Youtube|Instagram|LinkedIn"/>
    <m/>
    <m/>
    <m/>
    <m/>
    <m/>
    <m/>
    <m/>
    <s v="No"/>
    <s v="No"/>
    <m/>
    <n v="3"/>
    <n v="4"/>
    <s v="5, muy satisfecho"/>
    <s v="Mejorado"/>
    <m/>
  </r>
  <r>
    <m/>
    <m/>
    <s v="Ciencias Sociales"/>
    <d v="2020-05-19T16:46:00"/>
    <s v="Grado y doble grado"/>
    <x v="10"/>
    <s v="De vez en cuando (1 o 2 veces al mes)"/>
    <s v="Frecuentemente (1 o 2 veces por semana)"/>
    <s v="Creo que voy a acudir con menos frecuencia a la biblioteca y usaré más la biblioteca virtual"/>
    <x v="8"/>
    <s v="F. Derecho (Departamentos,Criminología)"/>
    <m/>
    <m/>
    <m/>
    <m/>
    <m/>
    <m/>
    <m/>
    <s v="No"/>
    <s v="Sí"/>
    <n v="2"/>
    <n v="1"/>
    <n v="3"/>
    <n v="1"/>
    <n v="2"/>
    <n v="5"/>
    <n v="1"/>
    <n v="4"/>
    <n v="3"/>
    <n v="3"/>
    <m/>
    <n v="3"/>
    <n v="4"/>
    <n v="3"/>
    <n v="3"/>
    <n v="3"/>
    <s v="No"/>
    <n v="3"/>
    <n v="4"/>
    <s v="Facebook|Youtube|Instagram"/>
    <m/>
    <m/>
    <m/>
    <m/>
    <m/>
    <m/>
    <m/>
    <s v="No"/>
    <s v="No"/>
    <m/>
    <n v="4"/>
    <n v="5"/>
    <s v="4, satisfecho"/>
    <s v="Mejorado"/>
    <m/>
  </r>
  <r>
    <m/>
    <m/>
    <s v="Humanidades"/>
    <d v="2020-05-19T16:45:00"/>
    <s v="Grado y doble grado"/>
    <x v="2"/>
    <s v="Solo en época de exámenes"/>
    <s v="Nunca"/>
    <s v="Solo haré uso de la biblioteca virtual y de sus recursos electrónicos"/>
    <x v="24"/>
    <m/>
    <m/>
    <m/>
    <m/>
    <m/>
    <m/>
    <m/>
    <m/>
    <s v="No"/>
    <s v="No"/>
    <n v="1"/>
    <n v="1"/>
    <n v="1"/>
    <n v="2"/>
    <n v="5"/>
    <n v="5"/>
    <n v="4"/>
    <n v="5"/>
    <n v="2"/>
    <n v="2"/>
    <m/>
    <n v="2"/>
    <n v="3"/>
    <n v="2"/>
    <n v="2"/>
    <n v="2"/>
    <s v="No"/>
    <n v="1"/>
    <n v="1"/>
    <s v="Twitter|Youtube|Instagram"/>
    <m/>
    <m/>
    <m/>
    <m/>
    <m/>
    <m/>
    <m/>
    <s v="No"/>
    <s v="No"/>
    <m/>
    <n v="3"/>
    <n v="3"/>
    <s v="3, normal"/>
    <s v="Igual"/>
    <m/>
  </r>
  <r>
    <m/>
    <m/>
    <s v="Humanidades"/>
    <d v="2020-05-19T16:44:00"/>
    <s v="Grado y doble grado"/>
    <x v="5"/>
    <s v="Muy frecuentemente (3 o más veces por semana)"/>
    <s v="Muy frecuentemente (3 o más veces por semana)"/>
    <s v="Creo que voy a acudir con menos frecuencia a la biblioteca y usaré más la biblioteca virtual"/>
    <x v="6"/>
    <s v="Biblioteca Maria Zambrano (Filología / Derecho)"/>
    <s v="F. Geografía e Historia"/>
    <m/>
    <m/>
    <m/>
    <m/>
    <m/>
    <m/>
    <s v="Sí"/>
    <s v="Sí"/>
    <n v="4"/>
    <n v="1"/>
    <n v="1"/>
    <n v="5"/>
    <n v="4"/>
    <n v="2"/>
    <n v="4"/>
    <n v="2"/>
    <n v="4"/>
    <n v="4"/>
    <m/>
    <n v="2"/>
    <n v="2"/>
    <n v="2"/>
    <n v="1"/>
    <n v="4"/>
    <s v="Sí"/>
    <n v="4"/>
    <n v="3"/>
    <s v="No uso ninguna red social"/>
    <m/>
    <m/>
    <m/>
    <m/>
    <m/>
    <m/>
    <m/>
    <s v="Sí"/>
    <s v="No"/>
    <m/>
    <n v="3"/>
    <n v="3"/>
    <s v="4, satisfecho"/>
    <s v="Empeorado"/>
    <m/>
  </r>
  <r>
    <m/>
    <m/>
    <s v="Humanidades"/>
    <d v="2020-05-19T16:43:00"/>
    <s v="Máster"/>
    <x v="6"/>
    <s v="Frecuentemente (1 o 2 veces por semana)"/>
    <s v="Muy frecuentemente (3 o más veces por semana)"/>
    <s v="Tengo que ir necesariamente para consultar los documentos que están ubicados en la biblioteca"/>
    <x v="14"/>
    <s v="F. Ciencias de la Información"/>
    <s v="F. Filosofía"/>
    <s v="Maria Moliner"/>
    <m/>
    <m/>
    <m/>
    <m/>
    <m/>
    <s v="Sí"/>
    <s v="Sí"/>
    <n v="5"/>
    <n v="3"/>
    <n v="3"/>
    <n v="1"/>
    <n v="1"/>
    <n v="3"/>
    <n v="1"/>
    <n v="1"/>
    <n v="5"/>
    <n v="5"/>
    <m/>
    <n v="3"/>
    <n v="5"/>
    <n v="5"/>
    <n v="3"/>
    <n v="5"/>
    <s v="No"/>
    <n v="5"/>
    <n v="1"/>
    <s v="Facebook|Youtube"/>
    <m/>
    <m/>
    <m/>
    <m/>
    <m/>
    <m/>
    <m/>
    <s v="No"/>
    <s v="No"/>
    <m/>
    <n v="5"/>
    <n v="5"/>
    <s v="5, muy satisfecho"/>
    <s v="Mejorado mucho"/>
    <m/>
  </r>
  <r>
    <m/>
    <m/>
    <s v="Ciencias Experimentales"/>
    <d v="2020-05-19T16:43:00"/>
    <s v="Grado y doble grado"/>
    <x v="20"/>
    <s v="Frecuentemente (1 o 2 veces por semana)"/>
    <s v="Nunca"/>
    <s v="Creo que voy a acudir con menos frecuencia a la biblioteca y usaré más la biblioteca virtual"/>
    <x v="20"/>
    <s v="F. Ciencias Químicas"/>
    <m/>
    <m/>
    <m/>
    <m/>
    <m/>
    <m/>
    <m/>
    <s v="No"/>
    <s v="No"/>
    <n v="4"/>
    <n v="3"/>
    <n v="3"/>
    <n v="1"/>
    <n v="5"/>
    <n v="5"/>
    <n v="5"/>
    <n v="4"/>
    <n v="4"/>
    <n v="4"/>
    <m/>
    <n v="3"/>
    <n v="5"/>
    <n v="4"/>
    <n v="5"/>
    <n v="4"/>
    <s v="No"/>
    <n v="4"/>
    <n v="1"/>
    <s v="Youtube|Instagram"/>
    <m/>
    <m/>
    <m/>
    <m/>
    <m/>
    <m/>
    <m/>
    <s v="Sí"/>
    <s v="No"/>
    <m/>
    <n v="4"/>
    <n v="5"/>
    <s v="5, muy satisfecho"/>
    <s v="Mejorado"/>
    <m/>
  </r>
  <r>
    <m/>
    <m/>
    <s v="Ciencias Sociales"/>
    <d v="2020-05-19T16:42:00"/>
    <s v="Grado y doble grado"/>
    <x v="13"/>
    <s v="Frecuentemente (1 o 2 veces por semana)"/>
    <s v="De vez en cuando (1 o 2 veces al mes)"/>
    <s v="Tengo que ir necesariamente para consultar los documentos que están ubicados en la biblioteca|Procuraré buscar la información que necesito fuera de la biblioteca"/>
    <x v="16"/>
    <s v="F. Geografía e Historia"/>
    <m/>
    <m/>
    <m/>
    <m/>
    <m/>
    <m/>
    <m/>
    <s v="No"/>
    <s v="Sí"/>
    <n v="2"/>
    <n v="2"/>
    <n v="4"/>
    <n v="3"/>
    <n v="5"/>
    <n v="3"/>
    <n v="4"/>
    <n v="4"/>
    <n v="4"/>
    <n v="5"/>
    <m/>
    <n v="5"/>
    <n v="5"/>
    <n v="4"/>
    <n v="5"/>
    <n v="5"/>
    <s v="No"/>
    <n v="5"/>
    <n v="5"/>
    <s v="Twitter"/>
    <m/>
    <m/>
    <m/>
    <m/>
    <m/>
    <m/>
    <m/>
    <s v="No"/>
    <s v="No"/>
    <m/>
    <n v="5"/>
    <n v="5"/>
    <s v="5, muy satisfecho"/>
    <s v="Igual"/>
    <m/>
  </r>
  <r>
    <m/>
    <m/>
    <s v=""/>
    <d v="2020-05-19T16:41:00"/>
    <s v="Grado y doble grado"/>
    <x v="25"/>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8"/>
    <s v="F. Educación - Centro de Formación del Profesorado"/>
    <s v="F. Ciencias de la Información"/>
    <m/>
    <m/>
    <m/>
    <m/>
    <m/>
    <m/>
    <s v="No"/>
    <s v="Sí"/>
    <n v="1"/>
    <n v="1"/>
    <n v="1"/>
    <n v="5"/>
    <n v="1"/>
    <n v="1"/>
    <n v="1"/>
    <n v="1"/>
    <n v="1"/>
    <n v="1"/>
    <m/>
    <n v="1"/>
    <n v="1"/>
    <n v="1"/>
    <n v="1"/>
    <n v="1"/>
    <s v="Sí"/>
    <n v="1"/>
    <n v="1"/>
    <s v="Twitter|Facebook|Youtube|Instagram|LinkedIn"/>
    <m/>
    <m/>
    <m/>
    <m/>
    <m/>
    <m/>
    <m/>
    <s v="Sí"/>
    <s v="No"/>
    <m/>
    <n v="1"/>
    <n v="1"/>
    <s v="1, muy insatisfecho"/>
    <s v="Empeorado mucho"/>
    <m/>
  </r>
  <r>
    <m/>
    <m/>
    <s v="Humanidades"/>
    <d v="2020-05-19T16:40:00"/>
    <s v="Grado y doble grado"/>
    <x v="5"/>
    <s v="Frecuentemente (1 o 2 veces por semana)"/>
    <s v="Frecuentemente (1 o 2 veces por semana)"/>
    <s v="Seguiré usando los servicios de la biblioteca con la misma frecuencia que expuse en la pregunta anterior"/>
    <x v="6"/>
    <s v="Biblioteca Maria Zambrano (Filología / Derecho)"/>
    <s v="F. Filología (Clásicas o General)"/>
    <m/>
    <m/>
    <m/>
    <m/>
    <m/>
    <m/>
    <s v="Sí"/>
    <s v="Sí"/>
    <n v="3"/>
    <n v="1"/>
    <n v="1"/>
    <n v="3"/>
    <n v="5"/>
    <n v="5"/>
    <n v="2"/>
    <n v="2"/>
    <n v="2"/>
    <n v="1"/>
    <m/>
    <n v="2"/>
    <n v="3"/>
    <n v="4"/>
    <n v="1"/>
    <n v="3"/>
    <s v="No"/>
    <n v="3"/>
    <n v="4"/>
    <s v="Twitter|Youtube|Instagram"/>
    <m/>
    <m/>
    <m/>
    <m/>
    <m/>
    <m/>
    <m/>
    <s v="No"/>
    <s v="No"/>
    <m/>
    <n v="3"/>
    <n v="4"/>
    <s v="4, satisfecho"/>
    <s v="Igual"/>
    <m/>
  </r>
  <r>
    <m/>
    <m/>
    <s v="Humanidades"/>
    <d v="2020-05-19T16:39:00"/>
    <s v="Grado y doble grado"/>
    <x v="6"/>
    <s v="Muy frecuentemente (3 o más veces por semana)"/>
    <s v="Frecuentemente (1 o 2 veces por semana)"/>
    <s v="Seguiré usando los servicios de la biblioteca con la misma frecuencia que expuse en la pregunta anterior"/>
    <x v="8"/>
    <s v="F. Filología (Clásicas o General)"/>
    <m/>
    <m/>
    <m/>
    <m/>
    <m/>
    <m/>
    <m/>
    <s v="Sí"/>
    <s v="Sí"/>
    <n v="1"/>
    <n v="1"/>
    <n v="1"/>
    <n v="5"/>
    <n v="4"/>
    <n v="5"/>
    <n v="5"/>
    <n v="5"/>
    <n v="1"/>
    <n v="1"/>
    <m/>
    <n v="1"/>
    <n v="1"/>
    <n v="3"/>
    <n v="3"/>
    <n v="1"/>
    <s v="Sí"/>
    <n v="3"/>
    <n v="1"/>
    <s v="Instagram"/>
    <m/>
    <m/>
    <m/>
    <m/>
    <m/>
    <m/>
    <m/>
    <s v="Sí"/>
    <s v="No"/>
    <m/>
    <n v="4"/>
    <n v="4"/>
    <s v="3, normal"/>
    <s v="Igual"/>
    <s v="Falta de silencio en la biblioteca del Filolofía (ed. A) por parte de los propios tarbajadores."/>
  </r>
  <r>
    <m/>
    <m/>
    <s v="Humanidades"/>
    <d v="2020-05-19T16:38:00"/>
    <s v="Máster"/>
    <x v="6"/>
    <s v="De vez en cuando (1 o 2 veces al mes)"/>
    <s v="Frecuentemente (1 o 2 veces por semana)"/>
    <s v="Seguiré usando los servicios de la biblioteca con la misma frecuencia que expuse en la pregunta anterior"/>
    <x v="7"/>
    <s v="Biblioteca Maria Zambrano (Filología / Derecho)"/>
    <s v="F. Filosofía"/>
    <s v="Comunidad de Madrid"/>
    <m/>
    <m/>
    <m/>
    <m/>
    <m/>
    <s v="Sí"/>
    <s v="Sí"/>
    <n v="5"/>
    <n v="5"/>
    <m/>
    <n v="5"/>
    <n v="5"/>
    <n v="4"/>
    <n v="5"/>
    <n v="3"/>
    <n v="5"/>
    <n v="4"/>
    <m/>
    <n v="3"/>
    <n v="5"/>
    <n v="3"/>
    <n v="3"/>
    <n v="4"/>
    <s v="No"/>
    <n v="3"/>
    <n v="5"/>
    <s v="Facebook"/>
    <m/>
    <m/>
    <m/>
    <m/>
    <m/>
    <m/>
    <m/>
    <s v="Sí"/>
    <s v="Sí"/>
    <s v="Muy útil"/>
    <n v="5"/>
    <n v="5"/>
    <s v="5, muy satisfecho"/>
    <s v="Mejorado mucho"/>
    <m/>
  </r>
  <r>
    <m/>
    <m/>
    <s v="Humanidades"/>
    <d v="2020-05-19T16:37:00"/>
    <s v="Grado y doble grado"/>
    <x v="7"/>
    <s v="Frecuentemente (1 o 2 veces por semana)"/>
    <s v="De vez en cuando (1 o 2 veces al mes)"/>
    <s v="Seguiré usando los servicios de la biblioteca con la misma frecuencia que expuse en la pregunta anterior"/>
    <x v="14"/>
    <s v="Biblioteca Maria Zambrano (Filología / Derecho)"/>
    <m/>
    <m/>
    <m/>
    <m/>
    <m/>
    <m/>
    <m/>
    <s v="No"/>
    <s v="Sí"/>
    <n v="5"/>
    <n v="1"/>
    <n v="2"/>
    <n v="5"/>
    <n v="4"/>
    <n v="2"/>
    <n v="4"/>
    <n v="2"/>
    <n v="3"/>
    <n v="3"/>
    <m/>
    <n v="3"/>
    <m/>
    <n v="2"/>
    <n v="3"/>
    <n v="3"/>
    <s v="No"/>
    <n v="2"/>
    <n v="3"/>
    <s v="No uso ninguna red social"/>
    <m/>
    <m/>
    <m/>
    <m/>
    <m/>
    <m/>
    <m/>
    <s v="No"/>
    <s v="No"/>
    <m/>
    <n v="3"/>
    <n v="3"/>
    <s v="4, satisfecho"/>
    <s v="Igual"/>
    <s v="Me gustaría que hubiera más libros electrónicos. Cuando busco en el Catálogo Cisne uno que quiero ver me aparecen libros electrónicos que tratan otros temas."/>
  </r>
  <r>
    <m/>
    <m/>
    <s v="Humanidades"/>
    <d v="2020-05-19T16:37:00"/>
    <s v="Doctorado"/>
    <x v="6"/>
    <s v="Muy frecuentemente (3 o más veces por semana)"/>
    <s v="Muy frecuentemente (3 o más veces por semana)"/>
    <s v="Seguiré usando los servicios de la biblioteca con la misma frecuencia que expuse en la pregunta anterior"/>
    <x v="7"/>
    <s v="Biblioteca Maria Zambrano (Filología / Derecho)"/>
    <s v="F. Filosofía"/>
    <m/>
    <m/>
    <m/>
    <m/>
    <m/>
    <m/>
    <s v="Sí"/>
    <s v="Sí"/>
    <n v="5"/>
    <n v="5"/>
    <n v="4"/>
    <n v="3"/>
    <n v="3"/>
    <n v="2"/>
    <n v="2"/>
    <n v="2"/>
    <n v="5"/>
    <n v="4"/>
    <m/>
    <n v="4"/>
    <n v="5"/>
    <n v="5"/>
    <n v="4"/>
    <n v="4"/>
    <s v="Sí"/>
    <n v="5"/>
    <n v="4"/>
    <s v="Youtube"/>
    <m/>
    <m/>
    <m/>
    <m/>
    <m/>
    <m/>
    <m/>
    <s v="Sí"/>
    <s v="Sí"/>
    <s v="Muy útil"/>
    <n v="5"/>
    <n v="5"/>
    <s v="5, muy satisfecho"/>
    <s v="Mejorado"/>
    <s v="Muchas gracias."/>
  </r>
  <r>
    <m/>
    <m/>
    <s v="Ciencias Sociales"/>
    <d v="2020-05-19T16:37:00"/>
    <s v="Grado y doble grado"/>
    <x v="10"/>
    <s v="Frecuentemente (1 o 2 veces por semana)"/>
    <s v="De vez en cuando (1 o 2 veces al mes)"/>
    <s v="Creo que voy a acudir con menos frecuencia a la biblioteca y usaré más la biblioteca virtual"/>
    <x v="8"/>
    <s v="Biblioteca Maria Zambrano (Filología / Derecho)"/>
    <s v="Biblioteca Maria Zambrano (Filología / Derecho)"/>
    <m/>
    <m/>
    <m/>
    <m/>
    <m/>
    <m/>
    <s v="No"/>
    <s v="Sí"/>
    <n v="4"/>
    <n v="3"/>
    <n v="4"/>
    <n v="5"/>
    <n v="4"/>
    <n v="5"/>
    <n v="4"/>
    <n v="1"/>
    <n v="5"/>
    <n v="4"/>
    <m/>
    <n v="4"/>
    <n v="5"/>
    <n v="4"/>
    <n v="2"/>
    <n v="3"/>
    <s v="No"/>
    <n v="4"/>
    <n v="1"/>
    <s v="Twitter|Facebook|Youtube|Instagram"/>
    <m/>
    <m/>
    <m/>
    <m/>
    <m/>
    <m/>
    <m/>
    <s v="No"/>
    <s v="No"/>
    <m/>
    <n v="5"/>
    <n v="5"/>
    <s v="4, satisfecho"/>
    <s v="Mejorado"/>
    <s v="En mi opinión se debería de regular el tráfico de personas en la biblioteca María Zambrano, puesto que en temporada de exámenes ya sea día de diario o no, es imposible encontrar un asiento libre, da igual que estés allí a primera hora (9:00 am), los sitios ya están casi todos ocupados y creo que esto es algo que afecta muchísimo en concreto a los alumnos de dos facultades (la de derecho y la de filología), pues los alumnos de estas facultades muchas veces requieren la asistencia a la María Zambrano y no a otra puesto que necesitan consultar manuales y otros recursos que presta la María Zambrano para los alumnos de esas facultades específicamente. Por lo tanto, en muchas ocasiones los alumnos de estas facultades se ven perjudicados por la gran afluencia de personas de otras facultades, que aún teniendo abiertas las correspondientes bibliotecas de sus facultades, vienen a la María Zambrano y ocupan los sitios de muchos alumnos que no pueden acudir a ninguna otra similar puesto que no cuenta con los manuales y libros necesarios."/>
  </r>
  <r>
    <m/>
    <m/>
    <s v="Humanidades"/>
    <d v="2020-05-19T16:37:00"/>
    <s v="Grado y doble grado"/>
    <x v="3"/>
    <s v="Nunca"/>
    <s v="Nunca"/>
    <s v="Seguiré usando los servicios de la biblioteca con la misma frecuencia que expuse en la pregunta anterior"/>
    <x v="24"/>
    <m/>
    <m/>
    <s v="Todas las bibliotecas públicas de Madrid"/>
    <m/>
    <m/>
    <m/>
    <m/>
    <m/>
    <s v="No"/>
    <s v="No"/>
    <n v="1"/>
    <n v="1"/>
    <n v="3"/>
    <n v="4"/>
    <n v="5"/>
    <n v="5"/>
    <n v="5"/>
    <n v="4"/>
    <n v="2"/>
    <m/>
    <m/>
    <n v="4"/>
    <m/>
    <m/>
    <m/>
    <m/>
    <s v="No"/>
    <m/>
    <m/>
    <s v="Youtube|Instagram|Whatsapp"/>
    <m/>
    <m/>
    <m/>
    <m/>
    <m/>
    <m/>
    <m/>
    <s v="No"/>
    <s v="No"/>
    <m/>
    <m/>
    <m/>
    <m/>
    <m/>
    <m/>
  </r>
  <r>
    <m/>
    <m/>
    <s v="Ciencias Experimentales"/>
    <d v="2020-05-19T16:37:00"/>
    <s v="Grado y doble grado"/>
    <x v="16"/>
    <s v="De vez en cuando (1 o 2 veces al mes)"/>
    <s v="Frecuentemente (1 o 2 veces por semana)"/>
    <s v="Seguiré usando los servicios de la biblioteca con la misma frecuencia que expuse en la pregunta anterior"/>
    <x v="17"/>
    <m/>
    <m/>
    <m/>
    <m/>
    <m/>
    <m/>
    <m/>
    <m/>
    <s v="No"/>
    <s v="Sí"/>
    <n v="3"/>
    <n v="5"/>
    <n v="5"/>
    <n v="2"/>
    <n v="4"/>
    <n v="3"/>
    <n v="4"/>
    <n v="3"/>
    <n v="4"/>
    <n v="3"/>
    <m/>
    <n v="4"/>
    <n v="4"/>
    <n v="4"/>
    <n v="3"/>
    <n v="3"/>
    <s v="No"/>
    <n v="4"/>
    <n v="2"/>
    <s v="Youtube|Instagram"/>
    <m/>
    <m/>
    <m/>
    <m/>
    <m/>
    <m/>
    <m/>
    <s v="No"/>
    <s v="No"/>
    <m/>
    <n v="4"/>
    <n v="4"/>
    <s v="4, satisfecho"/>
    <s v="Igual"/>
    <m/>
  </r>
  <r>
    <m/>
    <m/>
    <s v="Ciencias Sociales"/>
    <d v="2020-05-19T16:36:00"/>
    <s v="Grado y doble grado"/>
    <x v="1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27"/>
    <s v="F. Ciencias de la Información"/>
    <s v="F. Geografía e Historia"/>
    <s v="Biblioteca Luis Rosales"/>
    <m/>
    <m/>
    <m/>
    <m/>
    <m/>
    <s v="No"/>
    <s v="Sí"/>
    <n v="3"/>
    <n v="1"/>
    <n v="2"/>
    <n v="3"/>
    <n v="5"/>
    <n v="4"/>
    <n v="5"/>
    <n v="2"/>
    <n v="5"/>
    <n v="5"/>
    <m/>
    <n v="5"/>
    <n v="5"/>
    <n v="5"/>
    <n v="4"/>
    <n v="4"/>
    <s v="Sí"/>
    <n v="4"/>
    <n v="3"/>
    <s v="Twitter|Youtube|Instagram"/>
    <m/>
    <m/>
    <m/>
    <m/>
    <m/>
    <m/>
    <m/>
    <s v="Sí"/>
    <s v="No"/>
    <m/>
    <n v="4"/>
    <n v="5"/>
    <s v="5, muy satisfecho"/>
    <s v="Mejorado"/>
    <m/>
  </r>
  <r>
    <m/>
    <m/>
    <s v="Ciencias Experimentales"/>
    <d v="2020-05-19T16:36:00"/>
    <s v="Doctorado"/>
    <x v="14"/>
    <s v="De vez en cuando (1 o 2 veces al mes)"/>
    <s v="De vez en cuando (1 o 2 veces al mes)"/>
    <s v="Procuraré buscar la información que necesito fuera de la biblioteca"/>
    <x v="1"/>
    <m/>
    <m/>
    <s v="Muy de vez en cuando: Biblioteca Cardenal Cisneros de Alcalá de Henares"/>
    <m/>
    <m/>
    <m/>
    <m/>
    <m/>
    <s v="No"/>
    <s v="No"/>
    <n v="2"/>
    <n v="5"/>
    <n v="2"/>
    <n v="3"/>
    <n v="3"/>
    <n v="5"/>
    <n v="1"/>
    <n v="1"/>
    <n v="2"/>
    <n v="2"/>
    <m/>
    <n v="1"/>
    <n v="3"/>
    <n v="2"/>
    <n v="3"/>
    <n v="3"/>
    <s v="Sí"/>
    <n v="2"/>
    <n v="3"/>
    <s v="Twitter|Youtube|LinkedIn"/>
    <m/>
    <m/>
    <m/>
    <m/>
    <m/>
    <m/>
    <m/>
    <s v="Sí"/>
    <s v="Sí"/>
    <s v="Útil"/>
    <n v="3"/>
    <n v="4"/>
    <s v="3, normal"/>
    <s v="Igual"/>
    <m/>
  </r>
  <r>
    <m/>
    <m/>
    <s v="Ciencias Sociales"/>
    <d v="2020-05-19T16:36:00"/>
    <s v="Grado y doble grado"/>
    <x v="24"/>
    <s v="De vez en cuando (1 o 2 veces al mes)"/>
    <s v="De vez en cuando (1 o 2 veces al mes)"/>
    <s v="Tengo que ir necesariamente para consultar los documentos que están ubicados en la biblioteca"/>
    <x v="25"/>
    <s v="F. Ciencias Políticas y Sociología"/>
    <s v="F. Psicología"/>
    <m/>
    <m/>
    <m/>
    <m/>
    <m/>
    <m/>
    <s v="No"/>
    <s v="Sí"/>
    <n v="2"/>
    <n v="3"/>
    <n v="2"/>
    <n v="4"/>
    <n v="4"/>
    <n v="4"/>
    <n v="5"/>
    <n v="1"/>
    <n v="1"/>
    <n v="2"/>
    <m/>
    <n v="2"/>
    <n v="5"/>
    <n v="4"/>
    <n v="3"/>
    <n v="4"/>
    <s v="Sí"/>
    <n v="3"/>
    <n v="3"/>
    <s v="Facebook|Instagram"/>
    <m/>
    <m/>
    <m/>
    <m/>
    <m/>
    <m/>
    <m/>
    <s v="No"/>
    <s v="No"/>
    <m/>
    <n v="5"/>
    <n v="5"/>
    <s v="3, normal"/>
    <s v="Igual"/>
    <s v="Se debería actualizar los libros tanto físicos como electrónicos de trabajo social"/>
  </r>
  <r>
    <m/>
    <m/>
    <s v="Ciencias de la Salud"/>
    <d v="2020-05-19T16:36:00"/>
    <s v="Grado y doble grado"/>
    <x v="9"/>
    <s v="Frecuentemente (1 o 2 veces por semana)"/>
    <s v="De vez en cuando (1 o 2 veces al mes)"/>
    <s v="Creo que voy a acudir con menos frecuencia a la biblioteca y usaré más la biblioteca virtual|Tengo que ir necesariamente para consultar los documentos que están ubicados en la biblioteca"/>
    <x v="11"/>
    <s v="F. Enfermería, Fisioterapia y Podología"/>
    <s v="Biblioteca Maria Zambrano (Filología / Derecho)"/>
    <m/>
    <m/>
    <m/>
    <m/>
    <m/>
    <m/>
    <s v="No"/>
    <s v="Sí"/>
    <n v="4"/>
    <n v="2"/>
    <n v="4"/>
    <n v="2"/>
    <n v="5"/>
    <n v="5"/>
    <n v="5"/>
    <n v="2"/>
    <n v="4"/>
    <n v="4"/>
    <m/>
    <n v="5"/>
    <n v="4"/>
    <n v="4"/>
    <n v="4"/>
    <n v="5"/>
    <s v="Sí"/>
    <n v="5"/>
    <n v="5"/>
    <s v="Youtube|Instagram"/>
    <m/>
    <m/>
    <m/>
    <m/>
    <m/>
    <m/>
    <m/>
    <s v="Sí"/>
    <s v="No"/>
    <m/>
    <n v="5"/>
    <n v="5"/>
    <s v="5, muy satisfecho"/>
    <s v="Mejorado"/>
    <m/>
  </r>
  <r>
    <m/>
    <m/>
    <s v="Humanidades"/>
    <d v="2020-05-19T16:35:00"/>
    <s v="Grado y doble grado"/>
    <x v="3"/>
    <s v="Frecuentemente (1 o 2 veces por semana)"/>
    <s v="De vez en cuando (1 o 2 veces al mes)"/>
    <s v="Seguiré usando los servicios de la biblioteca con la misma frecuencia que expuse en la pregunta anterior"/>
    <x v="3"/>
    <s v="F. Ciencias de la Información"/>
    <s v="F. Filosofía"/>
    <m/>
    <m/>
    <m/>
    <m/>
    <m/>
    <m/>
    <s v="Sí"/>
    <s v="Sí"/>
    <n v="2"/>
    <n v="2"/>
    <n v="2"/>
    <n v="4"/>
    <n v="4"/>
    <n v="5"/>
    <n v="4"/>
    <n v="1"/>
    <n v="5"/>
    <n v="4"/>
    <m/>
    <n v="3"/>
    <n v="4"/>
    <n v="4"/>
    <n v="4"/>
    <n v="5"/>
    <s v="No"/>
    <n v="4"/>
    <m/>
    <s v="Twitter|Instagram"/>
    <m/>
    <m/>
    <m/>
    <m/>
    <m/>
    <m/>
    <m/>
    <s v="No"/>
    <s v="No"/>
    <m/>
    <n v="5"/>
    <n v="5"/>
    <s v="4, satisfecho"/>
    <m/>
    <m/>
  </r>
  <r>
    <m/>
    <m/>
    <s v="Humanidades"/>
    <d v="2020-05-19T16:35:00"/>
    <s v="Grado y doble grado"/>
    <x v="7"/>
    <s v="Muy frecuentemente (3 o más veces por semana)"/>
    <s v="Frecuentemente (1 o 2 veces por semana)"/>
    <s v="Seguiré usando los servicios de la biblioteca con la misma frecuencia que expuse en la pregunta anterior"/>
    <x v="14"/>
    <s v="Biblioteca Maria Zambrano (Filología / Derecho)"/>
    <m/>
    <m/>
    <m/>
    <m/>
    <m/>
    <m/>
    <m/>
    <s v="Sí"/>
    <s v="Sí"/>
    <n v="3"/>
    <n v="3"/>
    <n v="3"/>
    <n v="3"/>
    <n v="5"/>
    <n v="5"/>
    <n v="4"/>
    <n v="2"/>
    <n v="3"/>
    <n v="3"/>
    <m/>
    <n v="2"/>
    <n v="4"/>
    <n v="2"/>
    <n v="3"/>
    <n v="2"/>
    <s v="No"/>
    <n v="2"/>
    <n v="3"/>
    <s v="Whatapp"/>
    <m/>
    <m/>
    <m/>
    <m/>
    <m/>
    <m/>
    <m/>
    <s v="Sí"/>
    <s v="No"/>
    <m/>
    <n v="4"/>
    <n v="5"/>
    <s v="4, satisfecho"/>
    <s v="Igual"/>
    <m/>
  </r>
  <r>
    <m/>
    <m/>
    <s v="Ciencias Sociales"/>
    <d v="2020-05-19T16:35:00"/>
    <s v="Grado y doble grado"/>
    <x v="10"/>
    <s v="Muy frecuentemente (3 o más veces por semana)"/>
    <s v="Frecuentemente (1 o 2 veces por semana)"/>
    <s v="Seguiré usando los servicios de la biblioteca con la misma frecuencia que expuse en la pregunta anterior"/>
    <x v="8"/>
    <m/>
    <m/>
    <m/>
    <m/>
    <m/>
    <m/>
    <m/>
    <m/>
    <s v="Sí"/>
    <s v="Sí"/>
    <n v="4"/>
    <n v="1"/>
    <n v="1"/>
    <n v="2"/>
    <n v="2"/>
    <n v="2"/>
    <n v="4"/>
    <n v="1"/>
    <n v="4"/>
    <n v="3"/>
    <m/>
    <n v="3"/>
    <n v="3"/>
    <n v="4"/>
    <n v="1"/>
    <n v="2"/>
    <s v="No"/>
    <n v="3"/>
    <n v="1"/>
    <s v="Twitter|Facebook|Instagram"/>
    <m/>
    <m/>
    <m/>
    <m/>
    <m/>
    <m/>
    <m/>
    <s v="No"/>
    <s v="No"/>
    <m/>
    <n v="1"/>
    <n v="1"/>
    <s v="3, normal"/>
    <s v="Igual"/>
    <s v="Los bibliotecarios de la Maria Zambrano hacen mucho ruido en alto, se rien, hablan y desconcentran. Ademas se forman grandes colas para poder acceder en periodos de examenes, si sales al servicio tienes que volver a hacer la cola, y eso si encuentras un hueco.... deberian de mandar a cada alumno a estudiar a su facultad, porque sino los de Derecho no podemos utilizar la zambrano y no disponemos de otra."/>
  </r>
  <r>
    <m/>
    <m/>
    <s v="Ciencias de la Salud"/>
    <d v="2020-05-19T16:35:00"/>
    <s v="Grado y doble grado"/>
    <x v="15"/>
    <s v="De vez en cuando (1 o 2 veces al mes)"/>
    <s v="Frecuentemente (1 o 2 veces por semana)"/>
    <s v="Seguiré usando los servicios de la biblioteca con la misma frecuencia que expuse en la pregunta anterior"/>
    <x v="5"/>
    <m/>
    <m/>
    <m/>
    <m/>
    <m/>
    <m/>
    <m/>
    <m/>
    <s v="No"/>
    <s v="No"/>
    <n v="2"/>
    <n v="2"/>
    <n v="5"/>
    <n v="3"/>
    <n v="5"/>
    <n v="5"/>
    <n v="5"/>
    <n v="2"/>
    <n v="3"/>
    <n v="3"/>
    <m/>
    <n v="4"/>
    <n v="5"/>
    <n v="4"/>
    <n v="4"/>
    <n v="4"/>
    <s v="No"/>
    <n v="4"/>
    <n v="3"/>
    <s v="Youtube|Instagram"/>
    <m/>
    <m/>
    <m/>
    <m/>
    <m/>
    <m/>
    <m/>
    <s v="No"/>
    <s v="No"/>
    <m/>
    <n v="5"/>
    <n v="4"/>
    <s v="4, satisfecho"/>
    <s v="Mejorado"/>
    <m/>
  </r>
  <r>
    <m/>
    <m/>
    <s v="Ciencias Experimentales"/>
    <d v="2020-05-19T16:34:00"/>
    <s v="Grado y doble grado"/>
    <x v="20"/>
    <s v="Frecuentemente (1 o 2 veces por semana)"/>
    <s v="Solo en época de exámenes"/>
    <s v="Seguiré usando los servicios de la biblioteca con la misma frecuencia que expuse en la pregunta anterior"/>
    <x v="20"/>
    <m/>
    <m/>
    <s v="Biblioteca públicas comunidad de madrid"/>
    <m/>
    <m/>
    <m/>
    <m/>
    <m/>
    <s v="Sí"/>
    <s v="Sí"/>
    <n v="4"/>
    <n v="3"/>
    <n v="3"/>
    <n v="1"/>
    <n v="3"/>
    <n v="1"/>
    <n v="3"/>
    <n v="3"/>
    <n v="4"/>
    <n v="3"/>
    <m/>
    <n v="3"/>
    <n v="5"/>
    <n v="4"/>
    <n v="2"/>
    <n v="5"/>
    <s v="No"/>
    <n v="5"/>
    <n v="5"/>
    <s v="Instagram"/>
    <m/>
    <m/>
    <m/>
    <m/>
    <m/>
    <m/>
    <m/>
    <s v="No"/>
    <s v="No"/>
    <m/>
    <n v="5"/>
    <n v="5"/>
    <s v="4, satisfecho"/>
    <s v="Igual"/>
    <s v="Aunque haya trabajaor3s y trabajadoras más agradables que otros, todos tienen un gran afán por ayudarte y hacen todo lo posible para que estés agusto"/>
  </r>
  <r>
    <m/>
    <m/>
    <s v="Ciencias Sociales"/>
    <d v="2020-05-19T16:31:00"/>
    <s v="Máster"/>
    <x v="1"/>
    <s v="Frecuentemente (1 o 2 veces por semana)"/>
    <s v="Muy frecuentemente (3 o más veces por semana)"/>
    <s v="Creo que voy a acudir con menos frecuencia a la biblioteca y usaré más la biblioteca virtual"/>
    <x v="9"/>
    <s v="F. Trabajo Social"/>
    <m/>
    <m/>
    <m/>
    <m/>
    <m/>
    <m/>
    <m/>
    <s v="No"/>
    <s v="Sí"/>
    <n v="2"/>
    <n v="5"/>
    <n v="3"/>
    <n v="4"/>
    <n v="3"/>
    <n v="5"/>
    <n v="1"/>
    <n v="2"/>
    <n v="2"/>
    <n v="4"/>
    <m/>
    <n v="4"/>
    <n v="5"/>
    <n v="4"/>
    <n v="2"/>
    <n v="3"/>
    <s v="Sí"/>
    <n v="2"/>
    <n v="1"/>
    <s v="Twitter|Facebook|Instagram"/>
    <m/>
    <m/>
    <m/>
    <m/>
    <m/>
    <m/>
    <m/>
    <s v="Sí"/>
    <s v="Sí"/>
    <m/>
    <n v="4"/>
    <n v="3"/>
    <s v="4, satisfecho"/>
    <m/>
    <m/>
  </r>
  <r>
    <m/>
    <m/>
    <s v="Ciencias de la Salud"/>
    <d v="2020-05-19T16:31:00"/>
    <s v="Grado y doble grado"/>
    <x v="4"/>
    <s v="Frecuentemente (1 o 2 veces por semana)"/>
    <s v="Muy frecuentemente (3 o más veces por semana)"/>
    <s v="Seguiré usando los servicios de la biblioteca con la misma frecuencia que expuse en la pregunta anterior"/>
    <x v="4"/>
    <s v="F. Enfermería, Fisioterapia y Podología"/>
    <m/>
    <m/>
    <m/>
    <m/>
    <m/>
    <m/>
    <m/>
    <s v="Sí"/>
    <s v="Sí"/>
    <n v="5"/>
    <n v="4"/>
    <n v="5"/>
    <n v="1"/>
    <n v="5"/>
    <n v="3"/>
    <n v="5"/>
    <n v="1"/>
    <n v="3"/>
    <n v="5"/>
    <m/>
    <n v="5"/>
    <n v="5"/>
    <n v="4"/>
    <n v="3"/>
    <n v="4"/>
    <s v="No"/>
    <n v="5"/>
    <m/>
    <s v="Twitter|Instagram"/>
    <m/>
    <m/>
    <m/>
    <m/>
    <m/>
    <m/>
    <m/>
    <s v="Sí"/>
    <s v="No"/>
    <m/>
    <n v="5"/>
    <n v="5"/>
    <s v="5, muy satisfecho"/>
    <s v="Mejorado"/>
    <m/>
  </r>
  <r>
    <m/>
    <m/>
    <s v="Humanidades"/>
    <d v="2020-05-19T16:31:00"/>
    <s v="Grado y doble grado"/>
    <x v="6"/>
    <s v="Muy frecuentemente (3 o más veces por semana)"/>
    <s v="Nunca"/>
    <s v="Tengo que ir necesariamente para consultar los documentos que están ubicados en la biblioteca|Procuraré buscar la información que necesito fuera de la biblioteca"/>
    <x v="8"/>
    <s v="F. Filología (Clásicas o General)"/>
    <m/>
    <m/>
    <m/>
    <m/>
    <m/>
    <m/>
    <m/>
    <s v="Sí"/>
    <s v="Sí"/>
    <n v="2"/>
    <n v="1"/>
    <n v="3"/>
    <n v="5"/>
    <n v="5"/>
    <n v="5"/>
    <n v="5"/>
    <n v="5"/>
    <n v="4"/>
    <n v="5"/>
    <m/>
    <n v="5"/>
    <n v="5"/>
    <n v="4"/>
    <n v="1"/>
    <n v="4"/>
    <s v="No"/>
    <n v="3"/>
    <n v="4"/>
    <s v="Twitter|Youtube|Instagram"/>
    <m/>
    <m/>
    <m/>
    <m/>
    <m/>
    <m/>
    <m/>
    <s v="No"/>
    <s v="No"/>
    <m/>
    <n v="5"/>
    <n v="5"/>
    <s v="4, satisfecho"/>
    <s v="Mejorado mucho"/>
    <m/>
  </r>
  <r>
    <m/>
    <m/>
    <s v="Ciencias Sociales"/>
    <d v="2020-05-19T16:30:00"/>
    <s v="Grado y doble grado"/>
    <x v="24"/>
    <s v="De vez en cuando (1 o 2 veces al mes)"/>
    <s v="Solo en época de exámenes"/>
    <s v="Seguiré usando los servicios de la biblioteca con la misma frecuencia que expuse en la pregunta anterior"/>
    <x v="25"/>
    <s v="Biblioteca Maria Zambrano (Filología / Derecho)"/>
    <m/>
    <m/>
    <m/>
    <m/>
    <m/>
    <m/>
    <m/>
    <s v="No"/>
    <s v="Sí"/>
    <n v="3"/>
    <n v="3"/>
    <n v="3"/>
    <n v="3"/>
    <n v="5"/>
    <n v="4"/>
    <n v="5"/>
    <n v="2"/>
    <n v="5"/>
    <n v="5"/>
    <m/>
    <n v="2"/>
    <n v="5"/>
    <n v="3"/>
    <n v="2"/>
    <n v="4"/>
    <s v="No"/>
    <n v="4"/>
    <n v="3"/>
    <s v="Twitter|Facebook|Youtube|Instagram"/>
    <m/>
    <m/>
    <m/>
    <m/>
    <m/>
    <m/>
    <m/>
    <s v="No"/>
    <s v="No"/>
    <m/>
    <n v="5"/>
    <n v="5"/>
    <s v="4, satisfecho"/>
    <s v="Mejorado"/>
    <m/>
  </r>
  <r>
    <m/>
    <m/>
    <s v="Humanidades"/>
    <d v="2020-05-19T16:30:00"/>
    <s v="Grado y doble grado"/>
    <x v="3"/>
    <s v="Muy frecuentemente (3 o más veces por semana)"/>
    <s v="De vez en cuando (1 o 2 veces al mes)"/>
    <s v="Seguiré usando los servicios de la biblioteca con la misma frecuencia que expuse en la pregunta anterior"/>
    <x v="3"/>
    <s v="F. Geografía e Historia"/>
    <m/>
    <m/>
    <m/>
    <m/>
    <m/>
    <m/>
    <m/>
    <s v="Sí"/>
    <s v="No"/>
    <n v="3"/>
    <n v="2"/>
    <n v="2"/>
    <n v="1"/>
    <n v="3"/>
    <n v="4"/>
    <n v="3"/>
    <n v="4"/>
    <n v="3"/>
    <n v="3"/>
    <m/>
    <n v="3"/>
    <n v="3"/>
    <n v="3"/>
    <n v="2"/>
    <n v="2"/>
    <s v="Sí"/>
    <n v="3"/>
    <n v="3"/>
    <s v="No uso ninguna red social"/>
    <m/>
    <m/>
    <m/>
    <m/>
    <m/>
    <m/>
    <m/>
    <s v="No"/>
    <s v="No"/>
    <m/>
    <n v="5"/>
    <n v="5"/>
    <s v="4, satisfecho"/>
    <s v="Igual"/>
    <m/>
  </r>
  <r>
    <m/>
    <m/>
    <s v="Ciencias Experimentales"/>
    <d v="2020-05-19T16:30:00"/>
    <s v="Máster"/>
    <x v="26"/>
    <s v="De vez en cuando (1 o 2 veces al mes)"/>
    <s v="Nunca"/>
    <s v="Seguiré usando los servicios de la biblioteca con la misma frecuencia que expuse en la pregunta anterior|Creo que voy a acudir con menos frecuencia a la biblioteca y usaré más la biblioteca virtual|Procuraré buscar la información que necesito fuera de la biblioteca"/>
    <x v="26"/>
    <m/>
    <m/>
    <m/>
    <m/>
    <m/>
    <m/>
    <m/>
    <m/>
    <s v="No"/>
    <s v="No"/>
    <n v="2"/>
    <n v="1"/>
    <n v="3"/>
    <n v="2"/>
    <n v="3"/>
    <n v="5"/>
    <n v="3"/>
    <n v="2"/>
    <n v="3"/>
    <n v="3"/>
    <m/>
    <n v="3"/>
    <n v="3"/>
    <n v="3"/>
    <n v="3"/>
    <n v="3"/>
    <s v="No"/>
    <n v="4"/>
    <n v="1"/>
    <s v="Twitter|Facebook|Youtube|Instagram|LinkedIn"/>
    <m/>
    <m/>
    <m/>
    <m/>
    <m/>
    <m/>
    <m/>
    <s v="No"/>
    <s v="No"/>
    <m/>
    <n v="5"/>
    <n v="5"/>
    <s v="3, normal"/>
    <s v="Igual"/>
    <m/>
  </r>
  <r>
    <m/>
    <m/>
    <s v="Humanidades"/>
    <d v="2020-05-19T16:29:00"/>
    <s v="Grado y doble grado"/>
    <x v="2"/>
    <s v="Frecuentemente (1 o 2 veces por semana)"/>
    <s v="Frecuentemente (1 o 2 veces por semana)"/>
    <s v="Creo que voy a acudir con menos frecuencia a la biblioteca y usaré más la biblioteca virtual"/>
    <x v="2"/>
    <m/>
    <m/>
    <m/>
    <m/>
    <m/>
    <m/>
    <m/>
    <m/>
    <s v="Sí"/>
    <s v="Sí"/>
    <n v="3"/>
    <n v="3"/>
    <n v="3"/>
    <n v="2"/>
    <n v="3"/>
    <n v="4"/>
    <n v="3"/>
    <n v="3"/>
    <n v="4"/>
    <n v="4"/>
    <m/>
    <n v="4"/>
    <n v="5"/>
    <n v="4"/>
    <n v="4"/>
    <n v="4"/>
    <s v="No"/>
    <n v="3"/>
    <n v="3"/>
    <s v="Youtube|Instagram"/>
    <m/>
    <m/>
    <m/>
    <m/>
    <m/>
    <m/>
    <m/>
    <s v="No"/>
    <s v="No"/>
    <m/>
    <n v="4"/>
    <n v="4"/>
    <s v="5, muy satisfecho"/>
    <s v="Igual"/>
    <m/>
  </r>
  <r>
    <m/>
    <m/>
    <s v="Ciencias Experimentales"/>
    <d v="2020-05-19T16:28:00"/>
    <s v="Grado y doble grado"/>
    <x v="20"/>
    <s v="Muy frecuentemente (3 o más veces por semana)"/>
    <s v="Nunca"/>
    <s v="Seguiré usando los servicios de la biblioteca con la misma frecuencia que expuse en la pregunta anterior"/>
    <x v="8"/>
    <s v="F. Ciencias Biológicas"/>
    <m/>
    <m/>
    <m/>
    <m/>
    <m/>
    <m/>
    <m/>
    <s v="No"/>
    <s v="No"/>
    <n v="3"/>
    <n v="1"/>
    <n v="1"/>
    <n v="1"/>
    <n v="5"/>
    <n v="5"/>
    <n v="5"/>
    <n v="2"/>
    <n v="2"/>
    <n v="4"/>
    <m/>
    <n v="3"/>
    <n v="3"/>
    <n v="3"/>
    <n v="2"/>
    <n v="3"/>
    <s v="No"/>
    <m/>
    <m/>
    <s v="Youtube|Instagram"/>
    <m/>
    <m/>
    <m/>
    <m/>
    <m/>
    <m/>
    <m/>
    <s v="No"/>
    <s v="No"/>
    <m/>
    <n v="5"/>
    <n v="5"/>
    <s v="5, muy satisfecho"/>
    <s v="Mejorado mucho"/>
    <m/>
  </r>
  <r>
    <m/>
    <m/>
    <s v="Humanidades"/>
    <d v="2020-05-19T16:27:00"/>
    <s v="Grado y doble grado"/>
    <x v="7"/>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x v="14"/>
    <s v="F. Filología (Clásicas o General)"/>
    <s v="Biblioteca Histórica"/>
    <m/>
    <m/>
    <m/>
    <m/>
    <m/>
    <m/>
    <s v="Sí"/>
    <s v="Sí"/>
    <n v="4"/>
    <n v="1"/>
    <n v="4"/>
    <n v="2"/>
    <n v="5"/>
    <n v="3"/>
    <n v="1"/>
    <n v="4"/>
    <n v="3"/>
    <n v="3"/>
    <m/>
    <n v="4"/>
    <n v="5"/>
    <n v="4"/>
    <n v="2"/>
    <n v="2"/>
    <s v="Sí"/>
    <n v="4"/>
    <n v="1"/>
    <s v="Twitter|Youtube"/>
    <m/>
    <m/>
    <m/>
    <m/>
    <m/>
    <m/>
    <m/>
    <s v="Sí"/>
    <s v="No"/>
    <m/>
    <n v="5"/>
    <n v="5"/>
    <s v="4, satisfecho"/>
    <s v="Igual"/>
    <m/>
  </r>
  <r>
    <m/>
    <m/>
    <s v="Humanidades"/>
    <d v="2020-05-19T16:26:00"/>
    <s v="Grado y doble grado"/>
    <x v="5"/>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x v="6"/>
    <s v="Biblioteca Maria Zambrano (Filología / Derecho)"/>
    <s v="F. Derecho (Departamentos,Criminología)"/>
    <s v="A veces acudo a las bibliotecas municipales, sobretodo en busca de novelas, es decir, por cuestiones ajenas al estudio."/>
    <m/>
    <m/>
    <m/>
    <m/>
    <m/>
    <s v="Sí"/>
    <s v="Sí"/>
    <n v="3"/>
    <n v="1"/>
    <n v="3"/>
    <n v="3"/>
    <n v="1"/>
    <n v="5"/>
    <n v="5"/>
    <n v="2"/>
    <n v="3"/>
    <n v="5"/>
    <m/>
    <n v="5"/>
    <n v="3"/>
    <n v="5"/>
    <n v="1"/>
    <n v="1"/>
    <s v="Sí"/>
    <n v="3"/>
    <n v="1"/>
    <s v="Youtube|Instagram"/>
    <m/>
    <m/>
    <m/>
    <m/>
    <m/>
    <m/>
    <m/>
    <s v="No"/>
    <s v="No"/>
    <m/>
    <n v="2"/>
    <n v="1"/>
    <s v="3, normal"/>
    <s v="Igual"/>
    <m/>
  </r>
  <r>
    <m/>
    <m/>
    <s v="Humanidades"/>
    <d v="2020-05-19T16:25:00"/>
    <s v="Máster"/>
    <x v="7"/>
    <s v="De vez en cuando (1 o 2 veces al mes)"/>
    <s v="Frecuentemente (1 o 2 veces por semana)"/>
    <s v="Creo que voy a acudir con menos frecuencia a la biblioteca y usaré más la biblioteca virtual|Solo haré uso de la biblioteca virtual y de sus recursos electrónicos"/>
    <x v="14"/>
    <m/>
    <m/>
    <m/>
    <m/>
    <m/>
    <m/>
    <m/>
    <m/>
    <s v="Sí"/>
    <s v="Sí"/>
    <n v="3"/>
    <n v="3"/>
    <n v="3"/>
    <n v="3"/>
    <n v="4"/>
    <n v="2"/>
    <n v="3"/>
    <n v="3"/>
    <n v="5"/>
    <n v="5"/>
    <m/>
    <n v="4"/>
    <n v="3"/>
    <n v="4"/>
    <n v="3"/>
    <n v="2"/>
    <s v="Sí"/>
    <n v="4"/>
    <n v="4"/>
    <s v="Twitter|Facebook|Instagram"/>
    <m/>
    <m/>
    <m/>
    <m/>
    <m/>
    <m/>
    <m/>
    <s v="No"/>
    <s v="No"/>
    <m/>
    <n v="5"/>
    <n v="5"/>
    <s v="4, satisfecho"/>
    <s v="Igual"/>
    <m/>
  </r>
  <r>
    <m/>
    <m/>
    <s v="Ciencias de la Salud"/>
    <d v="2020-05-19T16:25:00"/>
    <s v="Grado y doble grado"/>
    <x v="15"/>
    <s v="De vez en cuando (1 o 2 veces al mes)"/>
    <s v="Frecuentemente (1 o 2 veces por semana)"/>
    <s v="Seguiré usando los servicios de la biblioteca con la misma frecuencia que expuse en la pregunta anterior"/>
    <x v="4"/>
    <s v="F. Enfermería, Fisioterapia y Podología"/>
    <m/>
    <m/>
    <m/>
    <m/>
    <m/>
    <m/>
    <m/>
    <s v="No"/>
    <s v="Sí"/>
    <n v="4"/>
    <n v="2"/>
    <n v="4"/>
    <n v="1"/>
    <n v="5"/>
    <n v="1"/>
    <n v="1"/>
    <n v="1"/>
    <n v="5"/>
    <n v="5"/>
    <m/>
    <n v="5"/>
    <n v="3"/>
    <n v="5"/>
    <n v="1"/>
    <n v="5"/>
    <s v="Sí"/>
    <n v="5"/>
    <n v="1"/>
    <s v="Youtube|Instagram"/>
    <m/>
    <m/>
    <m/>
    <m/>
    <m/>
    <m/>
    <m/>
    <s v="Sí"/>
    <s v="No"/>
    <m/>
    <n v="4"/>
    <n v="5"/>
    <s v="5, muy satisfecho"/>
    <s v="Igual"/>
    <m/>
  </r>
  <r>
    <m/>
    <m/>
    <s v="Ciencias Sociales"/>
    <d v="2020-05-19T16:25:00"/>
    <s v="Grado y doble grado"/>
    <x v="11"/>
    <s v="Frecuentemente (1 o 2 veces por semana)"/>
    <s v="Frecuentemente (1 o 2 veces por semana)"/>
    <s v="Procuraré buscar la información que necesito fuera de la biblioteca"/>
    <x v="13"/>
    <m/>
    <m/>
    <s v="La biblioteca del Retiro"/>
    <m/>
    <m/>
    <m/>
    <m/>
    <m/>
    <s v="Sí"/>
    <s v="Sí"/>
    <n v="4"/>
    <n v="3"/>
    <n v="3"/>
    <n v="3"/>
    <n v="3"/>
    <n v="4"/>
    <n v="3"/>
    <n v="3"/>
    <n v="3"/>
    <n v="3"/>
    <m/>
    <n v="3"/>
    <n v="4"/>
    <n v="3"/>
    <n v="3"/>
    <n v="3"/>
    <s v="No"/>
    <n v="3"/>
    <m/>
    <s v="Instagram"/>
    <m/>
    <m/>
    <m/>
    <m/>
    <m/>
    <m/>
    <m/>
    <s v="No"/>
    <s v="No"/>
    <m/>
    <n v="3"/>
    <n v="3"/>
    <s v="3, normal"/>
    <s v="Igual"/>
    <m/>
  </r>
  <r>
    <m/>
    <m/>
    <s v="Ciencias Experimentales"/>
    <d v="2020-05-19T16:25:00"/>
    <s v="Grado y doble grado"/>
    <x v="16"/>
    <s v="De vez en cuando (1 o 2 veces al mes)"/>
    <s v="De vez en cuando (1 o 2 veces al mes)"/>
    <s v="Creo que voy a acudir con menos frecuencia a la biblioteca y usaré más la biblioteca virtual"/>
    <x v="17"/>
    <m/>
    <m/>
    <m/>
    <m/>
    <m/>
    <m/>
    <m/>
    <m/>
    <s v="No"/>
    <s v="Sí"/>
    <n v="3"/>
    <n v="4"/>
    <n v="4"/>
    <n v="1"/>
    <n v="5"/>
    <n v="4"/>
    <n v="5"/>
    <n v="2"/>
    <n v="2"/>
    <n v="4"/>
    <m/>
    <n v="2"/>
    <n v="4"/>
    <n v="4"/>
    <n v="3"/>
    <n v="4"/>
    <s v="Sí"/>
    <n v="4"/>
    <n v="4"/>
    <s v="Facebook|Youtube|Instagram"/>
    <m/>
    <m/>
    <m/>
    <m/>
    <m/>
    <m/>
    <m/>
    <s v="Sí"/>
    <s v="Sí"/>
    <s v="Útil"/>
    <n v="4"/>
    <n v="4"/>
    <s v="4, satisfecho"/>
    <s v="Mejorado"/>
    <m/>
  </r>
  <r>
    <m/>
    <m/>
    <s v="Ciencias Sociales"/>
    <d v="2020-05-19T16:24:00"/>
    <s v="Grado y doble grado"/>
    <x v="1"/>
    <s v="De vez en cuando (1 o 2 veces al mes)"/>
    <s v="De vez en cuando (1 o 2 veces al mes)"/>
    <s v="Finalizo mis estudios de grado, por lo que ya no tendré acceso (creo)"/>
    <x v="9"/>
    <m/>
    <m/>
    <s v="Centro Cultural Carril del Conde"/>
    <m/>
    <m/>
    <m/>
    <m/>
    <m/>
    <s v="Sí"/>
    <s v="Sí"/>
    <n v="2"/>
    <n v="2"/>
    <n v="2"/>
    <n v="1"/>
    <n v="5"/>
    <n v="5"/>
    <n v="5"/>
    <n v="2"/>
    <n v="2"/>
    <n v="4"/>
    <m/>
    <n v="3"/>
    <n v="4"/>
    <n v="3"/>
    <n v="3"/>
    <n v="2"/>
    <s v="Sí"/>
    <n v="3"/>
    <n v="1"/>
    <s v="Twitter|Youtube|Instagram"/>
    <m/>
    <m/>
    <m/>
    <m/>
    <m/>
    <m/>
    <m/>
    <s v="Sí"/>
    <s v="Sí"/>
    <s v="Útil"/>
    <n v="4"/>
    <n v="4"/>
    <s v="3, normal"/>
    <s v="Igual"/>
    <m/>
  </r>
  <r>
    <m/>
    <m/>
    <s v="Humanidades"/>
    <d v="2020-05-19T16:24:00"/>
    <s v="Grado y doble grado"/>
    <x v="6"/>
    <s v="Frecuentemente (1 o 2 veces por semana)"/>
    <s v="De vez en cuando (1 o 2 veces al mes)"/>
    <s v="Creo que voy a acudir con menos frecuencia a la biblioteca y usaré más la biblioteca virtual"/>
    <x v="7"/>
    <s v="Biblioteca Maria Zambrano (Filología / Derecho)"/>
    <m/>
    <m/>
    <m/>
    <m/>
    <m/>
    <m/>
    <m/>
    <s v="No"/>
    <s v="No"/>
    <n v="1"/>
    <n v="4"/>
    <n v="5"/>
    <n v="4"/>
    <n v="4"/>
    <n v="2"/>
    <n v="1"/>
    <n v="3"/>
    <n v="4"/>
    <n v="4"/>
    <m/>
    <n v="5"/>
    <n v="4"/>
    <n v="5"/>
    <n v="4"/>
    <n v="4"/>
    <s v="No"/>
    <n v="5"/>
    <n v="2"/>
    <s v="Youtube|Instagram"/>
    <m/>
    <m/>
    <m/>
    <m/>
    <m/>
    <m/>
    <m/>
    <s v="Sí"/>
    <s v="No"/>
    <m/>
    <n v="4"/>
    <n v="5"/>
    <s v="4, satisfecho"/>
    <s v="Mejorado"/>
    <m/>
  </r>
  <r>
    <m/>
    <m/>
    <s v="Ciencias Sociales"/>
    <d v="2020-05-19T16:24:00"/>
    <s v="Máster"/>
    <x v="10"/>
    <s v="Frecuentemente (1 o 2 veces por semana)"/>
    <s v="Solo en época de exámenes"/>
    <s v="Seguiré usando los servicios de la biblioteca con la misma frecuencia que expuse en la pregunta anterior"/>
    <x v="8"/>
    <s v="F. Derecho (Departamentos,Criminología)"/>
    <s v="F. Filosofía"/>
    <m/>
    <m/>
    <m/>
    <m/>
    <m/>
    <m/>
    <s v="Sí"/>
    <s v="Sí"/>
    <n v="5"/>
    <n v="4"/>
    <n v="4"/>
    <n v="3"/>
    <n v="4"/>
    <n v="4"/>
    <n v="4"/>
    <n v="3"/>
    <n v="4"/>
    <n v="4"/>
    <m/>
    <n v="4"/>
    <n v="4"/>
    <n v="4"/>
    <n v="3"/>
    <n v="5"/>
    <s v="Sí"/>
    <n v="4"/>
    <n v="5"/>
    <s v="Twitter|Instagram"/>
    <m/>
    <m/>
    <m/>
    <m/>
    <m/>
    <m/>
    <m/>
    <s v="Sí"/>
    <s v="Sí"/>
    <s v="Muy útil"/>
    <n v="5"/>
    <n v="5"/>
    <s v="4, satisfecho"/>
    <s v="Mejorado"/>
    <m/>
  </r>
  <r>
    <m/>
    <m/>
    <s v="Ciencias Sociales"/>
    <d v="2020-05-19T16:21:00"/>
    <s v="Grado y doble grado"/>
    <x v="10"/>
    <s v="De vez en cuando (1 o 2 veces al mes)"/>
    <s v="De vez en cuando (1 o 2 veces al mes)"/>
    <s v="Seguiré usando los servicios de la biblioteca con la misma frecuencia que expuse en la pregunta anterior"/>
    <x v="24"/>
    <m/>
    <m/>
    <m/>
    <m/>
    <m/>
    <m/>
    <m/>
    <m/>
    <s v="No"/>
    <s v="Sí"/>
    <n v="4"/>
    <n v="3"/>
    <n v="5"/>
    <n v="3"/>
    <n v="4"/>
    <n v="3"/>
    <n v="4"/>
    <n v="3"/>
    <n v="4"/>
    <n v="3"/>
    <m/>
    <n v="4"/>
    <n v="3"/>
    <n v="4"/>
    <n v="3"/>
    <n v="4"/>
    <s v="Sí"/>
    <n v="4"/>
    <n v="3"/>
    <s v="LinkedIn"/>
    <m/>
    <m/>
    <m/>
    <m/>
    <m/>
    <m/>
    <m/>
    <s v="No"/>
    <s v="No"/>
    <m/>
    <n v="4"/>
    <n v="4"/>
    <s v="4, satisfecho"/>
    <s v="Igual"/>
    <m/>
  </r>
  <r>
    <m/>
    <m/>
    <s v="Ciencias Experimentales"/>
    <d v="2020-05-19T16:20:00"/>
    <s v="Grado y doble grado"/>
    <x v="16"/>
    <s v="De vez en cuando (1 o 2 veces al mes)"/>
    <s v="Nunca"/>
    <s v="Seguiré usando los servicios de la biblioteca con la misma frecuencia que expuse en la pregunta anterior"/>
    <x v="17"/>
    <s v="F. Ciencias Biológicas"/>
    <m/>
    <m/>
    <m/>
    <m/>
    <m/>
    <m/>
    <m/>
    <s v="No"/>
    <s v="No"/>
    <n v="1"/>
    <n v="1"/>
    <n v="1"/>
    <n v="1"/>
    <n v="5"/>
    <n v="5"/>
    <n v="5"/>
    <n v="1"/>
    <n v="5"/>
    <n v="5"/>
    <m/>
    <n v="5"/>
    <n v="5"/>
    <n v="3"/>
    <n v="2"/>
    <n v="2"/>
    <s v="No"/>
    <n v="4"/>
    <n v="3"/>
    <s v="Facebook|Instagram"/>
    <m/>
    <m/>
    <m/>
    <m/>
    <m/>
    <m/>
    <m/>
    <s v="No"/>
    <s v="No"/>
    <m/>
    <n v="4"/>
    <n v="4"/>
    <s v="4, satisfecho"/>
    <s v="Igual"/>
    <m/>
  </r>
  <r>
    <m/>
    <m/>
    <s v="Ciencias Sociales"/>
    <d v="2020-05-19T16:19:00"/>
    <s v="Máster"/>
    <x v="10"/>
    <s v="Solo en época de exámenes"/>
    <s v="Solo en época de exámenes"/>
    <s v="Seguiré usando los servicios de la biblioteca con la misma frecuencia que expuse en la pregunta anterior"/>
    <x v="8"/>
    <s v="F. Geografía e Historia"/>
    <m/>
    <m/>
    <m/>
    <m/>
    <m/>
    <m/>
    <m/>
    <s v="No"/>
    <s v="No"/>
    <n v="3"/>
    <n v="2"/>
    <n v="2"/>
    <n v="2"/>
    <n v="4"/>
    <n v="4"/>
    <n v="4"/>
    <n v="4"/>
    <n v="4"/>
    <n v="4"/>
    <m/>
    <n v="4"/>
    <n v="4"/>
    <n v="4"/>
    <n v="4"/>
    <n v="4"/>
    <s v="Sí"/>
    <n v="4"/>
    <n v="4"/>
    <s v="Twitter|Instagram|LinkedIn"/>
    <m/>
    <m/>
    <m/>
    <m/>
    <m/>
    <m/>
    <m/>
    <s v="Sí"/>
    <s v="Sí"/>
    <s v="Muy útil"/>
    <n v="4"/>
    <n v="4"/>
    <s v="4, satisfecho"/>
    <s v="Mejorado"/>
    <m/>
  </r>
  <r>
    <m/>
    <m/>
    <s v="Ciencias Experimentales"/>
    <d v="2020-05-19T16:19:00"/>
    <s v="Grado y doble grado"/>
    <x v="27"/>
    <s v="Nunca"/>
    <s v="De vez en cuando (1 o 2 veces al mes)"/>
    <s v="Procuraré buscar la información que necesito fuera de la biblioteca"/>
    <x v="8"/>
    <s v="F. Estudios Estadísticos"/>
    <s v="F. Ciencias Matemáticas"/>
    <s v="Centro de juventud"/>
    <m/>
    <m/>
    <m/>
    <m/>
    <m/>
    <s v="No"/>
    <s v="No"/>
    <n v="1"/>
    <n v="1"/>
    <n v="1"/>
    <n v="5"/>
    <n v="4"/>
    <n v="5"/>
    <n v="4"/>
    <n v="3"/>
    <n v="1"/>
    <n v="1"/>
    <m/>
    <n v="4"/>
    <n v="3"/>
    <m/>
    <m/>
    <m/>
    <m/>
    <m/>
    <m/>
    <s v="Youtube|Instagram"/>
    <m/>
    <m/>
    <m/>
    <m/>
    <m/>
    <m/>
    <m/>
    <s v="No"/>
    <s v="No"/>
    <m/>
    <m/>
    <m/>
    <m/>
    <m/>
    <m/>
  </r>
  <r>
    <m/>
    <m/>
    <s v="Humanidades"/>
    <d v="2020-05-19T16:18:00"/>
    <s v="Grado y doble grado"/>
    <x v="3"/>
    <s v="Muy frecuentemente (3 o más veces por semana)"/>
    <s v="Nunca"/>
    <s v="Seguiré usando los servicios de la biblioteca con la misma frecuencia que expuse en la pregunta anterior"/>
    <x v="3"/>
    <s v="F. Geografía e Historia"/>
    <s v="Biblioteca Maria Zambrano (Filología / Derecho)"/>
    <m/>
    <m/>
    <m/>
    <m/>
    <m/>
    <m/>
    <s v="No"/>
    <s v="No"/>
    <n v="4"/>
    <n v="5"/>
    <n v="1"/>
    <n v="3"/>
    <n v="4"/>
    <n v="3"/>
    <n v="5"/>
    <n v="1"/>
    <n v="3"/>
    <n v="4"/>
    <m/>
    <n v="2"/>
    <n v="4"/>
    <n v="2"/>
    <n v="1"/>
    <n v="2"/>
    <s v="Sí"/>
    <n v="3"/>
    <n v="2"/>
    <s v="Instagram"/>
    <m/>
    <m/>
    <m/>
    <m/>
    <m/>
    <m/>
    <m/>
    <s v="No"/>
    <s v="No"/>
    <m/>
    <n v="4"/>
    <n v="4"/>
    <s v="4, satisfecho"/>
    <s v="Igual"/>
    <s v="Las dos bibliotecarias que se han incorporado este año en el turno de tarde en la biblioteca de la Facultad de Bellas Artes podrían ser mucho más serviciales, darse menos paseos y estar más tiempo en el mostrador, a veces hay que ir a buscarlas fuera de la biblioteca y las encuentras hablando por teléfono."/>
  </r>
  <r>
    <m/>
    <m/>
    <s v="Ciencias Experimentales"/>
    <d v="2020-05-19T16:17:00"/>
    <s v="Grado y doble grado"/>
    <x v="26"/>
    <s v="Muy frecuentemente (3 o más veces por semana)"/>
    <s v="Solo en época de exámenes"/>
    <s v="Creo que voy a acudir con menos frecuencia a la biblioteca y usaré más la biblioteca virtual|Solo haré uso de la biblioteca virtual y de sus recursos electrónicos|Procuraré buscar la información que necesito fuera de la biblioteca"/>
    <x v="26"/>
    <s v="Biblioteca Maria Zambrano (Filología / Derecho)"/>
    <m/>
    <m/>
    <m/>
    <m/>
    <m/>
    <m/>
    <m/>
    <s v="No"/>
    <s v="No"/>
    <n v="3"/>
    <n v="2"/>
    <n v="2"/>
    <n v="1"/>
    <n v="5"/>
    <n v="4"/>
    <n v="5"/>
    <n v="1"/>
    <n v="5"/>
    <n v="5"/>
    <m/>
    <n v="5"/>
    <n v="4"/>
    <n v="4"/>
    <n v="3"/>
    <n v="4"/>
    <s v="No"/>
    <n v="3"/>
    <n v="1"/>
    <s v="Twitter|Youtube|Instagram|LinkedIn"/>
    <m/>
    <m/>
    <m/>
    <m/>
    <m/>
    <m/>
    <m/>
    <s v="No"/>
    <s v="No"/>
    <m/>
    <n v="4"/>
    <n v="4"/>
    <s v="4, satisfecho"/>
    <s v="Igual"/>
    <s v="En relación a la biblioteca de la Facultad de Informática, quieren utilizar una planta entera para doctorado e incluso se ha comentado que podrían llegar a quitarnos la biblioteca entera a los estudiantes de grado. Espero que no llegue a ocurrir esto, puesto que en la biblioteca hay un ambiente muy bueno de estudio y es necesario que tengamos un espacio propio para ser capaces de estudiar en grupo y sacar adelante la carrera."/>
  </r>
  <r>
    <m/>
    <m/>
    <s v="Humanidades"/>
    <d v="2020-05-19T16:17:00"/>
    <s v="Doctorado"/>
    <x v="6"/>
    <s v="Muy frecuentemente (3 o más veces por semana)"/>
    <s v="Muy frecuentemente (3 o más veces por semana)"/>
    <s v="Tengo que ir necesariamente para consultar los documentos que están ubicados en la biblioteca"/>
    <x v="7"/>
    <s v="F. Filosofía"/>
    <s v="F. Geografía e Historia"/>
    <s v="Biblioteca Nacional de España"/>
    <m/>
    <m/>
    <m/>
    <m/>
    <m/>
    <s v="Sí"/>
    <s v="Sí"/>
    <n v="5"/>
    <n v="4"/>
    <n v="2"/>
    <n v="2"/>
    <n v="1"/>
    <n v="1"/>
    <n v="1"/>
    <n v="1"/>
    <n v="4"/>
    <n v="4"/>
    <m/>
    <n v="4"/>
    <n v="4"/>
    <n v="2"/>
    <n v="4"/>
    <n v="4"/>
    <s v="Sí"/>
    <n v="3"/>
    <n v="4"/>
    <s v="Twitter|Facebook|Youtube"/>
    <m/>
    <m/>
    <m/>
    <m/>
    <m/>
    <m/>
    <m/>
    <s v="Sí"/>
    <s v="No"/>
    <m/>
    <n v="5"/>
    <n v="5"/>
    <s v="4, satisfecho"/>
    <s v="Mejorado"/>
    <s v="Sugiero ampliar el horario de la biblioteca de Filología Clásica, ya que el depósito de dicha biblioteca es el puesto de trabajo para muchos investigadores pertenecientes al Departamento de Filología Clásica."/>
  </r>
  <r>
    <m/>
    <m/>
    <s v="Ciencias de la Salud"/>
    <d v="2020-05-19T16:17:00"/>
    <s v="Grado y doble grado"/>
    <x v="15"/>
    <s v="Muy frecuentemente (3 o más veces por semana)"/>
    <s v="Frecuentemente (1 o 2 veces por semana)"/>
    <s v="Seguiré usando los servicios de la biblioteca con la misma frecuencia que expuse en la pregunta anterior"/>
    <x v="5"/>
    <s v="Biblioteca Maria Zambrano (Filología / Derecho)"/>
    <m/>
    <m/>
    <m/>
    <m/>
    <m/>
    <m/>
    <m/>
    <s v="No"/>
    <s v="No"/>
    <n v="2"/>
    <n v="5"/>
    <n v="4"/>
    <n v="1"/>
    <n v="5"/>
    <n v="2"/>
    <n v="4"/>
    <n v="1"/>
    <n v="3"/>
    <n v="3"/>
    <m/>
    <n v="5"/>
    <n v="5"/>
    <n v="5"/>
    <n v="5"/>
    <n v="5"/>
    <s v="Sí"/>
    <n v="5"/>
    <n v="4"/>
    <s v="Twitter|Instagram"/>
    <m/>
    <m/>
    <m/>
    <m/>
    <m/>
    <m/>
    <m/>
    <s v="Sí"/>
    <s v="Sí"/>
    <s v="Útil"/>
    <n v="5"/>
    <n v="5"/>
    <s v="5, muy satisfecho"/>
    <s v="Mejorado mucho"/>
    <m/>
  </r>
  <r>
    <m/>
    <m/>
    <s v="Humanidades"/>
    <d v="2020-05-19T16:17:00"/>
    <s v="Grado y doble grado"/>
    <x v="2"/>
    <s v="Frecuentemente (1 o 2 veces por semana)"/>
    <s v="De vez en cuando (1 o 2 veces al mes)"/>
    <s v="Creo que voy a acudir con menos frecuencia a la biblioteca y usaré más la biblioteca virtual"/>
    <x v="2"/>
    <s v="Biblioteca Maria Zambrano (Filología / Derecho)"/>
    <s v="F. Psicología"/>
    <s v="A la biblioteca te mi municipio"/>
    <m/>
    <m/>
    <m/>
    <m/>
    <m/>
    <s v="Sí"/>
    <s v="Sí"/>
    <n v="4"/>
    <n v="5"/>
    <n v="5"/>
    <n v="1"/>
    <n v="2"/>
    <n v="3"/>
    <n v="1"/>
    <n v="3"/>
    <n v="3"/>
    <n v="5"/>
    <m/>
    <n v="3"/>
    <n v="5"/>
    <n v="5"/>
    <n v="5"/>
    <n v="5"/>
    <s v="Sí"/>
    <n v="5"/>
    <n v="1"/>
    <s v="Youtube|Instagram|Tumblr"/>
    <m/>
    <m/>
    <m/>
    <m/>
    <m/>
    <m/>
    <m/>
    <s v="Sí"/>
    <s v="No"/>
    <m/>
    <n v="4"/>
    <n v="5"/>
    <s v="5, muy satisfecho"/>
    <s v="Mejorado"/>
    <m/>
  </r>
  <r>
    <m/>
    <m/>
    <s v="Humanidades"/>
    <d v="2020-05-19T16:17:00"/>
    <s v="Grado y doble grado"/>
    <x v="2"/>
    <s v="De vez en cuando (1 o 2 veces al mes)"/>
    <s v="Nunca"/>
    <s v="Seguiré usando los servicios de la biblioteca con la misma frecuencia que expuse en la pregunta anterior"/>
    <x v="2"/>
    <s v="F. Ciencias de la Información"/>
    <s v="F. Medicina"/>
    <m/>
    <m/>
    <m/>
    <m/>
    <m/>
    <m/>
    <s v="Sí"/>
    <s v="Sí"/>
    <n v="3"/>
    <n v="1"/>
    <n v="1"/>
    <n v="2"/>
    <n v="3"/>
    <n v="2"/>
    <n v="3"/>
    <n v="2"/>
    <n v="2"/>
    <n v="1"/>
    <m/>
    <n v="4"/>
    <n v="2"/>
    <n v="1"/>
    <n v="2"/>
    <n v="2"/>
    <s v="No"/>
    <n v="2"/>
    <n v="4"/>
    <s v="Youtube|Instagram"/>
    <m/>
    <m/>
    <m/>
    <m/>
    <m/>
    <m/>
    <m/>
    <s v="Sí"/>
    <s v="No"/>
    <m/>
    <n v="4"/>
    <n v="3"/>
    <s v="4, satisfecho"/>
    <s v="Mejorado"/>
    <m/>
  </r>
  <r>
    <m/>
    <m/>
    <s v="Ciencias de la Salud"/>
    <d v="2020-05-19T16:16:00"/>
    <s v="Grado y doble grado"/>
    <x v="9"/>
    <s v="Muy frecuentemente (3 o más veces por semana)"/>
    <s v="De vez en cuando (1 o 2 veces al mes)"/>
    <s v="Seguiré usando los servicios de la biblioteca con la misma frecuencia que expuse en la pregunta anterior"/>
    <x v="8"/>
    <s v="F. Farmacia"/>
    <s v="F. Ciencias de la Información"/>
    <s v="Ninguna"/>
    <m/>
    <m/>
    <m/>
    <m/>
    <m/>
    <s v="No"/>
    <s v="Sí"/>
    <n v="3"/>
    <n v="4"/>
    <n v="4"/>
    <n v="1"/>
    <n v="4"/>
    <n v="2"/>
    <n v="5"/>
    <n v="1"/>
    <n v="4"/>
    <n v="4"/>
    <m/>
    <n v="4"/>
    <n v="4"/>
    <n v="4"/>
    <n v="3"/>
    <n v="3"/>
    <s v="Sí"/>
    <n v="3"/>
    <n v="1"/>
    <s v="Twitter|Instagram"/>
    <m/>
    <m/>
    <m/>
    <m/>
    <m/>
    <m/>
    <m/>
    <s v="No"/>
    <s v="No"/>
    <m/>
    <n v="4"/>
    <n v="2"/>
    <s v="4, satisfecho"/>
    <s v="Mejorado mucho"/>
    <s v="De cara a la situación causada por el Covid-19 ruego se tenga en cuenta que muchos estudiantes necesitamos las bibliotecas de la universidad para estudiar los exámenes."/>
  </r>
  <r>
    <m/>
    <m/>
    <s v="Ciencias Experimentales"/>
    <d v="2020-05-19T16:16:00"/>
    <s v="Grado y doble grado"/>
    <x v="20"/>
    <s v="Muy frecuentemente (3 o más veces por semana)"/>
    <s v="De vez en cuando (1 o 2 veces al mes)"/>
    <s v="Seguiré usando los servicios de la biblioteca con la misma frecuencia que expuse en la pregunta anterior"/>
    <x v="20"/>
    <s v="Biblioteca Maria Zambrano (Filología / Derecho)"/>
    <s v="F. Geografía e Historia"/>
    <m/>
    <m/>
    <m/>
    <m/>
    <m/>
    <m/>
    <s v="No"/>
    <s v="No"/>
    <n v="2"/>
    <n v="4"/>
    <n v="4"/>
    <n v="3"/>
    <n v="5"/>
    <n v="4"/>
    <n v="5"/>
    <n v="1"/>
    <n v="5"/>
    <n v="4"/>
    <m/>
    <n v="4"/>
    <n v="5"/>
    <n v="3"/>
    <m/>
    <n v="4"/>
    <s v="No"/>
    <n v="4"/>
    <n v="4"/>
    <s v="Youtube|Instagram"/>
    <m/>
    <m/>
    <m/>
    <m/>
    <m/>
    <m/>
    <m/>
    <s v="No"/>
    <s v="No"/>
    <m/>
    <n v="5"/>
    <n v="5"/>
    <s v="4, satisfecho"/>
    <m/>
    <m/>
  </r>
  <r>
    <m/>
    <m/>
    <s v="Ciencias Sociales"/>
    <d v="2020-05-19T16:15:00"/>
    <s v="Grado y doble grado"/>
    <x v="24"/>
    <s v="Frecuentemente (1 o 2 veces por semana)"/>
    <s v="De vez en cuando (1 o 2 veces al mes)"/>
    <s v="Seguiré usando los servicios de la biblioteca con la misma frecuencia que expuse en la pregunta anterior"/>
    <x v="8"/>
    <s v="F. Ciencias Políticas y Sociología"/>
    <s v="F. Trabajo Social"/>
    <m/>
    <m/>
    <m/>
    <m/>
    <m/>
    <m/>
    <s v="No"/>
    <s v="Sí"/>
    <n v="2"/>
    <n v="1"/>
    <n v="1"/>
    <n v="1"/>
    <n v="3"/>
    <n v="4"/>
    <n v="3"/>
    <n v="1"/>
    <n v="3"/>
    <n v="3"/>
    <m/>
    <n v="4"/>
    <n v="4"/>
    <n v="3"/>
    <n v="3"/>
    <n v="3"/>
    <s v="No"/>
    <n v="3"/>
    <n v="3"/>
    <s v="Twitter|Instagram"/>
    <m/>
    <m/>
    <m/>
    <m/>
    <m/>
    <m/>
    <m/>
    <s v="Sí"/>
    <s v="No"/>
    <m/>
    <n v="4"/>
    <n v="4"/>
    <s v="4, satisfecho"/>
    <s v="Igual"/>
    <m/>
  </r>
  <r>
    <m/>
    <m/>
    <s v="Humanidades"/>
    <d v="2020-05-19T16:14:00"/>
    <s v="Grado y doble grado"/>
    <x v="5"/>
    <s v="Muy frecuentemente (3 o más veces por semana)"/>
    <s v="Muy frecuentemente (3 o más veces por semana)"/>
    <s v="Solo haré uso de la biblioteca virtual y de sus recursos electrónicos|Procuraré buscar la información que necesito fuera de la biblioteca"/>
    <x v="6"/>
    <s v="F. Geografía e Historia"/>
    <s v="Biblioteca Maria Zambrano (Filología / Derecho)"/>
    <m/>
    <m/>
    <m/>
    <m/>
    <m/>
    <m/>
    <s v="Sí"/>
    <s v="Sí"/>
    <n v="5"/>
    <n v="2"/>
    <n v="3"/>
    <n v="5"/>
    <n v="4"/>
    <n v="4"/>
    <n v="2"/>
    <n v="3"/>
    <n v="5"/>
    <n v="4"/>
    <m/>
    <n v="5"/>
    <n v="5"/>
    <n v="5"/>
    <n v="2"/>
    <n v="4"/>
    <s v="Sí"/>
    <n v="4"/>
    <n v="2"/>
    <s v="Facebook|LinkedIn"/>
    <m/>
    <m/>
    <m/>
    <m/>
    <m/>
    <m/>
    <m/>
    <s v="No"/>
    <s v="No"/>
    <m/>
    <n v="5"/>
    <n v="5"/>
    <s v="5, muy satisfecho"/>
    <s v="Igual"/>
    <s v="Debido a la situación actual, creo que sería de gran utilidad que se digitalizasen la mayor cantidad de contenidos posibles, para que los alumnos pueden acceder a ellos desde casa."/>
  </r>
  <r>
    <m/>
    <m/>
    <s v="Ciencias de la Salud"/>
    <d v="2020-05-19T16:13:00"/>
    <s v="Grado y doble grado"/>
    <x v="12"/>
    <s v="De vez en cuando (1 o 2 veces al mes)"/>
    <s v="Frecuentemente (1 o 2 veces por semana)"/>
    <s v="Creo que voy a acudir con menos frecuencia a la biblioteca y usaré más la biblioteca virtual|Procuraré buscar la información que necesito fuera de la biblioteca"/>
    <x v="15"/>
    <s v="Biblioteca Maria Zambrano (Filología / Derecho)"/>
    <s v="F. Ciencias Económicas y Empresariales"/>
    <m/>
    <m/>
    <m/>
    <m/>
    <m/>
    <m/>
    <s v="Sí"/>
    <s v="Sí"/>
    <n v="4"/>
    <n v="4"/>
    <n v="4"/>
    <n v="1"/>
    <n v="5"/>
    <n v="5"/>
    <n v="5"/>
    <n v="4"/>
    <n v="3"/>
    <n v="4"/>
    <m/>
    <n v="4"/>
    <n v="4"/>
    <n v="3"/>
    <n v="2"/>
    <n v="3"/>
    <s v="Sí"/>
    <n v="4"/>
    <n v="2"/>
    <s v="Twitter"/>
    <m/>
    <m/>
    <m/>
    <m/>
    <m/>
    <m/>
    <m/>
    <s v="Sí"/>
    <s v="No"/>
    <m/>
    <n v="4"/>
    <n v="4"/>
    <s v="4, satisfecho"/>
    <s v="Igual"/>
    <m/>
  </r>
  <r>
    <m/>
    <m/>
    <s v="Ciencias Experimentales"/>
    <d v="2020-05-19T16:13:00"/>
    <s v="Grado y doble grado"/>
    <x v="16"/>
    <s v="Frecuentemente (1 o 2 veces por semana)"/>
    <s v="De vez en cuando (1 o 2 veces al mes)"/>
    <s v="Seguiré usando los servicios de la biblioteca con la misma frecuencia que expuse en la pregunta anterior"/>
    <x v="17"/>
    <s v="F. Ciencias Matemáticas"/>
    <s v="F. Ciencias Físicas"/>
    <m/>
    <m/>
    <m/>
    <m/>
    <m/>
    <m/>
    <s v="Sí"/>
    <s v="Sí"/>
    <n v="4"/>
    <n v="1"/>
    <n v="3"/>
    <n v="2"/>
    <n v="5"/>
    <n v="3"/>
    <n v="5"/>
    <n v="2"/>
    <n v="4"/>
    <n v="2"/>
    <m/>
    <n v="3"/>
    <n v="4"/>
    <n v="3"/>
    <n v="3"/>
    <n v="3"/>
    <s v="No"/>
    <n v="3"/>
    <n v="2"/>
    <s v="Twitter|Youtube|Instagram"/>
    <m/>
    <m/>
    <m/>
    <m/>
    <m/>
    <m/>
    <m/>
    <s v="No"/>
    <s v="No"/>
    <m/>
    <n v="3"/>
    <n v="4"/>
    <s v="3, normal"/>
    <s v="Igual"/>
    <m/>
  </r>
  <r>
    <m/>
    <m/>
    <s v="Humanidades"/>
    <d v="2020-05-19T16:13:00"/>
    <s v="Grado y doble grado"/>
    <x v="3"/>
    <s v="Muy frecuentemente (3 o más veces por semana)"/>
    <s v="Frecuentemente (1 o 2 veces por semana)"/>
    <s v="Solo haré uso de la biblioteca virtual y de sus recursos electrónicos|Procuraré buscar la información que necesito fuera de la biblioteca"/>
    <x v="3"/>
    <m/>
    <m/>
    <m/>
    <m/>
    <m/>
    <m/>
    <m/>
    <m/>
    <s v="Sí"/>
    <s v="Sí"/>
    <n v="5"/>
    <n v="2"/>
    <n v="2"/>
    <n v="5"/>
    <n v="4"/>
    <n v="4"/>
    <n v="1"/>
    <n v="1"/>
    <n v="4"/>
    <n v="3"/>
    <m/>
    <n v="3"/>
    <n v="4"/>
    <n v="4"/>
    <n v="3"/>
    <n v="3"/>
    <s v="Sí"/>
    <n v="4"/>
    <n v="1"/>
    <s v="Youtube|Instagram|LinkedIn"/>
    <m/>
    <m/>
    <m/>
    <m/>
    <m/>
    <m/>
    <m/>
    <s v="Sí"/>
    <s v="No"/>
    <m/>
    <n v="5"/>
    <n v="5"/>
    <s v="4, satisfecho"/>
    <s v="Igual"/>
    <m/>
  </r>
  <r>
    <m/>
    <m/>
    <s v="Ciencias Experimentales"/>
    <d v="2020-05-19T16:11:00"/>
    <s v="Grado y doble grado"/>
    <x v="14"/>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1"/>
    <m/>
    <m/>
    <m/>
    <m/>
    <m/>
    <m/>
    <m/>
    <m/>
    <s v="Sí"/>
    <s v="Sí"/>
    <n v="4"/>
    <n v="1"/>
    <n v="1"/>
    <n v="1"/>
    <n v="5"/>
    <n v="3"/>
    <n v="5"/>
    <n v="2"/>
    <n v="3"/>
    <n v="4"/>
    <m/>
    <n v="2"/>
    <n v="5"/>
    <n v="1"/>
    <n v="3"/>
    <n v="2"/>
    <s v="No"/>
    <n v="2"/>
    <n v="3"/>
    <s v="Twitter"/>
    <m/>
    <m/>
    <m/>
    <m/>
    <m/>
    <m/>
    <m/>
    <s v="No"/>
    <s v="No"/>
    <m/>
    <n v="5"/>
    <n v="5"/>
    <s v="4, satisfecho"/>
    <s v="Empeorado"/>
    <s v="Al principio, cuando buscaba algún libro y lo miraba en la página web, una vez que encontraba el que estaba buscando, podía acceder a un plano de la biblioteca que me inidcaba en qué parte estabala estantería donde se ubicaba. Sin embargo, después de una reforma de la página web, ese plano no aparece de ninguna forma, como mucho te indica que también tienen ese libro en otras bibliotecas."/>
  </r>
  <r>
    <m/>
    <m/>
    <s v="Ciencias Experimentales"/>
    <d v="2020-05-19T16:11:00"/>
    <s v="Grado y doble grado"/>
    <x v="8"/>
    <s v="De vez en cuando (1 o 2 veces al mes)"/>
    <s v="De vez en cuando (1 o 2 veces al mes)"/>
    <s v="Seguiré usando los servicios de la biblioteca con la misma frecuencia que expuse en la pregunta anterior"/>
    <x v="12"/>
    <s v="F. Ciencias Biológicas"/>
    <s v="F. Informática"/>
    <s v="Biblioteca Jose Luis Sampedro"/>
    <m/>
    <m/>
    <m/>
    <m/>
    <m/>
    <s v="Sí"/>
    <s v="Sí"/>
    <n v="4"/>
    <n v="2"/>
    <n v="2"/>
    <n v="4"/>
    <n v="5"/>
    <n v="4"/>
    <n v="4"/>
    <n v="1"/>
    <n v="4"/>
    <n v="4"/>
    <m/>
    <n v="5"/>
    <n v="5"/>
    <n v="4"/>
    <n v="3"/>
    <n v="3"/>
    <s v="No"/>
    <n v="4"/>
    <n v="4"/>
    <s v="Twitter|Instagram"/>
    <m/>
    <m/>
    <m/>
    <m/>
    <m/>
    <m/>
    <m/>
    <s v="Sí"/>
    <s v="Sí"/>
    <s v="Útil"/>
    <n v="4"/>
    <n v="5"/>
    <s v="4, satisfecho"/>
    <s v="Mejorado"/>
    <m/>
  </r>
  <r>
    <m/>
    <m/>
    <s v="Ciencias Sociales"/>
    <d v="2020-05-19T16:10:00"/>
    <s v="Doctorado"/>
    <x v="13"/>
    <s v="De vez en cuando (1 o 2 veces al mes)"/>
    <s v="Muy frecuentemente (3 o más veces por semana)"/>
    <s v="Seguiré utilizando fundamentalmente el servicio de préstamo de ejemplares físicos y también la biblioteca virtual"/>
    <x v="16"/>
    <s v="F. Bellas Artes"/>
    <s v="Biblioteca Maria Zambrano (Filología / Derecho)"/>
    <s v="Biblioteca Pública Iván de Vargas"/>
    <m/>
    <m/>
    <m/>
    <m/>
    <m/>
    <s v="Sí"/>
    <s v="Sí"/>
    <n v="5"/>
    <n v="4"/>
    <n v="3"/>
    <n v="3"/>
    <n v="1"/>
    <n v="4"/>
    <n v="1"/>
    <n v="3"/>
    <n v="5"/>
    <n v="4"/>
    <m/>
    <n v="4"/>
    <n v="5"/>
    <n v="5"/>
    <n v="5"/>
    <m/>
    <s v="Sí"/>
    <n v="5"/>
    <m/>
    <s v="Instagram"/>
    <m/>
    <m/>
    <m/>
    <m/>
    <m/>
    <m/>
    <m/>
    <s v="Sí"/>
    <s v="Sí"/>
    <s v="Muy útil"/>
    <n v="5"/>
    <n v="5"/>
    <s v="5, muy satisfecho"/>
    <s v="Mejorado"/>
    <m/>
  </r>
  <r>
    <m/>
    <m/>
    <s v="Ciencias de la Salud"/>
    <d v="2020-05-19T16:10:00"/>
    <s v="Grado y doble grado"/>
    <x v="12"/>
    <s v="De vez en cuando (1 o 2 veces al mes)"/>
    <s v="Frecuentemente (1 o 2 veces por semana)"/>
    <s v="Seguiré usando los servicios de la biblioteca con la misma frecuencia que expuse en la pregunta anterior"/>
    <x v="15"/>
    <s v="Biblioteca Maria Zambrano (Filología / Derecho)"/>
    <s v="F. Trabajo Social"/>
    <m/>
    <m/>
    <m/>
    <m/>
    <m/>
    <m/>
    <s v="Sí"/>
    <s v="Sí"/>
    <n v="5"/>
    <n v="1"/>
    <n v="4"/>
    <n v="3"/>
    <n v="5"/>
    <n v="5"/>
    <n v="5"/>
    <n v="1"/>
    <n v="2"/>
    <n v="3"/>
    <m/>
    <n v="4"/>
    <n v="5"/>
    <n v="5"/>
    <n v="3"/>
    <n v="5"/>
    <s v="Sí"/>
    <n v="5"/>
    <n v="3"/>
    <s v="Instagram"/>
    <m/>
    <m/>
    <m/>
    <m/>
    <m/>
    <m/>
    <m/>
    <s v="Sí"/>
    <s v="No"/>
    <m/>
    <n v="4"/>
    <n v="5"/>
    <s v="4, satisfecho"/>
    <s v="Igual"/>
    <m/>
  </r>
  <r>
    <m/>
    <m/>
    <s v="Ciencias de la Salud"/>
    <d v="2020-05-19T16:09:00"/>
    <s v="Grado y doble grado"/>
    <x v="9"/>
    <s v="Muy frecuentemente (3 o más veces por semana)"/>
    <s v="Nunca"/>
    <s v="Seguiré usando los servicios de la biblioteca con la misma frecuencia que expuse en la pregunta anterior"/>
    <x v="11"/>
    <s v="Biblioteca Maria Zambrano (Filología / Derecho)"/>
    <s v="F. Odontología"/>
    <m/>
    <m/>
    <m/>
    <m/>
    <m/>
    <m/>
    <s v="No"/>
    <s v="Sí"/>
    <n v="3"/>
    <n v="1"/>
    <n v="2"/>
    <n v="2"/>
    <n v="5"/>
    <n v="3"/>
    <n v="5"/>
    <n v="1"/>
    <n v="5"/>
    <n v="5"/>
    <m/>
    <n v="4"/>
    <n v="5"/>
    <n v="5"/>
    <n v="5"/>
    <n v="5"/>
    <s v="No"/>
    <n v="4"/>
    <n v="3"/>
    <s v="Facebook|Youtube|Instagram"/>
    <m/>
    <m/>
    <m/>
    <m/>
    <m/>
    <m/>
    <m/>
    <s v="No"/>
    <s v="No"/>
    <m/>
    <n v="5"/>
    <n v="5"/>
    <s v="5, muy satisfecho"/>
    <s v="Mejorado"/>
    <s v="La única desventaja que encuentro en la biblioteca de la Facultad de Farmacia es la falta de enchufes. Por lo demás, es una biblioteca muy buena, con muchos recursos y a la que acudo con gran frecuencia.  Gracias por todo el trabajo"/>
  </r>
  <r>
    <m/>
    <m/>
    <s v="Ciencias Sociales"/>
    <d v="2020-05-19T16:09:00"/>
    <s v="Grado y doble grado"/>
    <x v="10"/>
    <s v="Solo en época de exámenes"/>
    <s v="Muy frecuentemente (3 o más veces por semana)"/>
    <s v="Seguiré usando los servicios de la biblioteca con la misma frecuencia que expuse en la pregunta anterior"/>
    <x v="8"/>
    <m/>
    <m/>
    <m/>
    <m/>
    <m/>
    <m/>
    <m/>
    <m/>
    <s v="No"/>
    <s v="Sí"/>
    <n v="2"/>
    <n v="3"/>
    <n v="3"/>
    <n v="4"/>
    <n v="3"/>
    <n v="4"/>
    <n v="1"/>
    <n v="2"/>
    <n v="3"/>
    <n v="2"/>
    <m/>
    <n v="4"/>
    <n v="5"/>
    <n v="3"/>
    <n v="4"/>
    <n v="3"/>
    <s v="Sí"/>
    <n v="3"/>
    <n v="1"/>
    <s v="No uso ninguna red social"/>
    <m/>
    <m/>
    <m/>
    <m/>
    <m/>
    <m/>
    <m/>
    <s v="No"/>
    <s v="No"/>
    <m/>
    <n v="4"/>
    <n v="5"/>
    <s v="3, normal"/>
    <s v="Igual"/>
    <s v="Se agradecería más disponibilidad de la bibliografía básica en formato electronico."/>
  </r>
  <r>
    <m/>
    <m/>
    <s v="Ciencias de la Salud"/>
    <d v="2020-05-19T16:09:00"/>
    <s v="Grado y doble grado"/>
    <x v="12"/>
    <s v="Muy frecuentemente (3 o más veces por semana)"/>
    <s v="Solo en época de exámenes"/>
    <s v="Creo que voy a acudir con menos frecuencia a la biblioteca y usaré más la biblioteca virtual"/>
    <x v="8"/>
    <s v="F. Psicología"/>
    <s v="F. Medicina"/>
    <m/>
    <m/>
    <m/>
    <m/>
    <m/>
    <m/>
    <s v="No"/>
    <s v="No"/>
    <n v="3"/>
    <n v="2"/>
    <n v="2"/>
    <n v="5"/>
    <n v="4"/>
    <n v="3"/>
    <n v="4"/>
    <n v="3"/>
    <n v="3"/>
    <n v="3"/>
    <m/>
    <n v="5"/>
    <n v="3"/>
    <n v="3"/>
    <n v="3"/>
    <n v="3"/>
    <s v="No"/>
    <n v="3"/>
    <n v="4"/>
    <s v="Twitter|Youtube|Instagram"/>
    <m/>
    <m/>
    <m/>
    <m/>
    <m/>
    <m/>
    <m/>
    <s v="No"/>
    <s v="No"/>
    <m/>
    <n v="4"/>
    <n v="4"/>
    <s v="4, satisfecho"/>
    <s v="Igual"/>
    <m/>
  </r>
  <r>
    <m/>
    <m/>
    <s v="Ciencias Sociales"/>
    <d v="2020-05-19T16:07:00"/>
    <s v="Grado y doble grado"/>
    <x v="1"/>
    <s v="Frecuentemente (1 o 2 veces por semana)"/>
    <s v="Muy frecuentemente (3 o más veces por semana)"/>
    <s v="Seguiré usando los servicios de la biblioteca con la misma frecuencia que expuse en la pregunta anterior"/>
    <x v="9"/>
    <s v="Biblioteca Maria Zambrano (Filología / Derecho)"/>
    <m/>
    <m/>
    <m/>
    <m/>
    <m/>
    <m/>
    <m/>
    <s v="Sí"/>
    <s v="Sí"/>
    <n v="4"/>
    <n v="1"/>
    <n v="2"/>
    <n v="3"/>
    <n v="4"/>
    <n v="3"/>
    <n v="5"/>
    <n v="2"/>
    <n v="4"/>
    <n v="4"/>
    <m/>
    <n v="4"/>
    <n v="4"/>
    <n v="3"/>
    <n v="5"/>
    <n v="4"/>
    <s v="Sí"/>
    <n v="4"/>
    <n v="4"/>
    <s v="No uso ninguna red social"/>
    <m/>
    <m/>
    <m/>
    <m/>
    <m/>
    <m/>
    <m/>
    <s v="Sí"/>
    <s v="Sí"/>
    <s v="Muy útil"/>
    <n v="4"/>
    <n v="4"/>
    <s v="4, satisfecho"/>
    <s v="Mejorado"/>
    <m/>
  </r>
  <r>
    <m/>
    <m/>
    <s v="Ciencias de la Salud"/>
    <d v="2020-05-19T16:07:00"/>
    <s v="Grado y doble grado"/>
    <x v="18"/>
    <s v="Muy frecuentemente (3 o más veces por semana)"/>
    <s v="Nunca"/>
    <s v="Solo haré uso de la biblioteca virtual y de sus recursos electrónicos"/>
    <x v="18"/>
    <s v="F. Medicina"/>
    <m/>
    <m/>
    <m/>
    <m/>
    <m/>
    <m/>
    <m/>
    <s v="No"/>
    <s v="No"/>
    <n v="3"/>
    <n v="3"/>
    <n v="4"/>
    <n v="4"/>
    <n v="3"/>
    <n v="2"/>
    <n v="4"/>
    <n v="4"/>
    <n v="5"/>
    <n v="5"/>
    <m/>
    <n v="4"/>
    <n v="4"/>
    <n v="5"/>
    <n v="5"/>
    <n v="5"/>
    <s v="Sí"/>
    <n v="5"/>
    <n v="5"/>
    <s v="Facebook|Instagram"/>
    <m/>
    <m/>
    <m/>
    <m/>
    <m/>
    <m/>
    <m/>
    <s v="Sí"/>
    <s v="Sí"/>
    <s v="Muy útil"/>
    <n v="5"/>
    <n v="5"/>
    <s v="5, muy satisfecho"/>
    <s v="Mejorado mucho"/>
    <s v="Para mí, alumna de 5º curso, el personal de biblioteca es imprescindible y nos ha facilitado muchísimo las cosas desde siempre."/>
  </r>
  <r>
    <m/>
    <m/>
    <s v="Humanidades"/>
    <d v="2020-05-19T16:06:00"/>
    <s v="Grado y doble grado"/>
    <x v="6"/>
    <s v="Frecuentemente (1 o 2 veces por semana)"/>
    <s v="Frecuentemente (1 o 2 veces por semana)"/>
    <s v="Creo que voy a acudir con menos frecuencia a la biblioteca y usaré más la biblioteca virtual|Tengo que ir necesariamente para consultar los documentos que están ubicados en la biblioteca"/>
    <x v="8"/>
    <s v="F. Filología (Clásicas o General)"/>
    <s v="F. Geografía e Historia"/>
    <m/>
    <m/>
    <m/>
    <m/>
    <m/>
    <m/>
    <s v="Sí"/>
    <s v="Sí"/>
    <n v="5"/>
    <n v="2"/>
    <n v="3"/>
    <n v="4"/>
    <n v="4"/>
    <n v="5"/>
    <n v="4"/>
    <n v="2"/>
    <n v="2"/>
    <n v="2"/>
    <m/>
    <n v="3"/>
    <n v="3"/>
    <n v="1"/>
    <n v="3"/>
    <n v="2"/>
    <s v="Sí"/>
    <n v="1"/>
    <n v="3"/>
    <s v="No uso ninguna red social"/>
    <m/>
    <m/>
    <m/>
    <m/>
    <m/>
    <m/>
    <m/>
    <s v="Sí"/>
    <s v="No"/>
    <m/>
    <n v="3"/>
    <n v="3"/>
    <s v="3, normal"/>
    <s v="Empeorado"/>
    <s v="El buscador debería ser más  sencillo, claro e intuitivo. Considero que el anterior al actual era mejor."/>
  </r>
  <r>
    <m/>
    <m/>
    <s v="Humanidades"/>
    <d v="2020-05-19T16:06:00"/>
    <s v="Grado y doble grado"/>
    <x v="6"/>
    <s v="Frecuentemente (1 o 2 veces por semana)"/>
    <s v="Frecuentemente (1 o 2 veces por semana)"/>
    <s v="Seguiré usando los servicios de la biblioteca con la misma frecuencia que expuse en la pregunta anterior"/>
    <x v="8"/>
    <s v="F. Filología (Clásicas o General)"/>
    <s v="F. Geografía e Historia"/>
    <m/>
    <m/>
    <m/>
    <m/>
    <m/>
    <m/>
    <s v="Sí"/>
    <s v="Sí"/>
    <n v="4"/>
    <n v="2"/>
    <n v="3"/>
    <n v="5"/>
    <n v="5"/>
    <n v="5"/>
    <n v="5"/>
    <n v="2"/>
    <n v="3"/>
    <n v="3"/>
    <m/>
    <n v="4"/>
    <n v="4"/>
    <n v="4"/>
    <n v="3"/>
    <n v="2"/>
    <s v="Sí"/>
    <n v="4"/>
    <n v="3"/>
    <s v="Twitter|Youtube"/>
    <m/>
    <m/>
    <m/>
    <m/>
    <m/>
    <m/>
    <m/>
    <s v="No"/>
    <s v="No"/>
    <m/>
    <n v="4"/>
    <n v="3"/>
    <s v="4, satisfecho"/>
    <s v="Igual"/>
    <m/>
  </r>
  <r>
    <m/>
    <m/>
    <s v="Humanidades"/>
    <d v="2020-05-19T16:05:00"/>
    <s v="Máster"/>
    <x v="2"/>
    <s v="De vez en cuando (1 o 2 veces al mes)"/>
    <s v="Frecuentemente (1 o 2 veces por semana)"/>
    <s v="Creo que voy a acudir con menos frecuencia a la biblioteca y usaré más la biblioteca virtual"/>
    <x v="14"/>
    <s v="Biblioteca Maria Zambrano (Filología / Derecho)"/>
    <s v="F. Derecho (Departamentos,Criminología)"/>
    <m/>
    <m/>
    <m/>
    <m/>
    <m/>
    <m/>
    <s v="No"/>
    <s v="Sí"/>
    <n v="3"/>
    <n v="2"/>
    <n v="5"/>
    <n v="3"/>
    <n v="4"/>
    <n v="4"/>
    <n v="5"/>
    <n v="4"/>
    <n v="2"/>
    <n v="2"/>
    <m/>
    <n v="3"/>
    <n v="2"/>
    <n v="4"/>
    <n v="2"/>
    <n v="3"/>
    <s v="No"/>
    <n v="3"/>
    <n v="3"/>
    <s v="Instagram"/>
    <m/>
    <m/>
    <m/>
    <m/>
    <m/>
    <m/>
    <m/>
    <s v="No"/>
    <s v="No"/>
    <m/>
    <n v="2"/>
    <n v="4"/>
    <s v="4, satisfecho"/>
    <s v="Empeorado"/>
    <m/>
  </r>
  <r>
    <m/>
    <m/>
    <s v="Humanidades"/>
    <d v="2020-05-19T16:03:00"/>
    <s v="Doctorado"/>
    <x v="6"/>
    <s v="Frecuentemente (1 o 2 veces por semana)"/>
    <s v="Frecuentemente (1 o 2 veces por semana)"/>
    <s v="Creo que voy a acudir con menos frecuencia a la biblioteca y usaré más la biblioteca virtual"/>
    <x v="8"/>
    <s v="F. Filología (Clásicas o General)"/>
    <s v="F. Geografía e Historia"/>
    <s v="BNE"/>
    <m/>
    <m/>
    <m/>
    <m/>
    <m/>
    <s v="Sí"/>
    <s v="Sí"/>
    <n v="5"/>
    <n v="4"/>
    <n v="3"/>
    <n v="2"/>
    <n v="1"/>
    <n v="4"/>
    <n v="1"/>
    <n v="5"/>
    <n v="3"/>
    <n v="4"/>
    <m/>
    <n v="3"/>
    <n v="3"/>
    <n v="3"/>
    <n v="2"/>
    <n v="4"/>
    <s v="Sí"/>
    <n v="3"/>
    <n v="2"/>
    <s v="Instagram|LinkedIn"/>
    <m/>
    <m/>
    <m/>
    <m/>
    <m/>
    <m/>
    <m/>
    <s v="Sí"/>
    <s v="Sí"/>
    <s v="Normal"/>
    <n v="3"/>
    <n v="3"/>
    <s v="4, satisfecho"/>
    <s v="Igual"/>
    <m/>
  </r>
  <r>
    <m/>
    <m/>
    <s v="Ciencias Sociales"/>
    <d v="2020-05-19T16:02:00"/>
    <s v="Grado y doble grado"/>
    <x v="17"/>
    <s v="Solo en época de exámenes"/>
    <s v="De vez en cuando (1 o 2 veces al mes)"/>
    <s v="Seguiré usando los servicios de la biblioteca con la misma frecuencia que expuse en la pregunta anterior|Creo que voy a acudir con menos frecuencia a la biblioteca y usaré más la biblioteca virtual"/>
    <x v="27"/>
    <s v="Biblioteca Maria Zambrano (Filología / Derecho)"/>
    <m/>
    <s v="Biblioteca Manuel Alvar"/>
    <m/>
    <m/>
    <m/>
    <m/>
    <m/>
    <s v="No"/>
    <s v="Sí"/>
    <n v="1"/>
    <n v="1"/>
    <n v="1"/>
    <n v="1"/>
    <n v="5"/>
    <n v="3"/>
    <n v="5"/>
    <n v="1"/>
    <n v="4"/>
    <n v="4"/>
    <m/>
    <n v="4"/>
    <n v="4"/>
    <n v="3"/>
    <n v="3"/>
    <n v="3"/>
    <s v="Sí"/>
    <n v="2"/>
    <n v="1"/>
    <s v="Youtube|Instagram"/>
    <m/>
    <m/>
    <m/>
    <m/>
    <m/>
    <m/>
    <m/>
    <s v="Sí"/>
    <s v="No"/>
    <m/>
    <n v="4"/>
    <n v="4"/>
    <s v="4, satisfecho"/>
    <s v="Igual"/>
    <m/>
  </r>
  <r>
    <m/>
    <m/>
    <s v="Ciencias de la Salud"/>
    <d v="2020-05-19T16:02:00"/>
    <s v="Grado y doble grado"/>
    <x v="18"/>
    <s v="Frecuentemente (1 o 2 veces por semana)"/>
    <s v="De vez en cuando (1 o 2 veces al mes)"/>
    <s v="Seguiré usando los servicios de la biblioteca con la misma frecuencia que expuse en la pregunta anterior"/>
    <x v="8"/>
    <s v="F. Odontología"/>
    <m/>
    <m/>
    <m/>
    <m/>
    <m/>
    <m/>
    <m/>
    <s v="Sí"/>
    <s v="Sí"/>
    <n v="5"/>
    <n v="4"/>
    <n v="3"/>
    <n v="5"/>
    <n v="5"/>
    <n v="5"/>
    <n v="5"/>
    <n v="5"/>
    <n v="5"/>
    <n v="5"/>
    <m/>
    <n v="5"/>
    <n v="5"/>
    <n v="5"/>
    <n v="5"/>
    <n v="5"/>
    <s v="No"/>
    <n v="5"/>
    <n v="5"/>
    <s v="Youtube|Instagram"/>
    <m/>
    <m/>
    <m/>
    <m/>
    <m/>
    <m/>
    <m/>
    <s v="No"/>
    <s v="No"/>
    <m/>
    <n v="5"/>
    <n v="5"/>
    <s v="4, satisfecho"/>
    <s v="Mejorado"/>
    <m/>
  </r>
  <r>
    <m/>
    <m/>
    <s v="Humanidades"/>
    <d v="2020-05-19T16:02:00"/>
    <s v="Grado y doble grado"/>
    <x v="2"/>
    <s v="Muy frecuentemente (3 o más veces por semana)"/>
    <s v="Frecuentemente (1 o 2 veces por semana)"/>
    <s v="Seguiré usando los servicios de la biblioteca con la misma frecuencia que expuse en la pregunta anterior"/>
    <x v="2"/>
    <s v="Biblioteca Maria Zambrano (Filología / Derecho)"/>
    <s v="F. Geografía e Historia"/>
    <m/>
    <m/>
    <m/>
    <m/>
    <m/>
    <m/>
    <s v="No"/>
    <s v="Sí"/>
    <n v="4"/>
    <n v="3"/>
    <n v="2"/>
    <n v="2"/>
    <n v="5"/>
    <n v="4"/>
    <n v="5"/>
    <n v="1"/>
    <n v="4"/>
    <n v="3"/>
    <m/>
    <n v="3"/>
    <n v="4"/>
    <n v="3"/>
    <n v="2"/>
    <n v="4"/>
    <s v="No"/>
    <n v="3"/>
    <n v="3"/>
    <s v="Youtube"/>
    <m/>
    <m/>
    <m/>
    <m/>
    <m/>
    <m/>
    <m/>
    <s v="Sí"/>
    <s v="No"/>
    <m/>
    <n v="4"/>
    <n v="4"/>
    <s v="3, normal"/>
    <s v="Igual"/>
    <s v="La biblioteca de la facultad de Educación es pequeña y con fondos insuficientes, en mi opinión. Por otra parte, estaría bien que, como se hace con otros cursos, se envíe un recordatorio por email a las personas que se apunten a los cursos de la biblioteca el día anterior al curso, sobre todo si tienen que hacerse a una hora concreta, para que no se nos pase (yo me apunté a un par y me di cuenta demasiado tarde porque di por hecho que nos llegaría recordatorio)."/>
  </r>
  <r>
    <m/>
    <m/>
    <s v="Ciencias Sociales"/>
    <d v="2020-05-19T16:02:00"/>
    <s v="Grado y doble grado"/>
    <x v="2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25"/>
    <m/>
    <m/>
    <m/>
    <m/>
    <m/>
    <m/>
    <m/>
    <m/>
    <s v="Sí"/>
    <s v="Sí"/>
    <n v="2"/>
    <n v="1"/>
    <n v="2"/>
    <n v="1"/>
    <n v="5"/>
    <n v="4"/>
    <n v="5"/>
    <n v="4"/>
    <n v="5"/>
    <n v="5"/>
    <m/>
    <n v="5"/>
    <n v="5"/>
    <n v="5"/>
    <n v="5"/>
    <n v="3"/>
    <s v="No"/>
    <n v="5"/>
    <n v="3"/>
    <s v="Twitter|Youtube|Instagram"/>
    <m/>
    <m/>
    <m/>
    <m/>
    <m/>
    <m/>
    <m/>
    <s v="Sí"/>
    <s v="Sí"/>
    <s v="Útil"/>
    <n v="5"/>
    <n v="5"/>
    <s v="5, muy satisfecho"/>
    <s v="Mejorado"/>
    <m/>
  </r>
  <r>
    <m/>
    <m/>
    <s v="Ciencias de la Salud"/>
    <d v="2020-05-19T16:02:00"/>
    <s v="Grado y doble grado"/>
    <x v="4"/>
    <s v="Solo en época de exámenes"/>
    <s v="Solo en época de exámenes"/>
    <s v="Creo que voy a acudir con menos frecuencia a la biblioteca y usaré más la biblioteca virtual"/>
    <x v="4"/>
    <m/>
    <m/>
    <m/>
    <m/>
    <m/>
    <m/>
    <m/>
    <m/>
    <s v="Sí"/>
    <s v="Sí"/>
    <n v="4"/>
    <n v="1"/>
    <n v="3"/>
    <n v="1"/>
    <n v="2"/>
    <n v="5"/>
    <n v="5"/>
    <n v="1"/>
    <n v="4"/>
    <n v="5"/>
    <m/>
    <n v="4"/>
    <n v="4"/>
    <n v="2"/>
    <n v="3"/>
    <n v="5"/>
    <s v="No"/>
    <n v="3"/>
    <n v="1"/>
    <s v="Instagram"/>
    <m/>
    <m/>
    <m/>
    <m/>
    <m/>
    <m/>
    <m/>
    <s v="No"/>
    <s v="No"/>
    <m/>
    <n v="4"/>
    <n v="4"/>
    <s v="5, muy satisfecho"/>
    <s v="Mejorado"/>
    <s v="Agradezco que se haya ampliado la oferta de libros disponibles online durante la crisis del coronavirus. Si se pudieran mantener después de la crisis se agradecería mucho"/>
  </r>
  <r>
    <m/>
    <m/>
    <s v="Ciencias de la Salud"/>
    <d v="2020-05-19T16:01:00"/>
    <s v="Doctorado"/>
    <x v="23"/>
    <s v="Nunca"/>
    <s v="Frecuentemente (1 o 2 veces por semana)"/>
    <s v="Seguiré usando los servicios de la biblioteca con la misma frecuencia que expuse en la pregunta anterior"/>
    <x v="24"/>
    <m/>
    <m/>
    <m/>
    <m/>
    <m/>
    <m/>
    <m/>
    <m/>
    <s v="No"/>
    <s v="No"/>
    <n v="1"/>
    <n v="5"/>
    <n v="3"/>
    <n v="3"/>
    <n v="1"/>
    <n v="1"/>
    <n v="1"/>
    <n v="1"/>
    <n v="1"/>
    <n v="4"/>
    <m/>
    <n v="4"/>
    <n v="5"/>
    <n v="5"/>
    <n v="4"/>
    <n v="4"/>
    <s v="No"/>
    <n v="4"/>
    <n v="3"/>
    <s v="Twitter|Facebook|Youtube|Instagram|LinkedIn"/>
    <m/>
    <m/>
    <m/>
    <m/>
    <m/>
    <m/>
    <m/>
    <s v="No"/>
    <s v="No"/>
    <m/>
    <n v="5"/>
    <n v="5"/>
    <s v="4, satisfecho"/>
    <s v="Mejorado"/>
    <m/>
  </r>
  <r>
    <m/>
    <m/>
    <s v="Ciencias Sociales"/>
    <d v="2020-05-19T16:01:00"/>
    <s v="Doctorado"/>
    <x v="10"/>
    <s v="De vez en cuando (1 o 2 veces al mes)"/>
    <s v="Muy frecuentemente (3 o más veces por semana)"/>
    <s v="Solo haré uso de la biblioteca virtual y de sus recursos electrónicos"/>
    <x v="8"/>
    <m/>
    <m/>
    <s v="Bibliotecas italianas"/>
    <m/>
    <m/>
    <m/>
    <m/>
    <m/>
    <s v="No"/>
    <s v="Sí"/>
    <n v="1"/>
    <n v="1"/>
    <n v="1"/>
    <n v="4"/>
    <n v="1"/>
    <n v="4"/>
    <n v="1"/>
    <n v="4"/>
    <n v="3"/>
    <n v="2"/>
    <m/>
    <n v="2"/>
    <n v="3"/>
    <n v="2"/>
    <n v="3"/>
    <n v="2"/>
    <s v="No"/>
    <n v="2"/>
    <n v="2"/>
    <s v="No uso ninguna red social"/>
    <m/>
    <m/>
    <m/>
    <m/>
    <m/>
    <m/>
    <m/>
    <s v="No"/>
    <s v="No"/>
    <m/>
    <n v="2"/>
    <n v="3"/>
    <s v="2, insatisfecho"/>
    <m/>
    <m/>
  </r>
  <r>
    <m/>
    <m/>
    <s v="Humanidades"/>
    <d v="2020-05-19T16:01:00"/>
    <s v="Doctorado"/>
    <x v="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8"/>
    <s v="F. Ciencias de la Información"/>
    <s v="F. Geografía e Historia"/>
    <s v="La biblioteca de Humanidades del CESID"/>
    <m/>
    <m/>
    <m/>
    <m/>
    <m/>
    <s v="Sí"/>
    <s v="Sí"/>
    <n v="1"/>
    <n v="3"/>
    <n v="4"/>
    <n v="4"/>
    <n v="2"/>
    <n v="5"/>
    <n v="1"/>
    <n v="4"/>
    <n v="3"/>
    <n v="3"/>
    <m/>
    <n v="3"/>
    <n v="5"/>
    <n v="4"/>
    <n v="5"/>
    <n v="5"/>
    <s v="Sí"/>
    <n v="5"/>
    <n v="4"/>
    <s v="Facebook|Youtube|LinkedIn"/>
    <m/>
    <m/>
    <m/>
    <m/>
    <m/>
    <m/>
    <m/>
    <s v="Sí"/>
    <s v="Sí"/>
    <s v="Útil"/>
    <n v="5"/>
    <n v="5"/>
    <s v="4, satisfecho"/>
    <s v="Mejorado mucho"/>
    <m/>
  </r>
  <r>
    <m/>
    <m/>
    <s v="Humanidades"/>
    <d v="2020-05-19T16:01:00"/>
    <s v="Otros (Universidad para mayores, títulos propios, curso de idiomas, etc)"/>
    <x v="7"/>
    <s v="Nunca"/>
    <s v="De vez en cuando (1 o 2 veces al mes)"/>
    <s v="Seguiré usando los servicios de la biblioteca con la misma frecuencia que expuse en la pregunta anterior"/>
    <x v="14"/>
    <s v="Biblioteca Maria Zambrano (Filología / Derecho)"/>
    <s v="Biblioteca Histórica"/>
    <s v="CENTRO DE HUMANIDADES DE LA CABRERA BIBLIOTECA DE BUITRAGO DE LOZOYA"/>
    <m/>
    <m/>
    <m/>
    <m/>
    <m/>
    <s v="No"/>
    <s v="Sí"/>
    <n v="3"/>
    <m/>
    <m/>
    <m/>
    <n v="4"/>
    <n v="4"/>
    <n v="4"/>
    <n v="3"/>
    <n v="2"/>
    <n v="2"/>
    <m/>
    <n v="4"/>
    <n v="5"/>
    <n v="5"/>
    <m/>
    <n v="3"/>
    <s v="No"/>
    <n v="3"/>
    <n v="3"/>
    <s v="Facebook"/>
    <m/>
    <m/>
    <m/>
    <m/>
    <m/>
    <m/>
    <m/>
    <s v="No"/>
    <s v="No"/>
    <m/>
    <n v="5"/>
    <n v="5"/>
    <m/>
    <m/>
    <m/>
  </r>
  <r>
    <m/>
    <m/>
    <s v="Ciencias Experimentales"/>
    <d v="2020-05-19T15:59:00"/>
    <s v="Grado y doble grado"/>
    <x v="27"/>
    <s v="De vez en cuando (1 o 2 veces al mes)"/>
    <s v="Nunca"/>
    <s v="Seguiré usando los servicios de la biblioteca con la misma frecuencia que expuse en la pregunta anterior"/>
    <x v="26"/>
    <s v="F. Veterinaria"/>
    <s v="F. Estudios Estadísticos"/>
    <m/>
    <m/>
    <m/>
    <m/>
    <m/>
    <m/>
    <s v="No"/>
    <s v="No"/>
    <n v="2"/>
    <n v="2"/>
    <n v="3"/>
    <n v="5"/>
    <n v="5"/>
    <n v="1"/>
    <n v="5"/>
    <n v="3"/>
    <n v="4"/>
    <n v="4"/>
    <m/>
    <n v="3"/>
    <n v="4"/>
    <n v="4"/>
    <n v="3"/>
    <n v="3"/>
    <s v="No"/>
    <n v="3"/>
    <n v="3"/>
    <s v="Twitter|Youtube|Instagram|LinkedIn"/>
    <m/>
    <m/>
    <m/>
    <m/>
    <m/>
    <m/>
    <m/>
    <s v="No"/>
    <s v="No"/>
    <m/>
    <n v="4"/>
    <n v="4"/>
    <s v="4, satisfecho"/>
    <s v="Mejorado"/>
    <m/>
  </r>
  <r>
    <m/>
    <m/>
    <s v="Humanidades"/>
    <d v="2020-05-19T15:58:00"/>
    <s v="Grado y doble grado"/>
    <x v="2"/>
    <s v="Solo en época de exámenes"/>
    <s v="De vez en cuando (1 o 2 veces al mes)"/>
    <s v="Tengo que ir necesariamente para consultar los documentos que están ubicados en la biblioteca"/>
    <x v="2"/>
    <m/>
    <m/>
    <s v="Bibliotecs públicas Vallecas"/>
    <m/>
    <m/>
    <m/>
    <m/>
    <m/>
    <s v="Sí"/>
    <s v="Sí"/>
    <n v="4"/>
    <n v="4"/>
    <n v="4"/>
    <n v="1"/>
    <n v="3"/>
    <n v="4"/>
    <m/>
    <n v="4"/>
    <n v="5"/>
    <n v="3"/>
    <m/>
    <n v="2"/>
    <n v="4"/>
    <n v="3"/>
    <n v="3"/>
    <n v="4"/>
    <s v="No"/>
    <n v="3"/>
    <n v="3"/>
    <s v="Twitter|Facebook|Youtube|Instagram"/>
    <m/>
    <m/>
    <m/>
    <m/>
    <m/>
    <m/>
    <m/>
    <s v="No"/>
    <s v="No"/>
    <m/>
    <n v="3"/>
    <n v="4"/>
    <s v="4, satisfecho"/>
    <s v="Mejorado"/>
    <s v="La oferta de recursos online debería de ser más amplia porque frente a situaciones como está el alumnado de la UCM no deberíamos de tener problema de encontrar recursos en nuestra propia biblioteca"/>
  </r>
  <r>
    <m/>
    <m/>
    <s v="Humanidades"/>
    <d v="2020-05-19T15:58:00"/>
    <s v="Grado y doble grado"/>
    <x v="7"/>
    <s v="Solo en época de exámenes"/>
    <s v="De vez en cuando (1 o 2 veces al mes)"/>
    <s v="Seguiré usando los servicios de la biblioteca con la misma frecuencia que expuse en la pregunta anterior"/>
    <x v="8"/>
    <s v="F. Geografía e Historia"/>
    <s v="F. Educación - Centro de Formación del Profesorado"/>
    <m/>
    <m/>
    <m/>
    <m/>
    <m/>
    <m/>
    <s v="No"/>
    <s v="No"/>
    <n v="4"/>
    <n v="1"/>
    <n v="4"/>
    <n v="4"/>
    <n v="5"/>
    <n v="4"/>
    <n v="5"/>
    <n v="1"/>
    <n v="3"/>
    <n v="4"/>
    <m/>
    <n v="5"/>
    <n v="5"/>
    <n v="5"/>
    <n v="5"/>
    <n v="5"/>
    <s v="Sí"/>
    <n v="5"/>
    <n v="2"/>
    <s v="Youtube|Instagram"/>
    <m/>
    <m/>
    <m/>
    <m/>
    <m/>
    <m/>
    <m/>
    <s v="Sí"/>
    <s v="No"/>
    <m/>
    <n v="5"/>
    <n v="5"/>
    <s v="4, satisfecho"/>
    <s v="Igual"/>
    <m/>
  </r>
  <r>
    <m/>
    <m/>
    <s v="Ciencias Sociales"/>
    <d v="2020-05-19T15:57:00"/>
    <s v="Grado y doble grado"/>
    <x v="13"/>
    <s v="Nunca"/>
    <s v="Nunca"/>
    <s v="Procuraré buscar la información que necesito fuera de la biblioteca"/>
    <x v="24"/>
    <m/>
    <m/>
    <m/>
    <m/>
    <m/>
    <m/>
    <m/>
    <m/>
    <s v="No"/>
    <s v="No"/>
    <n v="1"/>
    <n v="1"/>
    <n v="1"/>
    <n v="5"/>
    <n v="5"/>
    <n v="2"/>
    <n v="5"/>
    <n v="1"/>
    <n v="3"/>
    <n v="3"/>
    <m/>
    <n v="3"/>
    <n v="5"/>
    <n v="3"/>
    <n v="3"/>
    <n v="3"/>
    <s v="No"/>
    <n v="3"/>
    <n v="4"/>
    <s v="Facebook|Youtube|Instagram"/>
    <m/>
    <m/>
    <m/>
    <m/>
    <m/>
    <m/>
    <m/>
    <s v="No"/>
    <s v="No"/>
    <m/>
    <n v="4"/>
    <n v="4"/>
    <s v="4, satisfecho"/>
    <s v="Mejorado"/>
    <m/>
  </r>
  <r>
    <m/>
    <m/>
    <s v="Ciencias Sociales"/>
    <d v="2020-05-19T15:57:00"/>
    <s v="Otros (Universidad para mayores, títulos propios, curso de idiomas, etc)"/>
    <x v="11"/>
    <s v="Frecuentemente (1 o 2 veces por semana)"/>
    <s v="De vez en cuando (1 o 2 veces al mes)"/>
    <s v="Seguiré usando los servicios de la biblioteca con la misma frecuencia que expuse en la pregunta anterior"/>
    <x v="13"/>
    <s v="F. Ciencias Políticas y Sociología"/>
    <m/>
    <s v="Biblioteca pública Luis Rosales de Carabanchel."/>
    <m/>
    <m/>
    <m/>
    <m/>
    <m/>
    <s v="No"/>
    <s v="No"/>
    <n v="1"/>
    <n v="1"/>
    <n v="1"/>
    <n v="1"/>
    <n v="5"/>
    <n v="3"/>
    <n v="5"/>
    <n v="1"/>
    <n v="3"/>
    <n v="3"/>
    <m/>
    <n v="3"/>
    <n v="3"/>
    <n v="3"/>
    <n v="3"/>
    <n v="3"/>
    <s v="No"/>
    <n v="3"/>
    <n v="3"/>
    <s v="Youtube"/>
    <m/>
    <m/>
    <m/>
    <m/>
    <m/>
    <m/>
    <m/>
    <s v="Sí"/>
    <s v="No"/>
    <m/>
    <n v="3"/>
    <n v="3"/>
    <s v="4, satisfecho"/>
    <s v="Igual"/>
    <m/>
  </r>
  <r>
    <m/>
    <m/>
    <s v="Ciencias Experimentales"/>
    <d v="2020-05-19T15:57:00"/>
    <s v="Grado y doble grado"/>
    <x v="16"/>
    <s v="Muy frecuentemente (3 o más veces por semana)"/>
    <s v="Solo en época de exámenes"/>
    <s v="Creo que voy a acudir con menos frecuencia a la biblioteca y usaré más la biblioteca virtual"/>
    <x v="17"/>
    <m/>
    <m/>
    <m/>
    <m/>
    <m/>
    <m/>
    <m/>
    <m/>
    <s v="No"/>
    <s v="No"/>
    <n v="1"/>
    <n v="2"/>
    <n v="1"/>
    <n v="1"/>
    <n v="5"/>
    <n v="5"/>
    <n v="5"/>
    <n v="1"/>
    <n v="3"/>
    <n v="4"/>
    <m/>
    <n v="4"/>
    <n v="4"/>
    <n v="4"/>
    <n v="3"/>
    <n v="4"/>
    <s v="No"/>
    <n v="3"/>
    <n v="2"/>
    <s v="Twitter|Youtube|Instagram"/>
    <m/>
    <m/>
    <m/>
    <m/>
    <m/>
    <m/>
    <m/>
    <s v="No"/>
    <s v="No"/>
    <m/>
    <n v="5"/>
    <n v="5"/>
    <s v="4, satisfecho"/>
    <s v="Mejorado"/>
    <m/>
  </r>
  <r>
    <m/>
    <m/>
    <s v="Humanidades"/>
    <d v="2020-05-19T15:57: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7"/>
    <s v="F. Filosofía"/>
    <s v="F. Geografía e Historia"/>
    <m/>
    <m/>
    <m/>
    <m/>
    <m/>
    <m/>
    <s v="Sí"/>
    <s v="Sí"/>
    <n v="3"/>
    <n v="1"/>
    <n v="3"/>
    <n v="2"/>
    <n v="5"/>
    <n v="3"/>
    <n v="5"/>
    <n v="2"/>
    <n v="3"/>
    <n v="4"/>
    <m/>
    <n v="3"/>
    <n v="5"/>
    <n v="3"/>
    <n v="2"/>
    <n v="3"/>
    <s v="No"/>
    <n v="3"/>
    <n v="1"/>
    <s v="Facebook|Youtube|Instagram"/>
    <m/>
    <m/>
    <m/>
    <m/>
    <m/>
    <m/>
    <m/>
    <s v="Sí"/>
    <s v="No"/>
    <m/>
    <n v="5"/>
    <n v="5"/>
    <s v="4, satisfecho"/>
    <s v="Igual"/>
    <m/>
  </r>
  <r>
    <m/>
    <m/>
    <s v="Humanidades"/>
    <d v="2020-05-19T15:56:00"/>
    <s v="Grado y doble grado"/>
    <x v="7"/>
    <s v="De vez en cuando (1 o 2 veces al mes)"/>
    <s v="De vez en cuando (1 o 2 veces al mes)"/>
    <s v="Seguiré usando los servicios de la biblioteca con la misma frecuencia que expuse en la pregunta anterior"/>
    <x v="14"/>
    <s v="Biblioteca Maria Zambrano (Filología / Derecho)"/>
    <s v="F. Filosofía"/>
    <m/>
    <m/>
    <m/>
    <m/>
    <m/>
    <m/>
    <s v="No"/>
    <s v="Sí"/>
    <n v="3"/>
    <n v="1"/>
    <n v="1"/>
    <n v="3"/>
    <n v="3"/>
    <n v="3"/>
    <n v="2"/>
    <n v="2"/>
    <n v="2"/>
    <n v="4"/>
    <m/>
    <n v="3"/>
    <n v="3"/>
    <n v="3"/>
    <n v="2"/>
    <n v="3"/>
    <s v="No"/>
    <n v="2"/>
    <n v="2"/>
    <s v="Facebook|LinkedIn"/>
    <m/>
    <m/>
    <m/>
    <m/>
    <m/>
    <m/>
    <m/>
    <s v="No"/>
    <s v="No"/>
    <m/>
    <n v="3"/>
    <n v="3"/>
    <s v="3, normal"/>
    <s v="Igual"/>
    <m/>
  </r>
  <r>
    <m/>
    <m/>
    <s v="Humanidades"/>
    <d v="2020-05-19T15:53:00"/>
    <s v="Grado y doble grado"/>
    <x v="3"/>
    <s v="Frecuentemente (1 o 2 veces por semana)"/>
    <s v="Muy frecuentemente (3 o más veces por semana)"/>
    <s v="Creo que voy a acudir con menos frecuencia a la biblioteca y usaré más la biblioteca virtual"/>
    <x v="8"/>
    <s v="F. Bellas Artes"/>
    <s v="F. Geografía e Historia"/>
    <m/>
    <m/>
    <m/>
    <m/>
    <m/>
    <m/>
    <s v="Sí"/>
    <s v="Sí"/>
    <n v="2"/>
    <n v="2"/>
    <n v="3"/>
    <n v="3"/>
    <n v="3"/>
    <n v="2"/>
    <n v="4"/>
    <n v="1"/>
    <n v="4"/>
    <n v="4"/>
    <m/>
    <n v="5"/>
    <n v="4"/>
    <n v="5"/>
    <n v="4"/>
    <n v="3"/>
    <s v="No"/>
    <n v="4"/>
    <n v="4"/>
    <s v="Twitter|Youtube|Instagram"/>
    <m/>
    <m/>
    <m/>
    <m/>
    <m/>
    <m/>
    <m/>
    <s v="Sí"/>
    <s v="No"/>
    <m/>
    <n v="4"/>
    <n v="5"/>
    <s v="5, muy satisfecho"/>
    <s v="Mejorado"/>
    <m/>
  </r>
  <r>
    <m/>
    <m/>
    <s v="Ciencias de la Salud"/>
    <d v="2020-05-19T15:52:00"/>
    <s v="Grado y doble grado"/>
    <x v="15"/>
    <s v="Frecuentemente (1 o 2 veces por semana)"/>
    <s v="Frecuentemente (1 o 2 veces por semana)"/>
    <s v="Seguiré usando los servicios de la biblioteca con la misma frecuencia que expuse en la pregunta anterior"/>
    <x v="5"/>
    <s v="F. Medicina"/>
    <s v="Biblioteca Maria Zambrano (Filología / Derecho)"/>
    <m/>
    <m/>
    <m/>
    <m/>
    <m/>
    <m/>
    <s v="No"/>
    <s v="Sí"/>
    <n v="5"/>
    <n v="1"/>
    <n v="3"/>
    <n v="1"/>
    <n v="5"/>
    <n v="3"/>
    <n v="5"/>
    <n v="1"/>
    <n v="2"/>
    <n v="5"/>
    <m/>
    <n v="2"/>
    <n v="5"/>
    <n v="3"/>
    <n v="3"/>
    <n v="5"/>
    <s v="No"/>
    <n v="5"/>
    <n v="2"/>
    <s v="Youtube|Instagram"/>
    <m/>
    <m/>
    <m/>
    <m/>
    <m/>
    <m/>
    <m/>
    <s v="No"/>
    <s v="No"/>
    <m/>
    <n v="5"/>
    <n v="5"/>
    <s v="4, satisfecho"/>
    <s v="Igual"/>
    <m/>
  </r>
  <r>
    <m/>
    <m/>
    <s v="Ciencias de la Salud"/>
    <d v="2020-05-19T15:52:00"/>
    <s v="Doctorado"/>
    <x v="4"/>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x v="14"/>
    <s v="F. Medicina"/>
    <s v="F. Enfermería, Fisioterapia y Podología"/>
    <s v="Biblioteca Nacional de España."/>
    <m/>
    <m/>
    <m/>
    <m/>
    <m/>
    <s v="No"/>
    <s v="Sí"/>
    <n v="3"/>
    <n v="2"/>
    <n v="3"/>
    <n v="1"/>
    <n v="1"/>
    <n v="4"/>
    <n v="1"/>
    <n v="3"/>
    <n v="4"/>
    <n v="4"/>
    <m/>
    <n v="5"/>
    <n v="5"/>
    <n v="4"/>
    <n v="3"/>
    <n v="4"/>
    <s v="Sí"/>
    <n v="5"/>
    <n v="3"/>
    <s v="No uso ninguna red social"/>
    <m/>
    <m/>
    <m/>
    <m/>
    <m/>
    <m/>
    <m/>
    <s v="Sí"/>
    <s v="No"/>
    <m/>
    <n v="5"/>
    <n v="5"/>
    <s v="4, satisfecho"/>
    <s v="Mejorado"/>
    <m/>
  </r>
  <r>
    <m/>
    <m/>
    <s v="Ciencias de la Salud"/>
    <d v="2020-05-19T15:51:00"/>
    <s v="Grado y doble grado"/>
    <x v="4"/>
    <s v="Frecuentemente (1 o 2 veces por semana)"/>
    <s v="Frecuentemente (1 o 2 veces por semana)"/>
    <s v="Seguiré usando los servicios de la biblioteca con la misma frecuencia que expuse en la pregunta anterior"/>
    <x v="4"/>
    <s v="F. Enfermería, Fisioterapia y Podología"/>
    <s v="Biblioteca Maria Zambrano (Filología / Derecho)"/>
    <m/>
    <m/>
    <m/>
    <m/>
    <m/>
    <m/>
    <s v="No"/>
    <s v="Sí"/>
    <n v="4"/>
    <n v="1"/>
    <n v="4"/>
    <n v="2"/>
    <n v="5"/>
    <n v="3"/>
    <n v="5"/>
    <n v="1"/>
    <n v="4"/>
    <n v="4"/>
    <m/>
    <n v="5"/>
    <n v="5"/>
    <n v="5"/>
    <n v="5"/>
    <n v="5"/>
    <s v="No"/>
    <n v="5"/>
    <n v="1"/>
    <s v="Youtube|Instagram"/>
    <m/>
    <m/>
    <m/>
    <m/>
    <m/>
    <m/>
    <m/>
    <s v="No"/>
    <s v="No"/>
    <m/>
    <n v="5"/>
    <n v="5"/>
    <s v="5, muy satisfecho"/>
    <s v="Mejorado"/>
    <m/>
  </r>
  <r>
    <m/>
    <m/>
    <s v="Humanidades"/>
    <d v="2020-05-19T15:51: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8"/>
    <s v="F. Filología (Clásicas o General)"/>
    <s v="F. Geografía e Historia"/>
    <s v="Bibliotecas públicas de la Comunidad de Madrid"/>
    <m/>
    <m/>
    <m/>
    <m/>
    <m/>
    <s v="Sí"/>
    <s v="Sí"/>
    <n v="4"/>
    <n v="2"/>
    <n v="4"/>
    <n v="3"/>
    <n v="4"/>
    <n v="4"/>
    <n v="4"/>
    <n v="3"/>
    <n v="2"/>
    <n v="2"/>
    <m/>
    <n v="3"/>
    <n v="3"/>
    <n v="3"/>
    <n v="3"/>
    <n v="3"/>
    <s v="No"/>
    <n v="3"/>
    <n v="3"/>
    <s v="Facebook|Youtube|Instagram"/>
    <m/>
    <m/>
    <m/>
    <m/>
    <m/>
    <m/>
    <m/>
    <s v="No"/>
    <s v="Sí"/>
    <s v="Normal"/>
    <n v="4"/>
    <n v="4"/>
    <s v="4, satisfecho"/>
    <s v="Mejorado"/>
    <m/>
  </r>
  <r>
    <m/>
    <m/>
    <s v="Ciencias Experimentales"/>
    <d v="2020-05-19T15:50:00"/>
    <s v="Grado y doble grado"/>
    <x v="16"/>
    <s v="Muy frecuentemente (3 o más veces por semana)"/>
    <s v="Frecuentemente (1 o 2 veces por semana)"/>
    <s v="Seguiré usando los servicios de la biblioteca con la misma frecuencia que expuse en la pregunta anterior"/>
    <x v="17"/>
    <m/>
    <m/>
    <m/>
    <m/>
    <m/>
    <m/>
    <m/>
    <m/>
    <s v="Sí"/>
    <s v="Sí"/>
    <n v="3"/>
    <n v="1"/>
    <n v="1"/>
    <n v="1"/>
    <n v="5"/>
    <n v="4"/>
    <n v="5"/>
    <n v="2"/>
    <n v="4"/>
    <n v="4"/>
    <m/>
    <n v="4"/>
    <n v="2"/>
    <n v="4"/>
    <n v="1"/>
    <n v="1"/>
    <s v="No"/>
    <n v="3"/>
    <n v="3"/>
    <s v="Youtube|Instagram"/>
    <m/>
    <m/>
    <m/>
    <m/>
    <m/>
    <m/>
    <m/>
    <s v="No"/>
    <s v="No"/>
    <m/>
    <n v="3"/>
    <n v="4"/>
    <s v="3, normal"/>
    <s v="Igual"/>
    <s v="Que el horario de cierre sea hasta las 9"/>
  </r>
  <r>
    <m/>
    <m/>
    <s v="Ciencias de la Salud"/>
    <d v="2020-05-19T15:50:00"/>
    <s v="Grado y doble grado"/>
    <x v="23"/>
    <s v="De vez en cuando (1 o 2 veces al mes)"/>
    <s v="Solo en época de exámenes"/>
    <s v="Seguiré usando los servicios de la biblioteca con la misma frecuencia que expuse en la pregunta anterior"/>
    <x v="23"/>
    <s v="Biblioteca Maria Zambrano (Filología / Derecho)"/>
    <s v="Biblioteca Histórica"/>
    <m/>
    <m/>
    <m/>
    <m/>
    <m/>
    <m/>
    <s v="Sí"/>
    <s v="Sí"/>
    <n v="3"/>
    <n v="1"/>
    <n v="1"/>
    <n v="1"/>
    <n v="5"/>
    <n v="1"/>
    <n v="4"/>
    <n v="1"/>
    <n v="3"/>
    <n v="3"/>
    <m/>
    <n v="4"/>
    <n v="4"/>
    <n v="3"/>
    <n v="3"/>
    <n v="3"/>
    <s v="No"/>
    <n v="4"/>
    <n v="3"/>
    <s v="Twitter|Facebook|Youtube|Instagram"/>
    <m/>
    <m/>
    <m/>
    <m/>
    <m/>
    <m/>
    <m/>
    <s v="Sí"/>
    <s v="No"/>
    <m/>
    <n v="4"/>
    <n v="5"/>
    <s v="4, satisfecho"/>
    <s v="Mejorado"/>
    <s v="Poder solicitar 1 mes de renovación en vez de 15 días"/>
  </r>
  <r>
    <m/>
    <m/>
    <s v="Ciencias de la Salud"/>
    <d v="2020-05-19T15:49:00"/>
    <s v="Grado y doble grado"/>
    <x v="4"/>
    <s v="Frecuentemente (1 o 2 veces por semana)"/>
    <s v="De vez en cuando (1 o 2 veces al mes)"/>
    <s v="Seguiré usando los servicios de la biblioteca con la misma frecuencia que expuse en la pregunta anterior"/>
    <x v="4"/>
    <s v="F. Odontología"/>
    <m/>
    <s v="Bibliotecas municipales"/>
    <m/>
    <m/>
    <m/>
    <m/>
    <m/>
    <s v="No"/>
    <s v="Sí"/>
    <n v="2"/>
    <n v="2"/>
    <n v="3"/>
    <n v="3"/>
    <n v="2"/>
    <n v="5"/>
    <n v="4"/>
    <n v="3"/>
    <n v="3"/>
    <n v="4"/>
    <m/>
    <n v="2"/>
    <n v="4"/>
    <n v="4"/>
    <n v="3"/>
    <n v="4"/>
    <s v="No"/>
    <n v="4"/>
    <n v="4"/>
    <s v="Twitter|Instagram"/>
    <m/>
    <m/>
    <m/>
    <m/>
    <m/>
    <m/>
    <m/>
    <s v="No"/>
    <s v="No"/>
    <m/>
    <n v="4"/>
    <n v="4"/>
    <s v="4, satisfecho"/>
    <s v="Mejorado"/>
    <m/>
  </r>
  <r>
    <m/>
    <m/>
    <s v="Ciencias Experimentales"/>
    <d v="2020-05-19T15:49:00"/>
    <s v="Grado y doble grado"/>
    <x v="1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9"/>
    <s v="Biblioteca Maria Zambrano (Filología / Derecho)"/>
    <s v="F. Ciencias Matemáticas"/>
    <s v="Centro Cultural Julio Cortázar"/>
    <m/>
    <m/>
    <m/>
    <m/>
    <m/>
    <s v="Sí"/>
    <s v="Sí"/>
    <n v="5"/>
    <n v="1"/>
    <n v="1"/>
    <n v="5"/>
    <n v="5"/>
    <n v="5"/>
    <n v="5"/>
    <n v="5"/>
    <n v="5"/>
    <n v="5"/>
    <m/>
    <n v="5"/>
    <n v="4"/>
    <n v="5"/>
    <n v="5"/>
    <n v="5"/>
    <s v="No"/>
    <n v="5"/>
    <n v="3"/>
    <s v="Twitter|Youtube|Instagram"/>
    <m/>
    <m/>
    <m/>
    <m/>
    <m/>
    <m/>
    <m/>
    <s v="Sí"/>
    <s v="No"/>
    <m/>
    <n v="4"/>
    <n v="2"/>
    <s v="4, satisfecho"/>
    <s v="Igual"/>
    <m/>
  </r>
  <r>
    <m/>
    <m/>
    <s v="Ciencias Experimentales"/>
    <d v="2020-05-19T15:49:00"/>
    <s v="Grado y doble grado"/>
    <x v="20"/>
    <s v="Frecuentemente (1 o 2 veces por semana)"/>
    <s v="Solo en época de exámenes"/>
    <s v="Seguiré usando los servicios de la biblioteca con la misma frecuencia que expuse en la pregunta anterior"/>
    <x v="8"/>
    <s v="F. Farmacia"/>
    <s v="F. Ciencias Geológicas"/>
    <m/>
    <m/>
    <m/>
    <m/>
    <m/>
    <m/>
    <s v="Sí"/>
    <s v="Sí"/>
    <n v="1"/>
    <n v="2"/>
    <n v="3"/>
    <n v="1"/>
    <n v="5"/>
    <n v="4"/>
    <n v="3"/>
    <n v="2"/>
    <n v="3"/>
    <n v="3"/>
    <m/>
    <n v="2"/>
    <n v="4"/>
    <n v="3"/>
    <n v="3"/>
    <n v="5"/>
    <s v="No"/>
    <n v="3"/>
    <n v="1"/>
    <s v="No uso ninguna red social"/>
    <m/>
    <m/>
    <m/>
    <m/>
    <m/>
    <m/>
    <m/>
    <s v="No"/>
    <s v="No"/>
    <m/>
    <n v="4"/>
    <n v="5"/>
    <s v="4, satisfecho"/>
    <s v="Mejorado"/>
    <m/>
  </r>
  <r>
    <m/>
    <m/>
    <s v="Ciencias Sociales"/>
    <d v="2020-05-19T15:48:00"/>
    <s v="Grado y doble grado"/>
    <x v="24"/>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9"/>
    <s v="F. Trabajo Social"/>
    <s v="Biblioteca Maria Zambrano (Filología / Derecho)"/>
    <s v="Centro cultural Antonio Machado"/>
    <m/>
    <m/>
    <m/>
    <m/>
    <m/>
    <s v="Sí"/>
    <s v="Sí"/>
    <n v="2"/>
    <n v="1"/>
    <n v="3"/>
    <n v="2"/>
    <n v="3"/>
    <n v="5"/>
    <n v="4"/>
    <n v="3"/>
    <n v="2"/>
    <n v="3"/>
    <m/>
    <n v="3"/>
    <n v="3"/>
    <n v="3"/>
    <n v="2"/>
    <n v="3"/>
    <s v="No"/>
    <n v="3"/>
    <n v="3"/>
    <s v="Twitter|Youtube|Instagram"/>
    <m/>
    <m/>
    <m/>
    <m/>
    <m/>
    <m/>
    <m/>
    <s v="Sí"/>
    <s v="No"/>
    <m/>
    <n v="4"/>
    <n v="5"/>
    <s v="4, satisfecho"/>
    <s v="Igual"/>
    <s v="La biblioteca de la Facultad de Trabajo Social es demasiado pequeña y en ocasiones no hay espacio suficiente para los estudiantes, teniendo que irse a la biblioteca de Politicas o a estudiar en otras zonas de la facultad con menos luz y silencio."/>
  </r>
  <r>
    <m/>
    <m/>
    <s v="Ciencias Sociales"/>
    <d v="2020-05-19T15:47:00"/>
    <s v="Máster"/>
    <x v="1"/>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x v="8"/>
    <s v="F. Ciencias Políticas y Sociología"/>
    <m/>
    <m/>
    <m/>
    <m/>
    <m/>
    <m/>
    <m/>
    <s v="No"/>
    <s v="Sí"/>
    <n v="3"/>
    <n v="2"/>
    <n v="2"/>
    <n v="3"/>
    <n v="1"/>
    <n v="4"/>
    <n v="1"/>
    <n v="3"/>
    <n v="1"/>
    <n v="3"/>
    <m/>
    <n v="1"/>
    <n v="3"/>
    <n v="3"/>
    <n v="3"/>
    <n v="3"/>
    <s v="Sí"/>
    <n v="3"/>
    <n v="1"/>
    <s v="Twitter|Facebook|Instagram|LinkedIn"/>
    <m/>
    <m/>
    <m/>
    <m/>
    <m/>
    <m/>
    <m/>
    <s v="Sí"/>
    <s v="Sí"/>
    <m/>
    <n v="4"/>
    <n v="4"/>
    <s v="4, satisfecho"/>
    <s v="Mejorado"/>
    <m/>
  </r>
  <r>
    <m/>
    <m/>
    <s v="Ciencias Experimentales"/>
    <d v="2020-05-19T15:47:00"/>
    <s v="Grado y doble grado"/>
    <x v="19"/>
    <s v="Muy frecuentemente (3 o más veces por semana)"/>
    <s v="De vez en cuando (1 o 2 veces al mes)"/>
    <s v="Procuraré buscar la información que necesito fuera de la biblioteca"/>
    <x v="19"/>
    <s v="F. Ciencias Matemáticas"/>
    <s v="F. Odontología"/>
    <m/>
    <m/>
    <m/>
    <m/>
    <m/>
    <m/>
    <s v="No"/>
    <s v="Sí"/>
    <n v="4"/>
    <n v="1"/>
    <n v="2"/>
    <n v="5"/>
    <n v="5"/>
    <n v="5"/>
    <n v="5"/>
    <n v="1"/>
    <n v="4"/>
    <n v="5"/>
    <m/>
    <n v="4"/>
    <n v="4"/>
    <n v="4"/>
    <n v="3"/>
    <n v="5"/>
    <s v="No"/>
    <n v="4"/>
    <n v="4"/>
    <s v="Youtube"/>
    <m/>
    <m/>
    <m/>
    <m/>
    <m/>
    <m/>
    <m/>
    <s v="Sí"/>
    <s v="No"/>
    <m/>
    <n v="5"/>
    <n v="4"/>
    <s v="4, satisfecho"/>
    <s v="Mejorado"/>
    <m/>
  </r>
  <r>
    <m/>
    <m/>
    <s v="Ciencias Experimentales"/>
    <d v="2020-05-19T15:47:00"/>
    <s v="Grado y doble grado"/>
    <x v="19"/>
    <s v="De vez en cuando (1 o 2 veces al mes)"/>
    <s v="Solo en época de exámenes"/>
    <s v="Seguiré usando los servicios de la biblioteca con la misma frecuencia que expuse en la pregunta anterior"/>
    <x v="19"/>
    <s v="F. Ciencias Matemáticas"/>
    <s v="F. Ciencias Químicas"/>
    <m/>
    <m/>
    <m/>
    <m/>
    <m/>
    <m/>
    <s v="Sí"/>
    <s v="Sí"/>
    <n v="3"/>
    <n v="1"/>
    <n v="1"/>
    <n v="1"/>
    <n v="5"/>
    <n v="4"/>
    <n v="5"/>
    <n v="2"/>
    <n v="3"/>
    <n v="5"/>
    <m/>
    <n v="2"/>
    <n v="4"/>
    <n v="2"/>
    <n v="3"/>
    <n v="5"/>
    <s v="No"/>
    <n v="2"/>
    <n v="4"/>
    <s v="Twitter|Youtube|Instagram"/>
    <m/>
    <m/>
    <m/>
    <m/>
    <m/>
    <m/>
    <m/>
    <s v="No"/>
    <s v="No"/>
    <m/>
    <n v="4"/>
    <n v="5"/>
    <s v="4, satisfecho"/>
    <s v="Igual"/>
    <m/>
  </r>
  <r>
    <m/>
    <m/>
    <s v="Ciencias Sociales"/>
    <d v="2020-05-19T15:45:00"/>
    <s v="Grado y doble grado"/>
    <x v="10"/>
    <s v="De vez en cuando (1 o 2 veces al mes)"/>
    <s v="De vez en cuando (1 o 2 veces al mes)"/>
    <s v="Ir a devolver los libros que cogí antes de la pandemia y no ir a la biblioteca a no ser que sea estrictamente necesario"/>
    <x v="8"/>
    <s v="Biblioteca Maria Zambrano (Filología / Derecho)"/>
    <m/>
    <s v="Centro de Recursos para el Aprendizaje y la Investigación, perteneciente a la Universidad de Alcalá de Henares"/>
    <m/>
    <m/>
    <m/>
    <m/>
    <m/>
    <s v="Sí"/>
    <s v="Sí"/>
    <n v="3"/>
    <n v="1"/>
    <n v="1"/>
    <n v="5"/>
    <n v="5"/>
    <n v="5"/>
    <n v="5"/>
    <n v="2"/>
    <n v="3"/>
    <n v="4"/>
    <m/>
    <n v="3"/>
    <n v="2"/>
    <n v="4"/>
    <n v="3"/>
    <n v="3"/>
    <s v="No"/>
    <n v="3"/>
    <n v="3"/>
    <s v="Youtube|Instagram"/>
    <m/>
    <m/>
    <m/>
    <m/>
    <m/>
    <m/>
    <m/>
    <s v="No"/>
    <s v="No"/>
    <m/>
    <n v="4"/>
    <n v="2"/>
    <s v="4, satisfecho"/>
    <s v="Igual"/>
    <m/>
  </r>
  <r>
    <m/>
    <m/>
    <s v="Humanidades"/>
    <d v="2020-05-19T15:45:00"/>
    <s v="Doctorado"/>
    <x v="7"/>
    <s v="De vez en cuando (1 o 2 veces al mes)"/>
    <s v="Muy frecuentemente (3 o más veces por semana)"/>
    <s v="Seguiré usando los servicios de la biblioteca con la misma frecuencia que expuse en la pregunta anterior"/>
    <x v="14"/>
    <s v="Biblioteca Maria Zambrano (Filología / Derecho)"/>
    <s v="F. Filología (Clásicas o General)"/>
    <s v="Bne"/>
    <m/>
    <m/>
    <m/>
    <m/>
    <m/>
    <s v="No"/>
    <s v="Sí"/>
    <n v="2"/>
    <n v="4"/>
    <n v="4"/>
    <n v="5"/>
    <n v="2"/>
    <n v="5"/>
    <n v="1"/>
    <n v="4"/>
    <n v="1"/>
    <n v="2"/>
    <m/>
    <n v="1"/>
    <n v="3"/>
    <n v="1"/>
    <n v="1"/>
    <n v="4"/>
    <s v="Sí"/>
    <n v="1"/>
    <n v="1"/>
    <s v="Facebook|Youtube|Instagram|LinkedIn"/>
    <m/>
    <m/>
    <m/>
    <m/>
    <m/>
    <m/>
    <m/>
    <s v="Sí"/>
    <s v="Sí"/>
    <s v="Normal"/>
    <n v="4"/>
    <n v="5"/>
    <s v="2, insatisfecho"/>
    <s v="Mejorado"/>
    <m/>
  </r>
  <r>
    <m/>
    <m/>
    <s v="Ciencias Sociales"/>
    <d v="2020-05-19T15:45:00"/>
    <s v="Grado y doble grado"/>
    <x v="1"/>
    <s v="Solo en época de exámenes"/>
    <s v="De vez en cuando (1 o 2 veces al mes)"/>
    <s v="Creo que voy a acudir con menos frecuencia a la biblioteca y usaré más la biblioteca virtual"/>
    <x v="9"/>
    <s v="F. Ciencias Políticas y Sociología"/>
    <s v="F. Ciencias Políticas y Sociología"/>
    <s v="Biblioteca Rafael Alberti Biblioteca Villa de Vallecas"/>
    <m/>
    <m/>
    <m/>
    <m/>
    <m/>
    <s v="No"/>
    <s v="No"/>
    <n v="3"/>
    <n v="1"/>
    <n v="1"/>
    <n v="3"/>
    <n v="5"/>
    <n v="5"/>
    <n v="5"/>
    <n v="1"/>
    <n v="2"/>
    <n v="3"/>
    <m/>
    <n v="3"/>
    <n v="3"/>
    <n v="4"/>
    <n v="2"/>
    <n v="5"/>
    <s v="Sí"/>
    <n v="4"/>
    <n v="3"/>
    <s v="Facebook|Youtube|Instagram"/>
    <m/>
    <m/>
    <m/>
    <m/>
    <m/>
    <m/>
    <m/>
    <s v="Sí"/>
    <s v="No"/>
    <m/>
    <n v="3"/>
    <n v="2"/>
    <s v="4, satisfecho"/>
    <s v="Mejorado"/>
    <m/>
  </r>
  <r>
    <m/>
    <m/>
    <s v="Ciencias Experimentales"/>
    <d v="2020-05-19T15:43:00"/>
    <s v="Grado y doble grado"/>
    <x v="19"/>
    <s v="Frecuentemente (1 o 2 veces por semana)"/>
    <s v="De vez en cuando (1 o 2 veces al mes)"/>
    <s v="Seguiré usando los servicios de la biblioteca con la misma frecuencia que expuse en la pregunta anterior"/>
    <x v="8"/>
    <s v="F. Ciencias Matemáticas"/>
    <s v="F. Ciencias Físicas"/>
    <s v="A la biblioteca de mi pueblo"/>
    <m/>
    <m/>
    <m/>
    <m/>
    <m/>
    <s v="Sí"/>
    <s v="Sí"/>
    <n v="5"/>
    <n v="2"/>
    <n v="3"/>
    <n v="4"/>
    <n v="4"/>
    <n v="3"/>
    <n v="5"/>
    <n v="3"/>
    <n v="3"/>
    <n v="4"/>
    <m/>
    <n v="4"/>
    <n v="5"/>
    <n v="4"/>
    <n v="3"/>
    <n v="4"/>
    <s v="No"/>
    <n v="3"/>
    <n v="4"/>
    <s v="Twitter|Instagram"/>
    <m/>
    <m/>
    <m/>
    <m/>
    <m/>
    <m/>
    <m/>
    <s v="Sí"/>
    <s v="No"/>
    <m/>
    <n v="5"/>
    <n v="3"/>
    <s v="4, satisfecho"/>
    <s v="Mejorado"/>
    <m/>
  </r>
  <r>
    <m/>
    <m/>
    <s v="Humanidades"/>
    <d v="2020-05-19T15:43:00"/>
    <s v="Doctorado"/>
    <x v="7"/>
    <s v="Frecuentemente (1 o 2 veces por semana)"/>
    <s v="Muy frecuentemente (3 o más veces por semana)"/>
    <s v="Seguiré usando los servicios de la biblioteca con la misma frecuencia que expuse en la pregunta anterior"/>
    <x v="14"/>
    <s v="Biblioteca Maria Zambrano (Filología / Derecho)"/>
    <s v="F. Derecho (Departamentos,Criminología)"/>
    <s v="Biblioteca Nacional y a la Biblioteca Tomás Navarro Tomás"/>
    <m/>
    <m/>
    <m/>
    <m/>
    <m/>
    <s v="Sí"/>
    <s v="Sí"/>
    <n v="5"/>
    <n v="2"/>
    <n v="3"/>
    <n v="3"/>
    <n v="1"/>
    <n v="3"/>
    <n v="1"/>
    <n v="4"/>
    <n v="3"/>
    <n v="4"/>
    <m/>
    <n v="5"/>
    <n v="5"/>
    <n v="5"/>
    <n v="5"/>
    <n v="5"/>
    <s v="Sí"/>
    <n v="5"/>
    <n v="4"/>
    <s v="Facebook|ResearcherID y Orcid"/>
    <m/>
    <m/>
    <m/>
    <m/>
    <m/>
    <m/>
    <m/>
    <s v="Sí"/>
    <s v="No"/>
    <m/>
    <n v="5"/>
    <n v="5"/>
    <s v="5, muy satisfecho"/>
    <s v="Mejorado"/>
    <m/>
  </r>
  <r>
    <m/>
    <m/>
    <s v="Ciencias de la Salud"/>
    <d v="2020-05-19T15:42:00"/>
    <s v="Grado y doble grado"/>
    <x v="22"/>
    <s v="De vez en cuando (1 o 2 veces al mes)"/>
    <s v="Nunca"/>
    <s v="Procuraré buscar la información que necesito fuera de la biblioteca"/>
    <x v="22"/>
    <m/>
    <m/>
    <s v="Biblioteca de Moratalaz"/>
    <m/>
    <m/>
    <m/>
    <m/>
    <m/>
    <s v="No"/>
    <s v="No"/>
    <n v="2"/>
    <n v="1"/>
    <n v="3"/>
    <n v="5"/>
    <n v="4"/>
    <n v="1"/>
    <n v="5"/>
    <n v="3"/>
    <n v="3"/>
    <n v="3"/>
    <m/>
    <n v="4"/>
    <n v="3"/>
    <n v="3"/>
    <n v="3"/>
    <n v="3"/>
    <s v="No"/>
    <n v="4"/>
    <n v="3"/>
    <s v="Youtube|Instagram"/>
    <m/>
    <m/>
    <m/>
    <m/>
    <m/>
    <m/>
    <m/>
    <s v="No"/>
    <s v="No"/>
    <m/>
    <n v="3"/>
    <n v="3"/>
    <s v="3, normal"/>
    <s v="Igual"/>
    <m/>
  </r>
  <r>
    <m/>
    <m/>
    <s v="Humanidades"/>
    <d v="2020-05-19T15:42:00"/>
    <s v="Doctorado"/>
    <x v="6"/>
    <s v="Nunca"/>
    <s v="De vez en cuando (1 o 2 veces al mes)"/>
    <s v="Creo que voy a acudir con menos frecuencia a la biblioteca y usaré más la biblioteca virtual"/>
    <x v="7"/>
    <s v="Biblioteca Maria Zambrano (Filología / Derecho)"/>
    <m/>
    <m/>
    <m/>
    <m/>
    <m/>
    <m/>
    <m/>
    <s v="Sí"/>
    <s v="Sí"/>
    <n v="3"/>
    <n v="4"/>
    <n v="3"/>
    <n v="4"/>
    <n v="2"/>
    <n v="4"/>
    <n v="2"/>
    <n v="3"/>
    <n v="3"/>
    <n v="5"/>
    <m/>
    <n v="4"/>
    <n v="5"/>
    <n v="4"/>
    <n v="3"/>
    <n v="3"/>
    <s v="Sí"/>
    <n v="4"/>
    <n v="4"/>
    <s v="Twitter|Facebook|Youtube|Instagram"/>
    <m/>
    <m/>
    <m/>
    <m/>
    <m/>
    <m/>
    <m/>
    <s v="Sí"/>
    <s v="Sí"/>
    <s v="Muy útil"/>
    <n v="5"/>
    <n v="5"/>
    <s v="5, muy satisfecho"/>
    <s v="Mejorado mucho"/>
    <s v="Biblioteca. Encuesta de satisfacción de usuarios 2019-2020"/>
  </r>
  <r>
    <m/>
    <m/>
    <s v="Ciencias Experimentales"/>
    <d v="2020-05-19T15:42:00"/>
    <s v="Grado y doble grado"/>
    <x v="27"/>
    <s v="De vez en cuando (1 o 2 veces al mes)"/>
    <s v="De vez en cuando (1 o 2 veces al mes)"/>
    <s v="Procuraré buscar la información que necesito fuera de la biblioteca"/>
    <x v="29"/>
    <s v="Biblioteca Maria Zambrano (Filología / Derecho)"/>
    <m/>
    <m/>
    <m/>
    <m/>
    <m/>
    <m/>
    <m/>
    <s v="No"/>
    <s v="Sí"/>
    <n v="2"/>
    <n v="2"/>
    <n v="2"/>
    <n v="3"/>
    <n v="4"/>
    <n v="4"/>
    <n v="4"/>
    <n v="3"/>
    <n v="2"/>
    <n v="2"/>
    <m/>
    <n v="1"/>
    <n v="2"/>
    <n v="3"/>
    <n v="2"/>
    <n v="4"/>
    <s v="No"/>
    <n v="3"/>
    <n v="2"/>
    <s v="Twitter|Facebook|Youtube|Instagram"/>
    <m/>
    <m/>
    <m/>
    <m/>
    <m/>
    <m/>
    <m/>
    <s v="No"/>
    <s v="No"/>
    <m/>
    <n v="3"/>
    <n v="3"/>
    <s v="2, insatisfecho"/>
    <m/>
    <m/>
  </r>
  <r>
    <m/>
    <m/>
    <s v="Ciencias Experimentales"/>
    <d v="2020-05-19T15:41:00"/>
    <s v="Grado y doble grado"/>
    <x v="19"/>
    <s v="Frecuentemente (1 o 2 veces por semana)"/>
    <s v="De vez en cuando (1 o 2 veces al mes)"/>
    <s v="Seguiré usando los servicios de la biblioteca con la misma frecuencia que expuse en la pregunta anterior"/>
    <x v="19"/>
    <s v="F. Ciencias Químicas"/>
    <s v="F. Ciencias Matemáticas"/>
    <s v="La más cercana de mi casa"/>
    <m/>
    <m/>
    <m/>
    <m/>
    <m/>
    <s v="Sí"/>
    <s v="Sí"/>
    <n v="3"/>
    <n v="1"/>
    <n v="2"/>
    <n v="2"/>
    <n v="5"/>
    <n v="5"/>
    <n v="2"/>
    <n v="1"/>
    <n v="4"/>
    <n v="4"/>
    <m/>
    <n v="3"/>
    <n v="3"/>
    <n v="4"/>
    <n v="3"/>
    <n v="4"/>
    <s v="No"/>
    <n v="5"/>
    <n v="2"/>
    <s v="Youtube|Instagram"/>
    <m/>
    <m/>
    <m/>
    <m/>
    <m/>
    <m/>
    <m/>
    <s v="No"/>
    <s v="No"/>
    <m/>
    <n v="4"/>
    <n v="3"/>
    <s v="4, satisfecho"/>
    <s v="Mejorado"/>
    <m/>
  </r>
  <r>
    <m/>
    <m/>
    <s v="Humanidades"/>
    <d v="2020-05-19T15:40:00"/>
    <s v="Grado y doble grado"/>
    <x v="7"/>
    <s v="De vez en cuando (1 o 2 veces al mes)"/>
    <s v="De vez en cuando (1 o 2 veces al mes)"/>
    <s v="Tengo que ir necesariamente para consultar los documentos que están ubicados en la biblioteca"/>
    <x v="14"/>
    <s v="Biblioteca Maria Zambrano (Filología / Derecho)"/>
    <s v="F. Bellas Artes"/>
    <m/>
    <m/>
    <m/>
    <m/>
    <m/>
    <m/>
    <s v="Sí"/>
    <s v="Sí"/>
    <n v="4"/>
    <n v="3"/>
    <n v="2"/>
    <n v="1"/>
    <n v="3"/>
    <n v="1"/>
    <n v="4"/>
    <n v="2"/>
    <n v="5"/>
    <n v="4"/>
    <m/>
    <n v="4"/>
    <n v="3"/>
    <n v="3"/>
    <n v="3"/>
    <n v="4"/>
    <s v="No"/>
    <n v="3"/>
    <n v="3"/>
    <s v="Twitter|Instagram"/>
    <m/>
    <m/>
    <m/>
    <m/>
    <m/>
    <m/>
    <m/>
    <s v="No"/>
    <s v="No"/>
    <m/>
    <m/>
    <n v="3"/>
    <s v="4, satisfecho"/>
    <s v="Igual"/>
    <m/>
  </r>
  <r>
    <m/>
    <m/>
    <s v="Humanidades"/>
    <d v="2020-05-19T15:39:00"/>
    <s v="Grado y doble grado"/>
    <x v="6"/>
    <s v="De vez en cuando (1 o 2 veces al mes)"/>
    <s v="De vez en cuando (1 o 2 veces al mes)"/>
    <s v="Seguiré usando los servicios de la biblioteca con la misma frecuencia que expuse en la pregunta anterior"/>
    <x v="8"/>
    <s v="F. Filosofía"/>
    <s v="F. Filología (Clásicas o General)"/>
    <s v="Biblioteca de la UC3M en Leganés."/>
    <m/>
    <m/>
    <m/>
    <m/>
    <m/>
    <s v="No"/>
    <s v="No"/>
    <n v="3"/>
    <n v="3"/>
    <n v="3"/>
    <n v="4"/>
    <n v="5"/>
    <n v="5"/>
    <n v="4"/>
    <n v="2"/>
    <n v="4"/>
    <n v="4"/>
    <m/>
    <n v="3"/>
    <n v="4"/>
    <n v="5"/>
    <n v="4"/>
    <n v="4"/>
    <s v="No"/>
    <n v="4"/>
    <n v="4"/>
    <s v="Twitter|Youtube|Instagram"/>
    <m/>
    <m/>
    <m/>
    <m/>
    <m/>
    <m/>
    <m/>
    <s v="Sí"/>
    <s v="Sí"/>
    <s v="Útil"/>
    <n v="4"/>
    <n v="4"/>
    <s v="4, satisfecho"/>
    <s v="Mejorado"/>
    <m/>
  </r>
  <r>
    <m/>
    <m/>
    <s v="Humanidades"/>
    <d v="2020-05-19T15:38:00"/>
    <s v="Máster"/>
    <x v="2"/>
    <s v="Frecuentemente (1 o 2 veces por semana)"/>
    <s v="Muy frecuentemente (3 o más veces por semana)"/>
    <s v="Solo haré uso de la biblioteca virtual y de sus recursos electrónicos"/>
    <x v="2"/>
    <s v="Biblioteca Maria Zambrano (Filología / Derecho)"/>
    <m/>
    <s v="La de la facultad de educación de la UAM y la sala búho de la UAM"/>
    <m/>
    <m/>
    <m/>
    <m/>
    <m/>
    <s v="No"/>
    <s v="Sí"/>
    <n v="2"/>
    <n v="5"/>
    <n v="5"/>
    <n v="4"/>
    <n v="1"/>
    <n v="5"/>
    <n v="1"/>
    <n v="4"/>
    <n v="1"/>
    <n v="4"/>
    <m/>
    <n v="5"/>
    <n v="5"/>
    <n v="4"/>
    <n v="3"/>
    <n v="2"/>
    <s v="Sí"/>
    <n v="5"/>
    <n v="3"/>
    <s v="Twitter|Instagram"/>
    <m/>
    <m/>
    <m/>
    <m/>
    <m/>
    <m/>
    <m/>
    <s v="Sí"/>
    <s v="Sí"/>
    <s v="Normal"/>
    <n v="4"/>
    <n v="5"/>
    <s v="5, muy satisfecho"/>
    <s v="Igual"/>
    <m/>
  </r>
  <r>
    <m/>
    <m/>
    <s v="Ciencias Experimentales"/>
    <d v="2020-05-19T15:37:00"/>
    <s v="Grado y doble grado"/>
    <x v="14"/>
    <s v="De vez en cuando (1 o 2 veces al mes)"/>
    <s v="De vez en cuando (1 o 2 veces al mes)"/>
    <s v="Seguiré usando los servicios de la biblioteca con la misma frecuencia que expuse en la pregunta anterior"/>
    <x v="1"/>
    <s v="F. Ciencias Geológicas"/>
    <s v="F. Ciencias Geológicas"/>
    <m/>
    <m/>
    <m/>
    <m/>
    <m/>
    <m/>
    <s v="Sí"/>
    <s v="No"/>
    <n v="1"/>
    <n v="1"/>
    <n v="1"/>
    <n v="3"/>
    <n v="1"/>
    <n v="4"/>
    <n v="5"/>
    <n v="5"/>
    <n v="1"/>
    <n v="4"/>
    <m/>
    <n v="3"/>
    <n v="3"/>
    <n v="3"/>
    <n v="3"/>
    <n v="4"/>
    <s v="No"/>
    <n v="3"/>
    <n v="3"/>
    <s v="LinkedIn"/>
    <m/>
    <m/>
    <m/>
    <m/>
    <m/>
    <m/>
    <m/>
    <s v="Sí"/>
    <s v="Sí"/>
    <s v="Muy útil"/>
    <n v="3"/>
    <n v="4"/>
    <s v="4, satisfecho"/>
    <s v="Igual"/>
    <m/>
  </r>
  <r>
    <m/>
    <m/>
    <s v="Humanidades"/>
    <d v="2020-05-19T15:36:00"/>
    <s v="Grado y doble grado"/>
    <x v="2"/>
    <s v="Frecuentemente (1 o 2 veces por semana)"/>
    <s v="Frecuentemente (1 o 2 veces por semana)"/>
    <s v="Seguiré usando los servicios de la biblioteca con la misma frecuencia que expuse en la pregunta anterior"/>
    <x v="2"/>
    <s v="Biblioteca Maria Zambrano (Filología / Derecho)"/>
    <s v="F. Derecho (Departamentos,Criminología)"/>
    <s v="Bibliotecas de Leganés"/>
    <m/>
    <m/>
    <m/>
    <m/>
    <m/>
    <s v="No"/>
    <s v="Sí"/>
    <n v="4"/>
    <n v="4"/>
    <n v="4"/>
    <n v="4"/>
    <n v="4"/>
    <n v="4"/>
    <n v="4"/>
    <n v="4"/>
    <n v="2"/>
    <n v="3"/>
    <m/>
    <n v="4"/>
    <n v="3"/>
    <n v="2"/>
    <n v="3"/>
    <n v="3"/>
    <s v="No"/>
    <n v="4"/>
    <n v="4"/>
    <s v="Twitter|Facebook|Instagram"/>
    <m/>
    <m/>
    <m/>
    <m/>
    <m/>
    <m/>
    <m/>
    <s v="No"/>
    <s v="No"/>
    <m/>
    <n v="3"/>
    <n v="4"/>
    <s v="4, satisfecho"/>
    <s v="Mejorado"/>
    <m/>
  </r>
  <r>
    <m/>
    <m/>
    <s v="Ciencias de la Salud"/>
    <d v="2020-05-19T15:36:00"/>
    <s v="Grado y doble grado"/>
    <x v="23"/>
    <s v="Solo en época de exámenes"/>
    <s v="De vez en cuando (1 o 2 veces al mes)"/>
    <s v="Tengo que ir necesariamente para consultar los documentos que están ubicados en la biblioteca"/>
    <x v="14"/>
    <s v="F. Veterinaria"/>
    <m/>
    <m/>
    <m/>
    <m/>
    <m/>
    <m/>
    <m/>
    <s v="Sí"/>
    <s v="Sí"/>
    <n v="3"/>
    <n v="3"/>
    <n v="4"/>
    <n v="1"/>
    <n v="5"/>
    <n v="2"/>
    <n v="5"/>
    <n v="1"/>
    <n v="4"/>
    <n v="5"/>
    <m/>
    <n v="5"/>
    <n v="5"/>
    <n v="4"/>
    <n v="5"/>
    <n v="5"/>
    <s v="No"/>
    <n v="4"/>
    <n v="4"/>
    <s v="Facebook|Youtube"/>
    <m/>
    <m/>
    <m/>
    <m/>
    <m/>
    <m/>
    <m/>
    <s v="Sí"/>
    <s v="Sí"/>
    <m/>
    <n v="5"/>
    <n v="5"/>
    <s v="5, muy satisfecho"/>
    <s v="Mejorado mucho"/>
    <m/>
  </r>
  <r>
    <m/>
    <m/>
    <s v="Humanidades"/>
    <d v="2020-05-19T15:36:00"/>
    <s v="Grado y doble grado"/>
    <x v="2"/>
    <s v="De vez en cuando (1 o 2 veces al mes)"/>
    <s v="De vez en cuando (1 o 2 veces al mes)"/>
    <s v="Seguiré usando los servicios de la biblioteca con la misma frecuencia que expuse en la pregunta anterior"/>
    <x v="2"/>
    <m/>
    <m/>
    <m/>
    <m/>
    <m/>
    <m/>
    <m/>
    <m/>
    <s v="No"/>
    <s v="Sí"/>
    <n v="3"/>
    <n v="3"/>
    <n v="3"/>
    <n v="2"/>
    <n v="4"/>
    <n v="4"/>
    <n v="4"/>
    <n v="3"/>
    <n v="3"/>
    <n v="4"/>
    <m/>
    <n v="3"/>
    <n v="3"/>
    <n v="3"/>
    <n v="3"/>
    <n v="3"/>
    <s v="No"/>
    <n v="3"/>
    <n v="4"/>
    <s v="Twitter|Instagram"/>
    <m/>
    <m/>
    <m/>
    <m/>
    <m/>
    <m/>
    <m/>
    <s v="No"/>
    <s v="No"/>
    <m/>
    <n v="3"/>
    <n v="3"/>
    <s v="4, satisfecho"/>
    <s v="Igual"/>
    <m/>
  </r>
  <r>
    <m/>
    <m/>
    <s v="Ciencias de la Salud"/>
    <d v="2020-05-19T15:36:00"/>
    <s v="Grado y doble grado"/>
    <x v="22"/>
    <s v="Solo en época de exámenes"/>
    <s v="Nunca"/>
    <s v="Procuraré buscar la información que necesito fuera de la biblioteca"/>
    <x v="22"/>
    <s v="F. Ciencias Físicas"/>
    <s v="F. Ciencias Matemáticas"/>
    <s v="Públicas"/>
    <m/>
    <m/>
    <m/>
    <m/>
    <m/>
    <s v="No"/>
    <s v="No"/>
    <n v="2"/>
    <n v="2"/>
    <n v="4"/>
    <n v="4"/>
    <n v="4"/>
    <n v="4"/>
    <n v="4"/>
    <n v="2"/>
    <n v="2"/>
    <n v="4"/>
    <m/>
    <n v="4"/>
    <n v="2"/>
    <n v="2"/>
    <n v="2"/>
    <n v="3"/>
    <s v="No"/>
    <n v="4"/>
    <n v="2"/>
    <s v="Youtube|Instagram"/>
    <m/>
    <m/>
    <m/>
    <m/>
    <m/>
    <m/>
    <m/>
    <s v="No"/>
    <s v="No"/>
    <m/>
    <n v="2"/>
    <n v="2"/>
    <s v="2, insatisfecho"/>
    <s v="Igual"/>
    <m/>
  </r>
  <r>
    <m/>
    <m/>
    <s v="Ciencias de la Salud"/>
    <d v="2020-05-19T15:35:00"/>
    <s v="Grado y doble grado"/>
    <x v="23"/>
    <s v="Muy frecuentemente (3 o más veces por semana)"/>
    <s v="Muy frecuentemente (3 o más veces por semana)"/>
    <s v="Seguiré usando los servicios de la biblioteca con la misma frecuencia que expuse en la pregunta anterior"/>
    <x v="23"/>
    <s v="F. Veterinaria"/>
    <s v="F. Veterinaria"/>
    <s v="Las rozas, Tolstoy"/>
    <m/>
    <m/>
    <m/>
    <m/>
    <m/>
    <s v="No"/>
    <s v="Sí"/>
    <n v="3"/>
    <n v="4"/>
    <n v="4"/>
    <n v="1"/>
    <n v="5"/>
    <n v="5"/>
    <n v="5"/>
    <n v="1"/>
    <n v="5"/>
    <n v="5"/>
    <m/>
    <n v="5"/>
    <n v="5"/>
    <n v="5"/>
    <n v="5"/>
    <n v="5"/>
    <s v="No"/>
    <n v="4"/>
    <n v="5"/>
    <s v="Facebook|Youtube|Instagram"/>
    <m/>
    <m/>
    <m/>
    <m/>
    <m/>
    <m/>
    <m/>
    <s v="No"/>
    <s v="No"/>
    <m/>
    <n v="5"/>
    <n v="5"/>
    <s v="5, muy satisfecho"/>
    <s v="Mejorado mucho"/>
    <s v="Arreglar los baños de la biblioteca, el de chicas ha estado roto todo el curso"/>
  </r>
  <r>
    <m/>
    <m/>
    <s v="Ciencias Sociales"/>
    <d v="2020-05-19T15:34:00"/>
    <s v="Grado y doble grado"/>
    <x v="21"/>
    <s v="Frecuentemente (1 o 2 veces por semana)"/>
    <s v="De vez en cuando (1 o 2 veces al mes)"/>
    <s v="Seguiré usando los servicios de la biblioteca con la misma frecuencia que expuse en la pregunta anterior"/>
    <x v="8"/>
    <s v="F. Comercio y Turismo"/>
    <m/>
    <m/>
    <m/>
    <m/>
    <m/>
    <m/>
    <m/>
    <s v="No"/>
    <s v="No"/>
    <n v="1"/>
    <n v="1"/>
    <n v="2"/>
    <n v="3"/>
    <n v="4"/>
    <n v="3"/>
    <n v="3"/>
    <n v="1"/>
    <n v="3"/>
    <n v="3"/>
    <m/>
    <n v="3"/>
    <n v="3"/>
    <n v="3"/>
    <n v="3"/>
    <n v="3"/>
    <s v="Sí"/>
    <n v="3"/>
    <n v="3"/>
    <s v="Youtube|Instagram"/>
    <m/>
    <m/>
    <m/>
    <m/>
    <m/>
    <m/>
    <m/>
    <s v="No"/>
    <s v="No"/>
    <m/>
    <m/>
    <m/>
    <m/>
    <m/>
    <m/>
  </r>
  <r>
    <m/>
    <m/>
    <s v="Humanidades"/>
    <d v="2020-05-19T15:34:00"/>
    <s v="Grado y doble grado"/>
    <x v="2"/>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x v="2"/>
    <m/>
    <m/>
    <m/>
    <m/>
    <m/>
    <m/>
    <m/>
    <m/>
    <s v="Sí"/>
    <s v="Sí"/>
    <n v="3"/>
    <n v="5"/>
    <n v="4"/>
    <n v="2"/>
    <n v="4"/>
    <n v="4"/>
    <n v="4"/>
    <n v="2"/>
    <n v="5"/>
    <n v="4"/>
    <m/>
    <n v="3"/>
    <n v="5"/>
    <n v="4"/>
    <n v="3"/>
    <n v="5"/>
    <s v="No"/>
    <n v="4"/>
    <n v="4"/>
    <s v="Twitter|Youtube|Instagram"/>
    <m/>
    <m/>
    <m/>
    <m/>
    <m/>
    <m/>
    <m/>
    <s v="Sí"/>
    <s v="No"/>
    <m/>
    <n v="5"/>
    <n v="5"/>
    <s v="4, satisfecho"/>
    <s v="Mejorado mucho"/>
    <m/>
  </r>
  <r>
    <m/>
    <m/>
    <s v="Ciencias de la Salud"/>
    <d v="2020-05-19T15:33:00"/>
    <s v="Grado y doble grado"/>
    <x v="4"/>
    <s v="Muy frecuentemente (3 o más veces por semana)"/>
    <s v="De vez en cuando (1 o 2 veces al mes)"/>
    <s v="Creo que voy a acudir con menos frecuencia a la biblioteca y usaré más la biblioteca virtual"/>
    <x v="4"/>
    <s v="F. Odontología"/>
    <s v="Biblioteca Maria Zambrano (Filología / Derecho)"/>
    <m/>
    <m/>
    <m/>
    <m/>
    <m/>
    <m/>
    <s v="No"/>
    <s v="Sí"/>
    <n v="4"/>
    <n v="1"/>
    <n v="4"/>
    <n v="2"/>
    <n v="5"/>
    <n v="2"/>
    <n v="5"/>
    <n v="1"/>
    <n v="3"/>
    <n v="4"/>
    <m/>
    <n v="5"/>
    <n v="3"/>
    <n v="3"/>
    <n v="3"/>
    <n v="4"/>
    <s v="No"/>
    <n v="4"/>
    <n v="3"/>
    <s v="Instagram"/>
    <m/>
    <m/>
    <m/>
    <m/>
    <m/>
    <m/>
    <m/>
    <s v="No"/>
    <s v="No"/>
    <m/>
    <n v="5"/>
    <n v="5"/>
    <s v="5, muy satisfecho"/>
    <s v="Igual"/>
    <m/>
  </r>
  <r>
    <m/>
    <m/>
    <s v="Ciencias de la Salud"/>
    <d v="2020-05-19T15:33:00"/>
    <s v="Grado y doble grado"/>
    <x v="23"/>
    <s v="Frecuentemente (1 o 2 veces por semana)"/>
    <s v="Muy frecuentemente (3 o más veces por semana)"/>
    <s v="Solo haré uso de la biblioteca virtual y de sus recursos electrónicos"/>
    <x v="23"/>
    <s v="Biblioteca Maria Zambrano (Filología / Derecho)"/>
    <s v="F. Geografía e Historia"/>
    <m/>
    <m/>
    <m/>
    <m/>
    <m/>
    <m/>
    <s v="No"/>
    <s v="No"/>
    <n v="2"/>
    <n v="5"/>
    <n v="4"/>
    <n v="1"/>
    <n v="4"/>
    <n v="2"/>
    <n v="2"/>
    <n v="1"/>
    <n v="4"/>
    <n v="5"/>
    <m/>
    <n v="5"/>
    <n v="5"/>
    <n v="4"/>
    <n v="4"/>
    <n v="5"/>
    <s v="Sí"/>
    <n v="5"/>
    <n v="4"/>
    <s v="Facebook|Youtube|Instagram"/>
    <m/>
    <m/>
    <m/>
    <m/>
    <m/>
    <m/>
    <m/>
    <s v="Sí"/>
    <s v="Sí"/>
    <s v="Muy útil"/>
    <n v="5"/>
    <n v="5"/>
    <s v="5, muy satisfecho"/>
    <s v="Mejorado mucho"/>
    <m/>
  </r>
  <r>
    <m/>
    <m/>
    <s v="Humanidades"/>
    <d v="2020-05-19T15:32:00"/>
    <s v="Grado y doble grado"/>
    <x v="2"/>
    <s v="Solo en época de exámenes"/>
    <s v="Frecuentemente (1 o 2 veces por semana)"/>
    <s v="Seguiré usando los servicios de la biblioteca con la misma frecuencia que expuse en la pregunta anterior|Tengo que ir necesariamente para consultar los documentos que están ubicados en la biblioteca|Solo haré uso de la biblioteca virtual y de sus recursos electrónicos"/>
    <x v="2"/>
    <s v="Biblioteca Maria Zambrano (Filología / Derecho)"/>
    <m/>
    <m/>
    <m/>
    <m/>
    <m/>
    <m/>
    <m/>
    <s v="No"/>
    <s v="No"/>
    <n v="2"/>
    <n v="4"/>
    <n v="5"/>
    <n v="1"/>
    <n v="4"/>
    <n v="5"/>
    <n v="4"/>
    <n v="5"/>
    <n v="3"/>
    <n v="3"/>
    <m/>
    <n v="5"/>
    <n v="3"/>
    <n v="3"/>
    <n v="3"/>
    <n v="4"/>
    <s v="No"/>
    <n v="3"/>
    <n v="3"/>
    <s v="Twitter|Instagram"/>
    <m/>
    <m/>
    <m/>
    <m/>
    <m/>
    <m/>
    <m/>
    <s v="No"/>
    <s v="No"/>
    <m/>
    <n v="3"/>
    <n v="3"/>
    <s v="4, satisfecho"/>
    <s v="Igual"/>
    <m/>
  </r>
  <r>
    <m/>
    <m/>
    <s v="Humanidades"/>
    <d v="2020-05-19T15:32:00"/>
    <s v="Grado y doble grado"/>
    <x v="6"/>
    <s v="De vez en cuando (1 o 2 veces al mes)"/>
    <s v="Nunca"/>
    <s v="Creo que voy a acudir con menos frecuencia a la biblioteca y usaré más la biblioteca virtual"/>
    <x v="8"/>
    <m/>
    <m/>
    <m/>
    <m/>
    <m/>
    <m/>
    <m/>
    <m/>
    <s v="No"/>
    <s v="Sí"/>
    <n v="3"/>
    <n v="1"/>
    <n v="1"/>
    <n v="2"/>
    <n v="5"/>
    <n v="5"/>
    <n v="5"/>
    <n v="3"/>
    <n v="3"/>
    <n v="4"/>
    <m/>
    <n v="3"/>
    <n v="5"/>
    <n v="4"/>
    <n v="3"/>
    <n v="4"/>
    <s v="No"/>
    <n v="3"/>
    <n v="3"/>
    <s v="Instagram"/>
    <m/>
    <m/>
    <m/>
    <m/>
    <m/>
    <m/>
    <m/>
    <s v="Sí"/>
    <s v="No"/>
    <m/>
    <n v="5"/>
    <n v="5"/>
    <s v="5, muy satisfecho"/>
    <s v="Mejorado"/>
    <m/>
  </r>
  <r>
    <m/>
    <m/>
    <s v="Humanidades"/>
    <d v="2020-05-19T15:32:00"/>
    <s v="Grado y doble grado"/>
    <x v="7"/>
    <s v="De vez en cuando (1 o 2 veces al mes)"/>
    <s v="Frecuentemente (1 o 2 veces por semana)"/>
    <s v="Seguiré usando los servicios de la biblioteca con la misma frecuencia que expuse en la pregunta anterior"/>
    <x v="14"/>
    <s v="Biblioteca Maria Zambrano (Filología / Derecho)"/>
    <m/>
    <m/>
    <m/>
    <m/>
    <m/>
    <m/>
    <m/>
    <s v="Sí"/>
    <s v="No"/>
    <n v="5"/>
    <n v="2"/>
    <n v="2"/>
    <n v="2"/>
    <n v="5"/>
    <n v="3"/>
    <n v="5"/>
    <n v="1"/>
    <n v="1"/>
    <n v="3"/>
    <m/>
    <n v="3"/>
    <m/>
    <n v="3"/>
    <m/>
    <n v="2"/>
    <s v="No"/>
    <n v="3"/>
    <n v="1"/>
    <s v="Youtube|LinkedIn"/>
    <m/>
    <m/>
    <m/>
    <m/>
    <m/>
    <m/>
    <m/>
    <s v="No"/>
    <s v="No"/>
    <m/>
    <m/>
    <n v="5"/>
    <s v="4, satisfecho"/>
    <m/>
    <m/>
  </r>
  <r>
    <m/>
    <m/>
    <s v="Humanidades"/>
    <d v="2020-05-19T15:32:00"/>
    <s v="Grado y doble grado"/>
    <x v="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6"/>
    <s v="Biblioteca Maria Zambrano (Filología / Derecho)"/>
    <s v="F. Ciencias Económicas y Empresariales"/>
    <m/>
    <m/>
    <m/>
    <m/>
    <m/>
    <m/>
    <s v="Sí"/>
    <s v="Sí"/>
    <n v="5"/>
    <n v="1"/>
    <n v="1"/>
    <n v="5"/>
    <n v="5"/>
    <n v="5"/>
    <n v="5"/>
    <n v="5"/>
    <n v="5"/>
    <n v="5"/>
    <m/>
    <n v="3"/>
    <n v="5"/>
    <n v="3"/>
    <n v="3"/>
    <n v="5"/>
    <s v="No"/>
    <n v="5"/>
    <n v="5"/>
    <s v="Instagram"/>
    <m/>
    <m/>
    <m/>
    <m/>
    <m/>
    <m/>
    <m/>
    <s v="Sí"/>
    <s v="No"/>
    <m/>
    <n v="5"/>
    <n v="5"/>
    <s v="5, muy satisfecho"/>
    <s v="Mejorado mucho"/>
    <m/>
  </r>
  <r>
    <m/>
    <m/>
    <s v="Ciencias Experimentales"/>
    <d v="2020-05-19T15:31:00"/>
    <s v="Máster"/>
    <x v="26"/>
    <s v="Solo en época de exámenes"/>
    <s v="Nunca"/>
    <s v="Solo haré uso de la biblioteca virtual y de sus recursos electrónicos"/>
    <x v="26"/>
    <s v="Biblioteca Maria Zambrano (Filología / Derecho)"/>
    <m/>
    <m/>
    <m/>
    <m/>
    <m/>
    <m/>
    <m/>
    <s v="No"/>
    <s v="No"/>
    <m/>
    <n v="1"/>
    <n v="1"/>
    <n v="1"/>
    <n v="5"/>
    <n v="5"/>
    <n v="5"/>
    <n v="1"/>
    <n v="1"/>
    <n v="3"/>
    <m/>
    <n v="3"/>
    <n v="5"/>
    <n v="4"/>
    <n v="3"/>
    <n v="3"/>
    <s v="No"/>
    <n v="3"/>
    <n v="4"/>
    <s v="Twitter|Facebook|Youtube|Instagram|LinkedIn"/>
    <m/>
    <m/>
    <m/>
    <m/>
    <m/>
    <m/>
    <m/>
    <s v="No"/>
    <s v="No"/>
    <m/>
    <n v="5"/>
    <n v="5"/>
    <s v="4, satisfecho"/>
    <s v="Igual"/>
    <m/>
  </r>
  <r>
    <m/>
    <m/>
    <s v="Humanidades"/>
    <d v="2020-05-19T15:31:00"/>
    <s v="Grado y doble grado"/>
    <x v="3"/>
    <s v="De vez en cuando (1 o 2 veces al mes)"/>
    <s v="De vez en cuando (1 o 2 veces al mes)"/>
    <s v="Tengo que ir necesariamente para consultar los documentos que están ubicados en la biblioteca"/>
    <x v="3"/>
    <m/>
    <m/>
    <m/>
    <m/>
    <m/>
    <m/>
    <m/>
    <m/>
    <s v="Sí"/>
    <s v="Sí"/>
    <n v="4"/>
    <n v="4"/>
    <n v="3"/>
    <n v="4"/>
    <n v="5"/>
    <n v="5"/>
    <n v="5"/>
    <n v="5"/>
    <n v="4"/>
    <n v="5"/>
    <m/>
    <n v="4"/>
    <n v="4"/>
    <n v="4"/>
    <n v="4"/>
    <n v="4"/>
    <s v="No"/>
    <n v="2"/>
    <n v="2"/>
    <s v="Twitter|Youtube|Instagram"/>
    <m/>
    <m/>
    <m/>
    <m/>
    <m/>
    <m/>
    <m/>
    <s v="No"/>
    <s v="No"/>
    <m/>
    <n v="5"/>
    <n v="5"/>
    <s v="4, satisfecho"/>
    <s v="Mejorado"/>
    <m/>
  </r>
  <r>
    <m/>
    <m/>
    <s v="Ciencias Sociales"/>
    <d v="2020-05-19T15:31:00"/>
    <s v="Grado y doble grado"/>
    <x v="10"/>
    <s v="De vez en cuando (1 o 2 veces al mes)"/>
    <s v="De vez en cuando (1 o 2 veces al mes)"/>
    <s v="Seguiré usando los servicios de la biblioteca con la misma frecuencia que expuse en la pregunta anterior"/>
    <x v="8"/>
    <s v="F. Filosofía"/>
    <s v="F. Derecho (Departamentos,Criminología)"/>
    <m/>
    <m/>
    <m/>
    <m/>
    <m/>
    <m/>
    <s v="Sí"/>
    <s v="Sí"/>
    <n v="3"/>
    <n v="1"/>
    <n v="3"/>
    <n v="1"/>
    <n v="5"/>
    <n v="5"/>
    <n v="5"/>
    <n v="1"/>
    <n v="1"/>
    <n v="1"/>
    <m/>
    <n v="4"/>
    <n v="2"/>
    <n v="5"/>
    <n v="1"/>
    <n v="5"/>
    <s v="Sí"/>
    <n v="4"/>
    <n v="2"/>
    <s v="Twitter|Facebook|Youtube|Instagram"/>
    <m/>
    <m/>
    <m/>
    <m/>
    <m/>
    <m/>
    <m/>
    <s v="Sí"/>
    <s v="No"/>
    <m/>
    <n v="5"/>
    <n v="4"/>
    <s v="4, satisfecho"/>
    <s v="Igual"/>
    <m/>
  </r>
  <r>
    <m/>
    <m/>
    <s v="Ciencias Experimentales"/>
    <d v="2020-05-19T15:31:00"/>
    <s v="Grado y doble grado"/>
    <x v="2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26"/>
    <s v="Biblioteca Maria Zambrano (Filología / Derecho)"/>
    <s v="F. Geografía e Historia"/>
    <m/>
    <m/>
    <m/>
    <m/>
    <m/>
    <m/>
    <s v="Sí"/>
    <s v="Sí"/>
    <n v="5"/>
    <n v="2"/>
    <n v="5"/>
    <n v="3"/>
    <n v="4"/>
    <n v="5"/>
    <n v="2"/>
    <n v="4"/>
    <n v="3"/>
    <n v="4"/>
    <m/>
    <n v="3"/>
    <n v="5"/>
    <n v="4"/>
    <n v="3"/>
    <n v="5"/>
    <s v="Sí"/>
    <n v="4"/>
    <n v="1"/>
    <s v="No uso ninguna red social"/>
    <m/>
    <m/>
    <m/>
    <m/>
    <m/>
    <m/>
    <m/>
    <s v="Sí"/>
    <s v="No"/>
    <m/>
    <n v="5"/>
    <n v="5"/>
    <s v="4, satisfecho"/>
    <s v="Mejorado"/>
    <m/>
  </r>
  <r>
    <m/>
    <m/>
    <s v="Ciencias Sociales"/>
    <d v="2020-05-19T15:30:00"/>
    <s v="Grado y doble grado"/>
    <x v="10"/>
    <s v="Solo en época de exámenes"/>
    <s v="Nunca"/>
    <s v="Seguiré usando los servicios de la biblioteca con la misma frecuencia que expuse en la pregunta anterior"/>
    <x v="8"/>
    <m/>
    <m/>
    <m/>
    <m/>
    <m/>
    <m/>
    <m/>
    <m/>
    <s v="No"/>
    <s v="No"/>
    <n v="5"/>
    <n v="2"/>
    <n v="4"/>
    <n v="5"/>
    <n v="5"/>
    <n v="3"/>
    <n v="5"/>
    <n v="1"/>
    <n v="5"/>
    <n v="3"/>
    <m/>
    <n v="5"/>
    <n v="5"/>
    <n v="5"/>
    <n v="5"/>
    <n v="5"/>
    <s v="No"/>
    <n v="4"/>
    <n v="4"/>
    <s v="Twitter|Youtube|Instagram"/>
    <m/>
    <m/>
    <m/>
    <m/>
    <m/>
    <m/>
    <m/>
    <s v="No"/>
    <s v="No"/>
    <m/>
    <n v="5"/>
    <n v="5"/>
    <s v="5, muy satisfecho"/>
    <m/>
    <m/>
  </r>
  <r>
    <m/>
    <m/>
    <s v="Ciencias Experimentales"/>
    <d v="2020-05-19T15:29:00"/>
    <s v="Grado y doble grado"/>
    <x v="16"/>
    <s v="Muy frecuentemente (3 o más veces por semana)"/>
    <s v="Nunca"/>
    <s v="Seguiré usando los servicios de la biblioteca con la misma frecuencia que expuse en la pregunta anterior"/>
    <x v="17"/>
    <s v="F. Ciencias Químicas"/>
    <s v="F. Ciencias Químicas"/>
    <m/>
    <m/>
    <m/>
    <m/>
    <m/>
    <m/>
    <s v="No"/>
    <s v="No"/>
    <n v="3"/>
    <n v="1"/>
    <n v="1"/>
    <n v="1"/>
    <n v="5"/>
    <n v="5"/>
    <n v="5"/>
    <n v="5"/>
    <n v="3"/>
    <n v="5"/>
    <m/>
    <n v="5"/>
    <n v="5"/>
    <n v="3"/>
    <n v="4"/>
    <n v="5"/>
    <s v="No"/>
    <n v="3"/>
    <n v="3"/>
    <s v="Youtube|Instagram"/>
    <m/>
    <m/>
    <m/>
    <m/>
    <m/>
    <m/>
    <m/>
    <s v="No"/>
    <s v="No"/>
    <m/>
    <n v="5"/>
    <n v="5"/>
    <s v="5, muy satisfecho"/>
    <s v="Mejorado"/>
    <m/>
  </r>
  <r>
    <m/>
    <m/>
    <s v="Ciencias de la Salud"/>
    <d v="2020-05-19T15:29:00"/>
    <s v="Grado y doble grado"/>
    <x v="15"/>
    <s v="Frecuentemente (1 o 2 veces por semana)"/>
    <s v="Nunca"/>
    <s v="Creo que voy a acudir con menos frecuencia a la biblioteca y usaré más la biblioteca virtual"/>
    <x v="4"/>
    <s v="F. Enfermería, Fisioterapia y Podología"/>
    <m/>
    <m/>
    <m/>
    <m/>
    <m/>
    <m/>
    <m/>
    <s v="No"/>
    <s v="No"/>
    <n v="1"/>
    <n v="1"/>
    <n v="2"/>
    <n v="2"/>
    <n v="4"/>
    <n v="5"/>
    <n v="5"/>
    <m/>
    <n v="2"/>
    <n v="3"/>
    <m/>
    <n v="1"/>
    <n v="4"/>
    <n v="1"/>
    <n v="4"/>
    <n v="1"/>
    <s v="No"/>
    <n v="2"/>
    <n v="1"/>
    <s v="Youtube|Instagram"/>
    <m/>
    <m/>
    <m/>
    <m/>
    <m/>
    <m/>
    <m/>
    <s v="No"/>
    <s v="No"/>
    <m/>
    <n v="5"/>
    <n v="5"/>
    <s v="3, normal"/>
    <s v="Mejorado"/>
    <m/>
  </r>
  <r>
    <m/>
    <m/>
    <s v="Humanidades"/>
    <d v="2020-05-19T15:29:00"/>
    <s v="Doctorado"/>
    <x v="2"/>
    <s v="De vez en cuando (1 o 2 veces al mes)"/>
    <s v="Muy frecuentemente (3 o más veces por semana)"/>
    <s v="Seguiré usando los servicios de la biblioteca con la misma frecuencia que expuse en la pregunta anterior"/>
    <x v="2"/>
    <s v="F. Psicología"/>
    <s v="F. Medicina"/>
    <m/>
    <m/>
    <m/>
    <m/>
    <m/>
    <m/>
    <s v="No"/>
    <s v="Sí"/>
    <n v="3"/>
    <n v="5"/>
    <n v="5"/>
    <n v="2"/>
    <n v="2"/>
    <n v="1"/>
    <n v="2"/>
    <n v="1"/>
    <n v="4"/>
    <n v="4"/>
    <m/>
    <n v="5"/>
    <n v="5"/>
    <n v="5"/>
    <n v="5"/>
    <n v="5"/>
    <s v="Sí"/>
    <n v="5"/>
    <n v="3"/>
    <s v="Facebook"/>
    <m/>
    <m/>
    <m/>
    <m/>
    <m/>
    <m/>
    <m/>
    <s v="Sí"/>
    <s v="Sí"/>
    <s v="Útil"/>
    <n v="5"/>
    <n v="5"/>
    <s v="4, satisfecho"/>
    <s v="Mejorado"/>
    <m/>
  </r>
  <r>
    <m/>
    <m/>
    <s v="Humanidades"/>
    <d v="2020-05-19T15:29:00"/>
    <s v="Grado y doble grado"/>
    <x v="7"/>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8"/>
    <s v="F. Geografía e Historia"/>
    <s v="F. Derecho (Departamentos,Criminología)"/>
    <m/>
    <m/>
    <m/>
    <m/>
    <m/>
    <m/>
    <s v="Sí"/>
    <s v="Sí"/>
    <n v="5"/>
    <n v="3"/>
    <n v="5"/>
    <n v="4"/>
    <n v="5"/>
    <n v="2"/>
    <n v="4"/>
    <n v="3"/>
    <n v="4"/>
    <n v="5"/>
    <m/>
    <n v="5"/>
    <n v="5"/>
    <n v="5"/>
    <n v="5"/>
    <n v="5"/>
    <s v="Sí"/>
    <n v="4"/>
    <n v="2"/>
    <s v="Twitter|Youtube|Instagram"/>
    <m/>
    <m/>
    <m/>
    <m/>
    <m/>
    <m/>
    <m/>
    <s v="Sí"/>
    <s v="Sí"/>
    <s v="Muy útil"/>
    <n v="5"/>
    <n v="5"/>
    <s v="5, muy satisfecho"/>
    <s v="Mejorado mucho"/>
    <s v="Todo genial, seguid así."/>
  </r>
  <r>
    <m/>
    <m/>
    <s v="Ciencias de la Salud"/>
    <d v="2020-05-19T15:28:00"/>
    <s v="Grado y doble grado"/>
    <x v="15"/>
    <s v="De vez en cuando (1 o 2 veces al mes)"/>
    <s v="De vez en cuando (1 o 2 veces al mes)"/>
    <s v="Seguiré usando los servicios de la biblioteca con la misma frecuencia que expuse en la pregunta anterior"/>
    <x v="5"/>
    <s v="F. Medicina"/>
    <s v="F. Ciencias Físicas"/>
    <m/>
    <m/>
    <m/>
    <m/>
    <m/>
    <m/>
    <s v="No"/>
    <s v="No"/>
    <n v="5"/>
    <n v="2"/>
    <n v="4"/>
    <n v="2"/>
    <n v="5"/>
    <n v="5"/>
    <n v="5"/>
    <n v="1"/>
    <n v="5"/>
    <n v="5"/>
    <m/>
    <n v="5"/>
    <n v="5"/>
    <n v="4"/>
    <n v="4"/>
    <n v="4"/>
    <s v="No"/>
    <n v="5"/>
    <n v="5"/>
    <s v="Youtube|Instagram"/>
    <m/>
    <m/>
    <m/>
    <m/>
    <m/>
    <m/>
    <m/>
    <s v="Sí"/>
    <s v="No"/>
    <m/>
    <n v="5"/>
    <n v="5"/>
    <s v="5, muy satisfecho"/>
    <s v="Mejorado"/>
    <s v="Siempre que entro en la biblioteca de Medicina noto que el ambiente está muy caragado y huele a sudor."/>
  </r>
  <r>
    <m/>
    <m/>
    <s v="Ciencias de la Salud"/>
    <d v="2020-05-19T15:28:00"/>
    <s v="Grado y doble grado"/>
    <x v="23"/>
    <s v="Solo en época de exámenes"/>
    <s v="Nunca"/>
    <s v="Seguiré usando los servicios de la biblioteca con la misma frecuencia que expuse en la pregunta anterior"/>
    <x v="8"/>
    <s v="F. Veterinaria"/>
    <m/>
    <m/>
    <m/>
    <m/>
    <m/>
    <m/>
    <m/>
    <s v="No"/>
    <s v="Sí"/>
    <n v="3"/>
    <n v="1"/>
    <n v="1"/>
    <n v="2"/>
    <n v="5"/>
    <n v="3"/>
    <n v="5"/>
    <n v="1"/>
    <n v="4"/>
    <n v="5"/>
    <m/>
    <n v="5"/>
    <n v="4"/>
    <n v="3"/>
    <n v="4"/>
    <n v="4"/>
    <s v="No"/>
    <n v="3"/>
    <n v="2"/>
    <s v="Instagram"/>
    <m/>
    <m/>
    <m/>
    <m/>
    <m/>
    <m/>
    <m/>
    <s v="No"/>
    <s v="No"/>
    <m/>
    <n v="3"/>
    <n v="3"/>
    <s v="3, normal"/>
    <s v="Igual"/>
    <m/>
  </r>
  <r>
    <m/>
    <m/>
    <s v="Ciencias Sociales"/>
    <d v="2020-05-19T15:28:00"/>
    <s v="Grado y doble grado"/>
    <x v="1"/>
    <s v="Muy frecuentemente (3 o más veces por semana)"/>
    <s v="Frecuentemente (1 o 2 veces por semana)"/>
    <s v="Creo que voy a acudir con menos frecuencia a la biblioteca y usaré más la biblioteca virtual"/>
    <x v="9"/>
    <s v="F. Trabajo Social"/>
    <s v="F. Ciencias Económicas y Empresariales"/>
    <s v="Bibliotecas de la Comunidad de Madrid"/>
    <m/>
    <m/>
    <m/>
    <m/>
    <m/>
    <s v="Sí"/>
    <s v="Sí"/>
    <n v="5"/>
    <n v="4"/>
    <n v="4"/>
    <n v="3"/>
    <n v="4"/>
    <n v="5"/>
    <n v="5"/>
    <n v="5"/>
    <n v="5"/>
    <n v="5"/>
    <m/>
    <n v="5"/>
    <n v="5"/>
    <n v="5"/>
    <n v="4"/>
    <n v="5"/>
    <s v="No"/>
    <n v="4"/>
    <n v="3"/>
    <s v="Youtube|Instagram"/>
    <m/>
    <m/>
    <m/>
    <m/>
    <m/>
    <m/>
    <m/>
    <s v="No"/>
    <s v="No"/>
    <m/>
    <n v="5"/>
    <n v="5"/>
    <s v="4, satisfecho"/>
    <m/>
    <s v="Será bien que los libros pueden moverse entre las facultades así los estudiantes no perdemos tiempo irse al otro campus"/>
  </r>
  <r>
    <m/>
    <m/>
    <s v="Ciencias de la Salud"/>
    <d v="2020-05-19T15:27:00"/>
    <s v="Grado y doble grado"/>
    <x v="9"/>
    <s v="De vez en cuando (1 o 2 veces al mes)"/>
    <s v="De vez en cuando (1 o 2 veces al mes)"/>
    <s v="Seguiré usando los servicios de la biblioteca con la misma frecuencia que expuse en la pregunta anterior"/>
    <x v="11"/>
    <s v="Biblioteca Maria Zambrano (Filología / Derecho)"/>
    <m/>
    <m/>
    <m/>
    <m/>
    <m/>
    <m/>
    <m/>
    <s v="No"/>
    <s v="Sí"/>
    <n v="1"/>
    <n v="1"/>
    <n v="3"/>
    <n v="1"/>
    <n v="3"/>
    <n v="3"/>
    <n v="3"/>
    <n v="3"/>
    <n v="3"/>
    <n v="3"/>
    <m/>
    <n v="3"/>
    <n v="3"/>
    <n v="3"/>
    <n v="3"/>
    <n v="3"/>
    <s v="No"/>
    <n v="2"/>
    <n v="3"/>
    <s v="Facebook|Youtube|Instagram"/>
    <m/>
    <m/>
    <m/>
    <m/>
    <m/>
    <m/>
    <m/>
    <s v="No"/>
    <s v="No"/>
    <m/>
    <n v="3"/>
    <n v="3"/>
    <s v="4, satisfecho"/>
    <s v="Igual"/>
    <m/>
  </r>
  <r>
    <m/>
    <m/>
    <s v="Ciencias Experimentales"/>
    <d v="2020-05-19T15:26:00"/>
    <s v="Grado y doble grado"/>
    <x v="16"/>
    <s v="Muy frecuentemente (3 o más veces por semana)"/>
    <s v="De vez en cuando (1 o 2 veces al mes)"/>
    <s v="Creo que voy a acudir con menos frecuencia a la biblioteca y usaré más la biblioteca virtual"/>
    <x v="17"/>
    <s v="Biblioteca Maria Zambrano (Filología / Derecho)"/>
    <s v="F. Ciencias de la Información"/>
    <m/>
    <m/>
    <m/>
    <m/>
    <m/>
    <m/>
    <s v="No"/>
    <s v="Sí"/>
    <n v="2"/>
    <n v="2"/>
    <n v="2"/>
    <n v="2"/>
    <n v="5"/>
    <n v="4"/>
    <n v="4"/>
    <n v="3"/>
    <n v="4"/>
    <n v="3"/>
    <m/>
    <n v="3"/>
    <n v="4"/>
    <n v="3"/>
    <n v="3"/>
    <n v="4"/>
    <s v="Sí"/>
    <n v="3"/>
    <n v="2"/>
    <s v="Youtube|Instagram|WhatsApp"/>
    <m/>
    <m/>
    <m/>
    <m/>
    <m/>
    <m/>
    <m/>
    <s v="Sí"/>
    <s v="No"/>
    <m/>
    <n v="4"/>
    <n v="5"/>
    <s v="4, satisfecho"/>
    <m/>
    <m/>
  </r>
  <r>
    <m/>
    <m/>
    <s v="Ciencias de la Salud"/>
    <d v="2020-05-19T15:26:00"/>
    <s v="Grado y doble grado"/>
    <x v="15"/>
    <s v="De vez en cuando (1 o 2 veces al mes)"/>
    <s v="De vez en cuando (1 o 2 veces al mes)"/>
    <s v="Seguiré usando los servicios de la biblioteca con la misma frecuencia que expuse en la pregunta anterior"/>
    <x v="5"/>
    <s v="F. Medicina"/>
    <m/>
    <m/>
    <m/>
    <m/>
    <m/>
    <m/>
    <m/>
    <s v="No"/>
    <s v="Sí"/>
    <n v="3"/>
    <n v="3"/>
    <n v="2"/>
    <n v="4"/>
    <n v="5"/>
    <n v="5"/>
    <n v="5"/>
    <n v="1"/>
    <n v="5"/>
    <n v="5"/>
    <m/>
    <n v="5"/>
    <n v="5"/>
    <n v="4"/>
    <n v="4"/>
    <n v="4"/>
    <s v="No"/>
    <n v="4"/>
    <n v="4"/>
    <s v="Youtube|Instagram"/>
    <m/>
    <m/>
    <m/>
    <m/>
    <m/>
    <m/>
    <m/>
    <s v="Sí"/>
    <s v="Sí"/>
    <m/>
    <n v="5"/>
    <n v="5"/>
    <s v="5, muy satisfecho"/>
    <s v="Mejorado"/>
    <m/>
  </r>
  <r>
    <m/>
    <m/>
    <s v="Ciencias Sociales"/>
    <d v="2020-05-19T15:26:00"/>
    <s v="Grado y doble grado"/>
    <x v="13"/>
    <s v="Frecuentemente (1 o 2 veces por semana)"/>
    <s v="De vez en cuando (1 o 2 veces al mes)"/>
    <s v="Seguiré usando los servicios de la biblioteca con la misma frecuencia que expuse en la pregunta anterior"/>
    <x v="16"/>
    <m/>
    <m/>
    <m/>
    <m/>
    <m/>
    <m/>
    <m/>
    <m/>
    <s v="Sí"/>
    <s v="Sí"/>
    <n v="5"/>
    <n v="1"/>
    <n v="2"/>
    <n v="2"/>
    <n v="5"/>
    <n v="5"/>
    <n v="5"/>
    <n v="2"/>
    <n v="3"/>
    <n v="4"/>
    <m/>
    <n v="4"/>
    <n v="5"/>
    <n v="3"/>
    <n v="4"/>
    <n v="4"/>
    <s v="No"/>
    <n v="3"/>
    <m/>
    <s v="No uso ninguna red social"/>
    <m/>
    <m/>
    <m/>
    <m/>
    <m/>
    <m/>
    <m/>
    <s v="No"/>
    <s v="No"/>
    <m/>
    <n v="5"/>
    <n v="5"/>
    <s v="5, muy satisfecho"/>
    <s v="Mejorado"/>
    <m/>
  </r>
  <r>
    <m/>
    <m/>
    <s v="Ciencias Experimentales"/>
    <d v="2020-05-19T15:25:00"/>
    <s v="Máster"/>
    <x v="16"/>
    <s v="Frecuentemente (1 o 2 veces por semana)"/>
    <s v="Muy frecuentemente (3 o más veces por semana)"/>
    <s v="Seguiré usando los servicios de la biblioteca con la misma frecuencia que expuse en la pregunta anterior"/>
    <x v="17"/>
    <s v="F. Ciencias Biológicas"/>
    <m/>
    <m/>
    <m/>
    <m/>
    <m/>
    <m/>
    <m/>
    <s v="No"/>
    <s v="Sí"/>
    <n v="4"/>
    <n v="1"/>
    <n v="4"/>
    <n v="2"/>
    <n v="5"/>
    <n v="3"/>
    <n v="5"/>
    <n v="2"/>
    <n v="5"/>
    <n v="5"/>
    <m/>
    <n v="5"/>
    <n v="5"/>
    <n v="5"/>
    <n v="4"/>
    <n v="5"/>
    <s v="Sí"/>
    <n v="5"/>
    <n v="5"/>
    <s v="Facebook|Instagram|LinkedIn"/>
    <m/>
    <m/>
    <m/>
    <m/>
    <m/>
    <m/>
    <m/>
    <s v="Sí"/>
    <s v="No"/>
    <m/>
    <n v="5"/>
    <n v="5"/>
    <s v="5, muy satisfecho"/>
    <s v="Mejorado mucho"/>
    <m/>
  </r>
  <r>
    <m/>
    <m/>
    <s v="Ciencias de la Salud"/>
    <d v="2020-05-19T15:25:00"/>
    <s v="Grado y doble grado"/>
    <x v="9"/>
    <s v="Frecuentemente (1 o 2 veces por semana)"/>
    <s v="De vez en cuando (1 o 2 veces al mes)"/>
    <s v="Seguiré usando los servicios de la biblioteca con la misma frecuencia que expuse en la pregunta anterior"/>
    <x v="1"/>
    <s v="F. Ciencias Biológicas"/>
    <s v="Biblioteca Maria Zambrano (Filología / Derecho)"/>
    <s v="Biblioteca Isaac Albéniz Parla, Madrid"/>
    <m/>
    <m/>
    <m/>
    <m/>
    <m/>
    <s v="No"/>
    <s v="No"/>
    <n v="2"/>
    <n v="2"/>
    <n v="1"/>
    <n v="1"/>
    <n v="5"/>
    <n v="5"/>
    <n v="5"/>
    <n v="5"/>
    <n v="3"/>
    <n v="5"/>
    <m/>
    <n v="3"/>
    <n v="5"/>
    <n v="5"/>
    <n v="5"/>
    <n v="5"/>
    <s v="No"/>
    <n v="4"/>
    <n v="5"/>
    <s v="Twitter|Youtube|Instagram"/>
    <m/>
    <m/>
    <m/>
    <m/>
    <m/>
    <m/>
    <m/>
    <s v="No"/>
    <s v="No"/>
    <m/>
    <n v="5"/>
    <n v="5"/>
    <s v="4, satisfecho"/>
    <s v="Igual"/>
    <m/>
  </r>
  <r>
    <m/>
    <m/>
    <s v="Humanidades"/>
    <d v="2020-05-19T15:24:00"/>
    <s v="Doctorado"/>
    <x v="7"/>
    <s v="De vez en cuando (1 o 2 veces al mes)"/>
    <s v="Muy frecuentemente (3 o más veces por semana)"/>
    <s v="Seguiré usando los servicios de la biblioteca con la misma frecuencia que expuse en la pregunta anterior"/>
    <x v="14"/>
    <s v="Biblioteca Maria Zambrano (Filología / Derecho)"/>
    <m/>
    <s v="Biblioteca Nacional de España"/>
    <m/>
    <m/>
    <m/>
    <m/>
    <m/>
    <s v="Sí"/>
    <s v="Sí"/>
    <n v="4"/>
    <n v="4"/>
    <n v="4"/>
    <n v="3"/>
    <n v="4"/>
    <n v="5"/>
    <n v="2"/>
    <n v="4"/>
    <n v="4"/>
    <n v="5"/>
    <m/>
    <n v="5"/>
    <n v="5"/>
    <n v="4"/>
    <n v="4"/>
    <n v="4"/>
    <s v="Sí"/>
    <n v="5"/>
    <n v="4"/>
    <s v="Twitter|Youtube|Instagram"/>
    <m/>
    <m/>
    <m/>
    <m/>
    <m/>
    <m/>
    <m/>
    <s v="Sí"/>
    <s v="No"/>
    <m/>
    <n v="5"/>
    <n v="5"/>
    <s v="5, muy satisfecho"/>
    <s v="Mejorado"/>
    <m/>
  </r>
  <r>
    <m/>
    <m/>
    <s v="Humanidades"/>
    <d v="2020-05-19T15:24:00"/>
    <s v="Máster"/>
    <x v="2"/>
    <s v="Frecuentemente (1 o 2 veces por semana)"/>
    <s v="De vez en cuando (1 o 2 veces al mes)"/>
    <s v="Tengo que ir necesariamente para consultar los documentos que están ubicados en la biblioteca"/>
    <x v="2"/>
    <s v="F. Trabajo Social"/>
    <s v="F. Ciencias de la Documentación"/>
    <m/>
    <m/>
    <m/>
    <m/>
    <m/>
    <m/>
    <s v="No"/>
    <s v="Sí"/>
    <n v="2"/>
    <n v="4"/>
    <n v="5"/>
    <n v="2"/>
    <n v="5"/>
    <n v="5"/>
    <n v="5"/>
    <n v="4"/>
    <n v="3"/>
    <n v="3"/>
    <m/>
    <n v="3"/>
    <n v="3"/>
    <n v="2"/>
    <n v="2"/>
    <n v="4"/>
    <s v="No"/>
    <n v="3"/>
    <n v="3"/>
    <s v="Facebook|Instagram"/>
    <m/>
    <m/>
    <m/>
    <m/>
    <m/>
    <m/>
    <m/>
    <s v="Sí"/>
    <s v="Sí"/>
    <s v="Útil"/>
    <n v="2"/>
    <n v="2"/>
    <s v="3, normal"/>
    <s v="Mejorado"/>
    <m/>
  </r>
  <r>
    <m/>
    <m/>
    <s v="Ciencias Sociales"/>
    <d v="2020-05-19T15:23:00"/>
    <s v="Grado y doble grado"/>
    <x v="10"/>
    <s v="Solo en época de exámenes"/>
    <s v="De vez en cuando (1 o 2 veces al mes)"/>
    <s v="Seguiré usando los servicios de la biblioteca con la misma frecuencia que expuse en la pregunta anterior"/>
    <x v="8"/>
    <m/>
    <m/>
    <m/>
    <m/>
    <m/>
    <m/>
    <m/>
    <m/>
    <s v="No"/>
    <s v="No"/>
    <n v="1"/>
    <n v="1"/>
    <n v="2"/>
    <n v="3"/>
    <n v="4"/>
    <n v="5"/>
    <n v="5"/>
    <n v="2"/>
    <n v="2"/>
    <n v="3"/>
    <m/>
    <n v="3"/>
    <n v="3"/>
    <n v="3"/>
    <n v="3"/>
    <n v="3"/>
    <s v="Sí"/>
    <n v="3"/>
    <n v="1"/>
    <s v="Twitter|Youtube|Instagram"/>
    <m/>
    <m/>
    <m/>
    <m/>
    <m/>
    <m/>
    <m/>
    <s v="No"/>
    <s v="No"/>
    <m/>
    <n v="4"/>
    <n v="3"/>
    <s v="3, normal"/>
    <s v="Igual"/>
    <m/>
  </r>
  <r>
    <m/>
    <m/>
    <s v="Humanidades"/>
    <d v="2020-05-19T15:23:00"/>
    <s v="Doctorado"/>
    <x v="6"/>
    <s v="De vez en cuando (1 o 2 veces al mes)"/>
    <s v="Frecuentemente (1 o 2 veces por semana)"/>
    <s v="Seguiré usando los servicios de la biblioteca con la misma frecuencia que expuse en la pregunta anterior"/>
    <x v="8"/>
    <s v="F. Filología (Clásicas o General)"/>
    <s v="F. Filosofía"/>
    <m/>
    <m/>
    <m/>
    <m/>
    <m/>
    <m/>
    <s v="No"/>
    <s v="No"/>
    <n v="2"/>
    <n v="5"/>
    <n v="5"/>
    <n v="2"/>
    <n v="4"/>
    <n v="5"/>
    <n v="4"/>
    <n v="4"/>
    <n v="4"/>
    <n v="5"/>
    <m/>
    <n v="5"/>
    <n v="5"/>
    <n v="5"/>
    <n v="5"/>
    <n v="5"/>
    <s v="Sí"/>
    <n v="5"/>
    <n v="5"/>
    <s v="Facebook|Instagram"/>
    <m/>
    <m/>
    <m/>
    <m/>
    <m/>
    <m/>
    <m/>
    <s v="Sí"/>
    <s v="No"/>
    <m/>
    <n v="5"/>
    <n v="4"/>
    <s v="5, muy satisfecho"/>
    <s v="Mejorado"/>
    <m/>
  </r>
  <r>
    <m/>
    <m/>
    <s v="Ciencias Sociales"/>
    <d v="2020-05-19T15:23:00"/>
    <s v="Grado y doble grado"/>
    <x v="1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27"/>
    <m/>
    <m/>
    <s v="Biblioteca CES Cardenal Cisneros (centro adscrito a la UCM)."/>
    <m/>
    <m/>
    <m/>
    <m/>
    <m/>
    <s v="Sí"/>
    <s v="Sí"/>
    <n v="4"/>
    <m/>
    <n v="2"/>
    <n v="2"/>
    <n v="2"/>
    <n v="4"/>
    <n v="4"/>
    <n v="2"/>
    <m/>
    <n v="3"/>
    <m/>
    <n v="3"/>
    <n v="5"/>
    <n v="4"/>
    <m/>
    <n v="4"/>
    <s v="No"/>
    <n v="3"/>
    <m/>
    <s v="Facebook|Youtube"/>
    <m/>
    <m/>
    <m/>
    <m/>
    <m/>
    <m/>
    <m/>
    <s v="Sí"/>
    <s v="No"/>
    <m/>
    <n v="4"/>
    <n v="5"/>
    <s v="4, satisfecho"/>
    <s v="Igual"/>
    <s v="En el apartado 1.5 de esta encuesta a parte de poner las bibliotecas de las facultades por orden de preferencia, considero deben aparecer las de los centros adscritos a la UCM. Igualmente considero al hacer la encuesta se debe tener en cuenta los servicios bibliotecarios de estos centros y ser igualmente parte de los resultados de esta encuesta."/>
  </r>
  <r>
    <m/>
    <m/>
    <s v="Ciencias Sociales"/>
    <d v="2020-05-19T15:21:00"/>
    <s v="Grado y doble grado"/>
    <x v="13"/>
    <s v="Frecuentemente (1 o 2 veces por semana)"/>
    <s v="Solo en época de exámenes"/>
    <s v="Seguiré usando los servicios de la biblioteca con la misma frecuencia que expuse en la pregunta anterior"/>
    <x v="16"/>
    <s v="F. Derecho (Departamentos,Criminología)"/>
    <m/>
    <m/>
    <m/>
    <m/>
    <m/>
    <m/>
    <m/>
    <s v="No"/>
    <s v="Sí"/>
    <n v="4"/>
    <n v="2"/>
    <n v="2"/>
    <n v="1"/>
    <n v="4"/>
    <n v="4"/>
    <n v="4"/>
    <n v="1"/>
    <n v="2"/>
    <n v="2"/>
    <m/>
    <n v="5"/>
    <n v="5"/>
    <n v="5"/>
    <n v="5"/>
    <n v="5"/>
    <s v="No"/>
    <n v="2"/>
    <n v="1"/>
    <s v="Youtube|Instagram"/>
    <m/>
    <m/>
    <m/>
    <m/>
    <m/>
    <m/>
    <m/>
    <s v="No"/>
    <s v="No"/>
    <m/>
    <n v="3"/>
    <n v="4"/>
    <s v="4, satisfecho"/>
    <s v="Igual"/>
    <m/>
  </r>
  <r>
    <m/>
    <m/>
    <s v="Ciencias Experimentales"/>
    <d v="2020-05-19T15:21:00"/>
    <s v="Grado y doble grado"/>
    <x v="26"/>
    <s v="Solo en época de exámenes"/>
    <s v="Solo en época de exámenes"/>
    <s v="Seguiré usando los servicios de la biblioteca con la misma frecuencia que expuse en la pregunta anterior"/>
    <x v="26"/>
    <s v="Biblioteca Maria Zambrano (Filología / Derecho)"/>
    <m/>
    <m/>
    <m/>
    <m/>
    <m/>
    <m/>
    <m/>
    <s v="No"/>
    <s v="No"/>
    <n v="2"/>
    <n v="1"/>
    <n v="1"/>
    <n v="1"/>
    <n v="5"/>
    <n v="4"/>
    <n v="5"/>
    <n v="1"/>
    <n v="3"/>
    <n v="4"/>
    <m/>
    <n v="3"/>
    <n v="3"/>
    <n v="2"/>
    <n v="3"/>
    <n v="4"/>
    <s v="No"/>
    <n v="3"/>
    <n v="5"/>
    <s v="Twitter|Instagram"/>
    <m/>
    <m/>
    <m/>
    <m/>
    <m/>
    <m/>
    <m/>
    <s v="Sí"/>
    <s v="Sí"/>
    <s v="Útil"/>
    <n v="4"/>
    <n v="4"/>
    <s v="4, satisfecho"/>
    <s v="Mejorado"/>
    <m/>
  </r>
  <r>
    <m/>
    <m/>
    <s v="Ciencias Sociales"/>
    <d v="2020-05-19T15:20:00"/>
    <s v="Grado y doble grado"/>
    <x v="1"/>
    <s v="Frecuentemente (1 o 2 veces por semana)"/>
    <s v="Nunca"/>
    <s v="Seguiré usando los servicios de la biblioteca con la misma frecuencia que expuse en la pregunta anterior"/>
    <x v="9"/>
    <s v="F. Trabajo Social"/>
    <s v="Biblioteca Maria Zambrano (Filología / Derecho)"/>
    <m/>
    <m/>
    <m/>
    <m/>
    <m/>
    <m/>
    <s v="Sí"/>
    <s v="No"/>
    <n v="5"/>
    <n v="1"/>
    <n v="1"/>
    <n v="4"/>
    <n v="4"/>
    <n v="4"/>
    <n v="4"/>
    <n v="1"/>
    <n v="2"/>
    <n v="5"/>
    <m/>
    <n v="3"/>
    <n v="2"/>
    <n v="3"/>
    <n v="3"/>
    <n v="5"/>
    <s v="No"/>
    <n v="3"/>
    <n v="1"/>
    <s v="No uso ninguna red social"/>
    <m/>
    <m/>
    <m/>
    <m/>
    <m/>
    <m/>
    <m/>
    <s v="No"/>
    <s v="No"/>
    <m/>
    <n v="4"/>
    <n v="4"/>
    <s v="5, muy satisfecho"/>
    <m/>
    <m/>
  </r>
  <r>
    <m/>
    <m/>
    <s v="Ciencias de la Salud"/>
    <d v="2020-05-19T15:20:00"/>
    <s v="Grado y doble grado"/>
    <x v="4"/>
    <s v="Muy frecuentemente (3 o más veces por semana)"/>
    <s v="Solo en época de exámenes"/>
    <s v="Seguiré usando los servicios de la biblioteca con la misma frecuencia que expuse en la pregunta anterior"/>
    <x v="4"/>
    <m/>
    <m/>
    <m/>
    <m/>
    <m/>
    <m/>
    <m/>
    <m/>
    <s v="No"/>
    <s v="No"/>
    <n v="1"/>
    <n v="1"/>
    <n v="5"/>
    <n v="5"/>
    <n v="5"/>
    <n v="1"/>
    <n v="5"/>
    <n v="1"/>
    <n v="5"/>
    <n v="5"/>
    <m/>
    <n v="5"/>
    <n v="5"/>
    <n v="5"/>
    <n v="5"/>
    <n v="5"/>
    <s v="Sí"/>
    <n v="5"/>
    <n v="1"/>
    <s v="Twitter|Youtube|Instagram"/>
    <m/>
    <m/>
    <m/>
    <m/>
    <m/>
    <m/>
    <m/>
    <s v="No"/>
    <s v="No"/>
    <m/>
    <n v="5"/>
    <n v="5"/>
    <s v="5, muy satisfecho"/>
    <m/>
    <m/>
  </r>
  <r>
    <m/>
    <m/>
    <s v="Ciencias Sociales"/>
    <d v="2020-05-19T15:20:00"/>
    <s v="Máster"/>
    <x v="1"/>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x v="9"/>
    <s v="F. Trabajo Social"/>
    <m/>
    <m/>
    <m/>
    <m/>
    <m/>
    <m/>
    <m/>
    <s v="Sí"/>
    <s v="Sí"/>
    <n v="4"/>
    <n v="1"/>
    <n v="3"/>
    <n v="2"/>
    <n v="5"/>
    <n v="5"/>
    <n v="2"/>
    <n v="4"/>
    <n v="4"/>
    <n v="3"/>
    <m/>
    <n v="3"/>
    <n v="5"/>
    <n v="3"/>
    <n v="2"/>
    <n v="4"/>
    <s v="Sí"/>
    <n v="3"/>
    <n v="1"/>
    <s v="Facebook|Youtube|Instagram"/>
    <m/>
    <m/>
    <m/>
    <m/>
    <m/>
    <m/>
    <m/>
    <s v="Sí"/>
    <s v="Sí"/>
    <s v="Poco útil"/>
    <n v="4"/>
    <n v="4"/>
    <s v="3, normal"/>
    <s v="Mejorado"/>
    <m/>
  </r>
  <r>
    <m/>
    <m/>
    <s v="Ciencias Sociales"/>
    <d v="2020-05-19T15:20:00"/>
    <s v="Grado y doble grado"/>
    <x v="10"/>
    <s v="Nunca"/>
    <s v="Frecuentemente (1 o 2 veces por semana)"/>
    <s v="Tengo que ir necesariamente para consultar los documentos que están ubicados en la biblioteca"/>
    <x v="8"/>
    <s v="F. Derecho (Departamentos,Criminología)"/>
    <s v="F. Filosofía"/>
    <m/>
    <m/>
    <m/>
    <m/>
    <m/>
    <m/>
    <s v="No"/>
    <s v="No"/>
    <n v="4"/>
    <n v="3"/>
    <n v="4"/>
    <n v="4"/>
    <n v="5"/>
    <n v="5"/>
    <n v="4"/>
    <n v="2"/>
    <n v="1"/>
    <n v="1"/>
    <m/>
    <n v="1"/>
    <n v="3"/>
    <n v="1"/>
    <n v="1"/>
    <n v="3"/>
    <s v="No"/>
    <n v="3"/>
    <n v="2"/>
    <s v="Facebook|Youtube|Instagram"/>
    <m/>
    <m/>
    <m/>
    <m/>
    <m/>
    <m/>
    <m/>
    <s v="No"/>
    <s v="Sí"/>
    <s v="Muy útil"/>
    <n v="5"/>
    <n v="5"/>
    <s v="5, muy satisfecho"/>
    <s v="Mejorado mucho"/>
    <m/>
  </r>
  <r>
    <m/>
    <m/>
    <s v="Ciencias de la Salud"/>
    <d v="2020-05-19T15:20:00"/>
    <s v="Grado y doble grado"/>
    <x v="23"/>
    <s v="Frecuentemente (1 o 2 veces por semana)"/>
    <s v="Nunca"/>
    <s v="Creo que voy a acudir con menos frecuencia a la biblioteca y usaré más la biblioteca virtual"/>
    <x v="23"/>
    <s v="Biblioteca Maria Zambrano (Filología / Derecho)"/>
    <s v="F. Filosofía"/>
    <m/>
    <m/>
    <m/>
    <m/>
    <m/>
    <m/>
    <s v="No"/>
    <s v="Sí"/>
    <n v="2"/>
    <n v="1"/>
    <n v="1"/>
    <n v="1"/>
    <n v="5"/>
    <n v="5"/>
    <n v="5"/>
    <n v="1"/>
    <n v="3"/>
    <n v="4"/>
    <m/>
    <n v="3"/>
    <n v="5"/>
    <n v="2"/>
    <n v="4"/>
    <n v="4"/>
    <s v="No"/>
    <n v="3"/>
    <m/>
    <s v="Twitter|Instagram"/>
    <m/>
    <m/>
    <m/>
    <m/>
    <m/>
    <m/>
    <m/>
    <s v="Sí"/>
    <s v="No"/>
    <m/>
    <n v="5"/>
    <n v="4"/>
    <s v="4, satisfecho"/>
    <s v="Mejorado"/>
    <m/>
  </r>
  <r>
    <m/>
    <m/>
    <s v="Ciencias Sociales"/>
    <d v="2020-05-19T15:20:00"/>
    <s v="Grado y doble grado"/>
    <x v="10"/>
    <s v="Nunca"/>
    <s v="Frecuentemente (1 o 2 veces por semana)"/>
    <s v="Tengo que ir necesariamente para consultar los documentos que están ubicados en la biblioteca"/>
    <x v="8"/>
    <m/>
    <m/>
    <m/>
    <m/>
    <m/>
    <m/>
    <m/>
    <m/>
    <s v="No"/>
    <s v="No"/>
    <n v="1"/>
    <n v="5"/>
    <n v="3"/>
    <n v="5"/>
    <n v="4"/>
    <n v="4"/>
    <n v="1"/>
    <n v="1"/>
    <n v="1"/>
    <n v="4"/>
    <m/>
    <n v="3"/>
    <n v="1"/>
    <n v="2"/>
    <m/>
    <m/>
    <s v="Sí"/>
    <n v="4"/>
    <n v="4"/>
    <s v="No uso ninguna red social"/>
    <m/>
    <m/>
    <m/>
    <m/>
    <m/>
    <m/>
    <m/>
    <s v="No"/>
    <s v="No"/>
    <m/>
    <m/>
    <m/>
    <s v="3, normal"/>
    <s v="Igual"/>
    <m/>
  </r>
  <r>
    <m/>
    <m/>
    <s v="Ciencias de la Salud"/>
    <d v="2020-05-19T15:19:00"/>
    <s v="Grado y doble grado"/>
    <x v="4"/>
    <s v="De vez en cuando (1 o 2 veces al mes)"/>
    <s v="De vez en cuando (1 o 2 veces al mes)"/>
    <s v="Seguiré usando los servicios de la biblioteca con la misma frecuencia que expuse en la pregunta anterior|Devolver unos libros que tengo prestados pero que no pude devolver por la pandemia"/>
    <x v="4"/>
    <s v="F. Odontología"/>
    <s v="Biblioteca Maria Zambrano (Filología / Derecho)"/>
    <s v="Pío Baroja"/>
    <m/>
    <m/>
    <m/>
    <m/>
    <m/>
    <s v="Sí"/>
    <s v="Sí"/>
    <n v="3"/>
    <n v="1"/>
    <n v="1"/>
    <n v="1"/>
    <n v="2"/>
    <n v="3"/>
    <n v="5"/>
    <n v="1"/>
    <n v="4"/>
    <n v="4"/>
    <m/>
    <n v="3"/>
    <n v="4"/>
    <n v="3"/>
    <n v="2"/>
    <n v="3"/>
    <s v="Sí"/>
    <n v="3"/>
    <n v="1"/>
    <s v="Twitter|Facebook|Youtube|Instagram"/>
    <m/>
    <m/>
    <m/>
    <m/>
    <m/>
    <m/>
    <m/>
    <s v="No"/>
    <s v="No"/>
    <m/>
    <n v="5"/>
    <n v="5"/>
    <s v="3, normal"/>
    <s v="Mejorado"/>
    <m/>
  </r>
  <r>
    <m/>
    <m/>
    <s v="Humanidades"/>
    <d v="2020-05-19T15:18:00"/>
    <s v="Grado y doble grado"/>
    <x v="7"/>
    <s v="De vez en cuando (1 o 2 veces al mes)"/>
    <s v="De vez en cuando (1 o 2 veces al mes)"/>
    <s v="Seguiré usando los servicios de la biblioteca con la misma frecuencia que expuse en la pregunta anterior"/>
    <x v="14"/>
    <m/>
    <m/>
    <m/>
    <m/>
    <m/>
    <m/>
    <m/>
    <m/>
    <s v="Sí"/>
    <s v="Sí"/>
    <n v="3"/>
    <n v="1"/>
    <n v="1"/>
    <n v="1"/>
    <n v="5"/>
    <n v="3"/>
    <n v="5"/>
    <n v="1"/>
    <n v="2"/>
    <n v="1"/>
    <m/>
    <n v="2"/>
    <n v="3"/>
    <n v="3"/>
    <n v="2"/>
    <n v="2"/>
    <s v="No"/>
    <n v="2"/>
    <n v="4"/>
    <s v="Youtube|Instagram"/>
    <m/>
    <m/>
    <m/>
    <m/>
    <m/>
    <m/>
    <m/>
    <s v="Sí"/>
    <s v="Sí"/>
    <s v="Muy útil"/>
    <n v="5"/>
    <n v="5"/>
    <s v="3, normal"/>
    <s v="Igual"/>
    <s v="Creo que se deberían poner carteles explicativos y facilitar la información sobre como encontrar la ubicación de un libro en la biblioteca (es decir, en que estantería está, donde se encuentra la estantería....). Sé que esto se puede hacer, pero las veces que lo hice me ha resultado complejo llegar hasta allí, personalmente opino que no tendría que ser tan complicado utilizar esta función del buscador."/>
  </r>
  <r>
    <m/>
    <m/>
    <s v="Ciencias Experimentales"/>
    <d v="2020-05-19T15:17:00"/>
    <s v="Grado y doble grado"/>
    <x v="2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29"/>
    <s v="F. Ciencias Matemáticas"/>
    <s v="F. Ciencias Económicas y Empresariales"/>
    <s v="Bibliotecas de la Comunidad de Madrid."/>
    <m/>
    <m/>
    <m/>
    <m/>
    <m/>
    <s v="Sí"/>
    <s v="Sí"/>
    <n v="3"/>
    <n v="2"/>
    <n v="2"/>
    <n v="2"/>
    <n v="4"/>
    <n v="4"/>
    <n v="4"/>
    <n v="3"/>
    <n v="4"/>
    <n v="4"/>
    <m/>
    <n v="3"/>
    <n v="4"/>
    <n v="4"/>
    <n v="3"/>
    <n v="4"/>
    <s v="Sí"/>
    <n v="4"/>
    <n v="4"/>
    <s v="Twitter|Youtube|Instagram"/>
    <m/>
    <m/>
    <m/>
    <m/>
    <m/>
    <m/>
    <m/>
    <s v="Sí"/>
    <s v="No"/>
    <m/>
    <n v="4"/>
    <n v="4"/>
    <s v="4, satisfecho"/>
    <s v="Mejorado"/>
    <m/>
  </r>
  <r>
    <m/>
    <m/>
    <s v="Ciencias Sociales"/>
    <d v="2020-05-19T15:17:00"/>
    <s v="Grado y doble grado"/>
    <x v="10"/>
    <s v="De vez en cuando (1 o 2 veces al mes)"/>
    <s v="Solo en época de exámenes"/>
    <s v="Seguiré usando los servicios de la biblioteca con la misma frecuencia que expuse en la pregunta anterior"/>
    <x v="3"/>
    <m/>
    <m/>
    <s v="Biblioteca Ángel González"/>
    <m/>
    <m/>
    <m/>
    <m/>
    <m/>
    <s v="Sí"/>
    <s v="Sí"/>
    <n v="5"/>
    <n v="3"/>
    <n v="5"/>
    <n v="3"/>
    <n v="5"/>
    <n v="5"/>
    <n v="4"/>
    <n v="3"/>
    <n v="3"/>
    <n v="5"/>
    <m/>
    <n v="5"/>
    <n v="5"/>
    <n v="4"/>
    <n v="3"/>
    <n v="4"/>
    <s v="Sí"/>
    <n v="5"/>
    <n v="4"/>
    <s v="Facebook"/>
    <m/>
    <m/>
    <m/>
    <m/>
    <m/>
    <m/>
    <m/>
    <s v="Sí"/>
    <s v="Sí"/>
    <s v="Normal"/>
    <n v="5"/>
    <n v="5"/>
    <s v="5, muy satisfecho"/>
    <s v="Mejorado mucho"/>
    <s v="Quizá la formación en las herramientas de búsqueda."/>
  </r>
  <r>
    <m/>
    <m/>
    <s v="Ciencias Experimentales"/>
    <d v="2020-05-19T15:17:00"/>
    <s v="Otros (Universidad para mayores, títulos propios, curso de idiomas, etc)"/>
    <x v="19"/>
    <s v="Nunca"/>
    <s v="De vez en cuando (1 o 2 veces al mes)"/>
    <s v="Seguiré usando los servicios de la biblioteca con la misma frecuencia que expuse en la pregunta anterior|Solo haré uso de la biblioteca virtual y de sus recursos electrónicos"/>
    <x v="19"/>
    <s v="F. Informática"/>
    <s v="F. Ciencias Matemáticas"/>
    <m/>
    <m/>
    <m/>
    <m/>
    <m/>
    <m/>
    <s v="No"/>
    <s v="No"/>
    <m/>
    <m/>
    <n v="2"/>
    <n v="5"/>
    <n v="5"/>
    <n v="5"/>
    <n v="5"/>
    <n v="5"/>
    <n v="3"/>
    <n v="3"/>
    <m/>
    <n v="4"/>
    <n v="5"/>
    <n v="5"/>
    <n v="4"/>
    <n v="3"/>
    <s v="No"/>
    <n v="4"/>
    <m/>
    <s v="Facebook|Youtube"/>
    <m/>
    <m/>
    <m/>
    <m/>
    <m/>
    <m/>
    <m/>
    <s v="No"/>
    <s v="No"/>
    <m/>
    <n v="5"/>
    <n v="5"/>
    <s v="4, satisfecho"/>
    <s v="Mejorado"/>
    <s v="URGENTE: Todo lo que se pueda en formato electrónico. Catálogo automáticamente actualizado con facilidad máxima de búsqueda (texto libre). Descarga ad libitum o de copias controladas por código único. Gracias por todo."/>
  </r>
  <r>
    <m/>
    <m/>
    <s v="Ciencias Sociales"/>
    <d v="2020-05-19T15:15:00"/>
    <s v="Doctorado"/>
    <x v="11"/>
    <s v="Frecuentemente (1 o 2 veces por semana)"/>
    <s v="Muy frecuentemente (3 o más veces por semana)"/>
    <s v="Seguiré usando los servicios de la biblioteca con la misma frecuencia que expuse en la pregunta anterior|Creo que voy a acudir con menos frecuencia a la biblioteca y usaré más la biblioteca virtual"/>
    <x v="13"/>
    <s v="F. Derecho (Departamentos,Criminología)"/>
    <s v="F. Comercio y Turismo"/>
    <m/>
    <m/>
    <m/>
    <m/>
    <m/>
    <m/>
    <s v="No"/>
    <s v="Sí"/>
    <n v="3"/>
    <n v="5"/>
    <n v="5"/>
    <n v="5"/>
    <n v="3"/>
    <n v="3"/>
    <n v="3"/>
    <n v="3"/>
    <n v="5"/>
    <n v="5"/>
    <m/>
    <n v="5"/>
    <n v="5"/>
    <n v="5"/>
    <n v="4"/>
    <n v="4"/>
    <s v="Sí"/>
    <n v="5"/>
    <n v="3"/>
    <s v="LinkedIn"/>
    <m/>
    <m/>
    <m/>
    <m/>
    <m/>
    <m/>
    <m/>
    <s v="Sí"/>
    <s v="Sí"/>
    <m/>
    <n v="5"/>
    <n v="5"/>
    <s v="5, muy satisfecho"/>
    <s v="Mejorado"/>
    <m/>
  </r>
  <r>
    <m/>
    <m/>
    <s v="Ciencias Sociales"/>
    <d v="2020-05-19T15:15:00"/>
    <s v="Grado y doble grado"/>
    <x v="24"/>
    <s v="De vez en cuando (1 o 2 veces al mes)"/>
    <s v="Frecuentemente (1 o 2 veces por semana)"/>
    <s v="Tengo que ir necesariamente para consultar los documentos que están ubicados en la biblioteca"/>
    <x v="25"/>
    <s v="F. Ciencias Políticas y Sociología"/>
    <m/>
    <m/>
    <m/>
    <m/>
    <m/>
    <m/>
    <m/>
    <s v="Sí"/>
    <s v="Sí"/>
    <n v="1"/>
    <n v="1"/>
    <n v="1"/>
    <n v="3"/>
    <n v="5"/>
    <n v="3"/>
    <n v="5"/>
    <n v="1"/>
    <n v="2"/>
    <n v="2"/>
    <m/>
    <n v="3"/>
    <n v="2"/>
    <n v="3"/>
    <n v="3"/>
    <n v="2"/>
    <s v="No"/>
    <n v="3"/>
    <n v="3"/>
    <s v="Twitter|Youtube|Instagram"/>
    <m/>
    <m/>
    <m/>
    <m/>
    <m/>
    <m/>
    <m/>
    <s v="No"/>
    <s v="No"/>
    <m/>
    <n v="3"/>
    <n v="4"/>
    <s v="3, normal"/>
    <s v="Igual"/>
    <m/>
  </r>
  <r>
    <m/>
    <m/>
    <s v="Ciencias Experimentales"/>
    <d v="2020-05-19T15:13:00"/>
    <s v="Grado y doble grado"/>
    <x v="8"/>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x v="12"/>
    <s v="F. Ciencias Físicas"/>
    <m/>
    <m/>
    <m/>
    <m/>
    <m/>
    <m/>
    <m/>
    <s v="Sí"/>
    <s v="Sí"/>
    <n v="3"/>
    <n v="1"/>
    <n v="1"/>
    <n v="3"/>
    <n v="5"/>
    <n v="5"/>
    <n v="5"/>
    <n v="1"/>
    <n v="4"/>
    <n v="4"/>
    <m/>
    <n v="3"/>
    <n v="4"/>
    <n v="3"/>
    <n v="3"/>
    <n v="4"/>
    <s v="Sí"/>
    <n v="4"/>
    <n v="3"/>
    <s v="No uso ninguna red social"/>
    <m/>
    <m/>
    <m/>
    <m/>
    <m/>
    <m/>
    <m/>
    <s v="Sí"/>
    <s v="Sí"/>
    <s v="Útil"/>
    <n v="4"/>
    <n v="4"/>
    <s v="4, satisfecho"/>
    <s v="Mejorado"/>
    <m/>
  </r>
  <r>
    <m/>
    <m/>
    <s v="Humanidades"/>
    <d v="2020-05-19T15:13:00"/>
    <s v="Máster"/>
    <x v="5"/>
    <s v="Solo en época de exámenes"/>
    <s v="Solo en época de exámenes"/>
    <s v="Tengo que ir necesariamente para consultar los documentos que están ubicados en la biblioteca"/>
    <x v="6"/>
    <s v="F. Filología (Clásicas o General)"/>
    <s v="F. Psicología"/>
    <m/>
    <m/>
    <m/>
    <m/>
    <m/>
    <m/>
    <s v="Sí"/>
    <s v="Sí"/>
    <n v="4"/>
    <n v="1"/>
    <n v="3"/>
    <n v="4"/>
    <n v="5"/>
    <n v="3"/>
    <n v="2"/>
    <n v="1"/>
    <n v="1"/>
    <n v="4"/>
    <m/>
    <n v="3"/>
    <n v="4"/>
    <n v="3"/>
    <n v="3"/>
    <n v="3"/>
    <s v="No"/>
    <n v="3"/>
    <n v="3"/>
    <s v="Facebook|Youtube"/>
    <m/>
    <m/>
    <m/>
    <m/>
    <m/>
    <m/>
    <m/>
    <s v="No"/>
    <s v="No"/>
    <m/>
    <n v="4"/>
    <n v="4"/>
    <s v="4, satisfecho"/>
    <s v="Mejorado"/>
    <s v="En la biblioteca de Filología es donde he recibido el mejor trato y orientación. Eso debería suceder en todas las bibliotecas y no solo en una. Para los alumnos que somos extranjeros y no conocemos ni que hay un curso de uso de la biblioteca, deberían orientarnos con paciencia e informarnos de dicho curso.Gracias."/>
  </r>
  <r>
    <m/>
    <m/>
    <s v="Ciencias Experimentales"/>
    <d v="2020-05-19T15:13:00"/>
    <s v="Doctorado"/>
    <x v="27"/>
    <s v="Muy frecuentemente (3 o más veces por semana)"/>
    <s v="De vez en cuando (1 o 2 veces al mes)"/>
    <s v="Seguiré usando los servicios de la biblioteca con la misma frecuencia que expuse en la pregunta anterior"/>
    <x v="29"/>
    <s v="F. Bellas Artes"/>
    <s v="F. Ciencias de la Información"/>
    <m/>
    <m/>
    <m/>
    <m/>
    <m/>
    <m/>
    <s v="Sí"/>
    <s v="Sí"/>
    <n v="5"/>
    <n v="5"/>
    <n v="5"/>
    <m/>
    <m/>
    <m/>
    <m/>
    <m/>
    <n v="3"/>
    <n v="4"/>
    <m/>
    <n v="5"/>
    <n v="5"/>
    <n v="5"/>
    <n v="5"/>
    <n v="5"/>
    <s v="Sí"/>
    <n v="5"/>
    <n v="5"/>
    <m/>
    <m/>
    <m/>
    <m/>
    <m/>
    <m/>
    <m/>
    <m/>
    <s v="No"/>
    <s v="No"/>
    <m/>
    <n v="5"/>
    <n v="2"/>
    <s v="5, muy satisfecho"/>
    <s v="Mejorado"/>
    <m/>
  </r>
  <r>
    <m/>
    <m/>
    <s v="Ciencias de la Salud"/>
    <d v="2020-05-19T15:13:00"/>
    <s v="Otros (Universidad para mayores, títulos propios, curso de idiomas, etc)"/>
    <x v="23"/>
    <s v="Nunca"/>
    <s v="De vez en cuando (1 o 2 veces al mes)"/>
    <s v="Seguiré usando los servicios de la biblioteca con la misma frecuencia que expuse en la pregunta anterior"/>
    <x v="24"/>
    <m/>
    <m/>
    <m/>
    <m/>
    <m/>
    <m/>
    <m/>
    <m/>
    <s v="No"/>
    <s v="No"/>
    <n v="2"/>
    <n v="5"/>
    <n v="5"/>
    <n v="4"/>
    <n v="5"/>
    <n v="5"/>
    <n v="5"/>
    <n v="5"/>
    <n v="5"/>
    <n v="5"/>
    <m/>
    <n v="5"/>
    <n v="5"/>
    <n v="5"/>
    <n v="5"/>
    <n v="5"/>
    <s v="Sí"/>
    <n v="5"/>
    <n v="5"/>
    <s v="Twitter|Youtube|Instagram|LinkedIn"/>
    <m/>
    <m/>
    <m/>
    <m/>
    <m/>
    <m/>
    <m/>
    <s v="Sí"/>
    <s v="Sí"/>
    <s v="Muy útil"/>
    <n v="5"/>
    <n v="5"/>
    <s v="5, muy satisfecho"/>
    <s v="Mejorado mucho"/>
    <s v="Informais puntualmente, y los cursos son muy interesantes. Gracias"/>
  </r>
  <r>
    <m/>
    <m/>
    <s v="Ciencias Sociales"/>
    <d v="2020-05-19T15:12:00"/>
    <s v="Grado y doble grado"/>
    <x v="21"/>
    <s v="De vez en cuando (1 o 2 veces al mes)"/>
    <s v="Nunca"/>
    <s v="Seguiré usando los servicios de la biblioteca con la misma frecuencia que expuse en la pregunta anterior"/>
    <x v="21"/>
    <m/>
    <m/>
    <m/>
    <m/>
    <m/>
    <m/>
    <m/>
    <m/>
    <s v="No"/>
    <s v="No"/>
    <n v="1"/>
    <n v="1"/>
    <n v="2"/>
    <n v="4"/>
    <n v="5"/>
    <n v="4"/>
    <n v="5"/>
    <n v="1"/>
    <n v="3"/>
    <n v="4"/>
    <m/>
    <n v="4"/>
    <n v="5"/>
    <n v="4"/>
    <n v="5"/>
    <n v="4"/>
    <s v="No"/>
    <n v="3"/>
    <n v="4"/>
    <s v="Twitter|Facebook|Youtube|Instagram|LinkedIn"/>
    <m/>
    <m/>
    <m/>
    <m/>
    <m/>
    <m/>
    <m/>
    <s v="No"/>
    <s v="No"/>
    <m/>
    <n v="5"/>
    <n v="5"/>
    <s v="4, satisfecho"/>
    <m/>
    <m/>
  </r>
  <r>
    <m/>
    <m/>
    <s v="Ciencias Experimentales"/>
    <d v="2020-05-19T15:11:00"/>
    <s v="Grado y doble grado"/>
    <x v="8"/>
    <s v="Frecuentemente (1 o 2 veces por semana)"/>
    <s v="Frecuentemente (1 o 2 veces por semana)"/>
    <s v="Seguiré usando los servicios de la biblioteca con la misma frecuencia que expuse en la pregunta anterior"/>
    <x v="12"/>
    <s v="Biblioteca Maria Zambrano (Filología / Derecho)"/>
    <s v="F. Derecho (Departamentos,Criminología)"/>
    <m/>
    <m/>
    <m/>
    <m/>
    <m/>
    <m/>
    <s v="Sí"/>
    <s v="Sí"/>
    <n v="3"/>
    <n v="1"/>
    <n v="2"/>
    <n v="1"/>
    <n v="5"/>
    <n v="2"/>
    <n v="5"/>
    <n v="2"/>
    <n v="2"/>
    <n v="3"/>
    <m/>
    <n v="2"/>
    <n v="4"/>
    <n v="4"/>
    <n v="1"/>
    <n v="3"/>
    <s v="No"/>
    <n v="4"/>
    <n v="5"/>
    <s v="Twitter|Youtube|Instagram"/>
    <m/>
    <m/>
    <m/>
    <m/>
    <m/>
    <m/>
    <m/>
    <s v="Sí"/>
    <s v="No"/>
    <m/>
    <n v="4"/>
    <n v="4"/>
    <s v="3, normal"/>
    <m/>
    <s v="Se debería de ampliar el tiempo de préstamo para los libros online. Se debería de poder pedir que se traigan los libros de otra biblioteca a la que pidas, igual que se puede devolver cualquier libro en cualquier biblioteca. Muchas gracias"/>
  </r>
  <r>
    <m/>
    <m/>
    <s v="Humanidades"/>
    <d v="2020-05-19T15:11:00"/>
    <s v="Grado y doble grado"/>
    <x v="7"/>
    <s v="Muy frecuentemente (3 o más veces por semana)"/>
    <s v="Muy frecuentemente (3 o más veces por semana)"/>
    <s v="Seguiré usando los servicios de la biblioteca con la misma frecuencia que expuse en la pregunta anterior"/>
    <x v="14"/>
    <s v="Biblioteca Maria Zambrano (Filología / Derecho)"/>
    <s v="F. Filología (Clásicas o General)"/>
    <m/>
    <m/>
    <m/>
    <m/>
    <m/>
    <m/>
    <s v="Sí"/>
    <s v="No"/>
    <n v="5"/>
    <n v="1"/>
    <n v="5"/>
    <n v="3"/>
    <n v="3"/>
    <n v="4"/>
    <n v="3"/>
    <n v="3"/>
    <n v="1"/>
    <n v="4"/>
    <m/>
    <n v="3"/>
    <n v="4"/>
    <n v="3"/>
    <n v="1"/>
    <n v="3"/>
    <s v="No"/>
    <n v="2"/>
    <n v="4"/>
    <s v="Youtube|Instagram"/>
    <m/>
    <m/>
    <m/>
    <m/>
    <m/>
    <m/>
    <m/>
    <s v="No"/>
    <s v="No"/>
    <m/>
    <n v="5"/>
    <n v="5"/>
    <s v="5, muy satisfecho"/>
    <s v="Empeorado"/>
    <s v="El formato de búsqueda de libros debería dejar de renovarse (osea, la forma en que se busca es la misma, pero al formato - información, dónde puedo ver ese libro en la biblioteca, etc. Suponiendo que la biblioteca cuenta con salas como la de Geografía e Historia-) básicamente porque cada vez que lo renuevan, lo complejizan más y hay que volver a aprenderse otra vez todo el sistema de búsqueda.  Por otro lado ¿existe la posibilidad de unificar los tejuelos de todas las facultades? Lo digo porque es un caos en algunas ocasiones"/>
  </r>
  <r>
    <m/>
    <m/>
    <s v="Ciencias Sociales"/>
    <d v="2020-05-19T15:11:00"/>
    <s v="Grado y doble grado"/>
    <x v="13"/>
    <s v="De vez en cuando (1 o 2 veces al mes)"/>
    <s v="De vez en cuando (1 o 2 veces al mes)"/>
    <s v="Seguiré usando los servicios de la biblioteca con la misma frecuencia que expuse en la pregunta anterior"/>
    <x v="16"/>
    <m/>
    <m/>
    <m/>
    <m/>
    <m/>
    <m/>
    <m/>
    <m/>
    <s v="Sí"/>
    <s v="Sí"/>
    <n v="2"/>
    <n v="1"/>
    <n v="1"/>
    <n v="3"/>
    <n v="5"/>
    <n v="5"/>
    <n v="5"/>
    <n v="1"/>
    <n v="1"/>
    <n v="2"/>
    <m/>
    <n v="1"/>
    <n v="5"/>
    <n v="2"/>
    <n v="3"/>
    <n v="5"/>
    <s v="No"/>
    <n v="2"/>
    <n v="5"/>
    <s v="Twitter"/>
    <m/>
    <m/>
    <m/>
    <m/>
    <m/>
    <m/>
    <m/>
    <s v="No"/>
    <s v="No"/>
    <m/>
    <n v="5"/>
    <n v="5"/>
    <s v="3, normal"/>
    <s v="Igual"/>
    <m/>
  </r>
  <r>
    <m/>
    <m/>
    <s v="Ciencias de la Salud"/>
    <d v="2020-05-19T15:11:00"/>
    <s v="Grado y doble grado"/>
    <x v="1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15"/>
    <m/>
    <m/>
    <m/>
    <m/>
    <m/>
    <m/>
    <m/>
    <m/>
    <s v="Sí"/>
    <s v="Sí"/>
    <n v="4"/>
    <n v="3"/>
    <n v="3"/>
    <m/>
    <n v="4"/>
    <n v="3"/>
    <n v="1"/>
    <n v="1"/>
    <n v="4"/>
    <n v="4"/>
    <m/>
    <n v="3"/>
    <n v="5"/>
    <n v="4"/>
    <m/>
    <n v="4"/>
    <s v="No"/>
    <n v="4"/>
    <m/>
    <s v="No uso ninguna red social"/>
    <m/>
    <m/>
    <m/>
    <m/>
    <m/>
    <m/>
    <m/>
    <s v="No"/>
    <s v="No"/>
    <m/>
    <n v="5"/>
    <n v="5"/>
    <s v="5, muy satisfecho"/>
    <m/>
    <m/>
  </r>
  <r>
    <m/>
    <m/>
    <s v="Ciencias de la Salud"/>
    <d v="2020-05-19T15:11:00"/>
    <s v="Doctorado"/>
    <x v="12"/>
    <s v="De vez en cuando (1 o 2 veces al mes)"/>
    <s v="De vez en cuando (1 o 2 veces al mes)"/>
    <s v="Creo que voy a acudir con menos frecuencia a la biblioteca y usaré más la biblioteca virtual"/>
    <x v="15"/>
    <s v="F. Comercio y Turismo"/>
    <s v="F. Ciencias de la Documentación"/>
    <m/>
    <m/>
    <m/>
    <m/>
    <m/>
    <m/>
    <s v="Sí"/>
    <s v="Sí"/>
    <n v="3"/>
    <n v="3"/>
    <n v="1"/>
    <n v="1"/>
    <n v="1"/>
    <n v="5"/>
    <n v="1"/>
    <n v="4"/>
    <n v="4"/>
    <n v="3"/>
    <m/>
    <n v="3"/>
    <n v="4"/>
    <n v="2"/>
    <n v="4"/>
    <n v="4"/>
    <s v="Sí"/>
    <n v="3"/>
    <n v="1"/>
    <s v="Instagram|LinkedIn"/>
    <m/>
    <m/>
    <m/>
    <m/>
    <m/>
    <m/>
    <m/>
    <s v="Sí"/>
    <s v="Sí"/>
    <s v="Útil"/>
    <n v="4"/>
    <n v="4"/>
    <s v="3, normal"/>
    <s v="Igual"/>
    <m/>
  </r>
  <r>
    <m/>
    <m/>
    <s v="Ciencias Experimentales"/>
    <d v="2020-05-19T15:10:00"/>
    <s v="Grado y doble grado"/>
    <x v="14"/>
    <s v="De vez en cuando (1 o 2 veces al mes)"/>
    <s v="De vez en cuando (1 o 2 veces al mes)"/>
    <s v="Seguiré usando los servicios de la biblioteca con la misma frecuencia que expuse en la pregunta anterior|Visitar otras bibliotecas"/>
    <x v="1"/>
    <m/>
    <m/>
    <s v="Etsime upm"/>
    <m/>
    <m/>
    <m/>
    <m/>
    <m/>
    <s v="No"/>
    <s v="Sí"/>
    <n v="5"/>
    <n v="3"/>
    <n v="5"/>
    <n v="4"/>
    <n v="5"/>
    <n v="4"/>
    <n v="5"/>
    <n v="3"/>
    <n v="5"/>
    <n v="5"/>
    <m/>
    <n v="5"/>
    <n v="5"/>
    <n v="5"/>
    <n v="5"/>
    <n v="5"/>
    <s v="Sí"/>
    <n v="5"/>
    <n v="5"/>
    <s v="Twitter|LinkedIn"/>
    <m/>
    <m/>
    <m/>
    <m/>
    <m/>
    <m/>
    <m/>
    <s v="Sí"/>
    <m/>
    <m/>
    <n v="5"/>
    <n v="5"/>
    <s v="5, muy satisfecho"/>
    <s v="Mejorado mucho"/>
    <s v="Creo que podría ser interesante crear un banco de apuntes."/>
  </r>
  <r>
    <m/>
    <m/>
    <s v="Humanidades"/>
    <d v="2020-05-19T15:09:00"/>
    <s v="Grado y doble grado"/>
    <x v="2"/>
    <s v="Frecuentemente (1 o 2 veces por semana)"/>
    <s v="Muy frecuentemente (3 o más veces por semana)"/>
    <s v="Seguiré usando los servicios de la biblioteca con la misma frecuencia que expuse en la pregunta anterior"/>
    <x v="2"/>
    <s v="F. Ciencias Matemáticas"/>
    <s v="F. Ciencias Biológicas"/>
    <m/>
    <m/>
    <m/>
    <m/>
    <m/>
    <m/>
    <s v="Sí"/>
    <s v="Sí"/>
    <n v="4"/>
    <n v="1"/>
    <n v="4"/>
    <n v="3"/>
    <n v="1"/>
    <n v="2"/>
    <n v="3"/>
    <n v="2"/>
    <n v="2"/>
    <n v="3"/>
    <m/>
    <n v="4"/>
    <n v="3"/>
    <n v="4"/>
    <n v="2"/>
    <n v="2"/>
    <s v="No"/>
    <n v="2"/>
    <n v="3"/>
    <s v="Youtube|Instagram"/>
    <m/>
    <m/>
    <m/>
    <m/>
    <m/>
    <m/>
    <m/>
    <s v="No"/>
    <s v="No"/>
    <m/>
    <n v="2"/>
    <n v="3"/>
    <s v="4, satisfecho"/>
    <s v="Igual"/>
    <m/>
  </r>
  <r>
    <m/>
    <m/>
    <s v="Ciencias Sociales"/>
    <d v="2020-05-19T15:08:00"/>
    <s v="Máster"/>
    <x v="1"/>
    <s v="Frecuentemente (1 o 2 veces por semana)"/>
    <s v="Frecuentemente (1 o 2 veces por semana)"/>
    <s v="Seguiré usando los servicios de la biblioteca con la misma frecuencia que expuse en la pregunta anterior"/>
    <x v="9"/>
    <s v="F. Ciencias de la Información"/>
    <s v="F. Geografía e Historia"/>
    <m/>
    <m/>
    <m/>
    <m/>
    <m/>
    <m/>
    <s v="Sí"/>
    <s v="Sí"/>
    <n v="4"/>
    <n v="4"/>
    <n v="4"/>
    <n v="3"/>
    <n v="4"/>
    <n v="3"/>
    <n v="3"/>
    <n v="3"/>
    <n v="4"/>
    <n v="4"/>
    <m/>
    <n v="4"/>
    <n v="5"/>
    <n v="4"/>
    <m/>
    <n v="4"/>
    <s v="Sí"/>
    <n v="4"/>
    <n v="4"/>
    <s v="Twitter|Instagram|LinkedIn"/>
    <m/>
    <m/>
    <m/>
    <m/>
    <m/>
    <m/>
    <m/>
    <s v="Sí"/>
    <s v="Sí"/>
    <s v="Útil"/>
    <n v="5"/>
    <n v="5"/>
    <s v="5, muy satisfecho"/>
    <s v="Mejorado"/>
    <m/>
  </r>
  <r>
    <m/>
    <m/>
    <s v="Humanidades"/>
    <d v="2020-05-19T15:08:00"/>
    <s v="Grado y doble grado"/>
    <x v="2"/>
    <s v="De vez en cuando (1 o 2 veces al mes)"/>
    <s v="De vez en cuando (1 o 2 veces al mes)"/>
    <s v="Tengo que ir necesariamente para consultar los documentos que están ubicados en la biblioteca"/>
    <x v="2"/>
    <s v="Biblioteca Maria Zambrano (Filología / Derecho)"/>
    <m/>
    <m/>
    <m/>
    <m/>
    <m/>
    <m/>
    <m/>
    <s v="Sí"/>
    <s v="Sí"/>
    <n v="4"/>
    <n v="1"/>
    <n v="3"/>
    <n v="1"/>
    <n v="4"/>
    <n v="5"/>
    <n v="3"/>
    <n v="3"/>
    <n v="5"/>
    <n v="3"/>
    <m/>
    <n v="3"/>
    <n v="4"/>
    <n v="5"/>
    <n v="3"/>
    <n v="4"/>
    <s v="No"/>
    <n v="4"/>
    <n v="4"/>
    <s v="Twitter|Instagram"/>
    <m/>
    <m/>
    <m/>
    <m/>
    <m/>
    <m/>
    <m/>
    <s v="No"/>
    <s v="No"/>
    <m/>
    <n v="5"/>
    <n v="5"/>
    <s v="4, satisfecho"/>
    <s v="Mejorado"/>
    <m/>
  </r>
  <r>
    <m/>
    <m/>
    <s v="Ciencias Sociales"/>
    <d v="2020-05-19T15:07:00"/>
    <s v="Grado y doble grado"/>
    <x v="10"/>
    <s v="Muy frecuentemente (3 o más veces por semana)"/>
    <s v="Muy frecuentemente (3 o más veces por semana)"/>
    <s v="Creo que voy a acudir con menos frecuencia a la biblioteca y usaré más la biblioteca virtual"/>
    <x v="8"/>
    <s v="F. Derecho (Departamentos,Criminología)"/>
    <s v="F. Filosofía"/>
    <m/>
    <m/>
    <m/>
    <m/>
    <m/>
    <m/>
    <s v="Sí"/>
    <s v="Sí"/>
    <n v="4"/>
    <n v="3"/>
    <n v="5"/>
    <n v="4"/>
    <n v="3"/>
    <n v="5"/>
    <n v="1"/>
    <n v="1"/>
    <n v="5"/>
    <n v="5"/>
    <m/>
    <n v="5"/>
    <n v="5"/>
    <n v="5"/>
    <n v="5"/>
    <m/>
    <s v="Sí"/>
    <n v="5"/>
    <n v="5"/>
    <s v="Twitter|Instagram"/>
    <m/>
    <m/>
    <m/>
    <m/>
    <m/>
    <m/>
    <m/>
    <s v="Sí"/>
    <s v="Sí"/>
    <s v="Muy útil"/>
    <n v="5"/>
    <n v="5"/>
    <s v="5, muy satisfecho"/>
    <s v="Mejorado mucho"/>
    <m/>
  </r>
  <r>
    <m/>
    <m/>
    <s v="Ciencias de la Salud"/>
    <d v="2020-05-19T15:07:00"/>
    <s v="Grado y doble grado"/>
    <x v="22"/>
    <s v="Frecuentemente (1 o 2 veces por semana)"/>
    <s v="Solo en época de exámenes"/>
    <s v="Creo que voy a acudir con menos frecuencia a la biblioteca y usaré más la biblioteca virtual|Procuraré buscar la información que necesito fuera de la biblioteca"/>
    <x v="22"/>
    <s v="F. Óptica y Optometría"/>
    <s v="F. Óptica y Optometría"/>
    <s v="Biblioteca CRAI de la Universidad de Alcalá"/>
    <m/>
    <m/>
    <m/>
    <m/>
    <m/>
    <s v="No"/>
    <s v="Sí"/>
    <n v="2"/>
    <n v="1"/>
    <n v="1"/>
    <n v="4"/>
    <n v="5"/>
    <n v="5"/>
    <n v="5"/>
    <n v="5"/>
    <n v="3"/>
    <n v="4"/>
    <m/>
    <n v="3"/>
    <n v="3"/>
    <n v="3"/>
    <n v="3"/>
    <n v="2"/>
    <s v="No"/>
    <n v="3"/>
    <n v="3"/>
    <s v="Youtube|Instagram|TikTok"/>
    <m/>
    <m/>
    <m/>
    <m/>
    <m/>
    <m/>
    <m/>
    <s v="No"/>
    <s v="No"/>
    <m/>
    <n v="4"/>
    <n v="3"/>
    <s v="4, satisfecho"/>
    <s v="Igual"/>
    <s v="La posibilidad de abrir las ventanas en las salas de estudio de la biblioteca de la facultad de óptica y optometría y/o poder bajar los estores que hay, ya que se encuentran enrollados y sujetos por bridas."/>
  </r>
  <r>
    <m/>
    <m/>
    <s v="Ciencias Sociales"/>
    <d v="2020-05-19T15:07:00"/>
    <s v="Grado y doble grado"/>
    <x v="21"/>
    <s v="Frecuentemente (1 o 2 veces por semana)"/>
    <s v="De vez en cuando (1 o 2 veces al mes)"/>
    <s v="Creo que voy a acudir con menos frecuencia a la biblioteca y usaré más la biblioteca virtual|Tengo que ir necesariamente para consultar los documentos que están ubicados en la biblioteca"/>
    <x v="21"/>
    <m/>
    <m/>
    <m/>
    <m/>
    <m/>
    <m/>
    <m/>
    <m/>
    <s v="No"/>
    <s v="No"/>
    <n v="2"/>
    <n v="2"/>
    <n v="3"/>
    <n v="1"/>
    <n v="4"/>
    <n v="4"/>
    <n v="4"/>
    <n v="4"/>
    <n v="2"/>
    <n v="3"/>
    <m/>
    <n v="4"/>
    <n v="4"/>
    <n v="3"/>
    <n v="3"/>
    <n v="3"/>
    <s v="No"/>
    <n v="4"/>
    <n v="3"/>
    <s v="Twitter|Instagram"/>
    <m/>
    <m/>
    <m/>
    <m/>
    <m/>
    <m/>
    <m/>
    <s v="No"/>
    <s v="No"/>
    <m/>
    <n v="3"/>
    <n v="3"/>
    <s v="3, normal"/>
    <s v="Igual"/>
    <m/>
  </r>
  <r>
    <m/>
    <m/>
    <s v="Ciencias de la Salud"/>
    <d v="2020-05-19T15:07:00"/>
    <s v="Grado y doble grado"/>
    <x v="23"/>
    <s v="Nunca"/>
    <s v="Muy frecuentemente (3 o más veces por semana)"/>
    <s v="Creo que voy a acudir con menos frecuencia a la biblioteca y usaré más la biblioteca virtual|Solo haré uso de la biblioteca virtual y de sus recursos electrónicos"/>
    <x v="8"/>
    <s v="F. Veterinaria"/>
    <s v="F. Filosofía"/>
    <m/>
    <m/>
    <m/>
    <m/>
    <m/>
    <m/>
    <s v="No"/>
    <s v="No"/>
    <n v="2"/>
    <n v="5"/>
    <n v="5"/>
    <n v="4"/>
    <n v="3"/>
    <n v="2"/>
    <n v="3"/>
    <n v="3"/>
    <n v="4"/>
    <n v="4"/>
    <m/>
    <n v="4"/>
    <n v="4"/>
    <n v="4"/>
    <n v="4"/>
    <n v="4"/>
    <s v="No"/>
    <n v="4"/>
    <n v="4"/>
    <s v="No uso ninguna red social"/>
    <m/>
    <m/>
    <m/>
    <m/>
    <m/>
    <m/>
    <m/>
    <s v="Sí"/>
    <s v="Sí"/>
    <s v="Muy útil"/>
    <n v="4"/>
    <n v="4"/>
    <s v="4, satisfecho"/>
    <s v="Mejorado"/>
    <m/>
  </r>
  <r>
    <m/>
    <m/>
    <s v="Humanidades"/>
    <d v="2020-05-19T15:06:00"/>
    <s v="Doctorado"/>
    <x v="6"/>
    <s v="Frecuentemente (1 o 2 veces por semana)"/>
    <s v="Nunca"/>
    <s v="Solo haré uso de la biblioteca virtual y de sus recursos electrónicos"/>
    <x v="7"/>
    <s v="F. Filología (Clásicas o General)"/>
    <s v="F. Filología (Clásicas o General)"/>
    <m/>
    <m/>
    <m/>
    <m/>
    <m/>
    <m/>
    <m/>
    <m/>
    <n v="5"/>
    <n v="5"/>
    <n v="5"/>
    <n v="5"/>
    <n v="5"/>
    <n v="5"/>
    <n v="5"/>
    <n v="5"/>
    <n v="5"/>
    <n v="5"/>
    <m/>
    <n v="5"/>
    <n v="5"/>
    <n v="5"/>
    <n v="5"/>
    <n v="5"/>
    <s v="Sí"/>
    <n v="5"/>
    <n v="5"/>
    <m/>
    <m/>
    <m/>
    <m/>
    <m/>
    <m/>
    <m/>
    <m/>
    <s v="No"/>
    <s v="No"/>
    <m/>
    <n v="5"/>
    <n v="5"/>
    <s v="5, muy satisfecho"/>
    <s v="Mejorado mucho"/>
    <m/>
  </r>
  <r>
    <m/>
    <m/>
    <s v="Humanidades"/>
    <d v="2020-05-19T15:03:00"/>
    <s v="Grado y doble grado"/>
    <x v="7"/>
    <s v="Frecuentemente (1 o 2 veces por semana)"/>
    <s v="De vez en cuando (1 o 2 veces al mes)"/>
    <s v="Seguiré usando los servicios de la biblioteca con la misma frecuencia que expuse en la pregunta anterior"/>
    <x v="14"/>
    <s v="F. Ciencias de la Información"/>
    <s v="F. Ciencias Políticas y Sociología"/>
    <s v="AECID"/>
    <m/>
    <m/>
    <m/>
    <m/>
    <m/>
    <s v="Sí"/>
    <s v="Sí"/>
    <n v="4"/>
    <n v="2"/>
    <n v="2"/>
    <n v="4"/>
    <n v="4"/>
    <n v="4"/>
    <n v="4"/>
    <n v="2"/>
    <n v="3"/>
    <n v="4"/>
    <m/>
    <n v="3"/>
    <n v="4"/>
    <n v="4"/>
    <n v="1"/>
    <n v="3"/>
    <s v="No"/>
    <n v="3"/>
    <n v="1"/>
    <s v="Youtube|Instagram"/>
    <m/>
    <m/>
    <m/>
    <m/>
    <m/>
    <m/>
    <m/>
    <s v="No"/>
    <s v="No"/>
    <m/>
    <n v="4"/>
    <n v="5"/>
    <s v="4, satisfecho"/>
    <s v="Igual"/>
    <m/>
  </r>
  <r>
    <m/>
    <m/>
    <s v="Ciencias Sociales"/>
    <d v="2020-05-19T15:03:00"/>
    <s v="Máster"/>
    <x v="13"/>
    <s v="De vez en cuando (1 o 2 veces al mes)"/>
    <s v="Nunca"/>
    <s v="Tengo que ir necesariamente para consultar los documentos que están ubicados en la biblioteca"/>
    <x v="16"/>
    <s v="F. Filología (Clásicas o General)"/>
    <s v="F. Filosofía"/>
    <m/>
    <m/>
    <m/>
    <m/>
    <m/>
    <m/>
    <s v="No"/>
    <s v="Sí"/>
    <n v="4"/>
    <n v="3"/>
    <n v="2"/>
    <n v="2"/>
    <n v="2"/>
    <n v="5"/>
    <n v="5"/>
    <n v="3"/>
    <n v="3"/>
    <n v="3"/>
    <m/>
    <n v="3"/>
    <n v="2"/>
    <n v="2"/>
    <n v="2"/>
    <n v="4"/>
    <s v="No"/>
    <n v="3"/>
    <n v="2"/>
    <s v="Instagram|Wechat"/>
    <m/>
    <m/>
    <m/>
    <m/>
    <m/>
    <m/>
    <m/>
    <s v="No"/>
    <s v="No"/>
    <m/>
    <n v="5"/>
    <n v="5"/>
    <s v="3, normal"/>
    <s v="Mejorado"/>
    <m/>
  </r>
  <r>
    <m/>
    <m/>
    <s v=""/>
    <d v="2020-05-19T15:03:00"/>
    <s v="Grado y doble grado"/>
    <x v="25"/>
    <s v="Frecuentemente (1 o 2 veces por semana)"/>
    <s v="De vez en cuando (1 o 2 veces al mes)"/>
    <s v="Seguiré usando los servicios de la biblioteca con la misma frecuencia que expuse en la pregunta anterior"/>
    <x v="9"/>
    <s v="Biblioteca Maria Zambrano (Filología / Derecho)"/>
    <m/>
    <m/>
    <m/>
    <m/>
    <m/>
    <m/>
    <m/>
    <s v="Sí"/>
    <s v="Sí"/>
    <n v="1"/>
    <n v="1"/>
    <n v="4"/>
    <n v="2"/>
    <n v="5"/>
    <n v="5"/>
    <n v="3"/>
    <n v="5"/>
    <n v="3"/>
    <n v="3"/>
    <m/>
    <n v="4"/>
    <n v="4"/>
    <n v="4"/>
    <n v="3"/>
    <n v="5"/>
    <s v="No"/>
    <n v="4"/>
    <n v="3"/>
    <s v="Youtube|Instagram"/>
    <m/>
    <m/>
    <m/>
    <m/>
    <m/>
    <m/>
    <m/>
    <s v="No"/>
    <s v="No"/>
    <m/>
    <n v="4"/>
    <n v="5"/>
    <s v="4, satisfecho"/>
    <s v="Igual"/>
    <m/>
  </r>
  <r>
    <m/>
    <m/>
    <s v="Ciencias Experimentales"/>
    <d v="2020-05-19T15:02:00"/>
    <s v="Grado y doble grado"/>
    <x v="16"/>
    <s v="Muy frecuentemente (3 o más veces por semana)"/>
    <s v="De vez en cuando (1 o 2 veces al mes)"/>
    <s v="Creo que voy a acudir con menos frecuencia a la biblioteca y usaré más la biblioteca virtual"/>
    <x v="17"/>
    <s v="Biblioteca Maria Zambrano (Filología / Derecho)"/>
    <s v="F. Ciencias Biológicas"/>
    <m/>
    <m/>
    <m/>
    <m/>
    <m/>
    <m/>
    <s v="Sí"/>
    <s v="Sí"/>
    <n v="5"/>
    <n v="1"/>
    <n v="1"/>
    <n v="1"/>
    <n v="5"/>
    <n v="3"/>
    <n v="1"/>
    <n v="1"/>
    <n v="4"/>
    <n v="5"/>
    <m/>
    <n v="5"/>
    <n v="5"/>
    <n v="4"/>
    <n v="5"/>
    <n v="5"/>
    <s v="No"/>
    <n v="5"/>
    <n v="4"/>
    <s v="Twitter|Youtube|Instagram"/>
    <m/>
    <m/>
    <m/>
    <m/>
    <m/>
    <m/>
    <m/>
    <s v="No"/>
    <s v="No"/>
    <m/>
    <n v="5"/>
    <n v="5"/>
    <s v="5, muy satisfecho"/>
    <s v="Igual"/>
    <m/>
  </r>
  <r>
    <m/>
    <m/>
    <s v="Ciencias Sociales"/>
    <d v="2020-05-19T15:02:00"/>
    <s v="Grado y doble grado"/>
    <x v="10"/>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8"/>
    <s v="Biblioteca Maria Zambrano (Filología / Derecho)"/>
    <s v="Biblioteca Maria Zambrano (Filología / Derecho)"/>
    <m/>
    <m/>
    <m/>
    <m/>
    <m/>
    <m/>
    <s v="Sí"/>
    <s v="Sí"/>
    <n v="5"/>
    <n v="3"/>
    <n v="4"/>
    <n v="3"/>
    <n v="4"/>
    <n v="5"/>
    <n v="5"/>
    <n v="2"/>
    <n v="3"/>
    <n v="4"/>
    <m/>
    <n v="3"/>
    <n v="5"/>
    <n v="4"/>
    <n v="4"/>
    <n v="5"/>
    <s v="No"/>
    <n v="4"/>
    <n v="3"/>
    <s v="Facebook|Instagram"/>
    <m/>
    <m/>
    <m/>
    <m/>
    <m/>
    <m/>
    <m/>
    <s v="No"/>
    <s v="No"/>
    <m/>
    <n v="5"/>
    <n v="4"/>
    <s v="4, satisfecho"/>
    <s v="Mejorado"/>
    <s v="Quisiera que todos los libros que estén impresos actualizado se puedan encontrar en formato de libro electrónico. Muchas veces cuando se publica un libro nuevo en la biblioteca solo tienen 2 ejemplares y no se puede encontrar el libro electrónico. Como sujerencia si pueden decirle a las editoriales que permita a los estudiantes acceder al libro vía online."/>
  </r>
  <r>
    <m/>
    <m/>
    <s v="Ciencias Sociales"/>
    <d v="2020-05-19T15:00:00"/>
    <s v="Grado y doble grado"/>
    <x v="13"/>
    <s v="Nunca"/>
    <s v="Nunca"/>
    <s v="Solo haré uso de la biblioteca virtual y de sus recursos electrónicos"/>
    <x v="16"/>
    <m/>
    <m/>
    <m/>
    <m/>
    <m/>
    <m/>
    <m/>
    <m/>
    <s v="No"/>
    <s v="No"/>
    <n v="1"/>
    <n v="1"/>
    <n v="2"/>
    <n v="1"/>
    <n v="1"/>
    <n v="3"/>
    <n v="5"/>
    <n v="1"/>
    <n v="2"/>
    <n v="2"/>
    <m/>
    <n v="3"/>
    <n v="3"/>
    <n v="2"/>
    <n v="4"/>
    <n v="4"/>
    <s v="No"/>
    <n v="4"/>
    <n v="3"/>
    <s v="Instagram"/>
    <m/>
    <m/>
    <m/>
    <m/>
    <m/>
    <m/>
    <m/>
    <s v="No"/>
    <s v="No"/>
    <m/>
    <n v="3"/>
    <n v="3"/>
    <s v="3, normal"/>
    <s v="Igual"/>
    <m/>
  </r>
  <r>
    <m/>
    <m/>
    <s v="Ciencias Sociales"/>
    <d v="2020-05-19T15:00:00"/>
    <s v="Doctorado"/>
    <x v="1"/>
    <s v="Frecuentemente (1 o 2 veces por semana)"/>
    <s v="Muy frecuentemente (3 o más veces por semana)"/>
    <s v="Seguiré usando los servicios de la biblioteca con la misma frecuencia que expuse en la pregunta anterior"/>
    <x v="9"/>
    <s v="F. Ciencias Económicas y Empresariales"/>
    <s v="Biblioteca Maria Zambrano (Filología / Derecho)"/>
    <s v="MAEC, Biblioteca Eugenio Trias"/>
    <m/>
    <m/>
    <m/>
    <m/>
    <m/>
    <s v="Sí"/>
    <s v="Sí"/>
    <n v="4"/>
    <n v="4"/>
    <n v="4"/>
    <n v="4"/>
    <n v="3"/>
    <n v="5"/>
    <n v="2"/>
    <n v="4"/>
    <n v="3"/>
    <n v="4"/>
    <m/>
    <n v="3"/>
    <n v="5"/>
    <n v="4"/>
    <n v="3"/>
    <n v="3"/>
    <s v="Sí"/>
    <n v="4"/>
    <n v="3"/>
    <s v="Twitter|Facebook|Youtube|Instagram"/>
    <m/>
    <m/>
    <m/>
    <m/>
    <m/>
    <m/>
    <m/>
    <s v="Sí"/>
    <s v="Sí"/>
    <s v="Muy útil"/>
    <n v="4"/>
    <n v="4"/>
    <s v="4, satisfecho"/>
    <s v="Igual"/>
    <s v="Convendria tener mas licencias para acceder a los documento de plataformas como Jstor, pues resulta muy restringido el acceso para muchos documentos que alli se consiguen"/>
  </r>
  <r>
    <m/>
    <m/>
    <s v="Ciencias Sociales"/>
    <d v="2020-05-19T15:00:00"/>
    <s v="Máster"/>
    <x v="13"/>
    <s v="Frecuentemente (1 o 2 veces por semana)"/>
    <s v="Frecuentemente (1 o 2 veces por semana)"/>
    <s v="Seguiré usando los servicios de la biblioteca con la misma frecuencia que expuse en la pregunta anterior"/>
    <x v="16"/>
    <m/>
    <m/>
    <m/>
    <m/>
    <m/>
    <m/>
    <m/>
    <m/>
    <s v="No"/>
    <s v="No"/>
    <n v="5"/>
    <n v="5"/>
    <n v="5"/>
    <n v="5"/>
    <n v="5"/>
    <n v="5"/>
    <n v="5"/>
    <n v="5"/>
    <n v="5"/>
    <n v="5"/>
    <m/>
    <n v="5"/>
    <n v="5"/>
    <n v="5"/>
    <n v="5"/>
    <n v="5"/>
    <s v="Sí"/>
    <n v="5"/>
    <n v="5"/>
    <s v="Twitter|Youtube|Instagram"/>
    <m/>
    <m/>
    <m/>
    <m/>
    <m/>
    <m/>
    <m/>
    <s v="No"/>
    <s v="No"/>
    <m/>
    <n v="3"/>
    <n v="3"/>
    <s v="5, muy satisfecho"/>
    <s v="Mejorado mucho"/>
    <m/>
  </r>
  <r>
    <m/>
    <m/>
    <s v="Humanidades"/>
    <d v="2020-05-19T15:00:00"/>
    <s v="Grado y doble grado"/>
    <x v="2"/>
    <s v="De vez en cuando (1 o 2 veces al mes)"/>
    <s v="Frecuentemente (1 o 2 veces por semana)"/>
    <s v="Seguiré usando los servicios de la biblioteca con la misma frecuencia que expuse en la pregunta anterior"/>
    <x v="15"/>
    <s v="F. Medicina"/>
    <s v="F. Educación - Centro de Formación del Profesorado"/>
    <m/>
    <m/>
    <m/>
    <m/>
    <m/>
    <m/>
    <s v="Sí"/>
    <s v="Sí"/>
    <n v="3"/>
    <n v="4"/>
    <n v="4"/>
    <n v="3"/>
    <n v="4"/>
    <n v="5"/>
    <n v="5"/>
    <n v="4"/>
    <n v="4"/>
    <n v="4"/>
    <m/>
    <n v="4"/>
    <n v="5"/>
    <n v="4"/>
    <n v="1"/>
    <n v="3"/>
    <s v="No"/>
    <n v="4"/>
    <n v="3"/>
    <s v="Facebook"/>
    <m/>
    <m/>
    <m/>
    <m/>
    <m/>
    <m/>
    <m/>
    <s v="No"/>
    <s v="No"/>
    <m/>
    <n v="5"/>
    <n v="5"/>
    <s v="4, satisfecho"/>
    <s v="Mejorado"/>
    <m/>
  </r>
  <r>
    <m/>
    <m/>
    <s v="Ciencias de la Salud"/>
    <d v="2020-05-19T15:00:00"/>
    <s v="Grado y doble grado"/>
    <x v="12"/>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8"/>
    <s v="F. Psicología"/>
    <s v="F. Geografía e Historia"/>
    <m/>
    <m/>
    <m/>
    <m/>
    <m/>
    <m/>
    <s v="Sí"/>
    <s v="Sí"/>
    <n v="4"/>
    <n v="3"/>
    <n v="3"/>
    <n v="2"/>
    <n v="5"/>
    <n v="5"/>
    <n v="4"/>
    <n v="3"/>
    <n v="4"/>
    <n v="4"/>
    <m/>
    <n v="4"/>
    <n v="5"/>
    <n v="5"/>
    <n v="3"/>
    <n v="4"/>
    <s v="No"/>
    <n v="5"/>
    <n v="5"/>
    <s v="Instagram"/>
    <m/>
    <m/>
    <m/>
    <m/>
    <m/>
    <m/>
    <m/>
    <s v="No"/>
    <s v="No"/>
    <m/>
    <n v="4"/>
    <n v="5"/>
    <s v="5, muy satisfecho"/>
    <s v="Mejorado mucho"/>
    <m/>
  </r>
  <r>
    <m/>
    <m/>
    <s v="Humanidades"/>
    <d v="2020-05-19T14:59:00"/>
    <s v="Máster"/>
    <x v="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3"/>
    <s v="Biblioteca Maria Zambrano (Filología / Derecho)"/>
    <s v="F. Geografía e Historia"/>
    <s v="UNED"/>
    <m/>
    <m/>
    <m/>
    <m/>
    <m/>
    <s v="No"/>
    <s v="Sí"/>
    <n v="4"/>
    <n v="3"/>
    <n v="2"/>
    <n v="3"/>
    <n v="5"/>
    <n v="5"/>
    <n v="3"/>
    <n v="1"/>
    <n v="5"/>
    <n v="5"/>
    <m/>
    <n v="3"/>
    <n v="5"/>
    <n v="5"/>
    <n v="5"/>
    <n v="5"/>
    <s v="Sí"/>
    <n v="4"/>
    <n v="2"/>
    <s v="Youtube|Instagram"/>
    <m/>
    <m/>
    <m/>
    <m/>
    <m/>
    <m/>
    <m/>
    <s v="No"/>
    <s v="No"/>
    <m/>
    <n v="5"/>
    <n v="5"/>
    <s v="5, muy satisfecho"/>
    <s v="Mejorado"/>
    <m/>
  </r>
  <r>
    <m/>
    <m/>
    <s v="Humanidades"/>
    <d v="2020-05-19T14:59:00"/>
    <s v="Grado y doble grado"/>
    <x v="3"/>
    <s v="De vez en cuando (1 o 2 veces al mes)"/>
    <s v="Nunca"/>
    <s v="Seguiré usando los servicios de la biblioteca con la misma frecuencia que expuse en la pregunta anterior"/>
    <x v="3"/>
    <s v="F. Ciencias de la Información"/>
    <m/>
    <m/>
    <m/>
    <m/>
    <m/>
    <m/>
    <m/>
    <s v="No"/>
    <s v="Sí"/>
    <n v="2"/>
    <n v="1"/>
    <n v="2"/>
    <n v="3"/>
    <n v="5"/>
    <n v="5"/>
    <n v="5"/>
    <n v="3"/>
    <n v="2"/>
    <n v="2"/>
    <m/>
    <n v="3"/>
    <n v="5"/>
    <n v="4"/>
    <n v="1"/>
    <n v="3"/>
    <s v="Sí"/>
    <n v="4"/>
    <n v="1"/>
    <s v="Twitter|Instagram"/>
    <m/>
    <m/>
    <m/>
    <m/>
    <m/>
    <m/>
    <m/>
    <s v="No"/>
    <s v="No"/>
    <m/>
    <n v="5"/>
    <n v="5"/>
    <s v="5, muy satisfecho"/>
    <s v="Igual"/>
    <m/>
  </r>
  <r>
    <m/>
    <m/>
    <s v="Humanidades"/>
    <d v="2020-05-19T14:58:00"/>
    <s v="Grado y doble grado"/>
    <x v="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24"/>
    <m/>
    <m/>
    <m/>
    <m/>
    <m/>
    <m/>
    <m/>
    <m/>
    <s v="Sí"/>
    <s v="Sí"/>
    <n v="4"/>
    <n v="2"/>
    <n v="2"/>
    <n v="1"/>
    <n v="5"/>
    <n v="5"/>
    <n v="3"/>
    <n v="1"/>
    <n v="5"/>
    <n v="4"/>
    <m/>
    <n v="3"/>
    <n v="5"/>
    <n v="3"/>
    <n v="3"/>
    <n v="4"/>
    <s v="Sí"/>
    <n v="3"/>
    <n v="3"/>
    <s v="Facebook|Youtube|Instagram"/>
    <m/>
    <m/>
    <m/>
    <m/>
    <m/>
    <m/>
    <m/>
    <s v="Sí"/>
    <s v="Sí"/>
    <s v="Útil"/>
    <n v="5"/>
    <n v="5"/>
    <s v="5, muy satisfecho"/>
    <s v="Igual"/>
    <m/>
  </r>
  <r>
    <m/>
    <m/>
    <s v="Ciencias de la Salud"/>
    <d v="2020-05-19T14:57:00"/>
    <s v="Grado y doble grado"/>
    <x v="15"/>
    <s v="Solo en época de exámenes"/>
    <s v="De vez en cuando (1 o 2 veces al mes)"/>
    <s v="Seguiré usando los servicios de la biblioteca con la misma frecuencia que expuse en la pregunta anterior"/>
    <x v="5"/>
    <s v="F. Medicina"/>
    <s v="Biblioteca Maria Zambrano (Filología / Derecho)"/>
    <s v="Biblioteca León Tolstoi"/>
    <m/>
    <m/>
    <m/>
    <m/>
    <m/>
    <s v="No"/>
    <s v="No"/>
    <n v="1"/>
    <n v="2"/>
    <n v="1"/>
    <n v="1"/>
    <n v="5"/>
    <n v="5"/>
    <n v="5"/>
    <n v="1"/>
    <n v="3"/>
    <n v="3"/>
    <m/>
    <n v="2"/>
    <n v="4"/>
    <n v="2"/>
    <n v="3"/>
    <n v="1"/>
    <s v="No"/>
    <n v="3"/>
    <n v="3"/>
    <s v="Youtube|Instagram|Pinterest"/>
    <m/>
    <m/>
    <m/>
    <m/>
    <m/>
    <m/>
    <m/>
    <s v="No"/>
    <s v="No"/>
    <m/>
    <n v="5"/>
    <n v="4"/>
    <s v="4, satisfecho"/>
    <s v="Mejorado"/>
    <m/>
  </r>
  <r>
    <m/>
    <m/>
    <s v="Ciencias de la Salud"/>
    <d v="2020-05-19T14:57:00"/>
    <s v="Grado y doble grado"/>
    <x v="4"/>
    <s v="De vez en cuando (1 o 2 veces al mes)"/>
    <s v="Frecuentemente (1 o 2 veces por semana)"/>
    <s v="Seguiré usando los servicios de la biblioteca con la misma frecuencia que expuse en la pregunta anterior"/>
    <x v="4"/>
    <s v="Biblioteca Maria Zambrano (Filología / Derecho)"/>
    <m/>
    <m/>
    <m/>
    <m/>
    <m/>
    <m/>
    <m/>
    <s v="Sí"/>
    <s v="Sí"/>
    <n v="3"/>
    <n v="1"/>
    <n v="3"/>
    <n v="2"/>
    <n v="5"/>
    <n v="3"/>
    <n v="5"/>
    <n v="1"/>
    <n v="5"/>
    <n v="3"/>
    <m/>
    <n v="4"/>
    <n v="5"/>
    <n v="5"/>
    <n v="3"/>
    <n v="4"/>
    <s v="No"/>
    <n v="4"/>
    <n v="3"/>
    <s v="Twitter|Facebook|Youtube|Instagram"/>
    <m/>
    <m/>
    <m/>
    <m/>
    <m/>
    <m/>
    <m/>
    <s v="No"/>
    <s v="No"/>
    <m/>
    <n v="5"/>
    <n v="5"/>
    <s v="4, satisfecho"/>
    <s v="Mejorado"/>
    <m/>
  </r>
  <r>
    <m/>
    <m/>
    <s v="Ciencias Sociales"/>
    <d v="2020-05-19T14:57:00"/>
    <s v="Grado y doble grado"/>
    <x v="1"/>
    <s v="De vez en cuando (1 o 2 veces al mes)"/>
    <s v="De vez en cuando (1 o 2 veces al mes)"/>
    <s v="Creo que voy a acudir con menos frecuencia a la biblioteca y usaré más la biblioteca virtual"/>
    <x v="9"/>
    <s v="F. Ciencias Políticas y Sociología"/>
    <s v="F. Ciencias Políticas y Sociología"/>
    <m/>
    <m/>
    <m/>
    <m/>
    <m/>
    <m/>
    <s v="No"/>
    <s v="Sí"/>
    <n v="4"/>
    <n v="1"/>
    <n v="4"/>
    <n v="1"/>
    <n v="3"/>
    <n v="3"/>
    <n v="3"/>
    <n v="1"/>
    <n v="3"/>
    <n v="3"/>
    <m/>
    <n v="4"/>
    <n v="4"/>
    <n v="4"/>
    <n v="4"/>
    <n v="4"/>
    <s v="No"/>
    <n v="4"/>
    <n v="3"/>
    <s v="Twitter|Youtube|Instagram"/>
    <m/>
    <m/>
    <m/>
    <m/>
    <m/>
    <m/>
    <m/>
    <s v="No"/>
    <s v="No"/>
    <m/>
    <n v="4"/>
    <n v="4"/>
    <s v="4, satisfecho"/>
    <m/>
    <m/>
  </r>
  <r>
    <m/>
    <m/>
    <s v="Ciencias Experimentales"/>
    <d v="2020-05-19T14:56:00"/>
    <s v="Grado y doble grado"/>
    <x v="8"/>
    <s v="Frecuentemente (1 o 2 veces por semana)"/>
    <s v="Nunca"/>
    <s v="Seguiré usando los servicios de la biblioteca con la misma frecuencia que expuse en la pregunta anterior"/>
    <x v="12"/>
    <m/>
    <m/>
    <s v="Biblioteca pública de Segovia"/>
    <m/>
    <m/>
    <m/>
    <m/>
    <m/>
    <s v="Sí"/>
    <s v="Sí"/>
    <n v="4"/>
    <n v="1"/>
    <n v="1"/>
    <n v="5"/>
    <n v="5"/>
    <n v="4"/>
    <n v="5"/>
    <n v="1"/>
    <n v="5"/>
    <n v="5"/>
    <m/>
    <n v="3"/>
    <n v="3"/>
    <n v="3"/>
    <n v="1"/>
    <n v="5"/>
    <s v="No"/>
    <n v="3"/>
    <n v="3"/>
    <s v="Twitter|Youtube|Instagram"/>
    <m/>
    <m/>
    <m/>
    <m/>
    <m/>
    <m/>
    <m/>
    <s v="No"/>
    <s v="No"/>
    <m/>
    <n v="5"/>
    <n v="5"/>
    <s v="4, satisfecho"/>
    <s v="Igual"/>
    <m/>
  </r>
  <r>
    <m/>
    <m/>
    <s v="Ciencias de la Salud"/>
    <d v="2020-05-19T14:56:00"/>
    <s v="Doctorado"/>
    <x v="22"/>
    <s v="Frecuentemente (1 o 2 veces por semana)"/>
    <s v="Muy frecuentemente (3 o más veces por semana)"/>
    <s v="Creo que voy a acudir con menos frecuencia a la biblioteca y usaré más la biblioteca virtual"/>
    <x v="22"/>
    <s v="F. Farmacia"/>
    <s v="F. Ciencias Biológicas"/>
    <m/>
    <m/>
    <m/>
    <m/>
    <m/>
    <m/>
    <s v="No"/>
    <s v="Sí"/>
    <n v="2"/>
    <n v="5"/>
    <n v="3"/>
    <n v="1"/>
    <n v="3"/>
    <n v="4"/>
    <n v="2"/>
    <n v="2"/>
    <n v="5"/>
    <n v="5"/>
    <m/>
    <n v="5"/>
    <n v="5"/>
    <n v="3"/>
    <n v="5"/>
    <n v="4"/>
    <s v="Sí"/>
    <n v="5"/>
    <n v="3"/>
    <s v="Facebook|Youtube|Instagram"/>
    <m/>
    <m/>
    <m/>
    <m/>
    <m/>
    <m/>
    <m/>
    <s v="Sí"/>
    <s v="Sí"/>
    <s v="Muy útil"/>
    <n v="5"/>
    <n v="5"/>
    <s v="5, muy satisfecho"/>
    <s v="Mejorado mucho"/>
    <m/>
  </r>
  <r>
    <m/>
    <m/>
    <s v="Ciencias Sociales"/>
    <d v="2020-05-19T14:55:00"/>
    <s v="Grado y doble grado"/>
    <x v="13"/>
    <s v="Solo en época de exámenes"/>
    <s v="Nunca"/>
    <s v="Seguiré usando los servicios de la biblioteca con la misma frecuencia que expuse en la pregunta anterior"/>
    <x v="24"/>
    <m/>
    <m/>
    <m/>
    <m/>
    <m/>
    <m/>
    <m/>
    <m/>
    <s v="No"/>
    <s v="No"/>
    <n v="1"/>
    <n v="1"/>
    <n v="1"/>
    <n v="5"/>
    <n v="5"/>
    <n v="5"/>
    <n v="5"/>
    <n v="4"/>
    <m/>
    <m/>
    <m/>
    <m/>
    <m/>
    <m/>
    <m/>
    <m/>
    <s v="No"/>
    <m/>
    <m/>
    <s v="Twitter|Youtube|Instagram"/>
    <m/>
    <m/>
    <m/>
    <m/>
    <m/>
    <m/>
    <m/>
    <s v="No"/>
    <s v="No"/>
    <m/>
    <m/>
    <m/>
    <s v="5, muy satisfecho"/>
    <m/>
    <m/>
  </r>
  <r>
    <m/>
    <m/>
    <s v="Humanidades"/>
    <d v="2020-05-19T14:55:00"/>
    <s v="Grado y doble grado"/>
    <x v="5"/>
    <s v="Frecuentemente (1 o 2 veces por semana)"/>
    <s v="De vez en cuando (1 o 2 veces al mes)"/>
    <s v="Seguiré usando los servicios de la biblioteca con la misma frecuencia que expuse en la pregunta anterior"/>
    <x v="6"/>
    <s v="F. Ciencias Políticas y Sociología"/>
    <s v="Biblioteca Maria Zambrano (Filología / Derecho)"/>
    <m/>
    <m/>
    <m/>
    <m/>
    <m/>
    <m/>
    <s v="Sí"/>
    <s v="Sí"/>
    <n v="5"/>
    <n v="4"/>
    <n v="4"/>
    <n v="1"/>
    <n v="5"/>
    <n v="3"/>
    <n v="5"/>
    <n v="1"/>
    <n v="5"/>
    <n v="4"/>
    <m/>
    <n v="3"/>
    <n v="5"/>
    <n v="3"/>
    <n v="3"/>
    <n v="4"/>
    <s v="No"/>
    <n v="4"/>
    <n v="5"/>
    <s v="Twitter|Instagram"/>
    <m/>
    <m/>
    <m/>
    <m/>
    <m/>
    <m/>
    <m/>
    <s v="No"/>
    <s v="No"/>
    <m/>
    <n v="5"/>
    <n v="4"/>
    <s v="5, muy satisfecho"/>
    <s v="Igual"/>
    <m/>
  </r>
  <r>
    <m/>
    <m/>
    <s v="Ciencias de la Salud"/>
    <d v="2020-05-19T14:54:00"/>
    <s v="Grado y doble grado"/>
    <x v="15"/>
    <s v="De vez en cuando (1 o 2 veces al mes)"/>
    <s v="De vez en cuando (1 o 2 veces al mes)"/>
    <s v="Seguiré usando los servicios de la biblioteca con la misma frecuencia que expuse en la pregunta anterior"/>
    <x v="4"/>
    <s v="F. Enfermería, Fisioterapia y Podología"/>
    <s v="Biblioteca Maria Zambrano (Filología / Derecho)"/>
    <s v="Biblioteca CRAI"/>
    <m/>
    <m/>
    <m/>
    <m/>
    <m/>
    <s v="No"/>
    <s v="No"/>
    <n v="1"/>
    <n v="1"/>
    <n v="2"/>
    <n v="4"/>
    <n v="5"/>
    <n v="5"/>
    <n v="5"/>
    <n v="3"/>
    <n v="4"/>
    <n v="3"/>
    <m/>
    <n v="5"/>
    <n v="4"/>
    <n v="3"/>
    <n v="3"/>
    <n v="3"/>
    <s v="No"/>
    <n v="3"/>
    <n v="3"/>
    <s v="Youtube|Instagram"/>
    <m/>
    <m/>
    <m/>
    <m/>
    <m/>
    <m/>
    <m/>
    <s v="Sí"/>
    <s v="Sí"/>
    <s v="Útil"/>
    <n v="4"/>
    <n v="4"/>
    <s v="4, satisfecho"/>
    <s v="Mejorado"/>
    <m/>
  </r>
  <r>
    <m/>
    <m/>
    <s v="Ciencias de la Salud"/>
    <d v="2020-05-19T14:54:00"/>
    <s v="Doctorado"/>
    <x v="23"/>
    <s v="Nunca"/>
    <s v="De vez en cuando (1 o 2 veces al mes)"/>
    <s v="Seguiré usando los servicios de la biblioteca con la misma frecuencia que expuse en la pregunta anterior"/>
    <x v="23"/>
    <s v="F. Medicina"/>
    <s v="F. Ciencias Químicas"/>
    <m/>
    <m/>
    <m/>
    <m/>
    <m/>
    <m/>
    <s v="No"/>
    <s v="No"/>
    <n v="3"/>
    <n v="5"/>
    <n v="4"/>
    <n v="1"/>
    <n v="1"/>
    <n v="4"/>
    <n v="1"/>
    <n v="5"/>
    <n v="4"/>
    <n v="5"/>
    <m/>
    <n v="5"/>
    <n v="4"/>
    <n v="5"/>
    <n v="3"/>
    <n v="5"/>
    <s v="Sí"/>
    <n v="4"/>
    <n v="3"/>
    <s v="Facebook"/>
    <m/>
    <m/>
    <m/>
    <m/>
    <m/>
    <m/>
    <m/>
    <s v="Sí"/>
    <s v="No"/>
    <m/>
    <n v="4"/>
    <n v="5"/>
    <s v="4, satisfecho"/>
    <s v="Mejorado"/>
    <m/>
  </r>
  <r>
    <m/>
    <m/>
    <s v="Ciencias Sociales"/>
    <d v="2020-05-19T14:53:00"/>
    <s v="Grado y doble grado"/>
    <x v="13"/>
    <s v="De vez en cuando (1 o 2 veces al mes)"/>
    <s v="Nunca"/>
    <s v="Creo que voy a acudir con menos frecuencia a la biblioteca y usaré más la biblioteca virtual"/>
    <x v="16"/>
    <m/>
    <m/>
    <s v="Biblioteca Pedro Salinas. Biblioteca Iván de Vargas"/>
    <m/>
    <m/>
    <m/>
    <m/>
    <m/>
    <s v="No"/>
    <s v="Sí"/>
    <n v="3"/>
    <n v="1"/>
    <n v="1"/>
    <n v="1"/>
    <n v="4"/>
    <n v="5"/>
    <n v="4"/>
    <n v="1"/>
    <n v="4"/>
    <n v="5"/>
    <m/>
    <n v="5"/>
    <n v="5"/>
    <n v="5"/>
    <n v="5"/>
    <n v="4"/>
    <s v="No"/>
    <n v="5"/>
    <n v="4"/>
    <m/>
    <m/>
    <m/>
    <m/>
    <m/>
    <m/>
    <m/>
    <m/>
    <s v="No"/>
    <s v="No"/>
    <m/>
    <n v="5"/>
    <n v="4"/>
    <s v="4, satisfecho"/>
    <s v="Igual"/>
    <m/>
  </r>
  <r>
    <m/>
    <m/>
    <s v="Humanidades"/>
    <d v="2020-05-19T14:52:00"/>
    <s v="Máster"/>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8"/>
    <s v="F. Ciencias de la Información"/>
    <s v="F. Filología (Clásicas o General)"/>
    <m/>
    <m/>
    <m/>
    <m/>
    <m/>
    <m/>
    <s v="No"/>
    <s v="Sí"/>
    <n v="4"/>
    <n v="3"/>
    <n v="3"/>
    <n v="4"/>
    <n v="4"/>
    <n v="3"/>
    <n v="4"/>
    <n v="5"/>
    <n v="5"/>
    <n v="5"/>
    <m/>
    <n v="5"/>
    <n v="5"/>
    <n v="5"/>
    <n v="5"/>
    <n v="5"/>
    <s v="Sí"/>
    <m/>
    <n v="5"/>
    <s v="Twitter|Facebook|Youtube|Instagram|LinkedIn"/>
    <m/>
    <m/>
    <m/>
    <m/>
    <m/>
    <m/>
    <m/>
    <s v="Sí"/>
    <s v="No"/>
    <m/>
    <n v="5"/>
    <n v="5"/>
    <s v="5, muy satisfecho"/>
    <s v="Mejorado"/>
    <m/>
  </r>
  <r>
    <m/>
    <m/>
    <s v="Humanidades"/>
    <d v="2020-05-19T14:51:00"/>
    <s v="Máster"/>
    <x v="7"/>
    <s v="De vez en cuando (1 o 2 veces al mes)"/>
    <s v="Frecuentemente (1 o 2 veces por semana)"/>
    <s v="Tengo que ir necesariamente para consultar los documentos que están ubicados en la biblioteca"/>
    <x v="14"/>
    <m/>
    <m/>
    <s v="Csic"/>
    <m/>
    <m/>
    <m/>
    <m/>
    <m/>
    <s v="Sí"/>
    <s v="Sí"/>
    <n v="3"/>
    <n v="4"/>
    <n v="3"/>
    <n v="2"/>
    <n v="4"/>
    <n v="3"/>
    <m/>
    <n v="3"/>
    <n v="4"/>
    <n v="2"/>
    <m/>
    <n v="3"/>
    <n v="3"/>
    <n v="3"/>
    <n v="2"/>
    <n v="3"/>
    <s v="Sí"/>
    <n v="3"/>
    <n v="3"/>
    <s v="Twitter"/>
    <m/>
    <m/>
    <m/>
    <m/>
    <m/>
    <m/>
    <m/>
    <s v="Sí"/>
    <s v="Sí"/>
    <s v="Normal"/>
    <n v="5"/>
    <n v="5"/>
    <s v="3, normal"/>
    <s v="Igual"/>
    <m/>
  </r>
  <r>
    <m/>
    <m/>
    <s v="Ciencias de la Salud"/>
    <d v="2020-05-19T14:51:00"/>
    <s v="Grado y doble grado"/>
    <x v="22"/>
    <s v="Muy frecuentemente (3 o más veces por semana)"/>
    <s v="De vez en cuando (1 o 2 veces al mes)"/>
    <s v="Seguiré usando los servicios de la biblioteca con la misma frecuencia que expuse en la pregunta anterior"/>
    <x v="22"/>
    <m/>
    <m/>
    <m/>
    <m/>
    <m/>
    <m/>
    <m/>
    <m/>
    <s v="Sí"/>
    <s v="Sí"/>
    <n v="3"/>
    <n v="2"/>
    <n v="2"/>
    <n v="1"/>
    <n v="4"/>
    <n v="5"/>
    <n v="5"/>
    <n v="2"/>
    <n v="3"/>
    <n v="5"/>
    <m/>
    <n v="5"/>
    <n v="5"/>
    <n v="3"/>
    <n v="5"/>
    <n v="4"/>
    <s v="No"/>
    <n v="3"/>
    <n v="3"/>
    <s v="Twitter|Youtube|Instagram"/>
    <m/>
    <m/>
    <m/>
    <m/>
    <m/>
    <m/>
    <m/>
    <s v="No"/>
    <s v="No"/>
    <m/>
    <n v="5"/>
    <n v="5"/>
    <s v="5, muy satisfecho"/>
    <s v="Mejorado mucho"/>
    <m/>
  </r>
  <r>
    <m/>
    <m/>
    <s v="Humanidades"/>
    <d v="2020-05-19T14:50:00"/>
    <s v="Grado y doble grado"/>
    <x v="7"/>
    <s v="Frecuentemente (1 o 2 veces por semana)"/>
    <s v="De vez en cuando (1 o 2 veces al mes)"/>
    <s v="Seguiré usando los servicios de la biblioteca con la misma frecuencia que expuse en la pregunta anterior"/>
    <x v="8"/>
    <s v="F. Geografía e Historia"/>
    <s v="F. Filología (Clásicas o General)"/>
    <m/>
    <m/>
    <m/>
    <m/>
    <m/>
    <m/>
    <s v="Sí"/>
    <m/>
    <n v="4"/>
    <n v="1"/>
    <n v="4"/>
    <n v="2"/>
    <n v="4"/>
    <n v="4"/>
    <n v="4"/>
    <n v="1"/>
    <n v="2"/>
    <n v="4"/>
    <m/>
    <n v="4"/>
    <n v="2"/>
    <n v="4"/>
    <n v="2"/>
    <n v="3"/>
    <s v="No"/>
    <n v="4"/>
    <n v="1"/>
    <s v="Twitter|Youtube|Instagram"/>
    <m/>
    <m/>
    <m/>
    <m/>
    <m/>
    <m/>
    <m/>
    <s v="No"/>
    <s v="No"/>
    <m/>
    <n v="3"/>
    <n v="1"/>
    <s v="4, satisfecho"/>
    <s v="Igual"/>
    <m/>
  </r>
  <r>
    <m/>
    <m/>
    <s v="Ciencias Sociales"/>
    <d v="2020-05-19T14:50:00"/>
    <s v="Grado y doble grado"/>
    <x v="13"/>
    <s v="De vez en cuando (1 o 2 veces al mes)"/>
    <s v="De vez en cuando (1 o 2 veces al mes)"/>
    <s v="Seguiré usando los servicios de la biblioteca con la misma frecuencia que expuse en la pregunta anterior"/>
    <x v="16"/>
    <s v="F. Bellas Artes"/>
    <m/>
    <m/>
    <m/>
    <m/>
    <m/>
    <m/>
    <m/>
    <s v="No"/>
    <s v="Sí"/>
    <n v="2"/>
    <n v="1"/>
    <n v="4"/>
    <n v="1"/>
    <n v="5"/>
    <n v="5"/>
    <n v="5"/>
    <n v="5"/>
    <n v="4"/>
    <n v="5"/>
    <m/>
    <n v="5"/>
    <n v="5"/>
    <n v="4"/>
    <n v="4"/>
    <n v="4"/>
    <s v="Sí"/>
    <n v="5"/>
    <n v="4"/>
    <s v="Twitter|Facebook|Youtube|Instagram"/>
    <m/>
    <m/>
    <m/>
    <m/>
    <m/>
    <m/>
    <m/>
    <s v="Sí"/>
    <s v="No"/>
    <m/>
    <n v="5"/>
    <n v="5"/>
    <s v="4, satisfecho"/>
    <s v="Mejorado"/>
    <m/>
  </r>
  <r>
    <m/>
    <m/>
    <s v="Ciencias Experimentales"/>
    <d v="2020-05-19T14:49:00"/>
    <s v="Grado y doble grado"/>
    <x v="1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17"/>
    <s v="Biblioteca Maria Zambrano (Filología / Derecho)"/>
    <s v="F. Ciencias Matemáticas"/>
    <m/>
    <m/>
    <m/>
    <m/>
    <m/>
    <m/>
    <s v="No"/>
    <s v="Sí"/>
    <n v="2"/>
    <n v="1"/>
    <n v="3"/>
    <n v="1"/>
    <n v="4"/>
    <n v="5"/>
    <n v="5"/>
    <n v="5"/>
    <n v="5"/>
    <n v="4"/>
    <m/>
    <n v="3"/>
    <n v="4"/>
    <n v="4"/>
    <n v="3"/>
    <n v="4"/>
    <s v="Sí"/>
    <n v="2"/>
    <n v="3"/>
    <s v="Youtube"/>
    <m/>
    <m/>
    <m/>
    <m/>
    <m/>
    <m/>
    <m/>
    <s v="Sí"/>
    <s v="No"/>
    <m/>
    <n v="5"/>
    <n v="5"/>
    <s v="4, satisfecho"/>
    <s v="Empeorado"/>
    <s v="Hay que renovar los portatiles de préstamo con urgencia e implementar medidas que aseguren el silencio en las salas de estudio"/>
  </r>
  <r>
    <m/>
    <m/>
    <s v="Ciencias de la Salud"/>
    <d v="2020-05-19T14:48:00"/>
    <s v="Grado y doble grado"/>
    <x v="4"/>
    <s v="Muy frecuentemente (3 o más veces por semana)"/>
    <s v="De vez en cuando (1 o 2 veces al mes)"/>
    <s v="Creo que voy a acudir con menos frecuencia a la biblioteca y usaré más la biblioteca virtual"/>
    <x v="5"/>
    <s v="F. Medicina"/>
    <s v="F. Odontología"/>
    <m/>
    <m/>
    <m/>
    <m/>
    <m/>
    <m/>
    <s v="No"/>
    <s v="Sí"/>
    <n v="2"/>
    <n v="2"/>
    <n v="4"/>
    <n v="4"/>
    <n v="5"/>
    <n v="4"/>
    <n v="5"/>
    <n v="1"/>
    <n v="4"/>
    <n v="5"/>
    <m/>
    <n v="5"/>
    <n v="5"/>
    <n v="4"/>
    <n v="3"/>
    <n v="4"/>
    <s v="No"/>
    <n v="4"/>
    <n v="4"/>
    <s v="Instagram"/>
    <m/>
    <m/>
    <m/>
    <m/>
    <m/>
    <m/>
    <m/>
    <s v="Sí"/>
    <s v="Sí"/>
    <s v="Útil"/>
    <n v="5"/>
    <n v="5"/>
    <s v="5, muy satisfecho"/>
    <s v="Mejorado"/>
    <m/>
  </r>
  <r>
    <m/>
    <m/>
    <s v="Ciencias Experimentales"/>
    <d v="2020-05-19T14:48:00"/>
    <s v="Grado y doble grado"/>
    <x v="26"/>
    <s v="De vez en cuando (1 o 2 veces al mes)"/>
    <s v="De vez en cuando (1 o 2 veces al mes)"/>
    <s v="Seguiré usando los servicios de la biblioteca con la misma frecuencia que expuse en la pregunta anterior"/>
    <x v="26"/>
    <s v="Biblioteca Maria Zambrano (Filología / Derecho)"/>
    <m/>
    <m/>
    <m/>
    <m/>
    <m/>
    <m/>
    <m/>
    <s v="Sí"/>
    <s v="Sí"/>
    <n v="2"/>
    <n v="1"/>
    <n v="1"/>
    <n v="1"/>
    <n v="5"/>
    <n v="5"/>
    <n v="5"/>
    <n v="1"/>
    <n v="3"/>
    <n v="5"/>
    <m/>
    <n v="3"/>
    <n v="4"/>
    <n v="4"/>
    <n v="3"/>
    <n v="4"/>
    <s v="No"/>
    <n v="4"/>
    <n v="3"/>
    <s v="Twitter"/>
    <m/>
    <m/>
    <m/>
    <m/>
    <m/>
    <m/>
    <m/>
    <s v="No"/>
    <s v="No"/>
    <m/>
    <n v="4"/>
    <n v="4"/>
    <s v="4, satisfecho"/>
    <s v="Igual"/>
    <m/>
  </r>
  <r>
    <m/>
    <m/>
    <s v="Ciencias de la Salud"/>
    <d v="2020-05-19T14:47:00"/>
    <s v="Grado y doble grado"/>
    <x v="22"/>
    <s v="De vez en cuando (1 o 2 veces al mes)"/>
    <s v="Solo en época de exámenes"/>
    <s v="Seguiré usando los servicios de la biblioteca con la misma frecuencia que expuse en la pregunta anterior"/>
    <x v="22"/>
    <s v="F. Medicina"/>
    <s v="F. Comercio y Turismo"/>
    <m/>
    <m/>
    <m/>
    <m/>
    <m/>
    <m/>
    <s v="Sí"/>
    <s v="Sí"/>
    <n v="3"/>
    <n v="1"/>
    <n v="3"/>
    <n v="1"/>
    <n v="5"/>
    <n v="2"/>
    <n v="5"/>
    <n v="1"/>
    <n v="5"/>
    <n v="5"/>
    <m/>
    <n v="3"/>
    <n v="5"/>
    <n v="4"/>
    <n v="3"/>
    <n v="4"/>
    <s v="No"/>
    <n v="4"/>
    <n v="3"/>
    <s v="Twitter|Youtube|Instagram"/>
    <m/>
    <m/>
    <m/>
    <m/>
    <m/>
    <m/>
    <m/>
    <s v="No"/>
    <s v="No"/>
    <m/>
    <n v="5"/>
    <n v="5"/>
    <s v="5, muy satisfecho"/>
    <s v="Igual"/>
    <m/>
  </r>
  <r>
    <m/>
    <m/>
    <s v="Ciencias Sociales"/>
    <d v="2020-05-19T14:47:00"/>
    <s v="Grado y doble grado"/>
    <x v="10"/>
    <s v="Frecuentemente (1 o 2 veces por semana)"/>
    <s v="Frecuentemente (1 o 2 veces por semana)"/>
    <s v="Seguiré usando los servicios de la biblioteca con la misma frecuencia que expuse en la pregunta anterior"/>
    <x v="8"/>
    <s v="F. Filosofía"/>
    <s v="F. Derecho (Departamentos,Criminología)"/>
    <m/>
    <m/>
    <m/>
    <m/>
    <m/>
    <m/>
    <s v="Sí"/>
    <s v="Sí"/>
    <n v="5"/>
    <n v="2"/>
    <n v="5"/>
    <n v="5"/>
    <n v="4"/>
    <n v="3"/>
    <n v="4"/>
    <n v="2"/>
    <n v="3"/>
    <n v="3"/>
    <m/>
    <n v="4"/>
    <n v="4"/>
    <n v="4"/>
    <n v="4"/>
    <n v="4"/>
    <s v="Sí"/>
    <n v="4"/>
    <n v="3"/>
    <s v="Facebook|Youtube|Instagram"/>
    <m/>
    <m/>
    <m/>
    <m/>
    <m/>
    <m/>
    <m/>
    <s v="No"/>
    <s v="No"/>
    <m/>
    <n v="4"/>
    <n v="3"/>
    <s v="3, normal"/>
    <s v="Mejorado"/>
    <m/>
  </r>
  <r>
    <m/>
    <m/>
    <s v="Ciencias Sociales"/>
    <d v="2020-05-19T14:43:00"/>
    <s v="Grado y doble grado"/>
    <x v="21"/>
    <s v="De vez en cuando (1 o 2 veces al mes)"/>
    <s v="Solo en época de exámenes"/>
    <s v="Seguiré usando los servicios de la biblioteca con la misma frecuencia que expuse en la pregunta anterior"/>
    <x v="21"/>
    <m/>
    <m/>
    <m/>
    <m/>
    <m/>
    <m/>
    <m/>
    <m/>
    <s v="Sí"/>
    <s v="Sí"/>
    <n v="3"/>
    <n v="1"/>
    <n v="3"/>
    <n v="3"/>
    <n v="5"/>
    <n v="3"/>
    <n v="5"/>
    <n v="1"/>
    <n v="4"/>
    <n v="4"/>
    <m/>
    <n v="4"/>
    <n v="4"/>
    <n v="4"/>
    <n v="4"/>
    <n v="4"/>
    <s v="Sí"/>
    <n v="4"/>
    <n v="4"/>
    <s v="Facebook|Youtube|Instagram"/>
    <m/>
    <m/>
    <m/>
    <m/>
    <m/>
    <m/>
    <m/>
    <s v="No"/>
    <s v="No"/>
    <m/>
    <n v="2"/>
    <n v="2"/>
    <s v="4, satisfecho"/>
    <s v="Mejorado"/>
    <m/>
  </r>
  <r>
    <m/>
    <m/>
    <s v="Humanidades"/>
    <d v="2020-05-19T14:43:00"/>
    <s v="Grado y doble grado"/>
    <x v="7"/>
    <s v="Muy frecuentemente (3 o más veces por semana)"/>
    <s v="Muy frecuentemente (3 o más veces por semana)"/>
    <s v="Creo que voy a acudir con menos frecuencia a la biblioteca y usaré más la biblioteca virtual"/>
    <x v="6"/>
    <s v="F. Geografía e Historia"/>
    <s v="F. Filología (Clásicas o General)"/>
    <m/>
    <m/>
    <m/>
    <m/>
    <m/>
    <m/>
    <s v="Sí"/>
    <s v="Sí"/>
    <n v="3"/>
    <n v="5"/>
    <n v="5"/>
    <n v="1"/>
    <n v="4"/>
    <n v="5"/>
    <n v="2"/>
    <n v="1"/>
    <n v="4"/>
    <n v="5"/>
    <m/>
    <n v="5"/>
    <n v="4"/>
    <n v="5"/>
    <n v="3"/>
    <n v="5"/>
    <s v="Sí"/>
    <n v="5"/>
    <n v="2"/>
    <s v="Twitter|Youtube|Instagram"/>
    <m/>
    <m/>
    <m/>
    <m/>
    <m/>
    <m/>
    <m/>
    <s v="No"/>
    <s v="No"/>
    <m/>
    <n v="5"/>
    <n v="4"/>
    <s v="5, muy satisfecho"/>
    <s v="Mejorado"/>
    <m/>
  </r>
  <r>
    <m/>
    <m/>
    <s v="Ciencias Sociales"/>
    <d v="2020-05-19T14:41:00"/>
    <s v="Máster"/>
    <x v="21"/>
    <s v="Solo en época de exámenes"/>
    <s v="Nunca"/>
    <s v="No usar nada, porque termino el máster. Merodearé por el miserable mercado laboral en busca de un hueco."/>
    <x v="9"/>
    <s v="F. Comercio y Turismo"/>
    <s v="Biblioteca Maria Zambrano (Filología / Derecho)"/>
    <s v="Bibliotecas públicas, a muchas."/>
    <m/>
    <m/>
    <m/>
    <m/>
    <m/>
    <s v="No"/>
    <s v="No"/>
    <n v="3"/>
    <n v="1"/>
    <n v="1"/>
    <n v="1"/>
    <n v="5"/>
    <n v="5"/>
    <n v="5"/>
    <n v="1"/>
    <n v="4"/>
    <n v="4"/>
    <m/>
    <n v="4"/>
    <n v="5"/>
    <n v="4"/>
    <n v="3"/>
    <n v="4"/>
    <s v="Sí"/>
    <n v="4"/>
    <n v="5"/>
    <s v="Facebook|Youtube"/>
    <m/>
    <m/>
    <m/>
    <m/>
    <m/>
    <m/>
    <m/>
    <s v="Sí"/>
    <s v="Sí"/>
    <s v="Muy útil"/>
    <n v="5"/>
    <n v="5"/>
    <s v="5, muy satisfecho"/>
    <s v="Igual"/>
    <s v="Las sala de estudio de las grandes bibliotecas son completamente disfuncionales: cuesta concentrarse por el número de personas que hay (cc. políticas y sociología, Zambrano...). Aunque todos guardásemos silencio (cosa que no pasa), por el número de personas, estadísticamente, cada diez o doce segundos hay alguien que se levanta al baño, a llamar o a lo que sea. Sería gran idea hacer compartimentos para reducir el número de estudiantes por sala."/>
  </r>
  <r>
    <m/>
    <m/>
    <s v="Ciencias Experimentales"/>
    <d v="2020-05-19T14:41:00"/>
    <s v="Máster"/>
    <x v="8"/>
    <s v="De vez en cuando (1 o 2 veces al mes)"/>
    <s v="De vez en cuando (1 o 2 veces al mes)"/>
    <s v="Tengo que ir necesariamente para consultar los documentos que están ubicados en la biblioteca"/>
    <x v="12"/>
    <s v="F. Ciencias Químicas"/>
    <s v="F. Educación - Centro de Formación del Profesorado"/>
    <m/>
    <m/>
    <m/>
    <m/>
    <m/>
    <m/>
    <s v="No"/>
    <s v="No"/>
    <n v="5"/>
    <n v="2"/>
    <n v="4"/>
    <n v="1"/>
    <n v="5"/>
    <n v="4"/>
    <n v="5"/>
    <n v="2"/>
    <n v="4"/>
    <n v="5"/>
    <m/>
    <n v="5"/>
    <n v="5"/>
    <n v="4"/>
    <n v="3"/>
    <n v="4"/>
    <s v="No"/>
    <n v="5"/>
    <n v="4"/>
    <s v="Twitter|Facebook|Youtube|Instagram"/>
    <m/>
    <m/>
    <m/>
    <m/>
    <m/>
    <m/>
    <m/>
    <s v="Sí"/>
    <s v="Sí"/>
    <s v="Muy útil"/>
    <n v="5"/>
    <n v="4"/>
    <s v="4, satisfecho"/>
    <s v="Igual"/>
    <m/>
  </r>
  <r>
    <m/>
    <m/>
    <s v="Humanidades"/>
    <d v="2020-05-19T14:40:00"/>
    <s v="Grado y doble grado"/>
    <x v="2"/>
    <s v="Muy frecuentemente (3 o más veces por semana)"/>
    <s v="Frecuentemente (1 o 2 veces por semana)"/>
    <s v="Seguiré usando los servicios de la biblioteca con la misma frecuencia que expuse en la pregunta anterior"/>
    <x v="2"/>
    <s v="F. Educación - Centro de Formación del Profesorado"/>
    <m/>
    <s v="BIBLIOTECAS DEL DISTRITO DE CASA"/>
    <m/>
    <m/>
    <m/>
    <m/>
    <m/>
    <s v="Sí"/>
    <s v="Sí"/>
    <n v="4"/>
    <n v="4"/>
    <n v="4"/>
    <n v="3"/>
    <n v="5"/>
    <n v="3"/>
    <n v="3"/>
    <n v="3"/>
    <n v="5"/>
    <n v="4"/>
    <m/>
    <n v="4"/>
    <n v="5"/>
    <n v="4"/>
    <m/>
    <n v="4"/>
    <s v="No"/>
    <n v="4"/>
    <n v="4"/>
    <s v="No uso ninguna red social"/>
    <m/>
    <m/>
    <m/>
    <m/>
    <m/>
    <m/>
    <m/>
    <s v="Sí"/>
    <s v="No"/>
    <m/>
    <n v="5"/>
    <n v="5"/>
    <s v="5, muy satisfecho"/>
    <s v="Mejorado"/>
    <s v="MI GRADO DE SATISFACCIÓN ES ÓPTIMO AUNQUE LLEVO POCO TIEMPO EN LA COMUNIDAD UNIVERSITARIA, Y HABITUALMENTE HAGO MUCHO USO DEL PRÉSTAMO DE LIBROS, Y LA BIBLIOGRAFÍA QUE CONSULTO CASI SIEMPRE DE ALGUNA MANERA VIENE SUGERIDA POR LOS PROFESORES. A TODO EL EQUIPO BIBLIOTECARIO, GRACIAS!"/>
  </r>
  <r>
    <m/>
    <m/>
    <s v="Humanidades"/>
    <d v="2020-05-19T14:40:00"/>
    <s v="Grado y doble grado"/>
    <x v="2"/>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2"/>
    <s v="Biblioteca Maria Zambrano (Filología / Derecho)"/>
    <m/>
    <m/>
    <m/>
    <m/>
    <m/>
    <m/>
    <m/>
    <s v="No"/>
    <s v="Sí"/>
    <n v="4"/>
    <n v="1"/>
    <n v="3"/>
    <n v="3"/>
    <n v="5"/>
    <n v="5"/>
    <n v="4"/>
    <n v="4"/>
    <n v="3"/>
    <n v="3"/>
    <m/>
    <n v="3"/>
    <n v="3"/>
    <n v="3"/>
    <n v="3"/>
    <n v="3"/>
    <s v="No"/>
    <n v="3"/>
    <n v="3"/>
    <s v="Youtube"/>
    <m/>
    <m/>
    <m/>
    <m/>
    <m/>
    <m/>
    <m/>
    <s v="Sí"/>
    <s v="No"/>
    <m/>
    <n v="3"/>
    <n v="3"/>
    <s v="4, satisfecho"/>
    <s v="Igual"/>
    <m/>
  </r>
  <r>
    <m/>
    <m/>
    <s v="Ciencias Experimentales"/>
    <d v="2020-05-19T14:39:00"/>
    <s v="Grado y doble grado"/>
    <x v="8"/>
    <s v="Muy frecuentemente (3 o más veces por semana)"/>
    <s v="De vez en cuando (1 o 2 veces al mes)"/>
    <s v="Seguiré usando los servicios de la biblioteca con la misma frecuencia que expuse en la pregunta anterior"/>
    <x v="12"/>
    <s v="Biblioteca Maria Zambrano (Filología / Derecho)"/>
    <s v="F. Ciencias Físicas"/>
    <s v="BIBLIOTECA PÚBLICA BENITO PÉREZ GALDÓS"/>
    <m/>
    <m/>
    <m/>
    <m/>
    <m/>
    <s v="Sí"/>
    <s v="Sí"/>
    <n v="4"/>
    <n v="1"/>
    <n v="1"/>
    <n v="3"/>
    <n v="5"/>
    <n v="4"/>
    <n v="5"/>
    <n v="2"/>
    <n v="4"/>
    <n v="5"/>
    <m/>
    <n v="3"/>
    <n v="5"/>
    <n v="2"/>
    <n v="3"/>
    <n v="3"/>
    <s v="No"/>
    <n v="2"/>
    <n v="1"/>
    <s v="No uso ninguna red social"/>
    <m/>
    <m/>
    <m/>
    <m/>
    <m/>
    <m/>
    <m/>
    <s v="Sí"/>
    <s v="No"/>
    <m/>
    <n v="5"/>
    <n v="5"/>
    <s v="4, satisfecho"/>
    <s v="Empeorado"/>
    <m/>
  </r>
  <r>
    <m/>
    <m/>
    <s v="Humanidades"/>
    <d v="2020-05-19T14:39:00"/>
    <s v="Grado y doble grado"/>
    <x v="7"/>
    <s v="Frecuentemente (1 o 2 veces por semana)"/>
    <s v="Frecuentemente (1 o 2 veces por semana)"/>
    <s v="Procuraré buscar la información que necesito fuera de la biblioteca"/>
    <x v="14"/>
    <s v="Biblioteca Maria Zambrano (Filología / Derecho)"/>
    <s v="F. Filosofía"/>
    <m/>
    <m/>
    <m/>
    <m/>
    <m/>
    <m/>
    <s v="No"/>
    <s v="Sí"/>
    <n v="4"/>
    <n v="1"/>
    <n v="1"/>
    <n v="1"/>
    <n v="4"/>
    <n v="5"/>
    <n v="3"/>
    <n v="1"/>
    <n v="1"/>
    <n v="2"/>
    <m/>
    <n v="1"/>
    <n v="3"/>
    <n v="3"/>
    <n v="2"/>
    <n v="3"/>
    <s v="Sí"/>
    <n v="3"/>
    <n v="3"/>
    <s v="Twitter|Youtube"/>
    <m/>
    <m/>
    <m/>
    <m/>
    <m/>
    <m/>
    <m/>
    <s v="No"/>
    <s v="No"/>
    <m/>
    <n v="3"/>
    <n v="3"/>
    <s v="3, normal"/>
    <s v="Igual"/>
    <s v="Sería conveniente tener más libros en formato digital, ya que en algunos grados los libros de bibliografía básica son muy escasos."/>
  </r>
  <r>
    <m/>
    <m/>
    <s v="Ciencias Sociales"/>
    <d v="2020-05-19T14:38:00"/>
    <s v="Grado y doble grado"/>
    <x v="13"/>
    <s v="De vez en cuando (1 o 2 veces al mes)"/>
    <s v="Solo en época de exámenes"/>
    <s v="Creo que voy a acudir con menos frecuencia a la biblioteca y usaré más la biblioteca virtual"/>
    <x v="16"/>
    <s v="Biblioteca Maria Zambrano (Filología / Derecho)"/>
    <m/>
    <m/>
    <m/>
    <m/>
    <m/>
    <m/>
    <m/>
    <s v="Sí"/>
    <s v="Sí"/>
    <n v="3"/>
    <n v="1"/>
    <n v="4"/>
    <n v="1"/>
    <n v="5"/>
    <n v="3"/>
    <n v="4"/>
    <n v="1"/>
    <n v="2"/>
    <n v="4"/>
    <m/>
    <n v="4"/>
    <n v="2"/>
    <n v="2"/>
    <n v="3"/>
    <n v="3"/>
    <s v="No"/>
    <n v="2"/>
    <n v="1"/>
    <s v="Twitter|Instagram"/>
    <m/>
    <m/>
    <m/>
    <m/>
    <m/>
    <m/>
    <m/>
    <s v="No"/>
    <s v="No"/>
    <m/>
    <n v="2"/>
    <n v="1"/>
    <s v="3, normal"/>
    <s v="Empeorado"/>
    <m/>
  </r>
  <r>
    <m/>
    <m/>
    <s v="Ciencias Experimentales"/>
    <d v="2020-05-19T14:38:00"/>
    <s v="Grado y doble grado"/>
    <x v="19"/>
    <s v="De vez en cuando (1 o 2 veces al mes)"/>
    <s v="De vez en cuando (1 o 2 veces al mes)"/>
    <s v="Seguiré usando los servicios de la biblioteca con la misma frecuencia que expuse en la pregunta anterior"/>
    <x v="19"/>
    <m/>
    <m/>
    <m/>
    <m/>
    <m/>
    <m/>
    <m/>
    <m/>
    <s v="Sí"/>
    <s v="Sí"/>
    <n v="5"/>
    <n v="1"/>
    <m/>
    <n v="4"/>
    <n v="5"/>
    <n v="2"/>
    <n v="5"/>
    <n v="1"/>
    <n v="3"/>
    <n v="5"/>
    <m/>
    <n v="4"/>
    <n v="5"/>
    <n v="4"/>
    <n v="3"/>
    <n v="5"/>
    <s v="No"/>
    <n v="4"/>
    <n v="1"/>
    <s v="Facebook|Youtube|LinkedIn"/>
    <m/>
    <m/>
    <m/>
    <m/>
    <m/>
    <m/>
    <m/>
    <s v="Sí"/>
    <s v="Sí"/>
    <s v="Muy útil"/>
    <n v="5"/>
    <n v="5"/>
    <s v="5, muy satisfecho"/>
    <s v="Igual"/>
    <s v="Nada que añadir. prestan un gran servicio."/>
  </r>
  <r>
    <m/>
    <m/>
    <s v="Humanidades"/>
    <d v="2020-05-19T14:37:00"/>
    <s v="Grado y doble grado"/>
    <x v="6"/>
    <s v="Muy frecuentemente (3 o más veces por semana)"/>
    <s v="De vez en cuando (1 o 2 veces al mes)"/>
    <s v="Seguiré usando los servicios de la biblioteca con la misma frecuencia que expuse en la pregunta anterior|Procuraré buscar la información que necesito fuera de la biblioteca"/>
    <x v="7"/>
    <s v="Biblioteca Maria Zambrano (Filología / Derecho)"/>
    <s v="F. Filosofía"/>
    <m/>
    <m/>
    <m/>
    <m/>
    <m/>
    <m/>
    <s v="No"/>
    <s v="Sí"/>
    <n v="2"/>
    <n v="3"/>
    <n v="4"/>
    <n v="4"/>
    <n v="5"/>
    <n v="5"/>
    <n v="5"/>
    <n v="5"/>
    <n v="1"/>
    <n v="5"/>
    <m/>
    <n v="5"/>
    <n v="5"/>
    <n v="4"/>
    <n v="3"/>
    <n v="5"/>
    <s v="No"/>
    <n v="4"/>
    <n v="3"/>
    <s v="Twitter|Instagram"/>
    <m/>
    <m/>
    <m/>
    <m/>
    <m/>
    <m/>
    <m/>
    <s v="No"/>
    <s v="No"/>
    <m/>
    <n v="5"/>
    <n v="5"/>
    <s v="5, muy satisfecho"/>
    <s v="Mejorado"/>
    <m/>
  </r>
  <r>
    <m/>
    <m/>
    <s v="Ciencias Experimentales"/>
    <d v="2020-05-19T14:37:00"/>
    <s v="Máster"/>
    <x v="8"/>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2"/>
    <s v="F. Ciencias Económicas y Empresariales"/>
    <s v="Biblioteca Maria Zambrano (Filología / Derecho)"/>
    <m/>
    <m/>
    <m/>
    <m/>
    <m/>
    <m/>
    <s v="No"/>
    <s v="No"/>
    <n v="5"/>
    <n v="4"/>
    <n v="4"/>
    <n v="5"/>
    <n v="4"/>
    <n v="4"/>
    <n v="4"/>
    <n v="5"/>
    <n v="4"/>
    <n v="5"/>
    <m/>
    <n v="4"/>
    <n v="3"/>
    <n v="4"/>
    <n v="5"/>
    <n v="4"/>
    <s v="No"/>
    <n v="4"/>
    <n v="3"/>
    <s v="Twitter|Facebook|Youtube|Instagram|LinkedIn"/>
    <m/>
    <m/>
    <m/>
    <m/>
    <m/>
    <m/>
    <m/>
    <m/>
    <m/>
    <m/>
    <m/>
    <m/>
    <m/>
    <m/>
    <m/>
  </r>
  <r>
    <m/>
    <m/>
    <s v="Ciencias Experimentales"/>
    <d v="2020-05-19T14:37:00"/>
    <s v="Grado y doble grado"/>
    <x v="19"/>
    <s v="Frecuentemente (1 o 2 veces por semana)"/>
    <s v="Nunca"/>
    <s v="Tengo que ir necesariamente para consultar los documentos que están ubicados en la biblioteca"/>
    <x v="19"/>
    <s v="Biblioteca Maria Zambrano (Filología / Derecho)"/>
    <s v="F. Ciencias Matemáticas"/>
    <m/>
    <m/>
    <m/>
    <m/>
    <m/>
    <m/>
    <s v="Sí"/>
    <s v="Sí"/>
    <n v="4"/>
    <n v="1"/>
    <n v="1"/>
    <n v="3"/>
    <n v="4"/>
    <n v="4"/>
    <n v="3"/>
    <n v="1"/>
    <n v="4"/>
    <n v="5"/>
    <m/>
    <n v="3"/>
    <n v="5"/>
    <n v="3"/>
    <n v="3"/>
    <n v="4"/>
    <s v="No"/>
    <n v="3"/>
    <n v="3"/>
    <s v="Twitter|Youtube|Instagram"/>
    <m/>
    <m/>
    <m/>
    <m/>
    <m/>
    <m/>
    <m/>
    <s v="No"/>
    <s v="No"/>
    <m/>
    <n v="5"/>
    <n v="5"/>
    <s v="4, satisfecho"/>
    <m/>
    <m/>
  </r>
  <r>
    <m/>
    <m/>
    <s v="Ciencias Experimentales"/>
    <d v="2020-05-19T14:37:00"/>
    <s v="Grado y doble grado"/>
    <x v="16"/>
    <s v="Muy frecuentemente (3 o más veces por semana)"/>
    <s v="De vez en cuando (1 o 2 veces al mes)"/>
    <s v="Seguiré usando los servicios de la biblioteca con la misma frecuencia que expuse en la pregunta anterior"/>
    <x v="17"/>
    <s v="F. Ciencias Biológicas"/>
    <s v="F. Ciencias Matemáticas"/>
    <m/>
    <m/>
    <m/>
    <m/>
    <m/>
    <m/>
    <s v="Sí"/>
    <s v="Sí"/>
    <n v="3"/>
    <n v="1"/>
    <n v="1"/>
    <n v="1"/>
    <n v="5"/>
    <n v="5"/>
    <n v="5"/>
    <n v="1"/>
    <n v="4"/>
    <n v="4"/>
    <m/>
    <n v="3"/>
    <n v="5"/>
    <n v="2"/>
    <n v="2"/>
    <n v="3"/>
    <s v="No"/>
    <n v="2"/>
    <n v="3"/>
    <s v="Twitter|Youtube|Instagram"/>
    <m/>
    <m/>
    <m/>
    <m/>
    <m/>
    <m/>
    <m/>
    <s v="No"/>
    <s v="No"/>
    <m/>
    <n v="5"/>
    <n v="5"/>
    <s v="3, normal"/>
    <s v="Igual"/>
    <m/>
  </r>
  <r>
    <m/>
    <m/>
    <s v="Ciencias Sociales"/>
    <d v="2020-05-19T14:37:00"/>
    <s v="Grado y doble grado"/>
    <x v="1"/>
    <s v="Frecuentemente (1 o 2 veces por semana)"/>
    <s v="De vez en cuando (1 o 2 veces al mes)"/>
    <s v="Creo que voy a acudir con menos frecuencia a la biblioteca y usaré más la biblioteca virtual"/>
    <x v="9"/>
    <s v="F. Trabajo Social"/>
    <s v="Biblioteca Maria Zambrano (Filología / Derecho)"/>
    <m/>
    <m/>
    <m/>
    <m/>
    <m/>
    <m/>
    <s v="Sí"/>
    <m/>
    <n v="3"/>
    <n v="4"/>
    <n v="3"/>
    <n v="5"/>
    <n v="5"/>
    <n v="3"/>
    <n v="5"/>
    <n v="1"/>
    <n v="4"/>
    <n v="3"/>
    <m/>
    <n v="4"/>
    <n v="4"/>
    <n v="4"/>
    <n v="3"/>
    <n v="3"/>
    <s v="No"/>
    <n v="3"/>
    <n v="3"/>
    <s v="Youtube|Instagram"/>
    <m/>
    <m/>
    <m/>
    <m/>
    <m/>
    <m/>
    <m/>
    <s v="No"/>
    <s v="No"/>
    <m/>
    <n v="4"/>
    <n v="5"/>
    <s v="4, satisfecho"/>
    <m/>
    <m/>
  </r>
  <r>
    <m/>
    <m/>
    <s v="Ciencias Sociales"/>
    <d v="2020-05-19T14:36:00"/>
    <s v="Grado y doble grado"/>
    <x v="10"/>
    <s v="De vez en cuando (1 o 2 veces al mes)"/>
    <s v="Nunca"/>
    <s v="Creo que voy a acudir con menos frecuencia a la biblioteca y usaré más la biblioteca virtual"/>
    <x v="10"/>
    <m/>
    <m/>
    <m/>
    <m/>
    <m/>
    <m/>
    <m/>
    <m/>
    <s v="No"/>
    <s v="Sí"/>
    <n v="1"/>
    <n v="2"/>
    <n v="3"/>
    <n v="5"/>
    <n v="5"/>
    <n v="5"/>
    <n v="5"/>
    <n v="1"/>
    <n v="3"/>
    <n v="4"/>
    <m/>
    <n v="3"/>
    <n v="4"/>
    <n v="3"/>
    <n v="1"/>
    <n v="3"/>
    <s v="No"/>
    <n v="4"/>
    <n v="3"/>
    <s v="Twitter|Youtube|Instagram"/>
    <m/>
    <m/>
    <m/>
    <m/>
    <m/>
    <m/>
    <m/>
    <s v="No"/>
    <s v="No"/>
    <m/>
    <n v="4"/>
    <n v="4"/>
    <s v="4, satisfecho"/>
    <s v="Mejorado"/>
    <m/>
  </r>
  <r>
    <m/>
    <m/>
    <s v="Ciencias Sociales"/>
    <d v="2020-05-19T14:36:00"/>
    <s v="Grado y doble grado"/>
    <x v="1"/>
    <s v="Muy frecuentemente (3 o más veces por semana)"/>
    <s v="Nunca"/>
    <s v="Seguiré usando los servicios de la biblioteca con la misma frecuencia que expuse en la pregunta anterior|Tengo que ir necesariamente para consultar los documentos que están ubicados en la biblioteca"/>
    <x v="9"/>
    <s v="Biblioteca Maria Zambrano (Filología / Derecho)"/>
    <s v="F. Ciencias Económicas y Empresariales"/>
    <m/>
    <m/>
    <m/>
    <m/>
    <m/>
    <m/>
    <s v="Sí"/>
    <s v="No"/>
    <n v="5"/>
    <n v="2"/>
    <n v="2"/>
    <n v="1"/>
    <n v="2"/>
    <n v="1"/>
    <n v="1"/>
    <n v="1"/>
    <n v="5"/>
    <n v="5"/>
    <m/>
    <n v="3"/>
    <n v="4"/>
    <n v="5"/>
    <n v="4"/>
    <n v="5"/>
    <s v="No"/>
    <n v="4"/>
    <n v="1"/>
    <s v="Twitter|Youtube"/>
    <m/>
    <m/>
    <m/>
    <m/>
    <m/>
    <m/>
    <m/>
    <s v="No"/>
    <s v="No"/>
    <m/>
    <n v="4"/>
    <n v="4"/>
    <s v="5, muy satisfecho"/>
    <s v="Mejorado"/>
    <m/>
  </r>
  <r>
    <m/>
    <m/>
    <s v="Ciencias Experimentales"/>
    <d v="2020-05-19T14:36:00"/>
    <s v="Grado y doble grado"/>
    <x v="14"/>
    <s v="Muy frecuentemente (3 o más veces por semana)"/>
    <s v="Nunca"/>
    <s v="Tengo que ir necesariamente para consultar los documentos que están ubicados en la biblioteca"/>
    <x v="1"/>
    <s v="F. Geografía e Historia"/>
    <m/>
    <m/>
    <m/>
    <m/>
    <m/>
    <m/>
    <m/>
    <s v="No"/>
    <s v="No"/>
    <n v="1"/>
    <n v="1"/>
    <n v="1"/>
    <n v="1"/>
    <n v="5"/>
    <n v="5"/>
    <n v="5"/>
    <n v="1"/>
    <n v="4"/>
    <n v="5"/>
    <m/>
    <n v="3"/>
    <n v="3"/>
    <n v="3"/>
    <n v="3"/>
    <n v="3"/>
    <s v="No"/>
    <n v="3"/>
    <n v="3"/>
    <s v="Youtube|Instagram"/>
    <m/>
    <m/>
    <m/>
    <m/>
    <m/>
    <m/>
    <m/>
    <s v="Sí"/>
    <s v="No"/>
    <m/>
    <n v="5"/>
    <n v="5"/>
    <s v="5, muy satisfecho"/>
    <s v="Mejorado"/>
    <m/>
  </r>
  <r>
    <m/>
    <m/>
    <s v="Humanidades"/>
    <d v="2020-05-19T14:35:00"/>
    <s v="Grado y doble grado"/>
    <x v="7"/>
    <s v="Frecuentemente (1 o 2 veces por semana)"/>
    <s v="Frecuentemente (1 o 2 veces por semana)"/>
    <s v="Iré a devolver los libros que imagino me pedirán su devolución y como se acerca el verano no creo que vuelva a hacer uso de la biblioteca hasta el próximo curso o si lo hago será a través de la biblioteca virtual."/>
    <x v="14"/>
    <s v="Biblioteca Maria Zambrano (Filología / Derecho)"/>
    <m/>
    <s v="Biblioteca Manuel Alvar Biblioteca del Centro Cultural Buenavista"/>
    <m/>
    <m/>
    <m/>
    <m/>
    <m/>
    <s v="Sí"/>
    <s v="Sí"/>
    <n v="5"/>
    <n v="1"/>
    <n v="5"/>
    <n v="3"/>
    <n v="3"/>
    <n v="3"/>
    <n v="5"/>
    <n v="3"/>
    <n v="1"/>
    <n v="4"/>
    <m/>
    <n v="2"/>
    <n v="3"/>
    <n v="2"/>
    <n v="2"/>
    <n v="1"/>
    <s v="Sí"/>
    <n v="3"/>
    <n v="2"/>
    <s v="Twitter|Facebook|Youtube|Instagram"/>
    <m/>
    <m/>
    <m/>
    <m/>
    <m/>
    <m/>
    <m/>
    <s v="No"/>
    <s v="No"/>
    <m/>
    <n v="3"/>
    <n v="3"/>
    <s v="3, normal"/>
    <s v="Igual"/>
    <m/>
  </r>
  <r>
    <m/>
    <m/>
    <s v="Ciencias Experimentales"/>
    <d v="2020-05-19T14:34:00"/>
    <s v="Grado y doble grado"/>
    <x v="26"/>
    <s v="Muy frecuentemente (3 o más veces por semana)"/>
    <s v="Nunca"/>
    <s v="Seguiré usando los servicios de la biblioteca con la misma frecuencia que expuse en la pregunta anterior"/>
    <x v="26"/>
    <s v="Biblioteca Maria Zambrano (Filología / Derecho)"/>
    <m/>
    <m/>
    <m/>
    <m/>
    <m/>
    <m/>
    <m/>
    <s v="No"/>
    <s v="Sí"/>
    <n v="3"/>
    <n v="1"/>
    <n v="2"/>
    <n v="1"/>
    <n v="5"/>
    <n v="2"/>
    <n v="5"/>
    <n v="1"/>
    <n v="3"/>
    <n v="5"/>
    <m/>
    <n v="5"/>
    <n v="5"/>
    <n v="4"/>
    <n v="4"/>
    <n v="5"/>
    <s v="Sí"/>
    <n v="4"/>
    <n v="2"/>
    <s v="Facebook|Youtube|Instagram"/>
    <m/>
    <m/>
    <m/>
    <m/>
    <m/>
    <m/>
    <m/>
    <s v="No"/>
    <s v="No"/>
    <m/>
    <n v="5"/>
    <n v="4"/>
    <s v="5, muy satisfecho"/>
    <s v="Mejorado mucho"/>
    <m/>
  </r>
  <r>
    <m/>
    <m/>
    <s v="Ciencias de la Salud"/>
    <d v="2020-05-19T14:34:00"/>
    <s v="Grado y doble grado"/>
    <x v="4"/>
    <s v="Muy frecuentemente (3 o más veces por semana)"/>
    <s v="Frecuentemente (1 o 2 veces por semana)"/>
    <s v="Creo que voy a acudir con menos frecuencia a la biblioteca y usaré más la biblioteca virtual"/>
    <x v="5"/>
    <s v="F. Medicina"/>
    <s v="F. Odontología"/>
    <m/>
    <m/>
    <m/>
    <m/>
    <m/>
    <m/>
    <s v="No"/>
    <s v="Sí"/>
    <n v="2"/>
    <n v="2"/>
    <n v="5"/>
    <n v="3"/>
    <n v="5"/>
    <n v="3"/>
    <n v="4"/>
    <n v="1"/>
    <n v="3"/>
    <n v="5"/>
    <m/>
    <n v="5"/>
    <n v="5"/>
    <n v="5"/>
    <n v="5"/>
    <n v="3"/>
    <s v="No"/>
    <n v="5"/>
    <n v="3"/>
    <s v="Youtube|Instagram"/>
    <m/>
    <m/>
    <m/>
    <m/>
    <m/>
    <m/>
    <m/>
    <s v="Sí"/>
    <s v="Sí"/>
    <s v="Útil"/>
    <n v="5"/>
    <n v="5"/>
    <s v="5, muy satisfecho"/>
    <s v="Mejorado"/>
    <m/>
  </r>
  <r>
    <m/>
    <m/>
    <s v="Ciencias Experimentales"/>
    <d v="2020-05-19T14:34:00"/>
    <s v="Grado y doble grado"/>
    <x v="19"/>
    <s v="Muy frecuentemente (3 o más veces por semana)"/>
    <s v="Muy frecuentemente (3 o más veces por semana)"/>
    <s v="Tengo que ir necesariamente para consultar los documentos que están ubicados en la biblioteca"/>
    <x v="19"/>
    <s v="F. Ciencias Químicas"/>
    <s v="F. Medicina"/>
    <m/>
    <m/>
    <m/>
    <m/>
    <m/>
    <m/>
    <s v="Sí"/>
    <s v="Sí"/>
    <n v="5"/>
    <n v="1"/>
    <n v="5"/>
    <n v="5"/>
    <n v="5"/>
    <n v="5"/>
    <n v="5"/>
    <n v="5"/>
    <n v="5"/>
    <n v="5"/>
    <m/>
    <n v="5"/>
    <n v="4"/>
    <n v="5"/>
    <n v="5"/>
    <n v="5"/>
    <s v="No"/>
    <n v="5"/>
    <m/>
    <s v="No uso ninguna red social"/>
    <m/>
    <m/>
    <m/>
    <m/>
    <m/>
    <m/>
    <m/>
    <s v="Sí"/>
    <s v="No"/>
    <m/>
    <n v="5"/>
    <n v="5"/>
    <s v="5, muy satisfecho"/>
    <s v="Mejorado mucho"/>
    <m/>
  </r>
  <r>
    <m/>
    <m/>
    <s v="Humanidades"/>
    <d v="2020-05-19T14:34:00"/>
    <s v="Grado y doble grado"/>
    <x v="2"/>
    <s v="De vez en cuando (1 o 2 veces al mes)"/>
    <s v="Solo en época de exámenes"/>
    <s v="Seguiré usando los servicios de la biblioteca con la misma frecuencia que expuse en la pregunta anterior"/>
    <x v="2"/>
    <s v="Biblioteca Maria Zambrano (Filología / Derecho)"/>
    <m/>
    <m/>
    <m/>
    <m/>
    <m/>
    <m/>
    <m/>
    <s v="No"/>
    <s v="Sí"/>
    <n v="2"/>
    <n v="2"/>
    <n v="2"/>
    <n v="4"/>
    <n v="4"/>
    <n v="4"/>
    <n v="4"/>
    <n v="2"/>
    <n v="2"/>
    <n v="3"/>
    <m/>
    <n v="3"/>
    <n v="3"/>
    <n v="3"/>
    <n v="3"/>
    <n v="3"/>
    <s v="Sí"/>
    <n v="2"/>
    <n v="2"/>
    <s v="Twitter|Instagram"/>
    <m/>
    <m/>
    <m/>
    <m/>
    <m/>
    <m/>
    <m/>
    <s v="Sí"/>
    <s v="No"/>
    <m/>
    <n v="2"/>
    <n v="3"/>
    <s v="3, normal"/>
    <s v="Mejorado"/>
    <m/>
  </r>
  <r>
    <m/>
    <m/>
    <s v="Ciencias de la Salud"/>
    <d v="2020-05-19T14:34:00"/>
    <s v="Grado y doble grado"/>
    <x v="15"/>
    <s v="De vez en cuando (1 o 2 veces al mes)"/>
    <s v="Muy frecuentemente (3 o más veces por semana)"/>
    <s v="Seguiré usando los servicios de la biblioteca con la misma frecuencia que expuse en la pregunta anterior"/>
    <x v="5"/>
    <s v="F. Medicina"/>
    <m/>
    <m/>
    <m/>
    <m/>
    <m/>
    <m/>
    <m/>
    <s v="Sí"/>
    <s v="No"/>
    <n v="3"/>
    <n v="3"/>
    <n v="3"/>
    <n v="4"/>
    <n v="4"/>
    <n v="4"/>
    <n v="4"/>
    <n v="3"/>
    <n v="5"/>
    <n v="5"/>
    <m/>
    <n v="5"/>
    <n v="5"/>
    <n v="4"/>
    <n v="4"/>
    <n v="4"/>
    <s v="Sí"/>
    <n v="4"/>
    <n v="4"/>
    <s v="Twitter|Facebook"/>
    <m/>
    <m/>
    <m/>
    <m/>
    <m/>
    <m/>
    <m/>
    <s v="Sí"/>
    <s v="No"/>
    <m/>
    <n v="5"/>
    <n v="5"/>
    <s v="4, satisfecho"/>
    <s v="Mejorado"/>
    <m/>
  </r>
  <r>
    <m/>
    <m/>
    <s v="Humanidades"/>
    <d v="2020-05-19T14:34:00"/>
    <s v="Máster"/>
    <x v="5"/>
    <s v="Muy frecuentemente (3 o más veces por semana)"/>
    <s v="Muy frecuentemente (3 o más veces por semana)"/>
    <s v="Tengo que ir necesariamente para consultar los documentos que están ubicados en la biblioteca"/>
    <x v="6"/>
    <s v="Biblioteca Maria Zambrano (Filología / Derecho)"/>
    <m/>
    <s v="Museo Reina Sofía"/>
    <m/>
    <m/>
    <m/>
    <m/>
    <m/>
    <s v="No"/>
    <s v="Sí"/>
    <n v="5"/>
    <n v="4"/>
    <n v="3"/>
    <n v="4"/>
    <n v="4"/>
    <n v="5"/>
    <n v="5"/>
    <n v="5"/>
    <n v="5"/>
    <n v="4"/>
    <m/>
    <n v="3"/>
    <n v="4"/>
    <n v="4"/>
    <n v="4"/>
    <n v="4"/>
    <s v="Sí"/>
    <n v="5"/>
    <n v="3"/>
    <s v="Facebook|Youtube|Instagram"/>
    <m/>
    <m/>
    <m/>
    <m/>
    <m/>
    <m/>
    <m/>
    <s v="Sí"/>
    <s v="No"/>
    <m/>
    <n v="4"/>
    <n v="5"/>
    <s v="5, muy satisfecho"/>
    <s v="Mejorado"/>
    <m/>
  </r>
  <r>
    <m/>
    <m/>
    <s v="Ciencias Sociales"/>
    <d v="2020-05-19T14:33:00"/>
    <s v="Grado y doble grado"/>
    <x v="10"/>
    <s v="Frecuentemente (1 o 2 veces por semana)"/>
    <s v="Muy frecuentemente (3 o más veces por semana)"/>
    <s v="Seguiré usando los servicios de la biblioteca con la misma frecuencia que expuse en la pregunta anterior"/>
    <x v="10"/>
    <s v="Biblioteca Maria Zambrano (Filología / Derecho)"/>
    <s v="F. Filología (Clásicas o General)"/>
    <m/>
    <m/>
    <m/>
    <m/>
    <m/>
    <m/>
    <s v="Sí"/>
    <s v="Sí"/>
    <n v="5"/>
    <n v="1"/>
    <n v="4"/>
    <n v="5"/>
    <n v="2"/>
    <n v="5"/>
    <n v="1"/>
    <n v="1"/>
    <n v="4"/>
    <n v="3"/>
    <m/>
    <n v="1"/>
    <n v="5"/>
    <n v="5"/>
    <n v="1"/>
    <n v="3"/>
    <s v="Sí"/>
    <n v="4"/>
    <n v="5"/>
    <s v="Instagram"/>
    <m/>
    <m/>
    <m/>
    <m/>
    <m/>
    <m/>
    <m/>
    <s v="No"/>
    <s v="No"/>
    <m/>
    <n v="5"/>
    <n v="5"/>
    <s v="4, satisfecho"/>
    <s v="Igual"/>
    <m/>
  </r>
  <r>
    <m/>
    <m/>
    <s v="Humanidades"/>
    <d v="2020-05-19T14:33:00"/>
    <s v="Grado y doble grado"/>
    <x v="3"/>
    <s v="De vez en cuando (1 o 2 veces al mes)"/>
    <s v="De vez en cuando (1 o 2 veces al mes)"/>
    <s v="Procuraré buscar la información que necesito fuera de la biblioteca"/>
    <x v="3"/>
    <s v="F. Bellas Artes"/>
    <s v="F. Bellas Artes"/>
    <m/>
    <m/>
    <m/>
    <m/>
    <m/>
    <m/>
    <s v="No"/>
    <s v="Sí"/>
    <n v="1"/>
    <n v="1"/>
    <n v="1"/>
    <n v="2"/>
    <n v="4"/>
    <n v="5"/>
    <n v="3"/>
    <n v="1"/>
    <n v="4"/>
    <n v="4"/>
    <m/>
    <n v="3"/>
    <n v="4"/>
    <n v="3"/>
    <n v="4"/>
    <n v="3"/>
    <s v="No"/>
    <n v="4"/>
    <n v="3"/>
    <s v="Twitter|Youtube|Instagram"/>
    <m/>
    <m/>
    <m/>
    <m/>
    <m/>
    <m/>
    <m/>
    <s v="Sí"/>
    <s v="No"/>
    <m/>
    <n v="5"/>
    <n v="5"/>
    <s v="5, muy satisfecho"/>
    <s v="Mejorado mucho"/>
    <m/>
  </r>
  <r>
    <m/>
    <m/>
    <s v="Ciencias Experimentales"/>
    <d v="2020-05-19T14:33:00"/>
    <s v="Grado y doble grado"/>
    <x v="8"/>
    <s v="Solo en época de exámenes"/>
    <s v="De vez en cuando (1 o 2 veces al mes)"/>
    <s v="Seguiré usando los servicios de la biblioteca con la misma frecuencia que expuse en la pregunta anterior"/>
    <x v="8"/>
    <s v="F. Ciencias Matemáticas"/>
    <s v="F. Ciencias Económicas y Empresariales"/>
    <m/>
    <m/>
    <m/>
    <m/>
    <m/>
    <m/>
    <s v="Sí"/>
    <s v="Sí"/>
    <n v="3"/>
    <n v="1"/>
    <n v="1"/>
    <n v="4"/>
    <n v="4"/>
    <n v="4"/>
    <n v="4"/>
    <n v="1"/>
    <n v="4"/>
    <n v="3"/>
    <m/>
    <n v="3"/>
    <n v="3"/>
    <n v="4"/>
    <n v="4"/>
    <n v="4"/>
    <s v="Sí"/>
    <n v="4"/>
    <n v="3"/>
    <s v="No uso ninguna red social"/>
    <m/>
    <m/>
    <m/>
    <m/>
    <m/>
    <m/>
    <m/>
    <s v="No"/>
    <s v="No"/>
    <m/>
    <n v="4"/>
    <n v="4"/>
    <s v="4, satisfecho"/>
    <s v="Mejorado"/>
    <m/>
  </r>
  <r>
    <m/>
    <m/>
    <s v="Humanidades"/>
    <d v="2020-05-19T14:32:00"/>
    <s v="Grado y doble grado"/>
    <x v="7"/>
    <s v="De vez en cuando (1 o 2 veces al mes)"/>
    <s v="De vez en cuando (1 o 2 veces al mes)"/>
    <s v="Seguiré usando los servicios de la biblioteca con la misma frecuencia que expuse en la pregunta anterior"/>
    <x v="14"/>
    <s v="Biblioteca Maria Zambrano (Filología / Derecho)"/>
    <s v="F. Filología (Clásicas o General)"/>
    <s v="Bibliotecas de la Comunidad de Madrid"/>
    <m/>
    <m/>
    <m/>
    <m/>
    <m/>
    <s v="No"/>
    <s v="Sí"/>
    <n v="3"/>
    <n v="4"/>
    <n v="4"/>
    <n v="2"/>
    <n v="5"/>
    <n v="5"/>
    <n v="5"/>
    <n v="3"/>
    <n v="3"/>
    <n v="3"/>
    <m/>
    <n v="1"/>
    <n v="3"/>
    <n v="2"/>
    <n v="3"/>
    <n v="3"/>
    <s v="Sí"/>
    <n v="2"/>
    <n v="3"/>
    <s v="Facebook|Youtube|Instagram"/>
    <m/>
    <m/>
    <m/>
    <m/>
    <m/>
    <m/>
    <m/>
    <s v="No"/>
    <s v="No"/>
    <m/>
    <n v="3"/>
    <n v="3"/>
    <s v="2, insatisfecho"/>
    <s v="Igual"/>
    <s v="El personal no está motivado, lo que se refleja en su trato a los usuarios. Es muy poco el material que está digitalizado, algo que considero fundamental en una universidad moderna, que tiene cada vez más alumnos. Por esta razon, muchos de nosotros tenemos que buscar los libros necesarios para nuestras clases en otros espacios, ya que en la biblioteca apenas hay copias disponibles  del agotan muy rápido. La solución no  pasa por aumentar el número de ejemplares disponibles, sino facilitar su acceso digital. Las instalaciones también dejan bastante que desear, al menos en la facultad de Historia, que se inunda con frecuencia en época de lluvias."/>
  </r>
  <r>
    <m/>
    <m/>
    <s v="Ciencias Experimentales"/>
    <d v="2020-05-19T14:32:00"/>
    <s v="Grado y doble grado"/>
    <x v="20"/>
    <s v="Muy frecuentemente (3 o más veces por semana)"/>
    <s v="Nunca"/>
    <s v="Seguiré usando los servicios de la biblioteca con la misma frecuencia que expuse en la pregunta anterior"/>
    <x v="20"/>
    <s v="F. Ciencias Geológicas"/>
    <s v="F. Medicina"/>
    <s v="Biblioteca Miguel Hernández y Biblioteca Sancho Panza"/>
    <m/>
    <m/>
    <m/>
    <m/>
    <m/>
    <s v="No"/>
    <s v="Sí"/>
    <n v="3"/>
    <n v="1"/>
    <n v="1"/>
    <n v="1"/>
    <n v="5"/>
    <n v="4"/>
    <n v="5"/>
    <n v="3"/>
    <n v="3"/>
    <n v="3"/>
    <m/>
    <n v="3"/>
    <n v="3"/>
    <n v="2"/>
    <n v="3"/>
    <n v="2"/>
    <s v="No"/>
    <n v="3"/>
    <n v="3"/>
    <s v="Twitter|Youtube|Instagram"/>
    <m/>
    <m/>
    <m/>
    <m/>
    <m/>
    <m/>
    <m/>
    <s v="Sí"/>
    <s v="No"/>
    <m/>
    <n v="3"/>
    <n v="2"/>
    <s v="3, normal"/>
    <s v="Igual"/>
    <s v="Que los bibliotecarios hagan menos ruido"/>
  </r>
  <r>
    <m/>
    <m/>
    <s v="Humanidades"/>
    <d v="2020-05-19T14:32:00"/>
    <s v="Doctorado"/>
    <x v="7"/>
    <s v="Frecuentemente (1 o 2 veces por semana)"/>
    <s v="Frecuentemente (1 o 2 veces por semana)"/>
    <s v="Creo que voy a acudir con menos frecuencia a la biblioteca y usaré más la biblioteca virtual|Tengo que ir necesariamente para consultar los documentos que están ubicados en la biblioteca"/>
    <x v="14"/>
    <s v="F. Filosofía"/>
    <m/>
    <s v="Archivo General de Palacio"/>
    <m/>
    <m/>
    <m/>
    <m/>
    <m/>
    <s v="Sí"/>
    <s v="Sí"/>
    <n v="4"/>
    <n v="4"/>
    <n v="4"/>
    <n v="2"/>
    <n v="1"/>
    <n v="5"/>
    <n v="1"/>
    <n v="4"/>
    <n v="3"/>
    <n v="2"/>
    <m/>
    <n v="1"/>
    <n v="2"/>
    <n v="1"/>
    <n v="2"/>
    <n v="2"/>
    <s v="Sí"/>
    <n v="2"/>
    <n v="3"/>
    <s v="Facebook|Youtube"/>
    <m/>
    <m/>
    <m/>
    <m/>
    <m/>
    <m/>
    <m/>
    <s v="Sí"/>
    <s v="No"/>
    <m/>
    <n v="4"/>
    <n v="4"/>
    <s v="3, normal"/>
    <s v="Igual"/>
    <s v="La web es farragosa y crea mucha co fusión. Demasiados datos en la pantalla. Se puede sokucionar metiendo en pestañas."/>
  </r>
  <r>
    <m/>
    <m/>
    <s v="Ciencias Experimentales"/>
    <d v="2020-05-19T14:31:00"/>
    <s v="Grado y doble grado"/>
    <x v="16"/>
    <s v="Muy frecuentemente (3 o más veces por semana)"/>
    <s v="De vez en cuando (1 o 2 veces al mes)"/>
    <s v="Tengo que ir necesariamente para consultar los documentos que están ubicados en la biblioteca|Procuraré buscar la información que necesito fuera de la biblioteca"/>
    <x v="17"/>
    <s v="F. Medicina"/>
    <s v="F. Ciencias Físicas"/>
    <s v="Biblioteca UPM técnicos superiores de Ingeniería Naval"/>
    <m/>
    <m/>
    <m/>
    <m/>
    <m/>
    <s v="No"/>
    <s v="Sí"/>
    <n v="1"/>
    <n v="1"/>
    <n v="1"/>
    <n v="2"/>
    <n v="4"/>
    <n v="3"/>
    <n v="4"/>
    <n v="3"/>
    <n v="2"/>
    <n v="4"/>
    <m/>
    <n v="3"/>
    <n v="5"/>
    <n v="5"/>
    <n v="5"/>
    <n v="5"/>
    <s v="No"/>
    <n v="5"/>
    <n v="4"/>
    <s v="Youtube|Instagram"/>
    <m/>
    <m/>
    <m/>
    <m/>
    <m/>
    <m/>
    <m/>
    <s v="Sí"/>
    <s v="No"/>
    <m/>
    <n v="5"/>
    <n v="5"/>
    <s v="5, muy satisfecho"/>
    <s v="Mejorado"/>
    <m/>
  </r>
  <r>
    <m/>
    <m/>
    <s v="Humanidades"/>
    <d v="2020-05-19T14:31:00"/>
    <s v="Otros (Universidad para mayores, títulos propios, curso de idiomas, etc)"/>
    <x v="7"/>
    <s v="De vez en cuando (1 o 2 veces al mes)"/>
    <s v="De vez en cuando (1 o 2 veces al mes)"/>
    <s v="Seguiré usando los servicios de la biblioteca con la misma frecuencia que expuse en la pregunta anterior"/>
    <x v="14"/>
    <s v="Biblioteca Maria Zambrano (Filología / Derecho)"/>
    <m/>
    <m/>
    <m/>
    <m/>
    <m/>
    <m/>
    <m/>
    <s v="No"/>
    <s v="Sí"/>
    <n v="4"/>
    <m/>
    <m/>
    <n v="4"/>
    <m/>
    <n v="4"/>
    <n v="4"/>
    <m/>
    <n v="3"/>
    <n v="4"/>
    <m/>
    <n v="4"/>
    <n v="3"/>
    <n v="3"/>
    <n v="3"/>
    <n v="3"/>
    <s v="No"/>
    <n v="4"/>
    <n v="3"/>
    <s v="Twitter|Facebook|Youtube"/>
    <m/>
    <m/>
    <m/>
    <m/>
    <m/>
    <m/>
    <m/>
    <s v="No"/>
    <s v="No"/>
    <m/>
    <n v="4"/>
    <n v="4"/>
    <s v="4, satisfecho"/>
    <s v="Igual"/>
    <m/>
  </r>
  <r>
    <m/>
    <m/>
    <s v="Ciencias Experimentales"/>
    <d v="2020-05-19T14:31:00"/>
    <s v="Grado y doble grado"/>
    <x v="16"/>
    <s v="Muy frecuentemente (3 o más veces por semana)"/>
    <s v="Solo en época de exámenes"/>
    <s v="Procuraré buscar la información que necesito fuera de la biblioteca"/>
    <x v="17"/>
    <s v="Biblioteca Maria Zambrano (Filología / Derecho)"/>
    <s v="F. Ciencias Geológicas"/>
    <m/>
    <m/>
    <m/>
    <m/>
    <m/>
    <m/>
    <s v="No"/>
    <s v="Sí"/>
    <n v="2"/>
    <n v="1"/>
    <n v="4"/>
    <n v="1"/>
    <n v="5"/>
    <n v="5"/>
    <n v="5"/>
    <n v="2"/>
    <n v="5"/>
    <n v="4"/>
    <m/>
    <n v="4"/>
    <n v="5"/>
    <n v="3"/>
    <n v="5"/>
    <n v="5"/>
    <s v="No"/>
    <n v="5"/>
    <n v="1"/>
    <s v="Twitter|Facebook|Youtube|Instagram|LinkedIn"/>
    <m/>
    <m/>
    <m/>
    <m/>
    <m/>
    <m/>
    <m/>
    <s v="Sí"/>
    <s v="Sí"/>
    <s v="Poco útil"/>
    <n v="3"/>
    <n v="4"/>
    <s v="4, satisfecho"/>
    <s v="Mejorado"/>
    <m/>
  </r>
  <r>
    <m/>
    <m/>
    <s v="Ciencias Sociales"/>
    <d v="2020-05-19T14:31:00"/>
    <s v="Grado y doble grado"/>
    <x v="10"/>
    <s v="Frecuentemente (1 o 2 veces por semana)"/>
    <s v="De vez en cuando (1 o 2 veces al mes)"/>
    <s v="Creo que voy a acudir con menos frecuencia a la biblioteca y usaré más la biblioteca virtual"/>
    <x v="8"/>
    <m/>
    <m/>
    <m/>
    <m/>
    <m/>
    <m/>
    <m/>
    <m/>
    <s v="No"/>
    <s v="Sí"/>
    <n v="3"/>
    <n v="1"/>
    <n v="4"/>
    <n v="5"/>
    <n v="5"/>
    <n v="5"/>
    <n v="5"/>
    <n v="4"/>
    <n v="2"/>
    <n v="4"/>
    <m/>
    <n v="4"/>
    <n v="2"/>
    <n v="5"/>
    <n v="1"/>
    <n v="4"/>
    <s v="No"/>
    <n v="4"/>
    <n v="3"/>
    <s v="Twitter|Instagram"/>
    <m/>
    <m/>
    <m/>
    <m/>
    <m/>
    <m/>
    <m/>
    <s v="No"/>
    <s v="No"/>
    <m/>
    <n v="2"/>
    <n v="2"/>
    <s v="3, normal"/>
    <s v="Igual"/>
    <m/>
  </r>
  <r>
    <m/>
    <m/>
    <s v="Ciencias de la Salud"/>
    <d v="2020-05-19T14:30:00"/>
    <s v="Grado y doble grado"/>
    <x v="9"/>
    <s v="De vez en cuando (1 o 2 veces al mes)"/>
    <s v="Muy frecuentemente (3 o más veces por semana)"/>
    <s v="Creo que voy a acudir con menos frecuencia a la biblioteca y usaré más la biblioteca virtual"/>
    <x v="11"/>
    <m/>
    <m/>
    <m/>
    <m/>
    <m/>
    <m/>
    <m/>
    <m/>
    <s v="Sí"/>
    <s v="Sí"/>
    <n v="4"/>
    <n v="1"/>
    <n v="5"/>
    <n v="1"/>
    <n v="5"/>
    <n v="3"/>
    <n v="5"/>
    <n v="3"/>
    <n v="4"/>
    <n v="4"/>
    <m/>
    <n v="4"/>
    <n v="4"/>
    <n v="3"/>
    <n v="3"/>
    <n v="4"/>
    <s v="No"/>
    <n v="4"/>
    <n v="2"/>
    <s v="Twitter|Youtube|Instagram"/>
    <m/>
    <m/>
    <m/>
    <m/>
    <m/>
    <m/>
    <m/>
    <s v="No"/>
    <s v="No"/>
    <m/>
    <n v="4"/>
    <n v="4"/>
    <s v="5, muy satisfecho"/>
    <s v="Igual"/>
    <m/>
  </r>
  <r>
    <m/>
    <m/>
    <s v="Humanidades"/>
    <d v="2020-05-19T14:29:00"/>
    <s v="Grado y doble grado"/>
    <x v="7"/>
    <s v="Frecuentemente (1 o 2 veces por semana)"/>
    <s v="Frecuentemente (1 o 2 veces por semana)"/>
    <s v="Seguiré usando los servicios de la biblioteca con la misma frecuencia que expuse en la pregunta anterior"/>
    <x v="14"/>
    <s v="F. Filología (Clásicas o General)"/>
    <s v="F. Filosofía"/>
    <m/>
    <m/>
    <m/>
    <m/>
    <m/>
    <m/>
    <s v="Sí"/>
    <s v="Sí"/>
    <n v="5"/>
    <n v="2"/>
    <n v="4"/>
    <n v="5"/>
    <n v="5"/>
    <n v="3"/>
    <n v="5"/>
    <n v="3"/>
    <n v="2"/>
    <n v="5"/>
    <m/>
    <n v="5"/>
    <n v="3"/>
    <n v="4"/>
    <n v="3"/>
    <n v="5"/>
    <s v="No"/>
    <n v="3"/>
    <n v="2"/>
    <s v="Instagram"/>
    <m/>
    <m/>
    <m/>
    <m/>
    <m/>
    <m/>
    <m/>
    <s v="No"/>
    <s v="No"/>
    <m/>
    <n v="3"/>
    <n v="3"/>
    <s v="4, satisfecho"/>
    <s v="Igual"/>
    <m/>
  </r>
  <r>
    <m/>
    <m/>
    <s v="Ciencias Experimentales"/>
    <d v="2020-05-19T14:29:00"/>
    <s v="Grado y doble grado"/>
    <x v="26"/>
    <s v="Muy frecuentemente (3 o más veces por semana)"/>
    <s v="Frecuentemente (1 o 2 veces por semana)"/>
    <s v="Seguiré usando los servicios de la biblioteca con la misma frecuencia que expuse en la pregunta anterior"/>
    <x v="26"/>
    <s v="Biblioteca Maria Zambrano (Filología / Derecho)"/>
    <s v="F. Ciencias Físicas"/>
    <s v="Biblioteca luis rosales Carabanchel alto"/>
    <m/>
    <m/>
    <m/>
    <m/>
    <m/>
    <s v="Sí"/>
    <s v="Sí"/>
    <n v="4"/>
    <n v="2"/>
    <n v="4"/>
    <n v="3"/>
    <n v="4"/>
    <n v="5"/>
    <n v="4"/>
    <n v="4"/>
    <n v="5"/>
    <m/>
    <m/>
    <n v="5"/>
    <n v="5"/>
    <n v="5"/>
    <n v="5"/>
    <n v="5"/>
    <s v="Sí"/>
    <n v="5"/>
    <n v="5"/>
    <s v="Twitter|Youtube|Instagram"/>
    <m/>
    <m/>
    <m/>
    <m/>
    <m/>
    <m/>
    <m/>
    <s v="No"/>
    <m/>
    <m/>
    <n v="5"/>
    <n v="5"/>
    <s v="5, muy satisfecho"/>
    <s v="Mejorado"/>
    <s v="Poder restaurar la devolución del mismo libro si hay varios ejemplares, no teniendo que devolverlo y no poder recogerlo ya que se ha usado bastante."/>
  </r>
  <r>
    <m/>
    <m/>
    <s v="Ciencias Sociales"/>
    <d v="2020-05-19T14:28:00"/>
    <s v="Grado y doble grado"/>
    <x v="10"/>
    <s v="Frecuentemente (1 o 2 veces por semana)"/>
    <s v="De vez en cuando (1 o 2 veces al mes)"/>
    <s v="Seguiré usando los servicios de la biblioteca con la misma frecuencia que expuse en la pregunta anterior"/>
    <x v="8"/>
    <s v="F. Psicología"/>
    <m/>
    <m/>
    <m/>
    <m/>
    <m/>
    <m/>
    <m/>
    <s v="Sí"/>
    <s v="Sí"/>
    <n v="3"/>
    <n v="1"/>
    <n v="1"/>
    <n v="3"/>
    <n v="2"/>
    <n v="5"/>
    <n v="5"/>
    <n v="3"/>
    <n v="5"/>
    <n v="5"/>
    <m/>
    <n v="5"/>
    <n v="5"/>
    <n v="5"/>
    <n v="5"/>
    <n v="5"/>
    <s v="No"/>
    <n v="5"/>
    <n v="5"/>
    <s v="Twitter|Instagram"/>
    <m/>
    <m/>
    <m/>
    <m/>
    <m/>
    <m/>
    <m/>
    <s v="No"/>
    <s v="No"/>
    <m/>
    <n v="4"/>
    <n v="4"/>
    <s v="5, muy satisfecho"/>
    <s v="Mejorado"/>
    <m/>
  </r>
  <r>
    <m/>
    <m/>
    <s v="Ciencias Sociales"/>
    <d v="2020-05-19T14:28:00"/>
    <s v="Grado y doble grado"/>
    <x v="13"/>
    <s v="Solo en época de exámenes"/>
    <s v="Solo en época de exámenes"/>
    <s v="Seguiré usando los servicios de la biblioteca con la misma frecuencia que expuse en la pregunta anterior|Tengo que ir necesariamente para consultar los documentos que están ubicados en la biblioteca"/>
    <x v="8"/>
    <s v="F. Ciencias de la Información"/>
    <m/>
    <m/>
    <m/>
    <m/>
    <m/>
    <m/>
    <m/>
    <s v="No"/>
    <s v="Sí"/>
    <n v="4"/>
    <n v="1"/>
    <n v="3"/>
    <n v="5"/>
    <n v="5"/>
    <n v="5"/>
    <n v="5"/>
    <n v="5"/>
    <n v="2"/>
    <n v="2"/>
    <m/>
    <n v="1"/>
    <n v="5"/>
    <n v="2"/>
    <n v="1"/>
    <n v="1"/>
    <s v="Sí"/>
    <n v="2"/>
    <n v="2"/>
    <s v="Instagram"/>
    <m/>
    <m/>
    <m/>
    <m/>
    <m/>
    <m/>
    <m/>
    <s v="No"/>
    <s v="No"/>
    <m/>
    <n v="5"/>
    <n v="5"/>
    <s v="3, normal"/>
    <s v="Mejorado mucho"/>
    <m/>
  </r>
  <r>
    <m/>
    <m/>
    <s v="Ciencias de la Salud"/>
    <d v="2020-05-19T14:27:00"/>
    <s v="Grado y doble grado"/>
    <x v="9"/>
    <s v="Muy frecuentemente (3 o más veces por semana)"/>
    <s v="Solo en época de exámenes"/>
    <s v="Seguiré usando los servicios de la biblioteca con la misma frecuencia que expuse en la pregunta anterior"/>
    <x v="11"/>
    <s v="Biblioteca Maria Zambrano (Filología / Derecho)"/>
    <s v="F. Enfermería, Fisioterapia y Podología"/>
    <m/>
    <m/>
    <m/>
    <m/>
    <m/>
    <m/>
    <s v="No"/>
    <s v="Sí"/>
    <n v="3"/>
    <n v="1"/>
    <n v="3"/>
    <n v="2"/>
    <n v="5"/>
    <n v="3"/>
    <n v="5"/>
    <n v="1"/>
    <n v="3"/>
    <n v="4"/>
    <m/>
    <n v="3"/>
    <n v="3"/>
    <n v="4"/>
    <n v="4"/>
    <n v="3"/>
    <s v="No"/>
    <n v="4"/>
    <n v="2"/>
    <s v="Instagram"/>
    <m/>
    <m/>
    <m/>
    <m/>
    <m/>
    <m/>
    <m/>
    <s v="No"/>
    <s v="No"/>
    <m/>
    <n v="3"/>
    <n v="3"/>
    <s v="4, satisfecho"/>
    <s v="Igual"/>
    <s v="Enchufes  Nuevo aire acondicionado"/>
  </r>
  <r>
    <m/>
    <m/>
    <s v="Humanidades"/>
    <d v="2020-05-19T14:27:00"/>
    <s v="Doctorado"/>
    <x v="3"/>
    <s v="De vez en cuando (1 o 2 veces al mes)"/>
    <s v="Frecuentemente (1 o 2 veces por semana)"/>
    <s v="Tengo que ir necesariamente para consultar los documentos que están ubicados en la biblioteca"/>
    <x v="14"/>
    <s v="F. Filosofía"/>
    <s v="F. Ciencias de la Información"/>
    <s v="Biblioteca Nacional, biblioteca de Ciencias Humanas y Sociales del CSIC, Biblioteca del AECID, Biblioteca del Museo Reina Sofía"/>
    <m/>
    <m/>
    <m/>
    <m/>
    <m/>
    <s v="Sí"/>
    <s v="Sí"/>
    <n v="4"/>
    <n v="3"/>
    <n v="3"/>
    <n v="3"/>
    <n v="1"/>
    <n v="5"/>
    <n v="1"/>
    <n v="4"/>
    <n v="3"/>
    <n v="3"/>
    <m/>
    <n v="2"/>
    <n v="4"/>
    <n v="5"/>
    <n v="4"/>
    <n v="4"/>
    <s v="Sí"/>
    <n v="4"/>
    <n v="1"/>
    <s v="Facebook|LinkedIn"/>
    <m/>
    <m/>
    <m/>
    <m/>
    <m/>
    <m/>
    <m/>
    <s v="No"/>
    <s v="No"/>
    <m/>
    <n v="4"/>
    <n v="4"/>
    <s v="4, satisfecho"/>
    <s v="Igual"/>
    <s v="En estas circunstancias parte de las investigaciones se han tenido que parar debido al cierre de las bibliotecas. Hay mucho contenido al que no se puede acceder todavía de forma electrónica y sería esencial poder consultarlo telemáticamente."/>
  </r>
  <r>
    <m/>
    <m/>
    <s v="Humanidades"/>
    <d v="2020-05-19T14:27:00"/>
    <s v="Doctorado"/>
    <x v="7"/>
    <s v="De vez en cuando (1 o 2 veces al mes)"/>
    <s v="Muy frecuentemente (3 o más veces por semana)"/>
    <s v="Solo haré uso de la biblioteca virtual y de sus recursos electrónicos"/>
    <x v="14"/>
    <s v="Biblioteca Histórica"/>
    <s v="F. Bellas Artes"/>
    <s v="Ninguno"/>
    <m/>
    <m/>
    <m/>
    <m/>
    <m/>
    <s v="No"/>
    <s v="No"/>
    <n v="2"/>
    <n v="5"/>
    <n v="5"/>
    <n v="3"/>
    <n v="5"/>
    <n v="5"/>
    <n v="1"/>
    <n v="4"/>
    <n v="3"/>
    <n v="3"/>
    <m/>
    <n v="5"/>
    <n v="3"/>
    <n v="5"/>
    <n v="3"/>
    <n v="4"/>
    <s v="Sí"/>
    <n v="5"/>
    <n v="3"/>
    <s v="Facebook"/>
    <m/>
    <m/>
    <m/>
    <m/>
    <m/>
    <m/>
    <m/>
    <s v="Sí"/>
    <s v="No"/>
    <m/>
    <n v="4"/>
    <n v="4"/>
    <s v="4, satisfecho"/>
    <s v="Mejorado"/>
    <s v="Sería una buena opción tener el software EndNote también para estudiantes de posgrado, no solo para profesores."/>
  </r>
  <r>
    <m/>
    <m/>
    <s v="Humanidades"/>
    <d v="2020-05-19T14:27:00"/>
    <s v="Grado y doble grado"/>
    <x v="2"/>
    <s v="De vez en cuando (1 o 2 veces al mes)"/>
    <s v="De vez en cuando (1 o 2 veces al mes)"/>
    <s v="Seguiré usando los servicios de la biblioteca con la misma frecuencia que expuse en la pregunta anterior"/>
    <x v="2"/>
    <m/>
    <m/>
    <s v="Biblioteca de Alcalá de Henares"/>
    <m/>
    <m/>
    <m/>
    <m/>
    <m/>
    <s v="Sí"/>
    <s v="Sí"/>
    <n v="2"/>
    <n v="2"/>
    <n v="3"/>
    <n v="2"/>
    <n v="3"/>
    <n v="4"/>
    <n v="4"/>
    <n v="2"/>
    <n v="3"/>
    <n v="2"/>
    <m/>
    <n v="4"/>
    <n v="3"/>
    <n v="4"/>
    <n v="2"/>
    <n v="2"/>
    <s v="No"/>
    <n v="4"/>
    <n v="2"/>
    <s v="Twitter|Instagram"/>
    <m/>
    <m/>
    <m/>
    <m/>
    <m/>
    <m/>
    <m/>
    <s v="No"/>
    <s v="No"/>
    <m/>
    <n v="2"/>
    <n v="4"/>
    <s v="4, satisfecho"/>
    <s v="Igual"/>
    <m/>
  </r>
  <r>
    <m/>
    <m/>
    <s v="Humanidades"/>
    <d v="2020-05-19T14:27:00"/>
    <s v="Grado y doble grado"/>
    <x v="3"/>
    <s v="Muy frecuentemente (3 o más veces por semana)"/>
    <s v="De vez en cuando (1 o 2 veces al mes)"/>
    <s v="Creo que voy a acudir con menos frecuencia a la biblioteca y usaré más la biblioteca virtual"/>
    <x v="3"/>
    <s v="F. Ciencias Políticas y Sociología"/>
    <s v="F. Psicología"/>
    <m/>
    <m/>
    <m/>
    <m/>
    <m/>
    <m/>
    <s v="No"/>
    <s v="No"/>
    <n v="3"/>
    <n v="2"/>
    <n v="3"/>
    <n v="5"/>
    <n v="4"/>
    <n v="4"/>
    <n v="3"/>
    <n v="1"/>
    <n v="4"/>
    <n v="4"/>
    <m/>
    <n v="4"/>
    <n v="4"/>
    <n v="4"/>
    <n v="4"/>
    <n v="4"/>
    <s v="No"/>
    <n v="4"/>
    <n v="4"/>
    <s v="Twitter|Youtube|Instagram"/>
    <m/>
    <m/>
    <m/>
    <m/>
    <m/>
    <m/>
    <m/>
    <s v="No"/>
    <s v="No"/>
    <m/>
    <n v="4"/>
    <n v="4"/>
    <s v="5, muy satisfecho"/>
    <s v="Mejorado"/>
    <m/>
  </r>
  <r>
    <m/>
    <m/>
    <s v="Ciencias Experimentales"/>
    <d v="2020-05-19T14:26:00"/>
    <s v="Máster"/>
    <x v="19"/>
    <s v="De vez en cuando (1 o 2 veces al mes)"/>
    <s v="Solo en época de exámenes"/>
    <s v="Seguiré usando los servicios de la biblioteca con la misma frecuencia que expuse en la pregunta anterior"/>
    <x v="19"/>
    <s v="F. Ciencias Matemáticas"/>
    <s v="F. Ciencias Químicas"/>
    <s v="No es tanto biblioteca, sino búsquedas en google scholar para encontrar artículos científicos rápidamente."/>
    <m/>
    <m/>
    <m/>
    <m/>
    <m/>
    <s v="No"/>
    <s v="No"/>
    <n v="2"/>
    <n v="4"/>
    <n v="1"/>
    <n v="3"/>
    <n v="5"/>
    <n v="5"/>
    <n v="5"/>
    <n v="3"/>
    <n v="4"/>
    <n v="5"/>
    <m/>
    <n v="5"/>
    <n v="5"/>
    <n v="4"/>
    <n v="4"/>
    <n v="5"/>
    <s v="No"/>
    <n v="4"/>
    <n v="4"/>
    <s v="Twitter|Youtube"/>
    <m/>
    <m/>
    <m/>
    <m/>
    <m/>
    <m/>
    <m/>
    <s v="Sí"/>
    <s v="Sí"/>
    <s v="Muy útil"/>
    <n v="5"/>
    <n v="5"/>
    <s v="4, satisfecho"/>
    <s v="Mejorado"/>
    <m/>
  </r>
  <r>
    <m/>
    <m/>
    <s v="Ciencias Experimentales"/>
    <d v="2020-05-19T14:26:00"/>
    <s v="Grado y doble grado"/>
    <x v="26"/>
    <s v="De vez en cuando (1 o 2 veces al mes)"/>
    <s v="Nunca"/>
    <s v="Seguiré usando los servicios de la biblioteca con la misma frecuencia que expuse en la pregunta anterior"/>
    <x v="26"/>
    <s v="Biblioteca Maria Zambrano (Filología / Derecho)"/>
    <m/>
    <m/>
    <m/>
    <m/>
    <m/>
    <m/>
    <m/>
    <s v="No"/>
    <s v="No"/>
    <n v="2"/>
    <n v="2"/>
    <n v="2"/>
    <n v="2"/>
    <n v="5"/>
    <n v="5"/>
    <n v="4"/>
    <n v="2"/>
    <n v="3"/>
    <n v="3"/>
    <m/>
    <n v="3"/>
    <m/>
    <n v="2"/>
    <n v="3"/>
    <n v="3"/>
    <s v="No"/>
    <n v="3"/>
    <n v="3"/>
    <s v="Twitter|Instagram"/>
    <m/>
    <m/>
    <m/>
    <m/>
    <m/>
    <m/>
    <m/>
    <s v="No"/>
    <s v="No"/>
    <m/>
    <n v="3"/>
    <n v="3"/>
    <s v="4, satisfecho"/>
    <s v="Mejorado"/>
    <m/>
  </r>
  <r>
    <m/>
    <m/>
    <s v="Humanidades"/>
    <d v="2020-05-19T14:25:00"/>
    <s v="Grado y doble grado"/>
    <x v="2"/>
    <s v="De vez en cuando (1 o 2 veces al mes)"/>
    <s v="De vez en cuando (1 o 2 veces al mes)"/>
    <s v="Seguiré usando los servicios de la biblioteca con la misma frecuencia que expuse en la pregunta anterior"/>
    <x v="24"/>
    <m/>
    <m/>
    <m/>
    <m/>
    <m/>
    <m/>
    <m/>
    <m/>
    <s v="No"/>
    <s v="Sí"/>
    <n v="2"/>
    <n v="1"/>
    <n v="1"/>
    <n v="1"/>
    <n v="5"/>
    <n v="4"/>
    <n v="5"/>
    <n v="2"/>
    <n v="5"/>
    <n v="5"/>
    <m/>
    <n v="3"/>
    <n v="4"/>
    <n v="3"/>
    <n v="3"/>
    <n v="3"/>
    <s v="No"/>
    <n v="3"/>
    <n v="1"/>
    <s v="Twitter|Youtube|Instagram|Tumblr"/>
    <m/>
    <m/>
    <m/>
    <m/>
    <m/>
    <m/>
    <m/>
    <s v="No"/>
    <s v="No"/>
    <m/>
    <n v="4"/>
    <n v="5"/>
    <s v="4, satisfecho"/>
    <s v="Igual"/>
    <m/>
  </r>
  <r>
    <m/>
    <m/>
    <s v="Ciencias Sociales"/>
    <d v="2020-05-19T14:25:00"/>
    <s v="Grado y doble grado"/>
    <x v="1"/>
    <s v="De vez en cuando (1 o 2 veces al mes)"/>
    <s v="Nunca"/>
    <s v="Creo que voy a acudir con menos frecuencia a la biblioteca y usaré más la biblioteca virtual"/>
    <x v="9"/>
    <m/>
    <m/>
    <m/>
    <m/>
    <m/>
    <m/>
    <m/>
    <m/>
    <s v="No"/>
    <s v="Sí"/>
    <n v="2"/>
    <n v="1"/>
    <n v="1"/>
    <n v="1"/>
    <n v="5"/>
    <n v="5"/>
    <n v="5"/>
    <n v="5"/>
    <n v="4"/>
    <n v="5"/>
    <m/>
    <n v="5"/>
    <n v="4"/>
    <n v="4"/>
    <n v="4"/>
    <n v="4"/>
    <s v="No"/>
    <n v="4"/>
    <n v="4"/>
    <s v="Twitter|Facebook|Youtube|Instagram"/>
    <m/>
    <m/>
    <m/>
    <m/>
    <m/>
    <m/>
    <m/>
    <s v="Sí"/>
    <s v="No"/>
    <m/>
    <n v="3"/>
    <n v="2"/>
    <s v="3, normal"/>
    <s v="Igual"/>
    <m/>
  </r>
  <r>
    <m/>
    <m/>
    <s v="Ciencias de la Salud"/>
    <d v="2020-05-19T14:25:00"/>
    <s v="Grado y doble grado"/>
    <x v="18"/>
    <s v="Frecuentemente (1 o 2 veces por semana)"/>
    <s v="Solo en época de exámenes"/>
    <s v="Procuraré buscar la información que necesito fuera de la biblioteca"/>
    <x v="18"/>
    <m/>
    <m/>
    <m/>
    <m/>
    <m/>
    <m/>
    <m/>
    <m/>
    <s v="No"/>
    <s v="No"/>
    <n v="2"/>
    <n v="1"/>
    <n v="3"/>
    <n v="3"/>
    <n v="5"/>
    <n v="4"/>
    <n v="4"/>
    <n v="3"/>
    <n v="5"/>
    <n v="4"/>
    <m/>
    <n v="3"/>
    <n v="4"/>
    <n v="3"/>
    <n v="4"/>
    <n v="2"/>
    <s v="No"/>
    <n v="3"/>
    <n v="2"/>
    <s v="Youtube|Instagram"/>
    <m/>
    <m/>
    <m/>
    <m/>
    <m/>
    <m/>
    <m/>
    <s v="No"/>
    <s v="Sí"/>
    <s v="Normal"/>
    <n v="5"/>
    <n v="5"/>
    <s v="4, satisfecho"/>
    <s v="Mejorado"/>
    <m/>
  </r>
  <r>
    <m/>
    <m/>
    <s v="Ciencias Experimentales"/>
    <d v="2020-05-19T14:24:00"/>
    <s v="Grado y doble grado"/>
    <x v="16"/>
    <s v="De vez en cuando (1 o 2 veces al mes)"/>
    <s v="De vez en cuando (1 o 2 veces al mes)"/>
    <s v="Seguiré usando los servicios de la biblioteca con la misma frecuencia que expuse en la pregunta anterior"/>
    <x v="17"/>
    <s v="F. Ciencias Físicas"/>
    <s v="F. Ciencias Matemáticas"/>
    <m/>
    <m/>
    <m/>
    <m/>
    <m/>
    <m/>
    <s v="Sí"/>
    <s v="Sí"/>
    <n v="1"/>
    <n v="1"/>
    <n v="3"/>
    <n v="2"/>
    <n v="4"/>
    <n v="3"/>
    <n v="4"/>
    <n v="1"/>
    <n v="3"/>
    <n v="3"/>
    <m/>
    <n v="4"/>
    <n v="4"/>
    <n v="3"/>
    <n v="3"/>
    <n v="3"/>
    <s v="No"/>
    <n v="3"/>
    <n v="3"/>
    <s v="Twitter|Youtube"/>
    <m/>
    <m/>
    <m/>
    <m/>
    <m/>
    <m/>
    <m/>
    <s v="No"/>
    <s v="No"/>
    <m/>
    <n v="4"/>
    <n v="5"/>
    <s v="4, satisfecho"/>
    <m/>
    <m/>
  </r>
  <r>
    <m/>
    <m/>
    <s v="Humanidades"/>
    <d v="2020-05-19T14:24:00"/>
    <s v="Grado y doble grado"/>
    <x v="6"/>
    <s v="Muy frecuentemente (3 o más veces por semana)"/>
    <s v="Nunca"/>
    <s v="Tengo que ir necesariamente para consultar los documentos que están ubicados en la biblioteca|Procuraré buscar la información que necesito fuera de la biblioteca"/>
    <x v="8"/>
    <s v="F. Filología (Clásicas o General)"/>
    <s v="F. Geografía e Historia"/>
    <m/>
    <m/>
    <m/>
    <m/>
    <m/>
    <m/>
    <s v="No"/>
    <s v="Sí"/>
    <n v="2"/>
    <n v="2"/>
    <n v="1"/>
    <n v="5"/>
    <n v="2"/>
    <n v="4"/>
    <n v="3"/>
    <n v="4"/>
    <n v="1"/>
    <n v="2"/>
    <m/>
    <n v="2"/>
    <n v="2"/>
    <n v="1"/>
    <n v="1"/>
    <n v="2"/>
    <s v="No"/>
    <n v="2"/>
    <n v="2"/>
    <s v="Facebook|Instagram"/>
    <m/>
    <m/>
    <m/>
    <m/>
    <m/>
    <m/>
    <m/>
    <s v="No"/>
    <s v="No"/>
    <m/>
    <n v="3"/>
    <n v="3"/>
    <s v="3, normal"/>
    <s v="Igual"/>
    <m/>
  </r>
  <r>
    <m/>
    <m/>
    <s v="Ciencias de la Salud"/>
    <d v="2020-05-19T14:23:00"/>
    <s v="Grado y doble grado"/>
    <x v="4"/>
    <s v="Solo en época de exámenes"/>
    <s v="De vez en cuando (1 o 2 veces al mes)"/>
    <s v="Seguiré usando los servicios de la biblioteca con la misma frecuencia que expuse en la pregunta anterior"/>
    <x v="4"/>
    <s v="Biblioteca Maria Zambrano (Filología / Derecho)"/>
    <m/>
    <m/>
    <m/>
    <m/>
    <m/>
    <m/>
    <m/>
    <s v="No"/>
    <s v="Sí"/>
    <n v="3"/>
    <n v="1"/>
    <n v="2"/>
    <n v="3"/>
    <n v="5"/>
    <n v="3"/>
    <n v="5"/>
    <n v="1"/>
    <n v="3"/>
    <n v="3"/>
    <m/>
    <n v="4"/>
    <n v="3"/>
    <n v="4"/>
    <n v="2"/>
    <n v="3"/>
    <s v="No"/>
    <n v="4"/>
    <n v="3"/>
    <s v="Twitter|Youtube|Instagram"/>
    <m/>
    <m/>
    <m/>
    <m/>
    <m/>
    <m/>
    <m/>
    <s v="No"/>
    <s v="No"/>
    <m/>
    <n v="3"/>
    <n v="4"/>
    <s v="3, normal"/>
    <s v="Mejorado"/>
    <m/>
  </r>
  <r>
    <m/>
    <m/>
    <s v="Ciencias Experimentales"/>
    <d v="2020-05-19T14:23:00"/>
    <s v="Grado y doble grado"/>
    <x v="8"/>
    <s v="Muy frecuentemente (3 o más veces por semana)"/>
    <s v="De vez en cuando (1 o 2 veces al mes)"/>
    <s v="Seguiré usando los servicios de la biblioteca con la misma frecuencia que expuse en la pregunta anterior"/>
    <x v="12"/>
    <m/>
    <m/>
    <s v="Bibliotecas Públicas CAM"/>
    <m/>
    <m/>
    <m/>
    <m/>
    <m/>
    <s v="Sí"/>
    <s v="Sí"/>
    <n v="2"/>
    <n v="1"/>
    <n v="2"/>
    <n v="2"/>
    <n v="5"/>
    <n v="3"/>
    <n v="4"/>
    <n v="1"/>
    <n v="5"/>
    <n v="5"/>
    <m/>
    <n v="4"/>
    <n v="5"/>
    <n v="4"/>
    <n v="5"/>
    <n v="4"/>
    <s v="No"/>
    <n v="4"/>
    <n v="4"/>
    <s v="Youtube|Instagram"/>
    <m/>
    <m/>
    <m/>
    <m/>
    <m/>
    <m/>
    <m/>
    <s v="Sí"/>
    <s v="Sí"/>
    <s v="Útil"/>
    <n v="5"/>
    <n v="5"/>
    <s v="5, muy satisfecho"/>
    <s v="Mejorado"/>
    <m/>
  </r>
  <r>
    <m/>
    <m/>
    <s v="Humanidades"/>
    <d v="2020-05-19T14:23: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8"/>
    <s v="F. Filología (Clásicas o General)"/>
    <m/>
    <m/>
    <m/>
    <m/>
    <m/>
    <m/>
    <m/>
    <s v="No"/>
    <s v="Sí"/>
    <n v="3"/>
    <n v="1"/>
    <n v="1"/>
    <n v="5"/>
    <n v="5"/>
    <n v="5"/>
    <n v="5"/>
    <n v="4"/>
    <n v="2"/>
    <n v="5"/>
    <m/>
    <n v="5"/>
    <n v="5"/>
    <n v="5"/>
    <n v="4"/>
    <n v="3"/>
    <s v="No"/>
    <n v="5"/>
    <n v="4"/>
    <s v="Twitter|Youtube|Instagram"/>
    <m/>
    <m/>
    <m/>
    <m/>
    <m/>
    <m/>
    <m/>
    <s v="No"/>
    <s v="No"/>
    <m/>
    <n v="5"/>
    <n v="5"/>
    <s v="4, satisfecho"/>
    <s v="Igual"/>
    <m/>
  </r>
  <r>
    <m/>
    <m/>
    <s v="Ciencias Sociales"/>
    <d v="2020-05-19T14:23:00"/>
    <s v="Máster"/>
    <x v="11"/>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13"/>
    <s v="Biblioteca Maria Zambrano (Filología / Derecho)"/>
    <s v="F. Ciencias Políticas y Sociología"/>
    <s v="La biblioteca municipal del distrito de Vicálvaro"/>
    <m/>
    <m/>
    <m/>
    <m/>
    <m/>
    <s v="Sí"/>
    <s v="Sí"/>
    <n v="5"/>
    <n v="1"/>
    <n v="3"/>
    <n v="4"/>
    <n v="4"/>
    <n v="2"/>
    <n v="4"/>
    <n v="3"/>
    <n v="4"/>
    <n v="5"/>
    <m/>
    <n v="3"/>
    <n v="4"/>
    <n v="5"/>
    <n v="5"/>
    <n v="4"/>
    <s v="No"/>
    <n v="5"/>
    <n v="4"/>
    <s v="Twitter|Youtube|Instagram"/>
    <m/>
    <m/>
    <m/>
    <m/>
    <m/>
    <m/>
    <m/>
    <s v="Sí"/>
    <s v="Sí"/>
    <s v="Útil"/>
    <n v="5"/>
    <n v="5"/>
    <s v="5, muy satisfecho"/>
    <s v="Igual"/>
    <m/>
  </r>
  <r>
    <m/>
    <m/>
    <s v="Humanidades"/>
    <d v="2020-05-19T14:23:00"/>
    <s v="Grado y doble grado"/>
    <x v="7"/>
    <s v="Frecuentemente (1 o 2 veces por semana)"/>
    <s v="Frecuentemente (1 o 2 veces por semana)"/>
    <s v="Tengo que ir necesariamente para consultar los documentos que están ubicados en la biblioteca"/>
    <x v="14"/>
    <s v="Biblioteca Maria Zambrano (Filología / Derecho)"/>
    <s v="F. Ciencias Políticas y Sociología"/>
    <m/>
    <m/>
    <m/>
    <m/>
    <m/>
    <m/>
    <s v="No"/>
    <s v="Sí"/>
    <n v="4"/>
    <n v="3"/>
    <n v="3"/>
    <n v="5"/>
    <n v="4"/>
    <n v="5"/>
    <n v="4"/>
    <n v="3"/>
    <n v="1"/>
    <n v="2"/>
    <m/>
    <n v="3"/>
    <n v="1"/>
    <n v="3"/>
    <n v="1"/>
    <n v="3"/>
    <s v="Sí"/>
    <n v="3"/>
    <n v="3"/>
    <s v="Twitter|Instagram"/>
    <m/>
    <m/>
    <m/>
    <m/>
    <m/>
    <m/>
    <m/>
    <s v="Sí"/>
    <s v="No"/>
    <m/>
    <n v="3"/>
    <n v="3"/>
    <s v="3, normal"/>
    <s v="Igual"/>
    <m/>
  </r>
  <r>
    <m/>
    <m/>
    <s v="Ciencias Sociales"/>
    <d v="2020-05-19T14:22:00"/>
    <s v="Máster"/>
    <x v="13"/>
    <s v="Frecuentemente (1 o 2 veces por semana)"/>
    <s v="Muy frecuentemente (3 o más veces por semana)"/>
    <s v="Procuraré buscar la información que necesito fuera de la biblioteca"/>
    <x v="16"/>
    <s v="F. Ciencias de la Documentación"/>
    <s v="F. Geografía e Historia"/>
    <m/>
    <m/>
    <m/>
    <m/>
    <m/>
    <m/>
    <s v="No"/>
    <s v="Sí"/>
    <n v="2"/>
    <n v="3"/>
    <n v="3"/>
    <n v="3"/>
    <n v="2"/>
    <n v="5"/>
    <n v="2"/>
    <n v="4"/>
    <n v="3"/>
    <n v="4"/>
    <m/>
    <n v="4"/>
    <n v="4"/>
    <n v="5"/>
    <n v="3"/>
    <n v="5"/>
    <s v="Sí"/>
    <n v="4"/>
    <n v="4"/>
    <s v="Youtube|Instagram"/>
    <m/>
    <m/>
    <m/>
    <m/>
    <m/>
    <m/>
    <m/>
    <s v="No"/>
    <s v="No"/>
    <m/>
    <n v="4"/>
    <n v="5"/>
    <s v="4, satisfecho"/>
    <s v="Mejorado"/>
    <m/>
  </r>
  <r>
    <m/>
    <m/>
    <s v="Humanidades"/>
    <d v="2020-05-19T14:21:00"/>
    <s v="Grado y doble grado"/>
    <x v="7"/>
    <s v="Frecuentemente (1 o 2 veces por semana)"/>
    <s v="Frecuentemente (1 o 2 veces por semana)"/>
    <s v="Seguiré usando los servicios de la biblioteca con la misma frecuencia que expuse en la pregunta anterior"/>
    <x v="14"/>
    <s v="Biblioteca Maria Zambrano (Filología / Derecho)"/>
    <m/>
    <m/>
    <m/>
    <m/>
    <m/>
    <m/>
    <m/>
    <s v="Sí"/>
    <s v="Sí"/>
    <n v="5"/>
    <n v="3"/>
    <n v="5"/>
    <n v="5"/>
    <n v="5"/>
    <n v="2"/>
    <n v="5"/>
    <n v="1"/>
    <n v="5"/>
    <n v="5"/>
    <m/>
    <n v="5"/>
    <n v="5"/>
    <n v="5"/>
    <n v="5"/>
    <n v="3"/>
    <s v="No"/>
    <n v="5"/>
    <n v="4"/>
    <s v="Twitter|Instagram"/>
    <m/>
    <m/>
    <m/>
    <m/>
    <m/>
    <m/>
    <m/>
    <s v="No"/>
    <s v="No"/>
    <m/>
    <n v="5"/>
    <n v="5"/>
    <s v="5, muy satisfecho"/>
    <s v="Mejorado"/>
    <m/>
  </r>
  <r>
    <m/>
    <m/>
    <s v="Ciencias Sociales"/>
    <d v="2020-05-19T14:21:00"/>
    <s v="Grado y doble grado"/>
    <x v="17"/>
    <s v="Nunca"/>
    <s v="De vez en cuando (1 o 2 veces al mes)"/>
    <s v="Solo haré uso de la biblioteca virtual y de sus recursos electrónicos"/>
    <x v="27"/>
    <s v="F. Ciencias de la Información"/>
    <m/>
    <m/>
    <m/>
    <m/>
    <m/>
    <m/>
    <m/>
    <s v="Sí"/>
    <s v="Sí"/>
    <n v="4"/>
    <n v="3"/>
    <n v="1"/>
    <n v="1"/>
    <n v="5"/>
    <n v="5"/>
    <n v="5"/>
    <n v="5"/>
    <n v="4"/>
    <n v="4"/>
    <m/>
    <n v="1"/>
    <n v="5"/>
    <n v="5"/>
    <n v="3"/>
    <n v="5"/>
    <s v="No"/>
    <n v="5"/>
    <n v="3"/>
    <s v="Twitter|Instagram"/>
    <m/>
    <m/>
    <m/>
    <m/>
    <m/>
    <m/>
    <m/>
    <s v="No"/>
    <s v="No"/>
    <m/>
    <n v="4"/>
    <n v="5"/>
    <s v="4, satisfecho"/>
    <s v="Igual"/>
    <m/>
  </r>
  <r>
    <m/>
    <m/>
    <s v="Humanidades"/>
    <d v="2020-05-19T14:21:00"/>
    <s v="Doctorado"/>
    <x v="6"/>
    <s v="De vez en cuando (1 o 2 veces al mes)"/>
    <s v="De vez en cuando (1 o 2 veces al mes)"/>
    <s v="Seguiré usando los servicios de la biblioteca con la misma frecuencia que expuse en la pregunta anterior"/>
    <x v="6"/>
    <s v="F. Derecho (Departamentos,Criminología)"/>
    <s v="F. Filología (Clásicas o General)"/>
    <s v="Dispongo de una extensa y selecta biblioteca personal"/>
    <m/>
    <m/>
    <m/>
    <m/>
    <m/>
    <s v="No"/>
    <s v="No"/>
    <n v="2"/>
    <n v="2"/>
    <n v="3"/>
    <m/>
    <n v="5"/>
    <n v="5"/>
    <n v="2"/>
    <n v="2"/>
    <n v="4"/>
    <n v="4"/>
    <m/>
    <n v="5"/>
    <n v="5"/>
    <n v="5"/>
    <n v="3"/>
    <n v="3"/>
    <s v="Sí"/>
    <n v="5"/>
    <n v="3"/>
    <s v="Twitter|Facebook"/>
    <m/>
    <m/>
    <m/>
    <m/>
    <m/>
    <m/>
    <m/>
    <s v="Sí"/>
    <s v="No"/>
    <m/>
    <n v="4"/>
    <n v="4"/>
    <s v="5, muy satisfecho"/>
    <s v="Mejorado"/>
    <m/>
  </r>
  <r>
    <m/>
    <m/>
    <s v="Ciencias Sociales"/>
    <d v="2020-05-19T14:21:00"/>
    <s v="Grado y doble grado"/>
    <x v="1"/>
    <s v="Solo en época de exámenes"/>
    <s v="Solo en época de exámenes"/>
    <s v="Creo que voy a acudir con menos frecuencia a la biblioteca y usaré más la biblioteca virtual"/>
    <x v="9"/>
    <s v="F. Derecho (Departamentos,Criminología)"/>
    <s v="F. Filosofía"/>
    <m/>
    <m/>
    <m/>
    <m/>
    <m/>
    <m/>
    <s v="No"/>
    <s v="Sí"/>
    <n v="2"/>
    <n v="2"/>
    <n v="3"/>
    <n v="2"/>
    <n v="1"/>
    <n v="2"/>
    <n v="3"/>
    <n v="2"/>
    <n v="3"/>
    <n v="3"/>
    <m/>
    <n v="3"/>
    <n v="2"/>
    <n v="3"/>
    <n v="3"/>
    <n v="3"/>
    <s v="No"/>
    <n v="2"/>
    <n v="2"/>
    <s v="Youtube"/>
    <m/>
    <m/>
    <m/>
    <m/>
    <m/>
    <m/>
    <m/>
    <s v="No"/>
    <s v="No"/>
    <m/>
    <n v="3"/>
    <n v="3"/>
    <s v="3, normal"/>
    <s v="Empeorado"/>
    <m/>
  </r>
  <r>
    <m/>
    <m/>
    <s v="Ciencias Sociales"/>
    <d v="2020-05-19T14:21:00"/>
    <s v="Grado y doble grado"/>
    <x v="1"/>
    <s v="De vez en cuando (1 o 2 veces al mes)"/>
    <s v="Muy frecuentemente (3 o más veces por semana)"/>
    <s v="Tengo que ir necesariamente para consultar los documentos que están ubicados en la biblioteca"/>
    <x v="9"/>
    <s v="F. Derecho (Departamentos,Criminología)"/>
    <m/>
    <m/>
    <m/>
    <m/>
    <m/>
    <m/>
    <m/>
    <s v="No"/>
    <s v="Sí"/>
    <n v="1"/>
    <n v="4"/>
    <n v="2"/>
    <n v="3"/>
    <n v="4"/>
    <n v="4"/>
    <n v="4"/>
    <n v="4"/>
    <n v="2"/>
    <n v="3"/>
    <m/>
    <n v="1"/>
    <n v="3"/>
    <n v="1"/>
    <n v="2"/>
    <n v="2"/>
    <s v="No"/>
    <n v="2"/>
    <n v="2"/>
    <s v="Twitter|Instagram|LinkedIn"/>
    <m/>
    <m/>
    <m/>
    <m/>
    <m/>
    <m/>
    <m/>
    <s v="Sí"/>
    <s v="No"/>
    <m/>
    <n v="4"/>
    <n v="4"/>
    <s v="2, insatisfecho"/>
    <s v="Igual"/>
    <s v="El acceso virtual a la biblioteca es deficiente a la hora de acceder a las revistas a las que está suscrita la UCM. La facultad de políticas y sociología posee una biblioteca de libros virtual bastante deplorable según he podido comprobar durante este periodo de pandemia."/>
  </r>
  <r>
    <m/>
    <m/>
    <s v="Ciencias Sociales"/>
    <d v="2020-05-19T14:21:00"/>
    <s v="Máster"/>
    <x v="11"/>
    <s v="De vez en cuando (1 o 2 veces al mes)"/>
    <s v="Nunca"/>
    <s v="Seguiré usando los servicios de la biblioteca con la misma frecuencia que expuse en la pregunta anterior"/>
    <x v="13"/>
    <m/>
    <m/>
    <m/>
    <m/>
    <m/>
    <m/>
    <m/>
    <m/>
    <s v="Sí"/>
    <s v="Sí"/>
    <n v="4"/>
    <n v="1"/>
    <n v="1"/>
    <n v="2"/>
    <n v="5"/>
    <n v="5"/>
    <n v="4"/>
    <n v="3"/>
    <n v="5"/>
    <n v="5"/>
    <m/>
    <n v="5"/>
    <n v="5"/>
    <n v="5"/>
    <n v="3"/>
    <n v="4"/>
    <s v="No"/>
    <n v="5"/>
    <n v="3"/>
    <m/>
    <m/>
    <m/>
    <m/>
    <m/>
    <m/>
    <m/>
    <m/>
    <s v="No"/>
    <s v="No"/>
    <m/>
    <n v="5"/>
    <n v="5"/>
    <s v="4, satisfecho"/>
    <s v="Igual"/>
    <m/>
  </r>
  <r>
    <m/>
    <m/>
    <s v="Ciencias de la Salud"/>
    <d v="2020-05-19T14:19:00"/>
    <s v="Grado y doble grado"/>
    <x v="22"/>
    <s v="Muy frecuentemente (3 o más veces por semana)"/>
    <s v="Nunca"/>
    <s v="Seguiré usando los servicios de la biblioteca con la misma frecuencia que expuse en la pregunta anterior"/>
    <x v="22"/>
    <s v="F. Medicina"/>
    <s v="Biblioteca Maria Zambrano (Filología / Derecho)"/>
    <m/>
    <m/>
    <m/>
    <m/>
    <m/>
    <m/>
    <s v="No"/>
    <s v="No"/>
    <n v="3"/>
    <n v="2"/>
    <n v="4"/>
    <n v="1"/>
    <n v="5"/>
    <n v="2"/>
    <n v="5"/>
    <n v="1"/>
    <n v="5"/>
    <n v="4"/>
    <m/>
    <n v="2"/>
    <m/>
    <n v="4"/>
    <n v="4"/>
    <n v="4"/>
    <s v="No"/>
    <n v="3"/>
    <n v="5"/>
    <s v="Twitter|Instagram"/>
    <m/>
    <m/>
    <m/>
    <m/>
    <m/>
    <m/>
    <m/>
    <s v="No"/>
    <s v="No"/>
    <m/>
    <n v="5"/>
    <n v="5"/>
    <s v="4, satisfecho"/>
    <s v="Mejorado"/>
    <m/>
  </r>
  <r>
    <m/>
    <m/>
    <s v="Ciencias de la Salud"/>
    <d v="2020-05-19T14:19:00"/>
    <s v="Grado y doble grado"/>
    <x v="9"/>
    <s v="Frecuentemente (1 o 2 veces por semana)"/>
    <s v="De vez en cuando (1 o 2 veces al mes)"/>
    <s v="Creo que voy a acudir con menos frecuencia a la biblioteca y usaré más la biblioteca virtual"/>
    <x v="11"/>
    <s v="F. Informática"/>
    <m/>
    <s v="Biblioteca Eugenio Trias, Centro cultural Las californias"/>
    <m/>
    <m/>
    <m/>
    <m/>
    <m/>
    <s v="No"/>
    <s v="Sí"/>
    <n v="4"/>
    <n v="1"/>
    <n v="4"/>
    <n v="1"/>
    <n v="5"/>
    <n v="2"/>
    <n v="5"/>
    <n v="2"/>
    <n v="4"/>
    <n v="3"/>
    <m/>
    <n v="2"/>
    <n v="4"/>
    <m/>
    <n v="3"/>
    <n v="4"/>
    <s v="No"/>
    <n v="3"/>
    <n v="2"/>
    <s v="Twitter|Instagram"/>
    <m/>
    <m/>
    <m/>
    <m/>
    <m/>
    <m/>
    <m/>
    <s v="No"/>
    <s v="No"/>
    <m/>
    <n v="5"/>
    <n v="5"/>
    <s v="2, insatisfecho"/>
    <s v="Igual"/>
    <s v="La biblioteca de la facultad de Farmacia no dispone de enchufes, ni una conexión wifi aceptable, esto impedimenta muchas veces usar las mesas de estudio."/>
  </r>
  <r>
    <m/>
    <m/>
    <s v="Humanidades"/>
    <d v="2020-05-19T14:19:00"/>
    <s v="Grado y doble grado"/>
    <x v="6"/>
    <s v="Frecuentemente (1 o 2 veces por semana)"/>
    <s v="Muy frecuentemente (3 o más veces por semana)"/>
    <s v="Tengo que ir necesariamente para consultar los documentos que están ubicados en la biblioteca"/>
    <x v="8"/>
    <s v="F. Filología (Clásicas o General)"/>
    <s v="F. Derecho (Departamentos,Criminología)"/>
    <s v="Bibliotecas municipales"/>
    <m/>
    <m/>
    <m/>
    <m/>
    <m/>
    <s v="Sí"/>
    <s v="Sí"/>
    <n v="3"/>
    <n v="1"/>
    <n v="1"/>
    <n v="5"/>
    <n v="4"/>
    <n v="2"/>
    <n v="2"/>
    <n v="1"/>
    <n v="3"/>
    <n v="3"/>
    <m/>
    <n v="2"/>
    <n v="3"/>
    <n v="4"/>
    <n v="2"/>
    <n v="1"/>
    <s v="No"/>
    <n v="3"/>
    <n v="3"/>
    <s v="Twitter|Youtube|Instagram"/>
    <m/>
    <m/>
    <m/>
    <m/>
    <m/>
    <m/>
    <m/>
    <s v="No"/>
    <s v="No"/>
    <m/>
    <n v="3"/>
    <n v="3"/>
    <s v="3, normal"/>
    <s v="Igual"/>
    <m/>
  </r>
  <r>
    <m/>
    <m/>
    <s v="Ciencias Experimentales"/>
    <d v="2020-05-19T14:19:00"/>
    <s v="Grado y doble grado"/>
    <x v="19"/>
    <s v="De vez en cuando (1 o 2 veces al mes)"/>
    <s v="De vez en cuando (1 o 2 veces al mes)"/>
    <s v="Seguiré usando los servicios de la biblioteca con la misma frecuencia que expuse en la pregunta anterior"/>
    <x v="19"/>
    <s v="F. Ciencias Matemáticas"/>
    <m/>
    <m/>
    <m/>
    <m/>
    <m/>
    <m/>
    <m/>
    <s v="Sí"/>
    <s v="Sí"/>
    <n v="3"/>
    <n v="1"/>
    <n v="1"/>
    <n v="1"/>
    <n v="2"/>
    <n v="2"/>
    <n v="5"/>
    <n v="1"/>
    <n v="4"/>
    <n v="4"/>
    <m/>
    <n v="3"/>
    <n v="3"/>
    <n v="3"/>
    <n v="3"/>
    <n v="4"/>
    <s v="No"/>
    <n v="3"/>
    <n v="1"/>
    <s v="Youtube|Instagram"/>
    <m/>
    <m/>
    <m/>
    <m/>
    <m/>
    <m/>
    <m/>
    <s v="No"/>
    <s v="No"/>
    <m/>
    <n v="4"/>
    <n v="4"/>
    <s v="4, satisfecho"/>
    <s v="Igual"/>
    <m/>
  </r>
  <r>
    <m/>
    <m/>
    <s v="Humanidades"/>
    <d v="2020-05-19T14:18:00"/>
    <s v="Grado y doble grado"/>
    <x v="7"/>
    <s v="Frecuentemente (1 o 2 veces por semana)"/>
    <s v="Frecuentemente (1 o 2 veces por semana)"/>
    <s v="Seguiré usando los servicios de la biblioteca con la misma frecuencia que expuse en la pregunta anterior"/>
    <x v="14"/>
    <s v="F. Filología (Clásicas o General)"/>
    <s v="F. Filosofía"/>
    <m/>
    <m/>
    <m/>
    <m/>
    <m/>
    <m/>
    <s v="Sí"/>
    <s v="Sí"/>
    <n v="4"/>
    <n v="3"/>
    <n v="2"/>
    <n v="2"/>
    <n v="4"/>
    <n v="3"/>
    <n v="4"/>
    <n v="1"/>
    <n v="3"/>
    <n v="4"/>
    <m/>
    <n v="5"/>
    <n v="4"/>
    <n v="4"/>
    <n v="3"/>
    <n v="4"/>
    <s v="No"/>
    <n v="3"/>
    <n v="3"/>
    <s v="Twitter|Youtube"/>
    <m/>
    <m/>
    <m/>
    <m/>
    <m/>
    <m/>
    <m/>
    <s v="No"/>
    <s v="No"/>
    <m/>
    <n v="3"/>
    <n v="4"/>
    <s v="4, satisfecho"/>
    <s v="Igual"/>
    <m/>
  </r>
  <r>
    <m/>
    <m/>
    <s v="Ciencias Experimentales"/>
    <d v="2020-05-19T14:18:00"/>
    <s v="Grado y doble grado"/>
    <x v="8"/>
    <s v="De vez en cuando (1 o 2 veces al mes)"/>
    <s v="Nunca"/>
    <s v="Seguiré usando los servicios de la biblioteca con la misma frecuencia que expuse en la pregunta anterior|Tengo que ir necesariamente para consultar los documentos que están ubicados en la biblioteca"/>
    <x v="12"/>
    <m/>
    <m/>
    <m/>
    <m/>
    <m/>
    <m/>
    <m/>
    <m/>
    <s v="Sí"/>
    <s v="Sí"/>
    <n v="5"/>
    <n v="1"/>
    <n v="3"/>
    <n v="2"/>
    <n v="5"/>
    <n v="3"/>
    <n v="5"/>
    <n v="3"/>
    <n v="2"/>
    <n v="4"/>
    <m/>
    <n v="3"/>
    <n v="3"/>
    <n v="3"/>
    <n v="3"/>
    <n v="4"/>
    <s v="No"/>
    <n v="4"/>
    <n v="3"/>
    <s v="Twitter|Youtube"/>
    <m/>
    <m/>
    <m/>
    <m/>
    <m/>
    <m/>
    <m/>
    <s v="Sí"/>
    <s v="No"/>
    <m/>
    <n v="4"/>
    <n v="4"/>
    <s v="4, satisfecho"/>
    <s v="Mejorado"/>
    <m/>
  </r>
  <r>
    <m/>
    <m/>
    <s v="Ciencias de la Salud"/>
    <d v="2020-05-19T14:18:00"/>
    <s v="Grado y doble grado"/>
    <x v="4"/>
    <s v="Solo en época de exámenes"/>
    <s v="De vez en cuando (1 o 2 veces al mes)"/>
    <s v="Seguiré usando los servicios de la biblioteca con la misma frecuencia que expuse en la pregunta anterior"/>
    <x v="24"/>
    <m/>
    <m/>
    <m/>
    <m/>
    <m/>
    <m/>
    <m/>
    <m/>
    <s v="No"/>
    <s v="No"/>
    <n v="2"/>
    <n v="3"/>
    <n v="3"/>
    <n v="4"/>
    <n v="5"/>
    <n v="5"/>
    <n v="5"/>
    <n v="2"/>
    <n v="5"/>
    <n v="5"/>
    <m/>
    <n v="5"/>
    <n v="5"/>
    <n v="5"/>
    <n v="5"/>
    <n v="5"/>
    <s v="Sí"/>
    <n v="4"/>
    <n v="4"/>
    <s v="Youtube|Instagram"/>
    <m/>
    <m/>
    <m/>
    <m/>
    <m/>
    <m/>
    <m/>
    <s v="No"/>
    <s v="No"/>
    <m/>
    <n v="5"/>
    <n v="5"/>
    <s v="4, satisfecho"/>
    <s v="Mejorado"/>
    <m/>
  </r>
  <r>
    <m/>
    <m/>
    <s v="Ciencias de la Salud"/>
    <d v="2020-05-19T14:18:00"/>
    <s v="Grado y doble grado"/>
    <x v="9"/>
    <s v="Muy frecuentemente (3 o más veces por semana)"/>
    <s v="Nunca"/>
    <s v="Procuraré buscar la información que necesito fuera de la biblioteca"/>
    <x v="11"/>
    <s v="F. Medicina"/>
    <m/>
    <s v="A la biblioteca de la Universidad Autónoma, tienen muchos más libros"/>
    <m/>
    <m/>
    <m/>
    <m/>
    <m/>
    <s v="No"/>
    <s v="Sí"/>
    <n v="4"/>
    <n v="1"/>
    <n v="1"/>
    <n v="1"/>
    <n v="1"/>
    <n v="5"/>
    <n v="5"/>
    <n v="1"/>
    <n v="1"/>
    <n v="1"/>
    <m/>
    <n v="1"/>
    <n v="5"/>
    <n v="1"/>
    <n v="1"/>
    <n v="2"/>
    <s v="No"/>
    <n v="1"/>
    <n v="2"/>
    <s v="Facebook|Youtube|Instagram"/>
    <m/>
    <m/>
    <m/>
    <m/>
    <m/>
    <m/>
    <m/>
    <s v="No"/>
    <s v="Sí"/>
    <s v="Muy útil"/>
    <n v="4"/>
    <n v="4"/>
    <s v="2, insatisfecho"/>
    <s v="Igual"/>
    <s v="En la Facultad de Farmacia hay muy pocos libros, malos puestos de estudio sin enchufes, poca luz, mala iluminación, ruidosa y pocos ordenadores. Otras bibliotecas de la Universidad están mejor como la de Medicina y la Universidad Autónoma y la Politécnica tienen mejores instalaciones."/>
  </r>
  <r>
    <m/>
    <m/>
    <s v="Ciencias Experimentales"/>
    <d v="2020-05-19T14:17:00"/>
    <s v="Grado y doble grado"/>
    <x v="19"/>
    <s v="Muy frecuentemente (3 o más veces por semana)"/>
    <s v="Frecuentemente (1 o 2 veces por semana)"/>
    <s v="Creo que voy a acudir con menos frecuencia a la biblioteca y usaré más la biblioteca virtual|Tengo que ir necesariamente para consultar los documentos que están ubicados en la biblioteca"/>
    <x v="12"/>
    <s v="F. Ciencias Físicas"/>
    <s v="F. Ciencias Químicas"/>
    <m/>
    <m/>
    <m/>
    <m/>
    <m/>
    <m/>
    <s v="Sí"/>
    <s v="Sí"/>
    <n v="5"/>
    <n v="1"/>
    <n v="5"/>
    <n v="3"/>
    <n v="4"/>
    <n v="4"/>
    <n v="4"/>
    <n v="2"/>
    <n v="5"/>
    <n v="5"/>
    <m/>
    <n v="5"/>
    <n v="5"/>
    <n v="5"/>
    <n v="2"/>
    <n v="5"/>
    <s v="No"/>
    <n v="5"/>
    <n v="5"/>
    <s v="Twitter|Facebook|Youtube"/>
    <m/>
    <m/>
    <m/>
    <m/>
    <m/>
    <m/>
    <m/>
    <s v="Sí"/>
    <s v="Sí"/>
    <s v="Muy útil"/>
    <n v="5"/>
    <n v="5"/>
    <s v="5, muy satisfecho"/>
    <s v="Mejorado mucho"/>
    <s v="Conectar directamente la bibliografía recomendada de las guías docentes de las asignaturas de los cursos de casa facultad a la posibilidad de adquirir nuevos ejemplares o aumentar su número en base a ellas.  Por otro lado, deseo que se pueda volver a abrir la biblioteca lo más pronto posible aunque sea solo para prestar y devolver libros."/>
  </r>
  <r>
    <m/>
    <m/>
    <s v="Ciencias Experimentales"/>
    <d v="2020-05-19T14:17:00"/>
    <s v="Grado y doble grado"/>
    <x v="1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7"/>
    <m/>
    <m/>
    <s v="Bilbioteca pública Luis Rosales."/>
    <m/>
    <m/>
    <m/>
    <m/>
    <m/>
    <s v="Sí"/>
    <s v="Sí"/>
    <n v="5"/>
    <m/>
    <m/>
    <n v="5"/>
    <m/>
    <n v="4"/>
    <n v="4"/>
    <m/>
    <n v="5"/>
    <n v="5"/>
    <m/>
    <n v="4"/>
    <n v="5"/>
    <n v="4"/>
    <n v="5"/>
    <n v="5"/>
    <s v="No"/>
    <n v="4"/>
    <n v="2"/>
    <s v="Youtube|WhatsApp"/>
    <m/>
    <m/>
    <m/>
    <m/>
    <m/>
    <m/>
    <m/>
    <s v="No"/>
    <s v="No"/>
    <m/>
    <n v="5"/>
    <n v="4"/>
    <s v="5, muy satisfecho"/>
    <s v="Mejorado mucho"/>
    <m/>
  </r>
  <r>
    <m/>
    <m/>
    <s v="Ciencias Experimentales"/>
    <d v="2020-05-19T14:17:00"/>
    <s v="Grado y doble grado"/>
    <x v="16"/>
    <s v="Frecuentemente (1 o 2 veces por semana)"/>
    <s v="De vez en cuando (1 o 2 veces al mes)"/>
    <s v="Seguiré usando los servicios de la biblioteca con la misma frecuencia que expuse en la pregunta anterior|Procuraré buscar la información que necesito fuera de la biblioteca"/>
    <x v="17"/>
    <s v="F. Ciencias Físicas"/>
    <s v="F. Ciencias Matemáticas"/>
    <s v="Bibliotecas municipales"/>
    <m/>
    <m/>
    <m/>
    <m/>
    <m/>
    <s v="No"/>
    <s v="No"/>
    <n v="2"/>
    <n v="1"/>
    <n v="2"/>
    <n v="4"/>
    <n v="5"/>
    <n v="4"/>
    <n v="5"/>
    <n v="1"/>
    <n v="5"/>
    <n v="4"/>
    <m/>
    <n v="4"/>
    <n v="4"/>
    <n v="4"/>
    <n v="3"/>
    <n v="4"/>
    <s v="No"/>
    <n v="3"/>
    <n v="2"/>
    <s v="Twitter|Youtube|Instagram"/>
    <m/>
    <m/>
    <m/>
    <m/>
    <m/>
    <m/>
    <m/>
    <s v="No"/>
    <s v="No"/>
    <m/>
    <n v="3"/>
    <n v="3"/>
    <s v="2, insatisfecho"/>
    <s v="Igual"/>
    <s v="Que añadan más libros en la biblioteca virtual"/>
  </r>
  <r>
    <m/>
    <m/>
    <s v="Ciencias Experimentales"/>
    <d v="2020-05-19T14:15:00"/>
    <s v="Máster"/>
    <x v="16"/>
    <s v="Frecuentemente (1 o 2 veces por semana)"/>
    <s v="Frecuentemente (1 o 2 veces por semana)"/>
    <s v="Creo que voy a acudir con menos frecuencia a la biblioteca y usaré más la biblioteca virtual"/>
    <x v="17"/>
    <m/>
    <m/>
    <s v="Escuela Técnica Superior de Ingenieros Industriales"/>
    <m/>
    <m/>
    <m/>
    <m/>
    <m/>
    <s v="No"/>
    <s v="No"/>
    <n v="1"/>
    <n v="5"/>
    <n v="5"/>
    <n v="4"/>
    <n v="5"/>
    <n v="5"/>
    <n v="3"/>
    <n v="5"/>
    <n v="5"/>
    <n v="4"/>
    <m/>
    <n v="4"/>
    <n v="5"/>
    <n v="4"/>
    <n v="4"/>
    <m/>
    <s v="No"/>
    <n v="5"/>
    <n v="4"/>
    <s v="Facebook|Youtube|LinkedIn"/>
    <m/>
    <m/>
    <m/>
    <m/>
    <m/>
    <m/>
    <m/>
    <s v="Sí"/>
    <s v="No"/>
    <m/>
    <n v="5"/>
    <n v="5"/>
    <s v="5, muy satisfecho"/>
    <s v="Mejorado"/>
    <m/>
  </r>
  <r>
    <m/>
    <m/>
    <s v="Ciencias Sociales"/>
    <d v="2020-05-19T14:15:00"/>
    <s v="Doctorado"/>
    <x v="1"/>
    <s v="De vez en cuando (1 o 2 veces al mes)"/>
    <s v="Muy frecuentemente (3 o más veces por semana)"/>
    <s v="Seguiré usando los servicios de la biblioteca con la misma frecuencia que expuse en la pregunta anterior"/>
    <x v="9"/>
    <s v="Biblioteca Maria Zambrano (Filología / Derecho)"/>
    <s v="F. Ciencias Económicas y Empresariales"/>
    <s v="Biblioteca Pública Conde Duque"/>
    <m/>
    <m/>
    <m/>
    <m/>
    <m/>
    <s v="Sí"/>
    <s v="Sí"/>
    <n v="4"/>
    <n v="5"/>
    <n v="5"/>
    <n v="3"/>
    <n v="1"/>
    <n v="3"/>
    <n v="1"/>
    <n v="2"/>
    <n v="4"/>
    <n v="4"/>
    <m/>
    <n v="5"/>
    <n v="5"/>
    <n v="5"/>
    <n v="3"/>
    <n v="4"/>
    <s v="Sí"/>
    <n v="5"/>
    <n v="3"/>
    <s v="Facebook|Instagram|LinkedIn"/>
    <m/>
    <m/>
    <m/>
    <m/>
    <m/>
    <m/>
    <m/>
    <s v="Sí"/>
    <s v="No"/>
    <m/>
    <n v="5"/>
    <n v="5"/>
    <s v="4, satisfecho"/>
    <s v="Mejorado"/>
    <m/>
  </r>
  <r>
    <m/>
    <m/>
    <s v="Humanidades"/>
    <d v="2020-05-19T14:15:00"/>
    <s v="Grado y doble grado"/>
    <x v="2"/>
    <s v="De vez en cuando (1 o 2 veces al mes)"/>
    <s v="Nunca"/>
    <m/>
    <x v="24"/>
    <m/>
    <m/>
    <m/>
    <m/>
    <m/>
    <m/>
    <m/>
    <m/>
    <s v="No"/>
    <s v="No"/>
    <n v="3"/>
    <n v="2"/>
    <n v="2"/>
    <n v="1"/>
    <n v="4"/>
    <n v="4"/>
    <n v="4"/>
    <n v="1"/>
    <n v="3"/>
    <n v="2"/>
    <m/>
    <n v="3"/>
    <n v="3"/>
    <n v="3"/>
    <n v="2"/>
    <n v="3"/>
    <s v="No"/>
    <n v="3"/>
    <n v="1"/>
    <s v="Youtube|Instagram"/>
    <m/>
    <m/>
    <m/>
    <m/>
    <m/>
    <m/>
    <m/>
    <s v="No"/>
    <s v="No"/>
    <m/>
    <n v="2"/>
    <n v="2"/>
    <s v="3, normal"/>
    <s v="Igual"/>
    <m/>
  </r>
  <r>
    <m/>
    <m/>
    <s v="Ciencias de la Salud"/>
    <d v="2020-05-19T14:14:00"/>
    <s v="Grado y doble grado"/>
    <x v="4"/>
    <s v="Muy frecuentemente (3 o más veces por semana)"/>
    <s v="Nunca"/>
    <s v="Seguiré usando los servicios de la biblioteca con la misma frecuencia que expuse en la pregunta anterior"/>
    <x v="8"/>
    <s v="F. Geografía e Historia"/>
    <s v="F. Medicina"/>
    <s v="Biblioteca del Hospital Universitario Doce de Octubre"/>
    <m/>
    <m/>
    <m/>
    <m/>
    <m/>
    <s v="No"/>
    <s v="Sí"/>
    <n v="4"/>
    <n v="3"/>
    <n v="2"/>
    <n v="5"/>
    <n v="3"/>
    <n v="5"/>
    <n v="5"/>
    <n v="5"/>
    <n v="1"/>
    <n v="2"/>
    <m/>
    <n v="2"/>
    <n v="2"/>
    <n v="1"/>
    <n v="1"/>
    <n v="2"/>
    <s v="No"/>
    <n v="1"/>
    <n v="2"/>
    <s v="Youtube|Instagram"/>
    <m/>
    <m/>
    <m/>
    <m/>
    <m/>
    <m/>
    <m/>
    <s v="No"/>
    <s v="No"/>
    <m/>
    <n v="3"/>
    <n v="3"/>
    <s v="3, normal"/>
    <s v="Mejorado"/>
    <s v="Debería tener horarios de exámenes que se ajusten a todas las facultades, incluido medicina. Es importante que la Biblioteca María Zambrano tenga microondas y/o comida sana en las máquinas expendedoras"/>
  </r>
  <r>
    <m/>
    <m/>
    <s v="Ciencias Experimentales"/>
    <d v="2020-05-19T14:14:00"/>
    <s v="Grado y doble grado"/>
    <x v="26"/>
    <s v="Frecuentemente (1 o 2 veces por semana)"/>
    <s v="De vez en cuando (1 o 2 veces al mes)"/>
    <s v="Seguiré usando los servicios de la biblioteca con la misma frecuencia que expuse en la pregunta anterior|Procuraré buscar la información que necesito fuera de la biblioteca"/>
    <x v="26"/>
    <s v="Biblioteca Maria Zambrano (Filología / Derecho)"/>
    <s v="F. Filología (Clásicas o General)"/>
    <m/>
    <m/>
    <m/>
    <m/>
    <m/>
    <m/>
    <s v="Sí"/>
    <s v="Sí"/>
    <n v="2"/>
    <n v="1"/>
    <n v="2"/>
    <n v="4"/>
    <n v="5"/>
    <n v="5"/>
    <n v="3"/>
    <n v="1"/>
    <n v="2"/>
    <n v="4"/>
    <m/>
    <n v="3"/>
    <n v="5"/>
    <n v="4"/>
    <n v="3"/>
    <n v="4"/>
    <s v="No"/>
    <n v="2"/>
    <n v="1"/>
    <s v="Twitter|Youtube|Instagram"/>
    <m/>
    <m/>
    <m/>
    <m/>
    <m/>
    <m/>
    <m/>
    <s v="No"/>
    <s v="No"/>
    <m/>
    <n v="4"/>
    <n v="5"/>
    <s v="5, muy satisfecho"/>
    <s v="Igual"/>
    <m/>
  </r>
  <r>
    <m/>
    <m/>
    <s v="Ciencias Sociales"/>
    <d v="2020-05-19T14:14:00"/>
    <s v="Grado y doble grado"/>
    <x v="24"/>
    <s v="De vez en cuando (1 o 2 veces al mes)"/>
    <s v="Nunca"/>
    <s v="Seguiré usando los servicios de la biblioteca con la misma frecuencia que expuse en la pregunta anterior"/>
    <x v="25"/>
    <s v="F. Ciencias Políticas y Sociología"/>
    <s v="Biblioteca Maria Zambrano (Filología / Derecho)"/>
    <m/>
    <m/>
    <m/>
    <m/>
    <m/>
    <m/>
    <s v="Sí"/>
    <s v="Sí"/>
    <n v="3"/>
    <n v="2"/>
    <n v="1"/>
    <n v="4"/>
    <n v="5"/>
    <n v="5"/>
    <n v="5"/>
    <n v="5"/>
    <n v="5"/>
    <n v="5"/>
    <m/>
    <n v="5"/>
    <n v="5"/>
    <n v="2"/>
    <n v="1"/>
    <n v="5"/>
    <s v="No"/>
    <n v="2"/>
    <n v="3"/>
    <s v="Twitter|Youtube|Instagram"/>
    <m/>
    <m/>
    <m/>
    <m/>
    <m/>
    <m/>
    <m/>
    <s v="No"/>
    <s v="No"/>
    <m/>
    <n v="5"/>
    <n v="5"/>
    <s v="4, satisfecho"/>
    <s v="Mejorado"/>
    <m/>
  </r>
  <r>
    <m/>
    <m/>
    <s v="Humanidades"/>
    <d v="2020-05-19T14:14:00"/>
    <s v="Grado y doble grado"/>
    <x v="2"/>
    <s v="De vez en cuando (1 o 2 veces al mes)"/>
    <s v="De vez en cuando (1 o 2 veces al mes)"/>
    <s v="Seguiré usando los servicios de la biblioteca con la misma frecuencia que expuse en la pregunta anterior"/>
    <x v="8"/>
    <s v="F. Educación - Centro de Formación del Profesorado"/>
    <s v="F. Educación - Centro de Formación del Profesorado"/>
    <m/>
    <m/>
    <m/>
    <m/>
    <m/>
    <m/>
    <s v="No"/>
    <s v="No"/>
    <n v="3"/>
    <n v="3"/>
    <n v="4"/>
    <n v="5"/>
    <n v="4"/>
    <n v="5"/>
    <n v="5"/>
    <n v="5"/>
    <n v="4"/>
    <n v="4"/>
    <m/>
    <n v="4"/>
    <n v="5"/>
    <n v="4"/>
    <n v="4"/>
    <n v="4"/>
    <s v="No"/>
    <n v="4"/>
    <n v="4"/>
    <s v="Facebook|Youtube|Instagram"/>
    <m/>
    <m/>
    <m/>
    <m/>
    <m/>
    <m/>
    <m/>
    <s v="Sí"/>
    <s v="No"/>
    <m/>
    <n v="4"/>
    <n v="5"/>
    <s v="4, satisfecho"/>
    <s v="Mejorado"/>
    <m/>
  </r>
  <r>
    <m/>
    <m/>
    <s v="Ciencias de la Salud"/>
    <d v="2020-05-19T14:13:00"/>
    <s v="Grado y doble grado"/>
    <x v="9"/>
    <s v="Frecuentemente (1 o 2 veces por semana)"/>
    <s v="Solo en época de exámenes"/>
    <s v="Creo que voy a acudir con menos frecuencia a la biblioteca y usaré más la biblioteca virtual"/>
    <x v="8"/>
    <s v="F. Farmacia"/>
    <s v="F. Odontología"/>
    <m/>
    <m/>
    <m/>
    <m/>
    <m/>
    <m/>
    <s v="No"/>
    <s v="No"/>
    <n v="3"/>
    <n v="1"/>
    <n v="2"/>
    <n v="4"/>
    <n v="4"/>
    <n v="5"/>
    <n v="4"/>
    <n v="1"/>
    <n v="4"/>
    <n v="4"/>
    <m/>
    <n v="4"/>
    <n v="5"/>
    <n v="4"/>
    <n v="5"/>
    <n v="4"/>
    <s v="No"/>
    <n v="4"/>
    <n v="4"/>
    <s v="Twitter|Instagram"/>
    <m/>
    <m/>
    <m/>
    <m/>
    <m/>
    <m/>
    <m/>
    <s v="No"/>
    <s v="No"/>
    <m/>
    <n v="5"/>
    <n v="5"/>
    <s v="4, satisfecho"/>
    <s v="Mejorado"/>
    <m/>
  </r>
  <r>
    <m/>
    <m/>
    <s v="Ciencias Sociales"/>
    <d v="2020-05-19T14:13:00"/>
    <s v="Doctorado"/>
    <x v="17"/>
    <s v="De vez en cuando (1 o 2 veces al mes)"/>
    <s v="Frecuentemente (1 o 2 veces por semana)"/>
    <s v="Tengo que ir necesariamente para consultar los documentos que están ubicados en la biblioteca"/>
    <x v="27"/>
    <s v="F. Ciencias de la Información"/>
    <m/>
    <s v="Biblioteca Nacional, Biblioteca del Museo Reina Sofía"/>
    <m/>
    <m/>
    <m/>
    <m/>
    <m/>
    <s v="Sí"/>
    <s v="Sí"/>
    <n v="5"/>
    <n v="3"/>
    <n v="3"/>
    <m/>
    <n v="2"/>
    <n v="4"/>
    <m/>
    <n v="3"/>
    <n v="4"/>
    <n v="5"/>
    <m/>
    <n v="4"/>
    <n v="4"/>
    <n v="3"/>
    <n v="3"/>
    <n v="3"/>
    <s v="Sí"/>
    <n v="3"/>
    <m/>
    <s v="No uso ninguna red social"/>
    <m/>
    <m/>
    <m/>
    <m/>
    <m/>
    <m/>
    <m/>
    <s v="Sí"/>
    <s v="No"/>
    <m/>
    <n v="5"/>
    <n v="5"/>
    <s v="4, satisfecho"/>
    <s v="Mejorado"/>
    <m/>
  </r>
  <r>
    <m/>
    <m/>
    <s v="Humanidades"/>
    <d v="2020-05-19T14:12:00"/>
    <s v="Grado y doble grado"/>
    <x v="3"/>
    <s v="De vez en cuando (1 o 2 veces al mes)"/>
    <s v="Frecuentemente (1 o 2 veces por semana)"/>
    <s v="Seguiré usando los servicios de la biblioteca con la misma frecuencia que expuse en la pregunta anterior"/>
    <x v="3"/>
    <s v="Biblioteca Maria Zambrano (Filología / Derecho)"/>
    <s v="F. Geografía e Historia"/>
    <m/>
    <m/>
    <m/>
    <m/>
    <m/>
    <m/>
    <s v="No"/>
    <s v="Sí"/>
    <n v="3"/>
    <n v="1"/>
    <n v="1"/>
    <n v="4"/>
    <n v="3"/>
    <n v="5"/>
    <n v="4"/>
    <n v="3"/>
    <n v="5"/>
    <n v="5"/>
    <m/>
    <n v="5"/>
    <n v="5"/>
    <n v="5"/>
    <n v="4"/>
    <n v="5"/>
    <s v="No"/>
    <n v="5"/>
    <n v="5"/>
    <s v="Youtube|Instagram"/>
    <m/>
    <m/>
    <m/>
    <m/>
    <m/>
    <m/>
    <m/>
    <s v="No"/>
    <s v="No"/>
    <m/>
    <n v="5"/>
    <n v="5"/>
    <s v="5, muy satisfecho"/>
    <s v="Mejorado mucho"/>
    <m/>
  </r>
  <r>
    <m/>
    <m/>
    <s v="Ciencias de la Salud"/>
    <d v="2020-05-19T14:12:00"/>
    <s v="Grado y doble grado"/>
    <x v="9"/>
    <s v="Frecuentemente (1 o 2 veces por semana)"/>
    <s v="De vez en cuando (1 o 2 veces al mes)"/>
    <s v="Creo que voy a acudir con menos frecuencia a la biblioteca y usaré más la biblioteca virtual"/>
    <x v="11"/>
    <s v="Biblioteca Maria Zambrano (Filología / Derecho)"/>
    <s v="F. Medicina"/>
    <m/>
    <m/>
    <m/>
    <m/>
    <m/>
    <m/>
    <s v="No"/>
    <s v="No"/>
    <n v="1"/>
    <n v="1"/>
    <n v="4"/>
    <n v="3"/>
    <n v="5"/>
    <n v="3"/>
    <n v="5"/>
    <n v="2"/>
    <n v="4"/>
    <n v="5"/>
    <m/>
    <n v="5"/>
    <n v="4"/>
    <n v="4"/>
    <n v="3"/>
    <n v="4"/>
    <s v="No"/>
    <n v="4"/>
    <n v="2"/>
    <s v="Twitter|Facebook|Youtube|Instagram"/>
    <m/>
    <m/>
    <m/>
    <m/>
    <m/>
    <m/>
    <m/>
    <s v="No"/>
    <s v="No"/>
    <m/>
    <n v="4"/>
    <n v="4"/>
    <s v="4, satisfecho"/>
    <s v="Igual"/>
    <m/>
  </r>
  <r>
    <m/>
    <m/>
    <s v="Ciencias Experimentales"/>
    <d v="2020-05-19T14:12:00"/>
    <s v="Grado y doble grado"/>
    <x v="19"/>
    <s v="De vez en cuando (1 o 2 veces al mes)"/>
    <s v="De vez en cuando (1 o 2 veces al mes)"/>
    <s v="Seguiré usando los servicios de la biblioteca con la misma frecuencia que expuse en la pregunta anterior"/>
    <x v="12"/>
    <s v="F. Ciencias Físicas"/>
    <s v="F. Ciencias Químicas"/>
    <m/>
    <m/>
    <m/>
    <m/>
    <m/>
    <m/>
    <s v="Sí"/>
    <s v="Sí"/>
    <n v="3"/>
    <n v="1"/>
    <n v="1"/>
    <n v="4"/>
    <n v="5"/>
    <n v="2"/>
    <n v="4"/>
    <n v="2"/>
    <n v="3"/>
    <n v="4"/>
    <m/>
    <n v="4"/>
    <n v="3"/>
    <n v="3"/>
    <n v="2"/>
    <n v="4"/>
    <s v="No"/>
    <n v="3"/>
    <n v="3"/>
    <s v="Instagram"/>
    <m/>
    <m/>
    <m/>
    <m/>
    <m/>
    <m/>
    <m/>
    <s v="No"/>
    <s v="No"/>
    <m/>
    <n v="4"/>
    <n v="4"/>
    <s v="5, muy satisfecho"/>
    <s v="Mejorado"/>
    <m/>
  </r>
  <r>
    <m/>
    <m/>
    <s v="Ciencias Sociales"/>
    <d v="2020-05-19T14:12:00"/>
    <s v="Máster"/>
    <x v="1"/>
    <m/>
    <m/>
    <m/>
    <x v="9"/>
    <m/>
    <m/>
    <m/>
    <m/>
    <m/>
    <m/>
    <m/>
    <m/>
    <s v="No"/>
    <s v="Sí"/>
    <n v="3"/>
    <n v="2"/>
    <n v="2"/>
    <n v="4"/>
    <n v="3"/>
    <n v="2"/>
    <n v="2"/>
    <n v="4"/>
    <n v="4"/>
    <n v="2"/>
    <m/>
    <n v="2"/>
    <n v="2"/>
    <n v="3"/>
    <n v="4"/>
    <n v="4"/>
    <s v="Sí"/>
    <n v="3"/>
    <n v="2"/>
    <s v="Youtube"/>
    <m/>
    <m/>
    <m/>
    <m/>
    <m/>
    <m/>
    <m/>
    <s v="No"/>
    <s v="No"/>
    <m/>
    <n v="3"/>
    <n v="4"/>
    <s v="2, insatisfecho"/>
    <s v="Mejorado"/>
    <m/>
  </r>
  <r>
    <m/>
    <m/>
    <s v="Humanidades"/>
    <d v="2020-05-19T14:12:00"/>
    <s v="Máster"/>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8"/>
    <s v="F. Bellas Artes"/>
    <s v="F. Filología (Clásicas o General)"/>
    <s v="BNE, Biblioteca del Museo Nacional del Prado y del Museo Nacional Centro de Arte Reina Sofía"/>
    <m/>
    <m/>
    <m/>
    <m/>
    <m/>
    <s v="Sí"/>
    <s v="Sí"/>
    <n v="4"/>
    <n v="2"/>
    <n v="3"/>
    <n v="3"/>
    <n v="3"/>
    <n v="4"/>
    <n v="2"/>
    <n v="4"/>
    <n v="3"/>
    <n v="4"/>
    <m/>
    <n v="4"/>
    <n v="4"/>
    <n v="4"/>
    <n v="4"/>
    <n v="4"/>
    <s v="Sí"/>
    <n v="4"/>
    <n v="4"/>
    <s v="Twitter|Instagram"/>
    <m/>
    <m/>
    <m/>
    <m/>
    <m/>
    <m/>
    <m/>
    <s v="Sí"/>
    <s v="No"/>
    <m/>
    <n v="5"/>
    <n v="5"/>
    <s v="4, satisfecho"/>
    <s v="Mejorado"/>
    <m/>
  </r>
  <r>
    <m/>
    <m/>
    <s v="Humanidades"/>
    <d v="2020-05-19T14:12:00"/>
    <s v="Doctorado"/>
    <x v="6"/>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x v="7"/>
    <s v="F. Filosofía"/>
    <s v="F. Geografía e Historia"/>
    <m/>
    <m/>
    <m/>
    <m/>
    <m/>
    <m/>
    <s v="Sí"/>
    <s v="Sí"/>
    <n v="4"/>
    <n v="3"/>
    <n v="4"/>
    <n v="2"/>
    <n v="1"/>
    <n v="5"/>
    <n v="2"/>
    <n v="1"/>
    <n v="4"/>
    <n v="4"/>
    <m/>
    <n v="3"/>
    <n v="5"/>
    <n v="4"/>
    <n v="3"/>
    <n v="2"/>
    <s v="Sí"/>
    <n v="4"/>
    <n v="5"/>
    <s v="Twitter|Facebook|Youtube"/>
    <m/>
    <m/>
    <m/>
    <m/>
    <m/>
    <m/>
    <m/>
    <s v="Sí"/>
    <s v="No"/>
    <m/>
    <n v="5"/>
    <n v="5"/>
    <s v="5, muy satisfecho"/>
    <s v="Mejorado"/>
    <m/>
  </r>
  <r>
    <m/>
    <m/>
    <s v="Ciencias Sociales"/>
    <d v="2020-05-19T14:11:00"/>
    <s v="Máster"/>
    <x v="10"/>
    <s v="Muy frecuentemente (3 o más veces por semana)"/>
    <s v="De vez en cuando (1 o 2 veces al mes)"/>
    <s v="Creo que voy a acudir con menos frecuencia a la biblioteca y usaré más la biblioteca virtual"/>
    <x v="8"/>
    <s v="F. Ciencias Políticas y Sociología"/>
    <m/>
    <m/>
    <m/>
    <m/>
    <m/>
    <m/>
    <m/>
    <s v="Sí"/>
    <s v="Sí"/>
    <n v="5"/>
    <n v="2"/>
    <n v="1"/>
    <n v="3"/>
    <n v="2"/>
    <n v="2"/>
    <n v="2"/>
    <n v="3"/>
    <n v="3"/>
    <n v="4"/>
    <m/>
    <n v="3"/>
    <n v="4"/>
    <n v="4"/>
    <n v="3"/>
    <n v="3"/>
    <s v="No"/>
    <n v="2"/>
    <n v="2"/>
    <s v="Facebook|Youtube|LinkedIn"/>
    <m/>
    <m/>
    <m/>
    <m/>
    <m/>
    <m/>
    <m/>
    <s v="No"/>
    <s v="No"/>
    <m/>
    <n v="4"/>
    <n v="4"/>
    <s v="4, satisfecho"/>
    <s v="Mejorado"/>
    <m/>
  </r>
  <r>
    <m/>
    <m/>
    <s v="Ciencias Experimentales"/>
    <d v="2020-05-19T14:11:00"/>
    <s v="Grado y doble grado"/>
    <x v="20"/>
    <s v="Frecuentemente (1 o 2 veces por semana)"/>
    <s v="Solo en época de exámenes"/>
    <s v="Seguiré usando los servicios de la biblioteca con la misma frecuencia que expuse en la pregunta anterior"/>
    <x v="20"/>
    <s v="Biblioteca Maria Zambrano (Filología / Derecho)"/>
    <m/>
    <m/>
    <m/>
    <m/>
    <m/>
    <m/>
    <m/>
    <s v="No"/>
    <s v="Sí"/>
    <n v="3"/>
    <n v="3"/>
    <n v="4"/>
    <n v="1"/>
    <n v="5"/>
    <n v="5"/>
    <n v="5"/>
    <n v="3"/>
    <n v="5"/>
    <n v="5"/>
    <m/>
    <n v="3"/>
    <n v="5"/>
    <n v="3"/>
    <m/>
    <n v="5"/>
    <s v="No"/>
    <n v="4"/>
    <n v="4"/>
    <s v="Instagram"/>
    <m/>
    <m/>
    <m/>
    <m/>
    <m/>
    <m/>
    <m/>
    <s v="No"/>
    <s v="No"/>
    <m/>
    <n v="5"/>
    <n v="4"/>
    <s v="5, muy satisfecho"/>
    <m/>
    <m/>
  </r>
  <r>
    <m/>
    <m/>
    <s v="Ciencias Experimentales"/>
    <d v="2020-05-19T14:10:00"/>
    <s v="Grado y doble grado"/>
    <x v="19"/>
    <s v="Frecuentemente (1 o 2 veces por semana)"/>
    <s v="Frecuentemente (1 o 2 veces por semana)"/>
    <s v="Seguiré usando los servicios de la biblioteca con la misma frecuencia que expuse en la pregunta anterior"/>
    <x v="8"/>
    <s v="F. Ciencias Físicas"/>
    <s v="F. Ciencias Matemáticas"/>
    <m/>
    <m/>
    <m/>
    <m/>
    <m/>
    <m/>
    <s v="Sí"/>
    <s v="Sí"/>
    <n v="4"/>
    <n v="1"/>
    <n v="1"/>
    <n v="2"/>
    <n v="5"/>
    <n v="5"/>
    <n v="5"/>
    <n v="1"/>
    <n v="5"/>
    <n v="5"/>
    <m/>
    <n v="3"/>
    <n v="3"/>
    <n v="5"/>
    <n v="3"/>
    <n v="3"/>
    <s v="No"/>
    <n v="4"/>
    <n v="3"/>
    <s v="Twitter|Youtube"/>
    <m/>
    <m/>
    <m/>
    <m/>
    <m/>
    <m/>
    <m/>
    <s v="Sí"/>
    <s v="No"/>
    <m/>
    <n v="3"/>
    <n v="3"/>
    <s v="4, satisfecho"/>
    <s v="Igual"/>
    <m/>
  </r>
  <r>
    <m/>
    <m/>
    <s v="Ciencias Experimentales"/>
    <d v="2020-05-19T14:10:00"/>
    <s v="Grado y doble grado"/>
    <x v="27"/>
    <s v="De vez en cuando (1 o 2 veces al mes)"/>
    <s v="Nunca"/>
    <s v="Seguiré usando los servicios de la biblioteca con la misma frecuencia que expuse en la pregunta anterior"/>
    <x v="29"/>
    <m/>
    <m/>
    <m/>
    <m/>
    <m/>
    <m/>
    <m/>
    <m/>
    <s v="No"/>
    <s v="Sí"/>
    <n v="2"/>
    <n v="1"/>
    <n v="1"/>
    <n v="1"/>
    <n v="5"/>
    <n v="2"/>
    <n v="5"/>
    <n v="1"/>
    <n v="4"/>
    <n v="4"/>
    <m/>
    <n v="3"/>
    <n v="3"/>
    <n v="3"/>
    <n v="3"/>
    <n v="4"/>
    <s v="No"/>
    <n v="3"/>
    <n v="2"/>
    <s v="Instagram"/>
    <m/>
    <m/>
    <m/>
    <m/>
    <m/>
    <m/>
    <m/>
    <s v="No"/>
    <s v="No"/>
    <m/>
    <n v="4"/>
    <n v="4"/>
    <s v="3, normal"/>
    <m/>
    <m/>
  </r>
  <r>
    <m/>
    <m/>
    <s v="Ciencias Experimentales"/>
    <d v="2020-05-19T14:10:00"/>
    <s v="Grado y doble grado"/>
    <x v="27"/>
    <s v="Muy frecuentemente (3 o más veces por semana)"/>
    <s v="De vez en cuando (1 o 2 veces al mes)"/>
    <s v="Seguiré usando los servicios de la biblioteca con la misma frecuencia que expuse en la pregunta anterior"/>
    <x v="29"/>
    <s v="Biblioteca Maria Zambrano (Filología / Derecho)"/>
    <s v="F. Ciencias Matemáticas"/>
    <m/>
    <m/>
    <m/>
    <m/>
    <m/>
    <m/>
    <s v="Sí"/>
    <s v="Sí"/>
    <n v="4"/>
    <n v="1"/>
    <n v="3"/>
    <n v="1"/>
    <n v="4"/>
    <n v="4"/>
    <n v="5"/>
    <n v="3"/>
    <n v="4"/>
    <n v="5"/>
    <m/>
    <n v="3"/>
    <n v="4"/>
    <n v="2"/>
    <n v="2"/>
    <n v="4"/>
    <s v="No"/>
    <n v="3"/>
    <n v="4"/>
    <s v="Twitter|Youtube|Instagram"/>
    <m/>
    <m/>
    <m/>
    <m/>
    <m/>
    <m/>
    <m/>
    <s v="No"/>
    <s v="No"/>
    <m/>
    <n v="4"/>
    <n v="5"/>
    <s v="4, satisfecho"/>
    <s v="Igual"/>
    <m/>
  </r>
  <r>
    <m/>
    <m/>
    <s v="Ciencias Experimentales"/>
    <d v="2020-05-19T14:10:00"/>
    <s v="Grado y doble grado"/>
    <x v="26"/>
    <s v="Frecuentemente (1 o 2 veces por semana)"/>
    <s v="Nunca"/>
    <s v="Seguiré usando los servicios de la biblioteca con la misma frecuencia que expuse en la pregunta anterior"/>
    <x v="26"/>
    <s v="F. Ciencias Matemáticas"/>
    <m/>
    <m/>
    <m/>
    <m/>
    <m/>
    <m/>
    <m/>
    <s v="Sí"/>
    <s v="Sí"/>
    <n v="2"/>
    <n v="1"/>
    <n v="1"/>
    <n v="1"/>
    <n v="5"/>
    <n v="3"/>
    <n v="5"/>
    <n v="1"/>
    <n v="3"/>
    <n v="5"/>
    <m/>
    <n v="3"/>
    <n v="3"/>
    <n v="4"/>
    <n v="3"/>
    <n v="4"/>
    <s v="No"/>
    <n v="3"/>
    <n v="3"/>
    <s v="Twitter|Youtube|Instagram"/>
    <m/>
    <m/>
    <m/>
    <m/>
    <m/>
    <m/>
    <m/>
    <s v="No"/>
    <s v="No"/>
    <m/>
    <n v="4"/>
    <n v="4"/>
    <s v="4, satisfecho"/>
    <s v="Mejorado"/>
    <m/>
  </r>
  <r>
    <m/>
    <m/>
    <s v="Ciencias de la Salud"/>
    <d v="2020-05-19T14:10:00"/>
    <s v="Grado y doble grado"/>
    <x v="9"/>
    <s v="Frecuentemente (1 o 2 veces por semana)"/>
    <s v="De vez en cuando (1 o 2 veces al mes)"/>
    <s v="Creo que voy a acudir con menos frecuencia a la biblioteca y usaré más la biblioteca virtual"/>
    <x v="11"/>
    <s v="F. Medicina"/>
    <m/>
    <m/>
    <m/>
    <m/>
    <m/>
    <m/>
    <m/>
    <s v="No"/>
    <s v="Sí"/>
    <n v="5"/>
    <n v="2"/>
    <n v="4"/>
    <n v="1"/>
    <n v="5"/>
    <n v="4"/>
    <n v="4"/>
    <n v="2"/>
    <n v="4"/>
    <n v="5"/>
    <m/>
    <n v="4"/>
    <n v="5"/>
    <n v="4"/>
    <n v="3"/>
    <n v="5"/>
    <s v="No"/>
    <n v="5"/>
    <n v="5"/>
    <s v="Instagram"/>
    <m/>
    <m/>
    <m/>
    <m/>
    <m/>
    <m/>
    <m/>
    <s v="No"/>
    <s v="No"/>
    <m/>
    <n v="5"/>
    <n v="5"/>
    <s v="5, muy satisfecho"/>
    <s v="Mejorado"/>
    <m/>
  </r>
  <r>
    <m/>
    <m/>
    <s v="Humanidades"/>
    <d v="2020-05-19T14:10:00"/>
    <s v="Grado y doble grado"/>
    <x v="6"/>
    <s v="De vez en cuando (1 o 2 veces al mes)"/>
    <s v="Nunca"/>
    <s v="Solo haré uso de la biblioteca virtual y de sus recursos electrónicos"/>
    <x v="8"/>
    <s v="F. Filología (Clásicas o General)"/>
    <m/>
    <m/>
    <m/>
    <m/>
    <m/>
    <m/>
    <m/>
    <s v="No"/>
    <s v="No"/>
    <n v="1"/>
    <n v="1"/>
    <n v="1"/>
    <n v="5"/>
    <n v="4"/>
    <n v="5"/>
    <n v="3"/>
    <n v="4"/>
    <n v="3"/>
    <n v="3"/>
    <m/>
    <n v="1"/>
    <n v="3"/>
    <n v="2"/>
    <n v="3"/>
    <n v="3"/>
    <s v="No"/>
    <n v="3"/>
    <n v="4"/>
    <s v="Twitter|Facebook|Youtube|Instagram"/>
    <m/>
    <m/>
    <m/>
    <m/>
    <m/>
    <m/>
    <m/>
    <s v="Sí"/>
    <s v="No"/>
    <m/>
    <n v="5"/>
    <n v="5"/>
    <s v="3, normal"/>
    <s v="Igual"/>
    <m/>
  </r>
  <r>
    <m/>
    <m/>
    <s v="Ciencias Experimentales"/>
    <d v="2020-05-19T14:10:00"/>
    <s v="Máster"/>
    <x v="16"/>
    <s v="Frecuentemente (1 o 2 veces por semana)"/>
    <s v="De vez en cuando (1 o 2 veces al mes)"/>
    <s v="Creo que voy a acudir con menos frecuencia a la biblioteca y usaré más la biblioteca virtual|Procuraré buscar la información que necesito fuera de la biblioteca"/>
    <x v="17"/>
    <s v="Biblioteca Maria Zambrano (Filología / Derecho)"/>
    <m/>
    <s v="Biblioteca Jose Hierro (Usera)"/>
    <m/>
    <m/>
    <m/>
    <m/>
    <m/>
    <s v="No"/>
    <s v="Sí"/>
    <n v="1"/>
    <n v="1"/>
    <n v="3"/>
    <n v="4"/>
    <n v="5"/>
    <n v="4"/>
    <n v="5"/>
    <n v="4"/>
    <n v="3"/>
    <n v="5"/>
    <m/>
    <n v="4"/>
    <n v="5"/>
    <n v="4"/>
    <n v="3"/>
    <n v="3"/>
    <s v="No"/>
    <n v="4"/>
    <n v="4"/>
    <s v="Twitter|Youtube|Instagram"/>
    <m/>
    <m/>
    <m/>
    <m/>
    <m/>
    <m/>
    <m/>
    <s v="No"/>
    <s v="No"/>
    <m/>
    <n v="5"/>
    <n v="5"/>
    <s v="4, satisfecho"/>
    <s v="Igual"/>
    <m/>
  </r>
  <r>
    <m/>
    <m/>
    <s v="Ciencias de la Salud"/>
    <d v="2020-05-19T14:09:00"/>
    <s v="Grado y doble grado"/>
    <x v="23"/>
    <s v="De vez en cuando (1 o 2 veces al mes)"/>
    <s v="Nunca"/>
    <s v="Creo que voy a acudir con menos frecuencia a la biblioteca y usaré más la biblioteca virtual"/>
    <x v="23"/>
    <s v="F. Farmacia"/>
    <m/>
    <m/>
    <m/>
    <m/>
    <m/>
    <m/>
    <m/>
    <s v="No"/>
    <s v="No"/>
    <n v="2"/>
    <n v="2"/>
    <n v="2"/>
    <n v="1"/>
    <n v="5"/>
    <n v="5"/>
    <n v="5"/>
    <n v="1"/>
    <n v="5"/>
    <n v="4"/>
    <m/>
    <n v="4"/>
    <n v="5"/>
    <n v="5"/>
    <n v="4"/>
    <n v="4"/>
    <s v="No"/>
    <n v="4"/>
    <n v="3"/>
    <s v="Twitter|Youtube|Instagram"/>
    <m/>
    <m/>
    <m/>
    <m/>
    <m/>
    <m/>
    <m/>
    <s v="Sí"/>
    <s v="Sí"/>
    <s v="Útil"/>
    <n v="4"/>
    <n v="5"/>
    <s v="4, satisfecho"/>
    <s v="Mejorado"/>
    <m/>
  </r>
  <r>
    <m/>
    <m/>
    <s v="Ciencias Sociales"/>
    <d v="2020-05-19T14:09:00"/>
    <s v="Grado y doble grado"/>
    <x v="21"/>
    <s v="Solo en época de exámenes"/>
    <s v="Nunca"/>
    <s v="Seguiré usando los servicios de la biblioteca con la misma frecuencia que expuse en la pregunta anterior"/>
    <x v="14"/>
    <s v="Biblioteca Maria Zambrano (Filología / Derecho)"/>
    <m/>
    <s v="Biblioteca Francisco Umbral"/>
    <m/>
    <m/>
    <m/>
    <m/>
    <m/>
    <s v="Sí"/>
    <s v="Sí"/>
    <n v="1"/>
    <n v="1"/>
    <n v="1"/>
    <n v="1"/>
    <n v="5"/>
    <n v="5"/>
    <n v="5"/>
    <n v="3"/>
    <n v="3"/>
    <n v="2"/>
    <m/>
    <n v="3"/>
    <n v="3"/>
    <n v="4"/>
    <n v="3"/>
    <n v="3"/>
    <s v="No"/>
    <n v="3"/>
    <n v="3"/>
    <s v="Twitter|Youtube|Instagram"/>
    <m/>
    <m/>
    <m/>
    <m/>
    <m/>
    <m/>
    <m/>
    <s v="No"/>
    <s v="No"/>
    <m/>
    <n v="4"/>
    <n v="2"/>
    <s v="4, satisfecho"/>
    <s v="Igual"/>
    <m/>
  </r>
  <r>
    <m/>
    <m/>
    <s v="Humanidades"/>
    <d v="2020-05-19T14:09:00"/>
    <s v="Doctorado"/>
    <x v="5"/>
    <s v="Nunca"/>
    <s v="Muy frecuentemente (3 o más veces por semana)"/>
    <s v="Seguiré usando los servicios de la biblioteca con la misma frecuencia que expuse en la pregunta anterior"/>
    <x v="7"/>
    <s v="Biblioteca Maria Zambrano (Filología / Derecho)"/>
    <m/>
    <m/>
    <m/>
    <m/>
    <m/>
    <m/>
    <m/>
    <s v="Sí"/>
    <s v="Sí"/>
    <n v="5"/>
    <n v="2"/>
    <n v="2"/>
    <n v="5"/>
    <n v="2"/>
    <n v="2"/>
    <n v="3"/>
    <n v="2"/>
    <n v="5"/>
    <n v="4"/>
    <m/>
    <n v="5"/>
    <n v="4"/>
    <n v="5"/>
    <n v="3"/>
    <n v="4"/>
    <s v="Sí"/>
    <n v="4"/>
    <n v="3"/>
    <s v="Twitter|Instagram"/>
    <m/>
    <m/>
    <m/>
    <m/>
    <m/>
    <m/>
    <m/>
    <s v="No"/>
    <s v="No"/>
    <m/>
    <n v="5"/>
    <n v="5"/>
    <s v="5, muy satisfecho"/>
    <s v="Igual"/>
    <s v="socializar los medios de producción, gratuidad de la universidad y renta básica universal, seguro que en algo ayudan"/>
  </r>
  <r>
    <m/>
    <m/>
    <s v="Ciencias Sociales"/>
    <d v="2020-05-19T14:08:00"/>
    <s v="Grado y doble grado"/>
    <x v="10"/>
    <s v="Frecuentemente (1 o 2 veces por semana)"/>
    <s v="Muy frecuentemente (3 o más veces por semana)"/>
    <s v="Seguiré usando los servicios de la biblioteca con la misma frecuencia que expuse en la pregunta anterior|Procuraré buscar la información que necesito fuera de la biblioteca"/>
    <x v="8"/>
    <m/>
    <m/>
    <m/>
    <m/>
    <m/>
    <m/>
    <m/>
    <m/>
    <s v="Sí"/>
    <s v="No"/>
    <n v="5"/>
    <n v="1"/>
    <n v="1"/>
    <n v="3"/>
    <n v="5"/>
    <n v="5"/>
    <n v="5"/>
    <n v="5"/>
    <n v="1"/>
    <n v="3"/>
    <m/>
    <n v="3"/>
    <n v="2"/>
    <n v="5"/>
    <n v="3"/>
    <n v="1"/>
    <s v="No"/>
    <n v="2"/>
    <n v="1"/>
    <s v="Youtube|Instagram"/>
    <m/>
    <m/>
    <m/>
    <m/>
    <m/>
    <m/>
    <m/>
    <s v="No"/>
    <s v="No"/>
    <m/>
    <n v="5"/>
    <n v="4"/>
    <s v="4, satisfecho"/>
    <s v="Igual"/>
    <s v="Enviar años alumnos más información"/>
  </r>
  <r>
    <m/>
    <m/>
    <s v="Humanidades"/>
    <d v="2020-05-19T14:08:00"/>
    <s v="Doctorado"/>
    <x v="7"/>
    <s v="Muy frecuentemente (3 o más veces por semana)"/>
    <s v="Muy frecuentemente (3 o más veces por semana)"/>
    <s v="Seguiré usando los servicios de la biblioteca con la misma frecuencia que expuse en la pregunta anterior"/>
    <x v="14"/>
    <s v="F. Bellas Artes"/>
    <s v="Biblioteca Histórica"/>
    <s v="AECID"/>
    <m/>
    <m/>
    <m/>
    <m/>
    <m/>
    <s v="Sí"/>
    <s v="Sí"/>
    <n v="5"/>
    <n v="2"/>
    <n v="3"/>
    <n v="2"/>
    <n v="1"/>
    <n v="2"/>
    <n v="1"/>
    <n v="3"/>
    <n v="1"/>
    <n v="4"/>
    <m/>
    <n v="3"/>
    <n v="5"/>
    <n v="3"/>
    <n v="3"/>
    <n v="3"/>
    <s v="No"/>
    <n v="2"/>
    <n v="2"/>
    <s v="Facebook|Youtube"/>
    <m/>
    <m/>
    <m/>
    <m/>
    <m/>
    <m/>
    <m/>
    <s v="No"/>
    <s v="No"/>
    <m/>
    <n v="4"/>
    <n v="4"/>
    <s v="4, satisfecho"/>
    <s v="Mejorado"/>
    <s v="No poder tener acceso a libros por el cierre de la biblioteca UCM es un trastorno enorme para doctorandos. Debería poder atender casos de excepcionalidad. Y posibilitar la utilización de libros de acceso restringido a doctorandos, fuera de la biblioteca, siempre excepcionalmente."/>
  </r>
  <r>
    <m/>
    <m/>
    <s v="Ciencias Sociales"/>
    <d v="2020-05-19T14:08:00"/>
    <s v="Grado y doble grado"/>
    <x v="10"/>
    <s v="Frecuentemente (1 o 2 veces por semana)"/>
    <s v="Frecuentemente (1 o 2 veces por semana)"/>
    <s v="Tengo que ir necesariamente para consultar los documentos que están ubicados en la biblioteca"/>
    <x v="8"/>
    <s v="F. Derecho (Departamentos,Criminología)"/>
    <s v="F. Filosofía"/>
    <s v="F. Comercio y Turismo"/>
    <m/>
    <m/>
    <m/>
    <m/>
    <m/>
    <s v="Sí"/>
    <s v="Sí"/>
    <n v="5"/>
    <n v="4"/>
    <n v="5"/>
    <n v="2"/>
    <n v="3"/>
    <n v="3"/>
    <n v="3"/>
    <n v="1"/>
    <n v="3"/>
    <n v="5"/>
    <m/>
    <n v="3"/>
    <n v="5"/>
    <n v="5"/>
    <n v="5"/>
    <n v="5"/>
    <s v="No"/>
    <n v="4"/>
    <n v="1"/>
    <s v="Youtube"/>
    <m/>
    <m/>
    <m/>
    <m/>
    <m/>
    <m/>
    <m/>
    <s v="Sí"/>
    <s v="Sí"/>
    <s v="Muy útil"/>
    <n v="5"/>
    <n v="5"/>
    <s v="5, muy satisfecho"/>
    <s v="Mejorado"/>
    <s v="Creo que debería darse más publicidad y cantidad de talleres de formación de los recursos que tiene la biblioteca; son excepcionalmente útiles. En cualquier caso, deberían enfocarse estos cursos o talleres en alumnos a partir de segundo de carrera, pues en primero, que también debería haber, no hay tanta necesidad ni adaptación al grado (estudio, interés, etc.), por lo que es realmente útil a partir de segundo. Pienso en mi experiencia. También sería de utilidad realizarlos como un refuerzo a los alumnos de cuarto curso que enfrentan un TFG, pues ayudan a refrescar su modo de uso y características que van siendo con el tiempo ampliados o son novedosos. Muchas gracias."/>
  </r>
  <r>
    <m/>
    <m/>
    <s v="Ciencias de la Salud"/>
    <d v="2020-05-19T14:08:00"/>
    <s v="Otros (Universidad para mayores, títulos propios, curso de idiomas, etc)"/>
    <x v="12"/>
    <s v="Frecuentemente (1 o 2 veces por semana)"/>
    <s v="De vez en cuando (1 o 2 veces al mes)"/>
    <s v="Seguiré usando los servicios de la biblioteca con la misma frecuencia que expuse en la pregunta anterior|A lo mejor en principio no voy (porque no tendré clases presenciales y no me merece la pena el viaje solo para la biblioteca). Pero en cuanto se reanuden mis clases, planeo ir con la misma frecuencia que antes."/>
    <x v="15"/>
    <s v="Biblioteca Maria Zambrano (Filología / Derecho)"/>
    <s v="F. Geografía e Historia"/>
    <m/>
    <m/>
    <m/>
    <m/>
    <m/>
    <m/>
    <s v="Sí"/>
    <s v="Sí"/>
    <n v="5"/>
    <n v="1"/>
    <n v="1"/>
    <n v="5"/>
    <n v="1"/>
    <n v="5"/>
    <n v="2"/>
    <n v="1"/>
    <n v="5"/>
    <n v="5"/>
    <m/>
    <n v="5"/>
    <n v="5"/>
    <n v="5"/>
    <n v="5"/>
    <n v="5"/>
    <s v="No"/>
    <n v="5"/>
    <n v="5"/>
    <s v="Twitter|Facebook|Youtube|Instagram"/>
    <m/>
    <m/>
    <m/>
    <m/>
    <m/>
    <m/>
    <m/>
    <s v="No"/>
    <s v="No"/>
    <m/>
    <n v="5"/>
    <n v="4"/>
    <s v="5, muy satisfecho"/>
    <s v="Igual"/>
    <m/>
  </r>
  <r>
    <m/>
    <m/>
    <s v="Ciencias Sociales"/>
    <d v="2020-05-19T14:07:00"/>
    <s v="Grado y doble grado"/>
    <x v="11"/>
    <s v="Frecuentemente (1 o 2 veces por semana)"/>
    <s v="De vez en cuando (1 o 2 veces al mes)"/>
    <s v="Seguiré usando los servicios de la biblioteca con la misma frecuencia que expuse en la pregunta anterior"/>
    <x v="13"/>
    <s v="F. Comercio y Turismo"/>
    <m/>
    <m/>
    <m/>
    <m/>
    <m/>
    <m/>
    <m/>
    <s v="Sí"/>
    <s v="Sí"/>
    <n v="4"/>
    <n v="1"/>
    <n v="3"/>
    <n v="2"/>
    <n v="4"/>
    <n v="2"/>
    <n v="3"/>
    <n v="2"/>
    <n v="5"/>
    <n v="5"/>
    <m/>
    <n v="3"/>
    <n v="5"/>
    <n v="4"/>
    <n v="3"/>
    <n v="3"/>
    <s v="No"/>
    <n v="5"/>
    <n v="4"/>
    <s v="Twitter|Facebook|Youtube|Instagram"/>
    <m/>
    <m/>
    <m/>
    <m/>
    <m/>
    <m/>
    <m/>
    <s v="No"/>
    <s v="No"/>
    <m/>
    <n v="4"/>
    <n v="4"/>
    <s v="4, satisfecho"/>
    <s v="Mejorado"/>
    <m/>
  </r>
  <r>
    <m/>
    <m/>
    <s v="Ciencias Experimentales"/>
    <d v="2020-05-19T14:07:00"/>
    <s v="Grado y doble grado"/>
    <x v="16"/>
    <s v="Muy frecuentemente (3 o más veces por semana)"/>
    <s v="Solo en época de exámenes"/>
    <s v="Seguiré usando los servicios de la biblioteca con la misma frecuencia que expuse en la pregunta anterior"/>
    <x v="17"/>
    <s v="Biblioteca Maria Zambrano (Filología / Derecho)"/>
    <s v="F. Medicina"/>
    <s v="CRAI"/>
    <m/>
    <m/>
    <m/>
    <m/>
    <m/>
    <s v="No"/>
    <s v="Sí"/>
    <n v="2"/>
    <n v="1"/>
    <n v="1"/>
    <n v="2"/>
    <n v="4"/>
    <n v="5"/>
    <n v="5"/>
    <n v="3"/>
    <n v="4"/>
    <n v="4"/>
    <m/>
    <n v="4"/>
    <n v="4"/>
    <n v="3"/>
    <n v="2"/>
    <n v="4"/>
    <s v="No"/>
    <n v="3"/>
    <n v="3"/>
    <s v="Twitter|Youtube|Instagram"/>
    <m/>
    <m/>
    <m/>
    <m/>
    <m/>
    <m/>
    <m/>
    <s v="Sí"/>
    <s v="No"/>
    <m/>
    <n v="4"/>
    <n v="5"/>
    <s v="5, muy satisfecho"/>
    <s v="Igual"/>
    <m/>
  </r>
  <r>
    <m/>
    <m/>
    <s v="Ciencias de la Salud"/>
    <d v="2020-05-19T14:07:00"/>
    <s v="Grado y doble grado"/>
    <x v="4"/>
    <s v="De vez en cuando (1 o 2 veces al mes)"/>
    <s v="De vez en cuando (1 o 2 veces al mes)"/>
    <s v="Seguiré usando los servicios de la biblioteca con la misma frecuencia que expuse en la pregunta anterior"/>
    <x v="4"/>
    <s v="F. Enfermería, Fisioterapia y Podología"/>
    <s v="F. Farmacia"/>
    <m/>
    <m/>
    <m/>
    <m/>
    <m/>
    <m/>
    <s v="No"/>
    <s v="Sí"/>
    <n v="3"/>
    <n v="2"/>
    <n v="1"/>
    <n v="4"/>
    <n v="5"/>
    <n v="5"/>
    <n v="4"/>
    <n v="4"/>
    <n v="3"/>
    <n v="3"/>
    <m/>
    <n v="4"/>
    <n v="4"/>
    <n v="4"/>
    <n v="3"/>
    <n v="3"/>
    <s v="Sí"/>
    <n v="4"/>
    <n v="3"/>
    <s v="Facebook|Youtube"/>
    <m/>
    <m/>
    <m/>
    <m/>
    <m/>
    <m/>
    <m/>
    <s v="No"/>
    <s v="No"/>
    <m/>
    <n v="4"/>
    <n v="4"/>
    <s v="3, normal"/>
    <s v="Mejorado"/>
    <m/>
  </r>
  <r>
    <m/>
    <m/>
    <s v="Ciencias Experimentales"/>
    <d v="2020-05-19T14:07:00"/>
    <s v="Grado y doble grado"/>
    <x v="8"/>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2"/>
    <s v="Biblioteca Maria Zambrano (Filología / Derecho)"/>
    <s v="F. Ciencias Físicas"/>
    <m/>
    <m/>
    <m/>
    <m/>
    <m/>
    <m/>
    <s v="Sí"/>
    <s v="Sí"/>
    <n v="5"/>
    <n v="1"/>
    <n v="3"/>
    <n v="2"/>
    <n v="5"/>
    <n v="5"/>
    <n v="1"/>
    <n v="1"/>
    <n v="4"/>
    <n v="5"/>
    <m/>
    <n v="5"/>
    <n v="5"/>
    <n v="5"/>
    <n v="3"/>
    <n v="3"/>
    <s v="Sí"/>
    <n v="5"/>
    <n v="5"/>
    <s v="Twitter|Facebook|Youtube|Instagram"/>
    <m/>
    <m/>
    <m/>
    <m/>
    <m/>
    <m/>
    <m/>
    <s v="Sí"/>
    <s v="Sí"/>
    <s v="Muy útil"/>
    <n v="5"/>
    <n v="5"/>
    <s v="5, muy satisfecho"/>
    <s v="Mejorado mucho"/>
    <m/>
  </r>
  <r>
    <m/>
    <m/>
    <s v="Humanidades"/>
    <d v="2020-05-19T14:06:00"/>
    <s v="Grado y doble grado"/>
    <x v="2"/>
    <s v="Muy frecuentemente (3 o más veces por semana)"/>
    <s v="Frecuentemente (1 o 2 veces por semana)"/>
    <s v="Seguiré usando los servicios de la biblioteca con la misma frecuencia que expuse en la pregunta anterior"/>
    <x v="2"/>
    <s v="F. Educación - Centro de Formación del Profesorado"/>
    <s v="F. Educación - Centro de Formación del Profesorado"/>
    <m/>
    <m/>
    <m/>
    <m/>
    <m/>
    <m/>
    <s v="Sí"/>
    <s v="Sí"/>
    <n v="5"/>
    <n v="5"/>
    <n v="5"/>
    <n v="5"/>
    <n v="5"/>
    <n v="3"/>
    <n v="5"/>
    <n v="4"/>
    <n v="3"/>
    <n v="4"/>
    <m/>
    <n v="5"/>
    <n v="5"/>
    <n v="3"/>
    <n v="3"/>
    <n v="4"/>
    <s v="No"/>
    <n v="3"/>
    <n v="3"/>
    <s v="Youtube|Instagram"/>
    <m/>
    <m/>
    <m/>
    <m/>
    <m/>
    <m/>
    <m/>
    <s v="Sí"/>
    <s v="No"/>
    <m/>
    <n v="5"/>
    <n v="5"/>
    <s v="5, muy satisfecho"/>
    <s v="Mejorado"/>
    <m/>
  </r>
  <r>
    <m/>
    <m/>
    <s v="Ciencias de la Salud"/>
    <d v="2020-05-19T14:06:00"/>
    <s v="Grado y doble grado"/>
    <x v="4"/>
    <s v="Frecuentemente (1 o 2 veces por semana)"/>
    <s v="Solo en época de exámenes"/>
    <s v="Seguiré usando los servicios de la biblioteca con la misma frecuencia que expuse en la pregunta anterior"/>
    <x v="4"/>
    <s v="Biblioteca Maria Zambrano (Filología / Derecho)"/>
    <s v="F. Ciencias de la Información"/>
    <m/>
    <m/>
    <m/>
    <m/>
    <m/>
    <m/>
    <s v="No"/>
    <s v="Sí"/>
    <n v="4"/>
    <n v="2"/>
    <n v="2"/>
    <n v="3"/>
    <n v="4"/>
    <n v="4"/>
    <n v="5"/>
    <n v="1"/>
    <n v="3"/>
    <n v="4"/>
    <m/>
    <n v="2"/>
    <n v="4"/>
    <n v="2"/>
    <n v="3"/>
    <n v="3"/>
    <s v="No"/>
    <n v="3"/>
    <n v="3"/>
    <s v="Facebook|Youtube|Instagram"/>
    <m/>
    <m/>
    <m/>
    <m/>
    <m/>
    <m/>
    <m/>
    <s v="No"/>
    <s v="No"/>
    <m/>
    <n v="4"/>
    <n v="4"/>
    <s v="4, satisfecho"/>
    <s v="Mejorado"/>
    <m/>
  </r>
  <r>
    <m/>
    <m/>
    <s v="Ciencias de la Salud"/>
    <d v="2020-05-19T14:06:00"/>
    <s v="Grado y doble grado"/>
    <x v="15"/>
    <s v="De vez en cuando (1 o 2 veces al mes)"/>
    <s v="Frecuentemente (1 o 2 veces por semana)"/>
    <s v="Creo que voy a acudir con menos frecuencia a la biblioteca y usaré más la biblioteca virtual"/>
    <x v="5"/>
    <s v="F. Medicina"/>
    <m/>
    <m/>
    <m/>
    <m/>
    <m/>
    <m/>
    <m/>
    <s v="No"/>
    <s v="Sí"/>
    <n v="4"/>
    <n v="3"/>
    <n v="5"/>
    <n v="2"/>
    <n v="4"/>
    <n v="2"/>
    <n v="4"/>
    <n v="1"/>
    <n v="5"/>
    <n v="4"/>
    <m/>
    <n v="4"/>
    <n v="5"/>
    <n v="5"/>
    <n v="4"/>
    <n v="5"/>
    <s v="No"/>
    <n v="4"/>
    <n v="2"/>
    <s v="No uso ninguna red social"/>
    <m/>
    <m/>
    <m/>
    <m/>
    <m/>
    <m/>
    <m/>
    <s v="Sí"/>
    <s v="No"/>
    <m/>
    <n v="5"/>
    <n v="5"/>
    <s v="5, muy satisfecho"/>
    <s v="Mejorado"/>
    <m/>
  </r>
  <r>
    <m/>
    <m/>
    <s v="Ciencias Experimentales"/>
    <d v="2020-05-19T14:06:00"/>
    <s v="Grado y doble grado"/>
    <x v="19"/>
    <s v="De vez en cuando (1 o 2 veces al mes)"/>
    <s v="Nunca"/>
    <s v="Seguiré usando los servicios de la biblioteca con la misma frecuencia que expuse en la pregunta anterior"/>
    <x v="19"/>
    <s v="F. Ciencias Matemáticas"/>
    <s v="F. Ciencias Biológicas"/>
    <m/>
    <m/>
    <m/>
    <m/>
    <m/>
    <m/>
    <s v="Sí"/>
    <s v="Sí"/>
    <n v="5"/>
    <n v="1"/>
    <n v="1"/>
    <n v="3"/>
    <n v="5"/>
    <n v="5"/>
    <n v="5"/>
    <n v="3"/>
    <n v="4"/>
    <n v="4"/>
    <m/>
    <n v="2"/>
    <n v="4"/>
    <n v="1"/>
    <n v="2"/>
    <n v="2"/>
    <s v="No"/>
    <n v="3"/>
    <n v="2"/>
    <s v="Youtube|Instagram"/>
    <m/>
    <m/>
    <m/>
    <m/>
    <m/>
    <m/>
    <m/>
    <s v="No"/>
    <s v="No"/>
    <m/>
    <n v="3"/>
    <n v="4"/>
    <s v="3, normal"/>
    <s v="Igual"/>
    <s v="Creo que faltan recursos online. Por suerte, tengo libros que no pude devolver y me estan sirviendo de gran ayuda para estudiar. Pero si no me encontrara en esta situacion, no podria consultar ningun libro de forma online ya que no estan."/>
  </r>
  <r>
    <m/>
    <m/>
    <s v="Ciencias Sociales"/>
    <d v="2020-05-19T14:05:00"/>
    <s v="Doctorado"/>
    <x v="11"/>
    <s v="De vez en cuando (1 o 2 veces al mes)"/>
    <s v="Frecuentemente (1 o 2 veces por semana)"/>
    <s v="Seguiré usando los servicios de la biblioteca con la misma frecuencia que expuse en la pregunta anterior"/>
    <x v="13"/>
    <m/>
    <m/>
    <m/>
    <m/>
    <m/>
    <m/>
    <m/>
    <m/>
    <s v="Sí"/>
    <s v="Sí"/>
    <m/>
    <n v="5"/>
    <n v="4"/>
    <m/>
    <m/>
    <m/>
    <m/>
    <n v="4"/>
    <n v="4"/>
    <n v="4"/>
    <m/>
    <n v="4"/>
    <n v="4"/>
    <n v="4"/>
    <n v="4"/>
    <n v="4"/>
    <s v="Sí"/>
    <n v="4"/>
    <n v="3"/>
    <s v="Twitter|Facebook"/>
    <m/>
    <m/>
    <m/>
    <m/>
    <m/>
    <m/>
    <m/>
    <s v="Sí"/>
    <s v="No"/>
    <m/>
    <n v="4"/>
    <n v="4"/>
    <s v="4, satisfecho"/>
    <s v="Mejorado"/>
    <m/>
  </r>
  <r>
    <m/>
    <m/>
    <s v="Ciencias de la Salud"/>
    <d v="2020-05-19T14:05:00"/>
    <s v="Grado y doble grado"/>
    <x v="9"/>
    <s v="Solo en época de exámenes"/>
    <s v="Nunca"/>
    <s v="Solo haré uso de la biblioteca virtual y de sus recursos electrónicos"/>
    <x v="8"/>
    <s v="F. Farmacia"/>
    <s v="Biblioteca Maria Zambrano (Filología / Derecho)"/>
    <m/>
    <m/>
    <m/>
    <m/>
    <m/>
    <m/>
    <s v="No"/>
    <s v="No"/>
    <n v="1"/>
    <n v="2"/>
    <n v="2"/>
    <n v="3"/>
    <n v="5"/>
    <n v="5"/>
    <n v="5"/>
    <n v="5"/>
    <n v="2"/>
    <n v="4"/>
    <m/>
    <n v="4"/>
    <n v="4"/>
    <n v="4"/>
    <n v="3"/>
    <n v="3"/>
    <s v="No"/>
    <n v="3"/>
    <n v="3"/>
    <s v="Youtube|Instagram"/>
    <m/>
    <m/>
    <m/>
    <m/>
    <m/>
    <m/>
    <m/>
    <s v="No"/>
    <s v="No"/>
    <m/>
    <n v="4"/>
    <n v="4"/>
    <s v="3, normal"/>
    <s v="Igual"/>
    <m/>
  </r>
  <r>
    <m/>
    <m/>
    <s v="Humanidades"/>
    <d v="2020-05-19T14:04:00"/>
    <s v="Grado y doble grado"/>
    <x v="7"/>
    <s v="Muy frecuentemente (3 o más veces por semana)"/>
    <s v="Muy frecuentemente (3 o más veces por semana)"/>
    <s v="Seguiré usando los servicios de la biblioteca con la misma frecuencia que expuse en la pregunta anterior"/>
    <x v="14"/>
    <s v="F. Ciencias Geológicas"/>
    <s v="Biblioteca Maria Zambrano (Filología / Derecho)"/>
    <m/>
    <m/>
    <m/>
    <m/>
    <m/>
    <m/>
    <s v="Sí"/>
    <s v="Sí"/>
    <n v="4"/>
    <n v="4"/>
    <n v="3"/>
    <n v="3"/>
    <n v="4"/>
    <n v="3"/>
    <n v="4"/>
    <n v="3"/>
    <n v="5"/>
    <n v="5"/>
    <m/>
    <n v="3"/>
    <n v="3"/>
    <n v="4"/>
    <m/>
    <n v="2"/>
    <s v="No"/>
    <n v="4"/>
    <n v="2"/>
    <s v="Youtube"/>
    <m/>
    <m/>
    <m/>
    <m/>
    <m/>
    <m/>
    <m/>
    <s v="Sí"/>
    <s v="No"/>
    <m/>
    <n v="4"/>
    <n v="4"/>
    <s v="4, satisfecho"/>
    <s v="Igual"/>
    <m/>
  </r>
  <r>
    <m/>
    <m/>
    <s v="Ciencias Sociales"/>
    <d v="2020-05-19T14:04:00"/>
    <s v="Grado y doble grado"/>
    <x v="21"/>
    <s v="Nunca"/>
    <s v="De vez en cuando (1 o 2 veces al mes)"/>
    <s v="Tengo que ir necesariamente para consultar los documentos que están ubicados en la biblioteca|Solo haré uso de la biblioteca virtual y de sus recursos electrónicos|Procuraré buscar la información que necesito fuera de la biblioteca"/>
    <x v="21"/>
    <m/>
    <m/>
    <s v="Biblioteca Tierno Galván"/>
    <m/>
    <m/>
    <m/>
    <m/>
    <m/>
    <s v="No"/>
    <s v="No"/>
    <n v="2"/>
    <n v="3"/>
    <n v="3"/>
    <n v="4"/>
    <n v="5"/>
    <n v="5"/>
    <n v="5"/>
    <n v="4"/>
    <n v="4"/>
    <n v="4"/>
    <m/>
    <n v="5"/>
    <n v="5"/>
    <n v="2"/>
    <n v="3"/>
    <n v="4"/>
    <s v="No"/>
    <n v="3"/>
    <n v="2"/>
    <s v="Twitter|Youtube|Instagram"/>
    <m/>
    <m/>
    <m/>
    <m/>
    <m/>
    <m/>
    <m/>
    <s v="No"/>
    <s v="No"/>
    <m/>
    <n v="3"/>
    <n v="4"/>
    <s v="4, satisfecho"/>
    <s v="Mejorado"/>
    <m/>
  </r>
  <r>
    <m/>
    <m/>
    <s v="Ciencias Experimentales"/>
    <d v="2020-05-19T14:04:00"/>
    <s v="Grado y doble grado"/>
    <x v="8"/>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2"/>
    <s v="F. Ciencias Físicas"/>
    <s v="F. Informática"/>
    <m/>
    <m/>
    <m/>
    <m/>
    <m/>
    <m/>
    <s v="Sí"/>
    <s v="Sí"/>
    <n v="4"/>
    <n v="4"/>
    <n v="5"/>
    <n v="3"/>
    <n v="4"/>
    <n v="3"/>
    <n v="4"/>
    <n v="2"/>
    <n v="2"/>
    <n v="3"/>
    <m/>
    <n v="4"/>
    <n v="3"/>
    <n v="5"/>
    <n v="3"/>
    <n v="3"/>
    <s v="Sí"/>
    <n v="5"/>
    <n v="3"/>
    <s v="Instagram"/>
    <m/>
    <m/>
    <m/>
    <m/>
    <m/>
    <m/>
    <m/>
    <s v="Sí"/>
    <s v="No"/>
    <m/>
    <n v="3"/>
    <n v="3"/>
    <s v="4, satisfecho"/>
    <m/>
    <m/>
  </r>
  <r>
    <m/>
    <m/>
    <s v="Ciencias Experimentales"/>
    <d v="2020-05-19T14:04:00"/>
    <s v="Grado y doble grado"/>
    <x v="16"/>
    <s v="De vez en cuando (1 o 2 veces al mes)"/>
    <s v="Nunca"/>
    <s v="Seguiré usando los servicios de la biblioteca con la misma frecuencia que expuse en la pregunta anterior"/>
    <x v="17"/>
    <s v="F. Farmacia"/>
    <s v="F. Ciencias Físicas"/>
    <m/>
    <m/>
    <m/>
    <m/>
    <m/>
    <m/>
    <s v="No"/>
    <s v="Sí"/>
    <n v="5"/>
    <n v="1"/>
    <n v="3"/>
    <n v="2"/>
    <n v="5"/>
    <n v="1"/>
    <n v="5"/>
    <n v="1"/>
    <n v="4"/>
    <n v="4"/>
    <m/>
    <n v="3"/>
    <n v="5"/>
    <n v="3"/>
    <n v="3"/>
    <n v="5"/>
    <s v="No"/>
    <n v="5"/>
    <n v="3"/>
    <s v="Twitter|Youtube"/>
    <m/>
    <m/>
    <m/>
    <m/>
    <m/>
    <m/>
    <m/>
    <s v="Sí"/>
    <s v="Sí"/>
    <s v="Muy útil"/>
    <n v="5"/>
    <n v="5"/>
    <s v="5, muy satisfecho"/>
    <s v="Igual"/>
    <m/>
  </r>
  <r>
    <m/>
    <m/>
    <s v="Ciencias de la Salud"/>
    <d v="2020-05-19T14:04:00"/>
    <s v="Grado y doble grado"/>
    <x v="12"/>
    <s v="Muy frecuentemente (3 o más veces por semana)"/>
    <s v="Frecuentemente (1 o 2 veces por semana)"/>
    <s v="Creo que voy a acudir con menos frecuencia a la biblioteca y usaré más la biblioteca virtual"/>
    <x v="15"/>
    <s v="Biblioteca Maria Zambrano (Filología / Derecho)"/>
    <m/>
    <m/>
    <m/>
    <m/>
    <m/>
    <m/>
    <m/>
    <s v="Sí"/>
    <s v="No"/>
    <n v="4"/>
    <n v="1"/>
    <n v="2"/>
    <n v="4"/>
    <n v="5"/>
    <n v="3"/>
    <n v="5"/>
    <n v="4"/>
    <n v="3"/>
    <n v="4"/>
    <m/>
    <n v="4"/>
    <n v="4"/>
    <n v="4"/>
    <n v="4"/>
    <n v="4"/>
    <s v="No"/>
    <n v="4"/>
    <n v="4"/>
    <s v="Twitter|Youtube|Instagram"/>
    <m/>
    <m/>
    <m/>
    <m/>
    <m/>
    <m/>
    <m/>
    <s v="No"/>
    <s v="No"/>
    <m/>
    <n v="4"/>
    <n v="1"/>
    <s v="3, normal"/>
    <s v="Igual"/>
    <m/>
  </r>
  <r>
    <m/>
    <m/>
    <s v="Ciencias de la Salud"/>
    <d v="2020-05-19T14:03:00"/>
    <s v="Grado y doble grado"/>
    <x v="23"/>
    <s v="De vez en cuando (1 o 2 veces al mes)"/>
    <s v="Solo en época de exámenes"/>
    <s v="Creo que voy a acudir con menos frecuencia a la biblioteca y usaré más la biblioteca virtual"/>
    <x v="8"/>
    <s v="F. Veterinaria"/>
    <m/>
    <s v="biblioteca publica municipal jose saramago"/>
    <m/>
    <m/>
    <m/>
    <m/>
    <m/>
    <s v="No"/>
    <s v="No"/>
    <n v="1"/>
    <n v="1"/>
    <n v="2"/>
    <n v="1"/>
    <n v="5"/>
    <n v="5"/>
    <n v="5"/>
    <n v="2"/>
    <n v="3"/>
    <n v="3"/>
    <m/>
    <n v="3"/>
    <n v="4"/>
    <n v="3"/>
    <n v="4"/>
    <n v="4"/>
    <s v="No"/>
    <n v="3"/>
    <m/>
    <s v="Twitter|Instagram"/>
    <m/>
    <m/>
    <m/>
    <m/>
    <m/>
    <m/>
    <m/>
    <s v="Sí"/>
    <s v="No"/>
    <m/>
    <n v="5"/>
    <n v="5"/>
    <s v="4, satisfecho"/>
    <m/>
    <m/>
  </r>
  <r>
    <m/>
    <m/>
    <s v="Ciencias Sociales"/>
    <d v="2020-05-19T14:03:00"/>
    <s v="Grado y doble grado"/>
    <x v="21"/>
    <s v="Frecuentemente (1 o 2 veces por semana)"/>
    <s v="Frecuentemente (1 o 2 veces por semana)"/>
    <s v="Seguiré usando los servicios de la biblioteca con la misma frecuencia que expuse en la pregunta anterior"/>
    <x v="8"/>
    <s v="F. Comercio y Turismo"/>
    <m/>
    <m/>
    <m/>
    <m/>
    <m/>
    <m/>
    <m/>
    <s v="Sí"/>
    <s v="Sí"/>
    <n v="5"/>
    <n v="3"/>
    <n v="3"/>
    <n v="1"/>
    <n v="5"/>
    <n v="1"/>
    <n v="5"/>
    <n v="1"/>
    <n v="5"/>
    <n v="5"/>
    <m/>
    <n v="5"/>
    <n v="5"/>
    <n v="5"/>
    <n v="5"/>
    <n v="5"/>
    <s v="No"/>
    <n v="5"/>
    <n v="5"/>
    <s v="Twitter|Instagram"/>
    <m/>
    <m/>
    <m/>
    <m/>
    <m/>
    <m/>
    <m/>
    <s v="No"/>
    <s v="No"/>
    <m/>
    <n v="5"/>
    <n v="5"/>
    <s v="5, muy satisfecho"/>
    <s v="Mejorado mucho"/>
    <m/>
  </r>
  <r>
    <m/>
    <m/>
    <s v="Humanidades"/>
    <d v="2020-05-19T14:02:00"/>
    <s v="Grado y doble grado"/>
    <x v="7"/>
    <s v="Frecuentemente (1 o 2 veces por semana)"/>
    <s v="Muy frecuentemente (3 o más veces por semana)"/>
    <s v="Seguiré usando los servicios de la biblioteca con la misma frecuencia que expuse en la pregunta anterior"/>
    <x v="14"/>
    <s v="Biblioteca Maria Zambrano (Filología / Derecho)"/>
    <s v="F. Bellas Artes"/>
    <m/>
    <m/>
    <m/>
    <m/>
    <m/>
    <m/>
    <s v="Sí"/>
    <s v="Sí"/>
    <n v="3"/>
    <n v="1"/>
    <n v="3"/>
    <n v="5"/>
    <n v="4"/>
    <n v="5"/>
    <n v="4"/>
    <n v="1"/>
    <n v="3"/>
    <n v="4"/>
    <m/>
    <n v="5"/>
    <n v="4"/>
    <n v="5"/>
    <n v="2"/>
    <n v="4"/>
    <s v="No"/>
    <n v="4"/>
    <n v="1"/>
    <m/>
    <m/>
    <m/>
    <m/>
    <m/>
    <m/>
    <m/>
    <m/>
    <s v="No"/>
    <s v="No"/>
    <m/>
    <n v="4"/>
    <n v="5"/>
    <s v="4, satisfecho"/>
    <s v="Igual"/>
    <m/>
  </r>
  <r>
    <m/>
    <m/>
    <s v="Humanidades"/>
    <d v="2020-05-19T14:02:00"/>
    <s v="Grado y doble grado"/>
    <x v="5"/>
    <s v="Frecuentemente (1 o 2 veces por semana)"/>
    <s v="De vez en cuando (1 o 2 veces al mes)"/>
    <s v="Seguiré usando los servicios de la biblioteca con la misma frecuencia que expuse en la pregunta anterior"/>
    <x v="6"/>
    <s v="Biblioteca Maria Zambrano (Filología / Derecho)"/>
    <s v="F. Geografía e Historia"/>
    <m/>
    <m/>
    <m/>
    <m/>
    <m/>
    <m/>
    <s v="Sí"/>
    <s v="Sí"/>
    <n v="3"/>
    <n v="1"/>
    <n v="2"/>
    <n v="3"/>
    <n v="5"/>
    <n v="5"/>
    <n v="5"/>
    <n v="4"/>
    <n v="4"/>
    <n v="5"/>
    <m/>
    <n v="3"/>
    <n v="5"/>
    <n v="4"/>
    <n v="4"/>
    <n v="4"/>
    <s v="No"/>
    <n v="3"/>
    <n v="4"/>
    <s v="Instagram"/>
    <m/>
    <m/>
    <m/>
    <m/>
    <m/>
    <m/>
    <m/>
    <s v="No"/>
    <s v="No"/>
    <m/>
    <n v="5"/>
    <n v="5"/>
    <s v="4, satisfecho"/>
    <s v="Mejorado"/>
    <m/>
  </r>
  <r>
    <m/>
    <m/>
    <s v="Humanidades"/>
    <d v="2020-05-19T14:02:00"/>
    <s v="Máster"/>
    <x v="5"/>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x v="6"/>
    <s v="F. Filología (Clásicas o General)"/>
    <s v="F. Ciencias Políticas y Sociología"/>
    <m/>
    <m/>
    <m/>
    <m/>
    <m/>
    <m/>
    <s v="Sí"/>
    <s v="Sí"/>
    <n v="3"/>
    <n v="5"/>
    <n v="5"/>
    <n v="4"/>
    <n v="4"/>
    <n v="2"/>
    <n v="4"/>
    <n v="3"/>
    <n v="5"/>
    <n v="5"/>
    <m/>
    <n v="5"/>
    <n v="5"/>
    <n v="5"/>
    <n v="5"/>
    <n v="5"/>
    <s v="Sí"/>
    <n v="5"/>
    <n v="3"/>
    <s v="Twitter"/>
    <m/>
    <m/>
    <m/>
    <m/>
    <m/>
    <m/>
    <m/>
    <s v="No"/>
    <s v="No"/>
    <m/>
    <n v="5"/>
    <n v="4"/>
    <s v="5, muy satisfecho"/>
    <s v="Mejorado"/>
    <m/>
  </r>
  <r>
    <m/>
    <m/>
    <s v="Ciencias de la Salud"/>
    <d v="2020-05-19T14:02:00"/>
    <s v="Grado y doble grado"/>
    <x v="23"/>
    <s v="De vez en cuando (1 o 2 veces al mes)"/>
    <s v="Frecuentemente (1 o 2 veces por semana)"/>
    <s v="Seguiré usando los servicios de la biblioteca con la misma frecuencia que expuse en la pregunta anterior"/>
    <x v="23"/>
    <s v="Biblioteca Maria Zambrano (Filología / Derecho)"/>
    <s v="F. Ciencias Químicas"/>
    <s v="Centro Cultural Miguel Delibes (Villaviciosa de Odón) y Coliseo de la Cultura (Villaviciosa de Odón)"/>
    <m/>
    <m/>
    <m/>
    <m/>
    <m/>
    <s v="No"/>
    <s v="Sí"/>
    <n v="4"/>
    <n v="1"/>
    <n v="5"/>
    <n v="1"/>
    <n v="5"/>
    <n v="4"/>
    <n v="2"/>
    <n v="2"/>
    <n v="2"/>
    <n v="5"/>
    <m/>
    <n v="3"/>
    <n v="5"/>
    <n v="5"/>
    <n v="3"/>
    <n v="5"/>
    <s v="No"/>
    <n v="4"/>
    <n v="5"/>
    <s v="Twitter|Instagram"/>
    <m/>
    <m/>
    <m/>
    <m/>
    <m/>
    <m/>
    <m/>
    <s v="Sí"/>
    <s v="No"/>
    <m/>
    <n v="5"/>
    <n v="5"/>
    <s v="4, satisfecho"/>
    <s v="Mejorado"/>
    <s v="Me gustaría que la opción de guardar distintos contenidos de la biblioteca fuera más fácil y organizada, ya que ha sido más de una las veces que he querido guardar algún libro para consultarlo más tarde y no se guardaba como favoritos. ¡Gracias!"/>
  </r>
  <r>
    <m/>
    <m/>
    <s v="Humanidades"/>
    <d v="2020-05-19T14:02:00"/>
    <s v="Máster"/>
    <x v="6"/>
    <s v="Frecuentemente (1 o 2 veces por semana)"/>
    <s v="Solo en época de exámenes"/>
    <s v="Un combinado de virtualidad y presencial, si pudiera ser. Para ello me gustaría que hubiera más fondos virtuales de teatro, que es la materia de mi especialidad. En realidad apenas he encontrado documentación de forma virtual de teatro. O no se buscarla."/>
    <x v="8"/>
    <s v="F. Geografía e Historia"/>
    <s v="F. Filología (Clásicas o General)"/>
    <s v="AECID. FUNDACIÓN JUAN MARCH."/>
    <m/>
    <m/>
    <m/>
    <m/>
    <m/>
    <s v="Sí"/>
    <s v="No"/>
    <n v="3"/>
    <n v="3"/>
    <n v="2"/>
    <n v="5"/>
    <n v="5"/>
    <n v="3"/>
    <n v="4"/>
    <n v="5"/>
    <n v="4"/>
    <n v="3"/>
    <m/>
    <n v="3"/>
    <n v="4"/>
    <n v="3"/>
    <n v="3"/>
    <n v="3"/>
    <s v="No"/>
    <n v="3"/>
    <n v="3"/>
    <s v="Facebook|Youtube|LinkedIn"/>
    <m/>
    <m/>
    <m/>
    <m/>
    <m/>
    <m/>
    <m/>
    <s v="No"/>
    <s v="No"/>
    <m/>
    <n v="5"/>
    <n v="5"/>
    <s v="5, muy satisfecho"/>
    <s v="Igual"/>
    <s v="QUIZÁ INFORMACIÓN A COMIENZO DE CURSO DE LOS FONDOS QUE HAY Y CÓMO LLEGAR A ELLOS. EL PROCEDIMIENTO DE CONSULTA O PRÉSTAMO  LO EXPLICAN MUY BIEN LAS Y LOS BIBLIOTECARIOS."/>
  </r>
  <r>
    <m/>
    <m/>
    <s v="Humanidades"/>
    <d v="2020-05-19T14:02:00"/>
    <s v="Grado y doble grado"/>
    <x v="7"/>
    <s v="De vez en cuando (1 o 2 veces al mes)"/>
    <s v="De vez en cuando (1 o 2 veces al mes)"/>
    <s v="Solo haré uso de la biblioteca virtual y de sus recursos electrónicos"/>
    <x v="14"/>
    <m/>
    <m/>
    <m/>
    <m/>
    <m/>
    <m/>
    <m/>
    <m/>
    <s v="No"/>
    <s v="No"/>
    <m/>
    <n v="5"/>
    <n v="5"/>
    <n v="3"/>
    <n v="5"/>
    <n v="5"/>
    <n v="5"/>
    <n v="3"/>
    <n v="4"/>
    <n v="4"/>
    <m/>
    <n v="4"/>
    <n v="4"/>
    <n v="4"/>
    <n v="4"/>
    <n v="4"/>
    <s v="No"/>
    <n v="4"/>
    <n v="4"/>
    <m/>
    <m/>
    <m/>
    <m/>
    <m/>
    <m/>
    <m/>
    <m/>
    <s v="No"/>
    <s v="No"/>
    <m/>
    <n v="4"/>
    <n v="5"/>
    <s v="5, muy satisfecho"/>
    <s v="Mejorado"/>
    <m/>
  </r>
  <r>
    <m/>
    <m/>
    <s v="Ciencias Sociales"/>
    <d v="2020-05-19T14:01:00"/>
    <s v="Máster"/>
    <x v="13"/>
    <s v="Frecuentemente (1 o 2 veces por semana)"/>
    <s v="De vez en cuando (1 o 2 veces al mes)"/>
    <s v="Seguiré usando los servicios de la biblioteca con la misma frecuencia que expuse en la pregunta anterior"/>
    <x v="16"/>
    <s v="Biblioteca Maria Zambrano (Filología / Derecho)"/>
    <s v="F. Ciencias de la Documentación"/>
    <m/>
    <m/>
    <m/>
    <m/>
    <m/>
    <m/>
    <s v="No"/>
    <s v="Sí"/>
    <n v="5"/>
    <m/>
    <m/>
    <n v="5"/>
    <m/>
    <n v="5"/>
    <n v="5"/>
    <m/>
    <n v="4"/>
    <n v="4"/>
    <m/>
    <n v="4"/>
    <n v="4"/>
    <n v="4"/>
    <n v="4"/>
    <n v="4"/>
    <s v="Sí"/>
    <n v="4"/>
    <n v="4"/>
    <s v="Twitter|Facebook|Instagram|LinkedIn"/>
    <m/>
    <m/>
    <m/>
    <m/>
    <m/>
    <m/>
    <m/>
    <s v="No"/>
    <s v="No"/>
    <m/>
    <n v="4"/>
    <n v="4"/>
    <s v="4, satisfecho"/>
    <s v="Mejorado"/>
    <m/>
  </r>
  <r>
    <m/>
    <m/>
    <s v="Ciencias Sociales"/>
    <d v="2020-05-19T14:00:00"/>
    <s v="Grado y doble grado"/>
    <x v="11"/>
    <s v="De vez en cuando (1 o 2 veces al mes)"/>
    <s v="Nunca"/>
    <s v="Creo que voy a acudir con menos frecuencia a la biblioteca y usaré más la biblioteca virtual"/>
    <x v="13"/>
    <m/>
    <m/>
    <m/>
    <m/>
    <m/>
    <m/>
    <m/>
    <m/>
    <s v="Sí"/>
    <s v="Sí"/>
    <n v="2"/>
    <n v="1"/>
    <n v="2"/>
    <n v="3"/>
    <n v="5"/>
    <n v="3"/>
    <n v="4"/>
    <n v="3"/>
    <n v="3"/>
    <n v="3"/>
    <m/>
    <n v="2"/>
    <n v="2"/>
    <n v="2"/>
    <n v="2"/>
    <n v="2"/>
    <s v="No"/>
    <n v="3"/>
    <n v="2"/>
    <s v="No uso ninguna red social"/>
    <m/>
    <m/>
    <m/>
    <m/>
    <m/>
    <m/>
    <m/>
    <s v="No"/>
    <s v="No"/>
    <m/>
    <n v="3"/>
    <n v="4"/>
    <s v="3, normal"/>
    <s v="Igual"/>
    <m/>
  </r>
  <r>
    <m/>
    <m/>
    <s v="Ciencias de la Salud"/>
    <d v="2020-05-19T14:00:00"/>
    <s v="Grado y doble grado"/>
    <x v="4"/>
    <s v="De vez en cuando (1 o 2 veces al mes)"/>
    <s v="Solo en época de exámenes"/>
    <s v="Procuraré buscar la información que necesito fuera de la biblioteca"/>
    <x v="4"/>
    <s v="F. Enfermería, Fisioterapia y Podología"/>
    <s v="Biblioteca Maria Zambrano (Filología / Derecho)"/>
    <s v="Pudmed"/>
    <m/>
    <m/>
    <m/>
    <m/>
    <m/>
    <s v="No"/>
    <s v="Sí"/>
    <n v="3"/>
    <n v="2"/>
    <n v="2"/>
    <n v="4"/>
    <n v="5"/>
    <n v="5"/>
    <n v="5"/>
    <n v="1"/>
    <n v="5"/>
    <n v="3"/>
    <m/>
    <n v="2"/>
    <n v="5"/>
    <n v="1"/>
    <n v="3"/>
    <n v="3"/>
    <s v="No"/>
    <n v="1"/>
    <n v="4"/>
    <s v="Twitter|Youtube|Instagram"/>
    <m/>
    <m/>
    <m/>
    <m/>
    <m/>
    <m/>
    <m/>
    <s v="Sí"/>
    <s v="Sí"/>
    <s v="Útil"/>
    <n v="5"/>
    <n v="5"/>
    <s v="4, satisfecho"/>
    <s v="Igual"/>
    <s v="En mi primer año de universidad realice un curso dond eme enseñaban a acceder a la biblioteca desde un ordenador, pero se me olvidó y creo que no soy la única.  Como sugerencia podríais hacer video tutoriales enseñando como se maneja y subirlo a un canal de youtube.   Además creo que os podríais promocionar más por redes sociales tanto en una cuenta de la propia biblioteca como de la universidad en general."/>
  </r>
  <r>
    <m/>
    <m/>
    <s v="Humanidades"/>
    <d v="2020-05-19T14:00:00"/>
    <s v="Grado y doble grado"/>
    <x v="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14"/>
    <s v="Biblioteca Maria Zambrano (Filología / Derecho)"/>
    <s v="F. Filosofía"/>
    <m/>
    <m/>
    <m/>
    <m/>
    <m/>
    <m/>
    <s v="No"/>
    <s v="Sí"/>
    <n v="4"/>
    <n v="3"/>
    <n v="3"/>
    <n v="1"/>
    <n v="5"/>
    <n v="4"/>
    <n v="4"/>
    <n v="2"/>
    <n v="4"/>
    <n v="4"/>
    <m/>
    <n v="3"/>
    <n v="3"/>
    <n v="4"/>
    <n v="3"/>
    <n v="3"/>
    <s v="Sí"/>
    <n v="4"/>
    <n v="3"/>
    <s v="Twitter|Facebook|Instagram"/>
    <m/>
    <m/>
    <m/>
    <m/>
    <m/>
    <m/>
    <m/>
    <s v="Sí"/>
    <s v="No"/>
    <m/>
    <n v="4"/>
    <n v="5"/>
    <s v="4, satisfecho"/>
    <s v="Mejorado"/>
    <m/>
  </r>
  <r>
    <m/>
    <m/>
    <s v="Humanidades"/>
    <d v="2020-05-19T14:00:00"/>
    <s v="Grado y doble grado"/>
    <x v="7"/>
    <s v="Frecuentemente (1 o 2 veces por semana)"/>
    <s v="Frecuentemente (1 o 2 veces por semana)"/>
    <s v="Seguiré usando los servicios de la biblioteca con la misma frecuencia que expuse en la pregunta anterior"/>
    <x v="14"/>
    <s v="F. Filología (Clásicas o General)"/>
    <s v="Biblioteca Maria Zambrano (Filología / Derecho)"/>
    <m/>
    <m/>
    <m/>
    <m/>
    <m/>
    <m/>
    <s v="No"/>
    <s v="Sí"/>
    <n v="2"/>
    <n v="1"/>
    <n v="3"/>
    <n v="1"/>
    <n v="4"/>
    <n v="4"/>
    <n v="5"/>
    <n v="1"/>
    <n v="3"/>
    <n v="3"/>
    <m/>
    <n v="2"/>
    <n v="3"/>
    <n v="4"/>
    <n v="3"/>
    <n v="3"/>
    <s v="No"/>
    <n v="4"/>
    <n v="1"/>
    <s v="Twitter|Youtube|Instagram"/>
    <m/>
    <m/>
    <m/>
    <m/>
    <m/>
    <m/>
    <m/>
    <s v="No"/>
    <s v="No"/>
    <m/>
    <n v="4"/>
    <n v="5"/>
    <s v="4, satisfecho"/>
    <s v="Igual"/>
    <m/>
  </r>
  <r>
    <m/>
    <m/>
    <s v="Ciencias de la Salud"/>
    <d v="2020-05-19T14:00:00"/>
    <s v="Grado y doble grado"/>
    <x v="12"/>
    <s v="De vez en cuando (1 o 2 veces al mes)"/>
    <s v="Frecuentemente (1 o 2 veces por semana)"/>
    <s v="Seguiré usando los servicios de la biblioteca con la misma frecuencia que expuse en la pregunta anterior"/>
    <x v="15"/>
    <s v="Biblioteca Maria Zambrano (Filología / Derecho)"/>
    <m/>
    <s v="Biblioteca Central de Coslada, biblioteca La Jaramilla"/>
    <m/>
    <m/>
    <m/>
    <m/>
    <m/>
    <s v="Sí"/>
    <s v="Sí"/>
    <n v="4"/>
    <n v="2"/>
    <n v="1"/>
    <n v="1"/>
    <n v="5"/>
    <n v="3"/>
    <n v="5"/>
    <n v="1"/>
    <n v="3"/>
    <n v="4"/>
    <m/>
    <n v="3"/>
    <n v="5"/>
    <n v="5"/>
    <n v="4"/>
    <n v="5"/>
    <s v="No"/>
    <n v="4"/>
    <n v="2"/>
    <s v="Twitter|Instagram"/>
    <m/>
    <m/>
    <m/>
    <m/>
    <m/>
    <m/>
    <m/>
    <s v="Sí"/>
    <s v="Sí"/>
    <s v="Útil"/>
    <n v="5"/>
    <n v="5"/>
    <s v="4, satisfecho"/>
    <s v="Igual"/>
    <m/>
  </r>
  <r>
    <m/>
    <m/>
    <s v="Humanidades"/>
    <d v="2020-05-19T14:00:00"/>
    <s v="Máster"/>
    <x v="3"/>
    <s v="Frecuentemente (1 o 2 veces por semana)"/>
    <s v="Muy frecuentemente (3 o más veces por semana)"/>
    <s v="Seguiré usando los servicios de la biblioteca con la misma frecuencia que expuse en la pregunta anterior"/>
    <x v="3"/>
    <s v="F. Geografía e Historia"/>
    <s v="F. Filosofía"/>
    <m/>
    <m/>
    <m/>
    <m/>
    <m/>
    <m/>
    <s v="Sí"/>
    <s v="Sí"/>
    <n v="4"/>
    <n v="4"/>
    <n v="4"/>
    <n v="2"/>
    <n v="3"/>
    <n v="4"/>
    <n v="4"/>
    <n v="4"/>
    <n v="4"/>
    <n v="4"/>
    <m/>
    <n v="4"/>
    <n v="4"/>
    <n v="3"/>
    <n v="4"/>
    <n v="5"/>
    <s v="Sí"/>
    <n v="5"/>
    <n v="4"/>
    <s v="Instagram"/>
    <m/>
    <m/>
    <m/>
    <m/>
    <m/>
    <m/>
    <m/>
    <s v="Sí"/>
    <s v="No"/>
    <m/>
    <n v="5"/>
    <n v="5"/>
    <s v="5, muy satisfecho"/>
    <s v="Mejorado"/>
    <m/>
  </r>
  <r>
    <m/>
    <m/>
    <s v="Humanidades"/>
    <d v="2020-05-19T14:00:00"/>
    <s v="Grado y doble grado"/>
    <x v="3"/>
    <s v="De vez en cuando (1 o 2 veces al mes)"/>
    <s v="De vez en cuando (1 o 2 veces al mes)"/>
    <s v="Tengo que ir necesariamente para consultar los documentos que están ubicados en la biblioteca"/>
    <x v="3"/>
    <s v="F. Filosofía"/>
    <m/>
    <s v="Bibliotecas Municipales"/>
    <m/>
    <m/>
    <m/>
    <m/>
    <m/>
    <s v="No"/>
    <s v="Sí"/>
    <n v="3"/>
    <n v="3"/>
    <n v="4"/>
    <n v="4"/>
    <n v="4"/>
    <n v="4"/>
    <n v="2"/>
    <n v="3"/>
    <n v="2"/>
    <n v="5"/>
    <m/>
    <n v="2"/>
    <n v="4"/>
    <n v="4"/>
    <n v="2"/>
    <n v="5"/>
    <s v="Sí"/>
    <n v="5"/>
    <n v="2"/>
    <s v="No uso ninguna red social"/>
    <m/>
    <m/>
    <m/>
    <m/>
    <m/>
    <m/>
    <m/>
    <s v="No"/>
    <s v="Sí"/>
    <s v="Muy útil"/>
    <n v="5"/>
    <n v="5"/>
    <s v="3, normal"/>
    <s v="Mejorado mucho"/>
    <s v="Los estudiantes deberían tener la posibilidad de solicitar un libro/documento que pertenece a una biblioteca de otra facultad, y que pueda ser enviado."/>
  </r>
  <r>
    <m/>
    <m/>
    <s v="Ciencias de la Salud"/>
    <d v="2020-05-19T14:00:00"/>
    <s v="Grado y doble grado"/>
    <x v="23"/>
    <s v="Muy frecuentemente (3 o más veces por semana)"/>
    <s v="Solo en época de exámenes"/>
    <s v="Creo que voy a acudir con menos frecuencia a la biblioteca y usaré más la biblioteca virtual"/>
    <x v="23"/>
    <s v="Biblioteca Maria Zambrano (Filología / Derecho)"/>
    <s v="F. Ciencias de la Información"/>
    <m/>
    <m/>
    <m/>
    <m/>
    <m/>
    <m/>
    <s v="No"/>
    <s v="Sí"/>
    <n v="5"/>
    <n v="5"/>
    <n v="3"/>
    <n v="1"/>
    <n v="5"/>
    <n v="5"/>
    <n v="5"/>
    <n v="3"/>
    <n v="5"/>
    <n v="5"/>
    <m/>
    <n v="5"/>
    <n v="5"/>
    <n v="3"/>
    <n v="5"/>
    <n v="5"/>
    <s v="No"/>
    <n v="5"/>
    <n v="5"/>
    <s v="Twitter|Instagram"/>
    <m/>
    <m/>
    <m/>
    <m/>
    <m/>
    <m/>
    <m/>
    <s v="Sí"/>
    <s v="No"/>
    <m/>
    <n v="5"/>
    <n v="5"/>
    <s v="5, muy satisfecho"/>
    <s v="Mejorado mucho"/>
    <m/>
  </r>
  <r>
    <m/>
    <m/>
    <s v="Ciencias Experimentales"/>
    <d v="2020-05-19T13:59:00"/>
    <s v="Grado y doble grado"/>
    <x v="8"/>
    <s v="Muy frecuentemente (3 o más veces por semana)"/>
    <s v="De vez en cuando (1 o 2 veces al mes)"/>
    <s v="Seguiré usando los servicios de la biblioteca con la misma frecuencia que expuse en la pregunta anterior"/>
    <x v="12"/>
    <m/>
    <m/>
    <s v="Biblioteca de la facultad de Telecomunicaciones de la Politécnica"/>
    <m/>
    <m/>
    <m/>
    <m/>
    <m/>
    <s v="Sí"/>
    <s v="Sí"/>
    <n v="5"/>
    <n v="1"/>
    <n v="1"/>
    <n v="1"/>
    <n v="4"/>
    <n v="4"/>
    <n v="4"/>
    <n v="2"/>
    <n v="4"/>
    <n v="3"/>
    <m/>
    <n v="5"/>
    <n v="4"/>
    <n v="4"/>
    <n v="3"/>
    <n v="4"/>
    <s v="No"/>
    <n v="4"/>
    <n v="3"/>
    <s v="Twitter|Youtube|Instagram"/>
    <m/>
    <m/>
    <m/>
    <m/>
    <m/>
    <m/>
    <m/>
    <s v="Sí"/>
    <s v="Sí"/>
    <s v="Útil"/>
    <n v="5"/>
    <n v="5"/>
    <s v="4, satisfecho"/>
    <s v="Mejorado"/>
    <m/>
  </r>
  <r>
    <m/>
    <m/>
    <s v="Ciencias Sociales"/>
    <d v="2020-05-19T13:59:00"/>
    <s v="Grado y doble grado"/>
    <x v="10"/>
    <s v="Muy frecuentemente (3 o más veces por semana)"/>
    <s v="Muy frecuentemente (3 o más veces por semana)"/>
    <s v="Seguiré usando los servicios de la biblioteca con la misma frecuencia que expuse en la pregunta anterior"/>
    <x v="10"/>
    <s v="F. Ciencias Políticas y Sociología"/>
    <s v="F. Ciencias Económicas y Empresariales"/>
    <s v="A la URJC."/>
    <m/>
    <m/>
    <m/>
    <m/>
    <m/>
    <s v="No"/>
    <s v="Sí"/>
    <n v="4"/>
    <n v="3"/>
    <n v="5"/>
    <n v="5"/>
    <n v="2"/>
    <n v="5"/>
    <n v="4"/>
    <n v="5"/>
    <n v="5"/>
    <n v="5"/>
    <m/>
    <n v="5"/>
    <n v="5"/>
    <n v="2"/>
    <n v="5"/>
    <n v="4"/>
    <s v="No"/>
    <n v="5"/>
    <n v="5"/>
    <s v="Facebook|Youtube|Instagram"/>
    <m/>
    <m/>
    <m/>
    <m/>
    <m/>
    <m/>
    <m/>
    <s v="Sí"/>
    <s v="Sí"/>
    <s v="Muy útil"/>
    <n v="5"/>
    <n v="5"/>
    <s v="5, muy satisfecho"/>
    <s v="Mejorado"/>
    <s v="Me gustaría que vuelva el sistema de búsqueda anterior. Ahora se me hace un poco más difícil. Y que ponga más libros en formato electrónico como lo que está haciendo en cuarentena. Hay más libros y colecciones disponibles ahora que cuando teníamos clases presencial. Y sólo quería agradecerles por los majos que sois los bibliotecarios de Derecho y siempre atentos."/>
  </r>
  <r>
    <m/>
    <m/>
    <s v="Ciencias Sociales"/>
    <d v="2020-05-19T13:59:00"/>
    <s v="Máster"/>
    <x v="13"/>
    <s v="Frecuentemente (1 o 2 veces por semana)"/>
    <s v="De vez en cuando (1 o 2 veces al mes)"/>
    <s v="Tengo que ir necesariamente para consultar los documentos que están ubicados en la biblioteca"/>
    <x v="27"/>
    <s v="F. Geografía e Historia"/>
    <s v="F. Bellas Artes"/>
    <m/>
    <m/>
    <m/>
    <m/>
    <m/>
    <m/>
    <s v="Sí"/>
    <s v="Sí"/>
    <n v="4"/>
    <n v="2"/>
    <n v="3"/>
    <n v="1"/>
    <n v="5"/>
    <n v="5"/>
    <n v="2"/>
    <n v="3"/>
    <n v="3"/>
    <n v="3"/>
    <m/>
    <n v="4"/>
    <n v="4"/>
    <n v="4"/>
    <n v="4"/>
    <n v="3"/>
    <s v="Sí"/>
    <n v="4"/>
    <n v="4"/>
    <s v="Instagram"/>
    <m/>
    <m/>
    <m/>
    <m/>
    <m/>
    <m/>
    <m/>
    <s v="No"/>
    <s v="No"/>
    <m/>
    <n v="4"/>
    <n v="4"/>
    <s v="4, satisfecho"/>
    <s v="Mejorado"/>
    <m/>
  </r>
  <r>
    <m/>
    <m/>
    <s v="Ciencias de la Salud"/>
    <d v="2020-05-19T13:59:00"/>
    <s v="Grado y doble grado"/>
    <x v="23"/>
    <s v="De vez en cuando (1 o 2 veces al mes)"/>
    <s v="De vez en cuando (1 o 2 veces al mes)"/>
    <s v="Tengo que ir necesariamente para consultar los documentos que están ubicados en la biblioteca"/>
    <x v="23"/>
    <m/>
    <m/>
    <m/>
    <m/>
    <m/>
    <m/>
    <m/>
    <m/>
    <s v="No"/>
    <s v="Sí"/>
    <n v="4"/>
    <n v="2"/>
    <n v="3"/>
    <n v="1"/>
    <n v="5"/>
    <n v="5"/>
    <n v="5"/>
    <n v="2"/>
    <n v="3"/>
    <n v="3"/>
    <m/>
    <n v="2"/>
    <n v="5"/>
    <n v="1"/>
    <n v="4"/>
    <n v="3"/>
    <s v="Sí"/>
    <n v="2"/>
    <n v="3"/>
    <s v="Twitter|Youtube|Instagram"/>
    <m/>
    <m/>
    <m/>
    <m/>
    <m/>
    <m/>
    <m/>
    <s v="Sí"/>
    <s v="Sí"/>
    <m/>
    <n v="3"/>
    <n v="4"/>
    <s v="3, normal"/>
    <s v="Mejorado"/>
    <m/>
  </r>
  <r>
    <m/>
    <m/>
    <s v="Humanidades"/>
    <d v="2020-05-19T13:59:00"/>
    <s v="Grado y doble grado"/>
    <x v="7"/>
    <s v="Frecuentemente (1 o 2 veces por semana)"/>
    <s v="Frecuentemente (1 o 2 veces por semana)"/>
    <s v="Hasta que comience el próximo curso no creo que acuda para nada que no sea devolver los libros que cogí antes del comienzo de la pandemia y que espero que no se nos penalice por el retraso."/>
    <x v="14"/>
    <s v="Biblioteca Maria Zambrano (Filología / Derecho)"/>
    <s v="F. Filosofía"/>
    <m/>
    <m/>
    <m/>
    <m/>
    <m/>
    <m/>
    <s v="Sí"/>
    <s v="Sí"/>
    <n v="4"/>
    <n v="1"/>
    <n v="1"/>
    <n v="3"/>
    <n v="3"/>
    <n v="3"/>
    <n v="4"/>
    <n v="2"/>
    <n v="4"/>
    <n v="3"/>
    <m/>
    <n v="4"/>
    <n v="4"/>
    <n v="5"/>
    <n v="4"/>
    <n v="4"/>
    <s v="No"/>
    <n v="4"/>
    <n v="1"/>
    <s v="Instagram"/>
    <m/>
    <m/>
    <m/>
    <m/>
    <m/>
    <m/>
    <m/>
    <s v="No"/>
    <s v="No"/>
    <m/>
    <n v="3"/>
    <n v="3"/>
    <s v="4, satisfecho"/>
    <s v="Igual"/>
    <m/>
  </r>
  <r>
    <m/>
    <m/>
    <s v="Ciencias Sociales"/>
    <d v="2020-05-19T13:58:00"/>
    <s v="Grado y doble grado"/>
    <x v="13"/>
    <s v="De vez en cuando (1 o 2 veces al mes)"/>
    <s v="Frecuentemente (1 o 2 veces por semana)"/>
    <s v="Seguiré usando los servicios de la biblioteca con la misma frecuencia que expuse en la pregunta anterior"/>
    <x v="16"/>
    <s v="Biblioteca Maria Zambrano (Filología / Derecho)"/>
    <s v="F. Ciencias Políticas y Sociología"/>
    <m/>
    <m/>
    <m/>
    <m/>
    <m/>
    <m/>
    <s v="Sí"/>
    <s v="Sí"/>
    <n v="3"/>
    <n v="1"/>
    <n v="1"/>
    <n v="1"/>
    <n v="4"/>
    <n v="4"/>
    <n v="1"/>
    <n v="3"/>
    <n v="2"/>
    <n v="3"/>
    <m/>
    <n v="2"/>
    <n v="3"/>
    <n v="4"/>
    <n v="2"/>
    <n v="4"/>
    <s v="No"/>
    <n v="5"/>
    <n v="3"/>
    <s v="Twitter|Youtube|Instagram"/>
    <m/>
    <m/>
    <m/>
    <m/>
    <m/>
    <m/>
    <m/>
    <s v="No"/>
    <s v="No"/>
    <m/>
    <n v="4"/>
    <n v="4"/>
    <s v="4, satisfecho"/>
    <s v="Igual"/>
    <m/>
  </r>
  <r>
    <m/>
    <m/>
    <s v="Humanidades"/>
    <d v="2020-05-19T13:58:00"/>
    <s v="Grado y doble grado"/>
    <x v="5"/>
    <s v="De vez en cuando (1 o 2 veces al mes)"/>
    <s v="De vez en cuando (1 o 2 veces al mes)"/>
    <s v="Seguiré usando los servicios de la biblioteca con la misma frecuencia que expuse en la pregunta anterior"/>
    <x v="6"/>
    <s v="Biblioteca Maria Zambrano (Filología / Derecho)"/>
    <s v="F. Derecho (Departamentos,Criminología)"/>
    <m/>
    <m/>
    <m/>
    <m/>
    <m/>
    <m/>
    <s v="Sí"/>
    <s v="No"/>
    <n v="3"/>
    <n v="1"/>
    <n v="1"/>
    <n v="3"/>
    <n v="4"/>
    <n v="4"/>
    <n v="5"/>
    <n v="3"/>
    <n v="4"/>
    <n v="5"/>
    <m/>
    <n v="4"/>
    <n v="5"/>
    <n v="5"/>
    <n v="4"/>
    <n v="4"/>
    <s v="No"/>
    <n v="4"/>
    <n v="4"/>
    <s v="Twitter"/>
    <m/>
    <m/>
    <m/>
    <m/>
    <m/>
    <m/>
    <m/>
    <s v="No"/>
    <s v="No"/>
    <m/>
    <n v="5"/>
    <n v="5"/>
    <s v="5, muy satisfecho"/>
    <m/>
    <m/>
  </r>
  <r>
    <m/>
    <m/>
    <s v="Ciencias Experimentales"/>
    <d v="2020-05-19T13:58:00"/>
    <s v="Grado y doble grado"/>
    <x v="19"/>
    <s v="Frecuentemente (1 o 2 veces por semana)"/>
    <s v="Solo en época de exámenes"/>
    <s v="Creo que voy a acudir con menos frecuencia a la biblioteca y usaré más la biblioteca virtual"/>
    <x v="8"/>
    <s v="F. Ciencias Físicas"/>
    <s v="F. Ciencias Matemáticas"/>
    <m/>
    <m/>
    <m/>
    <m/>
    <m/>
    <m/>
    <s v="Sí"/>
    <s v="Sí"/>
    <n v="4"/>
    <n v="1"/>
    <n v="1"/>
    <n v="2"/>
    <n v="4"/>
    <n v="4"/>
    <n v="5"/>
    <n v="2"/>
    <n v="4"/>
    <n v="4"/>
    <m/>
    <n v="3"/>
    <n v="4"/>
    <n v="4"/>
    <n v="3"/>
    <n v="4"/>
    <s v="No"/>
    <n v="4"/>
    <n v="3"/>
    <s v="Twitter|Youtube|Instagram"/>
    <m/>
    <m/>
    <m/>
    <m/>
    <m/>
    <m/>
    <m/>
    <s v="No"/>
    <s v="No"/>
    <m/>
    <n v="4"/>
    <n v="4"/>
    <s v="4, satisfecho"/>
    <s v="Empeorado"/>
    <s v="Impedir que los alumnos escriban en los libros."/>
  </r>
  <r>
    <m/>
    <m/>
    <s v="Humanidades"/>
    <d v="2020-05-19T13:58:00"/>
    <s v="Grado y doble grado"/>
    <x v="2"/>
    <s v="De vez en cuando (1 o 2 veces al mes)"/>
    <s v="Solo en época de exámenes"/>
    <s v="Creo que voy a acudir con menos frecuencia a la biblioteca y usaré más la biblioteca virtual"/>
    <x v="2"/>
    <m/>
    <m/>
    <s v="Biblioteca municipal de Rivas Vaciamadrid"/>
    <m/>
    <m/>
    <m/>
    <m/>
    <m/>
    <s v="Sí"/>
    <s v="Sí"/>
    <n v="2"/>
    <n v="4"/>
    <n v="4"/>
    <n v="1"/>
    <n v="2"/>
    <n v="5"/>
    <n v="2"/>
    <n v="4"/>
    <n v="2"/>
    <n v="2"/>
    <m/>
    <n v="2"/>
    <n v="2"/>
    <n v="3"/>
    <n v="3"/>
    <n v="3"/>
    <s v="Sí"/>
    <n v="3"/>
    <n v="3"/>
    <s v="Twitter|Facebook|Youtube"/>
    <m/>
    <m/>
    <m/>
    <m/>
    <m/>
    <m/>
    <m/>
    <s v="Sí"/>
    <s v="No"/>
    <m/>
    <n v="3"/>
    <n v="3"/>
    <s v="3, normal"/>
    <s v="Igual"/>
    <m/>
  </r>
  <r>
    <m/>
    <m/>
    <s v="Ciencias Sociales"/>
    <d v="2020-05-19T13:58:00"/>
    <s v="Grado y doble grado"/>
    <x v="17"/>
    <s v="Solo en época de exámenes"/>
    <s v="De vez en cuando (1 o 2 veces al mes)"/>
    <s v="Seguiré usando los servicios de la biblioteca con la misma frecuencia que expuse en la pregunta anterior|Tengo que ir necesariamente para consultar los documentos que están ubicados en la biblioteca"/>
    <x v="27"/>
    <m/>
    <m/>
    <s v="Biblioteca José del Hierro"/>
    <m/>
    <m/>
    <m/>
    <m/>
    <m/>
    <s v="No"/>
    <s v="No"/>
    <n v="2"/>
    <n v="3"/>
    <n v="3"/>
    <n v="3"/>
    <n v="4"/>
    <n v="4"/>
    <n v="4"/>
    <n v="3"/>
    <n v="4"/>
    <n v="3"/>
    <m/>
    <n v="4"/>
    <n v="4"/>
    <n v="4"/>
    <n v="3"/>
    <n v="3"/>
    <s v="Sí"/>
    <n v="4"/>
    <n v="1"/>
    <s v="Twitter|Youtube|Instagram"/>
    <m/>
    <m/>
    <m/>
    <m/>
    <m/>
    <m/>
    <m/>
    <s v="No"/>
    <s v="No"/>
    <m/>
    <n v="4"/>
    <n v="4"/>
    <s v="4, satisfecho"/>
    <s v="Igual"/>
    <m/>
  </r>
  <r>
    <m/>
    <m/>
    <s v="Ciencias de la Salud"/>
    <d v="2020-05-19T13:58:00"/>
    <s v="Grado y doble grado"/>
    <x v="4"/>
    <s v="De vez en cuando (1 o 2 veces al mes)"/>
    <s v="Solo en época de exámenes"/>
    <s v="Seguiré usando los servicios de la biblioteca con la misma frecuencia que expuse en la pregunta anterior"/>
    <x v="4"/>
    <s v="Biblioteca Maria Zambrano (Filología / Derecho)"/>
    <m/>
    <m/>
    <m/>
    <m/>
    <m/>
    <m/>
    <m/>
    <s v="No"/>
    <s v="Sí"/>
    <n v="3"/>
    <n v="3"/>
    <n v="2"/>
    <n v="4"/>
    <n v="4"/>
    <n v="3"/>
    <n v="4"/>
    <n v="3"/>
    <n v="3"/>
    <n v="4"/>
    <m/>
    <n v="3"/>
    <n v="3"/>
    <n v="3"/>
    <n v="3"/>
    <n v="3"/>
    <s v="No"/>
    <n v="3"/>
    <n v="3"/>
    <s v="Youtube|Instagram"/>
    <m/>
    <m/>
    <m/>
    <m/>
    <m/>
    <m/>
    <m/>
    <s v="No"/>
    <s v="No"/>
    <m/>
    <n v="4"/>
    <n v="4"/>
    <s v="4, satisfecho"/>
    <s v="Igual"/>
    <m/>
  </r>
  <r>
    <m/>
    <m/>
    <s v="Ciencias Experimentales"/>
    <d v="2020-05-19T13:58:00"/>
    <s v="Máster"/>
    <x v="2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x v="26"/>
    <s v="Biblioteca Maria Zambrano (Filología / Derecho)"/>
    <m/>
    <m/>
    <m/>
    <m/>
    <m/>
    <m/>
    <m/>
    <s v="Sí"/>
    <s v="Sí"/>
    <n v="4"/>
    <n v="1"/>
    <n v="2"/>
    <n v="2"/>
    <n v="2"/>
    <n v="5"/>
    <n v="5"/>
    <n v="1"/>
    <n v="5"/>
    <n v="5"/>
    <m/>
    <n v="4"/>
    <n v="4"/>
    <n v="4"/>
    <n v="4"/>
    <n v="4"/>
    <s v="Sí"/>
    <n v="4"/>
    <n v="3"/>
    <s v="Twitter|Instagram"/>
    <m/>
    <m/>
    <m/>
    <m/>
    <m/>
    <m/>
    <m/>
    <s v="No"/>
    <s v="No"/>
    <m/>
    <n v="5"/>
    <n v="4"/>
    <s v="4, satisfecho"/>
    <s v="Mejorado"/>
    <m/>
  </r>
  <r>
    <m/>
    <m/>
    <s v="Ciencias de la Salud"/>
    <d v="2020-05-19T13:57:00"/>
    <s v="Máster"/>
    <x v="9"/>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11"/>
    <m/>
    <m/>
    <m/>
    <m/>
    <m/>
    <m/>
    <m/>
    <m/>
    <s v="Sí"/>
    <s v="Sí"/>
    <n v="3"/>
    <n v="4"/>
    <n v="3"/>
    <n v="2"/>
    <n v="3"/>
    <n v="5"/>
    <n v="3"/>
    <n v="3"/>
    <n v="4"/>
    <n v="4"/>
    <m/>
    <n v="5"/>
    <n v="5"/>
    <n v="3"/>
    <n v="4"/>
    <n v="3"/>
    <s v="No"/>
    <n v="3"/>
    <n v="3"/>
    <s v="Facebook|Youtube"/>
    <m/>
    <m/>
    <m/>
    <m/>
    <m/>
    <m/>
    <m/>
    <s v="No"/>
    <s v="No"/>
    <m/>
    <n v="5"/>
    <n v="5"/>
    <s v="4, satisfecho"/>
    <s v="Mejorado"/>
    <m/>
  </r>
  <r>
    <m/>
    <m/>
    <s v="Humanidades"/>
    <d v="2020-05-19T13:56:00"/>
    <s v="Grado y doble grado"/>
    <x v="7"/>
    <s v="De vez en cuando (1 o 2 veces al mes)"/>
    <s v="De vez en cuando (1 o 2 veces al mes)"/>
    <s v="Seguiré usando los servicios de la biblioteca con la misma frecuencia que expuse en la pregunta anterior"/>
    <x v="8"/>
    <s v="F. Geografía e Historia"/>
    <m/>
    <m/>
    <m/>
    <m/>
    <m/>
    <m/>
    <m/>
    <m/>
    <s v="Sí"/>
    <n v="5"/>
    <n v="4"/>
    <n v="3"/>
    <n v="4"/>
    <n v="5"/>
    <n v="4"/>
    <n v="4"/>
    <n v="3"/>
    <n v="5"/>
    <n v="5"/>
    <m/>
    <n v="5"/>
    <n v="5"/>
    <n v="5"/>
    <m/>
    <n v="5"/>
    <s v="No"/>
    <n v="4"/>
    <m/>
    <s v="No uso ninguna red social"/>
    <m/>
    <m/>
    <m/>
    <m/>
    <m/>
    <m/>
    <m/>
    <s v="No"/>
    <s v="No"/>
    <m/>
    <n v="5"/>
    <n v="5"/>
    <s v="4, satisfecho"/>
    <s v="Igual"/>
    <m/>
  </r>
  <r>
    <m/>
    <m/>
    <s v="Ciencias Experimentales"/>
    <d v="2020-05-19T13:56:00"/>
    <s v="Grado y doble grado"/>
    <x v="8"/>
    <s v="Frecuentemente (1 o 2 veces por semana)"/>
    <s v="Nunca"/>
    <s v="Creo que voy a acudir con menos frecuencia a la biblioteca y usaré más la biblioteca virtual"/>
    <x v="12"/>
    <m/>
    <m/>
    <m/>
    <m/>
    <m/>
    <m/>
    <m/>
    <m/>
    <s v="Sí"/>
    <s v="Sí"/>
    <n v="1"/>
    <n v="1"/>
    <n v="1"/>
    <n v="1"/>
    <n v="5"/>
    <n v="3"/>
    <n v="4"/>
    <n v="1"/>
    <n v="3"/>
    <n v="3"/>
    <m/>
    <n v="4"/>
    <n v="4"/>
    <n v="4"/>
    <n v="4"/>
    <n v="4"/>
    <s v="No"/>
    <n v="4"/>
    <n v="4"/>
    <m/>
    <m/>
    <m/>
    <m/>
    <m/>
    <m/>
    <m/>
    <m/>
    <s v="No"/>
    <s v="No"/>
    <m/>
    <n v="4"/>
    <n v="5"/>
    <s v="4, satisfecho"/>
    <s v="Mejorado"/>
    <m/>
  </r>
  <r>
    <m/>
    <m/>
    <s v="Ciencias Experimentales"/>
    <d v="2020-05-19T13:56:00"/>
    <s v="Grado y doble grado"/>
    <x v="1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2"/>
    <s v="F. Filología (Clásicas o General)"/>
    <s v="F. Ciencias Químicas"/>
    <m/>
    <m/>
    <m/>
    <m/>
    <m/>
    <m/>
    <s v="Sí"/>
    <s v="Sí"/>
    <n v="4"/>
    <n v="1"/>
    <n v="3"/>
    <n v="3"/>
    <n v="5"/>
    <n v="5"/>
    <n v="4"/>
    <n v="1"/>
    <n v="4"/>
    <n v="4"/>
    <m/>
    <n v="4"/>
    <n v="4"/>
    <n v="4"/>
    <n v="4"/>
    <n v="4"/>
    <s v="Sí"/>
    <n v="4"/>
    <n v="1"/>
    <s v="Instagram"/>
    <m/>
    <m/>
    <m/>
    <m/>
    <m/>
    <m/>
    <m/>
    <s v="Sí"/>
    <s v="No"/>
    <m/>
    <n v="5"/>
    <n v="5"/>
    <s v="4, satisfecho"/>
    <s v="Igual"/>
    <m/>
  </r>
  <r>
    <m/>
    <m/>
    <s v="Ciencias Experimentales"/>
    <d v="2020-05-19T13:56:00"/>
    <s v="Grado y doble grado"/>
    <x v="19"/>
    <s v="Muy frecuentemente (3 o más veces por semana)"/>
    <s v="De vez en cuando (1 o 2 veces al mes)"/>
    <s v="Seguiré usando los servicios de la biblioteca con la misma frecuencia que expuse en la pregunta anterior|Procuraré buscar la información que necesito fuera de la biblioteca"/>
    <x v="19"/>
    <s v="Biblioteca Maria Zambrano (Filología / Derecho)"/>
    <s v="F. Ciencias Químicas"/>
    <s v="Biblioteca Elena Fortun, Biblioteca Eugenio Trías, Biblioteca Miguel Delibes"/>
    <m/>
    <m/>
    <m/>
    <m/>
    <m/>
    <s v="Sí"/>
    <s v="Sí"/>
    <n v="4"/>
    <n v="1"/>
    <n v="1"/>
    <n v="4"/>
    <n v="5"/>
    <n v="4"/>
    <n v="5"/>
    <n v="1"/>
    <n v="4"/>
    <n v="4"/>
    <m/>
    <n v="3"/>
    <n v="5"/>
    <n v="3"/>
    <n v="4"/>
    <n v="4"/>
    <s v="Sí"/>
    <n v="3"/>
    <n v="3"/>
    <s v="Twitter|Youtube|Instagram"/>
    <m/>
    <m/>
    <m/>
    <m/>
    <m/>
    <m/>
    <m/>
    <s v="Sí"/>
    <s v="Sí"/>
    <s v="Muy útil"/>
    <n v="5"/>
    <n v="4"/>
    <s v="4, satisfecho"/>
    <s v="Mejorado"/>
    <m/>
  </r>
  <r>
    <m/>
    <m/>
    <s v="Ciencias Sociales"/>
    <d v="2020-05-19T13:56:00"/>
    <s v="Grado y doble grado"/>
    <x v="17"/>
    <s v="Nunca"/>
    <s v="Nunca"/>
    <s v="Seguiré usando los servicios de la biblioteca con la misma frecuencia que expuse en la pregunta anterior"/>
    <x v="27"/>
    <s v="F. Ciencias de la Documentación"/>
    <s v="F. Ciencias de la Documentación"/>
    <m/>
    <m/>
    <m/>
    <m/>
    <m/>
    <m/>
    <s v="No"/>
    <s v="No"/>
    <n v="1"/>
    <n v="1"/>
    <n v="1"/>
    <n v="1"/>
    <n v="2"/>
    <n v="2"/>
    <n v="1"/>
    <n v="1"/>
    <n v="1"/>
    <n v="1"/>
    <m/>
    <n v="3"/>
    <n v="4"/>
    <n v="1"/>
    <n v="1"/>
    <n v="1"/>
    <s v="No"/>
    <n v="1"/>
    <n v="1"/>
    <s v="Youtube|Instagram|Whatsapp"/>
    <m/>
    <m/>
    <m/>
    <m/>
    <m/>
    <m/>
    <m/>
    <s v="No"/>
    <s v="No"/>
    <m/>
    <n v="1"/>
    <n v="4"/>
    <s v="1, muy insatisfecho"/>
    <s v="Igual"/>
    <m/>
  </r>
  <r>
    <m/>
    <m/>
    <s v="Ciencias de la Salud"/>
    <d v="2020-05-19T13:56:00"/>
    <s v="Grado y doble grado"/>
    <x v="4"/>
    <s v="Nunca"/>
    <s v="Frecuentemente (1 o 2 veces por semana)"/>
    <s v="Seguiré usando los servicios de la biblioteca con la misma frecuencia que expuse en la pregunta anterior|Solo haré uso de la biblioteca virtual y de sus recursos electrónicos"/>
    <x v="24"/>
    <m/>
    <m/>
    <m/>
    <m/>
    <m/>
    <m/>
    <m/>
    <m/>
    <s v="No"/>
    <s v="No"/>
    <n v="1"/>
    <n v="4"/>
    <n v="5"/>
    <n v="3"/>
    <n v="4"/>
    <n v="5"/>
    <n v="2"/>
    <n v="1"/>
    <n v="2"/>
    <n v="5"/>
    <m/>
    <n v="4"/>
    <n v="5"/>
    <n v="2"/>
    <n v="3"/>
    <n v="3"/>
    <s v="Sí"/>
    <n v="2"/>
    <n v="1"/>
    <s v="No uso ninguna red social"/>
    <m/>
    <m/>
    <m/>
    <m/>
    <m/>
    <m/>
    <m/>
    <s v="Sí"/>
    <s v="Sí"/>
    <s v="Poco útil"/>
    <n v="5"/>
    <n v="4"/>
    <s v="3, normal"/>
    <s v="Mejorado"/>
    <s v="Aunque se dan cursos sobre el material y web de la biblioteca en primero de carrera, en Medicina cuando realmente necesitamos conocerlos es a partir de 3º. Recomiendo, por tanto, hacer comunicar a los cursos superiores el acceso a revistas (como &quot;New England Journal of Medicine&quot;) y libros (&quot;Harrison, Medicina Interna&quot;) relevantes que es esperable que no hayan utilizado en cursos anteriores. Por ejemplo, se podría enviar un correo a principio de curso, llamativo a la vista."/>
  </r>
  <r>
    <m/>
    <m/>
    <s v="Ciencias Experimentales"/>
    <d v="2020-05-19T13:56:00"/>
    <s v="Grado y doble grado"/>
    <x v="8"/>
    <s v="Frecuentemente (1 o 2 veces por semana)"/>
    <s v="Solo en época de exámenes"/>
    <s v="Seguiré usando los servicios de la biblioteca con la misma frecuencia que expuse en la pregunta anterior"/>
    <x v="12"/>
    <s v="Biblioteca Maria Zambrano (Filología / Derecho)"/>
    <m/>
    <m/>
    <m/>
    <m/>
    <m/>
    <m/>
    <m/>
    <s v="No"/>
    <s v="Sí"/>
    <n v="2"/>
    <n v="1"/>
    <n v="1"/>
    <n v="2"/>
    <n v="5"/>
    <n v="4"/>
    <n v="5"/>
    <n v="2"/>
    <n v="2"/>
    <n v="3"/>
    <m/>
    <n v="4"/>
    <n v="5"/>
    <n v="5"/>
    <n v="5"/>
    <n v="4"/>
    <s v="No"/>
    <n v="5"/>
    <n v="4"/>
    <s v="Youtube|Instagram"/>
    <m/>
    <m/>
    <m/>
    <m/>
    <m/>
    <m/>
    <m/>
    <s v="Sí"/>
    <s v="No"/>
    <m/>
    <n v="5"/>
    <n v="5"/>
    <s v="4, satisfecho"/>
    <s v="Mejorado"/>
    <m/>
  </r>
  <r>
    <m/>
    <m/>
    <s v="Humanidades"/>
    <d v="2020-05-19T13:56:00"/>
    <s v="Grado y doble grado"/>
    <x v="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2"/>
    <s v="F. Geografía e Historia"/>
    <s v="Biblioteca Maria Zambrano (Filología / Derecho)"/>
    <m/>
    <m/>
    <m/>
    <m/>
    <m/>
    <m/>
    <s v="No"/>
    <s v="No"/>
    <n v="3"/>
    <n v="1"/>
    <m/>
    <m/>
    <n v="2"/>
    <n v="4"/>
    <n v="2"/>
    <n v="4"/>
    <n v="2"/>
    <n v="3"/>
    <m/>
    <n v="3"/>
    <n v="3"/>
    <n v="4"/>
    <n v="2"/>
    <n v="2"/>
    <s v="No"/>
    <n v="3"/>
    <n v="3"/>
    <s v="Youtube|Instagram"/>
    <m/>
    <m/>
    <m/>
    <m/>
    <m/>
    <m/>
    <m/>
    <s v="No"/>
    <s v="No"/>
    <m/>
    <n v="3"/>
    <n v="3"/>
    <s v="3, normal"/>
    <s v="Igual"/>
    <m/>
  </r>
  <r>
    <m/>
    <m/>
    <s v="Humanidades"/>
    <d v="2020-05-19T13:55:00"/>
    <s v="Grado y doble grado"/>
    <x v="6"/>
    <s v="Muy frecuentemente (3 o más veces por semana)"/>
    <s v="Nunca"/>
    <s v="Creo que voy a acudir con menos frecuencia a la biblioteca y usaré más la biblioteca virtual"/>
    <x v="8"/>
    <s v="F. Filología (Clásicas o General)"/>
    <s v="F. Geografía e Historia"/>
    <m/>
    <m/>
    <m/>
    <m/>
    <m/>
    <m/>
    <s v="No"/>
    <s v="No"/>
    <n v="1"/>
    <n v="3"/>
    <n v="4"/>
    <n v="4"/>
    <n v="5"/>
    <n v="5"/>
    <n v="5"/>
    <n v="4"/>
    <n v="4"/>
    <n v="5"/>
    <m/>
    <n v="4"/>
    <n v="4"/>
    <n v="4"/>
    <n v="5"/>
    <n v="4"/>
    <s v="No"/>
    <n v="3"/>
    <n v="5"/>
    <s v="Twitter|Instagram"/>
    <m/>
    <m/>
    <m/>
    <m/>
    <m/>
    <m/>
    <m/>
    <s v="No"/>
    <s v="No"/>
    <m/>
    <n v="4"/>
    <n v="4"/>
    <s v="5, muy satisfecho"/>
    <s v="Mejorado"/>
    <m/>
  </r>
  <r>
    <m/>
    <m/>
    <s v="Ciencias Sociales"/>
    <d v="2020-05-19T13:55:00"/>
    <s v="Grado y doble grado"/>
    <x v="17"/>
    <s v="De vez en cuando (1 o 2 veces al mes)"/>
    <s v="Muy frecuentemente (3 o más veces por semana)"/>
    <s v="Seguiré usando los servicios de la biblioteca con la misma frecuencia que expuse en la pregunta anterior"/>
    <x v="27"/>
    <m/>
    <m/>
    <s v="Centro de Documentación Europea"/>
    <m/>
    <m/>
    <m/>
    <m/>
    <m/>
    <s v="Sí"/>
    <s v="Sí"/>
    <n v="2"/>
    <n v="4"/>
    <n v="4"/>
    <n v="5"/>
    <n v="5"/>
    <n v="4"/>
    <n v="3"/>
    <n v="1"/>
    <n v="5"/>
    <n v="4"/>
    <m/>
    <n v="5"/>
    <n v="5"/>
    <n v="5"/>
    <n v="5"/>
    <n v="5"/>
    <s v="Sí"/>
    <n v="5"/>
    <n v="4"/>
    <s v="Facebook"/>
    <m/>
    <m/>
    <m/>
    <m/>
    <m/>
    <m/>
    <m/>
    <s v="Sí"/>
    <s v="No"/>
    <m/>
    <n v="5"/>
    <n v="5"/>
    <s v="5, muy satisfecho"/>
    <s v="Mejorado"/>
    <s v="En el caso particular de mi facultad, la de Ciencias de la Documentación, no termina de gustarme el hecho de que la mayoría del tiempo esté ocupada con opositores u otras personas que vienen a estudiar. Pasan muchas horas ahí, se levantan a menudo y, aunque son en general respetuosos, hacen ruido. Y eso hace que cada vez la use menos. Ahora solo la uso para buscar un documento concreto o para utilizar sus ordenadores de la sala del fondo.  Al margen de lo anterior, el equipo es fantástico, y siento que es un lugar muy acogedor."/>
  </r>
  <r>
    <m/>
    <m/>
    <s v="Humanidades"/>
    <d v="2020-05-19T13:55:00"/>
    <s v="Máster"/>
    <x v="3"/>
    <s v="Frecuentemente (1 o 2 veces por semana)"/>
    <s v="Frecuentemente (1 o 2 veces por semana)"/>
    <s v="Tengo que ir necesariamente para consultar los documentos que están ubicados en la biblioteca"/>
    <x v="3"/>
    <m/>
    <m/>
    <s v="Biblioteca Reina Sofía"/>
    <m/>
    <m/>
    <m/>
    <m/>
    <m/>
    <s v="Sí"/>
    <s v="Sí"/>
    <n v="4"/>
    <n v="2"/>
    <n v="4"/>
    <n v="4"/>
    <n v="4"/>
    <n v="4"/>
    <n v="3"/>
    <n v="3"/>
    <n v="5"/>
    <n v="4"/>
    <m/>
    <n v="4"/>
    <n v="5"/>
    <n v="4"/>
    <n v="4"/>
    <n v="5"/>
    <s v="Sí"/>
    <n v="4"/>
    <n v="5"/>
    <s v="Instagram"/>
    <m/>
    <m/>
    <m/>
    <m/>
    <m/>
    <m/>
    <m/>
    <s v="Sí"/>
    <s v="Sí"/>
    <s v="Muy útil"/>
    <n v="5"/>
    <n v="5"/>
    <s v="5, muy satisfecho"/>
    <s v="Igual"/>
    <m/>
  </r>
  <r>
    <m/>
    <m/>
    <s v="Ciencias de la Salud"/>
    <d v="2020-05-19T13:55:00"/>
    <s v="Grado y doble grado"/>
    <x v="15"/>
    <s v="Frecuentemente (1 o 2 veces por semana)"/>
    <s v="Frecuentemente (1 o 2 veces por semana)"/>
    <s v="Creo que voy a acudir con menos frecuencia a la biblioteca y usaré más la biblioteca virtual"/>
    <x v="5"/>
    <s v="F. Enfermería, Fisioterapia y Podología"/>
    <s v="F. Odontología"/>
    <m/>
    <m/>
    <m/>
    <m/>
    <m/>
    <m/>
    <s v="No"/>
    <s v="No"/>
    <n v="3"/>
    <n v="5"/>
    <n v="5"/>
    <n v="2"/>
    <n v="4"/>
    <n v="3"/>
    <n v="4"/>
    <n v="2"/>
    <n v="5"/>
    <n v="5"/>
    <m/>
    <n v="5"/>
    <n v="5"/>
    <n v="4"/>
    <n v="5"/>
    <n v="4"/>
    <s v="Sí"/>
    <n v="4"/>
    <n v="5"/>
    <s v="Facebook|Youtube|Instagram"/>
    <m/>
    <m/>
    <m/>
    <m/>
    <m/>
    <m/>
    <m/>
    <s v="Sí"/>
    <s v="Sí"/>
    <s v="Muy útil"/>
    <n v="5"/>
    <n v="5"/>
    <s v="5, muy satisfecho"/>
    <s v="Mejorado mucho"/>
    <m/>
  </r>
  <r>
    <m/>
    <m/>
    <s v="Ciencias Experimentales"/>
    <d v="2020-05-19T13:54:00"/>
    <s v="Grado y doble grado"/>
    <x v="19"/>
    <s v="Frecuentemente (1 o 2 veces por semana)"/>
    <s v="De vez en cuando (1 o 2 veces al mes)"/>
    <s v="Seguiré usando los servicios de la biblioteca con la misma frecuencia que expuse en la pregunta anterior"/>
    <x v="19"/>
    <s v="F. Ciencias Matemáticas"/>
    <s v="F. Informática"/>
    <m/>
    <m/>
    <m/>
    <m/>
    <m/>
    <m/>
    <s v="No"/>
    <s v="Sí"/>
    <n v="3"/>
    <n v="1"/>
    <n v="3"/>
    <n v="2"/>
    <n v="5"/>
    <n v="5"/>
    <n v="5"/>
    <n v="3"/>
    <n v="4"/>
    <n v="4"/>
    <m/>
    <n v="4"/>
    <n v="4"/>
    <n v="3"/>
    <n v="3"/>
    <n v="4"/>
    <s v="No"/>
    <n v="3"/>
    <n v="3"/>
    <s v="Twitter|Youtube"/>
    <m/>
    <m/>
    <m/>
    <m/>
    <m/>
    <m/>
    <m/>
    <s v="No"/>
    <s v="No"/>
    <m/>
    <n v="4"/>
    <n v="4"/>
    <s v="4, satisfecho"/>
    <s v="Mejorado"/>
    <m/>
  </r>
  <r>
    <m/>
    <m/>
    <s v="Ciencias Sociales"/>
    <d v="2020-05-19T13:54:00"/>
    <s v="Doctorado"/>
    <x v="1"/>
    <s v="Nunca"/>
    <s v="De vez en cuando (1 o 2 veces al mes)"/>
    <s v="Solo haré uso de la biblioteca virtual y de sus recursos electrónicos"/>
    <x v="8"/>
    <s v="F. Bellas Artes"/>
    <s v="F. Ciencias de la Información"/>
    <m/>
    <m/>
    <m/>
    <m/>
    <m/>
    <m/>
    <s v="No"/>
    <s v="No"/>
    <n v="3"/>
    <n v="3"/>
    <n v="3"/>
    <n v="4"/>
    <n v="4"/>
    <n v="4"/>
    <n v="4"/>
    <n v="4"/>
    <n v="3"/>
    <n v="3"/>
    <m/>
    <n v="3"/>
    <n v="5"/>
    <n v="4"/>
    <n v="4"/>
    <n v="4"/>
    <s v="Sí"/>
    <n v="3"/>
    <n v="4"/>
    <s v="Youtube|Instagram|LinkedIn"/>
    <m/>
    <m/>
    <m/>
    <m/>
    <m/>
    <m/>
    <m/>
    <s v="Sí"/>
    <s v="Sí"/>
    <s v="Muy útil"/>
    <n v="4"/>
    <n v="4"/>
    <s v="5, muy satisfecho"/>
    <s v="Mejorado mucho"/>
    <m/>
  </r>
  <r>
    <m/>
    <m/>
    <s v="Ciencias Experimentales"/>
    <d v="2020-05-19T13:54:00"/>
    <s v="Grado y doble grado"/>
    <x v="8"/>
    <s v="Muy frecuentemente (3 o más veces por semana)"/>
    <s v="De vez en cuando (1 o 2 veces al mes)"/>
    <s v="Seguiré usando los servicios de la biblioteca con la misma frecuencia que expuse en la pregunta anterior"/>
    <x v="12"/>
    <s v="Biblioteca Maria Zambrano (Filología / Derecho)"/>
    <m/>
    <m/>
    <m/>
    <m/>
    <m/>
    <m/>
    <m/>
    <s v="Sí"/>
    <s v="Sí"/>
    <n v="4"/>
    <n v="1"/>
    <n v="2"/>
    <n v="1"/>
    <n v="5"/>
    <n v="2"/>
    <n v="2"/>
    <n v="1"/>
    <n v="2"/>
    <n v="3"/>
    <m/>
    <n v="3"/>
    <n v="4"/>
    <n v="3"/>
    <n v="4"/>
    <n v="4"/>
    <s v="Sí"/>
    <n v="3"/>
    <n v="1"/>
    <s v="Youtube|Instagram"/>
    <m/>
    <m/>
    <m/>
    <m/>
    <m/>
    <m/>
    <m/>
    <s v="Sí"/>
    <s v="Sí"/>
    <s v="Normal"/>
    <n v="5"/>
    <n v="4"/>
    <s v="5, muy satisfecho"/>
    <s v="Mejorado"/>
    <m/>
  </r>
  <r>
    <m/>
    <m/>
    <s v="Humanidades"/>
    <d v="2020-05-19T13:54:00"/>
    <s v="Grado y doble grado"/>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8"/>
    <s v="F. Filología (Clásicas o General)"/>
    <s v="F. Ciencias de la Documentación"/>
    <m/>
    <m/>
    <m/>
    <m/>
    <m/>
    <m/>
    <s v="No"/>
    <s v="Sí"/>
    <n v="5"/>
    <n v="1"/>
    <n v="2"/>
    <n v="5"/>
    <n v="5"/>
    <n v="5"/>
    <n v="5"/>
    <n v="5"/>
    <n v="5"/>
    <n v="4"/>
    <m/>
    <n v="5"/>
    <n v="5"/>
    <n v="2"/>
    <n v="3"/>
    <n v="3"/>
    <s v="No"/>
    <n v="4"/>
    <n v="4"/>
    <s v="Twitter|Facebook|Instagram|LinkedIn"/>
    <m/>
    <m/>
    <m/>
    <m/>
    <m/>
    <m/>
    <m/>
    <s v="No"/>
    <s v="No"/>
    <m/>
    <n v="5"/>
    <n v="4"/>
    <s v="4, satisfecho"/>
    <s v="Mejorado"/>
    <s v="mejorar el catalogo, cada vez es mas difícil buscar"/>
  </r>
  <r>
    <m/>
    <m/>
    <s v="Ciencias de la Salud"/>
    <d v="2020-05-19T13:54:00"/>
    <s v="Grado y doble grado"/>
    <x v="4"/>
    <s v="Muy frecuentemente (3 o más veces por semana)"/>
    <s v="Solo en época de exámenes"/>
    <s v="Seguiré usando los servicios de la biblioteca con la misma frecuencia que expuse en la pregunta anterior"/>
    <x v="4"/>
    <s v="Biblioteca Maria Zambrano (Filología / Derecho)"/>
    <s v="F. Enfermería, Fisioterapia y Podología"/>
    <s v="Biblioteca ESIC Pozuelo"/>
    <m/>
    <m/>
    <m/>
    <m/>
    <m/>
    <s v="No"/>
    <s v="Sí"/>
    <n v="4"/>
    <n v="2"/>
    <n v="3"/>
    <n v="1"/>
    <n v="3"/>
    <n v="5"/>
    <n v="5"/>
    <n v="1"/>
    <n v="1"/>
    <n v="3"/>
    <m/>
    <n v="2"/>
    <n v="1"/>
    <n v="2"/>
    <n v="2"/>
    <n v="3"/>
    <s v="No"/>
    <n v="2"/>
    <n v="1"/>
    <s v="Twitter|Youtube|Instagram"/>
    <m/>
    <m/>
    <m/>
    <m/>
    <m/>
    <m/>
    <m/>
    <s v="No"/>
    <s v="No"/>
    <m/>
    <n v="1"/>
    <n v="4"/>
    <s v="4, satisfecho"/>
    <s v="Igual"/>
    <m/>
  </r>
  <r>
    <m/>
    <m/>
    <s v="Humanidades"/>
    <d v="2020-05-19T13:54:00"/>
    <s v="Grado y doble grado"/>
    <x v="6"/>
    <s v="Muy frecuentemente (3 o más veces por semana)"/>
    <s v="De vez en cuando (1 o 2 veces al mes)"/>
    <s v="Seguiré usando los servicios de la biblioteca con la misma frecuencia que expuse en la pregunta anterior"/>
    <x v="7"/>
    <s v="Biblioteca Maria Zambrano (Filología / Derecho)"/>
    <s v="F. Geografía e Historia"/>
    <m/>
    <m/>
    <m/>
    <m/>
    <m/>
    <m/>
    <s v="No"/>
    <s v="Sí"/>
    <n v="5"/>
    <n v="2"/>
    <n v="2"/>
    <n v="4"/>
    <n v="4"/>
    <n v="3"/>
    <n v="4"/>
    <n v="2"/>
    <n v="5"/>
    <n v="5"/>
    <m/>
    <n v="5"/>
    <n v="4"/>
    <n v="5"/>
    <n v="5"/>
    <n v="5"/>
    <s v="No"/>
    <n v="3"/>
    <n v="4"/>
    <s v="No uso ninguna red social"/>
    <m/>
    <m/>
    <m/>
    <m/>
    <m/>
    <m/>
    <m/>
    <s v="Sí"/>
    <s v="No"/>
    <m/>
    <n v="5"/>
    <n v="5"/>
    <s v="5, muy satisfecho"/>
    <s v="Mejorado"/>
    <m/>
  </r>
  <r>
    <m/>
    <m/>
    <s v="Humanidades"/>
    <d v="2020-05-19T13:54:00"/>
    <s v="Grado y doble grado"/>
    <x v="7"/>
    <s v="Muy frecuentemente (3 o más veces por semana)"/>
    <s v="Muy frecuentemente (3 o más veces por semana)"/>
    <s v="Tengo que ir necesariamente para consultar los documentos que están ubicados en la biblioteca"/>
    <x v="14"/>
    <s v="Biblioteca Maria Zambrano (Filología / Derecho)"/>
    <s v="F. Filosofía"/>
    <s v="Facultad de Bellas Artes"/>
    <m/>
    <m/>
    <m/>
    <m/>
    <m/>
    <s v="Sí"/>
    <s v="Sí"/>
    <n v="5"/>
    <n v="2"/>
    <n v="4"/>
    <n v="5"/>
    <n v="2"/>
    <n v="5"/>
    <n v="5"/>
    <n v="3"/>
    <n v="3"/>
    <n v="2"/>
    <m/>
    <n v="2"/>
    <n v="3"/>
    <n v="2"/>
    <n v="3"/>
    <n v="3"/>
    <s v="No"/>
    <n v="2"/>
    <n v="3"/>
    <s v="Twitter|Facebook|Instagram"/>
    <m/>
    <m/>
    <m/>
    <m/>
    <m/>
    <m/>
    <m/>
    <s v="No"/>
    <s v="No"/>
    <m/>
    <n v="4"/>
    <n v="3"/>
    <s v="2, insatisfecho"/>
    <s v="Igual"/>
    <s v="Una mejora a la hora de buscar bibliografía en el Cisne y una mejor colocación de los libros por temáticas en la biblioteca."/>
  </r>
  <r>
    <m/>
    <m/>
    <s v="Ciencias de la Salud"/>
    <d v="2020-05-19T13:54:00"/>
    <s v="Grado y doble grado"/>
    <x v="4"/>
    <s v="De vez en cuando (1 o 2 veces al mes)"/>
    <s v="Solo en época de exámenes"/>
    <s v="Seguiré usando los servicios de la biblioteca con la misma frecuencia que expuse en la pregunta anterior"/>
    <x v="4"/>
    <s v="F. Medicina"/>
    <s v="F. Medicina"/>
    <m/>
    <m/>
    <m/>
    <m/>
    <m/>
    <m/>
    <s v="Sí"/>
    <s v="Sí"/>
    <n v="3"/>
    <n v="4"/>
    <n v="5"/>
    <n v="5"/>
    <n v="2"/>
    <n v="4"/>
    <m/>
    <n v="1"/>
    <n v="5"/>
    <n v="5"/>
    <m/>
    <n v="5"/>
    <n v="5"/>
    <n v="5"/>
    <n v="5"/>
    <n v="5"/>
    <s v="No"/>
    <n v="4"/>
    <n v="1"/>
    <m/>
    <m/>
    <m/>
    <m/>
    <m/>
    <m/>
    <m/>
    <m/>
    <s v="Sí"/>
    <s v="No"/>
    <m/>
    <n v="5"/>
    <n v="5"/>
    <s v="4, satisfecho"/>
    <s v="Igual"/>
    <m/>
  </r>
  <r>
    <m/>
    <m/>
    <s v="Ciencias Sociales"/>
    <d v="2020-05-19T13:53:00"/>
    <s v="Máster"/>
    <x v="1"/>
    <s v="De vez en cuando (1 o 2 veces al mes)"/>
    <s v="De vez en cuando (1 o 2 veces al mes)"/>
    <s v="Solo haré uso de la biblioteca virtual y de sus recursos electrónicos"/>
    <x v="9"/>
    <s v="F. Trabajo Social"/>
    <s v="F. Ciencias Económicas y Empresariales"/>
    <m/>
    <m/>
    <m/>
    <m/>
    <m/>
    <m/>
    <s v="No"/>
    <s v="Sí"/>
    <n v="4"/>
    <n v="4"/>
    <n v="3"/>
    <n v="3"/>
    <n v="4"/>
    <n v="5"/>
    <n v="3"/>
    <n v="4"/>
    <n v="4"/>
    <n v="4"/>
    <m/>
    <n v="4"/>
    <n v="5"/>
    <n v="4"/>
    <n v="4"/>
    <n v="5"/>
    <s v="Sí"/>
    <n v="4"/>
    <n v="4"/>
    <s v="Twitter|Facebook|Instagram"/>
    <m/>
    <m/>
    <m/>
    <m/>
    <m/>
    <m/>
    <m/>
    <s v="No"/>
    <s v="No"/>
    <m/>
    <n v="5"/>
    <n v="5"/>
    <s v="4, satisfecho"/>
    <s v="Mejorado"/>
    <s v="En algunas zonas de la biblioteca hace mucho frío en invierno porque está mal aisladas los ventanales"/>
  </r>
  <r>
    <m/>
    <m/>
    <s v="Ciencias Experimentales"/>
    <d v="2020-05-19T13:53:00"/>
    <s v="Grado y doble grado"/>
    <x v="19"/>
    <s v="Frecuentemente (1 o 2 veces por semana)"/>
    <s v="Nunca"/>
    <s v="Seguiré usando los servicios de la biblioteca con la misma frecuencia que expuse en la pregunta anterior"/>
    <x v="19"/>
    <s v="Biblioteca Maria Zambrano (Filología / Derecho)"/>
    <s v="F. Farmacia"/>
    <m/>
    <m/>
    <m/>
    <m/>
    <m/>
    <m/>
    <s v="No"/>
    <s v="No"/>
    <n v="2"/>
    <n v="1"/>
    <n v="1"/>
    <n v="2"/>
    <n v="4"/>
    <n v="3"/>
    <n v="3"/>
    <n v="1"/>
    <n v="3"/>
    <n v="2"/>
    <m/>
    <n v="3"/>
    <n v="3"/>
    <n v="3"/>
    <n v="3"/>
    <n v="3"/>
    <s v="No"/>
    <n v="3"/>
    <n v="2"/>
    <s v="Twitter|Facebook|Youtube|Instagram"/>
    <m/>
    <m/>
    <m/>
    <m/>
    <m/>
    <m/>
    <m/>
    <s v="No"/>
    <s v="No"/>
    <m/>
    <n v="3"/>
    <n v="2"/>
    <s v="3, normal"/>
    <s v="Mejorado"/>
    <m/>
  </r>
  <r>
    <m/>
    <m/>
    <s v="Humanidades"/>
    <d v="2020-05-19T13:53:00"/>
    <s v="Grado y doble grado"/>
    <x v="2"/>
    <s v="De vez en cuando (1 o 2 veces al mes)"/>
    <s v="De vez en cuando (1 o 2 veces al mes)"/>
    <s v="Seguiré usando los servicios de la biblioteca con la misma frecuencia que expuse en la pregunta anterior"/>
    <x v="2"/>
    <m/>
    <m/>
    <m/>
    <m/>
    <m/>
    <m/>
    <m/>
    <m/>
    <s v="No"/>
    <s v="Sí"/>
    <n v="3"/>
    <n v="1"/>
    <n v="3"/>
    <n v="5"/>
    <n v="5"/>
    <n v="5"/>
    <n v="5"/>
    <n v="3"/>
    <n v="5"/>
    <n v="5"/>
    <m/>
    <n v="5"/>
    <n v="5"/>
    <n v="4"/>
    <n v="4"/>
    <n v="4"/>
    <s v="No"/>
    <n v="4"/>
    <n v="2"/>
    <s v="Instagram"/>
    <m/>
    <m/>
    <m/>
    <m/>
    <m/>
    <m/>
    <m/>
    <s v="Sí"/>
    <s v="No"/>
    <m/>
    <n v="5"/>
    <n v="5"/>
    <s v="5, muy satisfecho"/>
    <s v="Igual"/>
    <m/>
  </r>
  <r>
    <m/>
    <m/>
    <s v=""/>
    <d v="2020-05-19T13:53:00"/>
    <s v="Grado y doble grado"/>
    <x v="28"/>
    <s v="Frecuentemente (1 o 2 veces por semana)"/>
    <s v="Nunca"/>
    <s v="Seguiré usando los servicios de la biblioteca con la misma frecuencia que expuse en la pregunta anterior"/>
    <x v="20"/>
    <s v="F. Veterinaria"/>
    <s v="Biblioteca Histórica"/>
    <m/>
    <m/>
    <m/>
    <m/>
    <m/>
    <m/>
    <s v="Sí"/>
    <s v="Sí"/>
    <n v="3"/>
    <n v="1"/>
    <n v="1"/>
    <n v="4"/>
    <n v="1"/>
    <n v="1"/>
    <n v="5"/>
    <n v="2"/>
    <n v="3"/>
    <n v="3"/>
    <m/>
    <n v="3"/>
    <n v="3"/>
    <n v="3"/>
    <n v="3"/>
    <n v="3"/>
    <s v="No"/>
    <n v="1"/>
    <n v="1"/>
    <s v="No uso ninguna red social"/>
    <m/>
    <m/>
    <m/>
    <m/>
    <m/>
    <m/>
    <m/>
    <s v="No"/>
    <s v="No"/>
    <m/>
    <n v="4"/>
    <n v="5"/>
    <s v="4, satisfecho"/>
    <s v="Mejorado"/>
    <m/>
  </r>
  <r>
    <m/>
    <m/>
    <s v="Ciencias Experimentales"/>
    <d v="2020-05-19T13:52:00"/>
    <s v="Grado y doble grado"/>
    <x v="16"/>
    <s v="De vez en cuando (1 o 2 veces al mes)"/>
    <s v="De vez en cuando (1 o 2 veces al mes)"/>
    <s v="Seguiré usando los servicios de la biblioteca con la misma frecuencia que expuse en la pregunta anterior"/>
    <x v="17"/>
    <s v="F. Ciencias Biológicas"/>
    <s v="F. Ciencias Físicas"/>
    <m/>
    <m/>
    <m/>
    <m/>
    <m/>
    <m/>
    <s v="No"/>
    <s v="Sí"/>
    <n v="4"/>
    <n v="1"/>
    <n v="2"/>
    <n v="4"/>
    <n v="5"/>
    <n v="4"/>
    <n v="5"/>
    <n v="1"/>
    <n v="5"/>
    <n v="4"/>
    <m/>
    <n v="2"/>
    <n v="5"/>
    <n v="2"/>
    <n v="4"/>
    <n v="4"/>
    <s v="Sí"/>
    <n v="3"/>
    <n v="3"/>
    <s v="Twitter|Facebook"/>
    <m/>
    <m/>
    <m/>
    <m/>
    <m/>
    <m/>
    <m/>
    <s v="Sí"/>
    <s v="Sí"/>
    <s v="Muy útil"/>
    <n v="5"/>
    <n v="4"/>
    <s v="4, satisfecho"/>
    <s v="Mejorado"/>
    <m/>
  </r>
  <r>
    <m/>
    <m/>
    <s v="Humanidades"/>
    <d v="2020-05-19T13:51:00"/>
    <s v="Máster"/>
    <x v="6"/>
    <s v="De vez en cuando (1 o 2 veces al mes)"/>
    <s v="De vez en cuando (1 o 2 veces al mes)"/>
    <s v="Seguiré usando los servicios de la biblioteca con la misma frecuencia que expuse en la pregunta anterior"/>
    <x v="8"/>
    <s v="F. Filología (Clásicas o General)"/>
    <m/>
    <m/>
    <m/>
    <m/>
    <m/>
    <m/>
    <m/>
    <s v="Sí"/>
    <s v="Sí"/>
    <n v="5"/>
    <n v="2"/>
    <n v="5"/>
    <n v="2"/>
    <n v="4"/>
    <n v="3"/>
    <n v="5"/>
    <n v="3"/>
    <n v="5"/>
    <n v="4"/>
    <m/>
    <n v="4"/>
    <n v="4"/>
    <n v="4"/>
    <n v="4"/>
    <n v="4"/>
    <s v="No"/>
    <n v="4"/>
    <n v="4"/>
    <s v="Facebook|Youtube|Instagram"/>
    <m/>
    <m/>
    <m/>
    <m/>
    <m/>
    <m/>
    <m/>
    <s v="No"/>
    <s v="No"/>
    <m/>
    <n v="5"/>
    <n v="5"/>
    <s v="5, muy satisfecho"/>
    <s v="Mejorado"/>
    <m/>
  </r>
  <r>
    <m/>
    <m/>
    <s v="Ciencias Experimentales"/>
    <d v="2020-05-19T13:51:00"/>
    <s v="Grado y doble grado"/>
    <x v="16"/>
    <s v="Muy frecuentemente (3 o más veces por semana)"/>
    <s v="Frecuentemente (1 o 2 veces por semana)"/>
    <s v="Solo haré uso de la biblioteca virtual y de sus recursos electrónicos"/>
    <x v="17"/>
    <m/>
    <m/>
    <m/>
    <m/>
    <m/>
    <m/>
    <m/>
    <m/>
    <s v="No"/>
    <s v="No"/>
    <n v="3"/>
    <n v="1"/>
    <n v="3"/>
    <n v="1"/>
    <n v="5"/>
    <n v="4"/>
    <n v="5"/>
    <n v="3"/>
    <n v="3"/>
    <n v="3"/>
    <m/>
    <n v="3"/>
    <n v="3"/>
    <n v="2"/>
    <n v="3"/>
    <n v="1"/>
    <s v="No"/>
    <n v="3"/>
    <n v="3"/>
    <s v="Youtube|Instagram"/>
    <m/>
    <m/>
    <m/>
    <m/>
    <m/>
    <m/>
    <m/>
    <s v="No"/>
    <s v="No"/>
    <m/>
    <n v="3"/>
    <n v="5"/>
    <s v="4, satisfecho"/>
    <s v="Mejorado"/>
    <m/>
  </r>
  <r>
    <m/>
    <m/>
    <s v="Ciencias de la Salud"/>
    <d v="2020-05-19T13:51:00"/>
    <s v="Grado y doble grado"/>
    <x v="9"/>
    <s v="De vez en cuando (1 o 2 veces al mes)"/>
    <s v="Muy frecuentemente (3 o más veces por semana)"/>
    <s v="Solo haré uso de la biblioteca virtual y de sus recursos electrónicos"/>
    <x v="24"/>
    <m/>
    <m/>
    <m/>
    <m/>
    <m/>
    <m/>
    <m/>
    <m/>
    <s v="No"/>
    <s v="Sí"/>
    <n v="1"/>
    <n v="1"/>
    <n v="4"/>
    <n v="1"/>
    <n v="5"/>
    <n v="1"/>
    <n v="5"/>
    <n v="1"/>
    <n v="3"/>
    <n v="3"/>
    <m/>
    <n v="5"/>
    <n v="4"/>
    <n v="3"/>
    <n v="1"/>
    <n v="4"/>
    <s v="No"/>
    <n v="3"/>
    <n v="2"/>
    <s v="Twitter|Instagram"/>
    <m/>
    <m/>
    <m/>
    <m/>
    <m/>
    <m/>
    <m/>
    <s v="No"/>
    <s v="No"/>
    <m/>
    <n v="4"/>
    <n v="3"/>
    <s v="4, satisfecho"/>
    <s v="Igual"/>
    <m/>
  </r>
  <r>
    <m/>
    <m/>
    <s v="Ciencias Sociales"/>
    <d v="2020-05-19T13:51:00"/>
    <s v="Grado y doble grado"/>
    <x v="13"/>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6"/>
    <s v="Biblioteca Maria Zambrano (Filología / Derecho)"/>
    <s v="F. Trabajo Social"/>
    <m/>
    <m/>
    <m/>
    <m/>
    <m/>
    <m/>
    <s v="Sí"/>
    <s v="Sí"/>
    <n v="5"/>
    <n v="2"/>
    <n v="3"/>
    <n v="1"/>
    <n v="5"/>
    <n v="5"/>
    <n v="5"/>
    <n v="2"/>
    <n v="5"/>
    <n v="4"/>
    <m/>
    <n v="5"/>
    <n v="5"/>
    <n v="2"/>
    <n v="3"/>
    <n v="3"/>
    <s v="No"/>
    <n v="3"/>
    <n v="3"/>
    <s v="Twitter|Instagram"/>
    <m/>
    <m/>
    <m/>
    <m/>
    <m/>
    <m/>
    <m/>
    <s v="No"/>
    <s v="No"/>
    <m/>
    <n v="3"/>
    <n v="4"/>
    <s v="4, satisfecho"/>
    <s v="Igual"/>
    <s v="Deberían mejorar la navegación en su página web  para que sea más fácil encontrar lo que se busca. Por otro lado, estaría bueno que la Universidad facilite a través de la Biblioteca programas gratuitos de Adobe (Photoshop y Premiere) ya que son útiles para realizar los trabajos que exigen las asignaturas."/>
  </r>
  <r>
    <m/>
    <m/>
    <s v="Humanidades"/>
    <d v="2020-05-19T13:51:00"/>
    <s v="Grado y doble grado"/>
    <x v="7"/>
    <s v="De vez en cuando (1 o 2 veces al mes)"/>
    <s v="De vez en cuando (1 o 2 veces al mes)"/>
    <s v="Seguiré usando los servicios de la biblioteca con la misma frecuencia que expuse en la pregunta anterior"/>
    <x v="14"/>
    <s v="Biblioteca Maria Zambrano (Filología / Derecho)"/>
    <m/>
    <m/>
    <m/>
    <m/>
    <m/>
    <m/>
    <m/>
    <s v="No"/>
    <s v="Sí"/>
    <n v="3"/>
    <n v="1"/>
    <n v="2"/>
    <n v="1"/>
    <n v="4"/>
    <n v="4"/>
    <n v="2"/>
    <n v="2"/>
    <n v="4"/>
    <n v="4"/>
    <m/>
    <n v="3"/>
    <n v="4"/>
    <n v="3"/>
    <n v="3"/>
    <n v="5"/>
    <s v="No"/>
    <n v="4"/>
    <n v="3"/>
    <s v="Twitter|Instagram"/>
    <m/>
    <m/>
    <m/>
    <m/>
    <m/>
    <m/>
    <m/>
    <s v="Sí"/>
    <s v="No"/>
    <m/>
    <n v="5"/>
    <n v="5"/>
    <s v="4, satisfecho"/>
    <s v="Igual"/>
    <m/>
  </r>
  <r>
    <m/>
    <m/>
    <s v="Humanidades"/>
    <d v="2020-05-19T13:51:00"/>
    <s v="Grado y doble grado"/>
    <x v="3"/>
    <s v="Muy frecuentemente (3 o más veces por semana)"/>
    <s v="Frecuentemente (1 o 2 veces por semana)"/>
    <s v="Seguiré usando los servicios de la biblioteca con la misma frecuencia que expuse en la pregunta anterior"/>
    <x v="3"/>
    <m/>
    <m/>
    <m/>
    <m/>
    <m/>
    <m/>
    <m/>
    <m/>
    <s v="No"/>
    <s v="Sí"/>
    <n v="5"/>
    <n v="1"/>
    <n v="1"/>
    <n v="5"/>
    <n v="4"/>
    <n v="1"/>
    <n v="5"/>
    <n v="1"/>
    <n v="5"/>
    <n v="5"/>
    <m/>
    <n v="4"/>
    <n v="4"/>
    <n v="5"/>
    <n v="4"/>
    <n v="5"/>
    <s v="No"/>
    <m/>
    <n v="4"/>
    <s v="Youtube|Instagram|Pinterest"/>
    <m/>
    <m/>
    <m/>
    <m/>
    <m/>
    <m/>
    <m/>
    <s v="No"/>
    <s v="No"/>
    <m/>
    <n v="5"/>
    <n v="5"/>
    <s v="5, muy satisfecho"/>
    <s v="Mejorado mucho"/>
    <m/>
  </r>
  <r>
    <m/>
    <m/>
    <s v="Humanidades"/>
    <d v="2020-05-19T13:51:00"/>
    <s v="Grado y doble grado"/>
    <x v="7"/>
    <s v="Muy frecuentemente (3 o más veces por semana)"/>
    <s v="Frecuentemente (1 o 2 veces por semana)"/>
    <s v="Seguiré usando los servicios de la biblioteca con la misma frecuencia que expuse en la pregunta anterior"/>
    <x v="14"/>
    <m/>
    <m/>
    <m/>
    <m/>
    <m/>
    <m/>
    <m/>
    <m/>
    <s v="Sí"/>
    <s v="Sí"/>
    <n v="3"/>
    <n v="1"/>
    <n v="2"/>
    <n v="1"/>
    <n v="5"/>
    <n v="5"/>
    <n v="3"/>
    <n v="2"/>
    <n v="4"/>
    <n v="4"/>
    <m/>
    <n v="3"/>
    <n v="3"/>
    <n v="5"/>
    <n v="5"/>
    <n v="4"/>
    <s v="Sí"/>
    <n v="3"/>
    <n v="2"/>
    <s v="Youtube|Instagram"/>
    <m/>
    <m/>
    <m/>
    <m/>
    <m/>
    <m/>
    <m/>
    <s v="Sí"/>
    <s v="No"/>
    <m/>
    <n v="2"/>
    <n v="4"/>
    <s v="4, satisfecho"/>
    <s v="Igual"/>
    <s v="Es necesario ampliar el numero de los libros más demandados"/>
  </r>
  <r>
    <m/>
    <m/>
    <s v="Ciencias Experimentales"/>
    <d v="2020-05-19T13:51:00"/>
    <s v="Grado y doble grado"/>
    <x v="20"/>
    <s v="Solo en época de exámenes"/>
    <s v="Nunca"/>
    <s v="Seguiré usando los servicios de la biblioteca con la misma frecuencia que expuse en la pregunta anterior"/>
    <x v="20"/>
    <s v="F. Ciencias Geológicas"/>
    <s v="Biblioteca Maria Zambrano (Filología / Derecho)"/>
    <m/>
    <m/>
    <m/>
    <m/>
    <m/>
    <m/>
    <s v="No"/>
    <s v="Sí"/>
    <n v="3"/>
    <n v="1"/>
    <n v="2"/>
    <n v="1"/>
    <n v="5"/>
    <n v="5"/>
    <n v="5"/>
    <n v="3"/>
    <n v="1"/>
    <n v="3"/>
    <m/>
    <n v="3"/>
    <n v="3"/>
    <n v="3"/>
    <n v="3"/>
    <n v="3"/>
    <s v="No"/>
    <n v="3"/>
    <n v="3"/>
    <s v="Twitter|Facebook|Instagram"/>
    <m/>
    <m/>
    <m/>
    <m/>
    <m/>
    <m/>
    <m/>
    <s v="No"/>
    <s v="No"/>
    <m/>
    <n v="4"/>
    <n v="3"/>
    <s v="4, satisfecho"/>
    <s v="Igual"/>
    <m/>
  </r>
  <r>
    <m/>
    <m/>
    <s v="Ciencias Sociales"/>
    <d v="2020-05-19T13:50:00"/>
    <s v="Grado y doble grado"/>
    <x v="10"/>
    <s v="De vez en cuando (1 o 2 veces al mes)"/>
    <s v="Frecuentemente (1 o 2 veces por semana)"/>
    <s v="Seguiré usando los servicios de la biblioteca con la misma frecuencia que expuse en la pregunta anterior"/>
    <x v="8"/>
    <s v="F. Psicología"/>
    <s v="F. Derecho (Departamentos,Criminología)"/>
    <m/>
    <m/>
    <m/>
    <m/>
    <m/>
    <m/>
    <s v="Sí"/>
    <s v="Sí"/>
    <n v="5"/>
    <n v="3"/>
    <n v="4"/>
    <n v="1"/>
    <n v="2"/>
    <n v="3"/>
    <n v="4"/>
    <n v="2"/>
    <n v="2"/>
    <n v="4"/>
    <m/>
    <n v="4"/>
    <n v="3"/>
    <n v="4"/>
    <n v="2"/>
    <n v="3"/>
    <s v="No"/>
    <n v="4"/>
    <n v="3"/>
    <s v="Twitter|Youtube|Instagram|LinkedIn"/>
    <m/>
    <m/>
    <m/>
    <m/>
    <m/>
    <m/>
    <m/>
    <s v="Sí"/>
    <s v="No"/>
    <m/>
    <n v="4"/>
    <n v="3"/>
    <s v="4, satisfecho"/>
    <s v="Mejorado"/>
    <m/>
  </r>
  <r>
    <m/>
    <m/>
    <s v="Humanidades"/>
    <d v="2020-05-19T13:50:00"/>
    <s v="Máster"/>
    <x v="3"/>
    <s v="Frecuentemente (1 o 2 veces por semana)"/>
    <s v="De vez en cuando (1 o 2 veces al mes)"/>
    <s v="Creo que voy a acudir con menos frecuencia a la biblioteca y usaré más la biblioteca virtual|Procuraré buscar la información que necesito fuera de la biblioteca"/>
    <x v="16"/>
    <s v="F. Bellas Artes"/>
    <s v="F. Educación - Centro de Formación del Profesorado"/>
    <m/>
    <m/>
    <m/>
    <m/>
    <m/>
    <m/>
    <s v="No"/>
    <s v="Sí"/>
    <n v="4"/>
    <n v="3"/>
    <n v="5"/>
    <n v="1"/>
    <n v="5"/>
    <n v="2"/>
    <n v="5"/>
    <n v="3"/>
    <n v="4"/>
    <n v="4"/>
    <m/>
    <n v="4"/>
    <n v="5"/>
    <n v="4"/>
    <n v="4"/>
    <n v="4"/>
    <s v="Sí"/>
    <n v="4"/>
    <n v="3"/>
    <s v="Youtube|Instagram"/>
    <m/>
    <m/>
    <m/>
    <m/>
    <m/>
    <m/>
    <m/>
    <s v="No"/>
    <s v="No"/>
    <m/>
    <n v="4"/>
    <n v="4"/>
    <s v="4, satisfecho"/>
    <s v="Mejorado"/>
    <m/>
  </r>
  <r>
    <m/>
    <m/>
    <s v="Ciencias Experimentales"/>
    <d v="2020-05-19T13:50:00"/>
    <s v="Grado y doble grado"/>
    <x v="8"/>
    <s v="Muy frecuentemente (3 o más veces por semana)"/>
    <s v="Nunca"/>
    <s v="Seguiré usando los servicios de la biblioteca con la misma frecuencia que expuse en la pregunta anterior"/>
    <x v="12"/>
    <s v="Biblioteca Maria Zambrano (Filología / Derecho)"/>
    <m/>
    <s v="bibloteca leon tolstoi las rozas, biblioteca las rozas"/>
    <m/>
    <m/>
    <m/>
    <m/>
    <m/>
    <s v="No"/>
    <s v="No"/>
    <n v="4"/>
    <n v="1"/>
    <n v="1"/>
    <n v="3"/>
    <n v="5"/>
    <n v="4"/>
    <n v="5"/>
    <n v="1"/>
    <n v="1"/>
    <n v="4"/>
    <m/>
    <n v="3"/>
    <n v="4"/>
    <n v="2"/>
    <n v="1"/>
    <n v="1"/>
    <s v="No"/>
    <n v="2"/>
    <n v="1"/>
    <s v="Facebook"/>
    <m/>
    <m/>
    <m/>
    <m/>
    <m/>
    <m/>
    <m/>
    <s v="No"/>
    <s v="No"/>
    <m/>
    <n v="5"/>
    <n v="4"/>
    <s v="4, satisfecho"/>
    <s v="Mejorado"/>
    <m/>
  </r>
  <r>
    <m/>
    <m/>
    <s v="Ciencias Experimentales"/>
    <d v="2020-05-19T13:50:00"/>
    <s v="Grado y doble grado"/>
    <x v="8"/>
    <s v="Frecuentemente (1 o 2 veces por semana)"/>
    <s v="De vez en cuando (1 o 2 veces al mes)"/>
    <s v="Seguiré usando los servicios de la biblioteca con la misma frecuencia que expuse en la pregunta anterior"/>
    <x v="12"/>
    <s v="F. Ciencias Físicas"/>
    <s v="F. Ciencias Químicas"/>
    <m/>
    <m/>
    <m/>
    <m/>
    <m/>
    <m/>
    <s v="Sí"/>
    <s v="Sí"/>
    <n v="5"/>
    <n v="1"/>
    <n v="2"/>
    <n v="3"/>
    <n v="4"/>
    <n v="4"/>
    <n v="4"/>
    <n v="1"/>
    <n v="4"/>
    <n v="4"/>
    <m/>
    <n v="4"/>
    <n v="4"/>
    <n v="3"/>
    <n v="4"/>
    <n v="4"/>
    <s v="No"/>
    <n v="4"/>
    <n v="5"/>
    <s v="Twitter|Youtube|Instagram"/>
    <m/>
    <m/>
    <m/>
    <m/>
    <m/>
    <m/>
    <m/>
    <s v="Sí"/>
    <s v="Sí"/>
    <s v="Muy útil"/>
    <n v="5"/>
    <n v="5"/>
    <s v="4, satisfecho"/>
    <s v="Mejorado mucho"/>
    <m/>
  </r>
  <r>
    <m/>
    <m/>
    <s v="Ciencias Experimentales"/>
    <d v="2020-05-19T13:50:00"/>
    <s v="Grado y doble grado"/>
    <x v="19"/>
    <s v="De vez en cuando (1 o 2 veces al mes)"/>
    <s v="Solo en época de exámenes"/>
    <s v="Creo que voy a acudir con menos frecuencia a la biblioteca y usaré más la biblioteca virtual"/>
    <x v="19"/>
    <s v="F. Ciencias Químicas"/>
    <s v="Biblioteca Maria Zambrano (Filología / Derecho)"/>
    <m/>
    <m/>
    <m/>
    <m/>
    <m/>
    <m/>
    <s v="No"/>
    <s v="Sí"/>
    <n v="2"/>
    <n v="2"/>
    <n v="2"/>
    <n v="5"/>
    <n v="5"/>
    <n v="5"/>
    <n v="5"/>
    <n v="2"/>
    <n v="5"/>
    <n v="5"/>
    <m/>
    <n v="5"/>
    <n v="5"/>
    <n v="3"/>
    <n v="3"/>
    <n v="4"/>
    <s v="No"/>
    <n v="4"/>
    <n v="1"/>
    <s v="Twitter"/>
    <m/>
    <m/>
    <m/>
    <m/>
    <m/>
    <m/>
    <m/>
    <s v="No"/>
    <s v="No"/>
    <m/>
    <n v="5"/>
    <n v="5"/>
    <s v="4, satisfecho"/>
    <s v="Igual"/>
    <m/>
  </r>
  <r>
    <m/>
    <m/>
    <s v="Humanidades"/>
    <d v="2020-05-19T13:50:00"/>
    <s v="Máster"/>
    <x v="2"/>
    <s v="Frecuentemente (1 o 2 veces por semana)"/>
    <s v="De vez en cuando (1 o 2 veces al mes)"/>
    <s v="Tengo que ir necesariamente para consultar los documentos que están ubicados en la biblioteca"/>
    <x v="2"/>
    <s v="F. Ciencias Físicas"/>
    <s v="F. Ciencias Químicas"/>
    <s v="Biblioteca de Móstoles."/>
    <m/>
    <m/>
    <m/>
    <m/>
    <m/>
    <s v="No"/>
    <s v="No"/>
    <n v="3"/>
    <n v="4"/>
    <n v="1"/>
    <n v="5"/>
    <n v="5"/>
    <n v="5"/>
    <n v="2"/>
    <n v="4"/>
    <n v="1"/>
    <n v="4"/>
    <m/>
    <n v="2"/>
    <n v="3"/>
    <n v="1"/>
    <n v="3"/>
    <n v="4"/>
    <s v="No"/>
    <n v="4"/>
    <n v="2"/>
    <s v="Twitter|Facebook|Youtube|Instagram|LinkedIn"/>
    <m/>
    <m/>
    <m/>
    <m/>
    <m/>
    <m/>
    <m/>
    <s v="Sí"/>
    <s v="No"/>
    <m/>
    <n v="3"/>
    <n v="3"/>
    <s v="3, normal"/>
    <s v="Igual"/>
    <s v="Digitalizar más libros."/>
  </r>
  <r>
    <m/>
    <m/>
    <s v="Ciencias Sociales"/>
    <d v="2020-05-19T13:49:00"/>
    <s v="Grado y doble grado"/>
    <x v="10"/>
    <s v="Frecuentemente (1 o 2 veces por semana)"/>
    <s v="Nunca"/>
    <s v="Tengo que ir necesariamente para consultar los documentos que están ubicados en la biblioteca"/>
    <x v="8"/>
    <m/>
    <m/>
    <s v="Biblioteca municipal de Las Rozas de Madrid."/>
    <m/>
    <m/>
    <m/>
    <m/>
    <m/>
    <s v="No"/>
    <s v="Sí"/>
    <n v="1"/>
    <n v="1"/>
    <n v="2"/>
    <n v="4"/>
    <n v="2"/>
    <n v="4"/>
    <n v="5"/>
    <n v="1"/>
    <n v="3"/>
    <n v="2"/>
    <m/>
    <n v="3"/>
    <n v="3"/>
    <n v="4"/>
    <n v="5"/>
    <n v="4"/>
    <s v="No"/>
    <n v="3"/>
    <n v="1"/>
    <s v="Facebook|Instagram"/>
    <m/>
    <m/>
    <m/>
    <m/>
    <m/>
    <m/>
    <m/>
    <s v="Sí"/>
    <s v="No"/>
    <m/>
    <n v="5"/>
    <n v="5"/>
    <s v="4, satisfecho"/>
    <s v="Mejorado"/>
    <m/>
  </r>
  <r>
    <m/>
    <m/>
    <s v="Ciencias de la Salud"/>
    <d v="2020-05-19T13:49:00"/>
    <s v="Grado y doble grado"/>
    <x v="23"/>
    <s v="De vez en cuando (1 o 2 veces al mes)"/>
    <s v="De vez en cuando (1 o 2 veces al mes)"/>
    <s v="Seguiré usando los servicios de la biblioteca con la misma frecuencia que expuse en la pregunta anterior"/>
    <x v="23"/>
    <s v="Biblioteca Maria Zambrano (Filología / Derecho)"/>
    <m/>
    <m/>
    <m/>
    <m/>
    <m/>
    <m/>
    <m/>
    <s v="No"/>
    <s v="Sí"/>
    <n v="5"/>
    <n v="1"/>
    <n v="5"/>
    <n v="3"/>
    <n v="5"/>
    <n v="3"/>
    <n v="5"/>
    <n v="1"/>
    <n v="3"/>
    <n v="4"/>
    <m/>
    <n v="3"/>
    <n v="4"/>
    <n v="3"/>
    <n v="3"/>
    <n v="3"/>
    <s v="No"/>
    <n v="4"/>
    <n v="3"/>
    <s v="Twitter|Facebook|Instagram"/>
    <m/>
    <m/>
    <m/>
    <m/>
    <m/>
    <m/>
    <m/>
    <s v="Sí"/>
    <s v="No"/>
    <m/>
    <n v="3"/>
    <n v="3"/>
    <s v="4, satisfecho"/>
    <s v="Mejorado"/>
    <m/>
  </r>
  <r>
    <m/>
    <m/>
    <s v="Ciencias Experimentales"/>
    <d v="2020-05-19T13:49:00"/>
    <s v="Grado y doble grado"/>
    <x v="26"/>
    <s v="Frecuentemente (1 o 2 veces por semana)"/>
    <s v="De vez en cuando (1 o 2 veces al mes)"/>
    <s v="Creo que voy a acudir con menos frecuencia a la biblioteca y usaré más la biblioteca virtual"/>
    <x v="26"/>
    <s v="Biblioteca Maria Zambrano (Filología / Derecho)"/>
    <s v="F. Ciencias de la Información"/>
    <m/>
    <m/>
    <m/>
    <m/>
    <m/>
    <m/>
    <s v="Sí"/>
    <s v="Sí"/>
    <n v="1"/>
    <n v="1"/>
    <n v="2"/>
    <n v="2"/>
    <n v="4"/>
    <n v="4"/>
    <n v="4"/>
    <n v="3"/>
    <n v="5"/>
    <n v="4"/>
    <m/>
    <n v="4"/>
    <n v="5"/>
    <n v="4"/>
    <n v="3"/>
    <n v="4"/>
    <s v="No"/>
    <n v="4"/>
    <n v="1"/>
    <s v="Youtube|Instagram"/>
    <m/>
    <m/>
    <m/>
    <m/>
    <m/>
    <m/>
    <m/>
    <s v="No"/>
    <s v="No"/>
    <m/>
    <n v="5"/>
    <n v="5"/>
    <s v="5, muy satisfecho"/>
    <s v="Mejorado mucho"/>
    <m/>
  </r>
  <r>
    <m/>
    <m/>
    <s v="Humanidades"/>
    <d v="2020-05-19T13:49:00"/>
    <s v="Grado y doble grado"/>
    <x v="6"/>
    <s v="Solo en época de exámenes"/>
    <s v="Nunca"/>
    <s v="Seguiré usando los servicios de la biblioteca con la misma frecuencia que expuse en la pregunta anterior"/>
    <x v="8"/>
    <s v="F. Filología (Clásicas o General)"/>
    <s v="F. Filosofía"/>
    <m/>
    <m/>
    <m/>
    <m/>
    <m/>
    <m/>
    <s v="No"/>
    <s v="No"/>
    <n v="2"/>
    <n v="1"/>
    <n v="2"/>
    <n v="4"/>
    <n v="5"/>
    <n v="5"/>
    <n v="5"/>
    <n v="2"/>
    <n v="3"/>
    <n v="4"/>
    <m/>
    <n v="4"/>
    <n v="4"/>
    <n v="4"/>
    <n v="3"/>
    <n v="4"/>
    <s v="No"/>
    <n v="3"/>
    <n v="3"/>
    <s v="Twitter|Instagram"/>
    <m/>
    <m/>
    <m/>
    <m/>
    <m/>
    <m/>
    <m/>
    <s v="Sí"/>
    <s v="No"/>
    <m/>
    <n v="4"/>
    <n v="4"/>
    <s v="4, satisfecho"/>
    <s v="Igual"/>
    <m/>
  </r>
  <r>
    <m/>
    <m/>
    <s v="Humanidades"/>
    <d v="2020-05-19T13:49:00"/>
    <s v="Grado y doble grado"/>
    <x v="2"/>
    <s v="Frecuentemente (1 o 2 veces por semana)"/>
    <s v="De vez en cuando (1 o 2 veces al mes)"/>
    <s v="Seguiré usando los servicios de la biblioteca con la misma frecuencia que expuse en la pregunta anterior"/>
    <x v="2"/>
    <m/>
    <m/>
    <m/>
    <m/>
    <m/>
    <m/>
    <m/>
    <m/>
    <s v="Sí"/>
    <s v="Sí"/>
    <n v="4"/>
    <n v="2"/>
    <n v="4"/>
    <n v="1"/>
    <n v="4"/>
    <n v="5"/>
    <n v="5"/>
    <n v="4"/>
    <n v="4"/>
    <n v="4"/>
    <m/>
    <n v="4"/>
    <n v="4"/>
    <n v="3"/>
    <n v="2"/>
    <n v="5"/>
    <s v="No"/>
    <n v="5"/>
    <n v="2"/>
    <s v="Instagram"/>
    <m/>
    <m/>
    <m/>
    <m/>
    <m/>
    <m/>
    <m/>
    <s v="Sí"/>
    <s v="No"/>
    <m/>
    <n v="3"/>
    <n v="3"/>
    <s v="4, satisfecho"/>
    <s v="Igual"/>
    <m/>
  </r>
  <r>
    <m/>
    <m/>
    <s v="Ciencias Sociales"/>
    <d v="2020-05-19T13:49:00"/>
    <s v="Grado y doble grado"/>
    <x v="1"/>
    <s v="Muy frecuentemente (3 o más veces por semana)"/>
    <s v="De vez en cuando (1 o 2 veces al mes)"/>
    <s v="Seguiré usando los servicios de la biblioteca con la misma frecuencia que expuse en la pregunta anterior"/>
    <x v="9"/>
    <s v="Biblioteca Maria Zambrano (Filología / Derecho)"/>
    <m/>
    <s v="Biblioteca Gloria Fuertes de Rivas Vaciamadrid"/>
    <m/>
    <m/>
    <m/>
    <m/>
    <m/>
    <s v="Sí"/>
    <s v="Sí"/>
    <n v="3"/>
    <n v="2"/>
    <n v="3"/>
    <n v="3"/>
    <n v="4"/>
    <n v="5"/>
    <n v="4"/>
    <n v="3"/>
    <n v="3"/>
    <n v="4"/>
    <m/>
    <n v="3"/>
    <n v="3"/>
    <n v="4"/>
    <n v="2"/>
    <n v="3"/>
    <s v="No"/>
    <n v="3"/>
    <n v="3"/>
    <s v="Twitter|Youtube|Instagram"/>
    <m/>
    <m/>
    <m/>
    <m/>
    <m/>
    <m/>
    <m/>
    <s v="No"/>
    <s v="No"/>
    <m/>
    <n v="3"/>
    <n v="4"/>
    <s v="4, satisfecho"/>
    <s v="Mejorado"/>
    <m/>
  </r>
  <r>
    <m/>
    <m/>
    <s v="Ciencias de la Salud"/>
    <d v="2020-05-19T13:49:00"/>
    <s v="Grado y doble grado"/>
    <x v="15"/>
    <s v="Muy frecuentemente (3 o más veces por semana)"/>
    <s v="Nunca"/>
    <s v="Seguiré usando los servicios de la biblioteca con la misma frecuencia que expuse en la pregunta anterior"/>
    <x v="5"/>
    <s v="F. Odontología"/>
    <s v="F. Medicina"/>
    <s v="Centro de estudios del centro cultural de mi barrio"/>
    <m/>
    <m/>
    <m/>
    <m/>
    <m/>
    <s v="No"/>
    <s v="Sí"/>
    <n v="2"/>
    <n v="1"/>
    <n v="1"/>
    <n v="1"/>
    <n v="5"/>
    <n v="4"/>
    <n v="5"/>
    <n v="1"/>
    <n v="4"/>
    <n v="3"/>
    <m/>
    <n v="3"/>
    <n v="5"/>
    <n v="3"/>
    <n v="3"/>
    <n v="4"/>
    <s v="Sí"/>
    <n v="3"/>
    <n v="3"/>
    <s v="Youtube|Instagram"/>
    <m/>
    <m/>
    <m/>
    <m/>
    <m/>
    <m/>
    <m/>
    <s v="Sí"/>
    <s v="Sí"/>
    <s v="Muy útil"/>
    <n v="5"/>
    <n v="4"/>
    <s v="5, muy satisfecho"/>
    <s v="Mejorado mucho"/>
    <s v="No tanto comentar propuestas, sino felicitar por el servicio de préstamos de ordenadores de la facultad de fisioterapia, que me permite usarlos fuera de la sala, por ejemplo en las salas de grupos como la del hall de medicina. Todo un avance!!"/>
  </r>
  <r>
    <m/>
    <m/>
    <s v=""/>
    <d v="2020-05-19T13:48:00"/>
    <s v="Grado y doble grado"/>
    <x v="25"/>
    <s v="Frecuentemente (1 o 2 veces por semana)"/>
    <s v="Nunca"/>
    <s v="Seguiré usando los servicios de la biblioteca con la misma frecuencia que expuse en la pregunta anterior"/>
    <x v="20"/>
    <s v="F. Veterinaria"/>
    <s v="Biblioteca Histórica"/>
    <m/>
    <m/>
    <m/>
    <m/>
    <m/>
    <m/>
    <s v="Sí"/>
    <s v="Sí"/>
    <n v="2"/>
    <n v="2"/>
    <n v="1"/>
    <n v="4"/>
    <n v="1"/>
    <n v="1"/>
    <n v="5"/>
    <n v="1"/>
    <n v="4"/>
    <n v="3"/>
    <m/>
    <n v="3"/>
    <n v="3"/>
    <n v="3"/>
    <n v="3"/>
    <n v="3"/>
    <s v="No"/>
    <n v="3"/>
    <n v="1"/>
    <s v="No uso ninguna red social"/>
    <m/>
    <m/>
    <m/>
    <m/>
    <m/>
    <m/>
    <m/>
    <s v="No"/>
    <m/>
    <m/>
    <n v="4"/>
    <n v="5"/>
    <s v="4, satisfecho"/>
    <s v="Mejorado"/>
    <m/>
  </r>
  <r>
    <m/>
    <m/>
    <s v="Ciencias Sociales"/>
    <d v="2020-05-19T13:48:00"/>
    <s v="Grado y doble grado"/>
    <x v="10"/>
    <s v="Muy frecuentemente (3 o más veces por semana)"/>
    <s v="Frecuentemente (1 o 2 veces por semana)"/>
    <s v="Seguiré usando los servicios de la biblioteca con la misma frecuencia que expuse en la pregunta anterior"/>
    <x v="8"/>
    <s v="Biblioteca Maria Zambrano (Filología / Derecho)"/>
    <s v="Biblioteca Maria Zambrano (Filología / Derecho)"/>
    <m/>
    <m/>
    <m/>
    <m/>
    <m/>
    <m/>
    <s v="Sí"/>
    <s v="Sí"/>
    <n v="4"/>
    <n v="2"/>
    <n v="4"/>
    <n v="1"/>
    <n v="3"/>
    <n v="1"/>
    <n v="3"/>
    <n v="4"/>
    <n v="3"/>
    <n v="4"/>
    <m/>
    <n v="4"/>
    <n v="4"/>
    <n v="3"/>
    <n v="4"/>
    <n v="4"/>
    <s v="No"/>
    <n v="3"/>
    <n v="3"/>
    <s v="Youtube|Instagram"/>
    <m/>
    <m/>
    <m/>
    <m/>
    <m/>
    <m/>
    <m/>
    <s v="Sí"/>
    <s v="Sí"/>
    <s v="Útil"/>
    <n v="3"/>
    <n v="4"/>
    <s v="4, satisfecho"/>
    <s v="Mejorado"/>
    <m/>
  </r>
  <r>
    <m/>
    <m/>
    <s v="Ciencias Sociales"/>
    <d v="2020-05-19T13:48:00"/>
    <s v="Grado y doble grado"/>
    <x v="13"/>
    <s v="De vez en cuando (1 o 2 veces al mes)"/>
    <s v="Nunca"/>
    <s v="Seguiré usando los servicios de la biblioteca con la misma frecuencia que expuse en la pregunta anterior"/>
    <x v="16"/>
    <s v="Biblioteca Maria Zambrano (Filología / Derecho)"/>
    <s v="F. Enfermería, Fisioterapia y Podología"/>
    <s v="Bibliotecas públicas de la Comunidad de Madrid"/>
    <m/>
    <m/>
    <m/>
    <m/>
    <m/>
    <s v="No"/>
    <s v="Sí"/>
    <n v="3"/>
    <n v="1"/>
    <n v="3"/>
    <n v="4"/>
    <n v="5"/>
    <n v="5"/>
    <n v="5"/>
    <n v="1"/>
    <n v="4"/>
    <n v="3"/>
    <m/>
    <n v="3"/>
    <n v="5"/>
    <n v="5"/>
    <n v="3"/>
    <n v="4"/>
    <s v="No"/>
    <n v="3"/>
    <n v="4"/>
    <s v="Twitter|Instagram"/>
    <m/>
    <m/>
    <m/>
    <m/>
    <m/>
    <m/>
    <m/>
    <s v="No"/>
    <s v="No"/>
    <m/>
    <n v="5"/>
    <n v="5"/>
    <s v="3, normal"/>
    <s v="Igual"/>
    <m/>
  </r>
  <r>
    <m/>
    <m/>
    <s v="Ciencias Experimentales"/>
    <d v="2020-05-19T13:48:00"/>
    <s v="Grado y doble grado"/>
    <x v="8"/>
    <s v="Muy frecuentemente (3 o más veces por semana)"/>
    <s v="De vez en cuando (1 o 2 veces al mes)"/>
    <s v="Seguiré usando los servicios de la biblioteca con la misma frecuencia que expuse en la pregunta anterior"/>
    <x v="12"/>
    <s v="F. Ciencias Físicas"/>
    <s v="Biblioteca Maria Zambrano (Filología / Derecho)"/>
    <m/>
    <m/>
    <m/>
    <m/>
    <m/>
    <m/>
    <s v="No"/>
    <s v="Sí"/>
    <n v="4"/>
    <n v="2"/>
    <n v="2"/>
    <n v="4"/>
    <n v="3"/>
    <n v="1"/>
    <n v="4"/>
    <n v="4"/>
    <n v="4"/>
    <n v="3"/>
    <m/>
    <n v="5"/>
    <n v="5"/>
    <n v="2"/>
    <n v="3"/>
    <n v="2"/>
    <s v="No"/>
    <n v="3"/>
    <n v="4"/>
    <s v="Twitter|Facebook|Instagram"/>
    <m/>
    <m/>
    <m/>
    <m/>
    <m/>
    <m/>
    <m/>
    <s v="No"/>
    <s v="Sí"/>
    <s v="Útil"/>
    <n v="4"/>
    <n v="4"/>
    <s v="4, satisfecho"/>
    <s v="Mejorado"/>
    <m/>
  </r>
  <r>
    <m/>
    <m/>
    <s v="Ciencias Experimentales"/>
    <d v="2020-05-19T13:48:00"/>
    <s v="Grado y doble grado"/>
    <x v="26"/>
    <s v="Muy frecuentemente (3 o más veces por semana)"/>
    <s v="De vez en cuando (1 o 2 veces al mes)"/>
    <s v="Seguiré usando los servicios de la biblioteca con la misma frecuencia que expuse en la pregunta anterior"/>
    <x v="26"/>
    <m/>
    <m/>
    <m/>
    <m/>
    <m/>
    <m/>
    <m/>
    <m/>
    <s v="No"/>
    <s v="No"/>
    <n v="5"/>
    <n v="1"/>
    <n v="2"/>
    <n v="4"/>
    <n v="1"/>
    <n v="5"/>
    <n v="4"/>
    <n v="1"/>
    <n v="3"/>
    <n v="2"/>
    <m/>
    <n v="4"/>
    <n v="5"/>
    <n v="2"/>
    <n v="4"/>
    <n v="3"/>
    <s v="Sí"/>
    <n v="3"/>
    <n v="2"/>
    <s v="Youtube"/>
    <m/>
    <m/>
    <m/>
    <m/>
    <m/>
    <m/>
    <m/>
    <s v="No"/>
    <s v="No"/>
    <m/>
    <n v="4"/>
    <n v="5"/>
    <s v="5, muy satisfecho"/>
    <s v="Igual"/>
    <m/>
  </r>
  <r>
    <m/>
    <m/>
    <s v="Humanidades"/>
    <d v="2020-05-19T13:48:00"/>
    <s v="Grado y doble grado"/>
    <x v="7"/>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4"/>
    <s v="Biblioteca Maria Zambrano (Filología / Derecho)"/>
    <m/>
    <m/>
    <m/>
    <m/>
    <m/>
    <m/>
    <m/>
    <s v="Sí"/>
    <s v="Sí"/>
    <n v="3"/>
    <n v="1"/>
    <n v="4"/>
    <n v="4"/>
    <n v="1"/>
    <n v="5"/>
    <n v="1"/>
    <n v="3"/>
    <n v="2"/>
    <n v="3"/>
    <m/>
    <n v="3"/>
    <n v="2"/>
    <n v="3"/>
    <n v="1"/>
    <n v="1"/>
    <s v="No"/>
    <n v="3"/>
    <n v="1"/>
    <s v="Twitter|Youtube|Instagram"/>
    <m/>
    <m/>
    <m/>
    <m/>
    <m/>
    <m/>
    <m/>
    <s v="No"/>
    <s v="No"/>
    <m/>
    <n v="2"/>
    <n v="2"/>
    <s v="3, normal"/>
    <s v="Igual"/>
    <s v="Debería facilitarse el prestamos entre bibliotecas para los estudiantes, ya que no siempre se tiene disponibilidad para ir a otra facultad o a otro campus a buscar u ña libro que necesitas para hacer un trabajo, y a menudo sin la autorización de un profesor es imposible conseguir los libros"/>
  </r>
  <r>
    <m/>
    <m/>
    <s v="Ciencias Experimentales"/>
    <d v="2020-05-19T13:48:00"/>
    <s v="Grado y doble grado"/>
    <x v="16"/>
    <s v="Nunca"/>
    <s v="Nunca"/>
    <s v="Seguiré usando los servicios de la biblioteca con la misma frecuencia que expuse en la pregunta anterior"/>
    <x v="24"/>
    <m/>
    <m/>
    <m/>
    <m/>
    <m/>
    <m/>
    <m/>
    <m/>
    <s v="Sí"/>
    <s v="Sí"/>
    <n v="1"/>
    <n v="1"/>
    <n v="3"/>
    <n v="1"/>
    <n v="5"/>
    <n v="4"/>
    <n v="4"/>
    <n v="3"/>
    <n v="4"/>
    <n v="4"/>
    <m/>
    <n v="4"/>
    <n v="4"/>
    <n v="4"/>
    <n v="4"/>
    <n v="5"/>
    <s v="No"/>
    <n v="4"/>
    <n v="4"/>
    <s v="Youtube|Instagram"/>
    <m/>
    <m/>
    <m/>
    <m/>
    <m/>
    <m/>
    <m/>
    <s v="Sí"/>
    <s v="No"/>
    <m/>
    <n v="3"/>
    <n v="5"/>
    <s v="4, satisfecho"/>
    <s v="Igual"/>
    <m/>
  </r>
  <r>
    <m/>
    <m/>
    <s v="Ciencias Sociales"/>
    <d v="2020-05-19T13:48:00"/>
    <s v="Grado y doble grado"/>
    <x v="10"/>
    <s v="De vez en cuando (1 o 2 veces al mes)"/>
    <s v="De vez en cuando (1 o 2 veces al mes)"/>
    <s v="Creo que voy a acudir con menos frecuencia a la biblioteca y usaré más la biblioteca virtual"/>
    <x v="8"/>
    <s v="F. Ciencias Económicas y Empresariales"/>
    <s v="Biblioteca Histórica"/>
    <m/>
    <m/>
    <m/>
    <m/>
    <m/>
    <m/>
    <s v="No"/>
    <s v="No"/>
    <n v="2"/>
    <n v="3"/>
    <n v="4"/>
    <n v="5"/>
    <n v="5"/>
    <n v="5"/>
    <n v="4"/>
    <n v="2"/>
    <n v="3"/>
    <n v="3"/>
    <m/>
    <n v="4"/>
    <n v="4"/>
    <n v="4"/>
    <n v="4"/>
    <n v="3"/>
    <s v="Sí"/>
    <n v="4"/>
    <n v="3"/>
    <s v="Youtube|Instagram"/>
    <m/>
    <m/>
    <m/>
    <m/>
    <m/>
    <m/>
    <m/>
    <s v="No"/>
    <s v="No"/>
    <m/>
    <n v="5"/>
    <n v="5"/>
    <s v="4, satisfecho"/>
    <s v="Mejorado"/>
    <m/>
  </r>
  <r>
    <m/>
    <m/>
    <s v="Ciencias Experimentales"/>
    <d v="2020-05-19T13:47:00"/>
    <s v="Grado y doble grado"/>
    <x v="16"/>
    <s v="De vez en cuando (1 o 2 veces al mes)"/>
    <s v="Nunca"/>
    <s v="Seguiré usando los servicios de la biblioteca con la misma frecuencia que expuse en la pregunta anterior"/>
    <x v="17"/>
    <s v="Biblioteca Maria Zambrano (Filología / Derecho)"/>
    <m/>
    <s v="Biblioteca s Universidad Carlos III Colmenarejo"/>
    <m/>
    <m/>
    <m/>
    <m/>
    <m/>
    <s v="No"/>
    <s v="Sí"/>
    <n v="4"/>
    <n v="1"/>
    <n v="1"/>
    <n v="1"/>
    <n v="4"/>
    <n v="4"/>
    <n v="4"/>
    <n v="1"/>
    <n v="5"/>
    <n v="5"/>
    <m/>
    <n v="5"/>
    <n v="4"/>
    <n v="3"/>
    <n v="3"/>
    <n v="4"/>
    <s v="No"/>
    <n v="3"/>
    <n v="3"/>
    <s v="Youtube|Instagram|Pinterest, WhatsApp"/>
    <m/>
    <m/>
    <m/>
    <m/>
    <m/>
    <m/>
    <m/>
    <s v="No"/>
    <s v="No"/>
    <m/>
    <n v="4"/>
    <n v="5"/>
    <s v="5, muy satisfecho"/>
    <s v="Igual"/>
    <m/>
  </r>
  <r>
    <m/>
    <m/>
    <s v="Ciencias Experimentales"/>
    <d v="2020-05-19T13:47:00"/>
    <s v="Grado y doble grado"/>
    <x v="20"/>
    <s v="Frecuentemente (1 o 2 veces por semana)"/>
    <s v="Nunca"/>
    <s v="Seguiré usando los servicios de la biblioteca con la misma frecuencia que expuse en la pregunta anterior"/>
    <x v="20"/>
    <m/>
    <m/>
    <m/>
    <m/>
    <m/>
    <m/>
    <m/>
    <m/>
    <s v="No"/>
    <s v="No"/>
    <n v="1"/>
    <n v="1"/>
    <n v="1"/>
    <n v="1"/>
    <n v="5"/>
    <n v="3"/>
    <n v="5"/>
    <m/>
    <m/>
    <m/>
    <m/>
    <m/>
    <m/>
    <m/>
    <m/>
    <m/>
    <s v="No"/>
    <m/>
    <n v="1"/>
    <s v="Twitter|Youtube|Instagram"/>
    <m/>
    <m/>
    <m/>
    <m/>
    <m/>
    <m/>
    <m/>
    <s v="No"/>
    <s v="No"/>
    <m/>
    <n v="5"/>
    <n v="5"/>
    <s v="4, satisfecho"/>
    <s v="Igual"/>
    <m/>
  </r>
  <r>
    <m/>
    <m/>
    <s v="Ciencias Sociales"/>
    <d v="2020-05-19T13:47:00"/>
    <s v="Grado y doble grado"/>
    <x v="13"/>
    <s v="Frecuentemente (1 o 2 veces por semana)"/>
    <s v="De vez en cuando (1 o 2 veces al mes)"/>
    <s v="Solo haré uso de la biblioteca virtual y de sus recursos electrónicos"/>
    <x v="16"/>
    <m/>
    <m/>
    <m/>
    <m/>
    <m/>
    <m/>
    <m/>
    <m/>
    <s v="No"/>
    <s v="No"/>
    <n v="3"/>
    <n v="1"/>
    <n v="2"/>
    <n v="4"/>
    <n v="5"/>
    <n v="3"/>
    <n v="2"/>
    <n v="1"/>
    <n v="2"/>
    <n v="2"/>
    <m/>
    <n v="2"/>
    <n v="2"/>
    <n v="2"/>
    <n v="2"/>
    <n v="2"/>
    <s v="Sí"/>
    <n v="2"/>
    <n v="2"/>
    <s v="Twitter|Youtube|Instagram"/>
    <m/>
    <m/>
    <m/>
    <m/>
    <m/>
    <m/>
    <m/>
    <s v="No"/>
    <s v="No"/>
    <m/>
    <n v="3"/>
    <n v="3"/>
    <s v="3, normal"/>
    <s v="Igual"/>
    <m/>
  </r>
  <r>
    <m/>
    <m/>
    <s v="Humanidades"/>
    <d v="2020-05-19T13:47:00"/>
    <s v="Grado y doble grado"/>
    <x v="6"/>
    <s v="Frecuentemente (1 o 2 veces por semana)"/>
    <s v="Frecuentemente (1 o 2 veces por semana)"/>
    <s v="Seguiré usando los servicios de la biblioteca con la misma frecuencia que expuse en la pregunta anterior"/>
    <x v="8"/>
    <s v="F. Filología (Clásicas o General)"/>
    <m/>
    <s v="Biblioteca María Zambrano"/>
    <m/>
    <m/>
    <m/>
    <m/>
    <m/>
    <s v="Sí"/>
    <s v="No"/>
    <n v="3"/>
    <n v="3"/>
    <n v="3"/>
    <n v="1"/>
    <n v="5"/>
    <n v="5"/>
    <n v="5"/>
    <n v="5"/>
    <n v="4"/>
    <n v="4"/>
    <m/>
    <n v="4"/>
    <n v="4"/>
    <n v="4"/>
    <n v="4"/>
    <n v="4"/>
    <s v="Sí"/>
    <n v="5"/>
    <n v="5"/>
    <s v="Facebook|Youtube|Whatsapp"/>
    <m/>
    <m/>
    <m/>
    <m/>
    <m/>
    <m/>
    <m/>
    <s v="Sí"/>
    <s v="No"/>
    <m/>
    <n v="4"/>
    <n v="3"/>
    <s v="4, satisfecho"/>
    <s v="Mejorado"/>
    <m/>
  </r>
  <r>
    <m/>
    <m/>
    <s v="Ciencias de la Salud"/>
    <d v="2020-05-19T13:47:00"/>
    <s v="Grado y doble grado"/>
    <x v="18"/>
    <s v="De vez en cuando (1 o 2 veces al mes)"/>
    <s v="De vez en cuando (1 o 2 veces al mes)"/>
    <s v="Seguiré usando los servicios de la biblioteca con la misma frecuencia que expuse en la pregunta anterior"/>
    <x v="18"/>
    <s v="F. Medicina"/>
    <s v="F. Enfermería, Fisioterapia y Podología"/>
    <m/>
    <m/>
    <m/>
    <m/>
    <m/>
    <m/>
    <s v="No"/>
    <s v="Sí"/>
    <n v="4"/>
    <n v="1"/>
    <n v="1"/>
    <n v="1"/>
    <n v="5"/>
    <n v="5"/>
    <n v="5"/>
    <n v="3"/>
    <n v="1"/>
    <n v="1"/>
    <m/>
    <n v="3"/>
    <n v="5"/>
    <n v="3"/>
    <n v="3"/>
    <n v="3"/>
    <s v="No"/>
    <n v="3"/>
    <n v="1"/>
    <s v="Youtube|Instagram"/>
    <m/>
    <m/>
    <m/>
    <m/>
    <m/>
    <m/>
    <m/>
    <s v="No"/>
    <s v="No"/>
    <m/>
    <n v="5"/>
    <n v="5"/>
    <s v="3, normal"/>
    <s v="Mejorado"/>
    <m/>
  </r>
  <r>
    <m/>
    <m/>
    <s v="Ciencias de la Salud"/>
    <d v="2020-05-19T13:46:00"/>
    <s v="Grado y doble grado"/>
    <x v="22"/>
    <s v="Frecuentemente (1 o 2 veces por semana)"/>
    <s v="Solo en época de exámenes"/>
    <s v="Seguiré usando los servicios de la biblioteca con la misma frecuencia que expuse en la pregunta anterior"/>
    <x v="22"/>
    <m/>
    <m/>
    <m/>
    <m/>
    <m/>
    <m/>
    <m/>
    <m/>
    <s v="No"/>
    <s v="No"/>
    <n v="1"/>
    <n v="1"/>
    <n v="1"/>
    <n v="1"/>
    <n v="5"/>
    <n v="4"/>
    <n v="5"/>
    <n v="1"/>
    <n v="3"/>
    <n v="3"/>
    <m/>
    <n v="4"/>
    <n v="4"/>
    <n v="2"/>
    <n v="3"/>
    <n v="3"/>
    <s v="No"/>
    <n v="4"/>
    <n v="3"/>
    <s v="Twitter|Youtube|Instagram"/>
    <m/>
    <m/>
    <m/>
    <m/>
    <m/>
    <m/>
    <m/>
    <s v="Sí"/>
    <s v="No"/>
    <m/>
    <n v="4"/>
    <n v="4"/>
    <s v="4, satisfecho"/>
    <s v="Mejorado"/>
    <m/>
  </r>
  <r>
    <m/>
    <m/>
    <s v="Humanidades"/>
    <d v="2020-05-19T13:46:00"/>
    <s v="Máster"/>
    <x v="6"/>
    <s v="Frecuentemente (1 o 2 veces por semana)"/>
    <s v="De vez en cuando (1 o 2 veces al mes)"/>
    <s v="Creo que voy a acudir con menos frecuencia a la biblioteca y usaré más la biblioteca virtual"/>
    <x v="8"/>
    <s v="F. Filología (Clásicas o General)"/>
    <s v="F. Ciencias de la Información"/>
    <m/>
    <m/>
    <m/>
    <m/>
    <m/>
    <m/>
    <s v="Sí"/>
    <s v="Sí"/>
    <n v="3"/>
    <n v="3"/>
    <n v="4"/>
    <n v="2"/>
    <n v="3"/>
    <n v="5"/>
    <n v="3"/>
    <n v="3"/>
    <n v="4"/>
    <n v="4"/>
    <m/>
    <n v="4"/>
    <n v="4"/>
    <n v="3"/>
    <n v="4"/>
    <n v="4"/>
    <s v="Sí"/>
    <n v="4"/>
    <n v="3"/>
    <s v="Facebook|Instagram|LinkedIn"/>
    <m/>
    <m/>
    <m/>
    <m/>
    <m/>
    <m/>
    <m/>
    <s v="Sí"/>
    <s v="No"/>
    <m/>
    <n v="4"/>
    <n v="4"/>
    <s v="4, satisfecho"/>
    <s v="Mejorado"/>
    <m/>
  </r>
  <r>
    <m/>
    <m/>
    <s v="Humanidades"/>
    <d v="2020-05-19T13:45:00"/>
    <s v="Máster"/>
    <x v="2"/>
    <s v="Frecuentemente (1 o 2 veces por semana)"/>
    <s v="Frecuentemente (1 o 2 veces por semana)"/>
    <s v="Seguiré usando los servicios de la biblioteca con la misma frecuencia que expuse en la pregunta anterior"/>
    <x v="15"/>
    <s v="F. Educación - Centro de Formación del Profesorado"/>
    <s v="F. Ciencias Políticas y Sociología"/>
    <m/>
    <m/>
    <m/>
    <m/>
    <m/>
    <m/>
    <s v="Sí"/>
    <s v="Sí"/>
    <n v="5"/>
    <n v="4"/>
    <n v="5"/>
    <n v="2"/>
    <n v="3"/>
    <n v="4"/>
    <n v="4"/>
    <n v="3"/>
    <n v="2"/>
    <n v="3"/>
    <m/>
    <n v="4"/>
    <n v="3"/>
    <n v="4"/>
    <n v="3"/>
    <n v="3"/>
    <s v="No"/>
    <n v="4"/>
    <n v="2"/>
    <s v="Youtube|Instagram"/>
    <m/>
    <m/>
    <m/>
    <m/>
    <m/>
    <m/>
    <m/>
    <s v="Sí"/>
    <s v="Sí"/>
    <s v="Normal"/>
    <n v="3"/>
    <n v="3"/>
    <s v="4, satisfecho"/>
    <s v="Igual"/>
    <m/>
  </r>
  <r>
    <m/>
    <m/>
    <s v="Ciencias de la Salud"/>
    <d v="2020-05-19T13:45:00"/>
    <s v="Grado y doble grado"/>
    <x v="9"/>
    <s v="Frecuentemente (1 o 2 veces por semana)"/>
    <s v="De vez en cuando (1 o 2 veces al mes)"/>
    <s v="Creo que voy a acudir con menos frecuencia a la biblioteca y usaré más la biblioteca virtual"/>
    <x v="11"/>
    <s v="F. Medicina"/>
    <s v="F. Farmacia"/>
    <m/>
    <m/>
    <m/>
    <m/>
    <m/>
    <m/>
    <s v="No"/>
    <s v="No"/>
    <n v="1"/>
    <n v="1"/>
    <n v="1"/>
    <n v="2"/>
    <n v="5"/>
    <n v="5"/>
    <n v="1"/>
    <n v="4"/>
    <n v="3"/>
    <n v="4"/>
    <m/>
    <n v="4"/>
    <n v="4"/>
    <n v="2"/>
    <n v="3"/>
    <n v="3"/>
    <s v="No"/>
    <n v="4"/>
    <n v="3"/>
    <s v="Twitter|Facebook|Youtube|Instagram"/>
    <m/>
    <m/>
    <m/>
    <m/>
    <m/>
    <m/>
    <m/>
    <s v="No"/>
    <s v="No"/>
    <m/>
    <n v="3"/>
    <n v="3"/>
    <s v="3, normal"/>
    <s v="Mejorado"/>
    <m/>
  </r>
  <r>
    <m/>
    <m/>
    <s v="Humanidades"/>
    <d v="2020-05-19T13:45:00"/>
    <s v="Grado y doble grado"/>
    <x v="7"/>
    <s v="De vez en cuando (1 o 2 veces al mes)"/>
    <s v="De vez en cuando (1 o 2 veces al mes)"/>
    <s v="Creo que voy a acudir con menos frecuencia a la biblioteca y usaré más la biblioteca virtual"/>
    <x v="14"/>
    <m/>
    <m/>
    <s v="Bibliotecas públicas."/>
    <m/>
    <m/>
    <m/>
    <m/>
    <m/>
    <s v="No"/>
    <s v="Sí"/>
    <n v="4"/>
    <n v="3"/>
    <n v="3"/>
    <n v="2"/>
    <n v="5"/>
    <n v="3"/>
    <n v="5"/>
    <n v="2"/>
    <n v="2"/>
    <n v="5"/>
    <m/>
    <n v="4"/>
    <n v="5"/>
    <n v="4"/>
    <n v="3"/>
    <n v="5"/>
    <s v="No"/>
    <n v="4"/>
    <n v="3"/>
    <s v="Facebook|Youtube"/>
    <m/>
    <m/>
    <m/>
    <m/>
    <m/>
    <m/>
    <m/>
    <s v="No"/>
    <s v="No"/>
    <m/>
    <n v="5"/>
    <n v="5"/>
    <s v="5, muy satisfecho"/>
    <s v="Mejorado mucho"/>
    <s v="Estaría bien tener más libros electrónicos y más documentación histórica en la web."/>
  </r>
  <r>
    <m/>
    <m/>
    <s v="Humanidades"/>
    <d v="2020-05-19T13:45:00"/>
    <s v="Grado y doble grado"/>
    <x v="3"/>
    <s v="Frecuentemente (1 o 2 veces por semana)"/>
    <s v="Nunca"/>
    <s v="Seguiré usando los servicios de la biblioteca con la misma frecuencia que expuse en la pregunta anterior"/>
    <x v="3"/>
    <s v="Biblioteca Maria Zambrano (Filología / Derecho)"/>
    <m/>
    <s v="Bibliotecas de mi zona donde vivo. En este caso las de ciudad lineal"/>
    <m/>
    <m/>
    <m/>
    <m/>
    <m/>
    <s v="No"/>
    <s v="No"/>
    <n v="2"/>
    <n v="1"/>
    <n v="1"/>
    <n v="3"/>
    <n v="5"/>
    <n v="5"/>
    <n v="3"/>
    <n v="1"/>
    <n v="2"/>
    <n v="3"/>
    <m/>
    <n v="1"/>
    <n v="1"/>
    <n v="2"/>
    <n v="1"/>
    <n v="3"/>
    <s v="No"/>
    <n v="3"/>
    <n v="1"/>
    <s v="Youtube|Instagram|LinkedIn"/>
    <m/>
    <m/>
    <m/>
    <m/>
    <m/>
    <m/>
    <m/>
    <s v="No"/>
    <s v="No"/>
    <m/>
    <n v="4"/>
    <n v="4"/>
    <s v="3, normal"/>
    <s v="Igual"/>
    <m/>
  </r>
  <r>
    <m/>
    <m/>
    <s v="Humanidades"/>
    <d v="2020-05-19T13:44:00"/>
    <s v="Grado y doble grado"/>
    <x v="7"/>
    <s v="Frecuentemente (1 o 2 veces por semana)"/>
    <s v="De vez en cuando (1 o 2 veces al mes)"/>
    <s v="Seguiré usando los servicios de la biblioteca con la misma frecuencia que expuse en la pregunta anterior"/>
    <x v="14"/>
    <s v="F. Bellas Artes"/>
    <s v="F. Educación - Centro de Formación del Profesorado"/>
    <m/>
    <m/>
    <m/>
    <m/>
    <m/>
    <m/>
    <s v="Sí"/>
    <s v="Sí"/>
    <n v="5"/>
    <n v="3"/>
    <n v="4"/>
    <n v="5"/>
    <n v="5"/>
    <n v="3"/>
    <n v="5"/>
    <n v="2"/>
    <n v="4"/>
    <n v="5"/>
    <m/>
    <n v="5"/>
    <n v="5"/>
    <n v="4"/>
    <n v="3"/>
    <n v="5"/>
    <s v="Sí"/>
    <n v="4"/>
    <n v="4"/>
    <s v="Twitter|Youtube|LinkedIn"/>
    <m/>
    <m/>
    <m/>
    <m/>
    <m/>
    <m/>
    <m/>
    <s v="Sí"/>
    <s v="No"/>
    <m/>
    <n v="5"/>
    <n v="5"/>
    <s v="5, muy satisfecho"/>
    <s v="Mejorado"/>
    <s v="A pesar de que cada vez hay más libros en formato digital que pueden ser accedidos durante un periodo de tiempo a través de las plataformas de préstamo virtual, creo que aún no son suficientes. No se si esto depende de las editoriales, de los autores, de las bibliotecas o un poco de todos. Creo que merecería la pena para que al menos la mayoría de los libros recomendados como textos básicos en las asignaturas estuvieran disponibles de formato de préstamo digital."/>
  </r>
  <r>
    <m/>
    <m/>
    <s v="Humanidades"/>
    <d v="2020-05-19T13:44:00"/>
    <s v="Grado y doble grado"/>
    <x v="7"/>
    <s v="Frecuentemente (1 o 2 veces por semana)"/>
    <s v="Frecuentemente (1 o 2 veces por semana)"/>
    <s v="Seguiré usando los servicios de la biblioteca con la misma frecuencia que expuse en la pregunta anterior|Procuraré buscar la información que necesito fuera de la biblioteca"/>
    <x v="14"/>
    <s v="Biblioteca Maria Zambrano (Filología / Derecho)"/>
    <m/>
    <m/>
    <m/>
    <m/>
    <m/>
    <m/>
    <m/>
    <s v="No"/>
    <s v="Sí"/>
    <n v="3"/>
    <n v="1"/>
    <n v="2"/>
    <n v="3"/>
    <n v="5"/>
    <n v="5"/>
    <n v="5"/>
    <n v="3"/>
    <n v="4"/>
    <n v="4"/>
    <m/>
    <n v="3"/>
    <n v="5"/>
    <n v="5"/>
    <n v="4"/>
    <n v="4"/>
    <s v="Sí"/>
    <n v="5"/>
    <n v="2"/>
    <s v="Twitter|Facebook|Youtube|Instagram"/>
    <m/>
    <m/>
    <m/>
    <m/>
    <m/>
    <m/>
    <m/>
    <s v="No"/>
    <s v="No"/>
    <m/>
    <n v="5"/>
    <n v="5"/>
    <s v="4, satisfecho"/>
    <s v="Igual"/>
    <m/>
  </r>
  <r>
    <m/>
    <m/>
    <s v="Ciencias Sociales"/>
    <d v="2020-05-19T13:44:00"/>
    <s v="Grado y doble grado"/>
    <x v="10"/>
    <s v="De vez en cuando (1 o 2 veces al mes)"/>
    <s v="Solo en época de exámenes"/>
    <s v="Seguiré usando los servicios de la biblioteca con la misma frecuencia que expuse en la pregunta anterior"/>
    <x v="8"/>
    <s v="Biblioteca Maria Zambrano (Filología / Derecho)"/>
    <s v="Biblioteca Maria Zambrano (Filología / Derecho)"/>
    <m/>
    <m/>
    <m/>
    <m/>
    <m/>
    <m/>
    <s v="No"/>
    <s v="No"/>
    <n v="1"/>
    <n v="3"/>
    <n v="2"/>
    <n v="4"/>
    <n v="5"/>
    <n v="4"/>
    <n v="4"/>
    <n v="5"/>
    <n v="2"/>
    <n v="2"/>
    <m/>
    <n v="2"/>
    <n v="3"/>
    <n v="4"/>
    <n v="3"/>
    <n v="3"/>
    <s v="No"/>
    <n v="3"/>
    <n v="2"/>
    <s v="Twitter|Youtube|Instagram"/>
    <m/>
    <m/>
    <m/>
    <m/>
    <m/>
    <m/>
    <m/>
    <s v="No"/>
    <s v="No"/>
    <m/>
    <n v="2"/>
    <n v="2"/>
    <s v="4, satisfecho"/>
    <s v="Mejorado"/>
    <s v="Mi sugerencia es que se haga más publicidad de los cursos que ofrece la biblioteca."/>
  </r>
  <r>
    <m/>
    <m/>
    <s v="Humanidades"/>
    <d v="2020-05-19T13:43:00"/>
    <s v="Doctorado"/>
    <x v="2"/>
    <s v="De vez en cuando (1 o 2 veces al mes)"/>
    <s v="Frecuentemente (1 o 2 veces por semana)"/>
    <s v="Tengo que ir necesariamente para consultar los documentos que están ubicados en la biblioteca"/>
    <x v="2"/>
    <s v="F. Psicología"/>
    <m/>
    <m/>
    <m/>
    <m/>
    <m/>
    <m/>
    <m/>
    <s v="Sí"/>
    <s v="Sí"/>
    <n v="2"/>
    <n v="5"/>
    <n v="5"/>
    <n v="4"/>
    <n v="5"/>
    <n v="5"/>
    <m/>
    <n v="5"/>
    <n v="5"/>
    <n v="4"/>
    <m/>
    <n v="5"/>
    <n v="5"/>
    <n v="4"/>
    <m/>
    <n v="5"/>
    <s v="Sí"/>
    <n v="5"/>
    <n v="5"/>
    <s v="Facebook|LinkedIn"/>
    <m/>
    <m/>
    <m/>
    <m/>
    <m/>
    <m/>
    <m/>
    <s v="Sí"/>
    <s v="Sí"/>
    <s v="Muy útil"/>
    <n v="5"/>
    <n v="5"/>
    <s v="5, muy satisfecho"/>
    <s v="Mejorado"/>
    <m/>
  </r>
  <r>
    <m/>
    <m/>
    <s v="Humanidades"/>
    <d v="2020-05-19T13:43:00"/>
    <s v="Máster"/>
    <x v="2"/>
    <s v="Frecuentemente (1 o 2 veces por semana)"/>
    <s v="De vez en cuando (1 o 2 veces al mes)"/>
    <s v="Creo que voy a acudir con menos frecuencia a la biblioteca y usaré más la biblioteca virtual"/>
    <x v="2"/>
    <s v="Biblioteca Histórica"/>
    <m/>
    <s v="A la de mi municipio"/>
    <m/>
    <m/>
    <m/>
    <m/>
    <m/>
    <s v="Sí"/>
    <s v="Sí"/>
    <n v="3"/>
    <n v="3"/>
    <n v="3"/>
    <n v="2"/>
    <n v="5"/>
    <n v="3"/>
    <n v="5"/>
    <n v="2"/>
    <n v="5"/>
    <n v="5"/>
    <m/>
    <n v="4"/>
    <n v="5"/>
    <n v="4"/>
    <n v="5"/>
    <n v="4"/>
    <s v="No"/>
    <n v="5"/>
    <n v="4"/>
    <s v="Youtube|Instagram"/>
    <m/>
    <m/>
    <m/>
    <m/>
    <m/>
    <m/>
    <m/>
    <s v="Sí"/>
    <s v="No"/>
    <m/>
    <n v="5"/>
    <n v="5"/>
    <s v="4, satisfecho"/>
    <s v="Mejorado"/>
    <m/>
  </r>
  <r>
    <m/>
    <m/>
    <s v="Ciencias Experimentales"/>
    <d v="2020-05-19T13:43:00"/>
    <s v="Grado y doble grado"/>
    <x v="16"/>
    <s v="Frecuentemente (1 o 2 veces por semana)"/>
    <s v="Nunca"/>
    <s v="Seguiré usando los servicios de la biblioteca con la misma frecuencia que expuse en la pregunta anterior"/>
    <x v="17"/>
    <m/>
    <m/>
    <m/>
    <m/>
    <m/>
    <m/>
    <m/>
    <m/>
    <s v="No"/>
    <s v="Sí"/>
    <n v="2"/>
    <n v="1"/>
    <n v="1"/>
    <n v="3"/>
    <n v="5"/>
    <n v="5"/>
    <n v="5"/>
    <n v="4"/>
    <n v="4"/>
    <n v="5"/>
    <m/>
    <n v="5"/>
    <n v="5"/>
    <n v="4"/>
    <n v="5"/>
    <n v="5"/>
    <s v="Sí"/>
    <n v="5"/>
    <n v="5"/>
    <s v="No uso ninguna red social"/>
    <m/>
    <m/>
    <m/>
    <m/>
    <m/>
    <m/>
    <m/>
    <s v="No"/>
    <s v="No"/>
    <m/>
    <n v="5"/>
    <n v="5"/>
    <s v="5, muy satisfecho"/>
    <s v="Mejorado"/>
    <m/>
  </r>
  <r>
    <m/>
    <m/>
    <s v="Ciencias Sociales"/>
    <d v="2020-05-19T13:43:00"/>
    <s v="Máster"/>
    <x v="13"/>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8"/>
    <s v="F. Ciencias de la Información"/>
    <s v="F. Filología (Clásicas o General)"/>
    <m/>
    <m/>
    <m/>
    <m/>
    <m/>
    <m/>
    <s v="Sí"/>
    <s v="Sí"/>
    <n v="5"/>
    <n v="3"/>
    <n v="4"/>
    <n v="5"/>
    <n v="4"/>
    <n v="4"/>
    <n v="3"/>
    <n v="3"/>
    <n v="3"/>
    <n v="3"/>
    <m/>
    <n v="3"/>
    <n v="3"/>
    <n v="4"/>
    <n v="4"/>
    <n v="4"/>
    <s v="No"/>
    <n v="3"/>
    <n v="2"/>
    <s v="Instagram"/>
    <m/>
    <m/>
    <m/>
    <m/>
    <m/>
    <m/>
    <m/>
    <s v="No"/>
    <s v="No"/>
    <m/>
    <n v="3"/>
    <n v="3"/>
    <s v="4, satisfecho"/>
    <s v="Igual"/>
    <m/>
  </r>
  <r>
    <m/>
    <m/>
    <s v="Ciencias Sociales"/>
    <d v="2020-05-19T13:43:00"/>
    <s v="Grado y doble grado"/>
    <x v="24"/>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25"/>
    <s v="F. Ciencias Políticas y Sociología"/>
    <m/>
    <m/>
    <m/>
    <m/>
    <m/>
    <m/>
    <m/>
    <s v="Sí"/>
    <s v="Sí"/>
    <n v="5"/>
    <n v="2"/>
    <n v="3"/>
    <n v="1"/>
    <n v="4"/>
    <n v="5"/>
    <n v="5"/>
    <n v="4"/>
    <n v="3"/>
    <n v="3"/>
    <m/>
    <n v="4"/>
    <n v="5"/>
    <n v="3"/>
    <n v="3"/>
    <n v="3"/>
    <s v="No"/>
    <n v="3"/>
    <n v="3"/>
    <s v="Twitter|Facebook|Youtube|Instagram"/>
    <m/>
    <m/>
    <m/>
    <m/>
    <m/>
    <m/>
    <m/>
    <s v="Sí"/>
    <s v="No"/>
    <m/>
    <n v="4"/>
    <n v="5"/>
    <s v="4, satisfecho"/>
    <s v="Mejorado"/>
    <m/>
  </r>
  <r>
    <m/>
    <m/>
    <s v="Ciencias Experimentales"/>
    <d v="2020-05-19T13:43:00"/>
    <s v="Grado y doble grado"/>
    <x v="16"/>
    <s v="Frecuentemente (1 o 2 veces por semana)"/>
    <s v="Nunca"/>
    <s v="Seguiré usando los servicios de la biblioteca con la misma frecuencia que expuse en la pregunta anterior"/>
    <x v="17"/>
    <m/>
    <m/>
    <m/>
    <m/>
    <m/>
    <m/>
    <m/>
    <m/>
    <s v="No"/>
    <s v="No"/>
    <n v="2"/>
    <n v="1"/>
    <n v="2"/>
    <n v="4"/>
    <n v="5"/>
    <n v="5"/>
    <n v="5"/>
    <n v="2"/>
    <n v="4"/>
    <n v="4"/>
    <m/>
    <n v="3"/>
    <n v="4"/>
    <n v="2"/>
    <n v="3"/>
    <n v="4"/>
    <s v="No"/>
    <n v="3"/>
    <n v="3"/>
    <s v="Twitter|Facebook|Youtube|Instagram"/>
    <m/>
    <m/>
    <m/>
    <m/>
    <m/>
    <m/>
    <m/>
    <s v="Sí"/>
    <s v="No"/>
    <m/>
    <n v="5"/>
    <n v="5"/>
    <s v="5, muy satisfecho"/>
    <s v="Mejorado"/>
    <m/>
  </r>
  <r>
    <m/>
    <m/>
    <s v="Humanidades"/>
    <d v="2020-05-19T13:43:00"/>
    <s v="Grado y doble grado"/>
    <x v="2"/>
    <s v="Solo en época de exámenes"/>
    <s v="Nunca"/>
    <s v="Procuraré buscar la información que necesito fuera de la biblioteca"/>
    <x v="2"/>
    <s v="Biblioteca Maria Zambrano (Filología / Derecho)"/>
    <m/>
    <s v="CRAI, Alcalá de Henares"/>
    <m/>
    <m/>
    <m/>
    <m/>
    <m/>
    <s v="No"/>
    <s v="Sí"/>
    <n v="4"/>
    <n v="1"/>
    <n v="1"/>
    <n v="1"/>
    <n v="5"/>
    <n v="5"/>
    <n v="5"/>
    <n v="4"/>
    <n v="3"/>
    <n v="3"/>
    <m/>
    <n v="3"/>
    <n v="3"/>
    <n v="2"/>
    <n v="2"/>
    <n v="3"/>
    <s v="No"/>
    <n v="3"/>
    <n v="2"/>
    <s v="Twitter|Instagram"/>
    <m/>
    <m/>
    <m/>
    <m/>
    <m/>
    <m/>
    <m/>
    <s v="No"/>
    <s v="No"/>
    <m/>
    <n v="3"/>
    <n v="3"/>
    <s v="3, normal"/>
    <s v="Igual"/>
    <m/>
  </r>
  <r>
    <m/>
    <m/>
    <s v="Ciencias Sociales"/>
    <d v="2020-05-19T13:42:00"/>
    <s v="Grado y doble grado"/>
    <x v="13"/>
    <s v="Solo en época de exámenes"/>
    <s v="Nunca"/>
    <s v="Seguiré usando los servicios de la biblioteca con la misma frecuencia que expuse en la pregunta anterior"/>
    <x v="16"/>
    <m/>
    <m/>
    <m/>
    <m/>
    <m/>
    <m/>
    <m/>
    <m/>
    <s v="No"/>
    <s v="Sí"/>
    <n v="5"/>
    <n v="2"/>
    <n v="1"/>
    <n v="5"/>
    <n v="5"/>
    <n v="5"/>
    <n v="5"/>
    <n v="5"/>
    <n v="5"/>
    <n v="4"/>
    <m/>
    <n v="5"/>
    <n v="5"/>
    <n v="5"/>
    <n v="5"/>
    <n v="5"/>
    <s v="No"/>
    <n v="5"/>
    <n v="3"/>
    <s v="Twitter|Youtube|Instagram"/>
    <m/>
    <m/>
    <m/>
    <m/>
    <m/>
    <m/>
    <m/>
    <s v="No"/>
    <s v="No"/>
    <m/>
    <n v="4"/>
    <n v="4"/>
    <s v="5, muy satisfecho"/>
    <s v="Mejorado"/>
    <m/>
  </r>
  <r>
    <m/>
    <m/>
    <s v="Ciencias de la Salud"/>
    <d v="2020-05-19T13:42:00"/>
    <s v="Grado y doble grado"/>
    <x v="9"/>
    <s v="Frecuentemente (1 o 2 veces por semana)"/>
    <s v="De vez en cuando (1 o 2 veces al mes)"/>
    <s v="Creo que voy a acudir con menos frecuencia a la biblioteca y usaré más la biblioteca virtual"/>
    <x v="11"/>
    <s v="F. Medicina"/>
    <s v="Biblioteca Maria Zambrano (Filología / Derecho)"/>
    <m/>
    <m/>
    <m/>
    <m/>
    <m/>
    <m/>
    <s v="No"/>
    <s v="No"/>
    <n v="1"/>
    <n v="1"/>
    <n v="3"/>
    <n v="1"/>
    <n v="4"/>
    <n v="3"/>
    <n v="4"/>
    <n v="2"/>
    <n v="3"/>
    <n v="3"/>
    <m/>
    <n v="3"/>
    <n v="3"/>
    <n v="3"/>
    <n v="3"/>
    <n v="3"/>
    <s v="No"/>
    <n v="3"/>
    <n v="3"/>
    <s v="Youtube|Instagram"/>
    <m/>
    <m/>
    <m/>
    <m/>
    <m/>
    <m/>
    <m/>
    <s v="No"/>
    <s v="No"/>
    <m/>
    <n v="4"/>
    <n v="4"/>
    <s v="4, satisfecho"/>
    <s v="Mejorado"/>
    <m/>
  </r>
  <r>
    <m/>
    <m/>
    <s v="Ciencias Experimentales"/>
    <d v="2020-05-19T13:42:00"/>
    <s v="Grado y doble grado"/>
    <x v="19"/>
    <s v="Solo en época de exámenes"/>
    <s v="Nunca"/>
    <s v="Tengo que ir necesariamente para consultar los documentos que están ubicados en la biblioteca"/>
    <x v="8"/>
    <s v="F. Ciencias Biológicas"/>
    <s v="F. Ciencias Matemáticas"/>
    <m/>
    <m/>
    <m/>
    <m/>
    <m/>
    <m/>
    <s v="Sí"/>
    <s v="Sí"/>
    <n v="4"/>
    <n v="1"/>
    <n v="1"/>
    <n v="1"/>
    <n v="4"/>
    <n v="4"/>
    <n v="4"/>
    <n v="1"/>
    <n v="4"/>
    <n v="5"/>
    <m/>
    <n v="3"/>
    <n v="4"/>
    <n v="3"/>
    <n v="3"/>
    <n v="4"/>
    <s v="No"/>
    <n v="4"/>
    <n v="3"/>
    <s v="Twitter|Instagram"/>
    <m/>
    <m/>
    <m/>
    <m/>
    <m/>
    <m/>
    <m/>
    <s v="No"/>
    <s v="No"/>
    <m/>
    <n v="5"/>
    <n v="5"/>
    <s v="5, muy satisfecho"/>
    <s v="Mejorado"/>
    <m/>
  </r>
  <r>
    <m/>
    <m/>
    <s v="Humanidades"/>
    <d v="2020-05-19T13:42:00"/>
    <s v="Máster"/>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8"/>
    <s v="F. Filología (Clásicas o General)"/>
    <s v="F. Ciencias de la Documentación"/>
    <m/>
    <m/>
    <m/>
    <m/>
    <m/>
    <m/>
    <s v="Sí"/>
    <s v="Sí"/>
    <n v="4"/>
    <n v="3"/>
    <n v="2"/>
    <n v="3"/>
    <n v="5"/>
    <n v="4"/>
    <n v="4"/>
    <n v="5"/>
    <n v="2"/>
    <n v="4"/>
    <m/>
    <n v="4"/>
    <n v="4"/>
    <n v="3"/>
    <n v="4"/>
    <n v="3"/>
    <s v="Sí"/>
    <n v="4"/>
    <n v="1"/>
    <s v="No uso ninguna red social"/>
    <m/>
    <m/>
    <m/>
    <m/>
    <m/>
    <m/>
    <m/>
    <s v="Sí"/>
    <s v="No"/>
    <m/>
    <n v="5"/>
    <n v="5"/>
    <s v="5, muy satisfecho"/>
    <s v="Mejorado"/>
    <m/>
  </r>
  <r>
    <m/>
    <m/>
    <s v="Ciencias de la Salud"/>
    <d v="2020-05-19T13:42:00"/>
    <s v="Grado y doble grado"/>
    <x v="9"/>
    <s v="Muy frecuentemente (3 o más veces por semana)"/>
    <s v="Nunca"/>
    <s v="Seguiré usando los servicios de la biblioteca con la misma frecuencia que expuse en la pregunta anterior"/>
    <x v="4"/>
    <s v="Biblioteca Maria Zambrano (Filología / Derecho)"/>
    <s v="F. Farmacia"/>
    <m/>
    <m/>
    <m/>
    <m/>
    <m/>
    <m/>
    <s v="No"/>
    <s v="Sí"/>
    <n v="3"/>
    <n v="1"/>
    <n v="1"/>
    <n v="1"/>
    <n v="4"/>
    <n v="4"/>
    <n v="5"/>
    <n v="5"/>
    <n v="3"/>
    <n v="3"/>
    <m/>
    <n v="4"/>
    <n v="4"/>
    <n v="4"/>
    <n v="4"/>
    <n v="4"/>
    <s v="No"/>
    <n v="4"/>
    <n v="1"/>
    <s v="No uso ninguna red social"/>
    <m/>
    <m/>
    <m/>
    <m/>
    <m/>
    <m/>
    <m/>
    <s v="No"/>
    <s v="No"/>
    <m/>
    <n v="4"/>
    <n v="5"/>
    <s v="3, normal"/>
    <s v="Igual"/>
    <m/>
  </r>
  <r>
    <m/>
    <m/>
    <s v="Ciencias Sociales"/>
    <d v="2020-05-19T13:42: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x v="9"/>
    <s v="F. Ciencias Económicas y Empresariales"/>
    <s v="F. Psicología"/>
    <m/>
    <m/>
    <m/>
    <m/>
    <m/>
    <m/>
    <s v="Sí"/>
    <s v="Sí"/>
    <n v="3"/>
    <n v="1"/>
    <n v="3"/>
    <n v="3"/>
    <n v="2"/>
    <n v="4"/>
    <n v="3"/>
    <n v="2"/>
    <n v="2"/>
    <n v="3"/>
    <m/>
    <n v="4"/>
    <n v="3"/>
    <n v="3"/>
    <n v="2"/>
    <n v="3"/>
    <s v="Sí"/>
    <n v="3"/>
    <n v="3"/>
    <s v="Youtube|Instagram"/>
    <m/>
    <m/>
    <m/>
    <m/>
    <m/>
    <m/>
    <m/>
    <s v="No"/>
    <s v="No"/>
    <m/>
    <n v="3"/>
    <n v="3"/>
    <s v="3, normal"/>
    <s v="Igual"/>
    <m/>
  </r>
  <r>
    <m/>
    <m/>
    <s v="Ciencias Experimentales"/>
    <d v="2020-05-19T13:42:00"/>
    <s v="Grado y doble grado"/>
    <x v="19"/>
    <s v="Frecuentemente (1 o 2 veces por semana)"/>
    <s v="De vez en cuando (1 o 2 veces al mes)"/>
    <s v="Seguiré usando los servicios de la biblioteca con la misma frecuencia que expuse en la pregunta anterior"/>
    <x v="19"/>
    <s v="F. Ciencias Matemáticas"/>
    <s v="Biblioteca Maria Zambrano (Filología / Derecho)"/>
    <m/>
    <m/>
    <m/>
    <m/>
    <m/>
    <m/>
    <s v="Sí"/>
    <s v="Sí"/>
    <n v="5"/>
    <n v="1"/>
    <n v="1"/>
    <n v="1"/>
    <n v="5"/>
    <n v="5"/>
    <n v="5"/>
    <n v="1"/>
    <n v="3"/>
    <n v="2"/>
    <m/>
    <n v="4"/>
    <n v="5"/>
    <n v="5"/>
    <n v="3"/>
    <n v="2"/>
    <s v="No"/>
    <n v="4"/>
    <n v="2"/>
    <s v="Youtube"/>
    <m/>
    <m/>
    <m/>
    <m/>
    <m/>
    <m/>
    <m/>
    <s v="Sí"/>
    <s v="No"/>
    <m/>
    <n v="5"/>
    <n v="5"/>
    <s v="4, satisfecho"/>
    <s v="Igual"/>
    <m/>
  </r>
  <r>
    <m/>
    <m/>
    <s v="Ciencias de la Salud"/>
    <d v="2020-05-19T13:42:00"/>
    <s v="Grado y doble grado"/>
    <x v="12"/>
    <s v="De vez en cuando (1 o 2 veces al mes)"/>
    <s v="Frecuentemente (1 o 2 veces por semana)"/>
    <s v="Procuraré buscar la información que necesito fuera de la biblioteca"/>
    <x v="24"/>
    <m/>
    <m/>
    <m/>
    <m/>
    <m/>
    <m/>
    <m/>
    <m/>
    <s v="No"/>
    <s v="Sí"/>
    <n v="2"/>
    <n v="3"/>
    <n v="2"/>
    <n v="4"/>
    <n v="5"/>
    <n v="5"/>
    <n v="5"/>
    <n v="2"/>
    <n v="3"/>
    <n v="4"/>
    <m/>
    <n v="3"/>
    <n v="4"/>
    <n v="4"/>
    <n v="3"/>
    <n v="3"/>
    <s v="Sí"/>
    <n v="3"/>
    <n v="2"/>
    <s v="Youtube|Instagram"/>
    <m/>
    <m/>
    <m/>
    <m/>
    <m/>
    <m/>
    <m/>
    <s v="Sí"/>
    <s v="No"/>
    <m/>
    <n v="4"/>
    <n v="4"/>
    <s v="3, normal"/>
    <s v="Mejorado"/>
    <m/>
  </r>
  <r>
    <m/>
    <m/>
    <s v="Humanidades"/>
    <d v="2020-05-19T13:41:00"/>
    <s v="Grado y doble grado"/>
    <x v="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3"/>
    <s v="Biblioteca Maria Zambrano (Filología / Derecho)"/>
    <s v="F. Ciencias de la Información"/>
    <m/>
    <m/>
    <m/>
    <m/>
    <m/>
    <m/>
    <s v="Sí"/>
    <s v="Sí"/>
    <n v="5"/>
    <n v="3"/>
    <n v="2"/>
    <n v="5"/>
    <n v="5"/>
    <n v="2"/>
    <n v="5"/>
    <n v="1"/>
    <n v="2"/>
    <n v="4"/>
    <m/>
    <n v="4"/>
    <n v="5"/>
    <n v="5"/>
    <n v="5"/>
    <n v="5"/>
    <s v="No"/>
    <n v="1"/>
    <n v="4"/>
    <s v="Youtube|Instagram"/>
    <m/>
    <m/>
    <m/>
    <m/>
    <m/>
    <m/>
    <m/>
    <s v="Sí"/>
    <s v="Sí"/>
    <s v="Poco útil"/>
    <n v="5"/>
    <n v="5"/>
    <s v="4, satisfecho"/>
    <s v="Mejorado"/>
    <s v="En la Biblioteca de la Facultad de Bellas Artes faltan libros y otros están muy viejos y/o pintarrajeados."/>
  </r>
  <r>
    <m/>
    <m/>
    <s v="Ciencias Experimentales"/>
    <d v="2020-05-19T13:41:00"/>
    <s v="Máster"/>
    <x v="14"/>
    <s v="Frecuentemente (1 o 2 veces por semana)"/>
    <s v="De vez en cuando (1 o 2 veces al mes)"/>
    <s v="Creo que voy a acudir con menos frecuencia a la biblioteca y usaré más la biblioteca virtual"/>
    <x v="1"/>
    <s v="F. Ciencias Biológicas"/>
    <s v="Biblioteca Maria Zambrano (Filología / Derecho)"/>
    <m/>
    <m/>
    <m/>
    <m/>
    <m/>
    <m/>
    <s v="No"/>
    <s v="No"/>
    <n v="2"/>
    <n v="1"/>
    <n v="2"/>
    <n v="2"/>
    <n v="4"/>
    <n v="4"/>
    <n v="4"/>
    <n v="1"/>
    <n v="3"/>
    <n v="3"/>
    <m/>
    <n v="3"/>
    <n v="3"/>
    <n v="3"/>
    <n v="3"/>
    <n v="3"/>
    <s v="No"/>
    <n v="3"/>
    <n v="3"/>
    <s v="Facebook|Youtube|Instagram"/>
    <m/>
    <m/>
    <m/>
    <m/>
    <m/>
    <m/>
    <m/>
    <s v="No"/>
    <s v="No"/>
    <m/>
    <n v="5"/>
    <n v="4"/>
    <s v="4, satisfecho"/>
    <s v="Igual"/>
    <m/>
  </r>
  <r>
    <m/>
    <m/>
    <s v="Ciencias Sociales"/>
    <d v="2020-05-19T13:40:00"/>
    <s v="Grado y doble grado"/>
    <x v="10"/>
    <s v="De vez en cuando (1 o 2 veces al mes)"/>
    <s v="Frecuentemente (1 o 2 veces por semana)"/>
    <s v="Creo que voy a acudir con menos frecuencia a la biblioteca y usaré más la biblioteca virtual"/>
    <x v="8"/>
    <s v="F. Geografía e Historia"/>
    <m/>
    <m/>
    <m/>
    <m/>
    <m/>
    <m/>
    <m/>
    <s v="No"/>
    <s v="No"/>
    <n v="3"/>
    <n v="1"/>
    <n v="1"/>
    <n v="4"/>
    <n v="4"/>
    <n v="1"/>
    <n v="4"/>
    <n v="1"/>
    <n v="4"/>
    <n v="4"/>
    <m/>
    <n v="2"/>
    <n v="4"/>
    <n v="4"/>
    <n v="4"/>
    <n v="4"/>
    <s v="Sí"/>
    <n v="3"/>
    <n v="1"/>
    <s v="Instagram"/>
    <m/>
    <m/>
    <m/>
    <m/>
    <m/>
    <m/>
    <m/>
    <s v="Sí"/>
    <s v="Sí"/>
    <s v="Útil"/>
    <n v="5"/>
    <n v="5"/>
    <s v="4, satisfecho"/>
    <s v="Mejorado"/>
    <m/>
  </r>
  <r>
    <m/>
    <m/>
    <s v="Ciencias Sociales"/>
    <d v="2020-05-19T13:40:00"/>
    <s v="Grado y doble grado"/>
    <x v="1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3"/>
    <s v="Biblioteca Maria Zambrano (Filología / Derecho)"/>
    <s v="F. Psicología"/>
    <m/>
    <m/>
    <m/>
    <m/>
    <m/>
    <m/>
    <s v="Sí"/>
    <s v="Sí"/>
    <n v="4"/>
    <n v="1"/>
    <n v="3"/>
    <n v="4"/>
    <n v="4"/>
    <n v="4"/>
    <n v="3"/>
    <n v="2"/>
    <n v="4"/>
    <n v="3"/>
    <m/>
    <n v="4"/>
    <n v="3"/>
    <n v="3"/>
    <n v="3"/>
    <n v="4"/>
    <s v="No"/>
    <n v="4"/>
    <n v="4"/>
    <s v="Twitter|Youtube|Instagram"/>
    <m/>
    <m/>
    <m/>
    <m/>
    <m/>
    <m/>
    <m/>
    <s v="No"/>
    <s v="No"/>
    <m/>
    <n v="5"/>
    <n v="5"/>
    <s v="4, satisfecho"/>
    <s v="Igual"/>
    <m/>
  </r>
  <r>
    <m/>
    <m/>
    <s v="Ciencias de la Salud"/>
    <d v="2020-05-19T13:40:00"/>
    <s v="Grado y doble grado"/>
    <x v="4"/>
    <s v="Nunca"/>
    <s v="Nunca"/>
    <s v="Procuraré buscar la información que necesito fuera de la biblioteca"/>
    <x v="24"/>
    <m/>
    <m/>
    <m/>
    <m/>
    <m/>
    <m/>
    <m/>
    <m/>
    <s v="No"/>
    <s v="No"/>
    <n v="1"/>
    <n v="1"/>
    <n v="1"/>
    <n v="3"/>
    <n v="5"/>
    <n v="3"/>
    <n v="5"/>
    <n v="2"/>
    <n v="3"/>
    <n v="4"/>
    <m/>
    <n v="2"/>
    <n v="3"/>
    <m/>
    <m/>
    <m/>
    <s v="Sí"/>
    <n v="4"/>
    <n v="2"/>
    <s v="Youtube|Instagram"/>
    <m/>
    <m/>
    <m/>
    <m/>
    <m/>
    <m/>
    <m/>
    <s v="No"/>
    <s v="Sí"/>
    <s v="Útil"/>
    <m/>
    <m/>
    <s v="3, normal"/>
    <m/>
    <m/>
  </r>
  <r>
    <m/>
    <m/>
    <s v="Ciencias de la Salud"/>
    <d v="2020-05-19T13:40:00"/>
    <s v="Grado y doble grado"/>
    <x v="23"/>
    <s v="Solo en época de exámenes"/>
    <s v="De vez en cuando (1 o 2 veces al mes)"/>
    <s v="Seguiré usando los servicios de la biblioteca con la misma frecuencia que expuse en la pregunta anterior"/>
    <x v="8"/>
    <s v="F. Geografía e Historia"/>
    <s v="F. Veterinaria"/>
    <m/>
    <m/>
    <m/>
    <m/>
    <m/>
    <m/>
    <s v="No"/>
    <s v="Sí"/>
    <n v="2"/>
    <n v="1"/>
    <n v="1"/>
    <n v="2"/>
    <n v="5"/>
    <n v="2"/>
    <n v="5"/>
    <n v="1"/>
    <n v="4"/>
    <n v="5"/>
    <m/>
    <n v="4"/>
    <n v="5"/>
    <n v="3"/>
    <n v="5"/>
    <n v="4"/>
    <s v="Sí"/>
    <n v="5"/>
    <n v="5"/>
    <s v="Twitter|Facebook|Youtube|Instagram"/>
    <m/>
    <m/>
    <m/>
    <m/>
    <m/>
    <m/>
    <m/>
    <s v="Sí"/>
    <s v="Sí"/>
    <s v="Muy útil"/>
    <n v="5"/>
    <n v="5"/>
    <s v="5, muy satisfecho"/>
    <s v="Mejorado"/>
    <m/>
  </r>
  <r>
    <m/>
    <m/>
    <s v="Ciencias Experimentales"/>
    <d v="2020-05-19T13:40:00"/>
    <s v="Grado y doble grado"/>
    <x v="19"/>
    <s v="Muy frecuentemente (3 o más veces por semana)"/>
    <s v="Nunca"/>
    <s v="Seguiré usando los servicios de la biblioteca con la misma frecuencia que expuse en la pregunta anterior"/>
    <x v="19"/>
    <s v="F. Ciencias Matemáticas"/>
    <m/>
    <s v="Biblioteca Lope de Vega de Tres Cantos"/>
    <m/>
    <m/>
    <m/>
    <m/>
    <m/>
    <s v="Sí"/>
    <s v="Sí"/>
    <n v="3"/>
    <n v="1"/>
    <n v="1"/>
    <n v="3"/>
    <n v="5"/>
    <n v="3"/>
    <n v="5"/>
    <n v="1"/>
    <n v="4"/>
    <n v="4"/>
    <m/>
    <n v="3"/>
    <n v="4"/>
    <n v="4"/>
    <n v="4"/>
    <n v="3"/>
    <s v="No"/>
    <n v="4"/>
    <n v="4"/>
    <s v="Twitter|Instagram"/>
    <m/>
    <m/>
    <m/>
    <m/>
    <m/>
    <m/>
    <m/>
    <s v="Sí"/>
    <s v="No"/>
    <m/>
    <n v="5"/>
    <n v="4"/>
    <s v="4, satisfecho"/>
    <s v="Igual"/>
    <s v="Regular la temperatura de la biblioteca de Matemáticas"/>
  </r>
  <r>
    <m/>
    <m/>
    <s v="Ciencias Sociales"/>
    <d v="2020-05-19T13:40:00"/>
    <s v="Grado y doble grado"/>
    <x v="13"/>
    <s v="De vez en cuando (1 o 2 veces al mes)"/>
    <s v="De vez en cuando (1 o 2 veces al mes)"/>
    <s v="Seguiré usando los servicios de la biblioteca con la misma frecuencia que expuse en la pregunta anterior"/>
    <x v="16"/>
    <s v="Biblioteca Maria Zambrano (Filología / Derecho)"/>
    <s v="F. Farmacia"/>
    <m/>
    <m/>
    <m/>
    <m/>
    <m/>
    <m/>
    <s v="No"/>
    <s v="Sí"/>
    <n v="2"/>
    <n v="1"/>
    <n v="3"/>
    <n v="5"/>
    <n v="5"/>
    <n v="5"/>
    <n v="5"/>
    <n v="1"/>
    <n v="5"/>
    <n v="5"/>
    <m/>
    <n v="5"/>
    <n v="5"/>
    <n v="5"/>
    <n v="5"/>
    <n v="5"/>
    <s v="No"/>
    <n v="4"/>
    <n v="4"/>
    <s v="Twitter"/>
    <m/>
    <m/>
    <m/>
    <m/>
    <m/>
    <m/>
    <m/>
    <s v="No"/>
    <s v="No"/>
    <m/>
    <n v="4"/>
    <n v="3"/>
    <s v="4, satisfecho"/>
    <s v="Mejorado mucho"/>
    <m/>
  </r>
  <r>
    <m/>
    <m/>
    <s v="Humanidades"/>
    <d v="2020-05-19T13:40:00"/>
    <s v="Grado y doble grado"/>
    <x v="3"/>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3"/>
    <s v="Biblioteca Maria Zambrano (Filología / Derecho)"/>
    <s v="F. Geografía e Historia"/>
    <m/>
    <m/>
    <m/>
    <m/>
    <m/>
    <m/>
    <s v="Sí"/>
    <s v="Sí"/>
    <n v="5"/>
    <n v="1"/>
    <n v="3"/>
    <n v="4"/>
    <n v="2"/>
    <n v="5"/>
    <n v="1"/>
    <n v="2"/>
    <n v="3"/>
    <n v="4"/>
    <m/>
    <n v="3"/>
    <n v="4"/>
    <n v="4"/>
    <n v="3"/>
    <n v="3"/>
    <s v="Sí"/>
    <n v="2"/>
    <n v="2"/>
    <s v="Instagram|Reddit"/>
    <m/>
    <m/>
    <m/>
    <m/>
    <m/>
    <m/>
    <m/>
    <s v="Sí"/>
    <s v="No"/>
    <m/>
    <n v="4"/>
    <n v="4"/>
    <s v="3, normal"/>
    <s v="Igual"/>
    <s v="A mi la biblioteca de la Facultad de Bellas Artes me ha brindado un servicio excelente estos años, sin embargo, y sobre todo este ultimo curso, he notado que no se respetaba el silencio en la sala por parte del personal bibliotecario. Es algo que puede distraer mucho, y a gente como yo que necesita un espacio tranquilo y en silencio, y por eso acude a bibliotecas, nos resulta muy molesto no poder estar en un ambiente silencioso. Por lo demás estoy contentísima de tener una biblioteca como la de la Facultad de Bellas Artes."/>
  </r>
  <r>
    <m/>
    <m/>
    <s v="Ciencias Experimentales"/>
    <d v="2020-05-19T13:40:00"/>
    <s v="Grado y doble grado"/>
    <x v="27"/>
    <s v="Frecuentemente (1 o 2 veces por semana)"/>
    <s v="De vez en cuando (1 o 2 veces al mes)"/>
    <s v="Seguiré usando los servicios de la biblioteca con la misma frecuencia que expuse en la pregunta anterior"/>
    <x v="8"/>
    <s v="F. Estudios Estadísticos"/>
    <m/>
    <m/>
    <m/>
    <m/>
    <m/>
    <m/>
    <m/>
    <s v="No"/>
    <s v="Sí"/>
    <n v="1"/>
    <n v="1"/>
    <n v="1"/>
    <n v="2"/>
    <n v="2"/>
    <n v="3"/>
    <n v="3"/>
    <n v="3"/>
    <n v="3"/>
    <n v="3"/>
    <m/>
    <n v="4"/>
    <n v="4"/>
    <n v="4"/>
    <n v="2"/>
    <n v="2"/>
    <s v="No"/>
    <n v="4"/>
    <n v="4"/>
    <s v="Twitter|Instagram"/>
    <m/>
    <m/>
    <m/>
    <m/>
    <m/>
    <m/>
    <m/>
    <s v="No"/>
    <s v="No"/>
    <m/>
    <n v="5"/>
    <n v="5"/>
    <s v="4, satisfecho"/>
    <s v="Mejorado"/>
    <m/>
  </r>
  <r>
    <m/>
    <m/>
    <s v="Ciencias de la Salud"/>
    <d v="2020-05-19T13:40:00"/>
    <s v="Grado y doble grado"/>
    <x v="9"/>
    <s v="De vez en cuando (1 o 2 veces al mes)"/>
    <s v="De vez en cuando (1 o 2 veces al mes)"/>
    <s v="Seguiré usando los servicios de la biblioteca con la misma frecuencia que expuse en la pregunta anterior"/>
    <x v="11"/>
    <s v="F. Odontología"/>
    <m/>
    <s v="Biblioteca Municipal La Chata"/>
    <m/>
    <m/>
    <m/>
    <m/>
    <m/>
    <s v="No"/>
    <s v="No"/>
    <n v="1"/>
    <n v="1"/>
    <n v="3"/>
    <n v="2"/>
    <n v="5"/>
    <n v="3"/>
    <n v="5"/>
    <n v="1"/>
    <n v="2"/>
    <n v="3"/>
    <m/>
    <n v="3"/>
    <n v="3"/>
    <n v="2"/>
    <n v="3"/>
    <n v="2"/>
    <s v="Sí"/>
    <n v="3"/>
    <n v="2"/>
    <s v="Twitter|Facebook|Youtube|Instagram"/>
    <m/>
    <m/>
    <m/>
    <m/>
    <m/>
    <m/>
    <m/>
    <s v="Sí"/>
    <s v="Sí"/>
    <s v="Normal"/>
    <n v="3"/>
    <n v="3"/>
    <s v="3, normal"/>
    <s v="Mejorado"/>
    <m/>
  </r>
  <r>
    <m/>
    <m/>
    <s v="Ciencias Sociales"/>
    <d v="2020-05-19T13:40:00"/>
    <s v="Grado y doble grado"/>
    <x v="13"/>
    <s v="Nunca"/>
    <s v="Nunca"/>
    <s v="Seguiré usando los servicios de la biblioteca con la misma frecuencia que expuse en la pregunta anterior"/>
    <x v="24"/>
    <m/>
    <m/>
    <m/>
    <m/>
    <m/>
    <m/>
    <m/>
    <m/>
    <s v="No"/>
    <s v="No"/>
    <n v="1"/>
    <n v="1"/>
    <n v="1"/>
    <n v="5"/>
    <n v="5"/>
    <n v="5"/>
    <n v="5"/>
    <n v="1"/>
    <n v="1"/>
    <n v="3"/>
    <m/>
    <m/>
    <m/>
    <m/>
    <m/>
    <m/>
    <m/>
    <m/>
    <m/>
    <s v="Twitter|Youtube|Instagram|Whatsapp"/>
    <m/>
    <m/>
    <m/>
    <m/>
    <m/>
    <m/>
    <m/>
    <s v="No"/>
    <s v="No"/>
    <m/>
    <m/>
    <m/>
    <m/>
    <m/>
    <m/>
  </r>
  <r>
    <m/>
    <m/>
    <s v="Humanidades"/>
    <d v="2020-05-19T13:39:00"/>
    <s v="Grado y doble grado"/>
    <x v="7"/>
    <s v="Frecuentemente (1 o 2 veces por semana)"/>
    <s v="Frecuentemente (1 o 2 veces por semana)"/>
    <s v="Creo que voy a acudir con menos frecuencia a la biblioteca y usaré más la biblioteca virtual|Procuraré buscar la información que necesito fuera de la biblioteca"/>
    <x v="14"/>
    <s v="Biblioteca Maria Zambrano (Filología / Derecho)"/>
    <s v="F. Filología (Clásicas o General)"/>
    <s v="Bibliotecas municipales y de la Comunidad de Madrid"/>
    <m/>
    <m/>
    <m/>
    <m/>
    <m/>
    <s v="Sí"/>
    <s v="Sí"/>
    <n v="5"/>
    <n v="3"/>
    <n v="3"/>
    <n v="4"/>
    <n v="5"/>
    <n v="5"/>
    <n v="4"/>
    <n v="5"/>
    <n v="1"/>
    <n v="3"/>
    <m/>
    <n v="2"/>
    <n v="1"/>
    <n v="3"/>
    <n v="1"/>
    <n v="3"/>
    <s v="No"/>
    <n v="3"/>
    <n v="2"/>
    <s v="Facebook|Youtube|Instagram"/>
    <m/>
    <m/>
    <m/>
    <m/>
    <m/>
    <m/>
    <m/>
    <s v="Sí"/>
    <s v="No"/>
    <m/>
    <n v="2"/>
    <n v="3"/>
    <s v="2, insatisfecho"/>
    <s v="Empeorado"/>
    <s v="Empatía por parte del personal y mejor trato al alumnado de prácticas"/>
  </r>
  <r>
    <m/>
    <m/>
    <s v="Ciencias de la Salud"/>
    <d v="2020-05-19T13:39:00"/>
    <s v="Máster"/>
    <x v="9"/>
    <s v="Frecuentemente (1 o 2 veces por semana)"/>
    <s v="De vez en cuando (1 o 2 veces al mes)"/>
    <s v="Seguiré usando los servicios de la biblioteca con la misma frecuencia que expuse en la pregunta anterior"/>
    <x v="20"/>
    <s v="F. Farmacia"/>
    <m/>
    <m/>
    <m/>
    <m/>
    <m/>
    <m/>
    <m/>
    <s v="No"/>
    <s v="No"/>
    <n v="2"/>
    <n v="2"/>
    <n v="2"/>
    <n v="1"/>
    <n v="4"/>
    <n v="5"/>
    <n v="1"/>
    <n v="1"/>
    <n v="4"/>
    <n v="4"/>
    <m/>
    <n v="4"/>
    <n v="5"/>
    <n v="4"/>
    <m/>
    <m/>
    <s v="Sí"/>
    <n v="4"/>
    <m/>
    <s v="Facebook|Youtube"/>
    <m/>
    <m/>
    <m/>
    <m/>
    <m/>
    <m/>
    <m/>
    <s v="Sí"/>
    <s v="Sí"/>
    <s v="Útil"/>
    <n v="5"/>
    <n v="5"/>
    <s v="5, muy satisfecho"/>
    <s v="Mejorado"/>
    <m/>
  </r>
  <r>
    <m/>
    <m/>
    <s v="Ciencias Sociales"/>
    <d v="2020-05-19T13:39:00"/>
    <s v="Grado y doble grado"/>
    <x v="21"/>
    <s v="De vez en cuando (1 o 2 veces al mes)"/>
    <s v="Solo en época de exámenes"/>
    <s v="Tengo que ir necesariamente para consultar los documentos que están ubicados en la biblioteca"/>
    <x v="21"/>
    <s v="Biblioteca Maria Zambrano (Filología / Derecho)"/>
    <m/>
    <m/>
    <m/>
    <m/>
    <m/>
    <m/>
    <m/>
    <s v="No"/>
    <s v="Sí"/>
    <n v="2"/>
    <n v="2"/>
    <n v="2"/>
    <n v="3"/>
    <n v="4"/>
    <n v="5"/>
    <n v="4"/>
    <n v="1"/>
    <n v="4"/>
    <n v="3"/>
    <m/>
    <n v="2"/>
    <n v="3"/>
    <n v="1"/>
    <n v="2"/>
    <n v="2"/>
    <s v="No"/>
    <n v="3"/>
    <n v="2"/>
    <s v="Twitter|Facebook|Youtube|Instagram"/>
    <m/>
    <m/>
    <m/>
    <m/>
    <m/>
    <m/>
    <m/>
    <s v="No"/>
    <s v="No"/>
    <m/>
    <n v="4"/>
    <n v="3"/>
    <s v="3, normal"/>
    <s v="Igual"/>
    <s v="Facilitar el buscador de la biblioteca porque para personas que no se le den bien las tecnologias es complicado ademas los nuevos alumnos o se les enseña o es imposible que sepan utilizarlo. Tambien simplifacaria la web y la zona de busqueda puesto que te da excesiva informacion que la mitad ni la visualizas o no le prestas atencion"/>
  </r>
  <r>
    <m/>
    <m/>
    <s v="Ciencias Sociales"/>
    <d v="2020-05-19T13:39:00"/>
    <s v="Grado y doble grado"/>
    <x v="21"/>
    <s v="Frecuentemente (1 o 2 veces por semana)"/>
    <s v="De vez en cuando (1 o 2 veces al mes)"/>
    <m/>
    <x v="21"/>
    <m/>
    <m/>
    <m/>
    <m/>
    <m/>
    <m/>
    <m/>
    <m/>
    <s v="Sí"/>
    <s v="Sí"/>
    <n v="5"/>
    <n v="1"/>
    <n v="5"/>
    <m/>
    <n v="5"/>
    <n v="5"/>
    <n v="5"/>
    <n v="1"/>
    <n v="2"/>
    <n v="5"/>
    <m/>
    <n v="5"/>
    <n v="4"/>
    <n v="5"/>
    <n v="3"/>
    <n v="5"/>
    <s v="Sí"/>
    <m/>
    <m/>
    <s v="Twitter|Youtube|LinkedIn"/>
    <m/>
    <m/>
    <m/>
    <m/>
    <m/>
    <m/>
    <m/>
    <s v="Sí"/>
    <s v="No"/>
    <m/>
    <n v="4"/>
    <n v="3"/>
    <s v="4, satisfecho"/>
    <s v="Igual"/>
    <m/>
  </r>
  <r>
    <m/>
    <m/>
    <s v="Ciencias Sociales"/>
    <d v="2020-05-19T13:39:00"/>
    <s v="Grado y doble grado"/>
    <x v="10"/>
    <s v="Frecuentemente (1 o 2 veces por semana)"/>
    <s v="Frecuentemente (1 o 2 veces por semana)"/>
    <s v="Creo que voy a acudir con menos frecuencia a la biblioteca y usaré más la biblioteca virtual"/>
    <x v="8"/>
    <s v="F. Filosofía"/>
    <s v="F. Geografía e Historia"/>
    <m/>
    <m/>
    <m/>
    <m/>
    <m/>
    <m/>
    <s v="Sí"/>
    <s v="Sí"/>
    <n v="4"/>
    <n v="1"/>
    <n v="4"/>
    <n v="2"/>
    <n v="5"/>
    <n v="4"/>
    <n v="5"/>
    <n v="2"/>
    <n v="3"/>
    <n v="4"/>
    <m/>
    <n v="4"/>
    <n v="3"/>
    <n v="4"/>
    <n v="2"/>
    <n v="3"/>
    <s v="Sí"/>
    <n v="4"/>
    <n v="4"/>
    <s v="Twitter|Facebook|Youtube|Instagram|LinkedIn"/>
    <m/>
    <m/>
    <m/>
    <m/>
    <m/>
    <m/>
    <m/>
    <s v="No"/>
    <s v="No"/>
    <m/>
    <n v="4"/>
    <n v="3"/>
    <s v="4, satisfecho"/>
    <s v="Mejorado"/>
    <m/>
  </r>
  <r>
    <m/>
    <m/>
    <s v="Ciencias Sociales"/>
    <d v="2020-05-19T13:39:00"/>
    <s v="Grado y doble grado"/>
    <x v="1"/>
    <s v="De vez en cuando (1 o 2 veces al mes)"/>
    <s v="De vez en cuando (1 o 2 veces al mes)"/>
    <s v="Creo que voy a acudir con menos frecuencia a la biblioteca y usaré más la biblioteca virtual"/>
    <x v="9"/>
    <s v="Biblioteca Maria Zambrano (Filología / Derecho)"/>
    <m/>
    <m/>
    <m/>
    <m/>
    <m/>
    <m/>
    <m/>
    <s v="No"/>
    <s v="No"/>
    <n v="1"/>
    <n v="4"/>
    <n v="4"/>
    <n v="4"/>
    <n v="5"/>
    <n v="3"/>
    <n v="5"/>
    <n v="1"/>
    <n v="4"/>
    <n v="4"/>
    <m/>
    <n v="3"/>
    <n v="3"/>
    <n v="3"/>
    <n v="3"/>
    <n v="4"/>
    <s v="Sí"/>
    <n v="3"/>
    <n v="3"/>
    <m/>
    <m/>
    <m/>
    <m/>
    <m/>
    <m/>
    <m/>
    <m/>
    <s v="No"/>
    <s v="No"/>
    <m/>
    <n v="4"/>
    <n v="4"/>
    <s v="4, satisfecho"/>
    <s v="Mejorado"/>
    <m/>
  </r>
  <r>
    <m/>
    <m/>
    <s v="Ciencias Sociales"/>
    <d v="2020-05-19T13:39:00"/>
    <s v="Doctorado"/>
    <x v="10"/>
    <s v="De vez en cuando (1 o 2 veces al mes)"/>
    <s v="De vez en cuando (1 o 2 veces al mes)"/>
    <s v="Seguiré usando los servicios de la biblioteca con la misma frecuencia que expuse en la pregunta anterior"/>
    <x v="8"/>
    <s v="F. Ciencias Económicas y Empresariales"/>
    <m/>
    <s v="Biblioteca UNED"/>
    <m/>
    <m/>
    <m/>
    <m/>
    <m/>
    <s v="Sí"/>
    <s v="Sí"/>
    <n v="5"/>
    <n v="4"/>
    <n v="3"/>
    <n v="4"/>
    <n v="5"/>
    <n v="5"/>
    <n v="1"/>
    <n v="5"/>
    <n v="5"/>
    <n v="5"/>
    <m/>
    <n v="5"/>
    <n v="5"/>
    <n v="5"/>
    <n v="5"/>
    <n v="5"/>
    <s v="Sí"/>
    <n v="5"/>
    <n v="5"/>
    <s v="LinkedIn"/>
    <m/>
    <m/>
    <m/>
    <m/>
    <m/>
    <m/>
    <m/>
    <s v="No"/>
    <s v="No"/>
    <m/>
    <n v="5"/>
    <n v="5"/>
    <s v="5, muy satisfecho"/>
    <s v="Igual"/>
    <m/>
  </r>
  <r>
    <m/>
    <m/>
    <s v="Ciencias de la Salud"/>
    <d v="2020-05-19T13:39:00"/>
    <s v="Grado y doble grado"/>
    <x v="9"/>
    <s v="De vez en cuando (1 o 2 veces al mes)"/>
    <s v="Solo en época de exámenes"/>
    <s v="Creo que voy a acudir con menos frecuencia a la biblioteca y usaré más la biblioteca virtual"/>
    <x v="11"/>
    <s v="Biblioteca Maria Zambrano (Filología / Derecho)"/>
    <m/>
    <m/>
    <m/>
    <m/>
    <m/>
    <m/>
    <m/>
    <s v="No"/>
    <s v="No"/>
    <n v="2"/>
    <n v="1"/>
    <n v="3"/>
    <n v="1"/>
    <n v="2"/>
    <n v="1"/>
    <n v="4"/>
    <n v="1"/>
    <n v="3"/>
    <n v="3"/>
    <m/>
    <n v="4"/>
    <n v="3"/>
    <n v="3"/>
    <n v="3"/>
    <n v="3"/>
    <s v="No"/>
    <n v="3"/>
    <n v="3"/>
    <s v="Twitter|Youtube|Instagram"/>
    <m/>
    <m/>
    <m/>
    <m/>
    <m/>
    <m/>
    <m/>
    <s v="No"/>
    <s v="No"/>
    <m/>
    <n v="4"/>
    <n v="4"/>
    <s v="4, satisfecho"/>
    <s v="Mejorado"/>
    <m/>
  </r>
  <r>
    <m/>
    <m/>
    <s v="Ciencias Experimentales"/>
    <d v="2020-05-19T13:39:00"/>
    <s v="Grado y doble grado"/>
    <x v="20"/>
    <s v="Muy frecuentemente (3 o más veces por semana)"/>
    <s v="Frecuentemente (1 o 2 veces por semana)"/>
    <s v="Seguiré usando los servicios de la biblioteca con la misma frecuencia que expuse en la pregunta anterior"/>
    <x v="20"/>
    <s v="F. Ciencias Geológicas"/>
    <s v="F. Medicina"/>
    <m/>
    <m/>
    <m/>
    <m/>
    <m/>
    <m/>
    <s v="No"/>
    <s v="Sí"/>
    <n v="3"/>
    <n v="1"/>
    <n v="2"/>
    <n v="1"/>
    <n v="4"/>
    <n v="3"/>
    <n v="4"/>
    <n v="1"/>
    <n v="1"/>
    <n v="3"/>
    <m/>
    <n v="1"/>
    <n v="1"/>
    <n v="4"/>
    <n v="1"/>
    <n v="1"/>
    <s v="Sí"/>
    <n v="3"/>
    <n v="1"/>
    <s v="Twitter|Youtube|Instagram"/>
    <m/>
    <m/>
    <m/>
    <m/>
    <m/>
    <m/>
    <m/>
    <s v="Sí"/>
    <s v="No"/>
    <m/>
    <n v="2"/>
    <n v="2"/>
    <s v="3, normal"/>
    <s v="Igual"/>
    <m/>
  </r>
  <r>
    <m/>
    <m/>
    <s v="Ciencias Sociales"/>
    <d v="2020-05-19T13:39:00"/>
    <s v="Doctorado"/>
    <x v="1"/>
    <s v="Frecuentemente (1 o 2 veces por semana)"/>
    <s v="Muy frecuentemente (3 o más veces por semana)"/>
    <s v="Seguiré usando los servicios de la biblioteca con la misma frecuencia que expuse en la pregunta anterior"/>
    <x v="9"/>
    <s v="F. Geografía e Historia"/>
    <s v="F. Ciencias Económicas y Empresariales"/>
    <s v="Biblioteca Histórica Marqués de Valdecilla - Archivo Histórico del PCE  Biblioteca Nacional"/>
    <m/>
    <m/>
    <m/>
    <m/>
    <m/>
    <s v="Sí"/>
    <s v="Sí"/>
    <n v="4"/>
    <n v="5"/>
    <n v="3"/>
    <n v="4"/>
    <n v="1"/>
    <n v="2"/>
    <n v="1"/>
    <n v="4"/>
    <n v="5"/>
    <n v="2"/>
    <m/>
    <n v="4"/>
    <n v="5"/>
    <n v="2"/>
    <n v="5"/>
    <n v="4"/>
    <s v="Sí"/>
    <n v="2"/>
    <n v="1"/>
    <s v="No uso ninguna red social"/>
    <m/>
    <m/>
    <m/>
    <m/>
    <m/>
    <m/>
    <m/>
    <s v="Sí"/>
    <s v="Sí"/>
    <m/>
    <n v="5"/>
    <n v="5"/>
    <s v="4, satisfecho"/>
    <s v="Mejorado"/>
    <m/>
  </r>
  <r>
    <m/>
    <m/>
    <s v="Ciencias de la Salud"/>
    <d v="2020-05-19T13:39:00"/>
    <s v="Grado y doble grado"/>
    <x v="15"/>
    <s v="Solo en época de exámenes"/>
    <s v="De vez en cuando (1 o 2 veces al mes)"/>
    <s v="Seguiré usando los servicios de la biblioteca con la misma frecuencia que expuse en la pregunta anterior"/>
    <x v="5"/>
    <m/>
    <m/>
    <m/>
    <m/>
    <m/>
    <m/>
    <m/>
    <m/>
    <s v="No"/>
    <s v="No"/>
    <n v="1"/>
    <n v="1"/>
    <n v="1"/>
    <n v="1"/>
    <n v="5"/>
    <n v="2"/>
    <n v="5"/>
    <n v="2"/>
    <n v="3"/>
    <n v="3"/>
    <m/>
    <n v="4"/>
    <n v="4"/>
    <n v="4"/>
    <n v="4"/>
    <n v="4"/>
    <s v="No"/>
    <n v="4"/>
    <n v="4"/>
    <s v="Twitter|Facebook|Youtube|Instagram"/>
    <m/>
    <m/>
    <m/>
    <m/>
    <m/>
    <m/>
    <m/>
    <s v="No"/>
    <s v="No"/>
    <m/>
    <n v="4"/>
    <n v="4"/>
    <s v="4, satisfecho"/>
    <s v="Igual"/>
    <m/>
  </r>
  <r>
    <m/>
    <m/>
    <s v="Ciencias de la Salud"/>
    <d v="2020-05-19T13:39:00"/>
    <s v="Grado y doble grado"/>
    <x v="12"/>
    <s v="Muy frecuentemente (3 o más veces por semana)"/>
    <s v="Frecuentemente (1 o 2 veces por semana)"/>
    <s v="Cuando se alcance la nueva normalidad haré uso de los puestos de lectura y del préstamo de material, hasta que ésto ocurra, no usaré la biblioteca."/>
    <x v="15"/>
    <s v="Biblioteca Maria Zambrano (Filología / Derecho)"/>
    <m/>
    <s v="Julio Caro Baroja (San Nicasio, Leganés)"/>
    <m/>
    <m/>
    <m/>
    <m/>
    <m/>
    <s v="Sí"/>
    <s v="Sí"/>
    <n v="4"/>
    <n v="2"/>
    <n v="2"/>
    <n v="1"/>
    <n v="5"/>
    <n v="3"/>
    <n v="3"/>
    <n v="2"/>
    <n v="5"/>
    <n v="4"/>
    <m/>
    <n v="4"/>
    <n v="5"/>
    <n v="5"/>
    <n v="4"/>
    <n v="4"/>
    <s v="No"/>
    <n v="4"/>
    <n v="3"/>
    <s v="Youtube"/>
    <m/>
    <m/>
    <m/>
    <m/>
    <m/>
    <m/>
    <m/>
    <s v="Sí"/>
    <s v="Sí"/>
    <s v="Útil"/>
    <n v="4"/>
    <n v="4"/>
    <s v="4, satisfecho"/>
    <m/>
    <m/>
  </r>
  <r>
    <m/>
    <m/>
    <s v="Ciencias Sociales"/>
    <d v="2020-05-19T13:39:00"/>
    <s v="Grado y doble grado"/>
    <x v="24"/>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x v="25"/>
    <s v="F. Ciencias Políticas y Sociología"/>
    <m/>
    <m/>
    <m/>
    <m/>
    <m/>
    <m/>
    <m/>
    <s v="Sí"/>
    <s v="Sí"/>
    <n v="5"/>
    <n v="2"/>
    <n v="4"/>
    <n v="1"/>
    <n v="5"/>
    <n v="5"/>
    <n v="5"/>
    <n v="4"/>
    <n v="3"/>
    <n v="5"/>
    <m/>
    <n v="4"/>
    <n v="5"/>
    <n v="5"/>
    <n v="5"/>
    <n v="5"/>
    <s v="No"/>
    <n v="5"/>
    <n v="5"/>
    <s v="Twitter|Youtube|Instagram"/>
    <m/>
    <m/>
    <m/>
    <m/>
    <m/>
    <m/>
    <m/>
    <s v="No"/>
    <s v="No"/>
    <m/>
    <n v="5"/>
    <n v="5"/>
    <s v="5, muy satisfecho"/>
    <s v="Mejorado"/>
    <s v="Me parece un servicio muy bueno. Quizá así la única cosilla sería que si pudieran aumentar el número de portátiles a prestar al alumnado, ya que es un servicio que utilizamos bastante y muchas veces no se puede acceder a los portátiles porque ya están todos prestados."/>
  </r>
  <r>
    <m/>
    <m/>
    <s v="Ciencias Sociales"/>
    <d v="2020-05-19T13:38:00"/>
    <s v="Grado y doble grado"/>
    <x v="1"/>
    <s v="De vez en cuando (1 o 2 veces al mes)"/>
    <s v="Frecuentemente (1 o 2 veces por semana)"/>
    <s v="Creo que voy a acudir con menos frecuencia a la biblioteca y usaré más la biblioteca virtual|Solo haré uso de la biblioteca virtual y de sus recursos electrónicos"/>
    <x v="8"/>
    <s v="F. Ciencias Políticas y Sociología"/>
    <m/>
    <s v="Biblioteca municipal Pablo Neruda"/>
    <m/>
    <m/>
    <m/>
    <m/>
    <m/>
    <s v="No"/>
    <s v="Sí"/>
    <n v="5"/>
    <n v="3"/>
    <n v="3"/>
    <n v="3"/>
    <n v="5"/>
    <n v="3"/>
    <n v="5"/>
    <n v="2"/>
    <n v="2"/>
    <n v="3"/>
    <m/>
    <n v="4"/>
    <n v="4"/>
    <n v="3"/>
    <n v="5"/>
    <n v="4"/>
    <s v="No"/>
    <n v="3"/>
    <n v="2"/>
    <s v="Twitter|Facebook|Youtube|Instagram|LinkedIn"/>
    <m/>
    <m/>
    <m/>
    <m/>
    <m/>
    <m/>
    <m/>
    <s v="No"/>
    <s v="Sí"/>
    <s v="Poco útil"/>
    <n v="5"/>
    <n v="5"/>
    <s v="4, satisfecho"/>
    <s v="Igual"/>
    <m/>
  </r>
  <r>
    <m/>
    <m/>
    <s v="Ciencias Experimentales"/>
    <d v="2020-05-19T13:37:00"/>
    <s v="Doctorado"/>
    <x v="16"/>
    <s v="De vez en cuando (1 o 2 veces al mes)"/>
    <s v="Nunca"/>
    <s v="Seguiré usando los servicios de la biblioteca con la misma frecuencia que expuse en la pregunta anterior"/>
    <x v="17"/>
    <s v="Biblioteca Maria Zambrano (Filología / Derecho)"/>
    <s v="F. Ciencias Matemáticas"/>
    <m/>
    <m/>
    <m/>
    <m/>
    <m/>
    <m/>
    <s v="No"/>
    <s v="Sí"/>
    <n v="2"/>
    <n v="1"/>
    <n v="1"/>
    <n v="1"/>
    <n v="3"/>
    <n v="5"/>
    <n v="3"/>
    <n v="1"/>
    <n v="2"/>
    <n v="5"/>
    <m/>
    <n v="3"/>
    <n v="4"/>
    <n v="4"/>
    <n v="3"/>
    <n v="4"/>
    <s v="Sí"/>
    <n v="3"/>
    <n v="3"/>
    <s v="Youtube|Instagram"/>
    <m/>
    <m/>
    <m/>
    <m/>
    <m/>
    <m/>
    <m/>
    <s v="No"/>
    <s v="No"/>
    <m/>
    <n v="5"/>
    <n v="4"/>
    <s v="5, muy satisfecho"/>
    <s v="Mejorado"/>
    <m/>
  </r>
  <r>
    <m/>
    <m/>
    <s v="Ciencias Experimentales"/>
    <d v="2020-05-19T13:37:00"/>
    <s v="Grado y doble grado"/>
    <x v="20"/>
    <s v="De vez en cuando (1 o 2 veces al mes)"/>
    <s v="Nunca"/>
    <s v="Seguiré usando los servicios de la biblioteca con la misma frecuencia que expuse en la pregunta anterior"/>
    <x v="20"/>
    <s v="F. Ciencias Geológicas"/>
    <m/>
    <m/>
    <m/>
    <m/>
    <m/>
    <m/>
    <m/>
    <s v="No"/>
    <s v="No"/>
    <n v="1"/>
    <n v="1"/>
    <n v="1"/>
    <n v="2"/>
    <n v="5"/>
    <n v="1"/>
    <n v="4"/>
    <n v="1"/>
    <n v="3"/>
    <n v="3"/>
    <m/>
    <n v="4"/>
    <n v="3"/>
    <n v="2"/>
    <n v="2"/>
    <n v="3"/>
    <s v="No"/>
    <n v="3"/>
    <n v="2"/>
    <s v="Youtube|Instagram"/>
    <m/>
    <m/>
    <m/>
    <m/>
    <m/>
    <m/>
    <m/>
    <s v="No"/>
    <s v="No"/>
    <m/>
    <n v="3"/>
    <n v="5"/>
    <s v="3, normal"/>
    <s v="Mejorado"/>
    <m/>
  </r>
  <r>
    <m/>
    <m/>
    <s v="Ciencias Sociales"/>
    <d v="2020-05-19T13:37:00"/>
    <s v="Grado y doble grado"/>
    <x v="11"/>
    <s v="Frecuentemente (1 o 2 veces por semana)"/>
    <s v="De vez en cuando (1 o 2 veces al mes)"/>
    <s v="Seguiré usando los servicios de la biblioteca con la misma frecuencia que expuse en la pregunta anterior"/>
    <x v="13"/>
    <m/>
    <m/>
    <m/>
    <m/>
    <m/>
    <m/>
    <m/>
    <m/>
    <s v="Sí"/>
    <s v="Sí"/>
    <n v="4"/>
    <n v="3"/>
    <n v="4"/>
    <n v="4"/>
    <n v="4"/>
    <n v="4"/>
    <n v="3"/>
    <n v="4"/>
    <n v="4"/>
    <n v="4"/>
    <m/>
    <n v="5"/>
    <n v="4"/>
    <n v="5"/>
    <n v="4"/>
    <n v="5"/>
    <s v="Sí"/>
    <n v="4"/>
    <n v="3"/>
    <s v="Twitter|Youtube|Instagram"/>
    <m/>
    <m/>
    <m/>
    <m/>
    <m/>
    <m/>
    <m/>
    <s v="Sí"/>
    <s v="No"/>
    <m/>
    <n v="5"/>
    <n v="5"/>
    <s v="4, satisfecho"/>
    <s v="Mejorado"/>
    <m/>
  </r>
  <r>
    <m/>
    <m/>
    <s v="Ciencias de la Salud"/>
    <d v="2020-05-19T13:37:00"/>
    <s v="Grado y doble grado"/>
    <x v="9"/>
    <s v="De vez en cuando (1 o 2 veces al mes)"/>
    <s v="Nunca"/>
    <s v="Seguiré usando los servicios de la biblioteca con la misma frecuencia que expuse en la pregunta anterior"/>
    <x v="8"/>
    <s v="F. Farmacia"/>
    <s v="F. Medicina"/>
    <m/>
    <m/>
    <m/>
    <m/>
    <m/>
    <m/>
    <s v="No"/>
    <s v="Sí"/>
    <n v="2"/>
    <n v="1"/>
    <n v="3"/>
    <n v="2"/>
    <n v="5"/>
    <n v="5"/>
    <n v="5"/>
    <n v="4"/>
    <n v="2"/>
    <n v="3"/>
    <m/>
    <n v="4"/>
    <n v="4"/>
    <n v="4"/>
    <n v="2"/>
    <n v="1"/>
    <s v="No"/>
    <n v="3"/>
    <n v="2"/>
    <s v="Twitter|Youtube|Instagram"/>
    <m/>
    <m/>
    <m/>
    <m/>
    <m/>
    <m/>
    <m/>
    <s v="No"/>
    <s v="No"/>
    <m/>
    <n v="2"/>
    <n v="4"/>
    <s v="3, normal"/>
    <s v="Igual"/>
    <m/>
  </r>
  <r>
    <m/>
    <m/>
    <s v="Humanidades"/>
    <d v="2020-05-19T13:36:00"/>
    <s v="Máster"/>
    <x v="6"/>
    <s v="Frecuentemente (1 o 2 veces por semana)"/>
    <s v="Frecuentemente (1 o 2 veces por semana)"/>
    <s v="Creo que voy a acudir con menos frecuencia a la biblioteca y usaré más la biblioteca virtual"/>
    <x v="7"/>
    <s v="Biblioteca Maria Zambrano (Filología / Derecho)"/>
    <m/>
    <s v="Goethe Institut"/>
    <m/>
    <m/>
    <m/>
    <m/>
    <m/>
    <s v="No"/>
    <s v="Sí"/>
    <n v="5"/>
    <n v="5"/>
    <n v="5"/>
    <m/>
    <n v="5"/>
    <n v="5"/>
    <n v="5"/>
    <n v="4"/>
    <n v="4"/>
    <n v="4"/>
    <m/>
    <n v="4"/>
    <n v="4"/>
    <n v="5"/>
    <n v="5"/>
    <n v="4"/>
    <s v="Sí"/>
    <n v="4"/>
    <n v="4"/>
    <s v="Youtube"/>
    <m/>
    <m/>
    <m/>
    <m/>
    <m/>
    <m/>
    <m/>
    <s v="Sí"/>
    <s v="No"/>
    <m/>
    <n v="4"/>
    <n v="4"/>
    <s v="4, satisfecho"/>
    <s v="Mejorado"/>
    <m/>
  </r>
  <r>
    <m/>
    <m/>
    <s v="Ciencias Experimentales"/>
    <d v="2020-05-19T13:36:00"/>
    <s v="Grado y doble grado"/>
    <x v="16"/>
    <s v="Frecuentemente (1 o 2 veces por semana)"/>
    <s v="Muy frecuentemente (3 o más veces por semana)"/>
    <s v="Solo haré uso de la biblioteca virtual y de sus recursos electrónicos"/>
    <x v="17"/>
    <m/>
    <m/>
    <m/>
    <m/>
    <m/>
    <m/>
    <m/>
    <m/>
    <s v="Sí"/>
    <s v="No"/>
    <n v="5"/>
    <n v="1"/>
    <n v="1"/>
    <n v="5"/>
    <n v="5"/>
    <n v="5"/>
    <n v="5"/>
    <n v="1"/>
    <n v="4"/>
    <n v="5"/>
    <m/>
    <n v="5"/>
    <n v="5"/>
    <n v="4"/>
    <n v="3"/>
    <n v="3"/>
    <s v="No"/>
    <n v="3"/>
    <n v="3"/>
    <s v="Youtube|Instagram"/>
    <m/>
    <m/>
    <m/>
    <m/>
    <m/>
    <m/>
    <m/>
    <s v="No"/>
    <s v="No"/>
    <m/>
    <n v="5"/>
    <n v="5"/>
    <s v="5, muy satisfecho"/>
    <s v="Igual"/>
    <m/>
  </r>
  <r>
    <m/>
    <m/>
    <s v="Ciencias Sociales"/>
    <d v="2020-05-19T13:36:00"/>
    <s v="Grado y doble grado"/>
    <x v="13"/>
    <s v="Solo en época de exámenes"/>
    <s v="De vez en cuando (1 o 2 veces al mes)"/>
    <s v="Seguiré usando los servicios de la biblioteca con la misma frecuencia que expuse en la pregunta anterior"/>
    <x v="8"/>
    <s v="F. Ciencias de la Información"/>
    <m/>
    <m/>
    <m/>
    <m/>
    <m/>
    <m/>
    <m/>
    <s v="Sí"/>
    <s v="Sí"/>
    <n v="3"/>
    <n v="1"/>
    <n v="2"/>
    <n v="3"/>
    <n v="5"/>
    <n v="4"/>
    <n v="5"/>
    <n v="2"/>
    <n v="5"/>
    <n v="5"/>
    <m/>
    <n v="5"/>
    <n v="4"/>
    <n v="4"/>
    <n v="4"/>
    <n v="4"/>
    <s v="No"/>
    <n v="4"/>
    <n v="3"/>
    <s v="Facebook|Youtube|Instagram|LinkedIn"/>
    <m/>
    <m/>
    <m/>
    <m/>
    <m/>
    <m/>
    <m/>
    <s v="No"/>
    <s v="No"/>
    <m/>
    <n v="4"/>
    <n v="3"/>
    <s v="4, satisfecho"/>
    <s v="Igual"/>
    <m/>
  </r>
  <r>
    <m/>
    <m/>
    <s v="Ciencias de la Salud"/>
    <d v="2020-05-19T13:36:00"/>
    <s v="Grado y doble grado"/>
    <x v="9"/>
    <s v="Muy frecuentemente (3 o más veces por semana)"/>
    <s v="Nunca"/>
    <s v="Seguiré usando los servicios de la biblioteca con la misma frecuencia que expuse en la pregunta anterior"/>
    <x v="8"/>
    <s v="F. Odontología"/>
    <s v="F. Farmacia"/>
    <m/>
    <m/>
    <m/>
    <m/>
    <m/>
    <m/>
    <s v="No"/>
    <s v="No"/>
    <n v="1"/>
    <n v="1"/>
    <n v="1"/>
    <n v="1"/>
    <n v="5"/>
    <n v="5"/>
    <n v="5"/>
    <n v="1"/>
    <n v="4"/>
    <n v="4"/>
    <m/>
    <n v="2"/>
    <n v="4"/>
    <n v="4"/>
    <n v="4"/>
    <n v="4"/>
    <s v="No"/>
    <n v="4"/>
    <n v="4"/>
    <s v="Correo"/>
    <m/>
    <m/>
    <m/>
    <m/>
    <m/>
    <m/>
    <m/>
    <s v="Sí"/>
    <s v="Sí"/>
    <s v="Útil"/>
    <n v="4"/>
    <n v="3"/>
    <s v="1, muy insatisfecho"/>
    <s v="Igual"/>
    <m/>
  </r>
  <r>
    <m/>
    <m/>
    <s v="Humanidades"/>
    <d v="2020-05-19T13:35:00"/>
    <s v="Grado y doble grado"/>
    <x v="7"/>
    <s v="Frecuentemente (1 o 2 veces por semana)"/>
    <s v="De vez en cuando (1 o 2 veces al mes)"/>
    <s v="Seguiré usando los servicios de la biblioteca con la misma frecuencia que expuse en la pregunta anterior"/>
    <x v="14"/>
    <s v="F. Ciencias Biológicas"/>
    <s v="F. Ciencias Geológicas"/>
    <m/>
    <m/>
    <m/>
    <m/>
    <m/>
    <m/>
    <s v="Sí"/>
    <s v="Sí"/>
    <n v="4"/>
    <n v="4"/>
    <n v="1"/>
    <n v="2"/>
    <n v="5"/>
    <n v="3"/>
    <n v="4"/>
    <n v="2"/>
    <n v="4"/>
    <n v="2"/>
    <m/>
    <n v="2"/>
    <n v="5"/>
    <n v="3"/>
    <n v="2"/>
    <n v="3"/>
    <s v="Sí"/>
    <n v="3"/>
    <n v="1"/>
    <s v="No uso ninguna red social"/>
    <m/>
    <m/>
    <m/>
    <m/>
    <m/>
    <m/>
    <m/>
    <s v="No"/>
    <s v="No"/>
    <m/>
    <n v="5"/>
    <n v="5"/>
    <s v="4, satisfecho"/>
    <s v="Mejorado"/>
    <m/>
  </r>
  <r>
    <m/>
    <m/>
    <s v="Ciencias Experimentales"/>
    <d v="2020-05-19T13:35:00"/>
    <s v="Máster"/>
    <x v="27"/>
    <s v="Nunca"/>
    <s v="Nunca"/>
    <s v="Creo que voy a acudir con menos frecuencia a la biblioteca y usaré más la biblioteca virtual|Solo haré uso de la biblioteca virtual y de sus recursos electrónicos|Procuraré buscar la información que necesito fuera de la biblioteca"/>
    <x v="24"/>
    <m/>
    <m/>
    <m/>
    <m/>
    <m/>
    <m/>
    <m/>
    <m/>
    <s v="No"/>
    <s v="No"/>
    <n v="1"/>
    <n v="1"/>
    <n v="1"/>
    <n v="2"/>
    <n v="2"/>
    <n v="5"/>
    <n v="2"/>
    <n v="4"/>
    <n v="1"/>
    <n v="1"/>
    <m/>
    <n v="2"/>
    <n v="1"/>
    <n v="3"/>
    <n v="2"/>
    <n v="2"/>
    <s v="No"/>
    <n v="3"/>
    <n v="2"/>
    <s v="Facebook|Youtube|Instagram|LinkedIn"/>
    <m/>
    <m/>
    <m/>
    <m/>
    <m/>
    <m/>
    <m/>
    <s v="No"/>
    <s v="No"/>
    <m/>
    <n v="3"/>
    <n v="3"/>
    <s v="1, muy insatisfecho"/>
    <s v="Igual"/>
    <m/>
  </r>
  <r>
    <m/>
    <m/>
    <s v="Humanidades"/>
    <d v="2020-05-19T13:35:00"/>
    <s v="Otros (Universidad para mayores, títulos propios, curso de idiomas, etc)"/>
    <x v="7"/>
    <s v="De vez en cuando (1 o 2 veces al mes)"/>
    <s v="De vez en cuando (1 o 2 veces al mes)"/>
    <s v="Seguiré usando los servicios de la biblioteca con la misma frecuencia que expuse en la pregunta anterior"/>
    <x v="14"/>
    <s v="Biblioteca Maria Zambrano (Filología / Derecho)"/>
    <m/>
    <s v="Biblioteca publica en Navalcarnero"/>
    <m/>
    <m/>
    <m/>
    <m/>
    <m/>
    <s v="No"/>
    <s v="Sí"/>
    <n v="2"/>
    <n v="2"/>
    <n v="3"/>
    <n v="3"/>
    <n v="4"/>
    <n v="4"/>
    <n v="3"/>
    <n v="2"/>
    <n v="4"/>
    <n v="4"/>
    <m/>
    <n v="4"/>
    <n v="4"/>
    <n v="5"/>
    <n v="4"/>
    <n v="4"/>
    <s v="Sí"/>
    <n v="4"/>
    <n v="4"/>
    <s v="Facebook|Youtube"/>
    <m/>
    <m/>
    <m/>
    <m/>
    <m/>
    <m/>
    <m/>
    <s v="No"/>
    <s v="No"/>
    <m/>
    <n v="5"/>
    <n v="5"/>
    <s v="4, satisfecho"/>
    <s v="Mejorado"/>
    <m/>
  </r>
  <r>
    <m/>
    <m/>
    <s v="Ciencias de la Salud"/>
    <d v="2020-05-19T13:35:00"/>
    <s v="Grado y doble grado"/>
    <x v="9"/>
    <s v="Frecuentemente (1 o 2 veces por semana)"/>
    <s v="Nunca"/>
    <s v="Seguiré usando los servicios de la biblioteca con la misma frecuencia que expuse en la pregunta anterior"/>
    <x v="11"/>
    <s v="F. Medicina"/>
    <m/>
    <m/>
    <m/>
    <m/>
    <m/>
    <m/>
    <m/>
    <s v="No"/>
    <s v="No"/>
    <n v="1"/>
    <n v="1"/>
    <n v="1"/>
    <n v="1"/>
    <n v="5"/>
    <n v="5"/>
    <n v="5"/>
    <n v="1"/>
    <n v="4"/>
    <n v="3"/>
    <m/>
    <n v="3"/>
    <n v="3"/>
    <n v="3"/>
    <n v="3"/>
    <n v="3"/>
    <s v="No"/>
    <n v="4"/>
    <n v="4"/>
    <s v="Twitter|Youtube|Instagram"/>
    <m/>
    <m/>
    <m/>
    <m/>
    <m/>
    <m/>
    <m/>
    <s v="No"/>
    <s v="No"/>
    <m/>
    <n v="3"/>
    <n v="4"/>
    <s v="4, satisfecho"/>
    <s v="Igual"/>
    <m/>
  </r>
  <r>
    <m/>
    <m/>
    <s v="Ciencias de la Salud"/>
    <d v="2020-05-19T13:35:00"/>
    <s v="Grado y doble grado"/>
    <x v="12"/>
    <s v="De vez en cuando (1 o 2 veces al mes)"/>
    <s v="Nunca"/>
    <s v="Tengo que ir necesariamente para consultar los documentos que están ubicados en la biblioteca"/>
    <x v="15"/>
    <m/>
    <m/>
    <s v="Biblioteca CES Cardenal Cisneros"/>
    <m/>
    <m/>
    <m/>
    <m/>
    <m/>
    <s v="No"/>
    <s v="Sí"/>
    <n v="4"/>
    <n v="4"/>
    <m/>
    <n v="4"/>
    <n v="5"/>
    <n v="4"/>
    <n v="5"/>
    <n v="1"/>
    <n v="3"/>
    <n v="4"/>
    <m/>
    <n v="4"/>
    <n v="5"/>
    <n v="3"/>
    <n v="3"/>
    <n v="5"/>
    <s v="No"/>
    <n v="3"/>
    <n v="3"/>
    <s v="Youtube|Instagram"/>
    <m/>
    <m/>
    <m/>
    <m/>
    <m/>
    <m/>
    <m/>
    <s v="No"/>
    <s v="No"/>
    <m/>
    <n v="5"/>
    <n v="5"/>
    <s v="5, muy satisfecho"/>
    <s v="Mejorado"/>
    <m/>
  </r>
  <r>
    <m/>
    <m/>
    <s v="Ciencias de la Salud"/>
    <d v="2020-05-19T13:35:00"/>
    <s v="Grado y doble grado"/>
    <x v="23"/>
    <s v="Solo en época de exámenes"/>
    <s v="De vez en cuando (1 o 2 veces al mes)"/>
    <s v="Seguiré usando los servicios de la biblioteca con la misma frecuencia que expuse en la pregunta anterior|Creo que voy a acudir con menos frecuencia a la biblioteca y usaré más la biblioteca virtual"/>
    <x v="8"/>
    <s v="F. Veterinaria"/>
    <s v="F. Ciencias Biológicas"/>
    <m/>
    <m/>
    <m/>
    <m/>
    <m/>
    <m/>
    <s v="No"/>
    <s v="Sí"/>
    <n v="3"/>
    <n v="3"/>
    <n v="3"/>
    <n v="2"/>
    <n v="4"/>
    <n v="4"/>
    <n v="1"/>
    <n v="1"/>
    <n v="4"/>
    <n v="4"/>
    <m/>
    <n v="3"/>
    <n v="4"/>
    <n v="3"/>
    <m/>
    <n v="5"/>
    <s v="Sí"/>
    <n v="3"/>
    <m/>
    <s v="Youtube|Instagram"/>
    <m/>
    <m/>
    <m/>
    <m/>
    <m/>
    <m/>
    <m/>
    <s v="Sí"/>
    <s v="Sí"/>
    <s v="Muy útil"/>
    <n v="5"/>
    <n v="5"/>
    <s v="4, satisfecho"/>
    <s v="Mejorado"/>
    <m/>
  </r>
  <r>
    <m/>
    <m/>
    <s v="Ciencias Experimentales"/>
    <d v="2020-05-19T13:35:00"/>
    <s v="Grado y doble grado"/>
    <x v="16"/>
    <s v="Frecuentemente (1 o 2 veces por semana)"/>
    <s v="Frecuentemente (1 o 2 veces por semana)"/>
    <s v="Seguiré usando los servicios de la biblioteca con la misma frecuencia que expuse en la pregunta anterior"/>
    <x v="17"/>
    <s v="F. Ciencias Biológicas"/>
    <s v="Biblioteca Maria Zambrano (Filología / Derecho)"/>
    <s v="Centro cultural Conde Duque, Biblioteca Acuña."/>
    <m/>
    <m/>
    <m/>
    <m/>
    <m/>
    <s v="Sí"/>
    <s v="Sí"/>
    <n v="3"/>
    <n v="1"/>
    <n v="3"/>
    <n v="1"/>
    <n v="5"/>
    <n v="3"/>
    <n v="4"/>
    <n v="3"/>
    <n v="4"/>
    <n v="3"/>
    <m/>
    <n v="4"/>
    <n v="4"/>
    <n v="4"/>
    <n v="3"/>
    <n v="4"/>
    <s v="No"/>
    <n v="4"/>
    <n v="3"/>
    <s v="Youtube|Instagram"/>
    <m/>
    <m/>
    <m/>
    <m/>
    <m/>
    <m/>
    <m/>
    <s v="Sí"/>
    <s v="No"/>
    <m/>
    <n v="4"/>
    <n v="4"/>
    <s v="4, satisfecho"/>
    <s v="Mejorado"/>
    <m/>
  </r>
  <r>
    <m/>
    <m/>
    <s v="Ciencias Sociales"/>
    <d v="2020-05-19T13:34:00"/>
    <s v="Grado y doble grado"/>
    <x v="1"/>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x v="9"/>
    <s v="Biblioteca Maria Zambrano (Filología / Derecho)"/>
    <s v="F. Ciencias Económicas y Empresariales"/>
    <m/>
    <m/>
    <m/>
    <m/>
    <m/>
    <m/>
    <s v="Sí"/>
    <s v="Sí"/>
    <n v="3"/>
    <n v="5"/>
    <n v="5"/>
    <n v="1"/>
    <n v="5"/>
    <n v="5"/>
    <n v="2"/>
    <n v="2"/>
    <n v="4"/>
    <n v="4"/>
    <m/>
    <n v="4"/>
    <n v="5"/>
    <n v="3"/>
    <n v="3"/>
    <n v="5"/>
    <s v="No"/>
    <n v="2"/>
    <n v="3"/>
    <s v="Twitter|Youtube|Instagram"/>
    <m/>
    <m/>
    <m/>
    <m/>
    <m/>
    <m/>
    <m/>
    <s v="Sí"/>
    <s v="Sí"/>
    <s v="Útil"/>
    <n v="4"/>
    <n v="4"/>
    <s v="4, satisfecho"/>
    <s v="Mejorado"/>
    <s v="No estoy demasiado conforme con el buscador del catálogo Cosme, a veces es difícil encontrar lo que se busca."/>
  </r>
  <r>
    <m/>
    <m/>
    <s v="Ciencias de la Salud"/>
    <d v="2020-05-19T13:34:00"/>
    <s v="Grado y doble grado"/>
    <x v="23"/>
    <s v="Frecuentemente (1 o 2 veces por semana)"/>
    <s v="Solo en época de exámenes"/>
    <s v="Seguiré usando los servicios de la biblioteca con la misma frecuencia que expuse en la pregunta anterior"/>
    <x v="23"/>
    <s v="Biblioteca Maria Zambrano (Filología / Derecho)"/>
    <s v="F. Farmacia"/>
    <m/>
    <m/>
    <m/>
    <m/>
    <m/>
    <m/>
    <s v="No"/>
    <s v="No"/>
    <n v="3"/>
    <n v="1"/>
    <n v="2"/>
    <n v="1"/>
    <n v="5"/>
    <n v="4"/>
    <n v="5"/>
    <n v="1"/>
    <n v="2"/>
    <n v="3"/>
    <m/>
    <n v="3"/>
    <n v="3"/>
    <m/>
    <n v="3"/>
    <n v="3"/>
    <s v="No"/>
    <n v="3"/>
    <n v="4"/>
    <s v="Youtube|Instagram"/>
    <m/>
    <m/>
    <m/>
    <m/>
    <m/>
    <m/>
    <m/>
    <s v="Sí"/>
    <s v="No"/>
    <m/>
    <n v="2"/>
    <n v="3"/>
    <s v="3, normal"/>
    <s v="Mejorado"/>
    <m/>
  </r>
  <r>
    <m/>
    <m/>
    <s v="Ciencias Sociales"/>
    <d v="2020-05-19T13:34:00"/>
    <s v="Grado y doble grado"/>
    <x v="21"/>
    <s v="Frecuentemente (1 o 2 veces por semana)"/>
    <s v="Solo en época de exámenes"/>
    <s v="Tengo que ir necesariamente para consultar los documentos que están ubicados en la biblioteca"/>
    <x v="21"/>
    <s v="Biblioteca Maria Zambrano (Filología / Derecho)"/>
    <m/>
    <m/>
    <m/>
    <m/>
    <m/>
    <m/>
    <m/>
    <s v="Sí"/>
    <s v="No"/>
    <n v="5"/>
    <n v="4"/>
    <n v="4"/>
    <n v="1"/>
    <n v="3"/>
    <n v="3"/>
    <n v="2"/>
    <n v="5"/>
    <n v="1"/>
    <n v="1"/>
    <m/>
    <n v="1"/>
    <n v="1"/>
    <n v="4"/>
    <n v="1"/>
    <n v="4"/>
    <s v="No"/>
    <n v="3"/>
    <n v="1"/>
    <s v="No uso ninguna red social"/>
    <m/>
    <m/>
    <m/>
    <m/>
    <m/>
    <m/>
    <m/>
    <s v="No"/>
    <s v="No"/>
    <m/>
    <n v="5"/>
    <n v="5"/>
    <s v="2, insatisfecho"/>
    <s v="Igual"/>
    <s v="Aumentar los catálogos online/pagina web de acceso a documentos con el usuario UCM; aumentar el formato digital de libros que solo están en físico y ahora no se pueden consultar; ampliar el tiempo de préstamo para libros en físico y el número de ejemplares si se solicita en alguna asignatura"/>
  </r>
  <r>
    <m/>
    <m/>
    <s v="Ciencias Experimentales"/>
    <d v="2020-05-19T13:34:00"/>
    <s v="Grado y doble grado"/>
    <x v="16"/>
    <s v="Solo en época de exámenes"/>
    <s v="De vez en cuando (1 o 2 veces al mes)"/>
    <s v="Seguiré usando los servicios de la biblioteca con la misma frecuencia que expuse en la pregunta anterior"/>
    <x v="17"/>
    <s v="F. Ciencias Químicas"/>
    <s v="F. Ciencias Químicas"/>
    <m/>
    <m/>
    <m/>
    <m/>
    <m/>
    <m/>
    <s v="No"/>
    <s v="Sí"/>
    <n v="2"/>
    <n v="2"/>
    <n v="3"/>
    <n v="1"/>
    <n v="5"/>
    <n v="4"/>
    <n v="5"/>
    <n v="1"/>
    <n v="4"/>
    <n v="4"/>
    <m/>
    <n v="4"/>
    <n v="4"/>
    <n v="3"/>
    <n v="3"/>
    <n v="4"/>
    <s v="No"/>
    <n v="3"/>
    <n v="3"/>
    <s v="Youtube|Instagram"/>
    <m/>
    <m/>
    <m/>
    <m/>
    <m/>
    <m/>
    <m/>
    <s v="No"/>
    <s v="No"/>
    <m/>
    <n v="3"/>
    <n v="3"/>
    <s v="4, satisfecho"/>
    <s v="Igual"/>
    <m/>
  </r>
  <r>
    <m/>
    <m/>
    <s v="Ciencias de la Salud"/>
    <d v="2020-05-19T13:34:00"/>
    <s v="Grado y doble grado"/>
    <x v="12"/>
    <s v="Frecuentemente (1 o 2 veces por semana)"/>
    <s v="De vez en cuando (1 o 2 veces al mes)"/>
    <s v="Seguiré usando los servicios de la biblioteca con la misma frecuencia que expuse en la pregunta anterior"/>
    <x v="15"/>
    <s v="F. Psicología"/>
    <s v="F. Psicología"/>
    <m/>
    <m/>
    <m/>
    <m/>
    <m/>
    <m/>
    <s v="Sí"/>
    <s v="Sí"/>
    <n v="3"/>
    <n v="1"/>
    <n v="1"/>
    <n v="4"/>
    <n v="5"/>
    <n v="3"/>
    <n v="5"/>
    <n v="1"/>
    <n v="3"/>
    <n v="4"/>
    <m/>
    <n v="3"/>
    <n v="5"/>
    <n v="5"/>
    <n v="3"/>
    <n v="5"/>
    <s v="No"/>
    <n v="5"/>
    <n v="4"/>
    <s v="Twitter|Youtube|Instagram"/>
    <m/>
    <m/>
    <m/>
    <m/>
    <m/>
    <m/>
    <m/>
    <s v="Sí"/>
    <s v="Sí"/>
    <s v="Muy útil"/>
    <n v="5"/>
    <n v="5"/>
    <s v="5, muy satisfecho"/>
    <s v="Igual"/>
    <m/>
  </r>
  <r>
    <m/>
    <m/>
    <s v="Humanidades"/>
    <d v="2020-05-19T13:34:00"/>
    <s v="Grado y doble grado"/>
    <x v="5"/>
    <s v="Muy frecuentemente (3 o más veces por semana)"/>
    <s v="De vez en cuando (1 o 2 veces al mes)"/>
    <s v="Tengo que ir necesariamente para consultar los documentos que están ubicados en la biblioteca"/>
    <x v="6"/>
    <s v="F. Filología (Clásicas o General)"/>
    <s v="F. Geografía e Historia"/>
    <m/>
    <m/>
    <m/>
    <m/>
    <m/>
    <m/>
    <s v="Sí"/>
    <s v="Sí"/>
    <n v="4"/>
    <n v="1"/>
    <n v="1"/>
    <n v="5"/>
    <n v="4"/>
    <n v="2"/>
    <n v="3"/>
    <n v="2"/>
    <n v="5"/>
    <n v="5"/>
    <m/>
    <n v="3"/>
    <n v="5"/>
    <n v="3"/>
    <n v="4"/>
    <n v="5"/>
    <s v="Sí"/>
    <n v="3"/>
    <n v="2"/>
    <s v="Twitter"/>
    <m/>
    <m/>
    <m/>
    <m/>
    <m/>
    <m/>
    <m/>
    <s v="No"/>
    <s v="No"/>
    <m/>
    <n v="5"/>
    <n v="5"/>
    <s v="5, muy satisfecho"/>
    <s v="Igual"/>
    <m/>
  </r>
  <r>
    <m/>
    <m/>
    <s v="Ciencias de la Salud"/>
    <d v="2020-05-19T13:34:00"/>
    <s v="Grado y doble grado"/>
    <x v="4"/>
    <s v="De vez en cuando (1 o 2 veces al mes)"/>
    <s v="Frecuentemente (1 o 2 veces por semana)"/>
    <s v="Seguiré usando los servicios de la biblioteca con la misma frecuencia que expuse en la pregunta anterior"/>
    <x v="4"/>
    <m/>
    <m/>
    <s v="Biblioteca CRAI de la Universidad de Alcalá (UAH)"/>
    <m/>
    <m/>
    <m/>
    <m/>
    <m/>
    <s v="No"/>
    <s v="No"/>
    <n v="1"/>
    <n v="4"/>
    <n v="4"/>
    <n v="1"/>
    <n v="5"/>
    <n v="2"/>
    <n v="5"/>
    <n v="3"/>
    <n v="4"/>
    <n v="3"/>
    <m/>
    <n v="5"/>
    <n v="3"/>
    <n v="5"/>
    <n v="3"/>
    <n v="3"/>
    <s v="No"/>
    <n v="5"/>
    <n v="3"/>
    <s v="Twitter|Youtube|Instagram"/>
    <m/>
    <m/>
    <m/>
    <m/>
    <m/>
    <m/>
    <m/>
    <s v="Sí"/>
    <s v="Sí"/>
    <s v="Muy útil"/>
    <n v="5"/>
    <n v="5"/>
    <s v="4, satisfecho"/>
    <s v="Igual"/>
    <m/>
  </r>
  <r>
    <m/>
    <m/>
    <s v="Ciencias de la Salud"/>
    <d v="2020-05-19T13:34:00"/>
    <s v="Grado y doble grado"/>
    <x v="12"/>
    <s v="Frecuentemente (1 o 2 veces por semana)"/>
    <s v="De vez en cuando (1 o 2 veces al mes)"/>
    <s v="Seguiré usando los servicios de la biblioteca con la misma frecuencia que expuse en la pregunta anterior"/>
    <x v="15"/>
    <s v="Biblioteca Maria Zambrano (Filología / Derecho)"/>
    <m/>
    <s v="Biblioteca Pablo Neruda, islas Filipinas"/>
    <m/>
    <m/>
    <m/>
    <m/>
    <m/>
    <s v="Sí"/>
    <s v="Sí"/>
    <n v="4"/>
    <n v="5"/>
    <n v="3"/>
    <n v="1"/>
    <n v="5"/>
    <n v="3"/>
    <n v="5"/>
    <n v="4"/>
    <n v="1"/>
    <n v="4"/>
    <m/>
    <n v="5"/>
    <n v="5"/>
    <n v="4"/>
    <n v="1"/>
    <n v="5"/>
    <s v="No"/>
    <n v="5"/>
    <n v="2"/>
    <s v="Twitter|Instagram"/>
    <m/>
    <m/>
    <m/>
    <m/>
    <m/>
    <m/>
    <m/>
    <s v="Sí"/>
    <s v="Sí"/>
    <s v="Útil"/>
    <n v="4"/>
    <n v="4"/>
    <s v="4, satisfecho"/>
    <s v="Mejorado"/>
    <m/>
  </r>
  <r>
    <m/>
    <m/>
    <s v="Ciencias de la Salud"/>
    <d v="2020-05-19T13:33:00"/>
    <s v="Máster"/>
    <x v="22"/>
    <s v="Muy frecuentemente (3 o más veces por semana)"/>
    <s v="Muy frecuentemente (3 o más veces por semana)"/>
    <s v="Tengo que ir necesariamente para consultar los documentos que están ubicados en la biblioteca"/>
    <x v="22"/>
    <s v="F. Ciencias de la Información"/>
    <s v="Biblioteca Maria Zambrano (Filología / Derecho)"/>
    <m/>
    <m/>
    <m/>
    <m/>
    <m/>
    <m/>
    <s v="Sí"/>
    <s v="Sí"/>
    <n v="5"/>
    <n v="5"/>
    <n v="5"/>
    <n v="5"/>
    <n v="5"/>
    <n v="5"/>
    <n v="5"/>
    <n v="5"/>
    <n v="5"/>
    <n v="5"/>
    <m/>
    <n v="5"/>
    <n v="5"/>
    <n v="5"/>
    <n v="5"/>
    <n v="5"/>
    <s v="Sí"/>
    <n v="5"/>
    <n v="5"/>
    <s v="LinkedIn"/>
    <m/>
    <m/>
    <m/>
    <m/>
    <m/>
    <m/>
    <m/>
    <s v="Sí"/>
    <s v="Sí"/>
    <s v="Muy útil"/>
    <n v="5"/>
    <n v="5"/>
    <s v="5, muy satisfecho"/>
    <s v="Mejorado mucho"/>
    <m/>
  </r>
  <r>
    <m/>
    <m/>
    <s v="Ciencias de la Salud"/>
    <d v="2020-05-19T13:33:00"/>
    <s v="Grado y doble grado"/>
    <x v="4"/>
    <s v="Solo en época de exámenes"/>
    <s v="De vez en cuando (1 o 2 veces al mes)"/>
    <s v="Seguiré usando los servicios de la biblioteca con la misma frecuencia que expuse en la pregunta anterior"/>
    <x v="24"/>
    <m/>
    <m/>
    <m/>
    <m/>
    <m/>
    <m/>
    <m/>
    <m/>
    <s v="No"/>
    <s v="Sí"/>
    <n v="2"/>
    <n v="1"/>
    <n v="4"/>
    <n v="1"/>
    <n v="4"/>
    <n v="1"/>
    <n v="5"/>
    <n v="1"/>
    <n v="3"/>
    <n v="3"/>
    <m/>
    <n v="4"/>
    <n v="5"/>
    <n v="4"/>
    <n v="3"/>
    <n v="3"/>
    <s v="No"/>
    <n v="5"/>
    <n v="2"/>
    <s v="Twitter|Instagram"/>
    <m/>
    <m/>
    <m/>
    <m/>
    <m/>
    <m/>
    <m/>
    <s v="Sí"/>
    <s v="No"/>
    <m/>
    <n v="5"/>
    <n v="5"/>
    <s v="4, satisfecho"/>
    <s v="Igual"/>
    <m/>
  </r>
  <r>
    <m/>
    <m/>
    <s v="Ciencias de la Salud"/>
    <d v="2020-05-19T13:33:00"/>
    <s v="Grado y doble grado"/>
    <x v="9"/>
    <s v="Solo en época de exámenes"/>
    <s v="Solo en época de exámenes"/>
    <s v="Seguiré usando los servicios de la biblioteca con la misma frecuencia que expuse en la pregunta anterior"/>
    <x v="11"/>
    <s v="Biblioteca Maria Zambrano (Filología / Derecho)"/>
    <s v="F. Odontología"/>
    <m/>
    <m/>
    <m/>
    <m/>
    <m/>
    <m/>
    <s v="No"/>
    <s v="No"/>
    <n v="5"/>
    <n v="1"/>
    <n v="5"/>
    <n v="2"/>
    <n v="5"/>
    <n v="5"/>
    <n v="5"/>
    <n v="1"/>
    <n v="5"/>
    <n v="5"/>
    <m/>
    <n v="3"/>
    <n v="4"/>
    <n v="4"/>
    <n v="5"/>
    <n v="5"/>
    <s v="No"/>
    <n v="5"/>
    <n v="5"/>
    <s v="Twitter|Youtube|Instagram"/>
    <m/>
    <m/>
    <m/>
    <m/>
    <m/>
    <m/>
    <m/>
    <s v="No"/>
    <s v="No"/>
    <m/>
    <n v="5"/>
    <n v="5"/>
    <s v="4, satisfecho"/>
    <s v="Igual"/>
    <m/>
  </r>
  <r>
    <m/>
    <m/>
    <s v=""/>
    <d v="2020-05-19T13:33:00"/>
    <s v="Otros (Universidad para mayores, títulos propios, curso de idiomas, etc)"/>
    <x v="25"/>
    <s v="De vez en cuando (1 o 2 veces al mes)"/>
    <s v="De vez en cuando (1 o 2 veces al mes)"/>
    <s v="Seguiré usando los servicios de la biblioteca con la misma frecuencia que expuse en la pregunta anterior"/>
    <x v="8"/>
    <s v="F. Geografía e Historia"/>
    <s v="F. Ciencias Económicas y Empresariales"/>
    <m/>
    <m/>
    <m/>
    <m/>
    <m/>
    <m/>
    <s v="No"/>
    <s v="Sí"/>
    <n v="5"/>
    <n v="1"/>
    <n v="2"/>
    <n v="5"/>
    <n v="5"/>
    <n v="2"/>
    <n v="5"/>
    <n v="1"/>
    <n v="3"/>
    <n v="3"/>
    <m/>
    <m/>
    <n v="2"/>
    <n v="3"/>
    <n v="3"/>
    <n v="4"/>
    <s v="No"/>
    <n v="2"/>
    <n v="1"/>
    <s v="No uso ninguna red social"/>
    <m/>
    <m/>
    <m/>
    <m/>
    <m/>
    <m/>
    <m/>
    <s v="Sí"/>
    <s v="Sí"/>
    <s v="Útil"/>
    <n v="3"/>
    <n v="4"/>
    <s v="4, satisfecho"/>
    <s v="Mejorado"/>
    <m/>
  </r>
  <r>
    <m/>
    <m/>
    <s v="Ciencias de la Salud"/>
    <d v="2020-05-19T13:33:00"/>
    <s v="Grado y doble grado"/>
    <x v="4"/>
    <s v="Solo en época de exámenes"/>
    <s v="De vez en cuando (1 o 2 veces al mes)"/>
    <s v="Seguiré usando los servicios de la biblioteca con la misma frecuencia que expuse en la pregunta anterior"/>
    <x v="4"/>
    <s v="Biblioteca Maria Zambrano (Filología / Derecho)"/>
    <m/>
    <m/>
    <m/>
    <m/>
    <m/>
    <m/>
    <m/>
    <s v="No"/>
    <s v="Sí"/>
    <n v="3"/>
    <n v="2"/>
    <n v="2"/>
    <n v="2"/>
    <n v="4"/>
    <n v="3"/>
    <n v="3"/>
    <n v="3"/>
    <n v="4"/>
    <n v="4"/>
    <m/>
    <n v="4"/>
    <n v="4"/>
    <n v="3"/>
    <n v="3"/>
    <n v="2"/>
    <s v="No"/>
    <n v="3"/>
    <n v="1"/>
    <s v="Twitter|Youtube|Instagram"/>
    <m/>
    <m/>
    <m/>
    <m/>
    <m/>
    <m/>
    <m/>
    <s v="Sí"/>
    <s v="No"/>
    <m/>
    <n v="4"/>
    <n v="3"/>
    <s v="4, satisfecho"/>
    <m/>
    <m/>
  </r>
  <r>
    <m/>
    <m/>
    <s v="Humanidades"/>
    <d v="2020-05-19T13:33:00"/>
    <s v="Grado y doble grado"/>
    <x v="3"/>
    <s v="Muy frecuentemente (3 o más veces por semana)"/>
    <s v="De vez en cuando (1 o 2 veces al mes)"/>
    <s v="Seguiré usando los servicios de la biblioteca con la misma frecuencia que expuse en la pregunta anterior|Creo que voy a acudir con menos frecuencia a la biblioteca y usaré más la biblioteca virtual"/>
    <x v="3"/>
    <s v="F. Ciencias de la Información"/>
    <s v="F. Comercio y Turismo"/>
    <m/>
    <m/>
    <m/>
    <m/>
    <m/>
    <m/>
    <s v="No"/>
    <s v="Sí"/>
    <n v="3"/>
    <n v="3"/>
    <n v="3"/>
    <m/>
    <n v="3"/>
    <n v="4"/>
    <n v="2"/>
    <m/>
    <n v="3"/>
    <n v="4"/>
    <m/>
    <n v="4"/>
    <n v="4"/>
    <n v="3"/>
    <m/>
    <n v="4"/>
    <s v="No"/>
    <m/>
    <n v="4"/>
    <s v="Instagram"/>
    <m/>
    <m/>
    <m/>
    <m/>
    <m/>
    <m/>
    <m/>
    <s v="Sí"/>
    <s v="Sí"/>
    <s v="Útil"/>
    <n v="4"/>
    <n v="5"/>
    <s v="5, muy satisfecho"/>
    <s v="Mejorado"/>
    <m/>
  </r>
  <r>
    <m/>
    <m/>
    <s v="Ciencias de la Salud"/>
    <d v="2020-05-19T13:32:00"/>
    <s v="Grado y doble grado"/>
    <x v="4"/>
    <s v="Muy frecuentemente (3 o más veces por semana)"/>
    <s v="De vez en cuando (1 o 2 veces al mes)"/>
    <s v="Seguiré usando los servicios de la biblioteca con la misma frecuencia que expuse en la pregunta anterior"/>
    <x v="5"/>
    <s v="F. Medicina"/>
    <s v="Biblioteca Maria Zambrano (Filología / Derecho)"/>
    <s v="Biblioteca Pública Pedro Salinas"/>
    <m/>
    <m/>
    <m/>
    <m/>
    <m/>
    <s v="Sí"/>
    <s v="Sí"/>
    <n v="4"/>
    <n v="1"/>
    <n v="3"/>
    <n v="1"/>
    <n v="5"/>
    <n v="5"/>
    <n v="5"/>
    <n v="2"/>
    <n v="3"/>
    <n v="5"/>
    <m/>
    <n v="4"/>
    <n v="4"/>
    <n v="3"/>
    <n v="3"/>
    <n v="4"/>
    <s v="No"/>
    <n v="4"/>
    <n v="3"/>
    <s v="Twitter|Instagram"/>
    <m/>
    <m/>
    <m/>
    <m/>
    <m/>
    <m/>
    <m/>
    <s v="No"/>
    <s v="No"/>
    <m/>
    <n v="4"/>
    <n v="4"/>
    <s v="5, muy satisfecho"/>
    <s v="Mejorado"/>
    <s v="Arreglar los enchufes de la biblioteca de Enfermería, Podología y Fisioterapia."/>
  </r>
  <r>
    <m/>
    <m/>
    <s v="Humanidades"/>
    <d v="2020-05-19T13:32:00"/>
    <s v="Doctorado"/>
    <x v="7"/>
    <s v="De vez en cuando (1 o 2 veces al mes)"/>
    <s v="Muy frecuentemente (3 o más veces por semana)"/>
    <s v="Seguiré usando los servicios de la biblioteca con la misma frecuencia que expuse en la pregunta anterior"/>
    <x v="14"/>
    <s v="Biblioteca Maria Zambrano (Filología / Derecho)"/>
    <s v="F. Ciencias de la Información"/>
    <m/>
    <m/>
    <m/>
    <m/>
    <m/>
    <m/>
    <s v="No"/>
    <s v="Sí"/>
    <n v="3"/>
    <n v="4"/>
    <n v="4"/>
    <n v="1"/>
    <n v="1"/>
    <n v="5"/>
    <n v="1"/>
    <n v="2"/>
    <n v="2"/>
    <n v="3"/>
    <m/>
    <n v="4"/>
    <n v="4"/>
    <n v="3"/>
    <n v="4"/>
    <n v="3"/>
    <s v="Sí"/>
    <n v="3"/>
    <n v="3"/>
    <s v="Youtube|Instagram"/>
    <m/>
    <m/>
    <m/>
    <m/>
    <m/>
    <m/>
    <m/>
    <s v="Sí"/>
    <s v="No"/>
    <m/>
    <n v="4"/>
    <n v="4"/>
    <s v="4, satisfecho"/>
    <s v="Mejorado"/>
    <m/>
  </r>
  <r>
    <m/>
    <m/>
    <s v="Ciencias Sociales"/>
    <d v="2020-05-19T13:32:00"/>
    <s v="Grado y doble grado"/>
    <x v="1"/>
    <s v="Muy frecuentemente (3 o más veces por semana)"/>
    <s v="De vez en cuando (1 o 2 veces al mes)"/>
    <s v="Seguiré usando los servicios de la biblioteca con la misma frecuencia que expuse en la pregunta anterior"/>
    <x v="9"/>
    <s v="F. Trabajo Social"/>
    <s v="F. Ciencias Económicas y Empresariales"/>
    <m/>
    <m/>
    <m/>
    <m/>
    <m/>
    <m/>
    <s v="No"/>
    <s v="Sí"/>
    <n v="3"/>
    <n v="1"/>
    <n v="3"/>
    <n v="1"/>
    <n v="5"/>
    <n v="4"/>
    <n v="5"/>
    <n v="2"/>
    <n v="2"/>
    <n v="3"/>
    <m/>
    <n v="3"/>
    <n v="3"/>
    <n v="3"/>
    <n v="3"/>
    <n v="4"/>
    <s v="Sí"/>
    <n v="4"/>
    <n v="1"/>
    <s v="Twitter|Youtube"/>
    <m/>
    <m/>
    <m/>
    <m/>
    <m/>
    <m/>
    <m/>
    <s v="Sí"/>
    <s v="No"/>
    <m/>
    <n v="3"/>
    <n v="3"/>
    <s v="3, normal"/>
    <s v="Mejorado"/>
    <m/>
  </r>
  <r>
    <m/>
    <m/>
    <s v="Ciencias de la Salud"/>
    <d v="2020-05-19T13:32:00"/>
    <s v="Grado y doble grado"/>
    <x v="9"/>
    <s v="Frecuentemente (1 o 2 veces por semana)"/>
    <s v="De vez en cuando (1 o 2 veces al mes)"/>
    <s v="Solo haré uso de la biblioteca virtual y de sus recursos electrónicos"/>
    <x v="11"/>
    <s v="Biblioteca Maria Zambrano (Filología / Derecho)"/>
    <m/>
    <s v="biblioteca UCLM"/>
    <m/>
    <m/>
    <m/>
    <m/>
    <m/>
    <s v="Sí"/>
    <s v="Sí"/>
    <n v="3"/>
    <n v="1"/>
    <n v="2"/>
    <n v="1"/>
    <n v="5"/>
    <n v="5"/>
    <n v="5"/>
    <n v="2"/>
    <n v="4"/>
    <n v="4"/>
    <m/>
    <n v="4"/>
    <n v="4"/>
    <n v="1"/>
    <n v="2"/>
    <n v="4"/>
    <s v="No"/>
    <n v="1"/>
    <n v="1"/>
    <s v="Youtube|Instagram"/>
    <m/>
    <m/>
    <m/>
    <m/>
    <m/>
    <m/>
    <m/>
    <s v="Sí"/>
    <s v="Sí"/>
    <s v="Poco útil"/>
    <n v="4"/>
    <n v="4"/>
    <s v="3, normal"/>
    <s v="Igual"/>
    <m/>
  </r>
  <r>
    <m/>
    <m/>
    <s v="Ciencias Experimentales"/>
    <d v="2020-05-19T13:32:00"/>
    <s v="Grado y doble grado"/>
    <x v="20"/>
    <s v="Muy frecuentemente (3 o más veces por semana)"/>
    <s v="De vez en cuando (1 o 2 veces al mes)"/>
    <s v="Tengo que ir necesariamente para consultar los documentos que están ubicados en la biblioteca"/>
    <x v="20"/>
    <s v="F. Ciencias Químicas"/>
    <s v="F. Ciencias Físicas"/>
    <m/>
    <m/>
    <m/>
    <m/>
    <m/>
    <m/>
    <s v="Sí"/>
    <s v="Sí"/>
    <n v="5"/>
    <n v="2"/>
    <n v="5"/>
    <n v="1"/>
    <n v="5"/>
    <n v="1"/>
    <n v="5"/>
    <n v="1"/>
    <n v="5"/>
    <n v="5"/>
    <m/>
    <n v="5"/>
    <n v="5"/>
    <n v="5"/>
    <n v="5"/>
    <n v="5"/>
    <s v="Sí"/>
    <n v="5"/>
    <n v="3"/>
    <s v="Twitter|Instagram"/>
    <m/>
    <m/>
    <m/>
    <m/>
    <m/>
    <m/>
    <m/>
    <s v="No"/>
    <s v="No"/>
    <m/>
    <n v="5"/>
    <n v="5"/>
    <s v="4, satisfecho"/>
    <s v="Igual"/>
    <m/>
  </r>
  <r>
    <m/>
    <m/>
    <s v="Ciencias Sociales"/>
    <d v="2020-05-19T13:32:00"/>
    <s v="Grado y doble grado"/>
    <x v="10"/>
    <s v="Solo en época de exámenes"/>
    <s v="De vez en cuando (1 o 2 veces al mes)"/>
    <s v="Seguiré usando los servicios de la biblioteca con la misma frecuencia que expuse en la pregunta anterior"/>
    <x v="24"/>
    <m/>
    <m/>
    <s v="Biblioteca Antonio Mingote, Biblioteca Los Rosales"/>
    <m/>
    <m/>
    <m/>
    <m/>
    <m/>
    <s v="No"/>
    <s v="No"/>
    <n v="4"/>
    <n v="1"/>
    <n v="3"/>
    <n v="4"/>
    <n v="4"/>
    <n v="5"/>
    <n v="5"/>
    <n v="2"/>
    <n v="4"/>
    <n v="5"/>
    <m/>
    <n v="4"/>
    <n v="4"/>
    <n v="5"/>
    <n v="3"/>
    <n v="4"/>
    <s v="No"/>
    <n v="4"/>
    <n v="3"/>
    <s v="Twitter|Youtube|Instagram"/>
    <m/>
    <m/>
    <m/>
    <m/>
    <m/>
    <m/>
    <m/>
    <s v="No"/>
    <m/>
    <m/>
    <n v="4"/>
    <n v="2"/>
    <s v="5, muy satisfecho"/>
    <s v="Mejorado mucho"/>
    <m/>
  </r>
  <r>
    <m/>
    <m/>
    <s v="Humanidades"/>
    <d v="2020-05-19T13:32:00"/>
    <s v="Grado y doble grado"/>
    <x v="3"/>
    <s v="De vez en cuando (1 o 2 veces al mes)"/>
    <s v="Muy frecuentemente (3 o más veces por semana)"/>
    <s v="Seguiré usando los servicios de la biblioteca con la misma frecuencia que expuse en la pregunta anterior"/>
    <x v="3"/>
    <s v="F. Geografía e Historia"/>
    <s v="Biblioteca Maria Zambrano (Filología / Derecho)"/>
    <s v="Red de bibliotecas de la Comunidad de Madrid, Biblioteca Nacional, biblioteca de la uc3m, biblioteca de la UNED"/>
    <m/>
    <m/>
    <m/>
    <m/>
    <m/>
    <s v="Sí"/>
    <s v="Sí"/>
    <n v="4"/>
    <n v="4"/>
    <n v="3"/>
    <n v="4"/>
    <n v="5"/>
    <n v="5"/>
    <n v="5"/>
    <n v="4"/>
    <n v="5"/>
    <n v="4"/>
    <m/>
    <n v="5"/>
    <n v="5"/>
    <n v="5"/>
    <n v="4"/>
    <n v="4"/>
    <s v="Sí"/>
    <n v="4"/>
    <m/>
    <s v="Youtube|Instagram"/>
    <m/>
    <m/>
    <m/>
    <m/>
    <m/>
    <m/>
    <m/>
    <s v="Sí"/>
    <s v="No"/>
    <m/>
    <n v="5"/>
    <n v="5"/>
    <s v="5, muy satisfecho"/>
    <s v="Mejorado"/>
    <m/>
  </r>
  <r>
    <m/>
    <m/>
    <s v="Ciencias Sociales"/>
    <d v="2020-05-19T13:31:00"/>
    <s v="Grado y doble grado"/>
    <x v="13"/>
    <s v="Frecuentemente (1 o 2 veces por semana)"/>
    <s v="De vez en cuando (1 o 2 veces al mes)"/>
    <s v="Seguiré usando los servicios de la biblioteca con la misma frecuencia que expuse en la pregunta anterior"/>
    <x v="16"/>
    <s v="Biblioteca Maria Zambrano (Filología / Derecho)"/>
    <s v="F. Farmacia"/>
    <m/>
    <m/>
    <m/>
    <m/>
    <m/>
    <m/>
    <s v="Sí"/>
    <s v="Sí"/>
    <n v="5"/>
    <n v="1"/>
    <n v="1"/>
    <n v="5"/>
    <n v="4"/>
    <n v="4"/>
    <n v="4"/>
    <n v="2"/>
    <n v="4"/>
    <n v="4"/>
    <m/>
    <n v="2"/>
    <n v="4"/>
    <n v="3"/>
    <n v="3"/>
    <n v="4"/>
    <s v="Sí"/>
    <n v="3"/>
    <n v="3"/>
    <s v="Instagram"/>
    <m/>
    <m/>
    <m/>
    <m/>
    <m/>
    <m/>
    <m/>
    <s v="No"/>
    <s v="No"/>
    <m/>
    <n v="4"/>
    <n v="4"/>
    <s v="4, satisfecho"/>
    <s v="Mejorado mucho"/>
    <m/>
  </r>
  <r>
    <m/>
    <m/>
    <s v="Humanidades"/>
    <d v="2020-05-19T13:31:00"/>
    <s v="Grado y doble grado"/>
    <x v="2"/>
    <s v="Solo en época de exámenes"/>
    <s v="De vez en cuando (1 o 2 veces al mes)"/>
    <s v="Seguiré usando los servicios de la biblioteca con la misma frecuencia que expuse en la pregunta anterior"/>
    <x v="24"/>
    <m/>
    <m/>
    <m/>
    <m/>
    <m/>
    <m/>
    <m/>
    <m/>
    <s v="No"/>
    <s v="No"/>
    <n v="2"/>
    <n v="3"/>
    <n v="3"/>
    <n v="4"/>
    <n v="5"/>
    <n v="5"/>
    <n v="5"/>
    <n v="5"/>
    <n v="2"/>
    <n v="3"/>
    <m/>
    <n v="3"/>
    <n v="4"/>
    <n v="3"/>
    <m/>
    <n v="2"/>
    <s v="No"/>
    <n v="3"/>
    <n v="3"/>
    <s v="Youtube|Instagram"/>
    <m/>
    <m/>
    <m/>
    <m/>
    <m/>
    <m/>
    <m/>
    <s v="No"/>
    <s v="No"/>
    <m/>
    <n v="3"/>
    <n v="3"/>
    <s v="3, normal"/>
    <s v="Empeorado"/>
    <m/>
  </r>
  <r>
    <m/>
    <m/>
    <s v="Humanidades"/>
    <d v="2020-05-19T13:31:00"/>
    <s v="Doctorado"/>
    <x v="6"/>
    <s v="Nunca"/>
    <s v="Frecuentemente (1 o 2 veces por semana)"/>
    <s v="Seguiré usando los servicios de la biblioteca con la misma frecuencia que expuse en la pregunta anterior"/>
    <x v="8"/>
    <m/>
    <m/>
    <m/>
    <m/>
    <m/>
    <m/>
    <m/>
    <m/>
    <s v="No"/>
    <s v="No"/>
    <n v="2"/>
    <n v="5"/>
    <n v="5"/>
    <n v="2"/>
    <n v="4"/>
    <n v="4"/>
    <n v="3"/>
    <n v="3"/>
    <n v="4"/>
    <n v="4"/>
    <m/>
    <n v="4"/>
    <n v="4"/>
    <n v="4"/>
    <n v="4"/>
    <n v="4"/>
    <s v="Sí"/>
    <n v="4"/>
    <n v="4"/>
    <s v="Twitter|Facebook|Youtube|Instagram|LinkedIn"/>
    <m/>
    <m/>
    <m/>
    <m/>
    <m/>
    <m/>
    <m/>
    <s v="Sí"/>
    <s v="Sí"/>
    <s v="Útil"/>
    <n v="4"/>
    <n v="4"/>
    <s v="4, satisfecho"/>
    <s v="Mejorado"/>
    <m/>
  </r>
  <r>
    <m/>
    <m/>
    <s v="Ciencias de la Salud"/>
    <d v="2020-05-19T13:31:00"/>
    <s v="Grado y doble grado"/>
    <x v="9"/>
    <s v="Frecuentemente (1 o 2 veces por semana)"/>
    <s v="Solo en época de exámenes"/>
    <s v="Creo que voy a acudir con menos frecuencia a la biblioteca y usaré más la biblioteca virtual|Procuraré buscar la información que necesito fuera de la biblioteca"/>
    <x v="11"/>
    <s v="F. Odontología"/>
    <s v="Biblioteca Maria Zambrano (Filología / Derecho)"/>
    <m/>
    <m/>
    <m/>
    <m/>
    <m/>
    <m/>
    <s v="No"/>
    <s v="No"/>
    <n v="3"/>
    <n v="3"/>
    <n v="4"/>
    <n v="4"/>
    <n v="3"/>
    <n v="4"/>
    <n v="4"/>
    <n v="3"/>
    <n v="3"/>
    <n v="4"/>
    <m/>
    <n v="4"/>
    <n v="3"/>
    <n v="4"/>
    <n v="3"/>
    <n v="3"/>
    <s v="No"/>
    <n v="4"/>
    <n v="2"/>
    <s v="No uso ninguna red social"/>
    <m/>
    <m/>
    <m/>
    <m/>
    <m/>
    <m/>
    <m/>
    <s v="No"/>
    <s v="No"/>
    <m/>
    <n v="4"/>
    <n v="4"/>
    <s v="4, satisfecho"/>
    <s v="Igual"/>
    <m/>
  </r>
  <r>
    <m/>
    <m/>
    <s v="Ciencias Sociales"/>
    <d v="2020-05-19T13:31:00"/>
    <s v="Grado y doble grado"/>
    <x v="11"/>
    <s v="Frecuentemente (1 o 2 veces por semana)"/>
    <s v="Nunca"/>
    <s v="Tengo que ir necesariamente para consultar los documentos que están ubicados en la biblioteca"/>
    <x v="13"/>
    <m/>
    <m/>
    <m/>
    <m/>
    <m/>
    <m/>
    <m/>
    <m/>
    <s v="No"/>
    <s v="Sí"/>
    <n v="4"/>
    <n v="1"/>
    <n v="1"/>
    <n v="5"/>
    <n v="5"/>
    <n v="1"/>
    <n v="5"/>
    <n v="1"/>
    <n v="4"/>
    <n v="5"/>
    <m/>
    <n v="3"/>
    <m/>
    <n v="4"/>
    <m/>
    <n v="4"/>
    <s v="No"/>
    <n v="4"/>
    <m/>
    <s v="Twitter|Youtube|Instagram"/>
    <m/>
    <m/>
    <m/>
    <m/>
    <m/>
    <m/>
    <m/>
    <s v="No"/>
    <s v="No"/>
    <m/>
    <n v="4"/>
    <n v="4"/>
    <s v="4, satisfecho"/>
    <s v="Mejorado"/>
    <m/>
  </r>
  <r>
    <m/>
    <m/>
    <s v="Ciencias Sociales"/>
    <d v="2020-05-19T13:31:00"/>
    <s v="Grado y doble grado"/>
    <x v="10"/>
    <s v="Frecuentemente (1 o 2 veces por semana)"/>
    <s v="De vez en cuando (1 o 2 veces al mes)"/>
    <s v="Creo que voy a acudir con menos frecuencia a la biblioteca y usaré más la biblioteca virtual"/>
    <x v="8"/>
    <m/>
    <m/>
    <m/>
    <m/>
    <m/>
    <m/>
    <m/>
    <m/>
    <s v="No"/>
    <s v="No"/>
    <n v="5"/>
    <n v="2"/>
    <n v="4"/>
    <n v="5"/>
    <n v="5"/>
    <n v="3"/>
    <n v="5"/>
    <n v="3"/>
    <n v="4"/>
    <n v="4"/>
    <m/>
    <n v="4"/>
    <n v="4"/>
    <n v="4"/>
    <n v="4"/>
    <n v="4"/>
    <s v="No"/>
    <n v="3"/>
    <n v="3"/>
    <s v="Instagram|LinkedIn"/>
    <m/>
    <m/>
    <m/>
    <m/>
    <m/>
    <m/>
    <m/>
    <s v="No"/>
    <s v="No"/>
    <m/>
    <n v="5"/>
    <n v="5"/>
    <s v="4, satisfecho"/>
    <s v="Mejorado"/>
    <m/>
  </r>
  <r>
    <m/>
    <m/>
    <s v="Ciencias de la Salud"/>
    <d v="2020-05-19T13:31:00"/>
    <s v="Grado y doble grado"/>
    <x v="22"/>
    <s v="Muy frecuentemente (3 o más veces por semana)"/>
    <s v="De vez en cuando (1 o 2 veces al mes)"/>
    <s v="Creo que voy a acudir con menos frecuencia a la biblioteca y usaré más la biblioteca virtual|Procuraré buscar la información que necesito fuera de la biblioteca"/>
    <x v="22"/>
    <m/>
    <m/>
    <m/>
    <m/>
    <m/>
    <m/>
    <m/>
    <m/>
    <s v="No"/>
    <s v="No"/>
    <n v="3"/>
    <n v="1"/>
    <n v="1"/>
    <n v="1"/>
    <n v="5"/>
    <n v="3"/>
    <n v="5"/>
    <n v="1"/>
    <n v="2"/>
    <n v="3"/>
    <m/>
    <n v="3"/>
    <n v="3"/>
    <n v="4"/>
    <n v="2"/>
    <n v="4"/>
    <s v="No"/>
    <n v="4"/>
    <n v="3"/>
    <s v="Youtube|Instagram"/>
    <m/>
    <m/>
    <m/>
    <m/>
    <m/>
    <m/>
    <m/>
    <s v="No"/>
    <s v="No"/>
    <m/>
    <n v="5"/>
    <n v="5"/>
    <s v="4, satisfecho"/>
    <s v="Igual"/>
    <m/>
  </r>
  <r>
    <m/>
    <m/>
    <s v="Ciencias Sociales"/>
    <d v="2020-05-19T13:30:00"/>
    <s v="Grado y doble grado"/>
    <x v="11"/>
    <s v="Frecuentemente (1 o 2 veces por semana)"/>
    <s v="Nunca"/>
    <s v="Seguiré usando los servicios de la biblioteca con la misma frecuencia que expuse en la pregunta anterior"/>
    <x v="13"/>
    <s v="Biblioteca Maria Zambrano (Filología / Derecho)"/>
    <s v="F. Comercio y Turismo"/>
    <m/>
    <m/>
    <m/>
    <m/>
    <m/>
    <m/>
    <s v="Sí"/>
    <s v="Sí"/>
    <n v="4"/>
    <n v="1"/>
    <n v="1"/>
    <n v="4"/>
    <n v="5"/>
    <n v="3"/>
    <n v="5"/>
    <n v="1"/>
    <n v="1"/>
    <n v="2"/>
    <m/>
    <n v="1"/>
    <n v="3"/>
    <n v="2"/>
    <n v="1"/>
    <n v="2"/>
    <s v="No"/>
    <n v="3"/>
    <n v="2"/>
    <s v="Twitter|Facebook|Instagram"/>
    <m/>
    <m/>
    <m/>
    <m/>
    <m/>
    <m/>
    <m/>
    <s v="No"/>
    <s v="No"/>
    <m/>
    <n v="3"/>
    <n v="3"/>
    <s v="3, normal"/>
    <s v="Empeorado"/>
    <m/>
  </r>
  <r>
    <m/>
    <m/>
    <s v="Humanidades"/>
    <d v="2020-05-19T13:30: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4"/>
    <s v="Biblioteca Maria Zambrano (Filología / Derecho)"/>
    <m/>
    <m/>
    <m/>
    <m/>
    <m/>
    <m/>
    <m/>
    <s v="Sí"/>
    <s v="Sí"/>
    <n v="5"/>
    <n v="5"/>
    <n v="4"/>
    <n v="2"/>
    <n v="5"/>
    <n v="4"/>
    <n v="5"/>
    <n v="1"/>
    <n v="5"/>
    <n v="3"/>
    <m/>
    <n v="5"/>
    <n v="5"/>
    <n v="4"/>
    <n v="5"/>
    <n v="3"/>
    <s v="No"/>
    <n v="5"/>
    <n v="5"/>
    <s v="Instagram"/>
    <m/>
    <m/>
    <m/>
    <m/>
    <m/>
    <m/>
    <m/>
    <s v="Sí"/>
    <s v="No"/>
    <m/>
    <n v="4"/>
    <n v="5"/>
    <s v="5, muy satisfecho"/>
    <s v="Mejorado mucho"/>
    <m/>
  </r>
  <r>
    <m/>
    <m/>
    <s v="Ciencias de la Salud"/>
    <d v="2020-05-19T13:30:00"/>
    <s v="Grado y doble grado"/>
    <x v="15"/>
    <s v="Muy frecuentemente (3 o más veces por semana)"/>
    <s v="Frecuentemente (1 o 2 veces por semana)"/>
    <s v="Seguiré usando los servicios de la biblioteca con la misma frecuencia que expuse en la pregunta anterior"/>
    <x v="5"/>
    <s v="Biblioteca Maria Zambrano (Filología / Derecho)"/>
    <s v="F. Medicina"/>
    <m/>
    <m/>
    <m/>
    <m/>
    <m/>
    <m/>
    <s v="No"/>
    <s v="Sí"/>
    <n v="4"/>
    <n v="5"/>
    <n v="4"/>
    <n v="4"/>
    <n v="4"/>
    <n v="4"/>
    <n v="2"/>
    <n v="1"/>
    <n v="5"/>
    <n v="5"/>
    <m/>
    <n v="5"/>
    <n v="5"/>
    <n v="5"/>
    <n v="5"/>
    <n v="5"/>
    <s v="Sí"/>
    <n v="5"/>
    <n v="3"/>
    <s v="No uso ninguna red social"/>
    <m/>
    <m/>
    <m/>
    <m/>
    <m/>
    <m/>
    <m/>
    <s v="Sí"/>
    <s v="Sí"/>
    <s v="Muy útil"/>
    <n v="5"/>
    <n v="5"/>
    <s v="5, muy satisfecho"/>
    <s v="Mejorado mucho"/>
    <m/>
  </r>
  <r>
    <m/>
    <m/>
    <s v="Ciencias Experimentales"/>
    <d v="2020-05-19T13:30:00"/>
    <s v="Grado y doble grado"/>
    <x v="16"/>
    <s v="Muy frecuentemente (3 o más veces por semana)"/>
    <s v="De vez en cuando (1 o 2 veces al mes)"/>
    <s v="Solo haré uso de la biblioteca virtual y de sus recursos electrónicos"/>
    <x v="17"/>
    <m/>
    <m/>
    <m/>
    <m/>
    <m/>
    <m/>
    <m/>
    <m/>
    <s v="No"/>
    <s v="Sí"/>
    <n v="4"/>
    <n v="1"/>
    <n v="3"/>
    <n v="1"/>
    <n v="5"/>
    <n v="4"/>
    <n v="4"/>
    <n v="1"/>
    <n v="3"/>
    <n v="2"/>
    <m/>
    <n v="4"/>
    <n v="5"/>
    <n v="2"/>
    <n v="3"/>
    <n v="3"/>
    <s v="Sí"/>
    <n v="4"/>
    <n v="3"/>
    <s v="Twitter"/>
    <m/>
    <m/>
    <m/>
    <m/>
    <m/>
    <m/>
    <m/>
    <s v="Sí"/>
    <s v="No"/>
    <m/>
    <n v="3"/>
    <n v="4"/>
    <s v="3, normal"/>
    <s v="Mejorado"/>
    <s v="Me resfrié debido al chorro de aire caliente que pusieron en la entrada de la biblioteca (hasta el pomo de la puerta quemaba), debido a los cambios bruscos de temperatura al entrar a la sala o al salir de la biblioteca en pleno invierno. Cuando entras a la sala de estudio hace frío, a veces es necesario ponerse el abrigo. A demás, deberían abrir de nuevo la sala de estudio que cerraron por la exposición que hicieron el año pasado. Era un sitio más amplio y cómodo donde estudiar. Me parece mal que los portátiles que se prestan a los alumnos se limiten porque también los utilizan los profesores, sobretodo los nuevos que son más grandes y mejores, y no los pequeños de hace mil años, que son muy lentos. Algunas de las que atienden en la biblioteca antes de mirar si tienen un ordenador mejor que prestar, te dan el primero que pillan y qué casualidad que son los que funcionan peor. Tampoco son resolutivas cuando les pides ayuda y a veces te tratan como si fueses retrasado.  El único que merece la pena creo que se llama Andrés, no solo es atento y cordial, siempre te ayuda con todo lo que necesites y te da muchísimos ánimos."/>
  </r>
  <r>
    <m/>
    <m/>
    <s v="Ciencias de la Salud"/>
    <d v="2020-05-19T13:30:00"/>
    <s v="Grado y doble grado"/>
    <x v="15"/>
    <s v="De vez en cuando (1 o 2 veces al mes)"/>
    <s v="Nunca"/>
    <s v="Tengo que ir necesariamente para consultar los documentos que están ubicados en la biblioteca"/>
    <x v="5"/>
    <s v="F. Medicina"/>
    <m/>
    <m/>
    <m/>
    <m/>
    <m/>
    <m/>
    <m/>
    <s v="No"/>
    <s v="Sí"/>
    <n v="3"/>
    <n v="1"/>
    <n v="2"/>
    <n v="3"/>
    <n v="5"/>
    <n v="2"/>
    <n v="2"/>
    <n v="1"/>
    <n v="4"/>
    <n v="2"/>
    <m/>
    <n v="4"/>
    <n v="3"/>
    <n v="2"/>
    <n v="3"/>
    <n v="4"/>
    <s v="No"/>
    <n v="4"/>
    <n v="1"/>
    <s v="Youtube|Instagram"/>
    <m/>
    <m/>
    <m/>
    <m/>
    <m/>
    <m/>
    <m/>
    <s v="No"/>
    <s v="No"/>
    <m/>
    <n v="4"/>
    <n v="5"/>
    <s v="4, satisfecho"/>
    <s v="Igual"/>
    <m/>
  </r>
  <r>
    <m/>
    <m/>
    <s v="Ciencias Experimentales"/>
    <d v="2020-05-19T13:29:00"/>
    <s v="Grado y doble grado"/>
    <x v="19"/>
    <s v="Frecuentemente (1 o 2 veces por semana)"/>
    <s v="De vez en cuando (1 o 2 veces al mes)"/>
    <s v="Seguiré usando los servicios de la biblioteca con la misma frecuencia que expuse en la pregunta anterior"/>
    <x v="19"/>
    <s v="F. Ciencias Químicas"/>
    <m/>
    <m/>
    <m/>
    <m/>
    <m/>
    <m/>
    <m/>
    <s v="Sí"/>
    <m/>
    <n v="4"/>
    <n v="3"/>
    <n v="3"/>
    <n v="3"/>
    <n v="4"/>
    <n v="4"/>
    <n v="4"/>
    <n v="3"/>
    <n v="5"/>
    <n v="5"/>
    <m/>
    <n v="5"/>
    <n v="5"/>
    <n v="5"/>
    <n v="5"/>
    <n v="5"/>
    <s v="No"/>
    <n v="5"/>
    <n v="4"/>
    <s v="No uso ninguna red social"/>
    <m/>
    <m/>
    <m/>
    <m/>
    <m/>
    <m/>
    <m/>
    <s v="Sí"/>
    <s v="No"/>
    <m/>
    <n v="5"/>
    <n v="3"/>
    <s v="4, satisfecho"/>
    <s v="Mejorado"/>
    <m/>
  </r>
  <r>
    <m/>
    <m/>
    <s v="Ciencias Experimentales"/>
    <d v="2020-05-19T13:29:00"/>
    <s v="Otros (Universidad para mayores, títulos propios, curso de idiomas, etc)"/>
    <x v="19"/>
    <s v="De vez en cuando (1 o 2 veces al mes)"/>
    <s v="De vez en cuando (1 o 2 veces al mes)"/>
    <s v="Creo que voy a acudir con menos frecuencia a la biblioteca y usaré más la biblioteca virtual"/>
    <x v="19"/>
    <s v="F. Filología (Clásicas o General)"/>
    <m/>
    <s v="biblioteca nacional"/>
    <m/>
    <m/>
    <m/>
    <m/>
    <m/>
    <s v="No"/>
    <s v="No"/>
    <n v="1"/>
    <n v="4"/>
    <n v="1"/>
    <n v="2"/>
    <n v="3"/>
    <n v="5"/>
    <n v="2"/>
    <n v="2"/>
    <n v="4"/>
    <n v="4"/>
    <m/>
    <n v="4"/>
    <n v="5"/>
    <n v="4"/>
    <n v="1"/>
    <n v="1"/>
    <s v="No"/>
    <n v="4"/>
    <n v="1"/>
    <s v="Twitter|Facebook|Youtube|LinkedIn"/>
    <m/>
    <m/>
    <m/>
    <m/>
    <m/>
    <m/>
    <m/>
    <s v="No"/>
    <s v="No"/>
    <m/>
    <n v="5"/>
    <n v="5"/>
    <s v="4, satisfecho"/>
    <s v="Mejorado"/>
    <m/>
  </r>
  <r>
    <m/>
    <m/>
    <s v="Humanidades"/>
    <d v="2020-05-19T13:29:00"/>
    <s v="Grado y doble grado"/>
    <x v="6"/>
    <s v="Frecuentemente (1 o 2 veces por semana)"/>
    <s v="De vez en cuando (1 o 2 veces al mes)"/>
    <s v="Tengo que ir necesariamente para consultar los documentos que están ubicados en la biblioteca"/>
    <x v="8"/>
    <s v="F. Filología (Clásicas o General)"/>
    <s v="F. Geografía e Historia"/>
    <m/>
    <m/>
    <m/>
    <m/>
    <m/>
    <m/>
    <s v="No"/>
    <s v="Sí"/>
    <n v="4"/>
    <n v="2"/>
    <n v="3"/>
    <n v="5"/>
    <n v="5"/>
    <n v="4"/>
    <n v="2"/>
    <n v="1"/>
    <n v="4"/>
    <n v="4"/>
    <m/>
    <n v="5"/>
    <n v="4"/>
    <n v="5"/>
    <n v="3"/>
    <n v="4"/>
    <s v="No"/>
    <n v="5"/>
    <n v="3"/>
    <s v="Youtube"/>
    <m/>
    <m/>
    <m/>
    <m/>
    <m/>
    <m/>
    <m/>
    <s v="No"/>
    <s v="No"/>
    <m/>
    <n v="3"/>
    <n v="4"/>
    <s v="4, satisfecho"/>
    <s v="Mejorado"/>
    <m/>
  </r>
  <r>
    <m/>
    <m/>
    <s v="Humanidades"/>
    <d v="2020-05-19T13:29:00"/>
    <s v="Máster"/>
    <x v="3"/>
    <s v="De vez en cuando (1 o 2 veces al mes)"/>
    <s v="De vez en cuando (1 o 2 veces al mes)"/>
    <s v="Creo que voy a acudir con menos frecuencia a la biblioteca y usaré más la biblioteca virtual"/>
    <x v="3"/>
    <s v="Biblioteca Maria Zambrano (Filología / Derecho)"/>
    <s v="F. Ciencias de la Información"/>
    <s v="Biblioteca del reina Sofía"/>
    <m/>
    <m/>
    <m/>
    <m/>
    <m/>
    <s v="No"/>
    <s v="No"/>
    <n v="4"/>
    <n v="2"/>
    <n v="2"/>
    <n v="4"/>
    <n v="2"/>
    <n v="4"/>
    <n v="4"/>
    <n v="2"/>
    <n v="2"/>
    <n v="3"/>
    <m/>
    <n v="3"/>
    <n v="3"/>
    <n v="2"/>
    <n v="2"/>
    <n v="2"/>
    <s v="No"/>
    <n v="1"/>
    <n v="2"/>
    <s v="Instagram"/>
    <m/>
    <m/>
    <m/>
    <m/>
    <m/>
    <m/>
    <m/>
    <s v="No"/>
    <s v="Sí"/>
    <s v="Normal"/>
    <n v="3"/>
    <n v="4"/>
    <s v="3, normal"/>
    <s v="Igual"/>
    <m/>
  </r>
  <r>
    <m/>
    <m/>
    <s v="Ciencias Sociales"/>
    <d v="2020-05-19T13:29:00"/>
    <s v="Grado y doble grado"/>
    <x v="10"/>
    <s v="De vez en cuando (1 o 2 veces al mes)"/>
    <s v="De vez en cuando (1 o 2 veces al mes)"/>
    <s v="Creo que voy a acudir con menos frecuencia a la biblioteca y usaré más la biblioteca virtual"/>
    <x v="8"/>
    <s v="F. Derecho (Departamentos,Criminología)"/>
    <m/>
    <m/>
    <m/>
    <m/>
    <m/>
    <m/>
    <m/>
    <s v="Sí"/>
    <s v="No"/>
    <n v="2"/>
    <n v="2"/>
    <n v="2"/>
    <n v="5"/>
    <n v="5"/>
    <n v="3"/>
    <n v="4"/>
    <n v="2"/>
    <n v="1"/>
    <n v="4"/>
    <m/>
    <n v="4"/>
    <n v="4"/>
    <n v="4"/>
    <n v="2"/>
    <n v="2"/>
    <s v="No"/>
    <n v="3"/>
    <m/>
    <s v="Youtube|Instagram"/>
    <m/>
    <m/>
    <m/>
    <m/>
    <m/>
    <m/>
    <m/>
    <s v="No"/>
    <s v="No"/>
    <m/>
    <n v="4"/>
    <n v="3"/>
    <s v="4, satisfecho"/>
    <s v="Igual"/>
    <m/>
  </r>
  <r>
    <m/>
    <m/>
    <s v=""/>
    <d v="2020-05-19T13:29:00"/>
    <s v="Máster"/>
    <x v="25"/>
    <s v="De vez en cuando (1 o 2 veces al mes)"/>
    <s v="De vez en cuando (1 o 2 veces al mes)"/>
    <s v="Creo que voy a acudir con menos frecuencia a la biblioteca y usaré más la biblioteca virtual"/>
    <x v="8"/>
    <s v="F. Ciencias Económicas y Empresariales"/>
    <m/>
    <m/>
    <m/>
    <m/>
    <m/>
    <m/>
    <m/>
    <s v="No"/>
    <s v="Sí"/>
    <n v="5"/>
    <n v="3"/>
    <n v="4"/>
    <n v="2"/>
    <n v="4"/>
    <n v="4"/>
    <n v="3"/>
    <n v="3"/>
    <n v="5"/>
    <n v="5"/>
    <m/>
    <n v="5"/>
    <n v="5"/>
    <n v="5"/>
    <n v="4"/>
    <n v="4"/>
    <s v="No"/>
    <n v="3"/>
    <n v="3"/>
    <s v="Twitter|Youtube|Instagram|LinkedIn|Reddit"/>
    <m/>
    <m/>
    <m/>
    <m/>
    <m/>
    <m/>
    <m/>
    <s v="No"/>
    <s v="No"/>
    <m/>
    <n v="5"/>
    <n v="5"/>
    <s v="4, satisfecho"/>
    <s v="Igual"/>
    <m/>
  </r>
  <r>
    <m/>
    <m/>
    <s v=""/>
    <d v="2020-05-19T13:28:00"/>
    <s v="Otros (Universidad para mayores, títulos propios, curso de idiomas, etc)"/>
    <x v="25"/>
    <s v="Solo en época de exámenes"/>
    <s v="Solo en época de exámenes"/>
    <s v="Creo que voy a acudir con menos frecuencia a la biblioteca y usaré más la biblioteca virtual"/>
    <x v="13"/>
    <m/>
    <m/>
    <m/>
    <m/>
    <m/>
    <m/>
    <m/>
    <m/>
    <s v="No"/>
    <s v="Sí"/>
    <n v="4"/>
    <n v="2"/>
    <n v="3"/>
    <n v="5"/>
    <n v="5"/>
    <n v="5"/>
    <n v="5"/>
    <n v="4"/>
    <n v="4"/>
    <n v="5"/>
    <m/>
    <n v="5"/>
    <n v="5"/>
    <n v="5"/>
    <n v="4"/>
    <n v="5"/>
    <s v="No"/>
    <n v="5"/>
    <n v="4"/>
    <s v="Twitter|Facebook|Youtube|LinkedIn"/>
    <m/>
    <m/>
    <m/>
    <m/>
    <m/>
    <m/>
    <m/>
    <s v="Sí"/>
    <s v="No"/>
    <m/>
    <n v="5"/>
    <n v="5"/>
    <s v="5, muy satisfecho"/>
    <s v="Mejorado mucho"/>
    <s v="Servicio excelente que te permite disponer de cual´quier libro independientemente de la biblioteca donde esté"/>
  </r>
  <r>
    <m/>
    <m/>
    <s v="Ciencias Experimentales"/>
    <d v="2020-05-19T13:28:00"/>
    <s v="Grado y doble grado"/>
    <x v="8"/>
    <s v="De vez en cuando (1 o 2 veces al mes)"/>
    <s v="De vez en cuando (1 o 2 veces al mes)"/>
    <s v="Seguiré usando los servicios de la biblioteca con la misma frecuencia que expuse en la pregunta anterior"/>
    <x v="12"/>
    <s v="F. Ciencias Económicas y Empresariales"/>
    <s v="Biblioteca Maria Zambrano (Filología / Derecho)"/>
    <m/>
    <m/>
    <m/>
    <m/>
    <m/>
    <m/>
    <s v="Sí"/>
    <s v="Sí"/>
    <n v="2"/>
    <n v="1"/>
    <n v="2"/>
    <n v="2"/>
    <n v="4"/>
    <n v="4"/>
    <n v="4"/>
    <n v="1"/>
    <n v="4"/>
    <n v="4"/>
    <m/>
    <n v="4"/>
    <n v="4"/>
    <n v="4"/>
    <n v="3"/>
    <n v="4"/>
    <s v="No"/>
    <n v="4"/>
    <n v="1"/>
    <s v="Instagram"/>
    <m/>
    <m/>
    <m/>
    <m/>
    <m/>
    <m/>
    <m/>
    <s v="No"/>
    <s v="No"/>
    <m/>
    <n v="4"/>
    <n v="4"/>
    <s v="4, satisfecho"/>
    <s v="Igual"/>
    <m/>
  </r>
  <r>
    <m/>
    <m/>
    <s v="Ciencias Sociales"/>
    <d v="2020-05-19T13:28:00"/>
    <s v="Grado y doble grado"/>
    <x v="1"/>
    <s v="Frecuentemente (1 o 2 veces por semana)"/>
    <s v="De vez en cuando (1 o 2 veces al mes)"/>
    <s v="Creo que voy a acudir con menos frecuencia a la biblioteca y usaré más la biblioteca virtual"/>
    <x v="9"/>
    <s v="Biblioteca Maria Zambrano (Filología / Derecho)"/>
    <s v="F. Geografía e Historia"/>
    <m/>
    <m/>
    <m/>
    <m/>
    <m/>
    <m/>
    <s v="Sí"/>
    <s v="Sí"/>
    <n v="3"/>
    <n v="3"/>
    <n v="5"/>
    <n v="2"/>
    <n v="5"/>
    <n v="3"/>
    <n v="5"/>
    <n v="3"/>
    <n v="2"/>
    <n v="4"/>
    <m/>
    <n v="4"/>
    <n v="4"/>
    <n v="4"/>
    <n v="3"/>
    <n v="4"/>
    <s v="No"/>
    <n v="4"/>
    <n v="3"/>
    <s v="Twitter|Youtube|Instagram"/>
    <m/>
    <m/>
    <m/>
    <m/>
    <m/>
    <m/>
    <m/>
    <s v="No"/>
    <s v="No"/>
    <m/>
    <n v="5"/>
    <n v="5"/>
    <s v="4, satisfecho"/>
    <s v="Igual"/>
    <m/>
  </r>
  <r>
    <m/>
    <m/>
    <s v="Ciencias Experimentales"/>
    <d v="2020-05-19T13:28:00"/>
    <s v="Grado y doble grado"/>
    <x v="19"/>
    <s v="Solo en época de exámenes"/>
    <s v="Nunca"/>
    <s v="Seguiré usando los servicios de la biblioteca con la misma frecuencia que expuse en la pregunta anterior"/>
    <x v="19"/>
    <s v="F. Ciencias Químicas"/>
    <s v="Biblioteca Maria Zambrano (Filología / Derecho)"/>
    <m/>
    <m/>
    <m/>
    <m/>
    <m/>
    <m/>
    <s v="Sí"/>
    <s v="Sí"/>
    <n v="3"/>
    <n v="1"/>
    <n v="1"/>
    <n v="3"/>
    <n v="5"/>
    <n v="3"/>
    <n v="4"/>
    <n v="2"/>
    <n v="3"/>
    <n v="4"/>
    <m/>
    <n v="4"/>
    <n v="4"/>
    <n v="3"/>
    <n v="3"/>
    <n v="3"/>
    <s v="No"/>
    <n v="3"/>
    <n v="3"/>
    <s v="Youtube|Instagram"/>
    <m/>
    <m/>
    <m/>
    <m/>
    <m/>
    <m/>
    <m/>
    <s v="No"/>
    <s v="No"/>
    <m/>
    <n v="4"/>
    <n v="4"/>
    <s v="4, satisfecho"/>
    <s v="Mejorado"/>
    <m/>
  </r>
  <r>
    <m/>
    <m/>
    <s v="Humanidades"/>
    <d v="2020-05-19T13:28:00"/>
    <s v="Grado y doble grado"/>
    <x v="2"/>
    <s v="Frecuentemente (1 o 2 veces por semana)"/>
    <s v="De vez en cuando (1 o 2 veces al mes)"/>
    <s v="Creo que voy a acudir con menos frecuencia a la biblioteca y usaré más la biblioteca virtual"/>
    <x v="2"/>
    <s v="F. Geografía e Historia"/>
    <s v="Biblioteca Maria Zambrano (Filología / Derecho)"/>
    <m/>
    <m/>
    <m/>
    <m/>
    <m/>
    <m/>
    <s v="Sí"/>
    <s v="Sí"/>
    <n v="4"/>
    <n v="1"/>
    <n v="1"/>
    <n v="1"/>
    <n v="1"/>
    <n v="4"/>
    <n v="4"/>
    <n v="4"/>
    <n v="4"/>
    <n v="4"/>
    <m/>
    <n v="4"/>
    <n v="5"/>
    <n v="5"/>
    <n v="5"/>
    <n v="4"/>
    <s v="No"/>
    <n v="4"/>
    <n v="1"/>
    <s v="Twitter|Youtube|Instagram"/>
    <m/>
    <m/>
    <m/>
    <m/>
    <m/>
    <m/>
    <m/>
    <s v="No"/>
    <s v="No"/>
    <m/>
    <n v="5"/>
    <n v="5"/>
    <s v="5, muy satisfecho"/>
    <s v="Mejorado"/>
    <m/>
  </r>
  <r>
    <m/>
    <m/>
    <s v="Ciencias Experimentales"/>
    <d v="2020-05-19T13:27:00"/>
    <s v="Grado y doble grado"/>
    <x v="16"/>
    <s v="Frecuentemente (1 o 2 veces por semana)"/>
    <s v="Nunca"/>
    <s v="Seguiré usando los servicios de la biblioteca con la misma frecuencia que expuse en la pregunta anterior"/>
    <x v="17"/>
    <s v="F. Ciencias Biológicas"/>
    <s v="F. Ciencias Matemáticas"/>
    <m/>
    <m/>
    <m/>
    <m/>
    <m/>
    <m/>
    <s v="Sí"/>
    <s v="Sí"/>
    <n v="4"/>
    <n v="1"/>
    <n v="2"/>
    <n v="1"/>
    <n v="5"/>
    <n v="1"/>
    <n v="5"/>
    <n v="1"/>
    <n v="5"/>
    <n v="4"/>
    <m/>
    <n v="3"/>
    <n v="3"/>
    <n v="2"/>
    <n v="3"/>
    <n v="2"/>
    <s v="No"/>
    <n v="2"/>
    <n v="2"/>
    <s v="Youtube|Instagram"/>
    <m/>
    <m/>
    <m/>
    <m/>
    <m/>
    <m/>
    <m/>
    <s v="No"/>
    <s v="No"/>
    <m/>
    <n v="4"/>
    <n v="3"/>
    <s v="4, satisfecho"/>
    <s v="Igual"/>
    <m/>
  </r>
  <r>
    <m/>
    <m/>
    <s v="Humanidades"/>
    <d v="2020-05-19T13:27:00"/>
    <s v="Grado y doble grado"/>
    <x v="7"/>
    <s v="De vez en cuando (1 o 2 veces al mes)"/>
    <s v="Frecuentemente (1 o 2 veces por semana)"/>
    <s v="Seguiré usando los servicios de la biblioteca con la misma frecuencia que expuse en la pregunta anterior"/>
    <x v="14"/>
    <s v="Biblioteca Maria Zambrano (Filología / Derecho)"/>
    <s v="F. Bellas Artes"/>
    <m/>
    <m/>
    <m/>
    <m/>
    <m/>
    <m/>
    <s v="No"/>
    <s v="Sí"/>
    <n v="2"/>
    <n v="1"/>
    <n v="1"/>
    <n v="3"/>
    <n v="5"/>
    <n v="4"/>
    <n v="5"/>
    <n v="1"/>
    <n v="2"/>
    <n v="4"/>
    <m/>
    <n v="3"/>
    <n v="3"/>
    <n v="3"/>
    <n v="2"/>
    <n v="3"/>
    <s v="No"/>
    <n v="3"/>
    <n v="1"/>
    <s v="Twitter|Facebook|Youtube|Instagram"/>
    <m/>
    <m/>
    <m/>
    <m/>
    <m/>
    <m/>
    <m/>
    <s v="No"/>
    <s v="No"/>
    <m/>
    <n v="4"/>
    <n v="4"/>
    <s v="4, satisfecho"/>
    <s v="Igual"/>
    <m/>
  </r>
  <r>
    <m/>
    <m/>
    <s v="Ciencias Sociales"/>
    <d v="2020-05-19T13:27:00"/>
    <s v="Grado y doble grado"/>
    <x v="10"/>
    <s v="Frecuentemente (1 o 2 veces por semana)"/>
    <s v="De vez en cuando (1 o 2 veces al mes)"/>
    <s v="Seguiré usando los servicios de la biblioteca con la misma frecuencia que expuse en la pregunta anterior"/>
    <x v="8"/>
    <s v="Biblioteca Maria Zambrano (Filología / Derecho)"/>
    <s v="Biblioteca Maria Zambrano (Filología / Derecho)"/>
    <m/>
    <m/>
    <m/>
    <m/>
    <m/>
    <m/>
    <s v="Sí"/>
    <s v="Sí"/>
    <n v="1"/>
    <n v="1"/>
    <n v="2"/>
    <n v="5"/>
    <n v="5"/>
    <n v="2"/>
    <n v="5"/>
    <n v="1"/>
    <n v="3"/>
    <n v="3"/>
    <m/>
    <n v="4"/>
    <n v="5"/>
    <n v="4"/>
    <n v="3"/>
    <n v="3"/>
    <s v="No"/>
    <n v="3"/>
    <n v="4"/>
    <s v="Facebook|Instagram"/>
    <m/>
    <m/>
    <m/>
    <m/>
    <m/>
    <m/>
    <m/>
    <s v="No"/>
    <s v="No"/>
    <m/>
    <n v="5"/>
    <n v="5"/>
    <s v="5, muy satisfecho"/>
    <s v="Mejorado"/>
    <m/>
  </r>
  <r>
    <m/>
    <m/>
    <s v="Ciencias de la Salud"/>
    <d v="2020-05-19T13:27:00"/>
    <s v="Grado y doble grado"/>
    <x v="9"/>
    <s v="Muy frecuentemente (3 o más veces por semana)"/>
    <s v="Nunca"/>
    <s v="Seguiré usando los servicios de la biblioteca con la misma frecuencia que expuse en la pregunta anterior"/>
    <x v="11"/>
    <s v="F. Medicina"/>
    <m/>
    <m/>
    <m/>
    <m/>
    <m/>
    <m/>
    <m/>
    <s v="No"/>
    <s v="No"/>
    <n v="1"/>
    <n v="1"/>
    <n v="4"/>
    <n v="1"/>
    <n v="5"/>
    <n v="3"/>
    <n v="5"/>
    <n v="1"/>
    <n v="4"/>
    <n v="3"/>
    <m/>
    <n v="5"/>
    <n v="4"/>
    <n v="3"/>
    <n v="4"/>
    <n v="5"/>
    <s v="No"/>
    <n v="4"/>
    <n v="3"/>
    <s v="Twitter|Youtube|Instagram"/>
    <m/>
    <m/>
    <m/>
    <m/>
    <m/>
    <m/>
    <m/>
    <s v="No"/>
    <s v="No"/>
    <m/>
    <n v="4"/>
    <n v="4"/>
    <s v="3, normal"/>
    <s v="Mejorado"/>
    <m/>
  </r>
  <r>
    <m/>
    <m/>
    <s v="Humanidades"/>
    <d v="2020-05-19T13:27:00"/>
    <s v="Grado y doble grado"/>
    <x v="2"/>
    <s v="De vez en cuando (1 o 2 veces al mes)"/>
    <s v="De vez en cuando (1 o 2 veces al mes)"/>
    <s v="Seguiré usando los servicios de la biblioteca con la misma frecuencia que expuse en la pregunta anterior"/>
    <x v="2"/>
    <s v="Biblioteca Maria Zambrano (Filología / Derecho)"/>
    <s v="F. Ciencias Geológicas"/>
    <m/>
    <m/>
    <m/>
    <m/>
    <m/>
    <m/>
    <s v="No"/>
    <s v="No"/>
    <n v="1"/>
    <n v="1"/>
    <n v="3"/>
    <n v="4"/>
    <n v="5"/>
    <n v="5"/>
    <n v="5"/>
    <n v="2"/>
    <n v="3"/>
    <n v="3"/>
    <m/>
    <n v="3"/>
    <n v="3"/>
    <n v="2"/>
    <n v="3"/>
    <n v="3"/>
    <s v="Sí"/>
    <n v="2"/>
    <n v="2"/>
    <s v="Twitter|Facebook|Youtube|Instagram"/>
    <m/>
    <m/>
    <m/>
    <m/>
    <m/>
    <m/>
    <m/>
    <s v="Sí"/>
    <s v="No"/>
    <m/>
    <n v="3"/>
    <n v="2"/>
    <s v="3, normal"/>
    <m/>
    <m/>
  </r>
  <r>
    <m/>
    <m/>
    <s v="Humanidades"/>
    <d v="2020-05-19T13:27:00"/>
    <s v="Grado y doble grado"/>
    <x v="2"/>
    <s v="De vez en cuando (1 o 2 veces al mes)"/>
    <s v="Frecuentemente (1 o 2 veces por semana)"/>
    <s v="Creo que voy a acudir con menos frecuencia a la biblioteca y usaré más la biblioteca virtual|Solo haré uso de la biblioteca virtual y de sus recursos electrónicos|Procuraré buscar la información que necesito fuera de la biblioteca"/>
    <x v="2"/>
    <s v="Biblioteca Maria Zambrano (Filología / Derecho)"/>
    <s v="F. Ciencias Químicas"/>
    <s v="Biblioteca Municipal de Navalcarnero (Madrid, 28600) Biblioteca Municipal de Méntrida (Toledo, 45930)"/>
    <m/>
    <m/>
    <m/>
    <m/>
    <m/>
    <s v="No"/>
    <s v="Sí"/>
    <n v="3"/>
    <n v="1"/>
    <n v="3"/>
    <n v="1"/>
    <n v="4"/>
    <n v="5"/>
    <n v="5"/>
    <n v="4"/>
    <n v="3"/>
    <n v="2"/>
    <m/>
    <n v="4"/>
    <n v="3"/>
    <n v="5"/>
    <n v="3"/>
    <n v="5"/>
    <s v="No"/>
    <n v="4"/>
    <n v="3"/>
    <s v="Twitter|Youtube|Instagram|WhatsApp"/>
    <m/>
    <m/>
    <m/>
    <m/>
    <m/>
    <m/>
    <m/>
    <s v="No"/>
    <s v="No"/>
    <m/>
    <n v="3"/>
    <n v="2"/>
    <s v="3, normal"/>
    <s v="Igual"/>
    <m/>
  </r>
  <r>
    <m/>
    <m/>
    <s v="Humanidades"/>
    <d v="2020-05-19T13:26:00"/>
    <s v="Doctorado"/>
    <x v="6"/>
    <s v="Frecuentemente (1 o 2 veces por semana)"/>
    <s v="Muy frecuentemente (3 o más veces por semana)"/>
    <s v="Creo que voy a acudir con menos frecuencia a la biblioteca y usaré más la biblioteca virtual"/>
    <x v="8"/>
    <s v="F. Filosofía"/>
    <s v="F. Filología (Clásicas o General)"/>
    <s v="BIBLIOTECA AECID, BIBLIOTECA NACIONAL, BIBLIOTECAS DE LA COMUNIDAD DE MADRID"/>
    <m/>
    <m/>
    <m/>
    <m/>
    <m/>
    <s v="No"/>
    <s v="Sí"/>
    <n v="4"/>
    <n v="3"/>
    <n v="4"/>
    <n v="5"/>
    <n v="4"/>
    <n v="4"/>
    <n v="3"/>
    <n v="3"/>
    <n v="3"/>
    <n v="4"/>
    <m/>
    <n v="5"/>
    <n v="5"/>
    <n v="4"/>
    <n v="4"/>
    <n v="5"/>
    <s v="Sí"/>
    <n v="4"/>
    <n v="4"/>
    <s v="No uso ninguna red social"/>
    <m/>
    <m/>
    <m/>
    <m/>
    <m/>
    <m/>
    <m/>
    <s v="Sí"/>
    <s v="Sí"/>
    <m/>
    <n v="5"/>
    <n v="5"/>
    <s v="5, muy satisfecho"/>
    <s v="Mejorado mucho"/>
    <m/>
  </r>
  <r>
    <m/>
    <m/>
    <s v="Ciencias Sociales"/>
    <d v="2020-05-19T13:26:00"/>
    <s v="Grado y doble grado"/>
    <x v="11"/>
    <s v="Frecuentemente (1 o 2 veces por semana)"/>
    <s v="Solo en época de exámenes"/>
    <s v="Seguiré usando los servicios de la biblioteca con la misma frecuencia que expuse en la pregunta anterior|Tengo que ir necesariamente para consultar los documentos que están ubicados en la biblioteca"/>
    <x v="8"/>
    <s v="F. Ciencias Económicas y Empresariales"/>
    <m/>
    <m/>
    <m/>
    <m/>
    <m/>
    <m/>
    <m/>
    <s v="Sí"/>
    <s v="Sí"/>
    <n v="4"/>
    <n v="1"/>
    <n v="1"/>
    <n v="2"/>
    <n v="1"/>
    <n v="1"/>
    <n v="3"/>
    <n v="1"/>
    <n v="3"/>
    <n v="4"/>
    <m/>
    <n v="4"/>
    <n v="4"/>
    <n v="4"/>
    <n v="3"/>
    <n v="4"/>
    <s v="No"/>
    <n v="3"/>
    <n v="3"/>
    <s v="Twitter|Youtube|Instagram"/>
    <m/>
    <m/>
    <m/>
    <m/>
    <m/>
    <m/>
    <m/>
    <s v="Sí"/>
    <s v="Sí"/>
    <s v="Muy útil"/>
    <n v="4"/>
    <n v="4"/>
    <s v="4, satisfecho"/>
    <s v="Mejorado"/>
    <m/>
  </r>
  <r>
    <m/>
    <m/>
    <s v="Humanidades"/>
    <d v="2020-05-19T13:26: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14"/>
    <s v="F. Filología (Clásicas o General)"/>
    <s v="Biblioteca Maria Zambrano (Filología / Derecho)"/>
    <s v="Biblioteca Pública de Maó (Menorca, Illes Balears)"/>
    <m/>
    <m/>
    <m/>
    <m/>
    <m/>
    <s v="Sí"/>
    <s v="Sí"/>
    <n v="4"/>
    <n v="2"/>
    <n v="3"/>
    <n v="4"/>
    <n v="2"/>
    <n v="3"/>
    <n v="2"/>
    <n v="3"/>
    <n v="1"/>
    <n v="4"/>
    <m/>
    <n v="4"/>
    <n v="4"/>
    <n v="4"/>
    <n v="4"/>
    <n v="2"/>
    <s v="Sí"/>
    <n v="4"/>
    <n v="2"/>
    <s v="Facebook|Youtube|Instagram"/>
    <m/>
    <m/>
    <m/>
    <m/>
    <m/>
    <m/>
    <m/>
    <s v="Sí"/>
    <s v="No"/>
    <m/>
    <n v="3"/>
    <n v="3"/>
    <s v="4, satisfecho"/>
    <s v="Igual"/>
    <m/>
  </r>
  <r>
    <m/>
    <m/>
    <s v="Ciencias Sociales"/>
    <d v="2020-05-19T13:26:00"/>
    <s v="Grado y doble grado"/>
    <x v="10"/>
    <s v="De vez en cuando (1 o 2 veces al mes)"/>
    <s v="De vez en cuando (1 o 2 veces al mes)"/>
    <s v="Seguiré usando los servicios de la biblioteca con la misma frecuencia que expuse en la pregunta anterior"/>
    <x v="8"/>
    <m/>
    <m/>
    <m/>
    <m/>
    <m/>
    <m/>
    <m/>
    <m/>
    <s v="No"/>
    <s v="Sí"/>
    <n v="3"/>
    <n v="1"/>
    <n v="1"/>
    <n v="5"/>
    <n v="4"/>
    <n v="3"/>
    <n v="3"/>
    <n v="1"/>
    <n v="5"/>
    <n v="4"/>
    <m/>
    <n v="5"/>
    <n v="5"/>
    <n v="5"/>
    <n v="4"/>
    <n v="3"/>
    <s v="No"/>
    <n v="4"/>
    <n v="3"/>
    <s v="Twitter|Youtube|Instagram"/>
    <m/>
    <m/>
    <m/>
    <m/>
    <m/>
    <m/>
    <m/>
    <s v="No"/>
    <s v="No"/>
    <m/>
    <n v="5"/>
    <n v="5"/>
    <s v="4, satisfecho"/>
    <m/>
    <m/>
  </r>
  <r>
    <m/>
    <m/>
    <s v="Ciencias Experimentales"/>
    <d v="2020-05-19T13:26:00"/>
    <s v="Grado y doble grado"/>
    <x v="16"/>
    <s v="Frecuentemente (1 o 2 veces por semana)"/>
    <s v="De vez en cuando (1 o 2 veces al mes)"/>
    <s v="Seguiré usando los servicios de la biblioteca con la misma frecuencia que expuse en la pregunta anterior"/>
    <x v="17"/>
    <m/>
    <m/>
    <m/>
    <m/>
    <m/>
    <m/>
    <m/>
    <m/>
    <s v="No"/>
    <s v="Sí"/>
    <n v="4"/>
    <n v="1"/>
    <n v="3"/>
    <n v="2"/>
    <n v="5"/>
    <n v="3"/>
    <n v="5"/>
    <n v="1"/>
    <n v="4"/>
    <n v="4"/>
    <m/>
    <n v="4"/>
    <n v="4"/>
    <n v="2"/>
    <n v="3"/>
    <n v="4"/>
    <s v="No"/>
    <n v="2"/>
    <n v="3"/>
    <s v="Twitter|Youtube|Instagram"/>
    <m/>
    <m/>
    <m/>
    <m/>
    <m/>
    <m/>
    <m/>
    <s v="No"/>
    <s v="No"/>
    <m/>
    <n v="4"/>
    <n v="5"/>
    <s v="4, satisfecho"/>
    <s v="Igual"/>
    <m/>
  </r>
  <r>
    <m/>
    <m/>
    <s v="Ciencias Sociales"/>
    <d v="2020-05-19T13:26:00"/>
    <s v="Grado y doble grado"/>
    <x v="10"/>
    <s v="Frecuentemente (1 o 2 veces por semana)"/>
    <s v="De vez en cuando (1 o 2 veces al mes)"/>
    <s v="Seguiré usando los servicios de la biblioteca con la misma frecuencia que expuse en la pregunta anterior"/>
    <x v="10"/>
    <s v="F. Ciencias Económicas y Empresariales"/>
    <s v="Biblioteca Maria Zambrano (Filología / Derecho)"/>
    <m/>
    <m/>
    <m/>
    <m/>
    <m/>
    <m/>
    <s v="No"/>
    <s v="Sí"/>
    <n v="4"/>
    <n v="2"/>
    <n v="4"/>
    <n v="2"/>
    <n v="5"/>
    <n v="3"/>
    <n v="3"/>
    <n v="2"/>
    <n v="4"/>
    <n v="4"/>
    <m/>
    <n v="4"/>
    <n v="5"/>
    <n v="4"/>
    <n v="4"/>
    <n v="4"/>
    <s v="No"/>
    <n v="4"/>
    <n v="4"/>
    <s v="Facebook|Youtube|Instagram|LinkedIn"/>
    <m/>
    <m/>
    <m/>
    <m/>
    <m/>
    <m/>
    <m/>
    <s v="No"/>
    <s v="No"/>
    <m/>
    <n v="5"/>
    <n v="5"/>
    <s v="4, satisfecho"/>
    <s v="Mejorado"/>
    <m/>
  </r>
  <r>
    <m/>
    <m/>
    <s v="Ciencias Sociales"/>
    <d v="2020-05-19T13:26:00"/>
    <s v="Grado y doble grado"/>
    <x v="10"/>
    <s v="De vez en cuando (1 o 2 veces al mes)"/>
    <s v="Frecuentemente (1 o 2 veces por semana)"/>
    <s v="Seguiré usando los servicios de la biblioteca con la misma frecuencia que expuse en la pregunta anterior"/>
    <x v="8"/>
    <s v="F. Derecho (Departamentos,Criminología)"/>
    <s v="F. Geografía e Historia"/>
    <m/>
    <m/>
    <m/>
    <m/>
    <m/>
    <m/>
    <s v="Sí"/>
    <s v="Sí"/>
    <n v="5"/>
    <n v="4"/>
    <n v="1"/>
    <n v="5"/>
    <n v="4"/>
    <n v="1"/>
    <n v="5"/>
    <n v="1"/>
    <n v="5"/>
    <n v="5"/>
    <m/>
    <n v="2"/>
    <n v="5"/>
    <n v="5"/>
    <n v="5"/>
    <n v="5"/>
    <s v="Sí"/>
    <n v="5"/>
    <n v="5"/>
    <s v="Twitter|Instagram|LinkedIn"/>
    <m/>
    <m/>
    <m/>
    <m/>
    <m/>
    <m/>
    <m/>
    <s v="Sí"/>
    <s v="Sí"/>
    <s v="Útil"/>
    <n v="5"/>
    <n v="4"/>
    <s v="5, muy satisfecho"/>
    <s v="Mejorado"/>
    <s v="Muchas gracias por el gran trabajo que realizáis. Seguid así!!"/>
  </r>
  <r>
    <m/>
    <m/>
    <s v="Ciencias Sociales"/>
    <d v="2020-05-19T13:26:00"/>
    <s v="Grado y doble grado"/>
    <x v="11"/>
    <s v="De vez en cuando (1 o 2 veces al mes)"/>
    <s v="Nunca"/>
    <m/>
    <x v="13"/>
    <s v="Biblioteca Maria Zambrano (Filología / Derecho)"/>
    <s v="F. Farmacia"/>
    <m/>
    <m/>
    <m/>
    <m/>
    <m/>
    <m/>
    <s v="No"/>
    <s v="Sí"/>
    <n v="4"/>
    <n v="1"/>
    <n v="1"/>
    <n v="3"/>
    <n v="5"/>
    <n v="4"/>
    <n v="5"/>
    <n v="2"/>
    <n v="1"/>
    <n v="2"/>
    <m/>
    <n v="2"/>
    <n v="4"/>
    <n v="1"/>
    <n v="2"/>
    <n v="4"/>
    <s v="No"/>
    <n v="2"/>
    <n v="1"/>
    <s v="Twitter|Youtube|Instagram"/>
    <m/>
    <m/>
    <m/>
    <m/>
    <m/>
    <m/>
    <m/>
    <s v="No"/>
    <s v="No"/>
    <m/>
    <n v="4"/>
    <n v="4"/>
    <s v="4, satisfecho"/>
    <s v="Igual"/>
    <m/>
  </r>
  <r>
    <m/>
    <m/>
    <s v="Ciencias Sociales"/>
    <d v="2020-05-19T13:26:00"/>
    <s v="Máster"/>
    <x v="17"/>
    <s v="De vez en cuando (1 o 2 veces al mes)"/>
    <s v="Nunca"/>
    <s v="Tengo que ir necesariamente para consultar los documentos que están ubicados en la biblioteca"/>
    <x v="27"/>
    <s v="F. Geografía e Historia"/>
    <s v="Biblioteca Maria Zambrano (Filología / Derecho)"/>
    <m/>
    <m/>
    <m/>
    <m/>
    <m/>
    <m/>
    <s v="Sí"/>
    <s v="Sí"/>
    <n v="2"/>
    <n v="1"/>
    <n v="3"/>
    <n v="1"/>
    <n v="5"/>
    <n v="5"/>
    <n v="5"/>
    <n v="3"/>
    <n v="4"/>
    <n v="2"/>
    <m/>
    <n v="2"/>
    <n v="2"/>
    <n v="5"/>
    <n v="3"/>
    <n v="5"/>
    <s v="Sí"/>
    <n v="5"/>
    <n v="2"/>
    <s v="Twitter|Youtube|Instagram"/>
    <m/>
    <m/>
    <m/>
    <m/>
    <m/>
    <m/>
    <m/>
    <s v="Sí"/>
    <s v="No"/>
    <m/>
    <n v="2"/>
    <n v="4"/>
    <s v="3, normal"/>
    <s v="Igual"/>
    <m/>
  </r>
  <r>
    <m/>
    <m/>
    <s v="Humanidades"/>
    <d v="2020-05-19T13:26:00"/>
    <s v="Doctorado"/>
    <x v="2"/>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x v="2"/>
    <s v="Biblioteca Maria Zambrano (Filología / Derecho)"/>
    <m/>
    <s v="La Casa Encendida"/>
    <m/>
    <m/>
    <m/>
    <m/>
    <m/>
    <s v="Sí"/>
    <s v="Sí"/>
    <n v="3"/>
    <n v="3"/>
    <n v="4"/>
    <n v="2"/>
    <n v="2"/>
    <n v="5"/>
    <n v="2"/>
    <n v="5"/>
    <n v="4"/>
    <n v="3"/>
    <m/>
    <n v="3"/>
    <n v="4"/>
    <n v="5"/>
    <n v="3"/>
    <n v="3"/>
    <s v="Sí"/>
    <n v="4"/>
    <n v="1"/>
    <s v="Twitter|Youtube|Instagram|Reddit, Plataformas de Podcast (Castbox, iVoox)"/>
    <m/>
    <m/>
    <m/>
    <m/>
    <m/>
    <m/>
    <m/>
    <s v="Sí"/>
    <s v="Sí"/>
    <s v="Útil"/>
    <n v="5"/>
    <n v="4"/>
    <s v="4, satisfecho"/>
    <s v="Igual"/>
    <s v="Proporcionar  mayor acceso virtual a documentos, ampliar la oferta de documentos en general, proporcionar más cursos formativos sobre diferentes temáticas bibliotecarias"/>
  </r>
  <r>
    <m/>
    <m/>
    <s v="Ciencias Experimentales"/>
    <d v="2020-05-19T13:26:00"/>
    <s v="Grado y doble grado"/>
    <x v="27"/>
    <s v="De vez en cuando (1 o 2 veces al mes)"/>
    <s v="De vez en cuando (1 o 2 veces al mes)"/>
    <s v="Seguiré usando los servicios de la biblioteca con la misma frecuencia que expuse en la pregunta anterior"/>
    <x v="29"/>
    <s v="F. Geografía e Historia"/>
    <s v="Biblioteca Maria Zambrano (Filología / Derecho)"/>
    <m/>
    <m/>
    <m/>
    <m/>
    <m/>
    <m/>
    <s v="Sí"/>
    <s v="Sí"/>
    <n v="2"/>
    <n v="1"/>
    <n v="1"/>
    <n v="5"/>
    <n v="4"/>
    <n v="5"/>
    <n v="3"/>
    <n v="1"/>
    <n v="4"/>
    <n v="5"/>
    <m/>
    <n v="4"/>
    <n v="4"/>
    <n v="4"/>
    <n v="4"/>
    <n v="4"/>
    <s v="No"/>
    <n v="3"/>
    <n v="3"/>
    <s v="LinkedIn"/>
    <m/>
    <m/>
    <m/>
    <m/>
    <m/>
    <m/>
    <m/>
    <s v="No"/>
    <s v="No"/>
    <m/>
    <n v="5"/>
    <n v="5"/>
    <s v="5, muy satisfecho"/>
    <s v="Mejorado"/>
    <m/>
  </r>
  <r>
    <m/>
    <m/>
    <s v="Humanidades"/>
    <d v="2020-05-19T13:26:00"/>
    <s v="Grado y doble grado"/>
    <x v="3"/>
    <s v="De vez en cuando (1 o 2 veces al mes)"/>
    <s v="Frecuentemente (1 o 2 veces por semana)"/>
    <s v="Creo que voy a acudir con menos frecuencia a la biblioteca y usaré más la biblioteca virtual|Tengo que ir necesariamente para consultar los documentos que están ubicados en la biblioteca"/>
    <x v="3"/>
    <s v="F. Geografía e Historia"/>
    <s v="F. Filosofía"/>
    <s v="Bibliotecas públicas"/>
    <m/>
    <m/>
    <m/>
    <m/>
    <m/>
    <s v="No"/>
    <s v="Sí"/>
    <n v="3"/>
    <n v="2"/>
    <n v="3"/>
    <n v="2"/>
    <n v="4"/>
    <n v="4"/>
    <n v="5"/>
    <n v="1"/>
    <n v="3"/>
    <n v="2"/>
    <m/>
    <n v="3"/>
    <n v="3"/>
    <n v="5"/>
    <n v="1"/>
    <n v="2"/>
    <s v="Sí"/>
    <n v="4"/>
    <n v="3"/>
    <s v="Twitter|Instagram"/>
    <m/>
    <m/>
    <m/>
    <m/>
    <m/>
    <m/>
    <m/>
    <s v="No"/>
    <s v="No"/>
    <m/>
    <n v="5"/>
    <n v="3"/>
    <s v="4, satisfecho"/>
    <s v="Igual"/>
    <s v="Ampliar colección de libros de conservacion-restauracion, incluidos sobre documentación artistico-historica. La falta de esto hace que tengamos que ir a geografía e historia y si además no hacéis préstamo interbibliotecario para estudiantes de grado es una dificultad añadida."/>
  </r>
  <r>
    <m/>
    <m/>
    <s v="Humanidades"/>
    <d v="2020-05-19T13:26:00"/>
    <s v="Grado y doble grado"/>
    <x v="3"/>
    <s v="De vez en cuando (1 o 2 veces al mes)"/>
    <s v="Nunca"/>
    <s v="Creo que voy a acudir con menos frecuencia a la biblioteca y usaré más la biblioteca virtual"/>
    <x v="3"/>
    <s v="F. Filosofía"/>
    <m/>
    <m/>
    <m/>
    <m/>
    <m/>
    <m/>
    <m/>
    <s v="No"/>
    <s v="No"/>
    <n v="3"/>
    <n v="2"/>
    <n v="2"/>
    <n v="4"/>
    <n v="3"/>
    <n v="4"/>
    <n v="2"/>
    <n v="1"/>
    <n v="3"/>
    <n v="3"/>
    <m/>
    <n v="4"/>
    <m/>
    <n v="4"/>
    <m/>
    <n v="3"/>
    <s v="No"/>
    <n v="4"/>
    <m/>
    <s v="Youtube|Instagram"/>
    <m/>
    <m/>
    <m/>
    <m/>
    <m/>
    <m/>
    <m/>
    <s v="No"/>
    <s v="No"/>
    <m/>
    <n v="4"/>
    <n v="4"/>
    <s v="4, satisfecho"/>
    <m/>
    <m/>
  </r>
  <r>
    <m/>
    <m/>
    <s v="Ciencias Experimentales"/>
    <d v="2020-05-19T13:25:00"/>
    <s v="Grado y doble grado"/>
    <x v="20"/>
    <s v="De vez en cuando (1 o 2 veces al mes)"/>
    <s v="De vez en cuando (1 o 2 veces al mes)"/>
    <s v="Seguiré usando los servicios de la biblioteca con la misma frecuencia que expuse en la pregunta anterior"/>
    <x v="20"/>
    <m/>
    <m/>
    <m/>
    <m/>
    <m/>
    <m/>
    <m/>
    <m/>
    <s v="Sí"/>
    <s v="Sí"/>
    <n v="4"/>
    <n v="2"/>
    <n v="2"/>
    <n v="1"/>
    <n v="5"/>
    <n v="3"/>
    <n v="4"/>
    <n v="1"/>
    <n v="3"/>
    <n v="4"/>
    <m/>
    <n v="4"/>
    <n v="4"/>
    <n v="4"/>
    <n v="2"/>
    <n v="4"/>
    <s v="No"/>
    <n v="4"/>
    <n v="2"/>
    <s v="Twitter|Instagram|Tik tok"/>
    <m/>
    <m/>
    <m/>
    <m/>
    <m/>
    <m/>
    <m/>
    <s v="Sí"/>
    <s v="No"/>
    <m/>
    <n v="4"/>
    <n v="4"/>
    <s v="4, satisfecho"/>
    <s v="Mejorado"/>
    <m/>
  </r>
  <r>
    <m/>
    <m/>
    <s v="Ciencias Sociales"/>
    <d v="2020-05-19T13:25:00"/>
    <s v="Grado y doble grado"/>
    <x v="1"/>
    <s v="Frecuentemente (1 o 2 veces por semana)"/>
    <s v="Frecuentemente (1 o 2 veces por semana)"/>
    <s v="Seguiré usando los servicios de la biblioteca con la misma frecuencia que expuse en la pregunta anterior"/>
    <x v="9"/>
    <s v="F. Ciencias Económicas y Empresariales"/>
    <s v="F. Trabajo Social"/>
    <s v="Biblioteca de Trabajo Social y la de Económicas y Empresariales."/>
    <m/>
    <m/>
    <m/>
    <m/>
    <m/>
    <s v="No"/>
    <s v="Sí"/>
    <n v="5"/>
    <n v="4"/>
    <n v="4"/>
    <n v="1"/>
    <n v="5"/>
    <n v="3"/>
    <n v="4"/>
    <n v="4"/>
    <n v="4"/>
    <n v="4"/>
    <m/>
    <n v="4"/>
    <n v="4"/>
    <n v="3"/>
    <n v="4"/>
    <n v="4"/>
    <s v="Sí"/>
    <n v="4"/>
    <n v="4"/>
    <s v="Facebook|Youtube|LinkedIn"/>
    <m/>
    <m/>
    <m/>
    <m/>
    <m/>
    <m/>
    <m/>
    <s v="No"/>
    <s v="No"/>
    <m/>
    <n v="4"/>
    <n v="3"/>
    <s v="4, satisfecho"/>
    <s v="Mejorado"/>
    <m/>
  </r>
  <r>
    <m/>
    <m/>
    <s v="Ciencias de la Salud"/>
    <d v="2020-05-19T13:25:00"/>
    <s v="Grado y doble grado"/>
    <x v="23"/>
    <s v="Solo en época de exámenes"/>
    <s v="Nunca"/>
    <s v="Seguiré usando los servicios de la biblioteca con la misma frecuencia que expuse en la pregunta anterior"/>
    <x v="23"/>
    <s v="Biblioteca Maria Zambrano (Filología / Derecho)"/>
    <m/>
    <s v="Biblioteca Leon Tolstoi, Las Rozas"/>
    <m/>
    <m/>
    <m/>
    <m/>
    <m/>
    <s v="No"/>
    <s v="No"/>
    <n v="1"/>
    <n v="1"/>
    <n v="2"/>
    <n v="1"/>
    <n v="4"/>
    <n v="1"/>
    <n v="5"/>
    <n v="1"/>
    <n v="2"/>
    <n v="3"/>
    <m/>
    <n v="4"/>
    <n v="4"/>
    <n v="4"/>
    <n v="3"/>
    <n v="4"/>
    <s v="No"/>
    <n v="4"/>
    <n v="2"/>
    <s v="Youtube|Instagram"/>
    <m/>
    <m/>
    <m/>
    <m/>
    <m/>
    <m/>
    <m/>
    <s v="Sí"/>
    <s v="No"/>
    <m/>
    <n v="5"/>
    <n v="4"/>
    <s v="4, satisfecho"/>
    <s v="Igual"/>
    <m/>
  </r>
  <r>
    <m/>
    <m/>
    <s v="Humanidades"/>
    <d v="2020-05-19T13:25:00"/>
    <s v="Grado y doble grado"/>
    <x v="6"/>
    <s v="Muy frecuentemente (3 o más veces por semana)"/>
    <s v="Frecuentemente (1 o 2 veces por semana)"/>
    <s v="Creo que voy a acudir con menos frecuencia a la biblioteca y usaré más la biblioteca virtual"/>
    <x v="8"/>
    <s v="F. Filología (Clásicas o General)"/>
    <s v="F. Filosofía"/>
    <m/>
    <m/>
    <m/>
    <m/>
    <m/>
    <m/>
    <s v="No"/>
    <s v="Sí"/>
    <n v="5"/>
    <n v="1"/>
    <n v="1"/>
    <n v="1"/>
    <n v="1"/>
    <n v="3"/>
    <n v="1"/>
    <n v="2"/>
    <n v="3"/>
    <n v="4"/>
    <m/>
    <n v="1"/>
    <n v="2"/>
    <m/>
    <n v="1"/>
    <n v="5"/>
    <s v="No"/>
    <n v="2"/>
    <n v="1"/>
    <s v="Instagram"/>
    <m/>
    <m/>
    <m/>
    <m/>
    <m/>
    <m/>
    <m/>
    <s v="Sí"/>
    <s v="No"/>
    <m/>
    <n v="3"/>
    <n v="4"/>
    <s v="5, muy satisfecho"/>
    <s v="Mejorado"/>
    <m/>
  </r>
  <r>
    <m/>
    <m/>
    <s v="Ciencias Sociales"/>
    <d v="2020-05-19T13:25:00"/>
    <s v="Grado y doble grado"/>
    <x v="10"/>
    <s v="Muy frecuentemente (3 o más veces por semana)"/>
    <s v="De vez en cuando (1 o 2 veces al mes)"/>
    <s v="Creo que voy a acudir con menos frecuencia a la biblioteca y usaré más la biblioteca virtual"/>
    <x v="8"/>
    <m/>
    <m/>
    <m/>
    <m/>
    <m/>
    <m/>
    <m/>
    <m/>
    <s v="Sí"/>
    <s v="Sí"/>
    <n v="5"/>
    <n v="1"/>
    <n v="5"/>
    <n v="5"/>
    <n v="5"/>
    <n v="5"/>
    <n v="5"/>
    <n v="4"/>
    <n v="5"/>
    <n v="4"/>
    <m/>
    <n v="4"/>
    <n v="4"/>
    <n v="5"/>
    <n v="4"/>
    <n v="5"/>
    <s v="No"/>
    <n v="5"/>
    <n v="4"/>
    <s v="Twitter|Facebook|Youtube|Instagram"/>
    <m/>
    <m/>
    <m/>
    <m/>
    <m/>
    <m/>
    <m/>
    <s v="No"/>
    <s v="No"/>
    <m/>
    <n v="5"/>
    <n v="5"/>
    <s v="5, muy satisfecho"/>
    <s v="Mejorado mucho"/>
    <m/>
  </r>
  <r>
    <m/>
    <m/>
    <s v="Humanidades"/>
    <d v="2020-05-19T13:24:00"/>
    <s v="Grado y doble grado"/>
    <x v="2"/>
    <s v="Solo en época de exámenes"/>
    <s v="De vez en cuando (1 o 2 veces al mes)"/>
    <s v="Tengo que ir necesariamente para consultar los documentos que están ubicados en la biblioteca"/>
    <x v="2"/>
    <s v="F. Psicología"/>
    <m/>
    <m/>
    <m/>
    <m/>
    <m/>
    <m/>
    <m/>
    <s v="No"/>
    <s v="Sí"/>
    <n v="2"/>
    <n v="1"/>
    <n v="3"/>
    <n v="4"/>
    <n v="5"/>
    <n v="3"/>
    <n v="5"/>
    <n v="1"/>
    <n v="2"/>
    <n v="3"/>
    <m/>
    <n v="4"/>
    <n v="4"/>
    <n v="4"/>
    <n v="2"/>
    <n v="3"/>
    <s v="Sí"/>
    <n v="4"/>
    <n v="3"/>
    <s v="Twitter|Facebook|Youtube|Instagram|LinkedIn"/>
    <m/>
    <m/>
    <m/>
    <m/>
    <m/>
    <m/>
    <m/>
    <s v="Sí"/>
    <s v="Sí"/>
    <s v="Útil"/>
    <n v="5"/>
    <n v="5"/>
    <s v="4, satisfecho"/>
    <s v="Mejorado mucho"/>
    <m/>
  </r>
  <r>
    <m/>
    <m/>
    <s v="Humanidades"/>
    <d v="2020-05-19T13:24:00"/>
    <s v="Grado y doble grado"/>
    <x v="7"/>
    <s v="De vez en cuando (1 o 2 veces al mes)"/>
    <s v="De vez en cuando (1 o 2 veces al mes)"/>
    <s v="Tengo que ir necesariamente para consultar los documentos que están ubicados en la biblioteca"/>
    <x v="14"/>
    <s v="Biblioteca Maria Zambrano (Filología / Derecho)"/>
    <s v="Biblioteca Histórica"/>
    <s v="Ninguna"/>
    <m/>
    <m/>
    <m/>
    <m/>
    <m/>
    <s v="Sí"/>
    <s v="Sí"/>
    <n v="5"/>
    <n v="1"/>
    <n v="5"/>
    <n v="4"/>
    <n v="5"/>
    <n v="1"/>
    <n v="5"/>
    <n v="1"/>
    <n v="3"/>
    <n v="5"/>
    <m/>
    <n v="5"/>
    <n v="5"/>
    <n v="5"/>
    <n v="5"/>
    <n v="5"/>
    <s v="No"/>
    <n v="5"/>
    <n v="1"/>
    <s v="No uso ninguna red social"/>
    <m/>
    <m/>
    <m/>
    <m/>
    <m/>
    <m/>
    <m/>
    <s v="Sí"/>
    <s v="No"/>
    <m/>
    <n v="5"/>
    <n v="5"/>
    <s v="5, muy satisfecho"/>
    <s v="Mejorado mucho"/>
    <s v="Muy satisfecho"/>
  </r>
  <r>
    <m/>
    <m/>
    <s v="Ciencias Experimentales"/>
    <d v="2020-05-19T13:24:00"/>
    <s v="Doctorado"/>
    <x v="8"/>
    <s v="De vez en cuando (1 o 2 veces al mes)"/>
    <s v="Nunca"/>
    <s v="Creo que voy a acudir con menos frecuencia a la biblioteca y usaré más la biblioteca virtual"/>
    <x v="12"/>
    <m/>
    <m/>
    <m/>
    <m/>
    <m/>
    <m/>
    <m/>
    <m/>
    <s v="Sí"/>
    <s v="Sí"/>
    <n v="5"/>
    <n v="1"/>
    <n v="2"/>
    <n v="2"/>
    <n v="5"/>
    <n v="4"/>
    <n v="2"/>
    <n v="2"/>
    <n v="5"/>
    <n v="5"/>
    <m/>
    <n v="5"/>
    <n v="5"/>
    <n v="4"/>
    <n v="5"/>
    <n v="5"/>
    <s v="No"/>
    <n v="4"/>
    <n v="3"/>
    <s v="No uso ninguna red social"/>
    <m/>
    <m/>
    <m/>
    <m/>
    <m/>
    <m/>
    <m/>
    <s v="No"/>
    <s v="No"/>
    <m/>
    <n v="5"/>
    <n v="5"/>
    <s v="5, muy satisfecho"/>
    <s v="Mejorado"/>
    <m/>
  </r>
  <r>
    <m/>
    <m/>
    <s v="Ciencias de la Salud"/>
    <d v="2020-05-19T13:24:00"/>
    <s v="Grado y doble grado"/>
    <x v="23"/>
    <s v="Frecuentemente (1 o 2 veces por semana)"/>
    <s v="Nunca"/>
    <s v="Seguiré usando los servicios de la biblioteca con la misma frecuencia que expuse en la pregunta anterior"/>
    <x v="23"/>
    <m/>
    <m/>
    <m/>
    <m/>
    <m/>
    <m/>
    <m/>
    <m/>
    <s v="No"/>
    <s v="No"/>
    <n v="1"/>
    <n v="1"/>
    <n v="1"/>
    <n v="1"/>
    <n v="5"/>
    <n v="4"/>
    <n v="5"/>
    <n v="1"/>
    <n v="3"/>
    <n v="3"/>
    <m/>
    <n v="3"/>
    <n v="3"/>
    <n v="3"/>
    <n v="1"/>
    <n v="3"/>
    <s v="No"/>
    <n v="3"/>
    <n v="3"/>
    <s v="Twitter|Youtube|Instagram"/>
    <m/>
    <m/>
    <m/>
    <m/>
    <m/>
    <m/>
    <m/>
    <s v="No"/>
    <s v="No"/>
    <m/>
    <n v="3"/>
    <n v="4"/>
    <s v="4, satisfecho"/>
    <s v="Igual"/>
    <m/>
  </r>
  <r>
    <m/>
    <m/>
    <s v="Humanidades"/>
    <d v="2020-05-19T13:24:00"/>
    <s v="Grado y doble grado"/>
    <x v="2"/>
    <s v="Solo en época de exámenes"/>
    <s v="Solo en época de exámenes"/>
    <s v="Procuraré buscar la información que necesito fuera de la biblioteca"/>
    <x v="2"/>
    <m/>
    <m/>
    <m/>
    <m/>
    <m/>
    <m/>
    <m/>
    <m/>
    <s v="Sí"/>
    <s v="Sí"/>
    <n v="1"/>
    <n v="1"/>
    <n v="3"/>
    <n v="2"/>
    <n v="5"/>
    <n v="5"/>
    <n v="5"/>
    <n v="1"/>
    <n v="1"/>
    <n v="2"/>
    <m/>
    <n v="4"/>
    <n v="5"/>
    <n v="4"/>
    <n v="2"/>
    <n v="3"/>
    <s v="No"/>
    <n v="4"/>
    <n v="1"/>
    <s v="Facebook|Youtube|Instagram|LinkedIn"/>
    <m/>
    <m/>
    <m/>
    <m/>
    <m/>
    <m/>
    <m/>
    <s v="No"/>
    <s v="No"/>
    <m/>
    <n v="3"/>
    <n v="5"/>
    <s v="4, satisfecho"/>
    <s v="Igual"/>
    <s v="Ventilación en las salas"/>
  </r>
  <r>
    <m/>
    <m/>
    <s v="Ciencias de la Salud"/>
    <d v="2020-05-19T13:24:00"/>
    <s v="Grado y doble grado"/>
    <x v="1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5"/>
    <m/>
    <m/>
    <m/>
    <m/>
    <m/>
    <m/>
    <m/>
    <m/>
    <s v="Sí"/>
    <s v="Sí"/>
    <n v="5"/>
    <n v="4"/>
    <n v="4"/>
    <n v="2"/>
    <n v="5"/>
    <n v="4"/>
    <n v="4"/>
    <n v="1"/>
    <n v="1"/>
    <n v="3"/>
    <m/>
    <n v="4"/>
    <n v="4"/>
    <n v="2"/>
    <n v="1"/>
    <n v="4"/>
    <s v="Sí"/>
    <n v="4"/>
    <n v="4"/>
    <s v="Facebook"/>
    <m/>
    <m/>
    <m/>
    <m/>
    <m/>
    <m/>
    <m/>
    <s v="Sí"/>
    <m/>
    <m/>
    <n v="4"/>
    <n v="2"/>
    <s v="4, satisfecho"/>
    <s v="Igual"/>
    <m/>
  </r>
  <r>
    <m/>
    <m/>
    <s v="Humanidades"/>
    <d v="2020-05-19T13:24:00"/>
    <s v="Máster"/>
    <x v="2"/>
    <s v="Solo en época de exámenes"/>
    <s v="Solo en época de exámenes"/>
    <s v="Seguiré usando los servicios de la biblioteca con la misma frecuencia que expuse en la pregunta anterior"/>
    <x v="4"/>
    <s v="F. Ciencias Biológicas"/>
    <s v="Biblioteca Maria Zambrano (Filología / Derecho)"/>
    <m/>
    <m/>
    <m/>
    <m/>
    <m/>
    <m/>
    <s v="Sí"/>
    <s v="Sí"/>
    <n v="2"/>
    <n v="2"/>
    <n v="4"/>
    <n v="4"/>
    <n v="4"/>
    <n v="5"/>
    <n v="3"/>
    <n v="3"/>
    <n v="3"/>
    <n v="5"/>
    <m/>
    <n v="1"/>
    <n v="5"/>
    <n v="3"/>
    <n v="2"/>
    <n v="2"/>
    <s v="No"/>
    <n v="3"/>
    <n v="3"/>
    <s v="Facebook|Instagram"/>
    <m/>
    <m/>
    <m/>
    <m/>
    <m/>
    <m/>
    <m/>
    <s v="No"/>
    <s v="No"/>
    <m/>
    <n v="5"/>
    <n v="5"/>
    <s v="3, normal"/>
    <s v="Igual"/>
    <m/>
  </r>
  <r>
    <m/>
    <m/>
    <s v="Humanidades"/>
    <d v="2020-05-19T13:24:00"/>
    <s v="Grado y doble grado"/>
    <x v="7"/>
    <s v="Muy frecuentemente (3 o más veces por semana)"/>
    <s v="Frecuentemente (1 o 2 veces por semana)"/>
    <s v="Seguiré usando los servicios de la biblioteca con la misma frecuencia que expuse en la pregunta anterior"/>
    <x v="14"/>
    <s v="F. Derecho (Departamentos,Criminología)"/>
    <s v="Biblioteca Maria Zambrano (Filología / Derecho)"/>
    <s v="Facultad de Educación"/>
    <m/>
    <m/>
    <m/>
    <m/>
    <m/>
    <s v="Sí"/>
    <s v="Sí"/>
    <n v="5"/>
    <n v="1"/>
    <n v="2"/>
    <n v="1"/>
    <n v="1"/>
    <n v="3"/>
    <n v="5"/>
    <n v="1"/>
    <n v="5"/>
    <n v="5"/>
    <m/>
    <n v="5"/>
    <n v="5"/>
    <n v="5"/>
    <n v="5"/>
    <n v="5"/>
    <s v="No"/>
    <n v="5"/>
    <n v="5"/>
    <s v="Twitter|Youtube|Instagram"/>
    <m/>
    <m/>
    <m/>
    <m/>
    <m/>
    <m/>
    <m/>
    <s v="Sí"/>
    <s v="No"/>
    <m/>
    <n v="5"/>
    <n v="5"/>
    <s v="5, muy satisfecho"/>
    <s v="Mejorado mucho"/>
    <m/>
  </r>
  <r>
    <m/>
    <m/>
    <s v="Ciencias Sociales"/>
    <d v="2020-05-19T13:24:00"/>
    <s v="Grado y doble grado"/>
    <x v="10"/>
    <s v="Muy frecuentemente (3 o más veces por semana)"/>
    <s v="Frecuentemente (1 o 2 veces por semana)"/>
    <s v="Seguiré usando los servicios de la biblioteca con la misma frecuencia que expuse en la pregunta anterior"/>
    <x v="8"/>
    <m/>
    <m/>
    <s v="Sala Búho UAM"/>
    <m/>
    <m/>
    <m/>
    <m/>
    <m/>
    <s v="Sí"/>
    <s v="Sí"/>
    <n v="4"/>
    <n v="1"/>
    <n v="4"/>
    <n v="2"/>
    <n v="5"/>
    <n v="4"/>
    <n v="5"/>
    <n v="1"/>
    <n v="3"/>
    <n v="3"/>
    <m/>
    <n v="2"/>
    <n v="3"/>
    <n v="2"/>
    <n v="3"/>
    <n v="3"/>
    <s v="No"/>
    <n v="3"/>
    <n v="1"/>
    <s v="No uso ninguna red social"/>
    <m/>
    <m/>
    <m/>
    <m/>
    <m/>
    <m/>
    <m/>
    <s v="No"/>
    <s v="No"/>
    <m/>
    <n v="4"/>
    <n v="4"/>
    <s v="3, normal"/>
    <s v="Empeorado"/>
    <s v="El servicio de reserva de libros prácticamente ha desaparecido en la mayoría de los ejemplares, antes si el libro estaba disponible, podías reservarlo; ahora, aparecen a veces 3 y 4 ejemplares disponibles y para poder cogerlo, tienes que ir hasta la biblioteca y &quot;jugártela&quot; a ver si lo encuentras, ya que no deja reservar."/>
  </r>
  <r>
    <m/>
    <m/>
    <s v="Ciencias Sociales"/>
    <d v="2020-05-19T13:24:00"/>
    <s v="Máster"/>
    <x v="1"/>
    <s v="De vez en cuando (1 o 2 veces al mes)"/>
    <s v="Frecuentemente (1 o 2 veces por semana)"/>
    <s v="Creo que voy a acudir con menos frecuencia a la biblioteca y usaré más la biblioteca virtual"/>
    <x v="8"/>
    <s v="F. Ciencias Políticas y Sociología"/>
    <m/>
    <m/>
    <m/>
    <m/>
    <m/>
    <m/>
    <m/>
    <s v="Sí"/>
    <s v="Sí"/>
    <n v="2"/>
    <n v="5"/>
    <n v="4"/>
    <n v="1"/>
    <n v="4"/>
    <n v="5"/>
    <n v="2"/>
    <n v="5"/>
    <n v="3"/>
    <n v="3"/>
    <m/>
    <n v="5"/>
    <n v="5"/>
    <n v="5"/>
    <n v="3"/>
    <n v="4"/>
    <s v="No"/>
    <n v="5"/>
    <n v="3"/>
    <s v="Youtube"/>
    <m/>
    <m/>
    <m/>
    <m/>
    <m/>
    <m/>
    <m/>
    <m/>
    <s v="No"/>
    <m/>
    <n v="5"/>
    <n v="5"/>
    <s v="4, satisfecho"/>
    <s v="Mejorado"/>
    <m/>
  </r>
  <r>
    <m/>
    <m/>
    <s v="Ciencias Experimentales"/>
    <d v="2020-05-19T13:24:00"/>
    <s v="Grado y doble grado"/>
    <x v="26"/>
    <s v="Frecuentemente (1 o 2 veces por semana)"/>
    <s v="Nunca"/>
    <s v="Seguiré usando los servicios de la biblioteca con la misma frecuencia que expuse en la pregunta anterior"/>
    <x v="26"/>
    <s v="Biblioteca Maria Zambrano (Filología / Derecho)"/>
    <s v="F. Ciencias Químicas"/>
    <m/>
    <m/>
    <m/>
    <m/>
    <m/>
    <m/>
    <s v="No"/>
    <s v="Sí"/>
    <n v="3"/>
    <n v="1"/>
    <n v="1"/>
    <n v="1"/>
    <n v="4"/>
    <n v="5"/>
    <n v="4"/>
    <n v="1"/>
    <n v="5"/>
    <n v="4"/>
    <m/>
    <n v="4"/>
    <n v="5"/>
    <n v="4"/>
    <n v="3"/>
    <n v="4"/>
    <s v="No"/>
    <n v="4"/>
    <n v="4"/>
    <s v="Twitter|Instagram"/>
    <m/>
    <m/>
    <m/>
    <m/>
    <m/>
    <m/>
    <m/>
    <s v="Sí"/>
    <s v="Sí"/>
    <s v="Útil"/>
    <n v="5"/>
    <n v="5"/>
    <m/>
    <s v="Mejorado"/>
    <m/>
  </r>
  <r>
    <m/>
    <m/>
    <s v="Humanidades"/>
    <d v="2020-05-19T13:24:00"/>
    <s v="Grado y doble grado"/>
    <x v="3"/>
    <s v="Frecuentemente (1 o 2 veces por semana)"/>
    <s v="Frecuentemente (1 o 2 veces por semana)"/>
    <s v="Creo que voy a acudir con menos frecuencia a la biblioteca y usaré más la biblioteca virtual"/>
    <x v="24"/>
    <m/>
    <m/>
    <m/>
    <m/>
    <m/>
    <m/>
    <m/>
    <m/>
    <s v="Sí"/>
    <s v="Sí"/>
    <n v="4"/>
    <n v="4"/>
    <n v="4"/>
    <n v="2"/>
    <n v="2"/>
    <n v="5"/>
    <n v="2"/>
    <n v="3"/>
    <n v="2"/>
    <n v="3"/>
    <m/>
    <n v="4"/>
    <n v="4"/>
    <n v="3"/>
    <n v="2"/>
    <n v="4"/>
    <s v="Sí"/>
    <n v="3"/>
    <n v="2"/>
    <s v="Youtube|Instagram"/>
    <m/>
    <m/>
    <m/>
    <m/>
    <m/>
    <m/>
    <m/>
    <s v="No"/>
    <s v="No"/>
    <m/>
    <n v="4"/>
    <n v="4"/>
    <s v="4, satisfecho"/>
    <s v="Mejorado"/>
    <m/>
  </r>
  <r>
    <m/>
    <m/>
    <s v="Ciencias Sociales"/>
    <d v="2020-05-19T13:23:00"/>
    <s v="Máster"/>
    <x v="10"/>
    <s v="De vez en cuando (1 o 2 veces al mes)"/>
    <s v="De vez en cuando (1 o 2 veces al mes)"/>
    <s v="Tengo que ir necesariamente para consultar los documentos que están ubicados en la biblioteca"/>
    <x v="8"/>
    <m/>
    <m/>
    <m/>
    <m/>
    <m/>
    <m/>
    <m/>
    <m/>
    <s v="Sí"/>
    <s v="Sí"/>
    <n v="3"/>
    <n v="3"/>
    <n v="1"/>
    <n v="4"/>
    <n v="4"/>
    <n v="5"/>
    <n v="4"/>
    <n v="1"/>
    <n v="3"/>
    <n v="3"/>
    <m/>
    <n v="1"/>
    <n v="3"/>
    <n v="1"/>
    <n v="3"/>
    <n v="1"/>
    <s v="Sí"/>
    <n v="2"/>
    <n v="2"/>
    <s v="Twitter|Facebook|LinkedIn"/>
    <m/>
    <m/>
    <m/>
    <m/>
    <m/>
    <m/>
    <m/>
    <s v="Sí"/>
    <s v="Sí"/>
    <s v="Útil"/>
    <n v="5"/>
    <n v="5"/>
    <s v="2, insatisfecho"/>
    <s v="Igual"/>
    <s v="Presencialmente, tienen muchos materiales, pero en Derecho, por ejemplo, no demasiado actualizados.  En cuanto a los materiales virtuales dejan mucho que desear, son difíciles de encontrar y no hay demasiados manuales en línea, lo cual dificulta el estudio durante el confinamiento. Además, muchos recursos virtuales que te dirigen a páginas como Thomson Reuters, también tienen una interacción difícil al impedir la descarga temporal, pues hay que leerlos en línea con sus propios sistemas de lectura que dejan mucho que desear."/>
  </r>
  <r>
    <m/>
    <m/>
    <s v="Ciencias Sociales"/>
    <d v="2020-05-19T13:23:00"/>
    <s v="Grado y doble grado"/>
    <x v="1"/>
    <s v="Muy frecuentemente (3 o más veces por semana)"/>
    <s v="De vez en cuando (1 o 2 veces al mes)"/>
    <s v="me he montado una biblioteca física&quot; en mi casa durante la cuarentena y voy a encargar libros y consultar lo justo la biblioteca digital. En mi caso particular"/>
    <x v="30"/>
    <s v="F. Ciencias Políticas y Sociología"/>
    <s v="Biblioteca Maria Zambrano (Filología / Derecho)"/>
    <m/>
    <m/>
    <m/>
    <m/>
    <m/>
    <m/>
    <m/>
    <s v="No"/>
    <s v="No"/>
    <n v="4"/>
    <n v="3"/>
    <n v="2"/>
    <n v="5"/>
    <n v="4"/>
    <n v="5"/>
    <n v="5"/>
    <n v="2"/>
    <n v="3"/>
    <n v="3"/>
    <m/>
    <n v="4"/>
    <n v="2"/>
    <n v="2"/>
    <n v="2"/>
    <n v="3"/>
    <s v="No"/>
    <n v="4"/>
    <n v="4"/>
    <s v="No uso ninguna red social|Whatsapp"/>
    <m/>
    <m/>
    <m/>
    <m/>
    <m/>
    <m/>
    <m/>
    <s v="No"/>
    <s v="No"/>
    <m/>
    <n v="4"/>
    <n v="5"/>
    <s v="5, muy satisfecho"/>
    <s v="Mejorado"/>
  </r>
  <r>
    <m/>
    <m/>
    <s v="Humanidades"/>
    <d v="2020-05-19T13:23:00"/>
    <s v="Grado y doble grado"/>
    <x v="6"/>
    <s v="Muy frecuentemente (3 o más veces por semana)"/>
    <s v="Frecuentemente (1 o 2 veces por semana)"/>
    <s v="Creo que voy a acudir con menos frecuencia a la biblioteca y usaré más la biblioteca virtual|Procuraré buscar la información que necesito fuera de la biblioteca"/>
    <x v="8"/>
    <m/>
    <m/>
    <m/>
    <m/>
    <m/>
    <m/>
    <m/>
    <m/>
    <s v="Sí"/>
    <s v="Sí"/>
    <n v="5"/>
    <n v="1"/>
    <n v="2"/>
    <n v="4"/>
    <n v="5"/>
    <n v="4"/>
    <n v="5"/>
    <n v="4"/>
    <n v="3"/>
    <n v="4"/>
    <m/>
    <n v="3"/>
    <n v="5"/>
    <n v="5"/>
    <n v="3"/>
    <n v="4"/>
    <s v="No"/>
    <n v="4"/>
    <n v="3"/>
    <s v="Twitter|Youtube|Instagram"/>
    <m/>
    <m/>
    <m/>
    <m/>
    <m/>
    <m/>
    <m/>
    <s v="Sí"/>
    <s v="No"/>
    <m/>
    <n v="4"/>
    <n v="2"/>
    <s v="4, satisfecho"/>
    <m/>
    <s v="En la Biblioteca María Zambrano, aunque ya no hay espacio para más mesas (es solo una sugerencia por si se crea algún espacio extra), estaría bien que hubiese una zona con mesas tipo caja, es decir, en vez de ser compartidas todas, que hubiese algunas cerradas por los lados para evitar distracciones. Además, algunas zonas tienen una iluminación un poco débil y no se ve bien."/>
  </r>
  <r>
    <m/>
    <m/>
    <s v="Humanidades"/>
    <d v="2020-05-19T13:23:00"/>
    <s v="Grado y doble grado"/>
    <x v="2"/>
    <s v="Frecuentemente (1 o 2 veces por semana)"/>
    <s v="Frecuentemente (1 o 2 veces por semana)"/>
    <s v="Seguiré usando los servicios de la biblioteca con la misma frecuencia que expuse en la pregunta anterior"/>
    <x v="2"/>
    <s v="Biblioteca Maria Zambrano (Filología / Derecho)"/>
    <s v="F. Derecho (Departamentos,Criminología)"/>
    <m/>
    <m/>
    <m/>
    <m/>
    <m/>
    <m/>
    <s v="No"/>
    <s v="Sí"/>
    <n v="4"/>
    <n v="4"/>
    <n v="4"/>
    <n v="4"/>
    <n v="5"/>
    <n v="5"/>
    <n v="5"/>
    <n v="4"/>
    <n v="5"/>
    <n v="5"/>
    <m/>
    <n v="5"/>
    <n v="5"/>
    <n v="5"/>
    <n v="5"/>
    <n v="5"/>
    <s v="No"/>
    <n v="5"/>
    <n v="5"/>
    <s v="Twitter|Instagram"/>
    <m/>
    <m/>
    <m/>
    <m/>
    <m/>
    <m/>
    <m/>
    <s v="No"/>
    <s v="No"/>
    <m/>
    <n v="5"/>
    <n v="5"/>
    <s v="5, muy satisfecho"/>
    <s v="Mejorado"/>
    <m/>
  </r>
  <r>
    <m/>
    <m/>
    <s v="Ciencias Sociales"/>
    <d v="2020-05-19T13:23:00"/>
    <s v="Doctorado"/>
    <x v="1"/>
    <s v="De vez en cuando (1 o 2 veces al mes)"/>
    <s v="De vez en cuando (1 o 2 veces al mes)"/>
    <s v="Seguiré usando los servicios de la biblioteca con la misma frecuencia que expuse en la pregunta anterior"/>
    <x v="9"/>
    <s v="F. Trabajo Social"/>
    <m/>
    <s v="IVAN DE VARGAS (Centro ciudad, Ayuntamiento Madrid); MARÍA MATUTE (Carabanchel, Comunidad de Madrid); JOSE HIERRO (Usera, COmunidad de Madrid) etc."/>
    <m/>
    <m/>
    <m/>
    <m/>
    <m/>
    <s v="No"/>
    <s v="Sí"/>
    <n v="5"/>
    <n v="5"/>
    <n v="1"/>
    <n v="5"/>
    <n v="1"/>
    <n v="5"/>
    <n v="1"/>
    <n v="5"/>
    <n v="3"/>
    <n v="4"/>
    <m/>
    <n v="4"/>
    <n v="3"/>
    <n v="1"/>
    <n v="1"/>
    <n v="1"/>
    <s v="Sí"/>
    <n v="1"/>
    <n v="1"/>
    <s v="Facebook|Youtube|Instagram|ACADEMIA.EDU"/>
    <m/>
    <m/>
    <m/>
    <m/>
    <m/>
    <m/>
    <m/>
    <s v="Sí"/>
    <s v="No"/>
    <m/>
    <n v="3"/>
    <n v="2"/>
    <s v="3, normal"/>
    <s v="Igual"/>
    <s v="Sería interesante que la biblioteca hiciera mejoras en la web de las revistas online. En ocasiones resulta complejo acceder a ciertas revistas, que son de pago pero que la universidad está suscrita y para el alumnado son realmente interesantes y fundamentales para el trabajo de investigación."/>
  </r>
  <r>
    <m/>
    <m/>
    <s v="Humanidades"/>
    <d v="2020-05-19T13:23:00"/>
    <s v="Grado y doble grado"/>
    <x v="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2"/>
    <m/>
    <m/>
    <s v="Biblioteca Miguel de Cervantes (Pozuelo de Alarcón) y Biblioteca Antonio Mingote (Las Águilas, Aluche)"/>
    <m/>
    <m/>
    <m/>
    <m/>
    <m/>
    <s v="No"/>
    <s v="Sí"/>
    <n v="2"/>
    <n v="1"/>
    <n v="1"/>
    <n v="2"/>
    <n v="5"/>
    <n v="5"/>
    <n v="5"/>
    <n v="2"/>
    <n v="3"/>
    <n v="4"/>
    <m/>
    <n v="4"/>
    <n v="4"/>
    <n v="5"/>
    <n v="3"/>
    <n v="5"/>
    <s v="No"/>
    <n v="5"/>
    <n v="4"/>
    <s v="Twitter|Youtube|Instagram|Snapchat"/>
    <m/>
    <m/>
    <m/>
    <m/>
    <m/>
    <m/>
    <m/>
    <s v="Sí"/>
    <s v="No"/>
    <m/>
    <n v="5"/>
    <n v="5"/>
    <s v="4, satisfecho"/>
    <s v="Mejorado"/>
    <s v="Podrían dejar traer líquidos a la biblioteca, como un café. No molesta y mucha gente quiere beberse un café mientras estudia."/>
  </r>
  <r>
    <m/>
    <m/>
    <s v="Humanidades"/>
    <d v="2020-05-19T13:22:00"/>
    <s v="Grado y doble grado"/>
    <x v="6"/>
    <s v="De vez en cuando (1 o 2 veces al mes)"/>
    <s v="Muy frecuentemente (3 o más veces por semana)"/>
    <s v="Seguiré usando los servicios de la biblioteca con la misma frecuencia que expuse en la pregunta anterior"/>
    <x v="7"/>
    <s v="F. Ciencias de la Información"/>
    <s v="F. Geografía e Historia"/>
    <m/>
    <m/>
    <m/>
    <m/>
    <m/>
    <m/>
    <s v="No"/>
    <s v="Sí"/>
    <n v="4"/>
    <n v="3"/>
    <n v="4"/>
    <n v="4"/>
    <n v="3"/>
    <n v="4"/>
    <n v="5"/>
    <n v="1"/>
    <n v="3"/>
    <n v="4"/>
    <m/>
    <n v="4"/>
    <n v="5"/>
    <n v="5"/>
    <n v="5"/>
    <n v="3"/>
    <s v="No"/>
    <n v="4"/>
    <n v="3"/>
    <s v="Instagram"/>
    <m/>
    <m/>
    <m/>
    <m/>
    <m/>
    <m/>
    <m/>
    <s v="No"/>
    <s v="No"/>
    <m/>
    <n v="5"/>
    <n v="5"/>
    <s v="4, satisfecho"/>
    <s v="Mejorado"/>
    <m/>
  </r>
  <r>
    <m/>
    <m/>
    <s v="Humanidades"/>
    <d v="2020-05-19T13:22:00"/>
    <s v="Otros (Universidad para mayores, títulos propios, curso de idiomas, etc)"/>
    <x v="7"/>
    <s v="De vez en cuando (1 o 2 veces al mes)"/>
    <s v="De vez en cuando (1 o 2 veces al mes)"/>
    <s v="Seguiré usando los servicios de la biblioteca con la misma frecuencia que expuse en la pregunta anterior"/>
    <x v="14"/>
    <s v="Biblioteca Maria Zambrano (Filología / Derecho)"/>
    <m/>
    <m/>
    <m/>
    <m/>
    <m/>
    <m/>
    <m/>
    <s v="No"/>
    <s v="Sí"/>
    <n v="3"/>
    <n v="1"/>
    <n v="4"/>
    <n v="4"/>
    <n v="5"/>
    <n v="3"/>
    <n v="4"/>
    <n v="2"/>
    <n v="3"/>
    <n v="4"/>
    <m/>
    <n v="4"/>
    <n v="3"/>
    <n v="3"/>
    <n v="2"/>
    <n v="3"/>
    <s v="No"/>
    <n v="3"/>
    <n v="3"/>
    <s v="Youtube"/>
    <m/>
    <m/>
    <m/>
    <m/>
    <m/>
    <m/>
    <m/>
    <s v="No"/>
    <s v="No"/>
    <m/>
    <n v="4"/>
    <n v="4"/>
    <s v="4, satisfecho"/>
    <s v="Igual"/>
    <m/>
  </r>
  <r>
    <m/>
    <m/>
    <s v="Ciencias Sociales"/>
    <d v="2020-05-19T13:22:00"/>
    <s v="Grado y doble grado"/>
    <x v="10"/>
    <s v="Nunca"/>
    <s v="De vez en cuando (1 o 2 veces al mes)"/>
    <s v="Solo haré uso de la biblioteca virtual y de sus recursos electrónicos"/>
    <x v="8"/>
    <s v="F. Ciencias Físicas"/>
    <m/>
    <s v="Universidad rey Juan Carlos"/>
    <m/>
    <m/>
    <m/>
    <m/>
    <m/>
    <s v="No"/>
    <s v="No"/>
    <n v="1"/>
    <n v="1"/>
    <n v="1"/>
    <n v="3"/>
    <n v="5"/>
    <n v="5"/>
    <n v="5"/>
    <n v="1"/>
    <n v="1"/>
    <n v="1"/>
    <m/>
    <n v="3"/>
    <n v="2"/>
    <n v="1"/>
    <n v="1"/>
    <n v="4"/>
    <s v="No"/>
    <n v="1"/>
    <n v="3"/>
    <s v="Twitter|Facebook|Youtube|Instagram"/>
    <m/>
    <m/>
    <m/>
    <m/>
    <m/>
    <m/>
    <m/>
    <s v="No"/>
    <s v="No"/>
    <m/>
    <n v="1"/>
    <n v="2"/>
    <s v="3, normal"/>
    <s v="Igual"/>
    <m/>
  </r>
  <r>
    <m/>
    <m/>
    <s v="Humanidades"/>
    <d v="2020-05-19T13:22:00"/>
    <s v="Grado y doble grado"/>
    <x v="6"/>
    <s v="Nunca"/>
    <s v="Nunca"/>
    <s v="Procuraré buscar la información que necesito fuera de la biblioteca"/>
    <x v="24"/>
    <m/>
    <m/>
    <s v="Biblioteca de la Universidad Carlos III"/>
    <m/>
    <m/>
    <m/>
    <m/>
    <m/>
    <s v="No"/>
    <s v="No"/>
    <n v="1"/>
    <n v="1"/>
    <n v="1"/>
    <n v="5"/>
    <n v="5"/>
    <n v="5"/>
    <n v="4"/>
    <n v="4"/>
    <n v="2"/>
    <n v="3"/>
    <m/>
    <n v="1"/>
    <n v="2"/>
    <n v="2"/>
    <n v="2"/>
    <n v="3"/>
    <s v="No"/>
    <n v="2"/>
    <n v="1"/>
    <s v="Twitter|Youtube|Instagram"/>
    <m/>
    <m/>
    <m/>
    <m/>
    <m/>
    <m/>
    <m/>
    <s v="No"/>
    <s v="No"/>
    <m/>
    <n v="4"/>
    <n v="5"/>
    <s v="3, normal"/>
    <s v="Mejorado"/>
    <m/>
  </r>
  <r>
    <m/>
    <m/>
    <s v="Ciencias de la Salud"/>
    <d v="2020-05-19T13:22:00"/>
    <s v="Grado y doble grado"/>
    <x v="4"/>
    <s v="Muy frecuentemente (3 o más veces por semana)"/>
    <s v="Muy frecuentemente (3 o más veces por semana)"/>
    <s v="Seguiré usando los servicios de la biblioteca con la misma frecuencia que expuse en la pregunta anterior"/>
    <x v="4"/>
    <s v="Biblioteca Maria Zambrano (Filología / Derecho)"/>
    <s v="F. Odontología"/>
    <s v="La biblioteca de ETSIT de la UPM"/>
    <m/>
    <m/>
    <m/>
    <m/>
    <m/>
    <s v="Sí"/>
    <s v="Sí"/>
    <n v="4"/>
    <n v="5"/>
    <n v="5"/>
    <n v="3"/>
    <n v="4"/>
    <n v="3"/>
    <n v="5"/>
    <n v="5"/>
    <n v="4"/>
    <n v="4"/>
    <m/>
    <n v="4"/>
    <n v="4"/>
    <n v="5"/>
    <n v="3"/>
    <n v="3"/>
    <s v="No"/>
    <n v="4"/>
    <n v="4"/>
    <s v="Youtube|Instagram"/>
    <m/>
    <m/>
    <m/>
    <m/>
    <m/>
    <m/>
    <m/>
    <s v="No"/>
    <s v="No"/>
    <m/>
    <n v="4"/>
    <n v="5"/>
    <s v="4, satisfecho"/>
    <s v="Mejorado"/>
    <m/>
  </r>
  <r>
    <m/>
    <m/>
    <s v="Ciencias de la Salud"/>
    <d v="2020-05-19T13:22:00"/>
    <s v="Grado y doble grado"/>
    <x v="9"/>
    <s v="Solo en época de exámenes"/>
    <s v="Solo en época de exámenes"/>
    <s v="Creo que voy a acudir con menos frecuencia a la biblioteca y usaré más la biblioteca virtual|Solo haré uso de la biblioteca virtual y de sus recursos electrónicos"/>
    <x v="11"/>
    <s v="F. Medicina"/>
    <m/>
    <m/>
    <m/>
    <m/>
    <m/>
    <m/>
    <m/>
    <s v="No"/>
    <s v="No"/>
    <n v="1"/>
    <n v="1"/>
    <n v="1"/>
    <n v="2"/>
    <n v="5"/>
    <n v="3"/>
    <n v="5"/>
    <n v="3"/>
    <n v="5"/>
    <n v="4"/>
    <m/>
    <n v="5"/>
    <n v="4"/>
    <n v="3"/>
    <n v="4"/>
    <n v="4"/>
    <s v="No"/>
    <n v="4"/>
    <n v="3"/>
    <s v="Twitter|Youtube|Instagram"/>
    <m/>
    <m/>
    <m/>
    <m/>
    <m/>
    <m/>
    <m/>
    <s v="Sí"/>
    <s v="No"/>
    <m/>
    <n v="4"/>
    <n v="5"/>
    <s v="5, muy satisfecho"/>
    <s v="Igual"/>
    <m/>
  </r>
  <r>
    <m/>
    <m/>
    <s v="Humanidades"/>
    <d v="2020-05-19T13:22:00"/>
    <s v="Grado y doble grado"/>
    <x v="5"/>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8"/>
    <s v="F. Filología (Clásicas o General)"/>
    <m/>
    <s v="Bibliotecas Municipales de Madrid"/>
    <m/>
    <m/>
    <m/>
    <m/>
    <m/>
    <s v="Sí"/>
    <s v="Sí"/>
    <n v="3"/>
    <n v="1"/>
    <n v="3"/>
    <n v="4"/>
    <n v="4"/>
    <n v="4"/>
    <n v="5"/>
    <n v="2"/>
    <n v="2"/>
    <n v="3"/>
    <m/>
    <n v="3"/>
    <n v="4"/>
    <n v="2"/>
    <m/>
    <n v="4"/>
    <s v="No"/>
    <n v="4"/>
    <n v="2"/>
    <s v="Youtube"/>
    <m/>
    <m/>
    <m/>
    <m/>
    <m/>
    <m/>
    <m/>
    <s v="Sí"/>
    <s v="No"/>
    <m/>
    <n v="5"/>
    <n v="4"/>
    <s v="4, satisfecho"/>
    <s v="Mejorado"/>
    <m/>
  </r>
  <r>
    <m/>
    <m/>
    <s v="Humanidades"/>
    <d v="2020-05-19T13:22:00"/>
    <s v="Grado y doble grado"/>
    <x v="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8"/>
    <s v="F. Filología (Clásicas o General)"/>
    <m/>
    <m/>
    <m/>
    <m/>
    <m/>
    <m/>
    <m/>
    <s v="Sí"/>
    <s v="Sí"/>
    <n v="5"/>
    <n v="4"/>
    <n v="5"/>
    <n v="4"/>
    <n v="5"/>
    <n v="4"/>
    <n v="3"/>
    <n v="4"/>
    <n v="5"/>
    <n v="4"/>
    <m/>
    <n v="5"/>
    <n v="4"/>
    <n v="5"/>
    <n v="4"/>
    <n v="3"/>
    <s v="No"/>
    <n v="4"/>
    <n v="3"/>
    <s v="Twitter|Youtube|Instagram|LinkedIn"/>
    <m/>
    <m/>
    <m/>
    <m/>
    <m/>
    <m/>
    <m/>
    <s v="Sí"/>
    <s v="Sí"/>
    <s v="Útil"/>
    <n v="5"/>
    <n v="4"/>
    <s v="4, satisfecho"/>
    <s v="Igual"/>
    <m/>
  </r>
  <r>
    <m/>
    <m/>
    <s v="Ciencias de la Salud"/>
    <d v="2020-05-19T13:21:00"/>
    <s v="Grado y doble grado"/>
    <x v="15"/>
    <s v="Nunca"/>
    <s v="Frecuentemente (1 o 2 veces por semana)"/>
    <s v="Creo que voy a acudir con menos frecuencia a la biblioteca y usaré más la biblioteca virtual"/>
    <x v="5"/>
    <s v="F. Farmacia"/>
    <s v="F. Odontología"/>
    <m/>
    <m/>
    <m/>
    <m/>
    <m/>
    <m/>
    <s v="No"/>
    <s v="Sí"/>
    <n v="1"/>
    <n v="1"/>
    <n v="3"/>
    <n v="1"/>
    <n v="1"/>
    <n v="4"/>
    <n v="2"/>
    <n v="3"/>
    <n v="5"/>
    <n v="3"/>
    <m/>
    <n v="4"/>
    <n v="4"/>
    <n v="3"/>
    <n v="2"/>
    <n v="3"/>
    <s v="No"/>
    <n v="2"/>
    <n v="1"/>
    <s v="Twitter|Youtube|Instagram"/>
    <m/>
    <m/>
    <m/>
    <m/>
    <m/>
    <m/>
    <m/>
    <s v="No"/>
    <s v="No"/>
    <m/>
    <n v="4"/>
    <n v="3"/>
    <s v="3, normal"/>
    <s v="Mejorado"/>
    <m/>
  </r>
  <r>
    <m/>
    <m/>
    <s v="Ciencias Sociales"/>
    <d v="2020-05-19T13:21:00"/>
    <s v="Grado y doble grado"/>
    <x v="13"/>
    <s v="De vez en cuando (1 o 2 veces al mes)"/>
    <s v="Nunca"/>
    <s v="Solo haré uso de la biblioteca virtual y de sus recursos electrónicos"/>
    <x v="16"/>
    <m/>
    <m/>
    <m/>
    <m/>
    <m/>
    <m/>
    <m/>
    <m/>
    <s v="No"/>
    <s v="Sí"/>
    <n v="1"/>
    <n v="1"/>
    <n v="1"/>
    <n v="5"/>
    <n v="5"/>
    <n v="5"/>
    <n v="5"/>
    <n v="2"/>
    <n v="4"/>
    <n v="3"/>
    <m/>
    <n v="4"/>
    <n v="3"/>
    <n v="1"/>
    <n v="3"/>
    <n v="3"/>
    <s v="No"/>
    <n v="3"/>
    <m/>
    <s v="Instagram"/>
    <m/>
    <m/>
    <m/>
    <m/>
    <m/>
    <m/>
    <m/>
    <s v="No"/>
    <s v="No"/>
    <m/>
    <n v="3"/>
    <n v="4"/>
    <s v="3, normal"/>
    <s v="Igual"/>
    <m/>
  </r>
  <r>
    <m/>
    <m/>
    <s v="Ciencias Experimentales"/>
    <d v="2020-05-19T13:21:00"/>
    <s v="Grado y doble grado"/>
    <x v="16"/>
    <s v="De vez en cuando (1 o 2 veces al mes)"/>
    <s v="Nunca"/>
    <s v="Seguiré usando los servicios de la biblioteca con la misma frecuencia que expuse en la pregunta anterior"/>
    <x v="17"/>
    <m/>
    <m/>
    <m/>
    <m/>
    <m/>
    <m/>
    <m/>
    <m/>
    <s v="No"/>
    <s v="Sí"/>
    <n v="3"/>
    <n v="1"/>
    <n v="1"/>
    <n v="4"/>
    <n v="5"/>
    <n v="4"/>
    <n v="4"/>
    <n v="1"/>
    <n v="4"/>
    <n v="3"/>
    <m/>
    <n v="3"/>
    <n v="4"/>
    <n v="4"/>
    <n v="3"/>
    <n v="4"/>
    <s v="No"/>
    <n v="3"/>
    <n v="3"/>
    <s v="Instagram"/>
    <m/>
    <m/>
    <m/>
    <m/>
    <m/>
    <m/>
    <m/>
    <s v="No"/>
    <s v="No"/>
    <m/>
    <n v="4"/>
    <n v="4"/>
    <s v="4, satisfecho"/>
    <s v="Igual"/>
    <m/>
  </r>
  <r>
    <m/>
    <m/>
    <s v="Humanidades"/>
    <d v="2020-05-19T13:21:00"/>
    <s v="Grado y doble grado"/>
    <x v="6"/>
    <s v="Frecuentemente (1 o 2 veces por semana)"/>
    <s v="Frecuentemente (1 o 2 veces por semana)"/>
    <s v="Seguiré usando los servicios de la biblioteca con la misma frecuencia que expuse en la pregunta anterior"/>
    <x v="7"/>
    <s v="Biblioteca Maria Zambrano (Filología / Derecho)"/>
    <s v="F. Filosofía"/>
    <m/>
    <m/>
    <m/>
    <m/>
    <m/>
    <m/>
    <s v="Sí"/>
    <s v="Sí"/>
    <n v="5"/>
    <n v="2"/>
    <n v="5"/>
    <n v="2"/>
    <n v="4"/>
    <n v="5"/>
    <n v="5"/>
    <n v="1"/>
    <n v="4"/>
    <n v="4"/>
    <m/>
    <n v="5"/>
    <n v="5"/>
    <n v="5"/>
    <n v="5"/>
    <n v="5"/>
    <s v="No"/>
    <n v="5"/>
    <n v="2"/>
    <s v="Youtube|Instagram"/>
    <m/>
    <m/>
    <m/>
    <m/>
    <m/>
    <m/>
    <m/>
    <s v="No"/>
    <s v="No"/>
    <m/>
    <n v="5"/>
    <n v="5"/>
    <s v="5, muy satisfecho"/>
    <s v="Mejorado"/>
    <m/>
  </r>
  <r>
    <m/>
    <m/>
    <s v="Ciencias Experimentales"/>
    <d v="2020-05-19T13:21:00"/>
    <s v="Grado y doble grado"/>
    <x v="16"/>
    <s v="De vez en cuando (1 o 2 veces al mes)"/>
    <s v="De vez en cuando (1 o 2 veces al mes)"/>
    <s v="Seguiré usando los servicios de la biblioteca con la misma frecuencia que expuse en la pregunta anterior"/>
    <x v="17"/>
    <s v="F. Ciencias Biológicas"/>
    <m/>
    <m/>
    <m/>
    <m/>
    <m/>
    <m/>
    <m/>
    <s v="Sí"/>
    <s v="Sí"/>
    <n v="4"/>
    <n v="1"/>
    <n v="3"/>
    <n v="2"/>
    <n v="5"/>
    <n v="2"/>
    <n v="5"/>
    <n v="1"/>
    <n v="4"/>
    <n v="2"/>
    <m/>
    <n v="3"/>
    <n v="4"/>
    <n v="4"/>
    <n v="3"/>
    <n v="4"/>
    <s v="No"/>
    <n v="4"/>
    <m/>
    <s v="Facebook"/>
    <m/>
    <m/>
    <m/>
    <m/>
    <m/>
    <m/>
    <m/>
    <s v="No"/>
    <s v="No"/>
    <m/>
    <n v="4"/>
    <n v="5"/>
    <s v="4, satisfecho"/>
    <m/>
    <s v="Bibliografía bioquímica. Hay mucha bibliografía relacionada con la química y no tanta con la bioquímica."/>
  </r>
  <r>
    <m/>
    <m/>
    <s v="Ciencias Experimentales"/>
    <d v="2020-05-19T13:21:00"/>
    <s v="Máster"/>
    <x v="27"/>
    <s v="Frecuentemente (1 o 2 veces por semana)"/>
    <s v="Frecuentemente (1 o 2 veces por semana)"/>
    <s v="Seguiré usando los servicios de la biblioteca con la misma frecuencia que expuse en la pregunta anterior"/>
    <x v="29"/>
    <s v="F. Farmacia"/>
    <s v="F. Odontología"/>
    <s v="BNE, UNED CENTRAL"/>
    <m/>
    <m/>
    <m/>
    <m/>
    <m/>
    <s v="No"/>
    <s v="Sí"/>
    <n v="2"/>
    <n v="4"/>
    <n v="4"/>
    <n v="2"/>
    <n v="4"/>
    <n v="5"/>
    <n v="4"/>
    <n v="2"/>
    <n v="5"/>
    <n v="5"/>
    <m/>
    <n v="5"/>
    <n v="5"/>
    <n v="5"/>
    <n v="5"/>
    <n v="5"/>
    <s v="Sí"/>
    <n v="5"/>
    <n v="5"/>
    <s v="Twitter|Youtube|Instagram|LinkedIn|No uso ninguna red social"/>
    <m/>
    <m/>
    <m/>
    <m/>
    <m/>
    <m/>
    <m/>
    <s v="Sí"/>
    <s v="Sí"/>
    <s v="Muy útil"/>
    <n v="5"/>
    <n v="5"/>
    <s v="5, muy satisfecho"/>
    <s v="Mejorado mucho"/>
    <s v="Aprovecho la oportunidad para felicitar la gestión que entre todos estáis realizando constantemente para optimizar todos los recursos en función del estudiante."/>
  </r>
  <r>
    <m/>
    <m/>
    <s v="Ciencias Sociales"/>
    <d v="2020-05-19T13:21: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9"/>
    <s v="Biblioteca Maria Zambrano (Filología / Derecho)"/>
    <s v="F. Derecho (Departamentos,Criminología)"/>
    <m/>
    <m/>
    <m/>
    <m/>
    <m/>
    <m/>
    <s v="No"/>
    <s v="No"/>
    <n v="1"/>
    <n v="2"/>
    <n v="4"/>
    <n v="3"/>
    <n v="5"/>
    <n v="5"/>
    <n v="5"/>
    <n v="2"/>
    <n v="3"/>
    <n v="3"/>
    <m/>
    <n v="5"/>
    <n v="4"/>
    <n v="4"/>
    <n v="4"/>
    <n v="3"/>
    <s v="No"/>
    <n v="4"/>
    <n v="4"/>
    <s v="Instagram"/>
    <m/>
    <m/>
    <m/>
    <m/>
    <m/>
    <m/>
    <m/>
    <s v="No"/>
    <s v="No"/>
    <m/>
    <n v="4"/>
    <n v="4"/>
    <s v="4, satisfecho"/>
    <s v="Mejorado"/>
    <m/>
  </r>
  <r>
    <m/>
    <m/>
    <s v="Ciencias Sociales"/>
    <d v="2020-05-19T13:21:00"/>
    <s v="Grado y doble grado"/>
    <x v="13"/>
    <s v="De vez en cuando (1 o 2 veces al mes)"/>
    <s v="Solo en época de exámenes"/>
    <s v="Creo que voy a acudir con menos frecuencia a la biblioteca y usaré más la biblioteca virtual"/>
    <x v="16"/>
    <s v="F. Ciencias de la Documentación"/>
    <s v="Biblioteca Maria Zambrano (Filología / Derecho)"/>
    <m/>
    <m/>
    <m/>
    <m/>
    <m/>
    <m/>
    <s v="No"/>
    <s v="Sí"/>
    <m/>
    <n v="1"/>
    <n v="1"/>
    <n v="5"/>
    <n v="3"/>
    <n v="5"/>
    <n v="5"/>
    <n v="1"/>
    <n v="1"/>
    <n v="3"/>
    <m/>
    <n v="3"/>
    <n v="1"/>
    <n v="2"/>
    <n v="2"/>
    <n v="3"/>
    <s v="No"/>
    <n v="1"/>
    <n v="1"/>
    <s v="Twitter|Instagram|LinkedIn"/>
    <m/>
    <m/>
    <m/>
    <m/>
    <m/>
    <m/>
    <m/>
    <s v="No"/>
    <s v="No"/>
    <m/>
    <n v="1"/>
    <n v="1"/>
    <s v="4, satisfecho"/>
    <s v="Igual"/>
    <s v="Creo que es imprescindible el buen trato y la cordialidad con la que los trabajadores deberían tratar a los estudiantes. Reconozco que en ocasiones no somos lo más educados posibles, pero la amabilidad, las ganas de ayudar y resolver dudas de los PAS de nuestra facultad, brillan por su ausencia.   Gracias"/>
  </r>
  <r>
    <m/>
    <m/>
    <s v="Humanidades"/>
    <d v="2020-05-19T13:21:00"/>
    <s v="Máster"/>
    <x v="2"/>
    <s v="De vez en cuando (1 o 2 veces al mes)"/>
    <s v="Frecuentemente (1 o 2 veces por semana)"/>
    <s v="Creo que voy a acudir con menos frecuencia a la biblioteca y usaré más la biblioteca virtual"/>
    <x v="2"/>
    <s v="F. Psicología"/>
    <s v="Biblioteca Maria Zambrano (Filología / Derecho)"/>
    <m/>
    <m/>
    <m/>
    <m/>
    <m/>
    <m/>
    <s v="Sí"/>
    <s v="Sí"/>
    <n v="3"/>
    <n v="4"/>
    <n v="4"/>
    <n v="4"/>
    <n v="3"/>
    <n v="4"/>
    <n v="2"/>
    <n v="4"/>
    <n v="2"/>
    <n v="3"/>
    <m/>
    <n v="4"/>
    <n v="4"/>
    <n v="3"/>
    <n v="3"/>
    <n v="4"/>
    <s v="No"/>
    <n v="4"/>
    <n v="2"/>
    <s v="Twitter|Facebook|Youtube|Instagram"/>
    <m/>
    <m/>
    <m/>
    <m/>
    <m/>
    <m/>
    <m/>
    <s v="Sí"/>
    <s v="Sí"/>
    <s v="Útil"/>
    <n v="4"/>
    <n v="3"/>
    <s v="3, normal"/>
    <s v="Igual"/>
    <m/>
  </r>
  <r>
    <m/>
    <m/>
    <s v="Ciencias Experimentales"/>
    <d v="2020-05-19T13:20:00"/>
    <s v="Grado y doble grado"/>
    <x v="16"/>
    <s v="Frecuentemente (1 o 2 veces por semana)"/>
    <s v="Solo en época de exámenes"/>
    <s v="Seguiré usando los servicios de la biblioteca con la misma frecuencia que expuse en la pregunta anterior"/>
    <x v="17"/>
    <s v="F. Ciencias Matemáticas"/>
    <s v="F. Ciencias Biológicas"/>
    <m/>
    <m/>
    <m/>
    <m/>
    <m/>
    <m/>
    <s v="No"/>
    <s v="Sí"/>
    <n v="3"/>
    <n v="1"/>
    <n v="1"/>
    <n v="3"/>
    <n v="5"/>
    <n v="5"/>
    <n v="5"/>
    <n v="2"/>
    <n v="5"/>
    <n v="5"/>
    <m/>
    <n v="5"/>
    <n v="5"/>
    <n v="5"/>
    <n v="5"/>
    <n v="5"/>
    <s v="No"/>
    <n v="5"/>
    <n v="5"/>
    <s v="Twitter|Youtube|Instagram"/>
    <m/>
    <m/>
    <m/>
    <m/>
    <m/>
    <m/>
    <m/>
    <s v="Sí"/>
    <s v="Sí"/>
    <s v="Poco útil"/>
    <n v="5"/>
    <n v="5"/>
    <s v="4, satisfecho"/>
    <s v="Mejorado mucho"/>
    <m/>
  </r>
  <r>
    <m/>
    <m/>
    <s v="Ciencias de la Salud"/>
    <d v="2020-05-19T13:20:00"/>
    <s v="Grado y doble grado"/>
    <x v="9"/>
    <s v="Muy frecuentemente (3 o más veces por semana)"/>
    <s v="Muy frecuentemente (3 o más veces por semana)"/>
    <s v="Seguiré usando los servicios de la biblioteca con la misma frecuencia que expuse en la pregunta anterior|Creo que voy a acudir con menos frecuencia a la biblioteca y usaré más la biblioteca virtual"/>
    <x v="11"/>
    <s v="F. Ciencias Químicas"/>
    <s v="F. Ciencias de la Información"/>
    <m/>
    <m/>
    <m/>
    <m/>
    <m/>
    <m/>
    <s v="Sí"/>
    <s v="Sí"/>
    <n v="3"/>
    <n v="1"/>
    <n v="4"/>
    <n v="2"/>
    <n v="5"/>
    <n v="5"/>
    <n v="4"/>
    <n v="1"/>
    <n v="4"/>
    <n v="5"/>
    <m/>
    <n v="5"/>
    <n v="5"/>
    <n v="5"/>
    <n v="3"/>
    <n v="5"/>
    <s v="No"/>
    <n v="5"/>
    <n v="4"/>
    <s v="Twitter|Youtube|Instagram"/>
    <m/>
    <m/>
    <m/>
    <m/>
    <m/>
    <m/>
    <m/>
    <s v="Sí"/>
    <s v="Sí"/>
    <s v="Normal"/>
    <n v="5"/>
    <n v="5"/>
    <s v="4, satisfecho"/>
    <s v="Igual"/>
    <s v="Podrían poner enchufes accesibles en la biblioteca de farmacia y mejorar la iluminación."/>
  </r>
  <r>
    <m/>
    <m/>
    <s v="Ciencias de la Salud"/>
    <d v="2020-05-19T13:20:00"/>
    <s v="Grado y doble grado"/>
    <x v="9"/>
    <s v="Muy frecuentemente (3 o más veces por semana)"/>
    <s v="De vez en cuando (1 o 2 veces al mes)"/>
    <s v="Creo que voy a acudir con menos frecuencia a la biblioteca y usaré más la biblioteca virtual"/>
    <x v="16"/>
    <s v="F. Ciencias Químicas"/>
    <s v="F. Farmacia"/>
    <m/>
    <m/>
    <m/>
    <m/>
    <m/>
    <m/>
    <s v="Sí"/>
    <s v="Sí"/>
    <n v="4"/>
    <n v="3"/>
    <n v="4"/>
    <n v="1"/>
    <n v="4"/>
    <n v="2"/>
    <n v="1"/>
    <n v="1"/>
    <n v="3"/>
    <n v="3"/>
    <m/>
    <n v="5"/>
    <n v="4"/>
    <n v="4"/>
    <n v="3"/>
    <n v="4"/>
    <s v="No"/>
    <n v="4"/>
    <n v="1"/>
    <s v="No uso ninguna red social"/>
    <m/>
    <m/>
    <m/>
    <m/>
    <m/>
    <m/>
    <m/>
    <s v="No"/>
    <s v="No"/>
    <m/>
    <n v="4"/>
    <n v="5"/>
    <s v="4, satisfecho"/>
    <s v="Mejorado mucho"/>
    <m/>
  </r>
  <r>
    <m/>
    <m/>
    <s v="Ciencias de la Salud"/>
    <d v="2020-05-19T13:20:00"/>
    <s v="Otros (Universidad para mayores, títulos propios, curso de idiomas, etc)"/>
    <x v="18"/>
    <s v="De vez en cuando (1 o 2 veces al mes)"/>
    <s v="Muy frecuentemente (3 o más veces por semana)"/>
    <s v="Creo que voy a acudir con menos frecuencia a la biblioteca y usaré más la biblioteca virtual"/>
    <x v="18"/>
    <s v="F. Odontología"/>
    <s v="F. Odontología"/>
    <m/>
    <m/>
    <m/>
    <m/>
    <m/>
    <m/>
    <s v="No"/>
    <s v="Sí"/>
    <n v="3"/>
    <n v="5"/>
    <n v="3"/>
    <n v="5"/>
    <n v="1"/>
    <n v="1"/>
    <n v="3"/>
    <n v="5"/>
    <n v="5"/>
    <n v="2"/>
    <m/>
    <n v="4"/>
    <n v="5"/>
    <n v="5"/>
    <n v="4"/>
    <n v="4"/>
    <s v="No"/>
    <n v="3"/>
    <n v="4"/>
    <s v="Youtube|Instagram"/>
    <m/>
    <m/>
    <m/>
    <m/>
    <m/>
    <m/>
    <m/>
    <s v="Sí"/>
    <s v="No"/>
    <m/>
    <n v="5"/>
    <n v="5"/>
    <s v="4, satisfecho"/>
    <s v="Mejorado"/>
    <s v="- Es necesario actualizar la disponibilidad y acceso a las revistas con más indexación para la facultad de odontología. No se tiene acceso a las revistas Quintessence del año actual en sus diferentes especialidades, es un fallo importante no tener a la ma"/>
  </r>
  <r>
    <m/>
    <m/>
    <s v="Humanidades"/>
    <d v="2020-05-19T13:20:00"/>
    <s v="Doctorado"/>
    <x v="6"/>
    <s v="Muy frecuentemente (3 o más veces por semana)"/>
    <s v="Muy frecuentemente (3 o más veces por semana)"/>
    <s v="Tengo que ir necesariamente para consultar los documentos que están ubicados en la biblioteca"/>
    <x v="14"/>
    <s v="Biblioteca Maria Zambrano (Filología / Derecho)"/>
    <s v="F. Filología (Clásicas o General)"/>
    <s v="AECID"/>
    <m/>
    <m/>
    <m/>
    <m/>
    <m/>
    <s v="No"/>
    <s v="Sí"/>
    <n v="5"/>
    <n v="2"/>
    <n v="2"/>
    <n v="4"/>
    <n v="2"/>
    <n v="5"/>
    <n v="2"/>
    <n v="4"/>
    <n v="5"/>
    <n v="5"/>
    <m/>
    <n v="3"/>
    <n v="3"/>
    <n v="3"/>
    <n v="5"/>
    <n v="5"/>
    <s v="Sí"/>
    <n v="4"/>
    <n v="3"/>
    <s v="Instagram"/>
    <m/>
    <m/>
    <m/>
    <m/>
    <m/>
    <m/>
    <m/>
    <s v="Sí"/>
    <s v="No"/>
    <m/>
    <n v="5"/>
    <n v="5"/>
    <s v="4, satisfecho"/>
    <s v="Igual"/>
    <m/>
  </r>
  <r>
    <m/>
    <m/>
    <s v="Ciencias de la Salud"/>
    <d v="2020-05-19T13:20:00"/>
    <s v="Grado y doble grado"/>
    <x v="9"/>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x v="11"/>
    <m/>
    <m/>
    <s v="Biblioteca Pública Municipal Buenavista"/>
    <m/>
    <m/>
    <m/>
    <m/>
    <m/>
    <s v="No"/>
    <s v="Sí"/>
    <n v="3"/>
    <n v="1"/>
    <n v="4"/>
    <n v="3"/>
    <n v="4"/>
    <n v="4"/>
    <n v="4"/>
    <n v="2"/>
    <n v="4"/>
    <n v="4"/>
    <m/>
    <n v="3"/>
    <n v="3"/>
    <n v="3"/>
    <n v="3"/>
    <n v="3"/>
    <s v="No"/>
    <n v="4"/>
    <n v="3"/>
    <s v="Facebook|Youtube|Instagram"/>
    <m/>
    <m/>
    <m/>
    <m/>
    <m/>
    <m/>
    <m/>
    <s v="No"/>
    <s v="No"/>
    <m/>
    <n v="4"/>
    <n v="4"/>
    <s v="4, satisfecho"/>
    <m/>
    <m/>
  </r>
  <r>
    <m/>
    <m/>
    <s v="Ciencias Experimentales"/>
    <d v="2020-05-19T13:20:00"/>
    <s v="Grado y doble grado"/>
    <x v="26"/>
    <s v="Solo en época de exámenes"/>
    <s v="De vez en cuando (1 o 2 veces al mes)"/>
    <s v="Seguiré usando los servicios de la biblioteca con la misma frecuencia que expuse en la pregunta anterior"/>
    <x v="8"/>
    <s v="F. Informática"/>
    <m/>
    <m/>
    <m/>
    <m/>
    <m/>
    <m/>
    <m/>
    <s v="No"/>
    <s v="No"/>
    <n v="1"/>
    <n v="1"/>
    <n v="4"/>
    <n v="1"/>
    <n v="5"/>
    <n v="5"/>
    <n v="5"/>
    <n v="4"/>
    <n v="2"/>
    <n v="2"/>
    <m/>
    <n v="3"/>
    <n v="4"/>
    <n v="4"/>
    <n v="4"/>
    <n v="5"/>
    <s v="Sí"/>
    <n v="4"/>
    <n v="4"/>
    <s v="Twitter|Youtube|Instagram|LinkedIn"/>
    <m/>
    <m/>
    <m/>
    <m/>
    <m/>
    <m/>
    <m/>
    <s v="Sí"/>
    <s v="No"/>
    <m/>
    <n v="5"/>
    <n v="5"/>
    <s v="5, muy satisfecho"/>
    <m/>
    <m/>
  </r>
  <r>
    <m/>
    <m/>
    <s v="Ciencias Experimentales"/>
    <d v="2020-05-19T13:20:00"/>
    <s v="Grado y doble grado"/>
    <x v="19"/>
    <s v="Muy frecuentemente (3 o más veces por semana)"/>
    <s v="De vez en cuando (1 o 2 veces al mes)"/>
    <s v="Seguiré usando los servicios de la biblioteca con la misma frecuencia que expuse en la pregunta anterior"/>
    <x v="19"/>
    <s v="F. Ciencias Matemáticas"/>
    <s v="Biblioteca Maria Zambrano (Filología / Derecho)"/>
    <m/>
    <m/>
    <m/>
    <m/>
    <m/>
    <m/>
    <s v="Sí"/>
    <s v="Sí"/>
    <n v="4"/>
    <n v="1"/>
    <n v="1"/>
    <n v="3"/>
    <n v="5"/>
    <n v="5"/>
    <n v="5"/>
    <n v="1"/>
    <n v="4"/>
    <n v="3"/>
    <m/>
    <n v="3"/>
    <n v="5"/>
    <n v="3"/>
    <n v="1"/>
    <n v="5"/>
    <s v="No"/>
    <n v="4"/>
    <n v="3"/>
    <s v="Youtube"/>
    <m/>
    <m/>
    <m/>
    <m/>
    <m/>
    <m/>
    <m/>
    <s v="Sí"/>
    <s v="Sí"/>
    <s v="Normal"/>
    <n v="5"/>
    <n v="3"/>
    <s v="4, satisfecho"/>
    <s v="Igual"/>
    <m/>
  </r>
  <r>
    <m/>
    <m/>
    <s v="Ciencias Sociales"/>
    <d v="2020-05-19T13:20:00"/>
    <s v="Grado y doble grado"/>
    <x v="13"/>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x v="16"/>
    <s v="Biblioteca Maria Zambrano (Filología / Derecho)"/>
    <s v="F. Ciencias Económicas y Empresariales"/>
    <m/>
    <m/>
    <m/>
    <m/>
    <m/>
    <m/>
    <s v="No"/>
    <s v="No"/>
    <n v="4"/>
    <n v="3"/>
    <n v="3"/>
    <n v="3"/>
    <n v="4"/>
    <n v="3"/>
    <n v="3"/>
    <n v="3"/>
    <n v="4"/>
    <n v="4"/>
    <m/>
    <n v="3"/>
    <n v="4"/>
    <n v="5"/>
    <n v="4"/>
    <n v="4"/>
    <s v="No"/>
    <n v="4"/>
    <n v="4"/>
    <s v="Twitter|Youtube|Instagram"/>
    <m/>
    <m/>
    <m/>
    <m/>
    <m/>
    <m/>
    <m/>
    <s v="No"/>
    <s v="No"/>
    <m/>
    <n v="4"/>
    <n v="4"/>
    <s v="4, satisfecho"/>
    <m/>
    <m/>
  </r>
  <r>
    <m/>
    <m/>
    <s v="Humanidades"/>
    <d v="2020-05-19T13:20:00"/>
    <s v="Doctorado"/>
    <x v="6"/>
    <s v="Nunca"/>
    <s v="Nunca"/>
    <s v="Creo que voy a acudir con menos frecuencia a la biblioteca y usaré más la biblioteca virtual|Solo haré uso de la biblioteca virtual y de sus recursos electrónicos"/>
    <x v="8"/>
    <s v="F. Filología (Clásicas o General)"/>
    <m/>
    <s v="bibliotecas en linea"/>
    <m/>
    <m/>
    <m/>
    <m/>
    <m/>
    <s v="No"/>
    <s v="No"/>
    <n v="1"/>
    <n v="4"/>
    <n v="4"/>
    <n v="5"/>
    <n v="4"/>
    <n v="5"/>
    <n v="3"/>
    <n v="5"/>
    <n v="3"/>
    <n v="3"/>
    <m/>
    <n v="3"/>
    <n v="3"/>
    <n v="3"/>
    <n v="3"/>
    <n v="3"/>
    <s v="No"/>
    <n v="3"/>
    <n v="3"/>
    <s v="Twitter"/>
    <m/>
    <m/>
    <m/>
    <m/>
    <m/>
    <m/>
    <m/>
    <s v="No"/>
    <s v="No"/>
    <m/>
    <n v="3"/>
    <n v="3"/>
    <s v="3, normal"/>
    <s v="Igual"/>
    <m/>
  </r>
  <r>
    <m/>
    <m/>
    <s v="Ciencias de la Salud"/>
    <d v="2020-05-19T13:19:00"/>
    <s v="Grado y doble grado"/>
    <x v="15"/>
    <s v="Frecuentemente (1 o 2 veces por semana)"/>
    <s v="Frecuentemente (1 o 2 veces por semana)"/>
    <s v="Seguiré usando los servicios de la biblioteca con la misma frecuencia que expuse en la pregunta anterior"/>
    <x v="5"/>
    <s v="F. Medicina"/>
    <m/>
    <m/>
    <m/>
    <m/>
    <m/>
    <m/>
    <m/>
    <s v="Sí"/>
    <s v="Sí"/>
    <n v="4"/>
    <n v="3"/>
    <n v="3"/>
    <n v="3"/>
    <n v="4"/>
    <n v="2"/>
    <n v="4"/>
    <n v="3"/>
    <n v="4"/>
    <n v="3"/>
    <m/>
    <n v="4"/>
    <n v="3"/>
    <n v="3"/>
    <n v="3"/>
    <n v="3"/>
    <s v="Sí"/>
    <n v="3"/>
    <n v="2"/>
    <s v="No uso ninguna red social"/>
    <m/>
    <m/>
    <m/>
    <m/>
    <m/>
    <m/>
    <m/>
    <s v="Sí"/>
    <s v="No"/>
    <m/>
    <m/>
    <n v="3"/>
    <s v="4, satisfecho"/>
    <s v="Mejorado"/>
    <m/>
  </r>
  <r>
    <m/>
    <m/>
    <s v="Ciencias de la Salud"/>
    <d v="2020-05-19T13:19:00"/>
    <s v="Grado y doble grado"/>
    <x v="9"/>
    <s v="Muy frecuentemente (3 o más veces por semana)"/>
    <s v="Nunca"/>
    <s v="Seguiré usando los servicios de la biblioteca con la misma frecuencia que expuse en la pregunta anterior"/>
    <x v="11"/>
    <s v="F. Medicina"/>
    <s v="Biblioteca Maria Zambrano (Filología / Derecho)"/>
    <m/>
    <m/>
    <m/>
    <m/>
    <m/>
    <m/>
    <s v="No"/>
    <s v="No"/>
    <n v="3"/>
    <n v="2"/>
    <n v="1"/>
    <n v="5"/>
    <n v="5"/>
    <n v="2"/>
    <n v="5"/>
    <n v="1"/>
    <n v="5"/>
    <n v="5"/>
    <m/>
    <n v="5"/>
    <n v="5"/>
    <n v="3"/>
    <n v="3"/>
    <n v="4"/>
    <s v="No"/>
    <n v="5"/>
    <n v="4"/>
    <s v="Youtube"/>
    <m/>
    <m/>
    <m/>
    <m/>
    <m/>
    <m/>
    <m/>
    <s v="Sí"/>
    <s v="No"/>
    <m/>
    <n v="5"/>
    <n v="5"/>
    <s v="5, muy satisfecho"/>
    <s v="Mejorado mucho"/>
    <s v="PARA MI FUNCIONA MUY BIEN"/>
  </r>
  <r>
    <m/>
    <m/>
    <s v="Ciencias de la Salud"/>
    <d v="2020-05-19T13:19:00"/>
    <s v="Grado y doble grado"/>
    <x v="9"/>
    <s v="Nunca"/>
    <s v="Nunca"/>
    <s v="Seguiré usando los servicios de la biblioteca con la misma frecuencia que expuse en la pregunta anterior|Creo que voy a acudir con menos frecuencia a la biblioteca y usaré más la biblioteca virtual"/>
    <x v="8"/>
    <s v="F. Farmacia"/>
    <s v="F. Medicina"/>
    <m/>
    <m/>
    <m/>
    <m/>
    <m/>
    <m/>
    <s v="No"/>
    <s v="No"/>
    <n v="1"/>
    <n v="1"/>
    <n v="1"/>
    <n v="1"/>
    <n v="5"/>
    <n v="2"/>
    <n v="5"/>
    <n v="1"/>
    <n v="4"/>
    <n v="4"/>
    <m/>
    <n v="5"/>
    <n v="4"/>
    <n v="5"/>
    <n v="3"/>
    <n v="3"/>
    <s v="No"/>
    <n v="4"/>
    <n v="2"/>
    <s v="Twitter|Instagram"/>
    <m/>
    <m/>
    <m/>
    <m/>
    <m/>
    <m/>
    <m/>
    <s v="No"/>
    <s v="No"/>
    <m/>
    <n v="5"/>
    <n v="5"/>
    <s v="5, muy satisfecho"/>
    <s v="Mejorado"/>
    <m/>
  </r>
  <r>
    <m/>
    <m/>
    <s v="Ciencias Experimentales"/>
    <d v="2020-05-19T13:19:00"/>
    <s v="Grado y doble grado"/>
    <x v="16"/>
    <s v="Frecuentemente (1 o 2 veces por semana)"/>
    <s v="Solo en época de exámenes"/>
    <s v="Creo que voy a acudir con menos frecuencia a la biblioteca y usaré más la biblioteca virtual"/>
    <x v="17"/>
    <s v="F. Ciencias Físicas"/>
    <m/>
    <m/>
    <m/>
    <m/>
    <m/>
    <m/>
    <m/>
    <s v="Sí"/>
    <s v="Sí"/>
    <n v="5"/>
    <n v="1"/>
    <n v="3"/>
    <n v="3"/>
    <n v="5"/>
    <n v="5"/>
    <n v="3"/>
    <n v="2"/>
    <n v="5"/>
    <n v="5"/>
    <m/>
    <n v="5"/>
    <n v="4"/>
    <n v="5"/>
    <n v="5"/>
    <n v="5"/>
    <s v="No"/>
    <n v="5"/>
    <n v="5"/>
    <s v="Youtube|Instagram"/>
    <m/>
    <m/>
    <m/>
    <m/>
    <m/>
    <m/>
    <m/>
    <s v="Sí"/>
    <s v="No"/>
    <m/>
    <n v="5"/>
    <n v="5"/>
    <s v="5, muy satisfecho"/>
    <s v="Mejorado"/>
    <m/>
  </r>
  <r>
    <m/>
    <m/>
    <s v="Ciencias de la Salud"/>
    <d v="2020-05-19T13:19:00"/>
    <s v="Grado y doble grado"/>
    <x v="4"/>
    <s v="Muy frecuentemente (3 o más veces por semana)"/>
    <s v="Muy frecuentemente (3 o más veces por semana)"/>
    <s v="Creo que voy a acudir con menos frecuencia a la biblioteca y usaré más la biblioteca virtual"/>
    <x v="4"/>
    <s v="Biblioteca Maria Zambrano (Filología / Derecho)"/>
    <s v="F. Enfermería, Fisioterapia y Podología"/>
    <m/>
    <m/>
    <m/>
    <m/>
    <m/>
    <m/>
    <s v="Sí"/>
    <s v="Sí"/>
    <n v="4"/>
    <n v="2"/>
    <n v="4"/>
    <n v="4"/>
    <n v="5"/>
    <n v="4"/>
    <n v="4"/>
    <n v="4"/>
    <n v="4"/>
    <n v="5"/>
    <m/>
    <n v="5"/>
    <n v="5"/>
    <n v="4"/>
    <n v="3"/>
    <n v="5"/>
    <s v="No"/>
    <n v="4"/>
    <n v="4"/>
    <s v="Twitter|Instagram"/>
    <m/>
    <m/>
    <m/>
    <m/>
    <m/>
    <m/>
    <m/>
    <s v="No"/>
    <s v="No"/>
    <m/>
    <n v="4"/>
    <n v="4"/>
    <s v="5, muy satisfecho"/>
    <s v="Mejorado mucho"/>
    <m/>
  </r>
  <r>
    <m/>
    <m/>
    <s v="Humanidades"/>
    <d v="2020-05-19T13:19:00"/>
    <s v="Máster"/>
    <x v="3"/>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3"/>
    <s v="F. Ciencias de la Documentación"/>
    <s v="Biblioteca Maria Zambrano (Filología / Derecho)"/>
    <s v="Biblioteca Municipal &quot;Ricardo León&quot; de Galapagar, Biblioteca Municipal &quot;Miguel Hernández&quot; de Collado Villalba"/>
    <m/>
    <m/>
    <m/>
    <m/>
    <m/>
    <s v="Sí"/>
    <s v="Sí"/>
    <n v="5"/>
    <n v="2"/>
    <n v="2"/>
    <n v="4"/>
    <n v="5"/>
    <n v="5"/>
    <n v="5"/>
    <n v="5"/>
    <n v="3"/>
    <n v="4"/>
    <m/>
    <n v="4"/>
    <n v="5"/>
    <n v="4"/>
    <n v="4"/>
    <n v="5"/>
    <s v="Sí"/>
    <n v="5"/>
    <n v="5"/>
    <s v="Facebook|Youtube"/>
    <m/>
    <m/>
    <m/>
    <m/>
    <m/>
    <m/>
    <m/>
    <s v="No"/>
    <s v="No"/>
    <m/>
    <n v="5"/>
    <n v="5"/>
    <s v="5, muy satisfecho"/>
    <s v="Mejorado mucho"/>
    <m/>
  </r>
  <r>
    <m/>
    <m/>
    <s v="Humanidades"/>
    <d v="2020-05-19T13:19:00"/>
    <s v="Grado y doble grado"/>
    <x v="3"/>
    <s v="Muy frecuentemente (3 o más veces por semana)"/>
    <s v="Muy frecuentemente (3 o más veces por semana)"/>
    <s v="Creo que voy a acudir con menos frecuencia a la biblioteca y usaré más la biblioteca virtual"/>
    <x v="3"/>
    <s v="F. Educación - Centro de Formación del Profesorado"/>
    <m/>
    <m/>
    <m/>
    <m/>
    <m/>
    <m/>
    <m/>
    <s v="Sí"/>
    <s v="Sí"/>
    <n v="5"/>
    <n v="2"/>
    <n v="3"/>
    <n v="5"/>
    <n v="3"/>
    <n v="4"/>
    <n v="4"/>
    <n v="4"/>
    <n v="1"/>
    <n v="1"/>
    <m/>
    <n v="1"/>
    <n v="1"/>
    <n v="1"/>
    <n v="1"/>
    <n v="1"/>
    <s v="No"/>
    <n v="4"/>
    <n v="4"/>
    <s v="Facebook|Youtube|Instagram"/>
    <m/>
    <m/>
    <m/>
    <m/>
    <m/>
    <m/>
    <m/>
    <s v="No"/>
    <s v="No"/>
    <m/>
    <n v="1"/>
    <n v="1"/>
    <s v="1, muy insatisfecho"/>
    <s v="Mejorado"/>
    <m/>
  </r>
  <r>
    <m/>
    <m/>
    <s v="Humanidades"/>
    <d v="2020-05-19T13:19:00"/>
    <s v="Otros (Universidad para mayores, títulos propios, curso de idiomas, etc)"/>
    <x v="7"/>
    <s v="Nunca"/>
    <s v="Nunca"/>
    <s v="Procuraré buscar la información que necesito fuera de la biblioteca"/>
    <x v="24"/>
    <m/>
    <m/>
    <m/>
    <m/>
    <m/>
    <m/>
    <m/>
    <m/>
    <s v="No"/>
    <s v="No"/>
    <n v="1"/>
    <n v="1"/>
    <n v="1"/>
    <n v="5"/>
    <n v="5"/>
    <n v="5"/>
    <n v="1"/>
    <n v="1"/>
    <n v="1"/>
    <n v="1"/>
    <m/>
    <n v="1"/>
    <n v="1"/>
    <n v="1"/>
    <n v="1"/>
    <n v="1"/>
    <s v="No"/>
    <n v="1"/>
    <n v="1"/>
    <s v="No uso ninguna red social"/>
    <m/>
    <m/>
    <m/>
    <m/>
    <m/>
    <m/>
    <m/>
    <s v="No"/>
    <s v="No"/>
    <m/>
    <n v="1"/>
    <n v="1"/>
    <s v="1, muy insatisfecho"/>
    <s v="Empeorado mucho"/>
    <m/>
  </r>
  <r>
    <m/>
    <m/>
    <s v="Ciencias Experimentales"/>
    <d v="2020-05-19T13:19:00"/>
    <s v="Grado y doble grado"/>
    <x v="2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29"/>
    <s v="Biblioteca Maria Zambrano (Filología / Derecho)"/>
    <m/>
    <s v="Bibliotecas Públicas del Estado"/>
    <m/>
    <m/>
    <m/>
    <m/>
    <m/>
    <s v="Sí"/>
    <s v="Sí"/>
    <n v="5"/>
    <n v="4"/>
    <n v="4"/>
    <n v="1"/>
    <n v="5"/>
    <n v="3"/>
    <n v="5"/>
    <n v="1"/>
    <n v="5"/>
    <n v="4"/>
    <m/>
    <n v="4"/>
    <n v="5"/>
    <n v="3"/>
    <n v="5"/>
    <n v="5"/>
    <s v="Sí"/>
    <n v="4"/>
    <n v="1"/>
    <s v="No uso ninguna red social"/>
    <m/>
    <m/>
    <m/>
    <m/>
    <m/>
    <m/>
    <m/>
    <s v="Sí"/>
    <s v="No"/>
    <m/>
    <n v="5"/>
    <n v="5"/>
    <s v="5, muy satisfecho"/>
    <s v="Mejorado"/>
    <s v="Ampliar el acceso de recursos electrónicos a todos los alumnos de la Universidad y no solo a los de la Facultad respectiva"/>
  </r>
  <r>
    <m/>
    <m/>
    <s v="Ciencias Sociales"/>
    <d v="2020-05-19T13:18:00"/>
    <s v="Grado y doble grado"/>
    <x v="10"/>
    <s v="Solo en época de exámenes"/>
    <s v="De vez en cuando (1 o 2 veces al mes)"/>
    <s v="Procuraré buscar la información que necesito fuera de la biblioteca"/>
    <x v="8"/>
    <s v="Biblioteca Maria Zambrano (Filología / Derecho)"/>
    <s v="Biblioteca Maria Zambrano (Filología / Derecho)"/>
    <m/>
    <m/>
    <m/>
    <m/>
    <m/>
    <m/>
    <s v="No"/>
    <s v="No"/>
    <n v="1"/>
    <n v="1"/>
    <n v="1"/>
    <n v="1"/>
    <n v="2"/>
    <n v="2"/>
    <n v="5"/>
    <n v="5"/>
    <n v="1"/>
    <n v="1"/>
    <m/>
    <n v="1"/>
    <n v="1"/>
    <n v="1"/>
    <n v="1"/>
    <n v="1"/>
    <s v="No"/>
    <n v="1"/>
    <n v="1"/>
    <s v="Twitter|Instagram"/>
    <m/>
    <m/>
    <m/>
    <m/>
    <m/>
    <m/>
    <m/>
    <s v="Sí"/>
    <s v="No"/>
    <m/>
    <n v="3"/>
    <n v="3"/>
    <s v="3, normal"/>
    <s v="Igual"/>
    <m/>
  </r>
  <r>
    <m/>
    <m/>
    <s v="Humanidades"/>
    <d v="2020-05-19T13:18:00"/>
    <s v="Grado y doble grado"/>
    <x v="2"/>
    <s v="Frecuentemente (1 o 2 veces por semana)"/>
    <s v="De vez en cuando (1 o 2 veces al mes)"/>
    <s v="Solo haré uso de la biblioteca virtual y de sus recursos electrónicos"/>
    <x v="2"/>
    <s v="Biblioteca Maria Zambrano (Filología / Derecho)"/>
    <m/>
    <m/>
    <m/>
    <m/>
    <m/>
    <m/>
    <m/>
    <s v="Sí"/>
    <s v="Sí"/>
    <n v="5"/>
    <m/>
    <m/>
    <n v="4"/>
    <m/>
    <n v="5"/>
    <n v="5"/>
    <m/>
    <n v="5"/>
    <n v="4"/>
    <m/>
    <n v="3"/>
    <n v="5"/>
    <n v="3"/>
    <n v="3"/>
    <n v="3"/>
    <s v="No"/>
    <n v="4"/>
    <n v="3"/>
    <s v="Facebook|Youtube|Instagram"/>
    <m/>
    <m/>
    <m/>
    <m/>
    <m/>
    <m/>
    <m/>
    <s v="No"/>
    <s v="No"/>
    <m/>
    <n v="5"/>
    <n v="5"/>
    <s v="4, satisfecho"/>
    <s v="Mejorado"/>
    <m/>
  </r>
  <r>
    <m/>
    <m/>
    <s v="Humanidades"/>
    <d v="2020-05-19T13:18:00"/>
    <s v="Máster"/>
    <x v="2"/>
    <s v="Nunca"/>
    <s v="De vez en cuando (1 o 2 veces al mes)"/>
    <s v="Seguiré usando los servicios de la biblioteca con la misma frecuencia que expuse en la pregunta anterior"/>
    <x v="12"/>
    <s v="F. Ciencias Físicas"/>
    <s v="F. Ciencias Químicas"/>
    <s v="No he acudido a otras"/>
    <m/>
    <m/>
    <m/>
    <m/>
    <m/>
    <s v="No"/>
    <s v="Sí"/>
    <n v="2"/>
    <n v="3"/>
    <n v="4"/>
    <n v="2"/>
    <n v="3"/>
    <n v="4"/>
    <n v="2"/>
    <n v="2"/>
    <n v="5"/>
    <n v="4"/>
    <m/>
    <n v="4"/>
    <n v="5"/>
    <n v="4"/>
    <n v="3"/>
    <n v="3"/>
    <s v="No"/>
    <n v="3"/>
    <n v="5"/>
    <s v="Facebook|Youtube"/>
    <m/>
    <m/>
    <m/>
    <m/>
    <m/>
    <m/>
    <m/>
    <s v="No"/>
    <s v="No"/>
    <m/>
    <n v="5"/>
    <n v="5"/>
    <s v="5, muy satisfecho"/>
    <s v="Mejorado mucho"/>
    <s v="No tengo sugerencias especiales. Los servicios que he necesitado me han parecido adecuados."/>
  </r>
  <r>
    <m/>
    <m/>
    <s v="Ciencias de la Salud"/>
    <d v="2020-05-19T13:18:00"/>
    <s v="Grado y doble grado"/>
    <x v="15"/>
    <s v="De vez en cuando (1 o 2 veces al mes)"/>
    <s v="De vez en cuando (1 o 2 veces al mes)"/>
    <s v="Seguiré usando los servicios de la biblioteca con la misma frecuencia que expuse en la pregunta anterior"/>
    <x v="5"/>
    <s v="F. Medicina"/>
    <m/>
    <m/>
    <m/>
    <m/>
    <m/>
    <m/>
    <m/>
    <s v="No"/>
    <s v="Sí"/>
    <n v="2"/>
    <n v="1"/>
    <n v="3"/>
    <n v="1"/>
    <n v="5"/>
    <n v="4"/>
    <n v="4"/>
    <n v="1"/>
    <n v="4"/>
    <n v="4"/>
    <m/>
    <n v="5"/>
    <n v="4"/>
    <n v="3"/>
    <n v="3"/>
    <n v="3"/>
    <s v="No"/>
    <n v="4"/>
    <n v="3"/>
    <s v="Twitter|Instagram"/>
    <m/>
    <m/>
    <m/>
    <m/>
    <m/>
    <m/>
    <m/>
    <s v="Sí"/>
    <s v="No"/>
    <m/>
    <n v="4"/>
    <n v="4"/>
    <s v="4, satisfecho"/>
    <s v="Igual"/>
    <m/>
  </r>
  <r>
    <m/>
    <m/>
    <s v="Humanidades"/>
    <d v="2020-05-19T13:18:00"/>
    <s v="Máster"/>
    <x v="7"/>
    <s v="De vez en cuando (1 o 2 veces al mes)"/>
    <s v="Frecuentemente (1 o 2 veces por semana)"/>
    <s v="Seguiré usando los servicios de la biblioteca con la misma frecuencia que expuse en la pregunta anterior"/>
    <x v="14"/>
    <s v="Biblioteca Maria Zambrano (Filología / Derecho)"/>
    <s v="Biblioteca Histórica"/>
    <s v="Reina Sofía, Biblioteca Municipal Arganzuela, La Casa Encendida"/>
    <m/>
    <m/>
    <m/>
    <m/>
    <m/>
    <s v="Sí"/>
    <s v="Sí"/>
    <n v="3"/>
    <n v="2"/>
    <n v="3"/>
    <n v="3"/>
    <n v="3"/>
    <n v="4"/>
    <n v="3"/>
    <n v="5"/>
    <n v="4"/>
    <n v="4"/>
    <m/>
    <n v="4"/>
    <n v="4"/>
    <n v="3"/>
    <n v="4"/>
    <n v="4"/>
    <s v="No"/>
    <n v="4"/>
    <n v="4"/>
    <s v="Twitter|Facebook|Youtube|Instagram|LinkedIn"/>
    <m/>
    <m/>
    <m/>
    <m/>
    <m/>
    <m/>
    <m/>
    <s v="Sí"/>
    <s v="No"/>
    <m/>
    <n v="4"/>
    <n v="4"/>
    <s v="4, satisfecho"/>
    <s v="Mejorado"/>
    <m/>
  </r>
  <r>
    <m/>
    <m/>
    <s v="Ciencias Experimentales"/>
    <d v="2020-05-19T13:18:00"/>
    <s v="Doctorado"/>
    <x v="8"/>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2"/>
    <m/>
    <m/>
    <s v="Biblioteca central UNED"/>
    <m/>
    <m/>
    <m/>
    <m/>
    <m/>
    <s v="No"/>
    <s v="Sí"/>
    <n v="5"/>
    <n v="5"/>
    <n v="5"/>
    <n v="3"/>
    <n v="3"/>
    <n v="4"/>
    <n v="3"/>
    <n v="5"/>
    <n v="5"/>
    <n v="5"/>
    <m/>
    <n v="5"/>
    <n v="5"/>
    <n v="5"/>
    <n v="5"/>
    <n v="5"/>
    <s v="Sí"/>
    <n v="5"/>
    <n v="5"/>
    <s v="Youtube|Instagram|LinkedIn"/>
    <m/>
    <m/>
    <m/>
    <m/>
    <m/>
    <m/>
    <m/>
    <s v="No"/>
    <s v="No"/>
    <m/>
    <n v="5"/>
    <n v="5"/>
    <s v="5, muy satisfecho"/>
    <s v="Igual"/>
    <m/>
  </r>
  <r>
    <m/>
    <m/>
    <s v="Ciencias Experimentales"/>
    <d v="2020-05-19T13:17:00"/>
    <s v="Grado y doble grado"/>
    <x v="20"/>
    <s v="Muy frecuentemente (3 o más veces por semana)"/>
    <s v="De vez en cuando (1 o 2 veces al mes)"/>
    <s v="Seguiré usando los servicios de la biblioteca con la misma frecuencia que expuse en la pregunta anterior"/>
    <x v="20"/>
    <s v="F. Ciencias Geológicas"/>
    <s v="Biblioteca Maria Zambrano (Filología / Derecho)"/>
    <m/>
    <m/>
    <m/>
    <m/>
    <m/>
    <m/>
    <s v="Sí"/>
    <s v="Sí"/>
    <n v="3"/>
    <n v="1"/>
    <n v="4"/>
    <n v="2"/>
    <n v="4"/>
    <n v="4"/>
    <n v="5"/>
    <n v="1"/>
    <n v="5"/>
    <n v="4"/>
    <m/>
    <n v="5"/>
    <n v="5"/>
    <n v="3"/>
    <n v="3"/>
    <n v="3"/>
    <s v="Sí"/>
    <n v="4"/>
    <n v="4"/>
    <s v="Twitter|Youtube|Instagram"/>
    <m/>
    <m/>
    <m/>
    <m/>
    <m/>
    <m/>
    <m/>
    <s v="Sí"/>
    <s v="No"/>
    <m/>
    <n v="4"/>
    <n v="4"/>
    <s v="4, satisfecho"/>
    <s v="Mejorado"/>
    <m/>
  </r>
  <r>
    <m/>
    <m/>
    <s v="Ciencias Experimentales"/>
    <d v="2020-05-19T13:17:00"/>
    <s v="Grado y doble grado"/>
    <x v="8"/>
    <s v="De vez en cuando (1 o 2 veces al mes)"/>
    <s v="De vez en cuando (1 o 2 veces al mes)"/>
    <s v="Creo que voy a acudir con menos frecuencia a la biblioteca y usaré más la biblioteca virtual"/>
    <x v="12"/>
    <s v="F. Ciencias Físicas"/>
    <s v="F. Informática"/>
    <m/>
    <m/>
    <m/>
    <m/>
    <m/>
    <m/>
    <s v="No"/>
    <s v="Sí"/>
    <n v="5"/>
    <n v="3"/>
    <n v="4"/>
    <n v="1"/>
    <n v="5"/>
    <n v="4"/>
    <n v="4"/>
    <n v="3"/>
    <n v="5"/>
    <n v="5"/>
    <m/>
    <n v="4"/>
    <n v="5"/>
    <n v="4"/>
    <n v="4"/>
    <n v="5"/>
    <s v="No"/>
    <n v="4"/>
    <n v="4"/>
    <s v="Twitter|Youtube|Instagram"/>
    <m/>
    <m/>
    <m/>
    <m/>
    <m/>
    <m/>
    <m/>
    <s v="No"/>
    <s v="Sí"/>
    <s v="Útil"/>
    <n v="5"/>
    <n v="5"/>
    <s v="5, muy satisfecho"/>
    <s v="Mejorado"/>
    <s v="Estoy muy satisfecho con la biblioteca de Ciencias Matemáticas y además siempre consiguen ambientarla muy atractiva en festivos (halloween, navidad...)"/>
  </r>
  <r>
    <m/>
    <m/>
    <s v="Humanidades"/>
    <d v="2020-05-19T13:17:00"/>
    <s v="Grado y doble grado"/>
    <x v="2"/>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2"/>
    <s v="Biblioteca Maria Zambrano (Filología / Derecho)"/>
    <s v="F. Ciencias Matemáticas"/>
    <s v="Biblioteca Miguel Hernández"/>
    <m/>
    <m/>
    <m/>
    <m/>
    <m/>
    <s v="Sí"/>
    <s v="Sí"/>
    <n v="4"/>
    <n v="1"/>
    <n v="4"/>
    <n v="3"/>
    <n v="4"/>
    <n v="5"/>
    <n v="5"/>
    <n v="4"/>
    <n v="3"/>
    <n v="5"/>
    <m/>
    <n v="4"/>
    <n v="5"/>
    <n v="4"/>
    <n v="3"/>
    <n v="4"/>
    <s v="No"/>
    <n v="4"/>
    <n v="4"/>
    <s v="Twitter|Youtube|Instagram"/>
    <m/>
    <m/>
    <m/>
    <m/>
    <m/>
    <m/>
    <m/>
    <s v="No"/>
    <s v="No"/>
    <m/>
    <n v="2"/>
    <n v="3"/>
    <s v="3, normal"/>
    <s v="Igual"/>
    <m/>
  </r>
  <r>
    <m/>
    <m/>
    <s v="Ciencias Sociales"/>
    <d v="2020-05-19T13:17:00"/>
    <s v="Grado y doble grado"/>
    <x v="21"/>
    <s v="Nunca"/>
    <s v="Nunca"/>
    <s v="Creo que voy a acudir con menos frecuencia a la biblioteca y usaré más la biblioteca virtual|Tengo que ir necesariamente para consultar los documentos que están ubicados en la biblioteca"/>
    <x v="21"/>
    <s v="F. Comercio y Turismo"/>
    <s v="F. Comercio y Turismo"/>
    <s v="Luis Martín Santos, villa de vallecas"/>
    <m/>
    <m/>
    <m/>
    <m/>
    <m/>
    <s v="No"/>
    <s v="No"/>
    <n v="2"/>
    <n v="2"/>
    <n v="3"/>
    <n v="1"/>
    <n v="1"/>
    <n v="5"/>
    <n v="5"/>
    <n v="2"/>
    <n v="2"/>
    <n v="3"/>
    <m/>
    <n v="4"/>
    <n v="3"/>
    <n v="2"/>
    <n v="3"/>
    <n v="1"/>
    <s v="No"/>
    <n v="1"/>
    <n v="2"/>
    <s v="Youtube|Instagram"/>
    <m/>
    <m/>
    <m/>
    <m/>
    <m/>
    <m/>
    <m/>
    <s v="No"/>
    <s v="No"/>
    <m/>
    <n v="3"/>
    <n v="4"/>
    <s v="3, normal"/>
    <s v="Igual"/>
    <m/>
  </r>
  <r>
    <m/>
    <m/>
    <s v="Humanidades"/>
    <d v="2020-05-19T13:17:00"/>
    <s v="Grado y doble grado"/>
    <x v="5"/>
    <s v="Solo en época de exámenes"/>
    <s v="De vez en cuando (1 o 2 veces al mes)"/>
    <s v="Creo que voy a acudir con menos frecuencia a la biblioteca y usaré más la biblioteca virtual|Tengo que ir necesariamente para consultar los documentos que están ubicados en la biblioteca|Solo haré uso de la biblioteca virtual y de sus recursos electrónicos|Seguir descargando los PDFs y libros de la biblioteca virtual de forma gratuita y sin posibles penalizaciones por extravíos."/>
    <x v="8"/>
    <s v="F. Filosofía"/>
    <s v="Biblioteca Histórica"/>
    <s v="Biblioteca Manuel Álvar."/>
    <m/>
    <m/>
    <m/>
    <m/>
    <m/>
    <s v="No"/>
    <s v="No"/>
    <n v="1"/>
    <n v="1"/>
    <n v="1"/>
    <n v="5"/>
    <n v="5"/>
    <n v="5"/>
    <n v="1"/>
    <n v="1"/>
    <n v="1"/>
    <n v="1"/>
    <m/>
    <n v="5"/>
    <n v="1"/>
    <n v="1"/>
    <n v="1"/>
    <n v="1"/>
    <s v="Sí"/>
    <n v="1"/>
    <n v="1"/>
    <s v="Este tipo de encuestas deberían considerase red social ya."/>
    <m/>
    <m/>
    <m/>
    <m/>
    <m/>
    <m/>
    <m/>
    <s v="No"/>
    <s v="No"/>
    <m/>
    <n v="1"/>
    <n v="2"/>
    <s v="1, muy insatisfecho"/>
    <s v="Empeorado mucho"/>
    <s v="No llaméis al cobrador del frac cada vez que un alumno tarda más de 2 días en devolver un solo libro."/>
  </r>
  <r>
    <m/>
    <m/>
    <s v="Humanidades"/>
    <d v="2020-05-19T13:17:00"/>
    <s v="Máster"/>
    <x v="2"/>
    <s v="De vez en cuando (1 o 2 veces al mes)"/>
    <s v="Nunca"/>
    <s v="Creo que voy a acudir con menos frecuencia a la biblioteca y usaré más la biblioteca virtual"/>
    <x v="8"/>
    <s v="F. Filología (Clásicas o General)"/>
    <s v="F. Filosofía"/>
    <m/>
    <m/>
    <m/>
    <m/>
    <m/>
    <m/>
    <s v="No"/>
    <s v="No"/>
    <n v="3"/>
    <n v="4"/>
    <n v="4"/>
    <n v="5"/>
    <n v="3"/>
    <n v="4"/>
    <n v="4"/>
    <n v="4"/>
    <n v="4"/>
    <n v="4"/>
    <m/>
    <n v="4"/>
    <n v="4"/>
    <n v="3"/>
    <n v="4"/>
    <n v="4"/>
    <s v="No"/>
    <n v="4"/>
    <n v="3"/>
    <s v="Twitter|Facebook|Instagram"/>
    <m/>
    <m/>
    <m/>
    <m/>
    <m/>
    <m/>
    <m/>
    <s v="No"/>
    <s v="No"/>
    <m/>
    <n v="4"/>
    <n v="4"/>
    <s v="4, satisfecho"/>
    <s v="Mejorado"/>
    <m/>
  </r>
  <r>
    <m/>
    <m/>
    <s v="Ciencias Sociales"/>
    <d v="2020-05-19T13:17:00"/>
    <s v="Grado y doble grado"/>
    <x v="1"/>
    <s v="Frecuentemente (1 o 2 veces por semana)"/>
    <s v="Solo en época de exámenes"/>
    <s v="Tengo que ir necesariamente para consultar los documentos que están ubicados en la biblioteca"/>
    <x v="9"/>
    <s v="Biblioteca Maria Zambrano (Filología / Derecho)"/>
    <m/>
    <m/>
    <m/>
    <m/>
    <m/>
    <m/>
    <m/>
    <s v="No"/>
    <s v="Sí"/>
    <n v="4"/>
    <n v="2"/>
    <n v="3"/>
    <n v="1"/>
    <n v="5"/>
    <n v="5"/>
    <n v="5"/>
    <n v="3"/>
    <n v="3"/>
    <n v="2"/>
    <m/>
    <n v="3"/>
    <n v="5"/>
    <n v="3"/>
    <n v="3"/>
    <n v="5"/>
    <s v="No"/>
    <n v="4"/>
    <n v="3"/>
    <s v="Twitter|Instagram"/>
    <m/>
    <m/>
    <m/>
    <m/>
    <m/>
    <m/>
    <m/>
    <s v="No"/>
    <s v="Sí"/>
    <s v="Muy útil"/>
    <n v="5"/>
    <n v="5"/>
    <s v="4, satisfecho"/>
    <s v="Mejorado mucho"/>
    <s v="En mi caso en los últimos años de mi carrera ha sido cuando más he aprendido a sacarle provecho a la biblioteca y a sus recursos, gracias a profesores que concertaban explicaciones y exposiciones por parte del personal de la biblioteca.  Al comenzar la carrera te dan un &quot;curso&quot; muy rápido sobre como usar los recurso de la biblioteca pero es tan rápido y hay tanta información que realmente es complicado retener la información. Creo que la mayoría de los alumnos no saben como utilizar los recursos de la biblioteca y tiran más de información que se encuentra en internet de acceso libre."/>
  </r>
  <r>
    <m/>
    <m/>
    <s v="Ciencias Experimentales"/>
    <d v="2020-05-19T13:17:00"/>
    <s v="Grado y doble grado"/>
    <x v="16"/>
    <s v="Muy frecuentemente (3 o más veces por semana)"/>
    <s v="Nunca"/>
    <s v="Seguiré usando los servicios de la biblioteca con la misma frecuencia que expuse en la pregunta anterior"/>
    <x v="17"/>
    <s v="Biblioteca Maria Zambrano (Filología / Derecho)"/>
    <s v="F. Ciencias Geológicas"/>
    <s v="Biblioteca del barrio Ascao: Pablo Neruda"/>
    <m/>
    <m/>
    <m/>
    <m/>
    <m/>
    <s v="No"/>
    <s v="No"/>
    <n v="1"/>
    <n v="1"/>
    <n v="1"/>
    <n v="5"/>
    <n v="5"/>
    <n v="5"/>
    <n v="5"/>
    <n v="1"/>
    <n v="3"/>
    <n v="5"/>
    <m/>
    <n v="5"/>
    <n v="5"/>
    <n v="3"/>
    <n v="2"/>
    <n v="3"/>
    <s v="Sí"/>
    <n v="1"/>
    <n v="5"/>
    <s v="Twitter|Youtube|Instagram|LinkedIn"/>
    <m/>
    <m/>
    <m/>
    <m/>
    <m/>
    <m/>
    <m/>
    <s v="Sí"/>
    <s v="No"/>
    <m/>
    <n v="5"/>
    <n v="5"/>
    <s v="5, muy satisfecho"/>
    <s v="Mejorado mucho"/>
    <m/>
  </r>
  <r>
    <m/>
    <m/>
    <s v="Humanidades"/>
    <d v="2020-05-19T13:17:00"/>
    <s v="Grado y doble grado"/>
    <x v="2"/>
    <s v="Frecuentemente (1 o 2 veces por semana)"/>
    <s v="De vez en cuando (1 o 2 veces al mes)"/>
    <s v="Seguiré usando los servicios de la biblioteca con la misma frecuencia que expuse en la pregunta anterior"/>
    <x v="2"/>
    <s v="F. Educación - Centro de Formación del Profesorado"/>
    <s v="F. Educación - Centro de Formación del Profesorado"/>
    <m/>
    <m/>
    <m/>
    <m/>
    <m/>
    <m/>
    <s v="No"/>
    <s v="Sí"/>
    <n v="2"/>
    <n v="3"/>
    <n v="3"/>
    <n v="3"/>
    <n v="4"/>
    <n v="4"/>
    <n v="4"/>
    <n v="2"/>
    <n v="3"/>
    <n v="3"/>
    <m/>
    <n v="4"/>
    <n v="4"/>
    <n v="4"/>
    <n v="4"/>
    <n v="3"/>
    <s v="No"/>
    <n v="4"/>
    <n v="4"/>
    <s v="Facebook|Instagram"/>
    <m/>
    <m/>
    <m/>
    <m/>
    <m/>
    <m/>
    <m/>
    <s v="Sí"/>
    <s v="No"/>
    <m/>
    <n v="4"/>
    <n v="4"/>
    <s v="4, satisfecho"/>
    <s v="Mejorado"/>
    <m/>
  </r>
  <r>
    <m/>
    <m/>
    <s v="Ciencias de la Salud"/>
    <d v="2020-05-19T13:17:00"/>
    <s v="Doctorado"/>
    <x v="9"/>
    <s v="Muy frecuentemente (3 o más veces por semana)"/>
    <s v="Nunca"/>
    <s v="Seguiré usando los servicios de la biblioteca con la misma frecuencia que expuse en la pregunta anterior|Abandonar mis estudios"/>
    <x v="11"/>
    <m/>
    <m/>
    <m/>
    <m/>
    <m/>
    <m/>
    <m/>
    <m/>
    <s v="Sí"/>
    <s v="Sí"/>
    <n v="1"/>
    <n v="1"/>
    <n v="1"/>
    <n v="1"/>
    <n v="1"/>
    <n v="1"/>
    <n v="1"/>
    <n v="1"/>
    <n v="1"/>
    <n v="1"/>
    <m/>
    <n v="1"/>
    <n v="1"/>
    <n v="1"/>
    <n v="1"/>
    <n v="1"/>
    <s v="No"/>
    <n v="1"/>
    <n v="1"/>
    <s v="No uso ninguna red social"/>
    <m/>
    <m/>
    <m/>
    <m/>
    <m/>
    <m/>
    <m/>
    <s v="No"/>
    <s v="No"/>
    <m/>
    <n v="1"/>
    <n v="1"/>
    <s v="1, muy insatisfecho"/>
    <s v="Empeorado mucho"/>
    <m/>
  </r>
  <r>
    <m/>
    <m/>
    <s v="Humanidades"/>
    <d v="2020-05-19T13:16:00"/>
    <s v="Grado y doble grado"/>
    <x v="2"/>
    <s v="Frecuentemente (1 o 2 veces por semana)"/>
    <s v="Nunca"/>
    <s v="Seguiré usando los servicios de la biblioteca con la misma frecuencia que expuse en la pregunta anterior"/>
    <x v="2"/>
    <s v="Biblioteca Maria Zambrano (Filología / Derecho)"/>
    <m/>
    <m/>
    <m/>
    <m/>
    <m/>
    <m/>
    <m/>
    <s v="No"/>
    <s v="Sí"/>
    <n v="3"/>
    <n v="1"/>
    <n v="1"/>
    <n v="2"/>
    <n v="5"/>
    <n v="5"/>
    <n v="5"/>
    <n v="1"/>
    <n v="3"/>
    <n v="3"/>
    <m/>
    <n v="3"/>
    <n v="3"/>
    <n v="3"/>
    <n v="3"/>
    <n v="4"/>
    <s v="No"/>
    <n v="3"/>
    <n v="3"/>
    <s v="Youtube|Instagram"/>
    <m/>
    <m/>
    <m/>
    <m/>
    <m/>
    <m/>
    <m/>
    <s v="Sí"/>
    <s v="No"/>
    <m/>
    <n v="4"/>
    <n v="4"/>
    <s v="4, satisfecho"/>
    <s v="Mejorado"/>
    <m/>
  </r>
  <r>
    <m/>
    <m/>
    <s v="Ciencias de la Salud"/>
    <d v="2020-05-19T13:16:00"/>
    <s v="Grado y doble grado"/>
    <x v="12"/>
    <s v="Frecuentemente (1 o 2 veces por semana)"/>
    <s v="De vez en cuando (1 o 2 veces al mes)"/>
    <s v="Seguiré usando los servicios de la biblioteca con la misma frecuencia que expuse en la pregunta anterior"/>
    <x v="15"/>
    <s v="F. Psicología"/>
    <s v="F. Psicología"/>
    <m/>
    <m/>
    <m/>
    <m/>
    <m/>
    <m/>
    <s v="No"/>
    <s v="No"/>
    <n v="2"/>
    <n v="4"/>
    <n v="3"/>
    <n v="5"/>
    <n v="5"/>
    <n v="5"/>
    <n v="5"/>
    <n v="1"/>
    <n v="3"/>
    <n v="3"/>
    <m/>
    <n v="2"/>
    <n v="3"/>
    <n v="3"/>
    <m/>
    <n v="2"/>
    <s v="No"/>
    <n v="3"/>
    <n v="3"/>
    <s v="Facebook|Youtube|Instagram"/>
    <m/>
    <m/>
    <m/>
    <m/>
    <m/>
    <m/>
    <m/>
    <s v="No"/>
    <s v="No"/>
    <m/>
    <n v="4"/>
    <n v="5"/>
    <s v="3, normal"/>
    <s v="Mejorado"/>
    <m/>
  </r>
  <r>
    <m/>
    <m/>
    <s v="Humanidades"/>
    <d v="2020-05-19T13:16:00"/>
    <s v="Grado y doble grado"/>
    <x v="7"/>
    <s v="Frecuentemente (1 o 2 veces por semana)"/>
    <s v="Muy frecuentemente (3 o más veces por semana)"/>
    <s v="Tengo que ir necesariamente para consultar los documentos que están ubicados en la biblioteca"/>
    <x v="14"/>
    <s v="Biblioteca Maria Zambrano (Filología / Derecho)"/>
    <s v="F. Filología (Clásicas o General)"/>
    <m/>
    <m/>
    <m/>
    <m/>
    <m/>
    <m/>
    <s v="No"/>
    <s v="Sí"/>
    <n v="4"/>
    <n v="2"/>
    <n v="5"/>
    <n v="3"/>
    <n v="5"/>
    <n v="5"/>
    <n v="5"/>
    <n v="4"/>
    <n v="4"/>
    <n v="4"/>
    <m/>
    <n v="4"/>
    <n v="4"/>
    <n v="5"/>
    <n v="4"/>
    <n v="3"/>
    <s v="No"/>
    <n v="4"/>
    <n v="4"/>
    <s v="Twitter|Youtube|Instagram"/>
    <m/>
    <m/>
    <m/>
    <m/>
    <m/>
    <m/>
    <m/>
    <s v="No"/>
    <s v="No"/>
    <m/>
    <n v="4"/>
    <n v="4"/>
    <s v="4, satisfecho"/>
    <s v="Mejorado"/>
    <m/>
  </r>
  <r>
    <m/>
    <m/>
    <s v="Ciencias de la Salud"/>
    <d v="2020-05-19T13:16:00"/>
    <s v="Grado y doble grado"/>
    <x v="9"/>
    <s v="Frecuentemente (1 o 2 veces por semana)"/>
    <s v="De vez en cuando (1 o 2 veces al mes)"/>
    <s v="Seguiré usando los servicios de la biblioteca con la misma frecuencia que expuse en la pregunta anterior"/>
    <x v="11"/>
    <s v="F. Medicina"/>
    <s v="F. Odontología"/>
    <m/>
    <m/>
    <m/>
    <m/>
    <m/>
    <m/>
    <s v="No"/>
    <s v="Sí"/>
    <n v="3"/>
    <n v="1"/>
    <n v="3"/>
    <n v="2"/>
    <n v="4"/>
    <n v="3"/>
    <n v="5"/>
    <n v="2"/>
    <n v="3"/>
    <n v="3"/>
    <m/>
    <n v="4"/>
    <n v="3"/>
    <n v="3"/>
    <n v="3"/>
    <n v="2"/>
    <s v="No"/>
    <n v="3"/>
    <n v="3"/>
    <s v="Twitter|Youtube|Instagram"/>
    <m/>
    <m/>
    <m/>
    <m/>
    <m/>
    <m/>
    <m/>
    <s v="No"/>
    <s v="No"/>
    <m/>
    <n v="4"/>
    <n v="4"/>
    <s v="4, satisfecho"/>
    <s v="Igual"/>
    <m/>
  </r>
  <r>
    <m/>
    <m/>
    <s v="Ciencias Sociales"/>
    <d v="2020-05-19T13:16:00"/>
    <s v="Grado y doble grado"/>
    <x v="21"/>
    <s v="De vez en cuando (1 o 2 veces al mes)"/>
    <s v="De vez en cuando (1 o 2 veces al mes)"/>
    <s v="Creo que voy a acudir con menos frecuencia a la biblioteca y usaré más la biblioteca virtual"/>
    <x v="21"/>
    <s v="F. Derecho (Departamentos,Criminología)"/>
    <m/>
    <s v="Biblioteca AECID"/>
    <m/>
    <m/>
    <m/>
    <m/>
    <m/>
    <s v="No"/>
    <s v="No"/>
    <n v="4"/>
    <n v="4"/>
    <n v="4"/>
    <n v="5"/>
    <n v="5"/>
    <n v="5"/>
    <n v="5"/>
    <n v="3"/>
    <n v="5"/>
    <n v="5"/>
    <m/>
    <n v="5"/>
    <n v="5"/>
    <n v="5"/>
    <n v="5"/>
    <n v="5"/>
    <s v="No"/>
    <n v="4"/>
    <n v="4"/>
    <s v="Facebook|Youtube|LinkedIn"/>
    <m/>
    <m/>
    <m/>
    <m/>
    <m/>
    <m/>
    <m/>
    <s v="No"/>
    <s v="No"/>
    <m/>
    <n v="5"/>
    <n v="5"/>
    <s v="4, satisfecho"/>
    <s v="Mejorado"/>
    <m/>
  </r>
  <r>
    <m/>
    <m/>
    <s v="Humanidades"/>
    <d v="2020-05-19T13:16: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14"/>
    <s v="F. Bellas Artes"/>
    <s v="F. Filosofía"/>
    <m/>
    <m/>
    <m/>
    <m/>
    <m/>
    <m/>
    <s v="Sí"/>
    <s v="Sí"/>
    <n v="5"/>
    <n v="5"/>
    <n v="3"/>
    <n v="2"/>
    <n v="4"/>
    <n v="5"/>
    <n v="3"/>
    <n v="4"/>
    <n v="5"/>
    <n v="5"/>
    <m/>
    <n v="4"/>
    <n v="5"/>
    <n v="3"/>
    <n v="4"/>
    <n v="2"/>
    <s v="No"/>
    <n v="3"/>
    <n v="4"/>
    <s v="Twitter|Youtube"/>
    <m/>
    <m/>
    <m/>
    <m/>
    <m/>
    <m/>
    <m/>
    <s v="Sí"/>
    <s v="Sí"/>
    <s v="Normal"/>
    <n v="5"/>
    <n v="5"/>
    <s v="4, satisfecho"/>
    <s v="Igual"/>
    <m/>
  </r>
  <r>
    <m/>
    <m/>
    <s v="Ciencias Sociales"/>
    <d v="2020-05-19T13:16:00"/>
    <s v="Grado y doble grado"/>
    <x v="1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16"/>
    <s v="Biblioteca Maria Zambrano (Filología / Derecho)"/>
    <m/>
    <m/>
    <m/>
    <m/>
    <m/>
    <m/>
    <m/>
    <s v="Sí"/>
    <s v="Sí"/>
    <n v="4"/>
    <n v="3"/>
    <n v="3"/>
    <n v="1"/>
    <n v="5"/>
    <n v="3"/>
    <n v="5"/>
    <n v="2"/>
    <n v="3"/>
    <n v="3"/>
    <m/>
    <n v="4"/>
    <n v="4"/>
    <n v="3"/>
    <n v="3"/>
    <n v="3"/>
    <s v="No"/>
    <n v="4"/>
    <n v="3"/>
    <s v="Twitter|Youtube|Instagram"/>
    <m/>
    <m/>
    <m/>
    <m/>
    <m/>
    <m/>
    <m/>
    <s v="No"/>
    <s v="No"/>
    <m/>
    <n v="4"/>
    <n v="5"/>
    <s v="4, satisfecho"/>
    <s v="Igual"/>
    <s v="Sería interesante que algunos libros tengan formato virtual, sobre todo los que son necesarios para complementar al información de clase ya que si en una clase de 60 alumnos todos lo necesitamos no hay tantos ejemplares"/>
  </r>
  <r>
    <m/>
    <m/>
    <s v="Humanidades"/>
    <d v="2020-05-19T13:15:00"/>
    <s v="Doctorado"/>
    <x v="6"/>
    <s v="Frecuentemente (1 o 2 veces por semana)"/>
    <s v="Muy frecuentemente (3 o más veces por semana)"/>
    <s v="Tengo que ir necesariamente para consultar los documentos que están ubicados en la biblioteca"/>
    <x v="7"/>
    <s v="Biblioteca Maria Zambrano (Filología / Derecho)"/>
    <m/>
    <m/>
    <m/>
    <m/>
    <m/>
    <m/>
    <m/>
    <s v="Sí"/>
    <s v="Sí"/>
    <n v="4"/>
    <n v="2"/>
    <n v="2"/>
    <n v="3"/>
    <n v="1"/>
    <n v="3"/>
    <n v="1"/>
    <n v="4"/>
    <n v="3"/>
    <n v="5"/>
    <m/>
    <n v="4"/>
    <n v="4"/>
    <n v="4"/>
    <n v="1"/>
    <n v="4"/>
    <s v="Sí"/>
    <n v="3"/>
    <n v="1"/>
    <s v="Twitter|Instagram"/>
    <m/>
    <m/>
    <m/>
    <m/>
    <m/>
    <m/>
    <m/>
    <s v="Sí"/>
    <s v="Sí"/>
    <s v="Útil"/>
    <n v="5"/>
    <n v="5"/>
    <s v="5, muy satisfecho"/>
    <s v="Igual"/>
    <s v="Estaría bien que se pudieran volver a cancelar las reservas desde &quot;mi cuenta&quot;, ya que desde que de cambió el formato es necesario llamar por teléfono, lo cual dificulta un poco la cancelación."/>
  </r>
  <r>
    <m/>
    <m/>
    <s v="Ciencias de la Salud"/>
    <d v="2020-05-19T13:15:00"/>
    <s v="Grado y doble grado"/>
    <x v="9"/>
    <s v="De vez en cuando (1 o 2 veces al mes)"/>
    <s v="De vez en cuando (1 o 2 veces al mes)"/>
    <s v="Creo que voy a acudir con menos frecuencia a la biblioteca y usaré más la biblioteca virtual"/>
    <x v="8"/>
    <s v="F. Medicina"/>
    <s v="F. Farmacia"/>
    <m/>
    <m/>
    <m/>
    <m/>
    <m/>
    <m/>
    <s v="No"/>
    <s v="Sí"/>
    <n v="1"/>
    <n v="1"/>
    <n v="3"/>
    <n v="1"/>
    <n v="5"/>
    <n v="1"/>
    <n v="5"/>
    <n v="1"/>
    <n v="5"/>
    <n v="4"/>
    <m/>
    <n v="4"/>
    <n v="3"/>
    <n v="4"/>
    <n v="3"/>
    <n v="4"/>
    <s v="No"/>
    <n v="4"/>
    <n v="4"/>
    <s v="Twitter|Youtube|Instagram"/>
    <m/>
    <m/>
    <m/>
    <m/>
    <m/>
    <m/>
    <m/>
    <s v="No"/>
    <s v="No"/>
    <m/>
    <n v="4"/>
    <n v="3"/>
    <s v="4, satisfecho"/>
    <s v="Mejorado"/>
    <m/>
  </r>
  <r>
    <m/>
    <m/>
    <s v="Ciencias de la Salud"/>
    <d v="2020-05-19T13:15:00"/>
    <s v="Grado y doble grado"/>
    <x v="12"/>
    <s v="Muy frecuentemente (3 o más veces por semana)"/>
    <s v="Frecuentemente (1 o 2 veces por semana)"/>
    <s v="Creo que voy a acudir con menos frecuencia a la biblioteca y usaré más la biblioteca virtual|Procuraré buscar la información que necesito fuera de la biblioteca"/>
    <x v="15"/>
    <m/>
    <m/>
    <m/>
    <m/>
    <m/>
    <m/>
    <m/>
    <m/>
    <s v="No"/>
    <s v="Sí"/>
    <n v="5"/>
    <n v="1"/>
    <n v="1"/>
    <n v="5"/>
    <n v="5"/>
    <n v="5"/>
    <n v="5"/>
    <n v="5"/>
    <n v="1"/>
    <n v="1"/>
    <m/>
    <n v="1"/>
    <n v="1"/>
    <n v="1"/>
    <n v="1"/>
    <n v="5"/>
    <s v="No"/>
    <n v="3"/>
    <n v="1"/>
    <s v="Twitter|Youtube|Instagram|LinkedIn"/>
    <m/>
    <m/>
    <m/>
    <m/>
    <m/>
    <m/>
    <m/>
    <s v="Sí"/>
    <s v="No"/>
    <m/>
    <n v="1"/>
    <n v="1"/>
    <s v="1, muy insatisfecho"/>
    <s v="Empeorado mucho"/>
    <m/>
  </r>
  <r>
    <m/>
    <m/>
    <s v="Ciencias Experimentales"/>
    <d v="2020-05-19T13:15:00"/>
    <s v="Grado y doble grado"/>
    <x v="26"/>
    <s v="Frecuentemente (1 o 2 veces por semana)"/>
    <s v="Nunca"/>
    <s v="Seguiré usando los servicios de la biblioteca con la misma frecuencia que expuse en la pregunta anterior"/>
    <x v="26"/>
    <s v="Biblioteca Maria Zambrano (Filología / Derecho)"/>
    <m/>
    <m/>
    <m/>
    <m/>
    <m/>
    <m/>
    <m/>
    <s v="No"/>
    <s v="No"/>
    <n v="1"/>
    <n v="1"/>
    <n v="2"/>
    <n v="1"/>
    <n v="5"/>
    <n v="5"/>
    <n v="5"/>
    <n v="1"/>
    <n v="5"/>
    <n v="5"/>
    <m/>
    <n v="5"/>
    <n v="5"/>
    <n v="3"/>
    <n v="5"/>
    <n v="5"/>
    <s v="No"/>
    <n v="5"/>
    <n v="3"/>
    <s v="Twitter|Youtube|Instagram"/>
    <m/>
    <m/>
    <m/>
    <m/>
    <m/>
    <m/>
    <m/>
    <s v="No"/>
    <s v="No"/>
    <m/>
    <n v="5"/>
    <n v="5"/>
    <s v="5, muy satisfecho"/>
    <s v="Mejorado mucho"/>
    <s v="En la facultad de Informática siempre tienen problemas cuando tienen que poner la calefacción y/o el aire acondicionado porque se rompe y no les hacen caso para arreglarlo"/>
  </r>
  <r>
    <m/>
    <m/>
    <s v="Ciencias Sociales"/>
    <d v="2020-05-19T13:15:00"/>
    <s v="Grado y doble grado"/>
    <x v="21"/>
    <s v="De vez en cuando (1 o 2 veces al mes)"/>
    <s v="De vez en cuando (1 o 2 veces al mes)"/>
    <s v="Seguiré usando los servicios de la biblioteca con la misma frecuencia que expuse en la pregunta anterior"/>
    <x v="21"/>
    <s v="Biblioteca Maria Zambrano (Filología / Derecho)"/>
    <m/>
    <m/>
    <m/>
    <m/>
    <m/>
    <m/>
    <m/>
    <s v="No"/>
    <s v="Sí"/>
    <n v="4"/>
    <n v="4"/>
    <n v="5"/>
    <n v="5"/>
    <n v="5"/>
    <n v="5"/>
    <n v="5"/>
    <n v="4"/>
    <n v="5"/>
    <n v="4"/>
    <m/>
    <n v="5"/>
    <n v="4"/>
    <n v="4"/>
    <n v="4"/>
    <n v="5"/>
    <s v="No"/>
    <n v="4"/>
    <n v="3"/>
    <s v="Twitter|Youtube|Instagram"/>
    <m/>
    <m/>
    <m/>
    <m/>
    <m/>
    <m/>
    <m/>
    <s v="No"/>
    <s v="No"/>
    <m/>
    <n v="4"/>
    <n v="4"/>
    <s v="4, satisfecho"/>
    <s v="Igual"/>
    <m/>
  </r>
  <r>
    <m/>
    <m/>
    <s v="Ciencias de la Salud"/>
    <d v="2020-05-19T13:15:00"/>
    <s v="Grado y doble grado"/>
    <x v="4"/>
    <s v="De vez en cuando (1 o 2 veces al mes)"/>
    <s v="Nunca"/>
    <s v="Seguiré usando los servicios de la biblioteca con la misma frecuencia que expuse en la pregunta anterior"/>
    <x v="4"/>
    <s v="Biblioteca Maria Zambrano (Filología / Derecho)"/>
    <s v="F. Farmacia"/>
    <m/>
    <m/>
    <m/>
    <m/>
    <m/>
    <m/>
    <s v="No"/>
    <s v="Sí"/>
    <n v="4"/>
    <n v="1"/>
    <n v="1"/>
    <n v="1"/>
    <n v="5"/>
    <n v="4"/>
    <n v="5"/>
    <n v="1"/>
    <n v="1"/>
    <n v="3"/>
    <m/>
    <n v="1"/>
    <n v="2"/>
    <n v="1"/>
    <n v="1"/>
    <n v="1"/>
    <s v="No"/>
    <n v="1"/>
    <n v="1"/>
    <s v="Youtube"/>
    <m/>
    <m/>
    <m/>
    <m/>
    <m/>
    <m/>
    <m/>
    <s v="No"/>
    <s v="No"/>
    <m/>
    <n v="4"/>
    <n v="2"/>
    <s v="2, insatisfecho"/>
    <s v="Igual"/>
    <s v="Intento buscar libros que necesito para estudiar para mis examenes finales en la biblioteca online pero muchos estan solo disponibles en la biblioteca fisica. Asi no se puede sacar una carrera de medicina. Falta orden, organizacion y empatia con los estudiantes."/>
  </r>
  <r>
    <m/>
    <m/>
    <s v="Ciencias de la Salud"/>
    <d v="2020-05-19T13:15:00"/>
    <s v="Grado y doble grado"/>
    <x v="9"/>
    <s v="Muy frecuentemente (3 o más veces por semana)"/>
    <s v="Frecuentemente (1 o 2 veces por semana)"/>
    <s v="Creo que voy a acudir con menos frecuencia a la biblioteca y usaré más la biblioteca virtual"/>
    <x v="11"/>
    <s v="F. Odontología"/>
    <s v="F. Ciencias Biológicas"/>
    <s v="municipales y de la Comunidad de Madrid"/>
    <m/>
    <m/>
    <m/>
    <m/>
    <m/>
    <s v="No"/>
    <s v="Sí"/>
    <n v="4"/>
    <n v="2"/>
    <n v="2"/>
    <n v="1"/>
    <n v="5"/>
    <n v="3"/>
    <n v="5"/>
    <n v="4"/>
    <n v="2"/>
    <n v="2"/>
    <m/>
    <n v="3"/>
    <n v="5"/>
    <n v="4"/>
    <n v="5"/>
    <n v="5"/>
    <s v="No"/>
    <n v="3"/>
    <n v="4"/>
    <s v="Twitter|Youtube|Instagram"/>
    <m/>
    <m/>
    <m/>
    <m/>
    <m/>
    <m/>
    <m/>
    <s v="Sí"/>
    <s v="Sí"/>
    <s v="Muy útil"/>
    <n v="5"/>
    <n v="5"/>
    <s v="4, satisfecho"/>
    <s v="Mejorado"/>
    <s v="recibir notificaciones a través del correo institucional UCM más cursos a cerca de los recursos online y un mejor aprovechamiento de la Biblioteca"/>
  </r>
  <r>
    <m/>
    <m/>
    <s v="Ciencias de la Salud"/>
    <d v="2020-05-19T13:15:00"/>
    <s v="Grado y doble grado"/>
    <x v="23"/>
    <s v="Muy frecuentemente (3 o más veces por semana)"/>
    <s v="Nunca"/>
    <s v="Seguiré usando los servicios de la biblioteca con la misma frecuencia que expuse en la pregunta anterior"/>
    <x v="23"/>
    <s v="Biblioteca Maria Zambrano (Filología / Derecho)"/>
    <m/>
    <m/>
    <m/>
    <m/>
    <m/>
    <m/>
    <m/>
    <s v="No"/>
    <s v="No"/>
    <n v="3"/>
    <n v="1"/>
    <n v="1"/>
    <n v="1"/>
    <n v="5"/>
    <n v="4"/>
    <n v="5"/>
    <n v="1"/>
    <n v="5"/>
    <n v="5"/>
    <m/>
    <n v="5"/>
    <n v="5"/>
    <n v="5"/>
    <n v="5"/>
    <n v="4"/>
    <s v="No"/>
    <n v="5"/>
    <n v="5"/>
    <s v="Facebook|Youtube|Instagram"/>
    <m/>
    <m/>
    <m/>
    <m/>
    <m/>
    <m/>
    <m/>
    <s v="No"/>
    <s v="No"/>
    <m/>
    <n v="4"/>
    <n v="5"/>
    <s v="5, muy satisfecho"/>
    <s v="Mejorado"/>
    <m/>
  </r>
  <r>
    <m/>
    <m/>
    <s v="Humanidades"/>
    <d v="2020-05-19T13:15:00"/>
    <s v="Grado y doble grado"/>
    <x v="7"/>
    <s v="De vez en cuando (1 o 2 veces al mes)"/>
    <s v="De vez en cuando (1 o 2 veces al mes)"/>
    <s v="Seguiré usando los servicios de la biblioteca con la misma frecuencia que expuse en la pregunta anterior"/>
    <x v="14"/>
    <s v="Biblioteca Maria Zambrano (Filología / Derecho)"/>
    <s v="F. Ciencias de la Información"/>
    <m/>
    <m/>
    <m/>
    <m/>
    <m/>
    <m/>
    <s v="No"/>
    <s v="Sí"/>
    <n v="4"/>
    <n v="1"/>
    <n v="2"/>
    <n v="1"/>
    <n v="2"/>
    <n v="5"/>
    <n v="4"/>
    <n v="2"/>
    <n v="4"/>
    <n v="2"/>
    <m/>
    <n v="3"/>
    <n v="5"/>
    <n v="5"/>
    <n v="3"/>
    <n v="5"/>
    <s v="No"/>
    <n v="5"/>
    <n v="1"/>
    <s v="No uso ninguna red social"/>
    <m/>
    <m/>
    <m/>
    <m/>
    <m/>
    <m/>
    <m/>
    <s v="Sí"/>
    <s v="No"/>
    <m/>
    <n v="5"/>
    <n v="5"/>
    <s v="4, satisfecho"/>
    <s v="Igual"/>
    <s v="Soy una estudiante del grado de Musicología. En general, de todos los manuales que los profesores consideran imprescindibles para realizar la asignatura, sólo hay uno o dos ejemplares, algo que evidentemente no es suficiente para que unos sesenta alumnos vayan siguiendo la asignatura. ¡Faltan libros de música! En la mayoría de los casos tengo que acudir a otras fuentes."/>
  </r>
  <r>
    <m/>
    <m/>
    <s v="Humanidades"/>
    <d v="2020-05-19T13:15:00"/>
    <s v="Grado y doble grado"/>
    <x v="2"/>
    <s v="Frecuentemente (1 o 2 veces por semana)"/>
    <s v="De vez en cuando (1 o 2 veces al mes)"/>
    <s v="Seguiré usando los servicios de la biblioteca con la misma frecuencia que expuse en la pregunta anterior"/>
    <x v="2"/>
    <s v="Biblioteca Maria Zambrano (Filología / Derecho)"/>
    <s v="F. Geografía e Historia"/>
    <s v="No voy a ninguna biblioteca más"/>
    <m/>
    <m/>
    <m/>
    <m/>
    <m/>
    <s v="No"/>
    <s v="Sí"/>
    <n v="4"/>
    <n v="2"/>
    <n v="3"/>
    <n v="3"/>
    <n v="3"/>
    <n v="4"/>
    <n v="4"/>
    <n v="2"/>
    <n v="4"/>
    <n v="4"/>
    <m/>
    <n v="4"/>
    <n v="5"/>
    <n v="5"/>
    <n v="4"/>
    <n v="4"/>
    <s v="No"/>
    <n v="4"/>
    <n v="3"/>
    <s v="Twitter|Instagram"/>
    <m/>
    <m/>
    <m/>
    <m/>
    <m/>
    <m/>
    <m/>
    <s v="No"/>
    <s v="No"/>
    <m/>
    <n v="3"/>
    <n v="5"/>
    <s v="4, satisfecho"/>
    <s v="Mejorado"/>
    <m/>
  </r>
  <r>
    <m/>
    <m/>
    <s v="Ciencias Sociales"/>
    <d v="2020-05-19T13:15:00"/>
    <s v="Máster"/>
    <x v="11"/>
    <s v="Muy frecuentemente (3 o más veces por semana)"/>
    <s v="Muy frecuentemente (3 o más veces por semana)"/>
    <s v="Seguiré usando los servicios de la biblioteca con la misma frecuencia que expuse en la pregunta anterior"/>
    <x v="13"/>
    <s v="F. Ciencias de la Información"/>
    <s v="F. Educación - Centro de Formación del Profesorado"/>
    <m/>
    <m/>
    <m/>
    <m/>
    <m/>
    <m/>
    <s v="No"/>
    <s v="Sí"/>
    <n v="3"/>
    <n v="5"/>
    <n v="3"/>
    <n v="2"/>
    <n v="5"/>
    <n v="5"/>
    <n v="3"/>
    <n v="5"/>
    <n v="5"/>
    <n v="5"/>
    <m/>
    <n v="5"/>
    <n v="5"/>
    <n v="4"/>
    <n v="5"/>
    <n v="5"/>
    <s v="Sí"/>
    <n v="5"/>
    <n v="3"/>
    <s v="Facebook|Youtube|Instagram"/>
    <m/>
    <m/>
    <m/>
    <m/>
    <m/>
    <m/>
    <m/>
    <s v="No"/>
    <s v="Sí"/>
    <s v="Normal"/>
    <n v="4"/>
    <n v="5"/>
    <s v="5, muy satisfecho"/>
    <s v="Mejorado"/>
    <s v="no aplica"/>
  </r>
  <r>
    <m/>
    <m/>
    <s v="Ciencias Sociales"/>
    <d v="2020-05-19T13:14:00"/>
    <s v="Máster"/>
    <x v="1"/>
    <s v="Frecuentemente (1 o 2 veces por semana)"/>
    <s v="Muy frecuentemente (3 o más veces por semana)"/>
    <s v="Creo que voy a acudir con menos frecuencia a la biblioteca y usaré más la biblioteca virtual"/>
    <x v="9"/>
    <s v="Biblioteca Maria Zambrano (Filología / Derecho)"/>
    <m/>
    <m/>
    <m/>
    <m/>
    <m/>
    <m/>
    <m/>
    <s v="Sí"/>
    <s v="Sí"/>
    <n v="4"/>
    <n v="3"/>
    <n v="5"/>
    <n v="2"/>
    <n v="5"/>
    <n v="4"/>
    <n v="4"/>
    <n v="3"/>
    <n v="5"/>
    <n v="5"/>
    <m/>
    <n v="5"/>
    <n v="5"/>
    <n v="4"/>
    <n v="4"/>
    <n v="5"/>
    <s v="Sí"/>
    <n v="5"/>
    <m/>
    <s v="Twitter|Facebook|Youtube|Instagram|LinkedIn"/>
    <m/>
    <m/>
    <m/>
    <m/>
    <m/>
    <m/>
    <m/>
    <s v="Sí"/>
    <s v="Sí"/>
    <m/>
    <n v="5"/>
    <n v="5"/>
    <s v="5, muy satisfecho"/>
    <s v="Mejorado"/>
    <m/>
  </r>
  <r>
    <m/>
    <m/>
    <s v="Humanidades"/>
    <d v="2020-05-19T13:14:00"/>
    <s v="Grado y doble grado"/>
    <x v="2"/>
    <s v="Solo en época de exámenes"/>
    <s v="De vez en cuando (1 o 2 veces al mes)"/>
    <s v="Seguiré usando los servicios de la biblioteca con la misma frecuencia que expuse en la pregunta anterior"/>
    <x v="2"/>
    <s v="Biblioteca Maria Zambrano (Filología / Derecho)"/>
    <m/>
    <s v="Acudo con bastante frecuencia a la biblioteca de mi municipio"/>
    <m/>
    <m/>
    <m/>
    <m/>
    <m/>
    <s v="No"/>
    <s v="No"/>
    <n v="3"/>
    <n v="2"/>
    <n v="4"/>
    <n v="3"/>
    <n v="5"/>
    <n v="5"/>
    <n v="5"/>
    <n v="2"/>
    <n v="3"/>
    <n v="4"/>
    <m/>
    <n v="4"/>
    <n v="3"/>
    <n v="4"/>
    <n v="3"/>
    <n v="4"/>
    <s v="No"/>
    <n v="4"/>
    <n v="3"/>
    <s v="Youtube|Instagram"/>
    <m/>
    <m/>
    <m/>
    <m/>
    <m/>
    <m/>
    <m/>
    <s v="No"/>
    <s v="No"/>
    <m/>
    <n v="4"/>
    <n v="4"/>
    <s v="4, satisfecho"/>
    <s v="Igual"/>
    <m/>
  </r>
  <r>
    <m/>
    <m/>
    <s v="Ciencias Sociales"/>
    <d v="2020-05-19T13:14:00"/>
    <s v="Grado y doble grado"/>
    <x v="24"/>
    <s v="Solo en época de exámenes"/>
    <s v="Nunca"/>
    <s v="Tengo que ir necesariamente para consultar los documentos que están ubicados en la biblioteca"/>
    <x v="24"/>
    <m/>
    <m/>
    <m/>
    <m/>
    <m/>
    <m/>
    <m/>
    <m/>
    <s v="Sí"/>
    <s v="Sí"/>
    <n v="1"/>
    <n v="2"/>
    <n v="3"/>
    <n v="1"/>
    <n v="5"/>
    <n v="3"/>
    <n v="5"/>
    <n v="1"/>
    <n v="3"/>
    <n v="4"/>
    <m/>
    <n v="3"/>
    <n v="3"/>
    <n v="2"/>
    <n v="2"/>
    <n v="4"/>
    <s v="Sí"/>
    <n v="2"/>
    <n v="3"/>
    <s v="Instagram"/>
    <m/>
    <m/>
    <m/>
    <m/>
    <m/>
    <m/>
    <m/>
    <s v="Sí"/>
    <s v="Sí"/>
    <s v="Útil"/>
    <n v="3"/>
    <n v="4"/>
    <s v="3, normal"/>
    <s v="Mejorado"/>
    <m/>
  </r>
  <r>
    <m/>
    <m/>
    <s v="Ciencias Sociales"/>
    <d v="2020-05-19T13:14:00"/>
    <s v="Grado y doble grado"/>
    <x v="13"/>
    <s v="De vez en cuando (1 o 2 veces al mes)"/>
    <s v="De vez en cuando (1 o 2 veces al mes)"/>
    <s v="Creo que voy a acudir con menos frecuencia a la biblioteca y usaré más la biblioteca virtual"/>
    <x v="16"/>
    <s v="F. Bellas Artes"/>
    <s v="F. Farmacia"/>
    <m/>
    <m/>
    <m/>
    <m/>
    <m/>
    <m/>
    <s v="Sí"/>
    <s v="Sí"/>
    <n v="3"/>
    <n v="1"/>
    <n v="1"/>
    <n v="4"/>
    <n v="5"/>
    <n v="4"/>
    <n v="5"/>
    <n v="2"/>
    <n v="3"/>
    <n v="5"/>
    <m/>
    <n v="4"/>
    <n v="4"/>
    <n v="4"/>
    <n v="4"/>
    <n v="4"/>
    <s v="Sí"/>
    <n v="4"/>
    <n v="2"/>
    <s v="Youtube|Instagram"/>
    <m/>
    <m/>
    <m/>
    <m/>
    <m/>
    <m/>
    <m/>
    <s v="No"/>
    <s v="No"/>
    <m/>
    <n v="4"/>
    <n v="4"/>
    <s v="4, satisfecho"/>
    <s v="Mejorado"/>
    <m/>
  </r>
  <r>
    <m/>
    <m/>
    <s v="Humanidades"/>
    <d v="2020-05-19T13:14:00"/>
    <s v="Grado y doble grado"/>
    <x v="7"/>
    <s v="Solo en época de exámenes"/>
    <s v="De vez en cuando (1 o 2 veces al mes)"/>
    <s v="Tengo que ir necesariamente para consultar los documentos que están ubicados en la biblioteca"/>
    <x v="14"/>
    <s v="Biblioteca Maria Zambrano (Filología / Derecho)"/>
    <m/>
    <m/>
    <m/>
    <m/>
    <m/>
    <m/>
    <m/>
    <s v="No"/>
    <s v="Sí"/>
    <n v="2"/>
    <n v="1"/>
    <n v="4"/>
    <n v="2"/>
    <n v="4"/>
    <n v="4"/>
    <n v="3"/>
    <n v="1"/>
    <n v="2"/>
    <n v="3"/>
    <m/>
    <n v="4"/>
    <n v="3"/>
    <n v="4"/>
    <n v="3"/>
    <n v="2"/>
    <s v="No"/>
    <n v="4"/>
    <n v="2"/>
    <s v="Twitter|Instagram"/>
    <m/>
    <m/>
    <m/>
    <m/>
    <m/>
    <m/>
    <m/>
    <s v="No"/>
    <s v="No"/>
    <m/>
    <n v="3"/>
    <n v="3"/>
    <s v="3, normal"/>
    <s v="Igual"/>
    <m/>
  </r>
  <r>
    <m/>
    <m/>
    <s v="Humanidades"/>
    <d v="2020-05-19T13:14:00"/>
    <s v="Máster"/>
    <x v="6"/>
    <s v="Muy frecuentemente (3 o más veces por semana)"/>
    <s v="Frecuentemente (1 o 2 veces por semana)"/>
    <s v="Seguiré usando los servicios de la biblioteca con la misma frecuencia que expuse en la pregunta anterior"/>
    <x v="8"/>
    <s v="F. Filología (Clásicas o General)"/>
    <s v="F. Ciencias de la Información"/>
    <s v="BNE"/>
    <m/>
    <m/>
    <m/>
    <m/>
    <m/>
    <s v="Sí"/>
    <s v="Sí"/>
    <n v="4"/>
    <n v="3"/>
    <n v="3"/>
    <n v="3"/>
    <n v="5"/>
    <n v="2"/>
    <n v="3"/>
    <n v="3"/>
    <n v="4"/>
    <n v="4"/>
    <m/>
    <n v="3"/>
    <n v="3"/>
    <n v="3"/>
    <n v="2"/>
    <n v="3"/>
    <s v="Sí"/>
    <n v="3"/>
    <n v="3"/>
    <s v="Twitter|Facebook"/>
    <m/>
    <m/>
    <m/>
    <m/>
    <m/>
    <m/>
    <m/>
    <s v="Sí"/>
    <s v="No"/>
    <m/>
    <n v="4"/>
    <n v="4"/>
    <s v="4, satisfecho"/>
    <s v="Mejorado"/>
    <m/>
  </r>
  <r>
    <m/>
    <m/>
    <s v="Ciencias de la Salud"/>
    <d v="2020-05-19T13:13:00"/>
    <s v="Máster"/>
    <x v="12"/>
    <s v="Frecuentemente (1 o 2 veces por semana)"/>
    <s v="De vez en cuando (1 o 2 veces al mes)"/>
    <s v="Creo que voy a acudir con menos frecuencia a la biblioteca y usaré más la biblioteca virtual"/>
    <x v="15"/>
    <s v="F. Filología (Clásicas o General)"/>
    <m/>
    <m/>
    <m/>
    <m/>
    <m/>
    <m/>
    <m/>
    <s v="Sí"/>
    <s v="Sí"/>
    <n v="4"/>
    <n v="4"/>
    <n v="4"/>
    <n v="3"/>
    <n v="5"/>
    <n v="3"/>
    <n v="5"/>
    <n v="2"/>
    <n v="2"/>
    <n v="4"/>
    <m/>
    <n v="3"/>
    <n v="5"/>
    <n v="4"/>
    <n v="3"/>
    <n v="3"/>
    <s v="No"/>
    <n v="3"/>
    <n v="4"/>
    <s v="Facebook|Youtube|LinkedIn"/>
    <m/>
    <m/>
    <m/>
    <m/>
    <m/>
    <m/>
    <m/>
    <s v="Sí"/>
    <s v="Sí"/>
    <s v="Útil"/>
    <n v="4"/>
    <n v="4"/>
    <s v="5, muy satisfecho"/>
    <s v="Mejorado"/>
    <s v="Sería estupendo poder acceder a préstamos de test vía online, es decir acceso a la docimoteca de manera virtual."/>
  </r>
  <r>
    <m/>
    <m/>
    <s v="Humanidades"/>
    <d v="2020-05-19T13:13:00"/>
    <s v="Doctorado"/>
    <x v="7"/>
    <s v="De vez en cuando (1 o 2 veces al mes)"/>
    <s v="De vez en cuando (1 o 2 veces al mes)"/>
    <s v="Tengo que ir necesariamente para consultar los documentos que están ubicados en la biblioteca"/>
    <x v="14"/>
    <s v="Biblioteca Maria Zambrano (Filología / Derecho)"/>
    <s v="Biblioteca Histórica"/>
    <m/>
    <m/>
    <m/>
    <m/>
    <m/>
    <m/>
    <s v="No"/>
    <s v="Sí"/>
    <n v="4"/>
    <n v="4"/>
    <n v="2"/>
    <n v="4"/>
    <n v="4"/>
    <n v="3"/>
    <n v="4"/>
    <n v="3"/>
    <n v="4"/>
    <n v="4"/>
    <m/>
    <n v="4"/>
    <n v="4"/>
    <n v="4"/>
    <n v="4"/>
    <n v="4"/>
    <s v="Sí"/>
    <n v="4"/>
    <n v="4"/>
    <s v="No uso ninguna red social"/>
    <m/>
    <m/>
    <m/>
    <m/>
    <m/>
    <m/>
    <m/>
    <s v="No"/>
    <s v="No"/>
    <m/>
    <n v="4"/>
    <n v="4"/>
    <s v="4, satisfecho"/>
    <s v="Mejorado"/>
    <m/>
  </r>
  <r>
    <m/>
    <m/>
    <s v="Humanidades"/>
    <d v="2020-05-19T13:13:00"/>
    <s v="Máster"/>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Educación - Centro de Formación del Profesorado"/>
    <s v="F. Bellas Artes"/>
    <m/>
    <m/>
    <m/>
    <m/>
    <m/>
    <s v="Sí"/>
    <s v="Sí"/>
    <n v="5"/>
    <n v="2"/>
    <n v="3"/>
    <n v="4"/>
    <n v="4"/>
    <n v="3"/>
    <n v="4"/>
    <n v="2"/>
    <n v="3"/>
    <n v="4"/>
    <m/>
    <n v="4"/>
    <n v="3"/>
    <n v="4"/>
    <n v="3"/>
    <n v="3"/>
    <s v="No"/>
    <n v="4"/>
    <n v="3"/>
    <s v="Facebook|Youtube|Instagram"/>
    <m/>
    <m/>
    <m/>
    <m/>
    <m/>
    <m/>
    <m/>
    <s v="No"/>
    <s v="No"/>
    <m/>
    <n v="2"/>
    <n v="3"/>
    <s v="4, satisfecho"/>
    <s v="Mejorado"/>
    <s v="Las sanciones me parecen excesivas. Cuando uno tiene varios libros que cogió prestados el mismo día (y por lo tanto, caducan el mismo día), si se retrasa sólo un día en devolverlos, se sanciona un día por cada libro retrasado y es excesivo. Además, antes de que empezara el estado de alarma, tenía un libro reservado que, por lo que parece, otra persona había reservado también antes que yo. No quisieron prestármelo a mí porque esa otra persona iba primero. Sabiendo que el estado de alarma iba a empezar y que no tendríamos acceso a los libros de la biblioteca, y teniendo en cuenta que quien lo tenía reservado primero no se presentó, considero que deberían haberme prestado el libro, en lugar de dejarlo muerto de la risa en la biblioteca y sin que lo cogiera nadie.  El personal es a veces borde y trata al alumnado con condescendencia."/>
  </r>
  <r>
    <m/>
    <m/>
    <s v="Ciencias de la Salud"/>
    <d v="2020-05-19T13:13:00"/>
    <s v="Grado y doble grado"/>
    <x v="12"/>
    <s v="Frecuentemente (1 o 2 veces por semana)"/>
    <s v="Solo en época de exámenes"/>
    <s v="Creo que voy a acudir con menos frecuencia a la biblioteca y usaré más la biblioteca virtual"/>
    <x v="15"/>
    <m/>
    <m/>
    <m/>
    <m/>
    <m/>
    <m/>
    <m/>
    <m/>
    <s v="No"/>
    <s v="No"/>
    <n v="1"/>
    <n v="2"/>
    <n v="1"/>
    <n v="4"/>
    <n v="4"/>
    <n v="3"/>
    <n v="5"/>
    <n v="4"/>
    <n v="3"/>
    <n v="3"/>
    <m/>
    <n v="4"/>
    <n v="3"/>
    <n v="4"/>
    <n v="3"/>
    <n v="3"/>
    <s v="No"/>
    <n v="3"/>
    <n v="3"/>
    <s v="Twitter|Youtube|Instagram"/>
    <m/>
    <m/>
    <m/>
    <m/>
    <m/>
    <m/>
    <m/>
    <s v="No"/>
    <s v="No"/>
    <m/>
    <n v="3"/>
    <n v="3"/>
    <s v="4, satisfecho"/>
    <s v="Igual"/>
    <m/>
  </r>
  <r>
    <m/>
    <m/>
    <s v="Ciencias Sociales"/>
    <d v="2020-05-19T13:13:00"/>
    <s v="Grado y doble grado"/>
    <x v="10"/>
    <s v="De vez en cuando (1 o 2 veces al mes)"/>
    <s v="Frecuentemente (1 o 2 veces por semana)"/>
    <s v="Seguiré usando los servicios de la biblioteca con la misma frecuencia que expuse en la pregunta anterior"/>
    <x v="8"/>
    <s v="F. Derecho (Departamentos,Criminología)"/>
    <s v="Biblioteca Maria Zambrano (Filología / Derecho)"/>
    <m/>
    <m/>
    <m/>
    <m/>
    <m/>
    <m/>
    <s v="No"/>
    <s v="Sí"/>
    <n v="3"/>
    <m/>
    <n v="4"/>
    <n v="5"/>
    <n v="5"/>
    <n v="4"/>
    <n v="5"/>
    <n v="4"/>
    <m/>
    <n v="4"/>
    <m/>
    <n v="4"/>
    <n v="3"/>
    <n v="5"/>
    <n v="4"/>
    <n v="4"/>
    <m/>
    <n v="4"/>
    <m/>
    <m/>
    <m/>
    <m/>
    <m/>
    <m/>
    <m/>
    <m/>
    <m/>
    <m/>
    <m/>
    <m/>
    <n v="3"/>
    <n v="2"/>
    <s v="4, satisfecho"/>
    <s v="Igual"/>
    <m/>
  </r>
  <r>
    <m/>
    <m/>
    <s v="Humanidades"/>
    <d v="2020-05-19T13:13: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8"/>
    <s v="F. Geografía e Historia"/>
    <s v="F. Filología (Clásicas o General)"/>
    <s v="CRAI (UAH), Bibliotecas municipales"/>
    <m/>
    <m/>
    <m/>
    <m/>
    <m/>
    <s v="Sí"/>
    <s v="Sí"/>
    <n v="4"/>
    <n v="2"/>
    <n v="2"/>
    <n v="1"/>
    <n v="5"/>
    <n v="5"/>
    <n v="5"/>
    <n v="3"/>
    <n v="3"/>
    <n v="3"/>
    <m/>
    <n v="4"/>
    <n v="5"/>
    <n v="5"/>
    <n v="5"/>
    <n v="5"/>
    <s v="Sí"/>
    <n v="5"/>
    <n v="3"/>
    <s v="Instagram"/>
    <m/>
    <m/>
    <m/>
    <m/>
    <m/>
    <m/>
    <m/>
    <s v="Sí"/>
    <s v="No"/>
    <m/>
    <n v="5"/>
    <n v="4"/>
    <s v="5, muy satisfecho"/>
    <s v="Mejorado"/>
    <m/>
  </r>
  <r>
    <m/>
    <m/>
    <s v="Ciencias Sociales"/>
    <d v="2020-05-19T13:13:00"/>
    <s v="Doctorado"/>
    <x v="17"/>
    <s v="De vez en cuando (1 o 2 veces al mes)"/>
    <s v="Solo en época de exámenes"/>
    <s v="Hasta que la situación se normalice (como vuelta a la situación anterior a la crisis o como una nueva realidad con formas diferentes de hacer las cosas) seguiré utilizando los recursos virtuales y, cuando no sean suficientes o no haya otra opción de acceso, acudiré a la biblioteca física con todas las precauciones posibles."/>
    <x v="27"/>
    <s v="F. Ciencias de la Información"/>
    <m/>
    <s v="Red de Bibliotecas de la Región (de titularidad municipal y autonómica) y Biblioteca de la Casa Encendida."/>
    <m/>
    <m/>
    <m/>
    <m/>
    <m/>
    <s v="Sí"/>
    <s v="Sí"/>
    <n v="4"/>
    <n v="5"/>
    <n v="4"/>
    <n v="2"/>
    <n v="2"/>
    <n v="4"/>
    <n v="2"/>
    <n v="4"/>
    <n v="3"/>
    <n v="4"/>
    <m/>
    <n v="5"/>
    <n v="3"/>
    <n v="4"/>
    <n v="3"/>
    <n v="3"/>
    <s v="Sí"/>
    <n v="3"/>
    <n v="2"/>
    <s v="Facebook|Youtube|LinkedIn"/>
    <m/>
    <m/>
    <m/>
    <m/>
    <m/>
    <m/>
    <m/>
    <s v="Sí"/>
    <s v="No"/>
    <m/>
    <n v="3"/>
    <n v="5"/>
    <s v="4, satisfecho"/>
    <s v="Igual"/>
    <s v="Propuestas de mejora--&gt; a) CATÁLOGO: enriquecimientos de fondos virtuales para los investigadores; b) ACCESIBILIDAD: de la página web de la BUCM y de los propios fondos bibliográficos físicos y (sobre todo) digitales; c) SERVICIOS: préstamo y devolución de fondos físicos en bibliotecas de proximidad, esto es, que exista un convenio que permita que se pida un documento a la BUCM y ésta lo remita a la biblioteca pública más próxima al estudiante. Se aprovecharía las redes de bibliotecas públicas que se extienden por el territorio nacional y muchos estudiantes tendrían acceso a recursos que, por cuestiones geográficas, no pueden disfrutar."/>
  </r>
  <r>
    <m/>
    <m/>
    <s v="Humanidades"/>
    <d v="2020-05-19T13:13:00"/>
    <s v="Grado y doble grado"/>
    <x v="6"/>
    <s v="Frecuentemente (1 o 2 veces por semana)"/>
    <s v="De vez en cuando (1 o 2 veces al mes)"/>
    <s v="Creo que voy a acudir con menos frecuencia a la biblioteca y usaré más la biblioteca virtual|No puedo ir a la biblioteca aunque me gustaría porque estoy en otra comunidad. Si pudiera volver a Madrid iría."/>
    <x v="2"/>
    <s v="F. Filología (Clásicas o General)"/>
    <s v="Biblioteca Maria Zambrano (Filología / Derecho)"/>
    <s v="Bibliotecas de otras universidades."/>
    <m/>
    <m/>
    <m/>
    <m/>
    <m/>
    <s v="No"/>
    <s v="No"/>
    <n v="1"/>
    <n v="5"/>
    <n v="5"/>
    <n v="5"/>
    <n v="4"/>
    <n v="5"/>
    <n v="2"/>
    <n v="3"/>
    <n v="1"/>
    <n v="4"/>
    <m/>
    <n v="3"/>
    <n v="2"/>
    <n v="3"/>
    <n v="1"/>
    <n v="4"/>
    <s v="No"/>
    <n v="4"/>
    <n v="2"/>
    <s v="Twitter|Youtube"/>
    <m/>
    <m/>
    <m/>
    <m/>
    <m/>
    <m/>
    <m/>
    <s v="No"/>
    <s v="No"/>
    <m/>
    <n v="3"/>
    <n v="4"/>
    <s v="3, normal"/>
    <s v="Igual"/>
    <m/>
  </r>
  <r>
    <m/>
    <m/>
    <s v="Ciencias de la Salud"/>
    <d v="2020-05-19T13:13:00"/>
    <s v="Grado y doble grado"/>
    <x v="4"/>
    <s v="De vez en cuando (1 o 2 veces al mes)"/>
    <s v="Solo en época de exámenes"/>
    <s v="Creo que voy a acudir con menos frecuencia a la biblioteca y usaré más la biblioteca virtual|Tengo que ir necesariamente para consultar los documentos que están ubicados en la biblioteca"/>
    <x v="4"/>
    <s v="F. Psicología"/>
    <m/>
    <s v="La biblioteca Tomas y Valiente de Fuenlabrada"/>
    <m/>
    <m/>
    <m/>
    <m/>
    <m/>
    <s v="No"/>
    <s v="Sí"/>
    <n v="2"/>
    <n v="1"/>
    <n v="2"/>
    <n v="1"/>
    <n v="4"/>
    <n v="1"/>
    <n v="5"/>
    <n v="1"/>
    <n v="3"/>
    <n v="3"/>
    <m/>
    <n v="2"/>
    <n v="1"/>
    <n v="3"/>
    <n v="2"/>
    <n v="3"/>
    <s v="No"/>
    <n v="4"/>
    <n v="2"/>
    <s v="Twitter|Youtube|Instagram"/>
    <m/>
    <m/>
    <m/>
    <m/>
    <m/>
    <m/>
    <m/>
    <s v="No"/>
    <s v="No"/>
    <m/>
    <n v="4"/>
    <n v="4"/>
    <s v="4, satisfecho"/>
    <s v="Igual"/>
    <m/>
  </r>
  <r>
    <m/>
    <m/>
    <s v="Ciencias de la Salud"/>
    <d v="2020-05-19T13:12:00"/>
    <s v="Grado y doble grado"/>
    <x v="12"/>
    <s v="Frecuentemente (1 o 2 veces por semana)"/>
    <s v="De vez en cuando (1 o 2 veces al mes)"/>
    <s v="Seguiré usando los servicios de la biblioteca con la misma frecuencia que expuse en la pregunta anterior"/>
    <x v="15"/>
    <s v="F. Ciencias Económicas y Empresariales"/>
    <s v="F. Ciencias Políticas y Sociología"/>
    <m/>
    <m/>
    <m/>
    <m/>
    <m/>
    <m/>
    <s v="Sí"/>
    <s v="Sí"/>
    <n v="4"/>
    <n v="5"/>
    <n v="2"/>
    <n v="1"/>
    <n v="4"/>
    <n v="4"/>
    <n v="4"/>
    <n v="1"/>
    <n v="5"/>
    <n v="5"/>
    <m/>
    <n v="5"/>
    <m/>
    <n v="5"/>
    <n v="5"/>
    <n v="5"/>
    <s v="No"/>
    <n v="5"/>
    <n v="5"/>
    <s v="Instagram"/>
    <m/>
    <m/>
    <m/>
    <m/>
    <m/>
    <m/>
    <m/>
    <s v="No"/>
    <s v="No"/>
    <m/>
    <n v="5"/>
    <n v="5"/>
    <s v="5, muy satisfecho"/>
    <s v="Mejorado mucho"/>
    <m/>
  </r>
  <r>
    <m/>
    <m/>
    <s v="Ciencias de la Salud"/>
    <d v="2020-05-19T13:12:00"/>
    <s v="Grado y doble grado"/>
    <x v="23"/>
    <s v="Frecuentemente (1 o 2 veces por semana)"/>
    <s v="Nunca"/>
    <s v="Creo que voy a acudir con menos frecuencia a la biblioteca y usaré más la biblioteca virtual"/>
    <x v="8"/>
    <s v="F. Veterinaria"/>
    <m/>
    <s v="ESIC"/>
    <m/>
    <m/>
    <m/>
    <m/>
    <m/>
    <s v="No"/>
    <s v="No"/>
    <n v="3"/>
    <n v="3"/>
    <n v="3"/>
    <n v="4"/>
    <n v="4"/>
    <n v="5"/>
    <n v="5"/>
    <n v="1"/>
    <n v="4"/>
    <n v="4"/>
    <m/>
    <n v="4"/>
    <n v="4"/>
    <n v="4"/>
    <n v="3"/>
    <n v="4"/>
    <s v="No"/>
    <n v="4"/>
    <n v="4"/>
    <s v="Facebook|Youtube|Instagram|LinkedIn"/>
    <m/>
    <m/>
    <m/>
    <m/>
    <m/>
    <m/>
    <m/>
    <s v="Sí"/>
    <s v="No"/>
    <m/>
    <n v="5"/>
    <n v="5"/>
    <s v="4, satisfecho"/>
    <s v="Mejorado"/>
    <s v="No tengo sugerencias"/>
  </r>
  <r>
    <m/>
    <m/>
    <s v="Ciencias Experimentales"/>
    <d v="2020-05-19T13:12:00"/>
    <s v="Grado y doble grado"/>
    <x v="16"/>
    <s v="Frecuentemente (1 o 2 veces por semana)"/>
    <s v="De vez en cuando (1 o 2 veces al mes)"/>
    <s v="Seguiré usando los servicios de la biblioteca con la misma frecuencia que expuse en la pregunta anterior"/>
    <x v="8"/>
    <s v="F. Ciencias Químicas"/>
    <s v="F. Ciencias Físicas"/>
    <s v="Biblioteca Dámaso Alonso"/>
    <m/>
    <m/>
    <m/>
    <m/>
    <m/>
    <s v="No"/>
    <s v="Sí"/>
    <n v="5"/>
    <n v="1"/>
    <n v="4"/>
    <n v="5"/>
    <n v="5"/>
    <n v="5"/>
    <n v="5"/>
    <n v="1"/>
    <n v="5"/>
    <n v="5"/>
    <m/>
    <n v="5"/>
    <n v="5"/>
    <n v="4"/>
    <n v="5"/>
    <n v="5"/>
    <s v="No"/>
    <n v="5"/>
    <n v="5"/>
    <s v="Instagram"/>
    <m/>
    <m/>
    <m/>
    <m/>
    <m/>
    <m/>
    <m/>
    <s v="No"/>
    <s v="No"/>
    <m/>
    <n v="5"/>
    <n v="5"/>
    <s v="5, muy satisfecho"/>
    <s v="Mejorado mucho"/>
    <m/>
  </r>
  <r>
    <m/>
    <m/>
    <s v="Ciencias Experimentales"/>
    <d v="2020-05-19T13:12:00"/>
    <s v="Grado y doble grado"/>
    <x v="20"/>
    <s v="Muy frecuentemente (3 o más veces por semana)"/>
    <s v="De vez en cuando (1 o 2 veces al mes)"/>
    <s v="Tengo que ir necesariamente para consultar los documentos que están ubicados en la biblioteca"/>
    <x v="20"/>
    <s v="Biblioteca Maria Zambrano (Filología / Derecho)"/>
    <s v="F. Ciencias Químicas"/>
    <m/>
    <m/>
    <m/>
    <m/>
    <m/>
    <m/>
    <s v="No"/>
    <s v="Sí"/>
    <n v="4"/>
    <n v="2"/>
    <n v="3"/>
    <n v="1"/>
    <n v="3"/>
    <n v="4"/>
    <n v="4"/>
    <n v="1"/>
    <n v="5"/>
    <n v="5"/>
    <m/>
    <n v="4"/>
    <n v="4"/>
    <n v="4"/>
    <n v="4"/>
    <n v="3"/>
    <s v="Sí"/>
    <n v="4"/>
    <n v="2"/>
    <s v="No uso ninguna red social"/>
    <m/>
    <m/>
    <m/>
    <m/>
    <m/>
    <m/>
    <m/>
    <s v="Sí"/>
    <s v="Sí"/>
    <s v="Muy útil"/>
    <n v="4"/>
    <n v="3"/>
    <s v="3, normal"/>
    <s v="Mejorado"/>
    <m/>
  </r>
  <r>
    <m/>
    <m/>
    <s v="Humanidades"/>
    <d v="2020-05-19T13:12:00"/>
    <s v="Grado y doble grado"/>
    <x v="7"/>
    <s v="Muy frecuentemente (3 o más veces por semana)"/>
    <s v="Frecuentemente (1 o 2 veces por semana)"/>
    <s v="Seguiré usando los servicios de la biblioteca con la misma frecuencia que expuse en la pregunta anterior"/>
    <x v="14"/>
    <s v="Biblioteca Maria Zambrano (Filología / Derecho)"/>
    <s v="F. Filología (Clásicas o General)"/>
    <m/>
    <m/>
    <m/>
    <m/>
    <m/>
    <m/>
    <s v="Sí"/>
    <s v="Sí"/>
    <n v="5"/>
    <n v="3"/>
    <n v="1"/>
    <n v="2"/>
    <n v="4"/>
    <n v="4"/>
    <n v="3"/>
    <n v="1"/>
    <n v="3"/>
    <n v="4"/>
    <m/>
    <n v="1"/>
    <n v="4"/>
    <n v="5"/>
    <n v="2"/>
    <n v="4"/>
    <s v="No"/>
    <n v="4"/>
    <n v="2"/>
    <s v="Youtube"/>
    <m/>
    <m/>
    <m/>
    <m/>
    <m/>
    <m/>
    <m/>
    <s v="No"/>
    <s v="No"/>
    <m/>
    <n v="4"/>
    <n v="5"/>
    <s v="4, satisfecho"/>
    <s v="Igual"/>
    <s v="Deberían digitalizar más libros de consulta en vista a un nuevo repunte de la pandemia, ya que los estudiantes hemos tenido muchos problemas con la documentación para los estudios durante la cuarentena."/>
  </r>
  <r>
    <m/>
    <m/>
    <s v="Humanidades"/>
    <d v="2020-05-19T13:12:00"/>
    <s v="Grado y doble grado"/>
    <x v="3"/>
    <s v="Nunca"/>
    <s v="Nunca"/>
    <s v="Seguiré usando los servicios de la biblioteca con la misma frecuencia que expuse en la pregunta anterior"/>
    <x v="24"/>
    <m/>
    <m/>
    <m/>
    <m/>
    <m/>
    <m/>
    <m/>
    <m/>
    <s v="No"/>
    <s v="No"/>
    <n v="1"/>
    <n v="1"/>
    <n v="1"/>
    <n v="5"/>
    <n v="4"/>
    <n v="5"/>
    <n v="5"/>
    <n v="1"/>
    <n v="3"/>
    <n v="3"/>
    <m/>
    <n v="3"/>
    <n v="3"/>
    <n v="3"/>
    <n v="3"/>
    <n v="3"/>
    <s v="No"/>
    <n v="3"/>
    <n v="3"/>
    <s v="Youtube|Instagram"/>
    <m/>
    <m/>
    <m/>
    <m/>
    <m/>
    <m/>
    <m/>
    <s v="No"/>
    <s v="No"/>
    <m/>
    <n v="3"/>
    <n v="3"/>
    <s v="3, normal"/>
    <s v="Igual"/>
    <m/>
  </r>
  <r>
    <m/>
    <m/>
    <s v="Ciencias Sociales"/>
    <d v="2020-05-19T13:12:00"/>
    <s v="Doctorado"/>
    <x v="1"/>
    <s v="Frecuentemente (1 o 2 veces por semana)"/>
    <s v="Muy frecuentemente (3 o más veces por semana)"/>
    <s v="Seguiré usando los servicios de la biblioteca con la misma frecuencia que expuse en la pregunta anterior"/>
    <x v="9"/>
    <s v="Biblioteca Maria Zambrano (Filología / Derecho)"/>
    <s v="F. Geografía e Historia"/>
    <m/>
    <m/>
    <m/>
    <m/>
    <m/>
    <m/>
    <s v="Sí"/>
    <s v="Sí"/>
    <n v="4"/>
    <n v="4"/>
    <n v="5"/>
    <n v="2"/>
    <n v="2"/>
    <n v="5"/>
    <n v="3"/>
    <n v="4"/>
    <n v="2"/>
    <n v="5"/>
    <m/>
    <n v="5"/>
    <n v="5"/>
    <n v="5"/>
    <n v="4"/>
    <n v="4"/>
    <s v="Sí"/>
    <n v="4"/>
    <n v="3"/>
    <s v="Facebook|Youtube|Instagram"/>
    <m/>
    <m/>
    <m/>
    <m/>
    <m/>
    <m/>
    <m/>
    <s v="Sí"/>
    <s v="Sí"/>
    <s v="Muy útil"/>
    <n v="5"/>
    <n v="5"/>
    <s v="5, muy satisfecho"/>
    <s v="Mejorado"/>
    <m/>
  </r>
  <r>
    <m/>
    <m/>
    <s v="Ciencias de la Salud"/>
    <d v="2020-05-19T13:12:00"/>
    <s v="Grado y doble grado"/>
    <x v="22"/>
    <s v="Frecuentemente (1 o 2 veces por semana)"/>
    <s v="Frecuentemente (1 o 2 veces por semana)"/>
    <s v="Creo que voy a acudir con menos frecuencia a la biblioteca y usaré más la biblioteca virtual|Procuraré buscar la información que necesito fuera de la biblioteca"/>
    <x v="22"/>
    <s v="Biblioteca Maria Zambrano (Filología / Derecho)"/>
    <m/>
    <m/>
    <m/>
    <m/>
    <m/>
    <m/>
    <m/>
    <s v="No"/>
    <s v="Sí"/>
    <n v="1"/>
    <n v="1"/>
    <n v="1"/>
    <n v="1"/>
    <n v="1"/>
    <n v="5"/>
    <n v="4"/>
    <m/>
    <n v="3"/>
    <n v="3"/>
    <m/>
    <n v="3"/>
    <n v="4"/>
    <n v="3"/>
    <n v="4"/>
    <n v="3"/>
    <s v="No"/>
    <n v="4"/>
    <n v="4"/>
    <s v="Facebook|Youtube|Instagram"/>
    <m/>
    <m/>
    <m/>
    <m/>
    <m/>
    <m/>
    <m/>
    <s v="No"/>
    <s v="No"/>
    <m/>
    <n v="4"/>
    <n v="4"/>
    <s v="4, satisfecho"/>
    <s v="Mejorado"/>
    <m/>
  </r>
  <r>
    <m/>
    <m/>
    <s v="Humanidades"/>
    <d v="2020-05-19T13:12:00"/>
    <s v="Grado y doble grado"/>
    <x v="6"/>
    <s v="De vez en cuando (1 o 2 veces al mes)"/>
    <s v="De vez en cuando (1 o 2 veces al mes)"/>
    <s v="Seguiré usando los servicios de la biblioteca con la misma frecuencia que expuse en la pregunta anterior"/>
    <x v="8"/>
    <s v="F. Filología (Clásicas o General)"/>
    <m/>
    <m/>
    <m/>
    <m/>
    <m/>
    <m/>
    <m/>
    <s v="No"/>
    <s v="No"/>
    <n v="3"/>
    <n v="3"/>
    <n v="2"/>
    <n v="4"/>
    <n v="3"/>
    <n v="3"/>
    <n v="4"/>
    <n v="3"/>
    <n v="3"/>
    <n v="3"/>
    <m/>
    <n v="3"/>
    <n v="3"/>
    <n v="3"/>
    <n v="3"/>
    <n v="3"/>
    <s v="No"/>
    <n v="3"/>
    <n v="3"/>
    <s v="Twitter|Youtube|Instagram"/>
    <m/>
    <m/>
    <m/>
    <m/>
    <m/>
    <m/>
    <m/>
    <s v="Sí"/>
    <s v="No"/>
    <m/>
    <n v="1"/>
    <n v="1"/>
    <s v="3, normal"/>
    <s v="Igual"/>
    <m/>
  </r>
  <r>
    <m/>
    <m/>
    <s v="Ciencias de la Salud"/>
    <d v="2020-05-19T13:11:00"/>
    <s v="Grado y doble grado"/>
    <x v="15"/>
    <s v="Frecuentemente (1 o 2 veces por semana)"/>
    <s v="De vez en cuando (1 o 2 veces al mes)"/>
    <s v="Iba a estudiar porque tenía una asignatura por la tarde, por lo que después de todo espero no tener que ir"/>
    <x v="5"/>
    <s v="F. Medicina"/>
    <m/>
    <m/>
    <m/>
    <m/>
    <m/>
    <m/>
    <m/>
    <s v="No"/>
    <s v="No"/>
    <n v="1"/>
    <n v="1"/>
    <n v="1"/>
    <n v="2"/>
    <n v="5"/>
    <n v="2"/>
    <n v="4"/>
    <n v="4"/>
    <n v="2"/>
    <n v="4"/>
    <m/>
    <n v="3"/>
    <n v="2"/>
    <n v="4"/>
    <n v="2"/>
    <n v="2"/>
    <s v="No"/>
    <n v="2"/>
    <n v="1"/>
    <s v="No uso ninguna red social"/>
    <m/>
    <m/>
    <m/>
    <m/>
    <m/>
    <m/>
    <m/>
    <s v="No"/>
    <s v="No"/>
    <m/>
    <n v="3"/>
    <n v="3"/>
    <s v="3, normal"/>
    <s v="Igual"/>
    <m/>
  </r>
  <r>
    <m/>
    <m/>
    <s v="Humanidades"/>
    <d v="2020-05-19T13:11:00"/>
    <s v="Grado y doble grado"/>
    <x v="3"/>
    <s v="De vez en cuando (1 o 2 veces al mes)"/>
    <s v="De vez en cuando (1 o 2 veces al mes)"/>
    <s v="Seguiré usando los servicios de la biblioteca con la misma frecuencia que expuse en la pregunta anterior"/>
    <x v="3"/>
    <s v="F. Ciencias Biológicas"/>
    <m/>
    <m/>
    <m/>
    <m/>
    <m/>
    <m/>
    <m/>
    <s v="Sí"/>
    <s v="Sí"/>
    <n v="1"/>
    <n v="1"/>
    <n v="2"/>
    <n v="2"/>
    <n v="2"/>
    <n v="1"/>
    <n v="5"/>
    <n v="2"/>
    <n v="1"/>
    <n v="1"/>
    <m/>
    <n v="1"/>
    <n v="1"/>
    <n v="1"/>
    <n v="1"/>
    <n v="1"/>
    <s v="No"/>
    <n v="1"/>
    <n v="1"/>
    <s v="Youtube|Instagram"/>
    <m/>
    <m/>
    <m/>
    <m/>
    <m/>
    <m/>
    <m/>
    <s v="Sí"/>
    <s v="No"/>
    <m/>
    <n v="1"/>
    <n v="1"/>
    <s v="1, muy insatisfecho"/>
    <s v="Mejorado mucho"/>
    <s v="Me encanta"/>
  </r>
  <r>
    <m/>
    <m/>
    <s v="Humanidades"/>
    <d v="2020-05-19T13:11:00"/>
    <s v="Grado y doble grado"/>
    <x v="6"/>
    <s v="Frecuentemente (1 o 2 veces por semana)"/>
    <s v="De vez en cuando (1 o 2 veces al mes)"/>
    <s v="Creo que voy a acudir con menos frecuencia a la biblioteca y usaré más la biblioteca virtual"/>
    <x v="7"/>
    <s v="F. Filosofía"/>
    <s v="Biblioteca Maria Zambrano (Filología / Derecho)"/>
    <m/>
    <m/>
    <m/>
    <m/>
    <m/>
    <m/>
    <s v="Sí"/>
    <s v="Sí"/>
    <n v="5"/>
    <n v="1"/>
    <n v="1"/>
    <n v="2"/>
    <n v="5"/>
    <n v="5"/>
    <n v="5"/>
    <n v="1"/>
    <n v="1"/>
    <n v="5"/>
    <m/>
    <n v="4"/>
    <n v="5"/>
    <n v="4"/>
    <n v="4"/>
    <n v="4"/>
    <s v="No"/>
    <n v="5"/>
    <n v="4"/>
    <s v="Twitter|Youtube|Instagram"/>
    <m/>
    <m/>
    <m/>
    <m/>
    <m/>
    <m/>
    <m/>
    <s v="No"/>
    <s v="No"/>
    <m/>
    <n v="5"/>
    <n v="5"/>
    <s v="5, muy satisfecho"/>
    <s v="Igual"/>
    <m/>
  </r>
  <r>
    <m/>
    <m/>
    <s v="Ciencias Sociales"/>
    <d v="2020-05-19T13:11:00"/>
    <s v="Grado y doble grado"/>
    <x v="10"/>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8"/>
    <s v="F. Derecho (Departamentos,Criminología)"/>
    <m/>
    <m/>
    <m/>
    <m/>
    <m/>
    <m/>
    <m/>
    <s v="Sí"/>
    <s v="Sí"/>
    <n v="5"/>
    <n v="2"/>
    <n v="5"/>
    <n v="2"/>
    <n v="5"/>
    <n v="5"/>
    <n v="5"/>
    <n v="2"/>
    <n v="5"/>
    <n v="5"/>
    <m/>
    <n v="5"/>
    <n v="3"/>
    <n v="5"/>
    <n v="3"/>
    <n v="5"/>
    <s v="No"/>
    <n v="5"/>
    <n v="5"/>
    <s v="Facebook|Youtube|Instagram|LinkedIn"/>
    <m/>
    <m/>
    <m/>
    <m/>
    <m/>
    <m/>
    <m/>
    <s v="No"/>
    <s v="No"/>
    <m/>
    <n v="5"/>
    <n v="3"/>
    <s v="5, muy satisfecho"/>
    <s v="Mejorado mucho"/>
    <m/>
  </r>
  <r>
    <m/>
    <m/>
    <s v="Humanidades"/>
    <d v="2020-05-19T13:11:00"/>
    <s v="Grado y doble grado"/>
    <x v="3"/>
    <s v="De vez en cuando (1 o 2 veces al mes)"/>
    <s v="Nunca"/>
    <m/>
    <x v="3"/>
    <m/>
    <m/>
    <m/>
    <m/>
    <m/>
    <m/>
    <m/>
    <m/>
    <s v="No"/>
    <s v="Sí"/>
    <n v="2"/>
    <n v="1"/>
    <n v="1"/>
    <n v="3"/>
    <n v="3"/>
    <n v="5"/>
    <n v="3"/>
    <n v="1"/>
    <n v="5"/>
    <n v="1"/>
    <m/>
    <n v="4"/>
    <n v="5"/>
    <n v="4"/>
    <n v="4"/>
    <n v="3"/>
    <s v="No"/>
    <n v="3"/>
    <n v="3"/>
    <s v="Youtube|Instagram"/>
    <m/>
    <m/>
    <m/>
    <m/>
    <m/>
    <m/>
    <m/>
    <s v="No"/>
    <s v="No"/>
    <m/>
    <n v="5"/>
    <n v="5"/>
    <s v="4, satisfecho"/>
    <s v="Igual"/>
    <m/>
  </r>
  <r>
    <m/>
    <m/>
    <s v="Ciencias Experimentales"/>
    <d v="2020-05-19T13:11:00"/>
    <s v="Grado y doble grado"/>
    <x v="20"/>
    <s v="De vez en cuando (1 o 2 veces al mes)"/>
    <s v="Nunca"/>
    <s v="Seguiré usando los servicios de la biblioteca con la misma frecuencia que expuse en la pregunta anterior"/>
    <x v="20"/>
    <s v="F. Ciencias Geológicas"/>
    <m/>
    <m/>
    <m/>
    <m/>
    <m/>
    <m/>
    <m/>
    <s v="Sí"/>
    <s v="No"/>
    <n v="1"/>
    <n v="1"/>
    <n v="1"/>
    <n v="1"/>
    <n v="5"/>
    <n v="5"/>
    <n v="5"/>
    <m/>
    <n v="2"/>
    <n v="4"/>
    <m/>
    <n v="2"/>
    <n v="3"/>
    <n v="2"/>
    <n v="2"/>
    <n v="2"/>
    <s v="No"/>
    <n v="2"/>
    <n v="3"/>
    <s v="Twitter|Youtube|Instagram"/>
    <m/>
    <m/>
    <m/>
    <m/>
    <m/>
    <m/>
    <m/>
    <s v="No"/>
    <s v="No"/>
    <m/>
    <n v="4"/>
    <n v="4"/>
    <s v="3, normal"/>
    <m/>
    <m/>
  </r>
  <r>
    <m/>
    <m/>
    <s v="Ciencias de la Salud"/>
    <d v="2020-05-19T13:11:00"/>
    <s v="Grado y doble grado"/>
    <x v="9"/>
    <s v="De vez en cuando (1 o 2 veces al mes)"/>
    <s v="Nunca"/>
    <s v="Seguiré usando los servicios de la biblioteca con la misma frecuencia que expuse en la pregunta anterior"/>
    <x v="11"/>
    <s v="F. Ciencias Geológicas"/>
    <s v="Biblioteca Maria Zambrano (Filología / Derecho)"/>
    <m/>
    <m/>
    <m/>
    <m/>
    <m/>
    <m/>
    <s v="No"/>
    <s v="Sí"/>
    <n v="2"/>
    <n v="1"/>
    <n v="1"/>
    <n v="1"/>
    <n v="4"/>
    <n v="5"/>
    <n v="5"/>
    <n v="1"/>
    <n v="4"/>
    <n v="3"/>
    <m/>
    <n v="4"/>
    <n v="4"/>
    <n v="5"/>
    <n v="3"/>
    <n v="4"/>
    <s v="No"/>
    <n v="4"/>
    <n v="1"/>
    <s v="Twitter|Youtube|Instagram"/>
    <m/>
    <m/>
    <m/>
    <m/>
    <m/>
    <m/>
    <m/>
    <s v="No"/>
    <s v="No"/>
    <m/>
    <n v="5"/>
    <n v="5"/>
    <s v="4, satisfecho"/>
    <s v="Mejorado"/>
    <m/>
  </r>
  <r>
    <m/>
    <m/>
    <s v="Ciencias Sociales"/>
    <d v="2020-05-19T13:11:00"/>
    <s v="Grado y doble grado"/>
    <x v="10"/>
    <s v="Muy frecuentemente (3 o más veces por semana)"/>
    <s v="De vez en cuando (1 o 2 veces al mes)"/>
    <s v="Seguiré usando los servicios de la biblioteca con la misma frecuencia que expuse en la pregunta anterior"/>
    <x v="10"/>
    <m/>
    <m/>
    <m/>
    <m/>
    <m/>
    <m/>
    <m/>
    <m/>
    <s v="Sí"/>
    <s v="Sí"/>
    <n v="4"/>
    <n v="4"/>
    <n v="4"/>
    <n v="4"/>
    <n v="4"/>
    <n v="4"/>
    <n v="4"/>
    <n v="4"/>
    <n v="3"/>
    <n v="3"/>
    <m/>
    <n v="3"/>
    <n v="3"/>
    <n v="3"/>
    <n v="3"/>
    <n v="3"/>
    <s v="No"/>
    <n v="3"/>
    <n v="1"/>
    <s v="Twitter|Youtube|Instagram"/>
    <m/>
    <m/>
    <m/>
    <m/>
    <m/>
    <m/>
    <m/>
    <s v="No"/>
    <s v="Sí"/>
    <s v="Útil"/>
    <n v="2"/>
    <n v="3"/>
    <s v="3, normal"/>
    <s v="Mejorado"/>
    <m/>
  </r>
  <r>
    <m/>
    <m/>
    <s v="Humanidades"/>
    <d v="2020-05-19T13:11:00"/>
    <s v="Grado y doble grado"/>
    <x v="7"/>
    <s v="Frecuentemente (1 o 2 veces por semana)"/>
    <s v="Frecuentemente (1 o 2 veces por semana)"/>
    <s v="Seguiré usando los servicios de la biblioteca con la misma frecuencia que expuse en la pregunta anterior"/>
    <x v="14"/>
    <s v="Biblioteca Maria Zambrano (Filología / Derecho)"/>
    <s v="F. Filología (Clásicas o General)"/>
    <m/>
    <m/>
    <m/>
    <m/>
    <m/>
    <m/>
    <s v="Sí"/>
    <s v="Sí"/>
    <n v="5"/>
    <n v="1"/>
    <n v="5"/>
    <n v="2"/>
    <n v="4"/>
    <n v="4"/>
    <n v="4"/>
    <n v="3"/>
    <n v="4"/>
    <n v="4"/>
    <m/>
    <n v="3"/>
    <n v="4"/>
    <n v="4"/>
    <n v="4"/>
    <n v="4"/>
    <s v="No"/>
    <n v="4"/>
    <n v="4"/>
    <s v="Twitter|Youtube|Instagram"/>
    <m/>
    <m/>
    <m/>
    <m/>
    <m/>
    <m/>
    <m/>
    <s v="Sí"/>
    <s v="No"/>
    <m/>
    <n v="4"/>
    <n v="4"/>
    <s v="4, satisfecho"/>
    <s v="Igual"/>
    <m/>
  </r>
  <r>
    <m/>
    <m/>
    <s v="Ciencias Sociales"/>
    <d v="2020-05-19T13:11:00"/>
    <s v="Grado y doble grado"/>
    <x v="21"/>
    <s v="Solo en época de exámenes"/>
    <s v="De vez en cuando (1 o 2 veces al mes)"/>
    <s v="Creo que voy a acudir con menos frecuencia a la biblioteca y usaré más la biblioteca virtual"/>
    <x v="21"/>
    <s v="Biblioteca Maria Zambrano (Filología / Derecho)"/>
    <m/>
    <m/>
    <m/>
    <m/>
    <m/>
    <m/>
    <m/>
    <s v="Sí"/>
    <s v="Sí"/>
    <n v="4"/>
    <n v="1"/>
    <n v="2"/>
    <n v="4"/>
    <n v="3"/>
    <n v="3"/>
    <n v="4"/>
    <n v="2"/>
    <n v="3"/>
    <n v="3"/>
    <m/>
    <n v="2"/>
    <n v="3"/>
    <n v="2"/>
    <n v="3"/>
    <n v="2"/>
    <s v="No"/>
    <n v="3"/>
    <n v="3"/>
    <s v="Youtube|Instagram"/>
    <m/>
    <m/>
    <m/>
    <m/>
    <m/>
    <m/>
    <m/>
    <s v="No"/>
    <s v="No"/>
    <m/>
    <n v="4"/>
    <n v="4"/>
    <s v="3, normal"/>
    <s v="Igual"/>
    <s v="Los libros electronicos nunca se me abren."/>
  </r>
  <r>
    <m/>
    <m/>
    <s v="Humanidades"/>
    <d v="2020-05-19T13:11:00"/>
    <s v="Doctorado"/>
    <x v="7"/>
    <s v="De vez en cuando (1 o 2 veces al mes)"/>
    <s v="De vez en cuando (1 o 2 veces al mes)"/>
    <s v="Seguiré usando los servicios de la biblioteca con la misma frecuencia que expuse en la pregunta anterior"/>
    <x v="14"/>
    <s v="F. Filosofía"/>
    <s v="F. Filología (Clásicas o General)"/>
    <m/>
    <m/>
    <m/>
    <m/>
    <m/>
    <m/>
    <s v="No"/>
    <s v="No"/>
    <n v="2"/>
    <n v="2"/>
    <n v="2"/>
    <n v="4"/>
    <n v="4"/>
    <n v="4"/>
    <n v="4"/>
    <n v="4"/>
    <n v="3"/>
    <n v="5"/>
    <m/>
    <n v="4"/>
    <n v="4"/>
    <n v="4"/>
    <n v="3"/>
    <n v="4"/>
    <s v="Sí"/>
    <n v="4"/>
    <n v="3"/>
    <s v="Facebook|Youtube|Instagram"/>
    <m/>
    <m/>
    <m/>
    <m/>
    <m/>
    <m/>
    <m/>
    <s v="No"/>
    <s v="No"/>
    <m/>
    <n v="4"/>
    <n v="3"/>
    <s v="4, satisfecho"/>
    <s v="Igual"/>
    <m/>
  </r>
  <r>
    <m/>
    <m/>
    <s v="Ciencias Experimentales"/>
    <d v="2020-05-19T13:11:00"/>
    <s v="Grado y doble grado"/>
    <x v="14"/>
    <s v="Frecuentemente (1 o 2 veces por semana)"/>
    <s v="Nunca"/>
    <s v="Creo que voy a acudir con menos frecuencia a la biblioteca y usaré más la biblioteca virtual"/>
    <x v="1"/>
    <s v="F. Veterinaria"/>
    <s v="Biblioteca Maria Zambrano (Filología / Derecho)"/>
    <m/>
    <m/>
    <m/>
    <m/>
    <m/>
    <m/>
    <s v="No"/>
    <s v="Sí"/>
    <n v="3"/>
    <m/>
    <m/>
    <n v="3"/>
    <m/>
    <m/>
    <n v="5"/>
    <m/>
    <n v="3"/>
    <n v="4"/>
    <m/>
    <n v="4"/>
    <n v="5"/>
    <n v="4"/>
    <n v="5"/>
    <n v="5"/>
    <s v="No"/>
    <n v="4"/>
    <n v="3"/>
    <s v="Facebook|Youtube"/>
    <m/>
    <m/>
    <m/>
    <m/>
    <m/>
    <m/>
    <m/>
    <s v="Sí"/>
    <s v="No"/>
    <m/>
    <n v="5"/>
    <n v="4"/>
    <s v="1, muy insatisfecho"/>
    <s v="Empeorado"/>
    <s v="La última vez que redactes sugerencias se borró el mensaje y ello me empleo más de una hora de trabajo además no ha valido para nada cuando lo he vuelto a redactar"/>
  </r>
  <r>
    <m/>
    <m/>
    <s v="Humanidades"/>
    <d v="2020-05-19T13:11:00"/>
    <s v="Máster"/>
    <x v="2"/>
    <s v="Frecuentemente (1 o 2 veces por semana)"/>
    <s v="De vez en cuando (1 o 2 veces al mes)"/>
    <s v="Seguiré usando los servicios de la biblioteca con la misma frecuencia que expuse en la pregunta anterior"/>
    <x v="8"/>
    <s v="F. Educación - Centro de Formación del Profesorado"/>
    <m/>
    <m/>
    <m/>
    <m/>
    <m/>
    <m/>
    <m/>
    <s v="No"/>
    <s v="Sí"/>
    <n v="3"/>
    <n v="3"/>
    <n v="4"/>
    <n v="5"/>
    <n v="5"/>
    <n v="5"/>
    <n v="5"/>
    <n v="2"/>
    <n v="4"/>
    <n v="2"/>
    <m/>
    <n v="4"/>
    <n v="5"/>
    <n v="4"/>
    <m/>
    <n v="3"/>
    <s v="No"/>
    <n v="3"/>
    <n v="4"/>
    <s v="Instagram"/>
    <m/>
    <m/>
    <m/>
    <m/>
    <m/>
    <m/>
    <m/>
    <s v="No"/>
    <s v="No"/>
    <m/>
    <n v="3"/>
    <n v="3"/>
    <s v="4, satisfecho"/>
    <s v="Igual"/>
    <m/>
  </r>
  <r>
    <m/>
    <m/>
    <s v="Ciencias de la Salud"/>
    <d v="2020-05-19T13:11:00"/>
    <s v="Grado y doble grado"/>
    <x v="4"/>
    <s v="Frecuentemente (1 o 2 veces por semana)"/>
    <s v="Nunca"/>
    <s v="Seguiré usando los servicios de la biblioteca con la misma frecuencia que expuse en la pregunta anterior"/>
    <x v="8"/>
    <s v="F. Odontología"/>
    <s v="F. Medicina"/>
    <s v="Biblioteca UC3M, biblioteca María Moliner, Casa Encendida"/>
    <m/>
    <m/>
    <m/>
    <m/>
    <m/>
    <s v="No"/>
    <s v="No"/>
    <n v="2"/>
    <n v="2"/>
    <n v="3"/>
    <n v="2"/>
    <n v="5"/>
    <n v="3"/>
    <n v="5"/>
    <n v="1"/>
    <n v="2"/>
    <n v="4"/>
    <m/>
    <n v="3"/>
    <n v="3"/>
    <n v="3"/>
    <n v="3"/>
    <n v="3"/>
    <s v="No"/>
    <n v="3"/>
    <n v="3"/>
    <s v="Twitter|Instagram"/>
    <m/>
    <m/>
    <m/>
    <m/>
    <m/>
    <m/>
    <m/>
    <s v="No"/>
    <s v="No"/>
    <m/>
    <n v="3"/>
    <n v="3"/>
    <s v="4, satisfecho"/>
    <s v="Mejorado"/>
    <m/>
  </r>
  <r>
    <m/>
    <m/>
    <s v="Ciencias Sociales"/>
    <d v="2020-05-19T13:10:00"/>
    <s v="Grado y doble grado"/>
    <x v="10"/>
    <s v="De vez en cuando (1 o 2 veces al mes)"/>
    <s v="De vez en cuando (1 o 2 veces al mes)"/>
    <s v="Seguiré usando los servicios de la biblioteca con la misma frecuencia que expuse en la pregunta anterior"/>
    <x v="8"/>
    <s v="F. Derecho (Departamentos,Criminología)"/>
    <s v="F. Filosofía"/>
    <m/>
    <m/>
    <m/>
    <m/>
    <m/>
    <m/>
    <s v="Sí"/>
    <s v="Sí"/>
    <n v="1"/>
    <n v="1"/>
    <n v="1"/>
    <n v="5"/>
    <n v="4"/>
    <n v="1"/>
    <n v="3"/>
    <n v="1"/>
    <n v="2"/>
    <n v="3"/>
    <m/>
    <n v="3"/>
    <n v="5"/>
    <n v="5"/>
    <n v="3"/>
    <n v="1"/>
    <s v="No"/>
    <n v="4"/>
    <n v="3"/>
    <s v="Youtube|Instagram"/>
    <m/>
    <m/>
    <m/>
    <m/>
    <m/>
    <m/>
    <m/>
    <s v="Sí"/>
    <s v="Sí"/>
    <s v="Normal"/>
    <n v="4"/>
    <n v="4"/>
    <s v="4, satisfecho"/>
    <s v="Igual"/>
    <s v="La obtención de un mayor número de manuales y la renovación de algunos bastante obsoletos, ya que las modificaciones legales son constantes y hay que estar al día."/>
  </r>
  <r>
    <m/>
    <m/>
    <s v="Ciencias Sociales"/>
    <d v="2020-05-19T13:10:00"/>
    <s v="Grado y doble grado"/>
    <x v="1"/>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9"/>
    <s v="F. Trabajo Social"/>
    <m/>
    <m/>
    <m/>
    <m/>
    <m/>
    <m/>
    <m/>
    <s v="Sí"/>
    <s v="Sí"/>
    <n v="4"/>
    <n v="4"/>
    <n v="4"/>
    <n v="3"/>
    <n v="4"/>
    <n v="1"/>
    <n v="1"/>
    <n v="2"/>
    <n v="3"/>
    <n v="3"/>
    <m/>
    <n v="3"/>
    <n v="4"/>
    <n v="4"/>
    <n v="3"/>
    <n v="3"/>
    <s v="No"/>
    <n v="3"/>
    <n v="3"/>
    <s v="Youtube|Instagram"/>
    <m/>
    <m/>
    <m/>
    <m/>
    <m/>
    <m/>
    <m/>
    <s v="No"/>
    <s v="No"/>
    <m/>
    <n v="4"/>
    <n v="4"/>
    <s v="4, satisfecho"/>
    <m/>
    <m/>
  </r>
  <r>
    <m/>
    <m/>
    <s v="Humanidades"/>
    <d v="2020-05-19T13:10:00"/>
    <s v="Grado y doble grado"/>
    <x v="7"/>
    <s v="Muy frecuentemente (3 o más veces por semana)"/>
    <s v="Muy frecuentemente (3 o más veces por semana)"/>
    <s v="Tengo que ir necesariamente para consultar los documentos que están ubicados en la biblioteca"/>
    <x v="14"/>
    <s v="Biblioteca Maria Zambrano (Filología / Derecho)"/>
    <m/>
    <m/>
    <m/>
    <m/>
    <m/>
    <m/>
    <m/>
    <s v="Sí"/>
    <s v="Sí"/>
    <n v="4"/>
    <n v="3"/>
    <n v="2"/>
    <n v="3"/>
    <n v="3"/>
    <n v="4"/>
    <n v="4"/>
    <n v="2"/>
    <n v="3"/>
    <n v="4"/>
    <m/>
    <n v="3"/>
    <n v="4"/>
    <n v="4"/>
    <n v="3"/>
    <n v="4"/>
    <s v="Sí"/>
    <n v="4"/>
    <n v="3"/>
    <s v="Twitter|Youtube|Instagram"/>
    <m/>
    <m/>
    <m/>
    <m/>
    <m/>
    <m/>
    <m/>
    <s v="Sí"/>
    <s v="No"/>
    <m/>
    <n v="4"/>
    <n v="4"/>
    <s v="4, satisfecho"/>
    <s v="Igual"/>
    <m/>
  </r>
  <r>
    <m/>
    <m/>
    <s v="Ciencias Sociales"/>
    <d v="2020-05-19T13:10:00"/>
    <s v="Grado y doble grado"/>
    <x v="21"/>
    <s v="Nunca"/>
    <s v="Solo en época de exámenes"/>
    <s v="Seguiré usando los servicios de la biblioteca con la misma frecuencia que expuse en la pregunta anterior"/>
    <x v="8"/>
    <s v="F. Comercio y Turismo"/>
    <m/>
    <m/>
    <m/>
    <m/>
    <m/>
    <m/>
    <m/>
    <s v="No"/>
    <s v="Sí"/>
    <n v="5"/>
    <n v="4"/>
    <n v="1"/>
    <n v="5"/>
    <n v="3"/>
    <n v="5"/>
    <n v="5"/>
    <n v="5"/>
    <n v="3"/>
    <n v="3"/>
    <m/>
    <n v="5"/>
    <n v="5"/>
    <n v="5"/>
    <n v="3"/>
    <n v="2"/>
    <s v="No"/>
    <n v="2"/>
    <n v="3"/>
    <s v="Twitter|Instagram"/>
    <m/>
    <m/>
    <m/>
    <m/>
    <m/>
    <m/>
    <m/>
    <s v="No"/>
    <s v="No"/>
    <m/>
    <n v="5"/>
    <n v="5"/>
    <s v="3, normal"/>
    <s v="Igual"/>
    <m/>
  </r>
  <r>
    <m/>
    <m/>
    <s v="Humanidades"/>
    <d v="2020-05-19T13:10:00"/>
    <s v="Grado y doble grado"/>
    <x v="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7"/>
    <s v="F. Filosofía"/>
    <s v="F. Geografía e Historia"/>
    <m/>
    <m/>
    <m/>
    <m/>
    <m/>
    <m/>
    <s v="Sí"/>
    <s v="Sí"/>
    <n v="5"/>
    <n v="3"/>
    <n v="1"/>
    <n v="5"/>
    <n v="5"/>
    <n v="3"/>
    <n v="5"/>
    <n v="1"/>
    <n v="5"/>
    <n v="4"/>
    <m/>
    <n v="3"/>
    <n v="5"/>
    <n v="5"/>
    <n v="5"/>
    <n v="5"/>
    <s v="No"/>
    <n v="5"/>
    <n v="5"/>
    <s v="Twitter|Youtube|Instagram"/>
    <m/>
    <m/>
    <m/>
    <m/>
    <m/>
    <m/>
    <m/>
    <s v="Sí"/>
    <s v="No"/>
    <m/>
    <n v="5"/>
    <n v="5"/>
    <s v="4, satisfecho"/>
    <s v="Mejorado"/>
    <m/>
  </r>
  <r>
    <m/>
    <m/>
    <s v="Humanidades"/>
    <d v="2020-05-19T13:10:00"/>
    <s v="Grado y doble grado"/>
    <x v="7"/>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4"/>
    <s v="Biblioteca Maria Zambrano (Filología / Derecho)"/>
    <s v="F. Ciencias Biológicas"/>
    <m/>
    <m/>
    <m/>
    <m/>
    <m/>
    <m/>
    <s v="Sí"/>
    <s v="No"/>
    <n v="3"/>
    <n v="2"/>
    <n v="2"/>
    <n v="3"/>
    <n v="4"/>
    <n v="3"/>
    <n v="3"/>
    <n v="1"/>
    <n v="3"/>
    <n v="3"/>
    <m/>
    <n v="4"/>
    <n v="4"/>
    <n v="4"/>
    <n v="4"/>
    <n v="4"/>
    <s v="No"/>
    <n v="3"/>
    <n v="4"/>
    <s v="Facebook|Youtube|Instagram"/>
    <m/>
    <m/>
    <m/>
    <m/>
    <m/>
    <m/>
    <m/>
    <s v="Sí"/>
    <m/>
    <m/>
    <n v="5"/>
    <n v="4"/>
    <s v="4, satisfecho"/>
    <s v="Igual"/>
    <m/>
  </r>
  <r>
    <m/>
    <m/>
    <s v="Ciencias de la Salud"/>
    <d v="2020-05-19T13:10:00"/>
    <s v="Grado y doble grado"/>
    <x v="4"/>
    <s v="Solo en época de exámenes"/>
    <s v="Solo en época de exámenes"/>
    <s v="Seguiré usando los servicios de la biblioteca con la misma frecuencia que expuse en la pregunta anterior"/>
    <x v="4"/>
    <s v="Biblioteca Maria Zambrano (Filología / Derecho)"/>
    <m/>
    <s v="Biblioteca del pabellón del H12O"/>
    <m/>
    <m/>
    <m/>
    <m/>
    <m/>
    <s v="No"/>
    <s v="Sí"/>
    <n v="1"/>
    <n v="2"/>
    <n v="3"/>
    <n v="1"/>
    <n v="5"/>
    <n v="4"/>
    <n v="5"/>
    <n v="2"/>
    <n v="3"/>
    <n v="4"/>
    <m/>
    <n v="2"/>
    <n v="3"/>
    <n v="1"/>
    <n v="2"/>
    <n v="2"/>
    <s v="Sí"/>
    <n v="1"/>
    <n v="1"/>
    <s v="Twitter|Facebook|Youtube"/>
    <m/>
    <m/>
    <m/>
    <m/>
    <m/>
    <m/>
    <m/>
    <s v="Sí"/>
    <s v="Sí"/>
    <s v="Poco útil"/>
    <n v="3"/>
    <n v="4"/>
    <s v="2, insatisfecho"/>
    <s v="Igual"/>
    <m/>
  </r>
  <r>
    <m/>
    <m/>
    <s v="Ciencias de la Salud"/>
    <d v="2020-05-19T13:10:00"/>
    <s v="Grado y doble grado"/>
    <x v="15"/>
    <s v="De vez en cuando (1 o 2 veces al mes)"/>
    <s v="Frecuentemente (1 o 2 veces por semana)"/>
    <s v="Seguiré usando los servicios de la biblioteca con la misma frecuencia que expuse en la pregunta anterior"/>
    <x v="5"/>
    <s v="F. Enfermería, Fisioterapia y Podología"/>
    <s v="F. Medicina"/>
    <m/>
    <m/>
    <m/>
    <m/>
    <m/>
    <m/>
    <s v="No"/>
    <s v="Sí"/>
    <n v="3"/>
    <n v="4"/>
    <n v="4"/>
    <n v="2"/>
    <n v="3"/>
    <n v="4"/>
    <n v="5"/>
    <n v="3"/>
    <n v="3"/>
    <n v="4"/>
    <m/>
    <n v="4"/>
    <n v="5"/>
    <n v="4"/>
    <n v="3"/>
    <n v="5"/>
    <s v="Sí"/>
    <n v="4"/>
    <n v="5"/>
    <s v="Twitter|Facebook|Instagram|LinkedIn"/>
    <m/>
    <m/>
    <m/>
    <m/>
    <m/>
    <m/>
    <m/>
    <s v="Sí"/>
    <s v="No"/>
    <m/>
    <n v="4"/>
    <n v="4"/>
    <s v="4, satisfecho"/>
    <s v="Mejorado"/>
    <m/>
  </r>
  <r>
    <m/>
    <m/>
    <s v="Ciencias de la Salud"/>
    <d v="2020-05-19T13:10:00"/>
    <s v="Grado y doble grado"/>
    <x v="4"/>
    <s v="Frecuentemente (1 o 2 veces por semana)"/>
    <s v="Frecuentemente (1 o 2 veces por semana)"/>
    <s v="Creo que voy a acudir con menos frecuencia a la biblioteca y usaré más la biblioteca virtual|Tengo que ir necesariamente para consultar los documentos que están ubicados en la biblioteca"/>
    <x v="4"/>
    <s v="F. Enfermería, Fisioterapia y Podología"/>
    <s v="F. Psicología"/>
    <m/>
    <m/>
    <m/>
    <m/>
    <m/>
    <m/>
    <s v="Sí"/>
    <s v="Sí"/>
    <n v="5"/>
    <n v="5"/>
    <n v="5"/>
    <n v="1"/>
    <n v="4"/>
    <n v="4"/>
    <n v="4"/>
    <n v="2"/>
    <n v="3"/>
    <n v="4"/>
    <m/>
    <n v="4"/>
    <n v="4"/>
    <n v="4"/>
    <n v="3"/>
    <n v="4"/>
    <s v="Sí"/>
    <n v="4"/>
    <n v="3"/>
    <s v="Twitter|Instagram"/>
    <m/>
    <m/>
    <m/>
    <m/>
    <m/>
    <m/>
    <m/>
    <s v="No"/>
    <s v="No"/>
    <m/>
    <n v="4"/>
    <n v="4"/>
    <s v="4, satisfecho"/>
    <s v="Mejorado"/>
    <m/>
  </r>
  <r>
    <m/>
    <m/>
    <s v="Ciencias Experimentales"/>
    <d v="2020-05-19T13:10:00"/>
    <s v="Grado y doble grado"/>
    <x v="19"/>
    <s v="Frecuentemente (1 o 2 veces por semana)"/>
    <s v="Nunca"/>
    <s v="Creo que voy a acudir con menos frecuencia a la biblioteca y usaré más la biblioteca virtual"/>
    <x v="19"/>
    <s v="Biblioteca Maria Zambrano (Filología / Derecho)"/>
    <s v="F. Ciencias Matemáticas"/>
    <m/>
    <m/>
    <m/>
    <m/>
    <m/>
    <m/>
    <s v="No"/>
    <s v="No"/>
    <n v="5"/>
    <n v="2"/>
    <n v="2"/>
    <n v="4"/>
    <n v="5"/>
    <n v="5"/>
    <n v="5"/>
    <n v="2"/>
    <n v="4"/>
    <n v="4"/>
    <m/>
    <n v="3"/>
    <n v="3"/>
    <n v="3"/>
    <n v="3"/>
    <n v="4"/>
    <s v="No"/>
    <n v="3"/>
    <n v="3"/>
    <s v="Youtube|Instagram"/>
    <m/>
    <m/>
    <m/>
    <m/>
    <m/>
    <m/>
    <m/>
    <s v="No"/>
    <s v="No"/>
    <m/>
    <n v="3"/>
    <n v="3"/>
    <s v="4, satisfecho"/>
    <s v="Mejorado"/>
    <m/>
  </r>
  <r>
    <m/>
    <m/>
    <s v="Ciencias Sociales"/>
    <d v="2020-05-19T13:10:00"/>
    <s v="Grado y doble grado"/>
    <x v="10"/>
    <s v="Frecuentemente (1 o 2 veces por semana)"/>
    <s v="De vez en cuando (1 o 2 veces al mes)"/>
    <s v="Seguiré usando los servicios de la biblioteca con la misma frecuencia que expuse en la pregunta anterior"/>
    <x v="8"/>
    <s v="F. Filosofía"/>
    <s v="F. Geografía e Historia"/>
    <m/>
    <m/>
    <m/>
    <m/>
    <m/>
    <m/>
    <s v="Sí"/>
    <s v="Sí"/>
    <n v="4"/>
    <n v="2"/>
    <n v="2"/>
    <n v="3"/>
    <n v="2"/>
    <n v="3"/>
    <n v="5"/>
    <n v="2"/>
    <n v="3"/>
    <n v="3"/>
    <m/>
    <n v="3"/>
    <n v="3"/>
    <n v="3"/>
    <n v="3"/>
    <n v="3"/>
    <s v="No"/>
    <n v="3"/>
    <n v="3"/>
    <s v="Facebook|Instagram"/>
    <m/>
    <m/>
    <m/>
    <m/>
    <m/>
    <m/>
    <m/>
    <s v="No"/>
    <s v="No"/>
    <m/>
    <n v="4"/>
    <n v="4"/>
    <s v="4, satisfecho"/>
    <s v="Mejorado"/>
    <m/>
  </r>
  <r>
    <m/>
    <m/>
    <s v="Ciencias Sociales"/>
    <d v="2020-05-19T13:09:00"/>
    <s v="Grado y doble grado"/>
    <x v="11"/>
    <s v="Frecuentemente (1 o 2 veces por semana)"/>
    <s v="De vez en cuando (1 o 2 veces al mes)"/>
    <s v="Creo que voy a acudir con menos frecuencia a la biblioteca y usaré más la biblioteca virtual"/>
    <x v="13"/>
    <m/>
    <m/>
    <m/>
    <m/>
    <m/>
    <m/>
    <m/>
    <m/>
    <s v="No"/>
    <s v="No"/>
    <n v="1"/>
    <n v="2"/>
    <n v="4"/>
    <n v="5"/>
    <n v="2"/>
    <n v="5"/>
    <n v="5"/>
    <n v="5"/>
    <n v="3"/>
    <n v="4"/>
    <m/>
    <n v="4"/>
    <n v="5"/>
    <n v="4"/>
    <n v="3"/>
    <n v="4"/>
    <s v="No"/>
    <n v="4"/>
    <m/>
    <m/>
    <m/>
    <m/>
    <m/>
    <m/>
    <m/>
    <m/>
    <m/>
    <s v="No"/>
    <s v="No"/>
    <m/>
    <n v="5"/>
    <n v="5"/>
    <s v="4, satisfecho"/>
    <m/>
    <m/>
  </r>
  <r>
    <m/>
    <m/>
    <s v="Ciencias de la Salud"/>
    <d v="2020-05-19T13:09:00"/>
    <s v="Grado y doble grado"/>
    <x v="4"/>
    <s v="De vez en cuando (1 o 2 veces al mes)"/>
    <s v="De vez en cuando (1 o 2 veces al mes)"/>
    <s v="Seguiré usando los servicios de la biblioteca con la misma frecuencia que expuse en la pregunta anterior"/>
    <x v="4"/>
    <s v="F. Enfermería, Fisioterapia y Podología"/>
    <s v="Biblioteca Maria Zambrano (Filología / Derecho)"/>
    <m/>
    <m/>
    <m/>
    <m/>
    <m/>
    <m/>
    <s v="No"/>
    <s v="Sí"/>
    <n v="2"/>
    <n v="1"/>
    <n v="2"/>
    <n v="3"/>
    <n v="5"/>
    <n v="4"/>
    <n v="5"/>
    <n v="1"/>
    <n v="3"/>
    <n v="3"/>
    <m/>
    <n v="4"/>
    <n v="4"/>
    <n v="3"/>
    <n v="3"/>
    <n v="4"/>
    <s v="No"/>
    <n v="3"/>
    <n v="2"/>
    <s v="Twitter"/>
    <m/>
    <m/>
    <m/>
    <m/>
    <m/>
    <m/>
    <m/>
    <s v="No"/>
    <s v="No"/>
    <m/>
    <n v="4"/>
    <n v="5"/>
    <s v="3, normal"/>
    <s v="Mejorado"/>
    <m/>
  </r>
  <r>
    <m/>
    <m/>
    <s v="Ciencias Experimentales"/>
    <d v="2020-05-19T13:09:00"/>
    <s v="Grado y doble grado"/>
    <x v="16"/>
    <s v="De vez en cuando (1 o 2 veces al mes)"/>
    <s v="De vez en cuando (1 o 2 veces al mes)"/>
    <s v="Seguiré usando los servicios de la biblioteca con la misma frecuencia que expuse en la pregunta anterior"/>
    <x v="17"/>
    <s v="F. Ciencias Matemáticas"/>
    <s v="F. Ciencias Físicas"/>
    <m/>
    <m/>
    <m/>
    <m/>
    <m/>
    <m/>
    <s v="No"/>
    <s v="No"/>
    <n v="1"/>
    <n v="2"/>
    <n v="1"/>
    <n v="2"/>
    <n v="5"/>
    <n v="4"/>
    <n v="5"/>
    <n v="1"/>
    <n v="5"/>
    <n v="5"/>
    <m/>
    <n v="4"/>
    <n v="5"/>
    <n v="4"/>
    <n v="4"/>
    <n v="5"/>
    <s v="No"/>
    <n v="5"/>
    <n v="4"/>
    <s v="Instagram"/>
    <m/>
    <m/>
    <m/>
    <m/>
    <m/>
    <m/>
    <m/>
    <s v="No"/>
    <s v="No"/>
    <m/>
    <n v="5"/>
    <n v="5"/>
    <s v="4, satisfecho"/>
    <s v="Mejorado"/>
    <m/>
  </r>
  <r>
    <m/>
    <m/>
    <s v="Humanidades"/>
    <d v="2020-05-19T13:09:00"/>
    <s v="Máster"/>
    <x v="2"/>
    <s v="Frecuentemente (1 o 2 veces por semana)"/>
    <s v="De vez en cuando (1 o 2 veces al mes)"/>
    <s v="Seguiré usando los servicios de la biblioteca con la misma frecuencia que expuse en la pregunta anterior"/>
    <x v="2"/>
    <s v="F. Educación - Centro de Formación del Profesorado"/>
    <s v="F. Educación - Centro de Formación del Profesorado"/>
    <m/>
    <m/>
    <m/>
    <m/>
    <m/>
    <m/>
    <s v="No"/>
    <s v="Sí"/>
    <n v="4"/>
    <n v="3"/>
    <n v="4"/>
    <n v="2"/>
    <n v="4"/>
    <n v="4"/>
    <n v="4"/>
    <n v="1"/>
    <n v="4"/>
    <n v="3"/>
    <m/>
    <n v="4"/>
    <n v="4"/>
    <n v="3"/>
    <n v="4"/>
    <n v="3"/>
    <s v="Sí"/>
    <n v="4"/>
    <n v="2"/>
    <s v="Twitter|Facebook"/>
    <m/>
    <m/>
    <m/>
    <m/>
    <m/>
    <m/>
    <m/>
    <s v="Sí"/>
    <s v="Sí"/>
    <s v="Normal"/>
    <n v="4"/>
    <n v="5"/>
    <s v="4, satisfecho"/>
    <s v="Mejorado"/>
    <m/>
  </r>
  <r>
    <m/>
    <m/>
    <s v="Humanidades"/>
    <d v="2020-05-19T13:09:00"/>
    <s v="Grado y doble grado"/>
    <x v="2"/>
    <s v="Solo en época de exámenes"/>
    <s v="De vez en cuando (1 o 2 veces al mes)"/>
    <s v="Seguiré usando los servicios de la biblioteca con la misma frecuencia que expuse en la pregunta anterior"/>
    <x v="2"/>
    <s v="Biblioteca Maria Zambrano (Filología / Derecho)"/>
    <m/>
    <s v="Miguel Hernandez y Gerardo Diego"/>
    <m/>
    <m/>
    <m/>
    <m/>
    <m/>
    <s v="Sí"/>
    <s v="Sí"/>
    <n v="3"/>
    <n v="1"/>
    <n v="2"/>
    <n v="2"/>
    <n v="4"/>
    <n v="5"/>
    <n v="3"/>
    <n v="3"/>
    <n v="1"/>
    <n v="4"/>
    <m/>
    <n v="3"/>
    <n v="4"/>
    <n v="2"/>
    <n v="3"/>
    <n v="2"/>
    <s v="No"/>
    <n v="3"/>
    <n v="1"/>
    <s v="Twitter|Youtube|Instagram|WhatsApp"/>
    <m/>
    <m/>
    <m/>
    <m/>
    <m/>
    <m/>
    <m/>
    <s v="No"/>
    <s v="No"/>
    <m/>
    <n v="5"/>
    <n v="5"/>
    <s v="4, satisfecho"/>
    <s v="Igual"/>
    <m/>
  </r>
  <r>
    <m/>
    <m/>
    <s v="Ciencias Sociales"/>
    <d v="2020-05-19T13:09:00"/>
    <s v="Grado y doble grado"/>
    <x v="2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25"/>
    <s v="F. Ciencias Políticas y Sociología"/>
    <s v="Biblioteca Maria Zambrano (Filología / Derecho)"/>
    <m/>
    <m/>
    <m/>
    <m/>
    <m/>
    <m/>
    <s v="No"/>
    <s v="Sí"/>
    <n v="3"/>
    <n v="3"/>
    <n v="5"/>
    <n v="5"/>
    <n v="5"/>
    <n v="4"/>
    <n v="5"/>
    <n v="5"/>
    <n v="4"/>
    <n v="4"/>
    <m/>
    <n v="5"/>
    <n v="5"/>
    <n v="5"/>
    <n v="4"/>
    <n v="5"/>
    <s v="Sí"/>
    <n v="5"/>
    <n v="5"/>
    <s v="Youtube|Instagram"/>
    <m/>
    <m/>
    <m/>
    <m/>
    <m/>
    <m/>
    <m/>
    <s v="Sí"/>
    <s v="No"/>
    <m/>
    <n v="5"/>
    <n v="5"/>
    <s v="5, muy satisfecho"/>
    <s v="Mejorado mucho"/>
    <m/>
  </r>
  <r>
    <m/>
    <m/>
    <s v="Humanidades"/>
    <d v="2020-05-19T13:09: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8"/>
    <s v="F. Filología (Clásicas o General)"/>
    <m/>
    <m/>
    <m/>
    <m/>
    <m/>
    <m/>
    <m/>
    <s v="Sí"/>
    <s v="Sí"/>
    <n v="4"/>
    <n v="1"/>
    <n v="1"/>
    <n v="3"/>
    <n v="1"/>
    <n v="5"/>
    <n v="5"/>
    <n v="2"/>
    <n v="2"/>
    <n v="3"/>
    <m/>
    <n v="3"/>
    <n v="3"/>
    <n v="4"/>
    <n v="3"/>
    <n v="4"/>
    <s v="No"/>
    <n v="3"/>
    <n v="3"/>
    <s v="Twitter|Facebook|Instagram"/>
    <m/>
    <m/>
    <m/>
    <m/>
    <m/>
    <m/>
    <m/>
    <s v="No"/>
    <s v="No"/>
    <m/>
    <n v="4"/>
    <n v="4"/>
    <s v="5, muy satisfecho"/>
    <s v="Igual"/>
    <m/>
  </r>
  <r>
    <m/>
    <m/>
    <s v="Ciencias de la Salud"/>
    <d v="2020-05-19T13:09:00"/>
    <s v="Máster"/>
    <x v="12"/>
    <s v="Frecuentemente (1 o 2 veces por semana)"/>
    <s v="Frecuentemente (1 o 2 veces por semana)"/>
    <s v="Seguiré usando los servicios de la biblioteca con la misma frecuencia que expuse en la pregunta anterior"/>
    <x v="15"/>
    <m/>
    <m/>
    <m/>
    <m/>
    <m/>
    <m/>
    <m/>
    <m/>
    <s v="Sí"/>
    <s v="Sí"/>
    <n v="5"/>
    <n v="1"/>
    <n v="5"/>
    <n v="5"/>
    <n v="5"/>
    <n v="1"/>
    <n v="5"/>
    <n v="1"/>
    <n v="5"/>
    <n v="5"/>
    <m/>
    <n v="4"/>
    <n v="5"/>
    <n v="5"/>
    <n v="5"/>
    <n v="5"/>
    <s v="No"/>
    <n v="4"/>
    <n v="4"/>
    <s v="Facebook|Instagram|LinkedIn"/>
    <m/>
    <m/>
    <m/>
    <m/>
    <m/>
    <m/>
    <m/>
    <s v="Sí"/>
    <s v="Sí"/>
    <s v="Muy útil"/>
    <n v="5"/>
    <n v="5"/>
    <s v="5, muy satisfecho"/>
    <s v="Mejorado"/>
    <m/>
  </r>
  <r>
    <m/>
    <m/>
    <s v="Ciencias Sociales"/>
    <d v="2020-05-19T13:09:00"/>
    <s v="Grado y doble grado"/>
    <x v="10"/>
    <s v="Frecuentemente (1 o 2 veces por semana)"/>
    <s v="Frecuentemente (1 o 2 veces por semana)"/>
    <s v="Procuraré buscar la información que necesito fuera de la biblioteca"/>
    <x v="10"/>
    <s v="F. Geografía e Historia"/>
    <s v="F. Filosofía"/>
    <m/>
    <m/>
    <m/>
    <m/>
    <m/>
    <m/>
    <s v="No"/>
    <s v="Sí"/>
    <n v="2"/>
    <n v="1"/>
    <n v="1"/>
    <n v="5"/>
    <n v="3"/>
    <n v="5"/>
    <n v="2"/>
    <n v="3"/>
    <n v="1"/>
    <n v="2"/>
    <m/>
    <n v="1"/>
    <n v="2"/>
    <n v="1"/>
    <n v="1"/>
    <n v="3"/>
    <s v="Sí"/>
    <n v="1"/>
    <n v="1"/>
    <s v="Youtube|Instagram"/>
    <m/>
    <m/>
    <m/>
    <m/>
    <m/>
    <m/>
    <m/>
    <s v="No"/>
    <s v="Sí"/>
    <s v="Poco útil"/>
    <n v="2"/>
    <n v="3"/>
    <s v="1, muy insatisfecho"/>
    <s v="Empeorado"/>
    <m/>
  </r>
  <r>
    <m/>
    <m/>
    <s v="Ciencias Sociales"/>
    <d v="2020-05-19T13:09:00"/>
    <s v="Grado y doble grado"/>
    <x v="13"/>
    <s v="Solo en época de exámenes"/>
    <s v="Nunca"/>
    <s v="Seguiré usando los servicios de la biblioteca con la misma frecuencia que expuse en la pregunta anterior"/>
    <x v="24"/>
    <m/>
    <m/>
    <m/>
    <m/>
    <m/>
    <m/>
    <m/>
    <m/>
    <s v="No"/>
    <s v="No"/>
    <n v="1"/>
    <n v="1"/>
    <n v="1"/>
    <n v="1"/>
    <n v="5"/>
    <n v="5"/>
    <n v="5"/>
    <n v="1"/>
    <n v="2"/>
    <n v="3"/>
    <m/>
    <n v="3"/>
    <n v="4"/>
    <n v="3"/>
    <n v="3"/>
    <n v="3"/>
    <s v="No"/>
    <n v="3"/>
    <n v="3"/>
    <s v="Twitter|Youtube|Instagram"/>
    <m/>
    <m/>
    <m/>
    <m/>
    <m/>
    <m/>
    <m/>
    <s v="No"/>
    <s v="No"/>
    <m/>
    <n v="3"/>
    <n v="4"/>
    <s v="3, normal"/>
    <s v="Igual"/>
    <m/>
  </r>
  <r>
    <m/>
    <m/>
    <s v="Ciencias Sociales"/>
    <d v="2020-05-19T13:08:00"/>
    <s v="Grado y doble grado"/>
    <x v="1"/>
    <s v="De vez en cuando (1 o 2 veces al mes)"/>
    <s v="De vez en cuando (1 o 2 veces al mes)"/>
    <s v="Seguiré usando los servicios de la biblioteca con la misma frecuencia que expuse en la pregunta anterior"/>
    <x v="9"/>
    <s v="F. Psicología"/>
    <s v="Biblioteca Maria Zambrano (Filología / Derecho)"/>
    <m/>
    <m/>
    <m/>
    <m/>
    <m/>
    <m/>
    <s v="Sí"/>
    <s v="Sí"/>
    <n v="2"/>
    <n v="1"/>
    <n v="1"/>
    <n v="4"/>
    <n v="4"/>
    <n v="5"/>
    <n v="4"/>
    <n v="4"/>
    <n v="3"/>
    <n v="4"/>
    <m/>
    <n v="3"/>
    <n v="5"/>
    <n v="5"/>
    <n v="3"/>
    <n v="3"/>
    <s v="No"/>
    <n v="4"/>
    <n v="4"/>
    <s v="Twitter|Youtube|Instagram"/>
    <m/>
    <m/>
    <m/>
    <m/>
    <m/>
    <m/>
    <m/>
    <s v="No"/>
    <s v="No"/>
    <m/>
    <n v="4"/>
    <n v="4"/>
    <s v="3, normal"/>
    <s v="Igual"/>
    <m/>
  </r>
  <r>
    <m/>
    <m/>
    <s v="Ciencias Experimentales"/>
    <d v="2020-05-19T13:08:00"/>
    <s v="Grado y doble grado"/>
    <x v="16"/>
    <s v="Frecuentemente (1 o 2 veces por semana)"/>
    <s v="Nunca"/>
    <s v="Seguiré usando los servicios de la biblioteca con la misma frecuencia que expuse en la pregunta anterior"/>
    <x v="17"/>
    <s v="F. Ciencias Biológicas"/>
    <s v="Biblioteca Maria Zambrano (Filología / Derecho)"/>
    <m/>
    <m/>
    <m/>
    <m/>
    <m/>
    <m/>
    <s v="Sí"/>
    <s v="Sí"/>
    <n v="4"/>
    <n v="4"/>
    <n v="2"/>
    <n v="1"/>
    <n v="5"/>
    <n v="5"/>
    <n v="5"/>
    <n v="4"/>
    <n v="5"/>
    <n v="5"/>
    <m/>
    <n v="4"/>
    <n v="5"/>
    <n v="5"/>
    <n v="3"/>
    <n v="4"/>
    <s v="No"/>
    <m/>
    <n v="4"/>
    <s v="Youtube|Instagram"/>
    <m/>
    <m/>
    <m/>
    <m/>
    <m/>
    <m/>
    <m/>
    <s v="No"/>
    <s v="No"/>
    <m/>
    <n v="5"/>
    <n v="5"/>
    <s v="5, muy satisfecho"/>
    <s v="Mejorado mucho"/>
    <m/>
  </r>
  <r>
    <m/>
    <m/>
    <s v="Humanidades"/>
    <d v="2020-05-19T13:08:00"/>
    <s v="Grado y doble grado"/>
    <x v="2"/>
    <s v="De vez en cuando (1 o 2 veces al mes)"/>
    <s v="Nunca"/>
    <s v="Seguiré usando los servicios de la biblioteca con la misma frecuencia que expuse en la pregunta anterior"/>
    <x v="2"/>
    <s v="Biblioteca Maria Zambrano (Filología / Derecho)"/>
    <m/>
    <s v="Biblioteca Vázquez Montalván"/>
    <m/>
    <m/>
    <m/>
    <m/>
    <m/>
    <s v="No"/>
    <s v="Sí"/>
    <n v="4"/>
    <n v="4"/>
    <n v="5"/>
    <n v="5"/>
    <n v="5"/>
    <n v="3"/>
    <n v="4"/>
    <n v="3"/>
    <n v="3"/>
    <n v="4"/>
    <m/>
    <n v="3"/>
    <n v="3"/>
    <n v="4"/>
    <n v="3"/>
    <n v="4"/>
    <s v="No"/>
    <n v="4"/>
    <n v="4"/>
    <s v="Youtube|Instagram"/>
    <m/>
    <m/>
    <m/>
    <m/>
    <m/>
    <m/>
    <m/>
    <s v="Sí"/>
    <s v="No"/>
    <m/>
    <n v="4"/>
    <n v="4"/>
    <s v="4, satisfecho"/>
    <s v="Mejorado"/>
    <s v="Ampliar la oferta de libros en formato electrónico."/>
  </r>
  <r>
    <m/>
    <m/>
    <s v="Ciencias Sociales"/>
    <d v="2020-05-19T13:08:00"/>
    <s v="Grado y doble grado"/>
    <x v="11"/>
    <s v="Solo en época de exámenes"/>
    <s v="Nunca"/>
    <s v="Seguiré usando los servicios de la biblioteca con la misma frecuencia que expuse en la pregunta anterior"/>
    <x v="13"/>
    <s v="Biblioteca Maria Zambrano (Filología / Derecho)"/>
    <m/>
    <s v="Biblioteca Municipal de Móstoles"/>
    <m/>
    <m/>
    <m/>
    <m/>
    <m/>
    <s v="Sí"/>
    <s v="Sí"/>
    <n v="3"/>
    <n v="1"/>
    <n v="1"/>
    <n v="5"/>
    <n v="5"/>
    <n v="4"/>
    <n v="5"/>
    <n v="1"/>
    <n v="3"/>
    <n v="3"/>
    <m/>
    <n v="3"/>
    <n v="3"/>
    <n v="3"/>
    <n v="3"/>
    <n v="3"/>
    <s v="No"/>
    <n v="3"/>
    <n v="3"/>
    <s v="Twitter|Instagram"/>
    <m/>
    <m/>
    <m/>
    <m/>
    <m/>
    <m/>
    <m/>
    <s v="No"/>
    <s v="No"/>
    <m/>
    <n v="3"/>
    <n v="3"/>
    <s v="4, satisfecho"/>
    <s v="Igual"/>
    <m/>
  </r>
  <r>
    <m/>
    <m/>
    <s v="Humanidades"/>
    <d v="2020-05-19T13:08:00"/>
    <s v="Grado y doble grado"/>
    <x v="3"/>
    <s v="De vez en cuando (1 o 2 veces al mes)"/>
    <s v="De vez en cuando (1 o 2 veces al mes)"/>
    <s v="Seguiré usando los servicios de la biblioteca con la misma frecuencia que expuse en la pregunta anterior"/>
    <x v="3"/>
    <m/>
    <m/>
    <s v="Las bibliotecas del pueblo en el que resido (Móstoles)"/>
    <m/>
    <m/>
    <m/>
    <m/>
    <m/>
    <s v="Sí"/>
    <s v="No"/>
    <n v="2"/>
    <n v="1"/>
    <n v="2"/>
    <n v="3"/>
    <n v="5"/>
    <n v="5"/>
    <n v="5"/>
    <n v="2"/>
    <n v="3"/>
    <m/>
    <m/>
    <n v="4"/>
    <n v="5"/>
    <n v="4"/>
    <n v="3"/>
    <n v="4"/>
    <s v="No"/>
    <n v="4"/>
    <n v="3"/>
    <s v="Instagram"/>
    <m/>
    <m/>
    <m/>
    <m/>
    <m/>
    <m/>
    <m/>
    <s v="No"/>
    <s v="No"/>
    <m/>
    <n v="5"/>
    <n v="5"/>
    <s v="4, satisfecho"/>
    <s v="Mejorado"/>
    <m/>
  </r>
  <r>
    <m/>
    <m/>
    <s v="Ciencias Sociales"/>
    <d v="2020-05-19T13:08:00"/>
    <s v="Grado y doble grado"/>
    <x v="17"/>
    <s v="De vez en cuando (1 o 2 veces al mes)"/>
    <s v="De vez en cuando (1 o 2 veces al mes)"/>
    <s v="Seguiré usando los servicios de la biblioteca con la misma frecuencia que expuse en la pregunta anterior"/>
    <x v="27"/>
    <s v="F. Filología (Clásicas o General)"/>
    <s v="Biblioteca Maria Zambrano (Filología / Derecho)"/>
    <m/>
    <m/>
    <m/>
    <m/>
    <m/>
    <m/>
    <s v="Sí"/>
    <s v="Sí"/>
    <n v="3"/>
    <n v="3"/>
    <n v="3"/>
    <n v="5"/>
    <n v="5"/>
    <n v="4"/>
    <n v="5"/>
    <n v="4"/>
    <n v="4"/>
    <n v="5"/>
    <m/>
    <n v="3"/>
    <n v="4"/>
    <n v="3"/>
    <n v="3"/>
    <n v="5"/>
    <s v="Sí"/>
    <n v="4"/>
    <n v="3"/>
    <s v="Facebook|Youtube|Instagram"/>
    <m/>
    <m/>
    <m/>
    <m/>
    <m/>
    <m/>
    <m/>
    <s v="Sí"/>
    <s v="No"/>
    <m/>
    <n v="3"/>
    <n v="3"/>
    <s v="4, satisfecho"/>
    <s v="Mejorado"/>
    <m/>
  </r>
  <r>
    <m/>
    <m/>
    <s v="Ciencias Experimentales"/>
    <d v="2020-05-19T13:08:00"/>
    <s v="Grado y doble grado"/>
    <x v="26"/>
    <s v="Frecuentemente (1 o 2 veces por semana)"/>
    <s v="De vez en cuando (1 o 2 veces al mes)"/>
    <s v="Seguiré usando los servicios de la biblioteca con la misma frecuencia que expuse en la pregunta anterior"/>
    <x v="26"/>
    <m/>
    <m/>
    <m/>
    <m/>
    <m/>
    <m/>
    <m/>
    <m/>
    <s v="Sí"/>
    <s v="Sí"/>
    <n v="4"/>
    <n v="1"/>
    <n v="3"/>
    <n v="1"/>
    <n v="5"/>
    <n v="2"/>
    <n v="4"/>
    <n v="1"/>
    <n v="4"/>
    <n v="5"/>
    <m/>
    <n v="5"/>
    <n v="5"/>
    <n v="5"/>
    <n v="3"/>
    <n v="5"/>
    <s v="No"/>
    <n v="5"/>
    <n v="3"/>
    <s v="Twitter|Youtube"/>
    <m/>
    <m/>
    <m/>
    <m/>
    <m/>
    <m/>
    <m/>
    <s v="Sí"/>
    <s v="Sí"/>
    <s v="Útil"/>
    <n v="5"/>
    <n v="5"/>
    <s v="5, muy satisfecho"/>
    <m/>
    <m/>
  </r>
  <r>
    <m/>
    <m/>
    <s v="Humanidades"/>
    <d v="2020-05-19T13:08:00"/>
    <s v="Doctorado"/>
    <x v="6"/>
    <s v="De vez en cuando (1 o 2 veces al mes)"/>
    <s v="Frecuentemente (1 o 2 veces por semana)"/>
    <s v="Creo que voy a acudir con menos frecuencia a la biblioteca y usaré más la biblioteca virtual"/>
    <x v="7"/>
    <s v="F. Ciencias de la Información"/>
    <s v="F. Bellas Artes"/>
    <m/>
    <m/>
    <m/>
    <m/>
    <m/>
    <m/>
    <s v="No"/>
    <s v="No"/>
    <n v="2"/>
    <n v="3"/>
    <n v="3"/>
    <n v="3"/>
    <n v="1"/>
    <n v="3"/>
    <n v="1"/>
    <n v="3"/>
    <n v="4"/>
    <n v="4"/>
    <m/>
    <n v="4"/>
    <n v="5"/>
    <n v="5"/>
    <n v="5"/>
    <n v="5"/>
    <s v="Sí"/>
    <n v="5"/>
    <n v="1"/>
    <s v="No uso ninguna red social"/>
    <m/>
    <m/>
    <m/>
    <m/>
    <m/>
    <m/>
    <m/>
    <s v="Sí"/>
    <s v="No"/>
    <m/>
    <n v="5"/>
    <n v="5"/>
    <s v="4, satisfecho"/>
    <s v="Mejorado"/>
    <m/>
  </r>
  <r>
    <m/>
    <m/>
    <s v="Humanidades"/>
    <d v="2020-05-19T13:08:00"/>
    <s v="Grado y doble grado"/>
    <x v="6"/>
    <s v="Muy frecuentemente (3 o más veces por semana)"/>
    <s v="Nunca"/>
    <s v="Seguiré usando los servicios de la biblioteca con la misma frecuencia que expuse en la pregunta anterior"/>
    <x v="8"/>
    <s v="F. Geografía e Historia"/>
    <s v="F. Filología (Clásicas o General)"/>
    <m/>
    <m/>
    <m/>
    <m/>
    <m/>
    <m/>
    <s v="No"/>
    <s v="No"/>
    <n v="1"/>
    <n v="1"/>
    <n v="1"/>
    <n v="1"/>
    <n v="5"/>
    <n v="5"/>
    <n v="1"/>
    <n v="2"/>
    <n v="2"/>
    <n v="3"/>
    <m/>
    <n v="4"/>
    <n v="4"/>
    <n v="4"/>
    <n v="3"/>
    <n v="3"/>
    <s v="No"/>
    <n v="3"/>
    <n v="3"/>
    <s v="Youtube|Instagram"/>
    <m/>
    <m/>
    <m/>
    <m/>
    <m/>
    <m/>
    <m/>
    <s v="No"/>
    <s v="No"/>
    <m/>
    <n v="3"/>
    <n v="4"/>
    <s v="4, satisfecho"/>
    <s v="Igual"/>
    <m/>
  </r>
  <r>
    <m/>
    <m/>
    <s v="Ciencias Sociales"/>
    <d v="2020-05-19T13:08:00"/>
    <s v="Grado y doble grado"/>
    <x v="1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16"/>
    <s v="Biblioteca Maria Zambrano (Filología / Derecho)"/>
    <m/>
    <m/>
    <m/>
    <m/>
    <m/>
    <m/>
    <m/>
    <s v="Sí"/>
    <s v="Sí"/>
    <n v="4"/>
    <n v="3"/>
    <n v="2"/>
    <n v="4"/>
    <n v="3"/>
    <n v="5"/>
    <n v="5"/>
    <n v="4"/>
    <n v="5"/>
    <n v="5"/>
    <m/>
    <n v="5"/>
    <n v="5"/>
    <n v="4"/>
    <n v="3"/>
    <n v="4"/>
    <s v="Sí"/>
    <n v="5"/>
    <n v="3"/>
    <s v="Twitter|Youtube|Instagram"/>
    <m/>
    <m/>
    <m/>
    <m/>
    <m/>
    <m/>
    <m/>
    <s v="No"/>
    <s v="No"/>
    <m/>
    <n v="5"/>
    <n v="5"/>
    <s v="4, satisfecho"/>
    <s v="Mejorado"/>
    <m/>
  </r>
  <r>
    <m/>
    <m/>
    <s v="Humanidades"/>
    <d v="2020-05-19T13:08:00"/>
    <s v="Grado y doble grado"/>
    <x v="2"/>
    <s v="De vez en cuando (1 o 2 veces al mes)"/>
    <s v="De vez en cuando (1 o 2 veces al mes)"/>
    <s v="Seguiré usando los servicios de la biblioteca con la misma frecuencia que expuse en la pregunta anterior"/>
    <x v="2"/>
    <s v="F. Psicología"/>
    <s v="F. Trabajo Social"/>
    <m/>
    <m/>
    <m/>
    <m/>
    <m/>
    <m/>
    <s v="No"/>
    <s v="Sí"/>
    <n v="4"/>
    <n v="2"/>
    <n v="2"/>
    <n v="2"/>
    <n v="5"/>
    <n v="3"/>
    <n v="4"/>
    <n v="3"/>
    <n v="4"/>
    <n v="4"/>
    <m/>
    <n v="4"/>
    <n v="4"/>
    <n v="4"/>
    <n v="4"/>
    <n v="4"/>
    <s v="Sí"/>
    <n v="4"/>
    <n v="3"/>
    <s v="No uso ninguna red social"/>
    <m/>
    <m/>
    <m/>
    <m/>
    <m/>
    <m/>
    <m/>
    <s v="Sí"/>
    <s v="No"/>
    <m/>
    <n v="4"/>
    <n v="4"/>
    <s v="4, satisfecho"/>
    <s v="Mejorado"/>
    <m/>
  </r>
  <r>
    <m/>
    <m/>
    <s v="Humanidades"/>
    <d v="2020-05-19T13:08:00"/>
    <s v="Doctorado"/>
    <x v="2"/>
    <s v="Frecuentemente (1 o 2 veces por semana)"/>
    <s v="Muy frecuentemente (3 o más veces por semana)"/>
    <s v="Seguiré usando los servicios de la biblioteca con la misma frecuencia que expuse en la pregunta anterior"/>
    <x v="4"/>
    <s v="Biblioteca Maria Zambrano (Filología / Derecho)"/>
    <s v="F. Educación - Centro de Formación del Profesorado"/>
    <m/>
    <m/>
    <m/>
    <m/>
    <m/>
    <m/>
    <s v="No"/>
    <s v="Sí"/>
    <n v="3"/>
    <n v="4"/>
    <n v="4"/>
    <n v="3"/>
    <n v="1"/>
    <n v="3"/>
    <n v="1"/>
    <n v="1"/>
    <n v="3"/>
    <n v="3"/>
    <m/>
    <n v="2"/>
    <n v="4"/>
    <n v="2"/>
    <n v="3"/>
    <n v="2"/>
    <s v="Sí"/>
    <n v="3"/>
    <n v="1"/>
    <s v="Instagram"/>
    <m/>
    <m/>
    <m/>
    <m/>
    <m/>
    <m/>
    <m/>
    <s v="Sí"/>
    <s v="Sí"/>
    <s v="Normal"/>
    <n v="3"/>
    <n v="3"/>
    <s v="4, satisfecho"/>
    <s v="Igual"/>
    <s v="Más acceso a MANUALES electrónicos . La oferta de libros electrónicos suelen ser libros de carácter muy específico. Los libros &quot;gordos&quot; que vertebran las materias de manera general solo los encuentro en formato impreso y precisamente son los más incómodos de transportar."/>
  </r>
  <r>
    <m/>
    <m/>
    <s v="Ciencias Sociales"/>
    <d v="2020-05-19T13:08:00"/>
    <s v="Grado y doble grado"/>
    <x v="10"/>
    <s v="De vez en cuando (1 o 2 veces al mes)"/>
    <s v="Nunca"/>
    <s v="Seguiré usando los servicios de la biblioteca con la misma frecuencia que expuse en la pregunta anterior"/>
    <x v="8"/>
    <s v="F. Derecho (Departamentos,Criminología)"/>
    <m/>
    <m/>
    <m/>
    <m/>
    <m/>
    <m/>
    <m/>
    <s v="No"/>
    <s v="Sí"/>
    <n v="4"/>
    <n v="1"/>
    <n v="1"/>
    <n v="1"/>
    <n v="5"/>
    <n v="1"/>
    <n v="5"/>
    <n v="3"/>
    <n v="5"/>
    <n v="5"/>
    <m/>
    <n v="5"/>
    <n v="5"/>
    <n v="4"/>
    <n v="4"/>
    <n v="5"/>
    <s v="No"/>
    <n v="4"/>
    <n v="5"/>
    <s v="No uso ninguna red social"/>
    <m/>
    <m/>
    <m/>
    <m/>
    <m/>
    <m/>
    <m/>
    <s v="No"/>
    <s v="No"/>
    <m/>
    <n v="5"/>
    <n v="5"/>
    <s v="5, muy satisfecho"/>
    <s v="Mejorado"/>
    <m/>
  </r>
  <r>
    <m/>
    <m/>
    <s v="Humanidades"/>
    <d v="2020-05-19T13:07:00"/>
    <s v="Grado y doble grado"/>
    <x v="7"/>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x v="14"/>
    <s v="Biblioteca Histórica"/>
    <m/>
    <s v="BNE"/>
    <m/>
    <m/>
    <m/>
    <m/>
    <m/>
    <s v="Sí"/>
    <s v="Sí"/>
    <n v="3"/>
    <n v="2"/>
    <n v="3"/>
    <n v="1"/>
    <n v="4"/>
    <n v="5"/>
    <n v="3"/>
    <n v="2"/>
    <n v="5"/>
    <n v="4"/>
    <m/>
    <n v="5"/>
    <n v="5"/>
    <n v="4"/>
    <n v="4"/>
    <n v="4"/>
    <s v="Sí"/>
    <n v="4"/>
    <n v="5"/>
    <s v="Twitter|Facebook|Youtube|LinkedIn"/>
    <m/>
    <m/>
    <m/>
    <m/>
    <m/>
    <m/>
    <m/>
    <s v="Sí"/>
    <s v="No"/>
    <m/>
    <n v="5"/>
    <n v="5"/>
    <s v="5, muy satisfecho"/>
    <s v="Mejorado mucho"/>
    <m/>
  </r>
  <r>
    <m/>
    <m/>
    <s v="Ciencias Sociales"/>
    <d v="2020-05-19T13:07:00"/>
    <s v="Grado y doble grado"/>
    <x v="10"/>
    <s v="Muy frecuentemente (3 o más veces por semana)"/>
    <s v="De vez en cuando (1 o 2 veces al mes)"/>
    <s v="Tengo que ir necesariamente para consultar los documentos que están ubicados en la biblioteca|Espero ver mejoras en los fondos electronicos de la biblioteca para un uso en linea mayor"/>
    <x v="8"/>
    <m/>
    <m/>
    <m/>
    <m/>
    <m/>
    <m/>
    <m/>
    <m/>
    <s v="Sí"/>
    <s v="Sí"/>
    <n v="4"/>
    <n v="1"/>
    <n v="2"/>
    <n v="5"/>
    <n v="5"/>
    <n v="5"/>
    <n v="5"/>
    <n v="4"/>
    <n v="2"/>
    <n v="3"/>
    <m/>
    <n v="2"/>
    <n v="2"/>
    <n v="1"/>
    <n v="1"/>
    <n v="2"/>
    <s v="Sí"/>
    <n v="2"/>
    <n v="1"/>
    <s v="Instagram"/>
    <m/>
    <m/>
    <m/>
    <m/>
    <m/>
    <m/>
    <m/>
    <s v="No"/>
    <s v="Sí"/>
    <s v="Poco útil"/>
    <n v="4"/>
    <n v="4"/>
    <s v="2, insatisfecho"/>
    <s v="Igual"/>
    <s v="Falta de coherencia entre la busqueda y el resultado. Dificultad de acceso a los fondos ya sean propuos o de plataformas. Falta de fondos en red Falta de accesibilidad desde el Campus Virtual"/>
  </r>
  <r>
    <m/>
    <m/>
    <s v="Ciencias Sociales"/>
    <d v="2020-05-19T13:07:00"/>
    <s v="Grado y doble grado"/>
    <x v="13"/>
    <s v="De vez en cuando (1 o 2 veces al mes)"/>
    <s v="Solo en época de exámenes"/>
    <s v="Seguiré usando los servicios de la biblioteca con la misma frecuencia que expuse en la pregunta anterior"/>
    <x v="16"/>
    <s v="Biblioteca Maria Zambrano (Filología / Derecho)"/>
    <m/>
    <s v="La de la biblioteca municipal."/>
    <m/>
    <m/>
    <m/>
    <m/>
    <m/>
    <s v="No"/>
    <s v="Sí"/>
    <n v="2"/>
    <n v="1"/>
    <n v="1"/>
    <n v="1"/>
    <n v="2"/>
    <n v="4"/>
    <n v="4"/>
    <n v="1"/>
    <n v="5"/>
    <n v="5"/>
    <m/>
    <n v="4"/>
    <n v="5"/>
    <n v="5"/>
    <n v="5"/>
    <n v="5"/>
    <s v="Sí"/>
    <n v="5"/>
    <n v="5"/>
    <s v="Twitter|Youtube|Instagram|LinkedIn"/>
    <m/>
    <m/>
    <m/>
    <m/>
    <m/>
    <m/>
    <m/>
    <s v="No"/>
    <s v="No"/>
    <m/>
    <n v="5"/>
    <n v="5"/>
    <s v="4, satisfecho"/>
    <s v="Mejorado mucho"/>
    <s v="El taller que dan ocasionalmente en las clases de primer curso es tremendamente útil para nuevos alumnos, se debería impartir de manera generalizada."/>
  </r>
  <r>
    <m/>
    <m/>
    <s v="Humanidades"/>
    <d v="2020-05-19T13:07:00"/>
    <s v="Grado y doble grado"/>
    <x v="6"/>
    <s v="Frecuentemente (1 o 2 veces por semana)"/>
    <s v="Frecuentemente (1 o 2 veces por semana)"/>
    <s v="Tengo que ir necesariamente para consultar los documentos que están ubicados en la biblioteca"/>
    <x v="6"/>
    <s v="F. Filología (Clásicas o General)"/>
    <s v="Biblioteca Maria Zambrano (Filología / Derecho)"/>
    <s v="AECID"/>
    <m/>
    <m/>
    <m/>
    <m/>
    <m/>
    <s v="No"/>
    <s v="Sí"/>
    <n v="4"/>
    <n v="3"/>
    <n v="3"/>
    <n v="4"/>
    <n v="4"/>
    <n v="4"/>
    <n v="5"/>
    <n v="3"/>
    <n v="3"/>
    <n v="3"/>
    <m/>
    <n v="3"/>
    <n v="4"/>
    <n v="3"/>
    <n v="4"/>
    <n v="4"/>
    <s v="No"/>
    <n v="3"/>
    <n v="3"/>
    <s v="Facebook|Instagram"/>
    <m/>
    <m/>
    <m/>
    <m/>
    <m/>
    <m/>
    <m/>
    <s v="No"/>
    <m/>
    <m/>
    <n v="5"/>
    <n v="5"/>
    <s v="4, satisfecho"/>
    <s v="Mejorado"/>
    <m/>
  </r>
  <r>
    <m/>
    <m/>
    <s v="Humanidades"/>
    <d v="2020-05-19T13:07:00"/>
    <s v="Grado y doble grado"/>
    <x v="3"/>
    <s v="Frecuentemente (1 o 2 veces por semana)"/>
    <s v="Frecuentemente (1 o 2 veces por semana)"/>
    <s v="Seguiré usando los servicios de la biblioteca con la misma frecuencia que expuse en la pregunta anterior|Procuraré buscar la información que necesito fuera de la biblioteca"/>
    <x v="3"/>
    <m/>
    <m/>
    <m/>
    <m/>
    <m/>
    <m/>
    <m/>
    <m/>
    <s v="Sí"/>
    <s v="Sí"/>
    <n v="4"/>
    <n v="2"/>
    <n v="5"/>
    <n v="1"/>
    <n v="2"/>
    <n v="4"/>
    <n v="1"/>
    <n v="1"/>
    <n v="4"/>
    <n v="5"/>
    <m/>
    <n v="5"/>
    <n v="5"/>
    <n v="3"/>
    <m/>
    <n v="4"/>
    <s v="Sí"/>
    <n v="3"/>
    <m/>
    <s v="Youtube|Instagram|TikTok"/>
    <m/>
    <m/>
    <m/>
    <m/>
    <m/>
    <m/>
    <m/>
    <s v="No"/>
    <s v="No"/>
    <m/>
    <n v="5"/>
    <n v="4"/>
    <s v="4, satisfecho"/>
    <s v="Mejorado"/>
    <s v="Préstamos interbibliotecarios para el alumnado de grado."/>
  </r>
  <r>
    <m/>
    <m/>
    <s v="Ciencias Experimentales"/>
    <d v="2020-05-19T13:07:00"/>
    <s v="Grado y doble grado"/>
    <x v="16"/>
    <s v="Frecuentemente (1 o 2 veces por semana)"/>
    <s v="De vez en cuando (1 o 2 veces al mes)"/>
    <s v="Seguiré usando los servicios de la biblioteca con la misma frecuencia que expuse en la pregunta anterior"/>
    <x v="17"/>
    <m/>
    <m/>
    <m/>
    <m/>
    <m/>
    <m/>
    <m/>
    <m/>
    <s v="Sí"/>
    <s v="Sí"/>
    <n v="3"/>
    <n v="1"/>
    <n v="4"/>
    <n v="1"/>
    <n v="5"/>
    <n v="2"/>
    <n v="5"/>
    <n v="1"/>
    <n v="4"/>
    <n v="4"/>
    <m/>
    <n v="2"/>
    <n v="5"/>
    <n v="2"/>
    <m/>
    <n v="4"/>
    <s v="No"/>
    <n v="3"/>
    <m/>
    <m/>
    <m/>
    <m/>
    <m/>
    <m/>
    <m/>
    <m/>
    <m/>
    <s v="No"/>
    <s v="Sí"/>
    <s v="Muy útil"/>
    <n v="5"/>
    <n v="4"/>
    <s v="4, satisfecho"/>
    <s v="Mejorado"/>
    <s v="Siempre me ha costado acceder a los libros que buscaba por el catálogo bucea de la página de la biblioteca, pero al poco tiempo de comenzar la cuarentena uno de los libros a los que solía acceder en línea, me ha sido imposible volver a acceder. Siempre me mandaba a la página de ingebook y desde ahí y pinchando en leer en línea me permitía visualizarlo y buscar contenido dentro de este libro (siempre estando conectado a la cuenta de la UCM por supuesto), hasta que un día me dejó de aparecer la opción leer en línea y desde entonces no he podido volver a acceder a este recurso. He comprobado que el libro seguía teniendo compatibilidad y permiso de acceso para usuarios de la UCM, pero no he conseguido volver a acceder a él."/>
  </r>
  <r>
    <m/>
    <m/>
    <s v="Humanidades"/>
    <d v="2020-05-19T13:07:00"/>
    <s v="Grado y doble grado"/>
    <x v="2"/>
    <s v="De vez en cuando (1 o 2 veces al mes)"/>
    <s v="De vez en cuando (1 o 2 veces al mes)"/>
    <s v="Seguiré usando los servicios de la biblioteca con la misma frecuencia que expuse en la pregunta anterior"/>
    <x v="2"/>
    <s v="Biblioteca Maria Zambrano (Filología / Derecho)"/>
    <s v="Biblioteca Maria Zambrano (Filología / Derecho)"/>
    <m/>
    <m/>
    <m/>
    <m/>
    <m/>
    <m/>
    <s v="No"/>
    <s v="Sí"/>
    <n v="4"/>
    <n v="2"/>
    <n v="3"/>
    <n v="1"/>
    <n v="4"/>
    <n v="5"/>
    <n v="4"/>
    <n v="3"/>
    <n v="4"/>
    <n v="4"/>
    <m/>
    <n v="3"/>
    <n v="4"/>
    <n v="3"/>
    <n v="3"/>
    <n v="3"/>
    <s v="No"/>
    <n v="4"/>
    <n v="2"/>
    <s v="Twitter|Youtube|Instagram"/>
    <m/>
    <m/>
    <m/>
    <m/>
    <m/>
    <m/>
    <m/>
    <s v="No"/>
    <s v="No"/>
    <m/>
    <n v="4"/>
    <n v="3"/>
    <s v="4, satisfecho"/>
    <s v="Mejorado"/>
    <m/>
  </r>
  <r>
    <m/>
    <m/>
    <s v="Ciencias de la Salud"/>
    <d v="2020-05-19T13:07:00"/>
    <s v="Grado y doble grado"/>
    <x v="23"/>
    <s v="Muy frecuentemente (3 o más veces por semana)"/>
    <s v="De vez en cuando (1 o 2 veces al mes)"/>
    <s v="Seguiré usando los servicios de la biblioteca con la misma frecuencia que expuse en la pregunta anterior"/>
    <x v="23"/>
    <s v="Biblioteca Maria Zambrano (Filología / Derecho)"/>
    <s v="F. Geografía e Historia"/>
    <m/>
    <m/>
    <m/>
    <m/>
    <m/>
    <m/>
    <s v="No"/>
    <s v="No"/>
    <n v="4"/>
    <n v="3"/>
    <n v="2"/>
    <n v="1"/>
    <n v="3"/>
    <n v="3"/>
    <n v="4"/>
    <n v="1"/>
    <n v="5"/>
    <n v="3"/>
    <m/>
    <n v="3"/>
    <n v="5"/>
    <n v="2"/>
    <n v="3"/>
    <n v="3"/>
    <s v="No"/>
    <n v="4"/>
    <n v="4"/>
    <s v="Facebook|Youtube|Instagram"/>
    <m/>
    <m/>
    <m/>
    <m/>
    <m/>
    <m/>
    <m/>
    <s v="Sí"/>
    <m/>
    <m/>
    <n v="5"/>
    <n v="5"/>
    <s v="4, satisfecho"/>
    <s v="Mejorado"/>
    <m/>
  </r>
  <r>
    <m/>
    <m/>
    <s v="Humanidades"/>
    <d v="2020-05-19T13:07:00"/>
    <s v="Grado y doble grado"/>
    <x v="2"/>
    <s v="De vez en cuando (1 o 2 veces al mes)"/>
    <s v="Solo en época de exámenes"/>
    <s v="uso de la biblioteca cuando me sea necesario"/>
    <x v="24"/>
    <m/>
    <m/>
    <m/>
    <m/>
    <m/>
    <m/>
    <m/>
    <m/>
    <s v="No"/>
    <s v="Sí"/>
    <n v="2"/>
    <n v="3"/>
    <n v="3"/>
    <n v="2"/>
    <n v="3"/>
    <n v="5"/>
    <n v="5"/>
    <n v="4"/>
    <n v="2"/>
    <n v="3"/>
    <m/>
    <n v="3"/>
    <n v="3"/>
    <n v="3"/>
    <n v="3"/>
    <n v="3"/>
    <s v="No"/>
    <n v="4"/>
    <n v="3"/>
    <s v="Twitter|Youtube|Instagram"/>
    <m/>
    <m/>
    <m/>
    <m/>
    <m/>
    <m/>
    <m/>
    <s v="No"/>
    <s v="No"/>
    <m/>
    <n v="2"/>
    <m/>
    <s v="4, satisfecho"/>
    <s v="Igual"/>
    <m/>
  </r>
  <r>
    <m/>
    <m/>
    <s v="Humanidades"/>
    <d v="2020-05-19T13:06: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8"/>
    <s v="F. Filología (Clásicas o General)"/>
    <s v="F. Geografía e Historia"/>
    <s v="También acudo a las bibliotecas públicas de la Comunidad de Madrid."/>
    <m/>
    <m/>
    <m/>
    <m/>
    <m/>
    <s v="Sí"/>
    <s v="Sí"/>
    <n v="4"/>
    <n v="1"/>
    <n v="1"/>
    <n v="4"/>
    <n v="4"/>
    <n v="3"/>
    <n v="3"/>
    <n v="3"/>
    <n v="2"/>
    <n v="4"/>
    <m/>
    <n v="4"/>
    <n v="4"/>
    <n v="4"/>
    <n v="3"/>
    <n v="4"/>
    <s v="Sí"/>
    <n v="4"/>
    <n v="4"/>
    <s v="Facebook|Youtube"/>
    <m/>
    <m/>
    <m/>
    <m/>
    <m/>
    <m/>
    <m/>
    <s v="Sí"/>
    <s v="No"/>
    <m/>
    <n v="4"/>
    <n v="4"/>
    <s v="5, muy satisfecho"/>
    <s v="Mejorado"/>
    <m/>
  </r>
  <r>
    <m/>
    <m/>
    <s v="Humanidades"/>
    <d v="2020-05-19T13:06:00"/>
    <s v="Grado y doble grado"/>
    <x v="7"/>
    <s v="Frecuentemente (1 o 2 veces por semana)"/>
    <s v="Muy frecuentemente (3 o más veces por semana)"/>
    <s v="Tengo que ir tanto para devolver libros como para conseguir libros que necesito para trabajos pero que no se encuentran en formato virtual, pero al vivir en otra CCAA tardaré más."/>
    <x v="14"/>
    <s v="Biblioteca Maria Zambrano (Filología / Derecho)"/>
    <s v="F. Filología (Clásicas o General)"/>
    <m/>
    <m/>
    <m/>
    <m/>
    <m/>
    <m/>
    <s v="Sí"/>
    <s v="Sí"/>
    <n v="5"/>
    <n v="2"/>
    <n v="4"/>
    <n v="2"/>
    <n v="4"/>
    <n v="4"/>
    <n v="2"/>
    <n v="2"/>
    <n v="4"/>
    <n v="4"/>
    <m/>
    <n v="2"/>
    <n v="4"/>
    <n v="5"/>
    <n v="4"/>
    <n v="2"/>
    <s v="Sí"/>
    <n v="3"/>
    <n v="4"/>
    <s v="No uso ninguna red social"/>
    <m/>
    <m/>
    <m/>
    <m/>
    <m/>
    <m/>
    <m/>
    <s v="Sí"/>
    <s v="No"/>
    <m/>
    <n v="4"/>
    <n v="5"/>
    <s v="4, satisfecho"/>
    <m/>
    <s v="Digitalizar libros más necesarios, los que requieran y pidan los alumnos y el profesorado"/>
  </r>
  <r>
    <m/>
    <m/>
    <s v="Humanidades"/>
    <d v="2020-05-19T13:06:00"/>
    <s v="Grado y doble grado"/>
    <x v="5"/>
    <s v="De vez en cuando (1 o 2 veces al mes)"/>
    <s v="Frecuentemente (1 o 2 veces por semana)"/>
    <s v="Seguiré usando los servicios de la biblioteca con la misma frecuencia que expuse en la pregunta anterior"/>
    <x v="6"/>
    <s v="Biblioteca Maria Zambrano (Filología / Derecho)"/>
    <m/>
    <m/>
    <m/>
    <m/>
    <m/>
    <m/>
    <m/>
    <s v="Sí"/>
    <s v="Sí"/>
    <n v="3"/>
    <n v="1"/>
    <n v="4"/>
    <n v="4"/>
    <n v="5"/>
    <n v="5"/>
    <n v="5"/>
    <n v="4"/>
    <n v="2"/>
    <n v="4"/>
    <m/>
    <n v="4"/>
    <n v="4"/>
    <n v="4"/>
    <n v="3"/>
    <n v="3"/>
    <s v="Sí"/>
    <n v="3"/>
    <n v="2"/>
    <m/>
    <m/>
    <m/>
    <m/>
    <m/>
    <m/>
    <m/>
    <m/>
    <s v="No"/>
    <s v="No"/>
    <m/>
    <n v="5"/>
    <n v="5"/>
    <s v="4, satisfecho"/>
    <s v="Empeorado"/>
    <s v="Los préstamos no deberían hacerse por petición anticipada en internet, sino que uno debería tener la opción de hacerlo presencial y tradicionalmente con el bibliotecario. Esto solo fomenta la reducción de empleos.; problemas de horarios por la imposicon de ir cierto día a cierta hora. Además, de la dificultad que puede entrañar esta tarea al principio."/>
  </r>
  <r>
    <m/>
    <m/>
    <s v="Humanidades"/>
    <d v="2020-05-19T13:06:00"/>
    <s v="Grado y doble grado"/>
    <x v="2"/>
    <s v="Frecuentemente (1 o 2 veces por semana)"/>
    <s v="De vez en cuando (1 o 2 veces al mes)"/>
    <s v="Seguiré usando los servicios de la biblioteca con la misma frecuencia que expuse en la pregunta anterior"/>
    <x v="2"/>
    <m/>
    <m/>
    <s v="Biblioteca municipal"/>
    <m/>
    <m/>
    <m/>
    <m/>
    <m/>
    <s v="Sí"/>
    <s v="Sí"/>
    <n v="5"/>
    <n v="1"/>
    <n v="1"/>
    <n v="1"/>
    <n v="4"/>
    <n v="5"/>
    <n v="1"/>
    <n v="1"/>
    <n v="5"/>
    <n v="5"/>
    <m/>
    <n v="5"/>
    <n v="5"/>
    <n v="5"/>
    <n v="5"/>
    <n v="5"/>
    <s v="No"/>
    <n v="3"/>
    <n v="1"/>
    <s v="Twitter|Instagram"/>
    <m/>
    <m/>
    <m/>
    <m/>
    <m/>
    <m/>
    <m/>
    <s v="No"/>
    <s v="No"/>
    <m/>
    <n v="5"/>
    <n v="5"/>
    <s v="5, muy satisfecho"/>
    <s v="Mejorado mucho"/>
    <m/>
  </r>
  <r>
    <m/>
    <m/>
    <s v="Ciencias de la Salud"/>
    <d v="2020-05-19T13:06:00"/>
    <s v="Doctorado"/>
    <x v="18"/>
    <s v="Frecuentemente (1 o 2 veces por semana)"/>
    <s v="De vez en cuando (1 o 2 veces al mes)"/>
    <s v="Creo que voy a acudir con menos frecuencia a la biblioteca y usaré más la biblioteca virtual"/>
    <x v="18"/>
    <s v="Biblioteca Maria Zambrano (Filología / Derecho)"/>
    <s v="F. Informática"/>
    <m/>
    <m/>
    <m/>
    <m/>
    <m/>
    <m/>
    <s v="No"/>
    <s v="No"/>
    <n v="3"/>
    <n v="3"/>
    <n v="3"/>
    <n v="3"/>
    <n v="4"/>
    <n v="5"/>
    <n v="2"/>
    <n v="3"/>
    <n v="4"/>
    <n v="4"/>
    <m/>
    <n v="4"/>
    <n v="4"/>
    <n v="4"/>
    <n v="4"/>
    <m/>
    <s v="No"/>
    <n v="4"/>
    <n v="3"/>
    <s v="Facebook"/>
    <m/>
    <m/>
    <m/>
    <m/>
    <m/>
    <m/>
    <m/>
    <s v="Sí"/>
    <s v="Sí"/>
    <s v="Útil"/>
    <n v="4"/>
    <n v="5"/>
    <s v="4, satisfecho"/>
    <s v="Mejorado"/>
    <m/>
  </r>
  <r>
    <m/>
    <m/>
    <s v="Humanidades"/>
    <d v="2020-05-19T13:06:00"/>
    <s v="Grado y doble grado"/>
    <x v="6"/>
    <s v="Frecuentemente (1 o 2 veces por semana)"/>
    <s v="Muy frecuentemente (3 o más veces por semana)"/>
    <s v="Creo que voy a acudir con menos frecuencia a la biblioteca y usaré más la biblioteca virtual"/>
    <x v="8"/>
    <s v="F. Filología (Clásicas o General)"/>
    <s v="F. Geografía e Historia"/>
    <s v="Biblioteca AECID"/>
    <m/>
    <m/>
    <m/>
    <m/>
    <m/>
    <s v="Sí"/>
    <s v="Sí"/>
    <n v="5"/>
    <n v="1"/>
    <n v="4"/>
    <n v="2"/>
    <n v="5"/>
    <n v="5"/>
    <n v="5"/>
    <n v="3"/>
    <n v="3"/>
    <n v="3"/>
    <m/>
    <n v="3"/>
    <m/>
    <n v="4"/>
    <m/>
    <m/>
    <s v="Sí"/>
    <n v="4"/>
    <n v="4"/>
    <s v="Twitter|Youtube|Instagram"/>
    <m/>
    <m/>
    <m/>
    <m/>
    <m/>
    <m/>
    <m/>
    <s v="Sí"/>
    <s v="Sí"/>
    <s v="Útil"/>
    <n v="3"/>
    <n v="3"/>
    <s v="4, satisfecho"/>
    <s v="Mejorado"/>
    <m/>
  </r>
  <r>
    <m/>
    <m/>
    <s v=""/>
    <d v="2020-05-19T13:06:00"/>
    <s v="Grado y doble grado"/>
    <x v="28"/>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8"/>
    <s v="F. Ciencias de la Información"/>
    <s v="F. Educación - Centro de Formación del Profesorado"/>
    <m/>
    <m/>
    <m/>
    <m/>
    <m/>
    <m/>
    <s v="No"/>
    <s v="No"/>
    <n v="5"/>
    <n v="2"/>
    <n v="4"/>
    <n v="5"/>
    <n v="5"/>
    <n v="4"/>
    <n v="5"/>
    <n v="3"/>
    <n v="5"/>
    <n v="5"/>
    <m/>
    <n v="5"/>
    <n v="4"/>
    <n v="4"/>
    <n v="3"/>
    <n v="4"/>
    <s v="No"/>
    <n v="5"/>
    <n v="4"/>
    <s v="Facebook|Youtube|Instagram"/>
    <m/>
    <m/>
    <m/>
    <m/>
    <m/>
    <m/>
    <m/>
    <s v="No"/>
    <s v="No"/>
    <m/>
    <n v="5"/>
    <n v="4"/>
    <s v="4, satisfecho"/>
    <s v="Mejorado mucho"/>
    <m/>
  </r>
  <r>
    <m/>
    <m/>
    <s v="Ciencias Experimentales"/>
    <d v="2020-05-19T13:06:00"/>
    <s v="Grado y doble grado"/>
    <x v="26"/>
    <s v="Frecuentemente (1 o 2 veces por semana)"/>
    <s v="De vez en cuando (1 o 2 veces al mes)"/>
    <s v="Seguiré usando los servicios de la biblioteca con la misma frecuencia que expuse en la pregunta anterior"/>
    <x v="26"/>
    <m/>
    <m/>
    <m/>
    <m/>
    <m/>
    <m/>
    <m/>
    <m/>
    <s v="Sí"/>
    <s v="Sí"/>
    <n v="2"/>
    <n v="1"/>
    <n v="1"/>
    <n v="1"/>
    <n v="4"/>
    <n v="1"/>
    <n v="1"/>
    <n v="1"/>
    <n v="4"/>
    <n v="4"/>
    <m/>
    <n v="4"/>
    <n v="4"/>
    <n v="4"/>
    <n v="4"/>
    <n v="5"/>
    <s v="Sí"/>
    <n v="4"/>
    <n v="5"/>
    <s v="Twitter|Youtube|Instagram"/>
    <m/>
    <m/>
    <m/>
    <m/>
    <m/>
    <m/>
    <m/>
    <s v="Sí"/>
    <s v="Sí"/>
    <s v="Útil"/>
    <n v="4"/>
    <n v="4"/>
    <s v="4, satisfecho"/>
    <m/>
    <m/>
  </r>
  <r>
    <m/>
    <m/>
    <s v="Ciencias Experimentales"/>
    <d v="2020-05-19T13:06:00"/>
    <s v="Grado y doble grado"/>
    <x v="14"/>
    <s v="Frecuentemente (1 o 2 veces por semana)"/>
    <s v="Frecuentemente (1 o 2 veces por semana)"/>
    <s v="Seguiré usando los servicios de la biblioteca con la misma frecuencia que expuse en la pregunta anterior"/>
    <x v="1"/>
    <s v="Biblioteca Maria Zambrano (Filología / Derecho)"/>
    <s v="F. Ciencias Biológicas"/>
    <m/>
    <m/>
    <m/>
    <m/>
    <m/>
    <m/>
    <s v="Sí"/>
    <s v="Sí"/>
    <n v="4"/>
    <n v="5"/>
    <n v="3"/>
    <n v="2"/>
    <n v="5"/>
    <n v="5"/>
    <n v="4"/>
    <n v="1"/>
    <n v="4"/>
    <n v="5"/>
    <m/>
    <n v="3"/>
    <n v="5"/>
    <n v="3"/>
    <n v="4"/>
    <n v="4"/>
    <s v="No"/>
    <n v="5"/>
    <n v="3"/>
    <s v="Twitter|Facebook|Youtube|Instagram"/>
    <m/>
    <m/>
    <m/>
    <m/>
    <m/>
    <m/>
    <m/>
    <s v="Sí"/>
    <s v="No"/>
    <m/>
    <n v="5"/>
    <n v="4"/>
    <s v="4, satisfecho"/>
    <s v="Igual"/>
    <m/>
  </r>
  <r>
    <m/>
    <m/>
    <s v="Ciencias de la Salud"/>
    <d v="2020-05-19T13:06:00"/>
    <s v="Máster"/>
    <x v="12"/>
    <s v="Muy frecuentemente (3 o más veces por semana)"/>
    <s v="Nunca"/>
    <s v="Seguiré usando los servicios de la biblioteca con la misma frecuencia que expuse en la pregunta anterior|No puedo ir porque estoy en otra comunidad si no en cuanto pudiese iría a la biblioteca"/>
    <x v="15"/>
    <s v="Biblioteca Maria Zambrano (Filología / Derecho)"/>
    <s v="F. Enfermería, Fisioterapia y Podología"/>
    <m/>
    <m/>
    <m/>
    <m/>
    <m/>
    <m/>
    <s v="Sí"/>
    <s v="Sí"/>
    <n v="1"/>
    <n v="1"/>
    <n v="1"/>
    <n v="1"/>
    <n v="5"/>
    <n v="5"/>
    <n v="5"/>
    <n v="1"/>
    <n v="5"/>
    <n v="5"/>
    <m/>
    <n v="2"/>
    <n v="3"/>
    <n v="2"/>
    <n v="3"/>
    <n v="5"/>
    <s v="No"/>
    <n v="5"/>
    <n v="4"/>
    <s v="Twitter|Instagram"/>
    <m/>
    <m/>
    <m/>
    <m/>
    <m/>
    <m/>
    <m/>
    <s v="Sí"/>
    <s v="Sí"/>
    <s v="Útil"/>
    <n v="5"/>
    <n v="4"/>
    <s v="4, satisfecho"/>
    <s v="Mejorado"/>
    <s v="Regular la temperatura de la Facultad de psicología algo mejor"/>
  </r>
  <r>
    <m/>
    <m/>
    <s v="Humanidades"/>
    <d v="2020-05-19T13:06:00"/>
    <s v="Grado y doble grado"/>
    <x v="2"/>
    <s v="De vez en cuando (1 o 2 veces al mes)"/>
    <s v="De vez en cuando (1 o 2 veces al mes)"/>
    <s v="Seguiré usando los servicios de la biblioteca con la misma frecuencia que expuse en la pregunta anterior"/>
    <x v="8"/>
    <s v="F. Educación - Centro de Formación del Profesorado"/>
    <m/>
    <s v="Biblioteca de la Universidad de Helsinki en Erasmus este curso"/>
    <m/>
    <m/>
    <m/>
    <m/>
    <m/>
    <s v="No"/>
    <s v="No"/>
    <n v="1"/>
    <n v="1"/>
    <n v="1"/>
    <n v="4"/>
    <n v="4"/>
    <n v="5"/>
    <n v="5"/>
    <n v="4"/>
    <n v="4"/>
    <n v="4"/>
    <m/>
    <n v="3"/>
    <n v="5"/>
    <n v="4"/>
    <n v="3"/>
    <n v="4"/>
    <s v="No"/>
    <n v="4"/>
    <m/>
    <s v="Instagram"/>
    <m/>
    <m/>
    <m/>
    <m/>
    <m/>
    <m/>
    <m/>
    <s v="No"/>
    <s v="No"/>
    <m/>
    <n v="4"/>
    <n v="4"/>
    <s v="4, satisfecho"/>
    <s v="Mejorado"/>
    <m/>
  </r>
  <r>
    <m/>
    <m/>
    <s v="Ciencias Sociales"/>
    <d v="2020-05-19T13:06:00"/>
    <s v="Grado y doble grado"/>
    <x v="13"/>
    <s v="Muy frecuentemente (3 o más veces por semana)"/>
    <s v="Nunca"/>
    <s v="Tengo que ir necesariamente para consultar los documentos que están ubicados en la biblioteca"/>
    <x v="16"/>
    <s v="Biblioteca Maria Zambrano (Filología / Derecho)"/>
    <s v="F. Geografía e Historia"/>
    <m/>
    <m/>
    <m/>
    <m/>
    <m/>
    <m/>
    <s v="No"/>
    <s v="No"/>
    <n v="1"/>
    <n v="1"/>
    <n v="2"/>
    <n v="5"/>
    <n v="4"/>
    <n v="5"/>
    <n v="4"/>
    <n v="4"/>
    <n v="1"/>
    <n v="1"/>
    <m/>
    <n v="1"/>
    <n v="1"/>
    <n v="3"/>
    <n v="1"/>
    <n v="1"/>
    <s v="No"/>
    <n v="1"/>
    <n v="1"/>
    <s v="LinkedIn"/>
    <m/>
    <m/>
    <m/>
    <m/>
    <m/>
    <m/>
    <m/>
    <s v="No"/>
    <s v="No"/>
    <m/>
    <n v="3"/>
    <n v="1"/>
    <s v="3, normal"/>
    <s v="Empeorado mucho"/>
    <s v="Que la mayoría de los libros así como los documkentos audiovisuales o físicos como las revistas se puedan acceder de manera virtual. Debido a la situación en la que nos encontramos del covid-19 el dificil acceso que se tiene de los materiales de la biblioteca es nulo porque muchos de los que están disponibles casi no sirven para nada. Se preferiría que se invitiese en adelante en ese aspecto de contenidos volcados en red ya que cada año nos obligan los bibliotecarios a hacer uso de los ordenadores para buscar nosotros mismos las referencias en las estanterías que ni siquiera son faciles de localizar y en muchos casos cuando les pides ayuda te contestan de mala manera. Tambien pediría que haya más libros referentes a nuestra rama de estudio ya que la mayoría de veces hay pocos en nuestra biblioteca y la mayoría están desperdigados por las distintas facultades de la UCM y eso en cuestión de movilidad a muchos que vivimos lejos de la facultad de estudio nos dificulta mucho el acceso a dicha documentación."/>
  </r>
  <r>
    <m/>
    <m/>
    <s v="Ciencias Sociales"/>
    <d v="2020-05-19T13:06:00"/>
    <s v="Grado y doble grado"/>
    <x v="1"/>
    <s v="Frecuentemente (1 o 2 veces por semana)"/>
    <s v="De vez en cuando (1 o 2 veces al mes)"/>
    <s v="Seguiré usando los servicios de la biblioteca con la misma frecuencia que expuse en la pregunta anterior"/>
    <x v="9"/>
    <s v="F. Ciencias Económicas y Empresariales"/>
    <s v="F. Psicología"/>
    <m/>
    <m/>
    <m/>
    <m/>
    <m/>
    <m/>
    <s v="No"/>
    <s v="Sí"/>
    <n v="4"/>
    <n v="2"/>
    <n v="4"/>
    <n v="3"/>
    <n v="4"/>
    <n v="4"/>
    <n v="5"/>
    <n v="2"/>
    <n v="4"/>
    <n v="4"/>
    <m/>
    <n v="5"/>
    <n v="4"/>
    <n v="4"/>
    <n v="3"/>
    <n v="4"/>
    <s v="No"/>
    <n v="4"/>
    <n v="3"/>
    <s v="Twitter|Youtube|Instagram"/>
    <m/>
    <m/>
    <m/>
    <m/>
    <m/>
    <m/>
    <m/>
    <s v="No"/>
    <s v="No"/>
    <m/>
    <n v="3"/>
    <n v="4"/>
    <s v="4, satisfecho"/>
    <s v="Mejorado"/>
    <m/>
  </r>
  <r>
    <m/>
    <m/>
    <s v="Ciencias Sociales"/>
    <d v="2020-05-19T13:06:00"/>
    <s v="Máster"/>
    <x v="21"/>
    <s v="Nunca"/>
    <s v="De vez en cuando (1 o 2 veces al mes)"/>
    <s v="Solo haré uso de la biblioteca virtual y de sus recursos electrónicos"/>
    <x v="24"/>
    <m/>
    <m/>
    <m/>
    <m/>
    <m/>
    <m/>
    <m/>
    <m/>
    <s v="No"/>
    <s v="No"/>
    <n v="2"/>
    <n v="3"/>
    <n v="2"/>
    <n v="4"/>
    <n v="5"/>
    <n v="5"/>
    <n v="5"/>
    <n v="3"/>
    <n v="5"/>
    <n v="5"/>
    <m/>
    <n v="4"/>
    <n v="4"/>
    <n v="3"/>
    <n v="4"/>
    <n v="4"/>
    <s v="Sí"/>
    <n v="4"/>
    <n v="3"/>
    <s v="Youtube|Instagram"/>
    <m/>
    <m/>
    <m/>
    <m/>
    <m/>
    <m/>
    <m/>
    <s v="No"/>
    <s v="No"/>
    <m/>
    <n v="4"/>
    <n v="4"/>
    <s v="4, satisfecho"/>
    <m/>
    <m/>
  </r>
  <r>
    <m/>
    <m/>
    <s v="Ciencias Experimentales"/>
    <d v="2020-05-19T13:05:00"/>
    <s v="Grado y doble grado"/>
    <x v="26"/>
    <s v="Solo en época de exámenes"/>
    <s v="Solo en época de exámenes"/>
    <s v="Seguiré usando los servicios de la biblioteca con la misma frecuencia que expuse en la pregunta anterior|Creo que voy a acudir con menos frecuencia a la biblioteca y usaré más la biblioteca virtual"/>
    <x v="8"/>
    <s v="F. Informática"/>
    <m/>
    <m/>
    <m/>
    <m/>
    <m/>
    <m/>
    <m/>
    <s v="No"/>
    <s v="Sí"/>
    <n v="2"/>
    <n v="1"/>
    <n v="2"/>
    <n v="3"/>
    <n v="5"/>
    <n v="4"/>
    <n v="5"/>
    <m/>
    <n v="3"/>
    <n v="2"/>
    <m/>
    <n v="4"/>
    <n v="4"/>
    <n v="2"/>
    <n v="1"/>
    <n v="3"/>
    <s v="No"/>
    <n v="3"/>
    <n v="3"/>
    <s v="Twitter|Youtube|Instagram"/>
    <m/>
    <m/>
    <m/>
    <m/>
    <m/>
    <m/>
    <m/>
    <s v="No"/>
    <s v="No"/>
    <m/>
    <n v="4"/>
    <n v="4"/>
    <s v="4, satisfecho"/>
    <s v="Igual"/>
    <s v="Aunque no sea solicitado por in alumno, si la Biblioteca observa que hay mucha demanda de un material sin suficiente oferta, deberia tomar la iniciativa de proporcionar mas"/>
  </r>
  <r>
    <m/>
    <m/>
    <s v="Ciencias Experimentales"/>
    <d v="2020-05-19T13:05:00"/>
    <s v="Grado y doble grado"/>
    <x v="8"/>
    <s v="De vez en cuando (1 o 2 veces al mes)"/>
    <s v="De vez en cuando (1 o 2 veces al mes)"/>
    <s v="Seguiré usando los servicios de la biblioteca con la misma frecuencia que expuse en la pregunta anterior"/>
    <x v="12"/>
    <s v="F. Ciencias Económicas y Empresariales"/>
    <s v="Biblioteca Maria Zambrano (Filología / Derecho)"/>
    <m/>
    <m/>
    <m/>
    <m/>
    <m/>
    <m/>
    <s v="No"/>
    <s v="Sí"/>
    <n v="4"/>
    <n v="2"/>
    <n v="3"/>
    <n v="4"/>
    <n v="4"/>
    <n v="4"/>
    <n v="4"/>
    <n v="2"/>
    <n v="3"/>
    <n v="3"/>
    <m/>
    <n v="4"/>
    <n v="4"/>
    <n v="4"/>
    <n v="2"/>
    <n v="3"/>
    <s v="Sí"/>
    <n v="3"/>
    <n v="3"/>
    <s v="No uso ninguna red social"/>
    <m/>
    <m/>
    <m/>
    <m/>
    <m/>
    <m/>
    <m/>
    <s v="Sí"/>
    <s v="No"/>
    <m/>
    <n v="4"/>
    <n v="3"/>
    <s v="4, satisfecho"/>
    <s v="Mejorado"/>
    <m/>
  </r>
  <r>
    <m/>
    <m/>
    <s v="Humanidades"/>
    <d v="2020-05-19T13:05:00"/>
    <m/>
    <x v="7"/>
    <s v="De vez en cuando (1 o 2 veces al mes)"/>
    <s v="Frecuentemente (1 o 2 veces por semana)"/>
    <s v="Creo que voy a acudir con menos frecuencia a la biblioteca y usaré más la biblioteca virtual"/>
    <x v="14"/>
    <s v="Biblioteca Maria Zambrano (Filología / Derecho)"/>
    <s v="F. Filología (Clásicas o General)"/>
    <s v="Biblioteca Publica Mario Vargas Llosa (Calle Barcelo), Biblioteca Publica Jose Luis Sampedro (Calle Felipe el Hermoso)"/>
    <m/>
    <m/>
    <m/>
    <m/>
    <m/>
    <s v="No"/>
    <s v="Sí"/>
    <n v="5"/>
    <n v="5"/>
    <n v="5"/>
    <n v="5"/>
    <n v="5"/>
    <n v="5"/>
    <n v="5"/>
    <n v="5"/>
    <n v="4"/>
    <n v="4"/>
    <m/>
    <n v="4"/>
    <n v="4"/>
    <n v="4"/>
    <n v="4"/>
    <n v="4"/>
    <s v="No"/>
    <n v="4"/>
    <n v="4"/>
    <s v="Twitter|Facebook|Youtube|Instagram|LinkedIn"/>
    <m/>
    <m/>
    <m/>
    <m/>
    <m/>
    <m/>
    <m/>
    <s v="No"/>
    <s v="No"/>
    <m/>
    <n v="4"/>
    <n v="5"/>
    <s v="5, muy satisfecho"/>
    <s v="Mejorado mucho"/>
    <s v="Estoy muy contenta con el servicio prestado por la Bilb de Geografia e Historia. Lo unico a veces en clase nos piden los profesores libros que en la Biblioteca es dificil encontrar por haber solo uno o dos ejemplares y de consulta en la misma y con el horario de trabajo que tengo a veces es dificil poder estar en la bilbioteca para consutarlo y seria preferible poder llevartelo a casa. Pero fuera de eso por lo demas el personal es muy amable."/>
  </r>
  <r>
    <m/>
    <m/>
    <s v="Humanidades"/>
    <d v="2020-05-19T13:05: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4"/>
    <s v="Biblioteca Maria Zambrano (Filología / Derecho)"/>
    <m/>
    <m/>
    <m/>
    <m/>
    <m/>
    <m/>
    <m/>
    <s v="Sí"/>
    <s v="Sí"/>
    <n v="4"/>
    <n v="1"/>
    <n v="1"/>
    <n v="3"/>
    <n v="3"/>
    <n v="5"/>
    <n v="3"/>
    <n v="1"/>
    <n v="1"/>
    <n v="3"/>
    <m/>
    <n v="2"/>
    <n v="5"/>
    <n v="4"/>
    <n v="4"/>
    <n v="5"/>
    <s v="No"/>
    <n v="4"/>
    <m/>
    <s v="Twitter|Youtube|Instagram"/>
    <m/>
    <m/>
    <m/>
    <m/>
    <m/>
    <m/>
    <m/>
    <s v="Sí"/>
    <s v="No"/>
    <m/>
    <n v="5"/>
    <n v="5"/>
    <s v="4, satisfecho"/>
    <s v="Igual"/>
    <m/>
  </r>
  <r>
    <m/>
    <m/>
    <s v="Ciencias Experimentales"/>
    <d v="2020-05-19T13:05:00"/>
    <s v="Grado y doble grado"/>
    <x v="19"/>
    <s v="Frecuentemente (1 o 2 veces por semana)"/>
    <s v="Nunca"/>
    <s v="Solo haré uso de la biblioteca virtual y de sus recursos electrónicos|Procuraré buscar la información que necesito fuera de la biblioteca"/>
    <x v="19"/>
    <s v="F. Ciencias Matemáticas"/>
    <s v="F. Ciencias Químicas"/>
    <m/>
    <m/>
    <m/>
    <m/>
    <m/>
    <m/>
    <s v="Sí"/>
    <s v="Sí"/>
    <n v="5"/>
    <n v="1"/>
    <n v="1"/>
    <n v="5"/>
    <n v="5"/>
    <n v="5"/>
    <n v="5"/>
    <n v="1"/>
    <n v="4"/>
    <n v="5"/>
    <m/>
    <n v="3"/>
    <n v="4"/>
    <n v="3"/>
    <n v="3"/>
    <n v="4"/>
    <s v="No"/>
    <n v="3"/>
    <n v="4"/>
    <s v="Twitter"/>
    <m/>
    <m/>
    <m/>
    <m/>
    <m/>
    <m/>
    <m/>
    <s v="No"/>
    <s v="No"/>
    <m/>
    <n v="4"/>
    <n v="4"/>
    <s v="4, satisfecho"/>
    <s v="Mejorado"/>
    <m/>
  </r>
  <r>
    <m/>
    <m/>
    <s v="Ciencias Experimentales"/>
    <d v="2020-05-19T13:05:00"/>
    <s v="Grado y doble grado"/>
    <x v="26"/>
    <s v="Muy frecuentemente (3 o más veces por semana)"/>
    <s v="Frecuentemente (1 o 2 veces por semana)"/>
    <s v="Creo que voy a acudir con menos frecuencia a la biblioteca y usaré más la biblioteca virtual"/>
    <x v="26"/>
    <m/>
    <m/>
    <m/>
    <m/>
    <m/>
    <m/>
    <m/>
    <m/>
    <s v="No"/>
    <s v="Sí"/>
    <n v="3"/>
    <n v="2"/>
    <n v="4"/>
    <n v="3"/>
    <n v="4"/>
    <n v="3"/>
    <n v="4"/>
    <n v="4"/>
    <n v="3"/>
    <n v="3"/>
    <m/>
    <n v="4"/>
    <n v="4"/>
    <n v="4"/>
    <n v="4"/>
    <n v="3"/>
    <s v="No"/>
    <n v="4"/>
    <n v="3"/>
    <s v="Twitter"/>
    <m/>
    <m/>
    <m/>
    <m/>
    <m/>
    <m/>
    <m/>
    <s v="Sí"/>
    <s v="No"/>
    <m/>
    <n v="4"/>
    <n v="5"/>
    <s v="4, satisfecho"/>
    <s v="Mejorado"/>
    <m/>
  </r>
  <r>
    <m/>
    <m/>
    <s v="Ciencias Experimentales"/>
    <d v="2020-05-19T13:05:00"/>
    <s v="Grado y doble grado"/>
    <x v="16"/>
    <s v="Frecuentemente (1 o 2 veces por semana)"/>
    <s v="De vez en cuando (1 o 2 veces al mes)"/>
    <s v="Seguiré usando los servicios de la biblioteca con la misma frecuencia que expuse en la pregunta anterior"/>
    <x v="17"/>
    <s v="F. Ciencias Químicas"/>
    <s v="F. Ciencias Químicas"/>
    <s v="Biblioteca Central de la UNED"/>
    <m/>
    <m/>
    <m/>
    <m/>
    <m/>
    <s v="No"/>
    <s v="No"/>
    <n v="1"/>
    <n v="1"/>
    <n v="1"/>
    <n v="2"/>
    <n v="5"/>
    <n v="5"/>
    <n v="5"/>
    <n v="1"/>
    <n v="2"/>
    <n v="2"/>
    <m/>
    <n v="1"/>
    <n v="4"/>
    <n v="2"/>
    <n v="2"/>
    <n v="3"/>
    <s v="No"/>
    <n v="2"/>
    <n v="4"/>
    <s v="Twitter|Youtube|Instagram"/>
    <m/>
    <m/>
    <m/>
    <m/>
    <m/>
    <m/>
    <m/>
    <s v="No"/>
    <s v="No"/>
    <m/>
    <n v="5"/>
    <n v="5"/>
    <s v="4, satisfecho"/>
    <s v="Igual"/>
    <m/>
  </r>
  <r>
    <m/>
    <m/>
    <s v=""/>
    <d v="2020-05-19T13:05:00"/>
    <s v="Otros (Universidad para mayores, títulos propios, curso de idiomas, etc)"/>
    <x v="25"/>
    <m/>
    <s v="De vez en cuando (1 o 2 veces al mes)"/>
    <s v="Seguiré usando los servicios de la biblioteca con la misma frecuencia que expuse en la pregunta anterior"/>
    <x v="8"/>
    <s v="F. Óptica y Optometría"/>
    <s v="F. Ciencias de la Información"/>
    <m/>
    <m/>
    <m/>
    <m/>
    <m/>
    <m/>
    <s v="Sí"/>
    <s v="Sí"/>
    <n v="4"/>
    <m/>
    <m/>
    <m/>
    <n v="5"/>
    <n v="3"/>
    <n v="5"/>
    <m/>
    <n v="5"/>
    <n v="5"/>
    <m/>
    <n v="5"/>
    <n v="5"/>
    <n v="5"/>
    <n v="5"/>
    <n v="5"/>
    <s v="No"/>
    <n v="5"/>
    <n v="5"/>
    <s v="Twitter|Facebook|Instagram"/>
    <m/>
    <m/>
    <m/>
    <m/>
    <m/>
    <m/>
    <m/>
    <s v="No"/>
    <s v="No"/>
    <m/>
    <n v="5"/>
    <n v="5"/>
    <s v="5, muy satisfecho"/>
    <s v="Mejorado"/>
    <m/>
  </r>
  <r>
    <m/>
    <m/>
    <s v="Ciencias Sociales"/>
    <d v="2020-05-19T13:05:00"/>
    <s v="Grado y doble grado"/>
    <x v="24"/>
    <s v="De vez en cuando (1 o 2 veces al mes)"/>
    <s v="De vez en cuando (1 o 2 veces al mes)"/>
    <s v="Procuraré buscar la información que necesito fuera de la biblioteca"/>
    <x v="25"/>
    <s v="F. Ciencias Políticas y Sociología"/>
    <s v="F. Psicología"/>
    <m/>
    <m/>
    <m/>
    <m/>
    <m/>
    <m/>
    <s v="No"/>
    <s v="No"/>
    <n v="2"/>
    <n v="3"/>
    <n v="3"/>
    <n v="2"/>
    <n v="4"/>
    <n v="5"/>
    <n v="4"/>
    <n v="3"/>
    <n v="2"/>
    <n v="4"/>
    <m/>
    <n v="3"/>
    <n v="3"/>
    <n v="1"/>
    <n v="3"/>
    <n v="4"/>
    <s v="No"/>
    <n v="3"/>
    <n v="1"/>
    <s v="Facebook|Youtube|Instagram"/>
    <m/>
    <m/>
    <m/>
    <m/>
    <m/>
    <m/>
    <m/>
    <s v="No"/>
    <s v="No"/>
    <m/>
    <n v="4"/>
    <n v="4"/>
    <s v="4, satisfecho"/>
    <s v="Igual"/>
    <m/>
  </r>
  <r>
    <m/>
    <m/>
    <s v="Ciencias Experimentales"/>
    <d v="2020-05-19T13:05:00"/>
    <s v="Grado y doble grado"/>
    <x v="2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26"/>
    <s v="F. Psicología"/>
    <s v="Biblioteca Maria Zambrano (Filología / Derecho)"/>
    <m/>
    <m/>
    <m/>
    <m/>
    <m/>
    <m/>
    <s v="Sí"/>
    <s v="Sí"/>
    <n v="1"/>
    <n v="1"/>
    <n v="3"/>
    <n v="1"/>
    <n v="3"/>
    <n v="5"/>
    <n v="1"/>
    <n v="1"/>
    <n v="5"/>
    <n v="3"/>
    <m/>
    <n v="5"/>
    <n v="4"/>
    <n v="3"/>
    <n v="5"/>
    <n v="3"/>
    <s v="Sí"/>
    <n v="5"/>
    <n v="3"/>
    <s v="Twitter|LinkedIn"/>
    <m/>
    <m/>
    <m/>
    <m/>
    <m/>
    <m/>
    <m/>
    <s v="Sí"/>
    <s v="No"/>
    <m/>
    <n v="5"/>
    <n v="4"/>
    <s v="4, satisfecho"/>
    <s v="Igual"/>
    <s v="Al no existir tantas ventanas como en la Zambrano, la biblioteca de la Facultad de Informática me parece un poco triste en lo que se refiere al ambiente que fluye por los diferentes pisos, por lo que a lo mejor estaría bien intentar mejorar la luminosidad."/>
  </r>
  <r>
    <m/>
    <m/>
    <s v="Ciencias Sociales"/>
    <d v="2020-05-19T13:05:00"/>
    <s v="Grado y doble grado"/>
    <x v="1"/>
    <s v="De vez en cuando (1 o 2 veces al mes)"/>
    <s v="De vez en cuando (1 o 2 veces al mes)"/>
    <s v="Creo que voy a acudir con menos frecuencia a la biblioteca y usaré más la biblioteca virtual"/>
    <x v="9"/>
    <s v="Biblioteca Maria Zambrano (Filología / Derecho)"/>
    <s v="F. Ciencias Económicas y Empresariales"/>
    <m/>
    <m/>
    <m/>
    <m/>
    <m/>
    <m/>
    <s v="Sí"/>
    <s v="Sí"/>
    <n v="3"/>
    <n v="1"/>
    <n v="1"/>
    <n v="2"/>
    <n v="5"/>
    <n v="5"/>
    <n v="5"/>
    <n v="2"/>
    <n v="3"/>
    <n v="2"/>
    <m/>
    <n v="2"/>
    <n v="4"/>
    <n v="3"/>
    <n v="2"/>
    <n v="3"/>
    <s v="Sí"/>
    <n v="3"/>
    <n v="3"/>
    <s v="Youtube|Instagram|LinkedIn"/>
    <m/>
    <m/>
    <m/>
    <m/>
    <m/>
    <m/>
    <m/>
    <s v="No"/>
    <s v="No"/>
    <m/>
    <n v="5"/>
    <n v="5"/>
    <s v="4, satisfecho"/>
    <s v="Igual"/>
    <m/>
  </r>
  <r>
    <m/>
    <m/>
    <s v="Ciencias Experimentales"/>
    <d v="2020-05-19T13:05:00"/>
    <s v="Grado y doble grado"/>
    <x v="19"/>
    <s v="Muy frecuentemente (3 o más veces por semana)"/>
    <s v="De vez en cuando (1 o 2 veces al mes)"/>
    <s v="Seguiré usando los servicios de la biblioteca con la misma frecuencia que expuse en la pregunta anterior"/>
    <x v="19"/>
    <s v="F. Ciencias Químicas"/>
    <s v="F. Ciencias Matemáticas"/>
    <m/>
    <m/>
    <m/>
    <m/>
    <m/>
    <m/>
    <s v="Sí"/>
    <s v="Sí"/>
    <n v="5"/>
    <n v="5"/>
    <n v="4"/>
    <n v="1"/>
    <n v="5"/>
    <n v="5"/>
    <n v="5"/>
    <n v="1"/>
    <n v="5"/>
    <n v="2"/>
    <m/>
    <n v="2"/>
    <n v="5"/>
    <n v="4"/>
    <n v="5"/>
    <n v="4"/>
    <s v="Sí"/>
    <n v="5"/>
    <n v="2"/>
    <s v="No uso ninguna red social"/>
    <m/>
    <m/>
    <m/>
    <m/>
    <m/>
    <m/>
    <m/>
    <s v="Sí"/>
    <s v="Sí"/>
    <s v="Poco útil"/>
    <n v="5"/>
    <n v="4"/>
    <s v="3, normal"/>
    <s v="Igual"/>
    <m/>
  </r>
  <r>
    <m/>
    <m/>
    <s v="Ciencias de la Salud"/>
    <d v="2020-05-19T13:05:00"/>
    <s v="Grado y doble grado"/>
    <x v="4"/>
    <s v="Nunca"/>
    <s v="De vez en cuando (1 o 2 veces al mes)"/>
    <s v="Seguiré usando los servicios de la biblioteca con la misma frecuencia que expuse en la pregunta anterior"/>
    <x v="4"/>
    <m/>
    <m/>
    <m/>
    <m/>
    <m/>
    <m/>
    <m/>
    <m/>
    <s v="No"/>
    <s v="No"/>
    <n v="1"/>
    <n v="4"/>
    <n v="4"/>
    <n v="4"/>
    <n v="5"/>
    <n v="4"/>
    <n v="5"/>
    <n v="1"/>
    <n v="4"/>
    <n v="4"/>
    <m/>
    <n v="4"/>
    <n v="5"/>
    <n v="4"/>
    <n v="4"/>
    <n v="4"/>
    <s v="No"/>
    <n v="4"/>
    <n v="4"/>
    <s v="Twitter|Facebook|Instagram"/>
    <m/>
    <m/>
    <m/>
    <m/>
    <m/>
    <m/>
    <m/>
    <s v="Sí"/>
    <s v="Sí"/>
    <s v="Muy útil"/>
    <n v="5"/>
    <n v="5"/>
    <s v="5, muy satisfecho"/>
    <s v="Mejorado"/>
    <m/>
  </r>
  <r>
    <m/>
    <m/>
    <s v="Ciencias de la Salud"/>
    <d v="2020-05-19T13:05:00"/>
    <s v="Grado y doble grado"/>
    <x v="9"/>
    <s v="Frecuentemente (1 o 2 veces por semana)"/>
    <s v="De vez en cuando (1 o 2 veces al mes)"/>
    <s v="Creo que voy a acudir con menos frecuencia a la biblioteca y usaré más la biblioteca virtual"/>
    <x v="11"/>
    <s v="Biblioteca Maria Zambrano (Filología / Derecho)"/>
    <s v="F. Medicina"/>
    <m/>
    <m/>
    <m/>
    <m/>
    <m/>
    <m/>
    <s v="Sí"/>
    <s v="Sí"/>
    <n v="4"/>
    <n v="3"/>
    <n v="4"/>
    <n v="2"/>
    <n v="5"/>
    <n v="2"/>
    <n v="4"/>
    <n v="2"/>
    <n v="5"/>
    <n v="5"/>
    <m/>
    <n v="4"/>
    <n v="5"/>
    <n v="4"/>
    <n v="4"/>
    <n v="5"/>
    <s v="No"/>
    <n v="5"/>
    <n v="3"/>
    <s v="Twitter|Youtube|Instagram"/>
    <m/>
    <m/>
    <m/>
    <m/>
    <m/>
    <m/>
    <m/>
    <s v="Sí"/>
    <s v="Sí"/>
    <s v="Útil"/>
    <n v="5"/>
    <n v="5"/>
    <s v="5, muy satisfecho"/>
    <s v="Mejorado"/>
    <m/>
  </r>
  <r>
    <m/>
    <m/>
    <s v="Ciencias Experimentales"/>
    <d v="2020-05-19T13:05:00"/>
    <s v="Máster"/>
    <x v="26"/>
    <s v="De vez en cuando (1 o 2 veces al mes)"/>
    <s v="Solo en época de exámenes"/>
    <s v="Seguiré usando los servicios de la biblioteca con la misma frecuencia que expuse en la pregunta anterior"/>
    <x v="26"/>
    <s v="Biblioteca Maria Zambrano (Filología / Derecho)"/>
    <s v="F. Ciencias Físicas"/>
    <m/>
    <m/>
    <m/>
    <m/>
    <m/>
    <m/>
    <s v="No"/>
    <s v="Sí"/>
    <n v="2"/>
    <n v="2"/>
    <n v="3"/>
    <n v="3"/>
    <n v="4"/>
    <n v="5"/>
    <n v="4"/>
    <n v="3"/>
    <n v="3"/>
    <n v="4"/>
    <m/>
    <n v="4"/>
    <n v="4"/>
    <n v="4"/>
    <n v="3"/>
    <n v="4"/>
    <s v="Sí"/>
    <n v="3"/>
    <n v="3"/>
    <s v="Twitter|Youtube|Instagram|LinkedIn"/>
    <m/>
    <m/>
    <m/>
    <m/>
    <m/>
    <m/>
    <m/>
    <s v="Sí"/>
    <s v="No"/>
    <m/>
    <n v="4"/>
    <n v="4"/>
    <s v="4, satisfecho"/>
    <s v="Mejorado"/>
    <m/>
  </r>
  <r>
    <m/>
    <m/>
    <s v="Humanidades"/>
    <d v="2020-05-19T13:04:00"/>
    <s v="Grado y doble grado"/>
    <x v="2"/>
    <s v="Muy frecuentemente (3 o más veces por semana)"/>
    <s v="Frecuentemente (1 o 2 veces por semana)"/>
    <s v="Seguiré usando los servicios de la biblioteca con la misma frecuencia que expuse en la pregunta anterior"/>
    <x v="2"/>
    <m/>
    <m/>
    <m/>
    <m/>
    <m/>
    <m/>
    <m/>
    <m/>
    <s v="No"/>
    <s v="Sí"/>
    <n v="3"/>
    <n v="4"/>
    <n v="4"/>
    <n v="1"/>
    <n v="5"/>
    <n v="5"/>
    <n v="5"/>
    <n v="5"/>
    <n v="3"/>
    <n v="4"/>
    <m/>
    <n v="4"/>
    <n v="4"/>
    <n v="2"/>
    <n v="3"/>
    <n v="2"/>
    <s v="No"/>
    <n v="3"/>
    <n v="1"/>
    <s v="Youtube|Instagram"/>
    <m/>
    <m/>
    <m/>
    <m/>
    <m/>
    <m/>
    <m/>
    <s v="No"/>
    <s v="No"/>
    <m/>
    <n v="5"/>
    <n v="3"/>
    <s v="4, satisfecho"/>
    <s v="Igual"/>
    <m/>
  </r>
  <r>
    <m/>
    <m/>
    <s v="Humanidades"/>
    <d v="2020-05-19T13:04:00"/>
    <s v="Doctorado"/>
    <x v="6"/>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x v="7"/>
    <m/>
    <m/>
    <m/>
    <m/>
    <m/>
    <m/>
    <m/>
    <m/>
    <s v="Sí"/>
    <s v="Sí"/>
    <n v="4"/>
    <n v="5"/>
    <n v="5"/>
    <n v="2"/>
    <n v="4"/>
    <n v="4"/>
    <n v="3"/>
    <n v="1"/>
    <n v="4"/>
    <n v="4"/>
    <m/>
    <n v="4"/>
    <n v="4"/>
    <n v="2"/>
    <n v="4"/>
    <n v="4"/>
    <s v="Sí"/>
    <n v="4"/>
    <n v="4"/>
    <s v="No uso ninguna red social"/>
    <m/>
    <m/>
    <m/>
    <m/>
    <m/>
    <m/>
    <m/>
    <s v="Sí"/>
    <s v="No"/>
    <m/>
    <n v="4"/>
    <n v="3"/>
    <s v="4, satisfecho"/>
    <s v="Empeorado"/>
    <m/>
  </r>
  <r>
    <m/>
    <m/>
    <s v="Ciencias Experimentales"/>
    <d v="2020-05-19T13:04:00"/>
    <s v="Grado y doble grado"/>
    <x v="16"/>
    <s v="Frecuentemente (1 o 2 veces por semana)"/>
    <s v="De vez en cuando (1 o 2 veces al mes)"/>
    <s v="Seguiré usando los servicios de la biblioteca con la misma frecuencia que expuse en la pregunta anterior"/>
    <x v="20"/>
    <s v="F. Ciencias Químicas"/>
    <s v="Biblioteca Maria Zambrano (Filología / Derecho)"/>
    <m/>
    <m/>
    <m/>
    <m/>
    <m/>
    <m/>
    <s v="Sí"/>
    <s v="Sí"/>
    <n v="3"/>
    <n v="1"/>
    <n v="4"/>
    <n v="1"/>
    <n v="5"/>
    <n v="4"/>
    <n v="1"/>
    <n v="1"/>
    <n v="4"/>
    <n v="5"/>
    <m/>
    <n v="4"/>
    <n v="4"/>
    <n v="4"/>
    <n v="3"/>
    <n v="5"/>
    <s v="No"/>
    <n v="4"/>
    <n v="3"/>
    <s v="Twitter|Instagram"/>
    <m/>
    <m/>
    <m/>
    <m/>
    <m/>
    <m/>
    <m/>
    <s v="No"/>
    <s v="No"/>
    <m/>
    <n v="5"/>
    <n v="5"/>
    <s v="4, satisfecho"/>
    <s v="Mejorado"/>
    <m/>
  </r>
  <r>
    <m/>
    <m/>
    <s v="Ciencias Sociales"/>
    <d v="2020-05-19T13:04:00"/>
    <s v="Grado y doble grado"/>
    <x v="24"/>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x v="25"/>
    <s v="F. Ciencias Políticas y Sociología"/>
    <s v="Biblioteca Maria Zambrano (Filología / Derecho)"/>
    <m/>
    <m/>
    <m/>
    <m/>
    <m/>
    <m/>
    <s v="Sí"/>
    <s v="Sí"/>
    <n v="4"/>
    <n v="4"/>
    <n v="4"/>
    <n v="2"/>
    <n v="4"/>
    <n v="4"/>
    <n v="2"/>
    <n v="3"/>
    <n v="3"/>
    <n v="4"/>
    <m/>
    <n v="4"/>
    <n v="5"/>
    <n v="4"/>
    <n v="4"/>
    <n v="3"/>
    <s v="Sí"/>
    <n v="4"/>
    <n v="3"/>
    <s v="Twitter|Youtube|Instagram"/>
    <m/>
    <m/>
    <m/>
    <m/>
    <m/>
    <m/>
    <m/>
    <s v="Sí"/>
    <s v="No"/>
    <m/>
    <n v="4"/>
    <n v="5"/>
    <s v="5, muy satisfecho"/>
    <s v="Mejorado"/>
    <m/>
  </r>
  <r>
    <m/>
    <m/>
    <s v="Ciencias Sociales"/>
    <d v="2020-05-19T13:04:00"/>
    <s v="Grado y doble grado"/>
    <x v="1"/>
    <s v="Frecuentemente (1 o 2 veces por semana)"/>
    <s v="Nunca"/>
    <s v="Creo que voy a acudir con menos frecuencia a la biblioteca y usaré más la biblioteca virtual"/>
    <x v="9"/>
    <s v="F. Geografía e Historia"/>
    <m/>
    <m/>
    <m/>
    <m/>
    <m/>
    <m/>
    <m/>
    <s v="Sí"/>
    <s v="Sí"/>
    <n v="2"/>
    <n v="1"/>
    <n v="2"/>
    <n v="1"/>
    <n v="5"/>
    <n v="4"/>
    <n v="5"/>
    <n v="2"/>
    <n v="2"/>
    <n v="4"/>
    <m/>
    <n v="5"/>
    <n v="5"/>
    <n v="3"/>
    <n v="5"/>
    <n v="3"/>
    <s v="No"/>
    <n v="4"/>
    <n v="1"/>
    <s v="Instagram"/>
    <m/>
    <m/>
    <m/>
    <m/>
    <m/>
    <m/>
    <m/>
    <s v="Sí"/>
    <s v="Sí"/>
    <s v="Normal"/>
    <n v="5"/>
    <n v="5"/>
    <s v="4, satisfecho"/>
    <s v="Mejorado"/>
    <s v="Algunos manuales estan en mal estado o no hay suficientes."/>
  </r>
  <r>
    <m/>
    <m/>
    <s v="Ciencias Sociales"/>
    <d v="2020-05-19T13:04:00"/>
    <s v="Grado y doble grado"/>
    <x v="1"/>
    <s v="De vez en cuando (1 o 2 veces al mes)"/>
    <s v="Nunca"/>
    <s v="Tengo que ir necesariamente para consultar los documentos que están ubicados en la biblioteca"/>
    <x v="9"/>
    <s v="F. Ciencias Económicas y Empresariales"/>
    <s v="F. Psicología"/>
    <s v="Biblioteca Municipal de mi localidad,Internet."/>
    <m/>
    <m/>
    <m/>
    <m/>
    <m/>
    <s v="No"/>
    <s v="No"/>
    <n v="1"/>
    <n v="1"/>
    <n v="1"/>
    <n v="5"/>
    <n v="5"/>
    <n v="5"/>
    <n v="5"/>
    <n v="5"/>
    <m/>
    <n v="4"/>
    <m/>
    <n v="1"/>
    <m/>
    <n v="1"/>
    <n v="3"/>
    <n v="1"/>
    <s v="No"/>
    <n v="1"/>
    <n v="1"/>
    <s v="Facebook|Youtube"/>
    <m/>
    <m/>
    <m/>
    <m/>
    <m/>
    <m/>
    <m/>
    <s v="No"/>
    <s v="No"/>
    <m/>
    <m/>
    <m/>
    <s v="3, normal"/>
    <m/>
    <s v="Seria una ayuda que mandarais vídeos explicativos de como usar la biblioteca virtual,he intentado buscar algún libro para hacer trabajos durante la pandemia pero al final acabo buscándole en Internet ya que pierdo mucho tiempo intentando averiguar como va la pagina de la biblioteca.He visto algún vídeo pero no me ha ayudado mucho.No se si no he buscado bien ,pero algún vídeo que sea paso por paso seria de mucha ayuda.Un saludo"/>
  </r>
  <r>
    <m/>
    <m/>
    <s v="Ciencias de la Salud"/>
    <d v="2020-05-19T13:04:00"/>
    <s v="Grado y doble grado"/>
    <x v="9"/>
    <s v="Frecuentemente (1 o 2 veces por semana)"/>
    <s v="Muy frecuentemente (3 o más veces por semana)"/>
    <s v="Seguiré usando los servicios de la biblioteca con la misma frecuencia que expuse en la pregunta anterior"/>
    <x v="11"/>
    <s v="F. Odontología"/>
    <s v="Biblioteca Maria Zambrano (Filología / Derecho)"/>
    <m/>
    <m/>
    <m/>
    <m/>
    <m/>
    <m/>
    <s v="Sí"/>
    <s v="Sí"/>
    <n v="4"/>
    <n v="1"/>
    <n v="5"/>
    <n v="1"/>
    <n v="3"/>
    <n v="5"/>
    <n v="1"/>
    <n v="5"/>
    <n v="3"/>
    <n v="4"/>
    <m/>
    <n v="3"/>
    <n v="4"/>
    <n v="2"/>
    <n v="3"/>
    <n v="4"/>
    <s v="No"/>
    <n v="4"/>
    <n v="2"/>
    <s v="Twitter|Instagram"/>
    <m/>
    <m/>
    <m/>
    <m/>
    <m/>
    <m/>
    <m/>
    <s v="Sí"/>
    <s v="Sí"/>
    <m/>
    <n v="5"/>
    <n v="5"/>
    <s v="4, satisfecho"/>
    <s v="Igual"/>
    <m/>
  </r>
  <r>
    <m/>
    <m/>
    <s v="Ciencias Sociales"/>
    <d v="2020-05-19T13:04:00"/>
    <s v="Grado y doble grado"/>
    <x v="21"/>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21"/>
    <s v="Biblioteca Maria Zambrano (Filología / Derecho)"/>
    <s v="Biblioteca Histórica"/>
    <m/>
    <m/>
    <m/>
    <m/>
    <m/>
    <m/>
    <s v="No"/>
    <s v="Sí"/>
    <n v="4"/>
    <n v="3"/>
    <n v="3"/>
    <n v="4"/>
    <n v="3"/>
    <n v="3"/>
    <n v="4"/>
    <n v="3"/>
    <n v="3"/>
    <n v="3"/>
    <m/>
    <n v="4"/>
    <n v="3"/>
    <n v="4"/>
    <n v="3"/>
    <n v="3"/>
    <s v="No"/>
    <n v="4"/>
    <n v="3"/>
    <s v="Twitter|Youtube|Instagram"/>
    <m/>
    <m/>
    <m/>
    <m/>
    <m/>
    <m/>
    <m/>
    <s v="No"/>
    <s v="No"/>
    <m/>
    <n v="4"/>
    <n v="4"/>
    <s v="3, normal"/>
    <s v="Igual"/>
    <s v="Ampliación de las mesas de estudio, zona de estudio compartida, donde poder compartir temario con los compañeros"/>
  </r>
  <r>
    <m/>
    <m/>
    <s v="Ciencias Sociales"/>
    <d v="2020-05-19T13:04:00"/>
    <s v="Grado y doble grado"/>
    <x v="1"/>
    <s v="Muy frecuentemente (3 o más veces por semana)"/>
    <s v="Frecuentemente (1 o 2 veces por semana)"/>
    <s v="Seguiré usando los servicios de la biblioteca con la misma frecuencia que expuse en la pregunta anterior"/>
    <x v="9"/>
    <s v="F. Trabajo Social"/>
    <s v="F. Psicología"/>
    <m/>
    <m/>
    <m/>
    <m/>
    <m/>
    <m/>
    <s v="Sí"/>
    <s v="No"/>
    <n v="2"/>
    <n v="3"/>
    <n v="3"/>
    <n v="1"/>
    <n v="5"/>
    <n v="3"/>
    <n v="3"/>
    <n v="2"/>
    <n v="4"/>
    <n v="4"/>
    <m/>
    <n v="4"/>
    <n v="4"/>
    <n v="4"/>
    <n v="4"/>
    <n v="4"/>
    <s v="No"/>
    <n v="4"/>
    <n v="1"/>
    <s v="Youtube|Instagram"/>
    <m/>
    <m/>
    <m/>
    <m/>
    <m/>
    <m/>
    <m/>
    <s v="Sí"/>
    <s v="No"/>
    <m/>
    <n v="3"/>
    <n v="3"/>
    <s v="4, satisfecho"/>
    <s v="Mejorado"/>
    <m/>
  </r>
  <r>
    <m/>
    <m/>
    <s v="Humanidades"/>
    <d v="2020-05-19T13:04:00"/>
    <s v="Grado y doble grado"/>
    <x v="7"/>
    <s v="Frecuentemente (1 o 2 veces por semana)"/>
    <s v="De vez en cuando (1 o 2 veces al mes)"/>
    <s v="Seguiré usando los servicios de la biblioteca con la misma frecuencia que expuse en la pregunta anterior"/>
    <x v="14"/>
    <s v="Biblioteca Maria Zambrano (Filología / Derecho)"/>
    <s v="Biblioteca Histórica"/>
    <m/>
    <m/>
    <m/>
    <m/>
    <m/>
    <m/>
    <s v="No"/>
    <s v="Sí"/>
    <n v="1"/>
    <n v="1"/>
    <n v="2"/>
    <n v="4"/>
    <n v="4"/>
    <n v="4"/>
    <n v="3"/>
    <n v="2"/>
    <n v="3"/>
    <n v="4"/>
    <m/>
    <n v="4"/>
    <n v="3"/>
    <n v="2"/>
    <n v="3"/>
    <n v="4"/>
    <s v="No"/>
    <n v="2"/>
    <n v="3"/>
    <s v="Twitter|Youtube|Instagram"/>
    <m/>
    <m/>
    <m/>
    <m/>
    <m/>
    <m/>
    <m/>
    <s v="No"/>
    <s v="No"/>
    <m/>
    <n v="4"/>
    <n v="2"/>
    <s v="4, satisfecho"/>
    <s v="Igual"/>
    <m/>
  </r>
  <r>
    <m/>
    <m/>
    <s v="Ciencias de la Salud"/>
    <d v="2020-05-19T13:04:00"/>
    <s v="Otros (Universidad para mayores, títulos propios, curso de idiomas, etc)"/>
    <x v="22"/>
    <s v="Solo en época de exámenes"/>
    <s v="Solo en época de exámenes"/>
    <s v="Seguiré usando los servicios de la biblioteca con la misma frecuencia que expuse en la pregunta anterior"/>
    <x v="22"/>
    <m/>
    <m/>
    <m/>
    <m/>
    <m/>
    <m/>
    <m/>
    <m/>
    <s v="No"/>
    <s v="No"/>
    <n v="1"/>
    <n v="1"/>
    <n v="1"/>
    <n v="2"/>
    <n v="5"/>
    <n v="3"/>
    <n v="5"/>
    <n v="2"/>
    <n v="3"/>
    <n v="3"/>
    <m/>
    <n v="4"/>
    <n v="4"/>
    <n v="3"/>
    <n v="3"/>
    <n v="3"/>
    <s v="No"/>
    <n v="3"/>
    <n v="3"/>
    <s v="Twitter|Facebook|Youtube|Instagram"/>
    <m/>
    <m/>
    <m/>
    <m/>
    <m/>
    <m/>
    <m/>
    <s v="Sí"/>
    <s v="Sí"/>
    <s v="Muy útil"/>
    <n v="4"/>
    <n v="5"/>
    <s v="4, satisfecho"/>
    <s v="Igual"/>
    <m/>
  </r>
  <r>
    <m/>
    <m/>
    <s v="Ciencias de la Salud"/>
    <d v="2020-05-19T13:04:00"/>
    <s v="Grado y doble grado"/>
    <x v="9"/>
    <s v="Solo en época de exámenes"/>
    <s v="De vez en cuando (1 o 2 veces al mes)"/>
    <s v="Solo haré uso de la biblioteca virtual y de sus recursos electrónicos"/>
    <x v="11"/>
    <m/>
    <m/>
    <m/>
    <m/>
    <m/>
    <m/>
    <m/>
    <m/>
    <s v="No"/>
    <s v="No"/>
    <n v="1"/>
    <n v="4"/>
    <n v="4"/>
    <n v="1"/>
    <n v="5"/>
    <n v="5"/>
    <n v="5"/>
    <n v="3"/>
    <n v="3"/>
    <n v="4"/>
    <m/>
    <n v="4"/>
    <n v="3"/>
    <n v="4"/>
    <n v="3"/>
    <n v="4"/>
    <s v="No"/>
    <n v="4"/>
    <n v="2"/>
    <s v="Twitter|Youtube|Instagram"/>
    <m/>
    <m/>
    <m/>
    <m/>
    <m/>
    <m/>
    <m/>
    <s v="No"/>
    <s v="No"/>
    <m/>
    <n v="4"/>
    <n v="4"/>
    <s v="4, satisfecho"/>
    <s v="Igual"/>
    <m/>
  </r>
  <r>
    <m/>
    <m/>
    <s v="Ciencias de la Salud"/>
    <d v="2020-05-19T13:04:00"/>
    <s v="Grado y doble grado"/>
    <x v="4"/>
    <s v="De vez en cuando (1 o 2 veces al mes)"/>
    <s v="Nunca"/>
    <s v="Creo que voy a acudir con menos frecuencia a la biblioteca y usaré más la biblioteca virtual|Solo haré uso de la biblioteca virtual y de sus recursos electrónicos"/>
    <x v="8"/>
    <s v="F. Medicina"/>
    <s v="F. Odontología"/>
    <m/>
    <m/>
    <m/>
    <m/>
    <m/>
    <m/>
    <s v="No"/>
    <s v="No"/>
    <n v="2"/>
    <n v="3"/>
    <n v="3"/>
    <n v="4"/>
    <n v="3"/>
    <n v="5"/>
    <n v="5"/>
    <n v="1"/>
    <n v="2"/>
    <n v="4"/>
    <m/>
    <n v="4"/>
    <m/>
    <n v="4"/>
    <n v="3"/>
    <n v="3"/>
    <s v="No"/>
    <n v="3"/>
    <n v="1"/>
    <s v="Youtube|Instagram"/>
    <m/>
    <m/>
    <m/>
    <m/>
    <m/>
    <m/>
    <m/>
    <s v="No"/>
    <s v="No"/>
    <m/>
    <n v="3"/>
    <n v="4"/>
    <s v="4, satisfecho"/>
    <m/>
    <m/>
  </r>
  <r>
    <m/>
    <m/>
    <s v="Ciencias de la Salud"/>
    <d v="2020-05-19T13:04:00"/>
    <s v="Grado y doble grado"/>
    <x v="4"/>
    <s v="Solo en época de exámenes"/>
    <s v="De vez en cuando (1 o 2 veces al mes)"/>
    <s v="Seguiré usando los servicios de la biblioteca con la misma frecuencia que expuse en la pregunta anterior"/>
    <x v="4"/>
    <s v="Biblioteca Maria Zambrano (Filología / Derecho)"/>
    <m/>
    <m/>
    <m/>
    <m/>
    <m/>
    <m/>
    <m/>
    <s v="No"/>
    <s v="No"/>
    <n v="2"/>
    <n v="3"/>
    <n v="4"/>
    <n v="3"/>
    <n v="5"/>
    <n v="4"/>
    <n v="4"/>
    <n v="3"/>
    <n v="4"/>
    <n v="4"/>
    <m/>
    <n v="4"/>
    <n v="3"/>
    <n v="3"/>
    <n v="3"/>
    <n v="4"/>
    <s v="No"/>
    <n v="3"/>
    <n v="3"/>
    <s v="Twitter|Youtube|Instagram"/>
    <m/>
    <m/>
    <m/>
    <m/>
    <m/>
    <m/>
    <m/>
    <s v="No"/>
    <s v="No"/>
    <m/>
    <n v="4"/>
    <n v="5"/>
    <s v="4, satisfecho"/>
    <m/>
    <m/>
  </r>
  <r>
    <m/>
    <m/>
    <s v="Ciencias de la Salud"/>
    <d v="2020-05-19T13:04:00"/>
    <s v="Grado y doble grado"/>
    <x v="9"/>
    <s v="Muy frecuentemente (3 o más veces por semana)"/>
    <s v="Frecuentemente (1 o 2 veces por semana)"/>
    <s v="Seguiré usando los servicios de la biblioteca con la misma frecuencia que expuse en la pregunta anterior"/>
    <x v="11"/>
    <s v="F. Odontología"/>
    <s v="F. Enfermería, Fisioterapia y Podología"/>
    <s v="Biblioteca Manuel Alvar"/>
    <m/>
    <m/>
    <m/>
    <m/>
    <m/>
    <s v="No"/>
    <s v="Sí"/>
    <n v="3"/>
    <n v="2"/>
    <n v="4"/>
    <n v="1"/>
    <n v="5"/>
    <n v="3"/>
    <n v="5"/>
    <n v="3"/>
    <n v="5"/>
    <n v="5"/>
    <m/>
    <n v="4"/>
    <n v="4"/>
    <n v="4"/>
    <n v="2"/>
    <n v="4"/>
    <s v="Sí"/>
    <n v="5"/>
    <n v="2"/>
    <s v="Twitter|Youtube|Instagram"/>
    <m/>
    <m/>
    <m/>
    <m/>
    <m/>
    <m/>
    <m/>
    <s v="Sí"/>
    <s v="Sí"/>
    <s v="Útil"/>
    <n v="4"/>
    <n v="5"/>
    <s v="4, satisfecho"/>
    <s v="Igual"/>
    <m/>
  </r>
  <r>
    <m/>
    <m/>
    <s v="Ciencias de la Salud"/>
    <d v="2020-05-19T13:04:00"/>
    <s v="Grado y doble grado"/>
    <x v="23"/>
    <s v="De vez en cuando (1 o 2 veces al mes)"/>
    <s v="De vez en cuando (1 o 2 veces al mes)"/>
    <s v="Seguiré usando los servicios de la biblioteca con la misma frecuencia que expuse en la pregunta anterior"/>
    <x v="23"/>
    <m/>
    <m/>
    <m/>
    <m/>
    <m/>
    <m/>
    <m/>
    <m/>
    <s v="No"/>
    <s v="No"/>
    <n v="2"/>
    <n v="4"/>
    <n v="4"/>
    <n v="1"/>
    <n v="5"/>
    <n v="5"/>
    <n v="5"/>
    <n v="3"/>
    <n v="4"/>
    <n v="5"/>
    <m/>
    <n v="4"/>
    <n v="5"/>
    <n v="5"/>
    <n v="4"/>
    <n v="4"/>
    <s v="No"/>
    <n v="5"/>
    <n v="4"/>
    <s v="Instagram"/>
    <m/>
    <m/>
    <m/>
    <m/>
    <m/>
    <m/>
    <m/>
    <s v="Sí"/>
    <s v="Sí"/>
    <s v="Muy útil"/>
    <n v="5"/>
    <n v="5"/>
    <s v="5, muy satisfecho"/>
    <s v="Mejorado mucho"/>
    <m/>
  </r>
  <r>
    <m/>
    <m/>
    <s v="Ciencias de la Salud"/>
    <d v="2020-05-19T13:04:00"/>
    <s v="Grado y doble grado"/>
    <x v="4"/>
    <s v="Muy frecuentemente (3 o más veces por semana)"/>
    <s v="Nunca"/>
    <s v="Seguiré usando los servicios de la biblioteca con la misma frecuencia que expuse en la pregunta anterior"/>
    <x v="8"/>
    <s v="F. Medicina"/>
    <m/>
    <m/>
    <m/>
    <m/>
    <m/>
    <m/>
    <m/>
    <s v="No"/>
    <s v="No"/>
    <n v="1"/>
    <n v="1"/>
    <n v="1"/>
    <n v="5"/>
    <n v="5"/>
    <n v="5"/>
    <n v="5"/>
    <n v="1"/>
    <n v="1"/>
    <n v="3"/>
    <m/>
    <n v="3"/>
    <n v="5"/>
    <n v="2"/>
    <n v="1"/>
    <n v="1"/>
    <s v="No"/>
    <n v="1"/>
    <n v="2"/>
    <s v="Twitter|Youtube|Instagram"/>
    <m/>
    <m/>
    <m/>
    <m/>
    <m/>
    <m/>
    <m/>
    <s v="No"/>
    <s v="No"/>
    <m/>
    <n v="5"/>
    <n v="5"/>
    <s v="3, normal"/>
    <s v="Igual"/>
    <s v="Siempre digo lo mismo y no me cansaré de repetirlo. Tengo una única queja y siempre es la misma, no es posible que siendo la Facultad de Medicina una de las facultades que más gente acoge en toda la UCM tengamos una de las bibliotecas más pequeñas. Además somos de las carreras que más demandan de tiempo en biblioteca y por eso llega a ser ridículo que haya que matarse a correr para no quedarse sin sitio en época de exámenes. Que se ampliara un poco la hora de cierre en época de exámenes tampoco estaría mal, pero sobre todo es el tema de la ocupación. En frente de la biblioteca hay terreno antes de llegar a la carretera como para ampliar la biblioteca lo suficiente como para que no se den las situaciones que ya he mencionado y lo peculiar de esta biblioteca es que por mucho que amplíes siempre vas a ocupar todos los sitios que ofrezcas."/>
  </r>
  <r>
    <m/>
    <m/>
    <s v="Humanidades"/>
    <d v="2020-05-19T13:04:00"/>
    <s v="Grado y doble grado"/>
    <x v="2"/>
    <s v="Solo en época de exámenes"/>
    <s v="Solo en época de exámenes"/>
    <s v="Solo haré uso de la biblioteca virtual y de sus recursos electrónicos"/>
    <x v="8"/>
    <s v="F. Educación - Centro de Formación del Profesorado"/>
    <s v="F. Comercio y Turismo"/>
    <m/>
    <m/>
    <m/>
    <m/>
    <m/>
    <m/>
    <s v="Sí"/>
    <s v="Sí"/>
    <n v="2"/>
    <n v="4"/>
    <n v="4"/>
    <n v="5"/>
    <n v="4"/>
    <n v="5"/>
    <n v="5"/>
    <n v="5"/>
    <n v="2"/>
    <n v="4"/>
    <m/>
    <n v="4"/>
    <n v="3"/>
    <n v="4"/>
    <n v="2"/>
    <n v="4"/>
    <s v="Sí"/>
    <n v="3"/>
    <n v="1"/>
    <s v="Youtube"/>
    <m/>
    <m/>
    <m/>
    <m/>
    <m/>
    <m/>
    <m/>
    <s v="No"/>
    <s v="No"/>
    <m/>
    <n v="3"/>
    <n v="3"/>
    <s v="3, normal"/>
    <s v="Mejorado"/>
    <m/>
  </r>
  <r>
    <m/>
    <m/>
    <s v="Ciencias Sociales"/>
    <d v="2020-05-19T13:04:00"/>
    <s v="Grado y doble grado"/>
    <x v="11"/>
    <s v="De vez en cuando (1 o 2 veces al mes)"/>
    <s v="De vez en cuando (1 o 2 veces al mes)"/>
    <s v="Creo que voy a acudir con menos frecuencia a la biblioteca y usaré más la biblioteca virtual"/>
    <x v="13"/>
    <s v="Biblioteca Maria Zambrano (Filología / Derecho)"/>
    <m/>
    <m/>
    <m/>
    <m/>
    <m/>
    <m/>
    <m/>
    <s v="No"/>
    <s v="No"/>
    <n v="2"/>
    <n v="1"/>
    <n v="3"/>
    <n v="3"/>
    <n v="3"/>
    <n v="5"/>
    <n v="4"/>
    <n v="4"/>
    <n v="4"/>
    <n v="4"/>
    <m/>
    <n v="4"/>
    <n v="3"/>
    <n v="2"/>
    <n v="4"/>
    <n v="3"/>
    <s v="No"/>
    <n v="3"/>
    <n v="3"/>
    <s v="Twitter|Youtube|Instagram|LinkedIn"/>
    <m/>
    <m/>
    <m/>
    <m/>
    <m/>
    <m/>
    <m/>
    <s v="Sí"/>
    <s v="Sí"/>
    <s v="Útil"/>
    <n v="4"/>
    <n v="4"/>
    <s v="4, satisfecho"/>
    <s v="Mejorado"/>
    <m/>
  </r>
  <r>
    <m/>
    <m/>
    <s v="Ciencias Sociales"/>
    <d v="2020-05-19T13:04:00"/>
    <s v="Grado y doble grado"/>
    <x v="13"/>
    <s v="De vez en cuando (1 o 2 veces al mes)"/>
    <s v="Nunca"/>
    <s v="Seguiré usando los servicios de la biblioteca con la misma frecuencia que expuse en la pregunta anterior"/>
    <x v="16"/>
    <s v="F. Ciencias de la Información"/>
    <s v="Biblioteca Maria Zambrano (Filología / Derecho)"/>
    <m/>
    <m/>
    <m/>
    <m/>
    <m/>
    <m/>
    <s v="No"/>
    <s v="Sí"/>
    <n v="3"/>
    <n v="2"/>
    <n v="3"/>
    <n v="4"/>
    <n v="5"/>
    <n v="5"/>
    <n v="5"/>
    <n v="3"/>
    <n v="3"/>
    <n v="3"/>
    <m/>
    <n v="4"/>
    <n v="4"/>
    <n v="2"/>
    <n v="3"/>
    <n v="3"/>
    <s v="No"/>
    <n v="3"/>
    <n v="5"/>
    <s v="Instagram"/>
    <m/>
    <m/>
    <m/>
    <m/>
    <m/>
    <m/>
    <m/>
    <s v="No"/>
    <s v="No"/>
    <m/>
    <n v="4"/>
    <n v="3"/>
    <s v="4, satisfecho"/>
    <s v="Igual"/>
    <m/>
  </r>
  <r>
    <m/>
    <m/>
    <s v="Ciencias de la Salud"/>
    <d v="2020-05-19T13:04:00"/>
    <s v="Grado y doble grado"/>
    <x v="12"/>
    <s v="Frecuentemente (1 o 2 veces por semana)"/>
    <s v="Frecuentemente (1 o 2 veces por semana)"/>
    <s v="Creo que voy a acudir con menos frecuencia a la biblioteca y usaré más la biblioteca virtual"/>
    <x v="15"/>
    <m/>
    <m/>
    <m/>
    <m/>
    <m/>
    <m/>
    <m/>
    <m/>
    <s v="Sí"/>
    <s v="No"/>
    <n v="2"/>
    <n v="4"/>
    <n v="4"/>
    <n v="2"/>
    <n v="4"/>
    <n v="4"/>
    <n v="4"/>
    <n v="4"/>
    <n v="5"/>
    <n v="4"/>
    <m/>
    <n v="3"/>
    <n v="5"/>
    <n v="4"/>
    <n v="3"/>
    <n v="5"/>
    <s v="No"/>
    <n v="4"/>
    <n v="1"/>
    <s v="No uso ninguna red social"/>
    <m/>
    <m/>
    <m/>
    <m/>
    <m/>
    <m/>
    <m/>
    <s v="Sí"/>
    <s v="No"/>
    <m/>
    <n v="5"/>
    <n v="4"/>
    <s v="4, satisfecho"/>
    <s v="Igual"/>
    <m/>
  </r>
  <r>
    <m/>
    <m/>
    <s v="Ciencias de la Salud"/>
    <d v="2020-05-19T13:04:00"/>
    <s v="Grado y doble grado"/>
    <x v="23"/>
    <s v="Muy frecuentemente (3 o más veces por semana)"/>
    <s v="Nunca"/>
    <s v="Seguiré usando los servicios de la biblioteca con la misma frecuencia que expuse en la pregunta anterior"/>
    <x v="23"/>
    <s v="Biblioteca Maria Zambrano (Filología / Derecho)"/>
    <m/>
    <s v="CERPA Rivas, biblioteca del Real Canoe"/>
    <m/>
    <m/>
    <m/>
    <m/>
    <m/>
    <s v="No"/>
    <s v="No"/>
    <n v="1"/>
    <n v="1"/>
    <n v="1"/>
    <n v="3"/>
    <n v="5"/>
    <n v="5"/>
    <n v="5"/>
    <n v="1"/>
    <n v="1"/>
    <n v="4"/>
    <m/>
    <n v="4"/>
    <n v="5"/>
    <n v="4"/>
    <n v="4"/>
    <n v="4"/>
    <s v="No"/>
    <n v="4"/>
    <n v="4"/>
    <s v="Twitter|Instagram"/>
    <m/>
    <m/>
    <m/>
    <m/>
    <m/>
    <m/>
    <m/>
    <s v="Sí"/>
    <s v="No"/>
    <m/>
    <n v="5"/>
    <n v="5"/>
    <s v="5, muy satisfecho"/>
    <s v="Igual"/>
    <m/>
  </r>
  <r>
    <m/>
    <m/>
    <s v="Ciencias Sociales"/>
    <d v="2020-05-19T13:03:00"/>
    <s v="Grado y doble grado"/>
    <x v="1"/>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8"/>
    <s v="F. Ciencias Políticas y Sociología"/>
    <s v="F. Ciencias de la Información"/>
    <m/>
    <m/>
    <m/>
    <m/>
    <m/>
    <m/>
    <s v="No"/>
    <s v="Sí"/>
    <n v="2"/>
    <n v="4"/>
    <n v="2"/>
    <n v="5"/>
    <n v="5"/>
    <n v="4"/>
    <n v="5"/>
    <n v="5"/>
    <n v="4"/>
    <n v="2"/>
    <m/>
    <n v="4"/>
    <n v="3"/>
    <n v="2"/>
    <n v="3"/>
    <n v="1"/>
    <s v="Sí"/>
    <n v="3"/>
    <n v="1"/>
    <s v="Youtube|Instagram"/>
    <m/>
    <m/>
    <m/>
    <m/>
    <m/>
    <m/>
    <m/>
    <s v="No"/>
    <s v="No"/>
    <m/>
    <n v="4"/>
    <n v="5"/>
    <s v="4, satisfecho"/>
    <s v="Igual"/>
    <s v="Creo que debería haber una mayor cantidad de material que sea accesible desde internet. Ademas, hay muchas veces que busco un libro que corresponde a las materias que se imparten en mi facultad y en la biblioteca de la misma o hay pocos ejemplares o, directamente no están (habiendo más copias en otras bibliotecas de la ucm en las que &quot;pegan&quot; menos). Esto es un problema cuando un profesor nos pide que leamos X libro y rápidamente están todos en préstamo porque no hay ejemplares ni para 1/4 de mi clase."/>
  </r>
  <r>
    <m/>
    <m/>
    <s v="Ciencias de la Salud"/>
    <d v="2020-05-19T13:03:00"/>
    <s v="Grado y doble grado"/>
    <x v="9"/>
    <s v="Nunca"/>
    <s v="De vez en cuando (1 o 2 veces al mes)"/>
    <s v="Seguiré usando los servicios de la biblioteca con la misma frecuencia que expuse en la pregunta anterior"/>
    <x v="8"/>
    <s v="F. Farmacia"/>
    <m/>
    <m/>
    <m/>
    <m/>
    <m/>
    <m/>
    <m/>
    <s v="No"/>
    <s v="No"/>
    <n v="1"/>
    <n v="1"/>
    <n v="3"/>
    <n v="4"/>
    <n v="5"/>
    <n v="5"/>
    <n v="5"/>
    <n v="1"/>
    <n v="3"/>
    <n v="3"/>
    <m/>
    <n v="4"/>
    <n v="5"/>
    <n v="5"/>
    <n v="4"/>
    <n v="4"/>
    <s v="Sí"/>
    <n v="4"/>
    <n v="4"/>
    <s v="Twitter"/>
    <m/>
    <m/>
    <m/>
    <m/>
    <m/>
    <m/>
    <m/>
    <s v="No"/>
    <s v="No"/>
    <m/>
    <n v="5"/>
    <n v="5"/>
    <s v="4, satisfecho"/>
    <s v="Mejorado"/>
    <m/>
  </r>
  <r>
    <m/>
    <m/>
    <s v="Humanidades"/>
    <d v="2020-05-19T13:03:00"/>
    <s v="Máster"/>
    <x v="7"/>
    <s v="Muy frecuentemente (3 o más veces por semana)"/>
    <s v="Muy frecuentemente (3 o más veces por semana)"/>
    <s v="Seguiré usando los servicios de la biblioteca con la misma frecuencia que expuse en la pregunta anterior"/>
    <x v="14"/>
    <s v="F. Bellas Artes"/>
    <s v="F. Ciencias de la Información"/>
    <s v="Biblioteca del Museo Reina Sofía, Biblioteca del CSIC, Biblioteca del Museo del Prado"/>
    <m/>
    <m/>
    <m/>
    <m/>
    <m/>
    <s v="Sí"/>
    <s v="Sí"/>
    <n v="3"/>
    <n v="2"/>
    <n v="3"/>
    <n v="5"/>
    <n v="1"/>
    <n v="3"/>
    <n v="1"/>
    <n v="5"/>
    <n v="3"/>
    <n v="2"/>
    <m/>
    <n v="2"/>
    <n v="5"/>
    <n v="3"/>
    <n v="5"/>
    <n v="5"/>
    <s v="Sí"/>
    <n v="3"/>
    <n v="2"/>
    <s v="Twitter|Facebook|Instagram|LinkedIn"/>
    <m/>
    <m/>
    <m/>
    <m/>
    <m/>
    <m/>
    <m/>
    <s v="Sí"/>
    <s v="No"/>
    <m/>
    <n v="4"/>
    <n v="5"/>
    <s v="4, satisfecho"/>
    <s v="Igual"/>
    <m/>
  </r>
  <r>
    <m/>
    <m/>
    <s v="Humanidades"/>
    <d v="2020-05-19T13:03:00"/>
    <s v="Doctorado"/>
    <x v="7"/>
    <s v="Muy frecuentemente (3 o más veces por semana)"/>
    <s v="Muy frecuentemente (3 o más veces por semana)"/>
    <s v="Seguiré usando los servicios de la biblioteca con la misma frecuencia que expuse en la pregunta anterior"/>
    <x v="14"/>
    <s v="Biblioteca Maria Zambrano (Filología / Derecho)"/>
    <s v="F. Ciencias de la Documentación"/>
    <s v="Tomás Navarro Tomás (CSIC), Bibliotecas públicas Comunidad de Madrid"/>
    <m/>
    <m/>
    <m/>
    <m/>
    <m/>
    <s v="Sí"/>
    <s v="Sí"/>
    <n v="5"/>
    <n v="5"/>
    <n v="5"/>
    <n v="4"/>
    <n v="1"/>
    <n v="4"/>
    <n v="1"/>
    <n v="4"/>
    <n v="1"/>
    <n v="4"/>
    <m/>
    <n v="4"/>
    <n v="4"/>
    <n v="3"/>
    <n v="2"/>
    <n v="3"/>
    <s v="Sí"/>
    <n v="1"/>
    <n v="3"/>
    <s v="Twitter|Facebook|Youtube"/>
    <m/>
    <m/>
    <m/>
    <m/>
    <m/>
    <m/>
    <m/>
    <s v="Sí"/>
    <s v="Sí"/>
    <s v="Útil"/>
    <n v="4"/>
    <n v="5"/>
    <s v="5, muy satisfecho"/>
    <s v="Mejorado"/>
    <s v="De todos los años que llevo en la Universidad Complutense, en servicio de bibliotecas (al menos las que frecuento) sigue mejorando. Lo mismo que, por lo general, solemos incidir en los desaciertos y errores, creo que es destacable la encomiable labor del personal bibliotecario. Sin embargo, sí veo necesario en algunas bibliotecas (como la de CC. Documentación) que se guarde más silencio en sala, a veces parece un mercado (sin que por ello se perjudique la visión que tengo del servicio)."/>
  </r>
  <r>
    <m/>
    <m/>
    <s v="Ciencias de la Salud"/>
    <d v="2020-05-19T13:03:00"/>
    <s v="Grado y doble grado"/>
    <x v="15"/>
    <s v="De vez en cuando (1 o 2 veces al mes)"/>
    <s v="De vez en cuando (1 o 2 veces al mes)"/>
    <s v="Seguiré usando los servicios de la biblioteca con la misma frecuencia que expuse en la pregunta anterior"/>
    <x v="5"/>
    <s v="F. Medicina"/>
    <s v="F. Odontología"/>
    <m/>
    <m/>
    <m/>
    <m/>
    <m/>
    <m/>
    <s v="No"/>
    <s v="No"/>
    <n v="1"/>
    <n v="4"/>
    <n v="4"/>
    <n v="1"/>
    <n v="5"/>
    <n v="1"/>
    <n v="5"/>
    <n v="3"/>
    <n v="3"/>
    <n v="3"/>
    <m/>
    <n v="4"/>
    <n v="3"/>
    <n v="3"/>
    <n v="3"/>
    <n v="3"/>
    <s v="No"/>
    <n v="4"/>
    <n v="3"/>
    <s v="Twitter|Instagram"/>
    <m/>
    <m/>
    <m/>
    <m/>
    <m/>
    <m/>
    <m/>
    <s v="No"/>
    <s v="No"/>
    <m/>
    <n v="4"/>
    <n v="5"/>
    <s v="4, satisfecho"/>
    <s v="Igual"/>
    <m/>
  </r>
  <r>
    <m/>
    <m/>
    <s v="Ciencias Sociales"/>
    <d v="2020-05-19T13:03:00"/>
    <s v="Máster"/>
    <x v="1"/>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x v="9"/>
    <s v="F. Trabajo Social"/>
    <s v="Biblioteca Maria Zambrano (Filología / Derecho)"/>
    <s v="Populares. A veces localizo allí libros que no están disponibles en la facultad"/>
    <m/>
    <m/>
    <m/>
    <m/>
    <m/>
    <s v="Sí"/>
    <s v="Sí"/>
    <n v="4"/>
    <n v="4"/>
    <n v="5"/>
    <n v="2"/>
    <n v="5"/>
    <n v="4"/>
    <n v="4"/>
    <n v="3"/>
    <n v="5"/>
    <n v="4"/>
    <m/>
    <n v="5"/>
    <n v="5"/>
    <n v="4"/>
    <n v="5"/>
    <n v="5"/>
    <s v="Sí"/>
    <n v="5"/>
    <n v="4"/>
    <s v="Twitter"/>
    <m/>
    <m/>
    <m/>
    <m/>
    <m/>
    <m/>
    <m/>
    <s v="Sí"/>
    <s v="Sí"/>
    <s v="Muy útil"/>
    <n v="5"/>
    <n v="5"/>
    <s v="5, muy satisfecho"/>
    <s v="Mejorado mucho"/>
    <s v="Valoración muy positiva del esfuerzo por poner a disposición más referencias en virtual desde el confinamiento"/>
  </r>
  <r>
    <m/>
    <m/>
    <s v="Ciencias Experimentales"/>
    <d v="2020-05-19T13:03:00"/>
    <s v="Doctorado"/>
    <x v="20"/>
    <s v="De vez en cuando (1 o 2 veces al mes)"/>
    <s v="De vez en cuando (1 o 2 veces al mes)"/>
    <s v="Creo que voy a acudir con menos frecuencia a la biblioteca y usaré más la biblioteca virtual"/>
    <x v="20"/>
    <s v="F. Ciencias Químicas"/>
    <s v="F. Medicina"/>
    <m/>
    <m/>
    <m/>
    <m/>
    <m/>
    <m/>
    <s v="Sí"/>
    <s v="Sí"/>
    <n v="4"/>
    <n v="5"/>
    <n v="3"/>
    <n v="2"/>
    <n v="5"/>
    <n v="5"/>
    <n v="5"/>
    <n v="2"/>
    <n v="3"/>
    <n v="4"/>
    <m/>
    <n v="4"/>
    <n v="4"/>
    <n v="4"/>
    <n v="3"/>
    <n v="3"/>
    <s v="No"/>
    <n v="4"/>
    <n v="3"/>
    <s v="No uso ninguna red social"/>
    <m/>
    <m/>
    <m/>
    <m/>
    <m/>
    <m/>
    <m/>
    <s v="Sí"/>
    <s v="No"/>
    <m/>
    <n v="4"/>
    <n v="4"/>
    <s v="4, satisfecho"/>
    <s v="Mejorado"/>
    <m/>
  </r>
  <r>
    <m/>
    <m/>
    <s v="Humanidades"/>
    <d v="2020-05-19T13:03:00"/>
    <s v="Grado y doble grado"/>
    <x v="7"/>
    <s v="Muy frecuentemente (3 o más veces por semana)"/>
    <s v="Muy frecuentemente (3 o más veces por semana)"/>
    <s v="Seguiré usando los servicios de la biblioteca con la misma frecuencia que expuse en la pregunta anterior"/>
    <x v="14"/>
    <s v="Biblioteca Maria Zambrano (Filología / Derecho)"/>
    <s v="F. Filosofía"/>
    <m/>
    <m/>
    <m/>
    <m/>
    <m/>
    <m/>
    <s v="Sí"/>
    <s v="Sí"/>
    <n v="5"/>
    <n v="2"/>
    <n v="2"/>
    <n v="3"/>
    <n v="2"/>
    <n v="4"/>
    <n v="4"/>
    <n v="2"/>
    <n v="5"/>
    <n v="5"/>
    <m/>
    <n v="5"/>
    <n v="5"/>
    <n v="5"/>
    <n v="5"/>
    <n v="4"/>
    <s v="No"/>
    <n v="4"/>
    <n v="3"/>
    <s v="Twitter|Youtube|Instagram"/>
    <m/>
    <m/>
    <m/>
    <m/>
    <m/>
    <m/>
    <m/>
    <s v="No"/>
    <s v="No"/>
    <m/>
    <n v="5"/>
    <n v="5"/>
    <s v="5, muy satisfecho"/>
    <s v="Igual"/>
    <m/>
  </r>
  <r>
    <m/>
    <m/>
    <s v="Ciencias Experimentales"/>
    <d v="2020-05-19T13:03:00"/>
    <s v="Grado y doble grado"/>
    <x v="8"/>
    <s v="De vez en cuando (1 o 2 veces al mes)"/>
    <s v="De vez en cuando (1 o 2 veces al mes)"/>
    <s v="Seguiré usando los servicios de la biblioteca con la misma frecuencia que expuse en la pregunta anterior"/>
    <x v="12"/>
    <s v="F. Estudios Estadísticos"/>
    <m/>
    <m/>
    <m/>
    <m/>
    <m/>
    <m/>
    <m/>
    <s v="Sí"/>
    <s v="Sí"/>
    <n v="4"/>
    <n v="1"/>
    <n v="3"/>
    <n v="1"/>
    <n v="5"/>
    <n v="4"/>
    <n v="5"/>
    <n v="2"/>
    <n v="4"/>
    <n v="3"/>
    <m/>
    <n v="4"/>
    <n v="4"/>
    <n v="4"/>
    <n v="3"/>
    <n v="4"/>
    <s v="Sí"/>
    <n v="4"/>
    <n v="4"/>
    <s v="Facebook|Instagram"/>
    <m/>
    <m/>
    <m/>
    <m/>
    <m/>
    <m/>
    <m/>
    <s v="Sí"/>
    <s v="Sí"/>
    <s v="Útil"/>
    <n v="4"/>
    <n v="4"/>
    <s v="4, satisfecho"/>
    <s v="Mejorado"/>
    <m/>
  </r>
  <r>
    <m/>
    <m/>
    <s v="Humanidades"/>
    <d v="2020-05-19T13:02:00"/>
    <s v="Grado y doble grado"/>
    <x v="7"/>
    <s v="Muy frecuentemente (3 o más veces por semana)"/>
    <s v="Muy frecuentemente (3 o más veces por semana)"/>
    <s v="Seguiré usando los servicios de la biblioteca con la misma frecuencia que expuse en la pregunta anterior"/>
    <x v="14"/>
    <s v="F. Filología (Clásicas o General)"/>
    <s v="F. Filosofía"/>
    <s v="Biblioteca Tomás y Valiente (Fuenlabrada)"/>
    <m/>
    <m/>
    <m/>
    <m/>
    <m/>
    <s v="Sí"/>
    <s v="Sí"/>
    <n v="5"/>
    <n v="1"/>
    <n v="1"/>
    <n v="5"/>
    <n v="5"/>
    <n v="5"/>
    <n v="5"/>
    <n v="5"/>
    <n v="5"/>
    <n v="5"/>
    <m/>
    <n v="3"/>
    <n v="5"/>
    <n v="5"/>
    <n v="4"/>
    <n v="3"/>
    <s v="No"/>
    <n v="5"/>
    <n v="1"/>
    <s v="Twitter|Instagram"/>
    <m/>
    <m/>
    <m/>
    <m/>
    <m/>
    <m/>
    <m/>
    <s v="No"/>
    <s v="No"/>
    <m/>
    <n v="5"/>
    <n v="3"/>
    <s v="4, satisfecho"/>
    <s v="Mejorado mucho"/>
    <s v="En la Biblioteca de la Facultad de Geografía e Historia existe un pasillo para acceder a dicha biblioteca. Muchas veces la puerta para acceder a la biblioteca a través de este pasillo está cerrada porque no hay una persona en la garita de entrada que existe a mano derecha. Y a todos los alumnos nos gustaría que dicha puerta esté siempre abierta cuando haya y no haya una persona vigilando dicho acceso porque llegamos antes y así no tenemos que hacer un rodeo para entrar por la puerta principal de la biblioteca. Además, en nuestra facultad hay personas con discapacidad y al tener este pasillo cerrado les molesta mucho dada su discapacidad"/>
  </r>
  <r>
    <m/>
    <m/>
    <s v="Humanidades"/>
    <d v="2020-05-19T13:02:00"/>
    <s v="Grado y doble grado"/>
    <x v="6"/>
    <s v="Solo en época de exámenes"/>
    <s v="De vez en cuando (1 o 2 veces al mes)"/>
    <s v="Creo que voy a acudir con menos frecuencia a la biblioteca y usaré más la biblioteca virtual|Tengo que ir necesariamente para consultar los documentos que están ubicados en la biblioteca"/>
    <x v="7"/>
    <s v="Biblioteca Maria Zambrano (Filología / Derecho)"/>
    <m/>
    <m/>
    <m/>
    <m/>
    <m/>
    <m/>
    <m/>
    <s v="Sí"/>
    <s v="Sí"/>
    <n v="4"/>
    <n v="3"/>
    <n v="5"/>
    <n v="5"/>
    <n v="5"/>
    <n v="3"/>
    <n v="5"/>
    <n v="2"/>
    <n v="2"/>
    <n v="4"/>
    <m/>
    <n v="3"/>
    <n v="3"/>
    <n v="4"/>
    <n v="2"/>
    <n v="5"/>
    <s v="Sí"/>
    <n v="4"/>
    <n v="1"/>
    <s v="Facebook|Youtube|Instagram"/>
    <m/>
    <m/>
    <m/>
    <m/>
    <m/>
    <m/>
    <m/>
    <s v="Sí"/>
    <s v="No"/>
    <m/>
    <n v="3"/>
    <n v="3"/>
    <s v="4, satisfecho"/>
    <s v="Mejorado"/>
    <s v="Digitalizar más libros ya que, en situaciones sobrevenidas como la del Covid-19, hay muchos libros a los que no podemos acceder."/>
  </r>
  <r>
    <m/>
    <m/>
    <s v="Ciencias Sociales"/>
    <d v="2020-05-19T13:02:00"/>
    <s v="Grado y doble grado"/>
    <x v="13"/>
    <s v="De vez en cuando (1 o 2 veces al mes)"/>
    <s v="Nunca"/>
    <s v="Seguiré usando los servicios de la biblioteca con la misma frecuencia que expuse en la pregunta anterior"/>
    <x v="16"/>
    <s v="F. Geografía e Historia"/>
    <s v="F. Filosofía"/>
    <m/>
    <m/>
    <m/>
    <m/>
    <m/>
    <m/>
    <s v="No"/>
    <s v="No"/>
    <n v="4"/>
    <n v="2"/>
    <n v="2"/>
    <n v="4"/>
    <n v="5"/>
    <n v="5"/>
    <n v="5"/>
    <n v="3"/>
    <n v="4"/>
    <n v="4"/>
    <m/>
    <n v="4"/>
    <n v="5"/>
    <n v="5"/>
    <n v="2"/>
    <n v="4"/>
    <s v="No"/>
    <n v="3"/>
    <n v="3"/>
    <s v="Youtube|Instagram"/>
    <m/>
    <m/>
    <m/>
    <m/>
    <m/>
    <m/>
    <m/>
    <s v="No"/>
    <s v="No"/>
    <m/>
    <n v="4"/>
    <n v="4"/>
    <s v="4, satisfecho"/>
    <s v="Igual"/>
    <m/>
  </r>
  <r>
    <m/>
    <m/>
    <s v="Ciencias de la Salud"/>
    <d v="2020-05-19T13:02:00"/>
    <s v="Grado y doble grado"/>
    <x v="12"/>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5"/>
    <s v="F. Ciencias Políticas y Sociología"/>
    <s v="Biblioteca Maria Zambrano (Filología / Derecho)"/>
    <m/>
    <m/>
    <m/>
    <m/>
    <m/>
    <m/>
    <s v="No"/>
    <s v="Sí"/>
    <n v="4"/>
    <n v="2"/>
    <n v="5"/>
    <n v="1"/>
    <n v="5"/>
    <n v="5"/>
    <n v="5"/>
    <n v="1"/>
    <n v="2"/>
    <n v="5"/>
    <m/>
    <n v="4"/>
    <n v="5"/>
    <n v="5"/>
    <n v="5"/>
    <n v="5"/>
    <s v="No"/>
    <n v="5"/>
    <n v="3"/>
    <s v="Twitter|Facebook|Youtube|Instagram"/>
    <m/>
    <m/>
    <m/>
    <m/>
    <m/>
    <m/>
    <m/>
    <s v="Sí"/>
    <s v="No"/>
    <m/>
    <n v="5"/>
    <n v="3"/>
    <s v="5, muy satisfecho"/>
    <s v="Mejorado"/>
    <m/>
  </r>
  <r>
    <m/>
    <m/>
    <s v="Humanidades"/>
    <d v="2020-05-19T13:02:00"/>
    <s v="Grado y doble grado"/>
    <x v="7"/>
    <s v="De vez en cuando (1 o 2 veces al mes)"/>
    <s v="De vez en cuando (1 o 2 veces al mes)"/>
    <s v="Seguiré usando los servicios de la biblioteca con la misma frecuencia que expuse en la pregunta anterior"/>
    <x v="14"/>
    <s v="Biblioteca Maria Zambrano (Filología / Derecho)"/>
    <s v="F. Ciencias Biológicas"/>
    <s v="Bibliotecas públicas de la Comunidad de Madrid"/>
    <m/>
    <m/>
    <m/>
    <m/>
    <m/>
    <s v="Sí"/>
    <s v="Sí"/>
    <n v="2"/>
    <n v="1"/>
    <n v="2"/>
    <n v="1"/>
    <n v="4"/>
    <n v="5"/>
    <n v="5"/>
    <n v="4"/>
    <n v="3"/>
    <n v="3"/>
    <m/>
    <n v="2"/>
    <n v="3"/>
    <n v="5"/>
    <n v="3"/>
    <n v="2"/>
    <s v="No"/>
    <n v="4"/>
    <n v="3"/>
    <s v="No uso ninguna red social"/>
    <m/>
    <m/>
    <m/>
    <m/>
    <m/>
    <m/>
    <m/>
    <s v="No"/>
    <s v="No"/>
    <m/>
    <n v="3"/>
    <n v="3"/>
    <s v="3, normal"/>
    <s v="Mejorado"/>
    <s v="La biblioteca de Geografía e Historia cuenta con pocos libros de Geografía a la vista, la mayoría se encuentran en el depósito y eso hace que sea muy complicado poder ojear libros ya sea para ocio o para alguna actividad de clase, ya que la mayoría de las veces tenemos que pedirlos al depósito y esperar varias horas hasta que estan disponible, es por eso que la mayoría de las veces nos renta mas buscar información en internet que en los libros de la biblioteca."/>
  </r>
  <r>
    <m/>
    <m/>
    <s v="Ciencias Sociales"/>
    <d v="2020-05-19T13:02:00"/>
    <s v="Grado y doble grado"/>
    <x v="13"/>
    <s v="De vez en cuando (1 o 2 veces al mes)"/>
    <s v="Nunca"/>
    <s v="Seguiré usando los servicios de la biblioteca con la misma frecuencia que expuse en la pregunta anterior"/>
    <x v="16"/>
    <m/>
    <m/>
    <m/>
    <m/>
    <m/>
    <m/>
    <m/>
    <m/>
    <s v="No"/>
    <s v="Sí"/>
    <n v="1"/>
    <n v="1"/>
    <n v="1"/>
    <n v="2"/>
    <n v="3"/>
    <n v="5"/>
    <n v="5"/>
    <n v="3"/>
    <n v="2"/>
    <n v="2"/>
    <m/>
    <n v="3"/>
    <n v="2"/>
    <n v="2"/>
    <n v="3"/>
    <n v="2"/>
    <s v="No"/>
    <n v="2"/>
    <n v="4"/>
    <s v="Twitter|Youtube|Instagram"/>
    <m/>
    <m/>
    <m/>
    <m/>
    <m/>
    <m/>
    <m/>
    <s v="No"/>
    <s v="No"/>
    <m/>
    <n v="4"/>
    <n v="4"/>
    <s v="4, satisfecho"/>
    <s v="Mejorado"/>
    <m/>
  </r>
  <r>
    <m/>
    <m/>
    <s v="Ciencias de la Salud"/>
    <d v="2020-05-19T13:02:00"/>
    <s v="Doctorado"/>
    <x v="9"/>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1"/>
    <s v="F. Medicina"/>
    <m/>
    <m/>
    <m/>
    <m/>
    <m/>
    <m/>
    <m/>
    <s v="No"/>
    <s v="Sí"/>
    <n v="4"/>
    <n v="5"/>
    <n v="5"/>
    <n v="3"/>
    <n v="1"/>
    <n v="4"/>
    <n v="4"/>
    <n v="5"/>
    <n v="2"/>
    <n v="3"/>
    <m/>
    <n v="5"/>
    <n v="4"/>
    <n v="3"/>
    <n v="4"/>
    <n v="4"/>
    <s v="No"/>
    <n v="4"/>
    <n v="4"/>
    <s v="Youtube|LinkedIn"/>
    <m/>
    <m/>
    <m/>
    <m/>
    <m/>
    <m/>
    <m/>
    <s v="No"/>
    <s v="No"/>
    <m/>
    <n v="4"/>
    <n v="4"/>
    <s v="4, satisfecho"/>
    <s v="Igual"/>
    <m/>
  </r>
  <r>
    <m/>
    <m/>
    <s v="Ciencias Experimentales"/>
    <d v="2020-05-19T13:02:00"/>
    <s v="Grado y doble grado"/>
    <x v="20"/>
    <s v="Frecuentemente (1 o 2 veces por semana)"/>
    <s v="Nunca"/>
    <s v="Seguiré usando los servicios de la biblioteca con la misma frecuencia que expuse en la pregunta anterior"/>
    <x v="20"/>
    <s v="F. Ciencias Químicas"/>
    <m/>
    <m/>
    <m/>
    <m/>
    <m/>
    <m/>
    <m/>
    <s v="Sí"/>
    <s v="Sí"/>
    <n v="5"/>
    <n v="1"/>
    <n v="1"/>
    <n v="5"/>
    <n v="4"/>
    <n v="5"/>
    <n v="5"/>
    <n v="1"/>
    <n v="2"/>
    <n v="5"/>
    <m/>
    <n v="3"/>
    <n v="3"/>
    <n v="1"/>
    <n v="1"/>
    <n v="3"/>
    <s v="No"/>
    <n v="3"/>
    <n v="3"/>
    <s v="Instagram"/>
    <m/>
    <m/>
    <m/>
    <m/>
    <m/>
    <m/>
    <m/>
    <s v="No"/>
    <s v="No"/>
    <m/>
    <n v="4"/>
    <n v="5"/>
    <s v="5, muy satisfecho"/>
    <s v="Mejorado"/>
    <m/>
  </r>
  <r>
    <m/>
    <m/>
    <s v="Ciencias Sociales"/>
    <d v="2020-05-19T13:02:00"/>
    <s v="Grado y doble grado"/>
    <x v="21"/>
    <s v="Frecuentemente (1 o 2 veces por semana)"/>
    <s v="De vez en cuando (1 o 2 veces al mes)"/>
    <s v="Seguiré usando los servicios de la biblioteca con la misma frecuencia que expuse en la pregunta anterior"/>
    <x v="21"/>
    <s v="Biblioteca Maria Zambrano (Filología / Derecho)"/>
    <s v="Biblioteca Maria Zambrano (Filología / Derecho)"/>
    <m/>
    <m/>
    <m/>
    <m/>
    <m/>
    <m/>
    <s v="No"/>
    <s v="Sí"/>
    <n v="5"/>
    <n v="1"/>
    <n v="4"/>
    <n v="4"/>
    <n v="4"/>
    <n v="5"/>
    <n v="5"/>
    <n v="2"/>
    <n v="1"/>
    <n v="3"/>
    <m/>
    <n v="4"/>
    <n v="5"/>
    <n v="5"/>
    <n v="5"/>
    <n v="4"/>
    <s v="No"/>
    <n v="4"/>
    <n v="2"/>
    <s v="No uso ninguna red social"/>
    <m/>
    <m/>
    <m/>
    <m/>
    <m/>
    <m/>
    <m/>
    <s v="No"/>
    <s v="No"/>
    <m/>
    <n v="4"/>
    <n v="4"/>
    <s v="4, satisfecho"/>
    <s v="Mejorado"/>
    <s v="En el último año se ha mejorado mucho la entrada a las bibliotecas UCM con acreditación, en una facultad tan pequeña como es la de Comercio y Turismo en épocas de exámenes se nota mucho cuando se llena de estudiantes que no pertenecen a éstas, ya sean opositores o estudiantes de bachillerato, quitando así los lugares a los estudiantes UCM. Pero creo que se debería de vigilar más, en Zambrano, lo vigilan muchísimo, y me parece estupendo, cada cual que acuda a la biblioteca que le corresponda."/>
  </r>
  <r>
    <m/>
    <m/>
    <s v="Humanidades"/>
    <d v="2020-05-19T13:02:00"/>
    <s v="Grado y doble grado"/>
    <x v="7"/>
    <s v="De vez en cuando (1 o 2 veces al mes)"/>
    <s v="Frecuentemente (1 o 2 veces por semana)"/>
    <s v="Seguiré usando los servicios de la biblioteca con la misma frecuencia que expuse en la pregunta anterior"/>
    <x v="14"/>
    <s v="F. Filosofía"/>
    <s v="F. Filología (Clásicas o General)"/>
    <m/>
    <m/>
    <m/>
    <m/>
    <m/>
    <m/>
    <s v="Sí"/>
    <s v="Sí"/>
    <n v="3"/>
    <n v="3"/>
    <n v="2"/>
    <n v="4"/>
    <n v="3"/>
    <n v="4"/>
    <n v="2"/>
    <n v="2"/>
    <n v="2"/>
    <n v="3"/>
    <m/>
    <n v="3"/>
    <n v="2"/>
    <n v="3"/>
    <n v="2"/>
    <n v="3"/>
    <s v="Sí"/>
    <n v="3"/>
    <n v="1"/>
    <s v="No uso ninguna red social"/>
    <m/>
    <m/>
    <m/>
    <m/>
    <m/>
    <m/>
    <m/>
    <s v="Sí"/>
    <s v="No"/>
    <m/>
    <n v="4"/>
    <n v="4"/>
    <s v="4, satisfecho"/>
    <s v="Mejorado"/>
    <m/>
  </r>
  <r>
    <m/>
    <m/>
    <s v="Ciencias Sociales"/>
    <d v="2020-05-19T13:02:00"/>
    <s v="Doctorado"/>
    <x v="10"/>
    <s v="De vez en cuando (1 o 2 veces al mes)"/>
    <s v="Frecuentemente (1 o 2 veces por semana)"/>
    <s v="Tengo que ir necesariamente para consultar los documentos que están ubicados en la biblioteca"/>
    <x v="8"/>
    <m/>
    <m/>
    <m/>
    <m/>
    <m/>
    <m/>
    <m/>
    <m/>
    <s v="Sí"/>
    <s v="Sí"/>
    <n v="5"/>
    <n v="5"/>
    <n v="5"/>
    <n v="3"/>
    <n v="4"/>
    <n v="5"/>
    <n v="1"/>
    <n v="3"/>
    <n v="5"/>
    <n v="5"/>
    <m/>
    <n v="5"/>
    <n v="5"/>
    <n v="4"/>
    <n v="5"/>
    <n v="5"/>
    <s v="No"/>
    <n v="4"/>
    <n v="4"/>
    <s v="No uso ninguna red social"/>
    <m/>
    <m/>
    <m/>
    <m/>
    <m/>
    <m/>
    <m/>
    <s v="No"/>
    <s v="Sí"/>
    <s v="Muy útil"/>
    <n v="5"/>
    <n v="5"/>
    <s v="5, muy satisfecho"/>
    <s v="Mejorado"/>
    <m/>
  </r>
  <r>
    <m/>
    <m/>
    <s v="Ciencias de la Salud"/>
    <d v="2020-05-19T13:02:00"/>
    <s v="Grado y doble grado"/>
    <x v="9"/>
    <s v="Muy frecuentemente (3 o más veces por semana)"/>
    <s v="Nunca"/>
    <s v="Seguiré usando los servicios de la biblioteca con la misma frecuencia que expuse en la pregunta anterior"/>
    <x v="18"/>
    <s v="F. Farmacia"/>
    <s v="F. Medicina"/>
    <s v="María Zambrano"/>
    <m/>
    <m/>
    <m/>
    <m/>
    <m/>
    <s v="No"/>
    <s v="Sí"/>
    <n v="3"/>
    <n v="1"/>
    <n v="1"/>
    <n v="5"/>
    <n v="4"/>
    <n v="5"/>
    <n v="4"/>
    <n v="5"/>
    <n v="3"/>
    <n v="5"/>
    <m/>
    <n v="1"/>
    <n v="1"/>
    <n v="3"/>
    <n v="1"/>
    <n v="3"/>
    <s v="No"/>
    <n v="4"/>
    <n v="2"/>
    <s v="Twitter|Instagram"/>
    <m/>
    <m/>
    <m/>
    <m/>
    <m/>
    <m/>
    <m/>
    <s v="No"/>
    <s v="Sí"/>
    <s v="Normal"/>
    <n v="3"/>
    <n v="3"/>
    <s v="3, normal"/>
    <s v="Igual"/>
    <s v="La necesidad de enchufes en la biblioteca de la facultad de Farmacia"/>
  </r>
  <r>
    <m/>
    <m/>
    <s v="Ciencias Experimentales"/>
    <d v="2020-05-19T13:02:00"/>
    <s v="Grado y doble grado"/>
    <x v="8"/>
    <s v="Frecuentemente (1 o 2 veces por semana)"/>
    <s v="Nunca"/>
    <s v="Acabo la carrera ya"/>
    <x v="12"/>
    <s v="F. Farmacia"/>
    <m/>
    <s v="Pedro Salinas"/>
    <m/>
    <m/>
    <m/>
    <m/>
    <m/>
    <s v="No"/>
    <s v="No"/>
    <n v="2"/>
    <n v="1"/>
    <n v="1"/>
    <n v="1"/>
    <n v="5"/>
    <n v="2"/>
    <n v="5"/>
    <n v="3"/>
    <n v="2"/>
    <n v="3"/>
    <m/>
    <n v="2"/>
    <n v="2"/>
    <n v="2"/>
    <n v="4"/>
    <n v="4"/>
    <s v="No"/>
    <n v="3"/>
    <n v="1"/>
    <s v="Youtube"/>
    <m/>
    <m/>
    <m/>
    <m/>
    <m/>
    <m/>
    <m/>
    <s v="Sí"/>
    <s v="No"/>
    <m/>
    <n v="4"/>
    <n v="4"/>
    <s v="4, satisfecho"/>
    <s v="Mejorado"/>
    <m/>
  </r>
  <r>
    <m/>
    <m/>
    <s v="Ciencias Sociales"/>
    <d v="2020-05-19T13:01:00"/>
    <s v="Doctorado"/>
    <x v="13"/>
    <s v="De vez en cuando (1 o 2 veces al mes)"/>
    <s v="Muy frecuentemente (3 o más veces por semana)"/>
    <s v="Seguiré usando los servicios de la biblioteca con la misma frecuencia que expuse en la pregunta anterior"/>
    <x v="16"/>
    <s v="Biblioteca Maria Zambrano (Filología / Derecho)"/>
    <s v="F. Ciencias Políticas y Sociología"/>
    <s v="Universidad Europea/Crai Dulce Chacón"/>
    <m/>
    <m/>
    <m/>
    <m/>
    <m/>
    <s v="Sí"/>
    <s v="No"/>
    <n v="5"/>
    <n v="4"/>
    <n v="4"/>
    <n v="1"/>
    <n v="4"/>
    <n v="5"/>
    <n v="1"/>
    <n v="4"/>
    <n v="4"/>
    <n v="4"/>
    <m/>
    <n v="4"/>
    <n v="4"/>
    <n v="5"/>
    <n v="5"/>
    <n v="4"/>
    <s v="Sí"/>
    <n v="5"/>
    <n v="5"/>
    <s v="Twitter|Facebook|Youtube|Instagram|LinkedIn"/>
    <m/>
    <m/>
    <m/>
    <m/>
    <m/>
    <m/>
    <m/>
    <s v="Sí"/>
    <s v="Sí"/>
    <s v="Útil"/>
    <n v="5"/>
    <n v="5"/>
    <s v="5, muy satisfecho"/>
    <s v="Mejorado mucho"/>
    <m/>
  </r>
  <r>
    <m/>
    <m/>
    <s v="Ciencias de la Salud"/>
    <d v="2020-05-19T13:01:00"/>
    <s v="Grado y doble grado"/>
    <x v="9"/>
    <s v="Nunca"/>
    <s v="De vez en cuando (1 o 2 veces al mes)"/>
    <s v="Seguiré usando los servicios de la biblioteca con la misma frecuencia que expuse en la pregunta anterior"/>
    <x v="11"/>
    <s v="Biblioteca Maria Zambrano (Filología / Derecho)"/>
    <m/>
    <m/>
    <m/>
    <m/>
    <m/>
    <m/>
    <m/>
    <s v="No"/>
    <s v="Sí"/>
    <n v="2"/>
    <n v="4"/>
    <n v="4"/>
    <n v="1"/>
    <n v="4"/>
    <n v="4"/>
    <n v="5"/>
    <n v="3"/>
    <n v="4"/>
    <n v="4"/>
    <m/>
    <n v="4"/>
    <n v="4"/>
    <n v="4"/>
    <n v="4"/>
    <n v="4"/>
    <s v="No"/>
    <n v="4"/>
    <n v="3"/>
    <s v="Twitter|Youtube|Instagram"/>
    <m/>
    <m/>
    <m/>
    <m/>
    <m/>
    <m/>
    <m/>
    <s v="No"/>
    <s v="No"/>
    <m/>
    <n v="4"/>
    <n v="4"/>
    <s v="4, satisfecho"/>
    <s v="Igual"/>
    <m/>
  </r>
  <r>
    <m/>
    <m/>
    <s v="Ciencias Sociales"/>
    <d v="2020-05-19T13:01:00"/>
    <s v="Grado y doble grado"/>
    <x v="13"/>
    <s v="De vez en cuando (1 o 2 veces al mes)"/>
    <s v="Solo en época de exámenes"/>
    <s v="Seguiré usando los servicios de la biblioteca con la misma frecuencia que expuse en la pregunta anterior"/>
    <x v="16"/>
    <s v="F. Ciencias de la Documentación"/>
    <s v="Biblioteca Maria Zambrano (Filología / Derecho)"/>
    <m/>
    <m/>
    <m/>
    <m/>
    <m/>
    <m/>
    <s v="Sí"/>
    <s v="Sí"/>
    <n v="3"/>
    <n v="1"/>
    <n v="1"/>
    <n v="5"/>
    <n v="5"/>
    <n v="5"/>
    <n v="5"/>
    <n v="1"/>
    <n v="5"/>
    <n v="5"/>
    <m/>
    <n v="5"/>
    <n v="5"/>
    <n v="5"/>
    <n v="5"/>
    <n v="5"/>
    <s v="No"/>
    <n v="3"/>
    <n v="5"/>
    <s v="Twitter|Youtube|Instagram"/>
    <m/>
    <m/>
    <m/>
    <m/>
    <m/>
    <m/>
    <m/>
    <s v="No"/>
    <s v="No"/>
    <m/>
    <n v="5"/>
    <n v="5"/>
    <s v="5, muy satisfecho"/>
    <s v="Mejorado mucho"/>
    <m/>
  </r>
  <r>
    <m/>
    <m/>
    <s v="Ciencias de la Salud"/>
    <d v="2020-05-19T13:01:00"/>
    <s v="Grado y doble grado"/>
    <x v="9"/>
    <s v="De vez en cuando (1 o 2 veces al mes)"/>
    <s v="De vez en cuando (1 o 2 veces al mes)"/>
    <s v="Seguiré usando los servicios de la biblioteca con la misma frecuencia que expuse en la pregunta anterior"/>
    <x v="11"/>
    <s v="F. Odontología"/>
    <m/>
    <s v="Manuel Alvar"/>
    <m/>
    <m/>
    <m/>
    <m/>
    <m/>
    <s v="Sí"/>
    <s v="Sí"/>
    <n v="4"/>
    <n v="2"/>
    <n v="4"/>
    <n v="4"/>
    <n v="5"/>
    <n v="5"/>
    <n v="5"/>
    <n v="3"/>
    <n v="3"/>
    <n v="4"/>
    <m/>
    <n v="5"/>
    <n v="4"/>
    <n v="4"/>
    <n v="2"/>
    <n v="5"/>
    <s v="No"/>
    <n v="4"/>
    <n v="3"/>
    <s v="Youtube|Instagram"/>
    <m/>
    <m/>
    <m/>
    <m/>
    <m/>
    <m/>
    <m/>
    <s v="Sí"/>
    <s v="Sí"/>
    <s v="Muy útil"/>
    <n v="5"/>
    <n v="5"/>
    <s v="5, muy satisfecho"/>
    <s v="Mejorado"/>
    <s v="Aclarar el sistema de reserva de libros"/>
  </r>
  <r>
    <m/>
    <m/>
    <s v="Ciencias Experimentales"/>
    <d v="2020-05-19T13:01:00"/>
    <s v="Grado y doble grado"/>
    <x v="19"/>
    <s v="Solo en época de exámenes"/>
    <s v="Solo en época de exámenes"/>
    <s v="Seguiré usando los servicios de la biblioteca con la misma frecuencia que expuse en la pregunta anterior"/>
    <x v="19"/>
    <s v="F. Ciencias Biológicas"/>
    <s v="F. Derecho (Departamentos,Criminología)"/>
    <s v="Biblioteca Luis Rosales"/>
    <m/>
    <m/>
    <m/>
    <m/>
    <m/>
    <s v="No"/>
    <s v="No"/>
    <n v="2"/>
    <n v="2"/>
    <n v="4"/>
    <n v="3"/>
    <n v="5"/>
    <n v="5"/>
    <n v="5"/>
    <n v="4"/>
    <n v="4"/>
    <n v="2"/>
    <m/>
    <n v="4"/>
    <n v="3"/>
    <n v="4"/>
    <n v="3"/>
    <n v="2"/>
    <s v="No"/>
    <n v="3"/>
    <n v="2"/>
    <s v="Youtube|Instagram"/>
    <m/>
    <m/>
    <m/>
    <m/>
    <m/>
    <m/>
    <m/>
    <s v="No"/>
    <s v="No"/>
    <m/>
    <n v="3"/>
    <n v="4"/>
    <s v="4, satisfecho"/>
    <s v="Igual"/>
    <m/>
  </r>
  <r>
    <m/>
    <m/>
    <s v="Ciencias de la Salud"/>
    <d v="2020-05-19T13:01:00"/>
    <s v="Grado y doble grado"/>
    <x v="12"/>
    <s v="Frecuentemente (1 o 2 veces por semana)"/>
    <s v="Frecuentemente (1 o 2 veces por semana)"/>
    <s v="Creo que voy a acudir con menos frecuencia a la biblioteca y usaré más la biblioteca virtual"/>
    <x v="15"/>
    <m/>
    <m/>
    <m/>
    <m/>
    <m/>
    <m/>
    <m/>
    <m/>
    <s v="Sí"/>
    <s v="Sí"/>
    <n v="3"/>
    <n v="4"/>
    <n v="2"/>
    <n v="1"/>
    <n v="4"/>
    <n v="5"/>
    <n v="2"/>
    <n v="1"/>
    <n v="5"/>
    <n v="3"/>
    <m/>
    <n v="2"/>
    <n v="3"/>
    <n v="3"/>
    <n v="2"/>
    <n v="3"/>
    <s v="No"/>
    <n v="3"/>
    <n v="3"/>
    <s v="Twitter|Youtube|Instagram"/>
    <m/>
    <m/>
    <m/>
    <m/>
    <m/>
    <m/>
    <m/>
    <s v="Sí"/>
    <s v="Sí"/>
    <s v="Útil"/>
    <n v="3"/>
    <n v="3"/>
    <s v="4, satisfecho"/>
    <s v="Igual"/>
    <m/>
  </r>
  <r>
    <m/>
    <m/>
    <s v="Ciencias Experimentales"/>
    <d v="2020-05-19T13:01:00"/>
    <s v="Grado y doble grado"/>
    <x v="8"/>
    <s v="Frecuentemente (1 o 2 veces por semana)"/>
    <s v="De vez en cuando (1 o 2 veces al mes)"/>
    <s v="Seguiré usando los servicios de la biblioteca con la misma frecuencia que expuse en la pregunta anterior"/>
    <x v="12"/>
    <s v="Biblioteca Maria Zambrano (Filología / Derecho)"/>
    <s v="F. Ciencias Físicas"/>
    <s v="Biblioteca Maria Moliner-UC3M Biblioteca Carmen Martín Gaite-UC3M"/>
    <m/>
    <m/>
    <m/>
    <m/>
    <m/>
    <s v="No"/>
    <s v="Sí"/>
    <n v="3"/>
    <n v="1"/>
    <n v="1"/>
    <n v="4"/>
    <n v="5"/>
    <n v="4"/>
    <n v="4"/>
    <n v="1"/>
    <n v="3"/>
    <n v="3"/>
    <m/>
    <n v="4"/>
    <n v="4"/>
    <n v="4"/>
    <n v="2"/>
    <n v="3"/>
    <s v="No"/>
    <n v="3"/>
    <n v="3"/>
    <s v="Youtube|Instagram"/>
    <m/>
    <m/>
    <m/>
    <m/>
    <m/>
    <m/>
    <m/>
    <s v="No"/>
    <s v="No"/>
    <m/>
    <n v="4"/>
    <n v="4"/>
    <s v="4, satisfecho"/>
    <s v="Mejorado"/>
    <m/>
  </r>
  <r>
    <m/>
    <m/>
    <s v="Humanidades"/>
    <d v="2020-05-19T13:01:00"/>
    <s v="Grado y doble grado"/>
    <x v="7"/>
    <s v="Frecuentemente (1 o 2 veces por semana)"/>
    <s v="Frecuentemente (1 o 2 veces por semana)"/>
    <s v="Seguiré usando los servicios de la biblioteca con la misma frecuencia que expuse en la pregunta anterior"/>
    <x v="14"/>
    <s v="Biblioteca Maria Zambrano (Filología / Derecho)"/>
    <s v="F. Bellas Artes"/>
    <m/>
    <m/>
    <m/>
    <m/>
    <m/>
    <m/>
    <s v="Sí"/>
    <s v="Sí"/>
    <n v="4"/>
    <n v="4"/>
    <n v="2"/>
    <n v="4"/>
    <n v="2"/>
    <n v="2"/>
    <n v="5"/>
    <n v="3"/>
    <n v="4"/>
    <n v="3"/>
    <m/>
    <n v="2"/>
    <n v="4"/>
    <n v="4"/>
    <n v="3"/>
    <n v="3"/>
    <s v="No"/>
    <n v="4"/>
    <n v="4"/>
    <s v="LinkedIn"/>
    <m/>
    <m/>
    <m/>
    <m/>
    <m/>
    <m/>
    <m/>
    <s v="No"/>
    <s v="No"/>
    <m/>
    <n v="3"/>
    <n v="3"/>
    <s v="4, satisfecho"/>
    <s v="Igual"/>
    <m/>
  </r>
  <r>
    <m/>
    <m/>
    <s v="Ciencias Sociales"/>
    <d v="2020-05-19T13:01:00"/>
    <s v="Grado y doble grado"/>
    <x v="10"/>
    <s v="Frecuentemente (1 o 2 veces por semana)"/>
    <s v="De vez en cuando (1 o 2 veces al mes)"/>
    <s v="Creo que voy a acudir con menos frecuencia a la biblioteca y usaré más la biblioteca virtual"/>
    <x v="8"/>
    <s v="Biblioteca Maria Zambrano (Filología / Derecho)"/>
    <s v="Biblioteca Maria Zambrano (Filología / Derecho)"/>
    <m/>
    <m/>
    <m/>
    <m/>
    <m/>
    <m/>
    <s v="Sí"/>
    <s v="Sí"/>
    <n v="5"/>
    <n v="1"/>
    <n v="3"/>
    <n v="2"/>
    <n v="3"/>
    <n v="1"/>
    <n v="3"/>
    <n v="1"/>
    <n v="3"/>
    <n v="5"/>
    <m/>
    <n v="3"/>
    <n v="3"/>
    <n v="3"/>
    <n v="3"/>
    <n v="4"/>
    <s v="No"/>
    <n v="3"/>
    <n v="3"/>
    <s v="Instagram"/>
    <m/>
    <m/>
    <m/>
    <m/>
    <m/>
    <m/>
    <m/>
    <s v="No"/>
    <s v="No"/>
    <m/>
    <n v="3"/>
    <n v="3"/>
    <s v="4, satisfecho"/>
    <s v="Igual"/>
    <m/>
  </r>
  <r>
    <m/>
    <m/>
    <s v="Humanidades"/>
    <d v="2020-05-19T13:01:00"/>
    <s v="Doctorado"/>
    <x v="2"/>
    <s v="De vez en cuando (1 o 2 veces al mes)"/>
    <s v="Muy frecuentemente (3 o más veces por semana)"/>
    <s v="Seguiré usando los servicios de la biblioteca con la misma frecuencia que expuse en la pregunta anterior"/>
    <x v="3"/>
    <s v="F. Educación - Centro de Formación del Profesorado"/>
    <s v="F. Medicina"/>
    <s v="Nacional"/>
    <m/>
    <m/>
    <m/>
    <m/>
    <m/>
    <s v="No"/>
    <s v="No"/>
    <n v="4"/>
    <n v="4"/>
    <n v="3"/>
    <n v="5"/>
    <n v="4"/>
    <n v="2"/>
    <n v="2"/>
    <n v="4"/>
    <n v="4"/>
    <n v="4"/>
    <m/>
    <n v="5"/>
    <n v="5"/>
    <n v="4"/>
    <n v="4"/>
    <n v="5"/>
    <s v="Sí"/>
    <n v="3"/>
    <n v="4"/>
    <s v="Twitter|Youtube"/>
    <m/>
    <m/>
    <m/>
    <m/>
    <m/>
    <m/>
    <m/>
    <s v="Sí"/>
    <s v="Sí"/>
    <s v="Útil"/>
    <n v="4"/>
    <n v="5"/>
    <s v="5, muy satisfecho"/>
    <s v="Mejorado"/>
    <s v="Gracias por el espacio"/>
  </r>
  <r>
    <m/>
    <m/>
    <s v="Ciencias Experimentales"/>
    <d v="2020-05-19T13:01:00"/>
    <s v="Grado y doble grado"/>
    <x v="20"/>
    <s v="De vez en cuando (1 o 2 veces al mes)"/>
    <s v="De vez en cuando (1 o 2 veces al mes)"/>
    <s v="Seguiré usando los servicios de la biblioteca con la misma frecuencia que expuse en la pregunta anterior"/>
    <x v="20"/>
    <m/>
    <m/>
    <m/>
    <m/>
    <m/>
    <m/>
    <m/>
    <m/>
    <s v="No"/>
    <s v="Sí"/>
    <n v="2"/>
    <n v="1"/>
    <n v="3"/>
    <n v="1"/>
    <n v="5"/>
    <n v="5"/>
    <n v="5"/>
    <n v="5"/>
    <n v="3"/>
    <n v="3"/>
    <m/>
    <n v="3"/>
    <m/>
    <n v="3"/>
    <n v="3"/>
    <m/>
    <s v="No"/>
    <n v="3"/>
    <n v="3"/>
    <s v="Youtube|Instagram"/>
    <m/>
    <m/>
    <m/>
    <m/>
    <m/>
    <m/>
    <m/>
    <s v="No"/>
    <s v="No"/>
    <m/>
    <n v="3"/>
    <n v="1"/>
    <s v="3, normal"/>
    <s v="Igual"/>
    <m/>
  </r>
  <r>
    <m/>
    <m/>
    <s v="Humanidades"/>
    <d v="2020-05-19T13:01:00"/>
    <s v="Doctorado"/>
    <x v="7"/>
    <s v="De vez en cuando (1 o 2 veces al mes)"/>
    <s v="Frecuentemente (1 o 2 veces por semana)"/>
    <s v="Seguiré usando los servicios de la biblioteca con la misma frecuencia que expuse en la pregunta anterior"/>
    <x v="14"/>
    <s v="F. Ciencias Políticas y Sociología"/>
    <s v="F. Ciencias Económicas y Empresariales"/>
    <m/>
    <m/>
    <m/>
    <m/>
    <m/>
    <m/>
    <s v="Sí"/>
    <s v="Sí"/>
    <n v="2"/>
    <n v="2"/>
    <n v="2"/>
    <n v="2"/>
    <n v="3"/>
    <n v="5"/>
    <n v="1"/>
    <n v="1"/>
    <n v="3"/>
    <n v="4"/>
    <m/>
    <n v="4"/>
    <n v="5"/>
    <n v="5"/>
    <n v="3"/>
    <n v="4"/>
    <s v="Sí"/>
    <n v="4"/>
    <n v="3"/>
    <s v="Facebook|Youtube"/>
    <m/>
    <m/>
    <m/>
    <m/>
    <m/>
    <m/>
    <m/>
    <s v="No"/>
    <s v="No"/>
    <m/>
    <n v="5"/>
    <n v="5"/>
    <s v="4, satisfecho"/>
    <s v="Igual"/>
    <s v="Alomejor tener tener libros más actualizados y en el idioma original, también (por eso del inglés)."/>
  </r>
  <r>
    <m/>
    <m/>
    <s v="Ciencias de la Salud"/>
    <d v="2020-05-19T13:01:00"/>
    <s v="Doctorado"/>
    <x v="4"/>
    <s v="De vez en cuando (1 o 2 veces al mes)"/>
    <s v="Frecuentemente (1 o 2 veces por semana)"/>
    <s v="Seguiré usando los servicios de la biblioteca con la misma frecuencia que expuse en la pregunta anterior"/>
    <x v="4"/>
    <s v="F. Psicología"/>
    <m/>
    <s v="Biblioteca central UNED, biblioteca centro asociado UNED J. Verdaguer"/>
    <m/>
    <m/>
    <m/>
    <m/>
    <m/>
    <s v="Sí"/>
    <s v="Sí"/>
    <n v="4"/>
    <n v="1"/>
    <n v="1"/>
    <n v="2"/>
    <n v="1"/>
    <n v="3"/>
    <n v="2"/>
    <n v="4"/>
    <n v="3"/>
    <n v="3"/>
    <m/>
    <n v="4"/>
    <n v="4"/>
    <n v="4"/>
    <n v="5"/>
    <n v="4"/>
    <s v="Sí"/>
    <n v="3"/>
    <m/>
    <s v="No uso ninguna red social"/>
    <m/>
    <m/>
    <m/>
    <m/>
    <m/>
    <m/>
    <m/>
    <s v="Sí"/>
    <s v="Sí"/>
    <s v="Útil"/>
    <n v="2"/>
    <n v="3"/>
    <s v="3, normal"/>
    <s v="Mejorado"/>
    <s v="Los cursos de la biblioteca son realmente útiles para estudiantes de doctorado. Mi sugerencia es que consideren incrementar dichos cursos con temática más variada. Y debería haber más contribución online de dichos cursos, para poder hacer frente a situaciones como esta en que vivimos, cuando no se pueden realizar cursos presenciales."/>
  </r>
  <r>
    <m/>
    <m/>
    <s v="Humanidades"/>
    <d v="2020-05-19T13:01:00"/>
    <s v="Grado y doble grado"/>
    <x v="2"/>
    <s v="Solo en época de exámenes"/>
    <s v="Solo en época de exámenes"/>
    <s v="Seguiré usando los servicios de la biblioteca con la misma frecuencia que expuse en la pregunta anterior"/>
    <x v="8"/>
    <s v="F. Educación - Centro de Formación del Profesorado"/>
    <m/>
    <m/>
    <m/>
    <m/>
    <m/>
    <m/>
    <m/>
    <s v="No"/>
    <s v="No"/>
    <n v="2"/>
    <n v="1"/>
    <n v="2"/>
    <n v="4"/>
    <n v="3"/>
    <n v="4"/>
    <n v="5"/>
    <n v="3"/>
    <n v="4"/>
    <n v="4"/>
    <m/>
    <n v="4"/>
    <n v="4"/>
    <n v="4"/>
    <n v="4"/>
    <n v="4"/>
    <s v="No"/>
    <n v="4"/>
    <n v="3"/>
    <s v="Youtube"/>
    <m/>
    <m/>
    <m/>
    <m/>
    <m/>
    <m/>
    <m/>
    <s v="Sí"/>
    <s v="No"/>
    <m/>
    <n v="5"/>
    <n v="5"/>
    <s v="4, satisfecho"/>
    <s v="Igual"/>
    <m/>
  </r>
  <r>
    <m/>
    <m/>
    <s v="Humanidades"/>
    <d v="2020-05-19T13:01:00"/>
    <s v="Grado y doble grado"/>
    <x v="7"/>
    <s v="Muy frecuentemente (3 o más veces por semana)"/>
    <s v="Muy frecuentemente (3 o más veces por semana)"/>
    <s v="Creo que voy a acudir con menos frecuencia a la biblioteca y usaré más la biblioteca virtual"/>
    <x v="14"/>
    <s v="Biblioteca Maria Zambrano (Filología / Derecho)"/>
    <s v="F. Filosofía"/>
    <m/>
    <m/>
    <m/>
    <m/>
    <m/>
    <m/>
    <s v="Sí"/>
    <s v="Sí"/>
    <n v="5"/>
    <n v="2"/>
    <n v="4"/>
    <n v="1"/>
    <n v="3"/>
    <n v="2"/>
    <n v="2"/>
    <n v="1"/>
    <n v="2"/>
    <n v="4"/>
    <m/>
    <n v="5"/>
    <n v="4"/>
    <n v="5"/>
    <n v="3"/>
    <n v="4"/>
    <s v="No"/>
    <n v="5"/>
    <m/>
    <s v="Youtube"/>
    <m/>
    <m/>
    <m/>
    <m/>
    <m/>
    <m/>
    <m/>
    <s v="No"/>
    <s v="No"/>
    <m/>
    <n v="5"/>
    <n v="5"/>
    <s v="4, satisfecho"/>
    <s v="Mejorado"/>
    <m/>
  </r>
  <r>
    <m/>
    <m/>
    <s v="Humanidades"/>
    <d v="2020-05-19T13:01:00"/>
    <s v="Doctorado"/>
    <x v="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8"/>
    <s v="F. Filología (Clásicas o General)"/>
    <s v="F. Geografía e Historia"/>
    <s v="BNE: investigación y acceso a fondos específicos."/>
    <m/>
    <m/>
    <m/>
    <m/>
    <m/>
    <s v="No"/>
    <s v="No"/>
    <n v="3"/>
    <n v="2"/>
    <n v="3"/>
    <n v="1"/>
    <n v="1"/>
    <n v="5"/>
    <n v="1"/>
    <n v="4"/>
    <n v="1"/>
    <n v="4"/>
    <m/>
    <n v="2"/>
    <n v="2"/>
    <n v="1"/>
    <n v="1"/>
    <n v="1"/>
    <s v="Sí"/>
    <n v="1"/>
    <n v="1"/>
    <s v="Twitter|Youtube|Instagram"/>
    <m/>
    <m/>
    <m/>
    <m/>
    <m/>
    <m/>
    <m/>
    <s v="No"/>
    <s v="No"/>
    <m/>
    <n v="1"/>
    <n v="1"/>
    <s v="2, insatisfecho"/>
    <s v="Igual"/>
    <m/>
  </r>
  <r>
    <m/>
    <m/>
    <s v="Humanidades"/>
    <d v="2020-05-19T13:01:00"/>
    <s v="Grado y doble grado"/>
    <x v="3"/>
    <s v="De vez en cuando (1 o 2 veces al mes)"/>
    <s v="De vez en cuando (1 o 2 veces al mes)"/>
    <s v="Seguiré usando los servicios de la biblioteca con la misma frecuencia que expuse en la pregunta anterior"/>
    <x v="3"/>
    <s v="F. Ciencias de la Información"/>
    <m/>
    <m/>
    <m/>
    <m/>
    <m/>
    <m/>
    <m/>
    <s v="Sí"/>
    <s v="Sí"/>
    <n v="2"/>
    <n v="1"/>
    <n v="2"/>
    <n v="3"/>
    <n v="4"/>
    <n v="4"/>
    <n v="4"/>
    <n v="4"/>
    <n v="4"/>
    <n v="4"/>
    <m/>
    <n v="4"/>
    <n v="4"/>
    <n v="4"/>
    <n v="3"/>
    <n v="4"/>
    <s v="No"/>
    <n v="3"/>
    <n v="3"/>
    <s v="Twitter|Youtube|Instagram"/>
    <m/>
    <m/>
    <m/>
    <m/>
    <m/>
    <m/>
    <m/>
    <s v="Sí"/>
    <s v="No"/>
    <m/>
    <n v="4"/>
    <n v="5"/>
    <s v="4, satisfecho"/>
    <m/>
    <m/>
  </r>
  <r>
    <m/>
    <m/>
    <s v="Ciencias de la Salud"/>
    <d v="2020-05-19T13:01:00"/>
    <s v="Grado y doble grado"/>
    <x v="15"/>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x v="5"/>
    <m/>
    <m/>
    <m/>
    <m/>
    <m/>
    <m/>
    <m/>
    <m/>
    <s v="Sí"/>
    <s v="No"/>
    <n v="5"/>
    <n v="5"/>
    <n v="5"/>
    <n v="5"/>
    <n v="5"/>
    <n v="5"/>
    <n v="5"/>
    <n v="5"/>
    <n v="1"/>
    <n v="4"/>
    <m/>
    <n v="3"/>
    <n v="4"/>
    <n v="3"/>
    <n v="3"/>
    <n v="4"/>
    <s v="No"/>
    <n v="4"/>
    <n v="5"/>
    <s v="Youtube|Instagram|LinkedIn"/>
    <m/>
    <m/>
    <m/>
    <m/>
    <m/>
    <m/>
    <m/>
    <s v="No"/>
    <s v="No"/>
    <m/>
    <n v="5"/>
    <n v="5"/>
    <s v="4, satisfecho"/>
    <s v="Mejorado mucho"/>
    <m/>
  </r>
  <r>
    <m/>
    <m/>
    <s v="Humanidades"/>
    <d v="2020-05-19T13:00: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Filología (Clásicas o General)"/>
    <s v="Biblioteca de la Escuela Superior de Conservación y Restauración de Madrid"/>
    <m/>
    <m/>
    <m/>
    <m/>
    <m/>
    <s v="Sí"/>
    <s v="Sí"/>
    <n v="4"/>
    <n v="4"/>
    <n v="3"/>
    <n v="2"/>
    <n v="4"/>
    <n v="2"/>
    <n v="5"/>
    <n v="4"/>
    <n v="2"/>
    <n v="4"/>
    <m/>
    <n v="4"/>
    <n v="4"/>
    <n v="5"/>
    <n v="3"/>
    <n v="4"/>
    <s v="Sí"/>
    <n v="5"/>
    <n v="3"/>
    <s v="Twitter|Youtube|Instagram"/>
    <m/>
    <m/>
    <m/>
    <m/>
    <m/>
    <m/>
    <m/>
    <s v="No"/>
    <s v="No"/>
    <m/>
    <n v="5"/>
    <n v="5"/>
    <s v="5, muy satisfecho"/>
    <s v="Mejorado mucho"/>
    <m/>
  </r>
  <r>
    <m/>
    <m/>
    <s v="Ciencias Experimentales"/>
    <d v="2020-05-19T13:00:00"/>
    <s v="Grado y doble grado"/>
    <x v="19"/>
    <s v="Muy frecuentemente (3 o más veces por semana)"/>
    <s v="De vez en cuando (1 o 2 veces al mes)"/>
    <s v="Seguiré usando los servicios de la biblioteca con la misma frecuencia que expuse en la pregunta anterior"/>
    <x v="19"/>
    <s v="F. Odontología"/>
    <s v="F. Ciencias Químicas"/>
    <m/>
    <m/>
    <m/>
    <m/>
    <m/>
    <m/>
    <s v="No"/>
    <s v="No"/>
    <n v="3"/>
    <n v="1"/>
    <n v="2"/>
    <n v="1"/>
    <n v="4"/>
    <n v="5"/>
    <n v="1"/>
    <n v="1"/>
    <n v="4"/>
    <n v="4"/>
    <m/>
    <n v="4"/>
    <n v="4"/>
    <n v="3"/>
    <n v="3"/>
    <n v="4"/>
    <s v="Sí"/>
    <n v="4"/>
    <n v="3"/>
    <s v="Twitter|Youtube"/>
    <m/>
    <m/>
    <m/>
    <m/>
    <m/>
    <m/>
    <m/>
    <s v="Sí"/>
    <s v="No"/>
    <m/>
    <n v="4"/>
    <n v="4"/>
    <s v="4, satisfecho"/>
    <s v="Mejorado"/>
    <m/>
  </r>
  <r>
    <m/>
    <m/>
    <s v="Ciencias de la Salud"/>
    <d v="2020-05-19T13:00:00"/>
    <s v="Grado y doble grado"/>
    <x v="23"/>
    <s v="Frecuentemente (1 o 2 veces por semana)"/>
    <s v="Nunca"/>
    <s v="Seguiré usando los servicios de la biblioteca con la misma frecuencia que expuse en la pregunta anterior"/>
    <x v="23"/>
    <s v="Biblioteca Maria Zambrano (Filología / Derecho)"/>
    <m/>
    <m/>
    <m/>
    <m/>
    <m/>
    <m/>
    <m/>
    <s v="No"/>
    <s v="No"/>
    <n v="1"/>
    <n v="1"/>
    <n v="1"/>
    <n v="1"/>
    <n v="4"/>
    <n v="2"/>
    <n v="5"/>
    <n v="1"/>
    <n v="3"/>
    <n v="3"/>
    <m/>
    <n v="2"/>
    <n v="2"/>
    <n v="2"/>
    <n v="2"/>
    <n v="2"/>
    <s v="No"/>
    <n v="2"/>
    <n v="2"/>
    <s v="Twitter|Youtube|Instagram"/>
    <m/>
    <m/>
    <m/>
    <m/>
    <m/>
    <m/>
    <m/>
    <s v="No"/>
    <s v="No"/>
    <m/>
    <n v="3"/>
    <n v="3"/>
    <s v="3, normal"/>
    <s v="Igual"/>
    <m/>
  </r>
  <r>
    <m/>
    <m/>
    <s v="Ciencias Sociales"/>
    <d v="2020-05-19T13:00:00"/>
    <s v="Doctorado"/>
    <x v="13"/>
    <s v="Muy frecuentemente (3 o más veces por semana)"/>
    <s v="Muy frecuentemente (3 o más veces por semana)"/>
    <s v="Seguiré usando los servicios de la biblioteca con la misma frecuencia que expuse en la pregunta anterior|Solo haré uso de la biblioteca virtual y de sus recursos electrónicos"/>
    <x v="16"/>
    <m/>
    <m/>
    <m/>
    <m/>
    <m/>
    <m/>
    <m/>
    <m/>
    <s v="No"/>
    <s v="No"/>
    <n v="1"/>
    <n v="4"/>
    <n v="4"/>
    <n v="1"/>
    <n v="1"/>
    <n v="3"/>
    <n v="1"/>
    <n v="3"/>
    <n v="5"/>
    <n v="4"/>
    <m/>
    <n v="3"/>
    <n v="4"/>
    <n v="4"/>
    <n v="3"/>
    <n v="4"/>
    <s v="Sí"/>
    <n v="4"/>
    <n v="5"/>
    <s v="Facebook|LinkedIn"/>
    <m/>
    <m/>
    <m/>
    <m/>
    <m/>
    <m/>
    <m/>
    <s v="Sí"/>
    <s v="Sí"/>
    <s v="Muy útil"/>
    <n v="4"/>
    <n v="3"/>
    <s v="4, satisfecho"/>
    <s v="Mejorado"/>
    <m/>
  </r>
  <r>
    <m/>
    <m/>
    <s v="Ciencias de la Salud"/>
    <d v="2020-05-19T13:00:00"/>
    <s v="Grado y doble grado"/>
    <x v="22"/>
    <s v="De vez en cuando (1 o 2 veces al mes)"/>
    <s v="Solo en época de exámenes"/>
    <s v="Procuraré buscar la información que necesito fuera de la biblioteca"/>
    <x v="22"/>
    <s v="Biblioteca Maria Zambrano (Filología / Derecho)"/>
    <s v="F. Psicología"/>
    <m/>
    <m/>
    <m/>
    <m/>
    <m/>
    <m/>
    <s v="No"/>
    <s v="Sí"/>
    <n v="2"/>
    <n v="3"/>
    <n v="3"/>
    <n v="1"/>
    <n v="5"/>
    <n v="4"/>
    <n v="5"/>
    <n v="2"/>
    <n v="4"/>
    <n v="4"/>
    <m/>
    <n v="4"/>
    <n v="5"/>
    <n v="4"/>
    <n v="4"/>
    <n v="4"/>
    <s v="Sí"/>
    <n v="4"/>
    <n v="4"/>
    <s v="Twitter|Youtube|Instagram"/>
    <m/>
    <m/>
    <m/>
    <m/>
    <m/>
    <m/>
    <m/>
    <s v="Sí"/>
    <s v="Sí"/>
    <s v="Muy útil"/>
    <n v="5"/>
    <n v="5"/>
    <s v="5, muy satisfecho"/>
    <s v="Mejorado"/>
    <m/>
  </r>
  <r>
    <m/>
    <m/>
    <s v="Humanidades"/>
    <d v="2020-05-19T13:00:00"/>
    <s v="Grado y doble grado"/>
    <x v="2"/>
    <s v="Frecuentemente (1 o 2 veces por semana)"/>
    <s v="De vez en cuando (1 o 2 veces al mes)"/>
    <s v="Seguiré usando los servicios de la biblioteca con la misma frecuencia que expuse en la pregunta anterior"/>
    <x v="2"/>
    <m/>
    <m/>
    <m/>
    <m/>
    <m/>
    <m/>
    <m/>
    <m/>
    <s v="No"/>
    <s v="Sí"/>
    <n v="1"/>
    <n v="1"/>
    <n v="3"/>
    <n v="1"/>
    <n v="1"/>
    <n v="3"/>
    <n v="5"/>
    <n v="1"/>
    <n v="2"/>
    <n v="4"/>
    <m/>
    <n v="4"/>
    <n v="4"/>
    <n v="4"/>
    <n v="4"/>
    <n v="4"/>
    <s v="No"/>
    <n v="4"/>
    <n v="1"/>
    <s v="Twitter|Facebook|Youtube|Instagram"/>
    <m/>
    <m/>
    <m/>
    <m/>
    <m/>
    <m/>
    <m/>
    <s v="Sí"/>
    <s v="No"/>
    <m/>
    <n v="4"/>
    <n v="4"/>
    <s v="4, satisfecho"/>
    <s v="Mejorado"/>
    <m/>
  </r>
  <r>
    <m/>
    <m/>
    <s v="Ciencias de la Salud"/>
    <d v="2020-05-19T13:00:00"/>
    <s v="Grado y doble grado"/>
    <x v="4"/>
    <s v="Muy frecuentemente (3 o más veces por semana)"/>
    <s v="Muy frecuentemente (3 o más veces por semana)"/>
    <s v="Seguiré usando los servicios de la biblioteca con la misma frecuencia que expuse en la pregunta anterior"/>
    <x v="4"/>
    <s v="F. Enfermería, Fisioterapia y Podología"/>
    <s v="F. Farmacia"/>
    <m/>
    <m/>
    <m/>
    <m/>
    <m/>
    <m/>
    <s v="Sí"/>
    <s v="Sí"/>
    <n v="3"/>
    <n v="1"/>
    <n v="2"/>
    <n v="1"/>
    <n v="5"/>
    <n v="2"/>
    <n v="4"/>
    <n v="1"/>
    <n v="4"/>
    <n v="5"/>
    <m/>
    <n v="4"/>
    <n v="4"/>
    <n v="1"/>
    <n v="2"/>
    <n v="3"/>
    <s v="No"/>
    <n v="3"/>
    <n v="2"/>
    <s v="Twitter|Youtube|Instagram"/>
    <m/>
    <m/>
    <m/>
    <m/>
    <m/>
    <m/>
    <m/>
    <s v="Sí"/>
    <s v="No"/>
    <m/>
    <n v="4"/>
    <n v="2"/>
    <s v="4, satisfecho"/>
    <s v="Mejorado"/>
    <m/>
  </r>
  <r>
    <m/>
    <m/>
    <s v="Ciencias Sociales"/>
    <d v="2020-05-19T13:00:00"/>
    <s v="Doctorado"/>
    <x v="10"/>
    <s v="De vez en cuando (1 o 2 veces al mes)"/>
    <s v="De vez en cuando (1 o 2 veces al mes)"/>
    <s v="Seguiré usando los servicios de la biblioteca con la misma frecuencia que expuse en la pregunta anterior"/>
    <x v="8"/>
    <s v="F. Derecho (Departamentos,Criminología)"/>
    <m/>
    <s v="Corte Internacional de Justicia"/>
    <m/>
    <m/>
    <m/>
    <m/>
    <m/>
    <s v="No"/>
    <s v="Sí"/>
    <n v="3"/>
    <n v="3"/>
    <n v="3"/>
    <n v="4"/>
    <n v="4"/>
    <n v="4"/>
    <n v="5"/>
    <n v="3"/>
    <n v="5"/>
    <n v="4"/>
    <m/>
    <n v="4"/>
    <n v="4"/>
    <n v="3"/>
    <n v="3"/>
    <n v="4"/>
    <s v="Sí"/>
    <n v="3"/>
    <n v="4"/>
    <s v="Facebook|Instagram|LinkedIn"/>
    <m/>
    <m/>
    <m/>
    <m/>
    <m/>
    <m/>
    <m/>
    <s v="Sí"/>
    <s v="No"/>
    <m/>
    <n v="5"/>
    <n v="5"/>
    <s v="4, satisfecho"/>
    <s v="Mejorado mucho"/>
    <s v="Adquirir más manuales, publicaciones, códigos, obras, artículos de Derecho Internacional Público y más suscripciones a revistas de dicho ámbito."/>
  </r>
  <r>
    <m/>
    <m/>
    <s v="Humanidades"/>
    <d v="2020-05-19T13:00:00"/>
    <s v="Grado y doble grado"/>
    <x v="3"/>
    <s v="Frecuentemente (1 o 2 veces por semana)"/>
    <s v="Frecuentemente (1 o 2 veces por semana)"/>
    <s v="Seguiré usando los servicios de la biblioteca con la misma frecuencia que expuse en la pregunta anterior"/>
    <x v="3"/>
    <s v="F. Geografía e Historia"/>
    <s v="F. Filosofía"/>
    <m/>
    <m/>
    <m/>
    <m/>
    <m/>
    <m/>
    <s v="No"/>
    <s v="Sí"/>
    <n v="3"/>
    <n v="2"/>
    <n v="2"/>
    <n v="2"/>
    <n v="4"/>
    <n v="4"/>
    <n v="4"/>
    <n v="4"/>
    <n v="5"/>
    <n v="5"/>
    <m/>
    <n v="5"/>
    <n v="5"/>
    <n v="5"/>
    <n v="5"/>
    <n v="5"/>
    <s v="Sí"/>
    <n v="5"/>
    <n v="5"/>
    <s v="Youtube|Instagram"/>
    <m/>
    <m/>
    <m/>
    <m/>
    <m/>
    <m/>
    <m/>
    <s v="Sí"/>
    <s v="Sí"/>
    <s v="Muy útil"/>
    <n v="5"/>
    <n v="5"/>
    <s v="5, muy satisfecho"/>
    <s v="Mejorado mucho"/>
    <m/>
  </r>
  <r>
    <m/>
    <m/>
    <s v="Humanidades"/>
    <d v="2020-05-19T13:00:00"/>
    <s v="Doctorado"/>
    <x v="6"/>
    <s v="Nunca"/>
    <s v="Muy frecuentemente (3 o más veces por semana)"/>
    <s v="Tengo que ir necesariamente para consultar los documentos que están ubicados en la biblioteca"/>
    <x v="8"/>
    <s v="F. Filología (Clásicas o General)"/>
    <s v="F. Ciencias de la Información"/>
    <s v="UNED"/>
    <m/>
    <m/>
    <m/>
    <m/>
    <m/>
    <s v="No"/>
    <s v="No"/>
    <n v="2"/>
    <n v="5"/>
    <n v="5"/>
    <n v="4"/>
    <n v="2"/>
    <n v="5"/>
    <n v="1"/>
    <n v="5"/>
    <n v="5"/>
    <n v="3"/>
    <m/>
    <n v="3"/>
    <n v="3"/>
    <n v="2"/>
    <n v="3"/>
    <n v="4"/>
    <s v="Sí"/>
    <n v="2"/>
    <n v="3"/>
    <s v="Twitter|LinkedIn"/>
    <m/>
    <m/>
    <m/>
    <m/>
    <m/>
    <m/>
    <m/>
    <s v="Sí"/>
    <s v="Sí"/>
    <s v="Útil"/>
    <n v="4"/>
    <n v="4"/>
    <s v="4, satisfecho"/>
    <s v="Mejorado mucho"/>
    <s v="Se agradece que se hayan añadido libros electrónicos al catálogo"/>
  </r>
  <r>
    <m/>
    <m/>
    <s v="Ciencias Sociales"/>
    <d v="2020-05-19T13:00:00"/>
    <s v="Grado y doble grado"/>
    <x v="13"/>
    <s v="De vez en cuando (1 o 2 veces al mes)"/>
    <s v="De vez en cuando (1 o 2 veces al mes)"/>
    <s v="Seguiré usando los servicios de la biblioteca con la misma frecuencia que expuse en la pregunta anterior"/>
    <x v="16"/>
    <s v="Biblioteca Maria Zambrano (Filología / Derecho)"/>
    <s v="Biblioteca Maria Zambrano (Filología / Derecho)"/>
    <s v="Biblioteca José Hierro - San Blas"/>
    <m/>
    <m/>
    <m/>
    <m/>
    <m/>
    <s v="No"/>
    <s v="Sí"/>
    <n v="3"/>
    <n v="1"/>
    <n v="1"/>
    <n v="1"/>
    <n v="5"/>
    <n v="5"/>
    <n v="5"/>
    <n v="2"/>
    <n v="2"/>
    <n v="3"/>
    <m/>
    <n v="3"/>
    <n v="4"/>
    <n v="3"/>
    <n v="3"/>
    <n v="3"/>
    <s v="No"/>
    <n v="3"/>
    <n v="3"/>
    <s v="Youtube|Instagram"/>
    <m/>
    <m/>
    <m/>
    <m/>
    <m/>
    <m/>
    <m/>
    <s v="No"/>
    <s v="No"/>
    <m/>
    <n v="4"/>
    <n v="4"/>
    <s v="4, satisfecho"/>
    <s v="Mejorado"/>
    <m/>
  </r>
  <r>
    <m/>
    <m/>
    <s v="Ciencias de la Salud"/>
    <d v="2020-05-19T13:00:00"/>
    <s v="Máster"/>
    <x v="9"/>
    <m/>
    <m/>
    <m/>
    <x v="4"/>
    <s v="F. Farmacia"/>
    <s v="F. Ciencias Biológicas"/>
    <m/>
    <m/>
    <m/>
    <m/>
    <m/>
    <m/>
    <s v="No"/>
    <s v="Sí"/>
    <n v="5"/>
    <n v="4"/>
    <n v="5"/>
    <n v="3"/>
    <n v="4"/>
    <n v="3"/>
    <n v="5"/>
    <n v="4"/>
    <n v="5"/>
    <n v="4"/>
    <m/>
    <n v="5"/>
    <n v="5"/>
    <m/>
    <n v="5"/>
    <n v="5"/>
    <m/>
    <n v="4"/>
    <m/>
    <s v="Twitter|Facebook|Instagram|LinkedIn"/>
    <m/>
    <m/>
    <m/>
    <m/>
    <m/>
    <m/>
    <m/>
    <s v="No"/>
    <s v="No"/>
    <m/>
    <n v="5"/>
    <n v="5"/>
    <s v="5, muy satisfecho"/>
    <s v="Mejorado mucho"/>
    <m/>
  </r>
  <r>
    <m/>
    <m/>
    <s v="Ciencias de la Salud"/>
    <d v="2020-05-19T13:00:00"/>
    <s v="Grado y doble grado"/>
    <x v="15"/>
    <s v="Muy frecuentemente (3 o más veces por semana)"/>
    <s v="Frecuentemente (1 o 2 veces por semana)"/>
    <s v="Seguiré usando los servicios de la biblioteca con la misma frecuencia que expuse en la pregunta anterior"/>
    <x v="4"/>
    <s v="F. Odontología"/>
    <s v="F. Enfermería, Fisioterapia y Podología"/>
    <m/>
    <m/>
    <m/>
    <m/>
    <m/>
    <m/>
    <s v="No"/>
    <s v="Sí"/>
    <n v="5"/>
    <n v="5"/>
    <n v="3"/>
    <n v="1"/>
    <n v="5"/>
    <n v="4"/>
    <n v="5"/>
    <n v="2"/>
    <n v="4"/>
    <n v="4"/>
    <m/>
    <n v="5"/>
    <n v="4"/>
    <n v="4"/>
    <n v="4"/>
    <n v="4"/>
    <s v="No"/>
    <n v="4"/>
    <n v="3"/>
    <s v="Youtube|Instagram"/>
    <m/>
    <m/>
    <m/>
    <m/>
    <m/>
    <m/>
    <m/>
    <s v="Sí"/>
    <s v="No"/>
    <m/>
    <n v="5"/>
    <n v="3"/>
    <s v="4, satisfecho"/>
    <s v="Mejorado mucho"/>
    <m/>
  </r>
  <r>
    <m/>
    <m/>
    <s v="Humanidades"/>
    <d v="2020-05-19T13:00: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Aumentar las desideratas de libros electrónicos, especialmente si están en bibliografía obligatoria o recomendada en los descriptores de asignaturas, en caso de que otra vez quedemos sin acceso al material físico."/>
    <x v="8"/>
    <s v="F. Filología (Clásicas o General)"/>
    <s v="F. Ciencias de la Documentación"/>
    <s v="Biblioteca municipal Mario Vargas Llosa, Biblioteca regional Benito Pérez Galdós (antigua Conde Duque), Biblioteca regional Pedro Salinas, Biblioteca municipal Federico García Lorca."/>
    <m/>
    <m/>
    <m/>
    <m/>
    <m/>
    <s v="Sí"/>
    <s v="Sí"/>
    <n v="5"/>
    <n v="4"/>
    <n v="5"/>
    <n v="5"/>
    <n v="5"/>
    <n v="5"/>
    <n v="5"/>
    <n v="5"/>
    <n v="2"/>
    <n v="3"/>
    <m/>
    <n v="2"/>
    <n v="3"/>
    <n v="1"/>
    <n v="5"/>
    <n v="2"/>
    <s v="Sí"/>
    <n v="3"/>
    <n v="5"/>
    <s v="Twitter|Facebook|Instagram"/>
    <m/>
    <m/>
    <m/>
    <m/>
    <m/>
    <m/>
    <m/>
    <s v="Sí"/>
    <s v="No"/>
    <m/>
    <n v="5"/>
    <n v="5"/>
    <s v="5, muy satisfecho"/>
    <s v="Mejorado mucho"/>
    <s v="Quiero agradecer a todo el personal de la biblioteca, tanto desde redes sociales como de la facultad de Filología, su ayuda y apoyo en las semanas que llevamos de confinamiento y de dependencia necesaria de los recursos electrónicos."/>
  </r>
  <r>
    <m/>
    <m/>
    <s v="Ciencias Experimentales"/>
    <d v="2020-05-19T13:00:00"/>
    <s v="Grado y doble grado"/>
    <x v="27"/>
    <s v="Muy frecuentemente (3 o más veces por semana)"/>
    <s v="Nunca"/>
    <s v="Seguiré usando los servicios de la biblioteca con la misma frecuencia que expuse en la pregunta anterior|Tengo que ir necesariamente para consultar los documentos que están ubicados en la biblioteca"/>
    <x v="8"/>
    <s v="F. Estudios Estadísticos"/>
    <s v="F. Geografía e Historia"/>
    <m/>
    <m/>
    <m/>
    <m/>
    <m/>
    <m/>
    <s v="Sí"/>
    <s v="Sí"/>
    <n v="5"/>
    <n v="1"/>
    <n v="1"/>
    <n v="2"/>
    <n v="3"/>
    <n v="1"/>
    <n v="4"/>
    <n v="1"/>
    <n v="1"/>
    <n v="4"/>
    <m/>
    <n v="1"/>
    <n v="3"/>
    <n v="3"/>
    <n v="4"/>
    <n v="5"/>
    <s v="Sí"/>
    <n v="2"/>
    <n v="1"/>
    <s v="Instagram"/>
    <m/>
    <m/>
    <m/>
    <m/>
    <m/>
    <m/>
    <m/>
    <s v="No"/>
    <s v="No"/>
    <m/>
    <n v="2"/>
    <n v="1"/>
    <s v="2, insatisfecho"/>
    <s v="Empeorado"/>
    <s v="Hay una bibliotecaria morena de pelo corto en nuestra facultad, es una prepotente, nos habla fatal y he podido presenciar como hecha a de la biblioteca a gente que literalmente acaba de entrar y no había hecho nada."/>
  </r>
  <r>
    <m/>
    <m/>
    <s v="Ciencias Experimentales"/>
    <d v="2020-05-19T13:00:00"/>
    <s v="Grado y doble grado"/>
    <x v="16"/>
    <s v="Solo en época de exámenes"/>
    <s v="Solo en época de exámenes"/>
    <s v="Seguiré usando los servicios de la biblioteca con la misma frecuencia que expuse en la pregunta anterior"/>
    <x v="17"/>
    <s v="F. Ciencias Físicas"/>
    <s v="F. Ciencias Matemáticas"/>
    <m/>
    <m/>
    <m/>
    <m/>
    <m/>
    <m/>
    <s v="No"/>
    <s v="No"/>
    <n v="3"/>
    <n v="2"/>
    <n v="3"/>
    <n v="4"/>
    <n v="3"/>
    <n v="4"/>
    <n v="5"/>
    <n v="2"/>
    <n v="3"/>
    <n v="3"/>
    <m/>
    <n v="2"/>
    <n v="2"/>
    <n v="4"/>
    <n v="3"/>
    <n v="3"/>
    <s v="No"/>
    <n v="3"/>
    <n v="3"/>
    <s v="Facebook|Youtube"/>
    <m/>
    <m/>
    <m/>
    <m/>
    <m/>
    <m/>
    <m/>
    <s v="No"/>
    <s v="No"/>
    <m/>
    <n v="2"/>
    <n v="3"/>
    <s v="4, satisfecho"/>
    <s v="Igual"/>
    <m/>
  </r>
  <r>
    <m/>
    <m/>
    <s v="Ciencias Experimentales"/>
    <d v="2020-05-19T13:00:00"/>
    <s v="Grado y doble grado"/>
    <x v="19"/>
    <s v="Frecuentemente (1 o 2 veces por semana)"/>
    <s v="Nunca"/>
    <s v="Creo que voy a acudir con menos frecuencia a la biblioteca y usaré más la biblioteca virtual|Tengo que ir necesariamente para consultar los documentos que están ubicados en la biblioteca"/>
    <x v="19"/>
    <m/>
    <m/>
    <m/>
    <m/>
    <m/>
    <m/>
    <m/>
    <m/>
    <s v="Sí"/>
    <s v="Sí"/>
    <n v="5"/>
    <n v="1"/>
    <n v="1"/>
    <n v="1"/>
    <n v="5"/>
    <n v="3"/>
    <n v="4"/>
    <n v="1"/>
    <n v="3"/>
    <n v="5"/>
    <m/>
    <n v="4"/>
    <n v="5"/>
    <n v="2"/>
    <n v="5"/>
    <n v="5"/>
    <s v="No"/>
    <n v="3"/>
    <n v="2"/>
    <s v="Twitter|Youtube|TikTok, Reddit"/>
    <m/>
    <m/>
    <m/>
    <m/>
    <m/>
    <m/>
    <m/>
    <s v="No"/>
    <s v="No"/>
    <m/>
    <n v="4"/>
    <n v="5"/>
    <s v="5, muy satisfecho"/>
    <s v="Mejorado"/>
    <m/>
  </r>
  <r>
    <m/>
    <m/>
    <s v="Humanidades"/>
    <d v="2020-05-19T13:00:00"/>
    <s v="Grado y doble grado"/>
    <x v="7"/>
    <s v="Frecuentemente (1 o 2 veces por semana)"/>
    <s v="Frecuentemente (1 o 2 veces por semana)"/>
    <s v="Creo que voy a acudir con menos frecuencia a la biblioteca y usaré más la biblioteca virtual|Tengo que ir necesariamente para consultar los documentos que están ubicados en la biblioteca"/>
    <x v="14"/>
    <s v="Biblioteca Maria Zambrano (Filología / Derecho)"/>
    <s v="F. Filología (Clásicas o General)"/>
    <s v="A CRAI-Biblioteca en Alcalá de Henares y a las Bibliotecas de la Comunidad de Madrid."/>
    <m/>
    <m/>
    <m/>
    <m/>
    <m/>
    <s v="Sí"/>
    <s v="Sí"/>
    <n v="4"/>
    <n v="3"/>
    <n v="3"/>
    <n v="1"/>
    <n v="5"/>
    <n v="3"/>
    <n v="5"/>
    <n v="2"/>
    <n v="4"/>
    <n v="5"/>
    <m/>
    <n v="5"/>
    <n v="4"/>
    <n v="4"/>
    <n v="3"/>
    <n v="4"/>
    <s v="Sí"/>
    <n v="4"/>
    <n v="4"/>
    <s v="Youtube|Instagram"/>
    <m/>
    <m/>
    <m/>
    <m/>
    <m/>
    <m/>
    <m/>
    <s v="No"/>
    <s v="No"/>
    <m/>
    <n v="5"/>
    <n v="5"/>
    <s v="4, satisfecho"/>
    <s v="Igual"/>
    <m/>
  </r>
  <r>
    <m/>
    <m/>
    <s v="Humanidades"/>
    <d v="2020-05-19T13:00: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8"/>
    <s v="F. Filología (Clásicas o General)"/>
    <s v="F. Geografía e Historia"/>
    <s v="Cualquier biblioteca pública: Eugenio Trías, Elena Fortún, Dámaso Alonso, Hortaleza, Huerta de la Salud, Rafael Alberti, la regional Joaquín Leguina (entre otras)"/>
    <m/>
    <m/>
    <m/>
    <m/>
    <m/>
    <s v="Sí"/>
    <s v="Sí"/>
    <n v="4"/>
    <n v="3"/>
    <n v="3"/>
    <n v="2"/>
    <n v="5"/>
    <n v="3"/>
    <n v="5"/>
    <n v="4"/>
    <n v="2"/>
    <n v="4"/>
    <m/>
    <n v="3"/>
    <n v="4"/>
    <n v="4"/>
    <n v="2"/>
    <n v="2"/>
    <s v="No"/>
    <n v="3"/>
    <n v="3"/>
    <s v="Twitter|Youtube|Instagram"/>
    <m/>
    <m/>
    <m/>
    <m/>
    <m/>
    <m/>
    <m/>
    <s v="Sí"/>
    <s v="Sí"/>
    <s v="Útil"/>
    <n v="5"/>
    <n v="5"/>
    <s v="4, satisfecho"/>
    <s v="Mejorado"/>
    <m/>
  </r>
  <r>
    <m/>
    <m/>
    <s v="Ciencias Experimentales"/>
    <d v="2020-05-19T13:00:00"/>
    <s v="Grado y doble grado"/>
    <x v="20"/>
    <s v="Frecuentemente (1 o 2 veces por semana)"/>
    <s v="Nunca"/>
    <s v="Seguiré usando los servicios de la biblioteca con la misma frecuencia que expuse en la pregunta anterior"/>
    <x v="20"/>
    <m/>
    <m/>
    <m/>
    <m/>
    <m/>
    <m/>
    <m/>
    <m/>
    <s v="No"/>
    <s v="Sí"/>
    <n v="3"/>
    <n v="1"/>
    <n v="1"/>
    <n v="4"/>
    <n v="5"/>
    <n v="5"/>
    <n v="5"/>
    <n v="3"/>
    <n v="3"/>
    <n v="3"/>
    <m/>
    <n v="3"/>
    <n v="3"/>
    <n v="3"/>
    <n v="3"/>
    <n v="3"/>
    <s v="No"/>
    <n v="3"/>
    <n v="3"/>
    <s v="Twitter|Facebook"/>
    <m/>
    <m/>
    <m/>
    <m/>
    <m/>
    <m/>
    <m/>
    <s v="Sí"/>
    <s v="No"/>
    <m/>
    <n v="3"/>
    <n v="3"/>
    <s v="3, normal"/>
    <s v="Igual"/>
    <s v="Algunas veces que he ido, el Bibliotecario había tenido algún problema con otra compañera y se lo estaba contando a una tercera persona a viva voz, con lo cual molestaba a los que estábamos trabajando en la sala. Creo que si unos tenemos que irnos a trabajar a aulas especiales para hablar, ellos deben de dar ejemplo también. Y si tienen algún problema, hablarlo en privado, no hace falta que nos enteremos todos. Otra cosa que cambiaría sería la disposición de las salas de grupo, a veces hay otros grupos contigo que ponen música o hablan tan alto o hacen tanto escándalo que casi no te puedes comunicar con tu propio grupo. También adquirir más unidades de bibliografía reciente (por ejemplo, referente al último volumen de Histología panamericana). Ya que normalmente son los que más se utilizan y los más demandados por los alumnos."/>
  </r>
  <r>
    <m/>
    <m/>
    <s v="Ciencias de la Salud"/>
    <d v="2020-05-19T13:00:00"/>
    <s v="Doctorado"/>
    <x v="9"/>
    <s v="Nunca"/>
    <s v="De vez en cuando (1 o 2 veces al mes)"/>
    <s v="Seguiré usando los servicios de la biblioteca con la misma frecuencia que expuse en la pregunta anterior"/>
    <x v="24"/>
    <m/>
    <m/>
    <m/>
    <m/>
    <m/>
    <m/>
    <m/>
    <m/>
    <s v="No"/>
    <s v="No"/>
    <n v="1"/>
    <n v="3"/>
    <n v="3"/>
    <n v="2"/>
    <n v="1"/>
    <n v="4"/>
    <n v="1"/>
    <n v="3"/>
    <n v="1"/>
    <n v="4"/>
    <m/>
    <n v="4"/>
    <n v="3"/>
    <n v="3"/>
    <n v="3"/>
    <n v="3"/>
    <s v="No"/>
    <n v="4"/>
    <n v="1"/>
    <s v="Facebook|Instagram|LinkedIn"/>
    <m/>
    <m/>
    <m/>
    <m/>
    <m/>
    <m/>
    <m/>
    <s v="No"/>
    <s v="No"/>
    <m/>
    <n v="3"/>
    <n v="3"/>
    <s v="3, normal"/>
    <s v="Igual"/>
    <m/>
  </r>
  <r>
    <m/>
    <m/>
    <s v="Ciencias Sociales"/>
    <d v="2020-05-19T13:00:00"/>
    <s v="Grado y doble grado"/>
    <x v="11"/>
    <s v="De vez en cuando (1 o 2 veces al mes)"/>
    <s v="Solo en época de exámenes"/>
    <s v="Tengo que ir necesariamente para consultar los documentos que están ubicados en la biblioteca"/>
    <x v="13"/>
    <m/>
    <m/>
    <m/>
    <m/>
    <m/>
    <m/>
    <m/>
    <m/>
    <s v="Sí"/>
    <s v="Sí"/>
    <n v="3"/>
    <n v="3"/>
    <n v="4"/>
    <n v="3"/>
    <n v="3"/>
    <n v="3"/>
    <n v="4"/>
    <n v="3"/>
    <n v="3"/>
    <n v="3"/>
    <m/>
    <n v="3"/>
    <n v="4"/>
    <n v="3"/>
    <n v="3"/>
    <n v="4"/>
    <s v="No"/>
    <n v="3"/>
    <n v="3"/>
    <s v="Facebook|Youtube|Instagram"/>
    <m/>
    <m/>
    <m/>
    <m/>
    <m/>
    <m/>
    <m/>
    <s v="No"/>
    <s v="No"/>
    <m/>
    <n v="3"/>
    <n v="3"/>
    <s v="3, normal"/>
    <s v="Igual"/>
    <m/>
  </r>
  <r>
    <m/>
    <m/>
    <s v="Humanidades"/>
    <d v="2020-05-19T13:00:00"/>
    <s v="Máster"/>
    <x v="2"/>
    <s v="De vez en cuando (1 o 2 veces al mes)"/>
    <s v="De vez en cuando (1 o 2 veces al mes)"/>
    <s v="Seguiré usando los servicios de la biblioteca con la misma frecuencia que expuse en la pregunta anterior"/>
    <x v="15"/>
    <s v="F. Trabajo Social"/>
    <s v="F. Educación - Centro de Formación del Profesorado"/>
    <m/>
    <m/>
    <m/>
    <m/>
    <m/>
    <m/>
    <s v="No"/>
    <s v="Sí"/>
    <n v="4"/>
    <n v="3"/>
    <n v="1"/>
    <n v="5"/>
    <n v="4"/>
    <n v="5"/>
    <n v="4"/>
    <n v="4"/>
    <n v="3"/>
    <n v="3"/>
    <m/>
    <n v="3"/>
    <n v="5"/>
    <n v="3"/>
    <n v="3"/>
    <n v="4"/>
    <s v="No"/>
    <n v="3"/>
    <n v="2"/>
    <s v="Facebook|Youtube|Instagram"/>
    <m/>
    <m/>
    <m/>
    <m/>
    <m/>
    <m/>
    <m/>
    <s v="Sí"/>
    <s v="No"/>
    <m/>
    <n v="5"/>
    <n v="5"/>
    <s v="4, satisfecho"/>
    <s v="Mejorado"/>
    <s v="Muchas gracias por su labor. No sé desanimen"/>
  </r>
  <r>
    <m/>
    <m/>
    <s v="Ciencias Experimentales"/>
    <d v="2020-05-19T13:00:00"/>
    <s v="Grado y doble grado"/>
    <x v="19"/>
    <s v="Frecuentemente (1 o 2 veces por semana)"/>
    <s v="De vez en cuando (1 o 2 veces al mes)"/>
    <s v="Seguiré usando los servicios de la biblioteca con la misma frecuencia que expuse en la pregunta anterior"/>
    <x v="19"/>
    <s v="F. Ciencias Químicas"/>
    <m/>
    <m/>
    <m/>
    <m/>
    <m/>
    <m/>
    <m/>
    <s v="Sí"/>
    <s v="Sí"/>
    <n v="4"/>
    <n v="1"/>
    <n v="4"/>
    <n v="1"/>
    <n v="5"/>
    <n v="3"/>
    <n v="4"/>
    <n v="3"/>
    <n v="5"/>
    <n v="4"/>
    <m/>
    <n v="4"/>
    <n v="4"/>
    <n v="4"/>
    <n v="4"/>
    <n v="5"/>
    <s v="Sí"/>
    <n v="4"/>
    <n v="1"/>
    <s v="Youtube"/>
    <m/>
    <m/>
    <m/>
    <m/>
    <m/>
    <m/>
    <m/>
    <s v="Sí"/>
    <s v="No"/>
    <m/>
    <n v="4"/>
    <n v="4"/>
    <s v="4, satisfecho"/>
    <s v="Mejorado"/>
    <s v="Valoro mucho en la biblioteca de CC Físicas que esté habilitada la sala M2 para el estudio. Valoro que ahora se puede hacer el préstamo de portátiles para todo el edificio y me gustaría sugerir que no pongan tanta calefacción en invierno, siempre paso calor."/>
  </r>
  <r>
    <m/>
    <m/>
    <s v="Ciencias de la Salud"/>
    <d v="2020-05-19T13:00:00"/>
    <s v="Grado y doble grado"/>
    <x v="23"/>
    <s v="De vez en cuando (1 o 2 veces al mes)"/>
    <s v="De vez en cuando (1 o 2 veces al mes)"/>
    <s v="Creo que voy a acudir con menos frecuencia a la biblioteca y usaré más la biblioteca virtual"/>
    <x v="23"/>
    <s v="Biblioteca Maria Zambrano (Filología / Derecho)"/>
    <m/>
    <m/>
    <m/>
    <m/>
    <m/>
    <m/>
    <m/>
    <s v="No"/>
    <s v="Sí"/>
    <n v="3"/>
    <n v="1"/>
    <n v="3"/>
    <n v="2"/>
    <n v="5"/>
    <n v="3"/>
    <n v="5"/>
    <n v="2"/>
    <n v="3"/>
    <n v="4"/>
    <m/>
    <n v="4"/>
    <n v="3"/>
    <n v="4"/>
    <n v="3"/>
    <n v="4"/>
    <s v="No"/>
    <n v="4"/>
    <m/>
    <s v="Youtube"/>
    <m/>
    <m/>
    <m/>
    <m/>
    <m/>
    <m/>
    <m/>
    <s v="No"/>
    <s v="No"/>
    <m/>
    <n v="5"/>
    <n v="5"/>
    <s v="4, satisfecho"/>
    <s v="Mejorado"/>
    <s v="Excesivo calor en todas las épocas del año en la biblioteca de la Facultad de Veterinaria"/>
  </r>
  <r>
    <m/>
    <m/>
    <s v="Ciencias Sociales"/>
    <d v="2020-05-19T13:00:00"/>
    <s v="Grado y doble grado"/>
    <x v="2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25"/>
    <s v="F. Ciencias Políticas y Sociología"/>
    <m/>
    <m/>
    <m/>
    <m/>
    <m/>
    <m/>
    <m/>
    <s v="Sí"/>
    <s v="Sí"/>
    <n v="4"/>
    <n v="1"/>
    <n v="1"/>
    <n v="2"/>
    <n v="5"/>
    <n v="5"/>
    <n v="5"/>
    <n v="2"/>
    <n v="5"/>
    <n v="5"/>
    <m/>
    <n v="5"/>
    <n v="5"/>
    <n v="5"/>
    <n v="5"/>
    <n v="5"/>
    <m/>
    <n v="5"/>
    <n v="5"/>
    <s v="Twitter|Youtube|Instagram"/>
    <m/>
    <m/>
    <m/>
    <m/>
    <m/>
    <m/>
    <m/>
    <s v="No"/>
    <s v="No"/>
    <m/>
    <n v="5"/>
    <n v="5"/>
    <s v="5, muy satisfecho"/>
    <s v="Mejorado"/>
    <s v="Nada más que añadir con las puntuaciones realizadas. Las instalaciones están muy bien preparadas, lo único que en la de Trabajo Social hay muchísimo más silencio que en la de Políticas pero es algo comprensible ya que ésta es más grande y por lo tanto la ventilación suena más. El material disponible es bastante amplio y estoy muy satisfecha con el servicio."/>
  </r>
  <r>
    <m/>
    <m/>
    <s v="Ciencias de la Salud"/>
    <d v="2020-05-19T13:00:00"/>
    <s v="Máster"/>
    <x v="4"/>
    <s v="Frecuentemente (1 o 2 veces por semana)"/>
    <s v="De vez en cuando (1 o 2 veces al mes)"/>
    <s v="Seguiré usando los servicios de la biblioteca con la misma frecuencia que expuse en la pregunta anterior"/>
    <x v="8"/>
    <s v="F. Medicina"/>
    <s v="F. Ciencias Biológicas"/>
    <s v="Biblioteca Municipal Benito Pérez Galdós (Conde Duque)"/>
    <m/>
    <m/>
    <m/>
    <m/>
    <m/>
    <s v="Sí"/>
    <s v="Sí"/>
    <n v="2"/>
    <n v="2"/>
    <n v="2"/>
    <n v="1"/>
    <n v="3"/>
    <n v="4"/>
    <n v="1"/>
    <n v="4"/>
    <n v="1"/>
    <n v="4"/>
    <m/>
    <n v="5"/>
    <n v="5"/>
    <n v="4"/>
    <n v="4"/>
    <n v="5"/>
    <s v="No"/>
    <n v="4"/>
    <n v="4"/>
    <s v="Twitter|Facebook|Youtube|Instagram"/>
    <m/>
    <m/>
    <m/>
    <m/>
    <m/>
    <m/>
    <m/>
    <s v="No"/>
    <s v="No"/>
    <m/>
    <n v="4"/>
    <n v="5"/>
    <s v="4, satisfecho"/>
    <s v="Mejorado"/>
    <m/>
  </r>
  <r>
    <m/>
    <m/>
    <s v="Ciencias Sociales"/>
    <d v="2020-05-19T12:59:00"/>
    <s v="Grado y doble grado"/>
    <x v="13"/>
    <s v="Frecuentemente (1 o 2 veces por semana)"/>
    <s v="De vez en cuando (1 o 2 veces al mes)"/>
    <s v="Seguiré usando los servicios de la biblioteca con la misma frecuencia que expuse en la pregunta anterior"/>
    <x v="16"/>
    <s v="F. Ciencias de la Información"/>
    <s v="F. Ciencias de la Información"/>
    <m/>
    <m/>
    <m/>
    <m/>
    <m/>
    <m/>
    <s v="Sí"/>
    <s v="Sí"/>
    <n v="5"/>
    <n v="1"/>
    <n v="3"/>
    <n v="2"/>
    <n v="4"/>
    <n v="1"/>
    <n v="4"/>
    <n v="1"/>
    <n v="3"/>
    <n v="4"/>
    <m/>
    <n v="3"/>
    <n v="4"/>
    <n v="4"/>
    <n v="3"/>
    <n v="5"/>
    <s v="No"/>
    <n v="5"/>
    <n v="3"/>
    <s v="Twitter|Youtube|Instagram"/>
    <m/>
    <m/>
    <m/>
    <m/>
    <m/>
    <m/>
    <m/>
    <s v="No"/>
    <s v="No"/>
    <m/>
    <n v="5"/>
    <n v="5"/>
    <s v="4, satisfecho"/>
    <s v="Mejorado"/>
    <m/>
  </r>
  <r>
    <m/>
    <m/>
    <s v="Ciencias de la Salud"/>
    <d v="2020-05-19T12:59:00"/>
    <s v="Grado y doble grado"/>
    <x v="4"/>
    <s v="De vez en cuando (1 o 2 veces al mes)"/>
    <s v="De vez en cuando (1 o 2 veces al mes)"/>
    <s v="Seguiré usando los servicios de la biblioteca con la misma frecuencia que expuse en la pregunta anterior"/>
    <x v="4"/>
    <s v="F. Farmacia"/>
    <s v="F. Odontología"/>
    <m/>
    <m/>
    <m/>
    <m/>
    <m/>
    <m/>
    <s v="No"/>
    <s v="Sí"/>
    <n v="5"/>
    <n v="2"/>
    <n v="3"/>
    <n v="3"/>
    <n v="5"/>
    <n v="2"/>
    <n v="4"/>
    <n v="1"/>
    <n v="3"/>
    <n v="5"/>
    <m/>
    <n v="3"/>
    <n v="4"/>
    <n v="4"/>
    <n v="3"/>
    <n v="4"/>
    <s v="No"/>
    <n v="4"/>
    <n v="3"/>
    <s v="Instagram"/>
    <m/>
    <m/>
    <m/>
    <m/>
    <m/>
    <m/>
    <m/>
    <s v="No"/>
    <s v="No"/>
    <m/>
    <n v="4"/>
    <n v="5"/>
    <s v="4, satisfecho"/>
    <s v="Mejorado"/>
    <m/>
  </r>
  <r>
    <m/>
    <m/>
    <s v="Ciencias de la Salud"/>
    <d v="2020-05-19T12:59:00"/>
    <s v="Grado y doble grado"/>
    <x v="22"/>
    <s v="Frecuentemente (1 o 2 veces por semana)"/>
    <s v="Solo en época de exámenes"/>
    <s v="Solo haré uso de la biblioteca virtual y de sus recursos electrónicos"/>
    <x v="22"/>
    <m/>
    <m/>
    <m/>
    <m/>
    <m/>
    <m/>
    <m/>
    <m/>
    <s v="No"/>
    <s v="Sí"/>
    <n v="4"/>
    <n v="1"/>
    <n v="3"/>
    <n v="4"/>
    <n v="4"/>
    <n v="4"/>
    <n v="4"/>
    <n v="2"/>
    <n v="2"/>
    <n v="3"/>
    <m/>
    <n v="3"/>
    <n v="4"/>
    <n v="3"/>
    <n v="3"/>
    <n v="3"/>
    <s v="No"/>
    <n v="3"/>
    <n v="2"/>
    <s v="Twitter|Youtube|Instagram"/>
    <m/>
    <m/>
    <m/>
    <m/>
    <m/>
    <m/>
    <m/>
    <s v="No"/>
    <s v="No"/>
    <m/>
    <n v="4"/>
    <n v="3"/>
    <s v="4, satisfecho"/>
    <s v="Igual"/>
    <s v="Un número mayor de salas para poder realizar trabajos en grupo"/>
  </r>
  <r>
    <m/>
    <m/>
    <s v="Ciencias Experimentales"/>
    <d v="2020-05-19T12:59:00"/>
    <s v="Grado y doble grado"/>
    <x v="19"/>
    <s v="Frecuentemente (1 o 2 veces por semana)"/>
    <s v="Nunca"/>
    <s v="Seguiré usando los servicios de la biblioteca con la misma frecuencia que expuse en la pregunta anterior"/>
    <x v="19"/>
    <m/>
    <m/>
    <m/>
    <m/>
    <m/>
    <m/>
    <m/>
    <m/>
    <s v="No"/>
    <s v="No"/>
    <n v="4"/>
    <n v="2"/>
    <n v="2"/>
    <n v="1"/>
    <n v="4"/>
    <n v="4"/>
    <n v="3"/>
    <n v="4"/>
    <n v="4"/>
    <n v="4"/>
    <m/>
    <n v="3"/>
    <n v="5"/>
    <n v="3"/>
    <n v="3"/>
    <n v="4"/>
    <s v="No"/>
    <n v="3"/>
    <m/>
    <s v="Youtube|Instagram"/>
    <m/>
    <m/>
    <m/>
    <m/>
    <m/>
    <m/>
    <m/>
    <s v="Sí"/>
    <s v="No"/>
    <m/>
    <n v="5"/>
    <n v="5"/>
    <s v="4, satisfecho"/>
    <s v="Mejorado"/>
    <m/>
  </r>
  <r>
    <m/>
    <m/>
    <s v="Ciencias Experimentales"/>
    <d v="2020-05-19T12:59:00"/>
    <s v="Grado y doble grado"/>
    <x v="16"/>
    <s v="Frecuentemente (1 o 2 veces por semana)"/>
    <s v="Frecuentemente (1 o 2 veces por semana)"/>
    <s v="Seguiré usando los servicios de la biblioteca con la misma frecuencia que expuse en la pregunta anterior"/>
    <x v="20"/>
    <s v="F. Ciencias Químicas"/>
    <s v="Biblioteca Maria Zambrano (Filología / Derecho)"/>
    <m/>
    <m/>
    <m/>
    <m/>
    <m/>
    <m/>
    <s v="No"/>
    <s v="Sí"/>
    <n v="5"/>
    <n v="2"/>
    <n v="5"/>
    <n v="1"/>
    <n v="4"/>
    <n v="3"/>
    <n v="3"/>
    <n v="1"/>
    <n v="3"/>
    <n v="2"/>
    <m/>
    <n v="4"/>
    <n v="3"/>
    <n v="4"/>
    <n v="3"/>
    <n v="5"/>
    <s v="No"/>
    <n v="4"/>
    <n v="4"/>
    <s v="Youtube|Instagram"/>
    <m/>
    <m/>
    <m/>
    <m/>
    <m/>
    <m/>
    <m/>
    <s v="Sí"/>
    <s v="Sí"/>
    <s v="Muy útil"/>
    <n v="5"/>
    <n v="5"/>
    <s v="4, satisfecho"/>
    <s v="Mejorado"/>
    <s v="El grado en Bioquímica pertenece a la facultad de quimicas y tiene dificultades para encontrar libros, apuntes, etc, pues están repartidos por bibliotecas de distintas facultades y no existen muchos de ellos en formato digital"/>
  </r>
  <r>
    <m/>
    <m/>
    <s v="Ciencias Sociales"/>
    <d v="2020-05-19T12:59:00"/>
    <s v="Grado y doble grado"/>
    <x v="24"/>
    <s v="Nunca"/>
    <s v="Solo en época de exámenes"/>
    <s v="Creo que voy a acudir con menos frecuencia a la biblioteca y usaré más la biblioteca virtual"/>
    <x v="25"/>
    <s v="F. Ciencias Políticas y Sociología"/>
    <s v="F. Psicología"/>
    <m/>
    <m/>
    <m/>
    <m/>
    <m/>
    <m/>
    <s v="Sí"/>
    <s v="Sí"/>
    <n v="1"/>
    <n v="1"/>
    <n v="1"/>
    <n v="3"/>
    <n v="4"/>
    <n v="4"/>
    <n v="5"/>
    <n v="1"/>
    <n v="3"/>
    <n v="3"/>
    <m/>
    <n v="3"/>
    <n v="4"/>
    <n v="3"/>
    <n v="3"/>
    <n v="3"/>
    <s v="No"/>
    <n v="3"/>
    <n v="2"/>
    <s v="Twitter|Youtube|Instagram"/>
    <m/>
    <m/>
    <m/>
    <m/>
    <m/>
    <m/>
    <m/>
    <s v="No"/>
    <s v="No"/>
    <m/>
    <n v="3"/>
    <n v="4"/>
    <s v="4, satisfecho"/>
    <s v="Igual"/>
    <m/>
  </r>
  <r>
    <m/>
    <m/>
    <s v="Ciencias Experimentales"/>
    <d v="2020-05-19T12:59:00"/>
    <s v="Máster"/>
    <x v="19"/>
    <s v="Frecuentemente (1 o 2 veces por semana)"/>
    <s v="De vez en cuando (1 o 2 veces al mes)"/>
    <s v="Creo que voy a acudir con menos frecuencia a la biblioteca y usaré más la biblioteca virtual"/>
    <x v="19"/>
    <m/>
    <m/>
    <m/>
    <m/>
    <m/>
    <m/>
    <m/>
    <m/>
    <s v="Sí"/>
    <s v="Sí"/>
    <n v="3"/>
    <n v="1"/>
    <n v="1"/>
    <n v="1"/>
    <n v="3"/>
    <n v="5"/>
    <n v="5"/>
    <n v="2"/>
    <n v="3"/>
    <n v="4"/>
    <m/>
    <n v="4"/>
    <n v="4"/>
    <n v="4"/>
    <n v="3"/>
    <n v="4"/>
    <s v="Sí"/>
    <n v="5"/>
    <n v="1"/>
    <m/>
    <m/>
    <m/>
    <m/>
    <m/>
    <m/>
    <m/>
    <m/>
    <s v="Sí"/>
    <s v="No"/>
    <m/>
    <n v="4"/>
    <n v="4"/>
    <s v="5, muy satisfecho"/>
    <s v="Igual"/>
    <m/>
  </r>
  <r>
    <m/>
    <m/>
    <s v="Humanidades"/>
    <d v="2020-05-19T12:59:00"/>
    <s v="Máster"/>
    <x v="7"/>
    <s v="Frecuentemente (1 o 2 veces por semana)"/>
    <s v="De vez en cuando (1 o 2 veces al mes)"/>
    <s v="Tengo que ir necesariamente para consultar los documentos que están ubicados en la biblioteca"/>
    <x v="14"/>
    <s v="Biblioteca Maria Zambrano (Filología / Derecho)"/>
    <s v="Biblioteca Histórica"/>
    <m/>
    <m/>
    <m/>
    <m/>
    <m/>
    <m/>
    <s v="No"/>
    <s v="Sí"/>
    <n v="5"/>
    <n v="4"/>
    <n v="2"/>
    <n v="3"/>
    <n v="2"/>
    <n v="4"/>
    <n v="2"/>
    <n v="4"/>
    <n v="4"/>
    <n v="4"/>
    <m/>
    <n v="3"/>
    <n v="3"/>
    <n v="3"/>
    <n v="2"/>
    <n v="3"/>
    <s v="Sí"/>
    <n v="4"/>
    <n v="2"/>
    <s v="Twitter|Facebook|Instagram"/>
    <m/>
    <m/>
    <m/>
    <m/>
    <m/>
    <m/>
    <m/>
    <s v="Sí"/>
    <s v="No"/>
    <m/>
    <n v="4"/>
    <n v="4"/>
    <s v="4, satisfecho"/>
    <s v="Mejorado"/>
    <m/>
  </r>
  <r>
    <m/>
    <m/>
    <s v="Ciencias Sociales"/>
    <d v="2020-05-19T12:59:00"/>
    <s v="Grado y doble grado"/>
    <x v="10"/>
    <s v="Frecuentemente (1 o 2 veces por semana)"/>
    <s v="Frecuentemente (1 o 2 veces por semana)"/>
    <s v="Seguiré usando los servicios de la biblioteca con la misma frecuencia que expuse en la pregunta anterior"/>
    <x v="10"/>
    <s v="Biblioteca Maria Zambrano (Filología / Derecho)"/>
    <m/>
    <m/>
    <m/>
    <m/>
    <m/>
    <m/>
    <m/>
    <s v="Sí"/>
    <s v="No"/>
    <n v="3"/>
    <n v="1"/>
    <n v="3"/>
    <n v="5"/>
    <n v="4"/>
    <n v="5"/>
    <n v="5"/>
    <n v="1"/>
    <n v="3"/>
    <n v="4"/>
    <m/>
    <n v="4"/>
    <n v="5"/>
    <n v="5"/>
    <n v="4"/>
    <n v="3"/>
    <s v="No"/>
    <n v="3"/>
    <n v="3"/>
    <s v="Facebook|Youtube"/>
    <m/>
    <m/>
    <m/>
    <m/>
    <m/>
    <m/>
    <m/>
    <s v="No"/>
    <s v="No"/>
    <m/>
    <n v="4"/>
    <n v="4"/>
    <s v="4, satisfecho"/>
    <s v="Igual"/>
    <s v="Deberían hacerse más reuniones acerca de cómo usar los recursos. Por ejemplo, las reuniones para alumnos de TFG y TFM que no hemos podido apuntarnos a ninguna de las 3 reuniones por haberse cerrado el proceso de inscripción, supongo que sería por el aforo, el contenido de esas reuniones debería facilitarse en la web de la biblioteca para que poder visualizarla en el caso de aquellos que no hemos podido inscribirnos"/>
  </r>
  <r>
    <m/>
    <m/>
    <s v="Humanidades"/>
    <d v="2020-05-19T12:59:00"/>
    <s v="Grado y doble grado"/>
    <x v="2"/>
    <s v="Nunca"/>
    <s v="Nunca"/>
    <s v="Procuraré buscar la información que necesito fuera de la biblioteca"/>
    <x v="24"/>
    <m/>
    <m/>
    <m/>
    <m/>
    <m/>
    <m/>
    <m/>
    <m/>
    <s v="No"/>
    <s v="Sí"/>
    <n v="1"/>
    <n v="1"/>
    <n v="1"/>
    <n v="5"/>
    <n v="5"/>
    <n v="5"/>
    <n v="5"/>
    <n v="3"/>
    <n v="1"/>
    <n v="1"/>
    <m/>
    <n v="1"/>
    <n v="1"/>
    <n v="1"/>
    <n v="1"/>
    <n v="1"/>
    <s v="No"/>
    <n v="1"/>
    <n v="1"/>
    <s v="Youtube|Instagram"/>
    <m/>
    <m/>
    <m/>
    <m/>
    <m/>
    <m/>
    <m/>
    <s v="No"/>
    <s v="No"/>
    <m/>
    <n v="1"/>
    <n v="1"/>
    <s v="2, insatisfecho"/>
    <s v="Igual"/>
    <m/>
  </r>
  <r>
    <m/>
    <m/>
    <s v="Ciencias Sociales"/>
    <d v="2020-05-19T12:59:00"/>
    <s v="Grado y doble grado"/>
    <x v="10"/>
    <s v="De vez en cuando (1 o 2 veces al mes)"/>
    <s v="Nunca"/>
    <s v="Seguiré usando los servicios de la biblioteca con la misma frecuencia que expuse en la pregunta anterior"/>
    <x v="8"/>
    <m/>
    <m/>
    <s v="B.P. M.  Azuqueca de Henares"/>
    <m/>
    <m/>
    <m/>
    <m/>
    <m/>
    <s v="No"/>
    <s v="Sí"/>
    <n v="1"/>
    <n v="1"/>
    <n v="1"/>
    <n v="1"/>
    <n v="4"/>
    <n v="4"/>
    <n v="5"/>
    <n v="4"/>
    <n v="3"/>
    <n v="3"/>
    <m/>
    <n v="2"/>
    <n v="4"/>
    <n v="2"/>
    <n v="3"/>
    <n v="3"/>
    <s v="No"/>
    <n v="3"/>
    <n v="2"/>
    <s v="No uso ninguna red social"/>
    <m/>
    <m/>
    <m/>
    <m/>
    <m/>
    <m/>
    <m/>
    <s v="No"/>
    <s v="No"/>
    <m/>
    <n v="3"/>
    <n v="3"/>
    <s v="4, satisfecho"/>
    <s v="Igual"/>
    <m/>
  </r>
  <r>
    <m/>
    <m/>
    <s v="Ciencias Sociales"/>
    <d v="2020-05-19T12:59:00"/>
    <s v="Grado y doble grado"/>
    <x v="1"/>
    <s v="De vez en cuando (1 o 2 veces al mes)"/>
    <s v="Frecuentemente (1 o 2 veces por semana)"/>
    <s v="Seguiré usando los servicios de la biblioteca con la misma frecuencia que expuse en la pregunta anterior"/>
    <x v="9"/>
    <s v="Biblioteca Maria Zambrano (Filología / Derecho)"/>
    <m/>
    <m/>
    <m/>
    <m/>
    <m/>
    <m/>
    <m/>
    <s v="No"/>
    <s v="Sí"/>
    <n v="3"/>
    <n v="4"/>
    <n v="3"/>
    <n v="2"/>
    <n v="5"/>
    <n v="4"/>
    <n v="5"/>
    <n v="3"/>
    <n v="3"/>
    <n v="3"/>
    <m/>
    <n v="3"/>
    <n v="4"/>
    <n v="4"/>
    <n v="3"/>
    <n v="3"/>
    <s v="No"/>
    <n v="4"/>
    <n v="3"/>
    <s v="Twitter|Facebook|Instagram|LinkedIn"/>
    <m/>
    <m/>
    <m/>
    <m/>
    <m/>
    <m/>
    <m/>
    <s v="No"/>
    <s v="No"/>
    <m/>
    <n v="3"/>
    <n v="4"/>
    <s v="4, satisfecho"/>
    <s v="Mejorado"/>
    <m/>
  </r>
  <r>
    <m/>
    <m/>
    <s v="Humanidades"/>
    <d v="2020-05-19T12:59:00"/>
    <s v="Grado y doble grado"/>
    <x v="2"/>
    <s v="De vez en cuando (1 o 2 veces al mes)"/>
    <s v="De vez en cuando (1 o 2 veces al mes)"/>
    <s v="Creo que voy a acudir con menos frecuencia a la biblioteca y usaré más la biblioteca virtual"/>
    <x v="2"/>
    <m/>
    <m/>
    <m/>
    <m/>
    <m/>
    <m/>
    <m/>
    <m/>
    <s v="No"/>
    <s v="Sí"/>
    <n v="4"/>
    <n v="1"/>
    <n v="3"/>
    <n v="1"/>
    <n v="4"/>
    <n v="5"/>
    <n v="3"/>
    <n v="2"/>
    <n v="3"/>
    <n v="4"/>
    <m/>
    <n v="3"/>
    <n v="2"/>
    <n v="2"/>
    <n v="4"/>
    <n v="3"/>
    <s v="No"/>
    <n v="4"/>
    <n v="2"/>
    <s v="Twitter|Youtube|Instagram"/>
    <m/>
    <m/>
    <m/>
    <m/>
    <m/>
    <m/>
    <m/>
    <s v="No"/>
    <s v="No"/>
    <m/>
    <n v="3"/>
    <n v="3"/>
    <s v="3, normal"/>
    <s v="Igual"/>
    <m/>
  </r>
  <r>
    <m/>
    <m/>
    <s v="Humanidades"/>
    <d v="2020-05-19T12:59:00"/>
    <s v="Grado y doble grado"/>
    <x v="7"/>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14"/>
    <s v="Biblioteca Maria Zambrano (Filología / Derecho)"/>
    <s v="F. Bellas Artes"/>
    <m/>
    <m/>
    <m/>
    <m/>
    <m/>
    <m/>
    <s v="No"/>
    <s v="Sí"/>
    <n v="1"/>
    <n v="3"/>
    <n v="2"/>
    <n v="4"/>
    <n v="2"/>
    <n v="5"/>
    <n v="5"/>
    <n v="3"/>
    <n v="3"/>
    <n v="3"/>
    <m/>
    <n v="3"/>
    <n v="3"/>
    <n v="4"/>
    <n v="3"/>
    <n v="3"/>
    <s v="No"/>
    <n v="3"/>
    <n v="1"/>
    <s v="Twitter|Facebook|Instagram"/>
    <m/>
    <m/>
    <m/>
    <m/>
    <m/>
    <m/>
    <m/>
    <s v="No"/>
    <s v="No"/>
    <m/>
    <n v="5"/>
    <n v="5"/>
    <s v="4, satisfecho"/>
    <s v="Mejorado mucho"/>
    <m/>
  </r>
  <r>
    <m/>
    <m/>
    <s v="Humanidades"/>
    <d v="2020-05-19T12:59:00"/>
    <s v="Doctorado"/>
    <x v="5"/>
    <s v="Muy frecuentemente (3 o más veces por semana)"/>
    <s v="Muy frecuentemente (3 o más veces por semana)"/>
    <s v="Tengo que ir necesariamente para consultar los documentos que están ubicados en la biblioteca"/>
    <x v="6"/>
    <s v="F. Filología (Clásicas o General)"/>
    <s v="F. Ciencias Políticas y Sociología"/>
    <s v="BIBLIOTECA NACIONAL DE ESPAÑA"/>
    <m/>
    <m/>
    <m/>
    <m/>
    <m/>
    <s v="Sí"/>
    <s v="Sí"/>
    <n v="3"/>
    <n v="2"/>
    <n v="5"/>
    <n v="5"/>
    <n v="1"/>
    <n v="4"/>
    <n v="1"/>
    <n v="2"/>
    <n v="2"/>
    <n v="3"/>
    <m/>
    <n v="3"/>
    <n v="4"/>
    <n v="2"/>
    <n v="5"/>
    <n v="3"/>
    <s v="No"/>
    <n v="4"/>
    <n v="3"/>
    <s v="Twitter|Youtube|Instagram"/>
    <m/>
    <m/>
    <m/>
    <m/>
    <m/>
    <m/>
    <m/>
    <s v="No"/>
    <s v="No"/>
    <m/>
    <n v="4"/>
    <n v="4"/>
    <s v="4, satisfecho"/>
    <s v="Mejorado"/>
    <s v="PARA MÍ SERÍA IMPORTANTE QUE SE REABRIERA EL USO DE BIBLIOTECAS PARA CONSULTA EN SALA... PORQUE SI NO, ME SERÁ IMPOSIBLE CONTINUAR CON MI DOCTORADO... ESPERO QUE LAS ABRAIS LO ANTES POSIBLE. FELICIDADES POR EL SISTEMA DE PETICIONES ONLINE, REALMENTE TE AHORRA MUCHO TIEMPO Y TE PERMITE ORGANIZARTE MEJOR CON EL ESTUDIO Y LA BIBLIOGRAFÍA :) EL PERSONAL DE LAS BILBIOTECAS DE FILOSOFÍA, FILOLOGÍA CLÁSICA Y POLÍTICAS ES ESTUPENDO. ME HAN ATENDIDO MUY BIEN Y HAN TENIDO MUCHA PACIENCIA CON MIS BÚSQUEDAS Y PETICIONES. SIN EMBARGO, EN OTRAS BIBIOTECAS DE LA UCM AÚN QUEDA PERSONAL QUE NO ENTIENDE MUY BIEN COMO FUNCIONA EL SISTEMA DE PETICIONES Y SE LÍA CON LAS NOMENCALTURAS...DE TAL FORMA QUE AL LLEGAR PIDIENDO UN LIBRO NO SABEN EN QUÉ RÉGIMEN LO HAS PEDIDO, NO TE INFORMAN BIEN, ETC... SIN EMBARGO, HE DE RECONOCER QUE ESTOS CASOS SON BASTANTE OCASIONALES Y ESTÁN VINCULADOS MAYORITARIAMENTENTE AL PERSONAL MÁS MAYOR DE LA UCM. QUIZÁ NECESITARÍAN UN POQUITO MÁS DE FORMACIÓN PARA PONERSE AL DÍA."/>
  </r>
  <r>
    <m/>
    <m/>
    <s v="Ciencias Experimentales"/>
    <d v="2020-05-19T12:59:00"/>
    <s v="Máster"/>
    <x v="20"/>
    <s v="Frecuentemente (1 o 2 veces por semana)"/>
    <s v="Nunca"/>
    <s v="Seguiré usando los servicios de la biblioteca con la misma frecuencia que expuse en la pregunta anterior"/>
    <x v="20"/>
    <m/>
    <m/>
    <m/>
    <m/>
    <m/>
    <m/>
    <m/>
    <m/>
    <s v="No"/>
    <s v="No"/>
    <n v="1"/>
    <n v="1"/>
    <n v="1"/>
    <n v="1"/>
    <n v="3"/>
    <n v="5"/>
    <n v="3"/>
    <n v="5"/>
    <n v="1"/>
    <n v="3"/>
    <m/>
    <n v="3"/>
    <n v="3"/>
    <m/>
    <m/>
    <m/>
    <s v="No"/>
    <m/>
    <m/>
    <s v="Twitter|Facebook|Youtube|Instagram|LinkedIn"/>
    <m/>
    <m/>
    <m/>
    <m/>
    <m/>
    <m/>
    <m/>
    <s v="No"/>
    <s v="No"/>
    <m/>
    <m/>
    <n v="3"/>
    <s v="3, normal"/>
    <m/>
    <m/>
  </r>
  <r>
    <m/>
    <m/>
    <s v="Ciencias de la Salud"/>
    <d v="2020-05-19T12:59:00"/>
    <s v="Doctorado"/>
    <x v="9"/>
    <s v="Nunca"/>
    <s v="Nunca"/>
    <s v="Seguiré usando los servicios de la biblioteca con la misma frecuencia que expuse en la pregunta anterior|Procuraré buscar la información que necesito fuera de la biblioteca"/>
    <x v="11"/>
    <m/>
    <m/>
    <s v="Biblioteca Digital Hispánica"/>
    <m/>
    <m/>
    <m/>
    <m/>
    <m/>
    <s v="No"/>
    <s v="No"/>
    <n v="3"/>
    <n v="5"/>
    <n v="2"/>
    <n v="1"/>
    <m/>
    <n v="3"/>
    <m/>
    <n v="4"/>
    <m/>
    <n v="4"/>
    <m/>
    <n v="4"/>
    <n v="5"/>
    <n v="1"/>
    <n v="5"/>
    <n v="5"/>
    <s v="Sí"/>
    <n v="3"/>
    <m/>
    <s v="No uso ninguna red social"/>
    <m/>
    <m/>
    <m/>
    <m/>
    <m/>
    <m/>
    <m/>
    <s v="Sí"/>
    <s v="No"/>
    <m/>
    <n v="5"/>
    <n v="5"/>
    <s v="4, satisfecho"/>
    <s v="Empeorado"/>
    <s v="Considero que el servicio ha empeorado desde que se cambió el sistema informático. Antes era capaz de encontrar cualquier documento y desde el cambio me resulta muy difícil e incluso imposible, pues he llegado a buscar un documento que había consultado previamente y no aparecía. Por suerte, el personal de la Biblioteca de la Facultad de Farmacia presta un servicio excelente y resuelve cualquier duda o problema que se plantee."/>
  </r>
  <r>
    <m/>
    <m/>
    <s v="Ciencias Sociales"/>
    <d v="2020-05-19T12:58:00"/>
    <s v="Grado y doble grado"/>
    <x v="13"/>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16"/>
    <s v="Biblioteca Maria Zambrano (Filología / Derecho)"/>
    <m/>
    <s v="Generalmente suelo acudir a las bibliotecas públicas de Madrid."/>
    <m/>
    <m/>
    <m/>
    <m/>
    <m/>
    <s v="Sí"/>
    <s v="Sí"/>
    <n v="3"/>
    <n v="2"/>
    <n v="2"/>
    <n v="2"/>
    <n v="5"/>
    <n v="3"/>
    <n v="5"/>
    <n v="1"/>
    <n v="3"/>
    <n v="5"/>
    <m/>
    <n v="4"/>
    <n v="5"/>
    <n v="4"/>
    <n v="4"/>
    <n v="5"/>
    <s v="Sí"/>
    <n v="5"/>
    <n v="4"/>
    <s v="No uso ninguna red social"/>
    <m/>
    <m/>
    <m/>
    <m/>
    <m/>
    <m/>
    <m/>
    <s v="Sí"/>
    <s v="No"/>
    <m/>
    <n v="4"/>
    <n v="4"/>
    <s v="5, muy satisfecho"/>
    <s v="Mejorado"/>
    <m/>
  </r>
  <r>
    <m/>
    <m/>
    <s v="Ciencias Experimentales"/>
    <d v="2020-05-19T12:58:00"/>
    <s v="Máster"/>
    <x v="20"/>
    <s v="Muy frecuentemente (3 o más veces por semana)"/>
    <s v="De vez en cuando (1 o 2 veces al mes)"/>
    <s v="Seguiré usando los servicios de la biblioteca con la misma frecuencia que expuse en la pregunta anterior"/>
    <x v="20"/>
    <s v="Biblioteca Maria Zambrano (Filología / Derecho)"/>
    <s v="F. Ciencias Geológicas"/>
    <m/>
    <m/>
    <m/>
    <m/>
    <m/>
    <m/>
    <s v="No"/>
    <s v="No"/>
    <n v="5"/>
    <n v="3"/>
    <n v="3"/>
    <n v="1"/>
    <n v="5"/>
    <n v="5"/>
    <n v="5"/>
    <n v="3"/>
    <n v="1"/>
    <n v="5"/>
    <m/>
    <n v="3"/>
    <n v="3"/>
    <n v="3"/>
    <n v="3"/>
    <n v="4"/>
    <s v="No"/>
    <n v="4"/>
    <n v="4"/>
    <s v="Twitter|Youtube|Instagram"/>
    <m/>
    <m/>
    <m/>
    <m/>
    <m/>
    <m/>
    <m/>
    <s v="Sí"/>
    <s v="No"/>
    <m/>
    <n v="3"/>
    <n v="3"/>
    <s v="4, satisfecho"/>
    <s v="Igual"/>
    <m/>
  </r>
  <r>
    <m/>
    <m/>
    <s v="Ciencias Sociales"/>
    <d v="2020-05-19T12:58:00"/>
    <s v="Grado y doble grado"/>
    <x v="21"/>
    <s v="De vez en cuando (1 o 2 veces al mes)"/>
    <s v="Nunca"/>
    <s v="Seguiré usando los servicios de la biblioteca con la misma frecuencia que expuse en la pregunta anterior"/>
    <x v="24"/>
    <m/>
    <m/>
    <m/>
    <m/>
    <m/>
    <m/>
    <m/>
    <m/>
    <s v="No"/>
    <s v="No"/>
    <n v="1"/>
    <n v="1"/>
    <n v="2"/>
    <n v="3"/>
    <n v="5"/>
    <n v="5"/>
    <n v="5"/>
    <n v="1"/>
    <n v="5"/>
    <n v="5"/>
    <m/>
    <n v="3"/>
    <n v="3"/>
    <n v="4"/>
    <n v="4"/>
    <n v="4"/>
    <s v="No"/>
    <n v="5"/>
    <n v="5"/>
    <s v="Twitter|Youtube|Instagram"/>
    <m/>
    <m/>
    <m/>
    <m/>
    <m/>
    <m/>
    <m/>
    <s v="No"/>
    <s v="No"/>
    <m/>
    <n v="5"/>
    <n v="5"/>
    <s v="4, satisfecho"/>
    <s v="Mejorado mucho"/>
    <m/>
  </r>
  <r>
    <m/>
    <m/>
    <s v="Ciencias Experimentales"/>
    <d v="2020-05-19T12:58:00"/>
    <s v="Grado y doble grado"/>
    <x v="1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9"/>
    <s v="F. Ciencias Químicas"/>
    <s v="Biblioteca Maria Zambrano (Filología / Derecho)"/>
    <m/>
    <m/>
    <m/>
    <m/>
    <m/>
    <m/>
    <s v="Sí"/>
    <s v="Sí"/>
    <n v="4"/>
    <n v="1"/>
    <n v="1"/>
    <n v="1"/>
    <n v="5"/>
    <n v="5"/>
    <n v="5"/>
    <n v="2"/>
    <n v="3"/>
    <n v="3"/>
    <m/>
    <n v="2"/>
    <n v="3"/>
    <n v="2"/>
    <n v="2"/>
    <n v="4"/>
    <s v="No"/>
    <n v="3"/>
    <m/>
    <s v="Youtube|Instagram"/>
    <m/>
    <m/>
    <m/>
    <m/>
    <m/>
    <m/>
    <m/>
    <s v="No"/>
    <s v="No"/>
    <m/>
    <n v="3"/>
    <n v="2"/>
    <s v="4, satisfecho"/>
    <s v="Mejorado"/>
    <m/>
  </r>
  <r>
    <m/>
    <m/>
    <s v="Humanidades"/>
    <d v="2020-05-19T12:58:00"/>
    <s v="Máster"/>
    <x v="6"/>
    <s v="Frecuentemente (1 o 2 veces por semana)"/>
    <s v="Frecuentemente (1 o 2 veces por semana)"/>
    <s v="Seguiré usando los servicios de la biblioteca con la misma frecuencia que expuse en la pregunta anterior"/>
    <x v="8"/>
    <s v="F. Filología (Clásicas o General)"/>
    <s v="Biblioteca Histórica"/>
    <m/>
    <m/>
    <m/>
    <m/>
    <m/>
    <m/>
    <s v="No"/>
    <s v="Sí"/>
    <n v="5"/>
    <n v="5"/>
    <n v="5"/>
    <n v="5"/>
    <n v="5"/>
    <n v="5"/>
    <n v="5"/>
    <n v="5"/>
    <n v="5"/>
    <n v="5"/>
    <m/>
    <n v="5"/>
    <n v="5"/>
    <n v="5"/>
    <n v="5"/>
    <n v="5"/>
    <s v="No"/>
    <n v="5"/>
    <n v="5"/>
    <s v="Youtube|Instagram"/>
    <m/>
    <m/>
    <m/>
    <m/>
    <m/>
    <m/>
    <m/>
    <s v="No"/>
    <s v="No"/>
    <m/>
    <n v="5"/>
    <n v="5"/>
    <s v="4, satisfecho"/>
    <s v="Mejorado"/>
    <m/>
  </r>
  <r>
    <m/>
    <m/>
    <s v="Humanidades"/>
    <d v="2020-05-19T12:58:00"/>
    <s v="Grado y doble grado"/>
    <x v="7"/>
    <s v="Muy frecuentemente (3 o más veces por semana)"/>
    <s v="De vez en cuando (1 o 2 veces al mes)"/>
    <s v="Creo que voy a acudir con menos frecuencia a la biblioteca y usaré más la biblioteca virtual"/>
    <x v="14"/>
    <s v="Biblioteca Maria Zambrano (Filología / Derecho)"/>
    <s v="Biblioteca Histórica"/>
    <m/>
    <m/>
    <m/>
    <m/>
    <m/>
    <m/>
    <s v="Sí"/>
    <s v="Sí"/>
    <n v="4"/>
    <n v="4"/>
    <n v="4"/>
    <n v="3"/>
    <n v="4"/>
    <n v="4"/>
    <n v="5"/>
    <n v="4"/>
    <n v="5"/>
    <n v="5"/>
    <m/>
    <n v="5"/>
    <n v="5"/>
    <n v="5"/>
    <n v="5"/>
    <n v="5"/>
    <s v="No"/>
    <n v="5"/>
    <n v="5"/>
    <s v="Twitter|Facebook|Youtube|Instagram"/>
    <m/>
    <m/>
    <m/>
    <m/>
    <m/>
    <m/>
    <m/>
    <s v="No"/>
    <s v="No"/>
    <m/>
    <n v="5"/>
    <n v="5"/>
    <s v="5, muy satisfecho"/>
    <s v="Mejorado mucho"/>
    <m/>
  </r>
  <r>
    <m/>
    <m/>
    <s v="Humanidades"/>
    <d v="2020-05-19T12:58:00"/>
    <s v="Grado y doble grado"/>
    <x v="7"/>
    <s v="Frecuentemente (1 o 2 veces por semana)"/>
    <s v="Frecuentemente (1 o 2 veces por semana)"/>
    <s v="Creo que voy a acudir con menos frecuencia a la biblioteca y usaré más la biblioteca virtual|Procuraré buscar la información que necesito fuera de la biblioteca"/>
    <x v="14"/>
    <s v="Biblioteca Maria Zambrano (Filología / Derecho)"/>
    <s v="F. Filología (Clásicas o General)"/>
    <m/>
    <m/>
    <m/>
    <m/>
    <m/>
    <m/>
    <s v="Sí"/>
    <s v="Sí"/>
    <n v="4"/>
    <n v="2"/>
    <n v="4"/>
    <n v="2"/>
    <n v="1"/>
    <n v="4"/>
    <n v="5"/>
    <n v="3"/>
    <n v="1"/>
    <n v="4"/>
    <m/>
    <n v="4"/>
    <n v="5"/>
    <n v="5"/>
    <m/>
    <n v="5"/>
    <s v="No"/>
    <n v="4"/>
    <n v="5"/>
    <s v="Twitter|Instagram"/>
    <m/>
    <m/>
    <m/>
    <m/>
    <m/>
    <m/>
    <m/>
    <s v="No"/>
    <s v="No"/>
    <m/>
    <n v="5"/>
    <n v="5"/>
    <s v="5, muy satisfecho"/>
    <s v="Mejorado mucho"/>
    <m/>
  </r>
  <r>
    <m/>
    <m/>
    <s v="Ciencias de la Salud"/>
    <d v="2020-05-19T12:58:00"/>
    <s v="Grado y doble grado"/>
    <x v="4"/>
    <s v="De vez en cuando (1 o 2 veces al mes)"/>
    <s v="De vez en cuando (1 o 2 veces al mes)"/>
    <s v="Seguiré usando los servicios de la biblioteca con la misma frecuencia que expuse en la pregunta anterior"/>
    <x v="4"/>
    <s v="F. Enfermería, Fisioterapia y Podología"/>
    <m/>
    <m/>
    <m/>
    <m/>
    <m/>
    <m/>
    <m/>
    <s v="No"/>
    <s v="Sí"/>
    <n v="2"/>
    <n v="1"/>
    <n v="2"/>
    <n v="1"/>
    <n v="4"/>
    <n v="3"/>
    <n v="5"/>
    <n v="1"/>
    <n v="3"/>
    <n v="4"/>
    <m/>
    <n v="2"/>
    <n v="4"/>
    <n v="2"/>
    <n v="3"/>
    <n v="4"/>
    <s v="No"/>
    <n v="3"/>
    <n v="3"/>
    <s v="Twitter|Facebook|Youtube|Instagram"/>
    <m/>
    <m/>
    <m/>
    <m/>
    <m/>
    <m/>
    <m/>
    <s v="No"/>
    <s v="Sí"/>
    <s v="Útil"/>
    <n v="4"/>
    <n v="5"/>
    <s v="4, satisfecho"/>
    <s v="Mejorado"/>
    <m/>
  </r>
  <r>
    <m/>
    <m/>
    <s v="Ciencias Sociales"/>
    <d v="2020-05-19T12:58:00"/>
    <s v="Máster"/>
    <x v="11"/>
    <s v="De vez en cuando (1 o 2 veces al mes)"/>
    <s v="Nunca"/>
    <s v="Seguiré usando los servicios de la biblioteca con la misma frecuencia que expuse en la pregunta anterior"/>
    <x v="13"/>
    <m/>
    <m/>
    <m/>
    <m/>
    <m/>
    <m/>
    <m/>
    <m/>
    <s v="No"/>
    <s v="Sí"/>
    <n v="3"/>
    <n v="1"/>
    <n v="1"/>
    <n v="1"/>
    <n v="5"/>
    <n v="4"/>
    <n v="5"/>
    <n v="1"/>
    <n v="4"/>
    <n v="4"/>
    <m/>
    <n v="3"/>
    <n v="5"/>
    <n v="3"/>
    <n v="3"/>
    <n v="4"/>
    <s v="Sí"/>
    <n v="3"/>
    <n v="1"/>
    <s v="Youtube|Instagram|LinkedIn"/>
    <m/>
    <m/>
    <m/>
    <m/>
    <m/>
    <m/>
    <m/>
    <s v="No"/>
    <s v="No"/>
    <m/>
    <n v="5"/>
    <n v="5"/>
    <s v="4, satisfecho"/>
    <s v="Igual"/>
    <m/>
  </r>
  <r>
    <m/>
    <m/>
    <s v="Ciencias de la Salud"/>
    <d v="2020-05-19T12:58:00"/>
    <s v="Grado y doble grado"/>
    <x v="4"/>
    <s v="Solo en época de exámenes"/>
    <s v="Nunca"/>
    <s v="Creo que voy a acudir con menos frecuencia a la biblioteca y usaré más la biblioteca virtual"/>
    <x v="4"/>
    <m/>
    <m/>
    <m/>
    <m/>
    <m/>
    <m/>
    <m/>
    <m/>
    <s v="No"/>
    <s v="Sí"/>
    <n v="3"/>
    <n v="1"/>
    <n v="3"/>
    <n v="3"/>
    <n v="5"/>
    <n v="2"/>
    <n v="5"/>
    <n v="1"/>
    <n v="5"/>
    <n v="5"/>
    <m/>
    <n v="5"/>
    <n v="5"/>
    <n v="4"/>
    <n v="4"/>
    <n v="5"/>
    <s v="Sí"/>
    <n v="5"/>
    <n v="4"/>
    <s v="Instagram"/>
    <m/>
    <m/>
    <m/>
    <m/>
    <m/>
    <m/>
    <m/>
    <s v="Sí"/>
    <s v="Sí"/>
    <s v="Útil"/>
    <n v="5"/>
    <n v="5"/>
    <s v="5, muy satisfecho"/>
    <s v="Mejorado mucho"/>
    <s v="Si fuera posible me gustaría que la Biblioteca de la Facultad de Medicina ampliara su horario a los fines de semana en la época de exámenes finales.  También me gustaría añadir que la temperatura en el interior de la Biblioteca de Medicina en invierno es extremadamente alta, y en verano quizá demasiado fría."/>
  </r>
  <r>
    <m/>
    <m/>
    <s v="Humanidades"/>
    <d v="2020-05-19T12:58:00"/>
    <s v="Grado y doble grado"/>
    <x v="7"/>
    <s v="Frecuentemente (1 o 2 veces por semana)"/>
    <s v="Solo en época de exámenes"/>
    <s v="Seguiré usando los servicios de la biblioteca con la misma frecuencia que expuse en la pregunta anterior"/>
    <x v="14"/>
    <s v="F. Filología (Clásicas o General)"/>
    <s v="Biblioteca Maria Zambrano (Filología / Derecho)"/>
    <m/>
    <m/>
    <m/>
    <m/>
    <m/>
    <m/>
    <s v="Sí"/>
    <s v="Sí"/>
    <n v="4"/>
    <n v="4"/>
    <n v="4"/>
    <n v="4"/>
    <n v="4"/>
    <n v="4"/>
    <n v="4"/>
    <n v="4"/>
    <n v="4"/>
    <n v="4"/>
    <m/>
    <n v="4"/>
    <n v="4"/>
    <n v="4"/>
    <n v="4"/>
    <n v="4"/>
    <s v="No"/>
    <n v="4"/>
    <n v="4"/>
    <s v="Twitter|Facebook|Youtube|Instagram"/>
    <m/>
    <m/>
    <m/>
    <m/>
    <m/>
    <m/>
    <m/>
    <s v="Sí"/>
    <s v="No"/>
    <m/>
    <n v="4"/>
    <n v="4"/>
    <s v="4, satisfecho"/>
    <s v="Mejorado"/>
    <m/>
  </r>
  <r>
    <m/>
    <m/>
    <s v="Humanidades"/>
    <d v="2020-05-19T12:58:00"/>
    <s v="Grado y doble grado"/>
    <x v="7"/>
    <s v="Solo en época de exámenes"/>
    <s v="Solo en época de exámenes"/>
    <s v="Seguiré usando los servicios de la biblioteca con la misma frecuencia que expuse en la pregunta anterior"/>
    <x v="14"/>
    <s v="Biblioteca Maria Zambrano (Filología / Derecho)"/>
    <s v="F. Ciencias Geológicas"/>
    <m/>
    <m/>
    <m/>
    <m/>
    <m/>
    <m/>
    <s v="Sí"/>
    <s v="Sí"/>
    <n v="2"/>
    <n v="1"/>
    <n v="1"/>
    <n v="1"/>
    <n v="5"/>
    <n v="5"/>
    <n v="5"/>
    <n v="2"/>
    <n v="5"/>
    <n v="5"/>
    <m/>
    <n v="5"/>
    <n v="5"/>
    <n v="5"/>
    <n v="5"/>
    <n v="5"/>
    <s v="No"/>
    <n v="5"/>
    <n v="5"/>
    <s v="Youtube|Instagram"/>
    <m/>
    <m/>
    <m/>
    <m/>
    <m/>
    <m/>
    <m/>
    <s v="Sí"/>
    <s v="No"/>
    <m/>
    <n v="5"/>
    <n v="5"/>
    <s v="5, muy satisfecho"/>
    <s v="Mejorado mucho"/>
    <m/>
  </r>
  <r>
    <m/>
    <m/>
    <s v="Humanidades"/>
    <d v="2020-05-19T12:58:00"/>
    <s v="Doctorado"/>
    <x v="7"/>
    <s v="Muy frecuentemente (3 o más veces por semana)"/>
    <s v="Muy frecuentemente (3 o más veces por semana)"/>
    <s v="Creo que voy a acudir con menos frecuencia a la biblioteca y usaré más la biblioteca virtual"/>
    <x v="14"/>
    <s v="Biblioteca Maria Zambrano (Filología / Derecho)"/>
    <s v="F. Bellas Artes"/>
    <s v="AECID"/>
    <m/>
    <m/>
    <m/>
    <m/>
    <m/>
    <s v="Sí"/>
    <s v="Sí"/>
    <n v="4"/>
    <n v="5"/>
    <n v="4"/>
    <n v="5"/>
    <n v="3"/>
    <n v="5"/>
    <n v="3"/>
    <n v="5"/>
    <n v="3"/>
    <n v="3"/>
    <m/>
    <n v="5"/>
    <n v="5"/>
    <n v="5"/>
    <n v="5"/>
    <n v="4"/>
    <s v="Sí"/>
    <n v="5"/>
    <n v="3"/>
    <s v="Facebook|Instagram"/>
    <m/>
    <m/>
    <m/>
    <m/>
    <m/>
    <m/>
    <m/>
    <s v="No"/>
    <s v="No"/>
    <m/>
    <n v="5"/>
    <n v="5"/>
    <s v="4, satisfecho"/>
    <s v="Mejorado"/>
    <m/>
  </r>
  <r>
    <m/>
    <m/>
    <s v="Humanidades"/>
    <d v="2020-05-19T12:58:00"/>
    <s v="Grado y doble grado"/>
    <x v="2"/>
    <s v="Frecuentemente (1 o 2 veces por semana)"/>
    <s v="Frecuentemente (1 o 2 veces por semana)"/>
    <s v="Pues estaba escribiendo mi TFG y trabajaba en la biblioteca. La entrega de este trabajo será antes de la normalización así que no creo que vaya a la biblioteca con la misma frecuencia que llevaba haciendo desde enero."/>
    <x v="2"/>
    <m/>
    <m/>
    <s v="Biblioteca Pública Elena Fortún"/>
    <m/>
    <m/>
    <m/>
    <m/>
    <m/>
    <s v="Sí"/>
    <s v="Sí"/>
    <n v="4"/>
    <n v="5"/>
    <n v="5"/>
    <n v="1"/>
    <n v="3"/>
    <n v="5"/>
    <n v="3"/>
    <n v="1"/>
    <n v="2"/>
    <n v="5"/>
    <m/>
    <n v="4"/>
    <n v="5"/>
    <n v="5"/>
    <n v="2"/>
    <n v="5"/>
    <s v="Sí"/>
    <n v="5"/>
    <n v="3"/>
    <s v="Facebook|Instagram"/>
    <m/>
    <m/>
    <m/>
    <m/>
    <m/>
    <m/>
    <m/>
    <s v="No"/>
    <s v="No"/>
    <m/>
    <n v="5"/>
    <n v="5"/>
    <s v="5, muy satisfecho"/>
    <s v="Mejorado"/>
    <s v="Nada que señalar"/>
  </r>
  <r>
    <m/>
    <m/>
    <s v="Humanidades"/>
    <d v="2020-05-19T12:58:00"/>
    <s v="Grado y doble grado"/>
    <x v="6"/>
    <s v="De vez en cuando (1 o 2 veces al mes)"/>
    <s v="Nunca"/>
    <s v="Seguiré usando los servicios de la biblioteca con la misma frecuencia que expuse en la pregunta anterior"/>
    <x v="8"/>
    <s v="F. Filología (Clásicas o General)"/>
    <m/>
    <m/>
    <m/>
    <m/>
    <m/>
    <m/>
    <m/>
    <s v="No"/>
    <s v="Sí"/>
    <n v="3"/>
    <n v="1"/>
    <n v="1"/>
    <n v="4"/>
    <n v="4"/>
    <n v="3"/>
    <n v="3"/>
    <n v="1"/>
    <n v="4"/>
    <n v="4"/>
    <m/>
    <n v="4"/>
    <n v="5"/>
    <n v="5"/>
    <n v="4"/>
    <n v="4"/>
    <s v="No"/>
    <n v="4"/>
    <n v="4"/>
    <s v="Twitter|Youtube|Instagram"/>
    <m/>
    <m/>
    <m/>
    <m/>
    <m/>
    <m/>
    <m/>
    <s v="Sí"/>
    <s v="No"/>
    <m/>
    <n v="5"/>
    <n v="4"/>
    <s v="5, muy satisfecho"/>
    <s v="Mejorado"/>
    <m/>
  </r>
  <r>
    <m/>
    <m/>
    <s v="Ciencias Sociales"/>
    <d v="2020-05-19T12:58:00"/>
    <s v="Máster"/>
    <x v="17"/>
    <s v="De vez en cuando (1 o 2 veces al mes)"/>
    <s v="De vez en cuando (1 o 2 veces al mes)"/>
    <s v="Procuraré buscar la información que necesito fuera de la biblioteca"/>
    <x v="8"/>
    <s v="F. Filología (Clásicas o General)"/>
    <s v="F. Ciencias de la Documentación"/>
    <s v="Biblioteca de Fuenlabrada"/>
    <m/>
    <m/>
    <m/>
    <m/>
    <m/>
    <s v="No"/>
    <s v="No"/>
    <n v="3"/>
    <n v="1"/>
    <n v="1"/>
    <n v="5"/>
    <n v="5"/>
    <n v="5"/>
    <n v="5"/>
    <n v="3"/>
    <n v="1"/>
    <n v="1"/>
    <m/>
    <n v="1"/>
    <n v="1"/>
    <n v="1"/>
    <n v="1"/>
    <n v="1"/>
    <s v="No"/>
    <n v="1"/>
    <n v="1"/>
    <s v="Twitter|Facebook|Youtube|Instagram"/>
    <m/>
    <m/>
    <m/>
    <m/>
    <m/>
    <m/>
    <m/>
    <s v="No"/>
    <s v="No"/>
    <m/>
    <n v="1"/>
    <n v="1"/>
    <s v="1, muy insatisfecho"/>
    <s v="Igual"/>
    <s v="Los bibliotecarios podrían ser más amables (o amables simplemente), el tiempo de préstamo debería ser más largo."/>
  </r>
  <r>
    <m/>
    <m/>
    <s v="Ciencias Sociales"/>
    <d v="2020-05-19T12:58:00"/>
    <s v="Grado y doble grado"/>
    <x v="21"/>
    <s v="De vez en cuando (1 o 2 veces al mes)"/>
    <s v="De vez en cuando (1 o 2 veces al mes)"/>
    <s v="Seguiré usando los servicios de la biblioteca con la misma frecuencia que expuse en la pregunta anterior"/>
    <x v="21"/>
    <s v="Biblioteca Maria Zambrano (Filología / Derecho)"/>
    <m/>
    <m/>
    <m/>
    <m/>
    <m/>
    <m/>
    <m/>
    <s v="No"/>
    <s v="Sí"/>
    <n v="1"/>
    <n v="1"/>
    <n v="3"/>
    <n v="4"/>
    <n v="5"/>
    <n v="3"/>
    <n v="5"/>
    <n v="1"/>
    <n v="1"/>
    <n v="3"/>
    <m/>
    <n v="3"/>
    <n v="4"/>
    <n v="2"/>
    <n v="2"/>
    <n v="3"/>
    <s v="No"/>
    <n v="2"/>
    <n v="1"/>
    <s v="Instagram"/>
    <m/>
    <m/>
    <m/>
    <m/>
    <m/>
    <m/>
    <m/>
    <s v="No"/>
    <s v="No"/>
    <m/>
    <n v="3"/>
    <n v="4"/>
    <s v="3, normal"/>
    <s v="Igual"/>
    <m/>
  </r>
  <r>
    <m/>
    <m/>
    <s v="Ciencias Experimentales"/>
    <d v="2020-05-19T12:58:00"/>
    <s v="Grado y doble grado"/>
    <x v="1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9"/>
    <s v="F. Ciencias Matemáticas"/>
    <m/>
    <m/>
    <m/>
    <m/>
    <m/>
    <m/>
    <m/>
    <s v="Sí"/>
    <s v="Sí"/>
    <n v="5"/>
    <n v="1"/>
    <n v="1"/>
    <n v="1"/>
    <n v="4"/>
    <n v="4"/>
    <n v="5"/>
    <n v="2"/>
    <n v="2"/>
    <n v="5"/>
    <m/>
    <n v="2"/>
    <n v="4"/>
    <n v="3"/>
    <n v="4"/>
    <n v="4"/>
    <s v="Sí"/>
    <n v="3"/>
    <m/>
    <m/>
    <m/>
    <m/>
    <m/>
    <m/>
    <m/>
    <m/>
    <m/>
    <s v="Sí"/>
    <s v="No"/>
    <m/>
    <n v="4"/>
    <n v="3"/>
    <s v="5, muy satisfecho"/>
    <s v="Mejorado"/>
    <s v="En general, se encuentran todos los libros necesarios para superar las asignaturas del grado en física y, en general, en cantidad suficiente para encontrar casi siempre ejemplares sin prestar. Sin embargo, de las asignaturas de los últimos cursos y de alguna optativa, faltan títulos recomendados. Sería interesante que la biblioteca tuviera al menos un ejemplar de consulta en sala de todos los títulos listados como bibliografía básica en la guía docente del grado."/>
  </r>
  <r>
    <m/>
    <m/>
    <s v="Ciencias Sociales"/>
    <d v="2020-05-19T12:58:00"/>
    <s v="Grado y doble grado"/>
    <x v="10"/>
    <s v="De vez en cuando (1 o 2 veces al mes)"/>
    <s v="De vez en cuando (1 o 2 veces al mes)"/>
    <s v="Seguiré usando los servicios de la biblioteca con la misma frecuencia que expuse en la pregunta anterior"/>
    <x v="8"/>
    <m/>
    <m/>
    <m/>
    <m/>
    <m/>
    <m/>
    <m/>
    <m/>
    <s v="No"/>
    <s v="Sí"/>
    <n v="4"/>
    <n v="1"/>
    <n v="5"/>
    <n v="4"/>
    <n v="3"/>
    <n v="1"/>
    <n v="3"/>
    <n v="1"/>
    <n v="5"/>
    <n v="4"/>
    <m/>
    <n v="4"/>
    <n v="3"/>
    <n v="4"/>
    <n v="3"/>
    <n v="3"/>
    <s v="Sí"/>
    <n v="4"/>
    <n v="3"/>
    <s v="Twitter|Facebook|Instagram"/>
    <m/>
    <m/>
    <m/>
    <m/>
    <m/>
    <m/>
    <m/>
    <s v="Sí"/>
    <s v="Sí"/>
    <s v="Muy útil"/>
    <n v="3"/>
    <n v="4"/>
    <s v="4, satisfecho"/>
    <s v="Mejorado"/>
    <s v="Se debería ampliar el catálogo de manuales on-line, ya que sólo algunos están disponibles en versión papel y no te queda otro remedio que acudir a la Biblioteca a por ello, si es que lo hay, puesto que a veces en la página pone que está disponible y cuando llegas allí no está.  Volver a poner el sitema para localizar en qué sección está el libro (como estaba antes)."/>
  </r>
  <r>
    <m/>
    <m/>
    <s v="Humanidades"/>
    <d v="2020-05-19T12:58:00"/>
    <s v="Grado y doble grado"/>
    <x v="7"/>
    <s v="De vez en cuando (1 o 2 veces al mes)"/>
    <s v="Frecuentemente (1 o 2 veces por semana)"/>
    <s v="Seguiré usando los servicios de la biblioteca con la misma frecuencia que expuse en la pregunta anterior"/>
    <x v="8"/>
    <s v="F. Geografía e Historia"/>
    <s v="F. Filosofía"/>
    <m/>
    <m/>
    <m/>
    <m/>
    <m/>
    <m/>
    <s v="No"/>
    <s v="No"/>
    <n v="3"/>
    <n v="2"/>
    <n v="4"/>
    <n v="2"/>
    <n v="5"/>
    <n v="4"/>
    <n v="2"/>
    <n v="1"/>
    <n v="4"/>
    <n v="5"/>
    <m/>
    <n v="4"/>
    <n v="5"/>
    <n v="5"/>
    <n v="5"/>
    <n v="4"/>
    <s v="Sí"/>
    <n v="4"/>
    <n v="4"/>
    <s v="Youtube|Instagram"/>
    <m/>
    <m/>
    <m/>
    <m/>
    <m/>
    <m/>
    <m/>
    <s v="Sí"/>
    <s v="No"/>
    <m/>
    <n v="5"/>
    <n v="5"/>
    <s v="5, muy satisfecho"/>
    <s v="Mejorado"/>
    <m/>
  </r>
  <r>
    <m/>
    <m/>
    <s v="Ciencias Sociales"/>
    <d v="2020-05-19T12:58:00"/>
    <s v="Grado y doble grado"/>
    <x v="13"/>
    <s v="Frecuentemente (1 o 2 veces por semana)"/>
    <s v="De vez en cuando (1 o 2 veces al mes)"/>
    <s v="Seguiré usando los servicios de la biblioteca con la misma frecuencia que expuse en la pregunta anterior"/>
    <x v="16"/>
    <s v="Biblioteca Maria Zambrano (Filología / Derecho)"/>
    <m/>
    <m/>
    <m/>
    <m/>
    <m/>
    <m/>
    <m/>
    <s v="Sí"/>
    <s v="Sí"/>
    <n v="2"/>
    <n v="1"/>
    <n v="1"/>
    <n v="3"/>
    <n v="5"/>
    <n v="4"/>
    <n v="2"/>
    <n v="1"/>
    <n v="3"/>
    <n v="5"/>
    <m/>
    <n v="3"/>
    <n v="5"/>
    <n v="3"/>
    <n v="3"/>
    <n v="5"/>
    <s v="No"/>
    <n v="3"/>
    <n v="2"/>
    <s v="Instagram"/>
    <m/>
    <m/>
    <m/>
    <m/>
    <m/>
    <m/>
    <m/>
    <s v="No"/>
    <s v="No"/>
    <m/>
    <n v="5"/>
    <n v="5"/>
    <s v="4, satisfecho"/>
    <m/>
    <m/>
  </r>
  <r>
    <m/>
    <m/>
    <s v="Ciencias Sociales"/>
    <d v="2020-05-19T12:58:00"/>
    <s v="Grado y doble grado"/>
    <x v="13"/>
    <s v="De vez en cuando (1 o 2 veces al mes)"/>
    <s v="Nunca"/>
    <s v="Ir solo cuando sea estrictamente necesario."/>
    <x v="16"/>
    <s v="F. Farmacia"/>
    <s v="F. Medicina"/>
    <m/>
    <m/>
    <m/>
    <m/>
    <m/>
    <m/>
    <s v="No"/>
    <s v="No"/>
    <n v="1"/>
    <n v="1"/>
    <n v="1"/>
    <n v="3"/>
    <n v="5"/>
    <n v="3"/>
    <n v="5"/>
    <n v="1"/>
    <n v="3"/>
    <n v="3"/>
    <m/>
    <n v="4"/>
    <n v="3"/>
    <n v="3"/>
    <n v="3"/>
    <n v="4"/>
    <s v="Sí"/>
    <n v="4"/>
    <n v="1"/>
    <s v="Twitter|Youtube|Instagram"/>
    <m/>
    <m/>
    <m/>
    <m/>
    <m/>
    <m/>
    <m/>
    <s v="No"/>
    <s v="No"/>
    <m/>
    <n v="5"/>
    <n v="5"/>
    <s v="4, satisfecho"/>
    <s v="Igual"/>
    <m/>
  </r>
  <r>
    <m/>
    <m/>
    <s v="Ciencias Sociales"/>
    <d v="2020-05-19T12:58:00"/>
    <s v="Grado y doble grado"/>
    <x v="13"/>
    <s v="Frecuentemente (1 o 2 veces por semana)"/>
    <s v="Frecuentemente (1 o 2 veces por semana)"/>
    <s v="Seguiré usando los servicios de la biblioteca con la misma frecuencia que expuse en la pregunta anterior"/>
    <x v="16"/>
    <s v="Biblioteca Maria Zambrano (Filología / Derecho)"/>
    <m/>
    <m/>
    <m/>
    <m/>
    <m/>
    <m/>
    <m/>
    <s v="Sí"/>
    <s v="Sí"/>
    <n v="4"/>
    <n v="4"/>
    <n v="4"/>
    <n v="2"/>
    <n v="4"/>
    <n v="3"/>
    <n v="4"/>
    <n v="1"/>
    <n v="5"/>
    <n v="5"/>
    <m/>
    <n v="5"/>
    <n v="5"/>
    <n v="5"/>
    <n v="5"/>
    <n v="5"/>
    <s v="No"/>
    <n v="5"/>
    <n v="3"/>
    <s v="Instagram"/>
    <m/>
    <m/>
    <m/>
    <m/>
    <m/>
    <m/>
    <m/>
    <s v="No"/>
    <s v="No"/>
    <m/>
    <n v="5"/>
    <n v="5"/>
    <s v="5, muy satisfecho"/>
    <s v="Mejorado"/>
    <s v="Ampliar el plazo de entrega de un libro y, cuando se falle un día, no bloquear el carnet directamente, sino dar de margen algunos días sin contar los días no lectivos (ya que en esos días no se puede acceder a la universidad a devolverlo)."/>
  </r>
  <r>
    <m/>
    <m/>
    <s v="Ciencias de la Salud"/>
    <d v="2020-05-19T12:58:00"/>
    <s v="Grado y doble grado"/>
    <x v="12"/>
    <s v="Muy frecuentemente (3 o más veces por semana)"/>
    <s v="Muy frecuentemente (3 o más veces por semana)"/>
    <s v="Seguiré usando los servicios de la biblioteca con la misma frecuencia que expuse en la pregunta anterior"/>
    <x v="15"/>
    <s v="F. Trabajo Social"/>
    <s v="F. Ciencias Económicas y Empresariales"/>
    <s v="Biblioteca Municipal El Parque, Biblioteca Municipal Miguel Delibes, Biblioteca Municipal de Móstoles (Central)"/>
    <m/>
    <m/>
    <m/>
    <m/>
    <m/>
    <s v="Sí"/>
    <s v="Sí"/>
    <n v="5"/>
    <n v="4"/>
    <n v="4"/>
    <n v="4"/>
    <n v="5"/>
    <n v="5"/>
    <n v="5"/>
    <n v="4"/>
    <n v="5"/>
    <n v="5"/>
    <m/>
    <n v="5"/>
    <n v="5"/>
    <n v="5"/>
    <n v="5"/>
    <n v="5"/>
    <s v="Sí"/>
    <n v="5"/>
    <n v="3"/>
    <s v="No uso ninguna red social"/>
    <m/>
    <m/>
    <m/>
    <m/>
    <m/>
    <m/>
    <m/>
    <s v="Sí"/>
    <s v="Sí"/>
    <s v="Muy útil"/>
    <n v="5"/>
    <n v="5"/>
    <s v="5, muy satisfecho"/>
    <s v="Mejorado"/>
    <m/>
  </r>
  <r>
    <m/>
    <m/>
    <s v="Ciencias Sociales"/>
    <d v="2020-05-19T12:58:00"/>
    <s v="Grado y doble grado"/>
    <x v="13"/>
    <s v="De vez en cuando (1 o 2 veces al mes)"/>
    <s v="De vez en cuando (1 o 2 veces al mes)"/>
    <s v="Seguiré usando los servicios de la biblioteca con la misma frecuencia que expuse en la pregunta anterior"/>
    <x v="16"/>
    <s v="F. Geografía e Historia"/>
    <s v="F. Derecho (Departamentos,Criminología)"/>
    <m/>
    <m/>
    <m/>
    <m/>
    <m/>
    <m/>
    <s v="No"/>
    <s v="Sí"/>
    <n v="3"/>
    <n v="1"/>
    <n v="1"/>
    <n v="2"/>
    <n v="4"/>
    <n v="3"/>
    <n v="4"/>
    <n v="3"/>
    <n v="3"/>
    <n v="4"/>
    <m/>
    <n v="2"/>
    <n v="3"/>
    <n v="4"/>
    <n v="3"/>
    <n v="3"/>
    <s v="No"/>
    <n v="4"/>
    <n v="3"/>
    <s v="Instagram"/>
    <m/>
    <m/>
    <m/>
    <m/>
    <m/>
    <m/>
    <m/>
    <s v="No"/>
    <s v="No"/>
    <m/>
    <n v="4"/>
    <n v="4"/>
    <s v="4, satisfecho"/>
    <m/>
    <m/>
  </r>
  <r>
    <m/>
    <m/>
    <s v="Ciencias Experimentales"/>
    <d v="2020-05-19T12:57:00"/>
    <s v="Grado y doble grado"/>
    <x v="16"/>
    <s v="Solo en época de exámenes"/>
    <s v="De vez en cuando (1 o 2 veces al mes)"/>
    <s v="Seguiré usando los servicios de la biblioteca con la misma frecuencia que expuse en la pregunta anterior"/>
    <x v="17"/>
    <s v="Biblioteca Maria Zambrano (Filología / Derecho)"/>
    <m/>
    <m/>
    <m/>
    <m/>
    <m/>
    <m/>
    <m/>
    <s v="No"/>
    <s v="No"/>
    <n v="4"/>
    <n v="4"/>
    <n v="3"/>
    <n v="4"/>
    <n v="4"/>
    <n v="4"/>
    <n v="4"/>
    <n v="4"/>
    <n v="5"/>
    <n v="5"/>
    <m/>
    <n v="5"/>
    <n v="5"/>
    <n v="4"/>
    <n v="5"/>
    <n v="5"/>
    <s v="No"/>
    <n v="4"/>
    <n v="5"/>
    <s v="Facebook|Youtube|Instagram"/>
    <m/>
    <m/>
    <m/>
    <m/>
    <m/>
    <m/>
    <m/>
    <s v="Sí"/>
    <s v="No"/>
    <m/>
    <n v="5"/>
    <n v="5"/>
    <s v="5, muy satisfecho"/>
    <s v="Mejorado mucho"/>
    <s v="estoy satisfecha con la labor y no tengo sugerencias ni propuestas mejores de las que ya se han planteado."/>
  </r>
  <r>
    <m/>
    <m/>
    <s v="Humanidades"/>
    <d v="2020-05-19T12:57:00"/>
    <s v="Grado y doble grado"/>
    <x v="2"/>
    <s v="Frecuentemente (1 o 2 veces por semana)"/>
    <s v="Frecuentemente (1 o 2 veces por semana)"/>
    <s v="Seguiré usando los servicios de la biblioteca con la misma frecuencia que expuse en la pregunta anterior"/>
    <x v="2"/>
    <m/>
    <m/>
    <m/>
    <m/>
    <m/>
    <m/>
    <m/>
    <m/>
    <s v="No"/>
    <s v="No"/>
    <n v="3"/>
    <n v="2"/>
    <n v="3"/>
    <n v="1"/>
    <n v="5"/>
    <n v="4"/>
    <n v="5"/>
    <n v="1"/>
    <n v="3"/>
    <n v="4"/>
    <m/>
    <n v="4"/>
    <n v="4"/>
    <n v="4"/>
    <n v="4"/>
    <n v="4"/>
    <s v="No"/>
    <n v="4"/>
    <n v="3"/>
    <s v="Twitter|Youtube|Instagram"/>
    <m/>
    <m/>
    <m/>
    <m/>
    <m/>
    <m/>
    <m/>
    <s v="No"/>
    <s v="No"/>
    <m/>
    <n v="4"/>
    <n v="3"/>
    <s v="4, satisfecho"/>
    <s v="Igual"/>
    <m/>
  </r>
  <r>
    <m/>
    <m/>
    <s v="Ciencias de la Salud"/>
    <d v="2020-05-19T12:57:00"/>
    <s v="Grado y doble grado"/>
    <x v="12"/>
    <s v="Frecuentemente (1 o 2 veces por semana)"/>
    <s v="De vez en cuando (1 o 2 veces al mes)"/>
    <s v="Seguiré usando los servicios de la biblioteca con la misma frecuencia que expuse en la pregunta anterior"/>
    <x v="15"/>
    <s v="Biblioteca Maria Zambrano (Filología / Derecho)"/>
    <s v="F. Medicina"/>
    <m/>
    <m/>
    <m/>
    <m/>
    <m/>
    <m/>
    <s v="Sí"/>
    <s v="Sí"/>
    <n v="5"/>
    <n v="5"/>
    <n v="5"/>
    <n v="4"/>
    <n v="5"/>
    <n v="3"/>
    <n v="5"/>
    <n v="1"/>
    <n v="5"/>
    <n v="4"/>
    <m/>
    <n v="4"/>
    <n v="5"/>
    <n v="4"/>
    <n v="4"/>
    <n v="3"/>
    <s v="No"/>
    <n v="4"/>
    <n v="4"/>
    <s v="Twitter|Instagram"/>
    <m/>
    <m/>
    <m/>
    <m/>
    <m/>
    <m/>
    <m/>
    <s v="Sí"/>
    <s v="Sí"/>
    <s v="Muy útil"/>
    <n v="5"/>
    <n v="5"/>
    <s v="4, satisfecho"/>
    <s v="Mejorado"/>
    <m/>
  </r>
  <r>
    <m/>
    <m/>
    <s v="Humanidades"/>
    <d v="2020-05-19T12:57: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8"/>
    <s v="F. Filología (Clásicas o General)"/>
    <s v="F. Filosofía"/>
    <m/>
    <m/>
    <m/>
    <m/>
    <m/>
    <m/>
    <s v="Sí"/>
    <s v="Sí"/>
    <n v="4"/>
    <n v="1"/>
    <n v="3"/>
    <n v="2"/>
    <n v="5"/>
    <n v="5"/>
    <n v="5"/>
    <n v="4"/>
    <n v="3"/>
    <n v="4"/>
    <m/>
    <n v="4"/>
    <n v="3"/>
    <n v="5"/>
    <n v="3"/>
    <n v="4"/>
    <s v="No"/>
    <n v="4"/>
    <n v="4"/>
    <s v="Youtube|Instagram"/>
    <m/>
    <m/>
    <m/>
    <m/>
    <m/>
    <m/>
    <m/>
    <s v="Sí"/>
    <s v="No"/>
    <m/>
    <n v="5"/>
    <n v="5"/>
    <s v="4, satisfecho"/>
    <s v="Mejorado"/>
    <m/>
  </r>
  <r>
    <m/>
    <m/>
    <s v="Humanidades"/>
    <d v="2020-05-19T12:57:00"/>
    <s v="Grado y doble grado"/>
    <x v="7"/>
    <s v="De vez en cuando (1 o 2 veces al mes)"/>
    <s v="De vez en cuando (1 o 2 veces al mes)"/>
    <s v="Procuraré buscar la información que necesito fuera de la biblioteca"/>
    <x v="8"/>
    <s v="F. Geografía e Historia"/>
    <m/>
    <s v="Biblioteca pública"/>
    <m/>
    <m/>
    <m/>
    <m/>
    <m/>
    <s v="No"/>
    <s v="No"/>
    <n v="1"/>
    <n v="1"/>
    <n v="1"/>
    <n v="1"/>
    <n v="3"/>
    <n v="3"/>
    <n v="5"/>
    <n v="1"/>
    <n v="1"/>
    <n v="1"/>
    <m/>
    <n v="1"/>
    <n v="2"/>
    <n v="1"/>
    <n v="1"/>
    <n v="1"/>
    <s v="No"/>
    <n v="1"/>
    <n v="1"/>
    <s v="Twitter|Youtube|Instagram"/>
    <m/>
    <m/>
    <m/>
    <m/>
    <m/>
    <m/>
    <m/>
    <s v="No"/>
    <s v="No"/>
    <m/>
    <n v="2"/>
    <n v="2"/>
    <s v="2, insatisfecho"/>
    <s v="Igual"/>
    <m/>
  </r>
  <r>
    <m/>
    <m/>
    <s v="Ciencias de la Salud"/>
    <d v="2020-05-19T12:57:00"/>
    <s v="Máster"/>
    <x v="9"/>
    <s v="De vez en cuando (1 o 2 veces al mes)"/>
    <s v="Solo en época de exámenes"/>
    <s v="Creo que voy a acudir con menos frecuencia a la biblioteca y usaré más la biblioteca virtual"/>
    <x v="11"/>
    <s v="F. Medicina"/>
    <s v="F. Ciencias Biológicas"/>
    <m/>
    <m/>
    <m/>
    <m/>
    <m/>
    <m/>
    <s v="No"/>
    <s v="Sí"/>
    <n v="3"/>
    <n v="1"/>
    <n v="3"/>
    <n v="1"/>
    <n v="5"/>
    <n v="5"/>
    <n v="5"/>
    <n v="2"/>
    <n v="3"/>
    <n v="5"/>
    <m/>
    <n v="3"/>
    <n v="4"/>
    <n v="5"/>
    <n v="3"/>
    <n v="4"/>
    <s v="Sí"/>
    <n v="4"/>
    <n v="4"/>
    <s v="Twitter|Youtube|Instagram"/>
    <m/>
    <m/>
    <m/>
    <m/>
    <m/>
    <m/>
    <m/>
    <s v="Sí"/>
    <s v="No"/>
    <m/>
    <n v="5"/>
    <n v="5"/>
    <s v="4, satisfecho"/>
    <s v="Mejorado"/>
    <m/>
  </r>
  <r>
    <m/>
    <m/>
    <s v="Ciencias de la Salud"/>
    <d v="2020-05-19T12:57:00"/>
    <s v="Grado y doble grado"/>
    <x v="15"/>
    <s v="Frecuentemente (1 o 2 veces por semana)"/>
    <s v="De vez en cuando (1 o 2 veces al mes)"/>
    <s v="Seguiré usando los servicios de la biblioteca con la misma frecuencia que expuse en la pregunta anterior"/>
    <x v="5"/>
    <s v="F. Medicina"/>
    <m/>
    <s v="Biblioteca pública Luis Rosales"/>
    <m/>
    <m/>
    <m/>
    <m/>
    <m/>
    <s v="No"/>
    <s v="No"/>
    <n v="2"/>
    <n v="2"/>
    <n v="2"/>
    <n v="3"/>
    <n v="4"/>
    <n v="4"/>
    <n v="4"/>
    <n v="2"/>
    <n v="3"/>
    <n v="4"/>
    <m/>
    <n v="4"/>
    <n v="4"/>
    <n v="3"/>
    <n v="3"/>
    <n v="4"/>
    <s v="No"/>
    <n v="3"/>
    <n v="3"/>
    <s v="Twitter|Facebook"/>
    <m/>
    <m/>
    <m/>
    <m/>
    <m/>
    <m/>
    <m/>
    <s v="Sí"/>
    <s v="No"/>
    <m/>
    <n v="3"/>
    <n v="4"/>
    <s v="4, satisfecho"/>
    <s v="Mejorado"/>
    <m/>
  </r>
  <r>
    <m/>
    <m/>
    <s v="Ciencias de la Salud"/>
    <d v="2020-05-19T12:57:00"/>
    <s v="Grado y doble grado"/>
    <x v="15"/>
    <s v="Nunca"/>
    <s v="Nunca"/>
    <s v="Creo que voy a acudir con menos frecuencia a la biblioteca y usaré más la biblioteca virtual"/>
    <x v="24"/>
    <m/>
    <m/>
    <m/>
    <m/>
    <m/>
    <m/>
    <m/>
    <m/>
    <s v="No"/>
    <s v="No"/>
    <n v="1"/>
    <n v="3"/>
    <n v="1"/>
    <n v="3"/>
    <n v="5"/>
    <n v="3"/>
    <n v="5"/>
    <n v="1"/>
    <n v="3"/>
    <n v="3"/>
    <m/>
    <n v="3"/>
    <n v="3"/>
    <n v="2"/>
    <n v="3"/>
    <n v="4"/>
    <s v="No"/>
    <n v="3"/>
    <n v="3"/>
    <s v="Youtube|Instagram"/>
    <m/>
    <m/>
    <m/>
    <m/>
    <m/>
    <m/>
    <m/>
    <s v="No"/>
    <s v="No"/>
    <m/>
    <m/>
    <m/>
    <m/>
    <m/>
    <m/>
  </r>
  <r>
    <m/>
    <m/>
    <s v="Humanidades"/>
    <d v="2020-05-19T12:57:00"/>
    <s v="Grado y doble grado"/>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x v="7"/>
    <s v="Biblioteca Maria Zambrano (Filología / Derecho)"/>
    <s v="F. Geografía e Historia"/>
    <s v="AECID Biblioteca Islámica"/>
    <m/>
    <m/>
    <m/>
    <m/>
    <m/>
    <s v="No"/>
    <s v="Sí"/>
    <n v="5"/>
    <n v="2"/>
    <n v="4"/>
    <n v="5"/>
    <n v="3"/>
    <n v="3"/>
    <n v="4"/>
    <n v="3"/>
    <n v="3"/>
    <n v="4"/>
    <m/>
    <n v="4"/>
    <n v="5"/>
    <n v="5"/>
    <n v="5"/>
    <n v="5"/>
    <s v="No"/>
    <n v="5"/>
    <n v="5"/>
    <s v="Facebook|Instagram"/>
    <m/>
    <m/>
    <m/>
    <m/>
    <m/>
    <m/>
    <m/>
    <s v="Sí"/>
    <s v="No"/>
    <m/>
    <n v="5"/>
    <n v="5"/>
    <s v="5, muy satisfecho"/>
    <s v="Mejorado"/>
    <s v="Los alumnos del grado de Estudios Semíticos e Islámicos (filología) tenemos más problemas para encontrar determinadas obras a la hora de hacer un estudio más especializado. Y ahora en época de confinamiento no hemos podido acceder de forma virtual a ninguna de las gramáticas árabes ni manuales de literatura árabe que sí disponíamos de ellos en la biblioteca. Quizá podrían hacer más accesible ese tipo de libros/manuales para que podamos seguir estudiando en casa igual que lo hacíamos en la biblioteca"/>
  </r>
  <r>
    <m/>
    <m/>
    <s v="Ciencias Sociales"/>
    <d v="2020-05-19T12:57:00"/>
    <s v="Máster"/>
    <x v="13"/>
    <s v="Muy frecuentemente (3 o más veces por semana)"/>
    <s v="De vez en cuando (1 o 2 veces al mes)"/>
    <s v="Creo que voy a acudir con menos frecuencia a la biblioteca y usaré más la biblioteca virtual|Tengo que ir necesariamente para consultar los documentos que están ubicados en la biblioteca"/>
    <x v="8"/>
    <s v="F. Ciencias de la Información"/>
    <m/>
    <s v="biblioteca de usera"/>
    <m/>
    <m/>
    <m/>
    <m/>
    <m/>
    <s v="No"/>
    <s v="Sí"/>
    <n v="3"/>
    <n v="5"/>
    <n v="3"/>
    <n v="2"/>
    <n v="2"/>
    <n v="4"/>
    <n v="4"/>
    <n v="2"/>
    <n v="5"/>
    <n v="5"/>
    <m/>
    <n v="3"/>
    <n v="5"/>
    <n v="3"/>
    <n v="3"/>
    <n v="3"/>
    <s v="No"/>
    <n v="3"/>
    <n v="3"/>
    <s v="Youtube"/>
    <m/>
    <m/>
    <m/>
    <m/>
    <m/>
    <m/>
    <m/>
    <s v="No"/>
    <s v="No"/>
    <m/>
    <n v="5"/>
    <n v="5"/>
    <s v="4, satisfecho"/>
    <s v="Mejorado"/>
    <m/>
  </r>
  <r>
    <m/>
    <m/>
    <s v="Ciencias de la Salud"/>
    <d v="2020-05-19T12:57:00"/>
    <s v="Grado y doble grado"/>
    <x v="22"/>
    <s v="Frecuentemente (1 o 2 veces por semana)"/>
    <s v="De vez en cuando (1 o 2 veces al mes)"/>
    <s v="Seguiré usando los servicios de la biblioteca con la misma frecuencia que expuse en la pregunta anterior"/>
    <x v="22"/>
    <m/>
    <m/>
    <m/>
    <m/>
    <m/>
    <m/>
    <m/>
    <m/>
    <s v="No"/>
    <s v="Sí"/>
    <n v="3"/>
    <n v="1"/>
    <n v="3"/>
    <n v="3"/>
    <n v="5"/>
    <n v="5"/>
    <n v="5"/>
    <n v="1"/>
    <n v="5"/>
    <n v="4"/>
    <m/>
    <n v="3"/>
    <n v="5"/>
    <n v="3"/>
    <n v="3"/>
    <n v="4"/>
    <s v="Sí"/>
    <n v="3"/>
    <n v="3"/>
    <s v="Twitter|Instagram"/>
    <m/>
    <m/>
    <m/>
    <m/>
    <m/>
    <m/>
    <m/>
    <s v="Sí"/>
    <s v="Sí"/>
    <s v="Normal"/>
    <n v="5"/>
    <n v="5"/>
    <s v="4, satisfecho"/>
    <s v="Mejorado"/>
    <m/>
  </r>
  <r>
    <m/>
    <m/>
    <s v="Humanidades"/>
    <d v="2020-05-19T12:57:00"/>
    <s v="Grado y doble grado"/>
    <x v="2"/>
    <s v="Frecuentemente (1 o 2 veces por semana)"/>
    <s v="Frecuentemente (1 o 2 veces por semana)"/>
    <s v="Seguiré usando los servicios de la biblioteca con la misma frecuencia que expuse en la pregunta anterior"/>
    <x v="2"/>
    <m/>
    <m/>
    <m/>
    <m/>
    <m/>
    <m/>
    <m/>
    <m/>
    <s v="Sí"/>
    <s v="Sí"/>
    <n v="5"/>
    <n v="1"/>
    <n v="5"/>
    <n v="3"/>
    <n v="5"/>
    <n v="5"/>
    <n v="5"/>
    <n v="2"/>
    <n v="1"/>
    <n v="2"/>
    <m/>
    <n v="4"/>
    <n v="4"/>
    <n v="4"/>
    <n v="4"/>
    <n v="4"/>
    <s v="No"/>
    <n v="4"/>
    <n v="2"/>
    <s v="Youtube|Instagram"/>
    <m/>
    <m/>
    <m/>
    <m/>
    <m/>
    <m/>
    <m/>
    <s v="No"/>
    <s v="No"/>
    <m/>
    <n v="5"/>
    <n v="5"/>
    <s v="4, satisfecho"/>
    <s v="Mejorado"/>
    <s v="Que las salas de la biblioteca si se pasan 5 minutos no se te anule la reserva  destacó el trato amable de algunos de los trabajadores de la biblioteca y la limpieza de las salas. Sin embargo, se escuchan a la perfección todas las conversaciones de las salas contiguas"/>
  </r>
  <r>
    <m/>
    <m/>
    <s v="Humanidades"/>
    <d v="2020-05-19T12:57:00"/>
    <s v="Grado y doble grado"/>
    <x v="7"/>
    <s v="Muy frecuentemente (3 o más veces por semana)"/>
    <s v="Muy frecuentemente (3 o más veces por semana)"/>
    <s v="Creo que voy a acudir con menos frecuencia a la biblioteca y usaré más la biblioteca virtual"/>
    <x v="14"/>
    <s v="Biblioteca Maria Zambrano (Filología / Derecho)"/>
    <s v="F. Bellas Artes"/>
    <m/>
    <m/>
    <m/>
    <m/>
    <m/>
    <m/>
    <s v="Sí"/>
    <s v="No"/>
    <n v="4"/>
    <n v="4"/>
    <n v="2"/>
    <n v="1"/>
    <n v="3"/>
    <n v="3"/>
    <n v="3"/>
    <n v="1"/>
    <n v="5"/>
    <n v="4"/>
    <m/>
    <n v="4"/>
    <n v="4"/>
    <n v="4"/>
    <n v="4"/>
    <n v="5"/>
    <s v="No"/>
    <n v="4"/>
    <n v="4"/>
    <s v="LinkedIn"/>
    <m/>
    <m/>
    <m/>
    <m/>
    <m/>
    <m/>
    <m/>
    <s v="Sí"/>
    <s v="No"/>
    <m/>
    <n v="5"/>
    <n v="3"/>
    <s v="4, satisfecho"/>
    <s v="Mejorado"/>
    <m/>
  </r>
  <r>
    <m/>
    <m/>
    <s v="Ciencias Sociales"/>
    <d v="2020-05-19T12:57:00"/>
    <s v="Máster"/>
    <x v="1"/>
    <s v="Nunca"/>
    <s v="Muy frecuentemente (3 o más veces por semana)"/>
    <s v="Solo haré uso de la biblioteca virtual y de sus recursos electrónicos"/>
    <x v="24"/>
    <m/>
    <m/>
    <m/>
    <m/>
    <m/>
    <m/>
    <m/>
    <m/>
    <s v="No"/>
    <s v="No"/>
    <n v="1"/>
    <n v="4"/>
    <n v="5"/>
    <n v="2"/>
    <n v="2"/>
    <n v="3"/>
    <n v="3"/>
    <n v="4"/>
    <n v="2"/>
    <n v="3"/>
    <m/>
    <n v="4"/>
    <n v="3"/>
    <n v="5"/>
    <n v="3"/>
    <n v="3"/>
    <s v="Sí"/>
    <n v="5"/>
    <n v="1"/>
    <s v="Facebook"/>
    <m/>
    <m/>
    <m/>
    <m/>
    <m/>
    <m/>
    <m/>
    <s v="Sí"/>
    <s v="No"/>
    <m/>
    <n v="3"/>
    <n v="3"/>
    <s v="4, satisfecho"/>
    <s v="Igual"/>
    <m/>
  </r>
  <r>
    <m/>
    <m/>
    <s v="Ciencias Experimentales"/>
    <d v="2020-05-19T12:57:00"/>
    <s v="Grado y doble grado"/>
    <x v="1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7"/>
    <m/>
    <m/>
    <m/>
    <m/>
    <m/>
    <m/>
    <m/>
    <m/>
    <s v="No"/>
    <s v="Sí"/>
    <n v="2"/>
    <n v="2"/>
    <n v="3"/>
    <n v="1"/>
    <n v="5"/>
    <n v="4"/>
    <n v="5"/>
    <n v="2"/>
    <n v="4"/>
    <n v="4"/>
    <m/>
    <n v="5"/>
    <n v="5"/>
    <n v="4"/>
    <n v="4"/>
    <n v="4"/>
    <s v="No"/>
    <n v="4"/>
    <n v="3"/>
    <s v="Twitter|Youtube|Instagram"/>
    <m/>
    <m/>
    <m/>
    <m/>
    <m/>
    <m/>
    <m/>
    <s v="Sí"/>
    <s v="No"/>
    <m/>
    <n v="5"/>
    <n v="5"/>
    <s v="4, satisfecho"/>
    <s v="Mejorado"/>
    <m/>
  </r>
  <r>
    <m/>
    <m/>
    <s v="Ciencias de la Salud"/>
    <d v="2020-05-19T12:57:00"/>
    <s v="Máster"/>
    <x v="22"/>
    <s v="Muy frecuentemente (3 o más veces por semana)"/>
    <s v="Muy frecuentemente (3 o más veces por semana)"/>
    <s v="Creo que voy a acudir con menos frecuencia a la biblioteca y usaré más la biblioteca virtual"/>
    <x v="24"/>
    <m/>
    <m/>
    <m/>
    <m/>
    <m/>
    <m/>
    <m/>
    <m/>
    <s v="Sí"/>
    <s v="Sí"/>
    <n v="5"/>
    <n v="5"/>
    <n v="5"/>
    <n v="5"/>
    <n v="5"/>
    <n v="5"/>
    <n v="5"/>
    <n v="5"/>
    <n v="5"/>
    <n v="5"/>
    <m/>
    <n v="5"/>
    <n v="5"/>
    <n v="5"/>
    <n v="5"/>
    <n v="5"/>
    <s v="Sí"/>
    <n v="5"/>
    <n v="5"/>
    <s v="Facebook"/>
    <m/>
    <m/>
    <m/>
    <m/>
    <m/>
    <m/>
    <m/>
    <s v="Sí"/>
    <s v="Sí"/>
    <s v="Muy útil"/>
    <n v="5"/>
    <n v="5"/>
    <s v="5, muy satisfecho"/>
    <s v="Mejorado"/>
    <m/>
  </r>
  <r>
    <m/>
    <m/>
    <s v="Ciencias Experimentales"/>
    <d v="2020-05-19T12:57:00"/>
    <s v="Grado y doble grado"/>
    <x v="14"/>
    <s v="Muy frecuentemente (3 o más veces por semana)"/>
    <s v="De vez en cuando (1 o 2 veces al mes)"/>
    <s v="Seguiré usando los servicios de la biblioteca con la misma frecuencia que expuse en la pregunta anterior"/>
    <x v="1"/>
    <s v="F. Ciencias Biológicas"/>
    <m/>
    <m/>
    <m/>
    <m/>
    <m/>
    <m/>
    <m/>
    <s v="Sí"/>
    <s v="Sí"/>
    <n v="3"/>
    <n v="1"/>
    <n v="1"/>
    <n v="1"/>
    <n v="5"/>
    <n v="5"/>
    <n v="5"/>
    <n v="5"/>
    <n v="2"/>
    <n v="2"/>
    <m/>
    <n v="1"/>
    <n v="4"/>
    <n v="3"/>
    <n v="2"/>
    <n v="4"/>
    <s v="No"/>
    <n v="3"/>
    <n v="5"/>
    <s v="Twitter|Youtube|Instagram"/>
    <m/>
    <m/>
    <m/>
    <m/>
    <m/>
    <m/>
    <m/>
    <s v="No"/>
    <s v="No"/>
    <m/>
    <n v="4"/>
    <n v="3"/>
    <s v="3, normal"/>
    <s v="Igual"/>
    <m/>
  </r>
  <r>
    <m/>
    <m/>
    <s v="Ciencias Experimentales"/>
    <d v="2020-05-19T12:57:00"/>
    <s v="Grado y doble grado"/>
    <x v="8"/>
    <s v="Muy frecuentemente (3 o más veces por semana)"/>
    <s v="De vez en cuando (1 o 2 veces al mes)"/>
    <s v="Seguiré usando los servicios de la biblioteca con la misma frecuencia que expuse en la pregunta anterior"/>
    <x v="12"/>
    <s v="Biblioteca Maria Zambrano (Filología / Derecho)"/>
    <m/>
    <m/>
    <m/>
    <m/>
    <m/>
    <m/>
    <m/>
    <s v="Sí"/>
    <s v="Sí"/>
    <n v="4"/>
    <n v="1"/>
    <n v="1"/>
    <n v="4"/>
    <n v="5"/>
    <n v="3"/>
    <n v="5"/>
    <n v="3"/>
    <n v="3"/>
    <n v="4"/>
    <m/>
    <n v="3"/>
    <n v="4"/>
    <n v="4"/>
    <n v="2"/>
    <n v="4"/>
    <s v="No"/>
    <n v="4"/>
    <n v="5"/>
    <s v="Instagram"/>
    <m/>
    <m/>
    <m/>
    <m/>
    <m/>
    <m/>
    <m/>
    <s v="No"/>
    <s v="No"/>
    <m/>
    <n v="4"/>
    <n v="5"/>
    <s v="4, satisfecho"/>
    <s v="Mejorado"/>
    <m/>
  </r>
  <r>
    <m/>
    <m/>
    <s v="Ciencias de la Salud"/>
    <d v="2020-05-19T12:57:00"/>
    <s v="Grado y doble grado"/>
    <x v="15"/>
    <s v="Frecuentemente (1 o 2 veces por semana)"/>
    <s v="Frecuentemente (1 o 2 veces por semana)"/>
    <s v="Creo que voy a acudir con menos frecuencia a la biblioteca y usaré más la biblioteca virtual"/>
    <x v="5"/>
    <s v="F. Medicina"/>
    <s v="Biblioteca Maria Zambrano (Filología / Derecho)"/>
    <m/>
    <m/>
    <m/>
    <m/>
    <m/>
    <m/>
    <s v="No"/>
    <s v="No"/>
    <n v="2"/>
    <n v="2"/>
    <n v="2"/>
    <n v="2"/>
    <n v="4"/>
    <n v="2"/>
    <n v="5"/>
    <n v="2"/>
    <n v="3"/>
    <n v="3"/>
    <m/>
    <n v="3"/>
    <n v="3"/>
    <n v="3"/>
    <n v="3"/>
    <n v="3"/>
    <s v="Sí"/>
    <n v="3"/>
    <n v="3"/>
    <s v="Twitter|Facebook|Youtube|Instagram"/>
    <m/>
    <m/>
    <m/>
    <m/>
    <m/>
    <m/>
    <m/>
    <s v="No"/>
    <s v="No"/>
    <m/>
    <n v="3"/>
    <n v="3"/>
    <s v="3, normal"/>
    <s v="Igual"/>
    <m/>
  </r>
  <r>
    <m/>
    <m/>
    <s v="Ciencias de la Salud"/>
    <d v="2020-05-19T12:57:00"/>
    <s v="Grado y doble grado"/>
    <x v="4"/>
    <s v="Muy frecuentemente (3 o más veces por semana)"/>
    <s v="Muy frecuentemente (3 o más veces por semana)"/>
    <s v="Seguiré usando los servicios de la biblioteca con la misma frecuencia que expuse en la pregunta anterior"/>
    <x v="4"/>
    <s v="F. Enfermería, Fisioterapia y Podología"/>
    <s v="Biblioteca Maria Zambrano (Filología / Derecho)"/>
    <m/>
    <m/>
    <m/>
    <m/>
    <m/>
    <m/>
    <s v="Sí"/>
    <s v="Sí"/>
    <n v="5"/>
    <n v="1"/>
    <n v="5"/>
    <n v="2"/>
    <n v="5"/>
    <n v="3"/>
    <n v="5"/>
    <n v="2"/>
    <n v="5"/>
    <n v="4"/>
    <m/>
    <n v="5"/>
    <n v="4"/>
    <n v="4"/>
    <n v="4"/>
    <n v="3"/>
    <s v="No"/>
    <n v="5"/>
    <m/>
    <s v="What's App"/>
    <m/>
    <m/>
    <m/>
    <m/>
    <m/>
    <m/>
    <m/>
    <s v="Sí"/>
    <s v="No"/>
    <m/>
    <n v="5"/>
    <n v="5"/>
    <s v="5, muy satisfecho"/>
    <s v="Mejorado mucho"/>
    <m/>
  </r>
  <r>
    <m/>
    <m/>
    <s v="Ciencias de la Salud"/>
    <d v="2020-05-19T12:56:00"/>
    <s v="Grado y doble grado"/>
    <x v="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4"/>
    <s v="F. Geografía e Historia"/>
    <s v="F. Ciencias de la Información"/>
    <m/>
    <m/>
    <m/>
    <m/>
    <m/>
    <m/>
    <s v="Sí"/>
    <s v="Sí"/>
    <n v="5"/>
    <n v="4"/>
    <n v="5"/>
    <n v="2"/>
    <n v="2"/>
    <n v="2"/>
    <n v="4"/>
    <n v="1"/>
    <n v="4"/>
    <n v="5"/>
    <m/>
    <n v="4"/>
    <n v="4"/>
    <n v="2"/>
    <n v="2"/>
    <m/>
    <s v="No"/>
    <n v="3"/>
    <n v="1"/>
    <s v="Instagram"/>
    <m/>
    <m/>
    <m/>
    <m/>
    <m/>
    <m/>
    <m/>
    <s v="No"/>
    <s v="No"/>
    <m/>
    <n v="5"/>
    <n v="5"/>
    <s v="5, muy satisfecho"/>
    <s v="Igual"/>
    <m/>
  </r>
  <r>
    <m/>
    <m/>
    <s v="Ciencias de la Salud"/>
    <d v="2020-05-19T12:56:00"/>
    <s v="Grado y doble grado"/>
    <x v="15"/>
    <s v="De vez en cuando (1 o 2 veces al mes)"/>
    <s v="De vez en cuando (1 o 2 veces al mes)"/>
    <s v="Seguiré usando los servicios de la biblioteca con la misma frecuencia que expuse en la pregunta anterior"/>
    <x v="5"/>
    <s v="F. Medicina"/>
    <s v="Biblioteca Maria Zambrano (Filología / Derecho)"/>
    <m/>
    <m/>
    <m/>
    <m/>
    <m/>
    <m/>
    <s v="No"/>
    <s v="Sí"/>
    <n v="3"/>
    <n v="4"/>
    <n v="4"/>
    <n v="4"/>
    <n v="2"/>
    <n v="4"/>
    <n v="4"/>
    <n v="1"/>
    <n v="5"/>
    <n v="4"/>
    <m/>
    <n v="5"/>
    <n v="5"/>
    <n v="5"/>
    <n v="2"/>
    <n v="4"/>
    <s v="Sí"/>
    <n v="3"/>
    <n v="5"/>
    <s v="Youtube|Instagram"/>
    <m/>
    <m/>
    <m/>
    <m/>
    <m/>
    <m/>
    <m/>
    <s v="Sí"/>
    <s v="No"/>
    <m/>
    <n v="4"/>
    <n v="5"/>
    <s v="3, normal"/>
    <m/>
    <m/>
  </r>
  <r>
    <m/>
    <m/>
    <s v="Ciencias Sociales"/>
    <d v="2020-05-19T12:56:00"/>
    <s v="Otros (Universidad para mayores, títulos propios, curso de idiomas, etc)"/>
    <x v="11"/>
    <s v="Nunca"/>
    <s v="De vez en cuando (1 o 2 veces al mes)"/>
    <m/>
    <x v="9"/>
    <m/>
    <m/>
    <s v="Bibliotecas públicas de Madrid"/>
    <m/>
    <m/>
    <m/>
    <m/>
    <m/>
    <s v="No"/>
    <s v="No"/>
    <n v="1"/>
    <n v="1"/>
    <n v="3"/>
    <n v="3"/>
    <n v="5"/>
    <n v="4"/>
    <n v="5"/>
    <n v="4"/>
    <n v="3"/>
    <n v="3"/>
    <m/>
    <n v="5"/>
    <n v="4"/>
    <n v="5"/>
    <n v="4"/>
    <n v="3"/>
    <s v="Sí"/>
    <n v="5"/>
    <n v="5"/>
    <s v="Facebook|Youtube"/>
    <m/>
    <m/>
    <m/>
    <m/>
    <m/>
    <m/>
    <m/>
    <s v="Sí"/>
    <s v="Sí"/>
    <s v="Muy útil"/>
    <n v="4"/>
    <n v="4"/>
    <s v="5, muy satisfecho"/>
    <s v="Mejorado"/>
    <m/>
  </r>
  <r>
    <m/>
    <m/>
    <s v="Ciencias de la Salud"/>
    <d v="2020-05-19T12:56:00"/>
    <s v="Grado y doble grado"/>
    <x v="22"/>
    <s v="Frecuentemente (1 o 2 veces por semana)"/>
    <s v="De vez en cuando (1 o 2 veces al mes)"/>
    <s v="Creo que voy a acudir con menos frecuencia a la biblioteca y usaré más la biblioteca virtual"/>
    <x v="22"/>
    <s v="Biblioteca Maria Zambrano (Filología / Derecho)"/>
    <s v="F. Farmacia"/>
    <m/>
    <m/>
    <m/>
    <m/>
    <m/>
    <m/>
    <s v="No"/>
    <s v="Sí"/>
    <n v="1"/>
    <n v="1"/>
    <n v="1"/>
    <n v="5"/>
    <n v="5"/>
    <n v="4"/>
    <n v="5"/>
    <n v="1"/>
    <n v="1"/>
    <n v="1"/>
    <m/>
    <n v="1"/>
    <n v="1"/>
    <n v="3"/>
    <n v="1"/>
    <n v="2"/>
    <s v="No"/>
    <n v="1"/>
    <n v="1"/>
    <s v="Twitter|Facebook|Instagram"/>
    <m/>
    <m/>
    <m/>
    <m/>
    <m/>
    <m/>
    <m/>
    <s v="No"/>
    <s v="No"/>
    <m/>
    <n v="2"/>
    <n v="1"/>
    <s v="2, insatisfecho"/>
    <s v="Empeorado"/>
    <m/>
  </r>
  <r>
    <m/>
    <m/>
    <s v="Ciencias Sociales"/>
    <d v="2020-05-19T12:56:00"/>
    <s v="Grado y doble grado"/>
    <x v="10"/>
    <s v="Frecuentemente (1 o 2 veces por semana)"/>
    <s v="Nunca"/>
    <s v="Tengo que ir necesariamente para consultar los documentos que están ubicados en la biblioteca"/>
    <x v="8"/>
    <s v="F. Filosofía"/>
    <s v="F. Odontología"/>
    <m/>
    <m/>
    <m/>
    <m/>
    <m/>
    <m/>
    <s v="No"/>
    <s v="Sí"/>
    <n v="5"/>
    <n v="1"/>
    <n v="1"/>
    <n v="2"/>
    <n v="3"/>
    <n v="2"/>
    <n v="4"/>
    <n v="1"/>
    <n v="5"/>
    <n v="5"/>
    <m/>
    <n v="2"/>
    <n v="3"/>
    <n v="5"/>
    <n v="1"/>
    <n v="1"/>
    <s v="No"/>
    <n v="1"/>
    <n v="4"/>
    <s v="Instagram"/>
    <m/>
    <m/>
    <m/>
    <m/>
    <m/>
    <m/>
    <m/>
    <s v="No"/>
    <s v="No"/>
    <m/>
    <n v="3"/>
    <n v="5"/>
    <s v="5, muy satisfecho"/>
    <s v="Mejorado"/>
    <s v="Poner una cafetería en la biblioteca. Incrementar el número de ordenadores y de enchufes (no siempre funcionan)"/>
  </r>
  <r>
    <m/>
    <m/>
    <s v="Humanidades"/>
    <d v="2020-05-19T12:56:00"/>
    <s v="Grado y doble grado"/>
    <x v="2"/>
    <s v="De vez en cuando (1 o 2 veces al mes)"/>
    <s v="Frecuentemente (1 o 2 veces por semana)"/>
    <s v="Creo que voy a acudir con menos frecuencia a la biblioteca y usaré más la biblioteca virtual"/>
    <x v="2"/>
    <s v="F. Psicología"/>
    <m/>
    <m/>
    <m/>
    <m/>
    <m/>
    <m/>
    <m/>
    <s v="No"/>
    <s v="Sí"/>
    <n v="3"/>
    <n v="5"/>
    <n v="5"/>
    <n v="5"/>
    <n v="1"/>
    <n v="5"/>
    <n v="4"/>
    <n v="5"/>
    <n v="3"/>
    <n v="4"/>
    <m/>
    <n v="4"/>
    <n v="4"/>
    <n v="5"/>
    <n v="4"/>
    <n v="3"/>
    <s v="Sí"/>
    <n v="4"/>
    <n v="5"/>
    <s v="Twitter|Facebook"/>
    <m/>
    <m/>
    <m/>
    <m/>
    <m/>
    <m/>
    <m/>
    <s v="Sí"/>
    <s v="No"/>
    <m/>
    <n v="4"/>
    <n v="4"/>
    <s v="3, normal"/>
    <s v="Igual"/>
    <m/>
  </r>
  <r>
    <m/>
    <m/>
    <s v="Ciencias Experimentales"/>
    <d v="2020-05-19T12:56:00"/>
    <s v="Grado y doble grado"/>
    <x v="27"/>
    <s v="De vez en cuando (1 o 2 veces al mes)"/>
    <s v="Nunca"/>
    <s v="Seguiré usando los servicios de la biblioteca con la misma frecuencia que expuse en la pregunta anterior|Tengo que ir necesariamente para consultar los documentos que están ubicados en la biblioteca"/>
    <x v="29"/>
    <s v="Biblioteca Maria Zambrano (Filología / Derecho)"/>
    <m/>
    <m/>
    <m/>
    <m/>
    <m/>
    <m/>
    <m/>
    <s v="No"/>
    <s v="Sí"/>
    <n v="5"/>
    <n v="1"/>
    <n v="1"/>
    <n v="1"/>
    <n v="5"/>
    <n v="2"/>
    <n v="5"/>
    <n v="1"/>
    <n v="3"/>
    <n v="5"/>
    <m/>
    <n v="2"/>
    <n v="3"/>
    <n v="3"/>
    <n v="3"/>
    <n v="5"/>
    <s v="No"/>
    <n v="2"/>
    <n v="2"/>
    <s v="Youtube|Instagram"/>
    <m/>
    <m/>
    <m/>
    <m/>
    <m/>
    <m/>
    <m/>
    <s v="No"/>
    <s v="No"/>
    <m/>
    <n v="4"/>
    <n v="4"/>
    <s v="4, satisfecho"/>
    <s v="Mejorado"/>
    <m/>
  </r>
  <r>
    <m/>
    <m/>
    <s v="Ciencias de la Salud"/>
    <d v="2020-05-19T12:56:00"/>
    <s v="Grado y doble grado"/>
    <x v="9"/>
    <s v="Frecuentemente (1 o 2 veces por semana)"/>
    <s v="Frecuentemente (1 o 2 veces por semana)"/>
    <s v="Solo haré uso de la biblioteca virtual y de sus recursos electrónicos"/>
    <x v="11"/>
    <s v="F. Enfermería, Fisioterapia y Podología"/>
    <s v="Biblioteca Maria Zambrano (Filología / Derecho)"/>
    <m/>
    <m/>
    <m/>
    <m/>
    <m/>
    <m/>
    <s v="No"/>
    <s v="Sí"/>
    <n v="1"/>
    <n v="1"/>
    <n v="4"/>
    <n v="4"/>
    <n v="4"/>
    <n v="2"/>
    <n v="4"/>
    <n v="1"/>
    <n v="1"/>
    <n v="1"/>
    <m/>
    <n v="2"/>
    <n v="1"/>
    <n v="2"/>
    <n v="1"/>
    <n v="1"/>
    <s v="No"/>
    <n v="1"/>
    <n v="2"/>
    <s v="Youtube|Instagram"/>
    <m/>
    <m/>
    <m/>
    <m/>
    <m/>
    <m/>
    <m/>
    <s v="No"/>
    <s v="No"/>
    <m/>
    <n v="4"/>
    <n v="3"/>
    <s v="2, insatisfecho"/>
    <s v="Igual"/>
    <m/>
  </r>
  <r>
    <m/>
    <m/>
    <s v="Ciencias Sociales"/>
    <d v="2020-05-19T12:56:00"/>
    <s v="Grado y doble grado"/>
    <x v="13"/>
    <s v="Solo en época de exámenes"/>
    <s v="Solo en época de exámenes"/>
    <s v="Seguiré usando los servicios de la biblioteca con la misma frecuencia que expuse en la pregunta anterior"/>
    <x v="8"/>
    <s v="F. Ciencias de la Información"/>
    <s v="F. Derecho (Departamentos,Criminología)"/>
    <m/>
    <m/>
    <m/>
    <m/>
    <m/>
    <m/>
    <s v="No"/>
    <s v="No"/>
    <n v="1"/>
    <n v="1"/>
    <n v="3"/>
    <n v="3"/>
    <n v="4"/>
    <n v="2"/>
    <n v="4"/>
    <n v="2"/>
    <n v="2"/>
    <n v="3"/>
    <m/>
    <n v="3"/>
    <n v="3"/>
    <n v="3"/>
    <n v="2"/>
    <n v="3"/>
    <s v="No"/>
    <n v="2"/>
    <n v="4"/>
    <s v="Twitter|Facebook|Youtube|Instagram|LinkedIn"/>
    <m/>
    <m/>
    <m/>
    <m/>
    <m/>
    <m/>
    <m/>
    <s v="No"/>
    <s v="No"/>
    <m/>
    <n v="2"/>
    <n v="4"/>
    <s v="3, normal"/>
    <s v="Mejorado"/>
    <m/>
  </r>
  <r>
    <m/>
    <m/>
    <s v="Humanidades"/>
    <d v="2020-05-19T12:56:00"/>
    <s v="Grado y doble grado"/>
    <x v="2"/>
    <s v="Frecuentemente (1 o 2 veces por semana)"/>
    <s v="De vez en cuando (1 o 2 veces al mes)"/>
    <s v="Seguiré usando los servicios de la biblioteca con la misma frecuencia que expuse en la pregunta anterior"/>
    <x v="2"/>
    <m/>
    <m/>
    <m/>
    <m/>
    <m/>
    <m/>
    <m/>
    <m/>
    <s v="Sí"/>
    <s v="Sí"/>
    <n v="5"/>
    <n v="4"/>
    <n v="4"/>
    <n v="2"/>
    <n v="1"/>
    <n v="3"/>
    <n v="2"/>
    <n v="4"/>
    <n v="5"/>
    <n v="4"/>
    <m/>
    <n v="2"/>
    <n v="5"/>
    <n v="5"/>
    <n v="5"/>
    <n v="2"/>
    <s v="No"/>
    <n v="5"/>
    <n v="1"/>
    <s v="Twitter|Youtube|Instagram"/>
    <m/>
    <m/>
    <m/>
    <m/>
    <m/>
    <m/>
    <m/>
    <s v="No"/>
    <s v="No"/>
    <m/>
    <n v="5"/>
    <n v="4"/>
    <s v="4, satisfecho"/>
    <s v="Mejorado"/>
    <m/>
  </r>
  <r>
    <m/>
    <m/>
    <s v="Ciencias de la Salud"/>
    <d v="2020-05-19T12:56:00"/>
    <s v="Grado y doble grado"/>
    <x v="18"/>
    <s v="De vez en cuando (1 o 2 veces al mes)"/>
    <s v="De vez en cuando (1 o 2 veces al mes)"/>
    <s v="Seguiré usando los servicios de la biblioteca con la misma frecuencia que expuse en la pregunta anterior"/>
    <x v="18"/>
    <s v="F. Medicina"/>
    <m/>
    <m/>
    <m/>
    <m/>
    <m/>
    <m/>
    <m/>
    <s v="No"/>
    <s v="No"/>
    <n v="3"/>
    <n v="4"/>
    <n v="3"/>
    <n v="3"/>
    <n v="5"/>
    <n v="5"/>
    <n v="5"/>
    <n v="2"/>
    <n v="5"/>
    <n v="4"/>
    <m/>
    <n v="5"/>
    <n v="5"/>
    <n v="4"/>
    <n v="4"/>
    <n v="4"/>
    <s v="No"/>
    <n v="4"/>
    <n v="4"/>
    <s v="Facebook|Instagram"/>
    <m/>
    <m/>
    <m/>
    <m/>
    <m/>
    <m/>
    <m/>
    <s v="Sí"/>
    <s v="Sí"/>
    <s v="Muy útil"/>
    <n v="5"/>
    <n v="5"/>
    <s v="5, muy satisfecho"/>
    <s v="Mejorado"/>
    <m/>
  </r>
  <r>
    <m/>
    <m/>
    <s v="Humanidades"/>
    <d v="2020-05-19T12:56:00"/>
    <s v="Grado y doble grado"/>
    <x v="2"/>
    <s v="De vez en cuando (1 o 2 veces al mes)"/>
    <s v="Solo en época de exámenes"/>
    <s v="Seguiré usando los servicios de la biblioteca con la misma frecuencia que expuse en la pregunta anterior"/>
    <x v="2"/>
    <m/>
    <m/>
    <s v="Biblioteca Universidad CES Don Bosco"/>
    <m/>
    <m/>
    <m/>
    <m/>
    <m/>
    <s v="No"/>
    <s v="Sí"/>
    <n v="4"/>
    <n v="3"/>
    <n v="4"/>
    <n v="4"/>
    <n v="5"/>
    <n v="3"/>
    <n v="5"/>
    <n v="1"/>
    <n v="4"/>
    <n v="3"/>
    <m/>
    <n v="4"/>
    <n v="4"/>
    <n v="4"/>
    <n v="4"/>
    <n v="5"/>
    <s v="Sí"/>
    <n v="5"/>
    <n v="3"/>
    <s v="Facebook|Youtube|Instagram|LinkedIn"/>
    <m/>
    <m/>
    <m/>
    <m/>
    <m/>
    <m/>
    <m/>
    <s v="No"/>
    <s v="No"/>
    <m/>
    <n v="5"/>
    <n v="5"/>
    <s v="5, muy satisfecho"/>
    <s v="Mejorado mucho"/>
    <m/>
  </r>
  <r>
    <m/>
    <m/>
    <s v="Ciencias de la Salud"/>
    <d v="2020-05-19T12:56:00"/>
    <s v="Grado y doble grado"/>
    <x v="23"/>
    <s v="De vez en cuando (1 o 2 veces al mes)"/>
    <s v="De vez en cuando (1 o 2 veces al mes)"/>
    <s v="Seguiré usando los servicios de la biblioteca con la misma frecuencia que expuse en la pregunta anterior"/>
    <x v="8"/>
    <s v="F. Veterinaria"/>
    <s v="F. Farmacia"/>
    <m/>
    <m/>
    <m/>
    <m/>
    <m/>
    <m/>
    <s v="No"/>
    <s v="No"/>
    <n v="5"/>
    <n v="5"/>
    <n v="1"/>
    <n v="1"/>
    <n v="4"/>
    <n v="2"/>
    <n v="3"/>
    <n v="1"/>
    <n v="4"/>
    <n v="4"/>
    <m/>
    <n v="4"/>
    <n v="5"/>
    <n v="4"/>
    <n v="4"/>
    <n v="4"/>
    <s v="No"/>
    <n v="4"/>
    <n v="4"/>
    <s v="Youtube|Instagram"/>
    <m/>
    <m/>
    <m/>
    <m/>
    <m/>
    <m/>
    <m/>
    <s v="Sí"/>
    <s v="Sí"/>
    <s v="Útil"/>
    <n v="4"/>
    <n v="5"/>
    <s v="4, satisfecho"/>
    <s v="Mejorado"/>
    <m/>
  </r>
  <r>
    <m/>
    <m/>
    <s v="Ciencias Sociales"/>
    <d v="2020-05-19T12:56:00"/>
    <s v="Grado y doble grado"/>
    <x v="24"/>
    <s v="Frecuentemente (1 o 2 veces por semana)"/>
    <s v="De vez en cuando (1 o 2 veces al mes)"/>
    <s v="Seguiré usando los servicios de la biblioteca con la misma frecuencia que expuse en la pregunta anterior"/>
    <x v="25"/>
    <s v="F. Ciencias Políticas y Sociología"/>
    <s v="F. Psicología"/>
    <s v="Bibliotecas municipales cercanas a mí residencia"/>
    <m/>
    <m/>
    <m/>
    <m/>
    <m/>
    <s v="Sí"/>
    <s v="Sí"/>
    <n v="4"/>
    <n v="1"/>
    <n v="3"/>
    <n v="1"/>
    <n v="5"/>
    <n v="5"/>
    <n v="5"/>
    <n v="1"/>
    <n v="2"/>
    <n v="4"/>
    <m/>
    <n v="3"/>
    <n v="4"/>
    <n v="2"/>
    <n v="3"/>
    <n v="5"/>
    <s v="No"/>
    <n v="3"/>
    <n v="1"/>
    <s v="Youtube|Instagram"/>
    <m/>
    <m/>
    <m/>
    <m/>
    <m/>
    <m/>
    <m/>
    <s v="No"/>
    <s v="No"/>
    <m/>
    <n v="5"/>
    <n v="5"/>
    <s v="5, muy satisfecho"/>
    <s v="Igual"/>
    <s v="Sería muy necesario tener más de una sala de trabajo grupal en la biblioteca de trabajo social ya que somos muchos estudiantes y hacemos mucho uso de ella al tener muchos trabajos grupales. Siempre suele estar ocupada"/>
  </r>
  <r>
    <m/>
    <m/>
    <s v="Ciencias de la Salud"/>
    <d v="2020-05-19T12:56:00"/>
    <s v="Grado y doble grado"/>
    <x v="4"/>
    <s v="Muy frecuentemente (3 o más veces por semana)"/>
    <s v="De vez en cuando (1 o 2 veces al mes)"/>
    <s v="Solo haré uso de la biblioteca virtual y de sus recursos electrónicos"/>
    <x v="4"/>
    <s v="Biblioteca Maria Zambrano (Filología / Derecho)"/>
    <m/>
    <m/>
    <m/>
    <m/>
    <m/>
    <m/>
    <m/>
    <s v="No"/>
    <s v="No"/>
    <n v="2"/>
    <n v="1"/>
    <n v="2"/>
    <n v="3"/>
    <n v="4"/>
    <n v="4"/>
    <n v="5"/>
    <n v="1"/>
    <n v="3"/>
    <n v="5"/>
    <m/>
    <n v="3"/>
    <n v="3"/>
    <n v="3"/>
    <n v="3"/>
    <n v="2"/>
    <s v="No"/>
    <n v="3"/>
    <n v="3"/>
    <s v="Facebook|Instagram"/>
    <m/>
    <m/>
    <m/>
    <m/>
    <m/>
    <m/>
    <m/>
    <s v="No"/>
    <s v="No"/>
    <m/>
    <n v="4"/>
    <n v="4"/>
    <s v="4, satisfecho"/>
    <s v="Mejorado"/>
    <m/>
  </r>
  <r>
    <m/>
    <m/>
    <s v="Ciencias Sociales"/>
    <d v="2020-05-19T12:56:00"/>
    <s v="Grado y doble grado"/>
    <x v="10"/>
    <s v="De vez en cuando (1 o 2 veces al mes)"/>
    <s v="Muy frecuentemente (3 o más veces por semana)"/>
    <s v="Seguiré usando los servicios de la biblioteca con la misma frecuencia que expuse en la pregunta anterior"/>
    <x v="8"/>
    <s v="Biblioteca Maria Zambrano (Filología / Derecho)"/>
    <s v="Biblioteca Maria Zambrano (Filología / Derecho)"/>
    <m/>
    <m/>
    <m/>
    <m/>
    <m/>
    <m/>
    <s v="Sí"/>
    <s v="Sí"/>
    <n v="4"/>
    <n v="4"/>
    <n v="5"/>
    <n v="3"/>
    <n v="4"/>
    <n v="4"/>
    <n v="3"/>
    <n v="3"/>
    <n v="3"/>
    <n v="4"/>
    <m/>
    <n v="5"/>
    <n v="4"/>
    <n v="4"/>
    <n v="4"/>
    <n v="4"/>
    <s v="Sí"/>
    <n v="4"/>
    <n v="4"/>
    <s v="Twitter|Facebook|Youtube|Instagram"/>
    <m/>
    <m/>
    <m/>
    <m/>
    <m/>
    <m/>
    <m/>
    <s v="Sí"/>
    <s v="No"/>
    <m/>
    <n v="4"/>
    <n v="4"/>
    <s v="4, satisfecho"/>
    <s v="Igual"/>
    <m/>
  </r>
  <r>
    <m/>
    <m/>
    <s v="Humanidades"/>
    <d v="2020-05-19T12:56:00"/>
    <s v="Grado y doble grado"/>
    <x v="7"/>
    <s v="Frecuentemente (1 o 2 veces por semana)"/>
    <s v="Frecuentemente (1 o 2 veces por semana)"/>
    <s v="Creo que voy a acudir con menos frecuencia a la biblioteca y usaré más la biblioteca virtual|Tengo que ir necesariamente para consultar los documentos que están ubicados en la biblioteca"/>
    <x v="7"/>
    <s v="F. Geografía e Historia"/>
    <s v="Biblioteca Maria Zambrano (Filología / Derecho)"/>
    <m/>
    <m/>
    <m/>
    <m/>
    <m/>
    <m/>
    <s v="Sí"/>
    <s v="Sí"/>
    <n v="4"/>
    <n v="3"/>
    <n v="4"/>
    <n v="4"/>
    <n v="4"/>
    <n v="5"/>
    <n v="3"/>
    <m/>
    <n v="3"/>
    <n v="4"/>
    <m/>
    <n v="4"/>
    <n v="5"/>
    <n v="4"/>
    <n v="3"/>
    <n v="4"/>
    <s v="No"/>
    <n v="4"/>
    <n v="3"/>
    <s v="Instagram|No uso ninguna red social"/>
    <m/>
    <m/>
    <m/>
    <m/>
    <m/>
    <m/>
    <m/>
    <s v="Sí"/>
    <s v="No"/>
    <m/>
    <n v="5"/>
    <n v="5"/>
    <s v="5, muy satisfecho"/>
    <s v="Mejorado"/>
    <m/>
  </r>
  <r>
    <m/>
    <m/>
    <s v="Ciencias de la Salud"/>
    <d v="2020-05-19T12:56:00"/>
    <s v="Grado y doble grado"/>
    <x v="1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15"/>
    <s v="F. Trabajo Social"/>
    <m/>
    <m/>
    <m/>
    <m/>
    <m/>
    <m/>
    <m/>
    <s v="Sí"/>
    <s v="Sí"/>
    <n v="4"/>
    <n v="2"/>
    <n v="2"/>
    <n v="5"/>
    <n v="3"/>
    <n v="4"/>
    <n v="5"/>
    <n v="2"/>
    <n v="3"/>
    <n v="3"/>
    <m/>
    <n v="3"/>
    <n v="3"/>
    <n v="2"/>
    <n v="4"/>
    <n v="2"/>
    <s v="No"/>
    <n v="3"/>
    <n v="4"/>
    <s v="Twitter|Facebook|Instagram"/>
    <m/>
    <m/>
    <m/>
    <m/>
    <m/>
    <m/>
    <m/>
    <s v="Sí"/>
    <s v="No"/>
    <m/>
    <n v="4"/>
    <n v="4"/>
    <s v="4, satisfecho"/>
    <s v="Igual"/>
    <s v="Creo que deberían de facilitar de alguna forma que los libros y el material que aportan los docentes este en formato digital, ya que seria mucho más fácil el estudio."/>
  </r>
  <r>
    <m/>
    <m/>
    <s v="Ciencias Experimentales"/>
    <d v="2020-05-19T12:56:00"/>
    <s v="Grado y doble grado"/>
    <x v="19"/>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x v="19"/>
    <s v="F. Óptica y Optometría"/>
    <s v="F. Ciencias Matemáticas"/>
    <m/>
    <m/>
    <m/>
    <m/>
    <m/>
    <m/>
    <s v="Sí"/>
    <s v="Sí"/>
    <n v="4"/>
    <n v="2"/>
    <n v="3"/>
    <n v="1"/>
    <n v="4"/>
    <n v="3"/>
    <n v="4"/>
    <n v="2"/>
    <n v="2"/>
    <n v="4"/>
    <m/>
    <n v="1"/>
    <n v="3"/>
    <n v="4"/>
    <n v="3"/>
    <n v="4"/>
    <s v="Sí"/>
    <n v="2"/>
    <n v="2"/>
    <s v="Twitter|Youtube"/>
    <m/>
    <m/>
    <m/>
    <m/>
    <m/>
    <m/>
    <m/>
    <s v="Sí"/>
    <s v="Sí"/>
    <s v="Útil"/>
    <n v="4"/>
    <n v="5"/>
    <s v="4, satisfecho"/>
    <s v="Igual"/>
    <m/>
  </r>
  <r>
    <m/>
    <m/>
    <s v="Ciencias de la Salud"/>
    <d v="2020-05-19T12:56:00"/>
    <s v="Grado y doble grado"/>
    <x v="4"/>
    <s v="Frecuentemente (1 o 2 veces por semana)"/>
    <s v="Frecuentemente (1 o 2 veces por semana)"/>
    <s v="Creo que voy a acudir con menos frecuencia a la biblioteca y usaré más la biblioteca virtual"/>
    <x v="4"/>
    <m/>
    <m/>
    <m/>
    <m/>
    <m/>
    <m/>
    <m/>
    <m/>
    <s v="No"/>
    <s v="No"/>
    <n v="1"/>
    <n v="4"/>
    <n v="5"/>
    <n v="3"/>
    <n v="4"/>
    <n v="1"/>
    <n v="4"/>
    <n v="1"/>
    <n v="3"/>
    <n v="3"/>
    <m/>
    <n v="4"/>
    <n v="3"/>
    <n v="5"/>
    <n v="3"/>
    <n v="2"/>
    <s v="No"/>
    <n v="4"/>
    <n v="2"/>
    <s v="Twitter|Instagram"/>
    <m/>
    <m/>
    <m/>
    <m/>
    <m/>
    <m/>
    <m/>
    <s v="No"/>
    <s v="Sí"/>
    <s v="Útil"/>
    <n v="4"/>
    <n v="4"/>
    <s v="4, satisfecho"/>
    <s v="Mejorado"/>
    <m/>
  </r>
  <r>
    <m/>
    <m/>
    <s v="Ciencias Sociales"/>
    <d v="2020-05-19T12:56:00"/>
    <s v="Máster"/>
    <x v="10"/>
    <s v="Frecuentemente (1 o 2 veces por semana)"/>
    <s v="Frecuentemente (1 o 2 veces por semana)"/>
    <s v="Tengo que ir necesariamente para consultar los documentos que están ubicados en la biblioteca"/>
    <x v="8"/>
    <s v="F. Ciencias Políticas y Sociología"/>
    <s v="F. Derecho (Departamentos,Criminología)"/>
    <m/>
    <m/>
    <m/>
    <m/>
    <m/>
    <m/>
    <s v="Sí"/>
    <s v="Sí"/>
    <n v="4"/>
    <n v="3"/>
    <n v="3"/>
    <n v="4"/>
    <n v="3"/>
    <n v="3"/>
    <n v="3"/>
    <n v="3"/>
    <n v="3"/>
    <n v="3"/>
    <m/>
    <n v="3"/>
    <n v="3"/>
    <n v="3"/>
    <n v="3"/>
    <n v="3"/>
    <s v="Sí"/>
    <n v="3"/>
    <n v="3"/>
    <s v="Twitter|Facebook|Youtube|Instagram|LinkedIn"/>
    <m/>
    <m/>
    <m/>
    <m/>
    <m/>
    <m/>
    <m/>
    <s v="Sí"/>
    <s v="No"/>
    <m/>
    <n v="2"/>
    <n v="4"/>
    <s v="3, normal"/>
    <s v="Igual"/>
    <m/>
  </r>
  <r>
    <m/>
    <m/>
    <s v="Ciencias Experimentales"/>
    <d v="2020-05-19T12:56:00"/>
    <s v="Grado y doble grado"/>
    <x v="2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26"/>
    <s v="Biblioteca Maria Zambrano (Filología / Derecho)"/>
    <s v="F. Ciencias Matemáticas"/>
    <s v="Biblioteca Pública Municipal José Hierro"/>
    <m/>
    <m/>
    <m/>
    <m/>
    <m/>
    <s v="Sí"/>
    <s v="Sí"/>
    <n v="3"/>
    <n v="1"/>
    <n v="2"/>
    <n v="3"/>
    <n v="3"/>
    <n v="5"/>
    <n v="5"/>
    <n v="3"/>
    <n v="4"/>
    <n v="4"/>
    <m/>
    <n v="3"/>
    <n v="4"/>
    <n v="4"/>
    <n v="3"/>
    <n v="5"/>
    <s v="No"/>
    <n v="3"/>
    <n v="3"/>
    <s v="Twitter|Youtube|Instagram"/>
    <m/>
    <m/>
    <m/>
    <m/>
    <m/>
    <m/>
    <m/>
    <s v="No"/>
    <s v="No"/>
    <m/>
    <n v="5"/>
    <n v="5"/>
    <s v="4, satisfecho"/>
    <s v="Igual"/>
    <s v="Una de las cosas que, en mi opinión, veo prescindibles es que cada vez que se saque algún libro de la biblioteca se tenga la opción de pedir un ticket. Lo veo prescindible ya que toda la información que te dan en él se te envía al correo de la Complutense y aparece en tu cuenta de la biblioteca, además de ser un gasto tanto económico como ecológico."/>
  </r>
  <r>
    <m/>
    <m/>
    <s v="Ciencias de la Salud"/>
    <d v="2020-05-19T12:56:00"/>
    <s v="Grado y doble grado"/>
    <x v="4"/>
    <s v="De vez en cuando (1 o 2 veces al mes)"/>
    <s v="De vez en cuando (1 o 2 veces al mes)"/>
    <s v="Seguiré usando los servicios de la biblioteca con la misma frecuencia que expuse en la pregunta anterior"/>
    <x v="4"/>
    <s v="F. Ciencias de la Información"/>
    <s v="F. Filosofía"/>
    <m/>
    <m/>
    <m/>
    <m/>
    <m/>
    <m/>
    <s v="No"/>
    <s v="Sí"/>
    <n v="2"/>
    <n v="5"/>
    <n v="3"/>
    <n v="3"/>
    <n v="5"/>
    <n v="2"/>
    <n v="5"/>
    <n v="1"/>
    <n v="4"/>
    <n v="5"/>
    <m/>
    <n v="3"/>
    <n v="3"/>
    <n v="3"/>
    <n v="2"/>
    <n v="4"/>
    <s v="No"/>
    <n v="4"/>
    <n v="1"/>
    <s v="Facebook"/>
    <m/>
    <m/>
    <m/>
    <m/>
    <m/>
    <m/>
    <m/>
    <s v="No"/>
    <s v="No"/>
    <m/>
    <n v="3"/>
    <n v="2"/>
    <s v="4, satisfecho"/>
    <s v="Mejorado"/>
    <s v="Mantener la facilidad de acceso a artículos de revistas médicas de referencia, como se ha hecho durante la cuarentena"/>
  </r>
  <r>
    <m/>
    <m/>
    <s v=""/>
    <d v="2020-05-19T12:56:00"/>
    <s v="Grado y doble grado"/>
    <x v="28"/>
    <s v="Frecuentemente (1 o 2 veces por semana)"/>
    <s v="De vez en cuando (1 o 2 veces al mes)"/>
    <s v="Seguiré usando los servicios de la biblioteca con la misma frecuencia que expuse en la pregunta anterior"/>
    <x v="8"/>
    <s v="Biblioteca Maria Zambrano (Filología / Derecho)"/>
    <s v="Biblioteca Maria Zambrano (Filología / Derecho)"/>
    <m/>
    <m/>
    <m/>
    <m/>
    <m/>
    <m/>
    <s v="No"/>
    <s v="Sí"/>
    <n v="1"/>
    <n v="1"/>
    <n v="4"/>
    <n v="1"/>
    <n v="4"/>
    <n v="4"/>
    <n v="3"/>
    <n v="1"/>
    <n v="4"/>
    <n v="4"/>
    <m/>
    <n v="4"/>
    <n v="4"/>
    <n v="4"/>
    <n v="4"/>
    <n v="4"/>
    <s v="Sí"/>
    <n v="4"/>
    <n v="4"/>
    <s v="Twitter|Youtube|Instagram"/>
    <m/>
    <m/>
    <m/>
    <m/>
    <m/>
    <m/>
    <m/>
    <s v="No"/>
    <s v="No"/>
    <m/>
    <n v="4"/>
    <n v="4"/>
    <s v="4, satisfecho"/>
    <s v="Mejorado mucho"/>
    <m/>
  </r>
  <r>
    <m/>
    <m/>
    <s v="Ciencias Sociales"/>
    <d v="2020-05-19T12:56:00"/>
    <s v="Grado y doble grado"/>
    <x v="1"/>
    <s v="Frecuentemente (1 o 2 veces por semana)"/>
    <s v="Nunca"/>
    <s v="Seguiré usando los servicios de la biblioteca con la misma frecuencia que expuse en la pregunta anterior"/>
    <x v="9"/>
    <s v="F. Geografía e Historia"/>
    <s v="F. Ciencias Económicas y Empresariales"/>
    <s v="la biblioteca de mi pueblo"/>
    <m/>
    <m/>
    <m/>
    <m/>
    <m/>
    <s v="Sí"/>
    <s v="Sí"/>
    <n v="5"/>
    <n v="5"/>
    <n v="2"/>
    <n v="1"/>
    <n v="5"/>
    <n v="3"/>
    <n v="5"/>
    <n v="5"/>
    <n v="4"/>
    <n v="3"/>
    <m/>
    <n v="4"/>
    <n v="4"/>
    <n v="3"/>
    <n v="1"/>
    <n v="3"/>
    <s v="No"/>
    <n v="3"/>
    <n v="3"/>
    <s v="Twitter|Facebook|Instagram"/>
    <m/>
    <m/>
    <m/>
    <m/>
    <m/>
    <m/>
    <m/>
    <s v="Sí"/>
    <s v="Sí"/>
    <s v="Normal"/>
    <n v="5"/>
    <n v="5"/>
    <s v="4, satisfecho"/>
    <s v="Mejorado"/>
    <m/>
  </r>
  <r>
    <m/>
    <m/>
    <s v="Ciencias de la Salud"/>
    <d v="2020-05-19T12:56:00"/>
    <s v="Grado y doble grado"/>
    <x v="15"/>
    <s v="Solo en época de exámenes"/>
    <s v="De vez en cuando (1 o 2 veces al mes)"/>
    <s v="Seguiré usando los servicios de la biblioteca con la misma frecuencia que expuse en la pregunta anterior"/>
    <x v="8"/>
    <s v="F. Enfermería, Fisioterapia y Podología"/>
    <s v="F. Medicina"/>
    <m/>
    <m/>
    <m/>
    <m/>
    <m/>
    <m/>
    <s v="No"/>
    <s v="Sí"/>
    <n v="3"/>
    <n v="3"/>
    <n v="3"/>
    <n v="4"/>
    <n v="3"/>
    <n v="4"/>
    <n v="5"/>
    <n v="2"/>
    <n v="3"/>
    <n v="5"/>
    <m/>
    <n v="5"/>
    <n v="5"/>
    <n v="5"/>
    <n v="4"/>
    <n v="5"/>
    <s v="No"/>
    <n v="4"/>
    <n v="2"/>
    <s v="Twitter|Instagram"/>
    <m/>
    <m/>
    <m/>
    <m/>
    <m/>
    <m/>
    <m/>
    <s v="Sí"/>
    <s v="No"/>
    <m/>
    <n v="5"/>
    <n v="5"/>
    <s v="5, muy satisfecho"/>
    <s v="Mejorado mucho"/>
    <m/>
  </r>
  <r>
    <m/>
    <m/>
    <s v="Humanidades"/>
    <d v="2020-05-19T12:55:00"/>
    <s v="Grado y doble grado"/>
    <x v="7"/>
    <s v="Muy frecuentemente (3 o más veces por semana)"/>
    <s v="Muy frecuentemente (3 o más veces por semana)"/>
    <s v="Seguiré usando los servicios de la biblioteca con la misma frecuencia que expuse en la pregunta anterior"/>
    <x v="14"/>
    <s v="Biblioteca Maria Zambrano (Filología / Derecho)"/>
    <s v="F. Filología (Clásicas o General)"/>
    <s v="Facultad de Filosofía"/>
    <m/>
    <m/>
    <m/>
    <m/>
    <m/>
    <s v="Sí"/>
    <s v="Sí"/>
    <n v="5"/>
    <n v="5"/>
    <n v="4"/>
    <n v="2"/>
    <n v="5"/>
    <n v="5"/>
    <n v="5"/>
    <n v="3"/>
    <n v="5"/>
    <n v="5"/>
    <m/>
    <n v="5"/>
    <n v="5"/>
    <n v="3"/>
    <n v="1"/>
    <n v="5"/>
    <s v="No"/>
    <n v="5"/>
    <n v="3"/>
    <s v="Youtube"/>
    <m/>
    <m/>
    <m/>
    <m/>
    <m/>
    <m/>
    <m/>
    <s v="No"/>
    <s v="No"/>
    <m/>
    <n v="5"/>
    <n v="5"/>
    <s v="5, muy satisfecho"/>
    <s v="Mejorado mucho"/>
    <m/>
  </r>
  <r>
    <m/>
    <m/>
    <s v="Ciencias de la Salud"/>
    <d v="2020-05-19T12:55:00"/>
    <s v="Grado y doble grado"/>
    <x v="15"/>
    <s v="De vez en cuando (1 o 2 veces al mes)"/>
    <s v="De vez en cuando (1 o 2 veces al mes)"/>
    <s v="Seguiré usando los servicios de la biblioteca con la misma frecuencia que expuse en la pregunta anterior"/>
    <x v="5"/>
    <s v="Biblioteca Maria Zambrano (Filología / Derecho)"/>
    <s v="F. Medicina"/>
    <m/>
    <m/>
    <m/>
    <m/>
    <m/>
    <m/>
    <s v="No"/>
    <s v="No"/>
    <n v="2"/>
    <n v="1"/>
    <n v="1"/>
    <n v="3"/>
    <n v="5"/>
    <n v="4"/>
    <n v="5"/>
    <n v="3"/>
    <n v="3"/>
    <n v="3"/>
    <m/>
    <n v="3"/>
    <n v="3"/>
    <n v="3"/>
    <n v="3"/>
    <n v="3"/>
    <s v="No"/>
    <n v="3"/>
    <n v="3"/>
    <s v="Twitter|Instagram"/>
    <m/>
    <m/>
    <m/>
    <m/>
    <m/>
    <m/>
    <m/>
    <s v="No"/>
    <s v="No"/>
    <m/>
    <n v="4"/>
    <n v="5"/>
    <s v="4, satisfecho"/>
    <s v="Mejorado"/>
    <m/>
  </r>
  <r>
    <m/>
    <m/>
    <s v="Ciencias de la Salud"/>
    <d v="2020-05-19T12:55:00"/>
    <s v="Otros (Universidad para mayores, títulos propios, curso de idiomas, etc)"/>
    <x v="12"/>
    <s v="Frecuentemente (1 o 2 veces por semana)"/>
    <s v="De vez en cuando (1 o 2 veces al mes)"/>
    <s v="Seguiré usando los servicios de la biblioteca con la misma frecuencia que expuse en la pregunta anterior"/>
    <x v="15"/>
    <m/>
    <m/>
    <m/>
    <m/>
    <m/>
    <m/>
    <m/>
    <m/>
    <s v="Sí"/>
    <s v="Sí"/>
    <n v="4"/>
    <n v="2"/>
    <n v="3"/>
    <n v="4"/>
    <n v="5"/>
    <n v="3"/>
    <n v="5"/>
    <n v="2"/>
    <n v="5"/>
    <n v="5"/>
    <m/>
    <n v="5"/>
    <n v="5"/>
    <n v="5"/>
    <n v="3"/>
    <n v="5"/>
    <s v="No"/>
    <n v="5"/>
    <n v="4"/>
    <s v="Facebook"/>
    <m/>
    <m/>
    <m/>
    <m/>
    <m/>
    <m/>
    <m/>
    <s v="No"/>
    <s v="No"/>
    <m/>
    <n v="5"/>
    <n v="5"/>
    <s v="5, muy satisfecho"/>
    <s v="Mejorado"/>
    <s v="Posibilidad de disponer de un buzón o contenedor de devolución de libros (similar al de la UAM)"/>
  </r>
  <r>
    <m/>
    <m/>
    <s v="Humanidades"/>
    <d v="2020-05-19T12:55:00"/>
    <s v="Grado y doble grado"/>
    <x v="3"/>
    <s v="De vez en cuando (1 o 2 veces al mes)"/>
    <s v="Solo en época de exámenes"/>
    <s v="Tengo que ir necesariamente para consultar los documentos que están ubicados en la biblioteca"/>
    <x v="3"/>
    <s v="Biblioteca Maria Zambrano (Filología / Derecho)"/>
    <m/>
    <m/>
    <m/>
    <m/>
    <m/>
    <m/>
    <m/>
    <s v="No"/>
    <s v="Sí"/>
    <n v="1"/>
    <n v="1"/>
    <n v="1"/>
    <n v="3"/>
    <n v="4"/>
    <n v="5"/>
    <n v="4"/>
    <n v="1"/>
    <n v="4"/>
    <n v="5"/>
    <m/>
    <n v="2"/>
    <n v="3"/>
    <n v="4"/>
    <n v="1"/>
    <n v="1"/>
    <s v="No"/>
    <n v="3"/>
    <n v="4"/>
    <s v="Twitter|Youtube|Instagram"/>
    <m/>
    <m/>
    <m/>
    <m/>
    <m/>
    <m/>
    <m/>
    <s v="No"/>
    <s v="No"/>
    <m/>
    <n v="3"/>
    <n v="4"/>
    <s v="3, normal"/>
    <s v="Empeorado"/>
    <m/>
  </r>
  <r>
    <m/>
    <m/>
    <s v="Ciencias de la Salud"/>
    <d v="2020-05-19T12:55:00"/>
    <s v="Grado y doble grado"/>
    <x v="9"/>
    <s v="Nunca"/>
    <s v="Nunca"/>
    <s v="Seguiré usando los servicios de la biblioteca con la misma frecuencia que expuse en la pregunta anterior"/>
    <x v="24"/>
    <m/>
    <m/>
    <m/>
    <m/>
    <m/>
    <m/>
    <m/>
    <m/>
    <s v="No"/>
    <s v="Sí"/>
    <n v="1"/>
    <n v="1"/>
    <n v="1"/>
    <n v="1"/>
    <n v="3"/>
    <n v="5"/>
    <n v="4"/>
    <n v="4"/>
    <n v="2"/>
    <n v="2"/>
    <m/>
    <n v="3"/>
    <n v="2"/>
    <n v="2"/>
    <n v="1"/>
    <n v="3"/>
    <s v="No"/>
    <n v="3"/>
    <n v="1"/>
    <s v="Youtube|LinkedIn"/>
    <m/>
    <m/>
    <m/>
    <m/>
    <m/>
    <m/>
    <m/>
    <s v="No"/>
    <s v="No"/>
    <m/>
    <n v="3"/>
    <n v="4"/>
    <s v="3, normal"/>
    <s v="Igual"/>
    <m/>
  </r>
  <r>
    <m/>
    <m/>
    <s v="Ciencias de la Salud"/>
    <d v="2020-05-19T12:55:00"/>
    <m/>
    <x v="4"/>
    <s v="Frecuentemente (1 o 2 veces por semana)"/>
    <s v="De vez en cuando (1 o 2 veces al mes)"/>
    <s v="Creo que voy a acudir con menos frecuencia a la biblioteca y usaré más la biblioteca virtual"/>
    <x v="4"/>
    <m/>
    <m/>
    <m/>
    <m/>
    <m/>
    <m/>
    <m/>
    <m/>
    <s v="No"/>
    <s v="No"/>
    <n v="4"/>
    <n v="1"/>
    <n v="3"/>
    <n v="3"/>
    <n v="3"/>
    <n v="2"/>
    <n v="5"/>
    <n v="2"/>
    <n v="5"/>
    <n v="3"/>
    <m/>
    <n v="4"/>
    <n v="4"/>
    <n v="4"/>
    <n v="4"/>
    <n v="4"/>
    <s v="No"/>
    <n v="4"/>
    <n v="4"/>
    <s v="Twitter|Facebook|Youtube|Instagram|LinkedIn"/>
    <m/>
    <m/>
    <m/>
    <m/>
    <m/>
    <m/>
    <m/>
    <s v="No"/>
    <s v="No"/>
    <m/>
    <n v="4"/>
    <n v="4"/>
    <s v="5, muy satisfecho"/>
    <s v="Mejorado"/>
    <m/>
  </r>
  <r>
    <m/>
    <m/>
    <s v="Ciencias Sociales"/>
    <d v="2020-05-19T12:55:00"/>
    <s v="Grado y doble grado"/>
    <x v="13"/>
    <s v="De vez en cuando (1 o 2 veces al mes)"/>
    <s v="Frecuentemente (1 o 2 veces por semana)"/>
    <s v="Seguiré usando los servicios de la biblioteca con la misma frecuencia que expuse en la pregunta anterior"/>
    <x v="16"/>
    <s v="F. Ciencias de la Información"/>
    <s v="Biblioteca Maria Zambrano (Filología / Derecho)"/>
    <m/>
    <m/>
    <m/>
    <m/>
    <m/>
    <m/>
    <s v="No"/>
    <s v="Sí"/>
    <n v="3"/>
    <n v="1"/>
    <n v="4"/>
    <n v="3"/>
    <n v="5"/>
    <n v="5"/>
    <n v="5"/>
    <n v="2"/>
    <n v="2"/>
    <n v="3"/>
    <m/>
    <n v="5"/>
    <n v="5"/>
    <n v="5"/>
    <n v="3"/>
    <n v="4"/>
    <s v="No"/>
    <n v="5"/>
    <n v="3"/>
    <s v="Youtube|Instagram"/>
    <m/>
    <m/>
    <m/>
    <m/>
    <m/>
    <m/>
    <m/>
    <s v="No"/>
    <s v="No"/>
    <m/>
    <n v="3"/>
    <n v="4"/>
    <s v="4, satisfecho"/>
    <s v="Mejorado"/>
    <m/>
  </r>
  <r>
    <m/>
    <m/>
    <s v="Ciencias Experimentales"/>
    <d v="2020-05-19T12:55:00"/>
    <s v="Grado y doble grado"/>
    <x v="20"/>
    <s v="Frecuentemente (1 o 2 veces por semana)"/>
    <s v="De vez en cuando (1 o 2 veces al mes)"/>
    <s v="Seguiré usando los servicios de la biblioteca con la misma frecuencia que expuse en la pregunta anterior"/>
    <x v="20"/>
    <s v="F. Ciencias Geológicas"/>
    <m/>
    <m/>
    <m/>
    <m/>
    <m/>
    <m/>
    <m/>
    <s v="Sí"/>
    <s v="Sí"/>
    <n v="4"/>
    <n v="1"/>
    <n v="1"/>
    <n v="3"/>
    <n v="5"/>
    <n v="5"/>
    <n v="5"/>
    <n v="1"/>
    <n v="3"/>
    <n v="5"/>
    <m/>
    <n v="3"/>
    <n v="3"/>
    <n v="2"/>
    <n v="3"/>
    <n v="3"/>
    <s v="No"/>
    <n v="3"/>
    <n v="2"/>
    <s v="Twitter|Youtube|Instagram"/>
    <m/>
    <m/>
    <m/>
    <m/>
    <m/>
    <m/>
    <m/>
    <s v="Sí"/>
    <s v="No"/>
    <m/>
    <n v="3"/>
    <n v="3"/>
    <s v="4, satisfecho"/>
    <s v="Igual"/>
    <m/>
  </r>
  <r>
    <m/>
    <m/>
    <s v="Ciencias de la Salud"/>
    <d v="2020-05-19T12:55:00"/>
    <s v="Grado y doble grado"/>
    <x v="4"/>
    <s v="Frecuentemente (1 o 2 veces por semana)"/>
    <s v="Frecuentemente (1 o 2 veces por semana)"/>
    <s v="Seguiré usando los servicios de la biblioteca con la misma frecuencia que expuse en la pregunta anterior"/>
    <x v="4"/>
    <m/>
    <m/>
    <s v="Fundación Montemadrid"/>
    <m/>
    <m/>
    <m/>
    <m/>
    <m/>
    <s v="No"/>
    <s v="Sí"/>
    <n v="4"/>
    <n v="2"/>
    <n v="4"/>
    <n v="4"/>
    <n v="4"/>
    <n v="4"/>
    <n v="3"/>
    <n v="2"/>
    <n v="3"/>
    <n v="3"/>
    <m/>
    <n v="2"/>
    <n v="3"/>
    <n v="2"/>
    <n v="3"/>
    <n v="4"/>
    <s v="No"/>
    <n v="2"/>
    <n v="3"/>
    <s v="Twitter|Youtube|Instagram"/>
    <m/>
    <m/>
    <m/>
    <m/>
    <m/>
    <m/>
    <m/>
    <s v="Sí"/>
    <s v="No"/>
    <m/>
    <n v="3"/>
    <n v="3"/>
    <s v="4, satisfecho"/>
    <s v="Mejorado"/>
    <m/>
  </r>
  <r>
    <m/>
    <m/>
    <s v="Ciencias Sociales"/>
    <d v="2020-05-19T12:55:00"/>
    <s v="Grado y doble grado"/>
    <x v="1"/>
    <s v="Frecuentemente (1 o 2 veces por semana)"/>
    <s v="De vez en cuando (1 o 2 veces al mes)"/>
    <s v="Seguiré usando los servicios de la biblioteca con la misma frecuencia que expuse en la pregunta anterior"/>
    <x v="9"/>
    <s v="Biblioteca Maria Zambrano (Filología / Derecho)"/>
    <m/>
    <m/>
    <m/>
    <m/>
    <m/>
    <m/>
    <m/>
    <s v="No"/>
    <s v="No"/>
    <n v="2"/>
    <n v="5"/>
    <n v="2"/>
    <n v="1"/>
    <n v="4"/>
    <n v="4"/>
    <n v="2"/>
    <n v="1"/>
    <n v="1"/>
    <n v="3"/>
    <m/>
    <n v="3"/>
    <n v="4"/>
    <n v="4"/>
    <n v="2"/>
    <n v="4"/>
    <s v="No"/>
    <n v="4"/>
    <m/>
    <s v="Twitter|Instagram"/>
    <m/>
    <m/>
    <m/>
    <m/>
    <m/>
    <m/>
    <m/>
    <s v="No"/>
    <s v="Sí"/>
    <s v="Normal"/>
    <n v="5"/>
    <n v="5"/>
    <s v="3, normal"/>
    <s v="Igual"/>
    <s v="El problema de las bibliotecas UCM no es concretamente con los recursos, sino con la infraestructura. Tener que estudiar con abrigo y guantes porque no ha calefacción no es tolerable (biblioteca ciencias políticas). Aunque ahora en periodo de exámenes se hayan abierto más bibliotecas a demás de la María Zambrano, el espacio sigue siendo limitado"/>
  </r>
  <r>
    <m/>
    <m/>
    <s v="Ciencias Experimentales"/>
    <d v="2020-05-19T12:55:00"/>
    <s v="Grado y doble grado"/>
    <x v="8"/>
    <s v="Frecuentemente (1 o 2 veces por semana)"/>
    <s v="Frecuentemente (1 o 2 veces por semana)"/>
    <s v="Creo que voy a acudir con menos frecuencia a la biblioteca y usaré más la biblioteca virtual"/>
    <x v="12"/>
    <s v="F. Ciencias Físicas"/>
    <m/>
    <m/>
    <m/>
    <m/>
    <m/>
    <m/>
    <m/>
    <s v="Sí"/>
    <s v="Sí"/>
    <n v="5"/>
    <n v="1"/>
    <n v="1"/>
    <n v="4"/>
    <n v="4"/>
    <n v="5"/>
    <n v="1"/>
    <n v="1"/>
    <n v="2"/>
    <n v="5"/>
    <m/>
    <n v="2"/>
    <n v="5"/>
    <n v="1"/>
    <n v="3"/>
    <n v="2"/>
    <s v="No"/>
    <n v="2"/>
    <n v="1"/>
    <s v="Twitter|Youtube|Instagram"/>
    <m/>
    <m/>
    <m/>
    <m/>
    <m/>
    <m/>
    <m/>
    <s v="No"/>
    <s v="No"/>
    <m/>
    <n v="5"/>
    <n v="5"/>
    <s v="3, normal"/>
    <s v="Mejorado"/>
    <s v="La página web de la biblioteca no es muy intuitiva en muchas ocasiones y cuesta llegar a cierta información sobre los libros."/>
  </r>
  <r>
    <m/>
    <m/>
    <s v="Humanidades"/>
    <d v="2020-05-19T12:55:00"/>
    <s v="Grado y doble grado"/>
    <x v="2"/>
    <s v="Frecuentemente (1 o 2 veces por semana)"/>
    <s v="De vez en cuando (1 o 2 veces al mes)"/>
    <s v="Tengo que ir necesariamente para consultar los documentos que están ubicados en la biblioteca"/>
    <x v="2"/>
    <m/>
    <m/>
    <m/>
    <m/>
    <m/>
    <m/>
    <m/>
    <m/>
    <s v="Sí"/>
    <s v="Sí"/>
    <n v="1"/>
    <n v="3"/>
    <n v="1"/>
    <n v="3"/>
    <n v="4"/>
    <n v="4"/>
    <n v="4"/>
    <n v="4"/>
    <n v="1"/>
    <n v="5"/>
    <m/>
    <n v="5"/>
    <n v="5"/>
    <n v="5"/>
    <n v="5"/>
    <n v="5"/>
    <s v="No"/>
    <n v="5"/>
    <n v="1"/>
    <s v="Youtube"/>
    <m/>
    <m/>
    <m/>
    <m/>
    <m/>
    <m/>
    <m/>
    <s v="Sí"/>
    <s v="No"/>
    <m/>
    <m/>
    <m/>
    <s v="5, muy satisfecho"/>
    <m/>
    <m/>
  </r>
  <r>
    <m/>
    <m/>
    <s v="Humanidades"/>
    <d v="2020-05-19T12:55:00"/>
    <s v="Grado y doble grado"/>
    <x v="2"/>
    <s v="Frecuentemente (1 o 2 veces por semana)"/>
    <s v="Solo en época de exámenes"/>
    <s v="Tengo que ir necesariamente para consultar los documentos que están ubicados en la biblioteca|Procuraré buscar la información que necesito fuera de la biblioteca"/>
    <x v="2"/>
    <m/>
    <m/>
    <s v="Biblioteca pablo neruda."/>
    <m/>
    <m/>
    <m/>
    <m/>
    <m/>
    <s v="No"/>
    <s v="Sí"/>
    <n v="4"/>
    <n v="1"/>
    <n v="1"/>
    <n v="2"/>
    <n v="4"/>
    <n v="3"/>
    <n v="3"/>
    <n v="1"/>
    <n v="4"/>
    <n v="4"/>
    <m/>
    <n v="2"/>
    <n v="3"/>
    <n v="2"/>
    <n v="2"/>
    <n v="2"/>
    <s v="No"/>
    <n v="3"/>
    <n v="1"/>
    <s v="Youtube|Instagram"/>
    <m/>
    <m/>
    <m/>
    <m/>
    <m/>
    <m/>
    <m/>
    <s v="No"/>
    <s v="No"/>
    <m/>
    <n v="4"/>
    <n v="3"/>
    <s v="4, satisfecho"/>
    <s v="Igual"/>
    <m/>
  </r>
  <r>
    <m/>
    <m/>
    <s v="Ciencias Sociales"/>
    <d v="2020-05-19T12:55:00"/>
    <s v="Grado y doble grado"/>
    <x v="10"/>
    <s v="Frecuentemente (1 o 2 veces por semana)"/>
    <s v="De vez en cuando (1 o 2 veces al mes)"/>
    <s v="Creo que voy a acudir con menos frecuencia a la biblioteca y usaré más la biblioteca virtual|Tengo que ir necesariamente para consultar los documentos que están ubicados en la biblioteca"/>
    <x v="8"/>
    <s v="F. Derecho (Departamentos,Criminología)"/>
    <m/>
    <m/>
    <m/>
    <m/>
    <m/>
    <m/>
    <m/>
    <s v="No"/>
    <s v="No"/>
    <n v="4"/>
    <n v="1"/>
    <n v="3"/>
    <n v="4"/>
    <n v="2"/>
    <n v="3"/>
    <n v="4"/>
    <n v="1"/>
    <n v="2"/>
    <n v="3"/>
    <m/>
    <n v="3"/>
    <n v="5"/>
    <n v="2"/>
    <n v="1"/>
    <n v="1"/>
    <s v="Sí"/>
    <n v="2"/>
    <n v="2"/>
    <s v="Twitter"/>
    <m/>
    <m/>
    <m/>
    <m/>
    <m/>
    <m/>
    <m/>
    <s v="No"/>
    <s v="No"/>
    <m/>
    <n v="5"/>
    <n v="5"/>
    <s v="3, normal"/>
    <s v="Igual"/>
    <s v="Mayor información acerca de cómo utilizar los recursos online y la adquisición de libros actualizados ya que algunos manuales de encuentran totalmente desfasados."/>
  </r>
  <r>
    <m/>
    <m/>
    <s v="Humanidades"/>
    <d v="2020-05-19T12:55:00"/>
    <s v="Doctorado"/>
    <x v="6"/>
    <s v="De vez en cuando (1 o 2 veces al mes)"/>
    <s v="De vez en cuando (1 o 2 veces al mes)"/>
    <s v="Seguiré usando los servicios de la biblioteca con la misma frecuencia que expuse en la pregunta anterior"/>
    <x v="8"/>
    <s v="F. Filología (Clásicas o General)"/>
    <m/>
    <m/>
    <m/>
    <m/>
    <m/>
    <m/>
    <m/>
    <s v="Sí"/>
    <s v="No"/>
    <n v="4"/>
    <n v="5"/>
    <n v="5"/>
    <n v="1"/>
    <n v="4"/>
    <n v="5"/>
    <n v="4"/>
    <n v="2"/>
    <n v="5"/>
    <n v="5"/>
    <m/>
    <n v="5"/>
    <n v="5"/>
    <n v="4"/>
    <n v="4"/>
    <n v="4"/>
    <s v="Sí"/>
    <n v="4"/>
    <n v="4"/>
    <s v="Instagram|LinkedIn"/>
    <m/>
    <m/>
    <m/>
    <m/>
    <m/>
    <m/>
    <m/>
    <s v="Sí"/>
    <s v="Sí"/>
    <s v="Muy útil"/>
    <n v="5"/>
    <n v="5"/>
    <s v="5, muy satisfecho"/>
    <s v="Mejorado mucho"/>
    <m/>
  </r>
  <r>
    <m/>
    <m/>
    <s v="Ciencias Sociales"/>
    <d v="2020-05-19T12:55:00"/>
    <s v="Grado y doble grado"/>
    <x v="13"/>
    <s v="De vez en cuando (1 o 2 veces al mes)"/>
    <s v="Solo en época de exámenes"/>
    <s v="Creo que voy a acudir con menos frecuencia a la biblioteca y usaré más la biblioteca virtual"/>
    <x v="16"/>
    <s v="Biblioteca Maria Zambrano (Filología / Derecho)"/>
    <m/>
    <s v="María Moliner"/>
    <m/>
    <m/>
    <m/>
    <m/>
    <m/>
    <s v="No"/>
    <s v="Sí"/>
    <n v="2"/>
    <n v="2"/>
    <n v="2"/>
    <n v="4"/>
    <n v="3"/>
    <n v="5"/>
    <n v="3"/>
    <n v="4"/>
    <n v="4"/>
    <n v="3"/>
    <m/>
    <n v="4"/>
    <n v="3"/>
    <n v="3"/>
    <n v="3"/>
    <n v="4"/>
    <s v="No"/>
    <n v="3"/>
    <n v="4"/>
    <s v="Instagram"/>
    <m/>
    <m/>
    <m/>
    <m/>
    <m/>
    <m/>
    <m/>
    <s v="No"/>
    <s v="No"/>
    <m/>
    <n v="5"/>
    <n v="5"/>
    <s v="3, normal"/>
    <s v="Mejorado"/>
    <m/>
  </r>
  <r>
    <m/>
    <m/>
    <s v="Ciencias Experimentales"/>
    <d v="2020-05-19T12:55:00"/>
    <s v="Grado y doble grado"/>
    <x v="16"/>
    <s v="Frecuentemente (1 o 2 veces por semana)"/>
    <s v="Solo en época de exámenes"/>
    <s v="Seguiré usando los servicios de la biblioteca con la misma frecuencia que expuse en la pregunta anterior"/>
    <x v="17"/>
    <s v="F. Ciencias Matemáticas"/>
    <s v="Biblioteca Maria Zambrano (Filología / Derecho)"/>
    <s v="Biblioteca Rafael Alberti,Jose Saramago,Jose Luis Sanpedro"/>
    <m/>
    <m/>
    <m/>
    <m/>
    <m/>
    <s v="No"/>
    <s v="Sí"/>
    <n v="3"/>
    <n v="1"/>
    <n v="3"/>
    <n v="1"/>
    <n v="5"/>
    <n v="5"/>
    <n v="5"/>
    <n v="1"/>
    <n v="2"/>
    <n v="4"/>
    <m/>
    <n v="4"/>
    <n v="4"/>
    <n v="3"/>
    <m/>
    <n v="4"/>
    <s v="No"/>
    <n v="3"/>
    <n v="3"/>
    <s v="Youtube|Instagram"/>
    <m/>
    <m/>
    <m/>
    <m/>
    <m/>
    <m/>
    <m/>
    <s v="No"/>
    <s v="No"/>
    <m/>
    <n v="5"/>
    <n v="5"/>
    <s v="4, satisfecho"/>
    <s v="Mejorado"/>
    <m/>
  </r>
  <r>
    <m/>
    <m/>
    <s v="Ciencias Sociales"/>
    <d v="2020-05-19T12:55:00"/>
    <s v="Grado y doble grado"/>
    <x v="11"/>
    <s v="Frecuentemente (1 o 2 veces por semana)"/>
    <s v="De vez en cuando (1 o 2 veces al mes)"/>
    <s v="Seguiré usando los servicios de la biblioteca con la misma frecuencia que expuse en la pregunta anterior"/>
    <x v="13"/>
    <s v="Biblioteca Maria Zambrano (Filología / Derecho)"/>
    <s v="F. Geografía e Historia"/>
    <m/>
    <m/>
    <m/>
    <m/>
    <m/>
    <m/>
    <s v="No"/>
    <s v="Sí"/>
    <n v="3"/>
    <n v="2"/>
    <n v="3"/>
    <n v="4"/>
    <n v="5"/>
    <n v="4"/>
    <n v="5"/>
    <n v="2"/>
    <n v="5"/>
    <n v="4"/>
    <m/>
    <n v="5"/>
    <n v="5"/>
    <n v="5"/>
    <n v="4"/>
    <n v="4"/>
    <s v="No"/>
    <n v="5"/>
    <n v="5"/>
    <s v="Twitter|Instagram"/>
    <m/>
    <m/>
    <m/>
    <m/>
    <m/>
    <m/>
    <m/>
    <s v="Sí"/>
    <s v="No"/>
    <m/>
    <n v="5"/>
    <n v="5"/>
    <s v="5, muy satisfecho"/>
    <s v="Mejorado"/>
    <m/>
  </r>
  <r>
    <m/>
    <m/>
    <s v="Ciencias Experimentales"/>
    <d v="2020-05-19T12:55:00"/>
    <s v="Grado y doble grado"/>
    <x v="16"/>
    <s v="Frecuentemente (1 o 2 veces por semana)"/>
    <s v="Nunca"/>
    <s v="Procuraré buscar la información que necesito fuera de la biblioteca"/>
    <x v="17"/>
    <m/>
    <m/>
    <m/>
    <m/>
    <m/>
    <m/>
    <m/>
    <m/>
    <s v="No"/>
    <s v="No"/>
    <n v="1"/>
    <n v="1"/>
    <n v="1"/>
    <n v="4"/>
    <n v="3"/>
    <n v="2"/>
    <n v="4"/>
    <n v="1"/>
    <n v="4"/>
    <n v="4"/>
    <m/>
    <n v="4"/>
    <n v="4"/>
    <n v="4"/>
    <n v="4"/>
    <n v="4"/>
    <s v="No"/>
    <n v="4"/>
    <n v="4"/>
    <s v="Twitter|Instagram"/>
    <m/>
    <m/>
    <m/>
    <m/>
    <m/>
    <m/>
    <m/>
    <s v="No"/>
    <s v="No"/>
    <m/>
    <n v="5"/>
    <n v="5"/>
    <s v="4, satisfecho"/>
    <s v="Mejorado"/>
    <m/>
  </r>
  <r>
    <m/>
    <m/>
    <s v="Ciencias Experimentales"/>
    <d v="2020-05-19T12:55:00"/>
    <s v="Grado y doble grado"/>
    <x v="16"/>
    <s v="Muy frecuentemente (3 o más veces por semana)"/>
    <s v="Nunca"/>
    <s v="Seguiré usando los servicios de la biblioteca con la misma frecuencia que expuse en la pregunta anterior"/>
    <x v="17"/>
    <s v="F. Ciencias Matemáticas"/>
    <s v="F. Ciencias Físicas"/>
    <m/>
    <m/>
    <m/>
    <m/>
    <m/>
    <m/>
    <s v="Sí"/>
    <s v="Sí"/>
    <n v="5"/>
    <n v="1"/>
    <n v="2"/>
    <n v="2"/>
    <n v="5"/>
    <n v="3"/>
    <n v="5"/>
    <n v="2"/>
    <n v="3"/>
    <n v="4"/>
    <m/>
    <n v="4"/>
    <n v="3"/>
    <n v="4"/>
    <n v="4"/>
    <n v="3"/>
    <s v="No"/>
    <n v="3"/>
    <n v="1"/>
    <s v="Facebook|Youtube|Instagram"/>
    <m/>
    <m/>
    <m/>
    <m/>
    <m/>
    <m/>
    <m/>
    <s v="No"/>
    <s v="No"/>
    <m/>
    <n v="5"/>
    <n v="4"/>
    <s v="5, muy satisfecho"/>
    <m/>
    <m/>
  </r>
  <r>
    <m/>
    <m/>
    <s v="Ciencias Experimentales"/>
    <d v="2020-05-19T12:55:00"/>
    <s v="Grado y doble grado"/>
    <x v="26"/>
    <s v="Frecuentemente (1 o 2 veces por semana)"/>
    <s v="Nunca"/>
    <s v="Seguiré usando los servicios de la biblioteca con la misma frecuencia que expuse en la pregunta anterior"/>
    <x v="12"/>
    <s v="F. Informática"/>
    <s v="F. Ciencias Físicas"/>
    <m/>
    <m/>
    <m/>
    <m/>
    <m/>
    <m/>
    <s v="Sí"/>
    <s v="Sí"/>
    <n v="3"/>
    <n v="1"/>
    <n v="1"/>
    <n v="3"/>
    <n v="5"/>
    <n v="5"/>
    <n v="5"/>
    <n v="1"/>
    <n v="3"/>
    <n v="5"/>
    <m/>
    <n v="3"/>
    <n v="4"/>
    <n v="3"/>
    <n v="3"/>
    <n v="4"/>
    <s v="No"/>
    <n v="4"/>
    <n v="3"/>
    <s v="Youtube|No uso ninguna red social"/>
    <m/>
    <m/>
    <m/>
    <m/>
    <m/>
    <m/>
    <m/>
    <s v="Sí"/>
    <s v="Sí"/>
    <s v="Normal"/>
    <n v="5"/>
    <n v="5"/>
    <s v="4, satisfecho"/>
    <s v="Igual"/>
    <m/>
  </r>
  <r>
    <m/>
    <m/>
    <s v="Ciencias de la Salud"/>
    <d v="2020-05-19T12:55:00"/>
    <s v="Grado y doble grado"/>
    <x v="4"/>
    <s v="Muy frecuentemente (3 o más veces por semana)"/>
    <s v="De vez en cuando (1 o 2 veces al mes)"/>
    <s v="Creo que voy a acudir con menos frecuencia a la biblioteca y usaré más la biblioteca virtual"/>
    <x v="8"/>
    <s v="F. Medicina"/>
    <s v="F. Odontología"/>
    <m/>
    <m/>
    <m/>
    <m/>
    <m/>
    <m/>
    <s v="No"/>
    <s v="No"/>
    <n v="1"/>
    <n v="3"/>
    <n v="5"/>
    <n v="3"/>
    <n v="5"/>
    <n v="4"/>
    <n v="5"/>
    <n v="2"/>
    <n v="1"/>
    <n v="4"/>
    <m/>
    <n v="4"/>
    <n v="3"/>
    <n v="4"/>
    <n v="3"/>
    <n v="4"/>
    <s v="No"/>
    <n v="4"/>
    <n v="2"/>
    <s v="Twitter|Youtube|Instagram"/>
    <m/>
    <m/>
    <m/>
    <m/>
    <m/>
    <m/>
    <m/>
    <s v="No"/>
    <s v="No"/>
    <m/>
    <n v="4"/>
    <n v="3"/>
    <s v="5, muy satisfecho"/>
    <s v="Igual"/>
    <m/>
  </r>
  <r>
    <m/>
    <m/>
    <s v="Ciencias Experimentales"/>
    <d v="2020-05-19T12:55:00"/>
    <s v="Grado y doble grado"/>
    <x v="20"/>
    <s v="Muy frecuentemente (3 o más veces por semana)"/>
    <s v="Nunca"/>
    <s v="Seguiré usando los servicios de la biblioteca con la misma frecuencia que expuse en la pregunta anterior"/>
    <x v="20"/>
    <s v="F. Ciencias Geológicas"/>
    <s v="Biblioteca Maria Zambrano (Filología / Derecho)"/>
    <m/>
    <m/>
    <m/>
    <m/>
    <m/>
    <m/>
    <s v="No"/>
    <s v="Sí"/>
    <n v="5"/>
    <n v="1"/>
    <n v="1"/>
    <n v="1"/>
    <m/>
    <n v="5"/>
    <n v="5"/>
    <n v="1"/>
    <n v="1"/>
    <n v="5"/>
    <m/>
    <n v="3"/>
    <n v="5"/>
    <n v="1"/>
    <n v="3"/>
    <n v="3"/>
    <s v="No"/>
    <n v="4"/>
    <n v="5"/>
    <s v="Twitter|Youtube|Instagram"/>
    <m/>
    <m/>
    <m/>
    <m/>
    <m/>
    <m/>
    <m/>
    <s v="No"/>
    <s v="No"/>
    <m/>
    <n v="4"/>
    <n v="4"/>
    <s v="3, normal"/>
    <s v="Igual"/>
    <m/>
  </r>
  <r>
    <m/>
    <m/>
    <s v="Ciencias Experimentales"/>
    <d v="2020-05-19T12:55:00"/>
    <s v="Grado y doble grado"/>
    <x v="16"/>
    <s v="Frecuentemente (1 o 2 veces por semana)"/>
    <s v="Frecuentemente (1 o 2 veces por semana)"/>
    <s v="Seguiré usando los servicios de la biblioteca con la misma frecuencia que expuse en la pregunta anterior"/>
    <x v="17"/>
    <s v="F. Ciencias Físicas"/>
    <s v="F. Ciencias Matemáticas"/>
    <m/>
    <m/>
    <m/>
    <m/>
    <m/>
    <m/>
    <s v="Sí"/>
    <s v="Sí"/>
    <n v="5"/>
    <n v="2"/>
    <n v="3"/>
    <n v="1"/>
    <n v="4"/>
    <n v="3"/>
    <n v="5"/>
    <n v="3"/>
    <n v="5"/>
    <n v="5"/>
    <m/>
    <n v="5"/>
    <n v="5"/>
    <n v="5"/>
    <n v="5"/>
    <n v="5"/>
    <s v="No"/>
    <n v="5"/>
    <n v="5"/>
    <s v="Youtube|Instagram"/>
    <m/>
    <m/>
    <m/>
    <m/>
    <m/>
    <m/>
    <m/>
    <s v="No"/>
    <s v="No"/>
    <m/>
    <n v="5"/>
    <n v="5"/>
    <s v="5, muy satisfecho"/>
    <s v="Mejorado"/>
    <m/>
  </r>
  <r>
    <m/>
    <m/>
    <s v="Ciencias Sociales"/>
    <d v="2020-05-19T12:55:00"/>
    <s v="Grado y doble grado"/>
    <x v="13"/>
    <s v="De vez en cuando (1 o 2 veces al mes)"/>
    <s v="Nunca"/>
    <s v="Tengo que ir necesariamente para consultar los documentos que están ubicados en la biblioteca"/>
    <x v="16"/>
    <m/>
    <m/>
    <m/>
    <m/>
    <m/>
    <m/>
    <m/>
    <m/>
    <s v="No"/>
    <s v="Sí"/>
    <n v="3"/>
    <n v="1"/>
    <n v="1"/>
    <n v="4"/>
    <n v="5"/>
    <n v="5"/>
    <n v="5"/>
    <n v="1"/>
    <n v="4"/>
    <n v="4"/>
    <m/>
    <n v="3"/>
    <n v="4"/>
    <n v="5"/>
    <n v="2"/>
    <n v="4"/>
    <s v="No"/>
    <n v="4"/>
    <n v="3"/>
    <s v="Twitter|Youtube|Instagram"/>
    <m/>
    <m/>
    <m/>
    <m/>
    <m/>
    <m/>
    <m/>
    <s v="No"/>
    <s v="No"/>
    <m/>
    <n v="4"/>
    <n v="3"/>
    <s v="4, satisfecho"/>
    <s v="Mejorado"/>
    <m/>
  </r>
  <r>
    <m/>
    <m/>
    <s v="Ciencias de la Salud"/>
    <d v="2020-05-19T12:55:00"/>
    <s v="Grado y doble grado"/>
    <x v="4"/>
    <s v="De vez en cuando (1 o 2 veces al mes)"/>
    <s v="De vez en cuando (1 o 2 veces al mes)"/>
    <s v="Seguiré usando los servicios de la biblioteca con la misma frecuencia que expuse en la pregunta anterior"/>
    <x v="4"/>
    <s v="F. Enfermería, Fisioterapia y Podología"/>
    <m/>
    <m/>
    <m/>
    <m/>
    <m/>
    <m/>
    <m/>
    <s v="No"/>
    <s v="Sí"/>
    <n v="2"/>
    <n v="3"/>
    <n v="3"/>
    <n v="2"/>
    <n v="4"/>
    <n v="3"/>
    <n v="5"/>
    <n v="1"/>
    <n v="5"/>
    <n v="5"/>
    <m/>
    <n v="5"/>
    <n v="5"/>
    <n v="5"/>
    <n v="5"/>
    <n v="5"/>
    <s v="No"/>
    <n v="5"/>
    <n v="3"/>
    <s v="Twitter|Youtube|Instagram"/>
    <m/>
    <m/>
    <m/>
    <m/>
    <m/>
    <m/>
    <m/>
    <s v="No"/>
    <s v="No"/>
    <m/>
    <n v="5"/>
    <n v="5"/>
    <s v="5, muy satisfecho"/>
    <s v="Mejorado"/>
    <m/>
  </r>
  <r>
    <m/>
    <m/>
    <s v="Ciencias Sociales"/>
    <d v="2020-05-19T12:54:00"/>
    <s v="Máster"/>
    <x v="24"/>
    <s v="Frecuentemente (1 o 2 veces por semana)"/>
    <s v="De vez en cuando (1 o 2 veces al mes)"/>
    <s v="Creo que voy a acudir con menos frecuencia a la biblioteca y usaré más la biblioteca virtual|Solo haré uso de la biblioteca virtual y de sus recursos electrónicos|Procuraré buscar la información que necesito fuera de la biblioteca"/>
    <x v="25"/>
    <s v="F. Ciencias Políticas y Sociología"/>
    <s v="F. Educación - Centro de Formación del Profesorado"/>
    <s v="Universidad de León, bibliotecas públicas, bases de cantos profesionales digitales."/>
    <m/>
    <m/>
    <m/>
    <m/>
    <m/>
    <s v="No"/>
    <s v="Sí"/>
    <n v="1"/>
    <n v="1"/>
    <n v="2"/>
    <n v="5"/>
    <n v="2"/>
    <n v="5"/>
    <n v="2"/>
    <n v="4"/>
    <n v="1"/>
    <n v="2"/>
    <m/>
    <n v="2"/>
    <n v="2"/>
    <n v="2"/>
    <n v="1"/>
    <n v="1"/>
    <s v="Sí"/>
    <n v="2"/>
    <n v="1"/>
    <s v="Twitter|Instagram"/>
    <m/>
    <m/>
    <m/>
    <m/>
    <m/>
    <m/>
    <m/>
    <s v="No"/>
    <s v="No"/>
    <m/>
    <n v="1"/>
    <n v="1"/>
    <s v="3, normal"/>
    <s v="Igual"/>
    <m/>
  </r>
  <r>
    <m/>
    <m/>
    <s v="Ciencias Experimentales"/>
    <d v="2020-05-19T12:54:00"/>
    <s v="Grado y doble grado"/>
    <x v="16"/>
    <s v="Nunca"/>
    <s v="Nunca"/>
    <s v="Tengo que ir necesariamente para consultar los documentos que están ubicados en la biblioteca"/>
    <x v="17"/>
    <s v="Biblioteca Maria Zambrano (Filología / Derecho)"/>
    <m/>
    <s v="Biblioteca municipal de torrejon de Ardoz"/>
    <m/>
    <m/>
    <m/>
    <m/>
    <m/>
    <s v="Sí"/>
    <s v="Sí"/>
    <n v="1"/>
    <n v="2"/>
    <n v="4"/>
    <n v="1"/>
    <n v="1"/>
    <n v="4"/>
    <n v="5"/>
    <n v="1"/>
    <n v="3"/>
    <n v="2"/>
    <m/>
    <n v="4"/>
    <n v="5"/>
    <n v="3"/>
    <n v="1"/>
    <n v="4"/>
    <s v="No"/>
    <n v="3"/>
    <n v="3"/>
    <s v="Youtube|Instagram"/>
    <m/>
    <m/>
    <m/>
    <m/>
    <m/>
    <m/>
    <m/>
    <s v="No"/>
    <s v="Sí"/>
    <s v="Normal"/>
    <n v="4"/>
    <n v="4"/>
    <s v="3, normal"/>
    <s v="Mejorado"/>
    <m/>
  </r>
  <r>
    <m/>
    <m/>
    <s v="Ciencias Experimentales"/>
    <d v="2020-05-19T12:54:00"/>
    <s v="Grado y doble grado"/>
    <x v="8"/>
    <s v="Frecuentemente (1 o 2 veces por semana)"/>
    <s v="Nunca"/>
    <s v="Procuraré buscar la información que necesito fuera de la biblioteca"/>
    <x v="12"/>
    <s v="Biblioteca Maria Zambrano (Filología / Derecho)"/>
    <s v="F. Farmacia"/>
    <m/>
    <m/>
    <m/>
    <m/>
    <m/>
    <m/>
    <s v="No"/>
    <s v="Sí"/>
    <n v="3"/>
    <n v="1"/>
    <n v="1"/>
    <n v="5"/>
    <n v="5"/>
    <n v="5"/>
    <n v="5"/>
    <n v="5"/>
    <n v="1"/>
    <n v="1"/>
    <m/>
    <n v="1"/>
    <n v="5"/>
    <n v="2"/>
    <n v="4"/>
    <n v="4"/>
    <s v="No"/>
    <n v="1"/>
    <n v="1"/>
    <s v="Twitter|Youtube|Instagram"/>
    <m/>
    <m/>
    <m/>
    <m/>
    <m/>
    <m/>
    <m/>
    <s v="No"/>
    <s v="No"/>
    <m/>
    <n v="5"/>
    <n v="5"/>
    <s v="4, satisfecho"/>
    <s v="Igual"/>
    <s v="En los libros que tienen tendencia a agotarse y que son imprescindibles en el seguimiento de algunas asignaturas debería poder obtenerse un ejemplar digitalizado."/>
  </r>
  <r>
    <m/>
    <m/>
    <s v="Humanidades"/>
    <d v="2020-05-19T12:54:00"/>
    <s v="Grado y doble grado"/>
    <x v="2"/>
    <s v="Solo en época de exámenes"/>
    <s v="De vez en cuando (1 o 2 veces al mes)"/>
    <s v="Creo que voy a acudir con menos frecuencia a la biblioteca y usaré más la biblioteca virtual"/>
    <x v="7"/>
    <s v="F. Educación - Centro de Formación del Profesorado"/>
    <m/>
    <m/>
    <m/>
    <m/>
    <m/>
    <m/>
    <m/>
    <s v="No"/>
    <s v="No"/>
    <n v="2"/>
    <n v="2"/>
    <n v="2"/>
    <n v="4"/>
    <n v="4"/>
    <n v="3"/>
    <n v="4"/>
    <n v="3"/>
    <n v="3"/>
    <n v="3"/>
    <m/>
    <n v="3"/>
    <n v="3"/>
    <n v="3"/>
    <m/>
    <n v="3"/>
    <s v="No"/>
    <n v="3"/>
    <n v="4"/>
    <s v="Youtube|Instagram"/>
    <m/>
    <m/>
    <m/>
    <m/>
    <m/>
    <m/>
    <m/>
    <s v="No"/>
    <s v="No"/>
    <m/>
    <n v="4"/>
    <n v="4"/>
    <s v="4, satisfecho"/>
    <s v="Mejorado"/>
    <m/>
  </r>
  <r>
    <m/>
    <m/>
    <s v="Ciencias Experimentales"/>
    <d v="2020-05-19T12:54:00"/>
    <s v="Grado y doble grado"/>
    <x v="19"/>
    <s v="De vez en cuando (1 o 2 veces al mes)"/>
    <s v="Nunca"/>
    <s v="Seguiré usando los servicios de la biblioteca con la misma frecuencia que expuse en la pregunta anterior"/>
    <x v="19"/>
    <s v="F. Ciencias Matemáticas"/>
    <s v="F. Ciencias Químicas"/>
    <m/>
    <m/>
    <m/>
    <m/>
    <m/>
    <m/>
    <s v="Sí"/>
    <s v="Sí"/>
    <n v="4"/>
    <n v="1"/>
    <n v="1"/>
    <n v="1"/>
    <n v="5"/>
    <n v="3"/>
    <n v="5"/>
    <n v="1"/>
    <n v="5"/>
    <n v="5"/>
    <m/>
    <n v="4"/>
    <n v="5"/>
    <n v="3"/>
    <n v="3"/>
    <n v="4"/>
    <s v="No"/>
    <n v="3"/>
    <n v="3"/>
    <s v="Youtube|Instagram"/>
    <m/>
    <m/>
    <m/>
    <m/>
    <m/>
    <m/>
    <m/>
    <s v="Sí"/>
    <s v="No"/>
    <m/>
    <n v="4"/>
    <n v="5"/>
    <s v="5, muy satisfecho"/>
    <s v="Mejorado"/>
    <m/>
  </r>
  <r>
    <m/>
    <m/>
    <s v="Ciencias de la Salud"/>
    <d v="2020-05-19T12:54:00"/>
    <s v="Grado y doble grado"/>
    <x v="9"/>
    <s v="Muy frecuentemente (3 o más veces por semana)"/>
    <s v="De vez en cuando (1 o 2 veces al mes)"/>
    <s v="Seguiré usando los servicios de la biblioteca con la misma frecuencia que expuse en la pregunta anterior"/>
    <x v="11"/>
    <s v="Biblioteca Maria Zambrano (Filología / Derecho)"/>
    <s v="F. Ciencias de la Información"/>
    <m/>
    <m/>
    <m/>
    <m/>
    <m/>
    <m/>
    <s v="No"/>
    <s v="Sí"/>
    <n v="4"/>
    <n v="1"/>
    <n v="3"/>
    <n v="5"/>
    <n v="5"/>
    <n v="4"/>
    <n v="5"/>
    <n v="2"/>
    <n v="5"/>
    <n v="3"/>
    <m/>
    <n v="3"/>
    <n v="3"/>
    <n v="4"/>
    <n v="3"/>
    <n v="5"/>
    <s v="No"/>
    <n v="5"/>
    <n v="4"/>
    <s v="Youtube|Instagram"/>
    <m/>
    <m/>
    <m/>
    <m/>
    <m/>
    <m/>
    <m/>
    <s v="No"/>
    <s v="Sí"/>
    <s v="Muy útil"/>
    <n v="4"/>
    <n v="3"/>
    <s v="4, satisfecho"/>
    <s v="Igual"/>
    <m/>
  </r>
  <r>
    <m/>
    <m/>
    <s v="Humanidades"/>
    <d v="2020-05-19T12:54:00"/>
    <s v="Otros (Universidad para mayores, títulos propios, curso de idiomas, etc)"/>
    <x v="7"/>
    <s v="De vez en cuando (1 o 2 veces al mes)"/>
    <s v="De vez en cuando (1 o 2 veces al mes)"/>
    <s v="Seguiré usando los servicios de la biblioteca con la misma frecuencia que expuse en la pregunta anterior"/>
    <x v="14"/>
    <m/>
    <m/>
    <s v="EBiblio Comunidad de Madrid"/>
    <m/>
    <m/>
    <m/>
    <m/>
    <m/>
    <s v="No"/>
    <s v="Sí"/>
    <n v="4"/>
    <m/>
    <m/>
    <n v="3"/>
    <n v="5"/>
    <n v="4"/>
    <m/>
    <n v="4"/>
    <n v="2"/>
    <n v="4"/>
    <m/>
    <n v="1"/>
    <n v="5"/>
    <n v="1"/>
    <n v="4"/>
    <n v="5"/>
    <s v="No"/>
    <n v="2"/>
    <m/>
    <s v="Youtube|LinkedIn"/>
    <m/>
    <m/>
    <m/>
    <m/>
    <m/>
    <m/>
    <m/>
    <s v="No"/>
    <s v="No"/>
    <m/>
    <n v="5"/>
    <n v="5"/>
    <s v="3, normal"/>
    <m/>
    <s v="El buscador Cisne es farragoso y poco &quot;amigable&quot;"/>
  </r>
  <r>
    <m/>
    <m/>
    <s v="Ciencias Sociales"/>
    <d v="2020-05-19T12:54:00"/>
    <s v="Grado y doble grado"/>
    <x v="21"/>
    <s v="Solo en época de exámenes"/>
    <s v="Solo en época de exámenes"/>
    <s v="Solo haré uso de la biblioteca virtual y de sus recursos electrónicos|Procuraré buscar la información que necesito fuera de la biblioteca"/>
    <x v="21"/>
    <s v="Biblioteca Maria Zambrano (Filología / Derecho)"/>
    <m/>
    <m/>
    <m/>
    <m/>
    <m/>
    <m/>
    <m/>
    <s v="Sí"/>
    <s v="Sí"/>
    <n v="1"/>
    <n v="1"/>
    <n v="1"/>
    <n v="3"/>
    <n v="5"/>
    <n v="4"/>
    <n v="4"/>
    <n v="2"/>
    <n v="4"/>
    <n v="3"/>
    <m/>
    <n v="3"/>
    <n v="4"/>
    <n v="4"/>
    <n v="2"/>
    <n v="3"/>
    <s v="No"/>
    <n v="4"/>
    <n v="3"/>
    <s v="Instagram"/>
    <m/>
    <m/>
    <m/>
    <m/>
    <m/>
    <m/>
    <m/>
    <s v="No"/>
    <s v="No"/>
    <m/>
    <n v="4"/>
    <n v="4"/>
    <s v="4, satisfecho"/>
    <s v="Mejorado"/>
    <m/>
  </r>
  <r>
    <m/>
    <m/>
    <s v="Humanidades"/>
    <d v="2020-05-19T12:54:00"/>
    <s v="Grado y doble grado"/>
    <x v="3"/>
    <s v="De vez en cuando (1 o 2 veces al mes)"/>
    <s v="De vez en cuando (1 o 2 veces al mes)"/>
    <s v="Seguiré usando los servicios de la biblioteca con la misma frecuencia que expuse en la pregunta anterior"/>
    <x v="3"/>
    <s v="F. Geografía e Historia"/>
    <m/>
    <m/>
    <m/>
    <m/>
    <m/>
    <m/>
    <m/>
    <s v="Sí"/>
    <s v="Sí"/>
    <n v="5"/>
    <n v="1"/>
    <n v="1"/>
    <n v="3"/>
    <n v="4"/>
    <n v="4"/>
    <n v="5"/>
    <n v="3"/>
    <n v="3"/>
    <n v="1"/>
    <m/>
    <n v="1"/>
    <n v="1"/>
    <n v="1"/>
    <n v="1"/>
    <n v="3"/>
    <s v="Sí"/>
    <n v="1"/>
    <n v="1"/>
    <s v="No uso ninguna red social"/>
    <m/>
    <m/>
    <m/>
    <m/>
    <m/>
    <m/>
    <m/>
    <s v="No"/>
    <s v="No"/>
    <m/>
    <n v="3"/>
    <n v="5"/>
    <s v="3, normal"/>
    <s v="Empeorado"/>
    <s v="Hay libros que SIEMPRE están prestados, siendo IMPOSIBLE acceder a ellos en todo un curso. Hay libros de los que SÓLO existe un volumen PARA CONSULTA EN SALA, podrían adquirir un mayor número. Los libros que dicen estar en la biblioteca de cada DEPARTAMENTO nadie los ha visto nunca ...."/>
  </r>
  <r>
    <m/>
    <m/>
    <s v="Ciencias Sociales"/>
    <d v="2020-05-19T12:54:00"/>
    <s v="Grado y doble grado"/>
    <x v="10"/>
    <s v="De vez en cuando (1 o 2 veces al mes)"/>
    <s v="Muy frecuentemente (3 o más veces por semana)"/>
    <s v="Creo que voy a acudir con menos frecuencia a la biblioteca y usaré más la biblioteca virtual|Tengo que ir necesariamente para consultar los documentos que están ubicados en la biblioteca"/>
    <x v="8"/>
    <s v="Biblioteca Maria Zambrano (Filología / Derecho)"/>
    <s v="Biblioteca Maria Zambrano (Filología / Derecho)"/>
    <m/>
    <m/>
    <m/>
    <m/>
    <m/>
    <m/>
    <s v="No"/>
    <s v="Sí"/>
    <n v="5"/>
    <n v="5"/>
    <n v="5"/>
    <n v="3"/>
    <n v="3"/>
    <n v="3"/>
    <n v="2"/>
    <n v="2"/>
    <n v="2"/>
    <n v="4"/>
    <m/>
    <n v="4"/>
    <n v="4"/>
    <n v="4"/>
    <n v="2"/>
    <n v="4"/>
    <s v="Sí"/>
    <n v="4"/>
    <n v="2"/>
    <s v="Twitter|Facebook|Instagram"/>
    <m/>
    <m/>
    <m/>
    <m/>
    <m/>
    <m/>
    <m/>
    <s v="No"/>
    <s v="No"/>
    <m/>
    <n v="5"/>
    <n v="5"/>
    <s v="4, satisfecho"/>
    <s v="Mejorado"/>
    <s v="Al actualizar el sistema el año pasado se generaron problemas con las reservas de libros físicos, antes estaba mejor"/>
  </r>
  <r>
    <m/>
    <m/>
    <s v="Humanidades"/>
    <d v="2020-05-19T12:54:00"/>
    <s v="Grado y doble grado"/>
    <x v="6"/>
    <s v="Frecuentemente (1 o 2 veces por semana)"/>
    <s v="De vez en cuando (1 o 2 veces al mes)"/>
    <s v="Creo que voy a acudir con menos frecuencia a la biblioteca y usaré más la biblioteca virtual"/>
    <x v="8"/>
    <s v="F. Filología (Clásicas o General)"/>
    <s v="F. Filosofía"/>
    <s v="La biblioteca pública de mi pueblo.  Casa de la cultura de Ocaña, Toledo"/>
    <m/>
    <m/>
    <m/>
    <m/>
    <m/>
    <s v="Sí"/>
    <s v="Sí"/>
    <n v="5"/>
    <n v="1"/>
    <n v="1"/>
    <n v="5"/>
    <n v="4"/>
    <n v="4"/>
    <n v="4"/>
    <n v="3"/>
    <n v="4"/>
    <n v="5"/>
    <m/>
    <n v="4"/>
    <n v="4"/>
    <n v="4"/>
    <n v="4"/>
    <n v="3"/>
    <s v="Sí"/>
    <n v="4"/>
    <n v="4"/>
    <s v="Instagram"/>
    <m/>
    <m/>
    <m/>
    <m/>
    <m/>
    <m/>
    <m/>
    <s v="Sí"/>
    <s v="No"/>
    <m/>
    <n v="5"/>
    <n v="4"/>
    <s v="5, muy satisfecho"/>
    <s v="Mejorado mucho"/>
    <m/>
  </r>
  <r>
    <m/>
    <m/>
    <s v="Ciencias de la Salud"/>
    <d v="2020-05-19T12:54:00"/>
    <s v="Máster"/>
    <x v="1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x v="15"/>
    <s v="F. Medicina"/>
    <s v="Biblioteca Maria Zambrano (Filología / Derecho)"/>
    <m/>
    <m/>
    <m/>
    <m/>
    <m/>
    <m/>
    <s v="Sí"/>
    <s v="Sí"/>
    <n v="4"/>
    <n v="5"/>
    <n v="2"/>
    <n v="2"/>
    <n v="5"/>
    <n v="5"/>
    <n v="5"/>
    <n v="3"/>
    <n v="4"/>
    <n v="5"/>
    <m/>
    <n v="4"/>
    <n v="4"/>
    <n v="4"/>
    <n v="5"/>
    <n v="5"/>
    <s v="No"/>
    <n v="4"/>
    <n v="2"/>
    <s v="Youtube|Instagram"/>
    <m/>
    <m/>
    <m/>
    <m/>
    <m/>
    <m/>
    <m/>
    <s v="Sí"/>
    <s v="Sí"/>
    <s v="Normal"/>
    <n v="4"/>
    <n v="4"/>
    <s v="4, satisfecho"/>
    <s v="Mejorado"/>
    <m/>
  </r>
  <r>
    <m/>
    <m/>
    <s v="Humanidades"/>
    <d v="2020-05-19T12:54:00"/>
    <s v="Grado y doble grado"/>
    <x v="7"/>
    <s v="Frecuentemente (1 o 2 veces por semana)"/>
    <s v="Muy frecuentemente (3 o más veces por semana)"/>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x v="14"/>
    <s v="Biblioteca Maria Zambrano (Filología / Derecho)"/>
    <s v="Biblioteca Histórica"/>
    <s v="Biblioteca Musical Victor Espinos y Biblioteca Pedro Salinas"/>
    <m/>
    <m/>
    <m/>
    <m/>
    <m/>
    <s v="Sí"/>
    <s v="Sí"/>
    <n v="5"/>
    <n v="2"/>
    <n v="4"/>
    <n v="5"/>
    <n v="4"/>
    <n v="2"/>
    <n v="5"/>
    <n v="5"/>
    <n v="5"/>
    <n v="3"/>
    <m/>
    <n v="3"/>
    <n v="4"/>
    <n v="5"/>
    <n v="3"/>
    <n v="4"/>
    <s v="Sí"/>
    <n v="5"/>
    <n v="5"/>
    <s v="Instagram"/>
    <m/>
    <m/>
    <m/>
    <m/>
    <m/>
    <m/>
    <m/>
    <s v="Sí"/>
    <s v="Sí"/>
    <s v="Muy útil"/>
    <n v="5"/>
    <n v="5"/>
    <s v="5, muy satisfecho"/>
    <s v="Mejorado mucho"/>
    <s v="Muchos de los manuales de historia de la música e historia del arte se encuentran en pésimas condiciones, subrayados por completo y ediciones muy antiguas, la mayor parte de los libros para el grado de musicología se encuentran en depósito lo que no permite hojearlos o descubrir nuevos libros sin buscarlos expresamente,"/>
  </r>
  <r>
    <m/>
    <m/>
    <s v="Humanidades"/>
    <d v="2020-05-19T12:54:00"/>
    <s v="Grado y doble grado"/>
    <x v="5"/>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6"/>
    <s v="F. Ciencias Políticas y Sociología"/>
    <s v="Biblioteca Maria Zambrano (Filología / Derecho)"/>
    <m/>
    <m/>
    <m/>
    <m/>
    <m/>
    <m/>
    <s v="Sí"/>
    <s v="Sí"/>
    <n v="5"/>
    <n v="3"/>
    <n v="4"/>
    <n v="2"/>
    <n v="4"/>
    <n v="3"/>
    <n v="4"/>
    <n v="1"/>
    <n v="4"/>
    <n v="5"/>
    <m/>
    <n v="3"/>
    <n v="5"/>
    <n v="3"/>
    <n v="5"/>
    <n v="5"/>
    <s v="Sí"/>
    <n v="4"/>
    <m/>
    <s v="No uso ninguna red social"/>
    <m/>
    <m/>
    <m/>
    <m/>
    <m/>
    <m/>
    <m/>
    <s v="Sí"/>
    <s v="Sí"/>
    <s v="Útil"/>
    <n v="5"/>
    <n v="5"/>
    <s v="5, muy satisfecho"/>
    <s v="Empeorado"/>
    <s v="La petición anticipada recientemente incorporada en la Biblioteca de Filosofía para toda la colección me resulta más incómoda que el anterior servicio de petición y recogida en mostrador."/>
  </r>
  <r>
    <m/>
    <m/>
    <s v="Ciencias Sociales"/>
    <d v="2020-05-19T12:54:00"/>
    <s v="Grado y doble grado"/>
    <x v="13"/>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6"/>
    <s v="Biblioteca Maria Zambrano (Filología / Derecho)"/>
    <m/>
    <s v="Biblioteca Pública Miguel Hernández, Biblioteca pública Luis Martín Santos."/>
    <m/>
    <m/>
    <m/>
    <m/>
    <m/>
    <s v="No"/>
    <s v="Sí"/>
    <n v="3"/>
    <n v="1"/>
    <n v="3"/>
    <n v="3"/>
    <n v="3"/>
    <n v="3"/>
    <n v="5"/>
    <n v="2"/>
    <n v="3"/>
    <n v="4"/>
    <m/>
    <n v="4"/>
    <n v="5"/>
    <n v="4"/>
    <n v="4"/>
    <n v="4"/>
    <s v="No"/>
    <n v="4"/>
    <n v="3"/>
    <s v="Twitter|Youtube|Instagram"/>
    <m/>
    <m/>
    <m/>
    <m/>
    <m/>
    <m/>
    <m/>
    <s v="Sí"/>
    <s v="No"/>
    <m/>
    <n v="5"/>
    <n v="4"/>
    <s v="4, satisfecho"/>
    <s v="Mejorado"/>
    <m/>
  </r>
  <r>
    <m/>
    <m/>
    <s v="Ciencias de la Salud"/>
    <d v="2020-05-19T12:54:00"/>
    <s v="Grado y doble grado"/>
    <x v="22"/>
    <s v="De vez en cuando (1 o 2 veces al mes)"/>
    <s v="Nunca"/>
    <s v="Seguiré usando los servicios de la biblioteca con la misma frecuencia que expuse en la pregunta anterior"/>
    <x v="22"/>
    <m/>
    <m/>
    <m/>
    <m/>
    <m/>
    <m/>
    <m/>
    <m/>
    <s v="Sí"/>
    <s v="Sí"/>
    <n v="3"/>
    <n v="2"/>
    <n v="4"/>
    <n v="1"/>
    <n v="5"/>
    <n v="2"/>
    <n v="5"/>
    <n v="1"/>
    <n v="1"/>
    <n v="4"/>
    <m/>
    <n v="2"/>
    <n v="3"/>
    <n v="4"/>
    <n v="3"/>
    <n v="4"/>
    <s v="No"/>
    <n v="3"/>
    <n v="3"/>
    <s v="Twitter|Youtube|Instagram"/>
    <m/>
    <m/>
    <m/>
    <m/>
    <m/>
    <m/>
    <m/>
    <s v="No"/>
    <s v="No"/>
    <m/>
    <n v="4"/>
    <n v="5"/>
    <s v="4, satisfecho"/>
    <s v="Mejorado"/>
    <m/>
  </r>
  <r>
    <m/>
    <m/>
    <s v="Ciencias Sociales"/>
    <d v="2020-05-19T12:54:00"/>
    <s v="Grado y doble grado"/>
    <x v="1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3"/>
    <s v="F. Ciencias Matemáticas"/>
    <m/>
    <m/>
    <m/>
    <m/>
    <m/>
    <m/>
    <m/>
    <s v="Sí"/>
    <s v="Sí"/>
    <n v="2"/>
    <n v="1"/>
    <n v="1"/>
    <n v="3"/>
    <n v="4"/>
    <n v="2"/>
    <n v="4"/>
    <n v="1"/>
    <n v="1"/>
    <n v="3"/>
    <m/>
    <n v="1"/>
    <n v="4"/>
    <n v="4"/>
    <n v="3"/>
    <n v="3"/>
    <s v="No"/>
    <n v="3"/>
    <n v="1"/>
    <s v="Twitter|Instagram"/>
    <m/>
    <m/>
    <m/>
    <m/>
    <m/>
    <m/>
    <m/>
    <s v="Sí"/>
    <s v="No"/>
    <m/>
    <n v="3"/>
    <n v="4"/>
    <s v="3, normal"/>
    <s v="Igual"/>
    <s v="Cuando los profesores recomiendan un manual, siempre tenemos que ir corriendo a buscarlo para que no se agote y siempre se queda gente sin ejemplares"/>
  </r>
  <r>
    <m/>
    <m/>
    <s v="Ciencias Experimentales"/>
    <d v="2020-05-19T12:54:00"/>
    <s v="Doctorado"/>
    <x v="19"/>
    <s v="Nunca"/>
    <s v="De vez en cuando (1 o 2 veces al mes)"/>
    <s v="Seguiré usando los servicios de la biblioteca con la misma frecuencia que expuse en la pregunta anterior"/>
    <x v="19"/>
    <m/>
    <m/>
    <m/>
    <m/>
    <m/>
    <m/>
    <m/>
    <m/>
    <s v="Sí"/>
    <s v="Sí"/>
    <n v="2"/>
    <n v="1"/>
    <n v="1"/>
    <n v="2"/>
    <n v="1"/>
    <n v="5"/>
    <n v="1"/>
    <n v="3"/>
    <n v="1"/>
    <n v="2"/>
    <m/>
    <n v="2"/>
    <n v="4"/>
    <n v="3"/>
    <n v="1"/>
    <m/>
    <s v="Sí"/>
    <n v="2"/>
    <n v="3"/>
    <s v="Twitter|Facebook|Instagram"/>
    <m/>
    <m/>
    <m/>
    <m/>
    <m/>
    <m/>
    <m/>
    <s v="No"/>
    <s v="No"/>
    <m/>
    <n v="4"/>
    <n v="4"/>
    <s v="4, satisfecho"/>
    <s v="Igual"/>
    <m/>
  </r>
  <r>
    <m/>
    <m/>
    <s v="Ciencias Experimentales"/>
    <d v="2020-05-19T12:54:00"/>
    <s v="Grado y doble grado"/>
    <x v="19"/>
    <s v="Muy frecuentemente (3 o más veces por semana)"/>
    <s v="De vez en cuando (1 o 2 veces al mes)"/>
    <s v="Seguiré usando los servicios de la biblioteca con la misma frecuencia que expuse en la pregunta anterior"/>
    <x v="19"/>
    <s v="F. Ciencias Químicas"/>
    <s v="Biblioteca Maria Zambrano (Filología / Derecho)"/>
    <m/>
    <m/>
    <m/>
    <m/>
    <m/>
    <m/>
    <s v="No"/>
    <s v="Sí"/>
    <n v="4"/>
    <n v="1"/>
    <n v="4"/>
    <n v="1"/>
    <n v="4"/>
    <n v="4"/>
    <n v="4"/>
    <n v="1"/>
    <n v="5"/>
    <n v="5"/>
    <m/>
    <n v="5"/>
    <n v="5"/>
    <n v="5"/>
    <m/>
    <n v="5"/>
    <s v="No"/>
    <n v="5"/>
    <n v="5"/>
    <s v="Instagram"/>
    <m/>
    <m/>
    <m/>
    <m/>
    <m/>
    <m/>
    <m/>
    <s v="No"/>
    <s v="No"/>
    <m/>
    <n v="5"/>
    <n v="4"/>
    <s v="4, satisfecho"/>
    <s v="Mejorado"/>
    <s v="Debería habilitarse más la sala magna pata el estudio ya que es más cómoda. O controlar mejor la temeperatura de la sala de estudio normal ya que no se pueden abrir ventanas."/>
  </r>
  <r>
    <m/>
    <m/>
    <s v="Humanidades"/>
    <d v="2020-05-19T12:54:00"/>
    <s v="Grado y doble grado"/>
    <x v="7"/>
    <s v="De vez en cuando (1 o 2 veces al mes)"/>
    <s v="De vez en cuando (1 o 2 veces al mes)"/>
    <s v="Buscar bibliotecas con mejores recursos online"/>
    <x v="14"/>
    <s v="Biblioteca Maria Zambrano (Filología / Derecho)"/>
    <m/>
    <m/>
    <m/>
    <m/>
    <m/>
    <m/>
    <m/>
    <s v="No"/>
    <s v="Sí"/>
    <n v="1"/>
    <n v="1"/>
    <n v="1"/>
    <n v="2"/>
    <n v="3"/>
    <n v="4"/>
    <n v="4"/>
    <n v="3"/>
    <n v="1"/>
    <n v="1"/>
    <m/>
    <n v="1"/>
    <n v="1"/>
    <n v="1"/>
    <n v="1"/>
    <n v="1"/>
    <s v="No"/>
    <n v="1"/>
    <n v="1"/>
    <s v="Twitter|Youtube|Instagram|LinkedIn|Tumblr"/>
    <m/>
    <m/>
    <m/>
    <m/>
    <m/>
    <m/>
    <m/>
    <s v="No"/>
    <s v="No"/>
    <m/>
    <n v="3"/>
    <n v="3"/>
    <s v="2, insatisfecho"/>
    <s v="Igual"/>
    <s v="Mejoren el catálogo online y el estado de muchos de los libros"/>
  </r>
  <r>
    <m/>
    <m/>
    <s v="Ciencias Sociales"/>
    <d v="2020-05-19T12:54:00"/>
    <s v="Grado y doble grado"/>
    <x v="17"/>
    <s v="Frecuentemente (1 o 2 veces por semana)"/>
    <s v="Muy frecuentemente (3 o más veces por semana)"/>
    <s v="Seguiré usando los servicios de la biblioteca con la misma frecuencia que expuse en la pregunta anterior"/>
    <x v="8"/>
    <s v="F. Geografía e Historia"/>
    <s v="F. Ciencias de la Documentación"/>
    <s v="Biblioteca Pública José Luis Sampedro"/>
    <m/>
    <m/>
    <m/>
    <m/>
    <m/>
    <s v="Sí"/>
    <s v="Sí"/>
    <n v="5"/>
    <n v="4"/>
    <n v="3"/>
    <n v="3"/>
    <n v="4"/>
    <n v="1"/>
    <n v="3"/>
    <n v="2"/>
    <n v="5"/>
    <n v="5"/>
    <m/>
    <n v="5"/>
    <n v="5"/>
    <n v="4"/>
    <n v="5"/>
    <n v="5"/>
    <s v="Sí"/>
    <n v="5"/>
    <n v="1"/>
    <s v="No uso ninguna red social"/>
    <m/>
    <m/>
    <m/>
    <m/>
    <m/>
    <m/>
    <m/>
    <s v="Sí"/>
    <s v="Sí"/>
    <s v="Muy útil"/>
    <n v="5"/>
    <n v="5"/>
    <s v="5, muy satisfecho"/>
    <s v="Mejorado mucho"/>
    <s v="Llevo estudiando en la UCM desde 1996. Estoy realizando mi tercera carrera, y nunca he tenido ninguna queja. Siempre me ha gustado estudiar en las bibliotecas de las facultades. El personal siempre ha sido muy agradable. Muchas gracias por tantos años de trabajo bien hecho. Gracias!!"/>
  </r>
  <r>
    <m/>
    <m/>
    <s v="Ciencias Sociales"/>
    <d v="2020-05-19T12:54:00"/>
    <s v="Grado y doble grado"/>
    <x v="13"/>
    <s v="De vez en cuando (1 o 2 veces al mes)"/>
    <s v="Frecuentemente (1 o 2 veces por semana)"/>
    <s v="Creo que voy a acudir con menos frecuencia a la biblioteca y usaré más la biblioteca virtual"/>
    <x v="16"/>
    <m/>
    <m/>
    <m/>
    <m/>
    <m/>
    <m/>
    <m/>
    <m/>
    <s v="No"/>
    <s v="No"/>
    <n v="2"/>
    <n v="2"/>
    <n v="4"/>
    <n v="1"/>
    <n v="4"/>
    <n v="5"/>
    <n v="3"/>
    <n v="1"/>
    <n v="1"/>
    <n v="4"/>
    <m/>
    <n v="3"/>
    <n v="3"/>
    <n v="3"/>
    <n v="1"/>
    <n v="3"/>
    <s v="No"/>
    <n v="3"/>
    <n v="3"/>
    <s v="Twitter|Instagram"/>
    <m/>
    <m/>
    <m/>
    <m/>
    <m/>
    <m/>
    <m/>
    <s v="No"/>
    <s v="No"/>
    <m/>
    <n v="4"/>
    <n v="4"/>
    <s v="4, satisfecho"/>
    <s v="Mejorado"/>
    <m/>
  </r>
  <r>
    <m/>
    <m/>
    <s v="Ciencias Experimentales"/>
    <d v="2020-05-19T12:54:00"/>
    <s v="Grado y doble grado"/>
    <x v="19"/>
    <s v="Frecuentemente (1 o 2 veces por semana)"/>
    <s v="Nunca"/>
    <s v="Seguiré usando los servicios de la biblioteca con la misma frecuencia que expuse en la pregunta anterior"/>
    <x v="19"/>
    <s v="F. Ciencias Biológicas"/>
    <s v="F. Ciencias Matemáticas"/>
    <m/>
    <m/>
    <m/>
    <m/>
    <m/>
    <m/>
    <s v="Sí"/>
    <s v="Sí"/>
    <n v="4"/>
    <n v="3"/>
    <n v="3"/>
    <n v="2"/>
    <n v="5"/>
    <n v="5"/>
    <n v="5"/>
    <n v="3"/>
    <n v="5"/>
    <n v="4"/>
    <m/>
    <n v="4"/>
    <n v="5"/>
    <n v="5"/>
    <n v="3"/>
    <n v="5"/>
    <s v="No"/>
    <n v="5"/>
    <n v="4"/>
    <s v="Twitter"/>
    <m/>
    <m/>
    <m/>
    <m/>
    <m/>
    <m/>
    <m/>
    <s v="No"/>
    <s v="No"/>
    <m/>
    <n v="5"/>
    <n v="5"/>
    <s v="5, muy satisfecho"/>
    <s v="Mejorado"/>
    <m/>
  </r>
  <r>
    <m/>
    <m/>
    <s v="Ciencias Sociales"/>
    <d v="2020-05-19T12:54:00"/>
    <s v="Grado y doble grado"/>
    <x v="1"/>
    <s v="Frecuentemente (1 o 2 veces por semana)"/>
    <s v="De vez en cuando (1 o 2 veces al mes)"/>
    <s v="Seguiré usando los servicios de la biblioteca con la misma frecuencia que expuse en la pregunta anterior|Procuraré buscar la información que necesito fuera de la biblioteca"/>
    <x v="9"/>
    <s v="Biblioteca Maria Zambrano (Filología / Derecho)"/>
    <m/>
    <s v="La Biblioteca ubicada en el Retiro."/>
    <m/>
    <m/>
    <m/>
    <m/>
    <m/>
    <s v="Sí"/>
    <s v="No"/>
    <n v="3"/>
    <n v="1"/>
    <n v="2"/>
    <n v="2"/>
    <n v="4"/>
    <n v="5"/>
    <n v="4"/>
    <n v="5"/>
    <n v="3"/>
    <n v="5"/>
    <m/>
    <n v="3"/>
    <n v="4"/>
    <n v="2"/>
    <n v="3"/>
    <n v="4"/>
    <s v="No"/>
    <n v="4"/>
    <n v="4"/>
    <s v="Twitter|Youtube|Instagram"/>
    <m/>
    <m/>
    <m/>
    <m/>
    <m/>
    <m/>
    <m/>
    <s v="No"/>
    <s v="No"/>
    <m/>
    <n v="5"/>
    <n v="5"/>
    <s v="5, muy satisfecho"/>
    <s v="Mejorado"/>
    <m/>
  </r>
  <r>
    <m/>
    <m/>
    <s v="Humanidades"/>
    <d v="2020-05-19T12:54:00"/>
    <s v="Doctorado"/>
    <x v="6"/>
    <s v="De vez en cuando (1 o 2 veces al mes)"/>
    <s v="Frecuentemente (1 o 2 veces por semana)"/>
    <s v="Seguiré usando los servicios de la biblioteca con la misma frecuencia que expuse en la pregunta anterior"/>
    <x v="8"/>
    <s v="F. Filología (Clásicas o General)"/>
    <s v="F. Geografía e Historia"/>
    <s v="Bne"/>
    <m/>
    <m/>
    <m/>
    <m/>
    <m/>
    <s v="No"/>
    <s v="Sí"/>
    <n v="4"/>
    <n v="1"/>
    <n v="1"/>
    <n v="4"/>
    <n v="1"/>
    <n v="5"/>
    <n v="1"/>
    <n v="3"/>
    <n v="2"/>
    <n v="4"/>
    <m/>
    <n v="3"/>
    <n v="5"/>
    <n v="4"/>
    <n v="1"/>
    <n v="3"/>
    <s v="Sí"/>
    <n v="4"/>
    <n v="3"/>
    <s v="Twitter|Facebook|Instagram"/>
    <m/>
    <m/>
    <m/>
    <m/>
    <m/>
    <m/>
    <m/>
    <s v="Sí"/>
    <s v="Sí"/>
    <s v="Útil"/>
    <n v="4"/>
    <n v="5"/>
    <s v="5, muy satisfecho"/>
    <s v="Mejorado"/>
    <m/>
  </r>
  <r>
    <m/>
    <m/>
    <s v="Humanidades"/>
    <d v="2020-05-19T12:54:00"/>
    <s v="Grado y doble grado"/>
    <x v="2"/>
    <s v="Solo en época de exámenes"/>
    <s v="Solo en época de exámenes"/>
    <s v="Seguiré usando los servicios de la biblioteca con la misma frecuencia que expuse en la pregunta anterior"/>
    <x v="2"/>
    <m/>
    <m/>
    <m/>
    <m/>
    <m/>
    <m/>
    <m/>
    <m/>
    <s v="No"/>
    <s v="No"/>
    <n v="1"/>
    <n v="3"/>
    <n v="2"/>
    <n v="2"/>
    <n v="5"/>
    <n v="4"/>
    <n v="3"/>
    <n v="2"/>
    <n v="3"/>
    <n v="3"/>
    <m/>
    <n v="3"/>
    <n v="4"/>
    <n v="3"/>
    <n v="3"/>
    <n v="3"/>
    <s v="No"/>
    <n v="3"/>
    <n v="2"/>
    <s v="Youtube|Instagram"/>
    <m/>
    <m/>
    <m/>
    <m/>
    <m/>
    <m/>
    <m/>
    <s v="No"/>
    <s v="No"/>
    <m/>
    <n v="3"/>
    <n v="4"/>
    <s v="3, normal"/>
    <s v="Igual"/>
    <m/>
  </r>
  <r>
    <m/>
    <m/>
    <s v="Ciencias Sociales"/>
    <d v="2020-05-19T12:54:00"/>
    <s v="Grado y doble grado"/>
    <x v="11"/>
    <s v="Muy frecuentemente (3 o más veces por semana)"/>
    <s v="Nunca"/>
    <s v="Seguiré usando los servicios de la biblioteca con la misma frecuencia que expuse en la pregunta anterior"/>
    <x v="8"/>
    <s v="F. Ciencias Económicas y Empresariales"/>
    <s v="F. Ciencias Matemáticas"/>
    <s v="Centro público pacifico y vinateros"/>
    <m/>
    <m/>
    <m/>
    <m/>
    <m/>
    <s v="No"/>
    <s v="Sí"/>
    <n v="1"/>
    <n v="1"/>
    <n v="4"/>
    <n v="4"/>
    <n v="4"/>
    <n v="5"/>
    <n v="3"/>
    <n v="4"/>
    <n v="2"/>
    <n v="3"/>
    <m/>
    <n v="4"/>
    <n v="3"/>
    <n v="3"/>
    <n v="3"/>
    <n v="3"/>
    <s v="No"/>
    <n v="3"/>
    <n v="1"/>
    <s v="Twitter|Instagram"/>
    <m/>
    <m/>
    <m/>
    <m/>
    <m/>
    <m/>
    <m/>
    <s v="No"/>
    <s v="No"/>
    <m/>
    <n v="2"/>
    <n v="3"/>
    <s v="3, normal"/>
    <s v="Igual"/>
    <s v="Que se pueda beber en la sala no somos ROBOTS"/>
  </r>
  <r>
    <m/>
    <m/>
    <s v="Humanidades"/>
    <d v="2020-05-19T12:54:00"/>
    <s v="Grado y doble grado"/>
    <x v="2"/>
    <s v="Solo en época de exámenes"/>
    <s v="De vez en cuando (1 o 2 veces al mes)"/>
    <s v="Creo que voy a acudir con menos frecuencia a la biblioteca y usaré más la biblioteca virtual"/>
    <x v="8"/>
    <s v="F. Educación - Centro de Formación del Profesorado"/>
    <s v="F. Ciencias Geológicas"/>
    <m/>
    <m/>
    <m/>
    <m/>
    <m/>
    <m/>
    <s v="No"/>
    <s v="No"/>
    <n v="2"/>
    <n v="3"/>
    <n v="3"/>
    <n v="3"/>
    <n v="5"/>
    <n v="5"/>
    <n v="5"/>
    <n v="2"/>
    <n v="5"/>
    <n v="5"/>
    <m/>
    <n v="4"/>
    <n v="4"/>
    <n v="4"/>
    <n v="3"/>
    <n v="4"/>
    <s v="No"/>
    <n v="4"/>
    <n v="4"/>
    <s v="Twitter|Youtube|Instagram"/>
    <m/>
    <m/>
    <m/>
    <m/>
    <m/>
    <m/>
    <m/>
    <s v="No"/>
    <s v="No"/>
    <m/>
    <n v="5"/>
    <n v="5"/>
    <s v="4, satisfecho"/>
    <s v="Mejorado"/>
    <m/>
  </r>
  <r>
    <m/>
    <m/>
    <s v="Ciencias Sociales"/>
    <d v="2020-05-19T12:53:00"/>
    <s v="Grado y doble grado"/>
    <x v="10"/>
    <s v="Muy frecuentemente (3 o más veces por semana)"/>
    <s v="Solo en época de exámenes"/>
    <s v="Seguiré usando los servicios de la biblioteca con la misma frecuencia que expuse en la pregunta anterior"/>
    <x v="10"/>
    <s v="F. Ciencias de la Información"/>
    <s v="F. Educación - Centro de Formación del Profesorado"/>
    <m/>
    <m/>
    <m/>
    <m/>
    <m/>
    <m/>
    <s v="Sí"/>
    <s v="Sí"/>
    <n v="5"/>
    <n v="5"/>
    <n v="4"/>
    <n v="5"/>
    <n v="5"/>
    <n v="5"/>
    <n v="5"/>
    <n v="5"/>
    <n v="5"/>
    <n v="5"/>
    <m/>
    <n v="5"/>
    <n v="5"/>
    <n v="5"/>
    <n v="5"/>
    <n v="5"/>
    <s v="No"/>
    <n v="5"/>
    <n v="5"/>
    <s v="Instagram"/>
    <m/>
    <m/>
    <m/>
    <m/>
    <m/>
    <m/>
    <m/>
    <s v="Sí"/>
    <s v="Sí"/>
    <s v="Poco útil"/>
    <n v="5"/>
    <n v="5"/>
    <s v="5, muy satisfecho"/>
    <s v="Igual"/>
    <m/>
  </r>
  <r>
    <m/>
    <m/>
    <s v="Ciencias Sociales"/>
    <d v="2020-05-19T12:53:00"/>
    <s v="Máster"/>
    <x v="13"/>
    <s v="Frecuentemente (1 o 2 veces por semana)"/>
    <s v="Muy frecuentemente (3 o más veces por semana)"/>
    <s v="Tengo que ir necesariamente para consultar los documentos que están ubicados en la biblioteca"/>
    <x v="8"/>
    <s v="F. Geografía e Historia"/>
    <s v="F. Ciencias de la Información"/>
    <s v="Facultad Matemáticas"/>
    <m/>
    <m/>
    <m/>
    <m/>
    <m/>
    <s v="No"/>
    <s v="Sí"/>
    <n v="4"/>
    <n v="3"/>
    <n v="1"/>
    <n v="2"/>
    <n v="1"/>
    <n v="2"/>
    <n v="1"/>
    <n v="2"/>
    <n v="1"/>
    <n v="3"/>
    <m/>
    <n v="3"/>
    <n v="4"/>
    <n v="3"/>
    <n v="1"/>
    <n v="3"/>
    <s v="Sí"/>
    <n v="3"/>
    <n v="1"/>
    <s v="Youtube|LinkedIn"/>
    <m/>
    <m/>
    <m/>
    <m/>
    <m/>
    <m/>
    <m/>
    <s v="Sí"/>
    <s v="No"/>
    <m/>
    <n v="3"/>
    <n v="3"/>
    <s v="4, satisfecho"/>
    <s v="Igual"/>
    <s v="En la respuesta 7.2 contesto &quot;Igual&quot; porque no hay opción de NSNC, quiero decir, llevo con este solo 2 años en la universidad, así que no lo sé. De resto, la misma propuesta de siempre, préstamo de ordenadores por 15 días renovables on-line, como ocurre con los manuales... Prestar un ordenador un día no ayuda a nadie, más bien es un estorbo si no tienes tiempo ni dinero para ir a la biblioteca o comprar un ordenador ¿Qué diferencia hay entre prestarlo 1 día o 15? Puede pasarle algo malo en ambas dos, así que ya que los prestan fuera de sala, que sea para algo útil. Insisto, NO es útil tener que ir todos los días a la biblioteca sabiendo lo grande que es Madrid y NO es útil prestarlos fuera de sala por un día y ante casos excepcionales. Para que se sepa, que existe una correcta gestión de esta iniciativa, mi alma máter (ULL) ejecuta esta iniciativa que digo y es un servicio muy útil y que la gente cuida y valora (Servicio Proa)."/>
  </r>
  <r>
    <m/>
    <m/>
    <s v="Ciencias Sociales"/>
    <d v="2020-05-19T12:53:00"/>
    <s v="Grado y doble grado"/>
    <x v="1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6"/>
    <s v="Biblioteca Maria Zambrano (Filología / Derecho)"/>
    <s v="F. Ciencias de la Información"/>
    <m/>
    <m/>
    <m/>
    <m/>
    <m/>
    <m/>
    <s v="Sí"/>
    <s v="Sí"/>
    <n v="4"/>
    <n v="1"/>
    <n v="2"/>
    <n v="3"/>
    <n v="5"/>
    <n v="4"/>
    <n v="5"/>
    <n v="2"/>
    <n v="5"/>
    <n v="5"/>
    <m/>
    <n v="5"/>
    <n v="5"/>
    <n v="5"/>
    <n v="5"/>
    <n v="5"/>
    <s v="Sí"/>
    <n v="5"/>
    <n v="5"/>
    <s v="Twitter|Youtube|Instagram|LinkedIn"/>
    <m/>
    <m/>
    <m/>
    <m/>
    <m/>
    <m/>
    <m/>
    <s v="Sí"/>
    <s v="Sí"/>
    <s v="Muy útil"/>
    <n v="5"/>
    <n v="5"/>
    <s v="5, muy satisfecho"/>
    <s v="Mejorado"/>
    <m/>
  </r>
  <r>
    <m/>
    <m/>
    <s v="Humanidades"/>
    <d v="2020-05-19T12:53:00"/>
    <s v="Grado y doble grado"/>
    <x v="7"/>
    <s v="De vez en cuando (1 o 2 veces al mes)"/>
    <s v="De vez en cuando (1 o 2 veces al mes)"/>
    <s v="Seguiré usando los servicios de la biblioteca con la misma frecuencia que expuse en la pregunta anterior"/>
    <x v="14"/>
    <m/>
    <m/>
    <s v="Biblioteca de la Universidad de Alcalá (CRAI: Centro de Recursos para el Aprendizaje y la Investigación ) Biblioteca Cardenal Cisneros (Alcalá de Henares)"/>
    <m/>
    <m/>
    <m/>
    <m/>
    <m/>
    <s v="Sí"/>
    <s v="Sí"/>
    <n v="4"/>
    <n v="1"/>
    <n v="4"/>
    <n v="2"/>
    <n v="5"/>
    <n v="3"/>
    <n v="5"/>
    <n v="3"/>
    <n v="3"/>
    <n v="5"/>
    <m/>
    <n v="5"/>
    <n v="5"/>
    <n v="5"/>
    <n v="2"/>
    <n v="5"/>
    <s v="No"/>
    <n v="5"/>
    <n v="4"/>
    <s v="Twitter|Instagram"/>
    <m/>
    <m/>
    <m/>
    <m/>
    <m/>
    <m/>
    <m/>
    <s v="Sí"/>
    <s v="No"/>
    <m/>
    <n v="4"/>
    <n v="5"/>
    <s v="5, muy satisfecho"/>
    <s v="Mejorado"/>
    <m/>
  </r>
  <r>
    <m/>
    <m/>
    <s v="Ciencias de la Salud"/>
    <d v="2020-05-19T12:53:00"/>
    <s v="Grado y doble grado"/>
    <x v="9"/>
    <s v="Solo en época de exámenes"/>
    <s v="De vez en cuando (1 o 2 veces al mes)"/>
    <s v="Seguiré usando los servicios de la biblioteca con la misma frecuencia que expuse en la pregunta anterior"/>
    <x v="8"/>
    <s v="F. Medicina"/>
    <s v="F. Farmacia"/>
    <s v="Biblioteca Miguel Delibes"/>
    <m/>
    <m/>
    <m/>
    <m/>
    <m/>
    <s v="Sí"/>
    <s v="Sí"/>
    <n v="2"/>
    <n v="1"/>
    <n v="3"/>
    <n v="2"/>
    <n v="4"/>
    <n v="5"/>
    <n v="4"/>
    <n v="2"/>
    <n v="3"/>
    <n v="3"/>
    <m/>
    <n v="4"/>
    <n v="4"/>
    <n v="4"/>
    <n v="3"/>
    <n v="1"/>
    <s v="No"/>
    <n v="3"/>
    <n v="4"/>
    <s v="Youtube|Instagram"/>
    <m/>
    <m/>
    <m/>
    <m/>
    <m/>
    <m/>
    <m/>
    <s v="No"/>
    <s v="Sí"/>
    <s v="Poco útil"/>
    <n v="4"/>
    <n v="4"/>
    <s v="3, normal"/>
    <s v="Mejorado"/>
    <m/>
  </r>
  <r>
    <m/>
    <m/>
    <s v="Humanidades"/>
    <d v="2020-05-19T12:53:00"/>
    <s v="Docto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4"/>
    <s v="F. Filología (Clásicas o General)"/>
    <s v="F. Filosofía"/>
    <m/>
    <m/>
    <m/>
    <m/>
    <m/>
    <m/>
    <s v="Sí"/>
    <s v="Sí"/>
    <n v="5"/>
    <n v="5"/>
    <n v="3"/>
    <n v="1"/>
    <n v="1"/>
    <n v="3"/>
    <n v="1"/>
    <n v="2"/>
    <n v="4"/>
    <n v="5"/>
    <m/>
    <n v="5"/>
    <n v="5"/>
    <n v="4"/>
    <n v="4"/>
    <n v="4"/>
    <s v="Sí"/>
    <n v="4"/>
    <n v="4"/>
    <s v="Instagram"/>
    <m/>
    <m/>
    <m/>
    <m/>
    <m/>
    <m/>
    <m/>
    <s v="Sí"/>
    <s v="No"/>
    <m/>
    <n v="5"/>
    <n v="5"/>
    <s v="5, muy satisfecho"/>
    <s v="Mejorado"/>
    <m/>
  </r>
  <r>
    <m/>
    <m/>
    <s v="Ciencias de la Salud"/>
    <d v="2020-05-19T12:53:00"/>
    <s v="Grado y doble grado"/>
    <x v="9"/>
    <s v="Muy frecuentemente (3 o más veces por semana)"/>
    <s v="De vez en cuando (1 o 2 veces al mes)"/>
    <s v="Creo que voy a acudir con menos frecuencia a la biblioteca y usaré más la biblioteca virtual"/>
    <x v="11"/>
    <s v="F. Medicina"/>
    <m/>
    <m/>
    <m/>
    <m/>
    <m/>
    <m/>
    <m/>
    <s v="No"/>
    <s v="Sí"/>
    <n v="4"/>
    <n v="1"/>
    <n v="3"/>
    <n v="1"/>
    <n v="1"/>
    <n v="5"/>
    <n v="4"/>
    <n v="2"/>
    <n v="2"/>
    <n v="3"/>
    <m/>
    <n v="3"/>
    <n v="3"/>
    <n v="3"/>
    <n v="3"/>
    <n v="3"/>
    <s v="No"/>
    <n v="3"/>
    <n v="1"/>
    <s v="No uso ninguna red social"/>
    <m/>
    <m/>
    <m/>
    <m/>
    <m/>
    <m/>
    <m/>
    <s v="No"/>
    <s v="No"/>
    <m/>
    <n v="4"/>
    <n v="4"/>
    <s v="4, satisfecho"/>
    <s v="Igual"/>
    <m/>
  </r>
  <r>
    <m/>
    <m/>
    <s v="Ciencias Experimentales"/>
    <d v="2020-05-19T12:53:00"/>
    <s v="Grado y doble grado"/>
    <x v="27"/>
    <s v="De vez en cuando (1 o 2 veces al mes)"/>
    <s v="Solo en época de exámenes"/>
    <s v="Seguiré usando los servicios de la biblioteca con la misma frecuencia que expuse en la pregunta anterior"/>
    <x v="29"/>
    <s v="Biblioteca Maria Zambrano (Filología / Derecho)"/>
    <m/>
    <m/>
    <m/>
    <m/>
    <m/>
    <m/>
    <m/>
    <s v="No"/>
    <s v="Sí"/>
    <n v="3"/>
    <n v="1"/>
    <n v="3"/>
    <n v="1"/>
    <n v="4"/>
    <n v="5"/>
    <n v="3"/>
    <n v="1"/>
    <n v="3"/>
    <n v="3"/>
    <m/>
    <n v="3"/>
    <n v="2"/>
    <n v="3"/>
    <n v="3"/>
    <n v="4"/>
    <s v="No"/>
    <n v="4"/>
    <n v="2"/>
    <s v="Twitter|Youtube|Instagram"/>
    <m/>
    <m/>
    <m/>
    <m/>
    <m/>
    <m/>
    <m/>
    <s v="Sí"/>
    <s v="No"/>
    <m/>
    <n v="4"/>
    <n v="3"/>
    <s v="3, normal"/>
    <s v="Igual"/>
    <m/>
  </r>
  <r>
    <m/>
    <m/>
    <s v="Ciencias de la Salud"/>
    <d v="2020-05-19T12:53:00"/>
    <s v="Máster"/>
    <x v="4"/>
    <s v="Nunca"/>
    <s v="Nunca"/>
    <s v="Procuraré buscar la información que necesito fuera de la biblioteca"/>
    <x v="24"/>
    <m/>
    <m/>
    <m/>
    <m/>
    <m/>
    <m/>
    <m/>
    <m/>
    <s v="No"/>
    <s v="No"/>
    <n v="1"/>
    <n v="1"/>
    <n v="1"/>
    <n v="5"/>
    <n v="5"/>
    <n v="5"/>
    <n v="5"/>
    <n v="5"/>
    <n v="4"/>
    <n v="3"/>
    <m/>
    <n v="3"/>
    <n v="3"/>
    <n v="1"/>
    <n v="3"/>
    <n v="4"/>
    <s v="No"/>
    <n v="3"/>
    <n v="2"/>
    <s v="Facebook|Instagram"/>
    <m/>
    <m/>
    <m/>
    <m/>
    <m/>
    <m/>
    <m/>
    <s v="No"/>
    <s v="No"/>
    <m/>
    <n v="4"/>
    <n v="3"/>
    <s v="4, satisfecho"/>
    <s v="Igual"/>
    <m/>
  </r>
  <r>
    <m/>
    <m/>
    <s v="Ciencias Experimentales"/>
    <d v="2020-05-19T12:53:00"/>
    <s v="Grado y doble grado"/>
    <x v="19"/>
    <s v="Frecuentemente (1 o 2 veces por semana)"/>
    <s v="Nunca"/>
    <s v="Seguiré usando los servicios de la biblioteca con la misma frecuencia que expuse en la pregunta anterior"/>
    <x v="19"/>
    <s v="Biblioteca Maria Zambrano (Filología / Derecho)"/>
    <s v="F. Ciencias Biológicas"/>
    <m/>
    <m/>
    <m/>
    <m/>
    <m/>
    <m/>
    <s v="Sí"/>
    <s v="Sí"/>
    <n v="5"/>
    <n v="1"/>
    <n v="1"/>
    <n v="1"/>
    <n v="5"/>
    <n v="4"/>
    <n v="5"/>
    <n v="1"/>
    <n v="5"/>
    <n v="5"/>
    <m/>
    <n v="5"/>
    <n v="5"/>
    <n v="5"/>
    <n v="5"/>
    <n v="5"/>
    <s v="No"/>
    <n v="5"/>
    <n v="3"/>
    <s v="Youtube|Instagram"/>
    <m/>
    <m/>
    <m/>
    <m/>
    <m/>
    <m/>
    <m/>
    <s v="No"/>
    <s v="No"/>
    <m/>
    <n v="5"/>
    <n v="5"/>
    <s v="5, muy satisfecho"/>
    <m/>
    <m/>
  </r>
  <r>
    <m/>
    <m/>
    <s v="Ciencias Experimentales"/>
    <d v="2020-05-19T12:53:00"/>
    <s v="Grado y doble grado"/>
    <x v="26"/>
    <s v="Frecuentemente (1 o 2 veces por semana)"/>
    <s v="Nunca"/>
    <s v="Seguiré usando los servicios de la biblioteca con la misma frecuencia que expuse en la pregunta anterior"/>
    <x v="26"/>
    <m/>
    <m/>
    <m/>
    <m/>
    <m/>
    <m/>
    <m/>
    <m/>
    <s v="No"/>
    <s v="No"/>
    <n v="1"/>
    <n v="1"/>
    <n v="1"/>
    <n v="3"/>
    <n v="5"/>
    <n v="4"/>
    <n v="5"/>
    <n v="2"/>
    <n v="1"/>
    <n v="4"/>
    <m/>
    <n v="5"/>
    <n v="5"/>
    <n v="3"/>
    <n v="3"/>
    <n v="3"/>
    <s v="No"/>
    <n v="3"/>
    <n v="2"/>
    <s v="Twitter|Youtube|Instagram"/>
    <m/>
    <m/>
    <m/>
    <m/>
    <m/>
    <m/>
    <m/>
    <s v="Sí"/>
    <s v="Sí"/>
    <s v="Nada útil"/>
    <n v="5"/>
    <n v="5"/>
    <s v="4, satisfecho"/>
    <s v="Igual"/>
    <m/>
  </r>
  <r>
    <m/>
    <m/>
    <s v="Ciencias de la Salud"/>
    <d v="2020-05-19T12:53:00"/>
    <s v="Grado y doble grado"/>
    <x v="22"/>
    <s v="Muy frecuentemente (3 o más veces por semana)"/>
    <s v="De vez en cuando (1 o 2 veces al mes)"/>
    <s v="Seguiré usando los servicios de la biblioteca con la misma frecuencia que expuse en la pregunta anterior"/>
    <x v="22"/>
    <s v="Biblioteca Maria Zambrano (Filología / Derecho)"/>
    <m/>
    <m/>
    <m/>
    <m/>
    <m/>
    <m/>
    <m/>
    <s v="Sí"/>
    <s v="Sí"/>
    <n v="4"/>
    <n v="1"/>
    <n v="3"/>
    <n v="5"/>
    <n v="5"/>
    <n v="5"/>
    <n v="5"/>
    <n v="5"/>
    <n v="5"/>
    <n v="5"/>
    <m/>
    <n v="5"/>
    <n v="5"/>
    <n v="5"/>
    <m/>
    <n v="5"/>
    <s v="Sí"/>
    <n v="5"/>
    <n v="5"/>
    <s v="Twitter"/>
    <m/>
    <m/>
    <m/>
    <m/>
    <m/>
    <m/>
    <m/>
    <s v="No"/>
    <s v="No"/>
    <m/>
    <n v="5"/>
    <n v="5"/>
    <s v="5, muy satisfecho"/>
    <s v="Mejorado mucho"/>
    <m/>
  </r>
  <r>
    <m/>
    <m/>
    <s v="Ciencias de la Salud"/>
    <d v="2020-05-19T12:53:00"/>
    <s v="Grado y doble grado"/>
    <x v="12"/>
    <s v="Frecuentemente (1 o 2 veces por semana)"/>
    <s v="Nunca"/>
    <s v="Seguiré usando los servicios de la biblioteca con la misma frecuencia que expuse en la pregunta anterior|Tengo que ir necesariamente para consultar los documentos que están ubicados en la biblioteca"/>
    <x v="15"/>
    <m/>
    <m/>
    <s v="Universidad del País Vasco"/>
    <m/>
    <m/>
    <m/>
    <m/>
    <m/>
    <s v="No"/>
    <s v="Sí"/>
    <n v="2"/>
    <n v="3"/>
    <n v="3"/>
    <n v="3"/>
    <n v="5"/>
    <n v="5"/>
    <n v="5"/>
    <n v="3"/>
    <n v="1"/>
    <n v="3"/>
    <m/>
    <n v="5"/>
    <n v="4"/>
    <n v="5"/>
    <n v="3"/>
    <n v="3"/>
    <s v="No"/>
    <n v="4"/>
    <n v="4"/>
    <s v="Twitter|Instagram"/>
    <m/>
    <m/>
    <m/>
    <m/>
    <m/>
    <m/>
    <m/>
    <s v="No"/>
    <s v="No"/>
    <m/>
    <n v="4"/>
    <n v="4"/>
    <s v="5, muy satisfecho"/>
    <s v="Igual"/>
    <m/>
  </r>
  <r>
    <m/>
    <m/>
    <s v="Ciencias de la Salud"/>
    <d v="2020-05-19T12:53:00"/>
    <s v="Grado y doble grado"/>
    <x v="4"/>
    <s v="Frecuentemente (1 o 2 veces por semana)"/>
    <s v="De vez en cuando (1 o 2 veces al mes)"/>
    <s v="Tengo que ir necesariamente para consultar los documentos que están ubicados en la biblioteca"/>
    <x v="4"/>
    <s v="F. Enfermería, Fisioterapia y Podología"/>
    <s v="Biblioteca Maria Zambrano (Filología / Derecho)"/>
    <m/>
    <m/>
    <m/>
    <m/>
    <m/>
    <m/>
    <s v="No"/>
    <s v="Sí"/>
    <n v="3"/>
    <n v="1"/>
    <n v="2"/>
    <n v="3"/>
    <n v="4"/>
    <n v="4"/>
    <n v="4"/>
    <n v="1"/>
    <n v="3"/>
    <n v="4"/>
    <m/>
    <n v="2"/>
    <n v="4"/>
    <n v="3"/>
    <n v="3"/>
    <n v="4"/>
    <s v="Sí"/>
    <n v="3"/>
    <n v="3"/>
    <s v="Facebook|Youtube|Instagram"/>
    <m/>
    <m/>
    <m/>
    <m/>
    <m/>
    <m/>
    <m/>
    <s v="Sí"/>
    <s v="No"/>
    <m/>
    <n v="4"/>
    <n v="4"/>
    <s v="4, satisfecho"/>
    <s v="Igual"/>
    <m/>
  </r>
  <r>
    <m/>
    <m/>
    <s v="Humanidades"/>
    <d v="2020-05-19T12:53:00"/>
    <s v="Grado y doble grado"/>
    <x v="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x v="8"/>
    <s v="F. Filología (Clásicas o General)"/>
    <s v="F. Filosofía"/>
    <m/>
    <m/>
    <m/>
    <m/>
    <m/>
    <m/>
    <s v="Sí"/>
    <s v="No"/>
    <n v="3"/>
    <n v="5"/>
    <n v="4"/>
    <n v="4"/>
    <n v="3"/>
    <n v="5"/>
    <n v="4"/>
    <n v="4"/>
    <n v="2"/>
    <n v="4"/>
    <m/>
    <n v="4"/>
    <n v="5"/>
    <n v="5"/>
    <n v="3"/>
    <n v="4"/>
    <s v="No"/>
    <n v="4"/>
    <n v="1"/>
    <s v="Instagram"/>
    <m/>
    <m/>
    <m/>
    <m/>
    <m/>
    <m/>
    <m/>
    <s v="Sí"/>
    <s v="No"/>
    <m/>
    <n v="4"/>
    <n v="4"/>
    <s v="4, satisfecho"/>
    <s v="Igual"/>
    <m/>
  </r>
  <r>
    <m/>
    <m/>
    <s v="Ciencias Experimentales"/>
    <d v="2020-05-19T12:53:00"/>
    <s v="Grado y doble grado"/>
    <x v="1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9"/>
    <s v="Biblioteca Maria Zambrano (Filología / Derecho)"/>
    <s v="F. Ciencias Químicas"/>
    <s v="Bibliotecas públicas de la Comunidad de Madrid"/>
    <m/>
    <m/>
    <m/>
    <m/>
    <m/>
    <s v="Sí"/>
    <s v="Sí"/>
    <n v="5"/>
    <n v="3"/>
    <n v="3"/>
    <n v="3"/>
    <n v="5"/>
    <n v="5"/>
    <n v="5"/>
    <n v="1"/>
    <n v="5"/>
    <n v="5"/>
    <m/>
    <n v="5"/>
    <n v="5"/>
    <n v="5"/>
    <n v="5"/>
    <n v="5"/>
    <s v="Sí"/>
    <n v="5"/>
    <n v="5"/>
    <s v="Twitter|Facebook|Youtube|Instagram|LinkedIn"/>
    <m/>
    <m/>
    <m/>
    <m/>
    <m/>
    <m/>
    <m/>
    <s v="Sí"/>
    <s v="No"/>
    <m/>
    <n v="5"/>
    <n v="5"/>
    <s v="5, muy satisfecho"/>
    <s v="Mejorado mucho"/>
    <m/>
  </r>
  <r>
    <m/>
    <m/>
    <s v="Ciencias Sociales"/>
    <d v="2020-05-19T12:53:00"/>
    <s v="Máster"/>
    <x v="13"/>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x v="8"/>
    <s v="F. Filología (Clásicas o General)"/>
    <s v="F. Ciencias de la Información"/>
    <s v="F. Filosofía"/>
    <m/>
    <m/>
    <m/>
    <m/>
    <m/>
    <s v="Sí"/>
    <s v="Sí"/>
    <n v="3"/>
    <n v="1"/>
    <n v="2"/>
    <n v="5"/>
    <n v="1"/>
    <n v="4"/>
    <n v="2"/>
    <n v="3"/>
    <n v="2"/>
    <n v="4"/>
    <m/>
    <n v="3"/>
    <n v="4"/>
    <n v="5"/>
    <n v="1"/>
    <n v="1"/>
    <s v="No"/>
    <n v="5"/>
    <n v="4"/>
    <s v="Twitter|Instagram"/>
    <m/>
    <m/>
    <m/>
    <m/>
    <m/>
    <m/>
    <m/>
    <s v="No"/>
    <s v="No"/>
    <m/>
    <n v="4"/>
    <n v="4"/>
    <s v="4, satisfecho"/>
    <s v="Mejorado"/>
    <m/>
  </r>
  <r>
    <m/>
    <m/>
    <s v="Humanidades"/>
    <d v="2020-05-19T12:53:00"/>
    <s v="Grado y doble grado"/>
    <x v="7"/>
    <s v="De vez en cuando (1 o 2 veces al mes)"/>
    <s v="De vez en cuando (1 o 2 veces al mes)"/>
    <s v="Seguiré usando los servicios de la biblioteca con la misma frecuencia que expuse en la pregunta anterior"/>
    <x v="8"/>
    <s v="F. Filología (Clásicas o General)"/>
    <m/>
    <m/>
    <m/>
    <m/>
    <m/>
    <m/>
    <m/>
    <s v="No"/>
    <s v="Sí"/>
    <n v="2"/>
    <n v="2"/>
    <n v="2"/>
    <n v="4"/>
    <n v="3"/>
    <n v="4"/>
    <n v="3"/>
    <n v="4"/>
    <n v="3"/>
    <n v="3"/>
    <m/>
    <n v="3"/>
    <n v="2"/>
    <n v="3"/>
    <n v="2"/>
    <n v="3"/>
    <s v="Sí"/>
    <n v="3"/>
    <n v="3"/>
    <s v="Twitter|Facebook|Youtube|Instagram"/>
    <m/>
    <m/>
    <m/>
    <m/>
    <m/>
    <m/>
    <m/>
    <s v="Sí"/>
    <s v="No"/>
    <m/>
    <n v="2"/>
    <n v="3"/>
    <s v="3, normal"/>
    <s v="Igual"/>
    <m/>
  </r>
  <r>
    <m/>
    <m/>
    <s v="Humanidades"/>
    <d v="2020-05-19T12:53:00"/>
    <s v="Grado y doble grado"/>
    <x v="5"/>
    <s v="Muy frecuentemente (3 o más veces por semana)"/>
    <s v="Muy frecuentemente (3 o más veces por semana)"/>
    <s v="Creo que voy a acudir con menos frecuencia a la biblioteca y usaré más la biblioteca virtual"/>
    <x v="8"/>
    <s v="F. Filosofía"/>
    <s v="F. Filología (Clásicas o General)"/>
    <m/>
    <m/>
    <m/>
    <m/>
    <m/>
    <m/>
    <s v="Sí"/>
    <s v="Sí"/>
    <n v="5"/>
    <n v="3"/>
    <n v="5"/>
    <n v="3"/>
    <n v="5"/>
    <n v="3"/>
    <n v="3"/>
    <n v="1"/>
    <n v="3"/>
    <n v="5"/>
    <m/>
    <n v="5"/>
    <n v="5"/>
    <n v="5"/>
    <n v="5"/>
    <n v="4"/>
    <s v="No"/>
    <n v="5"/>
    <n v="5"/>
    <s v="Instagram"/>
    <m/>
    <m/>
    <m/>
    <m/>
    <m/>
    <m/>
    <m/>
    <s v="Sí"/>
    <s v="Sí"/>
    <s v="Útil"/>
    <n v="5"/>
    <n v="5"/>
    <s v="5, muy satisfecho"/>
    <s v="Mejorado mucho"/>
    <m/>
  </r>
  <r>
    <m/>
    <m/>
    <s v="Ciencias de la Salud"/>
    <d v="2020-05-19T12:53:00"/>
    <s v="Grado y doble grado"/>
    <x v="15"/>
    <s v="Solo en época de exámenes"/>
    <s v="De vez en cuando (1 o 2 veces al mes)"/>
    <s v="Creo que voy a acudir con menos frecuencia a la biblioteca y usaré más la biblioteca virtual"/>
    <x v="5"/>
    <s v="F. Medicina"/>
    <m/>
    <s v="Gloria Fuertes o la biblioteca de mi pueblo"/>
    <m/>
    <m/>
    <m/>
    <m/>
    <m/>
    <s v="No"/>
    <s v="Sí"/>
    <n v="5"/>
    <n v="3"/>
    <n v="5"/>
    <n v="2"/>
    <n v="5"/>
    <n v="4"/>
    <n v="5"/>
    <n v="2"/>
    <n v="5"/>
    <n v="5"/>
    <m/>
    <n v="5"/>
    <n v="5"/>
    <n v="5"/>
    <n v="3"/>
    <n v="5"/>
    <s v="Sí"/>
    <n v="5"/>
    <n v="4"/>
    <s v="Twitter|Instagram"/>
    <m/>
    <m/>
    <m/>
    <m/>
    <m/>
    <m/>
    <m/>
    <s v="Sí"/>
    <s v="No"/>
    <m/>
    <n v="5"/>
    <n v="5"/>
    <s v="5, muy satisfecho"/>
    <s v="Mejorado mucho"/>
    <s v="Más enchufes en cada mesa, que en ocasiones no hay los suficientes para todos los que ocupan las mesas. Por lo demás, la biblioteca de Enfermería, Fisioterapia y Podología es un sitio cómo para estudiar"/>
  </r>
  <r>
    <m/>
    <m/>
    <s v="Ciencias Sociales"/>
    <d v="2020-05-19T12:53:00"/>
    <s v="Grado y doble grado"/>
    <x v="11"/>
    <s v="Frecuentemente (1 o 2 veces por semana)"/>
    <s v="Nunca"/>
    <s v="Tengo que ir necesariamente para consultar los documentos que están ubicados en la biblioteca"/>
    <x v="13"/>
    <s v="Biblioteca Maria Zambrano (Filología / Derecho)"/>
    <s v="F. Ciencias Políticas y Sociología"/>
    <m/>
    <m/>
    <m/>
    <m/>
    <m/>
    <m/>
    <s v="Sí"/>
    <s v="Sí"/>
    <n v="4"/>
    <n v="1"/>
    <n v="2"/>
    <n v="4"/>
    <n v="5"/>
    <n v="2"/>
    <n v="1"/>
    <n v="1"/>
    <n v="3"/>
    <n v="4"/>
    <m/>
    <n v="3"/>
    <n v="4"/>
    <n v="2"/>
    <n v="2"/>
    <n v="2"/>
    <s v="Sí"/>
    <n v="3"/>
    <n v="2"/>
    <s v="Youtube|Instagram"/>
    <m/>
    <m/>
    <m/>
    <m/>
    <m/>
    <m/>
    <m/>
    <s v="No"/>
    <s v="No"/>
    <m/>
    <n v="4"/>
    <n v="4"/>
    <s v="4, satisfecho"/>
    <s v="Igual"/>
    <s v="Mejorar la plataforma online, ya que las búsqueda son un poco complicadas."/>
  </r>
  <r>
    <m/>
    <m/>
    <s v="Ciencias Sociales"/>
    <d v="2020-05-19T12:53:00"/>
    <s v="Grado y doble grado"/>
    <x v="13"/>
    <s v="De vez en cuando (1 o 2 veces al mes)"/>
    <s v="De vez en cuando (1 o 2 veces al mes)"/>
    <s v="Seguiré usando los servicios de la biblioteca con la misma frecuencia que expuse en la pregunta anterior"/>
    <x v="16"/>
    <s v="Biblioteca Maria Zambrano (Filología / Derecho)"/>
    <m/>
    <m/>
    <m/>
    <m/>
    <m/>
    <m/>
    <m/>
    <s v="Sí"/>
    <s v="Sí"/>
    <n v="5"/>
    <n v="2"/>
    <n v="4"/>
    <n v="3"/>
    <n v="5"/>
    <n v="4"/>
    <n v="5"/>
    <n v="2"/>
    <n v="4"/>
    <n v="4"/>
    <m/>
    <n v="4"/>
    <n v="4"/>
    <n v="2"/>
    <n v="2"/>
    <n v="2"/>
    <s v="No"/>
    <n v="3"/>
    <n v="3"/>
    <s v="Twitter|Youtube|Instagram"/>
    <m/>
    <m/>
    <m/>
    <m/>
    <m/>
    <m/>
    <m/>
    <s v="No"/>
    <s v="No"/>
    <m/>
    <n v="5"/>
    <n v="5"/>
    <s v="4, satisfecho"/>
    <s v="Mejorado"/>
    <m/>
  </r>
  <r>
    <m/>
    <m/>
    <s v=""/>
    <d v="2020-05-19T12:53:00"/>
    <s v="Grado y doble grado"/>
    <x v="25"/>
    <s v="Muy frecuentemente (3 o más veces por semana)"/>
    <s v="Nunca"/>
    <s v="Seguiré usando los servicios de la biblioteca con la misma frecuencia que expuse en la pregunta anterior"/>
    <x v="8"/>
    <s v="F. Informática"/>
    <m/>
    <m/>
    <m/>
    <m/>
    <m/>
    <m/>
    <m/>
    <s v="No"/>
    <s v="No"/>
    <n v="1"/>
    <n v="1"/>
    <n v="1"/>
    <n v="3"/>
    <n v="4"/>
    <n v="2"/>
    <n v="4"/>
    <n v="1"/>
    <n v="3"/>
    <n v="3"/>
    <m/>
    <n v="3"/>
    <n v="3"/>
    <n v="3"/>
    <n v="3"/>
    <n v="3"/>
    <s v="No"/>
    <n v="3"/>
    <n v="3"/>
    <s v="Youtube|Instagram"/>
    <m/>
    <m/>
    <m/>
    <m/>
    <m/>
    <m/>
    <m/>
    <s v="No"/>
    <s v="No"/>
    <m/>
    <m/>
    <m/>
    <m/>
    <m/>
    <m/>
  </r>
  <r>
    <m/>
    <m/>
    <s v="Humanidades"/>
    <d v="2020-05-19T12:53:00"/>
    <s v="Grado y doble grado"/>
    <x v="2"/>
    <s v="De vez en cuando (1 o 2 veces al mes)"/>
    <s v="De vez en cuando (1 o 2 veces al mes)"/>
    <s v="Seguiré usando los servicios de la biblioteca con la misma frecuencia que expuse en la pregunta anterior"/>
    <x v="2"/>
    <s v="Biblioteca Maria Zambrano (Filología / Derecho)"/>
    <s v="F. Psicología"/>
    <m/>
    <m/>
    <m/>
    <m/>
    <m/>
    <m/>
    <s v="Sí"/>
    <s v="Sí"/>
    <n v="4"/>
    <n v="4"/>
    <n v="3"/>
    <n v="4"/>
    <n v="4"/>
    <n v="4"/>
    <n v="4"/>
    <n v="4"/>
    <n v="4"/>
    <n v="4"/>
    <m/>
    <n v="3"/>
    <n v="4"/>
    <n v="4"/>
    <n v="4"/>
    <n v="4"/>
    <s v="Sí"/>
    <n v="3"/>
    <n v="3"/>
    <s v="Facebook"/>
    <m/>
    <m/>
    <m/>
    <m/>
    <m/>
    <m/>
    <m/>
    <s v="Sí"/>
    <s v="No"/>
    <m/>
    <n v="4"/>
    <n v="2"/>
    <s v="3, normal"/>
    <s v="Igual"/>
    <m/>
  </r>
  <r>
    <m/>
    <m/>
    <s v="Ciencias Sociales"/>
    <d v="2020-05-19T12:53:00"/>
    <s v="Grado y doble grado"/>
    <x v="13"/>
    <s v="Nunca"/>
    <s v="Nunca"/>
    <s v="Procuraré buscar la información que necesito fuera de la biblioteca"/>
    <x v="24"/>
    <m/>
    <m/>
    <m/>
    <m/>
    <m/>
    <m/>
    <m/>
    <m/>
    <s v="No"/>
    <s v="No"/>
    <n v="1"/>
    <n v="1"/>
    <n v="1"/>
    <n v="3"/>
    <n v="4"/>
    <n v="5"/>
    <n v="5"/>
    <n v="5"/>
    <n v="1"/>
    <n v="1"/>
    <m/>
    <n v="1"/>
    <n v="2"/>
    <n v="1"/>
    <n v="1"/>
    <n v="1"/>
    <s v="No"/>
    <n v="1"/>
    <n v="1"/>
    <s v="Youtube|Instagram|LinkedIn"/>
    <m/>
    <m/>
    <m/>
    <m/>
    <m/>
    <m/>
    <m/>
    <s v="No"/>
    <s v="No"/>
    <m/>
    <m/>
    <m/>
    <s v="1, muy insatisfecho"/>
    <s v="Igual"/>
    <s v="Se necesita mejorar las instalaciones de la biblioteca de ciencias de la información, es sucia, con poca iluminación y te dan ganas de huir en vez de entrar."/>
  </r>
  <r>
    <m/>
    <m/>
    <s v="Ciencias Sociales"/>
    <d v="2020-05-19T12:53:00"/>
    <s v="Grado y doble grado"/>
    <x v="13"/>
    <s v="De vez en cuando (1 o 2 veces al mes)"/>
    <s v="Nunca"/>
    <s v="Tengo que ir necesariamente para consultar los documentos que están ubicados en la biblioteca"/>
    <x v="16"/>
    <s v="F. Medicina"/>
    <s v="F. Comercio y Turismo"/>
    <m/>
    <m/>
    <m/>
    <m/>
    <m/>
    <m/>
    <s v="No"/>
    <s v="Sí"/>
    <n v="2"/>
    <n v="1"/>
    <n v="2"/>
    <n v="2"/>
    <n v="5"/>
    <n v="4"/>
    <n v="3"/>
    <n v="4"/>
    <n v="3"/>
    <n v="3"/>
    <m/>
    <n v="4"/>
    <n v="4"/>
    <n v="4"/>
    <n v="3"/>
    <n v="3"/>
    <s v="No"/>
    <n v="4"/>
    <n v="4"/>
    <s v="Youtube|Instagram"/>
    <m/>
    <m/>
    <m/>
    <m/>
    <m/>
    <m/>
    <m/>
    <s v="No"/>
    <s v="No"/>
    <m/>
    <n v="3"/>
    <n v="3"/>
    <s v="4, satisfecho"/>
    <s v="Igual"/>
    <m/>
  </r>
  <r>
    <m/>
    <m/>
    <s v="Ciencias Experimentales"/>
    <d v="2020-05-19T12:53:00"/>
    <s v="Grado y doble grado"/>
    <x v="8"/>
    <s v="Frecuentemente (1 o 2 veces por semana)"/>
    <s v="Frecuentemente (1 o 2 veces por semana)"/>
    <s v="Seguiré usando los servicios de la biblioteca con la misma frecuencia que expuse en la pregunta anterior|Si las mejoras de la biblioteca virtual siguen funcionando, es posible que la utilice algo más."/>
    <x v="12"/>
    <s v="F. Informática"/>
    <m/>
    <m/>
    <m/>
    <m/>
    <m/>
    <m/>
    <m/>
    <s v="Sí"/>
    <s v="Sí"/>
    <n v="5"/>
    <n v="1"/>
    <n v="2"/>
    <n v="1"/>
    <n v="3"/>
    <n v="5"/>
    <n v="3"/>
    <n v="5"/>
    <n v="3"/>
    <n v="5"/>
    <m/>
    <n v="5"/>
    <n v="1"/>
    <n v="4"/>
    <n v="1"/>
    <n v="4"/>
    <s v="No"/>
    <n v="3"/>
    <n v="1"/>
    <s v="Youtube"/>
    <m/>
    <m/>
    <m/>
    <m/>
    <m/>
    <m/>
    <m/>
    <s v="Sí"/>
    <s v="No"/>
    <m/>
    <n v="3"/>
    <n v="3"/>
    <s v="5, muy satisfecho"/>
    <s v="Mejorado"/>
    <m/>
  </r>
  <r>
    <m/>
    <m/>
    <s v="Ciencias de la Salud"/>
    <d v="2020-05-19T12:53:00"/>
    <s v="Grado y doble grado"/>
    <x v="15"/>
    <s v="Muy frecuentemente (3 o más veces por semana)"/>
    <s v="De vez en cuando (1 o 2 veces al mes)"/>
    <s v="Seguiré usando los servicios de la biblioteca con la misma frecuencia que expuse en la pregunta anterior"/>
    <x v="5"/>
    <s v="F. Medicina"/>
    <s v="F. Filología (Clásicas o General)"/>
    <m/>
    <m/>
    <m/>
    <m/>
    <m/>
    <m/>
    <s v="No"/>
    <s v="No"/>
    <n v="2"/>
    <n v="2"/>
    <n v="2"/>
    <n v="2"/>
    <n v="5"/>
    <n v="4"/>
    <n v="4"/>
    <n v="1"/>
    <n v="4"/>
    <n v="5"/>
    <m/>
    <n v="5"/>
    <n v="5"/>
    <n v="5"/>
    <n v="5"/>
    <n v="5"/>
    <s v="No"/>
    <n v="5"/>
    <n v="4"/>
    <s v="Youtube|Instagram"/>
    <m/>
    <m/>
    <m/>
    <m/>
    <m/>
    <m/>
    <m/>
    <s v="No"/>
    <s v="No"/>
    <m/>
    <n v="5"/>
    <n v="5"/>
    <s v="5, muy satisfecho"/>
    <s v="Mejorado mucho"/>
    <m/>
  </r>
  <r>
    <m/>
    <m/>
    <s v="Ciencias Sociales"/>
    <d v="2020-05-19T12:53:00"/>
    <s v="Doctorado"/>
    <x v="13"/>
    <s v="De vez en cuando (1 o 2 veces al mes)"/>
    <s v="Muy frecuentemente (3 o más veces por semana)"/>
    <s v="Tengo que ir necesariamente para consultar los documentos que están ubicados en la biblioteca"/>
    <x v="16"/>
    <s v="Biblioteca Maria Zambrano (Filología / Derecho)"/>
    <m/>
    <m/>
    <m/>
    <m/>
    <m/>
    <m/>
    <m/>
    <s v="Sí"/>
    <s v="Sí"/>
    <n v="2"/>
    <n v="3"/>
    <n v="4"/>
    <n v="5"/>
    <n v="1"/>
    <n v="5"/>
    <n v="1"/>
    <n v="5"/>
    <n v="2"/>
    <n v="2"/>
    <m/>
    <n v="3"/>
    <n v="3"/>
    <n v="3"/>
    <n v="3"/>
    <n v="3"/>
    <s v="Sí"/>
    <n v="3"/>
    <n v="4"/>
    <s v="Twitter"/>
    <m/>
    <m/>
    <m/>
    <m/>
    <m/>
    <m/>
    <m/>
    <s v="Sí"/>
    <s v="No"/>
    <m/>
    <n v="4"/>
    <n v="4"/>
    <s v="3, normal"/>
    <s v="Igual"/>
    <m/>
  </r>
  <r>
    <m/>
    <m/>
    <s v="Ciencias Experimentales"/>
    <d v="2020-05-19T12:53:00"/>
    <s v="Grado y doble grado"/>
    <x v="19"/>
    <s v="Frecuentemente (1 o 2 veces por semana)"/>
    <s v="De vez en cuando (1 o 2 veces al mes)"/>
    <m/>
    <x v="12"/>
    <s v="F. Ciencias Físicas"/>
    <m/>
    <m/>
    <m/>
    <m/>
    <m/>
    <m/>
    <m/>
    <s v="Sí"/>
    <s v="Sí"/>
    <n v="3"/>
    <n v="1"/>
    <n v="2"/>
    <n v="1"/>
    <n v="5"/>
    <n v="4"/>
    <n v="5"/>
    <n v="1"/>
    <n v="3"/>
    <n v="4"/>
    <m/>
    <n v="2"/>
    <n v="5"/>
    <n v="4"/>
    <n v="4"/>
    <n v="5"/>
    <s v="No"/>
    <n v="4"/>
    <n v="3"/>
    <s v="Youtube|Instagram"/>
    <m/>
    <m/>
    <m/>
    <m/>
    <m/>
    <m/>
    <m/>
    <s v="No"/>
    <s v="No"/>
    <m/>
    <n v="5"/>
    <n v="5"/>
    <s v="4, satisfecho"/>
    <s v="Mejorado"/>
    <s v="Lo único que no me gusta y que le bajo la nota en muchos casos es las RESERVAS online. Me parece ridículo que no te deje reservar libros si hay alguno disponible en algún departamento al que no puedas acceder. Es como no tener ninguno disponible!"/>
  </r>
  <r>
    <m/>
    <m/>
    <s v="Ciencias Experimentales"/>
    <d v="2020-05-19T12:53:00"/>
    <s v="Grado y doble grado"/>
    <x v="16"/>
    <s v="Solo en época de exámenes"/>
    <s v="De vez en cuando (1 o 2 veces al mes)"/>
    <s v="Seguiré usando los servicios de la biblioteca con la misma frecuencia que expuse en la pregunta anterior"/>
    <x v="17"/>
    <s v="F. Ciencias Geológicas"/>
    <s v="F. Ciencias Matemáticas"/>
    <m/>
    <m/>
    <m/>
    <m/>
    <m/>
    <m/>
    <s v="No"/>
    <s v="No"/>
    <n v="1"/>
    <n v="1"/>
    <n v="4"/>
    <n v="1"/>
    <n v="5"/>
    <n v="3"/>
    <n v="5"/>
    <n v="1"/>
    <n v="3"/>
    <n v="2"/>
    <m/>
    <n v="4"/>
    <n v="4"/>
    <n v="3"/>
    <n v="3"/>
    <n v="2"/>
    <s v="No"/>
    <n v="3"/>
    <n v="3"/>
    <s v="Twitter|Youtube|Instagram"/>
    <m/>
    <m/>
    <m/>
    <m/>
    <m/>
    <m/>
    <m/>
    <s v="Sí"/>
    <s v="No"/>
    <m/>
    <n v="3"/>
    <n v="4"/>
    <s v="3, normal"/>
    <s v="Mejorado"/>
    <m/>
  </r>
  <r>
    <m/>
    <m/>
    <s v="Humanidades"/>
    <d v="2020-05-19T12:53:00"/>
    <s v="Grado y doble grado"/>
    <x v="2"/>
    <s v="De vez en cuando (1 o 2 veces al mes)"/>
    <s v="De vez en cuando (1 o 2 veces al mes)"/>
    <s v="Seguiré usando los servicios de la biblioteca con la misma frecuencia que expuse en la pregunta anterior"/>
    <x v="2"/>
    <s v="Biblioteca Maria Zambrano (Filología / Derecho)"/>
    <s v="Biblioteca Maria Zambrano (Filología / Derecho)"/>
    <m/>
    <m/>
    <m/>
    <m/>
    <m/>
    <m/>
    <s v="No"/>
    <s v="Sí"/>
    <n v="4"/>
    <n v="1"/>
    <n v="1"/>
    <n v="3"/>
    <n v="5"/>
    <n v="1"/>
    <n v="5"/>
    <n v="2"/>
    <n v="2"/>
    <n v="4"/>
    <m/>
    <n v="4"/>
    <n v="3"/>
    <n v="3"/>
    <n v="4"/>
    <n v="3"/>
    <s v="No"/>
    <n v="4"/>
    <n v="3"/>
    <s v="Youtube|Instagram"/>
    <m/>
    <m/>
    <m/>
    <m/>
    <m/>
    <m/>
    <m/>
    <s v="No"/>
    <s v="No"/>
    <m/>
    <n v="3"/>
    <n v="3"/>
    <s v="3, normal"/>
    <s v="Igual"/>
    <m/>
  </r>
  <r>
    <m/>
    <m/>
    <s v="Ciencias de la Salud"/>
    <d v="2020-05-19T12:53:00"/>
    <s v="Grado y doble grado"/>
    <x v="22"/>
    <s v="De vez en cuando (1 o 2 veces al mes)"/>
    <s v="Nunca"/>
    <s v="Creo que voy a acudir con menos frecuencia a la biblioteca y usaré más la biblioteca virtual"/>
    <x v="24"/>
    <m/>
    <m/>
    <m/>
    <m/>
    <m/>
    <m/>
    <m/>
    <m/>
    <s v="No"/>
    <s v="Sí"/>
    <n v="3"/>
    <n v="1"/>
    <n v="1"/>
    <n v="1"/>
    <n v="5"/>
    <n v="4"/>
    <n v="4"/>
    <n v="1"/>
    <n v="3"/>
    <n v="3"/>
    <m/>
    <n v="2"/>
    <n v="4"/>
    <n v="2"/>
    <n v="3"/>
    <n v="4"/>
    <s v="No"/>
    <n v="3"/>
    <n v="1"/>
    <s v="Twitter|Instagram"/>
    <m/>
    <m/>
    <m/>
    <m/>
    <m/>
    <m/>
    <m/>
    <s v="No"/>
    <s v="No"/>
    <m/>
    <n v="3"/>
    <n v="5"/>
    <s v="4, satisfecho"/>
    <m/>
    <m/>
  </r>
  <r>
    <m/>
    <m/>
    <s v="Ciencias Sociales"/>
    <d v="2020-05-19T12:53:00"/>
    <s v="Grado y doble grado"/>
    <x v="13"/>
    <s v="De vez en cuando (1 o 2 veces al mes)"/>
    <s v="Nunca"/>
    <s v="Procuraré buscar la información que necesito fuera de la biblioteca"/>
    <x v="8"/>
    <s v="F. Ciencias de la Información"/>
    <m/>
    <s v="Facultad de magisterio"/>
    <m/>
    <m/>
    <m/>
    <m/>
    <m/>
    <s v="No"/>
    <s v="Sí"/>
    <n v="1"/>
    <n v="1"/>
    <n v="1"/>
    <m/>
    <n v="5"/>
    <n v="5"/>
    <n v="5"/>
    <n v="5"/>
    <n v="4"/>
    <n v="4"/>
    <m/>
    <n v="5"/>
    <n v="5"/>
    <n v="5"/>
    <n v="5"/>
    <n v="5"/>
    <s v="No"/>
    <n v="5"/>
    <n v="5"/>
    <s v="Instagram"/>
    <m/>
    <m/>
    <m/>
    <m/>
    <m/>
    <m/>
    <m/>
    <s v="No"/>
    <s v="Sí"/>
    <s v="Normal"/>
    <n v="5"/>
    <n v="5"/>
    <s v="4, satisfecho"/>
    <s v="Mejorado"/>
    <m/>
  </r>
  <r>
    <m/>
    <m/>
    <s v="Ciencias Sociales"/>
    <d v="2020-05-19T12:53:00"/>
    <s v="Grado y doble grado"/>
    <x v="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14"/>
    <s v="Biblioteca Maria Zambrano (Filología / Derecho)"/>
    <s v="F. Ciencias Políticas y Sociología"/>
    <m/>
    <m/>
    <m/>
    <m/>
    <m/>
    <m/>
    <s v="Sí"/>
    <s v="Sí"/>
    <n v="4"/>
    <n v="4"/>
    <n v="2"/>
    <n v="3"/>
    <n v="4"/>
    <n v="5"/>
    <n v="4"/>
    <n v="2"/>
    <n v="3"/>
    <n v="4"/>
    <m/>
    <n v="4"/>
    <n v="5"/>
    <n v="4"/>
    <n v="2"/>
    <n v="4"/>
    <s v="No"/>
    <n v="4"/>
    <n v="1"/>
    <s v="Twitter|Youtube|Instagram"/>
    <m/>
    <m/>
    <m/>
    <m/>
    <m/>
    <m/>
    <m/>
    <s v="Sí"/>
    <s v="No"/>
    <m/>
    <n v="5"/>
    <n v="5"/>
    <s v="4, satisfecho"/>
    <s v="Igual"/>
    <m/>
  </r>
  <r>
    <m/>
    <m/>
    <s v="Ciencias Experimentales"/>
    <d v="2020-05-19T12:52:00"/>
    <s v="Grado y doble grado"/>
    <x v="27"/>
    <s v="De vez en cuando (1 o 2 veces al mes)"/>
    <s v="Nunca"/>
    <s v="Usar la biblioteca para devoler algún libro que ya hubiera cogido."/>
    <x v="29"/>
    <s v="Biblioteca Maria Zambrano (Filología / Derecho)"/>
    <s v="F. Ciencias Económicas y Empresariales"/>
    <m/>
    <m/>
    <m/>
    <m/>
    <m/>
    <m/>
    <s v="Sí"/>
    <s v="Sí"/>
    <n v="4"/>
    <n v="1"/>
    <n v="1"/>
    <n v="1"/>
    <n v="5"/>
    <n v="4"/>
    <n v="5"/>
    <n v="1"/>
    <n v="3"/>
    <n v="4"/>
    <m/>
    <n v="3"/>
    <n v="4"/>
    <n v="4"/>
    <n v="2"/>
    <n v="5"/>
    <s v="No"/>
    <n v="4"/>
    <n v="3"/>
    <s v="Youtube|Instagram"/>
    <m/>
    <m/>
    <m/>
    <m/>
    <m/>
    <m/>
    <m/>
    <s v="No"/>
    <s v="No"/>
    <m/>
    <n v="5"/>
    <n v="5"/>
    <s v="4, satisfecho"/>
    <s v="Mejorado"/>
    <s v="Destacar el servicio de intercomunicación de todas las bibliotecas de la UCM, ya que un libro que necesitaba no lo tenían en la biblioteca de mi facultad y ellos se encargaron de pedirlo a otra y me lo trajeron en unos pocos días, lo cual me vino muy bien."/>
  </r>
  <r>
    <m/>
    <m/>
    <s v="Humanidades"/>
    <d v="2020-05-19T12:52:00"/>
    <s v="Grado y doble grado"/>
    <x v="7"/>
    <s v="Nunca"/>
    <s v="De vez en cuando (1 o 2 veces al mes)"/>
    <s v="Solo haré uso de la biblioteca virtual y de sus recursos electrónicos"/>
    <x v="8"/>
    <m/>
    <m/>
    <s v="Biblioteca de la Escuela Municipal Federico García Lorca"/>
    <m/>
    <m/>
    <m/>
    <m/>
    <m/>
    <s v="No"/>
    <s v="Sí"/>
    <n v="1"/>
    <n v="1"/>
    <n v="4"/>
    <n v="5"/>
    <n v="3"/>
    <n v="4"/>
    <n v="4"/>
    <n v="4"/>
    <n v="4"/>
    <n v="4"/>
    <m/>
    <n v="4"/>
    <n v="3"/>
    <n v="4"/>
    <n v="3"/>
    <n v="3"/>
    <s v="Sí"/>
    <n v="4"/>
    <n v="3"/>
    <s v="Twitter|Youtube|Instagram"/>
    <m/>
    <m/>
    <m/>
    <m/>
    <m/>
    <m/>
    <m/>
    <s v="No"/>
    <s v="No"/>
    <m/>
    <n v="3"/>
    <n v="4"/>
    <s v="3, normal"/>
    <s v="Mejorado"/>
    <m/>
  </r>
  <r>
    <m/>
    <m/>
    <s v="Ciencias Experimentales"/>
    <d v="2020-05-19T12:52:00"/>
    <s v="Grado y doble grado"/>
    <x v="8"/>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8"/>
    <s v="F. Informática"/>
    <s v="F. Ciencias Matemáticas"/>
    <m/>
    <m/>
    <m/>
    <m/>
    <m/>
    <m/>
    <s v="Sí"/>
    <s v="Sí"/>
    <n v="4"/>
    <n v="1"/>
    <n v="1"/>
    <n v="1"/>
    <n v="4"/>
    <n v="3"/>
    <n v="5"/>
    <n v="2"/>
    <n v="1"/>
    <n v="5"/>
    <m/>
    <n v="1"/>
    <n v="2"/>
    <n v="2"/>
    <n v="3"/>
    <n v="5"/>
    <s v="No"/>
    <n v="3"/>
    <n v="1"/>
    <s v="Twitter|Youtube|Instagram"/>
    <m/>
    <m/>
    <m/>
    <m/>
    <m/>
    <m/>
    <m/>
    <s v="No"/>
    <s v="No"/>
    <m/>
    <n v="4"/>
    <n v="2"/>
    <s v="4, satisfecho"/>
    <s v="Igual"/>
    <m/>
  </r>
  <r>
    <m/>
    <m/>
    <s v="Humanidades"/>
    <d v="2020-05-19T12:52:00"/>
    <s v="Grado y doble grado"/>
    <x v="7"/>
    <s v="Muy frecuentemente (3 o más veces por semana)"/>
    <s v="Muy frecuentemente (3 o más veces por semana)"/>
    <s v="Seguiré usando los servicios de la biblioteca con la misma frecuencia que expuse en la pregunta anterior"/>
    <x v="14"/>
    <s v="Biblioteca Maria Zambrano (Filología / Derecho)"/>
    <s v="F. Filología (Clásicas o General)"/>
    <s v="Bibliotecas municipales"/>
    <m/>
    <m/>
    <m/>
    <m/>
    <m/>
    <s v="Sí"/>
    <s v="Sí"/>
    <n v="5"/>
    <n v="3"/>
    <n v="3"/>
    <n v="1"/>
    <n v="5"/>
    <n v="2"/>
    <n v="5"/>
    <n v="5"/>
    <n v="5"/>
    <n v="3"/>
    <m/>
    <n v="3"/>
    <n v="5"/>
    <n v="4"/>
    <n v="5"/>
    <n v="5"/>
    <s v="No"/>
    <n v="4"/>
    <n v="1"/>
    <s v="No uso ninguna red social"/>
    <m/>
    <m/>
    <m/>
    <m/>
    <m/>
    <m/>
    <m/>
    <s v="Sí"/>
    <s v="No"/>
    <m/>
    <n v="5"/>
    <n v="5"/>
    <s v="4, satisfecho"/>
    <s v="Mejorado"/>
    <m/>
  </r>
  <r>
    <m/>
    <m/>
    <s v="Ciencias Sociales"/>
    <d v="2020-05-19T12:52:00"/>
    <s v="Doctorado"/>
    <x v="1"/>
    <s v="Muy frecuentemente (3 o más veces por semana)"/>
    <s v="De vez en cuando (1 o 2 veces al mes)"/>
    <s v="Seguiré usando los servicios de la biblioteca con la misma frecuencia que expuse en la pregunta anterior"/>
    <x v="9"/>
    <s v="F. Ciencias Económicas y Empresariales"/>
    <s v="Biblioteca Maria Zambrano (Filología / Derecho)"/>
    <m/>
    <m/>
    <m/>
    <m/>
    <m/>
    <m/>
    <s v="No"/>
    <s v="Sí"/>
    <n v="3"/>
    <n v="4"/>
    <n v="4"/>
    <n v="4"/>
    <n v="2"/>
    <n v="5"/>
    <n v="2"/>
    <n v="2"/>
    <n v="3"/>
    <n v="4"/>
    <m/>
    <n v="3"/>
    <n v="5"/>
    <n v="3"/>
    <n v="4"/>
    <n v="5"/>
    <s v="Sí"/>
    <n v="3"/>
    <n v="3"/>
    <s v="Facebook"/>
    <m/>
    <m/>
    <m/>
    <m/>
    <m/>
    <m/>
    <m/>
    <s v="No"/>
    <s v="No"/>
    <m/>
    <n v="5"/>
    <n v="5"/>
    <s v="5, muy satisfecho"/>
    <s v="Mejorado"/>
    <s v="Actualmente estoy realizando un doctorado y resido la mayor parte del año fuera de Madrid, por lo que valoro muy positivamente los plazos amplios de préstamo y las facilidades de renovación online para poder disponer de la bibliografía necesaria. Eso y la amabilidad del personal."/>
  </r>
  <r>
    <m/>
    <m/>
    <s v="Ciencias Sociales"/>
    <d v="2020-05-19T12:52:00"/>
    <s v="Grado y doble grado"/>
    <x v="13"/>
    <s v="De vez en cuando (1 o 2 veces al mes)"/>
    <s v="Frecuentemente (1 o 2 veces por semana)"/>
    <s v="Seguiré usando los servicios de la biblioteca con la misma frecuencia que expuse en la pregunta anterior"/>
    <x v="16"/>
    <s v="F. Derecho (Departamentos,Criminología)"/>
    <m/>
    <m/>
    <m/>
    <m/>
    <m/>
    <m/>
    <m/>
    <s v="Sí"/>
    <s v="Sí"/>
    <n v="2"/>
    <n v="2"/>
    <n v="1"/>
    <n v="4"/>
    <n v="5"/>
    <n v="3"/>
    <n v="5"/>
    <n v="2"/>
    <n v="2"/>
    <n v="2"/>
    <m/>
    <n v="3"/>
    <n v="4"/>
    <n v="2"/>
    <n v="3"/>
    <n v="2"/>
    <s v="Sí"/>
    <n v="3"/>
    <n v="5"/>
    <s v="Twitter|Facebook|Instagram"/>
    <m/>
    <m/>
    <m/>
    <m/>
    <m/>
    <m/>
    <m/>
    <s v="No"/>
    <s v="No"/>
    <m/>
    <n v="3"/>
    <n v="4"/>
    <s v="3, normal"/>
    <s v="Mejorado"/>
    <m/>
  </r>
  <r>
    <m/>
    <m/>
    <s v="Ciencias de la Salud"/>
    <d v="2020-05-19T12:52:00"/>
    <s v="Máster"/>
    <x v="12"/>
    <s v="Frecuentemente (1 o 2 veces por semana)"/>
    <s v="Frecuentemente (1 o 2 veces por semana)"/>
    <s v="Seguiré usando los servicios de la biblioteca con la misma frecuencia que expuse en la pregunta anterior"/>
    <x v="15"/>
    <s v="F. Medicina"/>
    <m/>
    <m/>
    <m/>
    <m/>
    <m/>
    <m/>
    <m/>
    <s v="Sí"/>
    <s v="No"/>
    <n v="2"/>
    <n v="5"/>
    <n v="3"/>
    <n v="1"/>
    <n v="4"/>
    <n v="5"/>
    <n v="1"/>
    <n v="5"/>
    <n v="4"/>
    <n v="5"/>
    <m/>
    <n v="4"/>
    <n v="5"/>
    <n v="5"/>
    <n v="3"/>
    <n v="5"/>
    <s v="Sí"/>
    <n v="5"/>
    <n v="4"/>
    <s v="Twitter|Youtube|Instagram"/>
    <m/>
    <m/>
    <m/>
    <m/>
    <m/>
    <m/>
    <m/>
    <s v="Sí"/>
    <s v="No"/>
    <m/>
    <n v="5"/>
    <n v="5"/>
    <s v="5, muy satisfecho"/>
    <s v="Mejorado"/>
    <m/>
  </r>
  <r>
    <m/>
    <m/>
    <s v="Humanidades"/>
    <d v="2020-05-19T12:52:00"/>
    <s v="Máster"/>
    <x v="6"/>
    <s v="Frecuentemente (1 o 2 veces por semana)"/>
    <s v="Frecuentemente (1 o 2 veces por semana)"/>
    <s v="Tengo que ir necesariamente para consultar los documentos que están ubicados en la biblioteca"/>
    <x v="8"/>
    <s v="F. Filología (Clásicas o General)"/>
    <s v="F. Derecho (Departamentos,Criminología)"/>
    <m/>
    <m/>
    <m/>
    <m/>
    <m/>
    <m/>
    <s v="Sí"/>
    <s v="Sí"/>
    <n v="5"/>
    <n v="2"/>
    <n v="3"/>
    <n v="3"/>
    <n v="1"/>
    <n v="5"/>
    <n v="3"/>
    <n v="2"/>
    <n v="3"/>
    <n v="4"/>
    <m/>
    <n v="3"/>
    <n v="5"/>
    <n v="5"/>
    <n v="3"/>
    <n v="4"/>
    <s v="Sí"/>
    <n v="4"/>
    <n v="4"/>
    <s v="Instagram"/>
    <m/>
    <m/>
    <m/>
    <m/>
    <m/>
    <m/>
    <m/>
    <s v="No"/>
    <m/>
    <m/>
    <n v="5"/>
    <n v="5"/>
    <s v="4, satisfecho"/>
    <s v="Mejorado"/>
    <m/>
  </r>
  <r>
    <m/>
    <m/>
    <s v="Ciencias Experimentales"/>
    <d v="2020-05-19T12:52:00"/>
    <s v="Grado y doble grado"/>
    <x v="16"/>
    <s v="Frecuentemente (1 o 2 veces por semana)"/>
    <s v="Nunca"/>
    <s v="Creo que voy a acudir con menos frecuencia a la biblioteca y usaré más la biblioteca virtual"/>
    <x v="17"/>
    <m/>
    <m/>
    <m/>
    <m/>
    <m/>
    <m/>
    <m/>
    <m/>
    <s v="Sí"/>
    <s v="Sí"/>
    <n v="4"/>
    <n v="1"/>
    <n v="1"/>
    <n v="3"/>
    <n v="4"/>
    <n v="4"/>
    <n v="4"/>
    <n v="1"/>
    <n v="4"/>
    <n v="4"/>
    <m/>
    <n v="4"/>
    <n v="3"/>
    <n v="3"/>
    <n v="3"/>
    <n v="3"/>
    <s v="No"/>
    <n v="4"/>
    <n v="3"/>
    <s v="Instagram"/>
    <m/>
    <m/>
    <m/>
    <m/>
    <m/>
    <m/>
    <m/>
    <s v="No"/>
    <s v="No"/>
    <m/>
    <n v="4"/>
    <n v="3"/>
    <s v="4, satisfecho"/>
    <s v="Mejorado"/>
    <m/>
  </r>
  <r>
    <m/>
    <m/>
    <s v="Ciencias de la Salud"/>
    <d v="2020-05-19T12:52:00"/>
    <s v="Grado y doble grado"/>
    <x v="23"/>
    <s v="De vez en cuando (1 o 2 veces al mes)"/>
    <s v="Frecuentemente (1 o 2 veces por semana)"/>
    <s v="Creo que voy a acudir con menos frecuencia a la biblioteca y usaré más la biblioteca virtual|Solo haré uso de la biblioteca virtual y de sus recursos electrónicos"/>
    <x v="23"/>
    <s v="F. Medicina"/>
    <m/>
    <m/>
    <m/>
    <m/>
    <m/>
    <m/>
    <m/>
    <s v="No"/>
    <s v="Sí"/>
    <n v="1"/>
    <n v="4"/>
    <n v="1"/>
    <n v="1"/>
    <n v="3"/>
    <m/>
    <n v="5"/>
    <n v="1"/>
    <m/>
    <n v="3"/>
    <m/>
    <n v="4"/>
    <n v="5"/>
    <n v="2"/>
    <n v="5"/>
    <n v="5"/>
    <s v="Sí"/>
    <n v="3"/>
    <n v="4"/>
    <s v="Twitter|Facebook"/>
    <m/>
    <m/>
    <m/>
    <m/>
    <m/>
    <m/>
    <m/>
    <s v="Sí"/>
    <s v="No"/>
    <m/>
    <n v="5"/>
    <n v="5"/>
    <s v="4, satisfecho"/>
    <s v="Mejorado mucho"/>
    <m/>
  </r>
  <r>
    <m/>
    <m/>
    <s v="Ciencias Experimentales"/>
    <d v="2020-05-19T12:52:00"/>
    <s v="Grado y doble grado"/>
    <x v="20"/>
    <s v="Frecuentemente (1 o 2 veces por semana)"/>
    <s v="Nunca"/>
    <s v="Seguiré usando los servicios de la biblioteca con la misma frecuencia que expuse en la pregunta anterior"/>
    <x v="20"/>
    <s v="F. Ciencias Geológicas"/>
    <s v="F. Ciencias Físicas"/>
    <m/>
    <m/>
    <m/>
    <m/>
    <m/>
    <m/>
    <s v="No"/>
    <s v="No"/>
    <n v="3"/>
    <n v="4"/>
    <n v="4"/>
    <n v="5"/>
    <n v="2"/>
    <n v="1"/>
    <n v="5"/>
    <n v="1"/>
    <n v="4"/>
    <n v="3"/>
    <m/>
    <n v="4"/>
    <n v="4"/>
    <n v="3"/>
    <n v="4"/>
    <n v="4"/>
    <s v="No"/>
    <n v="3"/>
    <n v="4"/>
    <s v="Instagram"/>
    <m/>
    <m/>
    <m/>
    <m/>
    <m/>
    <m/>
    <m/>
    <s v="No"/>
    <s v="No"/>
    <m/>
    <n v="3"/>
    <n v="2"/>
    <s v="4, satisfecho"/>
    <s v="Mejorado"/>
    <m/>
  </r>
  <r>
    <m/>
    <m/>
    <s v="Ciencias Experimentales"/>
    <d v="2020-05-19T12:52:00"/>
    <s v="Grado y doble grado"/>
    <x v="19"/>
    <s v="Frecuentemente (1 o 2 veces por semana)"/>
    <s v="Nunca"/>
    <s v="Seguiré usando los servicios de la biblioteca con la misma frecuencia que expuse en la pregunta anterior|Tengo que ir necesariamente para consultar los documentos que están ubicados en la biblioteca"/>
    <x v="19"/>
    <m/>
    <m/>
    <m/>
    <m/>
    <m/>
    <m/>
    <m/>
    <m/>
    <s v="Sí"/>
    <s v="Sí"/>
    <n v="4"/>
    <n v="1"/>
    <n v="1"/>
    <n v="3"/>
    <n v="5"/>
    <n v="3"/>
    <n v="4"/>
    <n v="1"/>
    <n v="3"/>
    <n v="4"/>
    <m/>
    <n v="3"/>
    <n v="4"/>
    <n v="3"/>
    <n v="3"/>
    <n v="3"/>
    <s v="No"/>
    <n v="3"/>
    <n v="3"/>
    <s v="Facebook|Instagram"/>
    <m/>
    <m/>
    <m/>
    <m/>
    <m/>
    <m/>
    <m/>
    <s v="No"/>
    <s v="No"/>
    <m/>
    <n v="4"/>
    <n v="3"/>
    <s v="4, satisfecho"/>
    <s v="Mejorado"/>
    <m/>
  </r>
  <r>
    <m/>
    <m/>
    <s v="Ciencias de la Salud"/>
    <d v="2020-05-19T12:52:00"/>
    <s v="Grado y doble grado"/>
    <x v="15"/>
    <s v="De vez en cuando (1 o 2 veces al mes)"/>
    <s v="Frecuentemente (1 o 2 veces por semana)"/>
    <s v="Creo que voy a acudir con menos frecuencia a la biblioteca y usaré más la biblioteca virtual"/>
    <x v="5"/>
    <s v="F. Medicina"/>
    <s v="Biblioteca Maria Zambrano (Filología / Derecho)"/>
    <s v="Biblioteca municipal De Torrejón de Ardoz"/>
    <m/>
    <m/>
    <m/>
    <m/>
    <m/>
    <s v="No"/>
    <s v="Sí"/>
    <n v="4"/>
    <n v="4"/>
    <n v="1"/>
    <n v="1"/>
    <n v="3"/>
    <n v="1"/>
    <n v="4"/>
    <n v="1"/>
    <n v="2"/>
    <n v="5"/>
    <m/>
    <n v="4"/>
    <n v="5"/>
    <n v="2"/>
    <n v="4"/>
    <n v="4"/>
    <s v="Sí"/>
    <n v="4"/>
    <n v="5"/>
    <s v="Facebook|Youtube"/>
    <m/>
    <m/>
    <m/>
    <m/>
    <m/>
    <m/>
    <m/>
    <s v="Sí"/>
    <s v="Sí"/>
    <s v="Útil"/>
    <n v="5"/>
    <n v="5"/>
    <s v="5, muy satisfecho"/>
    <s v="Mejorado mucho"/>
    <s v="Sigan por el mismo camino"/>
  </r>
  <r>
    <m/>
    <m/>
    <s v="Ciencias Experimentales"/>
    <d v="2020-05-19T12:52:00"/>
    <s v="Grado y doble grado"/>
    <x v="8"/>
    <s v="Frecuentemente (1 o 2 veces por semana)"/>
    <s v="De vez en cuando (1 o 2 veces al mes)"/>
    <s v="Solo haré uso de la biblioteca virtual y de sus recursos electrónicos|Procuraré buscar la información que necesito fuera de la biblioteca"/>
    <x v="12"/>
    <m/>
    <m/>
    <s v="Centro Cultural Carril del Conde"/>
    <m/>
    <m/>
    <m/>
    <m/>
    <m/>
    <s v="Sí"/>
    <s v="Sí"/>
    <n v="3"/>
    <n v="1"/>
    <n v="1"/>
    <n v="1"/>
    <n v="5"/>
    <n v="4"/>
    <n v="5"/>
    <n v="3"/>
    <n v="3"/>
    <n v="5"/>
    <m/>
    <n v="5"/>
    <n v="4"/>
    <n v="4"/>
    <n v="5"/>
    <n v="5"/>
    <s v="No"/>
    <n v="4"/>
    <n v="3"/>
    <s v="Youtube|Instagram"/>
    <m/>
    <m/>
    <m/>
    <m/>
    <m/>
    <m/>
    <m/>
    <s v="No"/>
    <s v="No"/>
    <m/>
    <n v="5"/>
    <n v="4"/>
    <s v="4, satisfecho"/>
    <s v="Mejorado"/>
    <m/>
  </r>
  <r>
    <m/>
    <m/>
    <s v="Humanidades"/>
    <d v="2020-05-19T12:52:00"/>
    <s v="Grado y doble grado"/>
    <x v="2"/>
    <s v="De vez en cuando (1 o 2 veces al mes)"/>
    <s v="De vez en cuando (1 o 2 veces al mes)"/>
    <s v="Seguiré usando los servicios de la biblioteca con la misma frecuencia que expuse en la pregunta anterior"/>
    <x v="2"/>
    <m/>
    <m/>
    <m/>
    <m/>
    <m/>
    <m/>
    <m/>
    <m/>
    <s v="No"/>
    <s v="Sí"/>
    <n v="4"/>
    <n v="1"/>
    <n v="2"/>
    <n v="1"/>
    <n v="5"/>
    <n v="5"/>
    <n v="5"/>
    <n v="1"/>
    <n v="1"/>
    <n v="4"/>
    <m/>
    <n v="1"/>
    <n v="1"/>
    <n v="1"/>
    <n v="1"/>
    <n v="4"/>
    <s v="No"/>
    <n v="3"/>
    <n v="1"/>
    <s v="Youtube|Instagram"/>
    <m/>
    <m/>
    <m/>
    <m/>
    <m/>
    <m/>
    <m/>
    <s v="No"/>
    <s v="No"/>
    <m/>
    <n v="5"/>
    <n v="3"/>
    <s v="4, satisfecho"/>
    <m/>
    <m/>
  </r>
  <r>
    <m/>
    <m/>
    <s v="Ciencias de la Salud"/>
    <d v="2020-05-19T12:52:00"/>
    <s v="Grado y doble grado"/>
    <x v="9"/>
    <s v="Muy frecuentemente (3 o más veces por semana)"/>
    <s v="Frecuentemente (1 o 2 veces por semana)"/>
    <s v="Seguiré usando los servicios de la biblioteca con la misma frecuencia que expuse en la pregunta anterior"/>
    <x v="17"/>
    <s v="F. Ciencias Biológicas"/>
    <s v="F. Ciencias de la Documentación"/>
    <m/>
    <m/>
    <m/>
    <m/>
    <m/>
    <m/>
    <s v="Sí"/>
    <s v="Sí"/>
    <n v="5"/>
    <n v="1"/>
    <n v="4"/>
    <n v="1"/>
    <n v="5"/>
    <n v="5"/>
    <n v="1"/>
    <m/>
    <n v="3"/>
    <m/>
    <m/>
    <n v="4"/>
    <n v="4"/>
    <n v="4"/>
    <n v="2"/>
    <n v="4"/>
    <s v="No"/>
    <n v="4"/>
    <n v="2"/>
    <s v="Twitter|Youtube|Instagram"/>
    <m/>
    <m/>
    <m/>
    <m/>
    <m/>
    <m/>
    <m/>
    <s v="No"/>
    <s v="No"/>
    <m/>
    <n v="3"/>
    <n v="4"/>
    <s v="4, satisfecho"/>
    <s v="Igual"/>
    <s v="La biblioteca de la Facultad de Farmacia carece de enchufes para poder cargar aparatos electrónicos y de lámparas para obtener una buena iluminación a la hora de estudiar. Además, las mesas son demasiado grandes y te distraes mucho viendo a la gente."/>
  </r>
  <r>
    <m/>
    <m/>
    <s v="Humanidades"/>
    <d v="2020-05-19T12:52: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14"/>
    <s v="F. Filosofía"/>
    <s v="Biblioteca Maria Zambrano (Filología / Derecho)"/>
    <s v="Biblioteca MNCARS"/>
    <m/>
    <m/>
    <m/>
    <m/>
    <m/>
    <s v="Sí"/>
    <s v="Sí"/>
    <n v="4"/>
    <n v="1"/>
    <n v="1"/>
    <n v="5"/>
    <n v="4"/>
    <n v="5"/>
    <n v="5"/>
    <n v="4"/>
    <n v="1"/>
    <n v="2"/>
    <m/>
    <n v="2"/>
    <n v="2"/>
    <n v="4"/>
    <n v="1"/>
    <n v="2"/>
    <s v="No"/>
    <n v="3"/>
    <n v="1"/>
    <s v="Twitter|Instagram"/>
    <m/>
    <m/>
    <m/>
    <m/>
    <m/>
    <m/>
    <m/>
    <s v="No"/>
    <s v="No"/>
    <m/>
    <n v="1"/>
    <n v="2"/>
    <s v="3, normal"/>
    <s v="Igual"/>
    <s v="Ante situaciones como la actual, la necesidad de recursos electrónicos es notable. Algo que, en el caso de la F. Geografía e Historia deja mucho que desear."/>
  </r>
  <r>
    <m/>
    <m/>
    <s v="Ciencias Experimentales"/>
    <d v="2020-05-19T12:52:00"/>
    <s v="Grado y doble grado"/>
    <x v="14"/>
    <s v="Muy frecuentemente (3 o más veces por semana)"/>
    <s v="Muy frecuentemente (3 o más veces por semana)"/>
    <s v="Seguiré usando los servicios de la biblioteca con la misma frecuencia que expuse en la pregunta anterior"/>
    <x v="1"/>
    <s v="Biblioteca Maria Zambrano (Filología / Derecho)"/>
    <s v="F. Ciencias Biológicas"/>
    <m/>
    <m/>
    <m/>
    <m/>
    <m/>
    <m/>
    <s v="No"/>
    <s v="Sí"/>
    <n v="3"/>
    <n v="1"/>
    <n v="3"/>
    <n v="1"/>
    <n v="3"/>
    <n v="5"/>
    <n v="1"/>
    <n v="1"/>
    <n v="5"/>
    <n v="5"/>
    <m/>
    <n v="5"/>
    <n v="5"/>
    <n v="5"/>
    <n v="5"/>
    <n v="5"/>
    <s v="No"/>
    <n v="5"/>
    <n v="5"/>
    <s v="Youtube|Instagram"/>
    <m/>
    <m/>
    <m/>
    <m/>
    <m/>
    <m/>
    <m/>
    <s v="Sí"/>
    <s v="No"/>
    <m/>
    <n v="5"/>
    <n v="5"/>
    <s v="5, muy satisfecho"/>
    <s v="Mejorado mucho"/>
    <m/>
  </r>
  <r>
    <m/>
    <m/>
    <s v="Humanidades"/>
    <d v="2020-05-19T12:52:00"/>
    <s v="Grado y doble grado"/>
    <x v="6"/>
    <s v="Frecuentemente (1 o 2 veces por semana)"/>
    <s v="De vez en cuando (1 o 2 veces al mes)"/>
    <s v="Seguiré usando los servicios de la biblioteca con la misma frecuencia que expuse en la pregunta anterior"/>
    <x v="8"/>
    <s v="F. Filología (Clásicas o General)"/>
    <s v="F. Filosofía"/>
    <m/>
    <m/>
    <m/>
    <m/>
    <m/>
    <m/>
    <s v="No"/>
    <s v="Sí"/>
    <n v="4"/>
    <n v="4"/>
    <n v="4"/>
    <n v="4"/>
    <n v="4"/>
    <n v="4"/>
    <n v="5"/>
    <n v="3"/>
    <n v="2"/>
    <n v="4"/>
    <m/>
    <n v="4"/>
    <n v="3"/>
    <n v="4"/>
    <n v="2"/>
    <n v="3"/>
    <s v="No"/>
    <n v="4"/>
    <n v="3"/>
    <s v="Twitter|Instagram"/>
    <m/>
    <m/>
    <m/>
    <m/>
    <m/>
    <m/>
    <m/>
    <s v="Sí"/>
    <s v="No"/>
    <m/>
    <n v="4"/>
    <n v="4"/>
    <s v="4, satisfecho"/>
    <s v="Mejorado"/>
    <m/>
  </r>
  <r>
    <m/>
    <m/>
    <s v="Ciencias de la Salud"/>
    <d v="2020-05-19T12:52:00"/>
    <s v="Máster"/>
    <x v="12"/>
    <s v="De vez en cuando (1 o 2 veces al mes)"/>
    <s v="Frecuentemente (1 o 2 veces por semana)"/>
    <s v="Solo haré uso de la biblioteca virtual y de sus recursos electrónicos"/>
    <x v="15"/>
    <m/>
    <m/>
    <m/>
    <m/>
    <m/>
    <m/>
    <m/>
    <m/>
    <s v="No"/>
    <s v="Sí"/>
    <n v="3"/>
    <n v="5"/>
    <n v="3"/>
    <n v="2"/>
    <n v="4"/>
    <n v="4"/>
    <n v="5"/>
    <n v="2"/>
    <n v="2"/>
    <n v="4"/>
    <m/>
    <n v="4"/>
    <n v="3"/>
    <n v="4"/>
    <n v="3"/>
    <n v="3"/>
    <s v="No"/>
    <n v="4"/>
    <n v="1"/>
    <s v="Facebook|Instagram"/>
    <m/>
    <m/>
    <m/>
    <m/>
    <m/>
    <m/>
    <m/>
    <s v="Sí"/>
    <s v="No"/>
    <m/>
    <n v="3"/>
    <n v="3"/>
    <s v="4, satisfecho"/>
    <s v="Igual"/>
    <m/>
  </r>
  <r>
    <m/>
    <m/>
    <s v="Ciencias Experimentales"/>
    <d v="2020-05-19T12:52:00"/>
    <s v="Grado y doble grado"/>
    <x v="16"/>
    <s v="Solo en época de exámenes"/>
    <s v="De vez en cuando (1 o 2 veces al mes)"/>
    <s v="Seguiré usando los servicios de la biblioteca con la misma frecuencia que expuse en la pregunta anterior"/>
    <x v="8"/>
    <s v="F. Geografía e Historia"/>
    <s v="F. Filología (Clásicas o General)"/>
    <m/>
    <m/>
    <m/>
    <m/>
    <m/>
    <m/>
    <s v="No"/>
    <s v="Sí"/>
    <n v="2"/>
    <n v="1"/>
    <n v="3"/>
    <n v="1"/>
    <n v="4"/>
    <n v="3"/>
    <n v="5"/>
    <n v="1"/>
    <n v="4"/>
    <n v="4"/>
    <m/>
    <n v="3"/>
    <n v="5"/>
    <n v="4"/>
    <n v="5"/>
    <n v="3"/>
    <s v="Sí"/>
    <n v="3"/>
    <n v="3"/>
    <s v="Instagram"/>
    <m/>
    <m/>
    <m/>
    <m/>
    <m/>
    <m/>
    <m/>
    <s v="No"/>
    <s v="No"/>
    <m/>
    <n v="5"/>
    <n v="5"/>
    <s v="4, satisfecho"/>
    <s v="Mejorado mucho"/>
    <m/>
  </r>
  <r>
    <m/>
    <m/>
    <s v="Ciencias de la Salud"/>
    <d v="2020-05-19T12:52:00"/>
    <s v="Grado y doble grado"/>
    <x v="9"/>
    <s v="Frecuentemente (1 o 2 veces por semana)"/>
    <s v="De vez en cuando (1 o 2 veces al mes)"/>
    <s v="Seguiré usando los servicios de la biblioteca con la misma frecuencia que expuse en la pregunta anterior"/>
    <x v="4"/>
    <s v="F. Farmacia"/>
    <s v="F. Enfermería, Fisioterapia y Podología"/>
    <s v="Biblioteca Gloria Fuertes, biblioteca Isaac Albéniz"/>
    <m/>
    <m/>
    <m/>
    <m/>
    <m/>
    <s v="Sí"/>
    <s v="Sí"/>
    <n v="5"/>
    <n v="4"/>
    <n v="4"/>
    <n v="4"/>
    <n v="3"/>
    <n v="5"/>
    <n v="3"/>
    <n v="4"/>
    <n v="5"/>
    <n v="5"/>
    <m/>
    <n v="5"/>
    <n v="5"/>
    <n v="4"/>
    <n v="4"/>
    <n v="4"/>
    <s v="No"/>
    <n v="4"/>
    <n v="4"/>
    <s v="Twitter|Facebook|Instagram"/>
    <m/>
    <m/>
    <m/>
    <m/>
    <m/>
    <m/>
    <m/>
    <s v="No"/>
    <s v="No"/>
    <m/>
    <n v="5"/>
    <n v="5"/>
    <s v="4, satisfecho"/>
    <s v="Mejorado"/>
    <m/>
  </r>
  <r>
    <m/>
    <m/>
    <s v="Ciencias Sociales"/>
    <d v="2020-05-19T12:52:00"/>
    <s v="Grado y doble grado"/>
    <x v="13"/>
    <s v="Solo en época de exámenes"/>
    <s v="Nunca"/>
    <s v="Seguiré usando los servicios de la biblioteca con la misma frecuencia que expuse en la pregunta anterior"/>
    <x v="27"/>
    <s v="Biblioteca Maria Zambrano (Filología / Derecho)"/>
    <m/>
    <m/>
    <m/>
    <m/>
    <m/>
    <m/>
    <m/>
    <s v="No"/>
    <s v="Sí"/>
    <n v="2"/>
    <n v="1"/>
    <n v="1"/>
    <n v="5"/>
    <n v="3"/>
    <n v="5"/>
    <n v="4"/>
    <n v="3"/>
    <n v="2"/>
    <n v="3"/>
    <m/>
    <n v="1"/>
    <n v="3"/>
    <n v="1"/>
    <n v="1"/>
    <n v="1"/>
    <s v="No"/>
    <n v="1"/>
    <n v="1"/>
    <s v="Twitter|Instagram"/>
    <m/>
    <m/>
    <m/>
    <m/>
    <m/>
    <m/>
    <m/>
    <s v="Sí"/>
    <s v="No"/>
    <m/>
    <n v="3"/>
    <n v="2"/>
    <s v="2, insatisfecho"/>
    <s v="Igual"/>
    <m/>
  </r>
  <r>
    <m/>
    <m/>
    <s v="Ciencias de la Salud"/>
    <d v="2020-05-19T12:52:00"/>
    <s v="Grado y doble grado"/>
    <x v="9"/>
    <s v="De vez en cuando (1 o 2 veces al mes)"/>
    <s v="Nunca"/>
    <s v="Creo que voy a acudir con menos frecuencia a la biblioteca y usaré más la biblioteca virtual"/>
    <x v="24"/>
    <m/>
    <m/>
    <m/>
    <m/>
    <m/>
    <m/>
    <m/>
    <m/>
    <s v="No"/>
    <s v="No"/>
    <n v="1"/>
    <n v="4"/>
    <n v="4"/>
    <n v="1"/>
    <n v="4"/>
    <n v="5"/>
    <n v="3"/>
    <n v="2"/>
    <n v="2"/>
    <n v="5"/>
    <m/>
    <n v="4"/>
    <n v="4"/>
    <n v="4"/>
    <n v="3"/>
    <n v="5"/>
    <s v="No"/>
    <n v="4"/>
    <n v="1"/>
    <s v="Twitter|Youtube|Instagram|LinkedIn"/>
    <m/>
    <m/>
    <m/>
    <m/>
    <m/>
    <m/>
    <m/>
    <s v="Sí"/>
    <s v="Sí"/>
    <s v="Normal"/>
    <n v="5"/>
    <n v="5"/>
    <s v="4, satisfecho"/>
    <s v="Igual"/>
    <m/>
  </r>
  <r>
    <m/>
    <m/>
    <s v="Ciencias Sociales"/>
    <d v="2020-05-19T12:52:00"/>
    <s v="Grado y doble grado"/>
    <x v="13"/>
    <s v="Frecuentemente (1 o 2 veces por semana)"/>
    <s v="Frecuentemente (1 o 2 veces por semana)"/>
    <s v="Creo que voy a acudir con menos frecuencia a la biblioteca y usaré más la biblioteca virtual"/>
    <x v="16"/>
    <s v="F. Ciencias de la Información"/>
    <s v="F. Ciencias Geológicas"/>
    <m/>
    <m/>
    <m/>
    <m/>
    <m/>
    <m/>
    <s v="Sí"/>
    <s v="Sí"/>
    <n v="4"/>
    <n v="1"/>
    <n v="3"/>
    <n v="3"/>
    <n v="3"/>
    <n v="5"/>
    <n v="5"/>
    <n v="4"/>
    <n v="5"/>
    <n v="4"/>
    <m/>
    <n v="4"/>
    <n v="4"/>
    <n v="4"/>
    <n v="4"/>
    <n v="4"/>
    <s v="Sí"/>
    <n v="4"/>
    <n v="3"/>
    <s v="Twitter|Facebook|Youtube|Instagram"/>
    <m/>
    <m/>
    <m/>
    <m/>
    <m/>
    <m/>
    <m/>
    <s v="Sí"/>
    <s v="No"/>
    <m/>
    <n v="4"/>
    <n v="5"/>
    <s v="5, muy satisfecho"/>
    <s v="Mejorado"/>
    <m/>
  </r>
  <r>
    <m/>
    <m/>
    <s v="Ciencias Experimentales"/>
    <d v="2020-05-19T12:52:00"/>
    <s v="Grado y doble grado"/>
    <x v="8"/>
    <s v="Nunca"/>
    <s v="Frecuentemente (1 o 2 veces por semana)"/>
    <s v="Seguiré usando los servicios de la biblioteca con la misma frecuencia que expuse en la pregunta anterior"/>
    <x v="12"/>
    <s v="F. Ciencias Geológicas"/>
    <m/>
    <m/>
    <m/>
    <m/>
    <m/>
    <m/>
    <m/>
    <s v="No"/>
    <s v="Sí"/>
    <n v="4"/>
    <n v="1"/>
    <n v="1"/>
    <n v="4"/>
    <n v="4"/>
    <n v="4"/>
    <n v="4"/>
    <n v="1"/>
    <n v="1"/>
    <n v="1"/>
    <m/>
    <n v="3"/>
    <n v="1"/>
    <n v="2"/>
    <n v="1"/>
    <n v="3"/>
    <s v="No"/>
    <n v="3"/>
    <n v="3"/>
    <s v="Twitter|Instagram"/>
    <m/>
    <m/>
    <m/>
    <m/>
    <m/>
    <m/>
    <m/>
    <s v="No"/>
    <s v="No"/>
    <m/>
    <n v="1"/>
    <n v="1"/>
    <s v="2, insatisfecho"/>
    <s v="Empeorado mucho"/>
    <s v="En mi facultad ( ciencias matemáticas) han hecho online los préstamos y devoluciones de libros, no conozco a nadie que le hayan ayudado para saber cómo se usa. Además de antes, no te solían ayudar en el caso que no encontrarás un libro y ahora menos. En mi opinión, hay muchos libros y cada profesor sugiere uní distinto, y que te ayuden en encontrarlo no creo que les cause mucho problema ( y menso ahora que se dedican a hacer vídeos pra instagram ...)"/>
  </r>
  <r>
    <m/>
    <m/>
    <s v="Ciencias Experimentales"/>
    <d v="2020-05-19T12:52:00"/>
    <s v="Grado y doble grado"/>
    <x v="20"/>
    <s v="De vez en cuando (1 o 2 veces al mes)"/>
    <s v="De vez en cuando (1 o 2 veces al mes)"/>
    <s v="Seguiré usando los servicios de la biblioteca con la misma frecuencia que expuse en la pregunta anterior"/>
    <x v="20"/>
    <s v="F. Ciencias Geológicas"/>
    <s v="Biblioteca Maria Zambrano (Filología / Derecho)"/>
    <m/>
    <m/>
    <m/>
    <m/>
    <m/>
    <m/>
    <s v="No"/>
    <s v="No"/>
    <n v="1"/>
    <n v="1"/>
    <n v="1"/>
    <n v="2"/>
    <n v="5"/>
    <n v="2"/>
    <n v="5"/>
    <n v="4"/>
    <n v="2"/>
    <n v="4"/>
    <m/>
    <n v="2"/>
    <n v="2"/>
    <n v="4"/>
    <n v="2"/>
    <n v="2"/>
    <s v="No"/>
    <n v="3"/>
    <n v="4"/>
    <s v="Twitter|Youtube|Instagram"/>
    <m/>
    <m/>
    <m/>
    <m/>
    <m/>
    <m/>
    <m/>
    <s v="No"/>
    <s v="No"/>
    <m/>
    <n v="3"/>
    <n v="4"/>
    <s v="4, satisfecho"/>
    <s v="Igual"/>
    <m/>
  </r>
  <r>
    <m/>
    <m/>
    <s v="Ciencias de la Salud"/>
    <d v="2020-05-19T12:52:00"/>
    <s v="Grado y doble grado"/>
    <x v="4"/>
    <s v="Muy frecuentemente (3 o más veces por semana)"/>
    <s v="Nunca"/>
    <s v="Seguiré usando los servicios de la biblioteca con la misma frecuencia que expuse en la pregunta anterior"/>
    <x v="8"/>
    <s v="F. Medicina"/>
    <s v="F. Comercio y Turismo"/>
    <m/>
    <m/>
    <m/>
    <m/>
    <m/>
    <m/>
    <s v="No"/>
    <s v="No"/>
    <n v="3"/>
    <n v="1"/>
    <n v="1"/>
    <n v="1"/>
    <n v="5"/>
    <n v="1"/>
    <n v="4"/>
    <n v="2"/>
    <n v="2"/>
    <n v="3"/>
    <m/>
    <n v="3"/>
    <n v="3"/>
    <n v="2"/>
    <n v="2"/>
    <n v="3"/>
    <s v="No"/>
    <n v="2"/>
    <n v="2"/>
    <s v="Twitter|Facebook"/>
    <m/>
    <m/>
    <m/>
    <m/>
    <m/>
    <m/>
    <m/>
    <s v="No"/>
    <s v="No"/>
    <m/>
    <n v="3"/>
    <n v="5"/>
    <s v="3, normal"/>
    <s v="Mejorado"/>
    <m/>
  </r>
  <r>
    <m/>
    <m/>
    <s v="Humanidades"/>
    <d v="2020-05-19T12:52:00"/>
    <s v="Grado y doble grado"/>
    <x v="2"/>
    <s v="De vez en cuando (1 o 2 veces al mes)"/>
    <s v="Frecuentemente (1 o 2 veces por semana)"/>
    <s v="Seguiré usando los servicios de la biblioteca con la misma frecuencia que expuse en la pregunta anterior"/>
    <x v="2"/>
    <m/>
    <m/>
    <s v="León Tolstoi"/>
    <m/>
    <m/>
    <m/>
    <m/>
    <m/>
    <s v="No"/>
    <s v="Sí"/>
    <n v="4"/>
    <n v="1"/>
    <n v="1"/>
    <n v="1"/>
    <n v="5"/>
    <n v="4"/>
    <n v="4"/>
    <n v="1"/>
    <n v="4"/>
    <n v="4"/>
    <m/>
    <n v="4"/>
    <n v="4"/>
    <n v="5"/>
    <n v="5"/>
    <n v="4"/>
    <s v="No"/>
    <n v="4"/>
    <n v="4"/>
    <s v="Instagram"/>
    <m/>
    <m/>
    <m/>
    <m/>
    <m/>
    <m/>
    <m/>
    <s v="No"/>
    <s v="No"/>
    <m/>
    <n v="5"/>
    <n v="4"/>
    <s v="5, muy satisfecho"/>
    <s v="Igual"/>
    <m/>
  </r>
  <r>
    <m/>
    <m/>
    <s v="Ciencias Sociales"/>
    <d v="2020-05-19T12:52:00"/>
    <s v="Grado y doble grado"/>
    <x v="13"/>
    <s v="De vez en cuando (1 o 2 veces al mes)"/>
    <s v="De vez en cuando (1 o 2 veces al mes)"/>
    <s v="Seguiré usando los servicios de la biblioteca con la misma frecuencia que expuse en la pregunta anterior"/>
    <x v="16"/>
    <s v="F. Filología (Clásicas o General)"/>
    <s v="Biblioteca Maria Zambrano (Filología / Derecho)"/>
    <s v="Biblioteca de la Comunidad de Madrid"/>
    <m/>
    <m/>
    <m/>
    <m/>
    <m/>
    <s v="No"/>
    <s v="No"/>
    <n v="1"/>
    <n v="1"/>
    <n v="1"/>
    <n v="4"/>
    <n v="5"/>
    <n v="3"/>
    <n v="4"/>
    <n v="2"/>
    <n v="4"/>
    <n v="4"/>
    <m/>
    <n v="4"/>
    <n v="4"/>
    <n v="3"/>
    <n v="4"/>
    <n v="4"/>
    <s v="Sí"/>
    <n v="4"/>
    <n v="4"/>
    <s v="Twitter|Youtube|Instagram|LinkedIn"/>
    <m/>
    <m/>
    <m/>
    <m/>
    <m/>
    <m/>
    <m/>
    <s v="No"/>
    <s v="No"/>
    <m/>
    <n v="4"/>
    <n v="5"/>
    <s v="4, satisfecho"/>
    <s v="Mejorado"/>
    <m/>
  </r>
  <r>
    <m/>
    <m/>
    <s v="Humanidades"/>
    <d v="2020-05-19T12:52:00"/>
    <s v="Grado y doble grado"/>
    <x v="7"/>
    <s v="Frecuentemente (1 o 2 veces por semana)"/>
    <s v="Muy frecuentemente (3 o más veces por semana)"/>
    <s v="Seguiré usando los servicios de la biblioteca con la misma frecuencia que expuse en la pregunta anterior"/>
    <x v="14"/>
    <s v="Biblioteca Maria Zambrano (Filología / Derecho)"/>
    <s v="F. Bellas Artes"/>
    <m/>
    <m/>
    <m/>
    <m/>
    <m/>
    <m/>
    <s v="Sí"/>
    <s v="Sí"/>
    <n v="5"/>
    <n v="5"/>
    <n v="5"/>
    <n v="1"/>
    <n v="3"/>
    <n v="2"/>
    <n v="3"/>
    <n v="1"/>
    <n v="5"/>
    <n v="5"/>
    <m/>
    <n v="5"/>
    <n v="5"/>
    <n v="5"/>
    <n v="5"/>
    <n v="5"/>
    <s v="No"/>
    <n v="5"/>
    <n v="3"/>
    <s v="Twitter|Instagram"/>
    <m/>
    <m/>
    <m/>
    <m/>
    <m/>
    <m/>
    <m/>
    <s v="Sí"/>
    <s v="No"/>
    <m/>
    <n v="5"/>
    <n v="5"/>
    <s v="5, muy satisfecho"/>
    <s v="Mejorado mucho"/>
    <m/>
  </r>
  <r>
    <m/>
    <m/>
    <s v="Ciencias de la Salud"/>
    <d v="2020-05-19T12:52:00"/>
    <s v="Grado y doble grado"/>
    <x v="4"/>
    <s v="De vez en cuando (1 o 2 veces al mes)"/>
    <s v="Solo en época de exámenes"/>
    <s v="Seguiré usando los servicios de la biblioteca con la misma frecuencia que expuse en la pregunta anterior"/>
    <x v="4"/>
    <s v="F. Educación - Centro de Formación del Profesorado"/>
    <s v="Biblioteca Maria Zambrano (Filología / Derecho)"/>
    <m/>
    <m/>
    <m/>
    <m/>
    <m/>
    <m/>
    <s v="No"/>
    <s v="Sí"/>
    <n v="2"/>
    <n v="1"/>
    <n v="3"/>
    <n v="4"/>
    <n v="4"/>
    <n v="5"/>
    <n v="3"/>
    <n v="1"/>
    <n v="3"/>
    <n v="4"/>
    <m/>
    <n v="4"/>
    <n v="5"/>
    <n v="5"/>
    <n v="3"/>
    <n v="4"/>
    <s v="No"/>
    <n v="4"/>
    <n v="2"/>
    <s v="Twitter|Youtube|Instagram"/>
    <m/>
    <m/>
    <m/>
    <m/>
    <m/>
    <m/>
    <m/>
    <s v="No"/>
    <s v="No"/>
    <m/>
    <n v="5"/>
    <n v="5"/>
    <s v="4, satisfecho"/>
    <s v="Igual"/>
    <m/>
  </r>
  <r>
    <m/>
    <m/>
    <s v="Ciencias de la Salud"/>
    <d v="2020-05-19T12:52:00"/>
    <s v="Grado y doble grado"/>
    <x v="12"/>
    <s v="Muy frecuentemente (3 o más veces por semana)"/>
    <s v="Frecuentemente (1 o 2 veces por semana)"/>
    <s v="Seguiré usando los servicios de la biblioteca con la misma frecuencia que expuse en la pregunta anterior"/>
    <x v="15"/>
    <m/>
    <m/>
    <m/>
    <m/>
    <m/>
    <m/>
    <m/>
    <m/>
    <s v="No"/>
    <s v="No"/>
    <n v="2"/>
    <n v="5"/>
    <n v="5"/>
    <n v="1"/>
    <n v="4"/>
    <n v="2"/>
    <n v="5"/>
    <n v="3"/>
    <n v="3"/>
    <n v="4"/>
    <m/>
    <n v="4"/>
    <n v="5"/>
    <n v="4"/>
    <n v="4"/>
    <n v="4"/>
    <s v="No"/>
    <n v="4"/>
    <n v="4"/>
    <s v="Youtube|Instagram"/>
    <m/>
    <m/>
    <m/>
    <m/>
    <m/>
    <m/>
    <m/>
    <s v="Sí"/>
    <s v="No"/>
    <m/>
    <n v="4"/>
    <n v="5"/>
    <s v="5, muy satisfecho"/>
    <s v="Mejorado"/>
    <m/>
  </r>
  <r>
    <m/>
    <m/>
    <s v="Ciencias de la Salud"/>
    <d v="2020-05-19T12:52:00"/>
    <s v="Grado y doble grado"/>
    <x v="4"/>
    <s v="Frecuentemente (1 o 2 veces por semana)"/>
    <s v="Nunca"/>
    <s v="Seguiré usando los servicios de la biblioteca con la misma frecuencia que expuse en la pregunta anterior"/>
    <x v="4"/>
    <s v="Biblioteca Maria Zambrano (Filología / Derecho)"/>
    <m/>
    <s v="Universidad Carlos III"/>
    <m/>
    <m/>
    <m/>
    <m/>
    <m/>
    <s v="No"/>
    <s v="Sí"/>
    <n v="2"/>
    <n v="1"/>
    <n v="2"/>
    <n v="4"/>
    <n v="4"/>
    <n v="3"/>
    <n v="4"/>
    <n v="2"/>
    <n v="3"/>
    <n v="3"/>
    <m/>
    <n v="3"/>
    <n v="3"/>
    <n v="3"/>
    <n v="3"/>
    <n v="3"/>
    <s v="No"/>
    <n v="3"/>
    <n v="2"/>
    <s v="Facebook|Instagram"/>
    <m/>
    <m/>
    <m/>
    <m/>
    <m/>
    <m/>
    <m/>
    <s v="No"/>
    <s v="No"/>
    <m/>
    <n v="4"/>
    <n v="3"/>
    <s v="3, normal"/>
    <s v="Igual"/>
    <m/>
  </r>
  <r>
    <m/>
    <m/>
    <s v="Ciencias Experimentales"/>
    <d v="2020-05-19T12:52:00"/>
    <s v="Grado y doble grado"/>
    <x v="14"/>
    <s v="Muy frecuentemente (3 o más veces por semana)"/>
    <s v="De vez en cuando (1 o 2 veces al mes)"/>
    <s v="Seguiré usando los servicios de la biblioteca con la misma frecuencia que expuse en la pregunta anterior"/>
    <x v="1"/>
    <s v="F. Ciencias de la Información"/>
    <s v="Biblioteca Maria Zambrano (Filología / Derecho)"/>
    <m/>
    <m/>
    <m/>
    <m/>
    <m/>
    <m/>
    <s v="Sí"/>
    <s v="Sí"/>
    <n v="5"/>
    <n v="4"/>
    <n v="4"/>
    <n v="2"/>
    <n v="3"/>
    <n v="3"/>
    <n v="5"/>
    <n v="1"/>
    <n v="4"/>
    <n v="5"/>
    <m/>
    <n v="5"/>
    <n v="5"/>
    <n v="5"/>
    <n v="4"/>
    <n v="5"/>
    <s v="Sí"/>
    <n v="5"/>
    <n v="5"/>
    <s v="Instagram"/>
    <m/>
    <m/>
    <m/>
    <m/>
    <m/>
    <m/>
    <m/>
    <s v="No"/>
    <s v="No"/>
    <m/>
    <n v="4"/>
    <n v="3"/>
    <s v="5, muy satisfecho"/>
    <s v="Mejorado"/>
    <m/>
  </r>
  <r>
    <m/>
    <m/>
    <s v="Ciencias Sociales"/>
    <d v="2020-05-19T12:52:00"/>
    <s v="Grado y doble grado"/>
    <x v="17"/>
    <s v="De vez en cuando (1 o 2 veces al mes)"/>
    <s v="De vez en cuando (1 o 2 veces al mes)"/>
    <s v="Creo que voy a acudir con menos frecuencia a la biblioteca y usaré más la biblioteca virtual"/>
    <x v="27"/>
    <m/>
    <m/>
    <m/>
    <m/>
    <m/>
    <m/>
    <m/>
    <m/>
    <s v="No"/>
    <s v="No"/>
    <n v="1"/>
    <n v="1"/>
    <n v="1"/>
    <n v="5"/>
    <n v="5"/>
    <n v="4"/>
    <n v="5"/>
    <n v="3"/>
    <n v="4"/>
    <n v="4"/>
    <m/>
    <n v="5"/>
    <n v="5"/>
    <n v="5"/>
    <n v="3"/>
    <n v="5"/>
    <s v="Sí"/>
    <n v="5"/>
    <n v="5"/>
    <m/>
    <m/>
    <m/>
    <m/>
    <m/>
    <m/>
    <m/>
    <m/>
    <s v="No"/>
    <s v="No"/>
    <m/>
    <n v="5"/>
    <n v="4"/>
    <s v="4, satisfecho"/>
    <m/>
    <m/>
  </r>
  <r>
    <m/>
    <m/>
    <s v="Ciencias Sociales"/>
    <d v="2020-05-19T12:52:00"/>
    <s v="Grado y doble grado"/>
    <x v="1"/>
    <s v="Frecuentemente (1 o 2 veces por semana)"/>
    <s v="Muy frecuentemente (3 o más veces por semana)"/>
    <s v="Creo que voy a acudir con menos frecuencia a la biblioteca y usaré más la biblioteca virtual"/>
    <x v="9"/>
    <s v="F. Ciencias Políticas y Sociología"/>
    <s v="Biblioteca Maria Zambrano (Filología / Derecho)"/>
    <m/>
    <m/>
    <m/>
    <m/>
    <m/>
    <m/>
    <s v="Sí"/>
    <s v="Sí"/>
    <n v="5"/>
    <n v="2"/>
    <n v="2"/>
    <n v="1"/>
    <n v="5"/>
    <n v="5"/>
    <n v="5"/>
    <n v="1"/>
    <n v="3"/>
    <n v="2"/>
    <m/>
    <n v="5"/>
    <n v="4"/>
    <n v="5"/>
    <n v="1"/>
    <n v="2"/>
    <s v="No"/>
    <n v="3"/>
    <n v="3"/>
    <s v="Twitter|Youtube|Instagram"/>
    <m/>
    <m/>
    <m/>
    <m/>
    <m/>
    <m/>
    <m/>
    <s v="No"/>
    <s v="Sí"/>
    <s v="Normal"/>
    <n v="5"/>
    <n v="5"/>
    <s v="5, muy satisfecho"/>
    <s v="Igual"/>
    <m/>
  </r>
  <r>
    <m/>
    <m/>
    <s v="Ciencias Experimentales"/>
    <d v="2020-05-19T12:52:00"/>
    <s v="Grado y doble grado"/>
    <x v="19"/>
    <s v="De vez en cuando (1 o 2 veces al mes)"/>
    <s v="Frecuentemente (1 o 2 veces por semana)"/>
    <s v="Creo que voy a acudir con menos frecuencia a la biblioteca y usaré más la biblioteca virtual"/>
    <x v="19"/>
    <s v="F. Ciencias de la Información"/>
    <s v="F. Ciencias Matemáticas"/>
    <m/>
    <m/>
    <m/>
    <m/>
    <m/>
    <m/>
    <s v="Sí"/>
    <s v="Sí"/>
    <n v="3"/>
    <n v="1"/>
    <n v="2"/>
    <n v="1"/>
    <n v="3"/>
    <n v="3"/>
    <n v="3"/>
    <n v="1"/>
    <n v="3"/>
    <n v="4"/>
    <m/>
    <n v="2"/>
    <n v="3"/>
    <n v="4"/>
    <n v="1"/>
    <n v="3"/>
    <s v="No"/>
    <n v="2"/>
    <n v="1"/>
    <s v="Instagram"/>
    <m/>
    <m/>
    <m/>
    <m/>
    <m/>
    <m/>
    <m/>
    <s v="No"/>
    <m/>
    <m/>
    <n v="3"/>
    <n v="3"/>
    <s v="3, normal"/>
    <s v="Igual"/>
    <s v="Debido a la pandemia del covid, creo que se debería reponer los materiales en formato digital. Estudio el grado en física y apenas he conseguido ningún libro a través de la biblioteca digital para hacer frente a este final de curso (bastante autodidacta) al que nos estamos enfrentando."/>
  </r>
  <r>
    <m/>
    <m/>
    <s v="Ciencias Experimentales"/>
    <d v="2020-05-19T12:52:00"/>
    <s v="Grado y doble grado"/>
    <x v="19"/>
    <s v="Frecuentemente (1 o 2 veces por semana)"/>
    <s v="De vez en cuando (1 o 2 veces al mes)"/>
    <s v="Seguiré usando los servicios de la biblioteca con la misma frecuencia que expuse en la pregunta anterior"/>
    <x v="19"/>
    <s v="F. Filosofía"/>
    <s v="F. Ciencias Matemáticas"/>
    <s v="Biblioteca Gloria Fuertes, Parla"/>
    <m/>
    <m/>
    <m/>
    <m/>
    <m/>
    <s v="Sí"/>
    <s v="Sí"/>
    <n v="2"/>
    <n v="1"/>
    <n v="1"/>
    <n v="1"/>
    <n v="5"/>
    <n v="3"/>
    <n v="5"/>
    <n v="1"/>
    <n v="2"/>
    <n v="4"/>
    <m/>
    <n v="3"/>
    <n v="2"/>
    <n v="4"/>
    <n v="3"/>
    <n v="4"/>
    <s v="No"/>
    <n v="4"/>
    <n v="1"/>
    <s v="Twitter|Youtube|Instagram"/>
    <m/>
    <m/>
    <m/>
    <m/>
    <m/>
    <m/>
    <m/>
    <s v="No"/>
    <s v="No"/>
    <m/>
    <n v="2"/>
    <n v="2"/>
    <s v="3, normal"/>
    <s v="Igual"/>
    <m/>
  </r>
  <r>
    <m/>
    <m/>
    <s v="Ciencias Sociales"/>
    <d v="2020-05-19T12:52:00"/>
    <s v="Grado y doble grado"/>
    <x v="1"/>
    <s v="Frecuentemente (1 o 2 veces por semana)"/>
    <s v="Muy frecuentemente (3 o más veces por semana)"/>
    <s v="Seguiré usando los servicios de la biblioteca con la misma frecuencia que expuse en la pregunta anterior"/>
    <x v="9"/>
    <s v="Biblioteca Maria Zambrano (Filología / Derecho)"/>
    <m/>
    <s v="María Zambrano"/>
    <m/>
    <m/>
    <m/>
    <m/>
    <m/>
    <s v="Sí"/>
    <s v="Sí"/>
    <n v="4"/>
    <n v="5"/>
    <n v="5"/>
    <n v="2"/>
    <n v="5"/>
    <n v="5"/>
    <n v="4"/>
    <n v="2"/>
    <n v="2"/>
    <n v="2"/>
    <m/>
    <n v="1"/>
    <n v="2"/>
    <n v="2"/>
    <n v="1"/>
    <n v="1"/>
    <s v="No"/>
    <n v="1"/>
    <n v="2"/>
    <s v="Instagram|LinkedIn"/>
    <m/>
    <m/>
    <m/>
    <m/>
    <m/>
    <m/>
    <m/>
    <s v="Sí"/>
    <s v="Sí"/>
    <s v="Normal"/>
    <n v="4"/>
    <n v="4"/>
    <s v="2, insatisfecho"/>
    <s v="Mejorado"/>
    <m/>
  </r>
  <r>
    <m/>
    <m/>
    <s v="Ciencias Experimentales"/>
    <d v="2020-05-19T12:51:00"/>
    <s v="Grado y doble grado"/>
    <x v="16"/>
    <s v="Frecuentemente (1 o 2 veces por semana)"/>
    <s v="De vez en cuando (1 o 2 veces al mes)"/>
    <s v="Creo que voy a acudir con menos frecuencia a la biblioteca y usaré más la biblioteca virtual|Tengo que ir necesariamente para consultar los documentos que están ubicados en la biblioteca"/>
    <x v="17"/>
    <s v="Biblioteca Maria Zambrano (Filología / Derecho)"/>
    <s v="F. Ciencias Biológicas"/>
    <m/>
    <m/>
    <m/>
    <m/>
    <m/>
    <m/>
    <s v="No"/>
    <s v="No"/>
    <n v="4"/>
    <n v="1"/>
    <n v="4"/>
    <n v="3"/>
    <n v="3"/>
    <n v="3"/>
    <n v="4"/>
    <n v="1"/>
    <n v="5"/>
    <n v="5"/>
    <m/>
    <n v="5"/>
    <n v="5"/>
    <n v="5"/>
    <n v="3"/>
    <n v="5"/>
    <s v="No"/>
    <n v="5"/>
    <n v="3"/>
    <s v="Facebook|Instagram"/>
    <m/>
    <m/>
    <m/>
    <m/>
    <m/>
    <m/>
    <m/>
    <s v="No"/>
    <s v="No"/>
    <m/>
    <n v="5"/>
    <n v="4"/>
    <s v="4, satisfecho"/>
    <s v="Igual"/>
    <m/>
  </r>
  <r>
    <m/>
    <m/>
    <s v="Ciencias de la Salud"/>
    <d v="2020-05-19T12:51:00"/>
    <s v="Grado y doble grado"/>
    <x v="4"/>
    <s v="Frecuentemente (1 o 2 veces por semana)"/>
    <s v="De vez en cuando (1 o 2 veces al mes)"/>
    <s v="Creo que voy a acudir con menos frecuencia a la biblioteca y usaré más la biblioteca virtual"/>
    <x v="4"/>
    <s v="Biblioteca Maria Zambrano (Filología / Derecho)"/>
    <s v="F. Odontología"/>
    <m/>
    <m/>
    <m/>
    <m/>
    <m/>
    <m/>
    <s v="Sí"/>
    <s v="Sí"/>
    <n v="4"/>
    <n v="2"/>
    <n v="4"/>
    <n v="3"/>
    <n v="5"/>
    <n v="1"/>
    <n v="5"/>
    <n v="3"/>
    <n v="4"/>
    <n v="4"/>
    <m/>
    <n v="4"/>
    <n v="3"/>
    <n v="4"/>
    <n v="4"/>
    <n v="3"/>
    <s v="No"/>
    <n v="5"/>
    <n v="4"/>
    <s v="Youtube|Instagram"/>
    <m/>
    <m/>
    <m/>
    <m/>
    <m/>
    <m/>
    <m/>
    <s v="No"/>
    <s v="No"/>
    <m/>
    <n v="4"/>
    <n v="4"/>
    <s v="4, satisfecho"/>
    <s v="Mejorado"/>
    <m/>
  </r>
  <r>
    <m/>
    <m/>
    <s v="Humanidades"/>
    <d v="2020-05-19T12:51:00"/>
    <s v="Máster"/>
    <x v="3"/>
    <s v="Muy frecuentemente (3 o más veces por semana)"/>
    <s v="Muy frecuentemente (3 o más veces por semana)"/>
    <s v="Creo que voy a acudir con menos frecuencia a la biblioteca y usaré más la biblioteca virtual"/>
    <x v="3"/>
    <s v="Biblioteca Maria Zambrano (Filología / Derecho)"/>
    <s v="F. Educación - Centro de Formación del Profesorado"/>
    <s v="Biblioteca del Reina Sofía y José Hierro (Usera)"/>
    <m/>
    <m/>
    <m/>
    <m/>
    <m/>
    <s v="Sí"/>
    <s v="Sí"/>
    <n v="4"/>
    <n v="2"/>
    <n v="1"/>
    <n v="3"/>
    <n v="5"/>
    <n v="5"/>
    <n v="5"/>
    <n v="4"/>
    <n v="3"/>
    <n v="2"/>
    <m/>
    <n v="3"/>
    <n v="5"/>
    <n v="2"/>
    <n v="1"/>
    <n v="2"/>
    <s v="Sí"/>
    <n v="2"/>
    <n v="5"/>
    <s v="Instagram"/>
    <m/>
    <m/>
    <m/>
    <m/>
    <m/>
    <m/>
    <m/>
    <s v="No"/>
    <s v="No"/>
    <m/>
    <n v="5"/>
    <n v="5"/>
    <s v="4, satisfecho"/>
    <s v="Igual"/>
    <s v="Creo que deberían ir actualizando más frecuentemente los contenidos, ya que suelen estar bastante anticuados y de ahí que acuda a otras bibliotecas como la del Reina Sofía"/>
  </r>
  <r>
    <m/>
    <m/>
    <s v="Ciencias de la Salud"/>
    <d v="2020-05-19T12:51:00"/>
    <s v="Grado y doble grado"/>
    <x v="15"/>
    <s v="Frecuentemente (1 o 2 veces por semana)"/>
    <s v="Solo en época de exámenes"/>
    <s v="Procuraré buscar la información que necesito fuera de la biblioteca"/>
    <x v="5"/>
    <s v="F. Medicina"/>
    <s v="Biblioteca Maria Zambrano (Filología / Derecho)"/>
    <m/>
    <m/>
    <m/>
    <m/>
    <m/>
    <m/>
    <s v="No"/>
    <s v="No"/>
    <n v="1"/>
    <n v="1"/>
    <n v="1"/>
    <n v="4"/>
    <n v="2"/>
    <n v="2"/>
    <n v="4"/>
    <n v="2"/>
    <n v="4"/>
    <n v="4"/>
    <m/>
    <n v="4"/>
    <n v="4"/>
    <n v="4"/>
    <n v="4"/>
    <n v="4"/>
    <s v="No"/>
    <n v="3"/>
    <n v="2"/>
    <s v="Youtube|Instagram"/>
    <m/>
    <m/>
    <m/>
    <m/>
    <m/>
    <m/>
    <m/>
    <s v="No"/>
    <s v="No"/>
    <m/>
    <n v="3"/>
    <n v="4"/>
    <s v="4, satisfecho"/>
    <s v="Igual"/>
    <m/>
  </r>
  <r>
    <m/>
    <m/>
    <s v="Ciencias Sociales"/>
    <d v="2020-05-19T12:51:00"/>
    <s v="Grado y doble grado"/>
    <x v="13"/>
    <s v="De vez en cuando (1 o 2 veces al mes)"/>
    <s v="Nunca"/>
    <s v="Seguiré usando los servicios de la biblioteca con la misma frecuencia que expuse en la pregunta anterior"/>
    <x v="16"/>
    <m/>
    <m/>
    <m/>
    <m/>
    <m/>
    <m/>
    <m/>
    <m/>
    <s v="No"/>
    <s v="No"/>
    <n v="5"/>
    <n v="1"/>
    <n v="1"/>
    <n v="4"/>
    <n v="5"/>
    <n v="5"/>
    <n v="5"/>
    <n v="3"/>
    <n v="5"/>
    <n v="5"/>
    <m/>
    <n v="5"/>
    <n v="5"/>
    <n v="5"/>
    <n v="5"/>
    <n v="5"/>
    <s v="No"/>
    <n v="5"/>
    <n v="5"/>
    <s v="Youtube|Instagram|LinkedIn"/>
    <m/>
    <m/>
    <m/>
    <m/>
    <m/>
    <m/>
    <m/>
    <s v="No"/>
    <s v="No"/>
    <m/>
    <n v="5"/>
    <n v="5"/>
    <s v="4, satisfecho"/>
    <s v="Mejorado"/>
    <m/>
  </r>
  <r>
    <m/>
    <m/>
    <s v="Ciencias de la Salud"/>
    <d v="2020-05-19T12:51:00"/>
    <s v="Grado y doble grado"/>
    <x v="22"/>
    <s v="Muy frecuentemente (3 o más veces por semana)"/>
    <s v="De vez en cuando (1 o 2 veces al mes)"/>
    <s v="Creo que voy a acudir con menos frecuencia a la biblioteca y usaré más la biblioteca virtual"/>
    <x v="22"/>
    <s v="Biblioteca Maria Zambrano (Filología / Derecho)"/>
    <m/>
    <m/>
    <m/>
    <m/>
    <m/>
    <m/>
    <m/>
    <s v="Sí"/>
    <s v="Sí"/>
    <n v="3"/>
    <n v="2"/>
    <n v="4"/>
    <n v="1"/>
    <n v="5"/>
    <n v="3"/>
    <n v="2"/>
    <n v="3"/>
    <n v="3"/>
    <n v="3"/>
    <m/>
    <n v="5"/>
    <n v="5"/>
    <n v="5"/>
    <n v="3"/>
    <n v="3"/>
    <s v="Sí"/>
    <n v="4"/>
    <n v="3"/>
    <s v="Twitter|Youtube|Instagram"/>
    <m/>
    <m/>
    <m/>
    <m/>
    <m/>
    <m/>
    <m/>
    <s v="No"/>
    <s v="No"/>
    <m/>
    <n v="4"/>
    <n v="4"/>
    <s v="5, muy satisfecho"/>
    <s v="Mejorado"/>
    <m/>
  </r>
  <r>
    <m/>
    <m/>
    <s v="Humanidades"/>
    <d v="2020-05-19T12:51:00"/>
    <s v="Grado y doble grado"/>
    <x v="2"/>
    <s v="De vez en cuando (1 o 2 veces al mes)"/>
    <s v="Nunca"/>
    <s v="Seguiré usando los servicios de la biblioteca con la misma frecuencia que expuse en la pregunta anterior"/>
    <x v="2"/>
    <m/>
    <m/>
    <m/>
    <m/>
    <m/>
    <m/>
    <m/>
    <m/>
    <s v="No"/>
    <s v="No"/>
    <n v="1"/>
    <n v="1"/>
    <n v="1"/>
    <n v="2"/>
    <n v="3"/>
    <n v="5"/>
    <n v="4"/>
    <n v="1"/>
    <n v="3"/>
    <n v="3"/>
    <m/>
    <n v="4"/>
    <n v="5"/>
    <n v="3"/>
    <n v="3"/>
    <n v="3"/>
    <s v="No"/>
    <n v="4"/>
    <n v="3"/>
    <s v="Instagram"/>
    <m/>
    <m/>
    <m/>
    <m/>
    <m/>
    <m/>
    <m/>
    <s v="Sí"/>
    <s v="No"/>
    <m/>
    <n v="3"/>
    <n v="4"/>
    <s v="4, satisfecho"/>
    <s v="Igual"/>
    <m/>
  </r>
  <r>
    <m/>
    <m/>
    <s v="Ciencias Experimentales"/>
    <d v="2020-05-19T12:51:00"/>
    <s v="Grado y doble grado"/>
    <x v="26"/>
    <s v="Muy frecuentemente (3 o más veces por semana)"/>
    <s v="De vez en cuando (1 o 2 veces al mes)"/>
    <s v="Seguiré usando los servicios de la biblioteca con la misma frecuencia que expuse en la pregunta anterior"/>
    <x v="26"/>
    <s v="Biblioteca Maria Zambrano (Filología / Derecho)"/>
    <m/>
    <m/>
    <m/>
    <m/>
    <m/>
    <m/>
    <m/>
    <s v="Sí"/>
    <s v="Sí"/>
    <n v="2"/>
    <n v="2"/>
    <n v="2"/>
    <n v="2"/>
    <n v="5"/>
    <n v="3"/>
    <n v="5"/>
    <n v="1"/>
    <n v="5"/>
    <n v="5"/>
    <m/>
    <n v="5"/>
    <n v="5"/>
    <n v="5"/>
    <n v="3"/>
    <n v="2"/>
    <s v="No"/>
    <n v="5"/>
    <n v="1"/>
    <m/>
    <m/>
    <m/>
    <m/>
    <m/>
    <m/>
    <m/>
    <m/>
    <s v="No"/>
    <s v="No"/>
    <m/>
    <n v="5"/>
    <n v="5"/>
    <s v="5, muy satisfecho"/>
    <s v="Mejorado"/>
    <m/>
  </r>
  <r>
    <m/>
    <m/>
    <s v="Ciencias Experimentales"/>
    <d v="2020-05-19T12:51:00"/>
    <s v="Grado y doble grado"/>
    <x v="8"/>
    <s v="Muy frecuentemente (3 o más veces por semana)"/>
    <s v="Nunca"/>
    <s v="Tengo que ir necesariamente para consultar los documentos que están ubicados en la biblioteca"/>
    <x v="12"/>
    <m/>
    <m/>
    <m/>
    <m/>
    <m/>
    <m/>
    <m/>
    <m/>
    <s v="Sí"/>
    <s v="Sí"/>
    <n v="3"/>
    <n v="1"/>
    <n v="1"/>
    <n v="3"/>
    <n v="5"/>
    <n v="3"/>
    <n v="5"/>
    <n v="1"/>
    <n v="2"/>
    <n v="3"/>
    <m/>
    <n v="1"/>
    <n v="4"/>
    <n v="2"/>
    <n v="3"/>
    <n v="2"/>
    <s v="No"/>
    <n v="2"/>
    <n v="3"/>
    <s v="Twitter|Instagram"/>
    <m/>
    <m/>
    <m/>
    <m/>
    <m/>
    <m/>
    <m/>
    <s v="Sí"/>
    <s v="Sí"/>
    <s v="Poco útil"/>
    <n v="5"/>
    <n v="5"/>
    <s v="3, normal"/>
    <s v="Mejorado"/>
    <m/>
  </r>
  <r>
    <m/>
    <m/>
    <s v="Ciencias Experimentales"/>
    <d v="2020-05-19T12:51:00"/>
    <s v="Grado y doble grado"/>
    <x v="26"/>
    <s v="Frecuentemente (1 o 2 veces por semana)"/>
    <s v="Nunca"/>
    <s v="Seguiré usando los servicios de la biblioteca con la misma frecuencia que expuse en la pregunta anterior"/>
    <x v="26"/>
    <s v="Biblioteca Maria Zambrano (Filología / Derecho)"/>
    <m/>
    <m/>
    <m/>
    <m/>
    <m/>
    <m/>
    <m/>
    <s v="No"/>
    <s v="No"/>
    <n v="3"/>
    <n v="1"/>
    <n v="2"/>
    <n v="5"/>
    <n v="5"/>
    <n v="4"/>
    <n v="4"/>
    <n v="2"/>
    <n v="3"/>
    <n v="4"/>
    <m/>
    <n v="4"/>
    <n v="4"/>
    <n v="3"/>
    <n v="4"/>
    <n v="3"/>
    <s v="No"/>
    <n v="4"/>
    <n v="4"/>
    <s v="Twitter|Facebook|Youtube|Instagram|LinkedIn"/>
    <m/>
    <m/>
    <m/>
    <m/>
    <m/>
    <m/>
    <m/>
    <s v="No"/>
    <s v="No"/>
    <m/>
    <n v="5"/>
    <n v="5"/>
    <s v="4, satisfecho"/>
    <s v="Igual"/>
    <m/>
  </r>
  <r>
    <m/>
    <m/>
    <s v="Ciencias Sociales"/>
    <d v="2020-05-19T12:51:00"/>
    <s v="Grado y doble grado"/>
    <x v="17"/>
    <s v="Solo en época de exámenes"/>
    <s v="Nunca"/>
    <s v="Tengo que ir necesariamente para consultar los documentos que están ubicados en la biblioteca"/>
    <x v="27"/>
    <m/>
    <m/>
    <m/>
    <m/>
    <m/>
    <m/>
    <m/>
    <m/>
    <s v="No"/>
    <s v="No"/>
    <n v="2"/>
    <n v="2"/>
    <n v="2"/>
    <n v="4"/>
    <n v="5"/>
    <n v="5"/>
    <n v="5"/>
    <n v="3"/>
    <n v="5"/>
    <n v="4"/>
    <m/>
    <n v="4"/>
    <n v="4"/>
    <n v="4"/>
    <n v="4"/>
    <n v="4"/>
    <s v="Sí"/>
    <n v="4"/>
    <n v="4"/>
    <m/>
    <m/>
    <m/>
    <m/>
    <m/>
    <m/>
    <m/>
    <m/>
    <s v="No"/>
    <s v="No"/>
    <m/>
    <n v="5"/>
    <n v="5"/>
    <s v="5, muy satisfecho"/>
    <s v="Mejorado"/>
    <m/>
  </r>
  <r>
    <m/>
    <m/>
    <s v="Humanidades"/>
    <d v="2020-05-19T12:51:00"/>
    <s v="Grado y doble grado"/>
    <x v="7"/>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14"/>
    <s v="Biblioteca Maria Zambrano (Filología / Derecho)"/>
    <m/>
    <s v="biblioteca Conde duque, Biblioteca Reina Sofía, Biblioteca La casa encendida"/>
    <m/>
    <m/>
    <m/>
    <m/>
    <m/>
    <s v="No"/>
    <s v="Sí"/>
    <n v="4"/>
    <n v="1"/>
    <n v="3"/>
    <n v="1"/>
    <n v="5"/>
    <n v="5"/>
    <n v="5"/>
    <n v="3"/>
    <n v="2"/>
    <n v="3"/>
    <m/>
    <n v="3"/>
    <n v="4"/>
    <n v="4"/>
    <n v="2"/>
    <n v="3"/>
    <s v="Sí"/>
    <n v="4"/>
    <n v="2"/>
    <s v="Twitter|Instagram|Pinterest"/>
    <m/>
    <m/>
    <m/>
    <m/>
    <m/>
    <m/>
    <m/>
    <s v="Sí"/>
    <s v="No"/>
    <m/>
    <n v="2"/>
    <n v="2"/>
    <s v="4, satisfecho"/>
    <s v="Mejorado"/>
    <s v="el servicio de wifi es bastante escaso y no se puede permitir que no llegue a toda la biblioteca y la gente tenga que tirar de sus datos."/>
  </r>
  <r>
    <m/>
    <m/>
    <s v="Ciencias de la Salud"/>
    <d v="2020-05-19T12:51:00"/>
    <s v="Grado y doble grado"/>
    <x v="9"/>
    <s v="Frecuentemente (1 o 2 veces por semana)"/>
    <s v="Nunca"/>
    <s v="Seguiré usando los servicios de la biblioteca con la misma frecuencia que expuse en la pregunta anterior"/>
    <x v="16"/>
    <s v="F. Farmacia"/>
    <s v="Biblioteca Maria Zambrano (Filología / Derecho)"/>
    <m/>
    <m/>
    <m/>
    <m/>
    <m/>
    <m/>
    <s v="No"/>
    <s v="No"/>
    <n v="1"/>
    <n v="1"/>
    <n v="1"/>
    <n v="2"/>
    <n v="5"/>
    <n v="5"/>
    <n v="5"/>
    <n v="1"/>
    <n v="1"/>
    <n v="1"/>
    <m/>
    <n v="3"/>
    <n v="1"/>
    <n v="1"/>
    <n v="1"/>
    <n v="1"/>
    <s v="No"/>
    <n v="2"/>
    <n v="1"/>
    <s v="Instagram"/>
    <m/>
    <m/>
    <m/>
    <m/>
    <m/>
    <m/>
    <m/>
    <s v="No"/>
    <s v="No"/>
    <m/>
    <n v="3"/>
    <n v="2"/>
    <s v="2, insatisfecho"/>
    <s v="Igual"/>
    <s v="Poner mas enchufes en la biblioteca de Farmacia"/>
  </r>
  <r>
    <m/>
    <m/>
    <s v="Ciencias Sociales"/>
    <d v="2020-05-19T12:51:00"/>
    <s v="Grado y doble grado"/>
    <x v="21"/>
    <s v="Frecuentemente (1 o 2 veces por semana)"/>
    <s v="De vez en cuando (1 o 2 veces al mes)"/>
    <s v="Creo que voy a acudir con menos frecuencia a la biblioteca y usaré más la biblioteca virtual"/>
    <x v="21"/>
    <m/>
    <m/>
    <m/>
    <m/>
    <m/>
    <m/>
    <m/>
    <m/>
    <s v="No"/>
    <s v="Sí"/>
    <n v="4"/>
    <n v="3"/>
    <n v="4"/>
    <n v="4"/>
    <n v="3"/>
    <n v="2"/>
    <n v="3"/>
    <n v="2"/>
    <n v="1"/>
    <n v="2"/>
    <m/>
    <n v="3"/>
    <n v="3"/>
    <n v="4"/>
    <n v="3"/>
    <n v="2"/>
    <s v="No"/>
    <n v="3"/>
    <n v="2"/>
    <s v="Twitter|Instagram"/>
    <m/>
    <m/>
    <m/>
    <m/>
    <m/>
    <m/>
    <m/>
    <s v="Sí"/>
    <s v="No"/>
    <m/>
    <n v="3"/>
    <n v="2"/>
    <s v="4, satisfecho"/>
    <s v="Igual"/>
    <m/>
  </r>
  <r>
    <m/>
    <m/>
    <s v="Humanidades"/>
    <d v="2020-05-19T12:51:00"/>
    <s v="Doctorado"/>
    <x v="7"/>
    <s v="Muy frecuentemente (3 o más veces por semana)"/>
    <s v="Muy frecuentemente (3 o más veces por semana)"/>
    <s v="Seguiré usando los servicios de la biblioteca con la misma frecuencia que expuse en la pregunta anterior"/>
    <x v="14"/>
    <s v="F. Filología (Clásicas o General)"/>
    <s v="F. Derecho (Departamentos,Criminología)"/>
    <s v="Biblioteca CSIC CCHH y SS"/>
    <m/>
    <m/>
    <m/>
    <m/>
    <m/>
    <s v="Sí"/>
    <s v="Sí"/>
    <n v="5"/>
    <n v="3"/>
    <n v="3"/>
    <n v="3"/>
    <n v="1"/>
    <n v="2"/>
    <n v="1"/>
    <n v="4"/>
    <n v="3"/>
    <n v="4"/>
    <m/>
    <n v="4"/>
    <n v="5"/>
    <n v="5"/>
    <n v="5"/>
    <n v="5"/>
    <s v="Sí"/>
    <n v="5"/>
    <n v="4"/>
    <s v="No uso ninguna red social"/>
    <m/>
    <m/>
    <m/>
    <m/>
    <m/>
    <m/>
    <m/>
    <s v="No"/>
    <s v="No"/>
    <m/>
    <n v="5"/>
    <n v="5"/>
    <s v="4, satisfecho"/>
    <s v="Mejorado"/>
    <m/>
  </r>
  <r>
    <m/>
    <m/>
    <s v="Humanidades"/>
    <d v="2020-05-19T12:51:00"/>
    <s v="Grado y doble grado"/>
    <x v="7"/>
    <s v="De vez en cuando (1 o 2 veces al mes)"/>
    <s v="De vez en cuando (1 o 2 veces al mes)"/>
    <s v="Seguiré usando los servicios de la biblioteca con la misma frecuencia que expuse en la pregunta anterior"/>
    <x v="8"/>
    <s v="F. Geografía e Historia"/>
    <s v="F. Filosofía"/>
    <m/>
    <m/>
    <m/>
    <m/>
    <m/>
    <m/>
    <s v="No"/>
    <s v="Sí"/>
    <n v="4"/>
    <n v="2"/>
    <n v="3"/>
    <n v="1"/>
    <n v="5"/>
    <n v="5"/>
    <n v="5"/>
    <n v="1"/>
    <n v="3"/>
    <n v="4"/>
    <m/>
    <n v="3"/>
    <n v="3"/>
    <n v="3"/>
    <n v="3"/>
    <n v="4"/>
    <s v="No"/>
    <n v="4"/>
    <n v="4"/>
    <s v="Twitter|Facebook|Youtube|Instagram|LinkedIn"/>
    <m/>
    <m/>
    <m/>
    <m/>
    <m/>
    <m/>
    <m/>
    <s v="Sí"/>
    <s v="No"/>
    <m/>
    <n v="4"/>
    <n v="4"/>
    <s v="4, satisfecho"/>
    <s v="Mejorado"/>
    <m/>
  </r>
  <r>
    <m/>
    <m/>
    <s v="Ciencias de la Salud"/>
    <d v="2020-05-19T12:51:00"/>
    <s v="Grado y doble grado"/>
    <x v="9"/>
    <s v="Solo en época de exámenes"/>
    <s v="De vez en cuando (1 o 2 veces al mes)"/>
    <s v="Seguiré usando los servicios de la biblioteca con la misma frecuencia que expuse en la pregunta anterior"/>
    <x v="11"/>
    <s v="F. Medicina"/>
    <m/>
    <m/>
    <m/>
    <m/>
    <m/>
    <m/>
    <m/>
    <s v="No"/>
    <s v="Sí"/>
    <n v="2"/>
    <n v="1"/>
    <n v="2"/>
    <n v="1"/>
    <n v="5"/>
    <n v="3"/>
    <n v="5"/>
    <n v="1"/>
    <n v="2"/>
    <n v="5"/>
    <m/>
    <n v="5"/>
    <n v="5"/>
    <n v="4"/>
    <n v="3"/>
    <n v="4"/>
    <s v="No"/>
    <n v="5"/>
    <n v="3"/>
    <s v="Youtube|Instagram"/>
    <m/>
    <m/>
    <m/>
    <m/>
    <m/>
    <m/>
    <m/>
    <s v="No"/>
    <s v="No"/>
    <m/>
    <n v="4"/>
    <n v="4"/>
    <s v="4, satisfecho"/>
    <s v="Igual"/>
    <m/>
  </r>
  <r>
    <m/>
    <m/>
    <s v="Ciencias Sociales"/>
    <d v="2020-05-19T12:51:00"/>
    <s v="Grado y doble grado"/>
    <x v="11"/>
    <s v="De vez en cuando (1 o 2 veces al mes)"/>
    <s v="Frecuentemente (1 o 2 veces por semana)"/>
    <s v="Seguiré usando los servicios de la biblioteca con la misma frecuencia que expuse en la pregunta anterior"/>
    <x v="13"/>
    <m/>
    <m/>
    <m/>
    <m/>
    <m/>
    <m/>
    <m/>
    <m/>
    <s v="No"/>
    <s v="No"/>
    <n v="1"/>
    <n v="4"/>
    <n v="4"/>
    <n v="1"/>
    <n v="5"/>
    <n v="4"/>
    <n v="2"/>
    <n v="4"/>
    <n v="4"/>
    <n v="4"/>
    <m/>
    <n v="4"/>
    <n v="2"/>
    <n v="3"/>
    <n v="4"/>
    <n v="4"/>
    <s v="Sí"/>
    <n v="4"/>
    <n v="3"/>
    <s v="Twitter|Instagram"/>
    <m/>
    <m/>
    <m/>
    <m/>
    <m/>
    <m/>
    <m/>
    <s v="Sí"/>
    <s v="Sí"/>
    <s v="Útil"/>
    <n v="2"/>
    <n v="4"/>
    <s v="4, satisfecho"/>
    <s v="Mejorado"/>
    <m/>
  </r>
  <r>
    <m/>
    <m/>
    <s v="Humanidades"/>
    <d v="2020-05-19T12:51:00"/>
    <s v="Grado y doble grado"/>
    <x v="7"/>
    <s v="Frecuentemente (1 o 2 veces por semana)"/>
    <s v="Frecuentemente (1 o 2 veces por semana)"/>
    <s v="Seguiré usando los servicios de la biblioteca con la misma frecuencia que expuse en la pregunta anterior|Procuraré buscar la información que necesito fuera de la biblioteca"/>
    <x v="14"/>
    <s v="Biblioteca Maria Zambrano (Filología / Derecho)"/>
    <s v="F. Filosofía"/>
    <s v="Biblioteca Central de Coslada"/>
    <m/>
    <m/>
    <m/>
    <m/>
    <m/>
    <s v="Sí"/>
    <s v="Sí"/>
    <n v="5"/>
    <n v="3"/>
    <n v="4"/>
    <n v="4"/>
    <n v="5"/>
    <n v="5"/>
    <n v="5"/>
    <n v="5"/>
    <n v="5"/>
    <n v="5"/>
    <m/>
    <n v="5"/>
    <n v="5"/>
    <n v="5"/>
    <n v="4"/>
    <n v="5"/>
    <s v="No"/>
    <n v="5"/>
    <n v="3"/>
    <s v="Twitter|Youtube|Instagram"/>
    <m/>
    <m/>
    <m/>
    <m/>
    <m/>
    <m/>
    <m/>
    <s v="Sí"/>
    <s v="No"/>
    <m/>
    <n v="5"/>
    <n v="5"/>
    <s v="5, muy satisfecho"/>
    <s v="Mejorado"/>
    <m/>
  </r>
  <r>
    <m/>
    <m/>
    <s v="Ciencias Experimentales"/>
    <d v="2020-05-19T12:51:00"/>
    <s v="Grado y doble grado"/>
    <x v="19"/>
    <s v="Muy frecuentemente (3 o más veces por semana)"/>
    <s v="De vez en cuando (1 o 2 veces al mes)"/>
    <s v="Creo que voy a acudir con menos frecuencia a la biblioteca y usaré más la biblioteca virtual"/>
    <x v="19"/>
    <s v="F. Ciencias Biológicas"/>
    <s v="F. Ciencias Matemáticas"/>
    <m/>
    <m/>
    <m/>
    <m/>
    <m/>
    <m/>
    <s v="Sí"/>
    <s v="Sí"/>
    <n v="4"/>
    <n v="1"/>
    <n v="1"/>
    <n v="4"/>
    <n v="4"/>
    <n v="5"/>
    <n v="1"/>
    <n v="1"/>
    <n v="4"/>
    <n v="4"/>
    <m/>
    <n v="4"/>
    <n v="4"/>
    <n v="2"/>
    <m/>
    <n v="4"/>
    <s v="No"/>
    <n v="4"/>
    <m/>
    <s v="Twitter|Instagram"/>
    <m/>
    <m/>
    <m/>
    <m/>
    <m/>
    <m/>
    <m/>
    <s v="Sí"/>
    <s v="No"/>
    <m/>
    <m/>
    <m/>
    <m/>
    <m/>
    <m/>
  </r>
  <r>
    <m/>
    <m/>
    <s v="Ciencias de la Salud"/>
    <d v="2020-05-19T12:51:00"/>
    <s v="Grado y doble grado"/>
    <x v="9"/>
    <s v="Solo en época de exámenes"/>
    <s v="De vez en cuando (1 o 2 veces al mes)"/>
    <s v="Seguiré usando los servicios de la biblioteca con la misma frecuencia que expuse en la pregunta anterior"/>
    <x v="11"/>
    <s v="F. Farmacia"/>
    <s v="F. Farmacia"/>
    <m/>
    <m/>
    <m/>
    <m/>
    <m/>
    <m/>
    <s v="No"/>
    <s v="No"/>
    <n v="1"/>
    <n v="1"/>
    <n v="5"/>
    <n v="5"/>
    <n v="5"/>
    <n v="5"/>
    <n v="5"/>
    <n v="1"/>
    <n v="1"/>
    <n v="3"/>
    <m/>
    <n v="1"/>
    <n v="3"/>
    <n v="3"/>
    <n v="3"/>
    <n v="3"/>
    <s v="Sí"/>
    <n v="2"/>
    <n v="1"/>
    <s v="Twitter|Facebook|Instagram|Pinterest, Tumblr"/>
    <m/>
    <m/>
    <m/>
    <m/>
    <m/>
    <m/>
    <m/>
    <s v="No"/>
    <s v="No"/>
    <m/>
    <n v="3"/>
    <n v="4"/>
    <s v="3, normal"/>
    <s v="Empeorado"/>
    <m/>
  </r>
  <r>
    <m/>
    <m/>
    <s v="Ciencias de la Salud"/>
    <d v="2020-05-19T12:51:00"/>
    <s v="Doctorado"/>
    <x v="9"/>
    <s v="De vez en cuando (1 o 2 veces al mes)"/>
    <s v="De vez en cuando (1 o 2 veces al mes)"/>
    <s v="Seguiré usando los servicios de la biblioteca con la misma frecuencia que expuse en la pregunta anterior"/>
    <x v="11"/>
    <s v="F. Medicina"/>
    <s v="F. Enfermería, Fisioterapia y Podología"/>
    <s v="Biblioteca Lope de Vega, Tres Cantos"/>
    <m/>
    <m/>
    <m/>
    <m/>
    <m/>
    <s v="No"/>
    <s v="Sí"/>
    <n v="2"/>
    <n v="4"/>
    <n v="3"/>
    <n v="1"/>
    <n v="1"/>
    <n v="4"/>
    <n v="1"/>
    <n v="2"/>
    <n v="4"/>
    <n v="4"/>
    <m/>
    <n v="4"/>
    <n v="4"/>
    <n v="4"/>
    <n v="2"/>
    <n v="4"/>
    <s v="Sí"/>
    <n v="3"/>
    <n v="1"/>
    <s v="No uso ninguna red social"/>
    <m/>
    <m/>
    <m/>
    <m/>
    <m/>
    <m/>
    <m/>
    <s v="Sí"/>
    <s v="Sí"/>
    <s v="Útil"/>
    <n v="4"/>
    <n v="5"/>
    <s v="4, satisfecho"/>
    <s v="Igual"/>
    <m/>
  </r>
  <r>
    <m/>
    <m/>
    <s v="Ciencias Sociales"/>
    <d v="2020-05-19T12:51:00"/>
    <s v="Grado y doble grado"/>
    <x v="13"/>
    <s v="De vez en cuando (1 o 2 veces al mes)"/>
    <s v="Solo en época de exámenes"/>
    <s v="Tengo que ir necesariamente para consultar los documentos que están ubicados en la biblioteca"/>
    <x v="16"/>
    <s v="Biblioteca Maria Zambrano (Filología / Derecho)"/>
    <m/>
    <s v="Biblioteca municipal"/>
    <m/>
    <m/>
    <m/>
    <m/>
    <m/>
    <s v="Sí"/>
    <s v="Sí"/>
    <n v="3"/>
    <n v="1"/>
    <n v="2"/>
    <n v="3"/>
    <n v="5"/>
    <n v="3"/>
    <n v="5"/>
    <n v="1"/>
    <n v="3"/>
    <n v="4"/>
    <m/>
    <n v="4"/>
    <n v="3"/>
    <n v="4"/>
    <n v="3"/>
    <n v="5"/>
    <s v="No"/>
    <n v="4"/>
    <n v="1"/>
    <s v="Twitter|Youtube|Instagram"/>
    <m/>
    <m/>
    <m/>
    <m/>
    <m/>
    <m/>
    <m/>
    <s v="No"/>
    <s v="No"/>
    <m/>
    <n v="4"/>
    <n v="5"/>
    <s v="4, satisfecho"/>
    <s v="Igual"/>
    <m/>
  </r>
  <r>
    <m/>
    <m/>
    <s v="Ciencias Experimentales"/>
    <d v="2020-05-19T12:51:00"/>
    <s v="Grado y doble grado"/>
    <x v="19"/>
    <s v="De vez en cuando (1 o 2 veces al mes)"/>
    <s v="De vez en cuando (1 o 2 veces al mes)"/>
    <s v="Creo que voy a acudir con menos frecuencia a la biblioteca y usaré más la biblioteca virtual|Tengo que ir necesariamente para consultar los documentos que están ubicados en la biblioteca|Procuraré buscar la información que necesito fuera de la biblioteca"/>
    <x v="19"/>
    <m/>
    <m/>
    <m/>
    <m/>
    <m/>
    <m/>
    <m/>
    <m/>
    <s v="No"/>
    <s v="No"/>
    <n v="2"/>
    <n v="3"/>
    <n v="1"/>
    <n v="3"/>
    <n v="5"/>
    <n v="5"/>
    <n v="4"/>
    <n v="1"/>
    <n v="1"/>
    <n v="4"/>
    <m/>
    <n v="3"/>
    <n v="2"/>
    <n v="3"/>
    <n v="2"/>
    <n v="3"/>
    <s v="No"/>
    <n v="3"/>
    <n v="2"/>
    <s v="Twitter|Facebook|Instagram"/>
    <m/>
    <m/>
    <m/>
    <m/>
    <m/>
    <m/>
    <m/>
    <s v="Sí"/>
    <s v="Sí"/>
    <s v="Útil"/>
    <n v="4"/>
    <n v="3"/>
    <s v="3, normal"/>
    <s v="Mejorado"/>
    <m/>
  </r>
  <r>
    <m/>
    <m/>
    <s v="Ciencias de la Salud"/>
    <d v="2020-05-19T12:51:00"/>
    <s v="Grado y doble grado"/>
    <x v="9"/>
    <s v="Frecuentemente (1 o 2 veces por semana)"/>
    <s v="De vez en cuando (1 o 2 veces al mes)"/>
    <s v="Seguiré usando los servicios de la biblioteca con la misma frecuencia que expuse en la pregunta anterior"/>
    <x v="8"/>
    <m/>
    <m/>
    <m/>
    <m/>
    <m/>
    <m/>
    <m/>
    <m/>
    <s v="No"/>
    <s v="No"/>
    <n v="2"/>
    <n v="2"/>
    <n v="3"/>
    <n v="3"/>
    <n v="4"/>
    <n v="4"/>
    <n v="4"/>
    <n v="3"/>
    <n v="3"/>
    <n v="3"/>
    <m/>
    <n v="4"/>
    <n v="4"/>
    <n v="2"/>
    <n v="3"/>
    <n v="3"/>
    <s v="No"/>
    <n v="3"/>
    <n v="3"/>
    <s v="Twitter|Instagram"/>
    <m/>
    <m/>
    <m/>
    <m/>
    <m/>
    <m/>
    <m/>
    <s v="Sí"/>
    <s v="Sí"/>
    <s v="Útil"/>
    <n v="4"/>
    <n v="4"/>
    <s v="4, satisfecho"/>
    <s v="Igual"/>
    <m/>
  </r>
  <r>
    <m/>
    <m/>
    <s v="Ciencias de la Salud"/>
    <d v="2020-05-19T12:51:00"/>
    <s v="Grado y doble grado"/>
    <x v="15"/>
    <s v="Frecuentemente (1 o 2 veces por semana)"/>
    <s v="Frecuentemente (1 o 2 veces por semana)"/>
    <s v="Seguiré usando los servicios de la biblioteca con la misma frecuencia que expuse en la pregunta anterior"/>
    <x v="5"/>
    <s v="F. Medicina"/>
    <s v="F. Odontología"/>
    <m/>
    <m/>
    <m/>
    <m/>
    <m/>
    <m/>
    <s v="No"/>
    <s v="Sí"/>
    <n v="3"/>
    <n v="1"/>
    <n v="4"/>
    <n v="1"/>
    <n v="5"/>
    <n v="3"/>
    <n v="4"/>
    <n v="3"/>
    <n v="4"/>
    <n v="5"/>
    <m/>
    <n v="5"/>
    <n v="5"/>
    <n v="4"/>
    <n v="3"/>
    <n v="4"/>
    <s v="No"/>
    <n v="5"/>
    <n v="3"/>
    <s v="Twitter|Youtube"/>
    <m/>
    <m/>
    <m/>
    <m/>
    <m/>
    <m/>
    <m/>
    <s v="No"/>
    <s v="No"/>
    <m/>
    <n v="3"/>
    <n v="5"/>
    <s v="5, muy satisfecho"/>
    <s v="Mejorado"/>
    <m/>
  </r>
  <r>
    <m/>
    <m/>
    <s v="Humanidades"/>
    <d v="2020-05-19T12:51:00"/>
    <s v="Grado y doble grado"/>
    <x v="7"/>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x v="14"/>
    <s v="Biblioteca Maria Zambrano (Filología / Derecho)"/>
    <s v="F. Ciencias de la Información"/>
    <s v="Bibliotecas de museos (Museo Nacional Centro de Arte Reina Sofía, Museo Nacional del Prado)"/>
    <m/>
    <m/>
    <m/>
    <m/>
    <m/>
    <s v="Sí"/>
    <s v="Sí"/>
    <n v="3"/>
    <n v="3"/>
    <n v="4"/>
    <n v="4"/>
    <n v="5"/>
    <n v="4"/>
    <n v="5"/>
    <n v="3"/>
    <n v="4"/>
    <n v="4"/>
    <m/>
    <n v="4"/>
    <n v="4"/>
    <n v="5"/>
    <n v="3"/>
    <n v="4"/>
    <s v="Sí"/>
    <n v="4"/>
    <n v="3"/>
    <s v="Instagram"/>
    <m/>
    <m/>
    <m/>
    <m/>
    <m/>
    <m/>
    <m/>
    <s v="Sí"/>
    <s v="No"/>
    <m/>
    <n v="5"/>
    <n v="4"/>
    <s v="4, satisfecho"/>
    <s v="Mejorado"/>
    <m/>
  </r>
  <r>
    <m/>
    <m/>
    <s v="Ciencias de la Salud"/>
    <d v="2020-05-19T12:51:00"/>
    <s v="Grado y doble grado"/>
    <x v="18"/>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18"/>
    <s v="F. Medicina"/>
    <s v="F. Farmacia"/>
    <m/>
    <m/>
    <m/>
    <m/>
    <m/>
    <m/>
    <s v="No"/>
    <s v="Sí"/>
    <n v="3"/>
    <n v="4"/>
    <n v="5"/>
    <n v="2"/>
    <n v="5"/>
    <n v="5"/>
    <n v="3"/>
    <n v="4"/>
    <n v="4"/>
    <n v="4"/>
    <m/>
    <n v="4"/>
    <n v="4"/>
    <n v="4"/>
    <n v="4"/>
    <n v="3"/>
    <s v="Sí"/>
    <n v="5"/>
    <n v="5"/>
    <s v="Facebook|Youtube|Instagram"/>
    <m/>
    <m/>
    <m/>
    <m/>
    <m/>
    <m/>
    <m/>
    <s v="Sí"/>
    <s v="Sí"/>
    <s v="Muy útil"/>
    <n v="5"/>
    <n v="5"/>
    <s v="5, muy satisfecho"/>
    <s v="Mejorado"/>
    <m/>
  </r>
  <r>
    <m/>
    <m/>
    <s v="Ciencias Sociales"/>
    <d v="2020-05-19T12:51:00"/>
    <s v="Grado y doble grado"/>
    <x v="10"/>
    <s v="Solo en época de exámenes"/>
    <s v="Nunca"/>
    <s v="Seguiré usando los servicios de la biblioteca con la misma frecuencia que expuse en la pregunta anterior"/>
    <x v="8"/>
    <s v="F. Derecho (Departamentos,Criminología)"/>
    <s v="F. Filosofía"/>
    <m/>
    <m/>
    <m/>
    <m/>
    <m/>
    <m/>
    <s v="No"/>
    <s v="No"/>
    <n v="1"/>
    <n v="1"/>
    <n v="1"/>
    <n v="5"/>
    <n v="5"/>
    <n v="5"/>
    <n v="5"/>
    <n v="5"/>
    <n v="1"/>
    <n v="3"/>
    <m/>
    <n v="2"/>
    <n v="2"/>
    <n v="1"/>
    <n v="3"/>
    <n v="1"/>
    <s v="No"/>
    <n v="2"/>
    <n v="1"/>
    <s v="Facebook|Instagram"/>
    <m/>
    <m/>
    <m/>
    <m/>
    <m/>
    <m/>
    <m/>
    <s v="No"/>
    <s v="No"/>
    <m/>
    <n v="3"/>
    <n v="2"/>
    <s v="3, normal"/>
    <s v="Igual"/>
    <m/>
  </r>
  <r>
    <m/>
    <m/>
    <s v="Ciencias Experimentales"/>
    <d v="2020-05-19T12:51:00"/>
    <s v="Grado y doble grado"/>
    <x v="16"/>
    <s v="Muy frecuentemente (3 o más veces por semana)"/>
    <s v="Frecuentemente (1 o 2 veces por semana)"/>
    <s v="Seguiré usando los servicios de la biblioteca con la misma frecuencia que expuse en la pregunta anterior"/>
    <x v="17"/>
    <s v="Biblioteca Maria Zambrano (Filología / Derecho)"/>
    <m/>
    <m/>
    <m/>
    <m/>
    <m/>
    <m/>
    <m/>
    <s v="No"/>
    <s v="Sí"/>
    <n v="2"/>
    <n v="1"/>
    <n v="2"/>
    <n v="1"/>
    <n v="5"/>
    <n v="4"/>
    <n v="5"/>
    <n v="1"/>
    <n v="4"/>
    <n v="4"/>
    <m/>
    <n v="5"/>
    <n v="5"/>
    <n v="5"/>
    <n v="4"/>
    <n v="5"/>
    <s v="Sí"/>
    <n v="5"/>
    <n v="3"/>
    <s v="Twitter|Instagram"/>
    <m/>
    <m/>
    <m/>
    <m/>
    <m/>
    <m/>
    <m/>
    <s v="Sí"/>
    <s v="No"/>
    <m/>
    <n v="5"/>
    <n v="4"/>
    <s v="3, normal"/>
    <s v="Mejorado mucho"/>
    <s v="En la biblioteca de CC Químicas la conexión a Internet es mala. Además, he puesto una sugerencia y me dicen que funciona con normalidad. Soy alumno de cuarto y eso no es cierto, nunca ha ido bien. Algunos días funciona, pero la gran mayoría no, y es desesperante."/>
  </r>
  <r>
    <m/>
    <m/>
    <s v="Ciencias Experimentales"/>
    <d v="2020-05-19T12:51:00"/>
    <s v="Grado y doble grado"/>
    <x v="19"/>
    <s v="Frecuentemente (1 o 2 veces por semana)"/>
    <s v="Solo en época de exámenes"/>
    <s v="Creo que voy a acudir con menos frecuencia a la biblioteca y usaré más la biblioteca virtual|Tengo que ir necesariamente para consultar los documentos que están ubicados en la biblioteca"/>
    <x v="19"/>
    <s v="F. Ciencias Matemáticas"/>
    <s v="F. Ciencias Químicas"/>
    <m/>
    <m/>
    <m/>
    <m/>
    <m/>
    <m/>
    <s v="No"/>
    <s v="Sí"/>
    <n v="4"/>
    <n v="1"/>
    <n v="1"/>
    <n v="1"/>
    <n v="5"/>
    <n v="4"/>
    <n v="5"/>
    <n v="1"/>
    <n v="4"/>
    <n v="4"/>
    <m/>
    <n v="5"/>
    <n v="5"/>
    <n v="4"/>
    <n v="3"/>
    <n v="3"/>
    <s v="No"/>
    <n v="3"/>
    <n v="3"/>
    <s v="No uso ninguna red social"/>
    <m/>
    <m/>
    <m/>
    <m/>
    <m/>
    <m/>
    <m/>
    <s v="No"/>
    <s v="No"/>
    <m/>
    <n v="4"/>
    <n v="3"/>
    <s v="4, satisfecho"/>
    <s v="Mejorado"/>
    <m/>
  </r>
  <r>
    <m/>
    <m/>
    <s v="Ciencias de la Salud"/>
    <d v="2020-05-19T12:51:00"/>
    <s v="Grado y doble grado"/>
    <x v="9"/>
    <s v="Frecuentemente (1 o 2 veces por semana)"/>
    <s v="De vez en cuando (1 o 2 veces al mes)"/>
    <s v="No vivo en Madrid, no voy a acudir mas."/>
    <x v="16"/>
    <s v="F. Odontología"/>
    <s v="F. Ciencias Biológicas"/>
    <m/>
    <m/>
    <m/>
    <m/>
    <m/>
    <m/>
    <s v="No"/>
    <s v="No"/>
    <n v="1"/>
    <n v="5"/>
    <n v="2"/>
    <n v="1"/>
    <n v="2"/>
    <n v="4"/>
    <n v="3"/>
    <n v="1"/>
    <n v="3"/>
    <n v="3"/>
    <m/>
    <n v="1"/>
    <n v="4"/>
    <n v="1"/>
    <n v="5"/>
    <n v="5"/>
    <s v="No"/>
    <n v="2"/>
    <n v="1"/>
    <s v="Facebook|Youtube|Instagram"/>
    <m/>
    <m/>
    <m/>
    <m/>
    <m/>
    <m/>
    <m/>
    <s v="No"/>
    <s v="No"/>
    <m/>
    <n v="4"/>
    <n v="4"/>
    <s v="3, normal"/>
    <s v="Igual"/>
    <m/>
  </r>
  <r>
    <m/>
    <m/>
    <s v="Ciencias Experimentales"/>
    <d v="2020-05-19T12:51:00"/>
    <s v="Máster"/>
    <x v="16"/>
    <s v="Frecuentemente (1 o 2 veces por semana)"/>
    <s v="Muy frecuentemente (3 o más veces por semana)"/>
    <s v="Creo que voy a acudir con menos frecuencia a la biblioteca y usaré más la biblioteca virtual"/>
    <x v="17"/>
    <s v="Biblioteca Maria Zambrano (Filología / Derecho)"/>
    <m/>
    <m/>
    <m/>
    <m/>
    <m/>
    <m/>
    <m/>
    <s v="No"/>
    <s v="No"/>
    <n v="2"/>
    <n v="5"/>
    <n v="3"/>
    <n v="1"/>
    <n v="5"/>
    <n v="3"/>
    <n v="5"/>
    <n v="2"/>
    <n v="3"/>
    <n v="3"/>
    <m/>
    <n v="5"/>
    <n v="5"/>
    <n v="3"/>
    <n v="3"/>
    <n v="3"/>
    <s v="Sí"/>
    <n v="4"/>
    <n v="3"/>
    <s v="Twitter|Facebook|Youtube|Instagram"/>
    <m/>
    <m/>
    <m/>
    <m/>
    <m/>
    <m/>
    <m/>
    <s v="Sí"/>
    <s v="Sí"/>
    <s v="Útil"/>
    <n v="5"/>
    <n v="4"/>
    <s v="4, satisfecho"/>
    <s v="Mejorado"/>
    <m/>
  </r>
  <r>
    <m/>
    <m/>
    <s v="Ciencias Experimentales"/>
    <d v="2020-05-19T12:51:00"/>
    <s v="Grado y doble grado"/>
    <x v="16"/>
    <s v="Muy frecuentemente (3 o más veces por semana)"/>
    <s v="De vez en cuando (1 o 2 veces al mes)"/>
    <s v="Creo que voy a acudir con menos frecuencia a la biblioteca y usaré más la biblioteca virtual"/>
    <x v="17"/>
    <m/>
    <m/>
    <s v="La biblioteca municipal de mi pueblo"/>
    <m/>
    <m/>
    <m/>
    <m/>
    <m/>
    <s v="No"/>
    <s v="Sí"/>
    <n v="3"/>
    <n v="1"/>
    <n v="2"/>
    <n v="1"/>
    <n v="5"/>
    <n v="4"/>
    <n v="5"/>
    <n v="2"/>
    <n v="3"/>
    <n v="3"/>
    <m/>
    <n v="3"/>
    <n v="4"/>
    <n v="2"/>
    <n v="1"/>
    <n v="1"/>
    <s v="No"/>
    <n v="4"/>
    <n v="1"/>
    <s v="Youtube|Instagram"/>
    <m/>
    <m/>
    <m/>
    <m/>
    <m/>
    <m/>
    <m/>
    <s v="No"/>
    <s v="No"/>
    <m/>
    <n v="4"/>
    <n v="4"/>
    <s v="5, muy satisfecho"/>
    <s v="Mejorado"/>
    <m/>
  </r>
  <r>
    <m/>
    <m/>
    <s v="Humanidades"/>
    <d v="2020-05-19T12:51:00"/>
    <s v="Grado y doble grado"/>
    <x v="6"/>
    <s v="De vez en cuando (1 o 2 veces al mes)"/>
    <s v="Frecuentemente (1 o 2 veces por semana)"/>
    <s v="Procuraré buscar la información que necesito fuera de la biblioteca"/>
    <x v="8"/>
    <s v="F. Filología (Clásicas o General)"/>
    <m/>
    <m/>
    <m/>
    <m/>
    <m/>
    <m/>
    <m/>
    <s v="No"/>
    <s v="No"/>
    <n v="3"/>
    <n v="4"/>
    <n v="4"/>
    <n v="3"/>
    <n v="3"/>
    <n v="5"/>
    <n v="1"/>
    <n v="3"/>
    <n v="3"/>
    <n v="3"/>
    <m/>
    <n v="4"/>
    <n v="4"/>
    <n v="5"/>
    <n v="4"/>
    <n v="3"/>
    <s v="No"/>
    <n v="4"/>
    <n v="3"/>
    <s v="Youtube|Instagram"/>
    <m/>
    <m/>
    <m/>
    <m/>
    <m/>
    <m/>
    <m/>
    <s v="Sí"/>
    <s v="Sí"/>
    <s v="Útil"/>
    <n v="4"/>
    <n v="5"/>
    <s v="4, satisfecho"/>
    <s v="Mejorado"/>
    <m/>
  </r>
  <r>
    <m/>
    <m/>
    <s v="Ciencias Sociales"/>
    <d v="2020-05-19T12:51:00"/>
    <s v="Grado y doble grado"/>
    <x v="1"/>
    <s v="Frecuentemente (1 o 2 veces por semana)"/>
    <s v="De vez en cuando (1 o 2 veces al mes)"/>
    <s v="Creo que voy a acudir con menos frecuencia a la biblioteca y usaré más la biblioteca virtual"/>
    <x v="9"/>
    <s v="Biblioteca Maria Zambrano (Filología / Derecho)"/>
    <s v="F. Trabajo Social"/>
    <m/>
    <m/>
    <m/>
    <m/>
    <m/>
    <m/>
    <s v="Sí"/>
    <s v="Sí"/>
    <n v="3"/>
    <n v="4"/>
    <n v="4"/>
    <n v="2"/>
    <n v="3"/>
    <n v="4"/>
    <n v="2"/>
    <n v="2"/>
    <n v="3"/>
    <n v="4"/>
    <m/>
    <n v="3"/>
    <n v="5"/>
    <n v="5"/>
    <n v="1"/>
    <n v="3"/>
    <s v="Sí"/>
    <n v="4"/>
    <n v="1"/>
    <s v="Twitter|Youtube|Instagram"/>
    <m/>
    <m/>
    <m/>
    <m/>
    <m/>
    <m/>
    <m/>
    <s v="Sí"/>
    <s v="No"/>
    <m/>
    <n v="4"/>
    <n v="4"/>
    <s v="4, satisfecho"/>
    <s v="Igual"/>
    <m/>
  </r>
  <r>
    <m/>
    <m/>
    <s v="Humanidades"/>
    <d v="2020-05-19T12:51:00"/>
    <s v="Grado y doble grado"/>
    <x v="7"/>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14"/>
    <s v="Biblioteca Maria Zambrano (Filología / Derecho)"/>
    <m/>
    <m/>
    <m/>
    <m/>
    <m/>
    <m/>
    <m/>
    <s v="Sí"/>
    <s v="Sí"/>
    <n v="2"/>
    <n v="2"/>
    <n v="3"/>
    <n v="4"/>
    <n v="5"/>
    <n v="3"/>
    <n v="4"/>
    <n v="5"/>
    <n v="3"/>
    <n v="4"/>
    <m/>
    <n v="3"/>
    <n v="4"/>
    <n v="4"/>
    <n v="4"/>
    <n v="4"/>
    <s v="No"/>
    <n v="4"/>
    <n v="4"/>
    <s v="Twitter|Facebook|Youtube|Instagram"/>
    <m/>
    <m/>
    <m/>
    <m/>
    <m/>
    <m/>
    <m/>
    <s v="No"/>
    <s v="No"/>
    <m/>
    <n v="4"/>
    <n v="4"/>
    <s v="4, satisfecho"/>
    <s v="Igual"/>
    <m/>
  </r>
  <r>
    <m/>
    <m/>
    <s v="Ciencias Sociales"/>
    <d v="2020-05-19T12:51:00"/>
    <s v="Máster"/>
    <x v="13"/>
    <s v="Muy frecuentemente (3 o más veces por semana)"/>
    <s v="Muy frecuentemente (3 o más veces por semana)"/>
    <s v="Solo haré uso de la biblioteca virtual y de sus recursos electrónicos"/>
    <x v="8"/>
    <s v="F. Ciencias de la Información"/>
    <m/>
    <s v="Del ayuntamiento"/>
    <m/>
    <m/>
    <m/>
    <m/>
    <m/>
    <s v="Sí"/>
    <s v="No"/>
    <n v="4"/>
    <n v="4"/>
    <n v="4"/>
    <n v="1"/>
    <n v="4"/>
    <n v="4"/>
    <n v="1"/>
    <n v="3"/>
    <n v="4"/>
    <n v="4"/>
    <m/>
    <n v="4"/>
    <n v="4"/>
    <n v="4"/>
    <n v="4"/>
    <n v="4"/>
    <s v="No"/>
    <n v="4"/>
    <n v="4"/>
    <s v="Twitter|Instagram"/>
    <m/>
    <m/>
    <m/>
    <m/>
    <m/>
    <m/>
    <m/>
    <s v="No"/>
    <s v="No"/>
    <m/>
    <n v="4"/>
    <n v="4"/>
    <s v="5, muy satisfecho"/>
    <s v="Mejorado"/>
    <m/>
  </r>
  <r>
    <m/>
    <m/>
    <s v="Ciencias Experimentales"/>
    <d v="2020-05-19T12:51:00"/>
    <s v="Grado y doble grado"/>
    <x v="16"/>
    <s v="Muy frecuentemente (3 o más veces por semana)"/>
    <s v="Nunca"/>
    <s v="Seguiré usando los servicios de la biblioteca con la misma frecuencia que expuse en la pregunta anterior"/>
    <x v="8"/>
    <s v="F. Ciencias Químicas"/>
    <m/>
    <m/>
    <m/>
    <m/>
    <m/>
    <m/>
    <m/>
    <s v="No"/>
    <s v="Sí"/>
    <n v="3"/>
    <n v="1"/>
    <n v="1"/>
    <n v="1"/>
    <n v="4"/>
    <n v="2"/>
    <n v="5"/>
    <n v="3"/>
    <n v="4"/>
    <n v="2"/>
    <m/>
    <n v="4"/>
    <n v="4"/>
    <n v="3"/>
    <n v="4"/>
    <n v="4"/>
    <s v="Sí"/>
    <n v="4"/>
    <n v="4"/>
    <s v="Twitter|Youtube|Instagram"/>
    <m/>
    <m/>
    <m/>
    <m/>
    <m/>
    <m/>
    <m/>
    <s v="No"/>
    <s v="No"/>
    <m/>
    <n v="3"/>
    <n v="4"/>
    <s v="4, satisfecho"/>
    <s v="Igual"/>
    <m/>
  </r>
  <r>
    <m/>
    <m/>
    <s v="Ciencias Experimentales"/>
    <d v="2020-05-19T12:51:00"/>
    <s v="Grado y doble grado"/>
    <x v="8"/>
    <s v="Muy frecuentemente (3 o más veces por semana)"/>
    <s v="Nunca"/>
    <s v="Seguiré usando los servicios de la biblioteca con la misma frecuencia que expuse en la pregunta anterior"/>
    <x v="12"/>
    <s v="F. Ciencias Físicas"/>
    <s v="Biblioteca Maria Zambrano (Filología / Derecho)"/>
    <s v="Biblioteca Municipal de Tres Cantos"/>
    <m/>
    <m/>
    <m/>
    <m/>
    <m/>
    <s v="Sí"/>
    <s v="Sí"/>
    <n v="3"/>
    <n v="1"/>
    <n v="3"/>
    <n v="2"/>
    <n v="5"/>
    <n v="4"/>
    <n v="5"/>
    <n v="1"/>
    <n v="3"/>
    <n v="3"/>
    <m/>
    <n v="3"/>
    <n v="4"/>
    <n v="4"/>
    <n v="3"/>
    <n v="4"/>
    <s v="Sí"/>
    <n v="3"/>
    <n v="3"/>
    <s v="Twitter|Facebook|Instagram"/>
    <m/>
    <m/>
    <m/>
    <m/>
    <m/>
    <m/>
    <m/>
    <s v="Sí"/>
    <s v="Sí"/>
    <s v="Normal"/>
    <n v="4"/>
    <n v="4"/>
    <s v="4, satisfecho"/>
    <s v="Mejorado"/>
    <m/>
  </r>
  <r>
    <m/>
    <m/>
    <s v="Humanidades"/>
    <d v="2020-05-19T12:51:00"/>
    <s v="Grado y doble grado"/>
    <x v="7"/>
    <s v="Frecuentemente (1 o 2 veces por semana)"/>
    <s v="Frecuentemente (1 o 2 veces por semana)"/>
    <s v="Seguiré usando los servicios de la biblioteca con la misma frecuencia que expuse en la pregunta anterior"/>
    <x v="14"/>
    <s v="Biblioteca Maria Zambrano (Filología / Derecho)"/>
    <s v="F. Filología (Clásicas o General)"/>
    <m/>
    <m/>
    <m/>
    <m/>
    <m/>
    <m/>
    <s v="Sí"/>
    <s v="Sí"/>
    <n v="4"/>
    <n v="3"/>
    <n v="3"/>
    <n v="2"/>
    <n v="3"/>
    <n v="2"/>
    <n v="4"/>
    <n v="3"/>
    <n v="3"/>
    <n v="4"/>
    <m/>
    <n v="4"/>
    <n v="4"/>
    <n v="5"/>
    <n v="3"/>
    <n v="4"/>
    <s v="No"/>
    <n v="3"/>
    <n v="3"/>
    <s v="Twitter|Instagram"/>
    <m/>
    <m/>
    <m/>
    <m/>
    <m/>
    <m/>
    <m/>
    <s v="No"/>
    <s v="No"/>
    <m/>
    <n v="4"/>
    <n v="5"/>
    <s v="5, muy satisfecho"/>
    <s v="Mejorado"/>
    <m/>
  </r>
  <r>
    <m/>
    <m/>
    <s v="Humanidades"/>
    <d v="2020-05-19T12:51:00"/>
    <s v="Máster"/>
    <x v="6"/>
    <s v="Solo en época de exámenes"/>
    <s v="De vez en cuando (1 o 2 veces al mes)"/>
    <s v="Procuraré buscar la información que necesito fuera de la biblioteca"/>
    <x v="7"/>
    <s v="Biblioteca Maria Zambrano (Filología / Derecho)"/>
    <m/>
    <s v="Bibliotecas públicas"/>
    <m/>
    <m/>
    <m/>
    <m/>
    <m/>
    <s v="No"/>
    <s v="Sí"/>
    <n v="4"/>
    <n v="3"/>
    <n v="3"/>
    <n v="3"/>
    <n v="5"/>
    <n v="4"/>
    <n v="5"/>
    <n v="3"/>
    <n v="2"/>
    <n v="5"/>
    <m/>
    <n v="3"/>
    <n v="5"/>
    <n v="4"/>
    <n v="1"/>
    <n v="4"/>
    <s v="No"/>
    <n v="4"/>
    <n v="1"/>
    <s v="No uso ninguna red social"/>
    <m/>
    <m/>
    <m/>
    <m/>
    <m/>
    <m/>
    <m/>
    <s v="No"/>
    <s v="No"/>
    <m/>
    <n v="5"/>
    <n v="5"/>
    <s v="4, satisfecho"/>
    <m/>
    <m/>
  </r>
  <r>
    <m/>
    <m/>
    <s v="Ciencias Experimentales"/>
    <d v="2020-05-19T12:51:00"/>
    <s v="Grado y doble grado"/>
    <x v="16"/>
    <s v="Frecuentemente (1 o 2 veces por semana)"/>
    <s v="De vez en cuando (1 o 2 veces al mes)"/>
    <s v="Seguiré usando los servicios de la biblioteca con la misma frecuencia que expuse en la pregunta anterior"/>
    <x v="19"/>
    <s v="F. Ciencias Químicas"/>
    <s v="Biblioteca Maria Zambrano (Filología / Derecho)"/>
    <m/>
    <m/>
    <m/>
    <m/>
    <m/>
    <m/>
    <s v="No"/>
    <s v="Sí"/>
    <n v="5"/>
    <n v="5"/>
    <n v="5"/>
    <n v="5"/>
    <n v="5"/>
    <n v="5"/>
    <n v="5"/>
    <n v="5"/>
    <n v="5"/>
    <n v="5"/>
    <m/>
    <n v="5"/>
    <n v="5"/>
    <n v="5"/>
    <n v="5"/>
    <n v="5"/>
    <s v="No"/>
    <n v="5"/>
    <n v="5"/>
    <s v="Twitter|Instagram"/>
    <m/>
    <m/>
    <m/>
    <m/>
    <m/>
    <m/>
    <m/>
    <s v="No"/>
    <s v="No"/>
    <m/>
    <n v="5"/>
    <n v="5"/>
    <s v="5, muy satisfecho"/>
    <s v="Mejorado mucho"/>
    <m/>
  </r>
  <r>
    <m/>
    <m/>
    <s v="Ciencias Experimentales"/>
    <d v="2020-05-19T12:51:00"/>
    <s v="Grado y doble grado"/>
    <x v="19"/>
    <s v="De vez en cuando (1 o 2 veces al mes)"/>
    <s v="Nunca"/>
    <s v="Seguiré usando los servicios de la biblioteca con la misma frecuencia que expuse en la pregunta anterior|Procuraré buscar la información que necesito fuera de la biblioteca"/>
    <x v="19"/>
    <s v="Biblioteca Maria Zambrano (Filología / Derecho)"/>
    <s v="F. Ciencias Matemáticas"/>
    <m/>
    <m/>
    <m/>
    <m/>
    <m/>
    <m/>
    <s v="No"/>
    <s v="No"/>
    <n v="1"/>
    <n v="2"/>
    <n v="3"/>
    <n v="5"/>
    <n v="5"/>
    <n v="5"/>
    <n v="5"/>
    <n v="3"/>
    <n v="2"/>
    <n v="4"/>
    <m/>
    <n v="4"/>
    <n v="2"/>
    <n v="3"/>
    <n v="3"/>
    <n v="2"/>
    <s v="No"/>
    <n v="4"/>
    <n v="2"/>
    <s v="Youtube|Instagram|LinkedIn"/>
    <m/>
    <m/>
    <m/>
    <m/>
    <m/>
    <m/>
    <m/>
    <s v="No"/>
    <s v="No"/>
    <m/>
    <n v="3"/>
    <n v="3"/>
    <s v="3, normal"/>
    <s v="Igual"/>
    <m/>
  </r>
  <r>
    <m/>
    <m/>
    <s v="Ciencias Sociales"/>
    <d v="2020-05-19T12:50:00"/>
    <s v="Máster"/>
    <x v="11"/>
    <s v="De vez en cuando (1 o 2 veces al mes)"/>
    <s v="Frecuentemente (1 o 2 veces por semana)"/>
    <s v="Seguiré usando los servicios de la biblioteca con la misma frecuencia que expuse en la pregunta anterior"/>
    <x v="8"/>
    <s v="F. Ciencias Económicas y Empresariales"/>
    <s v="F. Ciencias Matemáticas"/>
    <m/>
    <m/>
    <m/>
    <m/>
    <m/>
    <m/>
    <s v="No"/>
    <s v="Sí"/>
    <n v="2"/>
    <n v="1"/>
    <n v="1"/>
    <n v="1"/>
    <n v="5"/>
    <n v="3"/>
    <n v="5"/>
    <n v="1"/>
    <n v="5"/>
    <n v="5"/>
    <m/>
    <n v="5"/>
    <n v="5"/>
    <n v="5"/>
    <n v="3"/>
    <n v="2"/>
    <s v="No"/>
    <n v="4"/>
    <n v="1"/>
    <s v="Twitter|Youtube|LinkedIn"/>
    <m/>
    <m/>
    <m/>
    <m/>
    <m/>
    <m/>
    <m/>
    <s v="Sí"/>
    <s v="No"/>
    <m/>
    <n v="5"/>
    <n v="5"/>
    <s v="5, muy satisfecho"/>
    <s v="Mejorado"/>
    <m/>
  </r>
  <r>
    <m/>
    <m/>
    <s v="Ciencias de la Salud"/>
    <d v="2020-05-19T12:50:00"/>
    <s v="Grado y doble grado"/>
    <x v="22"/>
    <s v="Frecuentemente (1 o 2 veces por semana)"/>
    <s v="Frecuentemente (1 o 2 veces por semana)"/>
    <s v="Creo que voy a acudir con menos frecuencia a la biblioteca y usaré más la biblioteca virtual"/>
    <x v="22"/>
    <m/>
    <m/>
    <m/>
    <m/>
    <m/>
    <m/>
    <m/>
    <m/>
    <s v="Sí"/>
    <s v="Sí"/>
    <n v="5"/>
    <n v="3"/>
    <n v="3"/>
    <n v="1"/>
    <n v="3"/>
    <n v="5"/>
    <n v="3"/>
    <n v="1"/>
    <n v="5"/>
    <n v="5"/>
    <m/>
    <n v="3"/>
    <n v="4"/>
    <n v="5"/>
    <n v="5"/>
    <n v="3"/>
    <s v="Sí"/>
    <n v="5"/>
    <n v="3"/>
    <s v="Twitter|Instagram"/>
    <m/>
    <m/>
    <m/>
    <m/>
    <m/>
    <m/>
    <m/>
    <s v="Sí"/>
    <s v="Sí"/>
    <s v="Muy útil"/>
    <n v="5"/>
    <n v="5"/>
    <s v="5, muy satisfecho"/>
    <s v="Mejorado"/>
    <m/>
  </r>
  <r>
    <m/>
    <m/>
    <s v="Humanidades"/>
    <d v="2020-05-19T12:50:00"/>
    <s v="Grado y doble grado"/>
    <x v="7"/>
    <s v="Frecuentemente (1 o 2 veces por semana)"/>
    <s v="Frecuentemente (1 o 2 veces por semana)"/>
    <s v="Seguiré usando los servicios de la biblioteca con la misma frecuencia que expuse en la pregunta anterior"/>
    <x v="14"/>
    <s v="Biblioteca Maria Zambrano (Filología / Derecho)"/>
    <m/>
    <m/>
    <m/>
    <m/>
    <m/>
    <m/>
    <m/>
    <s v="Sí"/>
    <s v="Sí"/>
    <n v="5"/>
    <n v="2"/>
    <n v="4"/>
    <n v="4"/>
    <n v="3"/>
    <n v="4"/>
    <n v="2"/>
    <n v="3"/>
    <n v="3"/>
    <n v="4"/>
    <m/>
    <n v="5"/>
    <n v="4"/>
    <n v="4"/>
    <n v="4"/>
    <n v="5"/>
    <s v="Sí"/>
    <n v="4"/>
    <n v="4"/>
    <s v="Facebook|Instagram"/>
    <m/>
    <m/>
    <m/>
    <m/>
    <m/>
    <m/>
    <m/>
    <s v="Sí"/>
    <s v="No"/>
    <m/>
    <n v="4"/>
    <n v="5"/>
    <s v="5, muy satisfecho"/>
    <s v="Mejorado mucho"/>
    <m/>
  </r>
  <r>
    <m/>
    <m/>
    <s v="Humanidades"/>
    <d v="2020-05-19T12:50:00"/>
    <s v="Grado y doble grado"/>
    <x v="2"/>
    <s v="De vez en cuando (1 o 2 veces al mes)"/>
    <s v="Muy frecuentemente (3 o más veces por semana)"/>
    <s v="Tengo que ir necesariamente para consultar los documentos que están ubicados en la biblioteca"/>
    <x v="2"/>
    <s v="Biblioteca Maria Zambrano (Filología / Derecho)"/>
    <m/>
    <m/>
    <m/>
    <m/>
    <m/>
    <m/>
    <m/>
    <s v="No"/>
    <s v="No"/>
    <n v="4"/>
    <n v="1"/>
    <n v="4"/>
    <n v="5"/>
    <n v="5"/>
    <n v="3"/>
    <n v="2"/>
    <n v="5"/>
    <n v="2"/>
    <n v="4"/>
    <m/>
    <n v="1"/>
    <n v="2"/>
    <n v="4"/>
    <n v="2"/>
    <n v="1"/>
    <s v="No"/>
    <n v="1"/>
    <n v="2"/>
    <s v="Twitter|Instagram"/>
    <m/>
    <m/>
    <m/>
    <m/>
    <m/>
    <m/>
    <m/>
    <s v="Sí"/>
    <s v="No"/>
    <m/>
    <n v="4"/>
    <n v="5"/>
    <s v="1, muy insatisfecho"/>
    <s v="Empeorado"/>
    <s v="Creo que sería muy importante la opcion de añadir más libros que se puedan ver de manera online, ya que debido al estado de pandemia y coincidiendo con la realizacion de mi tfg me ha costado mucho encontrar libros online dentro de Cisne."/>
  </r>
  <r>
    <m/>
    <m/>
    <s v="Ciencias Sociales"/>
    <d v="2020-05-19T12:50:00"/>
    <s v="Grado y doble grado"/>
    <x v="13"/>
    <s v="De vez en cuando (1 o 2 veces al mes)"/>
    <s v="De vez en cuando (1 o 2 veces al mes)"/>
    <s v="Seguiré usando los servicios de la biblioteca con la misma frecuencia que expuse en la pregunta anterior"/>
    <x v="24"/>
    <m/>
    <m/>
    <m/>
    <m/>
    <m/>
    <m/>
    <m/>
    <m/>
    <s v="No"/>
    <s v="Sí"/>
    <n v="2"/>
    <n v="2"/>
    <n v="2"/>
    <n v="3"/>
    <n v="4"/>
    <n v="4"/>
    <n v="5"/>
    <n v="2"/>
    <n v="2"/>
    <n v="3"/>
    <m/>
    <n v="4"/>
    <n v="4"/>
    <n v="3"/>
    <n v="3"/>
    <n v="3"/>
    <s v="No"/>
    <n v="2"/>
    <n v="2"/>
    <s v="Twitter|Instagram"/>
    <m/>
    <m/>
    <m/>
    <m/>
    <m/>
    <m/>
    <m/>
    <s v="No"/>
    <s v="No"/>
    <m/>
    <n v="4"/>
    <n v="3"/>
    <s v="3, normal"/>
    <m/>
    <m/>
  </r>
  <r>
    <m/>
    <m/>
    <s v="Ciencias de la Salud"/>
    <d v="2020-05-19T12:50:00"/>
    <s v="Grado y doble grado"/>
    <x v="23"/>
    <s v="De vez en cuando (1 o 2 veces al mes)"/>
    <s v="Nunca"/>
    <s v="Tengo que ir necesariamente para consultar los documentos que están ubicados en la biblioteca"/>
    <x v="8"/>
    <s v="F. Ciencias Geológicas"/>
    <s v="F. Veterinaria"/>
    <s v="Biblioteca Pública Elena Fortún"/>
    <m/>
    <m/>
    <m/>
    <m/>
    <m/>
    <s v="No"/>
    <s v="Sí"/>
    <n v="3"/>
    <n v="1"/>
    <n v="1"/>
    <n v="1"/>
    <n v="5"/>
    <n v="5"/>
    <n v="5"/>
    <n v="4"/>
    <n v="4"/>
    <n v="5"/>
    <m/>
    <n v="2"/>
    <n v="3"/>
    <n v="2"/>
    <n v="3"/>
    <n v="3"/>
    <s v="No"/>
    <n v="3"/>
    <n v="4"/>
    <s v="Twitter|Youtube|Instagram"/>
    <m/>
    <m/>
    <m/>
    <m/>
    <m/>
    <m/>
    <m/>
    <s v="Sí"/>
    <s v="No"/>
    <m/>
    <n v="4"/>
    <n v="4"/>
    <s v="4, satisfecho"/>
    <s v="Igual"/>
    <m/>
  </r>
  <r>
    <m/>
    <m/>
    <s v="Ciencias de la Salud"/>
    <d v="2020-05-19T12:50:00"/>
    <s v="Grado y doble grado"/>
    <x v="9"/>
    <s v="Solo en época de exámenes"/>
    <s v="Nunca"/>
    <s v="Procuraré buscar la información que necesito fuera de la biblioteca"/>
    <x v="8"/>
    <s v="F. Farmacia"/>
    <s v="F. Medicina"/>
    <m/>
    <m/>
    <m/>
    <m/>
    <m/>
    <m/>
    <s v="No"/>
    <s v="No"/>
    <n v="1"/>
    <n v="1"/>
    <n v="1"/>
    <n v="1"/>
    <n v="5"/>
    <n v="5"/>
    <n v="5"/>
    <n v="1"/>
    <n v="3"/>
    <n v="3"/>
    <m/>
    <n v="3"/>
    <n v="3"/>
    <n v="3"/>
    <n v="3"/>
    <n v="4"/>
    <s v="No"/>
    <n v="4"/>
    <n v="2"/>
    <s v="Twitter|Youtube|Instagram"/>
    <m/>
    <m/>
    <m/>
    <m/>
    <m/>
    <m/>
    <m/>
    <s v="No"/>
    <s v="No"/>
    <m/>
    <n v="4"/>
    <n v="4"/>
    <s v="3, normal"/>
    <s v="Igual"/>
    <m/>
  </r>
  <r>
    <m/>
    <m/>
    <s v="Ciencias de la Salud"/>
    <d v="2020-05-19T12:50:00"/>
    <s v="Grado y doble grado"/>
    <x v="22"/>
    <s v="Frecuentemente (1 o 2 veces por semana)"/>
    <s v="De vez en cuando (1 o 2 veces al mes)"/>
    <s v="Solo haré uso de la biblioteca virtual y de sus recursos electrónicos"/>
    <x v="22"/>
    <m/>
    <m/>
    <m/>
    <m/>
    <m/>
    <m/>
    <m/>
    <m/>
    <s v="No"/>
    <s v="Sí"/>
    <n v="3"/>
    <n v="1"/>
    <n v="3"/>
    <n v="1"/>
    <n v="5"/>
    <n v="1"/>
    <n v="5"/>
    <n v="2"/>
    <n v="3"/>
    <n v="3"/>
    <m/>
    <n v="3"/>
    <n v="3"/>
    <n v="3"/>
    <n v="3"/>
    <n v="3"/>
    <s v="No"/>
    <n v="3"/>
    <n v="1"/>
    <s v="No uso ninguna red social"/>
    <m/>
    <m/>
    <m/>
    <m/>
    <m/>
    <m/>
    <m/>
    <s v="Sí"/>
    <s v="No"/>
    <m/>
    <n v="5"/>
    <n v="5"/>
    <s v="4, satisfecho"/>
    <s v="Mejorado"/>
    <m/>
  </r>
  <r>
    <m/>
    <m/>
    <s v="Humanidades"/>
    <d v="2020-05-19T12:50:00"/>
    <s v="Grado y doble grado"/>
    <x v="2"/>
    <s v="De vez en cuando (1 o 2 veces al mes)"/>
    <s v="Solo en época de exámenes"/>
    <s v="Seguiré usando los servicios de la biblioteca con la misma frecuencia que expuse en la pregunta anterior"/>
    <x v="2"/>
    <m/>
    <m/>
    <s v="Bibliotecas municipales"/>
    <m/>
    <m/>
    <m/>
    <m/>
    <m/>
    <s v="No"/>
    <s v="Sí"/>
    <n v="3"/>
    <n v="1"/>
    <n v="1"/>
    <n v="3"/>
    <n v="3"/>
    <n v="4"/>
    <n v="3"/>
    <n v="2"/>
    <n v="2"/>
    <n v="2"/>
    <m/>
    <n v="1"/>
    <n v="1"/>
    <n v="3"/>
    <n v="2"/>
    <n v="2"/>
    <s v="No"/>
    <n v="3"/>
    <n v="2"/>
    <s v="Twitter|Instagram"/>
    <m/>
    <m/>
    <m/>
    <m/>
    <m/>
    <m/>
    <m/>
    <s v="No"/>
    <s v="No"/>
    <m/>
    <n v="3"/>
    <n v="3"/>
    <s v="3, normal"/>
    <s v="Igual"/>
    <m/>
  </r>
  <r>
    <m/>
    <m/>
    <s v="Humanidades"/>
    <d v="2020-05-19T12:50:00"/>
    <s v="Grado y doble grado"/>
    <x v="2"/>
    <s v="Nunca"/>
    <s v="De vez en cuando (1 o 2 veces al mes)"/>
    <s v="Creo que voy a acudir con menos frecuencia a la biblioteca y usaré más la biblioteca virtual"/>
    <x v="24"/>
    <m/>
    <m/>
    <s v="Google Académico"/>
    <m/>
    <m/>
    <m/>
    <m/>
    <m/>
    <s v="No"/>
    <s v="No"/>
    <n v="1"/>
    <n v="3"/>
    <n v="4"/>
    <n v="1"/>
    <n v="3"/>
    <n v="5"/>
    <n v="2"/>
    <n v="2"/>
    <n v="3"/>
    <n v="3"/>
    <m/>
    <n v="3"/>
    <n v="3"/>
    <n v="4"/>
    <n v="3"/>
    <n v="3"/>
    <s v="No"/>
    <n v="3"/>
    <n v="3"/>
    <s v="Twitter|Youtube|Instagram"/>
    <m/>
    <m/>
    <m/>
    <m/>
    <m/>
    <m/>
    <m/>
    <s v="No"/>
    <s v="No"/>
    <m/>
    <n v="3"/>
    <n v="3"/>
    <s v="3, normal"/>
    <s v="Igual"/>
    <m/>
  </r>
  <r>
    <m/>
    <m/>
    <s v="Ciencias de la Salud"/>
    <d v="2020-05-19T12:50:00"/>
    <s v="Grado y doble grado"/>
    <x v="23"/>
    <s v="De vez en cuando (1 o 2 veces al mes)"/>
    <s v="Solo en época de exámenes"/>
    <s v="Creo que voy a acudir con menos frecuencia a la biblioteca y usaré más la biblioteca virtual"/>
    <x v="23"/>
    <s v="Biblioteca Maria Zambrano (Filología / Derecho)"/>
    <m/>
    <s v="biblioteca nocturna UAM, Biblioteca Humanidades UAM"/>
    <m/>
    <m/>
    <m/>
    <m/>
    <m/>
    <s v="No"/>
    <s v="No"/>
    <n v="1"/>
    <n v="2"/>
    <n v="3"/>
    <n v="1"/>
    <n v="5"/>
    <n v="5"/>
    <n v="5"/>
    <n v="1"/>
    <n v="5"/>
    <n v="3"/>
    <m/>
    <n v="5"/>
    <n v="5"/>
    <n v="5"/>
    <n v="4"/>
    <n v="5"/>
    <s v="No"/>
    <n v="5"/>
    <n v="2"/>
    <s v="Facebook|Youtube|Instagram"/>
    <m/>
    <m/>
    <m/>
    <m/>
    <m/>
    <m/>
    <m/>
    <s v="No"/>
    <s v="No"/>
    <m/>
    <n v="5"/>
    <n v="5"/>
    <s v="5, muy satisfecho"/>
    <s v="Mejorado"/>
    <m/>
  </r>
  <r>
    <m/>
    <m/>
    <s v="Humanidades"/>
    <d v="2020-05-19T12:50:00"/>
    <s v="Grado y doble grado"/>
    <x v="7"/>
    <s v="Frecuentemente (1 o 2 veces por semana)"/>
    <s v="Nunca"/>
    <s v="Creo que voy a acudir con menos frecuencia a la biblioteca y usaré más la biblioteca virtual"/>
    <x v="14"/>
    <m/>
    <m/>
    <m/>
    <m/>
    <m/>
    <m/>
    <m/>
    <m/>
    <s v="No"/>
    <s v="No"/>
    <n v="4"/>
    <n v="2"/>
    <n v="3"/>
    <n v="3"/>
    <n v="4"/>
    <n v="4"/>
    <n v="5"/>
    <n v="2"/>
    <n v="4"/>
    <n v="4"/>
    <m/>
    <n v="3"/>
    <n v="3"/>
    <n v="3"/>
    <n v="3"/>
    <n v="3"/>
    <s v="No"/>
    <n v="3"/>
    <n v="2"/>
    <s v="Youtube|Instagram"/>
    <m/>
    <m/>
    <m/>
    <m/>
    <m/>
    <m/>
    <m/>
    <s v="No"/>
    <s v="No"/>
    <m/>
    <n v="4"/>
    <n v="4"/>
    <s v="4, satisfecho"/>
    <m/>
    <m/>
  </r>
  <r>
    <m/>
    <m/>
    <s v=""/>
    <d v="2020-05-19T12:50:00"/>
    <s v="Grado y doble grado"/>
    <x v="28"/>
    <s v="Frecuentemente (1 o 2 veces por semana)"/>
    <s v="Frecuentemente (1 o 2 veces por semana)"/>
    <s v="Seguiré usando los servicios de la biblioteca con la misma frecuencia que expuse en la pregunta anterior"/>
    <x v="7"/>
    <s v="F. Filosofía"/>
    <s v="F. Geografía e Historia"/>
    <m/>
    <m/>
    <m/>
    <m/>
    <m/>
    <m/>
    <s v="Sí"/>
    <s v="Sí"/>
    <n v="3"/>
    <n v="3"/>
    <n v="3"/>
    <n v="2"/>
    <n v="4"/>
    <n v="4"/>
    <n v="4"/>
    <n v="4"/>
    <n v="4"/>
    <n v="4"/>
    <m/>
    <n v="4"/>
    <n v="3"/>
    <n v="3"/>
    <n v="3"/>
    <n v="3"/>
    <s v="No"/>
    <n v="3"/>
    <n v="2"/>
    <s v="Twitter|Youtube|Instagram"/>
    <m/>
    <m/>
    <m/>
    <m/>
    <m/>
    <m/>
    <m/>
    <s v="Sí"/>
    <s v="No"/>
    <m/>
    <n v="3"/>
    <n v="4"/>
    <s v="4, satisfecho"/>
    <s v="Mejorado"/>
    <m/>
  </r>
  <r>
    <m/>
    <m/>
    <s v="Humanidades"/>
    <d v="2020-05-19T12:50:00"/>
    <s v="Grado y doble grado"/>
    <x v="6"/>
    <s v="Solo en época de exámenes"/>
    <s v="De vez en cuando (1 o 2 veces al mes)"/>
    <s v="Seguiré usando los servicios de la biblioteca con la misma frecuencia que expuse en la pregunta anterior"/>
    <x v="8"/>
    <s v="F. Filología (Clásicas o General)"/>
    <m/>
    <m/>
    <m/>
    <m/>
    <m/>
    <m/>
    <m/>
    <s v="No"/>
    <s v="No"/>
    <n v="1"/>
    <n v="1"/>
    <n v="1"/>
    <n v="5"/>
    <n v="5"/>
    <n v="5"/>
    <n v="5"/>
    <n v="1"/>
    <n v="1"/>
    <n v="4"/>
    <m/>
    <n v="3"/>
    <n v="3"/>
    <n v="4"/>
    <n v="3"/>
    <n v="4"/>
    <s v="Sí"/>
    <n v="4"/>
    <n v="1"/>
    <s v="Facebook|Youtube|Instagram"/>
    <m/>
    <m/>
    <m/>
    <m/>
    <m/>
    <m/>
    <m/>
    <s v="Sí"/>
    <s v="No"/>
    <m/>
    <n v="3"/>
    <n v="3"/>
    <s v="3, normal"/>
    <s v="Igual"/>
    <m/>
  </r>
  <r>
    <m/>
    <m/>
    <s v="Ciencias Sociales"/>
    <d v="2020-05-19T12:50:00"/>
    <s v="Grado y doble grado"/>
    <x v="13"/>
    <s v="De vez en cuando (1 o 2 veces al mes)"/>
    <s v="De vez en cuando (1 o 2 veces al mes)"/>
    <s v="Seguiré usando los servicios de la biblioteca con la misma frecuencia que expuse en la pregunta anterior"/>
    <x v="16"/>
    <s v="Biblioteca Maria Zambrano (Filología / Derecho)"/>
    <m/>
    <m/>
    <m/>
    <m/>
    <m/>
    <m/>
    <m/>
    <s v="Sí"/>
    <s v="Sí"/>
    <n v="3"/>
    <n v="1"/>
    <n v="1"/>
    <n v="3"/>
    <n v="4"/>
    <n v="4"/>
    <n v="4"/>
    <n v="1"/>
    <n v="2"/>
    <n v="5"/>
    <m/>
    <n v="4"/>
    <n v="4"/>
    <n v="5"/>
    <n v="2"/>
    <n v="2"/>
    <s v="No"/>
    <m/>
    <n v="2"/>
    <s v="Youtube|Instagram"/>
    <m/>
    <m/>
    <m/>
    <m/>
    <m/>
    <m/>
    <m/>
    <s v="No"/>
    <s v="No"/>
    <m/>
    <n v="4"/>
    <n v="2"/>
    <s v="4, satisfecho"/>
    <s v="Mejorado"/>
    <m/>
  </r>
  <r>
    <m/>
    <m/>
    <s v="Ciencias Experimentales"/>
    <d v="2020-05-19T12:50:00"/>
    <s v="Grado y doble grado"/>
    <x v="8"/>
    <s v="Muy frecuentemente (3 o más veces por semana)"/>
    <s v="De vez en cuando (1 o 2 veces al mes)"/>
    <s v="Seguiré usando los servicios de la biblioteca con la misma frecuencia que expuse en la pregunta anterior"/>
    <x v="12"/>
    <s v="Biblioteca Maria Zambrano (Filología / Derecho)"/>
    <s v="F. Farmacia"/>
    <m/>
    <m/>
    <m/>
    <m/>
    <m/>
    <m/>
    <s v="No"/>
    <s v="Sí"/>
    <n v="3"/>
    <n v="1"/>
    <n v="1"/>
    <n v="3"/>
    <n v="4"/>
    <n v="4"/>
    <n v="4"/>
    <n v="1"/>
    <n v="3"/>
    <n v="3"/>
    <m/>
    <n v="3"/>
    <n v="3"/>
    <n v="3"/>
    <n v="3"/>
    <n v="4"/>
    <s v="No"/>
    <n v="3"/>
    <n v="2"/>
    <s v="Facebook|Youtube|Instagram"/>
    <m/>
    <m/>
    <m/>
    <m/>
    <m/>
    <m/>
    <m/>
    <s v="Sí"/>
    <s v="No"/>
    <m/>
    <n v="4"/>
    <n v="4"/>
    <s v="5, muy satisfecho"/>
    <s v="Mejorado"/>
    <m/>
  </r>
  <r>
    <m/>
    <m/>
    <s v="Ciencias Sociales"/>
    <d v="2020-05-19T12:50:00"/>
    <s v="Grado y doble grado"/>
    <x v="13"/>
    <s v="De vez en cuando (1 o 2 veces al mes)"/>
    <s v="Frecuentemente (1 o 2 veces por semana)"/>
    <s v="Seguiré usando los servicios de la biblioteca con la misma frecuencia que expuse en la pregunta anterior"/>
    <x v="16"/>
    <s v="Biblioteca Maria Zambrano (Filología / Derecho)"/>
    <s v="F. Bellas Artes"/>
    <m/>
    <m/>
    <m/>
    <m/>
    <m/>
    <m/>
    <s v="No"/>
    <s v="No"/>
    <n v="4"/>
    <n v="3"/>
    <n v="4"/>
    <n v="2"/>
    <n v="3"/>
    <n v="4"/>
    <n v="4"/>
    <n v="2"/>
    <n v="4"/>
    <n v="4"/>
    <m/>
    <n v="4"/>
    <n v="5"/>
    <n v="5"/>
    <n v="5"/>
    <n v="5"/>
    <s v="Sí"/>
    <n v="4"/>
    <n v="4"/>
    <s v="Twitter|Instagram"/>
    <m/>
    <m/>
    <m/>
    <m/>
    <m/>
    <m/>
    <m/>
    <s v="No"/>
    <s v="No"/>
    <m/>
    <n v="5"/>
    <n v="5"/>
    <s v="5, muy satisfecho"/>
    <s v="Mejorado mucho"/>
    <m/>
  </r>
  <r>
    <m/>
    <m/>
    <s v="Ciencias Sociales"/>
    <d v="2020-05-19T12:50:00"/>
    <s v="Grado y doble grado"/>
    <x v="11"/>
    <s v="De vez en cuando (1 o 2 veces al mes)"/>
    <s v="Nunca"/>
    <s v="Seguiré usando los servicios de la biblioteca con la misma frecuencia que expuse en la pregunta anterior"/>
    <x v="13"/>
    <m/>
    <m/>
    <m/>
    <m/>
    <m/>
    <m/>
    <m/>
    <m/>
    <s v="Sí"/>
    <s v="Sí"/>
    <n v="5"/>
    <n v="5"/>
    <n v="5"/>
    <n v="5"/>
    <n v="5"/>
    <n v="5"/>
    <n v="5"/>
    <n v="5"/>
    <n v="5"/>
    <n v="5"/>
    <m/>
    <n v="5"/>
    <n v="5"/>
    <n v="5"/>
    <n v="5"/>
    <n v="5"/>
    <s v="No"/>
    <n v="4"/>
    <n v="4"/>
    <s v="Youtube|Instagram"/>
    <m/>
    <m/>
    <m/>
    <m/>
    <m/>
    <m/>
    <m/>
    <s v="No"/>
    <s v="No"/>
    <m/>
    <n v="5"/>
    <n v="5"/>
    <s v="4, satisfecho"/>
    <s v="Igual"/>
    <m/>
  </r>
  <r>
    <m/>
    <m/>
    <s v="Humanidades"/>
    <d v="2020-05-19T12:50:00"/>
    <s v="Grado y doble grado"/>
    <x v="2"/>
    <s v="De vez en cuando (1 o 2 veces al mes)"/>
    <s v="De vez en cuando (1 o 2 veces al mes)"/>
    <s v="Creo que voy a acudir con menos frecuencia a la biblioteca y usaré más la biblioteca virtual|Solo haré uso de la biblioteca virtual y de sus recursos electrónicos"/>
    <x v="2"/>
    <m/>
    <m/>
    <m/>
    <m/>
    <m/>
    <m/>
    <m/>
    <m/>
    <s v="Sí"/>
    <s v="Sí"/>
    <n v="3"/>
    <n v="3"/>
    <n v="4"/>
    <n v="2"/>
    <n v="5"/>
    <n v="3"/>
    <n v="4"/>
    <n v="2"/>
    <n v="4"/>
    <n v="4"/>
    <m/>
    <n v="4"/>
    <n v="4"/>
    <n v="3"/>
    <n v="3"/>
    <n v="3"/>
    <s v="No"/>
    <n v="3"/>
    <n v="1"/>
    <s v="Twitter|Youtube|Instagram"/>
    <m/>
    <m/>
    <m/>
    <m/>
    <m/>
    <m/>
    <m/>
    <s v="No"/>
    <s v="No"/>
    <m/>
    <n v="5"/>
    <n v="5"/>
    <s v="4, satisfecho"/>
    <s v="Mejorado"/>
    <m/>
  </r>
  <r>
    <m/>
    <m/>
    <s v="Ciencias Experimentales"/>
    <d v="2020-05-19T12:50:00"/>
    <s v="Grado y doble grado"/>
    <x v="26"/>
    <s v="Frecuentemente (1 o 2 veces por semana)"/>
    <s v="Frecuentemente (1 o 2 veces por semana)"/>
    <s v="Seguiré usando los servicios de la biblioteca con la misma frecuencia que expuse en la pregunta anterior"/>
    <x v="8"/>
    <s v="F. Informática"/>
    <s v="F. Medicina"/>
    <m/>
    <m/>
    <m/>
    <m/>
    <m/>
    <m/>
    <s v="Sí"/>
    <s v="Sí"/>
    <n v="2"/>
    <n v="2"/>
    <n v="4"/>
    <n v="3"/>
    <n v="5"/>
    <n v="4"/>
    <n v="5"/>
    <n v="3"/>
    <n v="4"/>
    <n v="4"/>
    <m/>
    <n v="4"/>
    <n v="5"/>
    <n v="4"/>
    <n v="5"/>
    <n v="5"/>
    <s v="Sí"/>
    <n v="4"/>
    <n v="5"/>
    <s v="Twitter"/>
    <m/>
    <m/>
    <m/>
    <m/>
    <m/>
    <m/>
    <m/>
    <s v="Sí"/>
    <s v="No"/>
    <m/>
    <n v="4"/>
    <n v="4"/>
    <s v="5, muy satisfecho"/>
    <s v="Mejorado mucho"/>
    <m/>
  </r>
  <r>
    <m/>
    <m/>
    <s v="Ciencias de la Salud"/>
    <d v="2020-05-19T12:50:00"/>
    <s v="Grado y doble grado"/>
    <x v="9"/>
    <s v="Muy frecuentemente (3 o más veces por semana)"/>
    <s v="Nunca"/>
    <s v="Seguiré usando los servicios de la biblioteca con la misma frecuencia que expuse en la pregunta anterior"/>
    <x v="11"/>
    <s v="Biblioteca Maria Zambrano (Filología / Derecho)"/>
    <m/>
    <m/>
    <m/>
    <m/>
    <m/>
    <m/>
    <m/>
    <s v="Sí"/>
    <s v="Sí"/>
    <n v="2"/>
    <n v="1"/>
    <n v="1"/>
    <n v="1"/>
    <n v="5"/>
    <n v="5"/>
    <n v="5"/>
    <n v="1"/>
    <n v="2"/>
    <n v="2"/>
    <m/>
    <n v="3"/>
    <n v="4"/>
    <n v="2"/>
    <n v="4"/>
    <n v="3"/>
    <s v="Sí"/>
    <n v="4"/>
    <n v="1"/>
    <s v="Twitter|Youtube"/>
    <m/>
    <m/>
    <m/>
    <m/>
    <m/>
    <m/>
    <m/>
    <s v="No"/>
    <s v="Sí"/>
    <s v="Normal"/>
    <n v="3"/>
    <n v="5"/>
    <s v="3, normal"/>
    <s v="Mejorado"/>
    <m/>
  </r>
  <r>
    <m/>
    <m/>
    <s v="Ciencias Experimentales"/>
    <d v="2020-05-19T12:50:00"/>
    <s v="Grado y doble grado"/>
    <x v="20"/>
    <s v="Muy frecuentemente (3 o más veces por semana)"/>
    <s v="Nunca"/>
    <s v="voy a la biblioteca por la concentracion no por los documentos"/>
    <x v="20"/>
    <s v="F. Ciencias Geológicas"/>
    <s v="Biblioteca Maria Zambrano (Filología / Derecho)"/>
    <m/>
    <m/>
    <m/>
    <m/>
    <m/>
    <m/>
    <s v="Sí"/>
    <s v="Sí"/>
    <n v="2"/>
    <n v="1"/>
    <n v="4"/>
    <n v="1"/>
    <n v="5"/>
    <n v="5"/>
    <n v="5"/>
    <n v="1"/>
    <n v="5"/>
    <n v="5"/>
    <m/>
    <n v="5"/>
    <n v="5"/>
    <n v="5"/>
    <n v="5"/>
    <n v="3"/>
    <s v="No"/>
    <n v="3"/>
    <n v="5"/>
    <s v="Youtube|Instagram"/>
    <m/>
    <m/>
    <m/>
    <m/>
    <m/>
    <m/>
    <m/>
    <s v="No"/>
    <s v="No"/>
    <m/>
    <n v="2"/>
    <n v="3"/>
    <s v="5, muy satisfecho"/>
    <s v="Mejorado"/>
    <m/>
  </r>
  <r>
    <m/>
    <m/>
    <s v="Ciencias de la Salud"/>
    <d v="2020-05-19T12:50:00"/>
    <s v="Grado y doble grado"/>
    <x v="22"/>
    <s v="Frecuentemente (1 o 2 veces por semana)"/>
    <s v="De vez en cuando (1 o 2 veces al mes)"/>
    <s v="Creo que voy a acudir con menos frecuencia a la biblioteca y usaré más la biblioteca virtual"/>
    <x v="8"/>
    <s v="F. Medicina"/>
    <s v="F. Óptica y Optometría"/>
    <s v="ESIC, MIGUEL DE CERVANTES"/>
    <m/>
    <m/>
    <m/>
    <m/>
    <m/>
    <s v="Sí"/>
    <s v="Sí"/>
    <n v="3"/>
    <n v="3"/>
    <n v="4"/>
    <n v="4"/>
    <n v="4"/>
    <n v="2"/>
    <n v="5"/>
    <n v="2"/>
    <n v="5"/>
    <n v="5"/>
    <m/>
    <n v="5"/>
    <n v="5"/>
    <n v="5"/>
    <n v="5"/>
    <n v="4"/>
    <s v="Sí"/>
    <n v="5"/>
    <n v="5"/>
    <s v="Twitter|Facebook|Youtube|Instagram"/>
    <m/>
    <m/>
    <m/>
    <m/>
    <m/>
    <m/>
    <m/>
    <s v="Sí"/>
    <s v="No"/>
    <m/>
    <n v="5"/>
    <n v="4"/>
    <s v="5, muy satisfecho"/>
    <s v="Mejorado mucho"/>
    <m/>
  </r>
  <r>
    <m/>
    <m/>
    <s v="Ciencias Experimentales"/>
    <d v="2020-05-19T12:50:00"/>
    <s v="Grado y doble grado"/>
    <x v="8"/>
    <s v="Frecuentemente (1 o 2 veces por semana)"/>
    <s v="Nunca"/>
    <s v="Seguiré usando los servicios de la biblioteca con la misma frecuencia que expuse en la pregunta anterior|Tengo que ir necesariamente para consultar los documentos que están ubicados en la biblioteca"/>
    <x v="12"/>
    <s v="F. Ciencias Químicas"/>
    <s v="F. Ciencias Físicas"/>
    <m/>
    <m/>
    <m/>
    <m/>
    <m/>
    <m/>
    <s v="Sí"/>
    <s v="Sí"/>
    <n v="5"/>
    <n v="1"/>
    <n v="1"/>
    <n v="5"/>
    <n v="5"/>
    <n v="3"/>
    <n v="1"/>
    <n v="1"/>
    <n v="3"/>
    <n v="4"/>
    <m/>
    <n v="3"/>
    <n v="3"/>
    <n v="3"/>
    <n v="3"/>
    <n v="4"/>
    <s v="No"/>
    <n v="3"/>
    <n v="3"/>
    <s v="reddit"/>
    <m/>
    <m/>
    <m/>
    <m/>
    <m/>
    <m/>
    <m/>
    <s v="Sí"/>
    <s v="Sí"/>
    <s v="Útil"/>
    <n v="5"/>
    <n v="5"/>
    <s v="5, muy satisfecho"/>
    <s v="Igual"/>
    <m/>
  </r>
  <r>
    <m/>
    <m/>
    <s v="Humanidades"/>
    <d v="2020-05-19T12:50:00"/>
    <s v="Grado y doble grado"/>
    <x v="3"/>
    <s v="De vez en cuando (1 o 2 veces al mes)"/>
    <s v="De vez en cuando (1 o 2 veces al mes)"/>
    <s v="Seguiré usando los servicios de la biblioteca con la misma frecuencia que expuse en la pregunta anterior"/>
    <x v="3"/>
    <s v="F. Educación - Centro de Formación del Profesorado"/>
    <s v="Biblioteca Maria Zambrano (Filología / Derecho)"/>
    <m/>
    <m/>
    <m/>
    <m/>
    <m/>
    <m/>
    <s v="No"/>
    <s v="Sí"/>
    <n v="3"/>
    <n v="2"/>
    <n v="2"/>
    <n v="3"/>
    <n v="4"/>
    <n v="4"/>
    <n v="4"/>
    <n v="2"/>
    <n v="4"/>
    <n v="4"/>
    <m/>
    <n v="4"/>
    <n v="4"/>
    <n v="3"/>
    <n v="4"/>
    <n v="4"/>
    <s v="No"/>
    <n v="3"/>
    <n v="3"/>
    <s v="Twitter|Facebook|Youtube|Instagram|LinkedIn"/>
    <m/>
    <m/>
    <m/>
    <m/>
    <m/>
    <m/>
    <m/>
    <s v="No"/>
    <s v="No"/>
    <m/>
    <n v="4"/>
    <n v="5"/>
    <s v="4, satisfecho"/>
    <s v="Mejorado"/>
    <m/>
  </r>
  <r>
    <m/>
    <m/>
    <s v="Ciencias de la Salud"/>
    <d v="2020-05-19T12:50:00"/>
    <s v="Grado y doble grado"/>
    <x v="23"/>
    <s v="Solo en época de exámenes"/>
    <s v="De vez en cuando (1 o 2 veces al mes)"/>
    <s v="Seguiré usando los servicios de la biblioteca con la misma frecuencia que expuse en la pregunta anterior|Tengo que ir necesariamente para consultar los documentos que están ubicados en la biblioteca"/>
    <x v="8"/>
    <s v="F. Veterinaria"/>
    <s v="Biblioteca Histórica"/>
    <m/>
    <m/>
    <m/>
    <m/>
    <m/>
    <m/>
    <s v="No"/>
    <s v="No"/>
    <n v="1"/>
    <n v="1"/>
    <n v="3"/>
    <n v="4"/>
    <n v="4"/>
    <n v="3"/>
    <n v="5"/>
    <n v="3"/>
    <n v="3"/>
    <n v="3"/>
    <m/>
    <n v="3"/>
    <n v="4"/>
    <n v="3"/>
    <n v="3"/>
    <n v="4"/>
    <s v="No"/>
    <n v="3"/>
    <n v="2"/>
    <s v="Facebook|Instagram"/>
    <m/>
    <m/>
    <m/>
    <m/>
    <m/>
    <m/>
    <m/>
    <s v="No"/>
    <s v="No"/>
    <m/>
    <n v="4"/>
    <n v="4"/>
    <s v="4, satisfecho"/>
    <s v="Igual"/>
    <m/>
  </r>
  <r>
    <m/>
    <m/>
    <s v="Ciencias de la Salud"/>
    <d v="2020-05-19T12:50:00"/>
    <s v="Grado y doble grado"/>
    <x v="9"/>
    <s v="Frecuentemente (1 o 2 veces por semana)"/>
    <s v="Solo en época de exámenes"/>
    <s v="Seguiré usando los servicios de la biblioteca con la misma frecuencia que expuse en la pregunta anterior"/>
    <x v="8"/>
    <s v="F. Medicina"/>
    <s v="F. Farmacia"/>
    <m/>
    <m/>
    <m/>
    <m/>
    <m/>
    <m/>
    <s v="Sí"/>
    <s v="Sí"/>
    <n v="2"/>
    <n v="1"/>
    <n v="2"/>
    <n v="1"/>
    <n v="4"/>
    <n v="4"/>
    <n v="4"/>
    <n v="1"/>
    <n v="4"/>
    <n v="4"/>
    <m/>
    <n v="4"/>
    <n v="4"/>
    <n v="4"/>
    <n v="3"/>
    <n v="5"/>
    <s v="No"/>
    <n v="3"/>
    <n v="2"/>
    <s v="Youtube|Instagram"/>
    <m/>
    <m/>
    <m/>
    <m/>
    <m/>
    <m/>
    <m/>
    <s v="No"/>
    <s v="No"/>
    <m/>
    <n v="4"/>
    <n v="4"/>
    <s v="5, muy satisfecho"/>
    <s v="Igual"/>
    <m/>
  </r>
  <r>
    <m/>
    <m/>
    <s v="Ciencias Experimentales"/>
    <d v="2020-05-19T12:50:00"/>
    <s v="Grado y doble grado"/>
    <x v="14"/>
    <s v="Muy frecuentemente (3 o más veces por semana)"/>
    <s v="De vez en cuando (1 o 2 veces al mes)"/>
    <s v="Seguiré usando los servicios de la biblioteca con la misma frecuencia que expuse en la pregunta anterior"/>
    <x v="1"/>
    <s v="F. Ciencias Químicas"/>
    <m/>
    <m/>
    <m/>
    <m/>
    <m/>
    <m/>
    <m/>
    <s v="No"/>
    <s v="Sí"/>
    <n v="4"/>
    <n v="2"/>
    <n v="3"/>
    <n v="4"/>
    <n v="5"/>
    <n v="5"/>
    <n v="5"/>
    <n v="4"/>
    <n v="4"/>
    <n v="4"/>
    <m/>
    <n v="4"/>
    <n v="4"/>
    <n v="4"/>
    <n v="4"/>
    <n v="4"/>
    <s v="Sí"/>
    <n v="4"/>
    <n v="4"/>
    <s v="Twitter|Facebook|Instagram"/>
    <m/>
    <m/>
    <m/>
    <m/>
    <m/>
    <m/>
    <m/>
    <s v="Sí"/>
    <s v="No"/>
    <m/>
    <n v="4"/>
    <n v="4"/>
    <s v="4, satisfecho"/>
    <s v="Mejorado"/>
    <m/>
  </r>
  <r>
    <m/>
    <m/>
    <s v="Ciencias Sociales"/>
    <d v="2020-05-19T12:50:00"/>
    <s v="Grado y doble grado"/>
    <x v="13"/>
    <s v="De vez en cuando (1 o 2 veces al mes)"/>
    <s v="Frecuentemente (1 o 2 veces por semana)"/>
    <s v="Solo haré uso de la biblioteca virtual y de sus recursos electrónicos"/>
    <x v="16"/>
    <s v="F. Geografía e Historia"/>
    <s v="Biblioteca Maria Zambrano (Filología / Derecho)"/>
    <m/>
    <m/>
    <m/>
    <m/>
    <m/>
    <m/>
    <s v="Sí"/>
    <s v="Sí"/>
    <n v="3"/>
    <m/>
    <n v="4"/>
    <n v="4"/>
    <n v="4"/>
    <n v="4"/>
    <n v="2"/>
    <n v="3"/>
    <n v="2"/>
    <n v="3"/>
    <m/>
    <n v="2"/>
    <n v="4"/>
    <n v="4"/>
    <n v="4"/>
    <n v="4"/>
    <s v="No"/>
    <n v="3"/>
    <n v="1"/>
    <s v="Youtube|Instagram"/>
    <m/>
    <m/>
    <m/>
    <m/>
    <m/>
    <m/>
    <m/>
    <s v="No"/>
    <s v="No"/>
    <m/>
    <n v="5"/>
    <n v="5"/>
    <s v="4, satisfecho"/>
    <s v="Mejorado"/>
    <m/>
  </r>
  <r>
    <m/>
    <m/>
    <s v="Ciencias Sociales"/>
    <d v="2020-05-19T12:50:00"/>
    <s v="Grado y doble grado"/>
    <x v="11"/>
    <s v="De vez en cuando (1 o 2 veces al mes)"/>
    <s v="Nunca"/>
    <s v="Creo que voy a acudir con menos frecuencia a la biblioteca y usaré más la biblioteca virtual|Procuraré buscar la información que necesito fuera de la biblioteca"/>
    <x v="13"/>
    <m/>
    <m/>
    <s v="Enclave joven (sala de estudio de mi municipio) (con poca frecuencia)"/>
    <m/>
    <m/>
    <m/>
    <m/>
    <m/>
    <s v="No"/>
    <s v="No"/>
    <n v="1"/>
    <n v="1"/>
    <n v="1"/>
    <n v="2"/>
    <n v="5"/>
    <n v="5"/>
    <n v="5"/>
    <n v="1"/>
    <n v="3"/>
    <m/>
    <m/>
    <m/>
    <n v="5"/>
    <m/>
    <m/>
    <m/>
    <s v="No"/>
    <m/>
    <n v="3"/>
    <s v="Twitter|Youtube|Instagram"/>
    <m/>
    <m/>
    <m/>
    <m/>
    <m/>
    <m/>
    <m/>
    <s v="No"/>
    <s v="No"/>
    <m/>
    <n v="4"/>
    <n v="4"/>
    <s v="4, satisfecho"/>
    <m/>
    <m/>
  </r>
  <r>
    <m/>
    <m/>
    <s v="Ciencias de la Salud"/>
    <d v="2020-05-19T12:50:00"/>
    <s v="Grado y doble grado"/>
    <x v="23"/>
    <s v="Muy frecuentemente (3 o más veces por semana)"/>
    <s v="Nunca"/>
    <s v="Creo que voy a acudir con menos frecuencia a la biblioteca y usaré más la biblioteca virtual"/>
    <x v="8"/>
    <s v="F. Veterinaria"/>
    <s v="F. Filosofía"/>
    <m/>
    <m/>
    <m/>
    <m/>
    <m/>
    <m/>
    <s v="No"/>
    <s v="No"/>
    <n v="2"/>
    <n v="2"/>
    <n v="2"/>
    <n v="2"/>
    <n v="4"/>
    <n v="4"/>
    <n v="4"/>
    <n v="4"/>
    <n v="3"/>
    <n v="3"/>
    <m/>
    <n v="2"/>
    <n v="3"/>
    <n v="3"/>
    <n v="3"/>
    <n v="3"/>
    <s v="No"/>
    <n v="3"/>
    <n v="3"/>
    <s v="Youtube|Instagram"/>
    <m/>
    <m/>
    <m/>
    <m/>
    <m/>
    <m/>
    <m/>
    <s v="No"/>
    <s v="No"/>
    <m/>
    <n v="3"/>
    <n v="3"/>
    <s v="4, satisfecho"/>
    <s v="Mejorado"/>
    <m/>
  </r>
  <r>
    <m/>
    <m/>
    <s v="Ciencias de la Salud"/>
    <d v="2020-05-19T12:50:00"/>
    <s v="Máster"/>
    <x v="12"/>
    <s v="Frecuentemente (1 o 2 veces por semana)"/>
    <s v="De vez en cuando (1 o 2 veces al mes)"/>
    <s v="Procuraré buscar la información que necesito fuera de la biblioteca"/>
    <x v="15"/>
    <s v="Biblioteca Maria Zambrano (Filología / Derecho)"/>
    <s v="F. Filosofía"/>
    <s v="Biblioteca municipal de pozuelo de alarcon y bibliotecas de la universidad de salamanca"/>
    <m/>
    <m/>
    <m/>
    <m/>
    <m/>
    <s v="No"/>
    <s v="Sí"/>
    <n v="2"/>
    <n v="1"/>
    <n v="1"/>
    <n v="4"/>
    <n v="5"/>
    <n v="4"/>
    <n v="4"/>
    <n v="2"/>
    <n v="1"/>
    <n v="2"/>
    <m/>
    <n v="3"/>
    <n v="3"/>
    <n v="3"/>
    <n v="3"/>
    <n v="3"/>
    <s v="No"/>
    <n v="4"/>
    <n v="1"/>
    <s v="Facebook|Youtube|Instagram"/>
    <m/>
    <m/>
    <m/>
    <m/>
    <m/>
    <m/>
    <m/>
    <s v="No"/>
    <s v="No"/>
    <m/>
    <n v="3"/>
    <n v="4"/>
    <s v="4, satisfecho"/>
    <s v="Empeorado"/>
    <m/>
  </r>
  <r>
    <m/>
    <m/>
    <s v="Humanidades"/>
    <d v="2020-05-19T12:50:00"/>
    <s v="Grado y doble grado"/>
    <x v="7"/>
    <s v="De vez en cuando (1 o 2 veces al mes)"/>
    <s v="Frecuentemente (1 o 2 veces por semana)"/>
    <s v="Creo que voy a acudir con menos frecuencia a la biblioteca y usaré más la biblioteca virtual"/>
    <x v="14"/>
    <s v="Biblioteca Maria Zambrano (Filología / Derecho)"/>
    <m/>
    <m/>
    <m/>
    <m/>
    <m/>
    <m/>
    <m/>
    <s v="Sí"/>
    <s v="Sí"/>
    <n v="4"/>
    <n v="2"/>
    <n v="3"/>
    <n v="4"/>
    <n v="3"/>
    <n v="3"/>
    <n v="2"/>
    <n v="3"/>
    <n v="3"/>
    <n v="4"/>
    <m/>
    <n v="3"/>
    <n v="4"/>
    <n v="3"/>
    <n v="3"/>
    <n v="3"/>
    <s v="Sí"/>
    <n v="3"/>
    <n v="2"/>
    <s v="Twitter|Facebook|Instagram"/>
    <m/>
    <m/>
    <m/>
    <m/>
    <m/>
    <m/>
    <m/>
    <s v="No"/>
    <s v="No"/>
    <m/>
    <n v="4"/>
    <n v="3"/>
    <s v="4, satisfecho"/>
    <s v="Igual"/>
    <m/>
  </r>
  <r>
    <m/>
    <m/>
    <s v="Ciencias de la Salud"/>
    <d v="2020-05-19T12:50:00"/>
    <s v="Grado y doble grado"/>
    <x v="9"/>
    <s v="Muy frecuentemente (3 o más veces por semana)"/>
    <s v="Nunca"/>
    <s v="Procuraré buscar la información que necesito fuera de la biblioteca"/>
    <x v="8"/>
    <s v="F. Farmacia"/>
    <s v="F. Medicina"/>
    <m/>
    <m/>
    <m/>
    <m/>
    <m/>
    <m/>
    <s v="No"/>
    <s v="Sí"/>
    <n v="1"/>
    <n v="1"/>
    <n v="1"/>
    <n v="4"/>
    <n v="4"/>
    <n v="4"/>
    <n v="4"/>
    <n v="4"/>
    <n v="1"/>
    <n v="2"/>
    <m/>
    <n v="2"/>
    <n v="2"/>
    <n v="2"/>
    <n v="2"/>
    <n v="3"/>
    <s v="No"/>
    <n v="3"/>
    <n v="2"/>
    <s v="Twitter|Instagram"/>
    <m/>
    <m/>
    <m/>
    <m/>
    <m/>
    <m/>
    <m/>
    <s v="No"/>
    <s v="No"/>
    <m/>
    <n v="3"/>
    <n v="4"/>
    <s v="3, normal"/>
    <s v="Igual"/>
    <m/>
  </r>
  <r>
    <m/>
    <m/>
    <s v="Humanidades"/>
    <d v="2020-05-19T12:50:00"/>
    <s v="Grado y doble grado"/>
    <x v="2"/>
    <s v="Frecuentemente (1 o 2 veces por semana)"/>
    <s v="Solo en época de exámenes"/>
    <s v="Seguiré usando los servicios de la biblioteca con la misma frecuencia que expuse en la pregunta anterior"/>
    <x v="2"/>
    <m/>
    <m/>
    <m/>
    <m/>
    <m/>
    <m/>
    <m/>
    <m/>
    <s v="No"/>
    <s v="No"/>
    <n v="2"/>
    <n v="3"/>
    <n v="2"/>
    <n v="3"/>
    <n v="5"/>
    <n v="5"/>
    <n v="5"/>
    <n v="2"/>
    <n v="4"/>
    <n v="4"/>
    <m/>
    <n v="4"/>
    <n v="5"/>
    <n v="4"/>
    <n v="3"/>
    <n v="3"/>
    <s v="No"/>
    <n v="3"/>
    <n v="4"/>
    <s v="Youtube|Instagram"/>
    <m/>
    <m/>
    <m/>
    <m/>
    <m/>
    <m/>
    <m/>
    <s v="No"/>
    <s v="No"/>
    <m/>
    <n v="5"/>
    <n v="5"/>
    <s v="4, satisfecho"/>
    <s v="Mejorado"/>
    <m/>
  </r>
  <r>
    <m/>
    <m/>
    <s v="Ciencias Sociales"/>
    <d v="2020-05-19T12:50:00"/>
    <s v="Grado y doble grado"/>
    <x v="11"/>
    <s v="Frecuentemente (1 o 2 veces por semana)"/>
    <s v="De vez en cuando (1 o 2 veces al mes)"/>
    <s v="Tengo que ir necesariamente para consultar los documentos que están ubicados en la biblioteca"/>
    <x v="8"/>
    <s v="F. Ciencias Económicas y Empresariales"/>
    <s v="F. Psicología"/>
    <m/>
    <m/>
    <m/>
    <m/>
    <m/>
    <m/>
    <s v="No"/>
    <s v="Sí"/>
    <n v="5"/>
    <n v="1"/>
    <n v="3"/>
    <n v="4"/>
    <n v="5"/>
    <n v="4"/>
    <n v="2"/>
    <n v="2"/>
    <n v="2"/>
    <n v="5"/>
    <m/>
    <n v="3"/>
    <n v="4"/>
    <n v="4"/>
    <n v="3"/>
    <n v="4"/>
    <s v="Sí"/>
    <n v="3"/>
    <n v="3"/>
    <s v="Twitter|Facebook|Youtube|Instagram"/>
    <m/>
    <m/>
    <m/>
    <m/>
    <m/>
    <m/>
    <m/>
    <s v="Sí"/>
    <s v="Sí"/>
    <s v="Normal"/>
    <n v="3"/>
    <n v="3"/>
    <s v="4, satisfecho"/>
    <s v="Igual"/>
    <m/>
  </r>
  <r>
    <m/>
    <m/>
    <s v="Ciencias Experimentales"/>
    <d v="2020-05-19T12:50:00"/>
    <s v="Grado y doble grado"/>
    <x v="16"/>
    <s v="Muy frecuentemente (3 o más veces por semana)"/>
    <s v="Frecuentemente (1 o 2 veces por semana)"/>
    <s v="Creo que voy a acudir con menos frecuencia a la biblioteca y usaré más la biblioteca virtual"/>
    <x v="17"/>
    <s v="F. Ciencias Biológicas"/>
    <s v="Biblioteca Maria Zambrano (Filología / Derecho)"/>
    <m/>
    <m/>
    <m/>
    <m/>
    <m/>
    <m/>
    <s v="Sí"/>
    <s v="Sí"/>
    <n v="3"/>
    <n v="1"/>
    <n v="3"/>
    <n v="2"/>
    <n v="5"/>
    <n v="4"/>
    <n v="5"/>
    <n v="4"/>
    <n v="4"/>
    <n v="3"/>
    <m/>
    <n v="4"/>
    <n v="4"/>
    <n v="3"/>
    <n v="3"/>
    <n v="4"/>
    <s v="No"/>
    <n v="4"/>
    <n v="3"/>
    <s v="Facebook|Youtube"/>
    <m/>
    <m/>
    <m/>
    <m/>
    <m/>
    <m/>
    <m/>
    <s v="No"/>
    <s v="No"/>
    <m/>
    <n v="3"/>
    <n v="3"/>
    <s v="4, satisfecho"/>
    <s v="Mejorado"/>
    <m/>
  </r>
  <r>
    <m/>
    <m/>
    <s v="Humanidades"/>
    <d v="2020-05-19T12:50:00"/>
    <s v="Grado y doble grado"/>
    <x v="2"/>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x v="2"/>
    <s v="Biblioteca Maria Zambrano (Filología / Derecho)"/>
    <m/>
    <m/>
    <m/>
    <m/>
    <m/>
    <m/>
    <m/>
    <s v="Sí"/>
    <s v="Sí"/>
    <n v="4"/>
    <n v="5"/>
    <n v="5"/>
    <n v="1"/>
    <n v="4"/>
    <n v="5"/>
    <n v="5"/>
    <n v="5"/>
    <n v="4"/>
    <n v="3"/>
    <m/>
    <n v="3"/>
    <n v="5"/>
    <n v="4"/>
    <m/>
    <n v="5"/>
    <s v="No"/>
    <n v="3"/>
    <n v="4"/>
    <s v="Twitter|Facebook|Youtube|Instagram|LinkedIn"/>
    <m/>
    <m/>
    <m/>
    <m/>
    <m/>
    <m/>
    <m/>
    <s v="Sí"/>
    <s v="No"/>
    <m/>
    <n v="4"/>
    <n v="4"/>
    <s v="4, satisfecho"/>
    <s v="Mejorado mucho"/>
    <m/>
  </r>
  <r>
    <m/>
    <m/>
    <s v="Ciencias de la Salud"/>
    <d v="2020-05-19T12:50:00"/>
    <s v="Grado y doble grado"/>
    <x v="23"/>
    <s v="Frecuentemente (1 o 2 veces por semana)"/>
    <s v="Frecuentemente (1 o 2 veces por semana)"/>
    <s v="Seguiré usando los servicios de la biblioteca con la misma frecuencia que expuse en la pregunta anterior"/>
    <x v="23"/>
    <s v="Biblioteca Maria Zambrano (Filología / Derecho)"/>
    <s v="F. Geografía e Historia"/>
    <m/>
    <m/>
    <m/>
    <m/>
    <m/>
    <m/>
    <s v="No"/>
    <s v="Sí"/>
    <n v="3"/>
    <m/>
    <n v="5"/>
    <n v="1"/>
    <n v="2"/>
    <m/>
    <n v="4"/>
    <m/>
    <n v="3"/>
    <n v="5"/>
    <m/>
    <n v="5"/>
    <n v="5"/>
    <n v="5"/>
    <m/>
    <n v="4"/>
    <s v="Sí"/>
    <n v="3"/>
    <n v="2"/>
    <s v="Instagram"/>
    <m/>
    <m/>
    <m/>
    <m/>
    <m/>
    <m/>
    <m/>
    <s v="Sí"/>
    <s v="Sí"/>
    <s v="Útil"/>
    <n v="5"/>
    <n v="4"/>
    <s v="4, satisfecho"/>
    <s v="Mejorado"/>
    <m/>
  </r>
  <r>
    <m/>
    <m/>
    <s v="Ciencias de la Salud"/>
    <d v="2020-05-19T12:50:00"/>
    <s v="Grado y doble grado"/>
    <x v="12"/>
    <s v="Muy frecuentemente (3 o más veces por semana)"/>
    <s v="De vez en cuando (1 o 2 veces al mes)"/>
    <s v="Seguiré usando los servicios de la biblioteca con la misma frecuencia que expuse en la pregunta anterior"/>
    <x v="15"/>
    <m/>
    <m/>
    <m/>
    <m/>
    <m/>
    <m/>
    <m/>
    <m/>
    <s v="Sí"/>
    <s v="Sí"/>
    <n v="4"/>
    <n v="3"/>
    <n v="3"/>
    <n v="1"/>
    <n v="5"/>
    <n v="3"/>
    <n v="4"/>
    <n v="1"/>
    <n v="4"/>
    <n v="4"/>
    <m/>
    <n v="5"/>
    <n v="4"/>
    <n v="5"/>
    <n v="3"/>
    <n v="4"/>
    <s v="No"/>
    <n v="5"/>
    <n v="5"/>
    <s v="Twitter|Youtube|Instagram"/>
    <m/>
    <m/>
    <m/>
    <m/>
    <m/>
    <m/>
    <m/>
    <s v="Sí"/>
    <s v="No"/>
    <m/>
    <n v="5"/>
    <n v="5"/>
    <s v="4, satisfecho"/>
    <s v="Mejorado"/>
    <m/>
  </r>
  <r>
    <m/>
    <m/>
    <s v="Ciencias de la Salud"/>
    <d v="2020-05-19T12:50:00"/>
    <s v="Grado y doble grado"/>
    <x v="23"/>
    <s v="Solo en época de exámenes"/>
    <s v="Nunca"/>
    <s v="Seguiré usando los servicios de la biblioteca con la misma frecuencia que expuse en la pregunta anterior"/>
    <x v="23"/>
    <s v="Biblioteca Maria Zambrano (Filología / Derecho)"/>
    <m/>
    <m/>
    <m/>
    <m/>
    <m/>
    <m/>
    <m/>
    <s v="No"/>
    <s v="No"/>
    <n v="2"/>
    <n v="1"/>
    <n v="2"/>
    <n v="2"/>
    <n v="5"/>
    <n v="3"/>
    <n v="4"/>
    <n v="1"/>
    <n v="3"/>
    <n v="3"/>
    <m/>
    <n v="3"/>
    <n v="3"/>
    <n v="3"/>
    <n v="3"/>
    <n v="3"/>
    <s v="No"/>
    <n v="3"/>
    <n v="3"/>
    <s v="Twitter|Instagram"/>
    <m/>
    <m/>
    <m/>
    <m/>
    <m/>
    <m/>
    <m/>
    <s v="No"/>
    <s v="No"/>
    <m/>
    <n v="3"/>
    <n v="4"/>
    <s v="4, satisfecho"/>
    <s v="Igual"/>
    <m/>
  </r>
  <r>
    <m/>
    <m/>
    <s v="Ciencias de la Salud"/>
    <d v="2020-05-19T12:49:00"/>
    <s v="Grado y doble grado"/>
    <x v="9"/>
    <s v="Muy frecuentemente (3 o más veces por semana)"/>
    <s v="Frecuentemente (1 o 2 veces por semana)"/>
    <s v="Creo que voy a acudir con menos frecuencia a la biblioteca y usaré más la biblioteca virtual"/>
    <x v="11"/>
    <s v="F. Medicina"/>
    <m/>
    <s v="Biblioteca municipal de Burgos"/>
    <m/>
    <m/>
    <m/>
    <m/>
    <m/>
    <s v="No"/>
    <s v="No"/>
    <n v="1"/>
    <n v="1"/>
    <n v="5"/>
    <n v="2"/>
    <n v="4"/>
    <n v="4"/>
    <n v="4"/>
    <n v="1"/>
    <n v="2"/>
    <n v="4"/>
    <m/>
    <n v="4"/>
    <n v="4"/>
    <n v="4"/>
    <n v="4"/>
    <n v="4"/>
    <s v="Sí"/>
    <n v="4"/>
    <n v="2"/>
    <s v="Instagram"/>
    <m/>
    <m/>
    <m/>
    <m/>
    <m/>
    <m/>
    <m/>
    <s v="No"/>
    <s v="No"/>
    <m/>
    <n v="4"/>
    <n v="4"/>
    <s v="4, satisfecho"/>
    <s v="Igual"/>
    <m/>
  </r>
  <r>
    <m/>
    <m/>
    <s v="Ciencias Sociales"/>
    <d v="2020-05-19T12:49:00"/>
    <s v="Grado y doble grado"/>
    <x v="13"/>
    <s v="Muy frecuentemente (3 o más veces por semana)"/>
    <s v="Nunca"/>
    <s v="Tengo que ir necesariamente para consultar los documentos que están ubicados en la biblioteca"/>
    <x v="16"/>
    <m/>
    <m/>
    <m/>
    <m/>
    <m/>
    <m/>
    <m/>
    <m/>
    <s v="Sí"/>
    <s v="Sí"/>
    <n v="4"/>
    <n v="1"/>
    <n v="1"/>
    <n v="2"/>
    <n v="5"/>
    <n v="4"/>
    <n v="5"/>
    <n v="1"/>
    <n v="5"/>
    <n v="4"/>
    <m/>
    <n v="3"/>
    <n v="5"/>
    <n v="3"/>
    <n v="3"/>
    <n v="4"/>
    <s v="No"/>
    <n v="3"/>
    <n v="4"/>
    <s v="No uso ninguna red social"/>
    <m/>
    <m/>
    <m/>
    <m/>
    <m/>
    <m/>
    <m/>
    <s v="No"/>
    <s v="No"/>
    <m/>
    <n v="5"/>
    <n v="5"/>
    <s v="4, satisfecho"/>
    <s v="Igual"/>
    <m/>
  </r>
  <r>
    <m/>
    <m/>
    <s v="Humanidades"/>
    <d v="2020-05-19T12:49:00"/>
    <s v="Grado y doble grado"/>
    <x v="2"/>
    <s v="Frecuentemente (1 o 2 veces por semana)"/>
    <s v="Nunca"/>
    <s v="Solo haré uso de la biblioteca virtual y de sus recursos electrónicos"/>
    <x v="2"/>
    <m/>
    <m/>
    <m/>
    <m/>
    <m/>
    <m/>
    <m/>
    <m/>
    <s v="No"/>
    <s v="Sí"/>
    <n v="1"/>
    <n v="1"/>
    <n v="1"/>
    <n v="4"/>
    <n v="3"/>
    <n v="1"/>
    <n v="5"/>
    <n v="4"/>
    <n v="2"/>
    <n v="3"/>
    <m/>
    <n v="3"/>
    <n v="3"/>
    <n v="4"/>
    <n v="3"/>
    <n v="1"/>
    <s v="No"/>
    <n v="3"/>
    <n v="3"/>
    <s v="Youtube|Instagram"/>
    <m/>
    <m/>
    <m/>
    <m/>
    <m/>
    <m/>
    <m/>
    <s v="No"/>
    <s v="No"/>
    <m/>
    <n v="3"/>
    <n v="2"/>
    <s v="3, normal"/>
    <s v="Igual"/>
    <m/>
  </r>
  <r>
    <m/>
    <m/>
    <s v="Ciencias Sociales"/>
    <d v="2020-05-19T12:49:00"/>
    <s v="Grado y doble grado"/>
    <x v="1"/>
    <s v="De vez en cuando (1 o 2 veces al mes)"/>
    <s v="Solo en época de exámenes"/>
    <s v="Seguiré usando los servicios de la biblioteca con la misma frecuencia que expuse en la pregunta anterior"/>
    <x v="9"/>
    <s v="F. Trabajo Social"/>
    <s v="F. Psicología"/>
    <m/>
    <m/>
    <m/>
    <m/>
    <m/>
    <m/>
    <s v="No"/>
    <s v="Sí"/>
    <n v="5"/>
    <n v="4"/>
    <n v="3"/>
    <n v="4"/>
    <n v="5"/>
    <n v="4"/>
    <n v="5"/>
    <n v="3"/>
    <n v="5"/>
    <n v="4"/>
    <m/>
    <n v="4"/>
    <n v="4"/>
    <n v="4"/>
    <n v="4"/>
    <n v="4"/>
    <s v="Sí"/>
    <n v="4"/>
    <n v="2"/>
    <s v="Facebook|Youtube|Instagram"/>
    <m/>
    <m/>
    <m/>
    <m/>
    <m/>
    <m/>
    <m/>
    <s v="Sí"/>
    <s v="No"/>
    <m/>
    <n v="4"/>
    <n v="5"/>
    <s v="4, satisfecho"/>
    <s v="Mejorado"/>
    <m/>
  </r>
  <r>
    <m/>
    <m/>
    <s v="Ciencias de la Salud"/>
    <d v="2020-05-19T12:49:00"/>
    <s v="Grado y doble grado"/>
    <x v="15"/>
    <s v="Muy frecuentemente (3 o más veces por semana)"/>
    <s v="Nunca"/>
    <s v="Seguiré usando los servicios de la biblioteca con la misma frecuencia que expuse en la pregunta anterior"/>
    <x v="5"/>
    <s v="F. Medicina"/>
    <s v="Biblioteca Maria Zambrano (Filología / Derecho)"/>
    <m/>
    <m/>
    <m/>
    <m/>
    <m/>
    <m/>
    <s v="No"/>
    <s v="No"/>
    <n v="2"/>
    <n v="1"/>
    <n v="2"/>
    <n v="1"/>
    <n v="5"/>
    <n v="4"/>
    <n v="5"/>
    <n v="1"/>
    <n v="5"/>
    <n v="4"/>
    <m/>
    <n v="4"/>
    <n v="5"/>
    <n v="4"/>
    <n v="3"/>
    <n v="4"/>
    <s v="No"/>
    <n v="4"/>
    <n v="3"/>
    <s v="Instagram"/>
    <m/>
    <m/>
    <m/>
    <m/>
    <m/>
    <m/>
    <m/>
    <s v="No"/>
    <s v="No"/>
    <m/>
    <n v="5"/>
    <n v="5"/>
    <s v="5, muy satisfecho"/>
    <s v="Igual"/>
    <m/>
  </r>
  <r>
    <m/>
    <m/>
    <s v="Ciencias de la Salud"/>
    <d v="2020-05-19T12:49:00"/>
    <s v="Grado y doble grado"/>
    <x v="9"/>
    <s v="Muy frecuentemente (3 o más veces por semana)"/>
    <s v="Muy frecuentemente (3 o más veces por semana)"/>
    <s v="Seguiré usando los servicios de la biblioteca con la misma frecuencia que expuse en la pregunta anterior"/>
    <x v="11"/>
    <s v="Biblioteca Maria Zambrano (Filología / Derecho)"/>
    <m/>
    <m/>
    <m/>
    <m/>
    <m/>
    <m/>
    <m/>
    <s v="No"/>
    <s v="No"/>
    <n v="1"/>
    <n v="1"/>
    <n v="5"/>
    <n v="1"/>
    <n v="5"/>
    <n v="5"/>
    <n v="5"/>
    <n v="5"/>
    <n v="3"/>
    <n v="4"/>
    <m/>
    <n v="5"/>
    <n v="5"/>
    <n v="4"/>
    <n v="4"/>
    <n v="4"/>
    <s v="No"/>
    <n v="5"/>
    <n v="1"/>
    <s v="Twitter|Instagram"/>
    <m/>
    <m/>
    <m/>
    <m/>
    <m/>
    <m/>
    <m/>
    <s v="No"/>
    <s v="Sí"/>
    <s v="Poco útil"/>
    <n v="5"/>
    <n v="5"/>
    <s v="4, satisfecho"/>
    <s v="Mejorado"/>
    <m/>
  </r>
  <r>
    <m/>
    <m/>
    <s v="Ciencias de la Salud"/>
    <d v="2020-05-19T12:49:00"/>
    <s v="Grado y doble grado"/>
    <x v="22"/>
    <s v="De vez en cuando (1 o 2 veces al mes)"/>
    <s v="Nunca"/>
    <s v="Seguiré usando los servicios de la biblioteca con la misma frecuencia que expuse en la pregunta anterior"/>
    <x v="22"/>
    <m/>
    <m/>
    <m/>
    <m/>
    <m/>
    <m/>
    <m/>
    <m/>
    <s v="No"/>
    <s v="Sí"/>
    <n v="2"/>
    <n v="1"/>
    <n v="1"/>
    <n v="2"/>
    <n v="5"/>
    <n v="5"/>
    <n v="5"/>
    <n v="1"/>
    <n v="3"/>
    <n v="5"/>
    <m/>
    <n v="4"/>
    <n v="5"/>
    <n v="5"/>
    <n v="5"/>
    <n v="5"/>
    <s v="Sí"/>
    <n v="5"/>
    <n v="1"/>
    <s v="Facebook|Youtube|Instagram"/>
    <m/>
    <m/>
    <m/>
    <m/>
    <m/>
    <m/>
    <m/>
    <s v="Sí"/>
    <s v="No"/>
    <m/>
    <n v="5"/>
    <n v="5"/>
    <s v="5, muy satisfecho"/>
    <s v="Mejorado"/>
    <m/>
  </r>
  <r>
    <m/>
    <m/>
    <s v="Ciencias de la Salud"/>
    <d v="2020-05-19T12:49:00"/>
    <s v="Grado y doble grado"/>
    <x v="9"/>
    <s v="De vez en cuando (1 o 2 veces al mes)"/>
    <s v="Frecuentemente (1 o 2 veces por semana)"/>
    <s v="Creo que voy a acudir con menos frecuencia a la biblioteca y usaré más la biblioteca virtual"/>
    <x v="11"/>
    <s v="F. Odontología"/>
    <s v="F. Medicina"/>
    <m/>
    <m/>
    <m/>
    <m/>
    <m/>
    <m/>
    <s v="No"/>
    <s v="No"/>
    <n v="3"/>
    <n v="1"/>
    <n v="4"/>
    <n v="1"/>
    <n v="4"/>
    <n v="2"/>
    <n v="4"/>
    <n v="1"/>
    <n v="4"/>
    <n v="4"/>
    <m/>
    <n v="4"/>
    <n v="4"/>
    <n v="5"/>
    <n v="2"/>
    <n v="4"/>
    <s v="No"/>
    <n v="3"/>
    <n v="3"/>
    <s v="Instagram"/>
    <m/>
    <m/>
    <m/>
    <m/>
    <m/>
    <m/>
    <m/>
    <s v="No"/>
    <s v="No"/>
    <m/>
    <n v="4"/>
    <n v="4"/>
    <s v="4, satisfecho"/>
    <s v="Igual"/>
    <m/>
  </r>
  <r>
    <m/>
    <m/>
    <s v="Ciencias Sociales"/>
    <d v="2020-05-19T12:49:00"/>
    <s v="Grado y doble grado"/>
    <x v="10"/>
    <s v="De vez en cuando (1 o 2 veces al mes)"/>
    <s v="De vez en cuando (1 o 2 veces al mes)"/>
    <s v="Creo que voy a acudir con menos frecuencia a la biblioteca y usaré más la biblioteca virtual"/>
    <x v="8"/>
    <s v="F. Ciencias de la Información"/>
    <s v="F. Derecho (Departamentos,Criminología)"/>
    <m/>
    <m/>
    <m/>
    <m/>
    <m/>
    <m/>
    <s v="No"/>
    <s v="Sí"/>
    <n v="4"/>
    <n v="2"/>
    <n v="3"/>
    <n v="4"/>
    <n v="2"/>
    <n v="1"/>
    <n v="1"/>
    <n v="1"/>
    <n v="4"/>
    <n v="3"/>
    <m/>
    <n v="3"/>
    <n v="3"/>
    <n v="3"/>
    <n v="3"/>
    <n v="3"/>
    <s v="No"/>
    <n v="3"/>
    <n v="1"/>
    <m/>
    <m/>
    <m/>
    <m/>
    <m/>
    <m/>
    <m/>
    <m/>
    <s v="Sí"/>
    <s v="Sí"/>
    <s v="Normal"/>
    <n v="3"/>
    <n v="2"/>
    <s v="4, satisfecho"/>
    <s v="Igual"/>
    <m/>
  </r>
  <r>
    <m/>
    <m/>
    <s v="Ciencias Experimentales"/>
    <d v="2020-05-19T12:49:00"/>
    <s v="Grado y doble grado"/>
    <x v="20"/>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x v="20"/>
    <m/>
    <m/>
    <s v="Biblioteca pública Miguel Hernández (Vallecas)"/>
    <m/>
    <m/>
    <m/>
    <m/>
    <m/>
    <s v="Sí"/>
    <s v="Sí"/>
    <n v="3"/>
    <n v="3"/>
    <n v="3"/>
    <n v="1"/>
    <n v="5"/>
    <n v="3"/>
    <n v="5"/>
    <n v="2"/>
    <n v="1"/>
    <n v="4"/>
    <m/>
    <n v="2"/>
    <n v="3"/>
    <n v="3"/>
    <n v="2"/>
    <n v="4"/>
    <s v="No"/>
    <n v="4"/>
    <n v="3"/>
    <s v="Twitter|Youtube|Instagram"/>
    <m/>
    <m/>
    <m/>
    <m/>
    <m/>
    <m/>
    <m/>
    <s v="No"/>
    <s v="No"/>
    <m/>
    <n v="4"/>
    <n v="3"/>
    <s v="4, satisfecho"/>
    <s v="Igual"/>
    <s v="Digitalizar libros que solo podemos encontrar físicos en la Biblioteca (ahora en tiempos de confinamiento habrían venido bien).  Poder sacar más de 4 libros a la vez a los estudiantes de grado (sacar guías de campo a veces es complicado si tenemos libros de texto prestados)"/>
  </r>
  <r>
    <m/>
    <m/>
    <s v="Humanidades"/>
    <d v="2020-05-19T12:49:00"/>
    <s v="Máster"/>
    <x v="7"/>
    <s v="Muy frecuentemente (3 o más veces por semana)"/>
    <s v="Muy frecuentemente (3 o más veces por semana)"/>
    <s v="Tengo que ir necesariamente para consultar los documentos que están ubicados en la biblioteca"/>
    <x v="14"/>
    <s v="Biblioteca Maria Zambrano (Filología / Derecho)"/>
    <m/>
    <m/>
    <m/>
    <m/>
    <m/>
    <m/>
    <m/>
    <s v="No"/>
    <s v="Sí"/>
    <n v="5"/>
    <n v="2"/>
    <n v="2"/>
    <n v="4"/>
    <n v="1"/>
    <n v="5"/>
    <n v="1"/>
    <n v="3"/>
    <n v="3"/>
    <n v="2"/>
    <m/>
    <n v="4"/>
    <n v="4"/>
    <n v="4"/>
    <n v="1"/>
    <n v="4"/>
    <s v="No"/>
    <n v="5"/>
    <n v="1"/>
    <s v="Twitter|Facebook|Instagram"/>
    <m/>
    <m/>
    <m/>
    <m/>
    <m/>
    <m/>
    <m/>
    <s v="No"/>
    <s v="No"/>
    <m/>
    <n v="5"/>
    <n v="5"/>
    <s v="5, muy satisfecho"/>
    <s v="Mejorado"/>
    <m/>
  </r>
  <r>
    <m/>
    <m/>
    <s v="Ciencias Sociales"/>
    <d v="2020-05-19T12:49: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x v="8"/>
    <s v="F. Ciencias Políticas y Sociología"/>
    <m/>
    <m/>
    <m/>
    <m/>
    <m/>
    <m/>
    <m/>
    <s v="Sí"/>
    <s v="Sí"/>
    <n v="4"/>
    <n v="1"/>
    <n v="1"/>
    <m/>
    <n v="5"/>
    <n v="5"/>
    <n v="2"/>
    <n v="1"/>
    <n v="4"/>
    <n v="4"/>
    <m/>
    <n v="5"/>
    <n v="5"/>
    <n v="5"/>
    <n v="2"/>
    <n v="4"/>
    <s v="Sí"/>
    <n v="4"/>
    <n v="4"/>
    <s v="Twitter|Youtube|Instagram"/>
    <m/>
    <m/>
    <m/>
    <m/>
    <m/>
    <m/>
    <m/>
    <s v="Sí"/>
    <s v="No"/>
    <m/>
    <n v="5"/>
    <n v="5"/>
    <s v="4, satisfecho"/>
    <s v="Igual"/>
    <m/>
  </r>
  <r>
    <m/>
    <m/>
    <s v="Ciencias Sociales"/>
    <d v="2020-05-19T12:49:00"/>
    <s v="Grado y doble grado"/>
    <x v="10"/>
    <s v="De vez en cuando (1 o 2 veces al mes)"/>
    <s v="Nunca"/>
    <s v="Tengo que ir necesariamente para consultar los documentos que están ubicados en la biblioteca"/>
    <x v="8"/>
    <s v="F. Ciencias de la Información"/>
    <s v="F. Geografía e Historia"/>
    <s v="Biblioteca de la Carlos III"/>
    <m/>
    <m/>
    <m/>
    <m/>
    <m/>
    <s v="Sí"/>
    <s v="Sí"/>
    <n v="4"/>
    <n v="1"/>
    <n v="1"/>
    <n v="5"/>
    <n v="2"/>
    <n v="1"/>
    <n v="3"/>
    <n v="2"/>
    <n v="4"/>
    <n v="4"/>
    <m/>
    <n v="3"/>
    <n v="3"/>
    <n v="3"/>
    <n v="2"/>
    <n v="4"/>
    <s v="No"/>
    <n v="3"/>
    <n v="1"/>
    <s v="Twitter|Facebook|Youtube|Instagram"/>
    <m/>
    <m/>
    <m/>
    <m/>
    <m/>
    <m/>
    <m/>
    <s v="No"/>
    <s v="No"/>
    <m/>
    <n v="3"/>
    <n v="2"/>
    <s v="3, normal"/>
    <s v="Igual"/>
    <m/>
  </r>
  <r>
    <m/>
    <m/>
    <s v="Ciencias Experimentales"/>
    <d v="2020-05-19T12:49:00"/>
    <s v="Grado y doble grado"/>
    <x v="26"/>
    <s v="Muy frecuentemente (3 o más veces por semana)"/>
    <s v="Nunca"/>
    <s v="Procuraré buscar la información que necesito fuera de la biblioteca"/>
    <x v="26"/>
    <m/>
    <m/>
    <m/>
    <m/>
    <m/>
    <m/>
    <m/>
    <m/>
    <s v="No"/>
    <s v="No"/>
    <n v="1"/>
    <n v="1"/>
    <n v="1"/>
    <n v="2"/>
    <n v="4"/>
    <n v="5"/>
    <n v="2"/>
    <m/>
    <n v="3"/>
    <n v="3"/>
    <m/>
    <n v="3"/>
    <n v="3"/>
    <n v="2"/>
    <n v="3"/>
    <n v="3"/>
    <s v="No"/>
    <n v="3"/>
    <n v="3"/>
    <s v="Twitter|Youtube|Instagram"/>
    <m/>
    <m/>
    <m/>
    <m/>
    <m/>
    <m/>
    <m/>
    <s v="No"/>
    <s v="No"/>
    <m/>
    <n v="4"/>
    <n v="5"/>
    <s v="4, satisfecho"/>
    <s v="Igual"/>
    <m/>
  </r>
  <r>
    <m/>
    <m/>
    <s v="Ciencias Experimentales"/>
    <d v="2020-05-19T12:49:00"/>
    <s v="Grado y doble grado"/>
    <x v="16"/>
    <s v="Frecuentemente (1 o 2 veces por semana)"/>
    <s v="De vez en cuando (1 o 2 veces al mes)"/>
    <s v="Seguiré usando los servicios de la biblioteca con la misma frecuencia que expuse en la pregunta anterior"/>
    <x v="17"/>
    <s v="Biblioteca Maria Zambrano (Filología / Derecho)"/>
    <m/>
    <m/>
    <m/>
    <m/>
    <m/>
    <m/>
    <m/>
    <s v="No"/>
    <s v="No"/>
    <n v="1"/>
    <n v="1"/>
    <n v="2"/>
    <n v="1"/>
    <n v="5"/>
    <n v="3"/>
    <n v="4"/>
    <n v="1"/>
    <n v="2"/>
    <n v="3"/>
    <m/>
    <n v="5"/>
    <n v="4"/>
    <n v="5"/>
    <n v="3"/>
    <n v="3"/>
    <s v="Sí"/>
    <n v="3"/>
    <n v="5"/>
    <s v="Twitter|Youtube|Instagram"/>
    <m/>
    <m/>
    <m/>
    <m/>
    <m/>
    <m/>
    <m/>
    <s v="No"/>
    <s v="No"/>
    <m/>
    <n v="5"/>
    <n v="5"/>
    <s v="3, normal"/>
    <s v="Mejorado"/>
    <m/>
  </r>
  <r>
    <m/>
    <m/>
    <s v="Humanidades"/>
    <d v="2020-05-19T12:49:00"/>
    <s v="Grado y doble grado"/>
    <x v="5"/>
    <s v="Frecuentemente (1 o 2 veces por semana)"/>
    <s v="De vez en cuando (1 o 2 veces al mes)"/>
    <s v="Seguiré usando los servicios de la biblioteca con la misma frecuencia que expuse en la pregunta anterior"/>
    <x v="6"/>
    <s v="F. Geografía e Historia"/>
    <s v="Biblioteca Maria Zambrano (Filología / Derecho)"/>
    <m/>
    <m/>
    <m/>
    <m/>
    <m/>
    <m/>
    <s v="Sí"/>
    <s v="Sí"/>
    <n v="3"/>
    <n v="1"/>
    <n v="2"/>
    <n v="4"/>
    <n v="5"/>
    <n v="4"/>
    <n v="5"/>
    <n v="1"/>
    <n v="3"/>
    <n v="4"/>
    <m/>
    <n v="3"/>
    <n v="3"/>
    <n v="3"/>
    <n v="3"/>
    <n v="4"/>
    <s v="No"/>
    <n v="3"/>
    <n v="4"/>
    <s v="Twitter|Youtube|Instagram"/>
    <m/>
    <m/>
    <m/>
    <m/>
    <m/>
    <m/>
    <m/>
    <s v="No"/>
    <s v="No"/>
    <m/>
    <n v="5"/>
    <n v="4"/>
    <s v="4, satisfecho"/>
    <s v="Igual"/>
    <s v="Sería muy útil que hubiera más libros digitalizados que pudiéramos consultar a través de Internet en cualquier momento."/>
  </r>
  <r>
    <m/>
    <m/>
    <s v="Ciencias Experimentales"/>
    <d v="2020-05-19T12:49:00"/>
    <s v="Grado y doble grado"/>
    <x v="16"/>
    <s v="Frecuentemente (1 o 2 veces por semana)"/>
    <s v="Frecuentemente (1 o 2 veces por semana)"/>
    <s v="Creo que voy a acudir con menos frecuencia a la biblioteca y usaré más la biblioteca virtual"/>
    <x v="17"/>
    <m/>
    <m/>
    <m/>
    <m/>
    <m/>
    <m/>
    <m/>
    <m/>
    <s v="Sí"/>
    <s v="Sí"/>
    <n v="2"/>
    <n v="1"/>
    <n v="1"/>
    <n v="3"/>
    <n v="5"/>
    <n v="3"/>
    <n v="4"/>
    <n v="3"/>
    <n v="3"/>
    <n v="3"/>
    <m/>
    <n v="3"/>
    <n v="5"/>
    <n v="3"/>
    <n v="3"/>
    <n v="3"/>
    <s v="No"/>
    <n v="3"/>
    <n v="3"/>
    <s v="Twitter|Instagram"/>
    <m/>
    <m/>
    <m/>
    <m/>
    <m/>
    <m/>
    <m/>
    <s v="No"/>
    <s v="No"/>
    <m/>
    <n v="5"/>
    <n v="5"/>
    <s v="4, satisfecho"/>
    <s v="Mejorado"/>
    <m/>
  </r>
  <r>
    <m/>
    <m/>
    <s v="Ciencias Sociales"/>
    <d v="2020-05-19T12:49:00"/>
    <s v="Grado y doble grado"/>
    <x v="10"/>
    <s v="Frecuentemente (1 o 2 veces por semana)"/>
    <s v="Frecuentemente (1 o 2 veces por semana)"/>
    <s v="Creo que voy a acudir con menos frecuencia a la biblioteca y usaré más la biblioteca virtual"/>
    <x v="8"/>
    <s v="F. Geografía e Historia"/>
    <m/>
    <m/>
    <m/>
    <m/>
    <m/>
    <m/>
    <m/>
    <s v="Sí"/>
    <s v="Sí"/>
    <n v="3"/>
    <n v="1"/>
    <n v="2"/>
    <n v="4"/>
    <n v="4"/>
    <n v="3"/>
    <n v="4"/>
    <n v="1"/>
    <n v="4"/>
    <n v="4"/>
    <m/>
    <n v="2"/>
    <n v="3"/>
    <n v="4"/>
    <n v="3"/>
    <n v="4"/>
    <s v="No"/>
    <n v="4"/>
    <n v="2"/>
    <s v="Youtube|Instagram"/>
    <m/>
    <m/>
    <m/>
    <m/>
    <m/>
    <m/>
    <m/>
    <s v="Sí"/>
    <s v="No"/>
    <m/>
    <n v="4"/>
    <n v="2"/>
    <s v="4, satisfecho"/>
    <s v="Igual"/>
    <m/>
  </r>
  <r>
    <m/>
    <m/>
    <s v="Ciencias de la Salud"/>
    <d v="2020-05-19T12:49:00"/>
    <s v="Grado y doble grado"/>
    <x v="22"/>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x v="22"/>
    <s v="F. Medicina"/>
    <m/>
    <m/>
    <m/>
    <m/>
    <m/>
    <m/>
    <m/>
    <s v="Sí"/>
    <s v="Sí"/>
    <n v="5"/>
    <n v="1"/>
    <n v="2"/>
    <n v="2"/>
    <n v="1"/>
    <n v="2"/>
    <n v="5"/>
    <n v="3"/>
    <n v="5"/>
    <n v="4"/>
    <m/>
    <n v="1"/>
    <n v="4"/>
    <n v="2"/>
    <n v="3"/>
    <n v="5"/>
    <s v="No"/>
    <n v="2"/>
    <n v="1"/>
    <s v="Twitter|Youtube|Instagram"/>
    <m/>
    <m/>
    <m/>
    <m/>
    <m/>
    <m/>
    <m/>
    <s v="Sí"/>
    <s v="No"/>
    <m/>
    <n v="5"/>
    <n v="5"/>
    <s v="4, satisfecho"/>
    <s v="Mejorado"/>
    <m/>
  </r>
  <r>
    <m/>
    <m/>
    <s v="Humanidades"/>
    <d v="2020-05-19T12:49:00"/>
    <s v="Grado y doble grado"/>
    <x v="2"/>
    <s v="De vez en cuando (1 o 2 veces al mes)"/>
    <s v="Frecuentemente (1 o 2 veces por semana)"/>
    <s v="Tengo que ir necesariamente para consultar los documentos que están ubicados en la biblioteca"/>
    <x v="2"/>
    <m/>
    <m/>
    <m/>
    <m/>
    <m/>
    <m/>
    <m/>
    <m/>
    <s v="Sí"/>
    <s v="Sí"/>
    <n v="3"/>
    <n v="4"/>
    <n v="4"/>
    <n v="2"/>
    <n v="4"/>
    <n v="4"/>
    <n v="4"/>
    <n v="4"/>
    <n v="4"/>
    <n v="5"/>
    <m/>
    <n v="5"/>
    <n v="4"/>
    <n v="5"/>
    <n v="3"/>
    <n v="4"/>
    <s v="Sí"/>
    <n v="5"/>
    <n v="4"/>
    <s v="Instagram"/>
    <m/>
    <m/>
    <m/>
    <m/>
    <m/>
    <m/>
    <m/>
    <s v="Sí"/>
    <s v="No"/>
    <m/>
    <n v="3"/>
    <n v="3"/>
    <s v="4, satisfecho"/>
    <s v="Mejorado"/>
    <m/>
  </r>
  <r>
    <m/>
    <m/>
    <s v="Ciencias Sociales"/>
    <d v="2020-05-19T12:49:00"/>
    <s v="Grado y doble grado"/>
    <x v="24"/>
    <s v="Muy frecuentemente (3 o más veces por semana)"/>
    <s v="Muy frecuentemente (3 o más veces por semana)"/>
    <s v="Creo que voy a acudir con menos frecuencia a la biblioteca y usaré más la biblioteca virtual|Solo haré uso de la biblioteca virtual y de sus recursos electrónicos|Procuraré buscar la información que necesito fuera de la biblioteca"/>
    <x v="9"/>
    <s v="F. Trabajo Social"/>
    <s v="F. Filosofía"/>
    <m/>
    <m/>
    <m/>
    <m/>
    <m/>
    <m/>
    <s v="Sí"/>
    <s v="Sí"/>
    <n v="4"/>
    <n v="4"/>
    <n v="4"/>
    <n v="3"/>
    <n v="2"/>
    <n v="5"/>
    <n v="2"/>
    <n v="4"/>
    <n v="1"/>
    <n v="4"/>
    <m/>
    <n v="2"/>
    <n v="2"/>
    <n v="4"/>
    <n v="3"/>
    <n v="4"/>
    <s v="No"/>
    <n v="4"/>
    <n v="2"/>
    <s v="Twitter|Youtube|Instagram"/>
    <m/>
    <m/>
    <m/>
    <m/>
    <m/>
    <m/>
    <m/>
    <s v="No"/>
    <s v="No"/>
    <m/>
    <n v="5"/>
    <n v="5"/>
    <s v="4, satisfecho"/>
    <s v="Mejorado"/>
    <m/>
  </r>
  <r>
    <m/>
    <m/>
    <s v="Ciencias de la Salud"/>
    <d v="2020-05-19T12:49:00"/>
    <s v="Grado y doble grado"/>
    <x v="9"/>
    <s v="De vez en cuando (1 o 2 veces al mes)"/>
    <s v="De vez en cuando (1 o 2 veces al mes)"/>
    <s v="Seguiré usando los servicios de la biblioteca con la misma frecuencia que expuse en la pregunta anterior"/>
    <x v="16"/>
    <s v="F. Odontología"/>
    <s v="F. Medicina"/>
    <m/>
    <m/>
    <m/>
    <m/>
    <m/>
    <m/>
    <s v="No"/>
    <s v="No"/>
    <n v="2"/>
    <n v="1"/>
    <n v="3"/>
    <n v="1"/>
    <n v="5"/>
    <n v="2"/>
    <n v="5"/>
    <n v="1"/>
    <n v="3"/>
    <n v="1"/>
    <m/>
    <n v="3"/>
    <n v="2"/>
    <n v="4"/>
    <n v="2"/>
    <n v="3"/>
    <s v="No"/>
    <n v="3"/>
    <n v="1"/>
    <s v="Twitter|Youtube|Instagram"/>
    <m/>
    <m/>
    <m/>
    <m/>
    <m/>
    <m/>
    <m/>
    <s v="No"/>
    <s v="No"/>
    <m/>
    <n v="4"/>
    <n v="4"/>
    <s v="3, normal"/>
    <s v="Mejorado"/>
    <m/>
  </r>
  <r>
    <m/>
    <m/>
    <s v="Ciencias Experimentales"/>
    <d v="2020-05-19T12:49:00"/>
    <s v="Máster"/>
    <x v="20"/>
    <s v="Frecuentemente (1 o 2 veces por semana)"/>
    <s v="Frecuentemente (1 o 2 veces por semana)"/>
    <s v="Creo que voy a acudir con menos frecuencia a la biblioteca y usaré más la biblioteca virtual"/>
    <x v="20"/>
    <m/>
    <m/>
    <s v="María zambrano"/>
    <m/>
    <m/>
    <m/>
    <m/>
    <m/>
    <s v="No"/>
    <s v="No"/>
    <n v="2"/>
    <n v="5"/>
    <n v="5"/>
    <n v="3"/>
    <n v="5"/>
    <n v="5"/>
    <n v="5"/>
    <n v="3"/>
    <n v="3"/>
    <n v="5"/>
    <m/>
    <n v="5"/>
    <n v="5"/>
    <n v="5"/>
    <n v="5"/>
    <n v="5"/>
    <s v="No"/>
    <n v="5"/>
    <n v="5"/>
    <s v="Twitter|Instagram"/>
    <m/>
    <m/>
    <m/>
    <m/>
    <m/>
    <m/>
    <m/>
    <s v="Sí"/>
    <s v="No"/>
    <m/>
    <n v="5"/>
    <n v="5"/>
    <s v="4, satisfecho"/>
    <s v="Mejorado"/>
    <m/>
  </r>
  <r>
    <m/>
    <m/>
    <s v="Ciencias Sociales"/>
    <d v="2020-05-19T12:49:00"/>
    <s v="Máster"/>
    <x v="10"/>
    <s v="De vez en cuando (1 o 2 veces al mes)"/>
    <s v="Muy frecuentemente (3 o más veces por semana)"/>
    <s v="Seguiré usando los servicios de la biblioteca con la misma frecuencia que expuse en la pregunta anterior"/>
    <x v="8"/>
    <m/>
    <m/>
    <m/>
    <m/>
    <m/>
    <m/>
    <m/>
    <m/>
    <m/>
    <m/>
    <n v="3"/>
    <n v="4"/>
    <n v="5"/>
    <n v="1"/>
    <n v="5"/>
    <n v="4"/>
    <n v="5"/>
    <n v="2"/>
    <n v="4"/>
    <n v="4"/>
    <m/>
    <n v="5"/>
    <n v="5"/>
    <n v="3"/>
    <n v="3"/>
    <n v="3"/>
    <s v="Sí"/>
    <n v="5"/>
    <n v="4"/>
    <s v="No uso ninguna red social"/>
    <m/>
    <m/>
    <m/>
    <m/>
    <m/>
    <m/>
    <m/>
    <s v="Sí"/>
    <s v="No"/>
    <m/>
    <n v="5"/>
    <n v="4"/>
    <s v="4, satisfecho"/>
    <s v="Igual"/>
    <m/>
  </r>
  <r>
    <m/>
    <m/>
    <s v="Ciencias Sociales"/>
    <d v="2020-05-19T12:49:00"/>
    <s v="Grado y doble grado"/>
    <x v="10"/>
    <s v="Frecuentemente (1 o 2 veces por semana)"/>
    <s v="Nunca"/>
    <s v="Creo que voy a acudir con menos frecuencia a la biblioteca y usaré más la biblioteca virtual|Tengo que ir necesariamente para consultar los documentos que están ubicados en la biblioteca"/>
    <x v="8"/>
    <m/>
    <m/>
    <m/>
    <m/>
    <m/>
    <m/>
    <m/>
    <m/>
    <s v="Sí"/>
    <s v="Sí"/>
    <n v="5"/>
    <n v="3"/>
    <n v="5"/>
    <n v="1"/>
    <n v="3"/>
    <n v="3"/>
    <n v="2"/>
    <n v="1"/>
    <n v="3"/>
    <n v="3"/>
    <m/>
    <n v="4"/>
    <n v="5"/>
    <n v="5"/>
    <n v="3"/>
    <n v="5"/>
    <s v="Sí"/>
    <n v="5"/>
    <n v="1"/>
    <s v="No uso ninguna red social"/>
    <m/>
    <m/>
    <m/>
    <m/>
    <m/>
    <m/>
    <m/>
    <s v="Sí"/>
    <s v="Sí"/>
    <s v="Muy útil"/>
    <n v="5"/>
    <n v="5"/>
    <s v="4, satisfecho"/>
    <s v="Mejorado mucho"/>
    <m/>
  </r>
  <r>
    <m/>
    <m/>
    <s v="Ciencias Experimentales"/>
    <d v="2020-05-19T12:49:00"/>
    <s v="Grado y doble grado"/>
    <x v="19"/>
    <s v="Frecuentemente (1 o 2 veces por semana)"/>
    <s v="Solo en época de exámenes"/>
    <s v="Seguiré usando los servicios de la biblioteca con la misma frecuencia que expuse en la pregunta anterior"/>
    <x v="19"/>
    <m/>
    <m/>
    <m/>
    <m/>
    <m/>
    <m/>
    <m/>
    <m/>
    <s v="Sí"/>
    <s v="Sí"/>
    <n v="4"/>
    <n v="1"/>
    <n v="1"/>
    <n v="1"/>
    <n v="5"/>
    <n v="5"/>
    <n v="4"/>
    <n v="1"/>
    <n v="4"/>
    <n v="4"/>
    <m/>
    <n v="4"/>
    <n v="5"/>
    <n v="3"/>
    <n v="3"/>
    <n v="4"/>
    <s v="No"/>
    <n v="3"/>
    <n v="3"/>
    <s v="Youtube|Instagram"/>
    <m/>
    <m/>
    <m/>
    <m/>
    <m/>
    <m/>
    <m/>
    <s v="No"/>
    <s v="No"/>
    <m/>
    <n v="4"/>
    <n v="5"/>
    <s v="5, muy satisfecho"/>
    <s v="Igual"/>
    <m/>
  </r>
  <r>
    <m/>
    <m/>
    <s v="Ciencias Experimentales"/>
    <d v="2020-05-19T12:49:00"/>
    <s v="Grado y doble grado"/>
    <x v="19"/>
    <s v="Frecuentemente (1 o 2 veces por semana)"/>
    <s v="De vez en cuando (1 o 2 veces al mes)"/>
    <s v="Tengo que ir necesariamente para consultar los documentos que están ubicados en la biblioteca"/>
    <x v="19"/>
    <s v="F. Ciencias Químicas"/>
    <s v="F. Ciencias Matemáticas"/>
    <m/>
    <m/>
    <m/>
    <m/>
    <m/>
    <m/>
    <s v="Sí"/>
    <s v="Sí"/>
    <n v="4"/>
    <n v="1"/>
    <n v="2"/>
    <n v="3"/>
    <n v="5"/>
    <n v="5"/>
    <n v="5"/>
    <n v="5"/>
    <n v="4"/>
    <n v="5"/>
    <m/>
    <n v="5"/>
    <n v="4"/>
    <n v="5"/>
    <n v="4"/>
    <n v="5"/>
    <s v="Sí"/>
    <m/>
    <n v="5"/>
    <s v="Twitter|Youtube|Instagram"/>
    <m/>
    <m/>
    <m/>
    <m/>
    <m/>
    <m/>
    <m/>
    <s v="Sí"/>
    <s v="No"/>
    <m/>
    <n v="5"/>
    <n v="5"/>
    <s v="5, muy satisfecho"/>
    <s v="Mejorado"/>
    <m/>
  </r>
  <r>
    <m/>
    <m/>
    <s v="Ciencias de la Salud"/>
    <d v="2020-05-19T12:49:00"/>
    <s v="Máster"/>
    <x v="22"/>
    <s v="Muy frecuentemente (3 o más veces por semana)"/>
    <s v="Frecuentemente (1 o 2 veces por semana)"/>
    <s v="Tengo que ir necesariamente para consultar los documentos que están ubicados en la biblioteca"/>
    <x v="22"/>
    <s v="Biblioteca Maria Zambrano (Filología / Derecho)"/>
    <m/>
    <s v="Biblioteca Gerardo Diego (vallecas) y el centro cultural el sitio de mi recreo"/>
    <m/>
    <m/>
    <m/>
    <m/>
    <m/>
    <s v="Sí"/>
    <s v="No"/>
    <n v="2"/>
    <n v="5"/>
    <n v="5"/>
    <n v="1"/>
    <n v="5"/>
    <n v="5"/>
    <n v="5"/>
    <n v="5"/>
    <n v="5"/>
    <n v="3"/>
    <m/>
    <n v="2"/>
    <n v="5"/>
    <n v="3"/>
    <n v="4"/>
    <n v="3"/>
    <s v="Sí"/>
    <n v="4"/>
    <n v="3"/>
    <s v="Facebook|Youtube|Instagram"/>
    <m/>
    <m/>
    <m/>
    <m/>
    <m/>
    <m/>
    <m/>
    <s v="No"/>
    <s v="Sí"/>
    <s v="Muy útil"/>
    <n v="5"/>
    <n v="5"/>
    <s v="5, muy satisfecho"/>
    <s v="Mejorado"/>
    <s v="Me gustaría que la biblioteca se reduzca a estudiantes de la UCM o ex estudiantes, pero la posibilidad de que entren personas que no pertenecen a la Ucm crea inseguridad , y no permiten el silencio que necesitamos. Dar mención especial a mi facultad de óptica y optometria por la gran labor que realizan con nosotros."/>
  </r>
  <r>
    <m/>
    <m/>
    <s v="Ciencias de la Salud"/>
    <d v="2020-05-19T12:49:00"/>
    <s v="Grado y doble grado"/>
    <x v="12"/>
    <s v="Frecuentemente (1 o 2 veces por semana)"/>
    <s v="Frecuentemente (1 o 2 veces por semana)"/>
    <s v="Seguiré usando los servicios de la biblioteca con la misma frecuencia que expuse en la pregunta anterior"/>
    <x v="15"/>
    <s v="F. Medicina"/>
    <s v="F. Educación - Centro de Formación del Profesorado"/>
    <m/>
    <m/>
    <m/>
    <m/>
    <m/>
    <m/>
    <s v="No"/>
    <s v="No"/>
    <n v="4"/>
    <n v="3"/>
    <n v="5"/>
    <n v="2"/>
    <n v="4"/>
    <n v="2"/>
    <n v="5"/>
    <n v="1"/>
    <n v="4"/>
    <n v="3"/>
    <m/>
    <n v="4"/>
    <n v="4"/>
    <n v="4"/>
    <n v="3"/>
    <n v="4"/>
    <s v="No"/>
    <n v="5"/>
    <n v="3"/>
    <s v="Youtube|Instagram"/>
    <m/>
    <m/>
    <m/>
    <m/>
    <m/>
    <m/>
    <m/>
    <s v="Sí"/>
    <s v="Sí"/>
    <s v="Muy útil"/>
    <n v="5"/>
    <n v="5"/>
    <s v="5, muy satisfecho"/>
    <s v="Igual"/>
    <m/>
  </r>
  <r>
    <m/>
    <m/>
    <s v="Humanidades"/>
    <d v="2020-05-19T12:49:00"/>
    <s v="Doctorado"/>
    <x v="3"/>
    <s v="Frecuentemente (1 o 2 veces por semana)"/>
    <s v="De vez en cuando (1 o 2 veces al mes)"/>
    <s v="Creo que voy a acudir con menos frecuencia a la biblioteca y usaré más la biblioteca virtual"/>
    <x v="3"/>
    <s v="F. Educación - Centro de Formación del Profesorado"/>
    <s v="F. Psicología"/>
    <s v="Biblioteca del Museo Reina Sofía"/>
    <m/>
    <m/>
    <m/>
    <m/>
    <m/>
    <s v="No"/>
    <s v="No"/>
    <n v="3"/>
    <n v="3"/>
    <n v="3"/>
    <n v="5"/>
    <n v="3"/>
    <n v="3"/>
    <n v="3"/>
    <n v="3"/>
    <n v="5"/>
    <n v="3"/>
    <m/>
    <n v="4"/>
    <n v="5"/>
    <n v="5"/>
    <n v="5"/>
    <n v="5"/>
    <s v="Sí"/>
    <n v="5"/>
    <n v="5"/>
    <s v="Facebook|Youtube|Instagram"/>
    <m/>
    <m/>
    <m/>
    <m/>
    <m/>
    <m/>
    <m/>
    <s v="Sí"/>
    <s v="Sí"/>
    <s v="Muy útil"/>
    <n v="5"/>
    <n v="5"/>
    <s v="5, muy satisfecho"/>
    <s v="Igual"/>
    <s v="Debería de haber más recursos actualizados de psicología del arte"/>
  </r>
  <r>
    <m/>
    <m/>
    <s v="Ciencias Sociales"/>
    <d v="2020-05-19T12:49:00"/>
    <s v="Grado y doble grado"/>
    <x v="10"/>
    <s v="Solo en época de exámenes"/>
    <s v="Solo en época de exámenes"/>
    <s v="Seguiré usando los servicios de la biblioteca con la misma frecuencia que expuse en la pregunta anterior|Tengo que ir necesariamente para consultar los documentos que están ubicados en la biblioteca"/>
    <x v="8"/>
    <s v="F. Ciencias Políticas y Sociología"/>
    <s v="F. Derecho (Departamentos,Criminología)"/>
    <m/>
    <m/>
    <m/>
    <m/>
    <m/>
    <m/>
    <s v="No"/>
    <s v="Sí"/>
    <n v="1"/>
    <n v="1"/>
    <n v="1"/>
    <n v="5"/>
    <n v="3"/>
    <n v="5"/>
    <n v="1"/>
    <n v="2"/>
    <n v="1"/>
    <n v="4"/>
    <m/>
    <n v="5"/>
    <n v="5"/>
    <n v="2"/>
    <n v="2"/>
    <n v="4"/>
    <s v="No"/>
    <n v="4"/>
    <n v="5"/>
    <s v="Twitter|Youtube|Instagram"/>
    <m/>
    <m/>
    <m/>
    <m/>
    <m/>
    <m/>
    <m/>
    <s v="Sí"/>
    <s v="No"/>
    <m/>
    <n v="5"/>
    <n v="5"/>
    <s v="4, satisfecho"/>
    <s v="Igual"/>
    <m/>
  </r>
  <r>
    <m/>
    <m/>
    <s v="Ciencias Experimentales"/>
    <d v="2020-05-19T12:49:00"/>
    <s v="Grado y doble grado"/>
    <x v="8"/>
    <s v="Muy frecuentemente (3 o más veces por semana)"/>
    <s v="De vez en cuando (1 o 2 veces al mes)"/>
    <s v="Tengo que ir necesariamente para consultar los documentos que están ubicados en la biblioteca"/>
    <x v="12"/>
    <s v="Biblioteca Maria Zambrano (Filología / Derecho)"/>
    <m/>
    <m/>
    <m/>
    <m/>
    <m/>
    <m/>
    <m/>
    <s v="Sí"/>
    <s v="Sí"/>
    <n v="5"/>
    <n v="1"/>
    <n v="4"/>
    <n v="4"/>
    <n v="5"/>
    <n v="4"/>
    <n v="4"/>
    <n v="1"/>
    <n v="5"/>
    <n v="4"/>
    <m/>
    <n v="4"/>
    <n v="5"/>
    <n v="3"/>
    <n v="4"/>
    <n v="4"/>
    <s v="Sí"/>
    <n v="4"/>
    <n v="3"/>
    <s v="Youtube|Instagram"/>
    <m/>
    <m/>
    <m/>
    <m/>
    <m/>
    <m/>
    <m/>
    <s v="Sí"/>
    <s v="No"/>
    <m/>
    <n v="3"/>
    <n v="5"/>
    <s v="5, muy satisfecho"/>
    <s v="Mejorado"/>
    <m/>
  </r>
  <r>
    <m/>
    <m/>
    <s v="Humanidades"/>
    <d v="2020-05-19T12:49:00"/>
    <s v="Doctorado"/>
    <x v="7"/>
    <s v="Frecuentemente (1 o 2 veces por semana)"/>
    <s v="Muy frecuentemente (3 o más veces por semana)"/>
    <s v="Tengo que ir necesariamente para consultar los documentos que están ubicados en la biblioteca"/>
    <x v="14"/>
    <s v="Biblioteca Maria Zambrano (Filología / Derecho)"/>
    <s v="F. Derecho (Departamentos,Criminología)"/>
    <s v="Bibilioteca Nacional"/>
    <m/>
    <m/>
    <m/>
    <m/>
    <m/>
    <s v="Sí"/>
    <s v="Sí"/>
    <n v="4"/>
    <n v="5"/>
    <n v="3"/>
    <n v="5"/>
    <n v="2"/>
    <n v="3"/>
    <n v="2"/>
    <n v="4"/>
    <n v="5"/>
    <n v="4"/>
    <m/>
    <n v="3"/>
    <n v="5"/>
    <n v="4"/>
    <n v="3"/>
    <n v="5"/>
    <s v="Sí"/>
    <n v="4"/>
    <n v="5"/>
    <s v="Twitter|Facebook|Instagram"/>
    <m/>
    <m/>
    <m/>
    <m/>
    <m/>
    <m/>
    <m/>
    <s v="Sí"/>
    <s v="Sí"/>
    <s v="Muy útil"/>
    <n v="5"/>
    <n v="4"/>
    <s v="4, satisfecho"/>
    <s v="Mejorado"/>
    <m/>
  </r>
  <r>
    <m/>
    <m/>
    <s v="Humanidades"/>
    <d v="2020-05-19T12:49:00"/>
    <s v="Grado y doble grado"/>
    <x v="7"/>
    <s v="Solo en época de exámenes"/>
    <s v="De vez en cuando (1 o 2 veces al mes)"/>
    <s v="Creo que voy a acudir con menos frecuencia a la biblioteca y usaré más la biblioteca virtual"/>
    <x v="8"/>
    <s v="F. Geografía e Historia"/>
    <s v="F. Filología (Clásicas o General)"/>
    <m/>
    <m/>
    <m/>
    <m/>
    <m/>
    <m/>
    <s v="No"/>
    <s v="Sí"/>
    <n v="3"/>
    <n v="5"/>
    <n v="4"/>
    <n v="5"/>
    <n v="4"/>
    <n v="5"/>
    <n v="5"/>
    <n v="3"/>
    <n v="3"/>
    <n v="4"/>
    <m/>
    <n v="4"/>
    <n v="3"/>
    <n v="1"/>
    <n v="2"/>
    <n v="4"/>
    <s v="No"/>
    <n v="4"/>
    <n v="3"/>
    <s v="No uso ninguna red social"/>
    <m/>
    <m/>
    <m/>
    <m/>
    <m/>
    <m/>
    <m/>
    <s v="No"/>
    <s v="No"/>
    <m/>
    <n v="5"/>
    <n v="5"/>
    <s v="3, normal"/>
    <s v="Empeorado"/>
    <m/>
  </r>
  <r>
    <m/>
    <m/>
    <s v="Humanidades"/>
    <d v="2020-05-19T12:49:00"/>
    <s v="Grado y doble grado"/>
    <x v="2"/>
    <s v="Muy frecuentemente (3 o más veces por semana)"/>
    <s v="Solo en época de exámenes"/>
    <s v="Seguiré usando los servicios de la biblioteca con la misma frecuencia que expuse en la pregunta anterior"/>
    <x v="2"/>
    <m/>
    <m/>
    <s v="Biblioteca Miguel Delibes, Biblioteca Moratalaz"/>
    <m/>
    <m/>
    <m/>
    <m/>
    <m/>
    <s v="No"/>
    <s v="Sí"/>
    <n v="4"/>
    <n v="4"/>
    <n v="4"/>
    <n v="2"/>
    <n v="3"/>
    <n v="4"/>
    <n v="4"/>
    <n v="3"/>
    <n v="4"/>
    <n v="4"/>
    <m/>
    <n v="4"/>
    <n v="4"/>
    <n v="4"/>
    <n v="5"/>
    <n v="5"/>
    <s v="No"/>
    <n v="5"/>
    <n v="5"/>
    <s v="Twitter|Youtube|Instagram"/>
    <m/>
    <m/>
    <m/>
    <m/>
    <m/>
    <m/>
    <m/>
    <s v="Sí"/>
    <s v="No"/>
    <m/>
    <n v="5"/>
    <n v="5"/>
    <s v="5, muy satisfecho"/>
    <s v="Mejorado mucho"/>
    <m/>
  </r>
  <r>
    <m/>
    <m/>
    <s v="Humanidades"/>
    <d v="2020-05-19T12:49:00"/>
    <s v="Máster"/>
    <x v="3"/>
    <s v="Frecuentemente (1 o 2 veces por semana)"/>
    <s v="Muy frecuentemente (3 o más veces por semana)"/>
    <s v="Creo que voy a acudir con menos frecuencia a la biblioteca y usaré más la biblioteca virtual|Tengo que ir necesariamente para consultar los documentos que están ubicados en la biblioteca"/>
    <x v="3"/>
    <s v="F. Educación - Centro de Formación del Profesorado"/>
    <s v="Biblioteca Maria Zambrano (Filología / Derecho)"/>
    <m/>
    <m/>
    <m/>
    <m/>
    <m/>
    <m/>
    <s v="No"/>
    <s v="Sí"/>
    <n v="2"/>
    <n v="5"/>
    <n v="5"/>
    <n v="5"/>
    <n v="4"/>
    <n v="5"/>
    <n v="1"/>
    <n v="5"/>
    <n v="1"/>
    <n v="1"/>
    <m/>
    <n v="4"/>
    <n v="2"/>
    <n v="3"/>
    <n v="1"/>
    <n v="1"/>
    <s v="Sí"/>
    <n v="3"/>
    <n v="3"/>
    <s v="Twitter|Youtube|Instagram"/>
    <m/>
    <m/>
    <m/>
    <m/>
    <m/>
    <m/>
    <m/>
    <s v="No"/>
    <s v="Sí"/>
    <s v="Poco útil"/>
    <n v="3"/>
    <n v="2"/>
    <s v="4, satisfecho"/>
    <s v="Igual"/>
    <m/>
  </r>
  <r>
    <m/>
    <m/>
    <s v="Humanidades"/>
    <d v="2020-05-19T12:49: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Filosofía"/>
    <s v="BNE, CSIC, Biblioteca Museo Reina Sofía, Biblioteca UC3M."/>
    <m/>
    <m/>
    <m/>
    <m/>
    <m/>
    <s v="Sí"/>
    <s v="Sí"/>
    <n v="5"/>
    <n v="1"/>
    <n v="1"/>
    <n v="4"/>
    <n v="5"/>
    <n v="4"/>
    <n v="1"/>
    <n v="3"/>
    <n v="1"/>
    <n v="4"/>
    <m/>
    <n v="2"/>
    <n v="3"/>
    <n v="3"/>
    <n v="1"/>
    <n v="5"/>
    <s v="Sí"/>
    <n v="2"/>
    <n v="1"/>
    <s v="Twitter"/>
    <m/>
    <m/>
    <m/>
    <m/>
    <m/>
    <m/>
    <m/>
    <s v="Sí"/>
    <s v="No"/>
    <m/>
    <n v="3"/>
    <n v="3"/>
    <s v="4, satisfecho"/>
    <s v="Empeorado"/>
    <s v="Ante la pandemia ha quedado de manifiesto que la biblioteca no está preparada para paliar digitalmente los problemas causados ante la imposibilidad de acudir. La gran mayoría de los fondos que como estudiante de historia tengo que consultar están impresos sin versión online y personalmente me preocupan y muchos las perspectivas para el próximo año, más aún teniendo en cuenta que iniciaré un máster. Si se repite la situación actual sin novedades o mejoras me sería muy difícil, casi imposible conseguir los recursos que necesitaría para hacer el trabajo de calidad que se me exigirá y que deseo hacer."/>
  </r>
  <r>
    <m/>
    <m/>
    <s v="Humanidades"/>
    <d v="2020-05-19T12:49:00"/>
    <s v="Grado y doble grado"/>
    <x v="7"/>
    <s v="Frecuentemente (1 o 2 veces por semana)"/>
    <s v="Frecuentemente (1 o 2 veces por semana)"/>
    <s v="Seguiré usando los servicios de la biblioteca con la misma frecuencia que expuse en la pregunta anterior|Procuraré buscar la información que necesito fuera de la biblioteca"/>
    <x v="14"/>
    <s v="Biblioteca Maria Zambrano (Filología / Derecho)"/>
    <s v="F. Filosofía"/>
    <s v="Biblioteca Municipal de Coslada"/>
    <m/>
    <m/>
    <m/>
    <m/>
    <m/>
    <s v="Sí"/>
    <s v="Sí"/>
    <n v="5"/>
    <n v="4"/>
    <n v="2"/>
    <n v="4"/>
    <n v="5"/>
    <n v="5"/>
    <n v="5"/>
    <n v="5"/>
    <n v="4"/>
    <n v="5"/>
    <m/>
    <n v="5"/>
    <n v="4"/>
    <n v="4"/>
    <n v="3"/>
    <n v="5"/>
    <s v="No"/>
    <n v="5"/>
    <n v="4"/>
    <s v="Twitter|Youtube|Instagram"/>
    <m/>
    <m/>
    <m/>
    <m/>
    <m/>
    <m/>
    <m/>
    <s v="Sí"/>
    <s v="No"/>
    <m/>
    <n v="5"/>
    <n v="5"/>
    <s v="5, muy satisfecho"/>
    <s v="Mejorado"/>
    <m/>
  </r>
  <r>
    <m/>
    <m/>
    <s v="Humanidades"/>
    <d v="2020-05-19T12:49:00"/>
    <s v="Grado y doble grado"/>
    <x v="7"/>
    <s v="Frecuentemente (1 o 2 veces por semana)"/>
    <s v="Frecuentemente (1 o 2 veces por semana)"/>
    <s v="Seguiré usando los servicios de la biblioteca con la misma frecuencia que expuse en la pregunta anterior"/>
    <x v="14"/>
    <s v="Biblioteca Maria Zambrano (Filología / Derecho)"/>
    <s v="F. Filología (Clásicas o General)"/>
    <m/>
    <m/>
    <m/>
    <m/>
    <m/>
    <m/>
    <s v="No"/>
    <s v="Sí"/>
    <n v="4"/>
    <n v="1"/>
    <n v="1"/>
    <n v="4"/>
    <n v="3"/>
    <n v="5"/>
    <n v="1"/>
    <n v="2"/>
    <n v="2"/>
    <n v="4"/>
    <m/>
    <n v="1"/>
    <n v="3"/>
    <n v="3"/>
    <n v="2"/>
    <n v="1"/>
    <s v="No"/>
    <n v="3"/>
    <n v="2"/>
    <s v="Twitter|Instagram"/>
    <m/>
    <m/>
    <m/>
    <m/>
    <m/>
    <m/>
    <m/>
    <s v="No"/>
    <s v="No"/>
    <m/>
    <n v="4"/>
    <n v="4"/>
    <s v="4, satisfecho"/>
    <s v="Igual"/>
    <s v="Biblioteca Ghis lo único bueno de todo el campus!!!!!!"/>
  </r>
  <r>
    <m/>
    <m/>
    <s v="Ciencias Sociales"/>
    <d v="2020-05-19T12:49:00"/>
    <s v="Grado y doble grado"/>
    <x v="13"/>
    <s v="Frecuentemente (1 o 2 veces por semana)"/>
    <s v="De vez en cuando (1 o 2 veces al mes)"/>
    <s v="Procuraré buscar la información que necesito fuera de la biblioteca"/>
    <x v="16"/>
    <s v="F. Ciencias Biológicas"/>
    <s v="F. Geografía e Historia"/>
    <m/>
    <m/>
    <m/>
    <m/>
    <m/>
    <m/>
    <s v="Sí"/>
    <s v="Sí"/>
    <n v="1"/>
    <n v="1"/>
    <n v="1"/>
    <n v="1"/>
    <n v="3"/>
    <n v="4"/>
    <n v="4"/>
    <n v="5"/>
    <n v="2"/>
    <n v="3"/>
    <m/>
    <n v="3"/>
    <n v="3"/>
    <n v="2"/>
    <n v="2"/>
    <n v="2"/>
    <s v="No"/>
    <n v="3"/>
    <n v="4"/>
    <s v="Twitter|Youtube|Instagram"/>
    <m/>
    <m/>
    <m/>
    <m/>
    <m/>
    <m/>
    <m/>
    <s v="No"/>
    <s v="No"/>
    <m/>
    <n v="3"/>
    <n v="4"/>
    <s v="2, insatisfecho"/>
    <s v="Mejorado"/>
    <m/>
  </r>
  <r>
    <m/>
    <m/>
    <s v="Humanidades"/>
    <d v="2020-05-19T12:49:00"/>
    <s v="Doctorado"/>
    <x v="6"/>
    <s v="Muy frecuentemente (3 o más veces por semana)"/>
    <s v="Muy frecuentemente (3 o más veces por semana)"/>
    <s v="Creo que voy a acudir con menos frecuencia a la biblioteca y usaré más la biblioteca virtual"/>
    <x v="7"/>
    <s v="Biblioteca Maria Zambrano (Filología / Derecho)"/>
    <s v="F. Geografía e Historia"/>
    <m/>
    <m/>
    <m/>
    <m/>
    <m/>
    <m/>
    <s v="No"/>
    <s v="No"/>
    <n v="2"/>
    <n v="2"/>
    <n v="2"/>
    <n v="2"/>
    <n v="1"/>
    <n v="4"/>
    <n v="1"/>
    <n v="2"/>
    <n v="3"/>
    <n v="5"/>
    <m/>
    <n v="5"/>
    <n v="5"/>
    <n v="2"/>
    <n v="5"/>
    <n v="3"/>
    <s v="Sí"/>
    <n v="3"/>
    <n v="3"/>
    <s v="Facebook|Instagram"/>
    <m/>
    <m/>
    <m/>
    <m/>
    <m/>
    <m/>
    <m/>
    <s v="Sí"/>
    <s v="No"/>
    <m/>
    <n v="5"/>
    <n v="5"/>
    <s v="5, muy satisfecho"/>
    <s v="Mejorado"/>
    <m/>
  </r>
  <r>
    <m/>
    <m/>
    <s v="Ciencias Sociales"/>
    <d v="2020-05-19T12:49:00"/>
    <s v="Grado y doble grado"/>
    <x v="1"/>
    <s v="Solo en época de exámenes"/>
    <s v="De vez en cuando (1 o 2 veces al mes)"/>
    <s v="Seguiré usando los servicios de la biblioteca con la misma frecuencia que expuse en la pregunta anterior"/>
    <x v="9"/>
    <s v="Biblioteca Maria Zambrano (Filología / Derecho)"/>
    <m/>
    <m/>
    <m/>
    <m/>
    <m/>
    <m/>
    <m/>
    <s v="No"/>
    <s v="Sí"/>
    <n v="2"/>
    <n v="3"/>
    <n v="4"/>
    <n v="4"/>
    <n v="5"/>
    <n v="5"/>
    <n v="5"/>
    <n v="3"/>
    <n v="3"/>
    <n v="2"/>
    <m/>
    <n v="4"/>
    <n v="4"/>
    <n v="4"/>
    <n v="2"/>
    <n v="3"/>
    <s v="Sí"/>
    <n v="4"/>
    <n v="2"/>
    <s v="Twitter|Facebook|Instagram"/>
    <m/>
    <m/>
    <m/>
    <m/>
    <m/>
    <m/>
    <m/>
    <s v="Sí"/>
    <s v="No"/>
    <m/>
    <n v="4"/>
    <n v="4"/>
    <s v="4, satisfecho"/>
    <s v="Igual"/>
    <m/>
  </r>
  <r>
    <m/>
    <m/>
    <s v="Humanidades"/>
    <d v="2020-05-19T12:49:00"/>
    <s v="Doctorado"/>
    <x v="6"/>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x v="7"/>
    <s v="F. Geografía e Historia"/>
    <s v="Biblioteca Maria Zambrano (Filología / Derecho)"/>
    <m/>
    <m/>
    <m/>
    <m/>
    <m/>
    <m/>
    <s v="Sí"/>
    <s v="Sí"/>
    <n v="4"/>
    <n v="4"/>
    <n v="3"/>
    <n v="1"/>
    <n v="1"/>
    <n v="4"/>
    <n v="1"/>
    <n v="1"/>
    <n v="1"/>
    <n v="5"/>
    <m/>
    <n v="5"/>
    <n v="5"/>
    <n v="4"/>
    <n v="4"/>
    <n v="3"/>
    <s v="Sí"/>
    <n v="3"/>
    <n v="1"/>
    <s v="Facebook|Youtube"/>
    <m/>
    <m/>
    <m/>
    <m/>
    <m/>
    <m/>
    <m/>
    <s v="Sí"/>
    <s v="Sí"/>
    <s v="Muy útil"/>
    <n v="5"/>
    <n v="5"/>
    <s v="5, muy satisfecho"/>
    <s v="Mejorado"/>
    <s v="Como estudiante de Doctorado, me gustaría que el proceso de adquisición de libros fuera más accesible y rápido. Pues el trámite de solicitar un libro para comprar suele ser algo complicado y lento, y las exigencias de trabajo muchas veces no se adaptan a ese ritmo. Por lo demás, el préstamo interbibliotecario funciona perfectamente"/>
  </r>
  <r>
    <m/>
    <m/>
    <s v="Ciencias de la Salud"/>
    <d v="2020-05-19T12:48:00"/>
    <s v="Grado y doble grado"/>
    <x v="22"/>
    <s v="Muy frecuentemente (3 o más veces por semana)"/>
    <s v="Nunca"/>
    <s v="Seguiré usando los servicios de la biblioteca con la misma frecuencia que expuse en la pregunta anterior"/>
    <x v="22"/>
    <s v="Biblioteca Maria Zambrano (Filología / Derecho)"/>
    <m/>
    <m/>
    <m/>
    <m/>
    <m/>
    <m/>
    <m/>
    <s v="No"/>
    <s v="No"/>
    <n v="3"/>
    <n v="5"/>
    <n v="4"/>
    <n v="1"/>
    <n v="4"/>
    <n v="5"/>
    <n v="4"/>
    <n v="4"/>
    <n v="4"/>
    <n v="3"/>
    <m/>
    <n v="4"/>
    <n v="3"/>
    <n v="3"/>
    <n v="2"/>
    <n v="2"/>
    <s v="No"/>
    <n v="4"/>
    <n v="1"/>
    <s v="Twitter|Facebook|Youtube|Instagram"/>
    <m/>
    <m/>
    <m/>
    <m/>
    <m/>
    <m/>
    <m/>
    <s v="No"/>
    <m/>
    <m/>
    <n v="4"/>
    <n v="3"/>
    <s v="3, normal"/>
    <s v="Igual"/>
    <m/>
  </r>
  <r>
    <m/>
    <m/>
    <s v="Ciencias Sociales"/>
    <d v="2020-05-19T12:48:00"/>
    <s v="Grado y doble grado"/>
    <x v="11"/>
    <s v="Muy frecuentemente (3 o más veces por semana)"/>
    <s v="Muy frecuentemente (3 o más veces por semana)"/>
    <s v="Seguiré usando los servicios de la biblioteca con la misma frecuencia que expuse en la pregunta anterior"/>
    <x v="13"/>
    <s v="Biblioteca Maria Zambrano (Filología / Derecho)"/>
    <m/>
    <s v="Biblioteca Las Rozas de Madrid. Biblioteca León Tolstoi"/>
    <m/>
    <m/>
    <m/>
    <m/>
    <m/>
    <s v="Sí"/>
    <s v="Sí"/>
    <n v="1"/>
    <n v="1"/>
    <n v="1"/>
    <n v="1"/>
    <n v="1"/>
    <n v="1"/>
    <n v="5"/>
    <n v="3"/>
    <n v="2"/>
    <n v="3"/>
    <m/>
    <n v="2"/>
    <n v="3"/>
    <n v="4"/>
    <n v="2"/>
    <n v="1"/>
    <s v="No"/>
    <n v="2"/>
    <n v="3"/>
    <s v="Twitter|Youtube|Instagram"/>
    <m/>
    <m/>
    <m/>
    <m/>
    <m/>
    <m/>
    <m/>
    <s v="No"/>
    <s v="No"/>
    <m/>
    <n v="3"/>
    <n v="3"/>
    <s v="3, normal"/>
    <s v="Igual"/>
    <m/>
  </r>
  <r>
    <m/>
    <m/>
    <s v="Humanidades"/>
    <d v="2020-05-19T12:48:00"/>
    <s v="Grado y doble grado"/>
    <x v="2"/>
    <s v="Solo en época de exámenes"/>
    <s v="De vez en cuando (1 o 2 veces al mes)"/>
    <s v="Seguiré usando los servicios de la biblioteca con la misma frecuencia que expuse en la pregunta anterior"/>
    <x v="2"/>
    <m/>
    <m/>
    <m/>
    <m/>
    <m/>
    <m/>
    <m/>
    <m/>
    <s v="No"/>
    <s v="No"/>
    <n v="3"/>
    <n v="4"/>
    <n v="4"/>
    <n v="1"/>
    <n v="4"/>
    <n v="5"/>
    <n v="5"/>
    <n v="4"/>
    <n v="3"/>
    <n v="4"/>
    <m/>
    <n v="4"/>
    <n v="4"/>
    <n v="4"/>
    <n v="4"/>
    <n v="4"/>
    <s v="No"/>
    <n v="4"/>
    <n v="3"/>
    <s v="Twitter|Youtube|Instagram"/>
    <m/>
    <m/>
    <m/>
    <m/>
    <m/>
    <m/>
    <m/>
    <s v="No"/>
    <s v="No"/>
    <m/>
    <n v="4"/>
    <n v="4"/>
    <s v="4, satisfecho"/>
    <s v="Mejorado"/>
    <m/>
  </r>
  <r>
    <m/>
    <m/>
    <s v="Humanidades"/>
    <d v="2020-05-19T12:48:00"/>
    <s v="Grado y doble grado"/>
    <x v="5"/>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x v="6"/>
    <s v="Biblioteca Maria Zambrano (Filología / Derecho)"/>
    <s v="F. Ciencias Políticas y Sociología"/>
    <m/>
    <m/>
    <m/>
    <m/>
    <m/>
    <m/>
    <s v="Sí"/>
    <s v="Sí"/>
    <n v="5"/>
    <n v="3"/>
    <n v="4"/>
    <n v="2"/>
    <n v="5"/>
    <n v="4"/>
    <n v="4"/>
    <n v="4"/>
    <n v="4"/>
    <n v="5"/>
    <m/>
    <n v="4"/>
    <n v="5"/>
    <n v="4"/>
    <n v="5"/>
    <n v="5"/>
    <s v="Sí"/>
    <n v="5"/>
    <n v="4"/>
    <s v="Twitter|Instagram"/>
    <m/>
    <m/>
    <m/>
    <m/>
    <m/>
    <m/>
    <m/>
    <s v="Sí"/>
    <s v="No"/>
    <m/>
    <n v="5"/>
    <n v="5"/>
    <s v="4, satisfecho"/>
    <s v="Mejorado mucho"/>
    <m/>
  </r>
  <r>
    <m/>
    <m/>
    <s v="Ciencias de la Salud"/>
    <d v="2020-05-19T12:48:00"/>
    <s v="Grado y doble grado"/>
    <x v="12"/>
    <s v="De vez en cuando (1 o 2 veces al mes)"/>
    <s v="Frecuentemente (1 o 2 veces por semana)"/>
    <s v="Creo que voy a acudir con menos frecuencia a la biblioteca y usaré más la biblioteca virtual"/>
    <x v="15"/>
    <s v="Biblioteca Maria Zambrano (Filología / Derecho)"/>
    <s v="F. Educación - Centro de Formación del Profesorado"/>
    <s v="Biblioteca Tomas y Valiente"/>
    <m/>
    <m/>
    <m/>
    <m/>
    <m/>
    <s v="Sí"/>
    <s v="Sí"/>
    <n v="2"/>
    <n v="5"/>
    <n v="5"/>
    <n v="2"/>
    <n v="5"/>
    <n v="5"/>
    <n v="5"/>
    <n v="5"/>
    <n v="3"/>
    <n v="4"/>
    <m/>
    <n v="5"/>
    <n v="5"/>
    <n v="5"/>
    <n v="3"/>
    <n v="2"/>
    <s v="No"/>
    <n v="3"/>
    <n v="3"/>
    <s v="Facebook|Youtube|Instagram"/>
    <m/>
    <m/>
    <m/>
    <m/>
    <m/>
    <m/>
    <m/>
    <s v="No"/>
    <s v="No"/>
    <m/>
    <n v="4"/>
    <n v="3"/>
    <s v="4, satisfecho"/>
    <s v="Mejorado mucho"/>
    <m/>
  </r>
  <r>
    <m/>
    <m/>
    <s v="Ciencias de la Salud"/>
    <d v="2020-05-19T12:48:00"/>
    <s v="Grado y doble grado"/>
    <x v="23"/>
    <s v="Solo en época de exámenes"/>
    <s v="Nunca"/>
    <s v="Seguiré usando los servicios de la biblioteca con la misma frecuencia que expuse en la pregunta anterior"/>
    <x v="23"/>
    <s v="Biblioteca Maria Zambrano (Filología / Derecho)"/>
    <s v="F. Geografía e Historia"/>
    <m/>
    <m/>
    <m/>
    <m/>
    <m/>
    <m/>
    <s v="No"/>
    <s v="No"/>
    <n v="2"/>
    <n v="2"/>
    <n v="2"/>
    <n v="4"/>
    <n v="5"/>
    <n v="2"/>
    <n v="5"/>
    <n v="1"/>
    <n v="4"/>
    <n v="4"/>
    <m/>
    <n v="4"/>
    <n v="3"/>
    <n v="3"/>
    <n v="3"/>
    <n v="4"/>
    <s v="No"/>
    <n v="3"/>
    <n v="2"/>
    <s v="Youtube|Instagram"/>
    <m/>
    <m/>
    <m/>
    <m/>
    <m/>
    <m/>
    <m/>
    <s v="No"/>
    <s v="No"/>
    <m/>
    <n v="3"/>
    <n v="4"/>
    <s v="3, normal"/>
    <s v="Mejorado"/>
    <m/>
  </r>
  <r>
    <m/>
    <m/>
    <s v="Ciencias Experimentales"/>
    <d v="2020-05-19T12:48:00"/>
    <s v="Grado y doble grado"/>
    <x v="27"/>
    <s v="Muy frecuentemente (3 o más veces por semana)"/>
    <s v="Nunca"/>
    <s v="Seguiré usando los servicios de la biblioteca con la misma frecuencia que expuse en la pregunta anterior"/>
    <x v="29"/>
    <s v="Biblioteca Maria Zambrano (Filología / Derecho)"/>
    <m/>
    <m/>
    <m/>
    <m/>
    <m/>
    <m/>
    <m/>
    <s v="No"/>
    <s v="No"/>
    <n v="1"/>
    <n v="1"/>
    <n v="1"/>
    <n v="1"/>
    <n v="5"/>
    <n v="4"/>
    <n v="4"/>
    <n v="1"/>
    <n v="1"/>
    <n v="4"/>
    <m/>
    <n v="3"/>
    <n v="1"/>
    <n v="1"/>
    <n v="1"/>
    <n v="1"/>
    <s v="No"/>
    <n v="1"/>
    <n v="1"/>
    <s v="Youtube|Instagram"/>
    <m/>
    <m/>
    <m/>
    <m/>
    <m/>
    <m/>
    <m/>
    <s v="No"/>
    <s v="No"/>
    <m/>
    <n v="5"/>
    <n v="4"/>
    <s v="4, satisfecho"/>
    <s v="Igual"/>
    <m/>
  </r>
  <r>
    <m/>
    <m/>
    <s v="Humanidades"/>
    <d v="2020-05-19T12:48:00"/>
    <s v="Grado y doble grado"/>
    <x v="3"/>
    <s v="De vez en cuando (1 o 2 veces al mes)"/>
    <s v="Frecuentemente (1 o 2 veces por semana)"/>
    <s v="Creo que voy a acudir con menos frecuencia a la biblioteca y usaré más la biblioteca virtual"/>
    <x v="16"/>
    <s v="F. Bellas Artes"/>
    <m/>
    <m/>
    <m/>
    <m/>
    <m/>
    <m/>
    <m/>
    <s v="No"/>
    <s v="Sí"/>
    <n v="1"/>
    <n v="4"/>
    <n v="5"/>
    <n v="3"/>
    <n v="4"/>
    <n v="4"/>
    <n v="1"/>
    <n v="5"/>
    <n v="2"/>
    <n v="2"/>
    <m/>
    <n v="4"/>
    <n v="3"/>
    <n v="4"/>
    <n v="4"/>
    <n v="3"/>
    <s v="No"/>
    <n v="3"/>
    <n v="3"/>
    <s v="No uso ninguna red social"/>
    <m/>
    <m/>
    <m/>
    <m/>
    <m/>
    <m/>
    <m/>
    <s v="Sí"/>
    <s v="Sí"/>
    <s v="Normal"/>
    <n v="4"/>
    <n v="5"/>
    <s v="3, normal"/>
    <s v="Igual"/>
    <m/>
  </r>
  <r>
    <m/>
    <m/>
    <s v="Ciencias de la Salud"/>
    <d v="2020-05-19T12:48:00"/>
    <s v="Grado y doble grado"/>
    <x v="12"/>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x v="15"/>
    <m/>
    <m/>
    <s v="Biblioteca de barrio"/>
    <m/>
    <m/>
    <m/>
    <m/>
    <m/>
    <s v="No"/>
    <s v="Sí"/>
    <n v="3"/>
    <n v="5"/>
    <n v="5"/>
    <n v="2"/>
    <n v="5"/>
    <n v="4"/>
    <n v="3"/>
    <n v="2"/>
    <n v="4"/>
    <n v="4"/>
    <m/>
    <n v="5"/>
    <n v="3"/>
    <n v="4"/>
    <n v="4"/>
    <n v="4"/>
    <s v="Sí"/>
    <n v="3"/>
    <n v="3"/>
    <s v="Twitter|Youtube|Instagram"/>
    <m/>
    <m/>
    <m/>
    <m/>
    <m/>
    <m/>
    <m/>
    <s v="No"/>
    <s v="No"/>
    <m/>
    <n v="4"/>
    <n v="5"/>
    <s v="4, satisfecho"/>
    <s v="Igual"/>
    <m/>
  </r>
  <r>
    <m/>
    <m/>
    <s v="Humanidades"/>
    <d v="2020-05-19T12:48:00"/>
    <s v="Doctorado"/>
    <x v="7"/>
    <s v="Frecuentemente (1 o 2 veces por semana)"/>
    <s v="Frecuentemente (1 o 2 veces por semana)"/>
    <s v="Creo que voy a acudir con menos frecuencia a la biblioteca y usaré más la biblioteca virtual|Tengo que ir necesariamente para consultar los documentos que están ubicados en la biblioteca"/>
    <x v="14"/>
    <s v="Biblioteca Maria Zambrano (Filología / Derecho)"/>
    <s v="F. Filosofía"/>
    <s v="Biblioteca Nacional, Biblioteca del CSIC en Albasanz"/>
    <m/>
    <m/>
    <m/>
    <m/>
    <m/>
    <s v="Sí"/>
    <s v="Sí"/>
    <n v="4"/>
    <n v="3"/>
    <n v="1"/>
    <n v="2"/>
    <n v="1"/>
    <n v="4"/>
    <n v="1"/>
    <n v="3"/>
    <n v="4"/>
    <n v="4"/>
    <m/>
    <n v="4"/>
    <n v="5"/>
    <n v="5"/>
    <n v="3"/>
    <n v="4"/>
    <s v="Sí"/>
    <n v="5"/>
    <n v="4"/>
    <s v="Facebook|Instagram"/>
    <m/>
    <m/>
    <m/>
    <m/>
    <m/>
    <m/>
    <m/>
    <s v="No"/>
    <s v="No"/>
    <m/>
    <n v="5"/>
    <n v="5"/>
    <s v="4, satisfecho"/>
    <s v="Mejorado"/>
    <m/>
  </r>
  <r>
    <m/>
    <m/>
    <s v=""/>
    <d v="2020-05-19T12:48:00"/>
    <s v="Máster"/>
    <x v="28"/>
    <s v="De vez en cuando (1 o 2 veces al mes)"/>
    <s v="De vez en cuando (1 o 2 veces al mes)"/>
    <s v="Seguiré usando los servicios de la biblioteca con la misma frecuencia que expuse en la pregunta anterior"/>
    <x v="6"/>
    <s v="F. Filología (Clásicas o General)"/>
    <s v="F. Geografía e Historia"/>
    <m/>
    <m/>
    <m/>
    <m/>
    <m/>
    <m/>
    <s v="No"/>
    <s v="Sí"/>
    <n v="4"/>
    <n v="2"/>
    <n v="3"/>
    <n v="3"/>
    <n v="3"/>
    <n v="4"/>
    <n v="4"/>
    <n v="1"/>
    <n v="3"/>
    <n v="3"/>
    <m/>
    <n v="4"/>
    <n v="4"/>
    <n v="4"/>
    <n v="4"/>
    <n v="3"/>
    <s v="Sí"/>
    <n v="2"/>
    <n v="2"/>
    <s v="Facebook"/>
    <m/>
    <m/>
    <m/>
    <m/>
    <m/>
    <m/>
    <m/>
    <s v="No"/>
    <s v="Sí"/>
    <s v="Útil"/>
    <n v="4"/>
    <n v="4"/>
    <s v="4, satisfecho"/>
    <s v="Mejorado"/>
    <m/>
  </r>
  <r>
    <m/>
    <m/>
    <s v="Humanidades"/>
    <d v="2020-05-19T12:48:00"/>
    <s v="Grado y doble grado"/>
    <x v="5"/>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x v="6"/>
    <s v="F. Derecho (Departamentos,Criminología)"/>
    <s v="F. Geografía e Historia"/>
    <m/>
    <m/>
    <m/>
    <m/>
    <m/>
    <m/>
    <s v="No"/>
    <s v="Sí"/>
    <n v="4"/>
    <n v="2"/>
    <n v="2"/>
    <n v="5"/>
    <n v="4"/>
    <n v="3"/>
    <n v="5"/>
    <n v="2"/>
    <n v="4"/>
    <n v="4"/>
    <m/>
    <n v="5"/>
    <n v="5"/>
    <n v="4"/>
    <n v="3"/>
    <n v="4"/>
    <s v="No"/>
    <n v="4"/>
    <n v="3"/>
    <s v="Twitter"/>
    <m/>
    <m/>
    <m/>
    <m/>
    <m/>
    <m/>
    <m/>
    <s v="Sí"/>
    <s v="Sí"/>
    <s v="Muy útil"/>
    <n v="5"/>
    <n v="5"/>
    <s v="4, satisfecho"/>
    <s v="Mejorado"/>
    <m/>
  </r>
  <r>
    <m/>
    <m/>
    <s v="Ciencias de la Salud"/>
    <d v="2020-05-19T12:48:00"/>
    <s v="Grado y doble grado"/>
    <x v="4"/>
    <s v="Muy frecuentemente (3 o más veces por semana)"/>
    <s v="Nunca"/>
    <s v="Seguiré usando los servicios de la biblioteca con la misma frecuencia que expuse en la pregunta anterior"/>
    <x v="8"/>
    <s v="F. Medicina"/>
    <s v="F. Odontología"/>
    <m/>
    <m/>
    <m/>
    <m/>
    <m/>
    <m/>
    <s v="No"/>
    <s v="No"/>
    <n v="3"/>
    <n v="1"/>
    <n v="2"/>
    <n v="4"/>
    <n v="4"/>
    <n v="5"/>
    <n v="5"/>
    <n v="2"/>
    <n v="1"/>
    <n v="2"/>
    <m/>
    <n v="2"/>
    <n v="2"/>
    <n v="2"/>
    <n v="2"/>
    <n v="2"/>
    <s v="No"/>
    <n v="2"/>
    <n v="2"/>
    <s v="Instagram"/>
    <m/>
    <m/>
    <m/>
    <m/>
    <m/>
    <m/>
    <m/>
    <s v="No"/>
    <s v="No"/>
    <m/>
    <n v="2"/>
    <n v="2"/>
    <s v="2, insatisfecho"/>
    <s v="Igual"/>
    <m/>
  </r>
  <r>
    <m/>
    <m/>
    <s v="Ciencias Experimentales"/>
    <d v="2020-05-19T12:48:00"/>
    <s v="Grado y doble grado"/>
    <x v="26"/>
    <s v="De vez en cuando (1 o 2 veces al mes)"/>
    <s v="Nunca"/>
    <s v="Seguiré usando los servicios de la biblioteca con la misma frecuencia que expuse en la pregunta anterior|Tengo que ir necesariamente para consultar los documentos que están ubicados en la biblioteca|Hacer entrega de los libros que tengo prestados desde antes de la situación"/>
    <x v="26"/>
    <m/>
    <m/>
    <m/>
    <m/>
    <m/>
    <m/>
    <m/>
    <m/>
    <s v="Sí"/>
    <s v="Sí"/>
    <n v="3"/>
    <n v="1"/>
    <n v="1"/>
    <n v="1"/>
    <n v="3"/>
    <n v="3"/>
    <n v="3"/>
    <n v="1"/>
    <n v="5"/>
    <n v="4"/>
    <m/>
    <n v="3"/>
    <n v="5"/>
    <n v="5"/>
    <n v="3"/>
    <n v="3"/>
    <s v="No"/>
    <n v="5"/>
    <n v="4"/>
    <s v="Twitter|Facebook|Youtube|Instagram"/>
    <m/>
    <m/>
    <m/>
    <m/>
    <m/>
    <m/>
    <m/>
    <s v="No"/>
    <s v="No"/>
    <m/>
    <n v="5"/>
    <n v="5"/>
    <s v="4, satisfecho"/>
    <s v="Igual"/>
    <m/>
  </r>
  <r>
    <m/>
    <m/>
    <s v="Ciencias Experimentales"/>
    <d v="2020-05-19T12:48:00"/>
    <s v="Doctorado"/>
    <x v="26"/>
    <s v="De vez en cuando (1 o 2 veces al mes)"/>
    <s v="Frecuentemente (1 o 2 veces por semana)"/>
    <s v="Solo haré uso de la biblioteca virtual y de sus recursos electrónicos|Procuraré buscar la información que necesito fuera de la biblioteca"/>
    <x v="26"/>
    <s v="Biblioteca Maria Zambrano (Filología / Derecho)"/>
    <s v="F. Ciencias Matemáticas"/>
    <m/>
    <m/>
    <m/>
    <m/>
    <m/>
    <m/>
    <s v="Sí"/>
    <s v="Sí"/>
    <n v="1"/>
    <n v="3"/>
    <n v="2"/>
    <n v="5"/>
    <n v="4"/>
    <n v="5"/>
    <n v="3"/>
    <n v="3"/>
    <n v="1"/>
    <n v="2"/>
    <m/>
    <n v="1"/>
    <n v="4"/>
    <n v="3"/>
    <n v="4"/>
    <n v="1"/>
    <s v="Sí"/>
    <n v="1"/>
    <n v="1"/>
    <s v="No uso ninguna red social"/>
    <m/>
    <m/>
    <m/>
    <m/>
    <m/>
    <m/>
    <m/>
    <s v="Sí"/>
    <s v="Sí"/>
    <s v="Poco útil"/>
    <n v="2"/>
    <n v="4"/>
    <s v="1, muy insatisfecho"/>
    <s v="Empeorado"/>
    <m/>
  </r>
  <r>
    <m/>
    <m/>
    <s v="Ciencias Sociales"/>
    <d v="2020-05-19T12:48:00"/>
    <s v="Doctorado"/>
    <x v="24"/>
    <s v="Frecuentemente (1 o 2 veces por semana)"/>
    <s v="Frecuentemente (1 o 2 veces por semana)"/>
    <s v="Tengo que ir necesariamente para consultar los documentos que están ubicados en la biblioteca"/>
    <x v="25"/>
    <s v="F. Psicología"/>
    <s v="F. Ciencias Económicas y Empresariales"/>
    <m/>
    <m/>
    <m/>
    <m/>
    <m/>
    <m/>
    <s v="No"/>
    <s v="Sí"/>
    <n v="4"/>
    <n v="4"/>
    <n v="2"/>
    <n v="2"/>
    <n v="2"/>
    <n v="5"/>
    <n v="1"/>
    <n v="4"/>
    <n v="3"/>
    <n v="3"/>
    <m/>
    <n v="5"/>
    <n v="5"/>
    <n v="5"/>
    <n v="4"/>
    <n v="4"/>
    <s v="Sí"/>
    <n v="4"/>
    <n v="2"/>
    <s v="Twitter|Youtube|Instagram|LinkedIn"/>
    <m/>
    <m/>
    <m/>
    <m/>
    <m/>
    <m/>
    <m/>
    <s v="Sí"/>
    <s v="Sí"/>
    <s v="Útil"/>
    <n v="5"/>
    <n v="4"/>
    <s v="4, satisfecho"/>
    <s v="Mejorado"/>
    <s v="Estaría bien que después del confinamiento, puedan volverse a abrir las bibliotecas para solo adquirir el material que necesitemos, sin necesidad de estudiar allí por no aumentar el riesgo."/>
  </r>
  <r>
    <m/>
    <m/>
    <s v="Ciencias Experimentales"/>
    <d v="2020-05-19T12:48:00"/>
    <s v="Grado y doble grado"/>
    <x v="26"/>
    <s v="De vez en cuando (1 o 2 veces al mes)"/>
    <s v="Nunca"/>
    <s v="Seguiré usando los servicios de la biblioteca con la misma frecuencia que expuse en la pregunta anterior"/>
    <x v="26"/>
    <m/>
    <m/>
    <m/>
    <m/>
    <m/>
    <m/>
    <m/>
    <m/>
    <s v="No"/>
    <s v="Sí"/>
    <n v="4"/>
    <n v="3"/>
    <n v="4"/>
    <n v="3"/>
    <n v="5"/>
    <n v="4"/>
    <n v="3"/>
    <n v="2"/>
    <n v="4"/>
    <n v="5"/>
    <m/>
    <n v="4"/>
    <n v="3"/>
    <n v="2"/>
    <n v="4"/>
    <n v="5"/>
    <s v="Sí"/>
    <n v="4"/>
    <n v="3"/>
    <s v="Twitter|Youtube|Instagram"/>
    <m/>
    <m/>
    <m/>
    <m/>
    <m/>
    <m/>
    <m/>
    <s v="No"/>
    <s v="No"/>
    <m/>
    <n v="3"/>
    <n v="5"/>
    <s v="4, satisfecho"/>
    <s v="Mejorado"/>
    <m/>
  </r>
  <r>
    <m/>
    <m/>
    <s v="Ciencias de la Salud"/>
    <d v="2020-05-19T12:48:00"/>
    <s v="Grado y doble grado"/>
    <x v="9"/>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1"/>
    <s v="F. Medicina"/>
    <m/>
    <s v="Biblioteca de agrónomos y la biblioteca pública Luis Rosales"/>
    <m/>
    <m/>
    <m/>
    <m/>
    <m/>
    <s v="Sí"/>
    <s v="Sí"/>
    <n v="5"/>
    <n v="1"/>
    <n v="5"/>
    <n v="3"/>
    <n v="5"/>
    <n v="2"/>
    <n v="5"/>
    <n v="3"/>
    <n v="4"/>
    <n v="4"/>
    <m/>
    <n v="4"/>
    <n v="5"/>
    <n v="3"/>
    <n v="3"/>
    <n v="5"/>
    <s v="No"/>
    <n v="4"/>
    <n v="3"/>
    <s v="Youtube|Instagram"/>
    <m/>
    <m/>
    <m/>
    <m/>
    <m/>
    <m/>
    <m/>
    <s v="Sí"/>
    <s v="No"/>
    <m/>
    <n v="5"/>
    <n v="4"/>
    <s v="4, satisfecho"/>
    <s v="Mejorado"/>
    <m/>
  </r>
  <r>
    <m/>
    <m/>
    <s v="Ciencias de la Salud"/>
    <d v="2020-05-19T12:48:00"/>
    <s v="Doctorado"/>
    <x v="12"/>
    <s v="De vez en cuando (1 o 2 veces al mes)"/>
    <s v="De vez en cuando (1 o 2 veces al mes)"/>
    <s v="Creo que voy a acudir con menos frecuencia a la biblioteca y usaré más la biblioteca virtual"/>
    <x v="15"/>
    <s v="F. Educación - Centro de Formación del Profesorado"/>
    <s v="Biblioteca Maria Zambrano (Filología / Derecho)"/>
    <s v="Bibliotecas Municipales"/>
    <m/>
    <m/>
    <m/>
    <m/>
    <m/>
    <s v="Sí"/>
    <s v="Sí"/>
    <n v="5"/>
    <n v="5"/>
    <n v="4"/>
    <n v="2"/>
    <n v="1"/>
    <n v="3"/>
    <n v="1"/>
    <n v="5"/>
    <n v="4"/>
    <n v="4"/>
    <m/>
    <n v="4"/>
    <n v="5"/>
    <n v="5"/>
    <n v="4"/>
    <n v="5"/>
    <s v="Sí"/>
    <n v="4"/>
    <n v="4"/>
    <s v="Facebook"/>
    <m/>
    <m/>
    <m/>
    <m/>
    <m/>
    <m/>
    <m/>
    <s v="Sí"/>
    <s v="No"/>
    <m/>
    <n v="5"/>
    <n v="5"/>
    <s v="5, muy satisfecho"/>
    <s v="Igual"/>
    <m/>
  </r>
  <r>
    <m/>
    <m/>
    <s v="Humanidades"/>
    <d v="2020-05-19T12:48: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x v="14"/>
    <s v="F. Filología (Clásicas o General)"/>
    <s v="Biblioteca Maria Zambrano (Filología / Derecho)"/>
    <m/>
    <m/>
    <m/>
    <m/>
    <m/>
    <m/>
    <s v="Sí"/>
    <s v="Sí"/>
    <n v="5"/>
    <n v="4"/>
    <n v="2"/>
    <n v="2"/>
    <n v="2"/>
    <n v="3"/>
    <n v="3"/>
    <n v="1"/>
    <n v="1"/>
    <n v="5"/>
    <m/>
    <n v="4"/>
    <n v="5"/>
    <n v="4"/>
    <n v="5"/>
    <n v="2"/>
    <s v="Sí"/>
    <n v="4"/>
    <n v="3"/>
    <s v="Twitter"/>
    <m/>
    <m/>
    <m/>
    <m/>
    <m/>
    <m/>
    <m/>
    <s v="Sí"/>
    <s v="No"/>
    <m/>
    <n v="5"/>
    <n v="5"/>
    <s v="4, satisfecho"/>
    <s v="Igual"/>
    <s v="Desde el cambio de catálogo digital para hacer cancelacioens de una reserva el proceso se ha hecho menos práctico, siendo necesario contactar con la biblioteca. Además, se podría hacer más claro cómo funciona la reserva de un libro que está actualmente en préstamo."/>
  </r>
  <r>
    <m/>
    <m/>
    <s v="Ciencias de la Salud"/>
    <d v="2020-05-19T12:48:00"/>
    <s v="Grado y doble grado"/>
    <x v="23"/>
    <s v="Muy frecuentemente (3 o más veces por semana)"/>
    <s v="Solo en época de exámenes"/>
    <s v="Seguiré usando los servicios de la biblioteca con la misma frecuencia que expuse en la pregunta anterior"/>
    <x v="8"/>
    <s v="F. Veterinaria"/>
    <s v="F. Geografía e Historia"/>
    <s v="ESIC"/>
    <m/>
    <m/>
    <m/>
    <m/>
    <m/>
    <s v="No"/>
    <s v="No"/>
    <n v="1"/>
    <n v="1"/>
    <n v="1"/>
    <n v="1"/>
    <n v="5"/>
    <n v="3"/>
    <n v="5"/>
    <n v="1"/>
    <n v="3"/>
    <n v="3"/>
    <m/>
    <n v="3"/>
    <n v="3"/>
    <n v="3"/>
    <n v="3"/>
    <n v="3"/>
    <s v="No"/>
    <n v="3"/>
    <n v="3"/>
    <s v="Instagram"/>
    <m/>
    <m/>
    <m/>
    <m/>
    <m/>
    <m/>
    <m/>
    <s v="Sí"/>
    <s v="No"/>
    <m/>
    <n v="3"/>
    <n v="3"/>
    <s v="4, satisfecho"/>
    <s v="Mejorado"/>
    <m/>
  </r>
  <r>
    <m/>
    <m/>
    <s v="Ciencias de la Salud"/>
    <d v="2020-05-19T12:48:00"/>
    <s v="Grado y doble grado"/>
    <x v="15"/>
    <s v="Muy frecuentemente (3 o más veces por semana)"/>
    <s v="Frecuentemente (1 o 2 veces por semana)"/>
    <s v="Seguiré usando los servicios de la biblioteca con la misma frecuencia que expuse en la pregunta anterior"/>
    <x v="8"/>
    <s v="F. Enfermería, Fisioterapia y Podología"/>
    <s v="F. Informática"/>
    <m/>
    <m/>
    <m/>
    <m/>
    <m/>
    <m/>
    <s v="No"/>
    <s v="Sí"/>
    <n v="4"/>
    <n v="2"/>
    <n v="2"/>
    <n v="1"/>
    <n v="5"/>
    <n v="2"/>
    <n v="5"/>
    <n v="2"/>
    <n v="5"/>
    <n v="5"/>
    <m/>
    <n v="5"/>
    <n v="5"/>
    <n v="5"/>
    <n v="5"/>
    <n v="5"/>
    <s v="No"/>
    <n v="5"/>
    <n v="4"/>
    <s v="Twitter|Instagram"/>
    <m/>
    <m/>
    <m/>
    <m/>
    <m/>
    <m/>
    <m/>
    <s v="No"/>
    <s v="No"/>
    <m/>
    <n v="5"/>
    <n v="5"/>
    <s v="5, muy satisfecho"/>
    <s v="Mejorado"/>
    <m/>
  </r>
  <r>
    <m/>
    <m/>
    <s v="Humanidades"/>
    <d v="2020-05-19T12:48:00"/>
    <s v="Grado y doble grado"/>
    <x v="2"/>
    <s v="Frecuentemente (1 o 2 veces por semana)"/>
    <s v="De vez en cuando (1 o 2 veces al mes)"/>
    <s v="Seguiré usando los servicios de la biblioteca con la misma frecuencia que expuse en la pregunta anterior"/>
    <x v="2"/>
    <m/>
    <m/>
    <m/>
    <m/>
    <m/>
    <m/>
    <m/>
    <m/>
    <s v="No"/>
    <s v="Sí"/>
    <n v="4"/>
    <n v="2"/>
    <n v="4"/>
    <n v="1"/>
    <n v="3"/>
    <n v="3"/>
    <n v="4"/>
    <n v="1"/>
    <n v="4"/>
    <n v="5"/>
    <m/>
    <n v="5"/>
    <n v="4"/>
    <n v="5"/>
    <n v="3"/>
    <n v="4"/>
    <s v="No"/>
    <n v="4"/>
    <n v="4"/>
    <s v="Twitter|Instagram"/>
    <m/>
    <m/>
    <m/>
    <m/>
    <m/>
    <m/>
    <m/>
    <s v="No"/>
    <s v="No"/>
    <m/>
    <n v="4"/>
    <n v="4"/>
    <s v="4, satisfecho"/>
    <s v="Mejorado mucho"/>
    <m/>
  </r>
  <r>
    <m/>
    <m/>
    <s v="Humanidades"/>
    <d v="2020-05-19T12:48:00"/>
    <s v="Otros (Universidad para mayores, títulos propios, curso de idiomas, etc)"/>
    <x v="7"/>
    <s v="De vez en cuando (1 o 2 veces al mes)"/>
    <s v="Solo en época de exámenes"/>
    <s v="Seguiré usando los servicios de la biblioteca con la misma frecuencia que expuse en la pregunta anterior"/>
    <x v="27"/>
    <m/>
    <m/>
    <m/>
    <m/>
    <m/>
    <m/>
    <m/>
    <m/>
    <s v="No"/>
    <s v="Sí"/>
    <n v="2"/>
    <m/>
    <m/>
    <n v="4"/>
    <n v="5"/>
    <n v="5"/>
    <n v="4"/>
    <n v="3"/>
    <m/>
    <m/>
    <m/>
    <n v="2"/>
    <n v="4"/>
    <n v="3"/>
    <m/>
    <m/>
    <s v="No"/>
    <m/>
    <n v="3"/>
    <s v="Facebook|Youtube|Instagram"/>
    <m/>
    <m/>
    <m/>
    <m/>
    <m/>
    <m/>
    <m/>
    <s v="No"/>
    <s v="No"/>
    <m/>
    <n v="3"/>
    <n v="4"/>
    <s v="3, normal"/>
    <s v="Igual"/>
    <m/>
  </r>
  <r>
    <m/>
    <m/>
    <s v="Ciencias Sociales"/>
    <d v="2020-05-19T12:48:00"/>
    <s v="Máster"/>
    <x v="11"/>
    <s v="Muy frecuentemente (3 o más veces por semana)"/>
    <s v="De vez en cuando (1 o 2 veces al mes)"/>
    <s v="Seguiré usando los servicios de la biblioteca con la misma frecuencia que expuse en la pregunta anterior"/>
    <x v="13"/>
    <s v="F. Ciencias Políticas y Sociología"/>
    <s v="Biblioteca Maria Zambrano (Filología / Derecho)"/>
    <m/>
    <m/>
    <m/>
    <m/>
    <m/>
    <m/>
    <s v="No"/>
    <s v="Sí"/>
    <n v="5"/>
    <n v="2"/>
    <n v="4"/>
    <n v="3"/>
    <n v="1"/>
    <n v="5"/>
    <n v="5"/>
    <n v="3"/>
    <n v="4"/>
    <n v="4"/>
    <m/>
    <n v="5"/>
    <n v="5"/>
    <n v="5"/>
    <n v="3"/>
    <n v="4"/>
    <s v="No"/>
    <n v="5"/>
    <n v="4"/>
    <s v="Twitter|Facebook|Youtube|Instagram|LinkedIn"/>
    <m/>
    <m/>
    <m/>
    <m/>
    <m/>
    <m/>
    <m/>
    <s v="Sí"/>
    <s v="No"/>
    <m/>
    <n v="3"/>
    <n v="4"/>
    <s v="4, satisfecho"/>
    <s v="Igual"/>
    <m/>
  </r>
  <r>
    <m/>
    <m/>
    <s v="Ciencias Sociales"/>
    <d v="2020-05-19T12:48:00"/>
    <s v="Doctorado"/>
    <x v="11"/>
    <s v="De vez en cuando (1 o 2 veces al mes)"/>
    <s v="Muy frecuentemente (3 o más veces por semana)"/>
    <s v="Seguiré usando los servicios de la biblioteca con la misma frecuencia que expuse en la pregunta anterior"/>
    <x v="13"/>
    <s v="Biblioteca Maria Zambrano (Filología / Derecho)"/>
    <m/>
    <m/>
    <m/>
    <m/>
    <m/>
    <m/>
    <m/>
    <s v="Sí"/>
    <s v="Sí"/>
    <n v="5"/>
    <n v="5"/>
    <n v="3"/>
    <n v="2"/>
    <n v="1"/>
    <n v="4"/>
    <n v="1"/>
    <n v="1"/>
    <n v="5"/>
    <n v="4"/>
    <m/>
    <n v="5"/>
    <n v="4"/>
    <n v="5"/>
    <n v="5"/>
    <n v="5"/>
    <s v="Sí"/>
    <n v="5"/>
    <n v="4"/>
    <s v="Twitter"/>
    <m/>
    <m/>
    <m/>
    <m/>
    <m/>
    <m/>
    <m/>
    <s v="Sí"/>
    <s v="No"/>
    <m/>
    <n v="5"/>
    <n v="4"/>
    <s v="5, muy satisfecho"/>
    <s v="Mejorado"/>
    <m/>
  </r>
  <r>
    <m/>
    <m/>
    <s v="Ciencias Experimentales"/>
    <d v="2020-05-19T12:48:00"/>
    <s v="Grado y doble grado"/>
    <x v="16"/>
    <s v="Muy frecuentemente (3 o más veces por semana)"/>
    <s v="De vez en cuando (1 o 2 veces al mes)"/>
    <s v="Tengo que ir necesariamente para consultar los documentos que están ubicados en la biblioteca"/>
    <x v="17"/>
    <s v="F. Ciencias Físicas"/>
    <s v="Biblioteca Maria Zambrano (Filología / Derecho)"/>
    <m/>
    <m/>
    <m/>
    <m/>
    <m/>
    <m/>
    <s v="Sí"/>
    <s v="Sí"/>
    <n v="5"/>
    <n v="1"/>
    <n v="4"/>
    <n v="2"/>
    <n v="3"/>
    <n v="2"/>
    <n v="3"/>
    <n v="1"/>
    <n v="4"/>
    <n v="4"/>
    <m/>
    <n v="1"/>
    <n v="4"/>
    <n v="3"/>
    <n v="3"/>
    <n v="5"/>
    <s v="No"/>
    <n v="1"/>
    <n v="2"/>
    <s v="Twitter|Instagram"/>
    <m/>
    <m/>
    <m/>
    <m/>
    <m/>
    <m/>
    <m/>
    <s v="Sí"/>
    <s v="No"/>
    <m/>
    <n v="5"/>
    <n v="5"/>
    <s v="4, satisfecho"/>
    <s v="Mejorado"/>
    <s v="Ahora que no podemos acceder a la biblioteca necesitamos que los libros que podemos encontrar allí en formato físico también estén disponibles en la biblioteca online ya que en la mayoría de asignaturas no es suficiente el material disponible en el campus virtual y debe ser complementado con una bibliografía."/>
  </r>
  <r>
    <m/>
    <m/>
    <s v="Ciencias Experimentales"/>
    <d v="2020-05-19T12:48:00"/>
    <s v="Grado y doble grado"/>
    <x v="19"/>
    <s v="Frecuentemente (1 o 2 veces por semana)"/>
    <s v="De vez en cuando (1 o 2 veces al mes)"/>
    <s v="Seguiré usando los servicios de la biblioteca con la misma frecuencia que expuse en la pregunta anterior"/>
    <x v="19"/>
    <s v="F. Ciencias Matemáticas"/>
    <s v="Biblioteca Maria Zambrano (Filología / Derecho)"/>
    <m/>
    <m/>
    <m/>
    <m/>
    <m/>
    <m/>
    <s v="Sí"/>
    <s v="Sí"/>
    <n v="3"/>
    <n v="1"/>
    <n v="1"/>
    <n v="3"/>
    <n v="5"/>
    <n v="3"/>
    <n v="5"/>
    <n v="3"/>
    <n v="5"/>
    <n v="4"/>
    <m/>
    <n v="4"/>
    <n v="2"/>
    <n v="3"/>
    <n v="1"/>
    <n v="4"/>
    <s v="No"/>
    <n v="4"/>
    <n v="2"/>
    <s v="Twitter|Youtube|Instagram"/>
    <m/>
    <m/>
    <m/>
    <m/>
    <m/>
    <m/>
    <m/>
    <s v="No"/>
    <s v="No"/>
    <m/>
    <n v="4"/>
    <n v="4"/>
    <s v="5, muy satisfecho"/>
    <s v="Mejorado"/>
    <m/>
  </r>
  <r>
    <m/>
    <m/>
    <s v="Humanidades"/>
    <d v="2020-05-19T12:48:00"/>
    <s v="Grado y doble grado"/>
    <x v="2"/>
    <s v="Frecuentemente (1 o 2 veces por semana)"/>
    <s v="Nunca"/>
    <s v="Seguiré usando los servicios de la biblioteca con la misma frecuencia que expuse en la pregunta anterior"/>
    <x v="2"/>
    <s v="F. Ciencias Políticas y Sociología"/>
    <m/>
    <m/>
    <m/>
    <m/>
    <m/>
    <m/>
    <m/>
    <s v="Sí"/>
    <s v="Sí"/>
    <n v="4"/>
    <n v="3"/>
    <n v="3"/>
    <n v="3"/>
    <n v="5"/>
    <n v="2"/>
    <n v="5"/>
    <n v="1"/>
    <n v="5"/>
    <n v="5"/>
    <m/>
    <n v="5"/>
    <n v="5"/>
    <n v="5"/>
    <n v="5"/>
    <n v="5"/>
    <s v="No"/>
    <n v="5"/>
    <n v="5"/>
    <s v="Instagram"/>
    <m/>
    <m/>
    <m/>
    <m/>
    <m/>
    <m/>
    <m/>
    <s v="Sí"/>
    <s v="No"/>
    <m/>
    <n v="5"/>
    <n v="5"/>
    <s v="5, muy satisfecho"/>
    <s v="Mejorado mucho"/>
    <m/>
  </r>
  <r>
    <m/>
    <m/>
    <s v="Humanidades"/>
    <d v="2020-05-19T12:48:00"/>
    <s v="Grado y doble grado"/>
    <x v="7"/>
    <s v="De vez en cuando (1 o 2 veces al mes)"/>
    <s v="Frecuentemente (1 o 2 veces por semana)"/>
    <s v="Seguiré usando los servicios de la biblioteca con la misma frecuencia que expuse en la pregunta anterior"/>
    <x v="14"/>
    <s v="Biblioteca Maria Zambrano (Filología / Derecho)"/>
    <s v="F. Filología (Clásicas o General)"/>
    <m/>
    <m/>
    <m/>
    <m/>
    <m/>
    <m/>
    <s v="Sí"/>
    <s v="Sí"/>
    <n v="3"/>
    <n v="4"/>
    <n v="5"/>
    <n v="3"/>
    <n v="5"/>
    <n v="5"/>
    <n v="4"/>
    <n v="2"/>
    <n v="5"/>
    <n v="4"/>
    <m/>
    <n v="4"/>
    <n v="4"/>
    <n v="4"/>
    <n v="2"/>
    <n v="2"/>
    <s v="Sí"/>
    <n v="4"/>
    <n v="1"/>
    <s v="Twitter|Youtube|Instagram"/>
    <m/>
    <m/>
    <m/>
    <m/>
    <m/>
    <m/>
    <m/>
    <s v="No"/>
    <s v="No"/>
    <m/>
    <n v="5"/>
    <n v="5"/>
    <s v="4, satisfecho"/>
    <s v="Igual"/>
    <m/>
  </r>
  <r>
    <m/>
    <m/>
    <s v="Ciencias Sociales"/>
    <d v="2020-05-19T12:48:00"/>
    <s v="Grado y doble grado"/>
    <x v="1"/>
    <s v="Frecuentemente (1 o 2 veces por semana)"/>
    <s v="Solo en época de exámenes"/>
    <s v="Seguiré usando los servicios de la biblioteca con la misma frecuencia que expuse en la pregunta anterior"/>
    <x v="9"/>
    <s v="Biblioteca Maria Zambrano (Filología / Derecho)"/>
    <m/>
    <s v="La biblioteca de la UNED en Moncloa o la Biblioteca de mi barrio"/>
    <m/>
    <m/>
    <m/>
    <m/>
    <m/>
    <s v="No"/>
    <s v="Sí"/>
    <n v="5"/>
    <n v="1"/>
    <n v="1"/>
    <n v="4"/>
    <n v="1"/>
    <n v="4"/>
    <n v="2"/>
    <n v="1"/>
    <n v="5"/>
    <n v="4"/>
    <m/>
    <n v="4"/>
    <n v="4"/>
    <n v="4"/>
    <n v="4"/>
    <n v="4"/>
    <s v="No"/>
    <n v="5"/>
    <n v="5"/>
    <s v="Twitter|Youtube|Instagram"/>
    <m/>
    <m/>
    <m/>
    <m/>
    <m/>
    <m/>
    <m/>
    <s v="No"/>
    <s v="No"/>
    <m/>
    <n v="5"/>
    <n v="3"/>
    <s v="4, satisfecho"/>
    <s v="Igual"/>
    <m/>
  </r>
  <r>
    <m/>
    <m/>
    <s v="Ciencias de la Salud"/>
    <d v="2020-05-19T12:48:00"/>
    <s v="Grado y doble grado"/>
    <x v="4"/>
    <s v="Frecuentemente (1 o 2 veces por semana)"/>
    <s v="Nunca"/>
    <s v="Seguiré usando los servicios de la biblioteca con la misma frecuencia que expuse en la pregunta anterior"/>
    <x v="4"/>
    <s v="F. Medicina"/>
    <s v="F. Medicina"/>
    <s v="Biblioteca León Tolstoi"/>
    <m/>
    <m/>
    <m/>
    <m/>
    <m/>
    <s v="Sí"/>
    <s v="Sí"/>
    <n v="2"/>
    <n v="1"/>
    <n v="3"/>
    <n v="1"/>
    <n v="4"/>
    <n v="5"/>
    <n v="5"/>
    <n v="1"/>
    <n v="2"/>
    <n v="3"/>
    <m/>
    <n v="4"/>
    <n v="4"/>
    <n v="4"/>
    <n v="4"/>
    <n v="3"/>
    <s v="No"/>
    <n v="4"/>
    <n v="1"/>
    <s v="Twitter|Instagram"/>
    <m/>
    <m/>
    <m/>
    <m/>
    <m/>
    <m/>
    <m/>
    <m/>
    <m/>
    <m/>
    <n v="3"/>
    <n v="5"/>
    <s v="4, satisfecho"/>
    <s v="Igual"/>
    <m/>
  </r>
  <r>
    <m/>
    <m/>
    <s v="Ciencias Sociales"/>
    <d v="2020-05-19T12:48:00"/>
    <s v="Grado y doble grado"/>
    <x v="21"/>
    <s v="Muy frecuentemente (3 o más veces por semana)"/>
    <s v="Solo en época de exámenes"/>
    <s v="Creo que voy a acudir con menos frecuencia a la biblioteca y usaré más la biblioteca virtual"/>
    <x v="8"/>
    <s v="F. Bellas Artes"/>
    <s v="F. Ciencias de la Información"/>
    <m/>
    <m/>
    <m/>
    <m/>
    <m/>
    <m/>
    <s v="No"/>
    <s v="No"/>
    <n v="2"/>
    <n v="4"/>
    <n v="4"/>
    <n v="1"/>
    <n v="4"/>
    <n v="5"/>
    <n v="5"/>
    <n v="3"/>
    <n v="3"/>
    <n v="4"/>
    <m/>
    <n v="4"/>
    <n v="4"/>
    <n v="3"/>
    <n v="3"/>
    <n v="3"/>
    <s v="No"/>
    <n v="3"/>
    <n v="2"/>
    <s v="Youtube|Instagram"/>
    <m/>
    <m/>
    <m/>
    <m/>
    <m/>
    <m/>
    <m/>
    <s v="No"/>
    <s v="No"/>
    <m/>
    <n v="4"/>
    <n v="5"/>
    <s v="5, muy satisfecho"/>
    <m/>
    <m/>
  </r>
  <r>
    <m/>
    <m/>
    <s v="Humanidades"/>
    <d v="2020-05-19T12:48:00"/>
    <s v="Grado y doble grado"/>
    <x v="6"/>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
    <x v="8"/>
    <s v="F. Filología (Clásicas o General)"/>
    <s v="F. Geografía e Historia"/>
    <m/>
    <m/>
    <m/>
    <m/>
    <m/>
    <m/>
    <s v="Sí"/>
    <s v="No"/>
    <n v="5"/>
    <n v="1"/>
    <n v="5"/>
    <n v="5"/>
    <n v="5"/>
    <n v="5"/>
    <n v="5"/>
    <n v="3"/>
    <n v="5"/>
    <n v="5"/>
    <m/>
    <n v="5"/>
    <n v="5"/>
    <n v="5"/>
    <n v="5"/>
    <n v="5"/>
    <s v="No"/>
    <n v="5"/>
    <n v="5"/>
    <s v="Twitter|Youtube|Instagram"/>
    <m/>
    <m/>
    <m/>
    <m/>
    <m/>
    <m/>
    <m/>
    <s v="Sí"/>
    <s v="No"/>
    <m/>
    <n v="5"/>
    <n v="5"/>
    <s v="5, muy satisfecho"/>
    <s v="Mejorado mucho"/>
    <m/>
  </r>
  <r>
    <m/>
    <m/>
    <s v="Ciencias Experimentales"/>
    <d v="2020-05-19T12:48:00"/>
    <s v="Grado y doble grado"/>
    <x v="26"/>
    <s v="Muy frecuentemente (3 o más veces por semana)"/>
    <s v="Muy frecuentemente (3 o más veces por semana)"/>
    <s v="Seguiré usando los servicios de la biblioteca con la misma frecuencia que expuse en la pregunta anterior"/>
    <x v="8"/>
    <s v="F. Informática"/>
    <m/>
    <m/>
    <m/>
    <m/>
    <m/>
    <m/>
    <m/>
    <s v="Sí"/>
    <s v="Sí"/>
    <n v="4"/>
    <n v="3"/>
    <n v="3"/>
    <n v="5"/>
    <n v="2"/>
    <n v="5"/>
    <n v="5"/>
    <n v="5"/>
    <n v="3"/>
    <n v="2"/>
    <m/>
    <n v="4"/>
    <n v="5"/>
    <n v="3"/>
    <n v="2"/>
    <n v="2"/>
    <s v="Sí"/>
    <n v="4"/>
    <n v="2"/>
    <s v="Twitter|Facebook|Youtube|Instagram|LinkedIn"/>
    <m/>
    <m/>
    <m/>
    <m/>
    <m/>
    <m/>
    <m/>
    <s v="Sí"/>
    <s v="Sí"/>
    <s v="Normal"/>
    <n v="4"/>
    <n v="3"/>
    <s v="3, normal"/>
    <s v="Igual"/>
    <m/>
  </r>
  <r>
    <m/>
    <m/>
    <s v="Ciencias Sociales"/>
    <d v="2020-05-19T12:48:00"/>
    <s v="Máster"/>
    <x v="13"/>
    <s v="De vez en cuando (1 o 2 veces al mes)"/>
    <s v="De vez en cuando (1 o 2 veces al mes)"/>
    <s v="Seguiré usando los servicios de la biblioteca con la misma frecuencia que expuse en la pregunta anterior"/>
    <x v="16"/>
    <s v="F. Ciencias Políticas y Sociología"/>
    <s v="F. Geografía e Historia"/>
    <m/>
    <m/>
    <m/>
    <m/>
    <m/>
    <m/>
    <s v="Sí"/>
    <s v="Sí"/>
    <n v="4"/>
    <n v="4"/>
    <n v="4"/>
    <n v="5"/>
    <n v="5"/>
    <n v="5"/>
    <n v="4"/>
    <n v="2"/>
    <n v="5"/>
    <n v="4"/>
    <m/>
    <n v="3"/>
    <n v="4"/>
    <n v="5"/>
    <n v="2"/>
    <n v="5"/>
    <s v="Sí"/>
    <n v="5"/>
    <n v="5"/>
    <s v="Twitter"/>
    <m/>
    <m/>
    <m/>
    <m/>
    <m/>
    <m/>
    <m/>
    <s v="No"/>
    <s v="No"/>
    <m/>
    <n v="5"/>
    <n v="5"/>
    <s v="5, muy satisfecho"/>
    <s v="Mejorado"/>
    <m/>
  </r>
  <r>
    <m/>
    <m/>
    <s v="Humanidades"/>
    <d v="2020-05-19T12:48: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x v="14"/>
    <s v="Biblioteca Maria Zambrano (Filología / Derecho)"/>
    <s v="F. Bellas Artes"/>
    <m/>
    <m/>
    <m/>
    <m/>
    <m/>
    <m/>
    <s v="Sí"/>
    <s v="Sí"/>
    <n v="5"/>
    <n v="3"/>
    <n v="3"/>
    <n v="5"/>
    <n v="1"/>
    <n v="5"/>
    <n v="1"/>
    <n v="2"/>
    <n v="5"/>
    <n v="5"/>
    <m/>
    <n v="5"/>
    <n v="5"/>
    <n v="5"/>
    <n v="5"/>
    <n v="5"/>
    <s v="Sí"/>
    <n v="5"/>
    <n v="1"/>
    <s v="Instagram"/>
    <m/>
    <m/>
    <m/>
    <m/>
    <m/>
    <m/>
    <m/>
    <s v="Sí"/>
    <s v="Sí"/>
    <s v="Muy útil"/>
    <n v="5"/>
    <n v="5"/>
    <s v="5, muy satisfecho"/>
    <s v="Mejorado mucho"/>
    <m/>
  </r>
  <r>
    <m/>
    <m/>
    <s v="Ciencias Sociales"/>
    <d v="2020-05-19T12:48:00"/>
    <s v="Grado y doble grado"/>
    <x v="13"/>
    <s v="Muy frecuentemente (3 o más veces por semana)"/>
    <s v="De vez en cuando (1 o 2 veces al mes)"/>
    <s v="Seguiré usando los servicios de la biblioteca con la misma frecuencia que expuse en la pregunta anterior"/>
    <x v="8"/>
    <s v="F. Ciencias de la Información"/>
    <s v="F. Derecho (Departamentos,Criminología)"/>
    <m/>
    <m/>
    <m/>
    <m/>
    <m/>
    <m/>
    <s v="No"/>
    <s v="No"/>
    <n v="3"/>
    <n v="1"/>
    <n v="1"/>
    <n v="5"/>
    <n v="5"/>
    <n v="5"/>
    <n v="5"/>
    <n v="1"/>
    <n v="5"/>
    <n v="5"/>
    <m/>
    <n v="5"/>
    <n v="5"/>
    <n v="5"/>
    <n v="5"/>
    <n v="5"/>
    <s v="Sí"/>
    <n v="5"/>
    <n v="5"/>
    <s v="Twitter|Facebook|Youtube|Instagram"/>
    <m/>
    <m/>
    <m/>
    <m/>
    <m/>
    <m/>
    <m/>
    <s v="No"/>
    <s v="No"/>
    <m/>
    <n v="5"/>
    <n v="5"/>
    <s v="5, muy satisfecho"/>
    <s v="Mejorado mucho"/>
    <m/>
  </r>
  <r>
    <m/>
    <m/>
    <s v="Ciencias de la Salud"/>
    <d v="2020-05-19T12:48:00"/>
    <s v="Grado y doble grado"/>
    <x v="15"/>
    <s v="Muy frecuentemente (3 o más veces por semana)"/>
    <s v="Nunca"/>
    <s v="Seguiré usando los servicios de la biblioteca con la misma frecuencia que expuse en la pregunta anterior"/>
    <x v="8"/>
    <s v="F. Farmacia"/>
    <s v="F. Medicina"/>
    <m/>
    <m/>
    <m/>
    <m/>
    <m/>
    <m/>
    <s v="No"/>
    <s v="Sí"/>
    <n v="1"/>
    <n v="1"/>
    <n v="1"/>
    <n v="2"/>
    <n v="3"/>
    <n v="5"/>
    <n v="1"/>
    <n v="2"/>
    <n v="3"/>
    <n v="4"/>
    <m/>
    <n v="4"/>
    <n v="4"/>
    <n v="4"/>
    <n v="4"/>
    <n v="4"/>
    <s v="No"/>
    <n v="4"/>
    <n v="3"/>
    <s v="Twitter|Youtube|Instagram"/>
    <m/>
    <m/>
    <m/>
    <m/>
    <m/>
    <m/>
    <m/>
    <s v="No"/>
    <s v="No"/>
    <m/>
    <n v="4"/>
    <n v="4"/>
    <s v="5, muy satisfecho"/>
    <s v="Igual"/>
    <m/>
  </r>
  <r>
    <m/>
    <m/>
    <s v="Ciencias Sociales"/>
    <d v="2020-05-19T12:48:00"/>
    <s v="Grado y doble grado"/>
    <x v="11"/>
    <s v="Muy frecuentemente (3 o más veces por semana)"/>
    <s v="Frecuentemente (1 o 2 veces por semana)"/>
    <s v="Seguiré usando los servicios de la biblioteca con la misma frecuencia que expuse en la pregunta anterior"/>
    <x v="13"/>
    <s v="Biblioteca Maria Zambrano (Filología / Derecho)"/>
    <m/>
    <m/>
    <m/>
    <m/>
    <m/>
    <m/>
    <m/>
    <s v="No"/>
    <s v="Sí"/>
    <n v="4"/>
    <m/>
    <n v="4"/>
    <n v="5"/>
    <n v="5"/>
    <n v="3"/>
    <n v="5"/>
    <n v="5"/>
    <n v="5"/>
    <n v="4"/>
    <m/>
    <n v="4"/>
    <n v="4"/>
    <n v="4"/>
    <n v="4"/>
    <n v="4"/>
    <s v="No"/>
    <m/>
    <n v="5"/>
    <s v="Facebook|Youtube|Instagram"/>
    <m/>
    <m/>
    <m/>
    <m/>
    <m/>
    <m/>
    <m/>
    <s v="Sí"/>
    <s v="No"/>
    <m/>
    <n v="4"/>
    <n v="4"/>
    <s v="4, satisfecho"/>
    <s v="Mejorado mucho"/>
    <m/>
  </r>
  <r>
    <m/>
    <m/>
    <s v="Ciencias Experimentales"/>
    <d v="2020-05-19T12:48:00"/>
    <s v="Doctorado"/>
    <x v="14"/>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Ir más, aprovechar los espacios."/>
    <x v="8"/>
    <s v="F. Ciencias Geológicas"/>
    <s v="F. Geografía e Historia"/>
    <s v="BNE, Archivo CSIC"/>
    <m/>
    <m/>
    <m/>
    <m/>
    <m/>
    <s v="Sí"/>
    <s v="Sí"/>
    <n v="3"/>
    <n v="2"/>
    <n v="2"/>
    <n v="5"/>
    <n v="1"/>
    <n v="2"/>
    <n v="3"/>
    <n v="5"/>
    <n v="2"/>
    <n v="2"/>
    <m/>
    <n v="1"/>
    <n v="1"/>
    <n v="1"/>
    <n v="1"/>
    <n v="4"/>
    <s v="Sí"/>
    <n v="2"/>
    <n v="2"/>
    <s v="No uso ninguna red social|email"/>
    <m/>
    <m/>
    <m/>
    <m/>
    <m/>
    <m/>
    <m/>
    <s v="Sí"/>
    <s v="No"/>
    <m/>
    <n v="4"/>
    <n v="3"/>
    <s v="3, normal"/>
    <s v="Empeorado"/>
    <m/>
  </r>
  <r>
    <m/>
    <m/>
    <s v="Humanidades"/>
    <d v="2020-05-19T12:48:00"/>
    <s v="Máster"/>
    <x v="2"/>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x v="2"/>
    <s v="Biblioteca Maria Zambrano (Filología / Derecho)"/>
    <s v="Biblioteca Histórica"/>
    <m/>
    <m/>
    <m/>
    <m/>
    <m/>
    <m/>
    <s v="No"/>
    <s v="Sí"/>
    <n v="5"/>
    <n v="5"/>
    <m/>
    <n v="1"/>
    <n v="3"/>
    <n v="3"/>
    <n v="4"/>
    <n v="5"/>
    <n v="5"/>
    <n v="5"/>
    <m/>
    <n v="4"/>
    <n v="4"/>
    <n v="5"/>
    <n v="5"/>
    <n v="3"/>
    <s v="No"/>
    <n v="3"/>
    <n v="3"/>
    <s v="Twitter|Facebook|Instagram"/>
    <m/>
    <m/>
    <m/>
    <m/>
    <m/>
    <m/>
    <m/>
    <s v="No"/>
    <s v="No"/>
    <m/>
    <n v="4"/>
    <n v="5"/>
    <s v="4, satisfecho"/>
    <s v="Mejorado"/>
    <m/>
  </r>
  <r>
    <m/>
    <m/>
    <s v="Humanidades"/>
    <d v="2020-05-19T12:48:00"/>
    <s v="Grado y doble grado"/>
    <x v="3"/>
    <s v="De vez en cuando (1 o 2 veces al mes)"/>
    <s v="De vez en cuando (1 o 2 veces al mes)"/>
    <s v="Seguiré usando los servicios de la biblioteca con la misma frecuencia que expuse en la pregunta anterior"/>
    <x v="3"/>
    <m/>
    <m/>
    <m/>
    <m/>
    <m/>
    <m/>
    <m/>
    <m/>
    <s v="Sí"/>
    <s v="Sí"/>
    <n v="3"/>
    <n v="1"/>
    <n v="1"/>
    <n v="4"/>
    <n v="5"/>
    <n v="4"/>
    <n v="4"/>
    <n v="2"/>
    <n v="5"/>
    <n v="5"/>
    <m/>
    <n v="5"/>
    <n v="5"/>
    <n v="5"/>
    <n v="5"/>
    <n v="5"/>
    <s v="Sí"/>
    <n v="5"/>
    <n v="5"/>
    <s v="Youtube|Instagram"/>
    <m/>
    <m/>
    <m/>
    <m/>
    <m/>
    <m/>
    <m/>
    <s v="No"/>
    <s v="No"/>
    <m/>
    <n v="5"/>
    <n v="5"/>
    <s v="5, muy satisfecho"/>
    <s v="Mejorado mucho"/>
    <m/>
  </r>
  <r>
    <m/>
    <m/>
    <s v="Humanidades"/>
    <d v="2020-05-19T12:48:00"/>
    <s v="Grado y doble grado"/>
    <x v="7"/>
    <s v="Frecuentemente (1 o 2 veces por semana)"/>
    <s v="Muy frecuentemente (3 o más veces por semana)"/>
    <s v="Creo que voy a acudir con menos frecuencia a la biblioteca y usaré más la biblioteca virtual"/>
    <x v="14"/>
    <s v="F. Filología (Clásicas o General)"/>
    <m/>
    <m/>
    <m/>
    <m/>
    <m/>
    <m/>
    <m/>
    <s v="Sí"/>
    <s v="Sí"/>
    <n v="4"/>
    <n v="2"/>
    <n v="2"/>
    <n v="1"/>
    <n v="3"/>
    <n v="5"/>
    <n v="3"/>
    <n v="1"/>
    <n v="2"/>
    <n v="4"/>
    <m/>
    <n v="4"/>
    <n v="4"/>
    <n v="4"/>
    <n v="4"/>
    <n v="4"/>
    <s v="Sí"/>
    <n v="4"/>
    <n v="1"/>
    <s v="Twitter|Youtube|Instagram"/>
    <m/>
    <m/>
    <m/>
    <m/>
    <m/>
    <m/>
    <m/>
    <s v="No"/>
    <s v="No"/>
    <m/>
    <n v="4"/>
    <n v="4"/>
    <s v="4, satisfecho"/>
    <s v="Mejorado"/>
    <m/>
  </r>
  <r>
    <m/>
    <m/>
    <s v="Ciencias de la Salud"/>
    <d v="2020-05-19T12:48:00"/>
    <s v="Grado y doble grado"/>
    <x v="12"/>
    <s v="Frecuentemente (1 o 2 veces por semana)"/>
    <s v="Muy frecuentemente (3 o más veces por semana)"/>
    <s v="Creo que voy a acudir con menos frecuencia a la biblioteca y usaré más la biblioteca virtual|Solo haré uso de la biblioteca virtual y de sus recursos electrónicos"/>
    <x v="15"/>
    <s v="F. Ciencias Económicas y Empresariales"/>
    <s v="Biblioteca Maria Zambrano (Filología / Derecho)"/>
    <m/>
    <m/>
    <m/>
    <m/>
    <m/>
    <m/>
    <s v="No"/>
    <s v="Sí"/>
    <n v="4"/>
    <n v="4"/>
    <n v="4"/>
    <n v="4"/>
    <n v="4"/>
    <n v="5"/>
    <n v="5"/>
    <n v="5"/>
    <n v="5"/>
    <n v="5"/>
    <m/>
    <n v="5"/>
    <n v="5"/>
    <n v="5"/>
    <n v="5"/>
    <n v="5"/>
    <s v="No"/>
    <n v="5"/>
    <n v="5"/>
    <s v="Facebook|Youtube|Instagram|Whatssap"/>
    <m/>
    <m/>
    <m/>
    <m/>
    <m/>
    <m/>
    <m/>
    <s v="No"/>
    <s v="No"/>
    <m/>
    <n v="5"/>
    <n v="5"/>
    <s v="5, muy satisfecho"/>
    <s v="Igual"/>
    <m/>
  </r>
  <r>
    <m/>
    <m/>
    <s v="Ciencias Sociales"/>
    <d v="2020-05-19T12:47:00"/>
    <s v="Grado y doble grado"/>
    <x v="24"/>
    <s v="Muy frecuentemente (3 o más veces por semana)"/>
    <s v="Muy frecuentemente (3 o más veces por semana)"/>
    <s v="Seguiré usando los servicios de la biblioteca con la misma frecuencia que expuse en la pregunta anterior"/>
    <x v="25"/>
    <s v="F. Trabajo Social"/>
    <s v="F. Trabajo Social"/>
    <s v="Biblioteca de Móstoles"/>
    <m/>
    <m/>
    <m/>
    <m/>
    <m/>
    <s v="Sí"/>
    <s v="Sí"/>
    <n v="2"/>
    <n v="1"/>
    <n v="1"/>
    <n v="2"/>
    <n v="5"/>
    <n v="5"/>
    <n v="5"/>
    <n v="2"/>
    <n v="2"/>
    <n v="3"/>
    <m/>
    <n v="3"/>
    <n v="5"/>
    <n v="2"/>
    <n v="1"/>
    <n v="4"/>
    <s v="No"/>
    <n v="4"/>
    <n v="1"/>
    <s v="Facebook|Youtube|Instagram"/>
    <m/>
    <m/>
    <m/>
    <m/>
    <m/>
    <m/>
    <m/>
    <s v="No"/>
    <s v="No"/>
    <m/>
    <n v="5"/>
    <n v="5"/>
    <s v="4, satisfecho"/>
    <s v="Igual"/>
    <m/>
  </r>
  <r>
    <m/>
    <m/>
    <s v="Humanidades"/>
    <d v="2020-05-19T12:47:00"/>
    <s v="Grado y doble grado"/>
    <x v="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Solo haré uso de la biblioteca virtual y de sus recursos electrónicos"/>
    <x v="8"/>
    <s v="F. Filología (Clásicas o General)"/>
    <m/>
    <m/>
    <m/>
    <m/>
    <m/>
    <m/>
    <m/>
    <s v="No"/>
    <s v="Sí"/>
    <n v="5"/>
    <n v="2"/>
    <n v="2"/>
    <n v="1"/>
    <n v="4"/>
    <n v="4"/>
    <n v="4"/>
    <n v="3"/>
    <n v="3"/>
    <n v="3"/>
    <m/>
    <n v="4"/>
    <n v="2"/>
    <n v="4"/>
    <n v="1"/>
    <n v="3"/>
    <s v="No"/>
    <n v="3"/>
    <n v="1"/>
    <s v="Twitter|Instagram"/>
    <m/>
    <m/>
    <m/>
    <m/>
    <m/>
    <m/>
    <m/>
    <s v="Sí"/>
    <s v="No"/>
    <m/>
    <n v="4"/>
    <n v="5"/>
    <s v="3, normal"/>
    <s v="Igual"/>
    <m/>
  </r>
  <r>
    <m/>
    <m/>
    <s v="Humanidades"/>
    <d v="2020-05-19T12:47:00"/>
    <s v="Grado y doble grado"/>
    <x v="2"/>
    <s v="De vez en cuando (1 o 2 veces al mes)"/>
    <s v="Frecuentemente (1 o 2 veces por semana)"/>
    <s v="Seguiré usando los servicios de la biblioteca con la misma frecuencia que expuse en la pregunta anterior"/>
    <x v="2"/>
    <s v="F. Filología (Clásicas o General)"/>
    <s v="F. Filosofía"/>
    <m/>
    <m/>
    <m/>
    <m/>
    <m/>
    <m/>
    <s v="No"/>
    <s v="Sí"/>
    <n v="3"/>
    <n v="2"/>
    <n v="5"/>
    <n v="5"/>
    <n v="4"/>
    <n v="5"/>
    <n v="5"/>
    <n v="5"/>
    <n v="5"/>
    <n v="3"/>
    <m/>
    <n v="3"/>
    <n v="4"/>
    <n v="5"/>
    <n v="5"/>
    <n v="5"/>
    <s v="No"/>
    <n v="5"/>
    <n v="4"/>
    <s v="Twitter|Facebook|Youtube|Instagram"/>
    <m/>
    <m/>
    <m/>
    <m/>
    <m/>
    <m/>
    <m/>
    <s v="Sí"/>
    <s v="No"/>
    <m/>
    <n v="4"/>
    <n v="5"/>
    <s v="4, satisfecho"/>
    <s v="Mejorado mucho"/>
    <s v="Explicación de los cursos que ofrece la biblioteca"/>
  </r>
  <r>
    <m/>
    <m/>
    <s v="Ciencias Sociales"/>
    <d v="2020-05-19T12:47:00"/>
    <s v="Grado y doble grado"/>
    <x v="10"/>
    <s v="Frecuentemente (1 o 2 veces por semana)"/>
    <s v="De vez en cuando (1 o 2 veces al mes)"/>
    <s v="Creo que voy a acudir con menos frecuencia a la biblioteca y usaré más la biblioteca virtual"/>
    <x v="8"/>
    <m/>
    <m/>
    <s v="Cc Sanchinarro, ESIC, Aduditorio nacional"/>
    <m/>
    <m/>
    <m/>
    <m/>
    <m/>
    <s v="No"/>
    <s v="Sí"/>
    <n v="2"/>
    <n v="1"/>
    <n v="3"/>
    <n v="3"/>
    <n v="3"/>
    <n v="3"/>
    <n v="5"/>
    <n v="1"/>
    <n v="2"/>
    <n v="2"/>
    <m/>
    <n v="2"/>
    <n v="3"/>
    <n v="2"/>
    <n v="2"/>
    <n v="2"/>
    <s v="No"/>
    <n v="3"/>
    <n v="2"/>
    <s v="Youtube|Instagram"/>
    <m/>
    <m/>
    <m/>
    <m/>
    <m/>
    <m/>
    <m/>
    <s v="Sí"/>
    <s v="No"/>
    <m/>
    <n v="4"/>
    <n v="3"/>
    <s v="4, satisfecho"/>
    <s v="Igual"/>
    <m/>
  </r>
  <r>
    <m/>
    <m/>
    <s v="Humanidades"/>
    <d v="2020-05-19T12:47:00"/>
    <s v="Grado y doble grado"/>
    <x v="2"/>
    <s v="Nunca"/>
    <s v="Frecuentemente (1 o 2 veces por semana)"/>
    <s v="Seguiré usando los servicios de la biblioteca con la misma frecuencia que expuse en la pregunta anterior|Creo que voy a acudir con menos frecuencia a la biblioteca y usaré más la biblioteca virtual|Procuraré buscar la información que necesito fuera de la biblioteca"/>
    <x v="2"/>
    <m/>
    <m/>
    <m/>
    <m/>
    <m/>
    <m/>
    <m/>
    <m/>
    <s v="No"/>
    <s v="Sí"/>
    <n v="1"/>
    <n v="4"/>
    <n v="5"/>
    <n v="1"/>
    <n v="3"/>
    <n v="5"/>
    <n v="3"/>
    <n v="4"/>
    <n v="3"/>
    <n v="3"/>
    <m/>
    <n v="4"/>
    <n v="4"/>
    <n v="4"/>
    <n v="2"/>
    <n v="3"/>
    <s v="No"/>
    <n v="4"/>
    <n v="1"/>
    <s v="Twitter|Facebook|Instagram"/>
    <m/>
    <m/>
    <m/>
    <m/>
    <m/>
    <m/>
    <m/>
    <s v="No"/>
    <s v="No"/>
    <m/>
    <n v="4"/>
    <n v="2"/>
    <s v="4, satisfecho"/>
    <s v="Igual"/>
    <m/>
  </r>
  <r>
    <m/>
    <m/>
    <s v="Humanidades"/>
    <d v="2020-05-19T12:47:00"/>
    <s v="Grado y doble grado"/>
    <x v="7"/>
    <s v="Frecuentemente (1 o 2 veces por semana)"/>
    <s v="De vez en cuando (1 o 2 veces al mes)"/>
    <s v="Seguiré usando los servicios de la biblioteca con la misma frecuencia que expuse en la pregunta anterior"/>
    <x v="14"/>
    <s v="Biblioteca Maria Zambrano (Filología / Derecho)"/>
    <m/>
    <m/>
    <m/>
    <m/>
    <m/>
    <m/>
    <m/>
    <s v="Sí"/>
    <s v="Sí"/>
    <n v="5"/>
    <n v="3"/>
    <n v="1"/>
    <n v="4"/>
    <n v="2"/>
    <n v="4"/>
    <n v="2"/>
    <n v="3"/>
    <n v="2"/>
    <n v="4"/>
    <m/>
    <n v="2"/>
    <n v="3"/>
    <n v="5"/>
    <n v="3"/>
    <n v="3"/>
    <s v="No"/>
    <n v="3"/>
    <n v="1"/>
    <s v="Facebook|Instagram"/>
    <m/>
    <m/>
    <m/>
    <m/>
    <m/>
    <m/>
    <m/>
    <s v="No"/>
    <s v="No"/>
    <m/>
    <n v="3"/>
    <n v="4"/>
    <s v="4, satisfecho"/>
    <s v="Igual"/>
    <m/>
  </r>
  <r>
    <m/>
    <m/>
    <s v="Ciencias Sociales"/>
    <d v="2020-05-19T12:47:00"/>
    <s v="Grado y doble grado"/>
    <x v="13"/>
    <s v="Solo en época de exámenes"/>
    <s v="Nunca"/>
    <s v="Seguiré usando los servicios de la biblioteca con la misma frecuencia que expuse en la pregunta anterior"/>
    <x v="16"/>
    <s v="Biblioteca Maria Zambrano (Filología / Derecho)"/>
    <s v="Biblioteca Histórica"/>
    <m/>
    <m/>
    <m/>
    <m/>
    <m/>
    <m/>
    <s v="No"/>
    <s v="Sí"/>
    <n v="2"/>
    <n v="2"/>
    <n v="2"/>
    <n v="3"/>
    <n v="3"/>
    <n v="4"/>
    <n v="4"/>
    <n v="2"/>
    <n v="3"/>
    <n v="3"/>
    <m/>
    <n v="3"/>
    <n v="4"/>
    <n v="3"/>
    <n v="4"/>
    <n v="5"/>
    <s v="No"/>
    <n v="4"/>
    <n v="3"/>
    <s v="Twitter|Youtube|Instagram"/>
    <m/>
    <m/>
    <m/>
    <m/>
    <m/>
    <m/>
    <m/>
    <s v="No"/>
    <s v="No"/>
    <m/>
    <n v="3"/>
    <n v="4"/>
    <s v="4, satisfecho"/>
    <s v="Igual"/>
    <m/>
  </r>
  <r>
    <m/>
    <m/>
    <s v="Ciencias Sociales"/>
    <d v="2020-05-19T12:47:00"/>
    <s v="Doctorado"/>
    <x v="10"/>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x v="8"/>
    <s v="F. Derecho (Departamentos,Criminología)"/>
    <m/>
    <m/>
    <m/>
    <m/>
    <m/>
    <m/>
    <m/>
    <s v="Sí"/>
    <s v="Sí"/>
    <n v="5"/>
    <n v="5"/>
    <n v="5"/>
    <n v="2"/>
    <n v="1"/>
    <n v="3"/>
    <n v="1"/>
    <n v="3"/>
    <n v="5"/>
    <n v="4"/>
    <m/>
    <n v="3"/>
    <n v="4"/>
    <n v="4"/>
    <n v="3"/>
    <n v="3"/>
    <s v="Sí"/>
    <n v="4"/>
    <n v="3"/>
    <s v="Twitter|Instagram"/>
    <m/>
    <m/>
    <m/>
    <m/>
    <m/>
    <m/>
    <m/>
    <s v="Sí"/>
    <s v="Sí"/>
    <s v="Normal"/>
    <n v="3"/>
    <n v="5"/>
    <s v="5, muy satisfecho"/>
    <s v="Mejorado"/>
    <m/>
  </r>
  <r>
    <m/>
    <m/>
    <s v="Ciencias Experimentales"/>
    <d v="2020-05-19T12:47:00"/>
    <s v="Grado y doble grado"/>
    <x v="20"/>
    <s v="Frecuentemente (1 o 2 veces por semana)"/>
    <s v="Nunca"/>
    <s v="Seguiré usando los servicios de la biblioteca con la misma frecuencia que expuse en la pregunta anterior"/>
    <x v="8"/>
    <s v="F. Ciencias Biológicas"/>
    <s v="F. Ciencias de la Información"/>
    <m/>
    <m/>
    <m/>
    <m/>
    <m/>
    <m/>
    <s v="No"/>
    <s v="No"/>
    <n v="3"/>
    <n v="1"/>
    <n v="1"/>
    <n v="2"/>
    <n v="5"/>
    <n v="5"/>
    <n v="5"/>
    <n v="1"/>
    <n v="3"/>
    <n v="4"/>
    <m/>
    <n v="4"/>
    <n v="3"/>
    <n v="4"/>
    <n v="4"/>
    <n v="4"/>
    <s v="No"/>
    <n v="4"/>
    <n v="3"/>
    <s v="Twitter|Youtube|Instagram"/>
    <m/>
    <m/>
    <m/>
    <m/>
    <m/>
    <m/>
    <m/>
    <s v="No"/>
    <s v="No"/>
    <m/>
    <n v="3"/>
    <n v="2"/>
    <s v="4, satisfecho"/>
    <s v="Igual"/>
    <m/>
  </r>
  <r>
    <m/>
    <m/>
    <s v="Humanidades"/>
    <d v="2020-05-19T12:47:00"/>
    <s v="Grado y doble grado"/>
    <x v="2"/>
    <s v="Frecuentemente (1 o 2 veces por semana)"/>
    <s v="Frecuentemente (1 o 2 veces por semana)"/>
    <s v="Seguiré usando los servicios de la biblioteca con la misma frecuencia que expuse en la pregunta anterior"/>
    <x v="2"/>
    <s v="F. Psicología"/>
    <m/>
    <s v="Biblioteca pedro salinas, Luis rosales y la chata."/>
    <m/>
    <m/>
    <m/>
    <m/>
    <m/>
    <s v="No"/>
    <s v="Sí"/>
    <n v="4"/>
    <n v="3"/>
    <n v="4"/>
    <n v="3"/>
    <n v="5"/>
    <n v="3"/>
    <n v="4"/>
    <n v="3"/>
    <n v="4"/>
    <n v="4"/>
    <m/>
    <n v="4"/>
    <n v="4"/>
    <n v="4"/>
    <n v="4"/>
    <n v="4"/>
    <s v="No"/>
    <n v="4"/>
    <n v="4"/>
    <s v="Twitter|Facebook|Youtube|Instagram"/>
    <m/>
    <m/>
    <m/>
    <m/>
    <m/>
    <m/>
    <m/>
    <s v="No"/>
    <s v="No"/>
    <m/>
    <n v="5"/>
    <n v="5"/>
    <s v="4, satisfecho"/>
    <s v="Mejorado"/>
    <m/>
  </r>
  <r>
    <m/>
    <m/>
    <s v="Ciencias Sociales"/>
    <d v="2020-05-19T12:47:00"/>
    <s v="Grado y doble grado"/>
    <x v="10"/>
    <s v="De vez en cuando (1 o 2 veces al mes)"/>
    <s v="Frecuentemente (1 o 2 veces por semana)"/>
    <s v="Creo que voy a acudir con menos frecuencia a la biblioteca y usaré más la biblioteca virtual"/>
    <x v="8"/>
    <s v="F. Ciencias Políticas y Sociología"/>
    <s v="Biblioteca Maria Zambrano (Filología / Derecho)"/>
    <m/>
    <m/>
    <m/>
    <m/>
    <m/>
    <m/>
    <s v="Sí"/>
    <s v="Sí"/>
    <n v="4"/>
    <n v="2"/>
    <n v="3"/>
    <n v="4"/>
    <n v="4"/>
    <n v="4"/>
    <n v="4"/>
    <n v="3"/>
    <n v="4"/>
    <n v="4"/>
    <m/>
    <n v="4"/>
    <n v="4"/>
    <n v="4"/>
    <n v="4"/>
    <n v="4"/>
    <s v="No"/>
    <n v="4"/>
    <n v="5"/>
    <s v="Twitter|Youtube|Instagram"/>
    <m/>
    <m/>
    <m/>
    <m/>
    <m/>
    <m/>
    <m/>
    <s v="No"/>
    <s v="No"/>
    <m/>
    <n v="5"/>
    <n v="5"/>
    <s v="4, satisfecho"/>
    <s v="Mejorado"/>
    <m/>
  </r>
  <r>
    <m/>
    <m/>
    <s v="Humanidades"/>
    <d v="2020-05-19T12:47:00"/>
    <s v="Grado y doble grado"/>
    <x v="3"/>
    <s v="De vez en cuando (1 o 2 veces al mes)"/>
    <s v="Nunca"/>
    <s v="Tengo que ir necesariamente para consultar los documentos que están ubicados en la biblioteca"/>
    <x v="3"/>
    <m/>
    <m/>
    <m/>
    <m/>
    <m/>
    <m/>
    <m/>
    <m/>
    <s v="No"/>
    <s v="Sí"/>
    <n v="3"/>
    <n v="3"/>
    <n v="3"/>
    <n v="5"/>
    <n v="5"/>
    <n v="5"/>
    <n v="5"/>
    <n v="3"/>
    <n v="5"/>
    <n v="4"/>
    <m/>
    <n v="5"/>
    <n v="5"/>
    <n v="3"/>
    <n v="3"/>
    <n v="3"/>
    <s v="No"/>
    <n v="4"/>
    <n v="3"/>
    <s v="Youtube|Instagram"/>
    <m/>
    <m/>
    <m/>
    <m/>
    <m/>
    <m/>
    <m/>
    <s v="No"/>
    <s v="No"/>
    <m/>
    <n v="4"/>
    <n v="5"/>
    <s v="4, satisfecho"/>
    <s v="Mejorado"/>
    <m/>
  </r>
  <r>
    <m/>
    <m/>
    <s v="Humanidades"/>
    <d v="2020-05-19T12:47:00"/>
    <s v="Grado y doble grado"/>
    <x v="2"/>
    <s v="Nunca"/>
    <s v="Frecuentemente (1 o 2 veces por semana)"/>
    <s v="Seguiré usando los servicios de la biblioteca con la misma frecuencia que expuse en la pregunta anterior|Solo haré uso de la biblioteca virtual y de sus recursos electrónicos"/>
    <x v="2"/>
    <m/>
    <m/>
    <m/>
    <m/>
    <m/>
    <m/>
    <m/>
    <m/>
    <s v="No"/>
    <s v="No"/>
    <n v="2"/>
    <n v="2"/>
    <n v="4"/>
    <n v="1"/>
    <n v="5"/>
    <n v="2"/>
    <n v="4"/>
    <n v="1"/>
    <n v="4"/>
    <n v="4"/>
    <m/>
    <n v="5"/>
    <n v="4"/>
    <n v="5"/>
    <n v="3"/>
    <n v="5"/>
    <s v="No"/>
    <n v="4"/>
    <n v="4"/>
    <s v="Twitter|Instagram"/>
    <m/>
    <m/>
    <m/>
    <m/>
    <m/>
    <m/>
    <m/>
    <s v="Sí"/>
    <s v="No"/>
    <m/>
    <n v="5"/>
    <n v="5"/>
    <s v="5, muy satisfecho"/>
    <s v="Igual"/>
    <m/>
  </r>
  <r>
    <m/>
    <m/>
    <s v="Ciencias de la Salud"/>
    <d v="2020-05-19T12:47:00"/>
    <s v="Grado y doble grado"/>
    <x v="23"/>
    <s v="Solo en época de exámenes"/>
    <s v="Nunca"/>
    <s v="Seguiré usando los servicios de la biblioteca con la misma frecuencia que expuse en la pregunta anterior"/>
    <x v="8"/>
    <s v="F. Veterinaria"/>
    <s v="F. Geografía e Historia"/>
    <m/>
    <m/>
    <m/>
    <m/>
    <m/>
    <m/>
    <s v="No"/>
    <s v="No"/>
    <n v="2"/>
    <n v="1"/>
    <n v="1"/>
    <n v="2"/>
    <n v="5"/>
    <n v="5"/>
    <n v="5"/>
    <n v="1"/>
    <n v="2"/>
    <n v="4"/>
    <m/>
    <n v="1"/>
    <n v="3"/>
    <n v="1"/>
    <n v="3"/>
    <n v="3"/>
    <s v="No"/>
    <n v="3"/>
    <n v="1"/>
    <s v="Twitter|Youtube|Instagram"/>
    <m/>
    <m/>
    <m/>
    <m/>
    <m/>
    <m/>
    <m/>
    <s v="Sí"/>
    <s v="No"/>
    <m/>
    <n v="5"/>
    <n v="5"/>
    <s v="4, satisfecho"/>
    <s v="Igual"/>
    <s v="Agradecería que se hablara con los coordinadores de las asignaturas para que todos los libros que recomiendan como bibliografía estén disponibles en la biblioteca,y más libros virtuales para casos como este"/>
  </r>
  <r>
    <m/>
    <m/>
    <s v="Ciencias Experimentales"/>
    <d v="2020-05-19T12:47:00"/>
    <s v="Grado y doble grado"/>
    <x v="14"/>
    <s v="Muy frecuentemente (3 o más veces por semana)"/>
    <s v="De vez en cuando (1 o 2 veces al mes)"/>
    <s v="Procuraré buscar la información que necesito fuera de la biblioteca"/>
    <x v="1"/>
    <s v="Biblioteca Maria Zambrano (Filología / Derecho)"/>
    <m/>
    <m/>
    <m/>
    <m/>
    <m/>
    <m/>
    <m/>
    <s v="Sí"/>
    <s v="Sí"/>
    <n v="2"/>
    <n v="1"/>
    <n v="1"/>
    <n v="1"/>
    <n v="5"/>
    <n v="4"/>
    <n v="5"/>
    <n v="1"/>
    <n v="4"/>
    <n v="5"/>
    <m/>
    <n v="4"/>
    <n v="3"/>
    <n v="3"/>
    <n v="3"/>
    <n v="4"/>
    <s v="No"/>
    <n v="4"/>
    <n v="3"/>
    <s v="Youtube|Instagram"/>
    <m/>
    <m/>
    <m/>
    <m/>
    <m/>
    <m/>
    <m/>
    <s v="No"/>
    <s v="Sí"/>
    <s v="Útil"/>
    <n v="4"/>
    <n v="5"/>
    <s v="5, muy satisfecho"/>
    <s v="Igual"/>
    <m/>
  </r>
  <r>
    <m/>
    <m/>
    <s v="Humanidades"/>
    <d v="2020-05-19T12:47:00"/>
    <s v="Grado y doble grado"/>
    <x v="2"/>
    <s v="Frecuentemente (1 o 2 veces por semana)"/>
    <s v="Muy frecuentemente (3 o más veces por semana)"/>
    <s v="Creo que voy a acudir con menos frecuencia a la biblioteca y usaré más la biblioteca virtual"/>
    <x v="2"/>
    <s v="Biblioteca Maria Zambrano (Filología / Derecho)"/>
    <s v="F. Ciencias Económicas y Empresariales"/>
    <m/>
    <m/>
    <m/>
    <m/>
    <m/>
    <m/>
    <s v="Sí"/>
    <s v="Sí"/>
    <n v="5"/>
    <n v="4"/>
    <n v="4"/>
    <n v="2"/>
    <n v="5"/>
    <n v="5"/>
    <n v="5"/>
    <n v="4"/>
    <n v="5"/>
    <n v="4"/>
    <m/>
    <n v="4"/>
    <n v="4"/>
    <n v="4"/>
    <n v="4"/>
    <n v="4"/>
    <s v="No"/>
    <n v="4"/>
    <n v="4"/>
    <s v="Instagram"/>
    <m/>
    <m/>
    <m/>
    <m/>
    <m/>
    <m/>
    <m/>
    <s v="No"/>
    <s v="No"/>
    <m/>
    <n v="4"/>
    <n v="4"/>
    <s v="4, satisfecho"/>
    <s v="Mejorado"/>
    <m/>
  </r>
  <r>
    <m/>
    <m/>
    <s v="Ciencias Sociales"/>
    <d v="2020-05-19T12:47:00"/>
    <s v="Grado y doble grado"/>
    <x v="13"/>
    <s v="Frecuentemente (1 o 2 veces por semana)"/>
    <s v="Frecuentemente (1 o 2 veces por semana)"/>
    <s v="Seguiré usando los servicios de la biblioteca con la misma frecuencia que expuse en la pregunta anterior"/>
    <x v="16"/>
    <s v="Biblioteca Maria Zambrano (Filología / Derecho)"/>
    <s v="F. Ciencias Políticas y Sociología"/>
    <m/>
    <m/>
    <m/>
    <m/>
    <m/>
    <m/>
    <s v="Sí"/>
    <s v="Sí"/>
    <n v="4"/>
    <n v="3"/>
    <n v="3"/>
    <n v="3"/>
    <n v="4"/>
    <n v="4"/>
    <n v="4"/>
    <n v="1"/>
    <n v="4"/>
    <n v="4"/>
    <m/>
    <n v="3"/>
    <n v="4"/>
    <n v="3"/>
    <n v="3"/>
    <n v="3"/>
    <s v="Sí"/>
    <n v="3"/>
    <n v="4"/>
    <s v="Twitter|Youtube|Instagram"/>
    <m/>
    <m/>
    <m/>
    <m/>
    <m/>
    <m/>
    <m/>
    <s v="No"/>
    <s v="No"/>
    <m/>
    <n v="4"/>
    <n v="3"/>
    <s v="4, satisfecho"/>
    <s v="Mejorado"/>
    <s v="Siempre se pueden conseguir más cantidad de libros, pero es lo único que mejoraría."/>
  </r>
  <r>
    <m/>
    <m/>
    <s v="Ciencias Experimentales"/>
    <d v="2020-05-19T12:47:00"/>
    <s v="Grado y doble grado"/>
    <x v="8"/>
    <s v="De vez en cuando (1 o 2 veces al mes)"/>
    <s v="Solo en época de exámenes"/>
    <s v="Seguiré usando los servicios de la biblioteca con la misma frecuencia que expuse en la pregunta anterior"/>
    <x v="12"/>
    <s v="F. Ciencias Químicas"/>
    <m/>
    <m/>
    <m/>
    <m/>
    <m/>
    <m/>
    <m/>
    <s v="Sí"/>
    <s v="Sí"/>
    <n v="2"/>
    <n v="1"/>
    <n v="1"/>
    <n v="2"/>
    <n v="4"/>
    <n v="2"/>
    <n v="5"/>
    <n v="1"/>
    <n v="3"/>
    <n v="4"/>
    <m/>
    <n v="4"/>
    <n v="4"/>
    <n v="3"/>
    <n v="3"/>
    <n v="5"/>
    <s v="No"/>
    <n v="3"/>
    <n v="3"/>
    <s v="Twitter|Youtube|Instagram"/>
    <m/>
    <m/>
    <m/>
    <m/>
    <m/>
    <m/>
    <m/>
    <s v="No"/>
    <s v="No"/>
    <m/>
    <n v="5"/>
    <n v="5"/>
    <s v="4, satisfecho"/>
    <m/>
    <m/>
  </r>
  <r>
    <m/>
    <m/>
    <s v="Humanidades"/>
    <d v="2020-05-19T12:47:00"/>
    <s v="Doctorado"/>
    <x v="6"/>
    <s v="Muy frecuentemente (3 o más veces por semana)"/>
    <s v="Muy frecuentemente (3 o más veces por semana)"/>
    <s v="Seguiré usando los servicios de la biblioteca con la misma frecuencia que expuse en la pregunta anterior"/>
    <x v="7"/>
    <s v="Biblioteca Maria Zambrano (Filología / Derecho)"/>
    <s v="F. Filosofía"/>
    <m/>
    <m/>
    <m/>
    <m/>
    <m/>
    <m/>
    <s v="No"/>
    <s v="Sí"/>
    <n v="3"/>
    <n v="2"/>
    <n v="3"/>
    <n v="4"/>
    <n v="1"/>
    <n v="2"/>
    <n v="1"/>
    <n v="1"/>
    <n v="5"/>
    <n v="4"/>
    <m/>
    <n v="4"/>
    <n v="5"/>
    <n v="4"/>
    <n v="5"/>
    <n v="5"/>
    <s v="Sí"/>
    <n v="4"/>
    <n v="3"/>
    <s v="Twitter|Facebook|Instagram"/>
    <m/>
    <m/>
    <m/>
    <m/>
    <m/>
    <m/>
    <m/>
    <s v="No"/>
    <s v="No"/>
    <m/>
    <n v="5"/>
    <n v="5"/>
    <s v="5, muy satisfecho"/>
    <s v="Mejorado"/>
    <m/>
  </r>
  <r>
    <m/>
    <m/>
    <s v="Ciencias Sociales"/>
    <d v="2020-05-19T12:47:00"/>
    <s v="Grado y doble grado"/>
    <x v="1"/>
    <s v="De vez en cuando (1 o 2 veces al mes)"/>
    <s v="De vez en cuando (1 o 2 veces al mes)"/>
    <s v="Seguiré usando los servicios de la biblioteca con la misma frecuencia que expuse en la pregunta anterior"/>
    <x v="9"/>
    <s v="F. Trabajo Social"/>
    <s v="F. Ciencias Económicas y Empresariales"/>
    <m/>
    <m/>
    <m/>
    <m/>
    <m/>
    <m/>
    <s v="No"/>
    <s v="Sí"/>
    <n v="3"/>
    <n v="3"/>
    <n v="3"/>
    <n v="3"/>
    <n v="5"/>
    <n v="5"/>
    <n v="5"/>
    <n v="1"/>
    <n v="3"/>
    <n v="3"/>
    <m/>
    <n v="3"/>
    <n v="3"/>
    <n v="3"/>
    <n v="3"/>
    <n v="3"/>
    <s v="No"/>
    <n v="3"/>
    <n v="3"/>
    <s v="Facebook|Youtube|Instagram|LinkedIn"/>
    <m/>
    <m/>
    <m/>
    <m/>
    <m/>
    <m/>
    <m/>
    <s v="No"/>
    <s v="No"/>
    <m/>
    <n v="3"/>
    <n v="2"/>
    <s v="3, normal"/>
    <s v="Mejorado"/>
    <m/>
  </r>
  <r>
    <m/>
    <m/>
    <s v="Humanidades"/>
    <d v="2020-05-19T12:47:00"/>
    <s v="Grado y doble grado"/>
    <x v="7"/>
    <s v="Muy frecuentemente (3 o más veces por semana)"/>
    <s v="Muy frecuentemente (3 o más veces por semana)"/>
    <s v="Seguiré usando los servicios de la biblioteca con la misma frecuencia que expuse en la pregunta anterior"/>
    <x v="14"/>
    <s v="Biblioteca Maria Zambrano (Filología / Derecho)"/>
    <s v="F. Filosofía"/>
    <s v="Biblioteca municipal"/>
    <m/>
    <m/>
    <m/>
    <m/>
    <m/>
    <s v="Sí"/>
    <s v="Sí"/>
    <n v="4"/>
    <n v="2"/>
    <n v="3"/>
    <n v="4"/>
    <n v="5"/>
    <n v="4"/>
    <n v="5"/>
    <n v="2"/>
    <n v="3"/>
    <n v="4"/>
    <m/>
    <n v="3"/>
    <n v="4"/>
    <n v="4"/>
    <n v="4"/>
    <n v="4"/>
    <s v="Sí"/>
    <n v="4"/>
    <n v="3"/>
    <s v="Youtube"/>
    <m/>
    <m/>
    <m/>
    <m/>
    <m/>
    <m/>
    <m/>
    <s v="No"/>
    <s v="No"/>
    <m/>
    <n v="5"/>
    <n v="4"/>
    <s v="4, satisfecho"/>
    <s v="Mejorado"/>
    <m/>
  </r>
  <r>
    <m/>
    <m/>
    <s v="Humanidades"/>
    <d v="2020-05-19T12:47:00"/>
    <s v="Grado y doble grado"/>
    <x v="7"/>
    <s v="De vez en cuando (1 o 2 veces al mes)"/>
    <s v="Frecuentemente (1 o 2 veces por semana)"/>
    <s v="Tengo que ir necesariamente para consultar los documentos que están ubicados en la biblioteca|Procuraré buscar la información que necesito fuera de la biblioteca"/>
    <x v="14"/>
    <s v="Biblioteca Maria Zambrano (Filología / Derecho)"/>
    <m/>
    <m/>
    <m/>
    <m/>
    <m/>
    <m/>
    <m/>
    <s v="No"/>
    <s v="Sí"/>
    <n v="2"/>
    <n v="2"/>
    <n v="1"/>
    <n v="4"/>
    <n v="3"/>
    <n v="5"/>
    <n v="1"/>
    <n v="4"/>
    <n v="2"/>
    <n v="2"/>
    <m/>
    <n v="3"/>
    <n v="3"/>
    <n v="2"/>
    <n v="1"/>
    <n v="3"/>
    <s v="Sí"/>
    <n v="3"/>
    <n v="1"/>
    <s v="Twitter|Youtube|Instagram"/>
    <m/>
    <m/>
    <m/>
    <m/>
    <m/>
    <m/>
    <m/>
    <s v="Sí"/>
    <s v="No"/>
    <m/>
    <n v="4"/>
    <n v="4"/>
    <s v="3, normal"/>
    <s v="Igual"/>
    <m/>
  </r>
  <r>
    <m/>
    <m/>
    <s v="Ciencias Sociales"/>
    <d v="2020-05-19T12:47:00"/>
    <s v="Grado y doble grado"/>
    <x v="1"/>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x v="9"/>
    <m/>
    <m/>
    <m/>
    <m/>
    <m/>
    <m/>
    <m/>
    <m/>
    <s v="Sí"/>
    <s v="Sí"/>
    <n v="4"/>
    <n v="1"/>
    <n v="4"/>
    <n v="3"/>
    <n v="5"/>
    <n v="5"/>
    <n v="3"/>
    <n v="2"/>
    <n v="3"/>
    <n v="4"/>
    <m/>
    <n v="4"/>
    <n v="3"/>
    <n v="4"/>
    <n v="3"/>
    <n v="3"/>
    <s v="No"/>
    <n v="4"/>
    <n v="3"/>
    <s v="Twitter|Youtube|Instagram"/>
    <m/>
    <m/>
    <m/>
    <m/>
    <m/>
    <m/>
    <m/>
    <s v="No"/>
    <s v="No"/>
    <m/>
    <n v="4"/>
    <n v="4"/>
    <s v="4, satisfecho"/>
    <s v="Mejorado"/>
    <m/>
  </r>
  <r>
    <m/>
    <m/>
    <s v="Ciencias de la Salud"/>
    <d v="2020-05-19T12:47:00"/>
    <s v="Grado y doble grado"/>
    <x v="9"/>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11"/>
    <m/>
    <m/>
    <m/>
    <m/>
    <m/>
    <m/>
    <m/>
    <m/>
    <s v="No"/>
    <s v="Sí"/>
    <n v="2"/>
    <n v="2"/>
    <n v="4"/>
    <n v="5"/>
    <n v="4"/>
    <n v="5"/>
    <n v="4"/>
    <n v="2"/>
    <n v="4"/>
    <n v="4"/>
    <m/>
    <n v="2"/>
    <n v="3"/>
    <n v="3"/>
    <n v="2"/>
    <n v="2"/>
    <s v="Sí"/>
    <n v="2"/>
    <n v="3"/>
    <s v="Twitter|Facebook|Youtube|Instagram"/>
    <m/>
    <m/>
    <m/>
    <m/>
    <m/>
    <m/>
    <m/>
    <s v="No"/>
    <s v="No"/>
    <m/>
    <n v="5"/>
    <n v="5"/>
    <s v="1, muy insatisfecho"/>
    <s v="Empeorado mucho"/>
    <s v="ENCHUFES"/>
  </r>
  <r>
    <m/>
    <m/>
    <s v="Humanidades"/>
    <d v="2020-05-19T12:47:00"/>
    <s v="Grado y doble grado"/>
    <x v="7"/>
    <s v="Muy frecuentemente (3 o más veces por semana)"/>
    <s v="Muy frecuentemente (3 o más veces por semana)"/>
    <s v="Solo haré uso de la biblioteca virtual y de sus recursos electrónicos"/>
    <x v="14"/>
    <s v="Biblioteca Maria Zambrano (Filología / Derecho)"/>
    <s v="F. Filosofía"/>
    <m/>
    <m/>
    <m/>
    <m/>
    <m/>
    <m/>
    <m/>
    <m/>
    <n v="5"/>
    <n v="2"/>
    <n v="3"/>
    <n v="4"/>
    <n v="5"/>
    <n v="5"/>
    <n v="4"/>
    <n v="1"/>
    <n v="5"/>
    <n v="5"/>
    <m/>
    <n v="4"/>
    <n v="4"/>
    <n v="5"/>
    <n v="5"/>
    <n v="5"/>
    <s v="Sí"/>
    <n v="5"/>
    <n v="4"/>
    <s v="Twitter|Youtube|Instagram"/>
    <m/>
    <m/>
    <m/>
    <m/>
    <m/>
    <m/>
    <m/>
    <s v="Sí"/>
    <s v="Sí"/>
    <s v="Normal"/>
    <m/>
    <m/>
    <m/>
    <m/>
    <m/>
  </r>
  <r>
    <m/>
    <m/>
    <s v="Ciencias Sociales"/>
    <d v="2020-05-19T12:47:00"/>
    <s v="Grado y doble grado"/>
    <x v="2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x v="25"/>
    <s v="F. Ciencias Políticas y Sociología"/>
    <m/>
    <m/>
    <m/>
    <m/>
    <m/>
    <m/>
    <m/>
    <s v="No"/>
    <s v="Sí"/>
    <n v="5"/>
    <n v="1"/>
    <n v="5"/>
    <n v="1"/>
    <n v="4"/>
    <n v="5"/>
    <n v="5"/>
    <n v="1"/>
    <n v="3"/>
    <n v="5"/>
    <m/>
    <n v="5"/>
    <n v="5"/>
    <n v="5"/>
    <n v="5"/>
    <n v="5"/>
    <s v="Sí"/>
    <n v="5"/>
    <n v="3"/>
    <s v="Twitter|Facebook|Youtube|Instagram"/>
    <m/>
    <m/>
    <m/>
    <m/>
    <m/>
    <m/>
    <m/>
    <s v="Sí"/>
    <s v="Sí"/>
    <s v="Muy útil"/>
    <n v="5"/>
    <n v="5"/>
    <s v="5, muy satisfecho"/>
    <s v="Igual"/>
    <m/>
  </r>
  <r>
    <m/>
    <m/>
    <s v="Ciencias Sociales"/>
    <d v="2020-05-19T12:47:00"/>
    <s v="Grado y doble grado"/>
    <x v="13"/>
    <s v="Solo en época de exámenes"/>
    <s v="Nunca"/>
    <s v="Seguiré usando los servicios de la biblioteca con la misma frecuencia que expuse en la pregunta anterior"/>
    <x v="16"/>
    <s v="Biblioteca Maria Zambrano (Filología / Derecho)"/>
    <s v="Biblioteca Maria Zambrano (Filología / Derecho)"/>
    <m/>
    <m/>
    <m/>
    <m/>
    <m/>
    <m/>
    <s v="No"/>
    <s v="No"/>
    <n v="3"/>
    <n v="1"/>
    <n v="1"/>
    <n v="1"/>
    <n v="5"/>
    <n v="5"/>
    <n v="5"/>
    <n v="4"/>
    <n v="3"/>
    <n v="4"/>
    <m/>
    <n v="4"/>
    <n v="4"/>
    <n v="4"/>
    <n v="4"/>
    <n v="4"/>
    <s v="No"/>
    <n v="4"/>
    <n v="4"/>
    <s v="Twitter|Youtube|Instagram"/>
    <m/>
    <m/>
    <m/>
    <m/>
    <m/>
    <m/>
    <m/>
    <s v="No"/>
    <s v="No"/>
    <m/>
    <n v="5"/>
    <n v="5"/>
    <s v="5, muy satisfecho"/>
    <s v="Mejorado"/>
    <m/>
  </r>
  <r>
    <m/>
    <m/>
    <s v="Ciencias Sociales"/>
    <d v="2020-05-19T12:47:00"/>
    <s v="Grado y doble grado"/>
    <x v="21"/>
    <s v="Solo en época de exámenes"/>
    <s v="Nunca"/>
    <s v="Seguiré usando los servicios de la biblioteca con la misma frecuencia que expuse en la pregunta anterior"/>
    <x v="21"/>
    <s v="Biblioteca Maria Zambrano (Filología / Derecho)"/>
    <m/>
    <s v="Biblioteca miguel Hernández, vallecas Biblioteca luis Martín santos, Vallecas  Centro cultural el oxidado Centro cultural el aleph"/>
    <m/>
    <m/>
    <m/>
    <m/>
    <m/>
    <s v="No"/>
    <s v="Sí"/>
    <n v="4"/>
    <n v="1"/>
    <n v="1"/>
    <n v="2"/>
    <n v="4"/>
    <n v="4"/>
    <n v="5"/>
    <n v="1"/>
    <n v="2"/>
    <n v="5"/>
    <m/>
    <n v="1"/>
    <n v="4"/>
    <n v="3"/>
    <n v="3"/>
    <n v="5"/>
    <s v="No"/>
    <n v="3"/>
    <n v="3"/>
    <s v="Twitter|Facebook|Instagram"/>
    <m/>
    <m/>
    <m/>
    <m/>
    <m/>
    <m/>
    <m/>
    <s v="No"/>
    <s v="No"/>
    <m/>
    <n v="5"/>
    <n v="5"/>
    <s v="4, satisfecho"/>
    <s v="Igual"/>
    <s v="Pedir carnet ucm sobre todo en épocas de examenes en todas las bibliotecas ucm"/>
  </r>
  <r>
    <m/>
    <m/>
    <s v="Ciencias de la Salud"/>
    <d v="2020-05-19T12:47:00"/>
    <s v="Grado y doble grado"/>
    <x v="9"/>
    <s v="Solo en época de exámenes"/>
    <s v="Nunca"/>
    <s v="Seguiré usando los servicios de la biblioteca con la misma frecuencia que expuse en la pregunta anterior"/>
    <x v="11"/>
    <s v="Biblioteca Maria Zambrano (Filología / Derecho)"/>
    <s v="F. Odontología"/>
    <s v="Biblioteca Francisco Umbral, Majadahonda"/>
    <m/>
    <m/>
    <m/>
    <m/>
    <m/>
    <s v="No"/>
    <s v="No"/>
    <n v="1"/>
    <n v="1"/>
    <n v="2"/>
    <n v="1"/>
    <n v="4"/>
    <n v="3"/>
    <n v="4"/>
    <n v="2"/>
    <n v="3"/>
    <n v="3"/>
    <m/>
    <n v="3"/>
    <n v="3"/>
    <n v="2"/>
    <n v="3"/>
    <n v="4"/>
    <s v="No"/>
    <n v="3"/>
    <n v="3"/>
    <s v="Twitter|Instagram"/>
    <m/>
    <m/>
    <m/>
    <m/>
    <m/>
    <m/>
    <m/>
    <s v="Sí"/>
    <s v="Sí"/>
    <s v="Normal"/>
    <n v="3"/>
    <n v="2"/>
    <s v="3, normal"/>
    <s v="Empeorado"/>
    <m/>
  </r>
  <r>
    <m/>
    <m/>
    <s v="Humanidades"/>
    <d v="2020-05-19T12:46:00"/>
    <s v="Grado y doble grado"/>
    <x v="6"/>
    <s v="De vez en cuando (1 o 2 veces al mes)"/>
    <s v="Solo en época de exámenes"/>
    <s v="Creo que voy a acudir con menos frecuencia a la biblioteca y usaré más la biblioteca virtual|Tengo que ir necesariamente para consultar los documentos que están ubicados en la biblioteca"/>
    <x v="8"/>
    <s v="F. Filología (Clásicas o General)"/>
    <s v="F. Geografía e Historia"/>
    <s v="Pablo Neruda (Arganda del Rey)"/>
    <m/>
    <m/>
    <m/>
    <m/>
    <m/>
    <s v="Sí"/>
    <s v="Sí"/>
    <n v="4"/>
    <n v="2"/>
    <n v="2"/>
    <n v="3"/>
    <n v="5"/>
    <n v="5"/>
    <n v="5"/>
    <n v="1"/>
    <n v="2"/>
    <n v="5"/>
    <m/>
    <n v="4"/>
    <n v="4"/>
    <n v="5"/>
    <n v="4"/>
    <n v="5"/>
    <s v="No"/>
    <n v="5"/>
    <n v="2"/>
    <s v="Twitter|Facebook|Youtube|Instagram"/>
    <m/>
    <m/>
    <m/>
    <m/>
    <m/>
    <m/>
    <m/>
    <s v="Sí"/>
    <s v="No"/>
    <m/>
    <n v="4"/>
    <n v="4"/>
    <s v="4, satisfecho"/>
    <s v="Igual"/>
    <m/>
  </r>
  <r>
    <m/>
    <m/>
    <s v="Ciencias Sociales"/>
    <d v="2020-05-19T12:46:00"/>
    <s v="Grado y doble grado"/>
    <x v="1"/>
    <s v="De vez en cuando (1 o 2 veces al mes)"/>
    <s v="De vez en cuando (1 o 2 veces al mes)"/>
    <s v="Procuraré buscar la información que necesito fuera de la biblioteca"/>
    <x v="9"/>
    <m/>
    <m/>
    <m/>
    <m/>
    <m/>
    <m/>
    <m/>
    <m/>
    <s v="No"/>
    <s v="Sí"/>
    <n v="1"/>
    <n v="1"/>
    <n v="1"/>
    <n v="1"/>
    <n v="1"/>
    <n v="1"/>
    <n v="1"/>
    <n v="1"/>
    <n v="1"/>
    <n v="1"/>
    <m/>
    <n v="1"/>
    <n v="1"/>
    <n v="1"/>
    <n v="1"/>
    <n v="1"/>
    <s v="Sí"/>
    <n v="1"/>
    <n v="1"/>
    <s v="Instagram"/>
    <m/>
    <m/>
    <m/>
    <m/>
    <m/>
    <m/>
    <m/>
    <s v="No"/>
    <s v="No"/>
    <m/>
    <n v="1"/>
    <n v="1"/>
    <s v="1, muy insatisfecho"/>
    <s v="Empeorado mucho"/>
    <m/>
  </r>
  <r>
    <m/>
    <m/>
    <s v="Humanidades"/>
    <d v="2020-05-19T12:46:00"/>
    <s v="Grado y doble grado"/>
    <x v="2"/>
    <s v="De vez en cuando (1 o 2 veces al mes)"/>
    <s v="De vez en cuando (1 o 2 veces al mes)"/>
    <s v="Seguiré usando los servicios de la biblioteca con la misma frecuencia que expuse en la pregunta anterior"/>
    <x v="13"/>
    <s v="F. Ciencias Físicas"/>
    <s v="F. Ciencias Matemáticas"/>
    <m/>
    <m/>
    <m/>
    <m/>
    <m/>
    <m/>
    <s v="Sí"/>
    <s v="No"/>
    <n v="1"/>
    <n v="1"/>
    <n v="1"/>
    <n v="1"/>
    <n v="1"/>
    <n v="1"/>
    <n v="1"/>
    <n v="1"/>
    <n v="1"/>
    <n v="1"/>
    <m/>
    <n v="1"/>
    <n v="1"/>
    <n v="1"/>
    <n v="1"/>
    <n v="1"/>
    <s v="Sí"/>
    <n v="1"/>
    <n v="1"/>
    <m/>
    <m/>
    <m/>
    <m/>
    <m/>
    <m/>
    <m/>
    <m/>
    <s v="No"/>
    <s v="No"/>
    <m/>
    <n v="1"/>
    <n v="1"/>
    <s v="1, muy insatisfecho"/>
    <s v="Empeorado mucho"/>
    <m/>
  </r>
  <r>
    <m/>
    <m/>
    <s v="Ciencias de la Salud"/>
    <d v="2020-05-19T12:46:00"/>
    <s v="Máster"/>
    <x v="4"/>
    <s v="Muy frecuentemente (3 o más veces por semana)"/>
    <s v="Frecuentemente (1 o 2 veces por semana)"/>
    <s v="Solo haré uso de la biblioteca virtual y de sus recursos electrónicos|Procuraré buscar la información que necesito fuera de la biblioteca"/>
    <x v="4"/>
    <s v="Biblioteca Maria Zambrano (Filología / Derecho)"/>
    <m/>
    <s v="Biblioteca pública Miguel Hernández"/>
    <m/>
    <m/>
    <m/>
    <m/>
    <m/>
    <s v="No"/>
    <s v="No"/>
    <m/>
    <n v="3"/>
    <n v="3"/>
    <m/>
    <n v="3"/>
    <n v="3"/>
    <n v="4"/>
    <n v="1"/>
    <n v="1"/>
    <n v="2"/>
    <m/>
    <n v="3"/>
    <n v="2"/>
    <n v="2"/>
    <n v="4"/>
    <n v="4"/>
    <s v="Sí"/>
    <n v="3"/>
    <n v="3"/>
    <s v="Youtube|Instagram"/>
    <m/>
    <m/>
    <m/>
    <m/>
    <m/>
    <m/>
    <m/>
    <s v="No"/>
    <s v="No"/>
    <m/>
    <n v="4"/>
    <n v="4"/>
    <s v="5, muy satisfecho"/>
    <s v="Igual"/>
    <m/>
  </r>
  <r>
    <m/>
    <m/>
    <s v="Ciencias de la Salud"/>
    <d v="2020-05-19T12:46:00"/>
    <s v="Grado y doble grado"/>
    <x v="18"/>
    <s v="Frecuentemente (1 o 2 veces por semana)"/>
    <s v="Nunca"/>
    <s v="Seguiré usando los servicios de la biblioteca con la misma frecuencia que expuse en la pregunta anterior"/>
    <x v="18"/>
    <s v="F. Medicina"/>
    <s v="F. Farmacia"/>
    <m/>
    <m/>
    <m/>
    <m/>
    <m/>
    <m/>
    <s v="No"/>
    <s v="Sí"/>
    <n v="1"/>
    <n v="1"/>
    <n v="1"/>
    <n v="1"/>
    <n v="2"/>
    <n v="4"/>
    <n v="5"/>
    <n v="1"/>
    <n v="5"/>
    <n v="2"/>
    <m/>
    <n v="4"/>
    <n v="5"/>
    <n v="5"/>
    <n v="4"/>
    <n v="4"/>
    <s v="No"/>
    <n v="4"/>
    <n v="1"/>
    <s v="Youtube|Instagram"/>
    <m/>
    <m/>
    <m/>
    <m/>
    <m/>
    <m/>
    <m/>
    <s v="No"/>
    <s v="No"/>
    <m/>
    <n v="5"/>
    <n v="5"/>
    <s v="4, satisfecho"/>
    <m/>
    <m/>
  </r>
  <r>
    <m/>
    <m/>
    <s v="Ciencias de la Salud"/>
    <d v="2020-05-19T12:46:00"/>
    <s v="Grado y doble grado"/>
    <x v="9"/>
    <s v="De vez en cuando (1 o 2 veces al mes)"/>
    <s v="De vez en cuando (1 o 2 veces al mes)"/>
    <s v="Seguiré usando los servicios de la biblioteca con la misma frecuencia que expuse en la pregunta anterior"/>
    <x v="11"/>
    <s v="F. Farmacia"/>
    <s v="F. Farmacia"/>
    <m/>
    <m/>
    <m/>
    <m/>
    <m/>
    <m/>
    <s v="No"/>
    <s v="Sí"/>
    <n v="3"/>
    <n v="1"/>
    <n v="4"/>
    <n v="1"/>
    <n v="5"/>
    <n v="4"/>
    <n v="4"/>
    <n v="2"/>
    <n v="3"/>
    <n v="4"/>
    <m/>
    <n v="3"/>
    <n v="3"/>
    <n v="3"/>
    <n v="3"/>
    <n v="3"/>
    <s v="No"/>
    <n v="3"/>
    <n v="3"/>
    <s v="Twitter|Facebook|Youtube|Instagram"/>
    <m/>
    <m/>
    <m/>
    <m/>
    <m/>
    <m/>
    <m/>
    <s v="Sí"/>
    <s v="Sí"/>
    <s v="Poco útil"/>
    <n v="3"/>
    <n v="3"/>
    <s v="3, normal"/>
    <s v="Igual"/>
    <m/>
  </r>
  <r>
    <m/>
    <m/>
    <s v="Ciencias Sociales"/>
    <d v="2020-05-19T12:46:00"/>
    <s v="Grado y doble grado"/>
    <x v="21"/>
    <s v="De vez en cuando (1 o 2 veces al mes)"/>
    <s v="De vez en cuando (1 o 2 veces al mes)"/>
    <s v="Tengo que ir necesariamente para consultar los documentos que están ubicados en la biblioteca"/>
    <x v="21"/>
    <m/>
    <m/>
    <m/>
    <m/>
    <m/>
    <m/>
    <m/>
    <m/>
    <s v="Sí"/>
    <s v="Sí"/>
    <n v="4"/>
    <n v="1"/>
    <n v="2"/>
    <n v="4"/>
    <n v="4"/>
    <n v="3"/>
    <n v="4"/>
    <n v="3"/>
    <n v="1"/>
    <n v="1"/>
    <m/>
    <n v="1"/>
    <n v="1"/>
    <n v="1"/>
    <n v="1"/>
    <n v="1"/>
    <s v="No"/>
    <n v="2"/>
    <n v="1"/>
    <s v="Twitter|Youtube|Instagram"/>
    <m/>
    <m/>
    <m/>
    <m/>
    <m/>
    <m/>
    <m/>
    <s v="No"/>
    <s v="No"/>
    <m/>
    <n v="2"/>
    <n v="4"/>
    <s v="3, normal"/>
    <s v="Igual"/>
    <m/>
  </r>
  <r>
    <m/>
    <m/>
    <s v="Ciencias de la Salud"/>
    <d v="2020-05-19T12:46:00"/>
    <s v="Grado y doble grado"/>
    <x v="23"/>
    <s v="Frecuentemente (1 o 2 veces por semana)"/>
    <s v="Nunca"/>
    <s v="Seguiré usando los servicios de la biblioteca con la misma frecuencia que expuse en la pregunta anterior"/>
    <x v="23"/>
    <m/>
    <m/>
    <m/>
    <m/>
    <m/>
    <m/>
    <m/>
    <m/>
    <s v="No"/>
    <s v="No"/>
    <n v="1"/>
    <n v="1"/>
    <n v="1"/>
    <n v="1"/>
    <n v="5"/>
    <n v="5"/>
    <n v="5"/>
    <n v="1"/>
    <n v="5"/>
    <n v="5"/>
    <m/>
    <n v="5"/>
    <n v="5"/>
    <n v="5"/>
    <n v="5"/>
    <n v="5"/>
    <s v="Sí"/>
    <n v="5"/>
    <n v="5"/>
    <s v="Youtube|Instagram"/>
    <m/>
    <m/>
    <m/>
    <m/>
    <m/>
    <m/>
    <m/>
    <s v="No"/>
    <s v="No"/>
    <m/>
    <n v="5"/>
    <n v="5"/>
    <s v="5, muy satisfecho"/>
    <s v="Mejorado"/>
    <m/>
  </r>
  <r>
    <m/>
    <m/>
    <s v="Ciencias Experimentales"/>
    <d v="2020-05-19T12:46:00"/>
    <s v="Grado y doble grado"/>
    <x v="26"/>
    <s v="Solo en época de exámenes"/>
    <s v="Nunca"/>
    <s v="Seguiré usando los servicios de la biblioteca con la misma frecuencia que expuse en la pregunta anterior"/>
    <x v="8"/>
    <s v="F. Ciencias Matemáticas"/>
    <s v="F. Informática"/>
    <m/>
    <m/>
    <m/>
    <m/>
    <m/>
    <m/>
    <s v="No"/>
    <s v="No"/>
    <n v="1"/>
    <n v="1"/>
    <n v="1"/>
    <n v="2"/>
    <n v="4"/>
    <n v="5"/>
    <n v="4"/>
    <n v="1"/>
    <n v="3"/>
    <n v="4"/>
    <m/>
    <n v="3"/>
    <n v="2"/>
    <n v="3"/>
    <n v="3"/>
    <n v="3"/>
    <s v="No"/>
    <n v="3"/>
    <n v="2"/>
    <s v="Twitter|Youtube|Instagram"/>
    <m/>
    <m/>
    <m/>
    <m/>
    <m/>
    <m/>
    <m/>
    <s v="No"/>
    <s v="No"/>
    <m/>
    <n v="5"/>
    <n v="5"/>
    <s v="5, muy satisfecho"/>
    <s v="Mejorado"/>
    <m/>
  </r>
  <r>
    <m/>
    <m/>
    <s v="Ciencias Sociales"/>
    <d v="2020-05-19T12:46:00"/>
    <s v="Grado y doble grado"/>
    <x v="24"/>
    <s v="De vez en cuando (1 o 2 veces al mes)"/>
    <s v="Nunca"/>
    <s v="Seguiré usando los servicios de la biblioteca con la misma frecuencia que expuse en la pregunta anterior"/>
    <x v="9"/>
    <s v="F. Trabajo Social"/>
    <s v="Biblioteca Maria Zambrano (Filología / Derecho)"/>
    <m/>
    <m/>
    <m/>
    <m/>
    <m/>
    <m/>
    <s v="No"/>
    <s v="Sí"/>
    <n v="2"/>
    <n v="1"/>
    <n v="1"/>
    <n v="2"/>
    <n v="5"/>
    <n v="4"/>
    <n v="3"/>
    <n v="2"/>
    <n v="4"/>
    <n v="3"/>
    <m/>
    <n v="4"/>
    <n v="4"/>
    <n v="4"/>
    <n v="4"/>
    <n v="4"/>
    <s v="No"/>
    <n v="3"/>
    <n v="4"/>
    <s v="Twitter|Facebook|Youtube|Instagram"/>
    <m/>
    <m/>
    <m/>
    <m/>
    <m/>
    <m/>
    <m/>
    <s v="Sí"/>
    <s v="No"/>
    <m/>
    <n v="4"/>
    <n v="4"/>
    <s v="4, satisfecho"/>
    <m/>
    <m/>
  </r>
  <r>
    <m/>
    <m/>
    <s v="Ciencias Sociales"/>
    <d v="2020-05-19T12:46:00"/>
    <s v="Grado y doble grado"/>
    <x v="24"/>
    <s v="Frecuentemente (1 o 2 veces por semana)"/>
    <s v="Solo en época de exámenes"/>
    <s v="Seguiré usando los servicios de la biblioteca con la misma frecuencia que expuse en la pregunta anterior"/>
    <x v="9"/>
    <s v="F. Trabajo Social"/>
    <s v="Biblioteca Maria Zambrano (Filología / Derecho)"/>
    <m/>
    <m/>
    <m/>
    <m/>
    <m/>
    <m/>
    <s v="No"/>
    <s v="No"/>
    <n v="1"/>
    <n v="1"/>
    <n v="1"/>
    <n v="3"/>
    <n v="4"/>
    <n v="4"/>
    <n v="5"/>
    <n v="3"/>
    <n v="3"/>
    <n v="4"/>
    <m/>
    <n v="4"/>
    <n v="5"/>
    <n v="3"/>
    <n v="3"/>
    <n v="3"/>
    <s v="Sí"/>
    <n v="3"/>
    <n v="4"/>
    <s v="Twitter|Facebook|Youtube|Instagram"/>
    <m/>
    <m/>
    <m/>
    <m/>
    <m/>
    <m/>
    <m/>
    <s v="No"/>
    <s v="No"/>
    <m/>
    <n v="4"/>
    <n v="5"/>
    <s v="4, satisfecho"/>
    <s v="Igual"/>
    <m/>
  </r>
  <r>
    <m/>
    <m/>
    <s v=""/>
    <d v="2020-05-19T12:46:00"/>
    <s v="Grado y doble grado"/>
    <x v="28"/>
    <s v="Frecuentemente (1 o 2 veces por semana)"/>
    <s v="Solo en época de exámenes"/>
    <s v="Devolver un libro. Acabo la carrera y no podré ir más."/>
    <x v="16"/>
    <m/>
    <m/>
    <m/>
    <m/>
    <m/>
    <m/>
    <m/>
    <m/>
    <s v="Sí"/>
    <s v="Sí"/>
    <n v="3"/>
    <n v="1"/>
    <n v="1"/>
    <n v="3"/>
    <n v="4"/>
    <n v="4"/>
    <n v="4"/>
    <n v="1"/>
    <n v="2"/>
    <n v="3"/>
    <m/>
    <n v="3"/>
    <n v="3"/>
    <n v="2"/>
    <n v="3"/>
    <n v="3"/>
    <s v="No"/>
    <n v="3"/>
    <n v="2"/>
    <s v="Twitter|Youtube|Instagram"/>
    <m/>
    <m/>
    <m/>
    <m/>
    <m/>
    <m/>
    <m/>
    <s v="No"/>
    <s v="Sí"/>
    <s v="Normal"/>
    <n v="4"/>
    <n v="4"/>
    <s v="4, satisfecho"/>
    <s v="Mejorado"/>
    <m/>
  </r>
  <r>
    <m/>
    <m/>
    <s v="Humanidades"/>
    <d v="2020-05-19T12:46:00"/>
    <s v="Máster"/>
    <x v="3"/>
    <s v="Solo en época de exámenes"/>
    <s v="De vez en cuando (1 o 2 veces al mes)"/>
    <s v="Creo que voy a acudir con menos frecuencia a la biblioteca y usaré más la biblioteca virtual"/>
    <x v="4"/>
    <s v="F. Bellas Artes"/>
    <m/>
    <s v="Medicina, trabajo con sede en la FUE"/>
    <m/>
    <m/>
    <m/>
    <m/>
    <m/>
    <s v="No"/>
    <s v="No"/>
    <n v="2"/>
    <n v="2"/>
    <n v="2"/>
    <n v="4"/>
    <n v="3"/>
    <n v="5"/>
    <n v="5"/>
    <n v="5"/>
    <n v="3"/>
    <n v="3"/>
    <m/>
    <n v="3"/>
    <n v="5"/>
    <n v="2"/>
    <n v="3"/>
    <n v="3"/>
    <s v="Sí"/>
    <n v="2"/>
    <n v="3"/>
    <s v="Instagram"/>
    <m/>
    <m/>
    <m/>
    <m/>
    <m/>
    <m/>
    <m/>
    <s v="Sí"/>
    <s v="Sí"/>
    <s v="Útil"/>
    <n v="5"/>
    <n v="5"/>
    <s v="4, satisfecho"/>
    <s v="Igual"/>
    <m/>
  </r>
  <r>
    <m/>
    <m/>
    <s v="Ciencias Experimentales"/>
    <d v="2020-05-19T12:46:00"/>
    <s v="Grado y doble grado"/>
    <x v="19"/>
    <s v="Frecuentemente (1 o 2 veces por semana)"/>
    <s v="De vez en cuando (1 o 2 veces al mes)"/>
    <s v="Seguiré usando los servicios de la biblioteca con la misma frecuencia que expuse en la pregunta anterior"/>
    <x v="12"/>
    <s v="F. Ciencias Físicas"/>
    <s v="F. Ciencias Geológicas"/>
    <m/>
    <m/>
    <m/>
    <m/>
    <m/>
    <m/>
    <s v="No"/>
    <s v="No"/>
    <n v="5"/>
    <n v="3"/>
    <n v="5"/>
    <n v="3"/>
    <n v="2"/>
    <n v="4"/>
    <n v="2"/>
    <m/>
    <n v="2"/>
    <n v="3"/>
    <m/>
    <n v="2"/>
    <n v="1"/>
    <n v="4"/>
    <n v="3"/>
    <n v="2"/>
    <s v="No"/>
    <n v="4"/>
    <n v="2"/>
    <s v="Twitter|Facebook|Youtube|Instagram|LinkedIn|Badoo, grindr"/>
    <m/>
    <m/>
    <m/>
    <m/>
    <m/>
    <m/>
    <m/>
    <s v="Sí"/>
    <s v="Sí"/>
    <s v="Nada útil"/>
    <n v="1"/>
    <n v="1"/>
    <s v="1, muy insatisfecho"/>
    <s v="Empeorado mucho"/>
    <m/>
  </r>
  <r>
    <m/>
    <m/>
    <s v="Humanidades"/>
    <d v="2020-05-19T12:46:00"/>
    <s v="Grado y doble grado"/>
    <x v="6"/>
    <s v="Solo en época de exámenes"/>
    <s v="Frecuentemente (1 o 2 veces por semana)"/>
    <s v="Creo que voy a acudir con menos frecuencia a la biblioteca y usaré más la biblioteca virtual|Solo haré uso de la biblioteca virtual y de sus recursos electrónicos|Procuraré buscar la información que necesito fuera de la biblioteca"/>
    <x v="8"/>
    <s v="F. Filología (Clásicas o General)"/>
    <s v="F. Filosofía"/>
    <s v="Pío Baroja."/>
    <m/>
    <m/>
    <m/>
    <m/>
    <m/>
    <s v="No"/>
    <s v="No"/>
    <n v="1"/>
    <n v="5"/>
    <n v="5"/>
    <n v="3"/>
    <n v="4"/>
    <n v="5"/>
    <n v="2"/>
    <n v="3"/>
    <n v="1"/>
    <n v="3"/>
    <m/>
    <n v="5"/>
    <n v="5"/>
    <n v="5"/>
    <n v="2"/>
    <n v="5"/>
    <s v="Sí"/>
    <n v="5"/>
    <n v="2"/>
    <s v="Twitter|Youtube"/>
    <m/>
    <m/>
    <m/>
    <m/>
    <m/>
    <m/>
    <m/>
    <s v="No"/>
    <s v="No"/>
    <m/>
    <n v="5"/>
    <n v="4"/>
    <s v="4, satisfecho"/>
    <s v="Mejorado"/>
    <m/>
  </r>
  <r>
    <m/>
    <m/>
    <s v="Ciencias Sociales"/>
    <d v="2020-05-19T12:46:00"/>
    <s v="Grado y doble grado"/>
    <x v="13"/>
    <s v="De vez en cuando (1 o 2 veces al mes)"/>
    <s v="De vez en cuando (1 o 2 veces al mes)"/>
    <s v="Seguiré usando los servicios de la biblioteca con la misma frecuencia que expuse en la pregunta anterior"/>
    <x v="24"/>
    <m/>
    <m/>
    <m/>
    <m/>
    <m/>
    <m/>
    <m/>
    <m/>
    <s v="No"/>
    <s v="No"/>
    <n v="2"/>
    <n v="1"/>
    <n v="2"/>
    <n v="3"/>
    <n v="4"/>
    <n v="4"/>
    <n v="5"/>
    <n v="2"/>
    <n v="5"/>
    <n v="3"/>
    <m/>
    <n v="3"/>
    <n v="3"/>
    <n v="5"/>
    <n v="2"/>
    <n v="2"/>
    <s v="No"/>
    <n v="3"/>
    <n v="1"/>
    <s v="Twitter|Youtube|Instagram"/>
    <m/>
    <m/>
    <m/>
    <m/>
    <m/>
    <m/>
    <m/>
    <s v="No"/>
    <s v="No"/>
    <m/>
    <n v="5"/>
    <n v="4"/>
    <s v="3, normal"/>
    <m/>
    <m/>
  </r>
  <r>
    <m/>
    <m/>
    <s v="Ciencias Sociales"/>
    <d v="2020-05-19T12:46:00"/>
    <s v="Grado y doble grado"/>
    <x v="13"/>
    <s v="Solo en época de exámenes"/>
    <s v="Solo en época de exámenes"/>
    <s v="Seguiré usando los servicios de la biblioteca con la misma frecuencia que expuse en la pregunta anterior"/>
    <x v="16"/>
    <s v="F. Filología (Clásicas o General)"/>
    <s v="F. Ciencias Geológicas"/>
    <m/>
    <m/>
    <m/>
    <m/>
    <m/>
    <m/>
    <s v="No"/>
    <s v="No"/>
    <n v="4"/>
    <n v="4"/>
    <n v="4"/>
    <n v="4"/>
    <n v="4"/>
    <m/>
    <n v="2"/>
    <n v="2"/>
    <n v="4"/>
    <n v="3"/>
    <m/>
    <n v="2"/>
    <n v="3"/>
    <n v="4"/>
    <n v="4"/>
    <n v="3"/>
    <s v="Sí"/>
    <n v="3"/>
    <n v="4"/>
    <s v="Twitter|Youtube|Instagram"/>
    <m/>
    <m/>
    <m/>
    <m/>
    <m/>
    <m/>
    <m/>
    <s v="No"/>
    <s v="Sí"/>
    <s v="Muy útil"/>
    <n v="4"/>
    <n v="4"/>
    <s v="4, satisfecho"/>
    <s v="Mejorado"/>
    <m/>
  </r>
  <r>
    <m/>
    <m/>
    <s v="Ciencias Sociales"/>
    <d v="2020-05-19T12:46:00"/>
    <s v="Máster"/>
    <x v="13"/>
    <s v="De vez en cuando (1 o 2 veces al mes)"/>
    <s v="Muy frecuentemente (3 o más veces por semana)"/>
    <s v="Creo que voy a acudir con menos frecuencia a la biblioteca y usaré más la biblioteca virtual|Tengo que ir necesariamente para consultar los documentos que están ubicados en la biblioteca"/>
    <x v="16"/>
    <m/>
    <m/>
    <m/>
    <m/>
    <m/>
    <m/>
    <m/>
    <m/>
    <s v="Sí"/>
    <s v="Sí"/>
    <n v="4"/>
    <n v="5"/>
    <n v="5"/>
    <n v="1"/>
    <n v="2"/>
    <n v="3"/>
    <n v="3"/>
    <n v="1"/>
    <n v="3"/>
    <n v="4"/>
    <m/>
    <n v="5"/>
    <n v="5"/>
    <n v="4"/>
    <n v="3"/>
    <n v="4"/>
    <s v="Sí"/>
    <n v="4"/>
    <n v="3"/>
    <s v="Instagram|LinkedIn"/>
    <m/>
    <m/>
    <m/>
    <m/>
    <m/>
    <m/>
    <m/>
    <s v="No"/>
    <s v="Sí"/>
    <s v="Útil"/>
    <n v="5"/>
    <n v="5"/>
    <s v="5, muy satisfecho"/>
    <s v="Mejorado mucho"/>
    <s v="Durante la pandemia me han Estado ayudando a través del chat y a través del préstamo interbibliotecario. Los bibliotecarios han sido muy amables y muy atentos y gracias a su trabajo y a este servicio ofrecido he podido avanzar en mi investigación a pesar de la crisis sanitaria que estábamos viviendo. Gracias! !!"/>
  </r>
  <r>
    <m/>
    <m/>
    <s v="Ciencias Sociales"/>
    <d v="2020-05-19T12:46:00"/>
    <s v="Máster"/>
    <x v="1"/>
    <s v="De vez en cuando (1 o 2 veces al mes)"/>
    <s v="Frecuentemente (1 o 2 veces por semana)"/>
    <s v="Creo que voy a acudir con menos frecuencia a la biblioteca y usaré más la biblioteca virtual|Tengo que ir necesariamente para consultar los documentos que están ubicados en la biblioteca|Solo haré uso de la biblioteca virtual y de sus recursos electrónicos"/>
    <x v="13"/>
    <s v="Biblioteca Maria Zambrano (Filología / Derecho)"/>
    <s v="F. Ciencias Geológicas"/>
    <m/>
    <m/>
    <m/>
    <m/>
    <m/>
    <m/>
    <s v="Sí"/>
    <s v="Sí"/>
    <n v="3"/>
    <n v="2"/>
    <n v="2"/>
    <n v="5"/>
    <n v="4"/>
    <n v="4"/>
    <n v="3"/>
    <n v="4"/>
    <n v="3"/>
    <n v="2"/>
    <m/>
    <n v="3"/>
    <n v="2"/>
    <n v="2"/>
    <n v="2"/>
    <n v="2"/>
    <s v="Sí"/>
    <n v="2"/>
    <n v="1"/>
    <s v="Twitter|Youtube|Instagram"/>
    <m/>
    <m/>
    <m/>
    <m/>
    <m/>
    <m/>
    <m/>
    <s v="Sí"/>
    <s v="No"/>
    <m/>
    <n v="2"/>
    <n v="2"/>
    <s v="3, normal"/>
    <s v="Igual"/>
    <m/>
  </r>
  <r>
    <m/>
    <m/>
    <s v="Ciencias Sociales"/>
    <d v="2020-05-19T12:46:00"/>
    <s v="Grado y doble grado"/>
    <x v="13"/>
    <s v="Muy frecuentemente (3 o más veces por semana)"/>
    <s v="De vez en cuando (1 o 2 veces al mes)"/>
    <s v="Seguiré usando los servicios de la biblioteca con la misma frecuencia que expuse en la pregunta anterior"/>
    <x v="27"/>
    <s v="Biblioteca Maria Zambrano (Filología / Derecho)"/>
    <s v="F. Farmacia"/>
    <m/>
    <m/>
    <m/>
    <m/>
    <m/>
    <m/>
    <s v="No"/>
    <s v="Sí"/>
    <n v="3"/>
    <n v="1"/>
    <n v="1"/>
    <n v="1"/>
    <n v="4"/>
    <n v="2"/>
    <n v="4"/>
    <n v="1"/>
    <n v="4"/>
    <n v="4"/>
    <m/>
    <n v="4"/>
    <n v="5"/>
    <n v="5"/>
    <n v="3"/>
    <n v="4"/>
    <s v="No"/>
    <n v="4"/>
    <n v="2"/>
    <s v="Youtube|Instagram"/>
    <m/>
    <m/>
    <m/>
    <m/>
    <m/>
    <m/>
    <m/>
    <s v="No"/>
    <s v="No"/>
    <m/>
    <n v="5"/>
    <n v="5"/>
    <s v="5, muy satisfecho"/>
    <s v="Mejorado"/>
    <m/>
  </r>
  <r>
    <m/>
    <m/>
    <s v="Ciencias Sociales"/>
    <d v="2020-05-19T12:46:00"/>
    <s v="Grado y doble grado"/>
    <x v="13"/>
    <s v="Solo en época de exámenes"/>
    <s v="Solo en época de exámenes"/>
    <s v="Seguiré usando los servicios de la biblioteca con la misma frecuencia que expuse en la pregunta anterior"/>
    <x v="16"/>
    <s v="Biblioteca Maria Zambrano (Filología / Derecho)"/>
    <m/>
    <m/>
    <m/>
    <m/>
    <m/>
    <m/>
    <m/>
    <s v="No"/>
    <s v="No"/>
    <n v="3"/>
    <n v="1"/>
    <n v="1"/>
    <n v="5"/>
    <n v="4"/>
    <n v="4"/>
    <n v="5"/>
    <n v="1"/>
    <n v="3"/>
    <n v="3"/>
    <m/>
    <n v="3"/>
    <n v="3"/>
    <n v="3"/>
    <n v="3"/>
    <n v="3"/>
    <s v="No"/>
    <n v="3"/>
    <n v="3"/>
    <s v="Twitter|Youtube|Instagram"/>
    <m/>
    <m/>
    <m/>
    <m/>
    <m/>
    <m/>
    <m/>
    <s v="No"/>
    <s v="No"/>
    <m/>
    <n v="3"/>
    <n v="3"/>
    <s v="4, satisfecho"/>
    <s v="Igual"/>
    <m/>
  </r>
  <r>
    <m/>
    <m/>
    <s v="Ciencias Experimentales"/>
    <d v="2020-05-19T12:46:00"/>
    <s v="Grado y doble grado"/>
    <x v="19"/>
    <s v="Frecuentemente (1 o 2 veces por semana)"/>
    <s v="De vez en cuando (1 o 2 veces al mes)"/>
    <s v="Seguiré usando los servicios de la biblioteca con la misma frecuencia que expuse en la pregunta anterior"/>
    <x v="19"/>
    <m/>
    <m/>
    <s v="Biblioteca pública Miguel Hernández"/>
    <m/>
    <m/>
    <m/>
    <m/>
    <m/>
    <s v="Sí"/>
    <s v="Sí"/>
    <n v="5"/>
    <n v="1"/>
    <n v="1"/>
    <n v="3"/>
    <n v="5"/>
    <n v="4"/>
    <n v="5"/>
    <n v="2"/>
    <n v="3"/>
    <n v="4"/>
    <m/>
    <n v="4"/>
    <n v="4"/>
    <n v="5"/>
    <n v="3"/>
    <n v="5"/>
    <s v="No"/>
    <n v="4"/>
    <n v="3"/>
    <s v="Facebook"/>
    <m/>
    <m/>
    <m/>
    <m/>
    <m/>
    <m/>
    <m/>
    <s v="No"/>
    <s v="No"/>
    <m/>
    <n v="5"/>
    <n v="5"/>
    <s v="5, muy satisfecho"/>
    <s v="Mejorado"/>
    <m/>
  </r>
  <r>
    <m/>
    <m/>
    <s v="Ciencias de la Salud"/>
    <d v="2020-05-19T12:46:00"/>
    <s v="Doctorado"/>
    <x v="12"/>
    <s v="Frecuentemente (1 o 2 veces por semana)"/>
    <s v="Frecuentemente (1 o 2 veces por semana)"/>
    <s v="Creo que voy a acudir con menos frecuencia a la biblioteca y usaré más la biblioteca virtual"/>
    <x v="15"/>
    <s v="F. Ciencias Políticas y Sociología"/>
    <s v="Biblioteca Maria Zambrano (Filología / Derecho)"/>
    <m/>
    <m/>
    <m/>
    <m/>
    <m/>
    <m/>
    <s v="No"/>
    <s v="Sí"/>
    <n v="3"/>
    <n v="5"/>
    <n v="2"/>
    <n v="2"/>
    <n v="4"/>
    <n v="3"/>
    <n v="4"/>
    <n v="2"/>
    <n v="3"/>
    <n v="5"/>
    <m/>
    <n v="4"/>
    <n v="5"/>
    <n v="4"/>
    <n v="5"/>
    <n v="4"/>
    <s v="Sí"/>
    <n v="4"/>
    <n v="4"/>
    <s v="Instagram|LinkedIn"/>
    <m/>
    <m/>
    <m/>
    <m/>
    <m/>
    <m/>
    <m/>
    <s v="Sí"/>
    <s v="Sí"/>
    <s v="Muy útil"/>
    <n v="5"/>
    <n v="4"/>
    <s v="4, satisfecho"/>
    <s v="Mejorado mucho"/>
    <m/>
  </r>
  <r>
    <m/>
    <m/>
    <s v="Ciencias de la Salud"/>
    <d v="2020-05-19T12:46:00"/>
    <s v="Grado y doble grado"/>
    <x v="4"/>
    <s v="Muy frecuentemente (3 o más veces por semana)"/>
    <s v="Nunca"/>
    <s v="Creo que voy a acudir con menos frecuencia a la biblioteca y usaré más la biblioteca virtual"/>
    <x v="4"/>
    <s v="F. Ciencias Químicas"/>
    <s v="Biblioteca Maria Zambrano (Filología / Derecho)"/>
    <m/>
    <m/>
    <m/>
    <m/>
    <m/>
    <m/>
    <s v="Sí"/>
    <s v="Sí"/>
    <n v="4"/>
    <n v="1"/>
    <n v="3"/>
    <n v="1"/>
    <n v="5"/>
    <n v="4"/>
    <n v="5"/>
    <n v="1"/>
    <m/>
    <m/>
    <m/>
    <m/>
    <m/>
    <m/>
    <m/>
    <m/>
    <m/>
    <m/>
    <m/>
    <m/>
    <m/>
    <m/>
    <m/>
    <m/>
    <m/>
    <m/>
    <m/>
    <m/>
    <m/>
    <m/>
    <m/>
    <m/>
    <m/>
    <m/>
    <m/>
  </r>
  <r>
    <m/>
    <m/>
    <s v="Ciencias de la Salud"/>
    <d v="2020-05-19T12:46:00"/>
    <s v="Grado y doble grado"/>
    <x v="12"/>
    <s v="De vez en cuando (1 o 2 veces al mes)"/>
    <s v="Frecuentemente (1 o 2 veces por semana)"/>
    <s v="Creo que voy a acudir con menos frecuencia a la biblioteca y usaré más la biblioteca virtual"/>
    <x v="15"/>
    <m/>
    <m/>
    <m/>
    <m/>
    <m/>
    <m/>
    <m/>
    <m/>
    <s v="No"/>
    <s v="No"/>
    <n v="4"/>
    <n v="1"/>
    <n v="3"/>
    <n v="2"/>
    <n v="5"/>
    <n v="3"/>
    <n v="5"/>
    <n v="3"/>
    <n v="2"/>
    <n v="3"/>
    <m/>
    <n v="3"/>
    <n v="2"/>
    <n v="2"/>
    <n v="3"/>
    <n v="4"/>
    <s v="No"/>
    <n v="3"/>
    <n v="3"/>
    <s v="Twitter|Youtube|Instagram"/>
    <m/>
    <m/>
    <m/>
    <m/>
    <m/>
    <m/>
    <m/>
    <s v="No"/>
    <s v="No"/>
    <m/>
    <n v="3"/>
    <n v="3"/>
    <s v="4, satisfecho"/>
    <s v="Igual"/>
    <m/>
  </r>
  <r>
    <m/>
    <m/>
    <s v="Ciencias Sociales"/>
    <d v="2020-05-19T12:46:00"/>
    <s v="Grado y doble grado"/>
    <x v="11"/>
    <s v="De vez en cuando (1 o 2 veces al mes)"/>
    <s v="Nunca"/>
    <m/>
    <x v="24"/>
    <m/>
    <m/>
    <s v="RCU María Cristina"/>
    <m/>
    <m/>
    <m/>
    <m/>
    <m/>
    <s v="No"/>
    <s v="Sí"/>
    <n v="3"/>
    <m/>
    <n v="2"/>
    <n v="5"/>
    <n v="1"/>
    <n v="5"/>
    <n v="5"/>
    <n v="5"/>
    <n v="2"/>
    <n v="3"/>
    <m/>
    <n v="4"/>
    <n v="5"/>
    <n v="5"/>
    <n v="5"/>
    <n v="5"/>
    <s v="No"/>
    <n v="5"/>
    <n v="4"/>
    <s v="Facebook|Youtube"/>
    <m/>
    <m/>
    <m/>
    <m/>
    <m/>
    <m/>
    <m/>
    <s v="No"/>
    <s v="No"/>
    <m/>
    <n v="5"/>
    <n v="5"/>
    <s v="4, satisfecho"/>
    <s v="Mejorado"/>
    <m/>
  </r>
  <r>
    <m/>
    <m/>
    <s v="Ciencias Sociales"/>
    <d v="2020-05-19T12:46:00"/>
    <s v="Grado y doble grado"/>
    <x v="13"/>
    <s v="Solo en época de exámenes"/>
    <s v="De vez en cuando (1 o 2 veces al mes)"/>
    <s v="Seguiré usando los servicios de la biblioteca con la misma frecuencia que expuse en la pregunta anterior"/>
    <x v="16"/>
    <s v="Biblioteca Maria Zambrano (Filología / Derecho)"/>
    <s v="F. Medicina"/>
    <m/>
    <m/>
    <m/>
    <m/>
    <m/>
    <m/>
    <s v="No"/>
    <s v="Sí"/>
    <n v="3"/>
    <n v="3"/>
    <n v="3"/>
    <n v="3"/>
    <n v="3"/>
    <n v="3"/>
    <n v="3"/>
    <n v="3"/>
    <n v="3"/>
    <n v="3"/>
    <m/>
    <n v="3"/>
    <n v="3"/>
    <n v="3"/>
    <n v="3"/>
    <n v="3"/>
    <s v="Sí"/>
    <n v="3"/>
    <n v="3"/>
    <s v="Twitter|Youtube|Instagram"/>
    <m/>
    <m/>
    <m/>
    <m/>
    <m/>
    <m/>
    <m/>
    <s v="Sí"/>
    <s v="No"/>
    <m/>
    <n v="3"/>
    <n v="3"/>
    <s v="4, satisfecho"/>
    <s v="Mejorado"/>
    <m/>
  </r>
  <r>
    <m/>
    <m/>
    <s v="Ciencias de la Salud"/>
    <d v="2020-05-19T12:45:00"/>
    <s v="Grado y doble grado"/>
    <x v="4"/>
    <s v="Frecuentemente (1 o 2 veces por semana)"/>
    <s v="Frecuentemente (1 o 2 veces por semana)"/>
    <s v="Solo haré uso de la biblioteca virtual y de sus recursos electrónicos"/>
    <x v="4"/>
    <s v="F. Enfermería, Fisioterapia y Podología"/>
    <m/>
    <m/>
    <m/>
    <m/>
    <m/>
    <m/>
    <m/>
    <s v="No"/>
    <s v="No"/>
    <n v="4"/>
    <n v="1"/>
    <n v="4"/>
    <n v="4"/>
    <n v="5"/>
    <n v="1"/>
    <n v="5"/>
    <n v="1"/>
    <n v="4"/>
    <n v="4"/>
    <m/>
    <n v="5"/>
    <n v="5"/>
    <n v="4"/>
    <n v="5"/>
    <n v="5"/>
    <s v="Sí"/>
    <n v="5"/>
    <n v="4"/>
    <s v="Twitter|Youtube|Instagram"/>
    <m/>
    <m/>
    <m/>
    <m/>
    <m/>
    <m/>
    <m/>
    <s v="No"/>
    <s v="No"/>
    <m/>
    <n v="5"/>
    <n v="5"/>
    <s v="5, muy satisfecho"/>
    <s v="Mejorado"/>
    <m/>
  </r>
  <r>
    <m/>
    <m/>
    <s v="Ciencias de la Salud"/>
    <d v="2020-05-19T12:45:00"/>
    <s v="Grado y doble grado"/>
    <x v="9"/>
    <s v="De vez en cuando (1 o 2 veces al mes)"/>
    <s v="De vez en cuando (1 o 2 veces al mes)"/>
    <s v="Seguiré usando los servicios de la biblioteca con la misma frecuencia que expuse en la pregunta anterior"/>
    <x v="11"/>
    <s v="F. Enfermería, Fisioterapia y Podología"/>
    <s v="F. Medicina"/>
    <m/>
    <m/>
    <m/>
    <m/>
    <m/>
    <m/>
    <s v="Sí"/>
    <s v="Sí"/>
    <n v="2"/>
    <n v="3"/>
    <n v="4"/>
    <n v="1"/>
    <n v="5"/>
    <n v="2"/>
    <n v="5"/>
    <n v="1"/>
    <n v="5"/>
    <n v="5"/>
    <m/>
    <n v="4"/>
    <n v="5"/>
    <n v="3"/>
    <n v="4"/>
    <n v="5"/>
    <s v="Sí"/>
    <n v="4"/>
    <n v="4"/>
    <s v="Facebook|Youtube|Instagram"/>
    <m/>
    <m/>
    <m/>
    <m/>
    <m/>
    <m/>
    <m/>
    <s v="Sí"/>
    <s v="Sí"/>
    <s v="Muy útil"/>
    <n v="5"/>
    <n v="5"/>
    <s v="4, satisfecho"/>
    <s v="Mejorado"/>
    <m/>
  </r>
  <r>
    <m/>
    <m/>
    <s v="Ciencias de la Salud"/>
    <d v="2020-05-19T12:45:00"/>
    <s v="Grado y doble grado"/>
    <x v="9"/>
    <s v="Frecuentemente (1 o 2 veces por semana)"/>
    <s v="Solo en época de exámenes"/>
    <s v="Tengo que ir necesariamente para consultar los documentos que están ubicados en la biblioteca"/>
    <x v="8"/>
    <s v="F. Medicina"/>
    <s v="F. Farmacia"/>
    <s v="Centro cultural Jose Luis López Vázquez"/>
    <m/>
    <m/>
    <m/>
    <m/>
    <m/>
    <s v="No"/>
    <s v="No"/>
    <n v="1"/>
    <n v="1"/>
    <n v="3"/>
    <n v="4"/>
    <n v="5"/>
    <n v="5"/>
    <n v="5"/>
    <n v="1"/>
    <n v="4"/>
    <n v="3"/>
    <m/>
    <n v="4"/>
    <n v="4"/>
    <n v="2"/>
    <n v="1"/>
    <n v="1"/>
    <s v="No"/>
    <n v="3"/>
    <n v="1"/>
    <s v="Twitter|Instagram"/>
    <m/>
    <m/>
    <m/>
    <m/>
    <m/>
    <m/>
    <m/>
    <s v="No"/>
    <s v="No"/>
    <m/>
    <n v="4"/>
    <n v="5"/>
    <s v="5, muy satisfecho"/>
    <s v="Mejorado"/>
    <m/>
  </r>
  <r>
    <m/>
    <m/>
    <s v="Ciencias Sociales"/>
    <d v="2020-05-19T12:45:00"/>
    <s v="Grado y doble grado"/>
    <x v="1"/>
    <s v="Frecuentemente (1 o 2 veces por semana)"/>
    <s v="Nunca"/>
    <s v="Seguiré usando los servicios de la biblioteca con la misma frecuencia que expuse en la pregunta anterior"/>
    <x v="8"/>
    <s v="F. Ciencias Políticas y Sociología"/>
    <s v="F. Ciencias Económicas y Empresariales"/>
    <m/>
    <m/>
    <m/>
    <m/>
    <m/>
    <m/>
    <s v="Sí"/>
    <s v="Sí"/>
    <n v="4"/>
    <n v="1"/>
    <n v="1"/>
    <n v="4"/>
    <n v="4"/>
    <n v="2"/>
    <n v="2"/>
    <n v="1"/>
    <n v="4"/>
    <n v="4"/>
    <m/>
    <n v="4"/>
    <n v="5"/>
    <n v="3"/>
    <n v="3"/>
    <n v="3"/>
    <s v="No"/>
    <n v="3"/>
    <n v="4"/>
    <s v="Twitter|Instagram"/>
    <m/>
    <m/>
    <m/>
    <m/>
    <m/>
    <m/>
    <m/>
    <s v="Sí"/>
    <s v="No"/>
    <m/>
    <n v="5"/>
    <n v="5"/>
    <s v="5, muy satisfecho"/>
    <s v="Mejorado"/>
    <m/>
  </r>
  <r>
    <m/>
    <m/>
    <s v="Humanidades"/>
    <d v="2020-05-19T12:45:00"/>
    <s v="Grado y doble grado"/>
    <x v="7"/>
    <s v="Nunca"/>
    <s v="De vez en cuando (1 o 2 veces al mes)"/>
    <s v="Seguiré usando los servicios de la biblioteca con la misma frecuencia que expuse en la pregunta anterior"/>
    <x v="24"/>
    <m/>
    <m/>
    <m/>
    <m/>
    <m/>
    <m/>
    <m/>
    <m/>
    <s v="No"/>
    <s v="Sí"/>
    <n v="1"/>
    <n v="1"/>
    <n v="1"/>
    <n v="4"/>
    <n v="4"/>
    <n v="5"/>
    <n v="4"/>
    <n v="5"/>
    <n v="3"/>
    <n v="3"/>
    <m/>
    <n v="3"/>
    <n v="3"/>
    <n v="2"/>
    <n v="3"/>
    <n v="2"/>
    <s v="No"/>
    <n v="3"/>
    <n v="2"/>
    <s v="Twitter|Youtube|Instagram"/>
    <m/>
    <m/>
    <m/>
    <m/>
    <m/>
    <m/>
    <m/>
    <s v="No"/>
    <s v="No"/>
    <m/>
    <n v="1"/>
    <n v="5"/>
    <s v="3, normal"/>
    <s v="Igual"/>
    <m/>
  </r>
  <r>
    <m/>
    <m/>
    <s v="Humanidades"/>
    <d v="2020-05-19T12:45:00"/>
    <s v="Grado y doble grado"/>
    <x v="2"/>
    <s v="Frecuentemente (1 o 2 veces por semana)"/>
    <s v="Solo en época de exámenes"/>
    <s v="Tengo que ir necesariamente para consultar los documentos que están ubicados en la biblioteca"/>
    <x v="2"/>
    <m/>
    <m/>
    <s v="Bibliotecas municipales más cercanas al lugar de residencia."/>
    <m/>
    <m/>
    <m/>
    <m/>
    <m/>
    <s v="Sí"/>
    <s v="Sí"/>
    <n v="5"/>
    <n v="4"/>
    <n v="4"/>
    <n v="1"/>
    <n v="2"/>
    <n v="5"/>
    <n v="3"/>
    <n v="2"/>
    <n v="4"/>
    <n v="5"/>
    <m/>
    <n v="5"/>
    <n v="3"/>
    <n v="4"/>
    <n v="3"/>
    <n v="4"/>
    <s v="Sí"/>
    <n v="4"/>
    <n v="3"/>
    <s v="Twitter|Youtube|Instagram"/>
    <m/>
    <m/>
    <m/>
    <m/>
    <m/>
    <m/>
    <m/>
    <s v="No"/>
    <s v="No"/>
    <m/>
    <n v="3"/>
    <n v="4"/>
    <s v="4, satisfecho"/>
    <s v="Igual"/>
    <m/>
  </r>
  <r>
    <m/>
    <m/>
    <s v="Humanidades"/>
    <d v="2020-05-19T12:45:00"/>
    <s v="Grado y doble grado"/>
    <x v="7"/>
    <s v="De vez en cuando (1 o 2 veces al mes)"/>
    <s v="De vez en cuando (1 o 2 veces al mes)"/>
    <s v="Seguiré usando los servicios de la biblioteca con la misma frecuencia que expuse en la pregunta anterior"/>
    <x v="14"/>
    <s v="F. Filosofía"/>
    <s v="F. Filología (Clásicas o General)"/>
    <m/>
    <m/>
    <m/>
    <m/>
    <m/>
    <m/>
    <s v="Sí"/>
    <s v="Sí"/>
    <n v="3"/>
    <n v="2"/>
    <n v="2"/>
    <n v="4"/>
    <n v="4"/>
    <n v="5"/>
    <n v="4"/>
    <n v="3"/>
    <n v="3"/>
    <n v="4"/>
    <m/>
    <n v="3"/>
    <n v="4"/>
    <n v="5"/>
    <n v="3"/>
    <n v="3"/>
    <s v="No"/>
    <n v="4"/>
    <n v="3"/>
    <s v="Twitter"/>
    <m/>
    <m/>
    <m/>
    <m/>
    <m/>
    <m/>
    <m/>
    <s v="No"/>
    <s v="No"/>
    <m/>
    <n v="4"/>
    <n v="5"/>
    <s v="3, normal"/>
    <s v="Igual"/>
    <m/>
  </r>
  <r>
    <m/>
    <m/>
    <s v="Humanidades"/>
    <d v="2020-05-19T12:45:00"/>
    <s v="Doctorado"/>
    <x v="7"/>
    <s v="De vez en cuando (1 o 2 veces al mes)"/>
    <s v="De vez en cuando (1 o 2 veces al mes)"/>
    <s v="Seguiré usando los servicios de la biblioteca con la misma frecuencia que expuse en la pregunta anterior"/>
    <x v="14"/>
    <s v="Biblioteca Maria Zambrano (Filología / Derecho)"/>
    <m/>
    <s v="Biblioteca Nacional"/>
    <m/>
    <m/>
    <m/>
    <m/>
    <m/>
    <s v="Sí"/>
    <s v="Sí"/>
    <n v="3"/>
    <n v="3"/>
    <n v="3"/>
    <n v="3"/>
    <n v="3"/>
    <n v="4"/>
    <n v="1"/>
    <n v="5"/>
    <n v="4"/>
    <n v="4"/>
    <m/>
    <n v="4"/>
    <n v="5"/>
    <n v="5"/>
    <n v="5"/>
    <n v="5"/>
    <s v="Sí"/>
    <n v="4"/>
    <n v="3"/>
    <s v="No uso ninguna red social"/>
    <m/>
    <m/>
    <m/>
    <m/>
    <m/>
    <m/>
    <m/>
    <s v="No"/>
    <s v="No"/>
    <m/>
    <n v="5"/>
    <n v="5"/>
    <s v="5, muy satisfecho"/>
    <s v="Mejorado"/>
    <m/>
  </r>
  <r>
    <m/>
    <m/>
    <s v="Ciencias Sociales"/>
    <d v="2020-05-19T12:45:00"/>
    <s v="Grado y doble grado"/>
    <x v="13"/>
    <s v="De vez en cuando (1 o 2 veces al mes)"/>
    <s v="De vez en cuando (1 o 2 veces al mes)"/>
    <s v="Creo que voy a acudir con menos frecuencia a la biblioteca y usaré más la biblioteca virtual"/>
    <x v="16"/>
    <m/>
    <m/>
    <m/>
    <m/>
    <m/>
    <m/>
    <m/>
    <m/>
    <s v="Sí"/>
    <s v="Sí"/>
    <n v="4"/>
    <n v="2"/>
    <n v="3"/>
    <n v="4"/>
    <n v="5"/>
    <n v="5"/>
    <n v="4"/>
    <n v="3"/>
    <n v="3"/>
    <n v="2"/>
    <m/>
    <n v="3"/>
    <n v="3"/>
    <n v="3"/>
    <n v="3"/>
    <n v="3"/>
    <s v="No"/>
    <n v="3"/>
    <n v="4"/>
    <s v="Twitter|Youtube|Instagram"/>
    <m/>
    <m/>
    <m/>
    <m/>
    <m/>
    <m/>
    <m/>
    <s v="No"/>
    <s v="No"/>
    <m/>
    <n v="4"/>
    <n v="3"/>
    <s v="4, satisfecho"/>
    <s v="Igual"/>
    <m/>
  </r>
  <r>
    <m/>
    <m/>
    <s v="Ciencias Experimentales"/>
    <d v="2020-05-19T12:44:00"/>
    <s v="Grado y doble grado"/>
    <x v="16"/>
    <s v="Frecuentemente (1 o 2 veces por semana)"/>
    <s v="Nunca"/>
    <s v="Seguiré usando los servicios de la biblioteca con la misma frecuencia que expuse en la pregunta anterior"/>
    <x v="24"/>
    <m/>
    <m/>
    <m/>
    <m/>
    <m/>
    <m/>
    <m/>
    <m/>
    <s v="No"/>
    <s v="No"/>
    <n v="1"/>
    <n v="1"/>
    <n v="1"/>
    <n v="2"/>
    <n v="4"/>
    <n v="3"/>
    <n v="4"/>
    <n v="2"/>
    <n v="2"/>
    <n v="2"/>
    <m/>
    <n v="2"/>
    <n v="2"/>
    <n v="2"/>
    <n v="2"/>
    <n v="2"/>
    <s v="No"/>
    <n v="2"/>
    <n v="2"/>
    <s v="Youtube|Instagram"/>
    <m/>
    <m/>
    <m/>
    <m/>
    <m/>
    <m/>
    <m/>
    <s v="No"/>
    <s v="No"/>
    <m/>
    <n v="2"/>
    <n v="3"/>
    <s v="3, normal"/>
    <m/>
    <m/>
  </r>
  <r>
    <m/>
    <m/>
    <s v="Ciencias de la Salud"/>
    <d v="2020-05-19T12:44:00"/>
    <s v="Grado y doble grado"/>
    <x v="15"/>
    <s v="De vez en cuando (1 o 2 veces al mes)"/>
    <s v="Frecuentemente (1 o 2 veces por semana)"/>
    <s v="Solo haré uso de la biblioteca virtual y de sus recursos electrónicos"/>
    <x v="5"/>
    <s v="F. Medicina"/>
    <m/>
    <m/>
    <m/>
    <m/>
    <m/>
    <m/>
    <m/>
    <s v="No"/>
    <s v="No"/>
    <n v="1"/>
    <n v="1"/>
    <n v="1"/>
    <n v="1"/>
    <n v="1"/>
    <n v="1"/>
    <n v="1"/>
    <m/>
    <n v="1"/>
    <n v="1"/>
    <m/>
    <n v="1"/>
    <n v="1"/>
    <n v="1"/>
    <n v="1"/>
    <n v="1"/>
    <s v="No"/>
    <n v="1"/>
    <n v="1"/>
    <s v="Instagram"/>
    <m/>
    <m/>
    <m/>
    <m/>
    <m/>
    <m/>
    <m/>
    <s v="No"/>
    <s v="No"/>
    <m/>
    <n v="5"/>
    <n v="5"/>
    <s v="1, muy insatisfecho"/>
    <s v="Empeorado mucho"/>
    <m/>
  </r>
  <r>
    <m/>
    <m/>
    <s v="Ciencias Experimentales"/>
    <d v="2020-05-19T12:44:00"/>
    <s v="Grado y doble grado"/>
    <x v="27"/>
    <s v="Solo en época de exámenes"/>
    <s v="Frecuentemente (1 o 2 veces por semana)"/>
    <s v="Creo que voy a acudir con menos frecuencia a la biblioteca y usaré más la biblioteca virtual"/>
    <x v="29"/>
    <s v="Biblioteca Maria Zambrano (Filología / Derecho)"/>
    <m/>
    <m/>
    <m/>
    <m/>
    <m/>
    <m/>
    <m/>
    <s v="No"/>
    <s v="No"/>
    <n v="2"/>
    <n v="3"/>
    <n v="3"/>
    <n v="3"/>
    <n v="3"/>
    <n v="4"/>
    <n v="4"/>
    <n v="3"/>
    <n v="3"/>
    <n v="3"/>
    <m/>
    <n v="4"/>
    <n v="3"/>
    <n v="3"/>
    <n v="4"/>
    <n v="3"/>
    <s v="No"/>
    <n v="3"/>
    <n v="3"/>
    <s v="Twitter|Youtube|Instagram"/>
    <m/>
    <m/>
    <m/>
    <m/>
    <m/>
    <m/>
    <m/>
    <s v="No"/>
    <s v="No"/>
    <m/>
    <n v="5"/>
    <n v="4"/>
    <s v="4, satisfecho"/>
    <s v="Mejorado"/>
    <m/>
  </r>
  <r>
    <m/>
    <m/>
    <s v="Ciencias Sociales"/>
    <d v="2020-05-19T12:44:00"/>
    <s v="Grado y doble grado"/>
    <x v="10"/>
    <s v="De vez en cuando (1 o 2 veces al mes)"/>
    <s v="De vez en cuando (1 o 2 veces al mes)"/>
    <s v="Creo que voy a acudir con menos frecuencia a la biblioteca y usaré más la biblioteca virtual"/>
    <x v="8"/>
    <s v="Biblioteca Maria Zambrano (Filología / Derecho)"/>
    <s v="Biblioteca Maria Zambrano (Filología / Derecho)"/>
    <m/>
    <m/>
    <m/>
    <m/>
    <m/>
    <m/>
    <s v="Sí"/>
    <s v="No"/>
    <n v="5"/>
    <n v="1"/>
    <n v="5"/>
    <n v="5"/>
    <n v="3"/>
    <n v="1"/>
    <n v="5"/>
    <n v="1"/>
    <n v="5"/>
    <n v="4"/>
    <m/>
    <n v="3"/>
    <n v="5"/>
    <n v="4"/>
    <n v="5"/>
    <n v="5"/>
    <s v="No"/>
    <n v="5"/>
    <n v="5"/>
    <s v="Instagram"/>
    <m/>
    <m/>
    <m/>
    <m/>
    <m/>
    <m/>
    <m/>
    <s v="No"/>
    <s v="Sí"/>
    <s v="Muy útil"/>
    <n v="5"/>
    <n v="5"/>
    <s v="5, muy satisfecho"/>
    <s v="Mejorado mucho"/>
    <m/>
  </r>
  <r>
    <m/>
    <m/>
    <s v="Humanidades"/>
    <d v="2020-05-19T12:44:00"/>
    <s v="Máster"/>
    <x v="6"/>
    <s v="Frecuentemente (1 o 2 veces por semana)"/>
    <s v="Muy frecuentemente (3 o más veces por semana)"/>
    <s v="Seguiré usando los servicios de la biblioteca con la misma frecuencia que expuse en la pregunta anterior"/>
    <x v="7"/>
    <m/>
    <m/>
    <m/>
    <m/>
    <m/>
    <m/>
    <m/>
    <m/>
    <s v="No"/>
    <s v="No"/>
    <n v="1"/>
    <n v="5"/>
    <n v="5"/>
    <n v="5"/>
    <n v="5"/>
    <n v="5"/>
    <n v="5"/>
    <n v="3"/>
    <n v="3"/>
    <n v="5"/>
    <m/>
    <n v="5"/>
    <n v="5"/>
    <n v="5"/>
    <n v="3"/>
    <n v="5"/>
    <s v="Sí"/>
    <n v="5"/>
    <n v="5"/>
    <s v="Twitter|Facebook|Instagram|LinkedIn"/>
    <m/>
    <m/>
    <m/>
    <m/>
    <m/>
    <m/>
    <m/>
    <s v="No"/>
    <s v="No"/>
    <m/>
    <n v="5"/>
    <n v="5"/>
    <s v="5, muy satisfecho"/>
    <s v="Igual"/>
    <m/>
  </r>
  <r>
    <m/>
    <m/>
    <s v="Ciencias Sociales"/>
    <d v="2020-05-19T12:43:00"/>
    <s v="Máster"/>
    <x v="13"/>
    <s v="Frecuentemente (1 o 2 veces por semana)"/>
    <s v="Frecuentemente (1 o 2 veces por semana)"/>
    <s v="Creo que voy a acudir con menos frecuencia a la biblioteca y usaré más la biblioteca virtual|Tengo que ir necesariamente para consultar los documentos que están ubicados en la biblioteca"/>
    <x v="16"/>
    <m/>
    <m/>
    <s v="Biblioteca Universidad Carlos III Getafe."/>
    <m/>
    <m/>
    <m/>
    <m/>
    <m/>
    <s v="No"/>
    <s v="Sí"/>
    <n v="5"/>
    <n v="4"/>
    <n v="4"/>
    <n v="4"/>
    <n v="5"/>
    <n v="5"/>
    <n v="1"/>
    <n v="4"/>
    <n v="3"/>
    <n v="4"/>
    <m/>
    <n v="4"/>
    <n v="4"/>
    <n v="3"/>
    <n v="4"/>
    <n v="4"/>
    <s v="No"/>
    <n v="4"/>
    <n v="4"/>
    <s v="Twitter"/>
    <m/>
    <m/>
    <m/>
    <m/>
    <m/>
    <m/>
    <m/>
    <s v="Sí"/>
    <s v="Sí"/>
    <s v="Útil"/>
    <n v="4"/>
    <n v="3"/>
    <s v="4, satisfecho"/>
    <s v="Mejorado"/>
    <m/>
  </r>
  <r>
    <m/>
    <m/>
    <s v="Ciencias Sociales"/>
    <d v="2020-05-19T12:43:00"/>
    <s v="Grado y doble grado"/>
    <x v="13"/>
    <s v="De vez en cuando (1 o 2 veces al mes)"/>
    <s v="De vez en cuando (1 o 2 veces al mes)"/>
    <s v="Creo que voy a acudir con menos frecuencia a la biblioteca y usaré más la biblioteca virtual"/>
    <x v="16"/>
    <s v="Biblioteca Maria Zambrano (Filología / Derecho)"/>
    <m/>
    <m/>
    <m/>
    <m/>
    <m/>
    <m/>
    <m/>
    <s v="No"/>
    <s v="Sí"/>
    <n v="3"/>
    <n v="2"/>
    <n v="3"/>
    <m/>
    <m/>
    <m/>
    <m/>
    <m/>
    <m/>
    <m/>
    <m/>
    <m/>
    <m/>
    <m/>
    <m/>
    <m/>
    <m/>
    <m/>
    <m/>
    <m/>
    <m/>
    <m/>
    <m/>
    <m/>
    <m/>
    <m/>
    <m/>
    <m/>
    <m/>
    <m/>
    <m/>
    <m/>
    <m/>
    <m/>
    <m/>
  </r>
  <r>
    <m/>
    <m/>
    <s v="Ciencias Experimentales"/>
    <d v="2020-05-05T18:48:00"/>
    <s v="Doctorado"/>
    <x v="20"/>
    <s v="Frecuentemente (1 o 2 veces por semana)"/>
    <s v="Nunca"/>
    <s v="eeeeeeeeeeeee"/>
    <x v="27"/>
    <m/>
    <s v="F. Bellas Artes"/>
    <s v="eeeeeeeeee"/>
    <m/>
    <m/>
    <m/>
    <m/>
    <m/>
    <s v="Sí"/>
    <s v="Sí"/>
    <m/>
    <m/>
    <m/>
    <n v="4"/>
    <m/>
    <m/>
    <m/>
    <m/>
    <m/>
    <n v="5"/>
    <m/>
    <n v="5"/>
    <m/>
    <m/>
    <m/>
    <n v="5"/>
    <m/>
    <m/>
    <m/>
    <s v="Instagram"/>
    <m/>
    <m/>
    <m/>
    <m/>
    <m/>
    <m/>
    <m/>
    <m/>
    <s v="No"/>
    <m/>
    <n v="5"/>
    <n v="5"/>
    <s v="2, insatisfecho"/>
    <s v="Empeorado"/>
    <s v="eeeeeeeeeeeeeeee"/>
  </r>
  <r>
    <m/>
    <m/>
    <s v=""/>
    <d v="2020-05-05T18:44:00"/>
    <m/>
    <x v="28"/>
    <m/>
    <m/>
    <m/>
    <x v="24"/>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count="2050">
  <r>
    <m/>
    <m/>
    <m/>
    <s v="submitted"/>
    <s v="1.1 Matrícula"/>
    <x v="0"/>
    <s v="1.3 Acudiendo en persona"/>
    <s v="1.4 Utilizando la Biblioteca de forma virtual"/>
    <s v="Post-pandemia"/>
    <s v="Biblioteca 1"/>
    <s v="Biblioteca 2"/>
    <s v="Biblioteca 3"/>
    <s v="1.6 Otras bibliotecas"/>
    <s v="2.1 Horario"/>
    <s v="2.2 El número de puestos de lectura"/>
    <s v="2.3 La comodidad de las instalaciones"/>
    <s v="2.4 El equipamiento informático"/>
    <s v="2.5 Horario BMZ"/>
    <s v="Libros prestados"/>
    <s v="Préstamos en el curso"/>
    <s v="3.1 Colección impresa"/>
    <s v="3.2 Revistas-e"/>
    <s v="3.3 Libros-e"/>
    <s v="3.4 Biblioteca personal"/>
    <s v="3.5 Campus Virtual"/>
    <s v="3.6 Recursos en abierto"/>
    <s v="3.7 Apuntes"/>
    <s v="3.8 Otras bibliotecas"/>
    <s v="3.9 Información inicial"/>
    <s v="3.10 Adecuación"/>
    <s v="3.11 Localización de documentos"/>
    <s v="3.12 Acceso recursos-e"/>
    <s v="3.13 Solicitud de información"/>
    <s v="3.14 Buscador "/>
    <s v="3.15 Sugerencias, etc."/>
    <s v="3.16 Bibliografías recomendadas"/>
    <s v="3.17 E-Prints UCM"/>
    <s v="3.18 Web"/>
    <x v="0"/>
    <s v="3.20 Redes sociales que usas"/>
    <s v="4.1 Agilidad de la atención presencial"/>
    <s v="4.2 Idoneidad plazos de préstamo"/>
    <s v="4.3 Número de documentos en préstamo"/>
    <s v="4.4 Sencillez del préstamo"/>
    <s v="4.5 Reservas y renovaciones"/>
    <s v="4.6 Mi cuenta"/>
    <s v="4.7 Préstamo intercentros y otros"/>
    <s v="5.1 Oferta de formación"/>
    <s v="5.2 Asistencia a formación "/>
    <s v="5.3 Valoración de la formación"/>
    <s v="6.1 Capacidad de gestión "/>
    <s v="6.2 Cordialidad y amabilidad "/>
    <s v="7.1 Valoración global"/>
  </r>
  <r>
    <s v=""/>
    <s v=""/>
    <s v="Ciencias Sociales"/>
    <d v="2020-05-22T08:10:00"/>
    <s v="Doctorado"/>
    <x v="1"/>
    <s v="De vez en cuando (1 o 2 veces al mes)"/>
    <s v="De vez en cuando (1 o 2 veces al mes)"/>
    <s v="Solo haré uso de la biblioteca virtual y de sus recursos electrónicos"/>
    <s v="F. Ciencias Geológicas"/>
    <s v="F. Ciencias Económicas y Empresariales"/>
    <s v="F. Ciencias Políticas y Sociología"/>
    <s v="Ya no vivo en Madrid"/>
    <m/>
    <m/>
    <m/>
    <m/>
    <m/>
    <s v="No"/>
    <s v="No"/>
    <n v="1"/>
    <n v="3"/>
    <n v="1"/>
    <n v="4"/>
    <n v="3"/>
    <n v="4"/>
    <n v="4"/>
    <n v="1"/>
    <n v="3"/>
    <n v="3"/>
    <m/>
    <n v="3"/>
    <n v="3"/>
    <n v="3"/>
    <n v="3"/>
    <n v="3"/>
    <s v="No"/>
    <n v="4"/>
    <x v="1"/>
    <s v="Facebook|Youtube"/>
    <m/>
    <m/>
    <m/>
    <m/>
    <m/>
    <m/>
    <m/>
    <s v="Sí"/>
    <s v="Sí"/>
    <s v="Útil"/>
    <n v="5"/>
    <n v="5"/>
    <s v="4, satisfecho"/>
  </r>
  <r>
    <s v=""/>
    <s v=""/>
    <s v="Humanidades"/>
    <d v="2020-05-22T01:55:00"/>
    <s v="Grado y doble grado"/>
    <x v="2"/>
    <s v="Frecuentemente (1 o 2 veces por semana)"/>
    <s v="De vez en cuando (1 o 2 veces al mes)"/>
    <s v="Seguiré usando los servicios de la biblioteca con la misma frecuencia que expuse en la pregunta anterior"/>
    <s v="F. Educación - Centro de Formación del Profesorado"/>
    <s v="F. Psicología"/>
    <s v="Biblioteca Maria Zambrano (Filología / Derecho)"/>
    <m/>
    <m/>
    <m/>
    <m/>
    <m/>
    <m/>
    <s v="No"/>
    <s v="Sí"/>
    <n v="4"/>
    <n v="3"/>
    <n v="2"/>
    <n v="1"/>
    <n v="3"/>
    <n v="4"/>
    <n v="5"/>
    <n v="1"/>
    <n v="2"/>
    <n v="2"/>
    <m/>
    <n v="3"/>
    <n v="3"/>
    <n v="5"/>
    <n v="3"/>
    <n v="4"/>
    <s v="No"/>
    <n v="4"/>
    <x v="2"/>
    <s v="Facebook|Instagram"/>
    <m/>
    <m/>
    <m/>
    <m/>
    <m/>
    <m/>
    <m/>
    <s v="No"/>
    <s v="No"/>
    <m/>
    <n v="3"/>
    <n v="3"/>
    <s v="4, satisfecho"/>
  </r>
  <r>
    <s v=""/>
    <s v=""/>
    <s v="Humanidades"/>
    <d v="2020-05-22T00:40:00"/>
    <s v="Grado y doble grado"/>
    <x v="3"/>
    <s v="De vez en cuando (1 o 2 veces al mes)"/>
    <s v="De vez en cuando (1 o 2 veces al mes)"/>
    <s v="Seguiré usando los servicios de la biblioteca con la misma frecuencia que expuse en la pregunta anterior"/>
    <s v="F. Bellas Artes"/>
    <s v="F. Ciencias Políticas y Sociología"/>
    <s v="F. Psicología"/>
    <m/>
    <m/>
    <m/>
    <m/>
    <m/>
    <m/>
    <s v="No"/>
    <s v="No"/>
    <m/>
    <m/>
    <m/>
    <n v="4"/>
    <m/>
    <n v="5"/>
    <n v="4"/>
    <n v="3"/>
    <n v="5"/>
    <n v="5"/>
    <m/>
    <n v="4"/>
    <n v="5"/>
    <n v="5"/>
    <n v="4"/>
    <n v="4"/>
    <s v="No"/>
    <n v="5"/>
    <x v="3"/>
    <s v="No uso ninguna red social"/>
    <m/>
    <m/>
    <m/>
    <m/>
    <m/>
    <m/>
    <m/>
    <s v="Sí"/>
    <s v="No"/>
    <m/>
    <n v="5"/>
    <n v="5"/>
    <s v="5, muy satisfecho"/>
  </r>
  <r>
    <s v=""/>
    <s v=""/>
    <s v="Ciencias de la Salud"/>
    <d v="2020-05-22T00:09:00"/>
    <s v="Grado y doble grado"/>
    <x v="4"/>
    <s v="Frecuentemente (1 o 2 veces por semana)"/>
    <s v="De vez en cuando (1 o 2 veces al mes)"/>
    <s v="Seguiré usando los servicios de la biblioteca con la misma frecuencia que expuse en la pregunta anterior"/>
    <s v="F. Medicina"/>
    <s v="F. Enfermería, Fisioterapia y Podología"/>
    <m/>
    <m/>
    <m/>
    <m/>
    <m/>
    <m/>
    <m/>
    <s v="Sí"/>
    <s v="Sí"/>
    <n v="3"/>
    <n v="1"/>
    <n v="3"/>
    <n v="2"/>
    <n v="4"/>
    <n v="4"/>
    <n v="4"/>
    <n v="2"/>
    <n v="5"/>
    <n v="4"/>
    <m/>
    <n v="3"/>
    <n v="5"/>
    <n v="3"/>
    <n v="4"/>
    <n v="3"/>
    <s v="No"/>
    <n v="4"/>
    <x v="4"/>
    <s v="Facebook"/>
    <m/>
    <m/>
    <m/>
    <m/>
    <m/>
    <m/>
    <m/>
    <s v="No"/>
    <s v="No"/>
    <m/>
    <n v="5"/>
    <n v="5"/>
    <s v="5, muy satisfecho"/>
  </r>
  <r>
    <s v=""/>
    <s v=""/>
    <s v="Ciencias de la Salud"/>
    <d v="2020-05-21T22:01:00"/>
    <s v="Grado y doble grado"/>
    <x v="4"/>
    <s v="Frecuentemente (1 o 2 veces por semana)"/>
    <s v="De vez en cuando (1 o 2 veces al mes)"/>
    <s v="Creo que voy a acudir con menos frecuencia a la biblioteca y usaré más la biblioteca virtual"/>
    <s v="F. Medicina"/>
    <s v="F. Enfermería, Fisioterapia y Podología"/>
    <m/>
    <s v="Biblioteca ETSI Aeronáutica y del Espacio UPM"/>
    <m/>
    <m/>
    <m/>
    <m/>
    <m/>
    <s v="Sí"/>
    <s v="Sí"/>
    <n v="4"/>
    <n v="1"/>
    <n v="3"/>
    <n v="2"/>
    <n v="5"/>
    <n v="3"/>
    <n v="4"/>
    <n v="1"/>
    <n v="4"/>
    <n v="4"/>
    <m/>
    <n v="4"/>
    <n v="5"/>
    <n v="4"/>
    <n v="3"/>
    <n v="4"/>
    <s v="No"/>
    <n v="4"/>
    <x v="5"/>
    <s v="Youtube|Instagram"/>
    <m/>
    <m/>
    <m/>
    <m/>
    <m/>
    <m/>
    <m/>
    <s v="No"/>
    <s v="No"/>
    <m/>
    <n v="5"/>
    <n v="5"/>
    <s v="5, muy satisfecho"/>
  </r>
  <r>
    <s v=""/>
    <s v=""/>
    <s v="Ciencias de la Salud"/>
    <d v="2020-05-21T21:26:00"/>
    <s v="Grado y doble grado"/>
    <x v="4"/>
    <s v="Frecuentemente (1 o 2 veces por semana)"/>
    <s v="Frecuentemente (1 o 2 veces por semana)"/>
    <s v="Seguiré usando los servicios de la biblioteca con la misma frecuencia que expuse en la pregunta anterior"/>
    <s v="F. Enfermería, Fisioterapia y Podología"/>
    <s v="Biblioteca Maria Zambrano (Filología / Derecho)"/>
    <s v="F. Medicina"/>
    <s v="la biblioteca del colegio mayor"/>
    <m/>
    <m/>
    <m/>
    <m/>
    <m/>
    <s v="Sí"/>
    <m/>
    <n v="3"/>
    <n v="1"/>
    <n v="4"/>
    <n v="1"/>
    <n v="3"/>
    <n v="4"/>
    <n v="5"/>
    <n v="1"/>
    <n v="4"/>
    <n v="4"/>
    <m/>
    <n v="4"/>
    <n v="5"/>
    <n v="3"/>
    <n v="3"/>
    <n v="2"/>
    <s v="No"/>
    <n v="2"/>
    <x v="5"/>
    <s v="Twitter|Instagram"/>
    <m/>
    <m/>
    <m/>
    <m/>
    <m/>
    <m/>
    <m/>
    <s v="No"/>
    <s v="No"/>
    <m/>
    <n v="5"/>
    <n v="4"/>
    <s v="4, satisfecho"/>
  </r>
  <r>
    <s v=""/>
    <s v=""/>
    <s v="Humanidades"/>
    <d v="2020-05-21T20:58:00"/>
    <s v="Grado y doble grado"/>
    <x v="5"/>
    <s v="Frecuentemente (1 o 2 veces por semana)"/>
    <s v="Frecuentemente (1 o 2 veces por semana)"/>
    <s v="Seguiré usando los servicios de la biblioteca con la misma frecuencia que expuse en la pregunta anterior"/>
    <s v="F. Filosofía"/>
    <s v="Biblioteca Maria Zambrano (Filología / Derecho)"/>
    <s v="F. Filología (Clásicas o General)"/>
    <m/>
    <m/>
    <m/>
    <m/>
    <m/>
    <m/>
    <s v="No"/>
    <s v="Sí"/>
    <n v="5"/>
    <n v="1"/>
    <n v="1"/>
    <n v="5"/>
    <n v="5"/>
    <n v="5"/>
    <n v="5"/>
    <n v="1"/>
    <n v="5"/>
    <n v="5"/>
    <m/>
    <n v="5"/>
    <n v="5"/>
    <n v="5"/>
    <m/>
    <n v="5"/>
    <s v="Sí"/>
    <n v="5"/>
    <x v="3"/>
    <s v="Twitter|Youtube|Instagram"/>
    <m/>
    <m/>
    <m/>
    <m/>
    <m/>
    <m/>
    <m/>
    <s v="No"/>
    <s v="No"/>
    <m/>
    <n v="5"/>
    <n v="5"/>
    <s v="5, muy satisfecho"/>
  </r>
  <r>
    <s v=""/>
    <s v=""/>
    <s v="Humanidades"/>
    <d v="2020-05-21T20:57:00"/>
    <s v="Máster"/>
    <x v="6"/>
    <s v="Muy frecuentemente (3 o más veces por semana)"/>
    <s v="Frecuentemente (1 o 2 veces por semana)"/>
    <s v="Tengo que ir necesariamente para consultar los documentos que están ubicados en la biblioteca"/>
    <s v="F. Filología (Clásicas o General)"/>
    <s v="F. Filosofía"/>
    <m/>
    <s v="Biblioteca Pública María Moliner (Villaverde)"/>
    <m/>
    <m/>
    <m/>
    <m/>
    <m/>
    <s v="Sí"/>
    <s v="Sí"/>
    <n v="5"/>
    <n v="1"/>
    <n v="2"/>
    <n v="3"/>
    <n v="4"/>
    <n v="4"/>
    <n v="2"/>
    <n v="2"/>
    <n v="5"/>
    <n v="5"/>
    <m/>
    <m/>
    <n v="4"/>
    <n v="4"/>
    <n v="2"/>
    <n v="4"/>
    <s v="No"/>
    <n v="3"/>
    <x v="4"/>
    <s v="Facebook|Youtube"/>
    <m/>
    <m/>
    <m/>
    <m/>
    <m/>
    <m/>
    <m/>
    <s v="No"/>
    <s v="No"/>
    <m/>
    <n v="5"/>
    <n v="4"/>
    <s v="5, muy satisfecho"/>
  </r>
  <r>
    <s v=""/>
    <s v=""/>
    <s v="Humanidades"/>
    <d v="2020-05-21T20:56:00"/>
    <s v="Otros (Universidad para mayores, títulos propios, curso de idiomas, etc)"/>
    <x v="7"/>
    <s v="De vez en cuando (1 o 2 veces al mes)"/>
    <s v="De vez en cuando (1 o 2 veces al mes)"/>
    <s v="Seguiré usando los servicios de la biblioteca con la misma frecuencia que expuse en la pregunta anterior"/>
    <s v="Biblioteca Maria Zambrano (Filología / Derecho)"/>
    <s v="F. Geografía e Historia"/>
    <m/>
    <s v="Biblioteca Municipal Rafael Alberti"/>
    <m/>
    <m/>
    <m/>
    <m/>
    <m/>
    <s v="Sí"/>
    <s v="Sí"/>
    <n v="3"/>
    <m/>
    <n v="2"/>
    <n v="3"/>
    <n v="3"/>
    <n v="4"/>
    <n v="3"/>
    <n v="1"/>
    <n v="3"/>
    <n v="4"/>
    <m/>
    <n v="4"/>
    <n v="4"/>
    <n v="4"/>
    <n v="3"/>
    <n v="3"/>
    <s v="No"/>
    <n v="3"/>
    <x v="6"/>
    <s v="Facebook"/>
    <m/>
    <m/>
    <m/>
    <m/>
    <m/>
    <m/>
    <m/>
    <s v="Sí"/>
    <s v="Sí"/>
    <m/>
    <n v="4"/>
    <n v="4"/>
    <s v="4, satisfecho"/>
  </r>
  <r>
    <s v=""/>
    <s v=""/>
    <s v="Ciencias Sociales"/>
    <d v="2020-05-21T20:50:00"/>
    <s v="Doctorado"/>
    <x v="1"/>
    <s v="De vez en cuando (1 o 2 veces al mes)"/>
    <s v="De vez en cuando (1 o 2 veces al mes)"/>
    <s v="Creo que voy a acudir con menos frecuencia a la biblioteca y usaré más la biblioteca virtual"/>
    <s v="F. Ciencias Políticas y Sociología"/>
    <s v="F. Trabajo Social"/>
    <s v="F. Ciencias Económicas y Empresariales"/>
    <m/>
    <m/>
    <m/>
    <m/>
    <m/>
    <m/>
    <s v="Sí"/>
    <s v="Sí"/>
    <n v="2"/>
    <n v="3"/>
    <n v="3"/>
    <n v="2"/>
    <n v="4"/>
    <n v="4"/>
    <n v="3"/>
    <n v="1"/>
    <n v="4"/>
    <n v="4"/>
    <m/>
    <n v="4"/>
    <n v="4"/>
    <n v="5"/>
    <n v="3"/>
    <n v="3"/>
    <s v="No"/>
    <n v="5"/>
    <x v="5"/>
    <s v="No uso ninguna red social"/>
    <m/>
    <m/>
    <m/>
    <m/>
    <m/>
    <m/>
    <m/>
    <s v="Sí"/>
    <s v="No"/>
    <m/>
    <n v="5"/>
    <n v="5"/>
    <s v="4, satisfecho"/>
  </r>
  <r>
    <s v=""/>
    <s v=""/>
    <s v="Ciencias Experimentales"/>
    <d v="2020-05-21T20:48:00"/>
    <s v="Grado y doble grado"/>
    <x v="8"/>
    <s v="Frecuentemente (1 o 2 veces por semana)"/>
    <s v="De vez en cuando (1 o 2 veces al mes)"/>
    <s v="Seguiré usando los servicios de la biblioteca con la misma frecuencia que expuse en la pregunta anterior"/>
    <s v="F. Derecho (Departamentos,Criminología)"/>
    <m/>
    <m/>
    <s v="A la bilbioteca Volturno, en Pozuelo de Alarcón"/>
    <m/>
    <m/>
    <m/>
    <m/>
    <m/>
    <s v="Sí"/>
    <s v="Sí"/>
    <n v="5"/>
    <n v="1"/>
    <n v="1"/>
    <n v="1"/>
    <n v="5"/>
    <n v="4"/>
    <n v="5"/>
    <n v="1"/>
    <n v="5"/>
    <n v="5"/>
    <m/>
    <n v="5"/>
    <n v="5"/>
    <n v="5"/>
    <n v="5"/>
    <n v="5"/>
    <s v="No"/>
    <n v="5"/>
    <x v="1"/>
    <s v="Youtube|Instagram"/>
    <m/>
    <m/>
    <m/>
    <m/>
    <m/>
    <m/>
    <m/>
    <s v="Sí"/>
    <s v="No"/>
    <m/>
    <n v="5"/>
    <n v="5"/>
    <s v="5, muy satisfecho"/>
  </r>
  <r>
    <s v=""/>
    <s v=""/>
    <s v="Humanidades"/>
    <d v="2020-05-21T20:44:00"/>
    <s v="Grado y doble grado"/>
    <x v="6"/>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Filología (Clásicas o General)"/>
    <s v="F. Geografía e Historia"/>
    <m/>
    <m/>
    <m/>
    <m/>
    <m/>
    <m/>
    <m/>
    <s v="Sí"/>
    <s v="Sí"/>
    <n v="3"/>
    <n v="1"/>
    <n v="4"/>
    <n v="2"/>
    <n v="5"/>
    <n v="5"/>
    <n v="5"/>
    <n v="1"/>
    <n v="3"/>
    <n v="4"/>
    <m/>
    <n v="3"/>
    <n v="2"/>
    <n v="3"/>
    <n v="2"/>
    <n v="3"/>
    <s v="Sí"/>
    <m/>
    <x v="4"/>
    <s v="Twitter|Facebook|Youtube|Instagram"/>
    <m/>
    <m/>
    <m/>
    <m/>
    <m/>
    <m/>
    <m/>
    <s v="No"/>
    <s v="No"/>
    <m/>
    <n v="3"/>
    <n v="4"/>
    <s v="3, normal"/>
  </r>
  <r>
    <s v=""/>
    <s v=""/>
    <s v="Humanidades"/>
    <d v="2020-05-21T20:38:00"/>
    <s v="Grado y doble grado"/>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Filología (Clásicas o General)"/>
    <s v="F. Geografía e Historia"/>
    <s v="Biblioteca Maria Zambrano (Filología / Derecho)"/>
    <m/>
    <m/>
    <m/>
    <m/>
    <m/>
    <m/>
    <s v="Sí"/>
    <s v="Sí"/>
    <n v="3"/>
    <n v="3"/>
    <n v="2"/>
    <n v="3"/>
    <n v="3"/>
    <n v="5"/>
    <n v="3"/>
    <n v="3"/>
    <n v="4"/>
    <n v="4"/>
    <m/>
    <n v="3"/>
    <n v="3"/>
    <n v="5"/>
    <n v="3"/>
    <n v="5"/>
    <s v="Sí"/>
    <n v="4"/>
    <x v="6"/>
    <s v="Twitter|Instagram"/>
    <m/>
    <m/>
    <m/>
    <m/>
    <m/>
    <m/>
    <m/>
    <s v="Sí"/>
    <s v="No"/>
    <m/>
    <n v="3"/>
    <n v="2"/>
    <s v="5, muy satisfecho"/>
  </r>
  <r>
    <s v=""/>
    <s v=""/>
    <s v="Ciencias de la Salud"/>
    <d v="2020-05-21T20:22:00"/>
    <s v="Grado y doble grado"/>
    <x v="9"/>
    <s v="De vez en cuando (1 o 2 veces al mes)"/>
    <s v="De vez en cuando (1 o 2 veces al mes)"/>
    <s v="Seguiré usando los servicios de la biblioteca con la misma frecuencia que expuse en la pregunta anterior"/>
    <s v="F. Farmacia"/>
    <s v="F. Medicina"/>
    <m/>
    <m/>
    <m/>
    <m/>
    <m/>
    <m/>
    <m/>
    <s v="Sí"/>
    <s v="Sí"/>
    <n v="3"/>
    <n v="1"/>
    <n v="3"/>
    <n v="1"/>
    <n v="5"/>
    <n v="1"/>
    <n v="4"/>
    <n v="1"/>
    <n v="3"/>
    <n v="5"/>
    <m/>
    <n v="5"/>
    <n v="5"/>
    <n v="3"/>
    <n v="3"/>
    <n v="4"/>
    <s v="No"/>
    <n v="3"/>
    <x v="4"/>
    <m/>
    <m/>
    <m/>
    <m/>
    <m/>
    <m/>
    <m/>
    <m/>
    <s v="No"/>
    <s v="No"/>
    <m/>
    <n v="5"/>
    <n v="5"/>
    <s v="4, satisfecho"/>
  </r>
  <r>
    <s v=""/>
    <s v=""/>
    <s v="Humanidades"/>
    <d v="2020-05-21T20:17:00"/>
    <s v="Grado y doble grado"/>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5"/>
    <n v="1"/>
    <n v="2"/>
    <n v="1"/>
    <n v="5"/>
    <n v="4"/>
    <n v="5"/>
    <n v="2"/>
    <n v="5"/>
    <n v="5"/>
    <m/>
    <n v="1"/>
    <n v="5"/>
    <n v="5"/>
    <n v="3"/>
    <n v="5"/>
    <s v="No"/>
    <n v="1"/>
    <x v="5"/>
    <s v="Twitter|Youtube|Instagram"/>
    <m/>
    <m/>
    <m/>
    <m/>
    <m/>
    <m/>
    <m/>
    <s v="No"/>
    <s v="No"/>
    <m/>
    <n v="5"/>
    <n v="5"/>
    <s v="5, muy satisfecho"/>
  </r>
  <r>
    <s v=""/>
    <s v=""/>
    <s v="Ciencias Sociales"/>
    <d v="2020-05-21T19:42:00"/>
    <s v="Máster"/>
    <x v="10"/>
    <s v="Frecuentemente (1 o 2 veces por semana)"/>
    <s v="Frecuentemente (1 o 2 veces por semana)"/>
    <s v="Solo haré uso de la biblioteca virtual y de sus recursos electrónicos"/>
    <s v="Biblioteca Maria Zambrano (Filología / Derecho)"/>
    <s v="F. Derecho (Departamentos,Criminología)"/>
    <m/>
    <m/>
    <m/>
    <m/>
    <m/>
    <m/>
    <m/>
    <s v="Sí"/>
    <s v="Sí"/>
    <n v="5"/>
    <n v="4"/>
    <n v="5"/>
    <n v="4"/>
    <n v="5"/>
    <n v="5"/>
    <n v="5"/>
    <n v="3"/>
    <n v="5"/>
    <n v="5"/>
    <m/>
    <n v="5"/>
    <n v="5"/>
    <n v="5"/>
    <n v="5"/>
    <n v="5"/>
    <s v="No"/>
    <n v="5"/>
    <x v="1"/>
    <s v="Facebook|Instagram"/>
    <m/>
    <m/>
    <m/>
    <m/>
    <m/>
    <m/>
    <m/>
    <s v="No"/>
    <s v="No"/>
    <m/>
    <n v="5"/>
    <n v="5"/>
    <s v="5, muy satisfecho"/>
  </r>
  <r>
    <s v=""/>
    <s v=""/>
    <s v="Ciencias Experimentales"/>
    <d v="2020-05-21T19:35:00"/>
    <s v="Grado y doble grado"/>
    <x v="8"/>
    <s v="De vez en cuando (1 o 2 veces al mes)"/>
    <s v="Nunca"/>
    <s v="Seguiré usando los servicios de la biblioteca con la misma frecuencia que expuse en la pregunta anterior"/>
    <s v="F. Ciencias Matemáticas"/>
    <s v="Biblioteca Maria Zambrano (Filología / Derecho)"/>
    <s v="F. Informática"/>
    <m/>
    <m/>
    <m/>
    <m/>
    <m/>
    <m/>
    <s v="No"/>
    <s v="No"/>
    <n v="3"/>
    <n v="1"/>
    <n v="1"/>
    <n v="2"/>
    <n v="5"/>
    <n v="2"/>
    <n v="5"/>
    <n v="1"/>
    <n v="4"/>
    <n v="4"/>
    <m/>
    <n v="4"/>
    <n v="4"/>
    <n v="4"/>
    <n v="3"/>
    <n v="4"/>
    <s v="Sí"/>
    <n v="4"/>
    <x v="5"/>
    <s v="Instagram"/>
    <m/>
    <m/>
    <m/>
    <m/>
    <m/>
    <m/>
    <m/>
    <s v="Sí"/>
    <s v="Sí"/>
    <s v="Útil"/>
    <n v="4"/>
    <n v="4"/>
    <s v="4, satisfecho"/>
  </r>
  <r>
    <s v=""/>
    <s v=""/>
    <s v="Ciencias Sociales"/>
    <d v="2020-05-21T19:31:00"/>
    <s v="Grado y doble grado"/>
    <x v="11"/>
    <s v="De vez en cuando (1 o 2 veces al mes)"/>
    <s v="Solo en época de exámenes"/>
    <s v="Seguiré usando los servicios de la biblioteca con la misma frecuencia que expuse en la pregunta anterior"/>
    <s v="F. Ciencias Económicas y Empresariales"/>
    <s v="Biblioteca Maria Zambrano (Filología / Derecho)"/>
    <s v="F. Psicología"/>
    <s v="UNED"/>
    <m/>
    <m/>
    <m/>
    <m/>
    <m/>
    <s v="Sí"/>
    <s v="Sí"/>
    <n v="5"/>
    <n v="3"/>
    <n v="3"/>
    <n v="5"/>
    <n v="5"/>
    <n v="5"/>
    <n v="5"/>
    <n v="3"/>
    <n v="5"/>
    <n v="4"/>
    <m/>
    <n v="4"/>
    <n v="4"/>
    <n v="3"/>
    <n v="3"/>
    <n v="4"/>
    <s v="No"/>
    <n v="4"/>
    <x v="6"/>
    <s v="Twitter|Youtube|Instagram"/>
    <m/>
    <m/>
    <m/>
    <m/>
    <m/>
    <m/>
    <m/>
    <s v="No"/>
    <s v="No"/>
    <m/>
    <n v="5"/>
    <n v="5"/>
    <s v="5, muy satisfecho"/>
  </r>
  <r>
    <s v=""/>
    <s v=""/>
    <s v="Ciencias Experimentales"/>
    <d v="2020-05-21T19:29:00"/>
    <s v="Grado y doble grado"/>
    <x v="8"/>
    <s v="Muy frecuentemente (3 o más veces por semana)"/>
    <s v="De vez en cuando (1 o 2 veces al mes)"/>
    <s v="Seguiré usando los servicios de la biblioteca con la misma frecuencia que expuse en la pregunta anterior"/>
    <s v="Biblioteca Maria Zambrano (Filología / Derecho)"/>
    <s v="F. Ciencias Físicas"/>
    <s v="F. Ciencias Químicas"/>
    <m/>
    <m/>
    <m/>
    <m/>
    <m/>
    <m/>
    <s v="Sí"/>
    <s v="Sí"/>
    <n v="4"/>
    <n v="1"/>
    <n v="2"/>
    <n v="4"/>
    <n v="4"/>
    <n v="4"/>
    <n v="4"/>
    <n v="3"/>
    <n v="3"/>
    <n v="4"/>
    <m/>
    <n v="3"/>
    <n v="5"/>
    <n v="4"/>
    <n v="3"/>
    <n v="4"/>
    <s v="No"/>
    <n v="3"/>
    <x v="5"/>
    <s v="Twitter|Youtube|Instagram"/>
    <m/>
    <m/>
    <m/>
    <m/>
    <m/>
    <m/>
    <m/>
    <s v="No"/>
    <s v="No"/>
    <m/>
    <n v="5"/>
    <n v="5"/>
    <s v="5, muy satisfecho"/>
  </r>
  <r>
    <s v=""/>
    <s v=""/>
    <s v="Humanidades"/>
    <d v="2020-05-21T19:10:00"/>
    <s v="Máster"/>
    <x v="7"/>
    <s v="Frecuentemente (1 o 2 veces por semana)"/>
    <s v="Frecuentemente (1 o 2 veces por semana)"/>
    <s v="Finalicé mis estudios de Máster en el mes de marzo"/>
    <s v="F. Geografía e Historia"/>
    <s v="F. Derecho (Departamentos,Criminología)"/>
    <m/>
    <s v="Biblioteca Nacional"/>
    <m/>
    <m/>
    <m/>
    <m/>
    <m/>
    <s v="Sí"/>
    <s v="Sí"/>
    <n v="5"/>
    <n v="1"/>
    <n v="2"/>
    <n v="4"/>
    <n v="1"/>
    <n v="1"/>
    <n v="1"/>
    <n v="5"/>
    <n v="1"/>
    <n v="4"/>
    <m/>
    <n v="3"/>
    <n v="3"/>
    <n v="3"/>
    <n v="3"/>
    <n v="3"/>
    <s v="Sí"/>
    <n v="3"/>
    <x v="5"/>
    <s v="Twitter|Facebook|Instagram"/>
    <m/>
    <m/>
    <m/>
    <m/>
    <m/>
    <m/>
    <m/>
    <s v="Sí"/>
    <s v="No"/>
    <m/>
    <n v="3"/>
    <n v="5"/>
    <s v="4, satisfecho"/>
  </r>
  <r>
    <s v=""/>
    <s v=""/>
    <s v="Ciencias Sociales"/>
    <d v="2020-05-21T18:31:00"/>
    <s v="Doctorado"/>
    <x v="10"/>
    <s v="De vez en cuando (1 o 2 veces al mes)"/>
    <s v="De vez en cuando (1 o 2 veces al mes)"/>
    <s v="Seguiré usando los servicios de la biblioteca con la misma frecuencia que expuse en la pregunta anterior"/>
    <s v="Biblioteca Maria Zambrano (Filología / Derecho)"/>
    <s v="F. Derecho (Departamentos,Criminología)"/>
    <m/>
    <s v="bibliotecas municipales"/>
    <m/>
    <m/>
    <m/>
    <m/>
    <m/>
    <s v="Sí"/>
    <s v="Sí"/>
    <n v="5"/>
    <m/>
    <m/>
    <m/>
    <m/>
    <n v="3"/>
    <m/>
    <n v="2"/>
    <n v="3"/>
    <m/>
    <m/>
    <m/>
    <n v="4"/>
    <n v="4"/>
    <m/>
    <n v="4"/>
    <s v="No"/>
    <n v="4"/>
    <x v="4"/>
    <s v="Twitter|Youtube"/>
    <m/>
    <m/>
    <m/>
    <m/>
    <m/>
    <m/>
    <m/>
    <s v="No"/>
    <s v="No"/>
    <m/>
    <n v="4"/>
    <n v="5"/>
    <s v="4, satisfecho"/>
  </r>
  <r>
    <s v=""/>
    <s v=""/>
    <s v="Ciencias Sociales"/>
    <d v="2020-05-21T18:27:00"/>
    <s v="Doctorado"/>
    <x v="1"/>
    <s v="De vez en cuando (1 o 2 veces al mes)"/>
    <s v="De vez en cuando (1 o 2 veces al mes)"/>
    <s v="Seguiré usando los servicios de la biblioteca con la misma frecuencia que expuse en la pregunta anterior"/>
    <s v="F. Ciencias Políticas y Sociología"/>
    <s v="F. Ciencias Políticas y Sociología"/>
    <s v="F. Ciencias Políticas y Sociología"/>
    <m/>
    <m/>
    <m/>
    <m/>
    <m/>
    <m/>
    <s v="No"/>
    <s v="No"/>
    <n v="1"/>
    <n v="5"/>
    <n v="4"/>
    <n v="4"/>
    <n v="4"/>
    <n v="4"/>
    <n v="3"/>
    <n v="3"/>
    <n v="4"/>
    <n v="4"/>
    <m/>
    <n v="3"/>
    <n v="4"/>
    <n v="4"/>
    <n v="4"/>
    <n v="3"/>
    <s v="Sí"/>
    <n v="5"/>
    <x v="6"/>
    <s v="Facebook|Youtube"/>
    <m/>
    <m/>
    <m/>
    <m/>
    <m/>
    <m/>
    <m/>
    <s v="No"/>
    <s v="No"/>
    <m/>
    <n v="1"/>
    <n v="1"/>
    <s v="4, satisfecho"/>
  </r>
  <r>
    <s v=""/>
    <s v=""/>
    <s v="Ciencias de la Salud"/>
    <d v="2020-05-21T18:26:00"/>
    <s v="Grado y doble grado"/>
    <x v="12"/>
    <s v="De vez en cuando (1 o 2 veces al mes)"/>
    <s v="Solo en época de exámenes"/>
    <s v="Seguiré usando los servicios de la biblioteca con la misma frecuencia que expuse en la pregunta anterior"/>
    <s v="F. Psicología"/>
    <s v="Biblioteca Maria Zambrano (Filología / Derecho)"/>
    <s v="Biblioteca Histórica"/>
    <m/>
    <m/>
    <m/>
    <m/>
    <m/>
    <m/>
    <s v="No"/>
    <s v="Sí"/>
    <n v="2"/>
    <n v="2"/>
    <n v="3"/>
    <n v="1"/>
    <n v="5"/>
    <n v="4"/>
    <n v="5"/>
    <n v="1"/>
    <n v="3"/>
    <n v="4"/>
    <m/>
    <n v="5"/>
    <n v="4"/>
    <n v="4"/>
    <n v="3"/>
    <n v="5"/>
    <s v="No"/>
    <n v="4"/>
    <x v="4"/>
    <s v="Twitter|Youtube|Instagram"/>
    <m/>
    <m/>
    <m/>
    <m/>
    <m/>
    <m/>
    <m/>
    <s v="Sí"/>
    <s v="No"/>
    <m/>
    <n v="5"/>
    <n v="3"/>
    <s v="4, satisfecho"/>
  </r>
  <r>
    <s v=""/>
    <s v=""/>
    <s v="Ciencias de la Salud"/>
    <d v="2020-05-21T18:08:00"/>
    <s v="Grado y doble grado"/>
    <x v="12"/>
    <s v="De vez en cuando (1 o 2 veces al mes)"/>
    <s v="De vez en cuando (1 o 2 veces al mes)"/>
    <s v="Seguiré usando los servicios de la biblioteca con la misma frecuencia que expuse en la pregunta anterior"/>
    <s v="F. Psicología"/>
    <s v="Biblioteca Maria Zambrano (Filología / Derecho)"/>
    <m/>
    <m/>
    <m/>
    <m/>
    <m/>
    <m/>
    <m/>
    <s v="No"/>
    <s v="No"/>
    <n v="1"/>
    <n v="2"/>
    <n v="2"/>
    <n v="3"/>
    <n v="4"/>
    <n v="5"/>
    <n v="5"/>
    <n v="1"/>
    <n v="5"/>
    <n v="3"/>
    <m/>
    <n v="3"/>
    <n v="3"/>
    <m/>
    <n v="3"/>
    <n v="3"/>
    <s v="No"/>
    <n v="3"/>
    <x v="5"/>
    <s v="Twitter|Instagram"/>
    <m/>
    <m/>
    <m/>
    <m/>
    <m/>
    <m/>
    <m/>
    <s v="No"/>
    <s v="No"/>
    <m/>
    <n v="3"/>
    <n v="3"/>
    <s v="4, satisfecho"/>
  </r>
  <r>
    <s v=""/>
    <s v=""/>
    <s v="Humanidades"/>
    <d v="2020-05-21T18:04:00"/>
    <s v="Grado y doble grado"/>
    <x v="7"/>
    <s v="Muy frecuentemente (3 o más veces por semana)"/>
    <s v="De vez en cuando (1 o 2 veces al mes)"/>
    <s v="Seguiré usando los servicios de la biblioteca con la misma frecuencia que expuse en la pregunta anterior"/>
    <s v="F. Geografía e Historia"/>
    <s v="F. Filosofía"/>
    <s v="Biblioteca Maria Zambrano (Filología / Derecho)"/>
    <m/>
    <m/>
    <m/>
    <m/>
    <m/>
    <m/>
    <s v="Sí"/>
    <s v="Sí"/>
    <n v="1"/>
    <n v="2"/>
    <n v="3"/>
    <n v="5"/>
    <n v="5"/>
    <n v="5"/>
    <n v="5"/>
    <n v="1"/>
    <n v="1"/>
    <n v="1"/>
    <m/>
    <n v="2"/>
    <n v="4"/>
    <n v="4"/>
    <n v="2"/>
    <n v="2"/>
    <s v="No"/>
    <n v="3"/>
    <x v="2"/>
    <s v="Twitter|Facebook|Youtube|Instagram"/>
    <m/>
    <m/>
    <m/>
    <m/>
    <m/>
    <m/>
    <m/>
    <s v="No"/>
    <s v="No"/>
    <m/>
    <n v="4"/>
    <n v="3"/>
    <s v="3, normal"/>
  </r>
  <r>
    <s v=""/>
    <s v=""/>
    <s v="Humanidades"/>
    <d v="2020-05-21T17:53:00"/>
    <s v="Grado y doble grado"/>
    <x v="3"/>
    <s v="De vez en cuando (1 o 2 veces al mes)"/>
    <s v="Frecuentemente (1 o 2 veces por semana)"/>
    <s v="Seguiré usando los servicios de la biblioteca con la misma frecuencia que expuse en la pregunta anterior"/>
    <s v="F. Bellas Artes"/>
    <s v="F. Ciencias de la Información"/>
    <m/>
    <m/>
    <m/>
    <m/>
    <m/>
    <m/>
    <m/>
    <s v="No"/>
    <s v="Sí"/>
    <n v="4"/>
    <n v="2"/>
    <n v="4"/>
    <n v="4"/>
    <n v="4"/>
    <n v="5"/>
    <n v="2"/>
    <n v="2"/>
    <n v="5"/>
    <n v="4"/>
    <m/>
    <n v="4"/>
    <n v="5"/>
    <n v="2"/>
    <n v="3"/>
    <n v="4"/>
    <s v="Sí"/>
    <n v="3"/>
    <x v="1"/>
    <s v="Twitter|Instagram"/>
    <m/>
    <m/>
    <m/>
    <m/>
    <m/>
    <m/>
    <m/>
    <s v="Sí"/>
    <s v="No"/>
    <m/>
    <n v="4"/>
    <n v="4"/>
    <s v="5, muy satisfecho"/>
  </r>
  <r>
    <s v=""/>
    <s v=""/>
    <s v="Humanidades"/>
    <d v="2020-05-21T17:51:00"/>
    <s v="Doctorado"/>
    <x v="7"/>
    <s v="De vez en cuando (1 o 2 veces al mes)"/>
    <s v="Frecuentemente (1 o 2 veces por semana)"/>
    <s v="Tengo que ir necesariamente para consultar los documentos que están ubicados en la biblioteca"/>
    <s v="F. Geografía e Historia"/>
    <s v="Biblioteca Maria Zambrano (Filología / Derecho)"/>
    <m/>
    <m/>
    <m/>
    <m/>
    <m/>
    <m/>
    <m/>
    <s v="Sí"/>
    <s v="Sí"/>
    <n v="4"/>
    <n v="4"/>
    <n v="3"/>
    <n v="4"/>
    <n v="3"/>
    <n v="3"/>
    <n v="2"/>
    <n v="3"/>
    <n v="4"/>
    <n v="5"/>
    <m/>
    <n v="4"/>
    <n v="5"/>
    <n v="5"/>
    <n v="5"/>
    <n v="4"/>
    <s v="Sí"/>
    <n v="5"/>
    <x v="6"/>
    <s v="Twitter|Facebook"/>
    <m/>
    <m/>
    <m/>
    <m/>
    <m/>
    <m/>
    <m/>
    <s v="Sí"/>
    <s v="Sí"/>
    <s v="Muy útil"/>
    <n v="5"/>
    <n v="5"/>
    <s v="5, muy satisfecho"/>
  </r>
  <r>
    <s v=""/>
    <s v=""/>
    <s v="Humanidades"/>
    <d v="2020-05-21T17:51:00"/>
    <s v="Grado y doble grado"/>
    <x v="3"/>
    <s v="Frecuentemente (1 o 2 veces por semana)"/>
    <s v="Frecuentemente (1 o 2 veces por semana)"/>
    <s v="Tengo que ir necesariamente para consultar los documentos que están ubicados en la biblioteca"/>
    <s v="F. Bellas Artes"/>
    <m/>
    <m/>
    <m/>
    <m/>
    <m/>
    <m/>
    <m/>
    <m/>
    <s v="Sí"/>
    <s v="Sí"/>
    <n v="5"/>
    <n v="1"/>
    <n v="2"/>
    <n v="4"/>
    <n v="3"/>
    <n v="4"/>
    <n v="1"/>
    <m/>
    <n v="5"/>
    <n v="5"/>
    <m/>
    <n v="5"/>
    <n v="5"/>
    <n v="4"/>
    <n v="4"/>
    <n v="4"/>
    <s v="Sí"/>
    <n v="4"/>
    <x v="6"/>
    <s v="Facebook|Instagram"/>
    <m/>
    <m/>
    <m/>
    <m/>
    <m/>
    <m/>
    <m/>
    <s v="No"/>
    <s v="No"/>
    <m/>
    <n v="5"/>
    <n v="5"/>
    <s v="5, muy satisfecho"/>
  </r>
  <r>
    <s v=""/>
    <s v=""/>
    <s v="Ciencias Sociales"/>
    <d v="2020-05-21T17:47:00"/>
    <s v="Doctorado"/>
    <x v="13"/>
    <s v="De vez en cuando (1 o 2 veces al mes)"/>
    <s v="De vez en cuando (1 o 2 veces al mes)"/>
    <s v="Creo que voy a acudir con menos frecuencia a la biblioteca y usaré más la biblioteca virtual"/>
    <s v="F. Ciencias de la Información"/>
    <m/>
    <m/>
    <m/>
    <m/>
    <m/>
    <m/>
    <m/>
    <m/>
    <s v="Sí"/>
    <s v="Sí"/>
    <n v="4"/>
    <n v="3"/>
    <n v="2"/>
    <n v="4"/>
    <n v="3"/>
    <n v="3"/>
    <n v="2"/>
    <n v="4"/>
    <n v="2"/>
    <n v="4"/>
    <m/>
    <n v="5"/>
    <n v="5"/>
    <n v="4"/>
    <n v="5"/>
    <n v="5"/>
    <s v="Sí"/>
    <n v="3"/>
    <x v="3"/>
    <s v="Twitter|LinkedIn"/>
    <m/>
    <m/>
    <m/>
    <m/>
    <m/>
    <m/>
    <m/>
    <s v="Sí"/>
    <s v="No"/>
    <m/>
    <n v="5"/>
    <n v="5"/>
    <s v="5, muy satisfecho"/>
  </r>
  <r>
    <s v=""/>
    <s v=""/>
    <s v="Humanidades"/>
    <d v="2020-05-21T17:40:00"/>
    <s v="Grado y doble grado"/>
    <x v="5"/>
    <s v="De vez en cuando (1 o 2 veces al mes)"/>
    <s v="De vez en cuando (1 o 2 veces al mes)"/>
    <s v="Seguiré usando los servicios de la biblioteca con la misma frecuencia que expuse en la pregunta anterior"/>
    <s v="F. Filosofía"/>
    <s v="F. Filología (Clásicas o General)"/>
    <s v="Biblioteca Maria Zambrano (Filología / Derecho)"/>
    <m/>
    <m/>
    <m/>
    <m/>
    <m/>
    <m/>
    <s v="Sí"/>
    <s v="Sí"/>
    <n v="5"/>
    <m/>
    <m/>
    <n v="4"/>
    <n v="4"/>
    <n v="3"/>
    <n v="4"/>
    <n v="3"/>
    <n v="4"/>
    <n v="5"/>
    <m/>
    <n v="3"/>
    <n v="5"/>
    <n v="3"/>
    <n v="5"/>
    <n v="4"/>
    <s v="Sí"/>
    <n v="3"/>
    <x v="5"/>
    <s v="No uso ninguna red social"/>
    <m/>
    <m/>
    <m/>
    <m/>
    <m/>
    <m/>
    <m/>
    <s v="No"/>
    <s v="No"/>
    <m/>
    <n v="4"/>
    <n v="5"/>
    <s v="4, satisfecho"/>
  </r>
  <r>
    <s v=""/>
    <s v=""/>
    <s v="Humanidades"/>
    <d v="2020-05-21T17:38:00"/>
    <s v="Otros (Universidad para mayores, títulos propios, curso de idiomas, etc)"/>
    <x v="6"/>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Ciencias Políticas y Sociología"/>
    <s v="casa Velazquez"/>
    <m/>
    <m/>
    <m/>
    <m/>
    <m/>
    <s v="Sí"/>
    <s v="Sí"/>
    <n v="5"/>
    <n v="2"/>
    <n v="1"/>
    <n v="5"/>
    <n v="1"/>
    <n v="2"/>
    <n v="1"/>
    <n v="3"/>
    <n v="3"/>
    <n v="4"/>
    <m/>
    <n v="4"/>
    <n v="3"/>
    <n v="4"/>
    <n v="5"/>
    <n v="4"/>
    <s v="No"/>
    <n v="3"/>
    <x v="6"/>
    <s v="Facebook|Youtube|Instagram|LinkedIn"/>
    <m/>
    <m/>
    <m/>
    <m/>
    <m/>
    <m/>
    <m/>
    <s v="No"/>
    <s v="No"/>
    <m/>
    <n v="4"/>
    <n v="5"/>
    <s v="4, satisfecho"/>
  </r>
  <r>
    <s v=""/>
    <s v=""/>
    <s v="Ciencias Sociales"/>
    <d v="2020-05-21T17:35:00"/>
    <s v="Doctorado"/>
    <x v="11"/>
    <s v="Muy frecuentemente (3 o más veces por semana)"/>
    <s v="Muy frecuentemente (3 o más veces por semana)"/>
    <s v="Solo haré uso de la biblioteca virtual y de sus recursos electrónicos"/>
    <s v="F. Ciencias Económicas y Empresariales"/>
    <m/>
    <m/>
    <s v="Biblioteca Centro cultural Antonio Machado"/>
    <m/>
    <m/>
    <m/>
    <m/>
    <m/>
    <s v="No"/>
    <s v="No"/>
    <n v="1"/>
    <n v="5"/>
    <n v="4"/>
    <n v="1"/>
    <n v="2"/>
    <n v="3"/>
    <n v="1"/>
    <n v="1"/>
    <n v="4"/>
    <n v="4"/>
    <m/>
    <n v="4"/>
    <n v="5"/>
    <n v="4"/>
    <n v="4"/>
    <n v="3"/>
    <s v="Sí"/>
    <n v="4"/>
    <x v="4"/>
    <s v="Facebook"/>
    <m/>
    <m/>
    <m/>
    <m/>
    <m/>
    <m/>
    <m/>
    <s v="Sí"/>
    <s v="Sí"/>
    <m/>
    <n v="5"/>
    <n v="5"/>
    <s v="5, muy satisfecho"/>
  </r>
  <r>
    <s v=""/>
    <s v=""/>
    <s v="Ciencias Experimentales"/>
    <d v="2020-05-21T17:27:00"/>
    <s v="Grado y doble grado"/>
    <x v="14"/>
    <s v="De vez en cuando (1 o 2 veces al mes)"/>
    <s v="Frecuentemente (1 o 2 veces por semana)"/>
    <s v="Seguiré usando los servicios de la biblioteca con la misma frecuencia que expuse en la pregunta anterior"/>
    <s v="F. Ciencias Geológicas"/>
    <m/>
    <m/>
    <m/>
    <m/>
    <m/>
    <m/>
    <m/>
    <m/>
    <s v="Sí"/>
    <s v="No"/>
    <n v="4"/>
    <n v="3"/>
    <n v="2"/>
    <n v="2"/>
    <n v="4"/>
    <n v="3"/>
    <n v="3"/>
    <n v="1"/>
    <n v="4"/>
    <n v="5"/>
    <m/>
    <n v="3"/>
    <n v="5"/>
    <n v="3"/>
    <n v="3"/>
    <n v="5"/>
    <s v="No"/>
    <n v="3"/>
    <x v="5"/>
    <s v="Twitter|Youtube|Instagram"/>
    <m/>
    <m/>
    <m/>
    <m/>
    <m/>
    <m/>
    <m/>
    <s v="Sí"/>
    <s v="No"/>
    <m/>
    <n v="5"/>
    <n v="5"/>
    <s v="5, muy satisfecho"/>
  </r>
  <r>
    <s v=""/>
    <s v=""/>
    <s v="Ciencias de la Salud"/>
    <d v="2020-05-21T17:26:00"/>
    <s v="Grado y doble grado"/>
    <x v="15"/>
    <s v="Muy frecuentemente (3 o más veces por semana)"/>
    <s v="De vez en cuando (1 o 2 veces al mes)"/>
    <s v="Seguiré usando los servicios de la biblioteca con la misma frecuencia que expuse en la pregunta anterior"/>
    <s v="F. Enfermería, Fisioterapia y Podología"/>
    <s v="Biblioteca Maria Zambrano (Filología / Derecho)"/>
    <s v="F. Medicina"/>
    <s v="Biblioteca Antonio Mingote"/>
    <m/>
    <m/>
    <m/>
    <m/>
    <m/>
    <s v="No"/>
    <s v="Sí"/>
    <n v="3"/>
    <n v="4"/>
    <n v="3"/>
    <n v="1"/>
    <n v="5"/>
    <n v="5"/>
    <n v="4"/>
    <n v="2"/>
    <n v="5"/>
    <n v="5"/>
    <m/>
    <n v="5"/>
    <n v="5"/>
    <n v="4"/>
    <n v="3"/>
    <n v="4"/>
    <s v="No"/>
    <n v="4"/>
    <x v="5"/>
    <s v="Twitter|Instagram"/>
    <m/>
    <m/>
    <m/>
    <m/>
    <m/>
    <m/>
    <m/>
    <s v="Sí"/>
    <s v="No"/>
    <m/>
    <n v="4"/>
    <n v="5"/>
    <s v="5, muy satisfecho"/>
  </r>
  <r>
    <s v=""/>
    <s v=""/>
    <s v="Ciencias Experimentales"/>
    <d v="2020-05-21T17:22:00"/>
    <s v="Grado y doble grado"/>
    <x v="16"/>
    <s v="Muy frecuentemente (3 o más veces por semana)"/>
    <s v="De vez en cuando (1 o 2 veces al mes)"/>
    <s v="Solo haré uso de la biblioteca virtual y de sus recursos electrónicos|Procuraré buscar la información que necesito fuera de la biblioteca"/>
    <s v="F. Ciencias Químicas"/>
    <s v="F. Ciencias Físicas"/>
    <s v="F. Ciencias Biológicas"/>
    <m/>
    <m/>
    <m/>
    <m/>
    <m/>
    <m/>
    <s v="Sí"/>
    <s v="Sí"/>
    <n v="3"/>
    <n v="1"/>
    <n v="3"/>
    <n v="1"/>
    <n v="5"/>
    <n v="4"/>
    <n v="5"/>
    <n v="1"/>
    <n v="3"/>
    <n v="3"/>
    <m/>
    <n v="1"/>
    <n v="4"/>
    <n v="2"/>
    <n v="2"/>
    <n v="3"/>
    <s v="No"/>
    <n v="1"/>
    <x v="4"/>
    <s v="Twitter|Youtube|Instagram"/>
    <m/>
    <m/>
    <m/>
    <m/>
    <m/>
    <m/>
    <m/>
    <s v="No"/>
    <s v="No"/>
    <m/>
    <n v="5"/>
    <n v="5"/>
    <s v="3, normal"/>
  </r>
  <r>
    <s v=""/>
    <s v=""/>
    <s v="Ciencias de la Salud"/>
    <d v="2020-05-21T17:21:00"/>
    <s v="Grado y doble grado"/>
    <x v="15"/>
    <s v="Nunca"/>
    <s v="Solo en época de exámenes"/>
    <s v="Seguiré usando los servicios de la biblioteca con la misma frecuencia que expuse en la pregunta anterior"/>
    <s v="F. Odontología"/>
    <s v="Biblioteca Maria Zambrano (Filología / Derecho)"/>
    <m/>
    <m/>
    <m/>
    <m/>
    <m/>
    <m/>
    <m/>
    <s v="No"/>
    <s v="No"/>
    <n v="1"/>
    <n v="3"/>
    <n v="2"/>
    <n v="5"/>
    <n v="5"/>
    <n v="5"/>
    <n v="5"/>
    <n v="2"/>
    <n v="1"/>
    <n v="2"/>
    <m/>
    <n v="2"/>
    <n v="3"/>
    <n v="3"/>
    <n v="2"/>
    <n v="4"/>
    <s v="Sí"/>
    <n v="2"/>
    <x v="4"/>
    <s v="Instagram"/>
    <m/>
    <m/>
    <m/>
    <m/>
    <m/>
    <m/>
    <m/>
    <s v="Sí"/>
    <s v="Sí"/>
    <s v="Muy útil"/>
    <n v="3"/>
    <n v="2"/>
    <s v="3, normal"/>
  </r>
  <r>
    <s v=""/>
    <s v=""/>
    <s v="Humanidades"/>
    <d v="2020-05-21T17:06:00"/>
    <s v="Grado y doble grado"/>
    <x v="6"/>
    <s v="Muy frecuentemente (3 o más veces por semana)"/>
    <s v="Nunc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Filosofía"/>
    <m/>
    <m/>
    <m/>
    <m/>
    <m/>
    <m/>
    <s v="No"/>
    <s v="No"/>
    <n v="2"/>
    <n v="1"/>
    <n v="1"/>
    <n v="4"/>
    <n v="5"/>
    <n v="4"/>
    <n v="4"/>
    <n v="4"/>
    <n v="3"/>
    <n v="4"/>
    <m/>
    <n v="2"/>
    <n v="1"/>
    <n v="2"/>
    <n v="2"/>
    <n v="3"/>
    <s v="No"/>
    <n v="2"/>
    <x v="4"/>
    <s v="Youtube|Instagram"/>
    <m/>
    <m/>
    <m/>
    <m/>
    <m/>
    <m/>
    <m/>
    <s v="No"/>
    <s v="No"/>
    <m/>
    <n v="4"/>
    <n v="5"/>
    <s v="4, satisfecho"/>
  </r>
  <r>
    <s v=""/>
    <s v=""/>
    <s v="Ciencias Sociales"/>
    <d v="2020-05-21T16:44:00"/>
    <s v="Doctorado"/>
    <x v="17"/>
    <s v="Frecuentemente (1 o 2 veces por semana)"/>
    <s v="Frecuentemente (1 o 2 veces por semana)"/>
    <s v="Seguiré usando los servicios de la biblioteca con la misma frecuencia que expuse en la pregunta anterior"/>
    <s v="F. Ciencias de la Información"/>
    <s v="F. Ciencias de la Documentación"/>
    <s v="F. Geografía e Historia"/>
    <m/>
    <m/>
    <m/>
    <m/>
    <m/>
    <m/>
    <s v="Sí"/>
    <s v="Sí"/>
    <n v="4"/>
    <n v="4"/>
    <n v="4"/>
    <n v="4"/>
    <n v="3"/>
    <n v="4"/>
    <n v="3"/>
    <n v="4"/>
    <n v="4"/>
    <n v="4"/>
    <m/>
    <n v="4"/>
    <n v="4"/>
    <n v="4"/>
    <n v="4"/>
    <n v="4"/>
    <s v="Sí"/>
    <n v="4"/>
    <x v="6"/>
    <s v="Twitter|Facebook|Instagram"/>
    <m/>
    <m/>
    <m/>
    <m/>
    <m/>
    <m/>
    <m/>
    <s v="Sí"/>
    <s v="No"/>
    <m/>
    <n v="4"/>
    <n v="4"/>
    <s v="4, satisfecho"/>
  </r>
  <r>
    <s v=""/>
    <s v=""/>
    <s v="Humanidades"/>
    <d v="2020-05-21T16:44:00"/>
    <s v="Grado y doble grado"/>
    <x v="7"/>
    <s v="De vez en cuando (1 o 2 veces al mes)"/>
    <s v="Solo en época de exámenes"/>
    <s v="Tengo que ir necesariamente para consultar los documentos que están ubicados en la biblioteca"/>
    <s v="F. Geografía e Historia"/>
    <s v="Biblioteca Maria Zambrano (Filología / Derecho)"/>
    <m/>
    <m/>
    <m/>
    <m/>
    <m/>
    <m/>
    <m/>
    <s v="No"/>
    <s v="Sí"/>
    <n v="2"/>
    <n v="1"/>
    <n v="1"/>
    <n v="4"/>
    <n v="4"/>
    <n v="5"/>
    <n v="5"/>
    <n v="2"/>
    <n v="2"/>
    <n v="4"/>
    <m/>
    <n v="3"/>
    <n v="4"/>
    <n v="3"/>
    <n v="3"/>
    <n v="4"/>
    <s v="Sí"/>
    <n v="3"/>
    <x v="2"/>
    <s v="Twitter|Youtube|Instagram"/>
    <m/>
    <m/>
    <m/>
    <m/>
    <m/>
    <m/>
    <m/>
    <s v="No"/>
    <s v="No"/>
    <m/>
    <n v="4"/>
    <n v="4"/>
    <s v="4, satisfecho"/>
  </r>
  <r>
    <s v=""/>
    <s v=""/>
    <s v="Ciencias de la Salud"/>
    <d v="2020-05-21T16:38:00"/>
    <s v="Grado y doble grado"/>
    <x v="4"/>
    <s v="Frecuentemente (1 o 2 veces por semana)"/>
    <s v="Muy frecuentemente (3 o más veces por semana)"/>
    <s v="Seguiré usando los servicios de la biblioteca con la misma frecuencia que expuse en la pregunta anterior"/>
    <s v="F. Enfermería, Fisioterapia y Podología"/>
    <s v="F. Medicina"/>
    <s v="F. Ciencias Biológicas"/>
    <m/>
    <m/>
    <m/>
    <m/>
    <m/>
    <m/>
    <s v="Sí"/>
    <s v="Sí"/>
    <n v="3"/>
    <n v="4"/>
    <n v="3"/>
    <n v="3"/>
    <n v="4"/>
    <n v="3"/>
    <n v="3"/>
    <n v="3"/>
    <n v="4"/>
    <n v="4"/>
    <m/>
    <n v="4"/>
    <n v="4"/>
    <n v="4"/>
    <n v="4"/>
    <n v="3"/>
    <s v="Sí"/>
    <n v="4"/>
    <x v="6"/>
    <s v="Twitter|Facebook|Instagram|LinkedIn"/>
    <m/>
    <m/>
    <m/>
    <m/>
    <m/>
    <m/>
    <m/>
    <s v="Sí"/>
    <s v="No"/>
    <m/>
    <n v="4"/>
    <n v="4"/>
    <s v="4, satisfecho"/>
  </r>
  <r>
    <s v=""/>
    <s v=""/>
    <s v="Ciencias Experimentales"/>
    <d v="2020-05-21T15:26:00"/>
    <s v="Grado y doble grado"/>
    <x v="16"/>
    <s v="Muy frecuentemente (3 o más veces por semana)"/>
    <s v="Muy frecuentemente (3 o más veces por semana)"/>
    <s v="Seguiré usando los servicios de la biblioteca con la misma frecuencia que expuse en la pregunta anterior"/>
    <s v="F. Ciencias Químicas"/>
    <s v="F. Ciencias Geológicas"/>
    <s v="F. Ciencias Físicas"/>
    <m/>
    <m/>
    <m/>
    <m/>
    <m/>
    <m/>
    <s v="No"/>
    <s v="Sí"/>
    <n v="5"/>
    <n v="1"/>
    <n v="5"/>
    <n v="1"/>
    <n v="5"/>
    <n v="2"/>
    <n v="1"/>
    <n v="2"/>
    <n v="5"/>
    <n v="5"/>
    <m/>
    <n v="5"/>
    <n v="5"/>
    <n v="5"/>
    <n v="5"/>
    <n v="5"/>
    <s v="Sí"/>
    <n v="5"/>
    <x v="1"/>
    <s v="Twitter|Instagram"/>
    <m/>
    <m/>
    <m/>
    <m/>
    <m/>
    <m/>
    <m/>
    <s v="Sí"/>
    <s v="Sí"/>
    <s v="Muy útil"/>
    <n v="5"/>
    <n v="5"/>
    <s v="5, muy satisfecho"/>
  </r>
  <r>
    <s v=""/>
    <s v=""/>
    <s v="Humanidades"/>
    <d v="2020-05-21T14:56:00"/>
    <s v="Grado y doble grado"/>
    <x v="2"/>
    <s v="Frecuentemente (1 o 2 veces por semana)"/>
    <s v="Frecuentemente (1 o 2 veces por semana)"/>
    <s v="Seguiré usando los servicios de la biblioteca con la misma frecuencia que expuse en la pregunta anterior"/>
    <s v="F. Educación - Centro de Formación del Profesorado"/>
    <m/>
    <m/>
    <s v="Biblioteca Miguel Hernández Biblioteca Luis Rosales Biblioteca Reina Sofía Biblioteca Villa de Vallecas"/>
    <m/>
    <m/>
    <m/>
    <m/>
    <m/>
    <s v="No"/>
    <s v="Sí"/>
    <n v="1"/>
    <n v="4"/>
    <n v="4"/>
    <n v="2"/>
    <n v="3"/>
    <n v="5"/>
    <n v="4"/>
    <n v="3"/>
    <n v="2"/>
    <n v="2"/>
    <m/>
    <n v="3"/>
    <n v="2"/>
    <n v="3"/>
    <n v="2"/>
    <n v="2"/>
    <s v="No"/>
    <n v="3"/>
    <x v="2"/>
    <s v="Instagram"/>
    <m/>
    <m/>
    <m/>
    <m/>
    <m/>
    <m/>
    <m/>
    <s v="No"/>
    <s v="No"/>
    <m/>
    <n v="2"/>
    <n v="1"/>
    <s v="2, insatisfecho"/>
  </r>
  <r>
    <s v=""/>
    <s v=""/>
    <s v="Humanidades"/>
    <d v="2020-05-21T14:56:00"/>
    <s v="Máster"/>
    <x v="3"/>
    <s v="Muy frecuentemente (3 o más veces por semana)"/>
    <s v="Frecuentemente (1 o 2 veces por semana)"/>
    <s v="Seguiré usando los servicios de la biblioteca con la misma frecuencia que expuse en la pregunta anterior"/>
    <s v="F. Bellas Artes"/>
    <s v="F. Geografía e Historia"/>
    <s v="F. Filosofía"/>
    <s v="Biblioteca del Museo Nacional Centro de Arte Reina Sofía"/>
    <m/>
    <m/>
    <m/>
    <m/>
    <m/>
    <s v="Sí"/>
    <s v="Sí"/>
    <n v="5"/>
    <n v="1"/>
    <n v="1"/>
    <n v="3"/>
    <n v="4"/>
    <n v="3"/>
    <n v="4"/>
    <n v="3"/>
    <n v="5"/>
    <n v="5"/>
    <m/>
    <n v="3"/>
    <n v="5"/>
    <n v="5"/>
    <n v="4"/>
    <n v="5"/>
    <s v="Sí"/>
    <n v="5"/>
    <x v="1"/>
    <s v="Instagram"/>
    <m/>
    <m/>
    <m/>
    <m/>
    <m/>
    <m/>
    <m/>
    <s v="No"/>
    <s v="No"/>
    <m/>
    <n v="5"/>
    <n v="5"/>
    <s v="5, muy satisfecho"/>
  </r>
  <r>
    <s v=""/>
    <s v=""/>
    <s v="Ciencias Sociales"/>
    <d v="2020-05-21T14:54:00"/>
    <s v="Grado y doble grado"/>
    <x v="10"/>
    <s v="Solo en época de exámenes"/>
    <s v="De vez en cuando (1 o 2 veces al mes)"/>
    <s v="Seguiré usando los servicios de la biblioteca con la misma frecuencia que expuse en la pregunta anterior"/>
    <s v="Biblioteca Maria Zambrano (Filología / Derecho)"/>
    <m/>
    <m/>
    <s v="La biblioteca María Moliner, Villaverde."/>
    <m/>
    <m/>
    <m/>
    <m/>
    <m/>
    <s v="No"/>
    <s v="No"/>
    <n v="4"/>
    <n v="4"/>
    <n v="2"/>
    <n v="3"/>
    <n v="4"/>
    <n v="5"/>
    <n v="5"/>
    <n v="3"/>
    <n v="2"/>
    <n v="3"/>
    <m/>
    <n v="4"/>
    <n v="4"/>
    <n v="4"/>
    <n v="4"/>
    <n v="3"/>
    <s v="No"/>
    <n v="4"/>
    <x v="5"/>
    <s v="Twitter|Youtube|Instagram"/>
    <m/>
    <m/>
    <m/>
    <m/>
    <m/>
    <m/>
    <m/>
    <s v="No"/>
    <s v="No"/>
    <m/>
    <n v="3"/>
    <n v="2"/>
    <s v="3, normal"/>
  </r>
  <r>
    <s v=""/>
    <s v=""/>
    <s v="Humanidades"/>
    <d v="2020-05-21T14:30:00"/>
    <s v="Otros (Universidad para mayores, títulos propios, curso de idiomas, etc)"/>
    <x v="7"/>
    <s v="De vez en cuando (1 o 2 veces al mes)"/>
    <s v="De vez en cuando (1 o 2 veces al mes)"/>
    <s v="Seguiré usando los servicios de la biblioteca con la misma frecuencia que expuse en la pregunta anterior"/>
    <s v="F. Geografía e Historia"/>
    <m/>
    <m/>
    <m/>
    <m/>
    <m/>
    <m/>
    <m/>
    <m/>
    <s v="No"/>
    <s v="No"/>
    <n v="3"/>
    <n v="3"/>
    <n v="3"/>
    <n v="2"/>
    <n v="5"/>
    <n v="3"/>
    <n v="3"/>
    <n v="3"/>
    <n v="3"/>
    <n v="3"/>
    <m/>
    <n v="3"/>
    <n v="4"/>
    <n v="3"/>
    <n v="3"/>
    <n v="3"/>
    <s v="No"/>
    <n v="3"/>
    <x v="4"/>
    <m/>
    <m/>
    <m/>
    <m/>
    <m/>
    <m/>
    <m/>
    <m/>
    <s v="No"/>
    <s v="No"/>
    <m/>
    <n v="3"/>
    <n v="3"/>
    <s v="3, normal"/>
  </r>
  <r>
    <s v=""/>
    <s v=""/>
    <s v="Ciencias de la Salud"/>
    <d v="2020-05-21T14:23:00"/>
    <s v="Otros (Universidad para mayores, títulos propios, curso de idiomas, etc)"/>
    <x v="18"/>
    <s v="De vez en cuando (1 o 2 veces al mes)"/>
    <s v="Frecuentemente (1 o 2 veces por semana)"/>
    <s v="Seguiré usando los servicios de la biblioteca con la misma frecuencia que expuse en la pregunta anterior"/>
    <s v="F. Odontología"/>
    <s v="F. Medicina"/>
    <s v="F. Enfermería, Fisioterapia y Podología"/>
    <m/>
    <m/>
    <m/>
    <m/>
    <m/>
    <m/>
    <s v="No"/>
    <s v="Sí"/>
    <n v="4"/>
    <n v="4"/>
    <n v="4"/>
    <n v="2"/>
    <n v="5"/>
    <n v="3"/>
    <n v="5"/>
    <n v="4"/>
    <n v="5"/>
    <n v="5"/>
    <m/>
    <n v="5"/>
    <n v="5"/>
    <n v="4"/>
    <n v="3"/>
    <n v="4"/>
    <s v="Sí"/>
    <n v="4"/>
    <x v="5"/>
    <s v="Facebook"/>
    <m/>
    <m/>
    <m/>
    <m/>
    <m/>
    <m/>
    <m/>
    <s v="Sí"/>
    <s v="No"/>
    <m/>
    <n v="5"/>
    <n v="5"/>
    <s v="5, muy satisfecho"/>
  </r>
  <r>
    <s v=""/>
    <s v=""/>
    <s v="Ciencias Experimentales"/>
    <d v="2020-05-21T14:19:00"/>
    <s v="Grado y doble grado"/>
    <x v="8"/>
    <s v="Frecuentemente (1 o 2 veces por semana)"/>
    <s v="De vez en cuando (1 o 2 veces al mes)"/>
    <s v="Creo que voy a acudir con menos frecuencia a la biblioteca y usaré más la biblioteca virtual"/>
    <s v="F. Ciencias Matemáticas"/>
    <s v="F. Ciencias Físicas"/>
    <m/>
    <s v="Biblioteca UNED, biblioteca de arquitectura de la politécnica."/>
    <m/>
    <m/>
    <m/>
    <m/>
    <m/>
    <s v="Sí"/>
    <s v="Sí"/>
    <n v="4"/>
    <n v="1"/>
    <n v="2"/>
    <n v="2"/>
    <n v="5"/>
    <n v="5"/>
    <n v="5"/>
    <n v="4"/>
    <n v="2"/>
    <n v="4"/>
    <m/>
    <n v="5"/>
    <n v="5"/>
    <n v="4"/>
    <n v="3"/>
    <n v="5"/>
    <s v="No"/>
    <n v="4"/>
    <x v="2"/>
    <s v="Twitter|Youtube|Instagram|Reddit"/>
    <m/>
    <m/>
    <m/>
    <m/>
    <m/>
    <m/>
    <m/>
    <s v="Sí"/>
    <s v="No"/>
    <m/>
    <n v="5"/>
    <n v="5"/>
    <s v="4, satisfecho"/>
  </r>
  <r>
    <s v=""/>
    <s v=""/>
    <s v="Ciencias Sociales"/>
    <d v="2020-05-21T14:15:00"/>
    <s v="Grado y doble grado"/>
    <x v="13"/>
    <s v="Frecuentemente (1 o 2 veces por semana)"/>
    <s v="Nunca"/>
    <s v="Seguiré usando los servicios de la biblioteca con la misma frecuencia que expuse en la pregunta anterior"/>
    <s v="F. Ciencias de la Información"/>
    <s v="F. Ciencias Económicas y Empresariales"/>
    <s v="F. Ciencias Políticas y Sociología"/>
    <m/>
    <m/>
    <m/>
    <m/>
    <m/>
    <m/>
    <s v="No"/>
    <s v="Sí"/>
    <n v="4"/>
    <n v="1"/>
    <n v="1"/>
    <n v="2"/>
    <n v="3"/>
    <n v="1"/>
    <n v="1"/>
    <n v="2"/>
    <n v="4"/>
    <n v="4"/>
    <m/>
    <n v="1"/>
    <n v="2"/>
    <n v="4"/>
    <n v="2"/>
    <n v="3"/>
    <s v="No"/>
    <n v="4"/>
    <x v="6"/>
    <s v="Twitter|Instagram"/>
    <m/>
    <m/>
    <m/>
    <m/>
    <m/>
    <m/>
    <m/>
    <s v="No"/>
    <s v="No"/>
    <m/>
    <n v="4"/>
    <n v="4"/>
    <s v="4, satisfecho"/>
  </r>
  <r>
    <s v=""/>
    <s v=""/>
    <s v="Humanidades"/>
    <d v="2020-05-21T14:12:00"/>
    <s v="Grado y doble grado"/>
    <x v="6"/>
    <s v="De vez en cuando (1 o 2 veces al mes)"/>
    <s v="Solo en época de exámenes"/>
    <s v="Seguiré usando los servicios de la biblioteca con la misma frecuencia que expuse en la pregunta anterior"/>
    <s v="Biblioteca Maria Zambrano (Filología / Derecho)"/>
    <m/>
    <m/>
    <s v="Municipales"/>
    <m/>
    <m/>
    <m/>
    <m/>
    <m/>
    <s v="No"/>
    <s v="No"/>
    <n v="3"/>
    <n v="1"/>
    <n v="1"/>
    <n v="3"/>
    <n v="4"/>
    <n v="5"/>
    <n v="4"/>
    <n v="3"/>
    <n v="3"/>
    <n v="3"/>
    <m/>
    <n v="2"/>
    <n v="4"/>
    <n v="3"/>
    <n v="3"/>
    <n v="3"/>
    <s v="Sí"/>
    <n v="3"/>
    <x v="5"/>
    <s v="Twitter|Youtube|Instagram"/>
    <m/>
    <m/>
    <m/>
    <m/>
    <m/>
    <m/>
    <m/>
    <s v="Sí"/>
    <s v="Sí"/>
    <s v="Útil"/>
    <n v="4"/>
    <n v="4"/>
    <s v="3, normal"/>
  </r>
  <r>
    <s v=""/>
    <s v=""/>
    <s v="Ciencias Experimentales"/>
    <d v="2020-05-21T14:00:00"/>
    <s v="Grado y doble grado"/>
    <x v="19"/>
    <s v="Frecuentemente (1 o 2 veces por semana)"/>
    <s v="De vez en cuando (1 o 2 veces al mes)"/>
    <s v="Seguiré usando los servicios de la biblioteca con la misma frecuencia que expuse en la pregunta anterior"/>
    <s v="F. Ciencias Matemáticas"/>
    <s v="F. Ciencias Físicas"/>
    <m/>
    <m/>
    <m/>
    <m/>
    <m/>
    <m/>
    <m/>
    <s v="Sí"/>
    <s v="Sí"/>
    <n v="3"/>
    <n v="1"/>
    <n v="1"/>
    <n v="3"/>
    <n v="5"/>
    <n v="3"/>
    <n v="5"/>
    <n v="2"/>
    <n v="3"/>
    <n v="3"/>
    <m/>
    <n v="3"/>
    <n v="4"/>
    <n v="3"/>
    <n v="3"/>
    <n v="3"/>
    <s v="Sí"/>
    <n v="3"/>
    <x v="5"/>
    <s v="No uso ninguna red social"/>
    <m/>
    <m/>
    <m/>
    <m/>
    <m/>
    <m/>
    <m/>
    <s v="Sí"/>
    <s v="Sí"/>
    <s v="Normal"/>
    <n v="4"/>
    <n v="5"/>
    <s v="5, muy satisfecho"/>
  </r>
  <r>
    <s v=""/>
    <s v=""/>
    <s v="Ciencias Sociales"/>
    <d v="2020-05-21T13:50:00"/>
    <s v="Grado y doble grado"/>
    <x v="13"/>
    <s v="Frecuentemente (1 o 2 veces por semana)"/>
    <s v="De vez en cuando (1 o 2 veces al mes)"/>
    <s v="Seguiré usando los servicios de la biblioteca con la misma frecuencia que expuse en la pregunta anterior"/>
    <s v="F. Ciencias de la Información"/>
    <s v="Biblioteca Maria Zambrano (Filología / Derecho)"/>
    <m/>
    <m/>
    <m/>
    <m/>
    <m/>
    <m/>
    <m/>
    <s v="No"/>
    <s v="Sí"/>
    <n v="2"/>
    <n v="2"/>
    <n v="3"/>
    <n v="5"/>
    <n v="4"/>
    <n v="4"/>
    <n v="5"/>
    <n v="1"/>
    <n v="5"/>
    <n v="4"/>
    <m/>
    <n v="4"/>
    <n v="5"/>
    <n v="5"/>
    <n v="5"/>
    <n v="5"/>
    <s v="No"/>
    <n v="5"/>
    <x v="1"/>
    <s v="Twitter|Facebook|Instagram"/>
    <m/>
    <m/>
    <m/>
    <m/>
    <m/>
    <m/>
    <m/>
    <s v="No"/>
    <s v="No"/>
    <m/>
    <n v="2"/>
    <n v="5"/>
    <s v="5, muy satisfecho"/>
  </r>
  <r>
    <s v=""/>
    <s v=""/>
    <s v="Humanidades"/>
    <d v="2020-05-21T13:47:00"/>
    <s v="Grado y doble grado"/>
    <x v="6"/>
    <s v="Frecuentemente (1 o 2 veces por semana)"/>
    <s v="Frecuentemente (1 o 2 veces por semana)"/>
    <s v="Seguiré usando los servicios de la biblioteca con la misma frecuencia que expuse en la pregunta anterior"/>
    <s v="F. Filología (Clásicas o General)"/>
    <s v="Biblioteca Maria Zambrano (Filología / Derecho)"/>
    <m/>
    <s v="Biblioteca José Hierro de la Comunidad de Madrid Biblioteca islámica"/>
    <m/>
    <m/>
    <m/>
    <m/>
    <m/>
    <s v="Sí"/>
    <s v="Sí"/>
    <n v="4"/>
    <m/>
    <n v="3"/>
    <n v="3"/>
    <n v="5"/>
    <n v="5"/>
    <n v="5"/>
    <n v="4"/>
    <n v="4"/>
    <n v="4"/>
    <m/>
    <n v="4"/>
    <m/>
    <n v="3"/>
    <m/>
    <n v="2"/>
    <s v="No"/>
    <n v="3"/>
    <x v="3"/>
    <s v="No uso ninguna red social"/>
    <m/>
    <m/>
    <m/>
    <m/>
    <m/>
    <m/>
    <m/>
    <s v="Sí"/>
    <s v="No"/>
    <m/>
    <n v="4"/>
    <n v="5"/>
    <s v="4, satisfecho"/>
  </r>
  <r>
    <s v=""/>
    <s v=""/>
    <s v="Ciencias Experimentales"/>
    <d v="2020-05-21T13:43:00"/>
    <s v="Grado y doble grado"/>
    <x v="19"/>
    <s v="Muy frecuentemente (3 o más veces por semana)"/>
    <s v="De vez en cuando (1 o 2 veces al mes)"/>
    <s v="Creo que voy a acudir con menos frecuencia a la biblioteca y usaré más la biblioteca virtual"/>
    <s v="F. Ciencias Físicas"/>
    <s v="Biblioteca Maria Zambrano (Filología / Derecho)"/>
    <s v="F. Ciencias Químicas"/>
    <m/>
    <m/>
    <m/>
    <m/>
    <m/>
    <m/>
    <s v="Sí"/>
    <s v="Sí"/>
    <n v="4"/>
    <n v="1"/>
    <n v="2"/>
    <n v="4"/>
    <n v="5"/>
    <n v="5"/>
    <n v="4"/>
    <n v="4"/>
    <n v="4"/>
    <n v="5"/>
    <m/>
    <n v="4"/>
    <n v="5"/>
    <n v="4"/>
    <n v="4"/>
    <n v="4"/>
    <s v="No"/>
    <n v="4"/>
    <x v="6"/>
    <s v="Youtube|Instagram"/>
    <m/>
    <m/>
    <m/>
    <m/>
    <m/>
    <m/>
    <m/>
    <s v="Sí"/>
    <s v="No"/>
    <m/>
    <n v="5"/>
    <n v="5"/>
    <s v="5, muy satisfecho"/>
  </r>
  <r>
    <s v=""/>
    <s v=""/>
    <s v="Humanidades"/>
    <d v="2020-05-21T13:31:00"/>
    <s v="Doctorado"/>
    <x v="2"/>
    <s v="Nunca"/>
    <s v="De vez en cuando (1 o 2 veces al mes)"/>
    <s v="Solo haré uso de la biblioteca virtual y de sus recursos electrónicos|Mi caso es excepcional porque ahora mismo no resido en España."/>
    <s v="F. Educación - Centro de Formación del Profesorado"/>
    <s v="F. Ciencias Políticas y Sociología"/>
    <s v="F. Trabajo Social"/>
    <s v="Ciencias de la Información. Psicología. Estudios estadísticos."/>
    <m/>
    <m/>
    <m/>
    <m/>
    <m/>
    <s v="No"/>
    <s v="No"/>
    <n v="1"/>
    <n v="3"/>
    <n v="2"/>
    <n v="4"/>
    <n v="1"/>
    <n v="5"/>
    <n v="1"/>
    <n v="5"/>
    <n v="1"/>
    <n v="1"/>
    <m/>
    <n v="2"/>
    <m/>
    <n v="1"/>
    <m/>
    <n v="1"/>
    <s v="Sí"/>
    <n v="1"/>
    <x v="3"/>
    <s v="Twitter|Facebook|Youtube|Instagram|Pinterest"/>
    <m/>
    <m/>
    <m/>
    <m/>
    <m/>
    <m/>
    <m/>
    <s v="Sí"/>
    <s v="No"/>
    <m/>
    <n v="5"/>
    <n v="5"/>
    <s v="2, insatisfecho"/>
  </r>
  <r>
    <s v=""/>
    <s v=""/>
    <s v="Ciencias de la Salud"/>
    <d v="2020-05-21T13:25:00"/>
    <s v="Grado y doble grado"/>
    <x v="4"/>
    <s v="Frecuentemente (1 o 2 veces por semana)"/>
    <s v="Solo en época de exámenes"/>
    <s v="Seguiré usando los servicios de la biblioteca con la misma frecuencia que expuse en la pregunta anterior"/>
    <s v="F. Medicina"/>
    <s v="Biblioteca Maria Zambrano (Filología / Derecho)"/>
    <s v="F. Odontología"/>
    <m/>
    <m/>
    <m/>
    <m/>
    <m/>
    <m/>
    <s v="No"/>
    <s v="Sí"/>
    <n v="2"/>
    <n v="1"/>
    <n v="2"/>
    <n v="3"/>
    <n v="4"/>
    <n v="1"/>
    <n v="5"/>
    <n v="1"/>
    <n v="4"/>
    <n v="4"/>
    <m/>
    <n v="5"/>
    <n v="3"/>
    <n v="4"/>
    <n v="3"/>
    <n v="4"/>
    <s v="No"/>
    <n v="3"/>
    <x v="5"/>
    <s v="Youtube|Instagram"/>
    <m/>
    <m/>
    <m/>
    <m/>
    <m/>
    <m/>
    <m/>
    <s v="No"/>
    <s v="No"/>
    <m/>
    <n v="3"/>
    <n v="3"/>
    <s v="4, satisfecho"/>
  </r>
  <r>
    <s v=""/>
    <s v=""/>
    <s v="Ciencias Experimentales"/>
    <d v="2020-05-21T13:23:00"/>
    <s v="Grado y doble grado"/>
    <x v="16"/>
    <s v="Muy frecuentemente (3 o más veces por semana)"/>
    <s v="Muy frecuentemente (3 o más veces por semana)"/>
    <s v="Creo que voy a acudir con menos frecuencia a la biblioteca y usaré más la biblioteca virtual|Solo haré uso de la biblioteca virtual y de sus recursos electrónicos|Procuraré buscar la información que necesito fuera de la biblioteca"/>
    <s v="F. Ciencias Químicas"/>
    <s v="F. Ciencias Físicas"/>
    <s v="F. Ciencias Matemáticas"/>
    <s v="Biblioteca Federico García Lorca en Torrejón de Ardoz"/>
    <m/>
    <m/>
    <m/>
    <m/>
    <m/>
    <s v="Sí"/>
    <s v="No"/>
    <n v="2"/>
    <n v="2"/>
    <n v="5"/>
    <n v="2"/>
    <n v="5"/>
    <n v="5"/>
    <n v="4"/>
    <n v="3"/>
    <n v="4"/>
    <n v="4"/>
    <m/>
    <n v="5"/>
    <n v="3"/>
    <n v="4"/>
    <n v="4"/>
    <n v="4"/>
    <s v="No"/>
    <n v="4"/>
    <x v="5"/>
    <s v="Youtube"/>
    <m/>
    <m/>
    <m/>
    <m/>
    <m/>
    <m/>
    <m/>
    <s v="Sí"/>
    <s v="No"/>
    <m/>
    <n v="4"/>
    <n v="4"/>
    <s v="4, satisfecho"/>
  </r>
  <r>
    <s v=""/>
    <s v=""/>
    <s v="Humanidades"/>
    <d v="2020-05-21T13:20:00"/>
    <s v="Grado y doble grado"/>
    <x v="7"/>
    <s v="Muy frecuentemente (3 o más veces por semana)"/>
    <s v="Frecuentemente (1 o 2 veces por semana)"/>
    <s v="Seguiré usando los servicios de la biblioteca con la misma frecuencia que expuse en la pregunta anterior"/>
    <s v="F. Geografía e Historia"/>
    <s v="F. Filología (Clásicas o General)"/>
    <m/>
    <m/>
    <m/>
    <m/>
    <m/>
    <m/>
    <m/>
    <s v="Sí"/>
    <s v="Sí"/>
    <n v="5"/>
    <n v="4"/>
    <n v="5"/>
    <n v="1"/>
    <n v="3"/>
    <n v="5"/>
    <n v="3"/>
    <n v="4"/>
    <n v="5"/>
    <n v="5"/>
    <m/>
    <n v="5"/>
    <n v="5"/>
    <n v="5"/>
    <n v="5"/>
    <n v="5"/>
    <s v="No"/>
    <n v="5"/>
    <x v="5"/>
    <s v="Youtube|Instagram"/>
    <m/>
    <m/>
    <m/>
    <m/>
    <m/>
    <m/>
    <m/>
    <s v="No"/>
    <s v="No"/>
    <m/>
    <n v="5"/>
    <n v="5"/>
    <s v="4, satisfecho"/>
  </r>
  <r>
    <s v=""/>
    <s v=""/>
    <s v="Humanidades"/>
    <d v="2020-05-21T13:13:00"/>
    <s v="Grado y doble grado"/>
    <x v="3"/>
    <s v="Muy frecuentemente (3 o más veces por semana)"/>
    <s v="De vez en cuando (1 o 2 veces al mes)"/>
    <s v="Creo que voy a acudir con menos frecuencia a la biblioteca y usaré más la biblioteca virtual"/>
    <s v="F. Bellas Artes"/>
    <m/>
    <m/>
    <s v="bibliotecas municipales de rivas-vaciamadrid"/>
    <m/>
    <m/>
    <m/>
    <m/>
    <m/>
    <s v="Sí"/>
    <s v="Sí"/>
    <n v="4"/>
    <n v="2"/>
    <n v="2"/>
    <n v="5"/>
    <n v="5"/>
    <n v="5"/>
    <n v="2"/>
    <n v="4"/>
    <n v="3"/>
    <n v="4"/>
    <m/>
    <n v="4"/>
    <n v="5"/>
    <n v="3"/>
    <n v="4"/>
    <n v="4"/>
    <s v="Sí"/>
    <n v="4"/>
    <x v="6"/>
    <s v="Youtube"/>
    <m/>
    <m/>
    <m/>
    <m/>
    <m/>
    <m/>
    <m/>
    <s v="Sí"/>
    <s v="No"/>
    <m/>
    <n v="5"/>
    <n v="5"/>
    <s v="4, satisfecho"/>
  </r>
  <r>
    <s v=""/>
    <s v=""/>
    <s v="Ciencias de la Salud"/>
    <d v="2020-05-21T13:07:00"/>
    <s v="Grado y doble grado"/>
    <x v="4"/>
    <s v="Frecuentemente (1 o 2 veces por semana)"/>
    <s v="Frecuentemente (1 o 2 veces por semana)"/>
    <s v="Creo que voy a acudir con menos frecuencia a la biblioteca y usaré más la biblioteca virtual"/>
    <s v="F. Psicología"/>
    <s v="F. Medicina"/>
    <s v="F. Trabajo Social"/>
    <s v="ESCUELA PÚBLICA DE ANIMACIÓN"/>
    <m/>
    <m/>
    <m/>
    <m/>
    <m/>
    <s v="Sí"/>
    <s v="Sí"/>
    <n v="3"/>
    <n v="2"/>
    <n v="1"/>
    <n v="3"/>
    <n v="5"/>
    <n v="4"/>
    <n v="5"/>
    <n v="3"/>
    <n v="3"/>
    <n v="3"/>
    <m/>
    <n v="4"/>
    <n v="4"/>
    <n v="3"/>
    <n v="4"/>
    <n v="2"/>
    <s v="No"/>
    <n v="4"/>
    <x v="5"/>
    <s v="Facebook|Youtube|Instagram|LinkedIn"/>
    <m/>
    <m/>
    <m/>
    <m/>
    <m/>
    <m/>
    <m/>
    <s v="No"/>
    <s v="No"/>
    <m/>
    <n v="4"/>
    <n v="3"/>
    <s v="3, normal"/>
  </r>
  <r>
    <s v=""/>
    <s v=""/>
    <s v="Ciencias Experimentales"/>
    <d v="2020-05-21T13:03:00"/>
    <s v="Grado y doble grado"/>
    <x v="8"/>
    <s v="De vez en cuando (1 o 2 veces al mes)"/>
    <s v="De vez en cuando (1 o 2 veces al mes)"/>
    <s v="Creo que voy a acudir con menos frecuencia a la biblioteca y usaré más la biblioteca virtual"/>
    <s v="F. Ciencias Matemáticas"/>
    <m/>
    <m/>
    <m/>
    <m/>
    <m/>
    <m/>
    <m/>
    <m/>
    <s v="No"/>
    <s v="Sí"/>
    <n v="4"/>
    <n v="2"/>
    <n v="2"/>
    <n v="3"/>
    <n v="4"/>
    <n v="4"/>
    <n v="4"/>
    <n v="2"/>
    <n v="5"/>
    <n v="4"/>
    <m/>
    <n v="5"/>
    <n v="5"/>
    <n v="4"/>
    <n v="4"/>
    <n v="4"/>
    <s v="No"/>
    <n v="5"/>
    <x v="5"/>
    <s v="Facebook|Youtube|Instagram"/>
    <m/>
    <m/>
    <m/>
    <m/>
    <m/>
    <m/>
    <m/>
    <s v="Sí"/>
    <s v="No"/>
    <m/>
    <n v="5"/>
    <n v="5"/>
    <s v="5, muy satisfecho"/>
  </r>
  <r>
    <s v=""/>
    <s v=""/>
    <s v="Ciencias Experimentales"/>
    <d v="2020-05-21T12:58:00"/>
    <s v="Grado y doble grado"/>
    <x v="8"/>
    <s v="Muy frecuentemente (3 o más veces por semana)"/>
    <s v="De vez en cuando (1 o 2 veces al mes)"/>
    <s v="Seguiré usando los servicios de la biblioteca con la misma frecuencia que expuse en la pregunta anterior"/>
    <s v="F. Ciencias Matemáticas"/>
    <s v="Biblioteca Maria Zambrano (Filología / Derecho)"/>
    <s v="F. Informática"/>
    <m/>
    <m/>
    <m/>
    <m/>
    <m/>
    <m/>
    <s v="Sí"/>
    <s v="Sí"/>
    <n v="4"/>
    <n v="1"/>
    <n v="1"/>
    <n v="1"/>
    <n v="5"/>
    <n v="4"/>
    <n v="3"/>
    <n v="4"/>
    <n v="2"/>
    <m/>
    <m/>
    <n v="4"/>
    <m/>
    <n v="3"/>
    <m/>
    <m/>
    <s v="Sí"/>
    <n v="4"/>
    <x v="3"/>
    <s v="No uso ninguna red social"/>
    <m/>
    <m/>
    <m/>
    <m/>
    <m/>
    <m/>
    <m/>
    <s v="No"/>
    <s v="No"/>
    <m/>
    <m/>
    <m/>
    <s v="4, satisfecho"/>
  </r>
  <r>
    <s v=""/>
    <s v=""/>
    <s v="Ciencias Sociales"/>
    <d v="2020-05-21T12:55:00"/>
    <s v="Máster"/>
    <x v="10"/>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Derecho (Departamentos,Criminología)"/>
    <m/>
    <m/>
    <m/>
    <m/>
    <m/>
    <m/>
    <m/>
    <s v="Sí"/>
    <s v="Sí"/>
    <n v="4"/>
    <n v="2"/>
    <n v="1"/>
    <n v="3"/>
    <n v="4"/>
    <n v="4"/>
    <n v="3"/>
    <n v="3"/>
    <n v="3"/>
    <n v="4"/>
    <m/>
    <n v="4"/>
    <n v="4"/>
    <n v="3"/>
    <n v="3"/>
    <n v="4"/>
    <s v="Sí"/>
    <n v="3"/>
    <x v="5"/>
    <s v="Twitter|Instagram"/>
    <m/>
    <m/>
    <m/>
    <m/>
    <m/>
    <m/>
    <m/>
    <s v="Sí"/>
    <s v="No"/>
    <m/>
    <n v="3"/>
    <n v="3"/>
    <s v="4, satisfecho"/>
  </r>
  <r>
    <s v=""/>
    <s v=""/>
    <s v="Humanidades"/>
    <d v="2020-05-21T12:51:00"/>
    <s v="Máster"/>
    <x v="7"/>
    <s v="Frecuentemente (1 o 2 veces por semana)"/>
    <s v="De vez en cuando (1 o 2 veces al mes)"/>
    <s v="Seguiré usando los servicios de la biblioteca con la misma frecuencia que expuse en la pregunta anterior"/>
    <s v="F. Geografía e Historia"/>
    <s v="Biblioteca Maria Zambrano (Filología / Derecho)"/>
    <s v="F. Ciencias Biológicas"/>
    <m/>
    <m/>
    <m/>
    <m/>
    <m/>
    <m/>
    <s v="Sí"/>
    <s v="Sí"/>
    <n v="3"/>
    <n v="1"/>
    <n v="1"/>
    <n v="4"/>
    <n v="4"/>
    <n v="4"/>
    <n v="2"/>
    <n v="4"/>
    <n v="3"/>
    <n v="4"/>
    <m/>
    <n v="4"/>
    <n v="5"/>
    <n v="4"/>
    <n v="3"/>
    <n v="4"/>
    <s v="No"/>
    <n v="3"/>
    <x v="4"/>
    <s v="Youtube"/>
    <m/>
    <m/>
    <m/>
    <m/>
    <m/>
    <m/>
    <m/>
    <s v="No"/>
    <s v="No"/>
    <m/>
    <n v="5"/>
    <n v="5"/>
    <s v="4, satisfecho"/>
  </r>
  <r>
    <s v=""/>
    <s v=""/>
    <s v="Ciencias Sociales"/>
    <d v="2020-05-21T12:41:00"/>
    <s v="Grado y doble grado"/>
    <x v="10"/>
    <s v="Frecuentemente (1 o 2 veces por semana)"/>
    <s v="Nunca"/>
    <s v="Creo que voy a acudir con menos frecuencia a la biblioteca y usaré más la biblioteca virtual|Tengo que ir necesariamente para consultar los documentos que están ubicados en la biblioteca"/>
    <s v="Biblioteca Maria Zambrano (Filología / Derecho)"/>
    <s v="F. Derecho (Departamentos,Criminología)"/>
    <m/>
    <m/>
    <m/>
    <m/>
    <m/>
    <m/>
    <m/>
    <s v="Sí"/>
    <s v="Sí"/>
    <n v="5"/>
    <n v="1"/>
    <n v="2"/>
    <n v="3"/>
    <n v="2"/>
    <n v="1"/>
    <n v="1"/>
    <n v="1"/>
    <n v="3"/>
    <n v="2"/>
    <m/>
    <n v="2"/>
    <n v="5"/>
    <n v="4"/>
    <n v="3"/>
    <n v="2"/>
    <s v="No"/>
    <n v="2"/>
    <x v="5"/>
    <s v="Twitter"/>
    <m/>
    <m/>
    <m/>
    <m/>
    <m/>
    <m/>
    <m/>
    <s v="No"/>
    <s v="No"/>
    <m/>
    <n v="4"/>
    <n v="4"/>
    <s v="4, satisfecho"/>
  </r>
  <r>
    <s v=""/>
    <s v=""/>
    <s v="Ciencias Experimentales"/>
    <d v="2020-05-21T12:35:00"/>
    <s v="Grado y doble grado"/>
    <x v="20"/>
    <s v="Frecuentemente (1 o 2 veces por semana)"/>
    <s v="De vez en cuando (1 o 2 veces al mes)"/>
    <s v="Seguiré usando los servicios de la biblioteca con la misma frecuencia que expuse en la pregunta anterior"/>
    <s v="F. Ciencias Biológicas"/>
    <s v="F. Ciencias Químicas"/>
    <m/>
    <m/>
    <m/>
    <m/>
    <m/>
    <m/>
    <m/>
    <s v="Sí"/>
    <s v="Sí"/>
    <n v="5"/>
    <n v="2"/>
    <n v="3"/>
    <n v="5"/>
    <n v="5"/>
    <n v="5"/>
    <n v="5"/>
    <n v="1"/>
    <n v="1"/>
    <n v="3"/>
    <m/>
    <n v="3"/>
    <n v="5"/>
    <n v="3"/>
    <n v="3"/>
    <n v="5"/>
    <s v="No"/>
    <n v="2"/>
    <x v="2"/>
    <s v="Twitter|Youtube|Instagram"/>
    <m/>
    <m/>
    <m/>
    <m/>
    <m/>
    <m/>
    <m/>
    <s v="No"/>
    <s v="No"/>
    <m/>
    <n v="5"/>
    <n v="5"/>
    <s v="5, muy satisfecho"/>
  </r>
  <r>
    <s v=""/>
    <s v=""/>
    <s v="Ciencias Sociales"/>
    <d v="2020-05-21T12:33:00"/>
    <s v="Grado y doble grado"/>
    <x v="21"/>
    <s v="Muy frecuentemente (3 o más veces por semana)"/>
    <s v="Frecuentemente (1 o 2 veces por semana)"/>
    <s v="Seguiré usando los servicios de la biblioteca con la misma frecuencia que expuse en la pregunta anterior"/>
    <s v="F. Comercio y Turismo"/>
    <m/>
    <m/>
    <s v="Biblioteca Municipal Lope de Vega - Tres Cantos"/>
    <m/>
    <m/>
    <m/>
    <m/>
    <m/>
    <s v="Sí"/>
    <s v="Sí"/>
    <n v="4"/>
    <n v="2"/>
    <n v="4"/>
    <n v="3"/>
    <n v="5"/>
    <n v="5"/>
    <n v="5"/>
    <n v="1"/>
    <n v="5"/>
    <n v="4"/>
    <m/>
    <n v="3"/>
    <n v="5"/>
    <n v="4"/>
    <n v="4"/>
    <n v="4"/>
    <s v="No"/>
    <n v="3"/>
    <x v="5"/>
    <s v="Youtube|Instagram|LinkedIn"/>
    <m/>
    <m/>
    <m/>
    <m/>
    <m/>
    <m/>
    <m/>
    <s v="No"/>
    <s v="No"/>
    <m/>
    <n v="5"/>
    <n v="5"/>
    <s v="5, muy satisfecho"/>
  </r>
  <r>
    <s v=""/>
    <s v=""/>
    <s v="Ciencias Experimentales"/>
    <d v="2020-05-21T12:22:00"/>
    <s v="Grado y doble grado"/>
    <x v="20"/>
    <s v="Muy frecuentemente (3 o más veces por semana)"/>
    <s v="De vez en cuando (1 o 2 veces al mes)"/>
    <s v="Seguiré usando los servicios de la biblioteca con la misma frecuencia que expuse en la pregunta anterior"/>
    <s v="F. Ciencias Biológicas"/>
    <s v="F. Ciencias Geológicas"/>
    <m/>
    <m/>
    <m/>
    <m/>
    <m/>
    <m/>
    <m/>
    <s v="Sí"/>
    <s v="Sí"/>
    <n v="2"/>
    <n v="3"/>
    <n v="3"/>
    <n v="1"/>
    <n v="3"/>
    <n v="4"/>
    <n v="4"/>
    <n v="2"/>
    <n v="4"/>
    <n v="4"/>
    <m/>
    <n v="3"/>
    <n v="5"/>
    <n v="4"/>
    <n v="5"/>
    <n v="4"/>
    <s v="Sí"/>
    <n v="4"/>
    <x v="5"/>
    <s v="Youtube|Instagram|LinkedIn"/>
    <m/>
    <m/>
    <m/>
    <m/>
    <m/>
    <m/>
    <m/>
    <s v="Sí"/>
    <s v="Sí"/>
    <s v="Útil"/>
    <n v="5"/>
    <n v="5"/>
    <s v="4, satisfecho"/>
  </r>
  <r>
    <s v=""/>
    <s v=""/>
    <s v="Ciencias Sociales"/>
    <d v="2020-05-21T12:19:00"/>
    <s v="Grado y doble grado"/>
    <x v="10"/>
    <s v="Frecuentemente (1 o 2 veces por semana)"/>
    <s v="Nunca"/>
    <s v="Creo que voy a acudir con menos frecuencia a la biblioteca y usaré más la biblioteca virtual"/>
    <s v="Biblioteca Maria Zambrano (Filología / Derecho)"/>
    <s v="F. Ciencias Químicas"/>
    <m/>
    <m/>
    <m/>
    <m/>
    <m/>
    <m/>
    <m/>
    <s v="No"/>
    <s v="Sí"/>
    <n v="2"/>
    <n v="2"/>
    <n v="2"/>
    <n v="5"/>
    <n v="5"/>
    <n v="4"/>
    <n v="5"/>
    <n v="1"/>
    <n v="4"/>
    <n v="4"/>
    <m/>
    <n v="5"/>
    <n v="4"/>
    <n v="4"/>
    <n v="3"/>
    <n v="3"/>
    <s v="No"/>
    <n v="3"/>
    <x v="5"/>
    <s v="Instagram"/>
    <m/>
    <m/>
    <m/>
    <m/>
    <m/>
    <m/>
    <m/>
    <s v="No"/>
    <s v="No"/>
    <m/>
    <n v="5"/>
    <n v="5"/>
    <s v="5, muy satisfecho"/>
  </r>
  <r>
    <s v=""/>
    <s v=""/>
    <s v="Ciencias de la Salud"/>
    <d v="2020-05-21T12:18:00"/>
    <s v="Máster"/>
    <x v="12"/>
    <s v="De vez en cuando (1 o 2 veces al mes)"/>
    <s v="De vez en cuando (1 o 2 veces al mes)"/>
    <s v="Seguiré usando los servicios de la biblioteca con la misma frecuencia que expuse en la pregunta anterior"/>
    <s v="F. Psicología"/>
    <s v="F. Trabajo Social"/>
    <s v="F. Ciencias Económicas y Empresariales"/>
    <m/>
    <m/>
    <m/>
    <m/>
    <m/>
    <m/>
    <s v="No"/>
    <s v="Sí"/>
    <n v="2"/>
    <n v="2"/>
    <n v="2"/>
    <n v="3"/>
    <n v="5"/>
    <n v="5"/>
    <n v="5"/>
    <n v="2"/>
    <n v="5"/>
    <n v="5"/>
    <m/>
    <n v="5"/>
    <n v="5"/>
    <n v="5"/>
    <n v="5"/>
    <n v="5"/>
    <s v="No"/>
    <n v="4"/>
    <x v="1"/>
    <s v="Facebook|Instagram|LinkedIn"/>
    <m/>
    <m/>
    <m/>
    <m/>
    <m/>
    <m/>
    <m/>
    <s v="No"/>
    <s v="No"/>
    <m/>
    <n v="5"/>
    <n v="5"/>
    <s v="5, muy satisfecho"/>
  </r>
  <r>
    <s v=""/>
    <s v=""/>
    <s v="Ciencias de la Salud"/>
    <d v="2020-05-21T12:07:00"/>
    <s v="Grado y doble grado"/>
    <x v="22"/>
    <s v="Muy frecuentemente (3 o más veces por semana)"/>
    <s v="De vez en cuando (1 o 2 veces al mes)"/>
    <s v="Seguiré usando los servicios de la biblioteca con la misma frecuencia que expuse en la pregunta anterior"/>
    <s v="F. Óptica y Optometría"/>
    <s v="Biblioteca Maria Zambrano (Filología / Derecho)"/>
    <m/>
    <m/>
    <m/>
    <m/>
    <m/>
    <m/>
    <m/>
    <s v="Sí"/>
    <s v="Sí"/>
    <n v="5"/>
    <n v="3"/>
    <n v="1"/>
    <n v="3"/>
    <n v="4"/>
    <n v="2"/>
    <n v="4"/>
    <n v="1"/>
    <n v="4"/>
    <n v="4"/>
    <m/>
    <n v="2"/>
    <n v="5"/>
    <n v="2"/>
    <n v="5"/>
    <n v="5"/>
    <s v="No"/>
    <n v="3"/>
    <x v="5"/>
    <s v="Instagram"/>
    <m/>
    <m/>
    <m/>
    <m/>
    <m/>
    <m/>
    <m/>
    <s v="No"/>
    <s v="No"/>
    <m/>
    <n v="5"/>
    <n v="5"/>
    <s v="4, satisfecho"/>
  </r>
  <r>
    <s v=""/>
    <s v=""/>
    <s v="Ciencias de la Salud"/>
    <d v="2020-05-21T11:49:00"/>
    <s v="Grado y doble grado"/>
    <x v="4"/>
    <s v="De vez en cuando (1 o 2 veces al mes)"/>
    <s v="Nunca"/>
    <s v="Seguiré usando los servicios de la biblioteca con la misma frecuencia que expuse en la pregunta anterior"/>
    <s v="Biblioteca Maria Zambrano (Filología / Derecho)"/>
    <s v="F. Medicina"/>
    <m/>
    <s v="Biblioteca pública José Hierro"/>
    <m/>
    <m/>
    <m/>
    <m/>
    <m/>
    <s v="No"/>
    <s v="Sí"/>
    <n v="3"/>
    <n v="1"/>
    <n v="1"/>
    <n v="2"/>
    <n v="5"/>
    <n v="5"/>
    <n v="5"/>
    <n v="2"/>
    <n v="3"/>
    <n v="4"/>
    <m/>
    <n v="4"/>
    <n v="4"/>
    <n v="3"/>
    <n v="3"/>
    <n v="4"/>
    <s v="No"/>
    <n v="3"/>
    <x v="5"/>
    <s v="Twitter|Facebook|Youtube|Instagram"/>
    <m/>
    <m/>
    <m/>
    <m/>
    <m/>
    <m/>
    <m/>
    <s v="No"/>
    <s v="No"/>
    <m/>
    <n v="4"/>
    <n v="4"/>
    <s v="4, satisfecho"/>
  </r>
  <r>
    <s v=""/>
    <s v=""/>
    <s v="Ciencias Sociales"/>
    <d v="2020-05-21T11:46:00"/>
    <s v="Grado y doble grado"/>
    <x v="11"/>
    <s v="Solo en época de exámenes"/>
    <s v="De vez en cuando (1 o 2 veces al mes)"/>
    <s v="Creo que voy a acudir con menos frecuencia a la biblioteca y usaré más la biblioteca virtual"/>
    <s v="F. Ciencias Económicas y Empresariales"/>
    <s v="Biblioteca Maria Zambrano (Filología / Derecho)"/>
    <m/>
    <m/>
    <m/>
    <m/>
    <m/>
    <m/>
    <m/>
    <s v="Sí"/>
    <s v="Sí"/>
    <n v="1"/>
    <n v="2"/>
    <n v="1"/>
    <n v="4"/>
    <n v="5"/>
    <n v="4"/>
    <n v="4"/>
    <n v="1"/>
    <n v="3"/>
    <n v="3"/>
    <m/>
    <n v="3"/>
    <n v="3"/>
    <n v="1"/>
    <n v="3"/>
    <n v="1"/>
    <s v="No"/>
    <n v="4"/>
    <x v="6"/>
    <s v="Twitter|Instagram"/>
    <m/>
    <m/>
    <m/>
    <m/>
    <m/>
    <m/>
    <m/>
    <s v="No"/>
    <s v="No"/>
    <m/>
    <n v="3"/>
    <n v="3"/>
    <s v="4, satisfecho"/>
  </r>
  <r>
    <s v=""/>
    <s v=""/>
    <s v="Ciencias Sociales"/>
    <d v="2020-05-21T11:28:00"/>
    <s v="Grado y doble grado"/>
    <x v="13"/>
    <s v="De vez en cuando (1 o 2 veces al mes)"/>
    <s v="Solo en época de exámenes"/>
    <s v="Seguiré usando los servicios de la biblioteca con la misma frecuencia que expuse en la pregunta anterior"/>
    <s v="Biblioteca Maria Zambrano (Filología / Derecho)"/>
    <s v="F. Ciencias de la Información"/>
    <s v="F. Geografía e Historia"/>
    <m/>
    <m/>
    <m/>
    <m/>
    <m/>
    <m/>
    <s v="No"/>
    <s v="Sí"/>
    <n v="4"/>
    <n v="1"/>
    <n v="2"/>
    <n v="2"/>
    <n v="5"/>
    <n v="4"/>
    <n v="5"/>
    <n v="2"/>
    <n v="5"/>
    <n v="5"/>
    <m/>
    <n v="5"/>
    <n v="5"/>
    <n v="5"/>
    <n v="5"/>
    <n v="5"/>
    <s v="No"/>
    <n v="5"/>
    <x v="1"/>
    <s v="Twitter|Youtube|Instagram"/>
    <m/>
    <m/>
    <m/>
    <m/>
    <m/>
    <m/>
    <m/>
    <s v="No"/>
    <s v="No"/>
    <m/>
    <n v="5"/>
    <n v="5"/>
    <s v="5, muy satisfecho"/>
  </r>
  <r>
    <s v=""/>
    <s v=""/>
    <s v="Ciencias de la Salud"/>
    <d v="2020-05-21T11:25:00"/>
    <s v="Grado y doble grado"/>
    <x v="9"/>
    <s v="Muy frecuentemente (3 o más veces por semana)"/>
    <s v="Solo en época de exámenes"/>
    <s v="Seguiré usando los servicios de la biblioteca con la misma frecuencia que expuse en la pregunta anterior"/>
    <s v="F. Farmacia"/>
    <m/>
    <m/>
    <s v="Biblioteca de la universidad Carlos III de Leganés, bibliotecas municipales de Leganés (Rigoberta Menchú y Julio Caro Baroja)"/>
    <m/>
    <m/>
    <m/>
    <m/>
    <m/>
    <s v="No"/>
    <s v="Sí"/>
    <n v="2"/>
    <n v="1"/>
    <n v="1"/>
    <n v="1"/>
    <n v="5"/>
    <n v="3"/>
    <n v="5"/>
    <n v="1"/>
    <n v="5"/>
    <n v="3"/>
    <m/>
    <n v="3"/>
    <n v="4"/>
    <n v="3"/>
    <n v="4"/>
    <n v="3"/>
    <s v="No"/>
    <n v="4"/>
    <x v="1"/>
    <s v="Youtube|Instagram"/>
    <m/>
    <m/>
    <m/>
    <m/>
    <m/>
    <m/>
    <m/>
    <s v="Sí"/>
    <s v="No"/>
    <m/>
    <n v="4"/>
    <n v="4"/>
    <s v="4, satisfecho"/>
  </r>
  <r>
    <s v=""/>
    <s v=""/>
    <s v="Ciencias de la Salud"/>
    <d v="2020-05-21T11:22:00"/>
    <s v="Grado y doble grado"/>
    <x v="23"/>
    <s v="De vez en cuando (1 o 2 veces al mes)"/>
    <s v="Nunca"/>
    <s v="Seguiré usando los servicios de la biblioteca con la misma frecuencia que expuse en la pregunta anterior|Creo que voy a acudir con menos frecuencia a la biblioteca y usaré más la biblioteca virtual|Solo haré uso de la biblioteca virtual y de sus recursos electrónicos|Procuraré buscar la información que necesito fuera de la biblioteca"/>
    <s v="F. Veterinaria"/>
    <s v="Biblioteca Maria Zambrano (Filología / Derecho)"/>
    <m/>
    <m/>
    <m/>
    <m/>
    <m/>
    <m/>
    <m/>
    <s v="No"/>
    <s v="Sí"/>
    <n v="2"/>
    <n v="1"/>
    <n v="1"/>
    <n v="2"/>
    <n v="3"/>
    <n v="4"/>
    <n v="4"/>
    <n v="3"/>
    <n v="3"/>
    <n v="4"/>
    <m/>
    <n v="2"/>
    <n v="3"/>
    <n v="1"/>
    <n v="3"/>
    <n v="3"/>
    <s v="Sí"/>
    <n v="2"/>
    <x v="5"/>
    <s v="Facebook|Instagram"/>
    <m/>
    <m/>
    <m/>
    <m/>
    <m/>
    <m/>
    <m/>
    <s v="Sí"/>
    <s v="Sí"/>
    <m/>
    <n v="4"/>
    <n v="5"/>
    <s v="3, normal"/>
  </r>
  <r>
    <s v=""/>
    <s v=""/>
    <s v="Ciencias Sociales"/>
    <d v="2020-05-21T11:20:00"/>
    <s v="Grado y doble grado"/>
    <x v="10"/>
    <s v="De vez en cuando (1 o 2 veces al mes)"/>
    <s v="De vez en cuando (1 o 2 veces al mes)"/>
    <s v="Seguiré usando los servicios de la biblioteca con la misma frecuencia que expuse en la pregunta anterior"/>
    <s v="F. Derecho (Departamentos,Criminología)"/>
    <m/>
    <m/>
    <s v="Biblioteca de Navalcarnero"/>
    <m/>
    <m/>
    <m/>
    <m/>
    <m/>
    <s v="Sí"/>
    <s v="Sí"/>
    <n v="3"/>
    <n v="1"/>
    <n v="3"/>
    <n v="4"/>
    <n v="5"/>
    <n v="5"/>
    <n v="5"/>
    <n v="4"/>
    <n v="3"/>
    <n v="4"/>
    <m/>
    <n v="4"/>
    <n v="3"/>
    <n v="4"/>
    <n v="2"/>
    <n v="4"/>
    <s v="No"/>
    <n v="4"/>
    <x v="6"/>
    <s v="Twitter|Instagram"/>
    <m/>
    <m/>
    <m/>
    <m/>
    <m/>
    <m/>
    <m/>
    <s v="No"/>
    <s v="No"/>
    <m/>
    <n v="4"/>
    <n v="3"/>
    <s v="4, satisfecho"/>
  </r>
  <r>
    <s v=""/>
    <s v=""/>
    <s v="Ciencias Sociales"/>
    <d v="2020-05-21T11:18:00"/>
    <s v="Grado y doble grado"/>
    <x v="24"/>
    <s v="De vez en cuando (1 o 2 veces al mes)"/>
    <s v="De vez en cuando (1 o 2 veces al mes)"/>
    <s v="Seguiré usando los servicios de la biblioteca con la misma frecuencia que expuse en la pregunta anterior"/>
    <s v="F. Geografía e Historia"/>
    <s v="Biblioteca Maria Zambrano (Filología / Derecho)"/>
    <s v="F. Trabajo Social"/>
    <m/>
    <m/>
    <m/>
    <m/>
    <m/>
    <m/>
    <s v="Sí"/>
    <s v="Sí"/>
    <n v="3"/>
    <n v="3"/>
    <n v="2"/>
    <n v="4"/>
    <n v="4"/>
    <n v="3"/>
    <n v="4"/>
    <n v="1"/>
    <n v="4"/>
    <n v="4"/>
    <m/>
    <n v="3"/>
    <n v="4"/>
    <n v="3"/>
    <n v="4"/>
    <n v="3"/>
    <s v="Sí"/>
    <n v="3"/>
    <x v="5"/>
    <s v="Twitter|Facebook|Youtube|Instagram"/>
    <m/>
    <m/>
    <m/>
    <m/>
    <m/>
    <m/>
    <m/>
    <s v="Sí"/>
    <s v="Sí"/>
    <m/>
    <n v="3"/>
    <n v="4"/>
    <s v="4, satisfecho"/>
  </r>
  <r>
    <s v=""/>
    <s v=""/>
    <s v=""/>
    <d v="2020-05-21T11:17:00"/>
    <s v="Otros (Universidad para mayores, títulos propios, curso de idiomas, etc)"/>
    <x v="25"/>
    <s v="De vez en cuando (1 o 2 veces al mes)"/>
    <s v="De vez en cuando (1 o 2 veces al mes)"/>
    <s v="Seguiré usando los servicios de la biblioteca con la misma frecuencia que expuse en la pregunta anterior"/>
    <s v="F. Ciencias Económicas y Empresariales"/>
    <s v="Biblioteca Maria Zambrano (Filología / Derecho)"/>
    <s v="F. Psicología"/>
    <s v="Bibliotecasmunicipales y de la Comunidad Madrid"/>
    <m/>
    <m/>
    <m/>
    <m/>
    <m/>
    <s v="No"/>
    <s v="Sí"/>
    <n v="4"/>
    <n v="3"/>
    <n v="3"/>
    <n v="3"/>
    <n v="3"/>
    <n v="4"/>
    <n v="4"/>
    <n v="3"/>
    <n v="3"/>
    <n v="5"/>
    <m/>
    <n v="4"/>
    <n v="4"/>
    <n v="3"/>
    <n v="4"/>
    <n v="4"/>
    <s v="No"/>
    <n v="4"/>
    <x v="6"/>
    <s v="WhatsApp"/>
    <m/>
    <m/>
    <m/>
    <m/>
    <m/>
    <m/>
    <m/>
    <s v="Sí"/>
    <s v="Sí"/>
    <s v="Útil"/>
    <n v="4"/>
    <n v="4"/>
    <s v="4, satisfecho"/>
  </r>
  <r>
    <s v=""/>
    <s v=""/>
    <s v="Ciencias de la Salud"/>
    <d v="2020-05-21T11:16:00"/>
    <s v="Grado y doble grado"/>
    <x v="12"/>
    <s v="Frecuentemente (1 o 2 veces por semana)"/>
    <s v="De vez en cuando (1 o 2 veces al mes)"/>
    <s v="Seguiré usando los servicios de la biblioteca con la misma frecuencia que expuse en la pregunta anterior"/>
    <s v="F. Psicología"/>
    <s v="Biblioteca Maria Zambrano (Filología / Derecho)"/>
    <m/>
    <m/>
    <m/>
    <m/>
    <m/>
    <m/>
    <m/>
    <s v="No"/>
    <s v="No"/>
    <n v="3"/>
    <n v="2"/>
    <n v="2"/>
    <n v="1"/>
    <n v="5"/>
    <n v="3"/>
    <n v="5"/>
    <n v="2"/>
    <n v="4"/>
    <n v="4"/>
    <m/>
    <n v="4"/>
    <n v="4"/>
    <n v="4"/>
    <n v="4"/>
    <n v="4"/>
    <s v="No"/>
    <n v="4"/>
    <x v="5"/>
    <s v="Twitter|Youtube|Instagram"/>
    <m/>
    <m/>
    <m/>
    <m/>
    <m/>
    <m/>
    <m/>
    <s v="Sí"/>
    <s v="No"/>
    <m/>
    <n v="5"/>
    <n v="5"/>
    <s v="5, muy satisfecho"/>
  </r>
  <r>
    <s v=""/>
    <s v=""/>
    <s v="Ciencias Experimentales"/>
    <d v="2020-05-21T11:12:00"/>
    <s v="Grado y doble grado"/>
    <x v="26"/>
    <s v="De vez en cuando (1 o 2 veces al mes)"/>
    <s v="De vez en cuando (1 o 2 veces al mes)"/>
    <s v="Seguiré usando los servicios de la biblioteca con la misma frecuencia que expuse en la pregunta anterior"/>
    <s v="F. Ciencias Matemáticas"/>
    <s v="F. Informática"/>
    <s v="F. Ciencias Físicas"/>
    <m/>
    <m/>
    <m/>
    <m/>
    <m/>
    <m/>
    <s v="Sí"/>
    <s v="Sí"/>
    <n v="3"/>
    <n v="1"/>
    <n v="1"/>
    <n v="2"/>
    <n v="5"/>
    <n v="5"/>
    <n v="5"/>
    <n v="1"/>
    <n v="4"/>
    <n v="5"/>
    <m/>
    <n v="3"/>
    <n v="4"/>
    <n v="4"/>
    <n v="3"/>
    <n v="4"/>
    <s v="No"/>
    <n v="4"/>
    <x v="5"/>
    <s v="Twitter|Youtube|Instagram"/>
    <m/>
    <m/>
    <m/>
    <m/>
    <m/>
    <m/>
    <m/>
    <s v="Sí"/>
    <s v="No"/>
    <m/>
    <n v="4"/>
    <n v="4"/>
    <s v="4, satisfecho"/>
  </r>
  <r>
    <s v=""/>
    <s v=""/>
    <s v="Ciencias Sociales"/>
    <d v="2020-05-21T11:11:00"/>
    <s v="Doctorado"/>
    <x v="13"/>
    <s v="Muy frecuentemente (3 o más veces por semana)"/>
    <s v="Muy frecuentemente (3 o más veces por semana)"/>
    <s v="Seguiré usando los servicios de la biblioteca con la misma frecuencia que expuse en la pregunta anterior"/>
    <s v="F. Ciencias de la Información"/>
    <s v="F. Geografía e Historia"/>
    <s v="F. Filología (Clásicas o General)"/>
    <s v="AECID, Bibliotecas Públicas de la Comunidad de Madrid"/>
    <m/>
    <m/>
    <m/>
    <m/>
    <m/>
    <s v="Sí"/>
    <s v="Sí"/>
    <n v="4"/>
    <n v="1"/>
    <n v="1"/>
    <n v="2"/>
    <n v="1"/>
    <n v="1"/>
    <n v="3"/>
    <n v="2"/>
    <n v="4"/>
    <n v="2"/>
    <m/>
    <n v="1"/>
    <n v="5"/>
    <n v="3"/>
    <n v="5"/>
    <n v="5"/>
    <s v="Sí"/>
    <n v="3"/>
    <x v="4"/>
    <s v="Twitter|Facebook|Youtube"/>
    <m/>
    <m/>
    <m/>
    <m/>
    <m/>
    <m/>
    <m/>
    <s v="No"/>
    <s v="No"/>
    <m/>
    <n v="5"/>
    <n v="5"/>
    <s v="4, satisfecho"/>
  </r>
  <r>
    <s v=""/>
    <s v=""/>
    <s v="Ciencias Sociales"/>
    <d v="2020-05-21T11:08:00"/>
    <s v="Grado y doble grado"/>
    <x v="13"/>
    <s v="De vez en cuando (1 o 2 veces al mes)"/>
    <s v="Frecuentemente (1 o 2 veces por semana)"/>
    <s v="Seguiré usando los servicios de la biblioteca con la misma frecuencia que expuse en la pregunta anterior"/>
    <s v="F. Ciencias de la Información"/>
    <s v="F. Ciencias de la Documentación"/>
    <s v="F. Ciencias Políticas y Sociología"/>
    <m/>
    <m/>
    <m/>
    <m/>
    <m/>
    <m/>
    <s v="Sí"/>
    <s v="Sí"/>
    <n v="3"/>
    <n v="4"/>
    <n v="4"/>
    <n v="4"/>
    <n v="4"/>
    <n v="4"/>
    <n v="4"/>
    <n v="2"/>
    <n v="3"/>
    <n v="4"/>
    <m/>
    <n v="5"/>
    <n v="4"/>
    <n v="4"/>
    <n v="3"/>
    <n v="4"/>
    <s v="No"/>
    <n v="4"/>
    <x v="4"/>
    <s v="Youtube|Instagram"/>
    <m/>
    <m/>
    <m/>
    <m/>
    <m/>
    <m/>
    <m/>
    <s v="No"/>
    <s v="No"/>
    <m/>
    <n v="4"/>
    <n v="4"/>
    <s v="4, satisfecho"/>
  </r>
  <r>
    <s v=""/>
    <s v=""/>
    <s v="Humanidades"/>
    <d v="2020-05-21T11:00:00"/>
    <s v="Doctorado"/>
    <x v="3"/>
    <s v="De vez en cuando (1 o 2 veces al mes)"/>
    <s v="De vez en cuando (1 o 2 veces al mes)"/>
    <s v="Seguiré usando los servicios de la biblioteca con la misma frecuencia que expuse en la pregunta anterior"/>
    <s v="F. Bellas Artes"/>
    <s v="F. Ciencias de la Información"/>
    <m/>
    <s v="MNCARS, BNE, Filmoteca y Hermeroteca Conde Duque"/>
    <m/>
    <m/>
    <m/>
    <m/>
    <m/>
    <s v="Sí"/>
    <s v="Sí"/>
    <n v="5"/>
    <n v="3"/>
    <n v="3"/>
    <n v="5"/>
    <n v="3"/>
    <n v="4"/>
    <n v="5"/>
    <n v="5"/>
    <n v="5"/>
    <n v="4"/>
    <m/>
    <n v="5"/>
    <n v="5"/>
    <n v="5"/>
    <n v="5"/>
    <n v="5"/>
    <s v="Sí"/>
    <n v="5"/>
    <x v="1"/>
    <s v="Facebook|Youtube|LinkedIn"/>
    <m/>
    <m/>
    <m/>
    <m/>
    <m/>
    <m/>
    <m/>
    <s v="Sí"/>
    <s v="No"/>
    <m/>
    <n v="5"/>
    <n v="5"/>
    <s v="5, muy satisfecho"/>
  </r>
  <r>
    <s v=""/>
    <s v=""/>
    <s v="Ciencias de la Salud"/>
    <d v="2020-05-21T10:57:00"/>
    <s v="Doctorado"/>
    <x v="23"/>
    <s v="Nunca"/>
    <s v="De vez en cuando (1 o 2 veces al mes)"/>
    <s v="Seguiré usando los servicios de la biblioteca con la misma frecuencia que expuse en la pregunta anterior"/>
    <s v="F. Veterinaria"/>
    <m/>
    <m/>
    <m/>
    <m/>
    <m/>
    <m/>
    <m/>
    <m/>
    <s v="No"/>
    <s v="No"/>
    <n v="3"/>
    <n v="5"/>
    <n v="1"/>
    <n v="1"/>
    <n v="4"/>
    <n v="5"/>
    <n v="1"/>
    <n v="2"/>
    <n v="2"/>
    <n v="3"/>
    <m/>
    <n v="4"/>
    <n v="5"/>
    <n v="3"/>
    <n v="3"/>
    <n v="3"/>
    <s v="Sí"/>
    <n v="2"/>
    <x v="4"/>
    <s v="Twitter|Facebook|Youtube|Instagram"/>
    <m/>
    <m/>
    <m/>
    <m/>
    <m/>
    <m/>
    <m/>
    <s v="Sí"/>
    <s v="Sí"/>
    <s v="Poco útil"/>
    <n v="5"/>
    <n v="5"/>
    <s v="4, satisfecho"/>
  </r>
  <r>
    <s v=""/>
    <s v=""/>
    <s v="Humanidades"/>
    <d v="2020-05-21T10:55:00"/>
    <s v="Grado y doble grado"/>
    <x v="5"/>
    <s v="De vez en cuando (1 o 2 veces al mes)"/>
    <s v="Muy frecuentemente (3 o más veces por semana)"/>
    <s v="Solo haré uso de la biblioteca virtual y de sus recursos electrónicos"/>
    <s v="Biblioteca Maria Zambrano (Filología / Derecho)"/>
    <s v="F. Filosofía"/>
    <s v="F. Filología (Clásicas o General)"/>
    <m/>
    <m/>
    <m/>
    <m/>
    <m/>
    <m/>
    <s v="Sí"/>
    <s v="Sí"/>
    <n v="5"/>
    <n v="1"/>
    <n v="1"/>
    <n v="5"/>
    <n v="5"/>
    <n v="5"/>
    <n v="5"/>
    <n v="1"/>
    <n v="3"/>
    <n v="4"/>
    <m/>
    <n v="2"/>
    <n v="5"/>
    <n v="5"/>
    <n v="1"/>
    <n v="5"/>
    <s v="No"/>
    <n v="5"/>
    <x v="5"/>
    <s v="Twitter|Youtube"/>
    <m/>
    <m/>
    <m/>
    <m/>
    <m/>
    <m/>
    <m/>
    <s v="No"/>
    <s v="No"/>
    <m/>
    <n v="5"/>
    <n v="4"/>
    <s v="5, muy satisfecho"/>
  </r>
  <r>
    <s v=""/>
    <s v=""/>
    <s v="Ciencias Sociales"/>
    <d v="2020-05-21T10:43:00"/>
    <s v="Doctorado"/>
    <x v="13"/>
    <s v="De vez en cuando (1 o 2 veces al mes)"/>
    <s v="Muy frecuentemente (3 o más veces por semana)"/>
    <s v="Creo que voy a acudir con menos frecuencia a la biblioteca y usaré más la biblioteca virtual"/>
    <s v="F. Ciencias de la Información"/>
    <m/>
    <m/>
    <m/>
    <m/>
    <m/>
    <m/>
    <m/>
    <m/>
    <s v="No"/>
    <s v="Sí"/>
    <n v="5"/>
    <n v="5"/>
    <n v="4"/>
    <n v="5"/>
    <n v="5"/>
    <n v="4"/>
    <n v="4"/>
    <n v="4"/>
    <n v="5"/>
    <n v="5"/>
    <m/>
    <n v="5"/>
    <n v="5"/>
    <n v="5"/>
    <n v="5"/>
    <n v="5"/>
    <s v="Sí"/>
    <n v="5"/>
    <x v="1"/>
    <s v="Twitter"/>
    <m/>
    <m/>
    <m/>
    <m/>
    <m/>
    <m/>
    <m/>
    <s v="Sí"/>
    <s v="No"/>
    <m/>
    <n v="5"/>
    <n v="5"/>
    <s v="5, muy satisfecho"/>
  </r>
  <r>
    <s v=""/>
    <s v=""/>
    <s v="Ciencias Experimentales"/>
    <d v="2020-05-21T10:40:00"/>
    <s v="Grado y doble grado"/>
    <x v="19"/>
    <s v="Frecuentemente (1 o 2 veces por semana)"/>
    <s v="De vez en cuando (1 o 2 veces al mes)"/>
    <s v="Esperar"/>
    <s v="F. Ciencias Físicas"/>
    <s v="F. Ciencias Matemáticas"/>
    <m/>
    <m/>
    <m/>
    <m/>
    <m/>
    <m/>
    <m/>
    <s v="Sí"/>
    <s v="Sí"/>
    <n v="3"/>
    <n v="1"/>
    <n v="1"/>
    <n v="4"/>
    <n v="3"/>
    <n v="5"/>
    <n v="4"/>
    <n v="1"/>
    <n v="4"/>
    <n v="4"/>
    <m/>
    <n v="3"/>
    <n v="3"/>
    <n v="3"/>
    <n v="3"/>
    <n v="3"/>
    <s v="No"/>
    <n v="3"/>
    <x v="5"/>
    <s v="Youtube|Instagram"/>
    <m/>
    <m/>
    <m/>
    <m/>
    <m/>
    <m/>
    <m/>
    <s v="No"/>
    <s v="Sí"/>
    <s v="Normal"/>
    <n v="3"/>
    <n v="2"/>
    <s v="4, satisfecho"/>
  </r>
  <r>
    <s v=""/>
    <s v=""/>
    <s v="Ciencias de la Salud"/>
    <d v="2020-05-21T10:38:00"/>
    <s v="Grado y doble grado"/>
    <x v="4"/>
    <s v="Frecuentemente (1 o 2 veces por semana)"/>
    <s v="De vez en cuando (1 o 2 veces al mes)"/>
    <s v="Creo que voy a acudir con menos frecuencia a la biblioteca y usaré más la biblioteca virtual"/>
    <s v="F. Medicina"/>
    <s v="Biblioteca Maria Zambrano (Filología / Derecho)"/>
    <s v="F. Enfermería, Fisioterapia y Podología"/>
    <m/>
    <m/>
    <m/>
    <m/>
    <m/>
    <m/>
    <s v="No"/>
    <s v="Sí"/>
    <n v="4"/>
    <n v="3"/>
    <n v="2"/>
    <n v="1"/>
    <n v="5"/>
    <n v="5"/>
    <n v="3"/>
    <n v="2"/>
    <n v="5"/>
    <n v="3"/>
    <m/>
    <n v="3"/>
    <n v="3"/>
    <n v="4"/>
    <m/>
    <n v="4"/>
    <s v="Sí"/>
    <n v="3"/>
    <x v="4"/>
    <s v="Twitter|Facebook|Youtube|Instagram"/>
    <m/>
    <m/>
    <m/>
    <m/>
    <m/>
    <m/>
    <m/>
    <s v="Sí"/>
    <s v="Sí"/>
    <s v="Útil"/>
    <n v="3"/>
    <n v="4"/>
    <s v="4, satisfecho"/>
  </r>
  <r>
    <s v=""/>
    <s v=""/>
    <s v="Ciencias Experimentales"/>
    <d v="2020-05-21T10:26:00"/>
    <s v="Grado y doble grado"/>
    <x v="8"/>
    <s v="Frecuentemente (1 o 2 veces por semana)"/>
    <s v="De vez en cuando (1 o 2 veces al mes)"/>
    <s v="Creo que voy a acudir con menos frecuencia a la biblioteca y usaré más la biblioteca virtual"/>
    <s v="F. Ciencias Económicas y Empresariales"/>
    <s v="F. Ciencias Matemáticas"/>
    <s v="Biblioteca Maria Zambrano (Filología / Derecho)"/>
    <s v="Biblioteca Municipal de Las Rozas"/>
    <m/>
    <m/>
    <m/>
    <m/>
    <m/>
    <s v="Sí"/>
    <s v="Sí"/>
    <n v="4"/>
    <n v="1"/>
    <n v="4"/>
    <n v="4"/>
    <n v="5"/>
    <n v="1"/>
    <n v="2"/>
    <n v="1"/>
    <n v="3"/>
    <n v="4"/>
    <m/>
    <n v="5"/>
    <n v="5"/>
    <n v="5"/>
    <n v="3"/>
    <n v="5"/>
    <s v="No"/>
    <n v="4"/>
    <x v="6"/>
    <s v="Twitter|Youtube|Instagram"/>
    <m/>
    <m/>
    <m/>
    <m/>
    <m/>
    <m/>
    <m/>
    <s v="No"/>
    <s v="No"/>
    <m/>
    <n v="4"/>
    <n v="4"/>
    <s v="4, satisfecho"/>
  </r>
  <r>
    <s v=""/>
    <s v=""/>
    <s v="Ciencias Sociales"/>
    <d v="2020-05-21T10:23:00"/>
    <s v="Grado y doble grado"/>
    <x v="10"/>
    <s v="De vez en cuando (1 o 2 veces al mes)"/>
    <s v="De vez en cuando (1 o 2 veces al mes)"/>
    <s v="Seguiré usando los servicios de la biblioteca con la misma frecuencia que expuse en la pregunta anterior"/>
    <s v="Biblioteca Maria Zambrano (Filología / Derecho)"/>
    <s v="F. Ciencias Económicas y Empresariales"/>
    <m/>
    <m/>
    <m/>
    <m/>
    <m/>
    <m/>
    <m/>
    <s v="Sí"/>
    <s v="Sí"/>
    <n v="3"/>
    <n v="2"/>
    <n v="3"/>
    <n v="5"/>
    <n v="5"/>
    <n v="2"/>
    <n v="5"/>
    <n v="5"/>
    <n v="3"/>
    <n v="4"/>
    <m/>
    <n v="3"/>
    <n v="3"/>
    <n v="3"/>
    <n v="3"/>
    <n v="3"/>
    <s v="No"/>
    <n v="3"/>
    <x v="5"/>
    <s v="Youtube|Instagram"/>
    <m/>
    <m/>
    <m/>
    <m/>
    <m/>
    <m/>
    <m/>
    <s v="No"/>
    <s v="No"/>
    <m/>
    <n v="3"/>
    <n v="3"/>
    <s v="3, normal"/>
  </r>
  <r>
    <s v=""/>
    <s v=""/>
    <s v="Ciencias Experimentales"/>
    <d v="2020-05-21T10:21:00"/>
    <s v="Doctorado"/>
    <x v="14"/>
    <s v="Frecuentemente (1 o 2 veces por semana)"/>
    <s v="Frecuentemente (1 o 2 veces por semana)"/>
    <s v="Seguiré usando los servicios de la biblioteca con la misma frecuencia que expuse en la pregunta anterior"/>
    <s v="F. Ciencias Geológicas"/>
    <s v="F. Ciencias Biológicas"/>
    <m/>
    <m/>
    <m/>
    <m/>
    <m/>
    <m/>
    <m/>
    <s v="Sí"/>
    <s v="Sí"/>
    <n v="2"/>
    <n v="3"/>
    <n v="3"/>
    <n v="4"/>
    <n v="4"/>
    <n v="4"/>
    <n v="3"/>
    <n v="2"/>
    <n v="4"/>
    <n v="5"/>
    <m/>
    <n v="5"/>
    <n v="5"/>
    <n v="4"/>
    <n v="4"/>
    <n v="5"/>
    <s v="Sí"/>
    <n v="4"/>
    <x v="6"/>
    <s v="Twitter|Youtube|Instagram"/>
    <m/>
    <m/>
    <m/>
    <m/>
    <m/>
    <m/>
    <m/>
    <s v="Sí"/>
    <s v="No"/>
    <m/>
    <n v="4"/>
    <n v="4"/>
    <s v="4, satisfecho"/>
  </r>
  <r>
    <s v=""/>
    <s v=""/>
    <s v="Ciencias de la Salud"/>
    <d v="2020-05-21T10:19:00"/>
    <s v="Doctorado"/>
    <x v="23"/>
    <s v="De vez en cuando (1 o 2 veces al mes)"/>
    <s v="De vez en cuando (1 o 2 veces al mes)"/>
    <s v="Solo haré uso de la biblioteca virtual y de sus recursos electrónicos"/>
    <s v="F. Veterinaria"/>
    <m/>
    <m/>
    <m/>
    <m/>
    <m/>
    <m/>
    <m/>
    <m/>
    <s v="No"/>
    <s v="No"/>
    <n v="2"/>
    <n v="3"/>
    <n v="1"/>
    <n v="3"/>
    <n v="2"/>
    <n v="4"/>
    <n v="1"/>
    <n v="4"/>
    <n v="3"/>
    <n v="3"/>
    <m/>
    <n v="3"/>
    <n v="5"/>
    <n v="3"/>
    <n v="5"/>
    <n v="4"/>
    <s v="Sí"/>
    <n v="3"/>
    <x v="4"/>
    <s v="Facebook|Youtube"/>
    <m/>
    <m/>
    <m/>
    <m/>
    <m/>
    <m/>
    <m/>
    <s v="Sí"/>
    <s v="Sí"/>
    <s v="Muy útil"/>
    <n v="4"/>
    <n v="5"/>
    <s v="5, muy satisfecho"/>
  </r>
  <r>
    <s v=""/>
    <s v=""/>
    <s v="Ciencias Experimentales"/>
    <d v="2020-05-21T10:11:00"/>
    <s v="Grado y doble grado"/>
    <x v="8"/>
    <s v="De vez en cuando (1 o 2 veces al mes)"/>
    <s v="De vez en cuando (1 o 2 veces al mes)"/>
    <s v="Seguiré usando los servicios de la biblioteca con la misma frecuencia que expuse en la pregunta anterior"/>
    <s v="F. Ciencias Matemáticas"/>
    <s v="F. Informática"/>
    <s v="Biblioteca Maria Zambrano (Filología / Derecho)"/>
    <m/>
    <m/>
    <m/>
    <m/>
    <m/>
    <m/>
    <s v="Sí"/>
    <s v="Sí"/>
    <n v="3"/>
    <n v="3"/>
    <n v="3"/>
    <n v="2"/>
    <n v="4"/>
    <n v="4"/>
    <n v="4"/>
    <n v="2"/>
    <n v="3"/>
    <n v="3"/>
    <m/>
    <n v="3"/>
    <n v="4"/>
    <n v="4"/>
    <n v="3"/>
    <n v="4"/>
    <s v="No"/>
    <n v="4"/>
    <x v="5"/>
    <s v="No uso ninguna red social"/>
    <m/>
    <m/>
    <m/>
    <m/>
    <m/>
    <m/>
    <m/>
    <s v="No"/>
    <s v="No"/>
    <m/>
    <n v="4"/>
    <n v="5"/>
    <s v="4, satisfecho"/>
  </r>
  <r>
    <s v=""/>
    <s v=""/>
    <s v="Ciencias Experimentales"/>
    <d v="2020-05-21T10:10:00"/>
    <s v="Grado y doble grado"/>
    <x v="8"/>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Ciencias Matemáticas"/>
    <s v="F. Ciencias Biológicas"/>
    <s v="F. Informática"/>
    <s v="Zambrano"/>
    <m/>
    <m/>
    <m/>
    <m/>
    <m/>
    <s v="Sí"/>
    <s v="Sí"/>
    <n v="3"/>
    <n v="1"/>
    <n v="3"/>
    <n v="1"/>
    <n v="5"/>
    <n v="4"/>
    <n v="5"/>
    <n v="1"/>
    <n v="4"/>
    <n v="5"/>
    <m/>
    <n v="2"/>
    <n v="5"/>
    <n v="4"/>
    <n v="4"/>
    <n v="4"/>
    <s v="No"/>
    <n v="4"/>
    <x v="6"/>
    <s v="Twitter|Youtube|Instagram"/>
    <m/>
    <m/>
    <m/>
    <m/>
    <m/>
    <m/>
    <m/>
    <s v="Sí"/>
    <s v="Sí"/>
    <s v="Poco útil"/>
    <n v="5"/>
    <n v="5"/>
    <s v="4, satisfecho"/>
  </r>
  <r>
    <s v=""/>
    <s v=""/>
    <s v="Ciencias Experimentales"/>
    <d v="2020-05-21T10:09:00"/>
    <s v="Grado y doble grado"/>
    <x v="8"/>
    <s v="Muy frecuentemente (3 o más veces por semana)"/>
    <s v="De vez en cuando (1 o 2 veces al mes)"/>
    <s v="Seguiré usando los servicios de la biblioteca con la misma frecuencia que expuse en la pregunta anterior"/>
    <s v="F. Ciencias Matemáticas"/>
    <s v="F. Trabajo Social"/>
    <s v="Biblioteca Maria Zambrano (Filología / Derecho)"/>
    <m/>
    <m/>
    <m/>
    <m/>
    <m/>
    <m/>
    <s v="Sí"/>
    <s v="No"/>
    <n v="5"/>
    <n v="1"/>
    <n v="1"/>
    <n v="4"/>
    <n v="3"/>
    <n v="3"/>
    <n v="4"/>
    <n v="1"/>
    <n v="3"/>
    <n v="3"/>
    <m/>
    <n v="2"/>
    <n v="3"/>
    <n v="3"/>
    <n v="3"/>
    <n v="4"/>
    <s v="Sí"/>
    <n v="3"/>
    <x v="5"/>
    <s v="Twitter|Facebook|Youtube|Instagram"/>
    <m/>
    <m/>
    <m/>
    <m/>
    <m/>
    <m/>
    <m/>
    <s v="Sí"/>
    <s v="No"/>
    <m/>
    <n v="3"/>
    <n v="3"/>
    <s v="3, normal"/>
  </r>
  <r>
    <s v=""/>
    <s v=""/>
    <s v="Ciencias Experimentales"/>
    <d v="2020-05-21T09:52:00"/>
    <s v="Grado y doble grado"/>
    <x v="8"/>
    <s v="Muy frecuentemente (3 o más veces por semana)"/>
    <s v="Muy frecuentemente (3 o más veces por semana)"/>
    <s v="Creo que voy a acudir con menos frecuencia a la biblioteca y usaré más la biblioteca virtual"/>
    <s v="F. Ciencias Matemáticas"/>
    <m/>
    <m/>
    <m/>
    <m/>
    <m/>
    <m/>
    <m/>
    <m/>
    <s v="No"/>
    <s v="Sí"/>
    <n v="3"/>
    <n v="1"/>
    <n v="3"/>
    <n v="1"/>
    <n v="2"/>
    <n v="4"/>
    <n v="3"/>
    <n v="3"/>
    <n v="2"/>
    <n v="3"/>
    <m/>
    <n v="3"/>
    <n v="5"/>
    <n v="3"/>
    <n v="3"/>
    <n v="5"/>
    <s v="Sí"/>
    <n v="3"/>
    <x v="5"/>
    <s v="Instagram"/>
    <m/>
    <m/>
    <m/>
    <m/>
    <m/>
    <m/>
    <m/>
    <s v="Sí"/>
    <s v="No"/>
    <m/>
    <n v="5"/>
    <n v="5"/>
    <s v="3, normal"/>
  </r>
  <r>
    <s v=""/>
    <s v=""/>
    <s v="Humanidades"/>
    <d v="2020-05-21T09:37:00"/>
    <s v="Grado y doble grado"/>
    <x v="5"/>
    <s v="De vez en cuando (1 o 2 veces al mes)"/>
    <s v="Nunca"/>
    <m/>
    <s v="F. Filosofía"/>
    <s v="Biblioteca Maria Zambrano (Filología / Derecho)"/>
    <s v="F. Ciencias Biológicas"/>
    <s v="Bibliotecas Públicas de la Comunidad de Madrid como la Elena Fortún, Miguel Hernández, Pedro Salinas, etc."/>
    <m/>
    <m/>
    <m/>
    <m/>
    <m/>
    <s v="No"/>
    <s v="Sí"/>
    <n v="1"/>
    <n v="1"/>
    <n v="1"/>
    <n v="5"/>
    <n v="5"/>
    <n v="5"/>
    <n v="5"/>
    <n v="5"/>
    <n v="1"/>
    <n v="5"/>
    <m/>
    <n v="4"/>
    <n v="5"/>
    <n v="4"/>
    <n v="3"/>
    <n v="5"/>
    <s v="Sí"/>
    <n v="5"/>
    <x v="2"/>
    <s v="Youtube"/>
    <m/>
    <m/>
    <m/>
    <m/>
    <m/>
    <m/>
    <m/>
    <s v="Sí"/>
    <s v="Sí"/>
    <s v="Normal"/>
    <n v="5"/>
    <n v="5"/>
    <s v="4, satisfecho"/>
  </r>
  <r>
    <s v=""/>
    <s v=""/>
    <s v="Ciencias Experimentales"/>
    <d v="2020-05-21T09:35:00"/>
    <s v="Grado y doble grado"/>
    <x v="19"/>
    <s v="De vez en cuando (1 o 2 veces al mes)"/>
    <s v="De vez en cuando (1 o 2 veces al mes)"/>
    <s v="Seguiré usando los servicios de la biblioteca con la misma frecuencia que expuse en la pregunta anterior"/>
    <s v="F. Ciencias Físicas"/>
    <m/>
    <m/>
    <m/>
    <m/>
    <m/>
    <m/>
    <m/>
    <m/>
    <s v="Sí"/>
    <s v="Sí"/>
    <n v="4"/>
    <n v="1"/>
    <n v="1"/>
    <n v="1"/>
    <n v="5"/>
    <n v="4"/>
    <n v="5"/>
    <n v="2"/>
    <n v="3"/>
    <n v="4"/>
    <m/>
    <n v="4"/>
    <n v="5"/>
    <n v="3"/>
    <n v="4"/>
    <n v="4"/>
    <s v="No"/>
    <n v="3"/>
    <x v="3"/>
    <s v="No uso ninguna red social"/>
    <m/>
    <m/>
    <m/>
    <m/>
    <m/>
    <m/>
    <m/>
    <s v="Sí"/>
    <s v="No"/>
    <m/>
    <n v="4"/>
    <n v="4"/>
    <s v="4, satisfecho"/>
  </r>
  <r>
    <s v=""/>
    <s v=""/>
    <s v="Ciencias Experimentales"/>
    <d v="2020-05-21T09:25:00"/>
    <s v="Grado y doble grado"/>
    <x v="8"/>
    <s v="Solo en época de exámenes"/>
    <s v="Nunca"/>
    <s v="Seguiré usando los servicios de la biblioteca con la misma frecuencia que expuse en la pregunta anterior"/>
    <s v="F. Ciencias Matemáticas"/>
    <m/>
    <m/>
    <m/>
    <m/>
    <m/>
    <m/>
    <m/>
    <m/>
    <s v="Sí"/>
    <s v="Sí"/>
    <n v="2"/>
    <n v="1"/>
    <n v="1"/>
    <n v="3"/>
    <n v="3"/>
    <n v="3"/>
    <n v="5"/>
    <n v="2"/>
    <n v="3"/>
    <n v="3"/>
    <m/>
    <n v="2"/>
    <n v="3"/>
    <n v="3"/>
    <n v="3"/>
    <m/>
    <s v="No"/>
    <n v="3"/>
    <x v="5"/>
    <s v="Twitter|Youtube|Instagram"/>
    <m/>
    <m/>
    <m/>
    <m/>
    <m/>
    <m/>
    <m/>
    <s v="No"/>
    <s v="No"/>
    <m/>
    <n v="3"/>
    <n v="4"/>
    <s v="3, normal"/>
  </r>
  <r>
    <s v=""/>
    <s v=""/>
    <s v="Humanidades"/>
    <d v="2020-05-21T09:07:00"/>
    <s v="Grado y doble grado"/>
    <x v="2"/>
    <s v="Frecuentemente (1 o 2 veces por semana)"/>
    <s v="Muy frecuentemente (3 o más veces por semana)"/>
    <s v="Creo que voy a acudir con menos frecuencia a la biblioteca y usaré más la biblioteca virtual"/>
    <m/>
    <m/>
    <m/>
    <s v="Biblioteca Pablo Neruda"/>
    <m/>
    <m/>
    <m/>
    <m/>
    <m/>
    <s v="Sí"/>
    <s v="Sí"/>
    <n v="4"/>
    <n v="5"/>
    <n v="5"/>
    <n v="3"/>
    <n v="5"/>
    <n v="5"/>
    <n v="5"/>
    <n v="2"/>
    <n v="4"/>
    <n v="4"/>
    <m/>
    <n v="3"/>
    <n v="4"/>
    <n v="4"/>
    <n v="4"/>
    <n v="3"/>
    <s v="Sí"/>
    <m/>
    <x v="6"/>
    <s v="Instagram"/>
    <m/>
    <m/>
    <m/>
    <m/>
    <m/>
    <m/>
    <m/>
    <s v="No"/>
    <s v="No"/>
    <m/>
    <n v="4"/>
    <n v="4"/>
    <s v="4, satisfecho"/>
  </r>
  <r>
    <s v=""/>
    <s v=""/>
    <s v="Ciencias de la Salud"/>
    <d v="2020-05-21T08:56:00"/>
    <s v="Grado y doble grado"/>
    <x v="18"/>
    <s v="Muy frecuentemente (3 o más veces por semana)"/>
    <s v="Frecuentemente (1 o 2 veces por semana)"/>
    <s v="Seguiré usando los servicios de la biblioteca con la misma frecuencia que expuse en la pregunta anterior"/>
    <s v="Biblioteca Maria Zambrano (Filología / Derecho)"/>
    <s v="F. Odontología"/>
    <m/>
    <m/>
    <m/>
    <m/>
    <m/>
    <m/>
    <m/>
    <s v="No"/>
    <s v="Sí"/>
    <n v="2"/>
    <n v="2"/>
    <n v="5"/>
    <n v="1"/>
    <n v="5"/>
    <n v="5"/>
    <n v="5"/>
    <n v="2"/>
    <n v="5"/>
    <n v="5"/>
    <m/>
    <n v="5"/>
    <n v="5"/>
    <n v="5"/>
    <n v="5"/>
    <n v="5"/>
    <s v="No"/>
    <n v="5"/>
    <x v="1"/>
    <s v="Instagram"/>
    <m/>
    <m/>
    <m/>
    <m/>
    <m/>
    <m/>
    <m/>
    <s v="Sí"/>
    <s v="No"/>
    <m/>
    <n v="5"/>
    <n v="5"/>
    <s v="5, muy satisfecho"/>
  </r>
  <r>
    <s v=""/>
    <s v=""/>
    <s v="Ciencias Experimentales"/>
    <d v="2020-05-21T08:26:00"/>
    <s v="Grado y doble grado"/>
    <x v="16"/>
    <s v="Muy frecuentemente (3 o más veces por semana)"/>
    <s v="Solo en época de exámenes"/>
    <s v="Seguiré usando los servicios de la biblioteca con la misma frecuencia que expuse en la pregunta anterior"/>
    <s v="F. Ciencias Químicas"/>
    <s v="Biblioteca Maria Zambrano (Filología / Derecho)"/>
    <m/>
    <m/>
    <m/>
    <m/>
    <m/>
    <m/>
    <m/>
    <s v="Sí"/>
    <s v="Sí"/>
    <n v="3"/>
    <n v="1"/>
    <n v="2"/>
    <n v="1"/>
    <n v="5"/>
    <n v="2"/>
    <n v="5"/>
    <n v="1"/>
    <n v="5"/>
    <n v="3"/>
    <m/>
    <n v="2"/>
    <n v="5"/>
    <n v="3"/>
    <n v="4"/>
    <n v="3"/>
    <s v="No"/>
    <n v="3"/>
    <x v="6"/>
    <s v="Twitter|Youtube|Instagram"/>
    <m/>
    <m/>
    <m/>
    <m/>
    <m/>
    <m/>
    <m/>
    <s v="No"/>
    <s v="No"/>
    <m/>
    <n v="5"/>
    <n v="4"/>
    <s v="4, satisfecho"/>
  </r>
  <r>
    <s v=""/>
    <s v=""/>
    <s v="Ciencias de la Salud"/>
    <d v="2020-05-21T08:16:00"/>
    <s v="Grado y doble grado"/>
    <x v="9"/>
    <s v="De vez en cuando (1 o 2 veces al mes)"/>
    <s v="Frecuentemente (1 o 2 veces por semana)"/>
    <s v="Creo que voy a acudir con menos frecuencia a la biblioteca y usaré más la biblioteca virtual|Solo haré uso de la biblioteca virtual y de sus recursos electrónicos"/>
    <s v="F. Enfermería, Fisioterapia y Podología"/>
    <s v="F. Farmacia"/>
    <s v="F. Medicina"/>
    <m/>
    <m/>
    <m/>
    <m/>
    <m/>
    <m/>
    <s v="No"/>
    <s v="Sí"/>
    <n v="1"/>
    <n v="1"/>
    <n v="3"/>
    <n v="1"/>
    <n v="5"/>
    <n v="5"/>
    <n v="5"/>
    <n v="1"/>
    <n v="1"/>
    <n v="1"/>
    <m/>
    <n v="3"/>
    <n v="3"/>
    <n v="1"/>
    <n v="1"/>
    <n v="5"/>
    <s v="No"/>
    <n v="2"/>
    <x v="2"/>
    <s v="Youtube|Instagram"/>
    <m/>
    <m/>
    <m/>
    <m/>
    <m/>
    <m/>
    <m/>
    <s v="No"/>
    <s v="No"/>
    <m/>
    <n v="3"/>
    <n v="5"/>
    <s v="2, insatisfecho"/>
  </r>
  <r>
    <s v=""/>
    <s v=""/>
    <s v="Ciencias Experimentales"/>
    <d v="2020-05-21T07:33:00"/>
    <s v="Grado y doble grado"/>
    <x v="27"/>
    <s v="Solo en época de exámenes"/>
    <s v="Nunca"/>
    <s v="Seguiré usando los servicios de la biblioteca con la misma frecuencia que expuse en la pregunta anterior"/>
    <s v="Biblioteca Maria Zambrano (Filología / Derecho)"/>
    <s v="F. Estudios Estadísticos"/>
    <m/>
    <s v="Biblioteca Rosalía de Castro en Pozuelo"/>
    <m/>
    <m/>
    <m/>
    <m/>
    <m/>
    <s v="Sí"/>
    <s v="Sí"/>
    <n v="5"/>
    <n v="1"/>
    <n v="1"/>
    <n v="1"/>
    <n v="1"/>
    <n v="1"/>
    <n v="4"/>
    <n v="1"/>
    <n v="3"/>
    <n v="3"/>
    <m/>
    <n v="3"/>
    <n v="3"/>
    <n v="1"/>
    <n v="1"/>
    <n v="4"/>
    <s v="No"/>
    <n v="4"/>
    <x v="1"/>
    <s v="Twitter|Instagram"/>
    <m/>
    <m/>
    <m/>
    <m/>
    <m/>
    <m/>
    <m/>
    <s v="Sí"/>
    <s v="No"/>
    <m/>
    <n v="5"/>
    <n v="5"/>
    <s v="5, muy satisfecho"/>
  </r>
  <r>
    <s v=""/>
    <s v=""/>
    <s v="Ciencias de la Salud"/>
    <d v="2020-05-21T05:37:00"/>
    <s v="Máster"/>
    <x v="15"/>
    <s v="Frecuentemente (1 o 2 veces por semana)"/>
    <s v="Nunca"/>
    <s v="Seguiré usando los servicios de la biblioteca con la misma frecuencia que expuse en la pregunta anterior"/>
    <s v="F. Enfermería, Fisioterapia y Podología"/>
    <s v="Biblioteca Maria Zambrano (Filología / Derecho)"/>
    <m/>
    <m/>
    <m/>
    <m/>
    <m/>
    <m/>
    <m/>
    <s v="No"/>
    <s v="No"/>
    <n v="1"/>
    <n v="1"/>
    <n v="1"/>
    <n v="1"/>
    <n v="4"/>
    <n v="5"/>
    <n v="4"/>
    <n v="4"/>
    <n v="4"/>
    <n v="4"/>
    <m/>
    <n v="4"/>
    <n v="4"/>
    <n v="4"/>
    <n v="4"/>
    <n v="4"/>
    <s v="Sí"/>
    <n v="4"/>
    <x v="6"/>
    <s v="Twitter|Instagram"/>
    <m/>
    <m/>
    <m/>
    <m/>
    <m/>
    <m/>
    <m/>
    <s v="Sí"/>
    <s v="Sí"/>
    <s v="Útil"/>
    <n v="4"/>
    <n v="4"/>
    <s v="4, satisfecho"/>
  </r>
  <r>
    <s v=""/>
    <s v=""/>
    <s v="Ciencias Experimentales"/>
    <d v="2020-05-21T04:36:00"/>
    <s v="Grado y doble grado"/>
    <x v="19"/>
    <s v="De vez en cuando (1 o 2 veces al mes)"/>
    <s v="Nunca"/>
    <s v="Seguiré usando los servicios de la biblioteca con la misma frecuencia que expuse en la pregunta anterior"/>
    <s v="F. Ciencias Físicas"/>
    <s v="F. Ciencias Químicas"/>
    <s v="F. Ciencias Matemáticas"/>
    <m/>
    <m/>
    <m/>
    <m/>
    <m/>
    <m/>
    <s v="Sí"/>
    <s v="Sí"/>
    <n v="4"/>
    <n v="1"/>
    <n v="1"/>
    <n v="1"/>
    <n v="4"/>
    <n v="3"/>
    <n v="5"/>
    <n v="1"/>
    <n v="3"/>
    <n v="4"/>
    <m/>
    <n v="4"/>
    <n v="4"/>
    <n v="3"/>
    <n v="3"/>
    <n v="3"/>
    <s v="No"/>
    <n v="4"/>
    <x v="4"/>
    <s v="Youtube|Instagram"/>
    <m/>
    <m/>
    <m/>
    <m/>
    <m/>
    <m/>
    <m/>
    <s v="Sí"/>
    <s v="No"/>
    <m/>
    <n v="4"/>
    <n v="5"/>
    <s v="4, satisfecho"/>
  </r>
  <r>
    <s v=""/>
    <s v=""/>
    <s v="Humanidades"/>
    <d v="2020-05-21T02:32:00"/>
    <s v="Grado y doble grado"/>
    <x v="2"/>
    <s v="Frecuentemente (1 o 2 veces por semana)"/>
    <s v="Nunca"/>
    <s v="Procuraré buscar la información que necesito fuera de la biblioteca"/>
    <m/>
    <m/>
    <m/>
    <m/>
    <m/>
    <m/>
    <m/>
    <m/>
    <m/>
    <s v="Sí"/>
    <s v="Sí"/>
    <n v="2"/>
    <n v="2"/>
    <n v="2"/>
    <n v="2"/>
    <n v="3"/>
    <n v="5"/>
    <n v="5"/>
    <n v="1"/>
    <n v="5"/>
    <n v="5"/>
    <m/>
    <n v="5"/>
    <n v="5"/>
    <n v="5"/>
    <n v="4"/>
    <n v="4"/>
    <s v="No"/>
    <n v="4"/>
    <x v="5"/>
    <s v="Instagram"/>
    <m/>
    <m/>
    <m/>
    <m/>
    <m/>
    <m/>
    <m/>
    <s v="No"/>
    <s v="No"/>
    <m/>
    <n v="4"/>
    <n v="4"/>
    <s v="4, satisfecho"/>
  </r>
  <r>
    <s v=""/>
    <s v=""/>
    <s v="Ciencias Sociales"/>
    <d v="2020-05-21T02:14:00"/>
    <s v="Grado y doble grado"/>
    <x v="21"/>
    <s v="De vez en cuando (1 o 2 veces al mes)"/>
    <s v="De vez en cuando (1 o 2 veces al mes)"/>
    <s v="Seguiré usando los servicios de la biblioteca con la misma frecuencia que expuse en la pregunta anterior"/>
    <s v="Biblioteca Maria Zambrano (Filología / Derecho)"/>
    <s v="F. Comercio y Turismo"/>
    <s v="F. Derecho (Departamentos,Criminología)"/>
    <m/>
    <m/>
    <m/>
    <m/>
    <m/>
    <m/>
    <s v="No"/>
    <s v="No"/>
    <n v="1"/>
    <n v="1"/>
    <n v="5"/>
    <n v="4"/>
    <n v="5"/>
    <n v="5"/>
    <n v="5"/>
    <n v="4"/>
    <n v="2"/>
    <n v="3"/>
    <m/>
    <n v="4"/>
    <n v="3"/>
    <n v="4"/>
    <n v="2"/>
    <n v="4"/>
    <s v="No"/>
    <n v="4"/>
    <x v="6"/>
    <s v="Twitter|Youtube|Instagram"/>
    <m/>
    <m/>
    <m/>
    <m/>
    <m/>
    <m/>
    <m/>
    <s v="No"/>
    <s v="No"/>
    <m/>
    <n v="4"/>
    <n v="4"/>
    <s v="4, satisfecho"/>
  </r>
  <r>
    <s v=""/>
    <s v=""/>
    <s v="Ciencias Experimentales"/>
    <d v="2020-05-21T02:06:00"/>
    <s v="Grado y doble grado"/>
    <x v="8"/>
    <s v="Muy frecuentemente (3 o más veces por semana)"/>
    <s v="Nunca"/>
    <s v="Seguiré usando los servicios de la biblioteca con la misma frecuencia que expuse en la pregunta anterior"/>
    <s v="F. Ciencias Matemáticas"/>
    <m/>
    <m/>
    <m/>
    <m/>
    <m/>
    <m/>
    <m/>
    <m/>
    <s v="Sí"/>
    <s v="Sí"/>
    <n v="4"/>
    <n v="1"/>
    <n v="1"/>
    <n v="3"/>
    <n v="4"/>
    <n v="3"/>
    <n v="3"/>
    <n v="1"/>
    <n v="2"/>
    <n v="4"/>
    <m/>
    <n v="2"/>
    <n v="4"/>
    <n v="3"/>
    <n v="3"/>
    <n v="3"/>
    <s v="No"/>
    <n v="3"/>
    <x v="5"/>
    <s v="Twitter|Youtube|Instagram|LinkedIn"/>
    <m/>
    <m/>
    <m/>
    <m/>
    <m/>
    <m/>
    <m/>
    <s v="Sí"/>
    <s v="No"/>
    <m/>
    <n v="5"/>
    <n v="5"/>
    <s v="4, satisfecho"/>
  </r>
  <r>
    <s v=""/>
    <s v=""/>
    <s v="Humanidades"/>
    <d v="2020-05-21T01:55:00"/>
    <s v="Grado y doble grado"/>
    <x v="5"/>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Filosofía"/>
    <s v="Biblioteca Maria Zambrano (Filología / Derecho)"/>
    <s v="F. Bellas Artes"/>
    <s v="Biblioteca Pedro Salinas, Biblioteca Eugenio Trías y Biblioteca Pública Luis Rosales."/>
    <m/>
    <m/>
    <m/>
    <m/>
    <m/>
    <s v="Sí"/>
    <s v="Sí"/>
    <n v="4"/>
    <n v="2"/>
    <n v="3"/>
    <n v="4"/>
    <n v="5"/>
    <n v="5"/>
    <n v="5"/>
    <n v="4"/>
    <n v="5"/>
    <n v="3"/>
    <m/>
    <n v="4"/>
    <n v="5"/>
    <n v="4"/>
    <n v="4"/>
    <n v="5"/>
    <s v="Sí"/>
    <n v="5"/>
    <x v="5"/>
    <s v="Twitter|Youtube|Instagram"/>
    <m/>
    <m/>
    <m/>
    <m/>
    <m/>
    <m/>
    <m/>
    <s v="Sí"/>
    <s v="Sí"/>
    <s v="Útil"/>
    <n v="5"/>
    <n v="5"/>
    <s v="4, satisfecho"/>
  </r>
  <r>
    <s v=""/>
    <s v=""/>
    <s v="Ciencias Experimentales"/>
    <d v="2020-05-21T01:28:00"/>
    <s v="Doctorado"/>
    <x v="20"/>
    <s v="De vez en cuando (1 o 2 veces al mes)"/>
    <s v="De vez en cuando (1 o 2 veces al mes)"/>
    <s v="Creo que voy a acudir con menos frecuencia a la biblioteca y usaré más la biblioteca virtual"/>
    <s v="F. Ciencias Biológicas"/>
    <s v="F. Ciencias Geológicas"/>
    <s v="Biblioteca Maria Zambrano (Filología / Derecho)"/>
    <m/>
    <m/>
    <m/>
    <m/>
    <m/>
    <m/>
    <s v="No"/>
    <s v="Sí"/>
    <n v="4"/>
    <n v="2"/>
    <n v="2"/>
    <n v="5"/>
    <n v="4"/>
    <n v="5"/>
    <n v="5"/>
    <n v="2"/>
    <n v="4"/>
    <n v="5"/>
    <m/>
    <n v="5"/>
    <n v="5"/>
    <n v="5"/>
    <n v="5"/>
    <n v="5"/>
    <s v="Sí"/>
    <n v="4"/>
    <x v="6"/>
    <s v="Twitter|Facebook|Youtube|Instagram|LinkedIn"/>
    <m/>
    <m/>
    <m/>
    <m/>
    <m/>
    <m/>
    <m/>
    <s v="Sí"/>
    <s v="No"/>
    <m/>
    <n v="5"/>
    <n v="5"/>
    <s v="5, muy satisfecho"/>
  </r>
  <r>
    <s v=""/>
    <s v=""/>
    <s v="Humanidades"/>
    <d v="2020-05-21T00:27:00"/>
    <s v="Grado y doble grado"/>
    <x v="6"/>
    <s v="De vez en cuando (1 o 2 veces al mes)"/>
    <s v="Nunca"/>
    <s v="Seguiré usando los servicios de la biblioteca con la misma frecuencia que expuse en la pregunta anterior"/>
    <s v="F. Filología (Clásicas o General)"/>
    <s v="F. Filosofía"/>
    <s v="Biblioteca Maria Zambrano (Filología / Derecho)"/>
    <m/>
    <m/>
    <m/>
    <m/>
    <m/>
    <m/>
    <s v="No"/>
    <s v="No"/>
    <n v="3"/>
    <n v="1"/>
    <n v="3"/>
    <n v="1"/>
    <n v="5"/>
    <n v="5"/>
    <n v="5"/>
    <n v="1"/>
    <n v="5"/>
    <n v="5"/>
    <m/>
    <n v="4"/>
    <n v="4"/>
    <n v="4"/>
    <n v="4"/>
    <n v="4"/>
    <s v="No"/>
    <n v="4"/>
    <x v="1"/>
    <s v="Instagram"/>
    <m/>
    <m/>
    <m/>
    <m/>
    <m/>
    <m/>
    <m/>
    <s v="Sí"/>
    <s v="Sí"/>
    <s v="Muy útil"/>
    <n v="4"/>
    <n v="4"/>
    <s v="4, satisfecho"/>
  </r>
  <r>
    <s v=""/>
    <s v=""/>
    <s v="Ciencias Experimentales"/>
    <d v="2020-05-21T00:24:00"/>
    <s v="Máster"/>
    <x v="8"/>
    <s v="Solo en época de exámenes"/>
    <s v="Nunca"/>
    <s v="Seguiré usando los servicios de la biblioteca con la misma frecuencia que expuse en la pregunta anterior"/>
    <s v="Biblioteca Maria Zambrano (Filología / Derecho)"/>
    <s v="F. Ciencias Matemáticas"/>
    <m/>
    <m/>
    <m/>
    <m/>
    <m/>
    <m/>
    <m/>
    <s v="No"/>
    <s v="No"/>
    <n v="5"/>
    <n v="1"/>
    <n v="1"/>
    <m/>
    <n v="5"/>
    <n v="5"/>
    <n v="5"/>
    <n v="1"/>
    <n v="5"/>
    <n v="5"/>
    <m/>
    <n v="4"/>
    <n v="5"/>
    <n v="3"/>
    <n v="3"/>
    <n v="5"/>
    <s v="No"/>
    <n v="3"/>
    <x v="5"/>
    <s v="Facebook|Youtube|Instagram"/>
    <m/>
    <m/>
    <m/>
    <m/>
    <m/>
    <m/>
    <m/>
    <s v="No"/>
    <s v="No"/>
    <m/>
    <n v="5"/>
    <n v="5"/>
    <s v="5, muy satisfecho"/>
  </r>
  <r>
    <s v=""/>
    <s v=""/>
    <s v="Ciencias Sociales"/>
    <d v="2020-05-21T00:19:00"/>
    <s v="Grado y doble grado"/>
    <x v="1"/>
    <s v="De vez en cuando (1 o 2 veces al mes)"/>
    <s v="De vez en cuando (1 o 2 veces al mes)"/>
    <s v="Seguiré usando los servicios de la biblioteca con la misma frecuencia que expuse en la pregunta anterior"/>
    <s v="F. Ciencias Políticas y Sociología"/>
    <s v="Biblioteca Maria Zambrano (Filología / Derecho)"/>
    <s v="F. Geografía e Historia"/>
    <m/>
    <m/>
    <m/>
    <m/>
    <m/>
    <m/>
    <s v="Sí"/>
    <s v="Sí"/>
    <n v="4"/>
    <n v="1"/>
    <n v="2"/>
    <n v="3"/>
    <n v="5"/>
    <n v="4"/>
    <n v="4"/>
    <n v="1"/>
    <n v="4"/>
    <n v="3"/>
    <m/>
    <n v="2"/>
    <n v="3"/>
    <n v="2"/>
    <n v="3"/>
    <n v="3"/>
    <s v="No"/>
    <n v="3"/>
    <x v="2"/>
    <s v="Instagram"/>
    <m/>
    <m/>
    <m/>
    <m/>
    <m/>
    <m/>
    <m/>
    <s v="Sí"/>
    <s v="No"/>
    <m/>
    <n v="4"/>
    <n v="4"/>
    <s v="3, normal"/>
  </r>
  <r>
    <s v=""/>
    <s v=""/>
    <s v="Ciencias Experimentales"/>
    <d v="2020-05-21T00:10:00"/>
    <s v="Grado y doble grado"/>
    <x v="8"/>
    <s v="Muy frecuentemente (3 o más veces por semana)"/>
    <s v="Frecuentemente (1 o 2 veces por semana)"/>
    <s v="Seguiré usando los servicios de la biblioteca con la misma frecuencia que expuse en la pregunta anterior|Creo que voy a acudir con menos frecuencia a la biblioteca y usaré más la biblioteca virtual"/>
    <s v="F. Ciencias Matemáticas"/>
    <s v="F. Ciencias Biológicas"/>
    <s v="F. Ciencias Químicas"/>
    <m/>
    <m/>
    <m/>
    <m/>
    <m/>
    <m/>
    <s v="Sí"/>
    <s v="Sí"/>
    <n v="5"/>
    <n v="3"/>
    <n v="4"/>
    <n v="4"/>
    <n v="5"/>
    <n v="5"/>
    <n v="5"/>
    <n v="4"/>
    <n v="4"/>
    <n v="4"/>
    <m/>
    <n v="3"/>
    <n v="5"/>
    <n v="4"/>
    <n v="3"/>
    <n v="4"/>
    <s v="Sí"/>
    <n v="5"/>
    <x v="5"/>
    <s v="No uso ninguna red social"/>
    <m/>
    <m/>
    <m/>
    <m/>
    <m/>
    <m/>
    <m/>
    <s v="Sí"/>
    <s v="Sí"/>
    <s v="Muy útil"/>
    <n v="5"/>
    <n v="5"/>
    <s v="4, satisfecho"/>
  </r>
  <r>
    <s v=""/>
    <s v=""/>
    <s v="Ciencias Experimentales"/>
    <d v="2020-05-21T00:04:00"/>
    <s v="Grado y doble grado"/>
    <x v="8"/>
    <s v="De vez en cuando (1 o 2 veces al mes)"/>
    <s v="Nunca"/>
    <s v="Seguiré usando los servicios de la biblioteca con la misma frecuencia que expuse en la pregunta anterior"/>
    <s v="F. Ciencias Matemáticas"/>
    <s v="Biblioteca Maria Zambrano (Filología / Derecho)"/>
    <m/>
    <m/>
    <m/>
    <m/>
    <m/>
    <m/>
    <m/>
    <s v="Sí"/>
    <s v="Sí"/>
    <n v="5"/>
    <n v="1"/>
    <n v="2"/>
    <n v="4"/>
    <n v="4"/>
    <n v="4"/>
    <n v="5"/>
    <n v="1"/>
    <n v="4"/>
    <n v="4"/>
    <m/>
    <n v="3"/>
    <n v="5"/>
    <n v="3"/>
    <n v="4"/>
    <n v="5"/>
    <s v="No"/>
    <n v="4"/>
    <x v="6"/>
    <s v="Youtube|Instagram"/>
    <m/>
    <m/>
    <m/>
    <m/>
    <m/>
    <m/>
    <m/>
    <s v="No"/>
    <s v="No"/>
    <m/>
    <n v="5"/>
    <n v="4"/>
    <s v="4, satisfecho"/>
  </r>
  <r>
    <s v=""/>
    <s v=""/>
    <s v="Ciencias Experimentales"/>
    <d v="2020-05-21T00:03:00"/>
    <s v="Grado y doble grado"/>
    <x v="16"/>
    <s v="Muy frecuentemente (3 o más veces por semana)"/>
    <s v="Solo en época de exámenes"/>
    <s v="Seguiré usando los servicios de la biblioteca con la misma frecuencia que expuse en la pregunta anterior"/>
    <s v="F. Ciencias Químicas"/>
    <s v="Biblioteca Maria Zambrano (Filología / Derecho)"/>
    <m/>
    <m/>
    <m/>
    <m/>
    <m/>
    <m/>
    <m/>
    <s v="No"/>
    <s v="Sí"/>
    <n v="3"/>
    <n v="2"/>
    <n v="2"/>
    <n v="3"/>
    <n v="4"/>
    <n v="4"/>
    <n v="5"/>
    <n v="1"/>
    <n v="5"/>
    <n v="4"/>
    <m/>
    <n v="4"/>
    <n v="5"/>
    <n v="3"/>
    <n v="3"/>
    <n v="4"/>
    <s v="No"/>
    <n v="3"/>
    <x v="1"/>
    <s v="Facebook"/>
    <m/>
    <m/>
    <m/>
    <m/>
    <m/>
    <m/>
    <m/>
    <s v="No"/>
    <s v="No"/>
    <m/>
    <n v="5"/>
    <n v="5"/>
    <s v="5, muy satisfecho"/>
  </r>
  <r>
    <s v=""/>
    <s v=""/>
    <s v="Ciencias Sociales"/>
    <d v="2020-05-20T23:26:00"/>
    <s v="Doctorado"/>
    <x v="24"/>
    <s v="De vez en cuando (1 o 2 veces al mes)"/>
    <s v="Muy frecuentemente (3 o más veces por semana)"/>
    <s v="Seguiré usando los servicios de la biblioteca con la misma frecuencia que expuse en la pregunta anterior"/>
    <s v="F. Trabajo Social"/>
    <s v="F. Ciencias Políticas y Sociología"/>
    <s v="F. Psicología"/>
    <m/>
    <m/>
    <m/>
    <m/>
    <m/>
    <m/>
    <s v="Sí"/>
    <s v="Sí"/>
    <n v="3"/>
    <n v="4"/>
    <n v="4"/>
    <n v="3"/>
    <n v="1"/>
    <n v="4"/>
    <n v="1"/>
    <n v="2"/>
    <n v="4"/>
    <n v="3"/>
    <m/>
    <n v="4"/>
    <n v="4"/>
    <n v="3"/>
    <n v="3"/>
    <m/>
    <s v="Sí"/>
    <n v="4"/>
    <x v="5"/>
    <m/>
    <m/>
    <m/>
    <m/>
    <m/>
    <m/>
    <m/>
    <m/>
    <s v="Sí"/>
    <s v="Sí"/>
    <s v="Útil"/>
    <n v="4"/>
    <n v="4"/>
    <s v="4, satisfecho"/>
  </r>
  <r>
    <s v=""/>
    <s v=""/>
    <s v="Ciencias Experimentales"/>
    <d v="2020-05-20T22:55:00"/>
    <s v="Grado y doble grado"/>
    <x v="8"/>
    <s v="Frecuentemente (1 o 2 veces por semana)"/>
    <s v="Solo en época de exámenes"/>
    <s v="Seguiré usando los servicios de la biblioteca con la misma frecuencia que expuse en la pregunta anterior"/>
    <s v="F. Ciencias Matemáticas"/>
    <s v="F. Ciencias Físicas"/>
    <m/>
    <m/>
    <m/>
    <m/>
    <m/>
    <m/>
    <m/>
    <s v="Sí"/>
    <s v="Sí"/>
    <n v="3"/>
    <n v="1"/>
    <n v="2"/>
    <n v="1"/>
    <n v="3"/>
    <n v="2"/>
    <n v="4"/>
    <n v="2"/>
    <n v="5"/>
    <n v="5"/>
    <m/>
    <n v="4"/>
    <n v="5"/>
    <n v="3"/>
    <n v="3"/>
    <n v="4"/>
    <s v="No"/>
    <n v="5"/>
    <x v="6"/>
    <s v="Youtube|Instagram"/>
    <m/>
    <m/>
    <m/>
    <m/>
    <m/>
    <m/>
    <m/>
    <s v="No"/>
    <s v="No"/>
    <m/>
    <n v="5"/>
    <n v="5"/>
    <s v="5, muy satisfecho"/>
  </r>
  <r>
    <s v=""/>
    <s v=""/>
    <s v="Ciencias de la Salud"/>
    <d v="2020-05-20T22:54:00"/>
    <s v="Grado y doble grado"/>
    <x v="15"/>
    <s v="Solo en época de exámenes"/>
    <s v="Frecuentemente (1 o 2 veces por semana)"/>
    <s v="Solo haré uso de la biblioteca virtual y de sus recursos electrónicos"/>
    <s v="F. Enfermería, Fisioterapia y Podología"/>
    <m/>
    <m/>
    <m/>
    <m/>
    <m/>
    <m/>
    <m/>
    <m/>
    <s v="No"/>
    <s v="Sí"/>
    <n v="2"/>
    <n v="1"/>
    <n v="2"/>
    <n v="5"/>
    <n v="5"/>
    <n v="5"/>
    <n v="5"/>
    <n v="3"/>
    <n v="4"/>
    <n v="2"/>
    <m/>
    <n v="1"/>
    <n v="3"/>
    <n v="3"/>
    <n v="2"/>
    <n v="1"/>
    <s v="No"/>
    <n v="2"/>
    <x v="5"/>
    <s v="Twitter|Youtube"/>
    <m/>
    <m/>
    <m/>
    <m/>
    <m/>
    <m/>
    <m/>
    <s v="No"/>
    <s v="No"/>
    <m/>
    <n v="2"/>
    <n v="4"/>
    <s v="2, insatisfecho"/>
  </r>
  <r>
    <s v=""/>
    <s v=""/>
    <s v="Ciencias Experimentales"/>
    <d v="2020-05-20T22:53:00"/>
    <s v="Grado y doble grado"/>
    <x v="8"/>
    <s v="Frecuentemente (1 o 2 veces por semana)"/>
    <s v="De vez en cuando (1 o 2 veces al mes)"/>
    <s v="Creo que voy a acudir con menos frecuencia a la biblioteca y usaré más la biblioteca virtual"/>
    <s v="F. Ciencias Matemáticas"/>
    <s v="F. Informática"/>
    <m/>
    <m/>
    <m/>
    <m/>
    <m/>
    <m/>
    <m/>
    <s v="Sí"/>
    <s v="Sí"/>
    <n v="5"/>
    <n v="1"/>
    <n v="4"/>
    <n v="2"/>
    <n v="4"/>
    <n v="2"/>
    <n v="5"/>
    <n v="2"/>
    <n v="4"/>
    <n v="5"/>
    <m/>
    <n v="3"/>
    <n v="5"/>
    <n v="4"/>
    <n v="3"/>
    <n v="4"/>
    <s v="Sí"/>
    <n v="4"/>
    <x v="6"/>
    <s v="Instagram"/>
    <m/>
    <m/>
    <m/>
    <m/>
    <m/>
    <m/>
    <m/>
    <s v="Sí"/>
    <s v="Sí"/>
    <s v="Útil"/>
    <n v="4"/>
    <n v="5"/>
    <s v="5, muy satisfecho"/>
  </r>
  <r>
    <s v=""/>
    <s v=""/>
    <s v="Ciencias Experimentales"/>
    <d v="2020-05-20T22:42:00"/>
    <s v="Grado y doble grado"/>
    <x v="26"/>
    <s v="Frecuentemente (1 o 2 veces por semana)"/>
    <s v="Frecuentemente (1 o 2 veces por semana)"/>
    <s v="Seguiré usando los servicios de la biblioteca con la misma frecuencia que expuse en la pregunta anterior"/>
    <s v="F. Informática"/>
    <s v="F. Ciencias Matemáticas"/>
    <s v="Biblioteca Maria Zambrano (Filología / Derecho)"/>
    <m/>
    <m/>
    <m/>
    <m/>
    <m/>
    <m/>
    <s v="Sí"/>
    <s v="Sí"/>
    <n v="3"/>
    <n v="1"/>
    <n v="2"/>
    <n v="1"/>
    <n v="4"/>
    <n v="2"/>
    <n v="4"/>
    <n v="1"/>
    <n v="3"/>
    <n v="4"/>
    <m/>
    <n v="4"/>
    <n v="4"/>
    <n v="5"/>
    <n v="2"/>
    <n v="5"/>
    <s v="Sí"/>
    <n v="4"/>
    <x v="4"/>
    <s v="Twitter|Youtube|Instagram"/>
    <m/>
    <m/>
    <m/>
    <m/>
    <m/>
    <m/>
    <m/>
    <s v="Sí"/>
    <s v="No"/>
    <m/>
    <n v="5"/>
    <n v="5"/>
    <s v="4, satisfecho"/>
  </r>
  <r>
    <s v=""/>
    <s v=""/>
    <s v="Ciencias Experimentales"/>
    <d v="2020-05-20T22:34:00"/>
    <s v="Grado y doble grado"/>
    <x v="26"/>
    <s v="De vez en cuando (1 o 2 veces al mes)"/>
    <s v="De vez en cuando (1 o 2 veces al mes)"/>
    <s v="Seguiré usando los servicios de la biblioteca con la misma frecuencia que expuse en la pregunta anterior"/>
    <s v="F. Informática"/>
    <s v="F. Ciencias Matemáticas"/>
    <s v="F. Ciencias Físicas"/>
    <m/>
    <m/>
    <m/>
    <m/>
    <m/>
    <m/>
    <s v="Sí"/>
    <s v="Sí"/>
    <n v="3"/>
    <n v="1"/>
    <n v="1"/>
    <n v="1"/>
    <n v="5"/>
    <n v="1"/>
    <n v="5"/>
    <n v="1"/>
    <n v="4"/>
    <n v="4"/>
    <m/>
    <n v="4"/>
    <n v="5"/>
    <n v="3"/>
    <m/>
    <n v="5"/>
    <s v="Sí"/>
    <n v="4"/>
    <x v="5"/>
    <s v="No uso ninguna red social"/>
    <m/>
    <m/>
    <m/>
    <m/>
    <m/>
    <m/>
    <m/>
    <s v="No"/>
    <s v="No"/>
    <m/>
    <n v="4"/>
    <n v="4"/>
    <s v="4, satisfecho"/>
  </r>
  <r>
    <s v=""/>
    <s v=""/>
    <s v="Ciencias Experimentales"/>
    <d v="2020-05-20T22:31:00"/>
    <s v="Grado y doble grado"/>
    <x v="20"/>
    <s v="De vez en cuando (1 o 2 veces al mes)"/>
    <s v="Solo en época de exámenes"/>
    <s v="Seguiré usando los servicios de la biblioteca con la misma frecuencia que expuse en la pregunta anterior"/>
    <s v="F. Ciencias Biológicas"/>
    <m/>
    <m/>
    <s v="Biblioteca Lázaro Carreter (Villanueva de la Cañada)"/>
    <m/>
    <m/>
    <m/>
    <m/>
    <m/>
    <s v="Sí"/>
    <s v="Sí"/>
    <n v="4"/>
    <n v="1"/>
    <n v="3"/>
    <n v="1"/>
    <n v="5"/>
    <n v="2"/>
    <n v="3"/>
    <n v="3"/>
    <n v="4"/>
    <n v="5"/>
    <m/>
    <n v="5"/>
    <m/>
    <n v="4"/>
    <m/>
    <n v="5"/>
    <s v="No"/>
    <n v="4"/>
    <x v="5"/>
    <s v="Youtube|Instagram"/>
    <m/>
    <m/>
    <m/>
    <m/>
    <m/>
    <m/>
    <m/>
    <s v="No"/>
    <s v="No"/>
    <m/>
    <n v="4"/>
    <n v="4"/>
    <s v="5, muy satisfecho"/>
  </r>
  <r>
    <s v=""/>
    <s v=""/>
    <s v="Ciencias Experimentales"/>
    <d v="2020-05-20T22:24:00"/>
    <s v="Grado y doble grado"/>
    <x v="8"/>
    <s v="De vez en cuando (1 o 2 veces al mes)"/>
    <s v="De vez en cuando (1 o 2 veces al mes)"/>
    <s v="Seguiré usando los servicios de la biblioteca con la misma frecuencia que expuse en la pregunta anterior"/>
    <s v="F. Ciencias Matemáticas"/>
    <s v="F. Informática"/>
    <m/>
    <m/>
    <m/>
    <m/>
    <m/>
    <m/>
    <m/>
    <s v="No"/>
    <s v="Sí"/>
    <n v="2"/>
    <n v="1"/>
    <n v="3"/>
    <n v="1"/>
    <n v="5"/>
    <n v="4"/>
    <n v="5"/>
    <n v="1"/>
    <m/>
    <n v="3"/>
    <m/>
    <n v="2"/>
    <m/>
    <n v="2"/>
    <m/>
    <n v="2"/>
    <s v="No"/>
    <n v="3"/>
    <x v="5"/>
    <m/>
    <m/>
    <m/>
    <m/>
    <m/>
    <m/>
    <m/>
    <m/>
    <s v="Sí"/>
    <s v="No"/>
    <m/>
    <m/>
    <n v="3"/>
    <s v="3, normal"/>
  </r>
  <r>
    <s v=""/>
    <s v=""/>
    <s v="Ciencias Sociales"/>
    <d v="2020-05-20T22:11:00"/>
    <s v="Doctorado"/>
    <x v="1"/>
    <s v="Muy frecuentemente (3 o más veces por semana)"/>
    <s v="Frecuentemente (1 o 2 veces por semana)"/>
    <s v="Solo haré uso de la biblioteca virtual y de sus recursos electrónicos"/>
    <s v="F. Ciencias Políticas y Sociología"/>
    <s v="Biblioteca Maria Zambrano (Filología / Derecho)"/>
    <s v="F. Geografía e Historia"/>
    <m/>
    <m/>
    <m/>
    <m/>
    <m/>
    <m/>
    <s v="Sí"/>
    <s v="Sí"/>
    <n v="5"/>
    <n v="4"/>
    <n v="3"/>
    <n v="5"/>
    <n v="5"/>
    <n v="5"/>
    <n v="5"/>
    <n v="2"/>
    <n v="4"/>
    <n v="5"/>
    <m/>
    <n v="4"/>
    <n v="2"/>
    <n v="3"/>
    <n v="1"/>
    <n v="5"/>
    <s v="Sí"/>
    <n v="4"/>
    <x v="2"/>
    <s v="Twitter"/>
    <m/>
    <m/>
    <m/>
    <m/>
    <m/>
    <m/>
    <m/>
    <s v="No"/>
    <s v="No"/>
    <m/>
    <n v="3"/>
    <n v="4"/>
    <s v="4, satisfecho"/>
  </r>
  <r>
    <s v=""/>
    <s v=""/>
    <s v="Ciencias Experimentales"/>
    <d v="2020-05-20T22:07:00"/>
    <s v="Grado y doble grado"/>
    <x v="8"/>
    <s v="De vez en cuando (1 o 2 veces al mes)"/>
    <s v="De vez en cuando (1 o 2 veces al mes)"/>
    <s v="Seguiré usando los servicios de la biblioteca con la misma frecuencia que expuse en la pregunta anterior"/>
    <s v="F. Ciencias Matemáticas"/>
    <s v="F. Informática"/>
    <m/>
    <m/>
    <m/>
    <m/>
    <m/>
    <m/>
    <m/>
    <s v="Sí"/>
    <s v="Sí"/>
    <n v="5"/>
    <n v="1"/>
    <n v="2"/>
    <n v="3"/>
    <n v="5"/>
    <n v="3"/>
    <n v="3"/>
    <n v="2"/>
    <n v="4"/>
    <n v="4"/>
    <m/>
    <n v="3"/>
    <n v="5"/>
    <n v="4"/>
    <m/>
    <n v="5"/>
    <s v="No"/>
    <m/>
    <x v="3"/>
    <s v="Youtube"/>
    <m/>
    <m/>
    <m/>
    <m/>
    <m/>
    <m/>
    <m/>
    <s v="Sí"/>
    <s v="Sí"/>
    <s v="Útil"/>
    <n v="4"/>
    <n v="5"/>
    <s v="4, satisfecho"/>
  </r>
  <r>
    <s v=""/>
    <s v=""/>
    <s v="Ciencias Experimentales"/>
    <d v="2020-05-20T21:58:00"/>
    <s v="Grado y doble grado"/>
    <x v="8"/>
    <s v="Frecuentemente (1 o 2 veces por semana)"/>
    <s v="Solo en época de exámenes"/>
    <s v="Creo que voy a acudir con menos frecuencia a la biblioteca y usaré más la biblioteca virtual"/>
    <m/>
    <m/>
    <m/>
    <m/>
    <m/>
    <m/>
    <m/>
    <m/>
    <m/>
    <s v="No"/>
    <s v="Sí"/>
    <n v="4"/>
    <n v="1"/>
    <n v="1"/>
    <n v="5"/>
    <n v="5"/>
    <n v="4"/>
    <n v="4"/>
    <n v="3"/>
    <n v="2"/>
    <n v="4"/>
    <m/>
    <n v="1"/>
    <n v="2"/>
    <n v="2"/>
    <n v="2"/>
    <n v="4"/>
    <s v="No"/>
    <n v="2"/>
    <x v="4"/>
    <s v="Twitter|Instagram"/>
    <m/>
    <m/>
    <m/>
    <m/>
    <m/>
    <m/>
    <m/>
    <s v="No"/>
    <s v="No"/>
    <m/>
    <n v="2"/>
    <n v="3"/>
    <s v="2, insatisfecho"/>
  </r>
  <r>
    <s v=""/>
    <s v=""/>
    <s v="Ciencias de la Salud"/>
    <d v="2020-05-20T21:56:00"/>
    <s v="Grado y doble grado"/>
    <x v="15"/>
    <s v="Frecuentemente (1 o 2 veces por semana)"/>
    <s v="Solo en época de exámenes"/>
    <s v="Seguiré usando los servicios de la biblioteca con la misma frecuencia que expuse en la pregunta anterior"/>
    <s v="Biblioteca Maria Zambrano (Filología / Derecho)"/>
    <s v="F. Ciencias Físicas"/>
    <s v="F. Enfermería, Fisioterapia y Podología"/>
    <m/>
    <m/>
    <m/>
    <m/>
    <m/>
    <m/>
    <s v="No"/>
    <s v="Sí"/>
    <n v="4"/>
    <n v="4"/>
    <n v="4"/>
    <n v="4"/>
    <n v="4"/>
    <n v="4"/>
    <n v="4"/>
    <n v="4"/>
    <n v="2"/>
    <n v="4"/>
    <m/>
    <n v="4"/>
    <n v="4"/>
    <n v="4"/>
    <n v="4"/>
    <n v="4"/>
    <s v="No"/>
    <n v="2"/>
    <x v="2"/>
    <s v="Twitter|Youtube|Instagram"/>
    <m/>
    <m/>
    <m/>
    <m/>
    <m/>
    <m/>
    <m/>
    <s v="No"/>
    <s v="No"/>
    <m/>
    <n v="2"/>
    <n v="3"/>
    <s v="3, normal"/>
  </r>
  <r>
    <s v=""/>
    <s v=""/>
    <s v="Ciencias de la Salud"/>
    <d v="2020-05-20T21:38:00"/>
    <s v="Máster"/>
    <x v="4"/>
    <s v="De vez en cuando (1 o 2 veces al mes)"/>
    <s v="Frecuentemente (1 o 2 veces por semana)"/>
    <s v="Seguiré usando los servicios de la biblioteca con la misma frecuencia que expuse en la pregunta anterior"/>
    <s v="F. Medicina"/>
    <s v="Biblioteca Maria Zambrano (Filología / Derecho)"/>
    <m/>
    <m/>
    <m/>
    <m/>
    <m/>
    <m/>
    <m/>
    <s v="No"/>
    <s v="Sí"/>
    <n v="4"/>
    <n v="3"/>
    <n v="1"/>
    <n v="1"/>
    <n v="4"/>
    <n v="4"/>
    <n v="4"/>
    <n v="1"/>
    <n v="5"/>
    <n v="5"/>
    <m/>
    <n v="5"/>
    <n v="5"/>
    <n v="5"/>
    <n v="5"/>
    <n v="5"/>
    <s v="No"/>
    <n v="5"/>
    <x v="1"/>
    <s v="Youtube|Instagram"/>
    <m/>
    <m/>
    <m/>
    <m/>
    <m/>
    <m/>
    <m/>
    <s v="Sí"/>
    <s v="No"/>
    <m/>
    <n v="5"/>
    <n v="5"/>
    <s v="5, muy satisfecho"/>
  </r>
  <r>
    <s v=""/>
    <s v=""/>
    <s v="Ciencias Sociales"/>
    <d v="2020-05-20T21:03:00"/>
    <s v="Grado y doble grado"/>
    <x v="1"/>
    <s v="De vez en cuando (1 o 2 veces al mes)"/>
    <s v="Frecuentemente (1 o 2 veces por semana)"/>
    <s v="Seguiré usando los servicios de la biblioteca con la misma frecuencia que expuse en la pregunta anterior"/>
    <s v="F. Ciencias Políticas y Sociología"/>
    <s v="Biblioteca Maria Zambrano (Filología / Derecho)"/>
    <s v="F. Trabajo Social"/>
    <s v="Biblioteca Francisco Umbral"/>
    <m/>
    <m/>
    <m/>
    <m/>
    <m/>
    <s v="No"/>
    <s v="Sí"/>
    <n v="3"/>
    <n v="2"/>
    <n v="4"/>
    <n v="2"/>
    <n v="4"/>
    <n v="4"/>
    <n v="5"/>
    <n v="1"/>
    <n v="4"/>
    <n v="4"/>
    <m/>
    <n v="3"/>
    <n v="5"/>
    <n v="3"/>
    <n v="3"/>
    <n v="4"/>
    <s v="No"/>
    <n v="4"/>
    <x v="5"/>
    <s v="Facebook|Youtube|Instagram"/>
    <m/>
    <m/>
    <m/>
    <m/>
    <m/>
    <m/>
    <m/>
    <s v="No"/>
    <s v="No"/>
    <m/>
    <n v="4"/>
    <n v="4"/>
    <s v="4, satisfecho"/>
  </r>
  <r>
    <s v=""/>
    <s v=""/>
    <s v="Ciencias Sociales"/>
    <d v="2020-05-20T20:37:00"/>
    <s v="Grado y doble grado"/>
    <x v="11"/>
    <s v="Frecuentemente (1 o 2 veces por semana)"/>
    <s v="De vez en cuando (1 o 2 veces al mes)"/>
    <s v="Seguiré usando los servicios de la biblioteca con la misma frecuencia que expuse en la pregunta anterior"/>
    <s v="F. Ciencias Económicas y Empresariales"/>
    <s v="Biblioteca Maria Zambrano (Filología / Derecho)"/>
    <s v="F. Psicología"/>
    <m/>
    <m/>
    <m/>
    <m/>
    <m/>
    <m/>
    <s v="No"/>
    <s v="Sí"/>
    <n v="2"/>
    <n v="1"/>
    <n v="2"/>
    <n v="4"/>
    <n v="4"/>
    <n v="4"/>
    <n v="5"/>
    <n v="1"/>
    <n v="4"/>
    <n v="4"/>
    <m/>
    <n v="4"/>
    <n v="5"/>
    <n v="5"/>
    <n v="4"/>
    <n v="3"/>
    <s v="No"/>
    <n v="3"/>
    <x v="5"/>
    <s v="Twitter|Youtube|Instagram"/>
    <m/>
    <m/>
    <m/>
    <m/>
    <m/>
    <m/>
    <m/>
    <s v="No"/>
    <s v="No"/>
    <m/>
    <n v="3"/>
    <n v="3"/>
    <s v="4, satisfecho"/>
  </r>
  <r>
    <s v=""/>
    <s v=""/>
    <s v="Ciencias Sociales"/>
    <d v="2020-05-20T20:36:00"/>
    <s v="Grado y doble grado"/>
    <x v="10"/>
    <s v="Frecuentemente (1 o 2 veces por semana)"/>
    <s v="Frecuentemente (1 o 2 veces por semana)"/>
    <s v="Seguiré usando los servicios de la biblioteca con la misma frecuencia que expuse en la pregunta anterior"/>
    <s v="Biblioteca Maria Zambrano (Filología / Derecho)"/>
    <s v="Biblioteca Maria Zambrano (Filología / Derecho)"/>
    <s v="Biblioteca Maria Zambrano (Filología / Derecho)"/>
    <m/>
    <m/>
    <m/>
    <m/>
    <m/>
    <m/>
    <s v="No"/>
    <s v="Sí"/>
    <n v="5"/>
    <n v="1"/>
    <n v="3"/>
    <n v="3"/>
    <n v="4"/>
    <n v="3"/>
    <n v="5"/>
    <n v="1"/>
    <n v="2"/>
    <n v="4"/>
    <m/>
    <n v="1"/>
    <n v="1"/>
    <n v="2"/>
    <n v="1"/>
    <n v="1"/>
    <s v="No"/>
    <n v="1"/>
    <x v="2"/>
    <s v="No uso ninguna red social"/>
    <m/>
    <m/>
    <m/>
    <m/>
    <m/>
    <m/>
    <m/>
    <s v="No"/>
    <s v="No"/>
    <m/>
    <n v="1"/>
    <n v="1"/>
    <s v="3, normal"/>
  </r>
  <r>
    <s v=""/>
    <s v=""/>
    <s v="Ciencias Sociales"/>
    <d v="2020-05-20T20:33:00"/>
    <s v="Máster"/>
    <x v="21"/>
    <s v="Nunca"/>
    <s v="Nunca"/>
    <s v="Procuraré buscar la información que necesito fuera de la biblioteca"/>
    <m/>
    <m/>
    <m/>
    <m/>
    <m/>
    <m/>
    <m/>
    <m/>
    <m/>
    <s v="No"/>
    <s v="No"/>
    <n v="1"/>
    <n v="1"/>
    <m/>
    <m/>
    <m/>
    <m/>
    <m/>
    <m/>
    <m/>
    <m/>
    <m/>
    <m/>
    <m/>
    <m/>
    <m/>
    <m/>
    <m/>
    <m/>
    <x v="3"/>
    <m/>
    <m/>
    <m/>
    <m/>
    <m/>
    <m/>
    <m/>
    <m/>
    <m/>
    <m/>
    <m/>
    <m/>
    <m/>
    <m/>
  </r>
  <r>
    <s v=""/>
    <s v=""/>
    <s v="Ciencias Experimentales"/>
    <d v="2020-05-20T20:19:00"/>
    <s v="Grado y doble grado"/>
    <x v="27"/>
    <s v="Muy frecuentemente (3 o más veces por semana)"/>
    <s v="Nunca"/>
    <s v="Seguiré usando los servicios de la biblioteca con la misma frecuencia que expuse en la pregunta anterior"/>
    <s v="Biblioteca Maria Zambrano (Filología / Derecho)"/>
    <s v="F. Estudios Estadísticos"/>
    <s v="F. Ciencias Matemáticas"/>
    <m/>
    <m/>
    <m/>
    <m/>
    <m/>
    <m/>
    <s v="No"/>
    <s v="Sí"/>
    <n v="5"/>
    <n v="4"/>
    <n v="3"/>
    <n v="1"/>
    <n v="5"/>
    <n v="5"/>
    <n v="5"/>
    <n v="3"/>
    <n v="3"/>
    <n v="4"/>
    <m/>
    <n v="4"/>
    <n v="4"/>
    <n v="4"/>
    <n v="4"/>
    <n v="5"/>
    <s v="No"/>
    <n v="5"/>
    <x v="6"/>
    <s v="Facebook|Youtube|Instagram"/>
    <m/>
    <m/>
    <m/>
    <m/>
    <m/>
    <m/>
    <m/>
    <s v="Sí"/>
    <s v="No"/>
    <m/>
    <n v="4"/>
    <n v="4"/>
    <s v="4, satisfecho"/>
  </r>
  <r>
    <s v=""/>
    <s v=""/>
    <s v="Ciencias de la Salud"/>
    <d v="2020-05-20T20:17:00"/>
    <s v="Grado y doble grado"/>
    <x v="12"/>
    <s v="Muy frecuentemente (3 o más veces por semana)"/>
    <s v="Frecuentemente (1 o 2 veces por semana)"/>
    <s v="Seguiré usando los servicios de la biblioteca con la misma frecuencia que expuse en la pregunta anterior"/>
    <s v="F. Psicología"/>
    <s v="Biblioteca Maria Zambrano (Filología / Derecho)"/>
    <s v="F. Medicina"/>
    <m/>
    <m/>
    <m/>
    <m/>
    <m/>
    <m/>
    <s v="No"/>
    <s v="Sí"/>
    <n v="4"/>
    <n v="2"/>
    <n v="3"/>
    <n v="5"/>
    <n v="5"/>
    <n v="5"/>
    <n v="5"/>
    <n v="2"/>
    <n v="5"/>
    <n v="5"/>
    <m/>
    <n v="3"/>
    <n v="5"/>
    <n v="3"/>
    <n v="4"/>
    <n v="5"/>
    <s v="No"/>
    <n v="4"/>
    <x v="1"/>
    <s v="Twitter|Youtube|Instagram"/>
    <m/>
    <m/>
    <m/>
    <m/>
    <m/>
    <m/>
    <m/>
    <s v="Sí"/>
    <s v="No"/>
    <m/>
    <n v="5"/>
    <n v="5"/>
    <s v="5, muy satisfecho"/>
  </r>
  <r>
    <s v=""/>
    <s v=""/>
    <s v="Ciencias Sociales"/>
    <d v="2020-05-20T20:09:00"/>
    <s v="Grado y doble grado"/>
    <x v="13"/>
    <s v="Frecuentemente (1 o 2 veces por semana)"/>
    <s v="Nunca"/>
    <s v="Seguiré usando los servicios de la biblioteca con la misma frecuencia que expuse en la pregunta anterior"/>
    <s v="F. Ciencias de la Información"/>
    <s v="F. Ciencias de la Información"/>
    <s v="F. Ciencias de la Información"/>
    <m/>
    <m/>
    <m/>
    <m/>
    <m/>
    <m/>
    <s v="No"/>
    <s v="Sí"/>
    <n v="3"/>
    <n v="1"/>
    <n v="1"/>
    <n v="4"/>
    <n v="4"/>
    <n v="3"/>
    <n v="5"/>
    <n v="2"/>
    <n v="4"/>
    <n v="3"/>
    <m/>
    <m/>
    <n v="5"/>
    <n v="3"/>
    <n v="3"/>
    <n v="2"/>
    <s v="No"/>
    <n v="3"/>
    <x v="6"/>
    <s v="Instagram"/>
    <m/>
    <m/>
    <m/>
    <m/>
    <m/>
    <m/>
    <m/>
    <s v="No"/>
    <s v="No"/>
    <m/>
    <n v="5"/>
    <n v="5"/>
    <s v="5, muy satisfecho"/>
  </r>
  <r>
    <s v=""/>
    <s v=""/>
    <s v="Ciencias Sociales"/>
    <d v="2020-05-20T20:09:00"/>
    <s v="Máster"/>
    <x v="1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Documentación"/>
    <m/>
    <s v="Biblioteca Pública Municipal Ana María Matute"/>
    <m/>
    <m/>
    <m/>
    <m/>
    <m/>
    <s v="No"/>
    <s v="Sí"/>
    <n v="3"/>
    <n v="5"/>
    <n v="5"/>
    <n v="4"/>
    <n v="5"/>
    <n v="5"/>
    <n v="4"/>
    <n v="2"/>
    <n v="5"/>
    <n v="5"/>
    <m/>
    <n v="5"/>
    <n v="4"/>
    <n v="5"/>
    <n v="5"/>
    <n v="5"/>
    <s v="Sí"/>
    <n v="4"/>
    <x v="6"/>
    <s v="Twitter|Youtube|Instagram"/>
    <m/>
    <m/>
    <m/>
    <m/>
    <m/>
    <m/>
    <m/>
    <s v="No"/>
    <s v="No"/>
    <m/>
    <n v="5"/>
    <n v="5"/>
    <s v="4, satisfecho"/>
  </r>
  <r>
    <s v=""/>
    <s v=""/>
    <s v="Ciencias de la Salud"/>
    <d v="2020-05-20T20:02:00"/>
    <s v="Grado y doble grado"/>
    <x v="4"/>
    <s v="Frecuentemente (1 o 2 veces por semana)"/>
    <s v="De vez en cuando (1 o 2 veces al mes)"/>
    <s v="Creo que voy a acudir con menos frecuencia a la biblioteca y usaré más la biblioteca virtual"/>
    <s v="F. Medicina"/>
    <s v="Biblioteca Maria Zambrano (Filología / Derecho)"/>
    <m/>
    <m/>
    <m/>
    <m/>
    <m/>
    <m/>
    <m/>
    <s v="Sí"/>
    <s v="Sí"/>
    <n v="2"/>
    <n v="3"/>
    <n v="1"/>
    <n v="1"/>
    <n v="4"/>
    <n v="4"/>
    <n v="4"/>
    <n v="1"/>
    <n v="1"/>
    <n v="4"/>
    <m/>
    <n v="3"/>
    <n v="3"/>
    <n v="3"/>
    <n v="2"/>
    <n v="4"/>
    <s v="No"/>
    <n v="3"/>
    <x v="2"/>
    <s v="Twitter|Youtube|Instagram"/>
    <m/>
    <m/>
    <m/>
    <m/>
    <m/>
    <m/>
    <m/>
    <s v="No"/>
    <s v="No"/>
    <m/>
    <n v="3"/>
    <n v="3"/>
    <s v="4, satisfecho"/>
  </r>
  <r>
    <s v=""/>
    <s v=""/>
    <s v="Ciencias Sociales"/>
    <d v="2020-05-20T20:00:00"/>
    <s v="Doctorado"/>
    <x v="17"/>
    <s v="De vez en cuando (1 o 2 veces al mes)"/>
    <s v="Muy frecuentemente (3 o más veces por semana)"/>
    <s v="Tengo que ir necesariamente para consultar los documentos que están ubicados en la biblioteca"/>
    <s v="F. Ciencias de la Información"/>
    <s v="F. Ciencias de la Documentación"/>
    <s v="Biblioteca Histórica"/>
    <m/>
    <m/>
    <m/>
    <m/>
    <m/>
    <m/>
    <s v="No"/>
    <s v="No"/>
    <n v="4"/>
    <n v="4"/>
    <n v="5"/>
    <n v="3"/>
    <n v="3"/>
    <n v="1"/>
    <n v="2"/>
    <n v="3"/>
    <n v="3"/>
    <n v="4"/>
    <m/>
    <n v="4"/>
    <n v="4"/>
    <n v="3"/>
    <n v="3"/>
    <n v="4"/>
    <s v="Sí"/>
    <n v="5"/>
    <x v="6"/>
    <s v="Twitter"/>
    <m/>
    <m/>
    <m/>
    <m/>
    <m/>
    <m/>
    <m/>
    <s v="Sí"/>
    <s v="No"/>
    <m/>
    <n v="3"/>
    <n v="4"/>
    <s v="4, satisfecho"/>
  </r>
  <r>
    <s v=""/>
    <s v=""/>
    <s v="Ciencias de la Salud"/>
    <d v="2020-05-20T19:59:00"/>
    <s v="Grado y doble grado"/>
    <x v="9"/>
    <s v="Muy frecuentemente (3 o más veces por semana)"/>
    <s v="Frecuentemente (1 o 2 veces por semana)"/>
    <s v="Creo que voy a acudir con menos frecuencia a la biblioteca y usaré más la biblioteca virtual"/>
    <s v="F. Farmacia"/>
    <s v="F. Odontología"/>
    <s v="F. Ciencias de la Información"/>
    <m/>
    <m/>
    <m/>
    <m/>
    <m/>
    <m/>
    <s v="Sí"/>
    <s v="Sí"/>
    <n v="4"/>
    <n v="1"/>
    <n v="3"/>
    <n v="2"/>
    <n v="1"/>
    <n v="1"/>
    <n v="5"/>
    <n v="2"/>
    <n v="4"/>
    <n v="3"/>
    <m/>
    <n v="3"/>
    <n v="5"/>
    <n v="4"/>
    <n v="3"/>
    <n v="4"/>
    <s v="No"/>
    <n v="3"/>
    <x v="5"/>
    <s v="No uso ninguna red social"/>
    <m/>
    <m/>
    <m/>
    <m/>
    <m/>
    <m/>
    <m/>
    <s v="Sí"/>
    <s v="Sí"/>
    <s v="Útil"/>
    <n v="5"/>
    <n v="5"/>
    <s v="4, satisfecho"/>
  </r>
  <r>
    <s v=""/>
    <s v=""/>
    <s v="Humanidades"/>
    <d v="2020-05-20T19:33:00"/>
    <s v="Grado y doble grado"/>
    <x v="7"/>
    <s v="De vez en cuando (1 o 2 veces al mes)"/>
    <s v="Frecuentemente (1 o 2 veces por semana)"/>
    <s v="Creo que voy a acudir con menos frecuencia a la biblioteca y usaré más la biblioteca virtual"/>
    <s v="Biblioteca Maria Zambrano (Filología / Derecho)"/>
    <s v="F. Geografía e Historia"/>
    <s v="F. Filosofía"/>
    <m/>
    <m/>
    <m/>
    <m/>
    <m/>
    <m/>
    <s v="No"/>
    <s v="No"/>
    <n v="3"/>
    <n v="2"/>
    <n v="2"/>
    <n v="4"/>
    <n v="5"/>
    <n v="5"/>
    <n v="3"/>
    <n v="4"/>
    <n v="3"/>
    <n v="3"/>
    <m/>
    <n v="4"/>
    <n v="4"/>
    <n v="5"/>
    <n v="4"/>
    <n v="5"/>
    <s v="No"/>
    <n v="4"/>
    <x v="6"/>
    <s v="Twitter|Youtube|Instagram"/>
    <m/>
    <m/>
    <m/>
    <m/>
    <m/>
    <m/>
    <m/>
    <s v="Sí"/>
    <s v="No"/>
    <m/>
    <n v="5"/>
    <n v="5"/>
    <s v="5, muy satisfecho"/>
  </r>
  <r>
    <s v=""/>
    <s v=""/>
    <s v="Humanidades"/>
    <d v="2020-05-20T19:21:00"/>
    <s v="Grado y doble grado"/>
    <x v="7"/>
    <s v="De vez en cuando (1 o 2 veces al mes)"/>
    <s v="De vez en cuando (1 o 2 veces al mes)"/>
    <s v="Seguiré usando los servicios de la biblioteca con la misma frecuencia que expuse en la pregunta anterior"/>
    <s v="F. Geografía e Historia"/>
    <s v="Biblioteca Maria Zambrano (Filología / Derecho)"/>
    <s v="F. Ciencias de la Documentación"/>
    <m/>
    <m/>
    <m/>
    <m/>
    <m/>
    <m/>
    <s v="No"/>
    <s v="Sí"/>
    <n v="3"/>
    <n v="2"/>
    <n v="1"/>
    <n v="4"/>
    <n v="5"/>
    <n v="4"/>
    <n v="5"/>
    <n v="4"/>
    <n v="4"/>
    <n v="4"/>
    <m/>
    <n v="3"/>
    <n v="3"/>
    <n v="4"/>
    <n v="4"/>
    <n v="4"/>
    <s v="Sí"/>
    <n v="4"/>
    <x v="6"/>
    <s v="No uso ninguna red social"/>
    <m/>
    <m/>
    <m/>
    <m/>
    <m/>
    <m/>
    <m/>
    <s v="Sí"/>
    <s v="Sí"/>
    <s v="Muy útil"/>
    <n v="5"/>
    <n v="5"/>
    <s v="4, satisfecho"/>
  </r>
  <r>
    <s v=""/>
    <s v=""/>
    <s v="Ciencias Sociales"/>
    <d v="2020-05-20T19:12:00"/>
    <s v="Doctorado"/>
    <x v="10"/>
    <s v="De vez en cuando (1 o 2 veces al mes)"/>
    <s v="De vez en cuando (1 o 2 veces al mes)"/>
    <s v="Seguiré usando los servicios de la biblioteca con la misma frecuencia que expuse en la pregunta anterior"/>
    <s v="F. Derecho (Departamentos,Criminología)"/>
    <s v="Biblioteca Maria Zambrano (Filología / Derecho)"/>
    <s v="F. Comercio y Turismo"/>
    <m/>
    <m/>
    <m/>
    <m/>
    <m/>
    <m/>
    <s v="Sí"/>
    <s v="Sí"/>
    <n v="4"/>
    <n v="4"/>
    <n v="5"/>
    <n v="5"/>
    <n v="3"/>
    <n v="2"/>
    <n v="1"/>
    <n v="3"/>
    <n v="2"/>
    <n v="3"/>
    <m/>
    <n v="3"/>
    <n v="4"/>
    <n v="3"/>
    <n v="4"/>
    <n v="3"/>
    <s v="Sí"/>
    <n v="2"/>
    <x v="4"/>
    <s v="Twitter|LinkedIn"/>
    <m/>
    <m/>
    <m/>
    <m/>
    <m/>
    <m/>
    <m/>
    <s v="No"/>
    <s v="Sí"/>
    <s v="Útil"/>
    <n v="5"/>
    <n v="5"/>
    <s v="3, normal"/>
  </r>
  <r>
    <s v=""/>
    <s v=""/>
    <s v="Humanidades"/>
    <d v="2020-05-20T19:11:00"/>
    <s v="Máster"/>
    <x v="7"/>
    <s v="Muy frecuentemente (3 o más veces por semana)"/>
    <s v="Nunca"/>
    <s v="Seguiré usando los servicios de la biblioteca con la misma frecuencia que expuse en la pregunta anterior"/>
    <s v="Biblioteca Maria Zambrano (Filología / Derecho)"/>
    <s v="F. Geografía e Historia"/>
    <m/>
    <s v="La Casa Encendida, Biblioteca UNED Lavapiés"/>
    <m/>
    <m/>
    <m/>
    <m/>
    <m/>
    <s v="Sí"/>
    <s v="Sí"/>
    <n v="1"/>
    <n v="1"/>
    <n v="1"/>
    <n v="3"/>
    <n v="3"/>
    <n v="3"/>
    <n v="2"/>
    <n v="3"/>
    <n v="1"/>
    <n v="3"/>
    <m/>
    <n v="1"/>
    <n v="1"/>
    <n v="1"/>
    <n v="1"/>
    <n v="3"/>
    <s v="Sí"/>
    <n v="1"/>
    <x v="2"/>
    <s v="Facebook"/>
    <m/>
    <m/>
    <m/>
    <m/>
    <m/>
    <m/>
    <m/>
    <s v="No"/>
    <s v="No"/>
    <m/>
    <n v="5"/>
    <n v="5"/>
    <s v="2, insatisfecho"/>
  </r>
  <r>
    <s v=""/>
    <s v=""/>
    <s v="Humanidades"/>
    <d v="2020-05-20T19:08:00"/>
    <s v="Máster"/>
    <x v="7"/>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Ciencias Biológicas"/>
    <m/>
    <m/>
    <m/>
    <m/>
    <m/>
    <m/>
    <s v="Sí"/>
    <s v="Sí"/>
    <n v="5"/>
    <n v="2"/>
    <n v="4"/>
    <n v="1"/>
    <n v="4"/>
    <n v="4"/>
    <n v="4"/>
    <n v="1"/>
    <n v="3"/>
    <n v="5"/>
    <m/>
    <n v="4"/>
    <n v="3"/>
    <n v="3"/>
    <n v="1"/>
    <n v="5"/>
    <s v="Sí"/>
    <n v="4"/>
    <x v="2"/>
    <s v="Twitter|Facebook|Instagram"/>
    <m/>
    <m/>
    <m/>
    <m/>
    <m/>
    <m/>
    <m/>
    <s v="Sí"/>
    <s v="No"/>
    <m/>
    <n v="4"/>
    <n v="3"/>
    <s v="4, satisfecho"/>
  </r>
  <r>
    <s v=""/>
    <s v=""/>
    <s v="Humanidades"/>
    <d v="2020-05-20T19:01:00"/>
    <s v="Máster"/>
    <x v="6"/>
    <s v="Muy frecuentemente (3 o más veces por semana)"/>
    <s v="De vez en cuando (1 o 2 veces al mes)"/>
    <s v="Creo que voy a acudir con menos frecuencia a la biblioteca y usaré más la biblioteca virtual"/>
    <s v="Biblioteca Maria Zambrano (Filología / Derecho)"/>
    <s v="F. Filología (Clásicas o General)"/>
    <m/>
    <m/>
    <m/>
    <m/>
    <m/>
    <m/>
    <m/>
    <s v="Sí"/>
    <s v="Sí"/>
    <n v="4"/>
    <n v="1"/>
    <n v="2"/>
    <n v="1"/>
    <n v="4"/>
    <n v="3"/>
    <n v="2"/>
    <n v="2"/>
    <n v="3"/>
    <n v="4"/>
    <m/>
    <n v="3"/>
    <n v="4"/>
    <n v="3"/>
    <n v="3"/>
    <n v="4"/>
    <s v="No"/>
    <n v="4"/>
    <x v="6"/>
    <s v="Instagram"/>
    <m/>
    <m/>
    <m/>
    <m/>
    <m/>
    <m/>
    <m/>
    <s v="Sí"/>
    <s v="No"/>
    <m/>
    <n v="5"/>
    <n v="5"/>
    <s v="4, satisfecho"/>
  </r>
  <r>
    <s v=""/>
    <s v=""/>
    <s v="Humanidades"/>
    <d v="2020-05-20T18:59:00"/>
    <s v="Máster"/>
    <x v="6"/>
    <s v="Frecuentemente (1 o 2 veces por semana)"/>
    <s v="Muy frecuentemente (3 o más veces por semana)"/>
    <s v="Creo que voy a acudir con menos frecuencia a la biblioteca y usaré más la biblioteca virtual"/>
    <s v="F. Filología (Clásicas o General)"/>
    <s v="Biblioteca Maria Zambrano (Filología / Derecho)"/>
    <s v="F. Geografía e Historia"/>
    <m/>
    <m/>
    <m/>
    <m/>
    <m/>
    <m/>
    <s v="No"/>
    <s v="Sí"/>
    <n v="5"/>
    <n v="5"/>
    <n v="5"/>
    <n v="5"/>
    <n v="5"/>
    <n v="5"/>
    <n v="3"/>
    <n v="2"/>
    <n v="5"/>
    <n v="5"/>
    <m/>
    <n v="4"/>
    <n v="4"/>
    <n v="3"/>
    <n v="3"/>
    <n v="5"/>
    <s v="No"/>
    <n v="4"/>
    <x v="6"/>
    <s v="Youtube"/>
    <m/>
    <m/>
    <m/>
    <m/>
    <m/>
    <m/>
    <m/>
    <s v="No"/>
    <s v="No"/>
    <m/>
    <n v="4"/>
    <n v="4"/>
    <s v="4, satisfecho"/>
  </r>
  <r>
    <s v=""/>
    <s v=""/>
    <s v="Ciencias de la Salud"/>
    <d v="2020-05-20T18:56:00"/>
    <s v="Grado y doble grado"/>
    <x v="15"/>
    <s v="Solo en época de exámenes"/>
    <s v="De vez en cuando (1 o 2 veces al mes)"/>
    <s v="Seguiré usando los servicios de la biblioteca con la misma frecuencia que expuse en la pregunta anterior"/>
    <s v="F. Enfermería, Fisioterapia y Podología"/>
    <s v="F. Medicina"/>
    <m/>
    <m/>
    <m/>
    <m/>
    <m/>
    <m/>
    <m/>
    <s v="No"/>
    <s v="Sí"/>
    <n v="3"/>
    <n v="2"/>
    <n v="2"/>
    <n v="4"/>
    <n v="4"/>
    <n v="4"/>
    <n v="5"/>
    <n v="1"/>
    <n v="2"/>
    <n v="3"/>
    <m/>
    <n v="4"/>
    <n v="4"/>
    <n v="4"/>
    <n v="4"/>
    <n v="2"/>
    <s v="No"/>
    <n v="4"/>
    <x v="4"/>
    <s v="Twitter|Facebook|Youtube|Instagram"/>
    <m/>
    <m/>
    <m/>
    <m/>
    <m/>
    <m/>
    <m/>
    <s v="No"/>
    <s v="No"/>
    <m/>
    <n v="5"/>
    <n v="5"/>
    <s v="4, satisfecho"/>
  </r>
  <r>
    <s v=""/>
    <s v=""/>
    <s v="Ciencias Sociales"/>
    <d v="2020-05-20T18:48:00"/>
    <s v="Doctorado"/>
    <x v="13"/>
    <s v="De vez en cuando (1 o 2 veces al mes)"/>
    <s v="De vez en cuando (1 o 2 veces al mes)"/>
    <s v="Seguiré usando los servicios de la biblioteca con la misma frecuencia que expuse en la pregunta anterior"/>
    <s v="F. Ciencias de la Información"/>
    <s v="Biblioteca Maria Zambrano (Filología / Derecho)"/>
    <m/>
    <m/>
    <m/>
    <m/>
    <m/>
    <m/>
    <m/>
    <s v="Sí"/>
    <s v="Sí"/>
    <n v="5"/>
    <n v="1"/>
    <n v="1"/>
    <n v="5"/>
    <n v="1"/>
    <n v="4"/>
    <n v="1"/>
    <n v="1"/>
    <n v="3"/>
    <n v="5"/>
    <m/>
    <n v="5"/>
    <n v="5"/>
    <n v="5"/>
    <n v="3"/>
    <n v="5"/>
    <s v="Sí"/>
    <n v="5"/>
    <x v="5"/>
    <s v="Twitter"/>
    <m/>
    <m/>
    <m/>
    <m/>
    <m/>
    <m/>
    <m/>
    <s v="Sí"/>
    <s v="No"/>
    <m/>
    <n v="5"/>
    <n v="5"/>
    <s v="5, muy satisfecho"/>
  </r>
  <r>
    <s v=""/>
    <s v=""/>
    <s v="Ciencias Sociales"/>
    <d v="2020-05-20T18:46:00"/>
    <s v="Grado y doble grado"/>
    <x v="10"/>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m/>
    <m/>
    <m/>
    <m/>
    <m/>
    <m/>
    <s v="No"/>
    <s v="Sí"/>
    <n v="5"/>
    <n v="1"/>
    <n v="5"/>
    <n v="2"/>
    <n v="3"/>
    <n v="2"/>
    <n v="5"/>
    <n v="1"/>
    <n v="3"/>
    <n v="4"/>
    <m/>
    <n v="5"/>
    <n v="4"/>
    <n v="4"/>
    <n v="1"/>
    <n v="4"/>
    <s v="No"/>
    <n v="4"/>
    <x v="6"/>
    <s v="Facebook|Instagram"/>
    <m/>
    <m/>
    <m/>
    <m/>
    <m/>
    <m/>
    <m/>
    <s v="Sí"/>
    <s v="Sí"/>
    <s v="Normal"/>
    <n v="2"/>
    <n v="1"/>
    <s v="4, satisfecho"/>
  </r>
  <r>
    <s v=""/>
    <s v=""/>
    <s v="Ciencias de la Salud"/>
    <d v="2020-05-20T18:42:00"/>
    <s v="Grado y doble grado"/>
    <x v="4"/>
    <s v="Muy frecuentemente (3 o más veces por semana)"/>
    <s v="Solo en época de exámenes"/>
    <s v="Seguiré usando los servicios de la biblioteca con la misma frecuencia que expuse en la pregunta anterior"/>
    <s v="F. Medicina"/>
    <s v="Biblioteca Maria Zambrano (Filología / Derecho)"/>
    <s v="F. Odontología"/>
    <m/>
    <m/>
    <m/>
    <m/>
    <m/>
    <m/>
    <s v="No"/>
    <s v="Sí"/>
    <n v="3"/>
    <n v="2"/>
    <n v="2"/>
    <n v="1"/>
    <n v="5"/>
    <n v="4"/>
    <n v="5"/>
    <n v="4"/>
    <n v="5"/>
    <n v="4"/>
    <m/>
    <n v="5"/>
    <n v="5"/>
    <n v="3"/>
    <n v="3"/>
    <n v="4"/>
    <s v="No"/>
    <n v="4"/>
    <x v="6"/>
    <s v="No uso ninguna red social"/>
    <m/>
    <m/>
    <m/>
    <m/>
    <m/>
    <m/>
    <m/>
    <s v="No"/>
    <s v="No"/>
    <m/>
    <n v="5"/>
    <n v="5"/>
    <s v="5, muy satisfecho"/>
  </r>
  <r>
    <s v=""/>
    <s v=""/>
    <s v="Ciencias de la Salud"/>
    <d v="2020-05-20T18:42:00"/>
    <s v="Grado y doble grado"/>
    <x v="9"/>
    <s v="Frecuentemente (1 o 2 veces por semana)"/>
    <s v="Nunca"/>
    <s v="Seguiré usando los servicios de la biblioteca con la misma frecuencia que expuse en la pregunta anterior"/>
    <s v="F. Farmacia"/>
    <s v="F. Medicina"/>
    <s v="F. Ciencias Biológicas"/>
    <m/>
    <m/>
    <m/>
    <m/>
    <m/>
    <m/>
    <s v="No"/>
    <s v="Sí"/>
    <n v="2"/>
    <n v="2"/>
    <n v="1"/>
    <n v="2"/>
    <n v="5"/>
    <n v="5"/>
    <n v="3"/>
    <n v="1"/>
    <n v="3"/>
    <n v="4"/>
    <m/>
    <n v="1"/>
    <n v="3"/>
    <n v="1"/>
    <n v="3"/>
    <n v="3"/>
    <s v="Sí"/>
    <n v="1"/>
    <x v="5"/>
    <s v="Youtube|Instagram"/>
    <m/>
    <m/>
    <m/>
    <m/>
    <m/>
    <m/>
    <m/>
    <s v="Sí"/>
    <s v="No"/>
    <m/>
    <n v="3"/>
    <n v="5"/>
    <s v="3, normal"/>
  </r>
  <r>
    <s v=""/>
    <s v=""/>
    <s v="Ciencias Experimentales"/>
    <d v="2020-05-20T18:38:00"/>
    <s v="Grado y doble grado"/>
    <x v="16"/>
    <s v="Frecuentemente (1 o 2 veces por semana)"/>
    <s v="De vez en cuando (1 o 2 veces al mes)"/>
    <s v="Seguiré usando los servicios de la biblioteca con la misma frecuencia que expuse en la pregunta anterior"/>
    <s v="F. Ciencias Químicas"/>
    <s v="Biblioteca Maria Zambrano (Filología / Derecho)"/>
    <s v="F. Ciencias Matemáticas"/>
    <m/>
    <m/>
    <m/>
    <m/>
    <m/>
    <m/>
    <s v="No"/>
    <s v="No"/>
    <n v="4"/>
    <n v="4"/>
    <n v="4"/>
    <n v="2"/>
    <n v="4"/>
    <n v="3"/>
    <n v="4"/>
    <n v="2"/>
    <n v="2"/>
    <n v="4"/>
    <m/>
    <n v="4"/>
    <n v="5"/>
    <n v="4"/>
    <n v="3"/>
    <n v="4"/>
    <s v="Sí"/>
    <n v="4"/>
    <x v="6"/>
    <s v="Instagram"/>
    <m/>
    <m/>
    <m/>
    <m/>
    <m/>
    <m/>
    <m/>
    <s v="Sí"/>
    <s v="Sí"/>
    <s v="Normal"/>
    <n v="4"/>
    <n v="4"/>
    <s v="4, satisfecho"/>
  </r>
  <r>
    <s v=""/>
    <s v=""/>
    <s v="Ciencias Sociales"/>
    <d v="2020-05-20T18:38:00"/>
    <s v="Grado y doble grado"/>
    <x v="10"/>
    <s v="De vez en cuando (1 o 2 veces al mes)"/>
    <s v="Frecuentemente (1 o 2 veces por semana)"/>
    <s v="Solo haré uso de la biblioteca virtual y de sus recursos electrónicos"/>
    <s v="Biblioteca Maria Zambrano (Filología / Derecho)"/>
    <s v="F. Ciencias Económicas y Empresariales"/>
    <s v="F. Derecho (Departamentos,Criminología)"/>
    <s v="BIBLIOTECA DE LA UNIVERSIDAD ESIC"/>
    <m/>
    <m/>
    <m/>
    <m/>
    <m/>
    <s v="Sí"/>
    <s v="Sí"/>
    <n v="3"/>
    <n v="1"/>
    <n v="5"/>
    <n v="1"/>
    <n v="2"/>
    <n v="3"/>
    <n v="3"/>
    <n v="3"/>
    <n v="3"/>
    <n v="5"/>
    <m/>
    <n v="2"/>
    <n v="5"/>
    <n v="4"/>
    <n v="1"/>
    <n v="2"/>
    <s v="No"/>
    <n v="3"/>
    <x v="2"/>
    <s v="Youtube|Instagram"/>
    <m/>
    <m/>
    <m/>
    <m/>
    <m/>
    <m/>
    <m/>
    <s v="Sí"/>
    <s v="No"/>
    <m/>
    <n v="5"/>
    <n v="4"/>
    <s v="4, satisfecho"/>
  </r>
  <r>
    <s v=""/>
    <s v=""/>
    <s v="Ciencias de la Salud"/>
    <d v="2020-05-20T18:31:00"/>
    <s v="Grado y doble grado"/>
    <x v="23"/>
    <s v="Muy frecuentemente (3 o más veces por semana)"/>
    <s v="De vez en cuando (1 o 2 veces al mes)"/>
    <s v="Seguiré usando los servicios de la biblioteca con la misma frecuencia que expuse en la pregunta anterior"/>
    <s v="F. Geografía e Historia"/>
    <s v="Biblioteca Maria Zambrano (Filología / Derecho)"/>
    <s v="F. Veterinaria"/>
    <m/>
    <m/>
    <m/>
    <m/>
    <m/>
    <m/>
    <s v="No"/>
    <s v="Sí"/>
    <n v="2"/>
    <n v="1"/>
    <n v="2"/>
    <n v="1"/>
    <n v="5"/>
    <n v="4"/>
    <n v="5"/>
    <n v="2"/>
    <n v="4"/>
    <n v="4"/>
    <m/>
    <n v="3"/>
    <n v="4"/>
    <n v="4"/>
    <n v="4"/>
    <n v="4"/>
    <s v="No"/>
    <n v="4"/>
    <x v="6"/>
    <s v="Twitter|Instagram"/>
    <m/>
    <m/>
    <m/>
    <m/>
    <m/>
    <m/>
    <m/>
    <s v="Sí"/>
    <s v="No"/>
    <m/>
    <n v="5"/>
    <n v="5"/>
    <s v="4, satisfecho"/>
  </r>
  <r>
    <s v=""/>
    <s v=""/>
    <s v="Ciencias Sociales"/>
    <d v="2020-05-20T18:30:00"/>
    <s v="Grado y doble grado"/>
    <x v="13"/>
    <s v="De vez en cuando (1 o 2 veces al mes)"/>
    <s v="Muy frecuentemente (3 o más veces por semana)"/>
    <s v="Creo que voy a acudir con menos frecuencia a la biblioteca y usaré más la biblioteca virtual"/>
    <s v="F. Ciencias de la Información"/>
    <s v="Biblioteca Histórica"/>
    <m/>
    <m/>
    <m/>
    <m/>
    <m/>
    <m/>
    <m/>
    <s v="No"/>
    <s v="Sí"/>
    <n v="4"/>
    <n v="4"/>
    <n v="1"/>
    <n v="3"/>
    <n v="3"/>
    <n v="4"/>
    <n v="1"/>
    <n v="2"/>
    <n v="5"/>
    <n v="3"/>
    <m/>
    <n v="5"/>
    <n v="5"/>
    <n v="4"/>
    <n v="5"/>
    <n v="4"/>
    <s v="Sí"/>
    <n v="4"/>
    <x v="1"/>
    <s v="Twitter|Facebook|Youtube|Instagram|LinkedIn"/>
    <m/>
    <m/>
    <m/>
    <m/>
    <m/>
    <m/>
    <m/>
    <s v="Sí"/>
    <s v="No"/>
    <m/>
    <n v="5"/>
    <n v="5"/>
    <s v="5, muy satisfecho"/>
  </r>
  <r>
    <s v=""/>
    <s v=""/>
    <s v="Ciencias Sociales"/>
    <d v="2020-05-20T18:25:00"/>
    <s v="Grado y doble grado"/>
    <x v="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Políticas y Sociología"/>
    <s v="F. Trabajo Social"/>
    <s v="F. Ciencias Económicas y Empresariales"/>
    <m/>
    <m/>
    <m/>
    <m/>
    <m/>
    <m/>
    <s v="Sí"/>
    <s v="Sí"/>
    <n v="5"/>
    <n v="2"/>
    <n v="3"/>
    <n v="5"/>
    <n v="5"/>
    <n v="5"/>
    <n v="5"/>
    <n v="4"/>
    <n v="4"/>
    <n v="4"/>
    <m/>
    <n v="2"/>
    <n v="5"/>
    <n v="4"/>
    <n v="3"/>
    <n v="5"/>
    <s v="Sí"/>
    <n v="4"/>
    <x v="5"/>
    <s v="Twitter|Facebook|Youtube|Instagram"/>
    <m/>
    <m/>
    <m/>
    <m/>
    <m/>
    <m/>
    <m/>
    <s v="No"/>
    <s v="No"/>
    <m/>
    <n v="5"/>
    <n v="5"/>
    <s v="4, satisfecho"/>
  </r>
  <r>
    <s v=""/>
    <s v=""/>
    <s v=""/>
    <d v="2020-05-20T18:20:00"/>
    <s v="Máster"/>
    <x v="28"/>
    <s v="Nunca"/>
    <s v="Nunca"/>
    <s v="Solo haré uso de la biblioteca virtual y de sus recursos electrónicos"/>
    <s v="F. Ciencias de la Documentación"/>
    <m/>
    <m/>
    <m/>
    <m/>
    <m/>
    <m/>
    <m/>
    <m/>
    <s v="No"/>
    <s v="No"/>
    <n v="4"/>
    <n v="4"/>
    <n v="4"/>
    <m/>
    <n v="5"/>
    <n v="5"/>
    <n v="1"/>
    <n v="1"/>
    <n v="1"/>
    <n v="1"/>
    <m/>
    <n v="1"/>
    <n v="1"/>
    <n v="1"/>
    <n v="1"/>
    <n v="1"/>
    <s v="Sí"/>
    <n v="3"/>
    <x v="4"/>
    <s v="No uso ninguna red social"/>
    <m/>
    <m/>
    <m/>
    <m/>
    <m/>
    <m/>
    <m/>
    <s v="No"/>
    <s v="No"/>
    <m/>
    <n v="5"/>
    <n v="5"/>
    <s v="5, muy satisfecho"/>
  </r>
  <r>
    <s v=""/>
    <s v=""/>
    <s v="Humanidades"/>
    <d v="2020-05-20T18:17:00"/>
    <s v="Otros (Universidad para mayores, títulos propios, curso de idiomas, etc)"/>
    <x v="7"/>
    <s v="De vez en cuando (1 o 2 veces al mes)"/>
    <m/>
    <s v="Seguiré usando los servicios de la biblioteca con la misma frecuencia que expuse en la pregunta anterior"/>
    <s v="Biblioteca Histórica"/>
    <m/>
    <m/>
    <m/>
    <m/>
    <m/>
    <m/>
    <m/>
    <m/>
    <s v="No"/>
    <s v="Sí"/>
    <n v="4"/>
    <m/>
    <m/>
    <m/>
    <m/>
    <m/>
    <n v="5"/>
    <m/>
    <n v="2"/>
    <n v="3"/>
    <m/>
    <n v="4"/>
    <n v="5"/>
    <m/>
    <m/>
    <n v="4"/>
    <s v="No"/>
    <m/>
    <x v="3"/>
    <s v="No uso ninguna red social"/>
    <m/>
    <m/>
    <m/>
    <m/>
    <m/>
    <m/>
    <m/>
    <s v="No"/>
    <s v="No"/>
    <m/>
    <n v="5"/>
    <n v="5"/>
    <s v="5, muy satisfecho"/>
  </r>
  <r>
    <s v=""/>
    <s v=""/>
    <s v="Ciencias Sociales"/>
    <d v="2020-05-20T18:17:00"/>
    <s v="Grado y doble grado"/>
    <x v="24"/>
    <s v="Frecuentemente (1 o 2 veces por semana)"/>
    <s v="Frecuentemente (1 o 2 veces por semana)"/>
    <s v="Tengo que ir necesariamente para consultar los documentos que están ubicados en la biblioteca"/>
    <s v="F. Trabajo Social"/>
    <m/>
    <m/>
    <m/>
    <m/>
    <m/>
    <m/>
    <m/>
    <m/>
    <s v="Sí"/>
    <s v="Sí"/>
    <n v="4"/>
    <n v="3"/>
    <n v="1"/>
    <n v="1"/>
    <n v="2"/>
    <n v="1"/>
    <n v="2"/>
    <n v="1"/>
    <n v="3"/>
    <n v="5"/>
    <m/>
    <n v="4"/>
    <n v="5"/>
    <n v="1"/>
    <n v="5"/>
    <n v="3"/>
    <s v="Sí"/>
    <n v="3"/>
    <x v="5"/>
    <s v="Instagram"/>
    <m/>
    <m/>
    <m/>
    <m/>
    <m/>
    <m/>
    <m/>
    <s v="Sí"/>
    <s v="No"/>
    <m/>
    <n v="5"/>
    <n v="5"/>
    <s v="5, muy satisfecho"/>
  </r>
  <r>
    <s v=""/>
    <s v=""/>
    <s v="Ciencias Sociales"/>
    <d v="2020-05-20T18:17:00"/>
    <s v="Doctorado"/>
    <x v="1"/>
    <s v="Muy frecuentemente (3 o más veces por semana)"/>
    <s v="Muy frecuentemente (3 o más veces por semana)"/>
    <s v="Seguiré usando los servicios de la biblioteca con la misma frecuencia que expuse en la pregunta anterior"/>
    <s v="F. Ciencias Políticas y Sociología"/>
    <s v="F. Ciencias Económicas y Empresariales"/>
    <s v="F. Geografía e Historia"/>
    <m/>
    <m/>
    <m/>
    <m/>
    <m/>
    <m/>
    <s v="Sí"/>
    <s v="No"/>
    <n v="5"/>
    <n v="2"/>
    <n v="2"/>
    <n v="2"/>
    <n v="1"/>
    <n v="1"/>
    <n v="1"/>
    <n v="1"/>
    <n v="4"/>
    <n v="4"/>
    <m/>
    <n v="4"/>
    <n v="5"/>
    <n v="4"/>
    <n v="3"/>
    <n v="4"/>
    <s v="Sí"/>
    <n v="4"/>
    <x v="5"/>
    <s v="Twitter|Facebook|Youtube|Instagram"/>
    <m/>
    <m/>
    <m/>
    <m/>
    <m/>
    <m/>
    <m/>
    <s v="Sí"/>
    <s v="Sí"/>
    <s v="Normal"/>
    <n v="5"/>
    <n v="5"/>
    <s v="4, satisfecho"/>
  </r>
  <r>
    <s v=""/>
    <s v=""/>
    <s v="Ciencias Sociales"/>
    <d v="2020-05-20T18:16:00"/>
    <s v="Doctorado"/>
    <x v="17"/>
    <s v="Solo en época de exámenes"/>
    <s v="Solo en época de exámenes"/>
    <s v="Seguiré usando los servicios de la biblioteca con la misma frecuencia que expuse en la pregunta anterior|Procuraré buscar la información que necesito fuera de la biblioteca"/>
    <s v="F. Ciencias de la Documentación"/>
    <m/>
    <m/>
    <m/>
    <m/>
    <m/>
    <m/>
    <m/>
    <m/>
    <s v="No"/>
    <s v="No"/>
    <n v="3"/>
    <n v="3"/>
    <n v="3"/>
    <n v="5"/>
    <n v="5"/>
    <n v="5"/>
    <n v="5"/>
    <n v="5"/>
    <n v="5"/>
    <n v="5"/>
    <m/>
    <n v="5"/>
    <n v="5"/>
    <n v="5"/>
    <n v="5"/>
    <n v="5"/>
    <s v="No"/>
    <n v="5"/>
    <x v="1"/>
    <s v="Facebook|Youtube|Instagram|LinkedIn"/>
    <m/>
    <m/>
    <m/>
    <m/>
    <m/>
    <m/>
    <m/>
    <s v="No"/>
    <s v="No"/>
    <m/>
    <n v="5"/>
    <n v="5"/>
    <s v="4, satisfecho"/>
  </r>
  <r>
    <s v=""/>
    <s v=""/>
    <s v="Ciencias Sociales"/>
    <d v="2020-05-20T18:15:00"/>
    <s v="Máster"/>
    <x v="10"/>
    <s v="De vez en cuando (1 o 2 veces al mes)"/>
    <s v="Nunca"/>
    <s v="Seguiré usando los servicios de la biblioteca con la misma frecuencia que expuse en la pregunta anterior"/>
    <s v="Biblioteca Maria Zambrano (Filología / Derecho)"/>
    <m/>
    <m/>
    <m/>
    <m/>
    <m/>
    <m/>
    <m/>
    <m/>
    <s v="Sí"/>
    <s v="No"/>
    <n v="5"/>
    <n v="1"/>
    <n v="1"/>
    <n v="5"/>
    <n v="4"/>
    <n v="3"/>
    <n v="5"/>
    <n v="3"/>
    <n v="2"/>
    <n v="4"/>
    <m/>
    <n v="1"/>
    <n v="2"/>
    <n v="1"/>
    <n v="2"/>
    <n v="5"/>
    <s v="No"/>
    <n v="2"/>
    <x v="2"/>
    <s v="Twitter|Youtube|No uso ninguna red social"/>
    <m/>
    <m/>
    <m/>
    <m/>
    <m/>
    <m/>
    <m/>
    <s v="Sí"/>
    <s v="Sí"/>
    <s v="Poco útil"/>
    <n v="4"/>
    <n v="5"/>
    <s v="3, normal"/>
  </r>
  <r>
    <s v=""/>
    <s v=""/>
    <s v="Humanidades"/>
    <d v="2020-05-20T18:13:00"/>
    <s v="Grado y doble grado"/>
    <x v="7"/>
    <s v="De vez en cuando (1 o 2 veces al mes)"/>
    <s v="Nunca"/>
    <s v="Seguiré usando los servicios de la biblioteca con la misma frecuencia que expuse en la pregunta anterior"/>
    <s v="F. Geografía e Historia"/>
    <s v="Biblioteca Maria Zambrano (Filología / Derecho)"/>
    <s v="F. Bellas Artes"/>
    <m/>
    <m/>
    <m/>
    <m/>
    <m/>
    <m/>
    <s v="Sí"/>
    <s v="Sí"/>
    <n v="4"/>
    <n v="1"/>
    <n v="2"/>
    <n v="2"/>
    <n v="5"/>
    <n v="5"/>
    <n v="4"/>
    <n v="3"/>
    <n v="2"/>
    <n v="3"/>
    <m/>
    <n v="2"/>
    <n v="5"/>
    <n v="4"/>
    <n v="3"/>
    <n v="4"/>
    <s v="No"/>
    <n v="3"/>
    <x v="4"/>
    <s v="Youtube|Instagram"/>
    <m/>
    <m/>
    <m/>
    <m/>
    <m/>
    <m/>
    <m/>
    <s v="No"/>
    <s v="No"/>
    <m/>
    <n v="5"/>
    <n v="5"/>
    <s v="4, satisfecho"/>
  </r>
  <r>
    <s v=""/>
    <s v=""/>
    <s v="Ciencias Experimentales"/>
    <d v="2020-05-20T18:13:00"/>
    <s v="Grado y doble grado"/>
    <x v="14"/>
    <s v="Muy frecuentemente (3 o más veces por semana)"/>
    <s v="Frecuentemente (1 o 2 veces por semana)"/>
    <s v="Seguiré usando los servicios de la biblioteca con la misma frecuencia que expuse en la pregunta anterior"/>
    <s v="F. Ciencias Geológicas"/>
    <s v="Biblioteca Maria Zambrano (Filología / Derecho)"/>
    <s v="F. Medicina"/>
    <m/>
    <m/>
    <m/>
    <m/>
    <m/>
    <m/>
    <s v="Sí"/>
    <s v="Sí"/>
    <n v="5"/>
    <n v="2"/>
    <n v="3"/>
    <n v="2"/>
    <n v="3"/>
    <n v="2"/>
    <n v="3"/>
    <n v="2"/>
    <n v="5"/>
    <n v="5"/>
    <m/>
    <n v="5"/>
    <n v="5"/>
    <n v="5"/>
    <n v="5"/>
    <n v="5"/>
    <s v="Sí"/>
    <n v="4"/>
    <x v="6"/>
    <s v="Facebook|Instagram"/>
    <m/>
    <m/>
    <m/>
    <m/>
    <m/>
    <m/>
    <m/>
    <s v="No"/>
    <s v="No"/>
    <m/>
    <n v="4"/>
    <n v="4"/>
    <s v="5, muy satisfecho"/>
  </r>
  <r>
    <s v=""/>
    <s v=""/>
    <s v="Ciencias de la Salud"/>
    <d v="2020-05-20T18:13:00"/>
    <s v="Doctorado"/>
    <x v="12"/>
    <s v="Nunca"/>
    <s v="Muy frecuentemente (3 o más veces por semana)"/>
    <s v="Solo haré uso de la biblioteca virtual y de sus recursos electrónicos"/>
    <s v="F. Psicología"/>
    <m/>
    <m/>
    <m/>
    <m/>
    <m/>
    <m/>
    <m/>
    <m/>
    <s v="No"/>
    <s v="No"/>
    <n v="2"/>
    <n v="5"/>
    <n v="4"/>
    <n v="4"/>
    <n v="3"/>
    <n v="5"/>
    <n v="3"/>
    <n v="4"/>
    <n v="3"/>
    <n v="5"/>
    <m/>
    <n v="5"/>
    <n v="4"/>
    <n v="5"/>
    <n v="4"/>
    <n v="4"/>
    <s v="No"/>
    <n v="5"/>
    <x v="6"/>
    <s v="Facebook|Youtube|Instagram|LinkedIn"/>
    <m/>
    <m/>
    <m/>
    <m/>
    <m/>
    <m/>
    <m/>
    <s v="Sí"/>
    <s v="Sí"/>
    <s v="Útil"/>
    <n v="5"/>
    <n v="5"/>
    <s v="4, satisfecho"/>
  </r>
  <r>
    <s v=""/>
    <s v=""/>
    <s v="Ciencias Sociales"/>
    <d v="2020-05-20T18:07:00"/>
    <s v="Grado y doble grado"/>
    <x v="17"/>
    <s v="De vez en cuando (1 o 2 veces al mes)"/>
    <s v="De vez en cuando (1 o 2 veces al mes)"/>
    <s v="Seguiré usando los servicios de la biblioteca con la misma frecuencia que expuse en la pregunta anterior"/>
    <s v="F. Ciencias de la Documentación"/>
    <s v="Biblioteca Histórica"/>
    <m/>
    <m/>
    <m/>
    <m/>
    <m/>
    <m/>
    <m/>
    <s v="No"/>
    <s v="Sí"/>
    <n v="3"/>
    <n v="3"/>
    <n v="4"/>
    <n v="4"/>
    <n v="4"/>
    <n v="3"/>
    <n v="4"/>
    <n v="4"/>
    <n v="4"/>
    <n v="4"/>
    <m/>
    <n v="3"/>
    <n v="4"/>
    <n v="4"/>
    <n v="3"/>
    <n v="4"/>
    <s v="Sí"/>
    <n v="4"/>
    <x v="5"/>
    <s v="Youtube"/>
    <m/>
    <m/>
    <m/>
    <m/>
    <m/>
    <m/>
    <m/>
    <s v="Sí"/>
    <s v="Sí"/>
    <s v="Útil"/>
    <n v="4"/>
    <n v="5"/>
    <s v="4, satisfecho"/>
  </r>
  <r>
    <s v=""/>
    <s v=""/>
    <s v="Humanidades"/>
    <d v="2020-05-20T18:01:00"/>
    <s v="Grado y doble grado"/>
    <x v="3"/>
    <s v="Frecuentemente (1 o 2 veces por semana)"/>
    <s v="Nunca"/>
    <s v="Solo haré uso de la biblioteca virtual y de sus recursos electrónicos"/>
    <s v="F. Bellas Artes"/>
    <s v="F. Ciencias Políticas y Sociología"/>
    <s v="Biblioteca Maria Zambrano (Filología / Derecho)"/>
    <m/>
    <m/>
    <m/>
    <m/>
    <m/>
    <m/>
    <s v="No"/>
    <s v="No"/>
    <n v="1"/>
    <n v="4"/>
    <n v="5"/>
    <n v="3"/>
    <n v="3"/>
    <n v="4"/>
    <n v="3"/>
    <n v="4"/>
    <n v="3"/>
    <n v="4"/>
    <m/>
    <n v="4"/>
    <n v="4"/>
    <n v="4"/>
    <n v="3"/>
    <n v="3"/>
    <s v="No"/>
    <n v="3"/>
    <x v="4"/>
    <s v="Instagram"/>
    <m/>
    <m/>
    <m/>
    <m/>
    <m/>
    <m/>
    <m/>
    <s v="No"/>
    <s v="No"/>
    <m/>
    <n v="4"/>
    <n v="4"/>
    <s v="4, satisfecho"/>
  </r>
  <r>
    <s v=""/>
    <s v=""/>
    <s v="Ciencias Sociales"/>
    <d v="2020-05-20T17:57:00"/>
    <s v="Grado y doble grado"/>
    <x v="21"/>
    <s v="Frecuentemente (1 o 2 veces por semana)"/>
    <s v="Nunca"/>
    <s v="Seguiré usando los servicios de la biblioteca con la misma frecuencia que expuse en la pregunta anterior"/>
    <s v="F. Comercio y Turismo"/>
    <m/>
    <m/>
    <m/>
    <m/>
    <m/>
    <m/>
    <m/>
    <m/>
    <s v="No"/>
    <s v="Sí"/>
    <n v="2"/>
    <n v="1"/>
    <n v="1"/>
    <n v="2"/>
    <n v="5"/>
    <n v="5"/>
    <n v="5"/>
    <n v="1"/>
    <n v="5"/>
    <n v="5"/>
    <m/>
    <n v="5"/>
    <n v="5"/>
    <n v="5"/>
    <n v="5"/>
    <n v="5"/>
    <s v="No"/>
    <n v="5"/>
    <x v="1"/>
    <s v="Youtube|Instagram"/>
    <m/>
    <m/>
    <m/>
    <m/>
    <m/>
    <m/>
    <m/>
    <s v="No"/>
    <s v="No"/>
    <m/>
    <n v="5"/>
    <n v="5"/>
    <s v="5, muy satisfecho"/>
  </r>
  <r>
    <s v=""/>
    <s v=""/>
    <s v="Humanidades"/>
    <d v="2020-05-20T17:54:00"/>
    <s v="Doctorado"/>
    <x v="6"/>
    <s v="De vez en cuando (1 o 2 veces al mes)"/>
    <s v="Muy frecuentemente (3 o más veces por semana)"/>
    <s v="Seguiré usando los servicios de la biblioteca con la misma frecuencia que expuse en la pregunta anterior"/>
    <s v="Biblioteca Maria Zambrano (Filología / Derecho)"/>
    <s v="F. Filología (Clásicas o General)"/>
    <s v="F. Geografía e Historia"/>
    <m/>
    <m/>
    <m/>
    <m/>
    <m/>
    <m/>
    <s v="No"/>
    <s v="Sí"/>
    <n v="1"/>
    <n v="5"/>
    <n v="5"/>
    <n v="1"/>
    <n v="1"/>
    <n v="5"/>
    <n v="1"/>
    <n v="5"/>
    <n v="2"/>
    <n v="3"/>
    <m/>
    <n v="3"/>
    <n v="3"/>
    <n v="2"/>
    <n v="2"/>
    <n v="1"/>
    <s v="Sí"/>
    <n v="2"/>
    <x v="4"/>
    <s v="No uso ninguna red social"/>
    <m/>
    <m/>
    <m/>
    <m/>
    <m/>
    <m/>
    <m/>
    <s v="Sí"/>
    <s v="Sí"/>
    <m/>
    <n v="3"/>
    <n v="3"/>
    <s v="3, normal"/>
  </r>
  <r>
    <s v=""/>
    <s v=""/>
    <s v="Ciencias Experimentales"/>
    <d v="2020-05-20T17:52:00"/>
    <s v="Grado y doble grado"/>
    <x v="16"/>
    <s v="Muy frecuentemente (3 o más veces por semana)"/>
    <s v="Nunca"/>
    <s v="Seguiré usando los servicios de la biblioteca con la misma frecuencia que expuse en la pregunta anterior"/>
    <s v="Biblioteca Maria Zambrano (Filología / Derecho)"/>
    <s v="F. Ciencias Químicas"/>
    <s v="F. Ciencias Físicas"/>
    <m/>
    <m/>
    <m/>
    <m/>
    <m/>
    <m/>
    <s v="No"/>
    <s v="No"/>
    <n v="1"/>
    <n v="1"/>
    <n v="1"/>
    <n v="1"/>
    <n v="3"/>
    <n v="5"/>
    <n v="2"/>
    <n v="1"/>
    <n v="2"/>
    <n v="3"/>
    <m/>
    <n v="4"/>
    <n v="4"/>
    <n v="4"/>
    <n v="3"/>
    <n v="3"/>
    <s v="No"/>
    <n v="3"/>
    <x v="5"/>
    <s v="Twitter|Youtube|Instagram"/>
    <m/>
    <m/>
    <m/>
    <m/>
    <m/>
    <m/>
    <m/>
    <s v="No"/>
    <s v="No"/>
    <m/>
    <n v="4"/>
    <n v="4"/>
    <s v="4, satisfecho"/>
  </r>
  <r>
    <s v=""/>
    <s v=""/>
    <s v="Humanidades"/>
    <d v="2020-05-20T17:50:00"/>
    <s v="Doctorado"/>
    <x v="6"/>
    <s v="De vez en cuando (1 o 2 veces al mes)"/>
    <s v="Frecuentemente (1 o 2 veces por semana)"/>
    <s v="Tengo que ir necesariamente para consultar los documentos que están ubicados en la biblioteca"/>
    <s v="Biblioteca Maria Zambrano (Filología / Derecho)"/>
    <s v="F. Filología (Clásicas o General)"/>
    <s v="F. Filosofía"/>
    <s v="Biblioteca Nacional, Bibliotecas de la Comunidad de Madrid, Bibliotecas municipales."/>
    <m/>
    <m/>
    <m/>
    <m/>
    <m/>
    <s v="Sí"/>
    <s v="Sí"/>
    <n v="4"/>
    <n v="5"/>
    <n v="4"/>
    <n v="5"/>
    <n v="3"/>
    <n v="4"/>
    <n v="2"/>
    <n v="4"/>
    <n v="3"/>
    <n v="4"/>
    <m/>
    <n v="5"/>
    <n v="5"/>
    <n v="4"/>
    <n v="5"/>
    <n v="3"/>
    <s v="Sí"/>
    <n v="4"/>
    <x v="6"/>
    <s v="Facebook|Youtube|LinkedIn"/>
    <m/>
    <m/>
    <m/>
    <m/>
    <m/>
    <m/>
    <m/>
    <s v="No"/>
    <s v="No"/>
    <m/>
    <n v="4"/>
    <n v="4"/>
    <s v="4, satisfecho"/>
  </r>
  <r>
    <s v=""/>
    <s v=""/>
    <s v="Humanidades"/>
    <d v="2020-05-20T17:48:00"/>
    <s v="Grado y doble grado"/>
    <x v="7"/>
    <s v="Frecuentemente (1 o 2 veces por semana)"/>
    <s v="De vez en cuando (1 o 2 veces al mes)"/>
    <s v="Seguiré usando los servicios de la biblioteca con la misma frecuencia que expuse en la pregunta anterior"/>
    <s v="F. Geografía e Historia"/>
    <s v="Biblioteca Maria Zambrano (Filología / Derecho)"/>
    <s v="F. Filología (Clásicas o General)"/>
    <m/>
    <m/>
    <m/>
    <m/>
    <m/>
    <m/>
    <s v="Sí"/>
    <s v="No"/>
    <n v="5"/>
    <n v="4"/>
    <n v="3"/>
    <n v="4"/>
    <n v="5"/>
    <n v="4"/>
    <n v="5"/>
    <n v="3"/>
    <n v="4"/>
    <n v="3"/>
    <m/>
    <n v="3"/>
    <n v="3"/>
    <n v="3"/>
    <n v="2"/>
    <n v="2"/>
    <s v="No"/>
    <n v="3"/>
    <x v="5"/>
    <s v="No uso ninguna red social"/>
    <m/>
    <m/>
    <m/>
    <m/>
    <m/>
    <m/>
    <m/>
    <s v="No"/>
    <s v="No"/>
    <m/>
    <n v="4"/>
    <n v="4"/>
    <s v="4, satisfecho"/>
  </r>
  <r>
    <s v=""/>
    <s v=""/>
    <s v="Ciencias de la Salud"/>
    <d v="2020-05-20T17:44:00"/>
    <s v="Grado y doble grado"/>
    <x v="12"/>
    <s v="De vez en cuando (1 o 2 veces al mes)"/>
    <s v="Frecuentemente (1 o 2 veces por semana)"/>
    <s v="Creo que voy a acudir con menos frecuencia a la biblioteca y usaré más la biblioteca virtual"/>
    <s v="F. Psicología"/>
    <s v="Biblioteca Maria Zambrano (Filología / Derecho)"/>
    <s v="F. Trabajo Social"/>
    <s v="Biblioteca María Moliner."/>
    <m/>
    <m/>
    <m/>
    <m/>
    <m/>
    <s v="Sí"/>
    <s v="Sí"/>
    <n v="4"/>
    <n v="1"/>
    <n v="3"/>
    <n v="2"/>
    <n v="4"/>
    <n v="4"/>
    <n v="5"/>
    <n v="1"/>
    <n v="3"/>
    <n v="4"/>
    <m/>
    <n v="5"/>
    <n v="4"/>
    <n v="5"/>
    <n v="4"/>
    <n v="4"/>
    <s v="No"/>
    <n v="5"/>
    <x v="1"/>
    <s v="Instagram"/>
    <m/>
    <m/>
    <m/>
    <m/>
    <m/>
    <m/>
    <m/>
    <s v="Sí"/>
    <s v="No"/>
    <m/>
    <n v="4"/>
    <n v="3"/>
    <s v="4, satisfecho"/>
  </r>
  <r>
    <s v=""/>
    <s v=""/>
    <s v="Ciencias Sociales"/>
    <d v="2020-05-20T17:41:00"/>
    <s v="Grado y doble grado"/>
    <x v="10"/>
    <s v="Frecuentemente (1 o 2 veces por semana)"/>
    <s v="Frecuentemente (1 o 2 veces por semana)"/>
    <s v="Seguiré usando los servicios de la biblioteca con la misma frecuencia que expuse en la pregunta anterior"/>
    <s v="Biblioteca Maria Zambrano (Filología / Derecho)"/>
    <s v="F. Derecho (Departamentos,Criminología)"/>
    <s v="F. Filosofía"/>
    <s v="Municipales, regionales, instituciones privadas"/>
    <m/>
    <m/>
    <m/>
    <m/>
    <m/>
    <s v="Sí"/>
    <s v="Sí"/>
    <n v="5"/>
    <n v="5"/>
    <n v="5"/>
    <n v="2"/>
    <n v="4"/>
    <n v="3"/>
    <n v="3"/>
    <n v="4"/>
    <n v="3"/>
    <n v="3"/>
    <m/>
    <n v="4"/>
    <n v="3"/>
    <n v="4"/>
    <n v="2"/>
    <n v="4"/>
    <s v="Sí"/>
    <n v="2"/>
    <x v="5"/>
    <m/>
    <m/>
    <m/>
    <m/>
    <m/>
    <m/>
    <m/>
    <m/>
    <s v="Sí"/>
    <s v="No"/>
    <m/>
    <n v="3"/>
    <n v="4"/>
    <s v="3, normal"/>
  </r>
  <r>
    <s v=""/>
    <s v=""/>
    <s v="Ciencias Experimentales"/>
    <d v="2020-05-20T17:36:00"/>
    <s v="Grado y doble grado"/>
    <x v="16"/>
    <s v="Frecuentemente (1 o 2 veces por semana)"/>
    <s v="Nunca"/>
    <s v="Creo que voy a acudir con menos frecuencia a la biblioteca y usaré más la biblioteca virtual|Procuraré buscar la información que necesito fuera de la biblioteca"/>
    <s v="F. Ciencias Químicas"/>
    <s v="F. Farmacia"/>
    <m/>
    <m/>
    <m/>
    <m/>
    <m/>
    <m/>
    <m/>
    <s v="No"/>
    <s v="No"/>
    <n v="1"/>
    <n v="2"/>
    <n v="2"/>
    <n v="5"/>
    <n v="4"/>
    <n v="5"/>
    <n v="5"/>
    <n v="5"/>
    <n v="5"/>
    <n v="5"/>
    <m/>
    <n v="3"/>
    <n v="5"/>
    <n v="3"/>
    <n v="3"/>
    <n v="5"/>
    <s v="No"/>
    <n v="3"/>
    <x v="1"/>
    <s v="Facebook|Youtube|Instagram"/>
    <m/>
    <m/>
    <m/>
    <m/>
    <m/>
    <m/>
    <m/>
    <s v="No"/>
    <s v="No"/>
    <m/>
    <n v="5"/>
    <n v="5"/>
    <s v="4, satisfecho"/>
  </r>
  <r>
    <s v=""/>
    <s v=""/>
    <s v="Ciencias Experimentales"/>
    <d v="2020-05-20T17:31:00"/>
    <s v="Grado y doble grado"/>
    <x v="16"/>
    <s v="Muy frecuentemente (3 o más veces por semana)"/>
    <s v="Nunca"/>
    <s v="Seguiré usando los servicios de la biblioteca con la misma frecuencia que expuse en la pregunta anterior"/>
    <s v="F. Ciencias Químicas"/>
    <s v="F. Ciencias Físicas"/>
    <m/>
    <s v="Biblioteca María Zambrano"/>
    <m/>
    <m/>
    <m/>
    <m/>
    <m/>
    <s v="Sí"/>
    <s v="Sí"/>
    <n v="4"/>
    <n v="2"/>
    <n v="2"/>
    <n v="1"/>
    <n v="3"/>
    <n v="5"/>
    <n v="4"/>
    <n v="3"/>
    <n v="3"/>
    <n v="3"/>
    <m/>
    <n v="2"/>
    <n v="4"/>
    <n v="2"/>
    <n v="2"/>
    <n v="3"/>
    <s v="No"/>
    <n v="2"/>
    <x v="2"/>
    <s v="No uso ninguna red social"/>
    <m/>
    <m/>
    <m/>
    <m/>
    <m/>
    <m/>
    <m/>
    <s v="No"/>
    <s v="No"/>
    <m/>
    <n v="5"/>
    <n v="4"/>
    <s v="4, satisfecho"/>
  </r>
  <r>
    <s v=""/>
    <s v=""/>
    <s v="Humanidades"/>
    <d v="2020-05-20T17:22:00"/>
    <s v="Grado y doble grado"/>
    <x v="6"/>
    <s v="Solo en época de exámenes"/>
    <s v="De vez en cuando (1 o 2 veces al mes)"/>
    <s v="Seguiré usando los servicios de la biblioteca con la misma frecuencia que expuse en la pregunta anterior"/>
    <s v="Biblioteca Maria Zambrano (Filología / Derecho)"/>
    <s v="F. Filología (Clásicas o General)"/>
    <m/>
    <m/>
    <m/>
    <m/>
    <m/>
    <m/>
    <m/>
    <s v="No"/>
    <s v="Sí"/>
    <n v="2"/>
    <n v="5"/>
    <n v="5"/>
    <n v="1"/>
    <n v="4"/>
    <n v="4"/>
    <n v="3"/>
    <n v="2"/>
    <n v="3"/>
    <n v="4"/>
    <m/>
    <n v="5"/>
    <n v="5"/>
    <n v="4"/>
    <n v="3"/>
    <n v="4"/>
    <s v="No"/>
    <n v="5"/>
    <x v="5"/>
    <s v="No uso ninguna red social"/>
    <m/>
    <m/>
    <m/>
    <m/>
    <m/>
    <m/>
    <m/>
    <s v="No"/>
    <s v="No"/>
    <m/>
    <n v="3"/>
    <n v="5"/>
    <s v="4, satisfecho"/>
  </r>
  <r>
    <s v=""/>
    <s v=""/>
    <s v="Ciencias de la Salud"/>
    <d v="2020-05-20T17:19:00"/>
    <s v="Grado y doble grado"/>
    <x v="12"/>
    <s v="Frecuentemente (1 o 2 veces por semana)"/>
    <s v="Frecuentemente (1 o 2 veces por semana)"/>
    <s v="Tengo que ir necesariamente para consultar los documentos que están ubicados en la biblioteca"/>
    <s v="F. Psicología"/>
    <s v="F. Ciencias Políticas y Sociología"/>
    <s v="Biblioteca Maria Zambrano (Filología / Derecho)"/>
    <m/>
    <m/>
    <m/>
    <m/>
    <m/>
    <m/>
    <s v="Sí"/>
    <s v="Sí"/>
    <n v="4"/>
    <n v="3"/>
    <n v="4"/>
    <n v="2"/>
    <n v="5"/>
    <n v="2"/>
    <n v="4"/>
    <n v="1"/>
    <n v="3"/>
    <n v="4"/>
    <m/>
    <n v="3"/>
    <n v="5"/>
    <n v="4"/>
    <n v="3"/>
    <n v="4"/>
    <s v="No"/>
    <n v="5"/>
    <x v="6"/>
    <s v="Twitter|Instagram"/>
    <m/>
    <m/>
    <m/>
    <m/>
    <m/>
    <m/>
    <m/>
    <s v="No"/>
    <s v="No"/>
    <m/>
    <n v="5"/>
    <n v="5"/>
    <s v="4, satisfecho"/>
  </r>
  <r>
    <s v=""/>
    <s v=""/>
    <s v="Ciencias Sociales"/>
    <d v="2020-05-20T17:18:00"/>
    <s v="Grado y doble grado"/>
    <x v="13"/>
    <s v="Frecuentemente (1 o 2 veces por semana)"/>
    <s v="De vez en cuando (1 o 2 veces al mes)"/>
    <s v="Creo que voy a acudir con menos frecuencia a la biblioteca y usaré más la biblioteca virtual"/>
    <s v="F. Ciencias de la Información"/>
    <s v="Biblioteca Maria Zambrano (Filología / Derecho)"/>
    <m/>
    <s v="La biblioteca de la UNED."/>
    <m/>
    <m/>
    <m/>
    <m/>
    <m/>
    <s v="No"/>
    <s v="Sí"/>
    <n v="4"/>
    <n v="1"/>
    <n v="2"/>
    <n v="4"/>
    <n v="5"/>
    <n v="5"/>
    <n v="4"/>
    <n v="2"/>
    <n v="4"/>
    <n v="3"/>
    <m/>
    <n v="3"/>
    <n v="5"/>
    <n v="4"/>
    <n v="5"/>
    <n v="4"/>
    <s v="Sí"/>
    <n v="5"/>
    <x v="5"/>
    <s v="Twitter|Instagram"/>
    <m/>
    <m/>
    <m/>
    <m/>
    <m/>
    <m/>
    <m/>
    <s v="No"/>
    <s v="No"/>
    <m/>
    <n v="5"/>
    <n v="5"/>
    <s v="5, muy satisfecho"/>
  </r>
  <r>
    <s v=""/>
    <s v=""/>
    <s v="Ciencias Experimentales"/>
    <d v="2020-05-20T17:17:00"/>
    <s v="Grado y doble grado"/>
    <x v="14"/>
    <s v="Solo en época de exámenes"/>
    <s v="Nunca"/>
    <s v="Procuraré buscar la información que necesito fuera de la biblioteca"/>
    <s v="F. Ciencias Geológicas"/>
    <m/>
    <m/>
    <m/>
    <m/>
    <m/>
    <m/>
    <m/>
    <m/>
    <s v="No"/>
    <s v="No"/>
    <n v="2"/>
    <n v="1"/>
    <n v="1"/>
    <n v="3"/>
    <n v="4"/>
    <n v="4"/>
    <n v="5"/>
    <n v="1"/>
    <n v="4"/>
    <n v="4"/>
    <m/>
    <n v="4"/>
    <n v="4"/>
    <n v="4"/>
    <n v="4"/>
    <n v="4"/>
    <s v="No"/>
    <n v="4"/>
    <x v="6"/>
    <s v="Youtube|Instagram"/>
    <m/>
    <m/>
    <m/>
    <m/>
    <m/>
    <m/>
    <m/>
    <s v="No"/>
    <s v="No"/>
    <m/>
    <n v="4"/>
    <n v="4"/>
    <s v="3, normal"/>
  </r>
  <r>
    <s v=""/>
    <s v=""/>
    <s v="Humanidades"/>
    <d v="2020-05-20T17:15:00"/>
    <s v="Doctorado"/>
    <x v="6"/>
    <s v="Frecuentemente (1 o 2 veces por semana)"/>
    <s v="Frecuentemente (1 o 2 veces por semana)"/>
    <s v="Tengo que ir necesariamente para consultar los documentos que están ubicados en la biblioteca"/>
    <s v="F. Geografía e Historia"/>
    <s v="Biblioteca Maria Zambrano (Filología / Derecho)"/>
    <s v="F. Educación - Centro de Formación del Profesorado"/>
    <s v="Biblioteca Nacional de España. Archivo Histórico Nacional."/>
    <m/>
    <m/>
    <m/>
    <m/>
    <m/>
    <s v="No"/>
    <s v="Sí"/>
    <n v="5"/>
    <n v="1"/>
    <n v="5"/>
    <n v="5"/>
    <n v="1"/>
    <n v="5"/>
    <n v="5"/>
    <n v="5"/>
    <n v="3"/>
    <n v="3"/>
    <m/>
    <n v="4"/>
    <n v="4"/>
    <n v="4"/>
    <n v="4"/>
    <n v="4"/>
    <s v="Sí"/>
    <n v="4"/>
    <x v="5"/>
    <s v="Twitter|Youtube|Google"/>
    <m/>
    <m/>
    <m/>
    <m/>
    <m/>
    <m/>
    <m/>
    <s v="Sí"/>
    <s v="Sí"/>
    <s v="Útil"/>
    <n v="4"/>
    <n v="4"/>
    <s v="4, satisfecho"/>
  </r>
  <r>
    <s v=""/>
    <s v=""/>
    <s v="Ciencias Sociales"/>
    <d v="2020-05-20T17:10:00"/>
    <s v="Grado y doble grado"/>
    <x v="13"/>
    <s v="Frecuentemente (1 o 2 veces por semana)"/>
    <s v="Nunca"/>
    <s v="Seguiré usando los servicios de la biblioteca con la misma frecuencia que expuse en la pregunta anterior"/>
    <s v="F. Ciencias de la Información"/>
    <m/>
    <m/>
    <m/>
    <m/>
    <m/>
    <m/>
    <m/>
    <m/>
    <s v="No"/>
    <s v="No"/>
    <n v="1"/>
    <n v="1"/>
    <n v="1"/>
    <n v="2"/>
    <n v="5"/>
    <n v="4"/>
    <n v="4"/>
    <n v="1"/>
    <n v="5"/>
    <n v="5"/>
    <m/>
    <n v="5"/>
    <n v="5"/>
    <n v="5"/>
    <n v="5"/>
    <n v="5"/>
    <s v="No"/>
    <n v="5"/>
    <x v="1"/>
    <s v="Twitter|Facebook|Youtube|Instagram"/>
    <m/>
    <m/>
    <m/>
    <m/>
    <m/>
    <m/>
    <m/>
    <s v="No"/>
    <s v="No"/>
    <m/>
    <n v="5"/>
    <n v="5"/>
    <s v="5, muy satisfecho"/>
  </r>
  <r>
    <s v=""/>
    <s v=""/>
    <s v="Ciencias Sociales"/>
    <d v="2020-05-20T17:09:00"/>
    <s v="Doctorado"/>
    <x v="1"/>
    <s v="Frecuentemente (1 o 2 veces por semana)"/>
    <s v="De vez en cuando (1 o 2 veces al mes)"/>
    <s v="Seguiré usando los servicios de la biblioteca con la misma frecuencia que expuse en la pregunta anterior"/>
    <s v="F. Ciencias Políticas y Sociología"/>
    <s v="F. Trabajo Social"/>
    <s v="F. Filosofía"/>
    <s v="Biblioteca AECID"/>
    <m/>
    <m/>
    <m/>
    <m/>
    <m/>
    <s v="Sí"/>
    <s v="Sí"/>
    <n v="5"/>
    <n v="3"/>
    <n v="3"/>
    <n v="5"/>
    <n v="3"/>
    <n v="5"/>
    <n v="4"/>
    <n v="2"/>
    <n v="5"/>
    <n v="5"/>
    <m/>
    <n v="5"/>
    <n v="5"/>
    <n v="5"/>
    <n v="5"/>
    <n v="5"/>
    <s v="Sí"/>
    <n v="5"/>
    <x v="1"/>
    <s v="Twitter|Facebook|Youtube|LinkedIn"/>
    <m/>
    <m/>
    <m/>
    <m/>
    <m/>
    <m/>
    <m/>
    <s v="Sí"/>
    <s v="No"/>
    <m/>
    <n v="5"/>
    <n v="5"/>
    <s v="5, muy satisfecho"/>
  </r>
  <r>
    <s v=""/>
    <s v=""/>
    <s v="Ciencias de la Salud"/>
    <d v="2020-05-20T17:09:00"/>
    <s v="Grado y doble grado"/>
    <x v="4"/>
    <s v="De vez en cuando (1 o 2 veces al mes)"/>
    <s v="Solo en época de exámenes"/>
    <s v="Seguiré usando los servicios de la biblioteca con la misma frecuencia que expuse en la pregunta anterior|Tengo que ir necesariamente para consultar los documentos que están ubicados en la biblioteca"/>
    <s v="F. Medicina"/>
    <s v="F. Farmacia"/>
    <s v="F. Ciencias de la Información"/>
    <m/>
    <m/>
    <m/>
    <m/>
    <m/>
    <m/>
    <s v="Sí"/>
    <s v="Sí"/>
    <n v="3"/>
    <n v="1"/>
    <n v="2"/>
    <n v="3"/>
    <n v="4"/>
    <n v="4"/>
    <n v="4"/>
    <n v="3"/>
    <n v="3"/>
    <n v="3"/>
    <m/>
    <n v="3"/>
    <n v="3"/>
    <n v="3"/>
    <n v="3"/>
    <n v="3"/>
    <s v="No"/>
    <n v="3"/>
    <x v="6"/>
    <s v="Facebook|Instagram"/>
    <m/>
    <m/>
    <m/>
    <m/>
    <m/>
    <m/>
    <m/>
    <s v="No"/>
    <s v="No"/>
    <m/>
    <n v="4"/>
    <n v="5"/>
    <s v="4, satisfecho"/>
  </r>
  <r>
    <s v=""/>
    <s v=""/>
    <s v="Humanidades"/>
    <d v="2020-05-20T17:08:00"/>
    <s v="Grado y doble grado"/>
    <x v="2"/>
    <s v="Frecuentemente (1 o 2 veces por semana)"/>
    <s v="Nunca"/>
    <s v="Seguiré usando los servicios de la biblioteca con la misma frecuencia que expuse en la pregunta anterior"/>
    <s v="F. Educación - Centro de Formación del Profesorado"/>
    <s v="Biblioteca Maria Zambrano (Filología / Derecho)"/>
    <s v="F. Psicología"/>
    <s v="Biblioteca de la UNED"/>
    <m/>
    <m/>
    <m/>
    <m/>
    <m/>
    <s v="No"/>
    <s v="No"/>
    <n v="1"/>
    <n v="1"/>
    <n v="1"/>
    <n v="3"/>
    <n v="4"/>
    <n v="5"/>
    <n v="4"/>
    <n v="1"/>
    <n v="3"/>
    <n v="4"/>
    <m/>
    <n v="3"/>
    <n v="4"/>
    <n v="4"/>
    <n v="4"/>
    <n v="4"/>
    <s v="No"/>
    <n v="4"/>
    <x v="3"/>
    <s v="Twitter|Instagram"/>
    <m/>
    <m/>
    <m/>
    <m/>
    <m/>
    <m/>
    <m/>
    <s v="No"/>
    <s v="No"/>
    <m/>
    <n v="4"/>
    <n v="4"/>
    <s v="4, satisfecho"/>
  </r>
  <r>
    <s v=""/>
    <s v=""/>
    <s v="Ciencias Sociales"/>
    <d v="2020-05-20T17:06:00"/>
    <s v="Máster"/>
    <x v="13"/>
    <s v="Frecuentemente (1 o 2 veces por semana)"/>
    <s v="Frecuentemente (1 o 2 veces por semana)"/>
    <s v="Seguiré usando los servicios de la biblioteca con la misma frecuencia que expuse en la pregunta anterior"/>
    <s v="F. Ciencias de la Información"/>
    <s v="F. Filología (Clásicas o General)"/>
    <m/>
    <m/>
    <m/>
    <m/>
    <m/>
    <m/>
    <m/>
    <s v="Sí"/>
    <s v="Sí"/>
    <n v="4"/>
    <n v="3"/>
    <n v="2"/>
    <n v="3"/>
    <n v="5"/>
    <n v="5"/>
    <n v="5"/>
    <n v="2"/>
    <n v="3"/>
    <n v="4"/>
    <m/>
    <n v="4"/>
    <n v="4"/>
    <n v="4"/>
    <n v="3"/>
    <n v="3"/>
    <s v="No"/>
    <n v="4"/>
    <x v="5"/>
    <s v="Youtube|Instagram"/>
    <m/>
    <m/>
    <m/>
    <m/>
    <m/>
    <m/>
    <m/>
    <s v="No"/>
    <s v="No"/>
    <m/>
    <n v="4"/>
    <n v="5"/>
    <s v="4, satisfecho"/>
  </r>
  <r>
    <s v=""/>
    <s v=""/>
    <s v="Ciencias Experimentales"/>
    <d v="2020-05-20T17:05:00"/>
    <s v="Grado y doble grado"/>
    <x v="8"/>
    <s v="Muy frecuentemente (3 o más veces por semana)"/>
    <s v="De vez en cuando (1 o 2 veces al mes)"/>
    <s v="Creo que voy a acudir con menos frecuencia a la biblioteca y usaré más la biblioteca virtual"/>
    <s v="F. Ciencias Matemáticas"/>
    <s v="F. Ciencias Biológicas"/>
    <s v="F. Odontología"/>
    <m/>
    <m/>
    <m/>
    <m/>
    <m/>
    <m/>
    <s v="Sí"/>
    <s v="Sí"/>
    <n v="4"/>
    <n v="1"/>
    <n v="4"/>
    <n v="1"/>
    <n v="4"/>
    <n v="3"/>
    <n v="4"/>
    <n v="1"/>
    <n v="4"/>
    <n v="5"/>
    <m/>
    <n v="5"/>
    <n v="5"/>
    <n v="4"/>
    <n v="4"/>
    <n v="4"/>
    <s v="No"/>
    <n v="5"/>
    <x v="1"/>
    <s v="Youtube|Instagram"/>
    <m/>
    <m/>
    <m/>
    <m/>
    <m/>
    <m/>
    <m/>
    <s v="Sí"/>
    <s v="No"/>
    <m/>
    <n v="5"/>
    <n v="5"/>
    <s v="5, muy satisfecho"/>
  </r>
  <r>
    <s v=""/>
    <s v=""/>
    <s v="Ciencias Sociales"/>
    <d v="2020-05-20T17:00:00"/>
    <s v="Grado y doble grado"/>
    <x v="13"/>
    <s v="De vez en cuando (1 o 2 veces al mes)"/>
    <s v="Frecuentemente (1 o 2 veces por semana)"/>
    <s v="Seguiré usando los servicios de la biblioteca con la misma frecuencia que expuse en la pregunta anterior"/>
    <s v="F. Ciencias de la Información"/>
    <m/>
    <m/>
    <m/>
    <m/>
    <m/>
    <m/>
    <m/>
    <m/>
    <s v="No"/>
    <s v="Sí"/>
    <n v="3"/>
    <n v="2"/>
    <n v="1"/>
    <n v="2"/>
    <n v="5"/>
    <n v="5"/>
    <n v="4"/>
    <n v="1"/>
    <n v="4"/>
    <n v="4"/>
    <m/>
    <n v="3"/>
    <n v="3"/>
    <n v="3"/>
    <n v="3"/>
    <n v="4"/>
    <s v="Sí"/>
    <n v="3"/>
    <x v="5"/>
    <s v="Twitter|Youtube|Instagram"/>
    <m/>
    <m/>
    <m/>
    <m/>
    <m/>
    <m/>
    <m/>
    <s v="No"/>
    <s v="No"/>
    <m/>
    <n v="3"/>
    <n v="4"/>
    <s v="3, normal"/>
  </r>
  <r>
    <s v=""/>
    <s v=""/>
    <s v="Humanidades"/>
    <d v="2020-05-20T16:54:00"/>
    <s v="Grado y doble grado"/>
    <x v="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Bellas Artes"/>
    <m/>
    <m/>
    <m/>
    <m/>
    <m/>
    <m/>
    <m/>
    <m/>
    <s v="Sí"/>
    <s v="Sí"/>
    <n v="5"/>
    <n v="2"/>
    <n v="3"/>
    <n v="4"/>
    <n v="3"/>
    <n v="4"/>
    <n v="4"/>
    <n v="3"/>
    <n v="5"/>
    <n v="5"/>
    <m/>
    <n v="5"/>
    <n v="5"/>
    <n v="4"/>
    <n v="5"/>
    <n v="5"/>
    <s v="Sí"/>
    <n v="5"/>
    <x v="1"/>
    <s v="Instagram"/>
    <m/>
    <m/>
    <m/>
    <m/>
    <m/>
    <m/>
    <m/>
    <s v="No"/>
    <s v="No"/>
    <m/>
    <n v="5"/>
    <n v="5"/>
    <s v="5, muy satisfecho"/>
  </r>
  <r>
    <s v=""/>
    <s v=""/>
    <s v="Humanidades"/>
    <d v="2020-05-20T16:51:00"/>
    <s v="Doctorado"/>
    <x v="7"/>
    <s v="De vez en cuando (1 o 2 veces al mes)"/>
    <s v="De vez en cuando (1 o 2 veces al mes)"/>
    <s v="Tengo que ir necesariamente para consultar los documentos que están ubicados en la biblioteca"/>
    <s v="Biblioteca Histórica"/>
    <s v="F. Geografía e Historia"/>
    <m/>
    <m/>
    <m/>
    <m/>
    <m/>
    <m/>
    <m/>
    <s v="Sí"/>
    <s v="Sí"/>
    <n v="4"/>
    <n v="1"/>
    <n v="1"/>
    <n v="4"/>
    <n v="1"/>
    <n v="3"/>
    <n v="1"/>
    <n v="5"/>
    <n v="4"/>
    <n v="5"/>
    <m/>
    <n v="3"/>
    <n v="5"/>
    <n v="4"/>
    <n v="3"/>
    <n v="1"/>
    <s v="Sí"/>
    <n v="4"/>
    <x v="4"/>
    <s v="Facebook|Youtube"/>
    <m/>
    <m/>
    <m/>
    <m/>
    <m/>
    <m/>
    <m/>
    <s v="Sí"/>
    <s v="No"/>
    <m/>
    <n v="5"/>
    <n v="5"/>
    <s v="5, muy satisfecho"/>
  </r>
  <r>
    <s v=""/>
    <s v=""/>
    <s v="Ciencias Experimentales"/>
    <d v="2020-05-20T16:45:00"/>
    <s v="Grado y doble grado"/>
    <x v="19"/>
    <s v="Frecuentemente (1 o 2 veces por semana)"/>
    <s v="Nunca"/>
    <s v="Seguiré usando los servicios de la biblioteca con la misma frecuencia que expuse en la pregunta anterior"/>
    <s v="F. Ciencias Físicas"/>
    <s v="Biblioteca Maria Zambrano (Filología / Derecho)"/>
    <s v="F. Ciencias Matemáticas"/>
    <m/>
    <m/>
    <m/>
    <m/>
    <m/>
    <m/>
    <s v="No"/>
    <s v="Sí"/>
    <n v="2"/>
    <n v="2"/>
    <n v="2"/>
    <n v="2"/>
    <n v="4"/>
    <n v="3"/>
    <n v="4"/>
    <n v="1"/>
    <n v="5"/>
    <n v="5"/>
    <m/>
    <n v="5"/>
    <n v="5"/>
    <n v="5"/>
    <n v="5"/>
    <n v="5"/>
    <s v="No"/>
    <n v="5"/>
    <x v="1"/>
    <s v="Youtube|Instagram"/>
    <m/>
    <m/>
    <m/>
    <m/>
    <m/>
    <m/>
    <m/>
    <s v="No"/>
    <s v="No"/>
    <m/>
    <n v="5"/>
    <n v="5"/>
    <s v="5, muy satisfecho"/>
  </r>
  <r>
    <s v=""/>
    <s v=""/>
    <s v="Ciencias de la Salud"/>
    <d v="2020-05-20T16:45:00"/>
    <s v="Grado y doble grado"/>
    <x v="18"/>
    <s v="Solo en época de exámenes"/>
    <s v="Nunca"/>
    <s v="Solo haré uso de la biblioteca virtual y de sus recursos electrónicos"/>
    <s v="F. Odontología"/>
    <s v="F. Farmacia"/>
    <s v="F. Enfermería, Fisioterapia y Podología"/>
    <s v="Bibioletca de l Comidad de Madrid Antonio Mingote y Luis Rosales"/>
    <m/>
    <m/>
    <m/>
    <m/>
    <m/>
    <s v="No"/>
    <s v="No"/>
    <n v="5"/>
    <n v="1"/>
    <n v="1"/>
    <n v="3"/>
    <n v="5"/>
    <n v="5"/>
    <n v="5"/>
    <n v="1"/>
    <n v="2"/>
    <n v="5"/>
    <m/>
    <n v="2"/>
    <n v="2"/>
    <n v="1"/>
    <n v="1"/>
    <n v="1"/>
    <s v="No"/>
    <n v="2"/>
    <x v="6"/>
    <s v="Instagram"/>
    <m/>
    <m/>
    <m/>
    <m/>
    <m/>
    <m/>
    <m/>
    <s v="No"/>
    <s v="Sí"/>
    <s v="Útil"/>
    <n v="2"/>
    <n v="5"/>
    <s v="4, satisfecho"/>
  </r>
  <r>
    <s v=""/>
    <s v=""/>
    <s v="Humanidades"/>
    <d v="2020-05-20T16:41:00"/>
    <s v="Grado y doble grado"/>
    <x v="2"/>
    <s v="Nunca"/>
    <s v="Solo en época de exámenes"/>
    <s v="Solo haré uso de la biblioteca virtual y de sus recursos electrónicos"/>
    <m/>
    <m/>
    <m/>
    <m/>
    <m/>
    <m/>
    <m/>
    <m/>
    <m/>
    <s v="No"/>
    <s v="No"/>
    <n v="2"/>
    <n v="2"/>
    <n v="2"/>
    <n v="2"/>
    <n v="3"/>
    <n v="3"/>
    <n v="3"/>
    <n v="3"/>
    <n v="2"/>
    <n v="2"/>
    <m/>
    <n v="3"/>
    <n v="3"/>
    <n v="3"/>
    <n v="3"/>
    <n v="3"/>
    <s v="No"/>
    <n v="3"/>
    <x v="4"/>
    <s v="Twitter|Youtube|Instagram"/>
    <m/>
    <m/>
    <m/>
    <m/>
    <m/>
    <m/>
    <m/>
    <s v="No"/>
    <s v="No"/>
    <m/>
    <n v="3"/>
    <n v="3"/>
    <s v="3, normal"/>
  </r>
  <r>
    <s v=""/>
    <s v=""/>
    <s v="Humanidades"/>
    <d v="2020-05-20T16:37:00"/>
    <s v="Doctorado"/>
    <x v="5"/>
    <s v="Nunca"/>
    <s v="De vez en cuando (1 o 2 veces al mes)"/>
    <s v="Creo que voy a acudir con menos frecuencia a la biblioteca y usaré más la biblioteca virtual|Tengo que ir necesariamente para consultar los documentos que están ubicados en la biblioteca|Procuraré buscar la información que necesito fuera de la biblioteca"/>
    <s v="F. Filosofía"/>
    <s v="Biblioteca Maria Zambrano (Filología / Derecho)"/>
    <s v="F. Psicología"/>
    <s v="las librerias del grupo de Casa de Libro, la Biblioteca Municipal de Vicalvaro"/>
    <m/>
    <m/>
    <m/>
    <m/>
    <m/>
    <s v="No"/>
    <s v="No"/>
    <n v="3"/>
    <n v="3"/>
    <n v="3"/>
    <n v="5"/>
    <n v="4"/>
    <n v="5"/>
    <n v="5"/>
    <n v="2"/>
    <n v="5"/>
    <n v="5"/>
    <m/>
    <n v="3"/>
    <n v="4"/>
    <n v="3"/>
    <n v="4"/>
    <n v="5"/>
    <s v="Sí"/>
    <n v="4"/>
    <x v="1"/>
    <s v="Facebook|Youtube"/>
    <m/>
    <m/>
    <m/>
    <m/>
    <m/>
    <m/>
    <m/>
    <s v="No"/>
    <s v="No"/>
    <m/>
    <n v="5"/>
    <n v="5"/>
    <s v="5, muy satisfecho"/>
  </r>
  <r>
    <s v=""/>
    <s v=""/>
    <s v="Humanidades"/>
    <d v="2020-05-20T16:35:00"/>
    <s v="Grado y doble grado"/>
    <x v="7"/>
    <m/>
    <m/>
    <m/>
    <s v="F. Geografía e Historia"/>
    <s v="F. Geografía e Historia"/>
    <s v="Biblioteca Maria Zambrano (Filología / Derecho)"/>
    <s v="aecid"/>
    <m/>
    <m/>
    <m/>
    <m/>
    <m/>
    <s v="Sí"/>
    <s v="Sí"/>
    <n v="4"/>
    <n v="3"/>
    <n v="4"/>
    <n v="4"/>
    <n v="4"/>
    <n v="4"/>
    <n v="4"/>
    <n v="3"/>
    <n v="4"/>
    <n v="4"/>
    <m/>
    <n v="3"/>
    <n v="4"/>
    <n v="4"/>
    <n v="4"/>
    <n v="3"/>
    <s v="Sí"/>
    <n v="4"/>
    <x v="6"/>
    <s v="No uso ninguna red social"/>
    <m/>
    <m/>
    <m/>
    <m/>
    <m/>
    <m/>
    <m/>
    <s v="No"/>
    <s v="No"/>
    <m/>
    <n v="5"/>
    <n v="5"/>
    <s v="5, muy satisfecho"/>
  </r>
  <r>
    <s v=""/>
    <s v=""/>
    <s v="Ciencias Sociales"/>
    <d v="2020-05-20T16:34:00"/>
    <s v="Grado y doble grado"/>
    <x v="13"/>
    <s v="De vez en cuando (1 o 2 veces al mes)"/>
    <s v="De vez en cuando (1 o 2 veces al mes)"/>
    <s v="Seguiré usando los servicios de la biblioteca con la misma frecuencia que expuse en la pregunta anterior"/>
    <s v="F. Ciencias de la Información"/>
    <s v="F. Bellas Artes"/>
    <s v="F. Derecho (Departamentos,Criminología)"/>
    <m/>
    <m/>
    <m/>
    <m/>
    <m/>
    <m/>
    <s v="No"/>
    <s v="Sí"/>
    <n v="4"/>
    <n v="3"/>
    <n v="1"/>
    <n v="4"/>
    <n v="4"/>
    <n v="4"/>
    <n v="4"/>
    <n v="1"/>
    <n v="1"/>
    <n v="3"/>
    <m/>
    <n v="3"/>
    <n v="4"/>
    <n v="2"/>
    <n v="2"/>
    <n v="4"/>
    <s v="No"/>
    <n v="3"/>
    <x v="4"/>
    <s v="Twitter|Youtube|Instagram|LinkedIn"/>
    <m/>
    <m/>
    <m/>
    <m/>
    <m/>
    <m/>
    <m/>
    <s v="No"/>
    <s v="No"/>
    <m/>
    <n v="4"/>
    <n v="4"/>
    <s v="4, satisfecho"/>
  </r>
  <r>
    <s v=""/>
    <s v=""/>
    <s v="Humanidades"/>
    <d v="2020-05-20T16:18:00"/>
    <s v="Grado y doble grado"/>
    <x v="2"/>
    <s v="De vez en cuando (1 o 2 veces al mes)"/>
    <s v="De vez en cuando (1 o 2 veces al mes)"/>
    <s v="Creo que voy a acudir con menos frecuencia a la biblioteca y usaré más la biblioteca virtual"/>
    <s v="F. Educación - Centro de Formación del Profesorado"/>
    <s v="Biblioteca Maria Zambrano (Filología / Derecho)"/>
    <s v="F. Geografía e Historia"/>
    <s v="José de Hierro"/>
    <m/>
    <m/>
    <m/>
    <m/>
    <m/>
    <s v="No"/>
    <s v="Sí"/>
    <n v="1"/>
    <n v="1"/>
    <n v="1"/>
    <n v="3"/>
    <n v="5"/>
    <n v="5"/>
    <n v="5"/>
    <n v="4"/>
    <n v="2"/>
    <n v="3"/>
    <m/>
    <n v="5"/>
    <n v="4"/>
    <n v="4"/>
    <n v="4"/>
    <n v="2"/>
    <s v="No"/>
    <n v="5"/>
    <x v="6"/>
    <s v="Youtube|Instagram"/>
    <m/>
    <m/>
    <m/>
    <m/>
    <m/>
    <m/>
    <m/>
    <s v="No"/>
    <s v="No"/>
    <m/>
    <n v="4"/>
    <n v="4"/>
    <s v="4, satisfecho"/>
  </r>
  <r>
    <s v=""/>
    <s v=""/>
    <s v="Ciencias Sociales"/>
    <d v="2020-05-20T16:12:00"/>
    <s v="Grado y doble grado"/>
    <x v="13"/>
    <s v="De vez en cuando (1 o 2 veces al mes)"/>
    <s v="Solo en época de exámenes"/>
    <s v="Seguiré usando los servicios de la biblioteca con la misma frecuencia que expuse en la pregunta anterior"/>
    <s v="F. Ciencias de la Información"/>
    <s v="Biblioteca Maria Zambrano (Filología / Derecho)"/>
    <s v="F. Geografía e Historia"/>
    <m/>
    <m/>
    <m/>
    <m/>
    <m/>
    <m/>
    <s v="No"/>
    <s v="Sí"/>
    <n v="3"/>
    <n v="1"/>
    <n v="5"/>
    <n v="1"/>
    <n v="4"/>
    <n v="4"/>
    <n v="5"/>
    <n v="4"/>
    <n v="3"/>
    <n v="3"/>
    <m/>
    <n v="4"/>
    <n v="4"/>
    <n v="3"/>
    <n v="3"/>
    <n v="4"/>
    <s v="No"/>
    <n v="3"/>
    <x v="2"/>
    <s v="Twitter|Youtube|Instagram"/>
    <m/>
    <m/>
    <m/>
    <m/>
    <m/>
    <m/>
    <m/>
    <s v="No"/>
    <s v="No"/>
    <m/>
    <n v="3"/>
    <n v="2"/>
    <s v="3, normal"/>
  </r>
  <r>
    <s v=""/>
    <s v=""/>
    <s v="Ciencias Experimentales"/>
    <d v="2020-05-20T16:07:00"/>
    <s v="Grado y doble grado"/>
    <x v="27"/>
    <s v="Nunca"/>
    <s v="Solo en época de exámenes"/>
    <s v="Seguiré usando los servicios de la biblioteca con la misma frecuencia que expuse en la pregunta anterior"/>
    <s v="F. Estudios Estadísticos"/>
    <s v="F. Estudios Estadísticos"/>
    <s v="F. Estudios Estadísticos"/>
    <s v="BIBLIOTECA DISTRIBUCION"/>
    <m/>
    <m/>
    <m/>
    <m/>
    <m/>
    <s v="Sí"/>
    <s v="Sí"/>
    <n v="3"/>
    <n v="1"/>
    <m/>
    <n v="3"/>
    <n v="3"/>
    <n v="5"/>
    <m/>
    <m/>
    <n v="5"/>
    <n v="3"/>
    <m/>
    <n v="3"/>
    <n v="3"/>
    <n v="3"/>
    <n v="3"/>
    <n v="3"/>
    <s v="No"/>
    <n v="3"/>
    <x v="3"/>
    <m/>
    <m/>
    <m/>
    <m/>
    <m/>
    <m/>
    <m/>
    <m/>
    <s v="No"/>
    <s v="No"/>
    <m/>
    <n v="3"/>
    <n v="5"/>
    <s v="3, normal"/>
  </r>
  <r>
    <s v=""/>
    <s v=""/>
    <s v="Humanidades"/>
    <d v="2020-05-20T16:06:00"/>
    <s v="Grado y doble grado"/>
    <x v="3"/>
    <s v="Frecuentemente (1 o 2 veces por semana)"/>
    <s v="Nunca"/>
    <s v="Seguiré usando los servicios de la biblioteca con la misma frecuencia que expuse en la pregunta anterior"/>
    <s v="F. Bellas Artes"/>
    <s v="Biblioteca Histórica"/>
    <s v="F. Psicología"/>
    <m/>
    <m/>
    <m/>
    <m/>
    <m/>
    <m/>
    <s v="No"/>
    <s v="No"/>
    <n v="5"/>
    <n v="1"/>
    <n v="5"/>
    <n v="3"/>
    <n v="5"/>
    <n v="5"/>
    <n v="3"/>
    <n v="3"/>
    <n v="4"/>
    <n v="4"/>
    <m/>
    <n v="3"/>
    <n v="4"/>
    <n v="5"/>
    <n v="5"/>
    <n v="5"/>
    <s v="No"/>
    <n v="4"/>
    <x v="2"/>
    <s v="Youtube|Instagram|No uso ninguna red social"/>
    <m/>
    <m/>
    <m/>
    <m/>
    <m/>
    <m/>
    <m/>
    <s v="Sí"/>
    <s v="Sí"/>
    <s v="Muy útil"/>
    <n v="5"/>
    <n v="5"/>
    <s v="4, satisfecho"/>
  </r>
  <r>
    <s v=""/>
    <s v=""/>
    <s v="Humanidades"/>
    <d v="2020-05-20T16:04:00"/>
    <s v="Otros (Universidad para mayores, títulos propios, curso de idiomas, etc)"/>
    <x v="7"/>
    <s v="Muy frecuentemente (3 o más veces por semana)"/>
    <s v="Muy frecuentemente (3 o más veces por semana)"/>
    <s v="Creo que voy a acudir con menos frecuencia a la biblioteca y usaré más la biblioteca virtual"/>
    <s v="F. Geografía e Historia"/>
    <s v="Biblioteca Maria Zambrano (Filología / Derecho)"/>
    <s v="F. Filología (Clásicas o General)"/>
    <m/>
    <m/>
    <m/>
    <m/>
    <m/>
    <m/>
    <s v="Sí"/>
    <s v="Sí"/>
    <n v="4"/>
    <n v="4"/>
    <n v="3"/>
    <n v="5"/>
    <n v="3"/>
    <n v="4"/>
    <n v="3"/>
    <n v="4"/>
    <n v="4"/>
    <n v="3"/>
    <m/>
    <n v="4"/>
    <n v="5"/>
    <n v="2"/>
    <n v="4"/>
    <n v="4"/>
    <s v="Sí"/>
    <n v="3"/>
    <x v="6"/>
    <s v="Twitter|Facebook|Youtube|Instagram"/>
    <m/>
    <m/>
    <m/>
    <m/>
    <m/>
    <m/>
    <m/>
    <s v="Sí"/>
    <s v="No"/>
    <m/>
    <n v="4"/>
    <n v="4"/>
    <s v="5, muy satisfecho"/>
  </r>
  <r>
    <s v=""/>
    <s v=""/>
    <s v="Ciencias de la Salud"/>
    <d v="2020-05-20T16:03:00"/>
    <s v="Grado y doble grado"/>
    <x v="15"/>
    <s v="De vez en cuando (1 o 2 veces al mes)"/>
    <s v="Frecuentemente (1 o 2 veces por semana)"/>
    <s v="Seguiré usando los servicios de la biblioteca con la misma frecuencia que expuse en la pregunta anterior"/>
    <s v="F. Enfermería, Fisioterapia y Podología"/>
    <s v="F. Enfermería, Fisioterapia y Podología"/>
    <s v="F. Ciencias Biológicas"/>
    <m/>
    <m/>
    <m/>
    <m/>
    <m/>
    <m/>
    <s v="No"/>
    <s v="No"/>
    <n v="3"/>
    <n v="3"/>
    <n v="4"/>
    <n v="5"/>
    <n v="4"/>
    <n v="2"/>
    <n v="2"/>
    <n v="1"/>
    <n v="5"/>
    <n v="4"/>
    <m/>
    <n v="2"/>
    <n v="3"/>
    <n v="2"/>
    <n v="4"/>
    <n v="3"/>
    <s v="Sí"/>
    <n v="3"/>
    <x v="5"/>
    <s v="Youtube|Instagram"/>
    <m/>
    <m/>
    <m/>
    <m/>
    <m/>
    <m/>
    <m/>
    <s v="Sí"/>
    <s v="Sí"/>
    <s v="Muy útil"/>
    <n v="4"/>
    <n v="4"/>
    <s v="4, satisfecho"/>
  </r>
  <r>
    <s v=""/>
    <s v=""/>
    <s v="Humanidades"/>
    <d v="2020-05-20T15:30:00"/>
    <s v="Máster"/>
    <x v="6"/>
    <s v="Muy frecuentemente (3 o más veces por semana)"/>
    <s v="Muy frecuentemente (3 o más veces por semana)"/>
    <s v="Tengo que ir necesariamente para consultar los documentos que están ubicados en la biblioteca"/>
    <s v="Biblioteca Maria Zambrano (Filología / Derecho)"/>
    <s v="F. Filología (Clásicas o General)"/>
    <s v="F. Filosofía"/>
    <s v="Casa de Velázquez"/>
    <m/>
    <m/>
    <m/>
    <m/>
    <m/>
    <s v="No"/>
    <s v="Sí"/>
    <n v="5"/>
    <n v="5"/>
    <n v="5"/>
    <n v="5"/>
    <n v="5"/>
    <n v="5"/>
    <n v="4"/>
    <n v="5"/>
    <n v="5"/>
    <n v="5"/>
    <m/>
    <n v="5"/>
    <n v="5"/>
    <n v="5"/>
    <n v="5"/>
    <n v="5"/>
    <s v="Sí"/>
    <n v="5"/>
    <x v="6"/>
    <s v="Twitter"/>
    <m/>
    <m/>
    <m/>
    <m/>
    <m/>
    <m/>
    <m/>
    <s v="Sí"/>
    <s v="No"/>
    <m/>
    <n v="5"/>
    <n v="5"/>
    <s v="5, muy satisfecho"/>
  </r>
  <r>
    <s v=""/>
    <s v=""/>
    <s v="Humanidades"/>
    <d v="2020-05-20T15:28: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logía (Clásicas o General)"/>
    <s v="Bibliotecas municipales de Alcorcón, Madrid y Móstoles."/>
    <m/>
    <m/>
    <m/>
    <m/>
    <m/>
    <s v="Sí"/>
    <s v="Sí"/>
    <n v="5"/>
    <n v="5"/>
    <n v="5"/>
    <n v="5"/>
    <n v="2"/>
    <n v="2"/>
    <n v="3"/>
    <n v="5"/>
    <n v="5"/>
    <n v="5"/>
    <m/>
    <n v="5"/>
    <n v="5"/>
    <n v="3"/>
    <n v="5"/>
    <n v="3"/>
    <s v="Sí"/>
    <n v="4"/>
    <x v="1"/>
    <s v="No uso ninguna red social"/>
    <m/>
    <m/>
    <m/>
    <m/>
    <m/>
    <m/>
    <m/>
    <s v="Sí"/>
    <s v="No"/>
    <m/>
    <n v="5"/>
    <n v="4"/>
    <s v="5, muy satisfecho"/>
  </r>
  <r>
    <s v=""/>
    <s v=""/>
    <s v="Ciencias de la Salud"/>
    <d v="2020-05-20T15:25:00"/>
    <s v="Doctorado"/>
    <x v="18"/>
    <s v="Solo en época de exámenes"/>
    <s v="De vez en cuando (1 o 2 veces al mes)"/>
    <s v="Seguiré usando los servicios de la biblioteca con la misma frecuencia que expuse en la pregunta anterior"/>
    <s v="F. Odontología"/>
    <s v="F. Medicina"/>
    <m/>
    <m/>
    <m/>
    <m/>
    <m/>
    <m/>
    <m/>
    <s v="No"/>
    <s v="No"/>
    <n v="1"/>
    <n v="5"/>
    <n v="5"/>
    <n v="2"/>
    <n v="5"/>
    <n v="3"/>
    <n v="1"/>
    <n v="1"/>
    <n v="5"/>
    <n v="5"/>
    <m/>
    <m/>
    <n v="5"/>
    <n v="4"/>
    <n v="5"/>
    <n v="5"/>
    <s v="Sí"/>
    <n v="5"/>
    <x v="1"/>
    <s v="Facebook|Instagram|LinkedIn"/>
    <m/>
    <m/>
    <m/>
    <m/>
    <m/>
    <m/>
    <m/>
    <s v="Sí"/>
    <s v="Sí"/>
    <s v="Muy útil"/>
    <n v="5"/>
    <n v="5"/>
    <s v="5, muy satisfecho"/>
  </r>
  <r>
    <s v=""/>
    <s v=""/>
    <s v="Ciencias de la Salud"/>
    <d v="2020-05-20T15:22:00"/>
    <s v="Grado y doble grado"/>
    <x v="4"/>
    <s v="De vez en cuando (1 o 2 veces al mes)"/>
    <s v="De vez en cuando (1 o 2 veces al mes)"/>
    <s v="Seguiré usando los servicios de la biblioteca con la misma frecuencia que expuse en la pregunta anterior"/>
    <s v="F. Medicina"/>
    <m/>
    <m/>
    <s v="Biblioteca Hospital Clínico San Carlos"/>
    <m/>
    <m/>
    <m/>
    <m/>
    <m/>
    <s v="Sí"/>
    <s v="Sí"/>
    <n v="4"/>
    <n v="1"/>
    <n v="1"/>
    <n v="2"/>
    <n v="5"/>
    <n v="5"/>
    <n v="5"/>
    <n v="1"/>
    <n v="4"/>
    <n v="4"/>
    <m/>
    <n v="5"/>
    <n v="5"/>
    <n v="4"/>
    <m/>
    <n v="3"/>
    <s v="No"/>
    <n v="4"/>
    <x v="3"/>
    <s v="Youtube|Instagram"/>
    <m/>
    <m/>
    <m/>
    <m/>
    <m/>
    <m/>
    <m/>
    <s v="Sí"/>
    <s v="No"/>
    <m/>
    <n v="5"/>
    <n v="5"/>
    <s v="5, muy satisfecho"/>
  </r>
  <r>
    <s v=""/>
    <s v=""/>
    <s v="Ciencias Sociales"/>
    <d v="2020-05-20T15:17:00"/>
    <s v="Grado y doble grado"/>
    <x v="10"/>
    <s v="De vez en cuando (1 o 2 veces al mes)"/>
    <s v="Frecuentemente (1 o 2 veces por semana)"/>
    <s v="Seguiré usando los servicios de la biblioteca con la misma frecuencia que expuse en la pregunta anterior"/>
    <s v="Biblioteca Maria Zambrano (Filología / Derecho)"/>
    <m/>
    <m/>
    <m/>
    <m/>
    <m/>
    <m/>
    <m/>
    <m/>
    <s v="Sí"/>
    <s v="Sí"/>
    <n v="5"/>
    <n v="5"/>
    <n v="5"/>
    <n v="1"/>
    <n v="5"/>
    <n v="5"/>
    <n v="3"/>
    <n v="4"/>
    <n v="2"/>
    <n v="3"/>
    <m/>
    <n v="4"/>
    <n v="5"/>
    <n v="4"/>
    <n v="4"/>
    <n v="4"/>
    <s v="No"/>
    <n v="4"/>
    <x v="5"/>
    <s v="Youtube|Instagram"/>
    <m/>
    <m/>
    <m/>
    <m/>
    <m/>
    <m/>
    <m/>
    <s v="Sí"/>
    <s v="No"/>
    <m/>
    <n v="5"/>
    <n v="5"/>
    <s v="5, muy satisfecho"/>
  </r>
  <r>
    <s v=""/>
    <s v=""/>
    <s v="Humanidades"/>
    <d v="2020-05-20T15:16:00"/>
    <s v="Grado y doble grado"/>
    <x v="6"/>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F. Filología (Clásicas o General)"/>
    <s v="Biblioteca Maria Zambrano (Filología / Derecho)"/>
    <s v="F. Psicología"/>
    <m/>
    <m/>
    <m/>
    <m/>
    <m/>
    <m/>
    <s v="Sí"/>
    <s v="Sí"/>
    <n v="3"/>
    <n v="1"/>
    <n v="3"/>
    <n v="1"/>
    <n v="2"/>
    <n v="5"/>
    <n v="3"/>
    <n v="2"/>
    <n v="2"/>
    <n v="3"/>
    <m/>
    <n v="3"/>
    <n v="2"/>
    <n v="3"/>
    <n v="2"/>
    <n v="3"/>
    <s v="No"/>
    <n v="1"/>
    <x v="5"/>
    <s v="No uso ninguna red social"/>
    <m/>
    <m/>
    <m/>
    <m/>
    <m/>
    <m/>
    <m/>
    <s v="No"/>
    <s v="No"/>
    <m/>
    <n v="3"/>
    <n v="3"/>
    <s v="3, normal"/>
  </r>
  <r>
    <s v=""/>
    <s v=""/>
    <s v="Humanidades"/>
    <d v="2020-05-20T14:59:00"/>
    <s v="Doctorado"/>
    <x v="5"/>
    <s v="De vez en cuando (1 o 2 veces al mes)"/>
    <s v="Frecuentemente (1 o 2 veces por semana)"/>
    <s v="Creo que voy a acudir con menos frecuencia a la biblioteca y usaré más la biblioteca virtual"/>
    <s v="F. Filosofía"/>
    <s v="Biblioteca Maria Zambrano (Filología / Derecho)"/>
    <m/>
    <m/>
    <m/>
    <m/>
    <m/>
    <m/>
    <m/>
    <s v="Sí"/>
    <s v="Sí"/>
    <n v="4"/>
    <n v="4"/>
    <n v="2"/>
    <n v="3"/>
    <n v="1"/>
    <n v="4"/>
    <n v="1"/>
    <n v="1"/>
    <n v="4"/>
    <n v="4"/>
    <m/>
    <n v="4"/>
    <n v="4"/>
    <n v="4"/>
    <n v="4"/>
    <n v="4"/>
    <s v="Sí"/>
    <n v="4"/>
    <x v="5"/>
    <s v="No uso ninguna red social"/>
    <m/>
    <m/>
    <m/>
    <m/>
    <m/>
    <m/>
    <m/>
    <s v="No"/>
    <s v="No"/>
    <m/>
    <n v="4"/>
    <n v="4"/>
    <s v="4, satisfecho"/>
  </r>
  <r>
    <s v=""/>
    <s v=""/>
    <s v="Ciencias Experimentales"/>
    <d v="2020-05-20T14:56:00"/>
    <s v="Doctorado"/>
    <x v="27"/>
    <s v="De vez en cuando (1 o 2 veces al mes)"/>
    <s v="Frecuentemente (1 o 2 veces por semana)"/>
    <s v="Creo que voy a acudir con menos frecuencia a la biblioteca y usaré más la biblioteca virtual"/>
    <s v="F. Estudios Estadísticos"/>
    <m/>
    <m/>
    <m/>
    <m/>
    <m/>
    <m/>
    <m/>
    <m/>
    <s v="No"/>
    <s v="No"/>
    <n v="2"/>
    <n v="4"/>
    <n v="3"/>
    <n v="5"/>
    <n v="4"/>
    <n v="5"/>
    <n v="4"/>
    <n v="4"/>
    <n v="4"/>
    <n v="5"/>
    <m/>
    <n v="4"/>
    <n v="5"/>
    <n v="4"/>
    <n v="4"/>
    <n v="3"/>
    <s v="Sí"/>
    <n v="4"/>
    <x v="4"/>
    <s v="Twitter|Facebook|LinkedIn"/>
    <m/>
    <m/>
    <m/>
    <m/>
    <m/>
    <m/>
    <m/>
    <s v="Sí"/>
    <s v="No"/>
    <m/>
    <n v="5"/>
    <n v="5"/>
    <s v="5, muy satisfecho"/>
  </r>
  <r>
    <s v=""/>
    <s v=""/>
    <s v="Humanidades"/>
    <d v="2020-05-20T14:56:00"/>
    <s v="Otros (Universidad para mayores, títulos propios, curso de idiomas, etc)"/>
    <x v="7"/>
    <s v="De vez en cuando (1 o 2 veces al mes)"/>
    <s v="Nunca"/>
    <s v="Solo haré uso de la biblioteca virtual y de sus recursos electrónicos"/>
    <s v="F. Geografía e Historia"/>
    <s v="F. Filología (Clásicas o General)"/>
    <s v="F. Geografía e Historia"/>
    <m/>
    <m/>
    <m/>
    <m/>
    <m/>
    <m/>
    <s v="No"/>
    <s v="Sí"/>
    <n v="1"/>
    <n v="2"/>
    <n v="4"/>
    <n v="4"/>
    <n v="5"/>
    <n v="1"/>
    <n v="1"/>
    <n v="2"/>
    <n v="1"/>
    <n v="1"/>
    <m/>
    <n v="2"/>
    <n v="2"/>
    <n v="2"/>
    <n v="2"/>
    <n v="1"/>
    <s v="No"/>
    <n v="1"/>
    <x v="5"/>
    <s v="No uso ninguna red social"/>
    <m/>
    <m/>
    <m/>
    <m/>
    <m/>
    <m/>
    <m/>
    <s v="No"/>
    <s v="No"/>
    <m/>
    <n v="5"/>
    <n v="5"/>
    <s v="4, satisfecho"/>
  </r>
  <r>
    <s v=""/>
    <s v=""/>
    <s v="Ciencias de la Salud"/>
    <d v="2020-05-20T14:50:00"/>
    <s v="Grado y doble grado"/>
    <x v="9"/>
    <s v="Solo en época de exámenes"/>
    <s v="Nunca"/>
    <s v="Procuraré buscar la información que necesito fuera de la biblioteca"/>
    <s v="Biblioteca Maria Zambrano (Filología / Derecho)"/>
    <s v="F. Enfermería, Fisioterapia y Podología"/>
    <s v="F. Medicina"/>
    <m/>
    <m/>
    <m/>
    <m/>
    <m/>
    <m/>
    <s v="No"/>
    <s v="No"/>
    <n v="1"/>
    <n v="1"/>
    <n v="1"/>
    <n v="1"/>
    <n v="5"/>
    <n v="5"/>
    <n v="5"/>
    <n v="3"/>
    <n v="2"/>
    <n v="3"/>
    <m/>
    <n v="2"/>
    <n v="2"/>
    <n v="1"/>
    <n v="3"/>
    <n v="3"/>
    <s v="No"/>
    <n v="1"/>
    <x v="2"/>
    <s v="No uso ninguna red social"/>
    <m/>
    <m/>
    <m/>
    <m/>
    <m/>
    <m/>
    <m/>
    <s v="No"/>
    <s v="No"/>
    <m/>
    <n v="3"/>
    <n v="3"/>
    <s v="2, insatisfecho"/>
  </r>
  <r>
    <s v=""/>
    <s v=""/>
    <s v="Ciencias Sociales"/>
    <d v="2020-05-20T14:37:00"/>
    <s v="Grado y doble grado"/>
    <x v="10"/>
    <s v="Frecuentemente (1 o 2 veces por semana)"/>
    <s v="Frecuentemente (1 o 2 veces por semana)"/>
    <s v="Seguiré usando los servicios de la biblioteca con la misma frecuencia que expuse en la pregunta anterior"/>
    <s v="F. Derecho (Departamentos,Criminología)"/>
    <s v="F. Ciencias Políticas y Sociología"/>
    <s v="F. Ciencias de la Documentación"/>
    <m/>
    <m/>
    <m/>
    <m/>
    <m/>
    <m/>
    <s v="Sí"/>
    <s v="Sí"/>
    <n v="5"/>
    <n v="4"/>
    <n v="5"/>
    <n v="5"/>
    <n v="5"/>
    <n v="4"/>
    <n v="5"/>
    <n v="2"/>
    <n v="5"/>
    <n v="5"/>
    <m/>
    <n v="5"/>
    <n v="5"/>
    <n v="5"/>
    <n v="5"/>
    <n v="5"/>
    <s v="Sí"/>
    <n v="5"/>
    <x v="1"/>
    <s v="Youtube"/>
    <m/>
    <m/>
    <m/>
    <m/>
    <m/>
    <m/>
    <m/>
    <s v="No"/>
    <s v="No"/>
    <m/>
    <n v="5"/>
    <n v="5"/>
    <s v="5, muy satisfecho"/>
  </r>
  <r>
    <s v=""/>
    <s v=""/>
    <s v="Ciencias Sociales"/>
    <d v="2020-05-20T14:19:00"/>
    <s v="Grado y doble grado"/>
    <x v="24"/>
    <s v="De vez en cuando (1 o 2 veces al mes)"/>
    <s v="De vez en cuando (1 o 2 veces al mes)"/>
    <s v="Seguiré usando los servicios de la biblioteca con la misma frecuencia que expuse en la pregunta anterior"/>
    <s v="F. Trabajo Social"/>
    <s v="F. Ciencias Políticas y Sociología"/>
    <s v="F. Psicología"/>
    <m/>
    <m/>
    <m/>
    <m/>
    <m/>
    <m/>
    <s v="No"/>
    <s v="Sí"/>
    <n v="4"/>
    <m/>
    <n v="4"/>
    <m/>
    <n v="3"/>
    <n v="1"/>
    <n v="3"/>
    <n v="1"/>
    <n v="2"/>
    <n v="4"/>
    <m/>
    <n v="4"/>
    <n v="5"/>
    <n v="4"/>
    <n v="4"/>
    <n v="4"/>
    <s v="No"/>
    <n v="3"/>
    <x v="4"/>
    <s v="Facebook|Youtube"/>
    <m/>
    <m/>
    <m/>
    <m/>
    <m/>
    <m/>
    <m/>
    <s v="No"/>
    <s v="No"/>
    <m/>
    <n v="5"/>
    <n v="5"/>
    <s v="5, muy satisfecho"/>
  </r>
  <r>
    <s v=""/>
    <s v=""/>
    <s v="Ciencias Sociales"/>
    <d v="2020-05-20T14:10:00"/>
    <s v="Grado y doble grado"/>
    <x v="1"/>
    <s v="De vez en cuando (1 o 2 veces al mes)"/>
    <s v="De vez en cuando (1 o 2 veces al mes)"/>
    <s v="Solo haré uso de la biblioteca virtual y de sus recursos electrónicos"/>
    <m/>
    <m/>
    <m/>
    <m/>
    <m/>
    <m/>
    <m/>
    <m/>
    <m/>
    <s v="Sí"/>
    <s v="No"/>
    <m/>
    <m/>
    <m/>
    <m/>
    <m/>
    <m/>
    <m/>
    <m/>
    <m/>
    <m/>
    <m/>
    <m/>
    <m/>
    <m/>
    <m/>
    <m/>
    <m/>
    <m/>
    <x v="3"/>
    <m/>
    <m/>
    <m/>
    <m/>
    <m/>
    <m/>
    <m/>
    <m/>
    <m/>
    <m/>
    <m/>
    <m/>
    <m/>
    <m/>
  </r>
  <r>
    <s v=""/>
    <s v=""/>
    <s v="Ciencias Experimentales"/>
    <d v="2020-05-20T14:03:00"/>
    <s v="Grado y doble grado"/>
    <x v="8"/>
    <s v="Muy frecuentemente (3 o más veces por semana)"/>
    <s v="Frecuentemente (1 o 2 veces por semana)"/>
    <s v="Seguiré usando los servicios de la biblioteca con la misma frecuencia que expuse en la pregunta anterior"/>
    <s v="F. Ciencias Matemáticas"/>
    <s v="F. Medicina"/>
    <s v="F. Ciencias Químicas"/>
    <s v="Biblioteca Magisterio UAH y Biblioteca municipal de Marchamalo"/>
    <m/>
    <m/>
    <m/>
    <m/>
    <m/>
    <s v="Sí"/>
    <s v="Sí"/>
    <n v="5"/>
    <n v="1"/>
    <n v="1"/>
    <n v="3"/>
    <n v="5"/>
    <n v="5"/>
    <n v="3"/>
    <n v="2"/>
    <n v="4"/>
    <n v="5"/>
    <m/>
    <n v="3"/>
    <n v="5"/>
    <n v="5"/>
    <n v="5"/>
    <n v="5"/>
    <s v="No"/>
    <n v="5"/>
    <x v="1"/>
    <s v="Youtube|Instagram|Worlds.com"/>
    <m/>
    <m/>
    <m/>
    <m/>
    <m/>
    <m/>
    <m/>
    <s v="Sí"/>
    <s v="No"/>
    <m/>
    <n v="5"/>
    <n v="5"/>
    <s v="5, muy satisfecho"/>
  </r>
  <r>
    <s v=""/>
    <s v=""/>
    <s v="Humanidades"/>
    <d v="2020-05-20T14:01:00"/>
    <s v="Grado y doble grado"/>
    <x v="2"/>
    <s v="De vez en cuando (1 o 2 veces al mes)"/>
    <s v="Frecuentemente (1 o 2 veces por semana)"/>
    <s v="Seguiré usando los servicios de la biblioteca con la misma frecuencia que expuse en la pregunta anterior"/>
    <s v="F. Farmacia"/>
    <s v="F. Educación - Centro de Formación del Profesorado"/>
    <s v="F. Derecho (Departamentos,Criminología)"/>
    <m/>
    <m/>
    <m/>
    <m/>
    <m/>
    <m/>
    <s v="No"/>
    <s v="Sí"/>
    <n v="4"/>
    <n v="4"/>
    <n v="1"/>
    <n v="1"/>
    <n v="4"/>
    <n v="5"/>
    <n v="1"/>
    <n v="5"/>
    <n v="1"/>
    <n v="3"/>
    <m/>
    <n v="3"/>
    <n v="5"/>
    <n v="3"/>
    <n v="3"/>
    <n v="1"/>
    <s v="No"/>
    <n v="3"/>
    <x v="2"/>
    <s v="Twitter|Instagram"/>
    <m/>
    <m/>
    <m/>
    <m/>
    <m/>
    <m/>
    <m/>
    <s v="No"/>
    <s v="No"/>
    <m/>
    <n v="4"/>
    <n v="4"/>
    <s v="4, satisfecho"/>
  </r>
  <r>
    <s v=""/>
    <s v=""/>
    <s v="Ciencias Experimentales"/>
    <d v="2020-05-20T13:57:00"/>
    <s v="Grado y doble grado"/>
    <x v="16"/>
    <s v="Muy frecuentemente (3 o más veces por semana)"/>
    <s v="Solo en época de exámenes"/>
    <s v="Seguiré usando los servicios de la biblioteca con la misma frecuencia que expuse en la pregunta anterior"/>
    <s v="F. Ciencias Químicas"/>
    <s v="F. Ciencias Biológicas"/>
    <s v="F. Ciencias Geológicas"/>
    <m/>
    <m/>
    <m/>
    <m/>
    <m/>
    <m/>
    <s v="No"/>
    <s v="No"/>
    <n v="1"/>
    <n v="1"/>
    <n v="1"/>
    <n v="3"/>
    <n v="3"/>
    <n v="5"/>
    <n v="5"/>
    <n v="1"/>
    <n v="3"/>
    <n v="5"/>
    <m/>
    <n v="2"/>
    <n v="3"/>
    <n v="3"/>
    <n v="3"/>
    <n v="2"/>
    <s v="No"/>
    <n v="1"/>
    <x v="2"/>
    <s v="Twitter"/>
    <m/>
    <m/>
    <m/>
    <m/>
    <m/>
    <m/>
    <m/>
    <s v="No"/>
    <s v="No"/>
    <m/>
    <n v="3"/>
    <n v="4"/>
    <s v="3, normal"/>
  </r>
  <r>
    <s v=""/>
    <s v=""/>
    <s v="Ciencias de la Salud"/>
    <d v="2020-05-20T13:51:00"/>
    <s v="Máster"/>
    <x v="18"/>
    <s v="Frecuentemente (1 o 2 veces por semana)"/>
    <s v="Nunca"/>
    <s v="Creo que voy a acudir con menos frecuencia a la biblioteca y usaré más la biblioteca virtual"/>
    <s v="F. Odontología"/>
    <s v="F. Odontología"/>
    <s v="F. Odontología"/>
    <m/>
    <m/>
    <m/>
    <m/>
    <m/>
    <m/>
    <s v="No"/>
    <s v="No"/>
    <n v="3"/>
    <n v="2"/>
    <n v="1"/>
    <n v="2"/>
    <n v="5"/>
    <n v="5"/>
    <n v="5"/>
    <n v="2"/>
    <n v="4"/>
    <n v="3"/>
    <m/>
    <n v="3"/>
    <n v="3"/>
    <n v="2"/>
    <n v="2"/>
    <n v="1"/>
    <s v="No"/>
    <n v="1"/>
    <x v="4"/>
    <s v="Facebook|Youtube|Instagram"/>
    <m/>
    <m/>
    <m/>
    <m/>
    <m/>
    <m/>
    <m/>
    <s v="No"/>
    <s v="No"/>
    <m/>
    <n v="4"/>
    <n v="4"/>
    <s v="4, satisfecho"/>
  </r>
  <r>
    <s v=""/>
    <s v=""/>
    <s v="Ciencias Experimentales"/>
    <d v="2020-05-20T13:50:00"/>
    <s v="Grado y doble grado"/>
    <x v="27"/>
    <s v="Frecuentemente (1 o 2 veces por semana)"/>
    <s v="Frecuentemente (1 o 2 veces por semana)"/>
    <s v="Creo que voy a acudir con menos frecuencia a la biblioteca y usaré más la biblioteca virtual|Tengo que ir necesariamente para consultar los documentos que están ubicados en la biblioteca|Procuraré buscar la información que necesito fuera de la biblioteca"/>
    <s v="Biblioteca Maria Zambrano (Filología / Derecho)"/>
    <s v="F. Estudios Estadísticos"/>
    <m/>
    <m/>
    <m/>
    <m/>
    <m/>
    <m/>
    <m/>
    <s v="Sí"/>
    <s v="Sí"/>
    <n v="3"/>
    <n v="1"/>
    <n v="4"/>
    <n v="4"/>
    <n v="3"/>
    <n v="4"/>
    <n v="4"/>
    <n v="4"/>
    <n v="4"/>
    <n v="4"/>
    <m/>
    <n v="4"/>
    <n v="4"/>
    <n v="5"/>
    <n v="4"/>
    <n v="4"/>
    <s v="Sí"/>
    <n v="1"/>
    <x v="6"/>
    <s v="No uso ninguna red social"/>
    <m/>
    <m/>
    <m/>
    <m/>
    <m/>
    <m/>
    <m/>
    <s v="Sí"/>
    <s v="Sí"/>
    <s v="Útil"/>
    <n v="5"/>
    <n v="5"/>
    <s v="5, muy satisfecho"/>
  </r>
  <r>
    <s v=""/>
    <s v=""/>
    <s v="Humanidades"/>
    <d v="2020-05-20T13:49:00"/>
    <s v="Grado y doble grado"/>
    <x v="6"/>
    <s v="Frecuentemente (1 o 2 veces por semana)"/>
    <s v="De vez en cuando (1 o 2 veces al mes)"/>
    <s v="Seguiré usando los servicios de la biblioteca con la misma frecuencia que expuse en la pregunta anterior"/>
    <s v="Biblioteca Maria Zambrano (Filología / Derecho)"/>
    <s v="F. Filología (Clásicas o General)"/>
    <m/>
    <m/>
    <m/>
    <m/>
    <m/>
    <m/>
    <m/>
    <s v="No"/>
    <s v="Sí"/>
    <n v="2"/>
    <n v="1"/>
    <n v="1"/>
    <n v="2"/>
    <n v="4"/>
    <n v="4"/>
    <n v="2"/>
    <n v="3"/>
    <n v="2"/>
    <n v="3"/>
    <m/>
    <n v="3"/>
    <n v="4"/>
    <n v="4"/>
    <n v="4"/>
    <n v="3"/>
    <s v="No"/>
    <n v="3"/>
    <x v="2"/>
    <s v="Twitter|Youtube|Instagram"/>
    <m/>
    <m/>
    <m/>
    <m/>
    <m/>
    <m/>
    <m/>
    <s v="No"/>
    <s v="No"/>
    <m/>
    <n v="5"/>
    <n v="5"/>
    <s v="3, normal"/>
  </r>
  <r>
    <s v=""/>
    <s v=""/>
    <s v="Ciencias Experimentales"/>
    <d v="2020-05-20T13:44:00"/>
    <s v="Grado y doble grado"/>
    <x v="19"/>
    <s v="Muy frecuentemente (3 o más veces por semana)"/>
    <s v="De vez en cuando (1 o 2 veces al mes)"/>
    <s v="Creo que voy a acudir con menos frecuencia a la biblioteca y usaré más la biblioteca virtual"/>
    <s v="F. Ciencias Físicas"/>
    <s v="Biblioteca Maria Zambrano (Filología / Derecho)"/>
    <s v="F. Ciencias Químicas"/>
    <s v="Biblioteca de Conde Duque."/>
    <m/>
    <m/>
    <m/>
    <m/>
    <m/>
    <s v="Sí"/>
    <s v="Sí"/>
    <n v="3"/>
    <n v="1"/>
    <n v="1"/>
    <n v="3"/>
    <n v="5"/>
    <n v="3"/>
    <n v="5"/>
    <n v="2"/>
    <n v="3"/>
    <n v="3"/>
    <m/>
    <n v="3"/>
    <n v="4"/>
    <n v="3"/>
    <n v="3"/>
    <n v="4"/>
    <s v="No"/>
    <n v="3"/>
    <x v="3"/>
    <s v="Twitter|Youtube|Instagram"/>
    <m/>
    <m/>
    <m/>
    <m/>
    <m/>
    <m/>
    <m/>
    <s v="No"/>
    <s v="No"/>
    <m/>
    <n v="4"/>
    <n v="3"/>
    <s v="3, normal"/>
  </r>
  <r>
    <s v=""/>
    <s v=""/>
    <s v="Humanidades"/>
    <d v="2020-05-20T13:43:00"/>
    <s v="Grado y doble grado"/>
    <x v="6"/>
    <s v="Frecuentemente (1 o 2 veces por semana)"/>
    <s v="Frecuentemente (1 o 2 veces por semana)"/>
    <s v="Tengo que ir necesariamente para consultar los documentos que están ubicados en la biblioteca"/>
    <s v="Biblioteca Maria Zambrano (Filología / Derecho)"/>
    <s v="F. Filología (Clásicas o General)"/>
    <s v="F. Geografía e Historia"/>
    <m/>
    <m/>
    <m/>
    <m/>
    <m/>
    <m/>
    <s v="No"/>
    <s v="Sí"/>
    <n v="4"/>
    <n v="2"/>
    <n v="3"/>
    <n v="3"/>
    <n v="1"/>
    <n v="5"/>
    <n v="1"/>
    <n v="1"/>
    <n v="1"/>
    <n v="4"/>
    <m/>
    <n v="2"/>
    <n v="3"/>
    <n v="3"/>
    <n v="3"/>
    <n v="1"/>
    <s v="No"/>
    <n v="2"/>
    <x v="2"/>
    <s v="No uso ninguna red social"/>
    <m/>
    <m/>
    <m/>
    <m/>
    <m/>
    <m/>
    <m/>
    <s v="No"/>
    <s v="No"/>
    <m/>
    <n v="4"/>
    <n v="3"/>
    <s v="4, satisfecho"/>
  </r>
  <r>
    <s v=""/>
    <s v=""/>
    <s v="Ciencias de la Salud"/>
    <d v="2020-05-20T13:41:00"/>
    <s v="Grado y doble grado"/>
    <x v="22"/>
    <s v="Muy frecuentemente (3 o más veces por semana)"/>
    <s v="De vez en cuando (1 o 2 veces al mes)"/>
    <s v="Seguiré usando los servicios de la biblioteca con la misma frecuencia que expuse en la pregunta anterior"/>
    <s v="F. Óptica y Optometría"/>
    <s v="F. Medicina"/>
    <s v="F. Ciencias Biológicas"/>
    <m/>
    <m/>
    <m/>
    <m/>
    <m/>
    <m/>
    <s v="Sí"/>
    <s v="Sí"/>
    <n v="4"/>
    <n v="1"/>
    <n v="3"/>
    <n v="1"/>
    <n v="3"/>
    <n v="1"/>
    <n v="2"/>
    <n v="1"/>
    <n v="4"/>
    <n v="4"/>
    <m/>
    <n v="4"/>
    <n v="5"/>
    <n v="5"/>
    <n v="3"/>
    <n v="4"/>
    <s v="No"/>
    <n v="4"/>
    <x v="5"/>
    <s v="Youtube|Instagram"/>
    <m/>
    <m/>
    <m/>
    <m/>
    <m/>
    <m/>
    <m/>
    <s v="Sí"/>
    <s v="No"/>
    <m/>
    <n v="5"/>
    <n v="5"/>
    <s v="4, satisfecho"/>
  </r>
  <r>
    <s v=""/>
    <s v=""/>
    <s v="Ciencias Experimentales"/>
    <d v="2020-05-20T13:41:00"/>
    <s v="Grado y doble grado"/>
    <x v="16"/>
    <s v="Muy frecuentemente (3 o más veces por semana)"/>
    <s v="Solo en época de exámenes"/>
    <s v="Seguiré usando los servicios de la biblioteca con la misma frecuencia que expuse en la pregunta anterior"/>
    <s v="F. Ciencias Químicas"/>
    <s v="F. Ciencias Biológicas"/>
    <s v="Biblioteca Maria Zambrano (Filología / Derecho)"/>
    <m/>
    <m/>
    <m/>
    <m/>
    <m/>
    <m/>
    <s v="No"/>
    <s v="Sí"/>
    <n v="3"/>
    <n v="1"/>
    <n v="3"/>
    <n v="1"/>
    <n v="5"/>
    <n v="4"/>
    <n v="5"/>
    <m/>
    <n v="4"/>
    <n v="4"/>
    <m/>
    <n v="3"/>
    <n v="5"/>
    <n v="3"/>
    <n v="3"/>
    <n v="4"/>
    <s v="No"/>
    <n v="3"/>
    <x v="6"/>
    <s v="Facebook|Youtube|Instagram"/>
    <m/>
    <m/>
    <m/>
    <m/>
    <m/>
    <m/>
    <m/>
    <s v="Sí"/>
    <s v="No"/>
    <m/>
    <n v="4"/>
    <n v="5"/>
    <s v="4, satisfecho"/>
  </r>
  <r>
    <s v=""/>
    <s v=""/>
    <s v="Ciencias Sociales"/>
    <d v="2020-05-20T13:40:00"/>
    <s v="Máster"/>
    <x v="11"/>
    <s v="Frecuentemente (1 o 2 veces por semana)"/>
    <s v="De vez en cuando (1 o 2 veces al mes)"/>
    <s v="Seguiré usando los servicios de la biblioteca con la misma frecuencia que expuse en la pregunta anterior"/>
    <s v="F. Ciencias Económicas y Empresariales"/>
    <m/>
    <m/>
    <m/>
    <m/>
    <m/>
    <m/>
    <m/>
    <m/>
    <s v="Sí"/>
    <s v="No"/>
    <n v="3"/>
    <n v="3"/>
    <n v="3"/>
    <n v="2"/>
    <n v="3"/>
    <n v="5"/>
    <n v="2"/>
    <n v="3"/>
    <n v="4"/>
    <n v="4"/>
    <m/>
    <n v="4"/>
    <n v="4"/>
    <n v="4"/>
    <n v="4"/>
    <n v="4"/>
    <s v="No"/>
    <n v="4"/>
    <x v="6"/>
    <s v="Instagram|LinkedIn"/>
    <m/>
    <m/>
    <m/>
    <m/>
    <m/>
    <m/>
    <m/>
    <s v="No"/>
    <s v="No"/>
    <m/>
    <n v="4"/>
    <n v="4"/>
    <s v="4, satisfecho"/>
  </r>
  <r>
    <s v=""/>
    <s v=""/>
    <s v="Humanidades"/>
    <d v="2020-05-20T13:40:00"/>
    <s v="Grado y doble grado"/>
    <x v="2"/>
    <s v="Frecuentemente (1 o 2 veces por semana)"/>
    <s v="Solo en época de exámenes"/>
    <s v="Seguiré usando los servicios de la biblioteca con la misma frecuencia que expuse en la pregunta anterior"/>
    <s v="F. Educación - Centro de Formación del Profesorado"/>
    <s v="Biblioteca Maria Zambrano (Filología / Derecho)"/>
    <s v="F. Medicina"/>
    <m/>
    <m/>
    <m/>
    <m/>
    <m/>
    <m/>
    <s v="Sí"/>
    <s v="Sí"/>
    <n v="3"/>
    <n v="2"/>
    <n v="1"/>
    <n v="2"/>
    <n v="5"/>
    <n v="5"/>
    <n v="5"/>
    <n v="3"/>
    <n v="4"/>
    <n v="4"/>
    <m/>
    <n v="4"/>
    <n v="4"/>
    <n v="5"/>
    <n v="4"/>
    <n v="4"/>
    <s v="No"/>
    <n v="3"/>
    <x v="2"/>
    <s v="Twitter|Youtube|Instagram"/>
    <m/>
    <m/>
    <m/>
    <m/>
    <m/>
    <m/>
    <m/>
    <s v="Sí"/>
    <s v="No"/>
    <m/>
    <n v="4"/>
    <n v="4"/>
    <s v="4, satisfecho"/>
  </r>
  <r>
    <s v=""/>
    <s v=""/>
    <s v="Humanidades"/>
    <d v="2020-05-20T13:39:00"/>
    <s v="Doctorado"/>
    <x v="7"/>
    <s v="Muy frecuentemente (3 o más veces por semana)"/>
    <s v="De vez en cuando (1 o 2 veces al mes)"/>
    <s v="Tengo que ir necesariamente para consultar los documentos que están ubicados en la biblioteca"/>
    <s v="Biblioteca Maria Zambrano (Filología / Derecho)"/>
    <s v="F. Geografía e Historia"/>
    <m/>
    <s v="Biblioteca Nacional de España, Biblioteca Víctor Espinós, Biblioteca de la SGAE"/>
    <m/>
    <m/>
    <m/>
    <m/>
    <m/>
    <s v="Sí"/>
    <s v="Sí"/>
    <n v="4"/>
    <n v="2"/>
    <n v="2"/>
    <n v="4"/>
    <n v="1"/>
    <n v="4"/>
    <n v="1"/>
    <n v="5"/>
    <n v="4"/>
    <n v="3"/>
    <m/>
    <n v="4"/>
    <n v="5"/>
    <n v="5"/>
    <n v="3"/>
    <n v="2"/>
    <s v="Sí"/>
    <n v="4"/>
    <x v="6"/>
    <s v="Facebook|Instagram"/>
    <m/>
    <m/>
    <m/>
    <m/>
    <m/>
    <m/>
    <m/>
    <s v="Sí"/>
    <s v="Sí"/>
    <s v="Muy útil"/>
    <n v="4"/>
    <n v="4"/>
    <s v="4, satisfecho"/>
  </r>
  <r>
    <s v=""/>
    <s v=""/>
    <s v="Ciencias Sociales"/>
    <d v="2020-05-20T13:35:00"/>
    <s v="Grado y doble grado"/>
    <x v="10"/>
    <s v="De vez en cuando (1 o 2 veces al mes)"/>
    <s v="Nunca"/>
    <s v="Usar los servicios de la biblioteca mayor frecuencia"/>
    <s v="Biblioteca Maria Zambrano (Filología / Derecho)"/>
    <m/>
    <m/>
    <m/>
    <m/>
    <m/>
    <m/>
    <m/>
    <m/>
    <s v="Sí"/>
    <s v="Sí"/>
    <n v="5"/>
    <n v="1"/>
    <n v="3"/>
    <n v="1"/>
    <n v="5"/>
    <n v="3"/>
    <n v="5"/>
    <n v="3"/>
    <n v="4"/>
    <n v="4"/>
    <m/>
    <n v="4"/>
    <n v="4"/>
    <n v="3"/>
    <n v="4"/>
    <n v="5"/>
    <s v="No"/>
    <n v="3"/>
    <x v="6"/>
    <s v="Youtube"/>
    <m/>
    <m/>
    <m/>
    <m/>
    <m/>
    <m/>
    <m/>
    <s v="No"/>
    <s v="No"/>
    <m/>
    <n v="3"/>
    <n v="4"/>
    <s v="4, satisfecho"/>
  </r>
  <r>
    <s v=""/>
    <s v=""/>
    <s v="Humanidades"/>
    <d v="2020-05-20T13:33:00"/>
    <s v="Grado y doble grado"/>
    <x v="7"/>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No"/>
    <s v="Sí"/>
    <n v="5"/>
    <n v="1"/>
    <n v="2"/>
    <n v="3"/>
    <n v="3"/>
    <n v="5"/>
    <n v="2"/>
    <n v="1"/>
    <n v="5"/>
    <n v="5"/>
    <m/>
    <n v="3"/>
    <n v="3"/>
    <n v="4"/>
    <n v="2"/>
    <n v="1"/>
    <s v="No"/>
    <n v="2"/>
    <x v="4"/>
    <s v="Twitter|Youtube|Instagram"/>
    <m/>
    <m/>
    <m/>
    <m/>
    <m/>
    <m/>
    <m/>
    <s v="No"/>
    <s v="No"/>
    <m/>
    <n v="5"/>
    <n v="5"/>
    <s v="4, satisfecho"/>
  </r>
  <r>
    <s v=""/>
    <s v=""/>
    <s v="Ciencias de la Salud"/>
    <d v="2020-05-20T13:32:00"/>
    <s v="Grado y doble grado"/>
    <x v="4"/>
    <s v="Frecuentemente (1 o 2 veces por semana)"/>
    <s v="De vez en cuando (1 o 2 veces al mes)"/>
    <s v="Seguiré usando los servicios de la biblioteca con la misma frecuencia que expuse en la pregunta anterior"/>
    <s v="F. Odontología"/>
    <s v="Biblioteca Maria Zambrano (Filología / Derecho)"/>
    <s v="F. Medicina"/>
    <m/>
    <m/>
    <m/>
    <m/>
    <m/>
    <m/>
    <s v="Sí"/>
    <s v="Sí"/>
    <n v="5"/>
    <n v="1"/>
    <n v="3"/>
    <n v="3"/>
    <n v="3"/>
    <n v="4"/>
    <n v="1"/>
    <n v="1"/>
    <n v="5"/>
    <n v="5"/>
    <m/>
    <n v="2"/>
    <n v="5"/>
    <n v="1"/>
    <n v="3"/>
    <n v="5"/>
    <s v="No"/>
    <n v="3"/>
    <x v="5"/>
    <s v="Twitter|Instagram|whats app"/>
    <m/>
    <m/>
    <m/>
    <m/>
    <m/>
    <m/>
    <m/>
    <s v="No"/>
    <m/>
    <m/>
    <n v="5"/>
    <n v="5"/>
    <s v="4, satisfecho"/>
  </r>
  <r>
    <s v=""/>
    <s v=""/>
    <s v="Humanidades"/>
    <d v="2020-05-20T13:31:00"/>
    <s v="Máster"/>
    <x v="2"/>
    <s v="Muy frecuentemente (3 o más veces por semana)"/>
    <s v="Muy frecuentemente (3 o más veces por semana)"/>
    <s v="Seguiré usando los servicios de la biblioteca con la misma frecuencia que expuse en la pregunta anterior"/>
    <s v="Biblioteca Maria Zambrano (Filología / Derecho)"/>
    <s v="F. Geografía e Historia"/>
    <s v="F. Educación - Centro de Formación del Profesorado"/>
    <m/>
    <m/>
    <m/>
    <m/>
    <m/>
    <m/>
    <s v="Sí"/>
    <s v="Sí"/>
    <n v="5"/>
    <n v="5"/>
    <n v="5"/>
    <n v="2"/>
    <n v="2"/>
    <n v="2"/>
    <n v="1"/>
    <n v="3"/>
    <n v="3"/>
    <n v="3"/>
    <m/>
    <n v="5"/>
    <n v="5"/>
    <n v="2"/>
    <n v="3"/>
    <n v="5"/>
    <s v="Sí"/>
    <n v="4"/>
    <x v="2"/>
    <s v="Twitter|Facebook|Instagram"/>
    <m/>
    <m/>
    <m/>
    <m/>
    <m/>
    <m/>
    <m/>
    <s v="No"/>
    <s v="No"/>
    <m/>
    <n v="4"/>
    <n v="1"/>
    <s v="4, satisfecho"/>
  </r>
  <r>
    <s v=""/>
    <s v=""/>
    <s v="Humanidades"/>
    <d v="2020-05-20T13:29:00"/>
    <s v="Grado y doble grado"/>
    <x v="6"/>
    <s v="Muy frecuentemente (3 o más veces por semana)"/>
    <s v="Muy frecuentemente (3 o más veces por semana)"/>
    <s v="Seguiré usando los servicios de la biblioteca con la misma frecuencia que expuse en la pregunta anterior"/>
    <s v="F. Ciencias de la Información"/>
    <s v="F. Filología (Clásicas o General)"/>
    <s v="Biblioteca Maria Zambrano (Filología / Derecho)"/>
    <m/>
    <m/>
    <m/>
    <m/>
    <m/>
    <m/>
    <s v="Sí"/>
    <s v="No"/>
    <n v="4"/>
    <n v="5"/>
    <n v="5"/>
    <n v="3"/>
    <n v="5"/>
    <m/>
    <m/>
    <n v="5"/>
    <n v="5"/>
    <n v="5"/>
    <m/>
    <n v="5"/>
    <n v="5"/>
    <n v="5"/>
    <n v="5"/>
    <n v="5"/>
    <s v="Sí"/>
    <n v="5"/>
    <x v="1"/>
    <s v="Facebook|Youtube"/>
    <m/>
    <m/>
    <m/>
    <m/>
    <m/>
    <m/>
    <m/>
    <s v="Sí"/>
    <s v="Sí"/>
    <s v="Muy útil"/>
    <n v="5"/>
    <n v="5"/>
    <s v="5, muy satisfecho"/>
  </r>
  <r>
    <s v=""/>
    <s v=""/>
    <s v="Humanidades"/>
    <d v="2020-05-20T13:29:00"/>
    <s v="Grado y doble grado"/>
    <x v="3"/>
    <s v="De vez en cuando (1 o 2 veces al mes)"/>
    <s v="Solo en época de exámenes"/>
    <s v="Tengo que ir necesariamente para consultar los documentos que están ubicados en la biblioteca"/>
    <s v="F. Bellas Artes"/>
    <s v="F. Ciencias de la Información"/>
    <s v="Biblioteca Histórica"/>
    <m/>
    <m/>
    <m/>
    <m/>
    <m/>
    <m/>
    <s v="No"/>
    <s v="Sí"/>
    <n v="2"/>
    <n v="1"/>
    <n v="1"/>
    <n v="4"/>
    <n v="3"/>
    <n v="5"/>
    <n v="5"/>
    <n v="4"/>
    <n v="1"/>
    <n v="3"/>
    <m/>
    <n v="1"/>
    <n v="1"/>
    <n v="2"/>
    <n v="1"/>
    <n v="1"/>
    <s v="No"/>
    <n v="2"/>
    <x v="4"/>
    <s v="Twitter|Instagram"/>
    <m/>
    <m/>
    <m/>
    <m/>
    <m/>
    <m/>
    <m/>
    <s v="No"/>
    <s v="No"/>
    <m/>
    <n v="3"/>
    <n v="5"/>
    <s v="3, normal"/>
  </r>
  <r>
    <s v=""/>
    <s v=""/>
    <s v="Ciencias Sociales"/>
    <d v="2020-05-20T13:29:00"/>
    <s v="Grado y doble grado"/>
    <x v="17"/>
    <s v="De vez en cuando (1 o 2 veces al mes)"/>
    <s v="Frecuentemente (1 o 2 veces por semana)"/>
    <s v="Seguiré usando los servicios de la biblioteca con la misma frecuencia que expuse en la pregunta anterior"/>
    <s v="F. Ciencias de la Documentación"/>
    <s v="Biblioteca Maria Zambrano (Filología / Derecho)"/>
    <s v="F. Ciencias de la Información"/>
    <s v="Bibliotecas Públicas Municipales."/>
    <m/>
    <m/>
    <m/>
    <m/>
    <m/>
    <s v="No"/>
    <s v="Sí"/>
    <n v="4"/>
    <n v="5"/>
    <n v="4"/>
    <n v="2"/>
    <n v="5"/>
    <n v="4"/>
    <n v="5"/>
    <n v="3"/>
    <n v="4"/>
    <n v="5"/>
    <m/>
    <n v="5"/>
    <n v="3"/>
    <n v="5"/>
    <n v="2"/>
    <n v="4"/>
    <s v="Sí"/>
    <n v="4"/>
    <x v="5"/>
    <s v="Twitter"/>
    <m/>
    <m/>
    <m/>
    <m/>
    <m/>
    <m/>
    <m/>
    <s v="Sí"/>
    <s v="No"/>
    <m/>
    <n v="3"/>
    <n v="3"/>
    <s v="4, satisfecho"/>
  </r>
  <r>
    <s v=""/>
    <s v=""/>
    <s v="Humanidades"/>
    <d v="2020-05-20T13:29:00"/>
    <s v="Grado y doble grado"/>
    <x v="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s v="F. Filosofía"/>
    <s v="Biblioteca Maria Zambrano (Filología / Derecho)"/>
    <s v="Biblioteca UC3M campus de Getafe"/>
    <m/>
    <m/>
    <m/>
    <m/>
    <m/>
    <s v="No"/>
    <s v="No"/>
    <n v="3"/>
    <n v="2"/>
    <n v="4"/>
    <n v="5"/>
    <n v="3"/>
    <n v="4"/>
    <n v="5"/>
    <n v="5"/>
    <n v="4"/>
    <n v="3"/>
    <m/>
    <n v="4"/>
    <n v="3"/>
    <n v="4"/>
    <n v="3"/>
    <n v="4"/>
    <s v="No"/>
    <n v="4"/>
    <x v="2"/>
    <s v="Youtube|Instagram"/>
    <m/>
    <m/>
    <m/>
    <m/>
    <m/>
    <m/>
    <m/>
    <s v="Sí"/>
    <s v="No"/>
    <m/>
    <n v="3"/>
    <n v="3"/>
    <s v="4, satisfecho"/>
  </r>
  <r>
    <s v=""/>
    <s v=""/>
    <s v="Ciencias de la Salud"/>
    <d v="2020-05-20T13:24:00"/>
    <s v="Grado y doble grado"/>
    <x v="23"/>
    <s v="Frecuentemente (1 o 2 veces por semana)"/>
    <s v="Frecuentemente (1 o 2 veces por semana)"/>
    <s v="Seguiré usando los servicios de la biblioteca con la misma frecuencia que expuse en la pregunta anterior"/>
    <s v="F. Veterinaria"/>
    <s v="F. Odontología"/>
    <s v="F. Farmacia"/>
    <s v="Biblioteca Museo Reina Sofia Centro Dotacional"/>
    <m/>
    <m/>
    <m/>
    <m/>
    <m/>
    <s v="Sí"/>
    <s v="Sí"/>
    <n v="4"/>
    <n v="5"/>
    <n v="3"/>
    <n v="2"/>
    <n v="5"/>
    <n v="2"/>
    <n v="5"/>
    <n v="1"/>
    <n v="3"/>
    <n v="4"/>
    <m/>
    <n v="5"/>
    <n v="5"/>
    <n v="4"/>
    <n v="2"/>
    <n v="5"/>
    <s v="No"/>
    <n v="5"/>
    <x v="4"/>
    <s v="Twitter|Instagram"/>
    <m/>
    <m/>
    <m/>
    <m/>
    <m/>
    <m/>
    <m/>
    <s v="Sí"/>
    <s v="No"/>
    <m/>
    <n v="5"/>
    <n v="5"/>
    <s v="5, muy satisfecho"/>
  </r>
  <r>
    <s v=""/>
    <s v=""/>
    <s v="Ciencias Experimentales"/>
    <d v="2020-05-20T13:16:00"/>
    <s v="Grado y doble grado"/>
    <x v="26"/>
    <s v="Solo en época de exámenes"/>
    <s v="De vez en cuando (1 o 2 veces al mes)"/>
    <s v="Seguiré usando los servicios de la biblioteca con la misma frecuencia que expuse en la pregunta anterior"/>
    <s v="F. Informática"/>
    <m/>
    <m/>
    <m/>
    <m/>
    <m/>
    <m/>
    <m/>
    <m/>
    <s v="Sí"/>
    <s v="Sí"/>
    <n v="2"/>
    <n v="1"/>
    <n v="1"/>
    <n v="1"/>
    <n v="5"/>
    <n v="3"/>
    <n v="5"/>
    <n v="1"/>
    <n v="3"/>
    <n v="4"/>
    <m/>
    <n v="3"/>
    <n v="3"/>
    <n v="3"/>
    <n v="3"/>
    <n v="3"/>
    <s v="No"/>
    <n v="4"/>
    <x v="5"/>
    <m/>
    <m/>
    <m/>
    <m/>
    <m/>
    <m/>
    <m/>
    <m/>
    <s v="No"/>
    <s v="No"/>
    <m/>
    <n v="4"/>
    <n v="3"/>
    <s v="3, normal"/>
  </r>
  <r>
    <s v=""/>
    <s v=""/>
    <s v="Ciencias de la Salud"/>
    <d v="2020-05-20T13:16:00"/>
    <s v="Grado y doble grado"/>
    <x v="18"/>
    <s v="Muy frecuentemente (3 o más veces por semana)"/>
    <s v="Frecuentemente (1 o 2 veces por semana)"/>
    <s v="Seguiré usando los servicios de la biblioteca con la misma frecuencia que expuse en la pregunta anterior"/>
    <s v="F. Odontología"/>
    <s v="Biblioteca Maria Zambrano (Filología / Derecho)"/>
    <s v="F. Medicina"/>
    <s v="Biblioteca Pública Huerta de la Salud (Hortaleza)"/>
    <m/>
    <m/>
    <m/>
    <m/>
    <m/>
    <s v="No"/>
    <s v="Sí"/>
    <n v="5"/>
    <n v="5"/>
    <n v="5"/>
    <n v="5"/>
    <n v="5"/>
    <n v="4"/>
    <n v="3"/>
    <n v="2"/>
    <n v="5"/>
    <n v="5"/>
    <m/>
    <n v="5"/>
    <n v="5"/>
    <n v="4"/>
    <n v="4"/>
    <n v="4"/>
    <s v="No"/>
    <n v="4"/>
    <x v="1"/>
    <s v="Facebook|Youtube"/>
    <m/>
    <m/>
    <m/>
    <m/>
    <m/>
    <m/>
    <m/>
    <s v="Sí"/>
    <s v="No"/>
    <m/>
    <n v="5"/>
    <n v="5"/>
    <s v="5, muy satisfecho"/>
  </r>
  <r>
    <s v=""/>
    <s v=""/>
    <s v="Ciencias de la Salud"/>
    <d v="2020-05-20T13:15:00"/>
    <s v="Grado y doble grado"/>
    <x v="15"/>
    <s v="De vez en cuando (1 o 2 veces al mes)"/>
    <s v="Solo en época de exámenes"/>
    <s v="Seguiré usando los servicios de la biblioteca con la misma frecuencia que expuse en la pregunta anterior"/>
    <s v="F. Enfermería, Fisioterapia y Podología"/>
    <s v="Biblioteca Maria Zambrano (Filología / Derecho)"/>
    <s v="F. Medicina"/>
    <m/>
    <m/>
    <m/>
    <m/>
    <m/>
    <m/>
    <s v="Sí"/>
    <s v="Sí"/>
    <n v="4"/>
    <n v="3"/>
    <n v="1"/>
    <n v="4"/>
    <n v="5"/>
    <m/>
    <n v="5"/>
    <n v="1"/>
    <n v="5"/>
    <n v="5"/>
    <m/>
    <n v="5"/>
    <n v="5"/>
    <n v="5"/>
    <n v="5"/>
    <n v="5"/>
    <s v="Sí"/>
    <n v="5"/>
    <x v="1"/>
    <s v="Twitter|Instagram"/>
    <m/>
    <m/>
    <m/>
    <m/>
    <m/>
    <m/>
    <m/>
    <s v="Sí"/>
    <s v="No"/>
    <m/>
    <n v="5"/>
    <n v="5"/>
    <s v="5, muy satisfecho"/>
  </r>
  <r>
    <s v=""/>
    <s v=""/>
    <s v="Ciencias Sociales"/>
    <d v="2020-05-20T13:15:00"/>
    <s v="Grado y doble grado"/>
    <x v="13"/>
    <s v="Frecuentemente (1 o 2 veces por semana)"/>
    <s v="De vez en cuando (1 o 2 veces al mes)"/>
    <s v="Seguiré usando los servicios de la biblioteca con la misma frecuencia que expuse en la pregunta anterior"/>
    <s v="F. Ciencias de la Información"/>
    <s v="F. Derecho (Departamentos,Criminología)"/>
    <m/>
    <m/>
    <m/>
    <m/>
    <m/>
    <m/>
    <m/>
    <s v="Sí"/>
    <s v="Sí"/>
    <n v="2"/>
    <n v="1"/>
    <n v="1"/>
    <n v="2"/>
    <n v="3"/>
    <n v="4"/>
    <n v="4"/>
    <n v="2"/>
    <n v="5"/>
    <n v="4"/>
    <m/>
    <n v="3"/>
    <n v="4"/>
    <n v="3"/>
    <n v="4"/>
    <n v="4"/>
    <s v="No"/>
    <n v="3"/>
    <x v="4"/>
    <s v="Twitter|Instagram"/>
    <m/>
    <m/>
    <m/>
    <m/>
    <m/>
    <m/>
    <m/>
    <s v="No"/>
    <s v="No"/>
    <m/>
    <n v="4"/>
    <n v="5"/>
    <s v="5, muy satisfecho"/>
  </r>
  <r>
    <s v=""/>
    <s v=""/>
    <s v="Ciencias Experimentales"/>
    <d v="2020-05-20T13:14:00"/>
    <s v="Grado y doble grado"/>
    <x v="27"/>
    <s v="Frecuentemente (1 o 2 veces por semana)"/>
    <s v="De vez en cuando (1 o 2 veces al mes)"/>
    <s v="Creo que voy a acudir con menos frecuencia a la biblioteca y usaré más la biblioteca virtual|Solo haré uso de la biblioteca virtual y de sus recursos electrónicos"/>
    <s v="F. Estudios Estadísticos"/>
    <s v="Biblioteca Maria Zambrano (Filología / Derecho)"/>
    <m/>
    <m/>
    <m/>
    <m/>
    <m/>
    <m/>
    <m/>
    <s v="Sí"/>
    <s v="Sí"/>
    <n v="5"/>
    <n v="1"/>
    <n v="3"/>
    <n v="1"/>
    <n v="5"/>
    <n v="4"/>
    <n v="5"/>
    <n v="4"/>
    <n v="5"/>
    <n v="4"/>
    <m/>
    <n v="4"/>
    <n v="4"/>
    <n v="5"/>
    <n v="5"/>
    <n v="4"/>
    <s v="No"/>
    <n v="4"/>
    <x v="6"/>
    <s v="Youtube|Instagram|LinkedIn"/>
    <m/>
    <m/>
    <m/>
    <m/>
    <m/>
    <m/>
    <m/>
    <s v="Sí"/>
    <s v="No"/>
    <m/>
    <n v="5"/>
    <n v="5"/>
    <s v="4, satisfecho"/>
  </r>
  <r>
    <s v=""/>
    <s v=""/>
    <s v="Ciencias Sociales"/>
    <d v="2020-05-20T13:10:00"/>
    <s v="Doctorado"/>
    <x v="10"/>
    <s v="De vez en cuando (1 o 2 veces al mes)"/>
    <s v="De vez en cuando (1 o 2 veces al mes)"/>
    <s v="Seguiré usando los servicios de la biblioteca con la misma frecuencia que expuse en la pregunta anterior"/>
    <s v="F. Derecho (Departamentos,Criminología)"/>
    <s v="F. Geografía e Historia"/>
    <s v="Biblioteca Maria Zambrano (Filología / Derecho)"/>
    <m/>
    <m/>
    <m/>
    <m/>
    <m/>
    <m/>
    <s v="Sí"/>
    <s v="Sí"/>
    <n v="5"/>
    <n v="2"/>
    <n v="1"/>
    <n v="5"/>
    <n v="1"/>
    <n v="3"/>
    <n v="1"/>
    <n v="4"/>
    <n v="5"/>
    <n v="5"/>
    <m/>
    <n v="4"/>
    <n v="5"/>
    <n v="5"/>
    <n v="3"/>
    <n v="5"/>
    <s v="No"/>
    <n v="5"/>
    <x v="5"/>
    <s v="Facebook|LinkedIn"/>
    <m/>
    <m/>
    <m/>
    <m/>
    <m/>
    <m/>
    <m/>
    <s v="Sí"/>
    <s v="Sí"/>
    <m/>
    <n v="5"/>
    <n v="5"/>
    <s v="5, muy satisfecho"/>
  </r>
  <r>
    <s v=""/>
    <s v=""/>
    <s v="Ciencias Sociales"/>
    <d v="2020-05-20T13:10:00"/>
    <s v="Grado y doble grado"/>
    <x v="13"/>
    <s v="Frecuentemente (1 o 2 veces por semana)"/>
    <s v="Frecuentemente (1 o 2 veces por semana)"/>
    <s v="Tengo que ir necesariamente para consultar los documentos que están ubicados en la biblioteca"/>
    <s v="F. Ciencias de la Información"/>
    <s v="F. Filología (Clásicas o General)"/>
    <s v="Biblioteca Maria Zambrano (Filología / Derecho)"/>
    <m/>
    <m/>
    <m/>
    <m/>
    <m/>
    <m/>
    <s v="Sí"/>
    <s v="Sí"/>
    <n v="3"/>
    <n v="1"/>
    <n v="1"/>
    <n v="3"/>
    <n v="4"/>
    <n v="4"/>
    <n v="1"/>
    <n v="2"/>
    <n v="3"/>
    <n v="4"/>
    <m/>
    <n v="1"/>
    <n v="3"/>
    <n v="2"/>
    <n v="2"/>
    <n v="5"/>
    <s v="No"/>
    <n v="3"/>
    <x v="5"/>
    <s v="Twitter"/>
    <m/>
    <m/>
    <m/>
    <m/>
    <m/>
    <m/>
    <m/>
    <s v="Sí"/>
    <s v="No"/>
    <m/>
    <n v="5"/>
    <n v="5"/>
    <s v="4, satisfecho"/>
  </r>
  <r>
    <s v=""/>
    <s v=""/>
    <s v="Humanidades"/>
    <d v="2020-05-20T13:05:00"/>
    <s v="Grado y doble grado"/>
    <x v="2"/>
    <s v="Solo en época de exámenes"/>
    <s v="De vez en cuando (1 o 2 veces al mes)"/>
    <s v="Seguiré usando los servicios de la biblioteca con la misma frecuencia que expuse en la pregunta anterior"/>
    <s v="F. Educación - Centro de Formación del Profesorado"/>
    <m/>
    <m/>
    <s v="Biblioteca Ana María Matute"/>
    <m/>
    <m/>
    <m/>
    <m/>
    <m/>
    <s v="No"/>
    <s v="No"/>
    <n v="1"/>
    <n v="3"/>
    <n v="3"/>
    <n v="4"/>
    <n v="5"/>
    <n v="5"/>
    <n v="5"/>
    <n v="5"/>
    <n v="1"/>
    <n v="4"/>
    <m/>
    <n v="4"/>
    <n v="5"/>
    <n v="4"/>
    <n v="3"/>
    <n v="4"/>
    <s v="No"/>
    <n v="4"/>
    <x v="5"/>
    <s v="Twitter|Instagram"/>
    <m/>
    <m/>
    <m/>
    <m/>
    <m/>
    <m/>
    <m/>
    <s v="No"/>
    <s v="No"/>
    <m/>
    <n v="5"/>
    <n v="5"/>
    <s v="4, satisfecho"/>
  </r>
  <r>
    <s v=""/>
    <s v=""/>
    <s v="Ciencias Sociales"/>
    <d v="2020-05-20T13:05:00"/>
    <s v="Grado y doble grado"/>
    <x v="10"/>
    <s v="Solo en época de exámenes"/>
    <s v="De vez en cuando (1 o 2 veces al mes)"/>
    <s v="Seguiré usando los servicios de la biblioteca con la misma frecuencia que expuse en la pregunta anterior"/>
    <s v="Biblioteca Maria Zambrano (Filología / Derecho)"/>
    <m/>
    <m/>
    <m/>
    <m/>
    <m/>
    <m/>
    <m/>
    <m/>
    <s v="Sí"/>
    <s v="No"/>
    <n v="2"/>
    <n v="2"/>
    <n v="4"/>
    <n v="5"/>
    <n v="5"/>
    <n v="4"/>
    <n v="5"/>
    <n v="1"/>
    <n v="5"/>
    <n v="5"/>
    <m/>
    <n v="5"/>
    <n v="5"/>
    <n v="5"/>
    <n v="5"/>
    <n v="5"/>
    <s v="No"/>
    <m/>
    <x v="1"/>
    <s v="Twitter|Instagram|LinkedIn"/>
    <m/>
    <m/>
    <m/>
    <m/>
    <m/>
    <m/>
    <m/>
    <s v="No"/>
    <s v="No"/>
    <m/>
    <n v="5"/>
    <n v="5"/>
    <s v="5, muy satisfecho"/>
  </r>
  <r>
    <s v=""/>
    <s v=""/>
    <s v="Ciencias de la Salud"/>
    <d v="2020-05-20T13:03:00"/>
    <s v="Grado y doble grado"/>
    <x v="15"/>
    <s v="Frecuentemente (1 o 2 veces por semana)"/>
    <s v="Frecuentemente (1 o 2 veces por semana)"/>
    <s v="Seguiré usando los servicios de la biblioteca con la misma frecuencia que expuse en la pregunta anterior"/>
    <s v="F. Enfermería, Fisioterapia y Podología"/>
    <s v="F. Medicina"/>
    <m/>
    <m/>
    <m/>
    <m/>
    <m/>
    <m/>
    <m/>
    <s v="No"/>
    <s v="Sí"/>
    <n v="2"/>
    <n v="3"/>
    <n v="3"/>
    <n v="1"/>
    <n v="2"/>
    <n v="4"/>
    <n v="5"/>
    <n v="1"/>
    <n v="1"/>
    <n v="2"/>
    <m/>
    <n v="2"/>
    <n v="4"/>
    <n v="2"/>
    <n v="2"/>
    <n v="4"/>
    <s v="No"/>
    <n v="3"/>
    <x v="4"/>
    <s v="Facebook|Instagram"/>
    <m/>
    <m/>
    <m/>
    <m/>
    <m/>
    <m/>
    <m/>
    <s v="No"/>
    <s v="No"/>
    <m/>
    <n v="4"/>
    <n v="4"/>
    <s v="3, normal"/>
  </r>
  <r>
    <s v=""/>
    <s v=""/>
    <s v="Humanidades"/>
    <d v="2020-05-20T13:02:00"/>
    <s v="Grado y doble grado"/>
    <x v="7"/>
    <s v="Frecuentemente (1 o 2 veces por semana)"/>
    <s v="De vez en cuando (1 o 2 veces al mes)"/>
    <s v="Seguiré usando los servicios de la biblioteca con la misma frecuencia que expuse en la pregunta anterior"/>
    <s v="F. Filosofía"/>
    <s v="Biblioteca Maria Zambrano (Filología / Derecho)"/>
    <s v="F. Filología (Clásicas o General)"/>
    <m/>
    <m/>
    <m/>
    <m/>
    <m/>
    <m/>
    <s v="No"/>
    <s v="Sí"/>
    <n v="4"/>
    <n v="3"/>
    <n v="4"/>
    <n v="5"/>
    <n v="4"/>
    <n v="4"/>
    <n v="4"/>
    <n v="4"/>
    <n v="4"/>
    <n v="5"/>
    <m/>
    <n v="3"/>
    <n v="5"/>
    <n v="5"/>
    <n v="5"/>
    <n v="3"/>
    <s v="Sí"/>
    <n v="5"/>
    <x v="1"/>
    <s v="Facebook|Youtube"/>
    <m/>
    <m/>
    <m/>
    <m/>
    <m/>
    <m/>
    <m/>
    <s v="No"/>
    <s v="No"/>
    <m/>
    <n v="5"/>
    <n v="5"/>
    <s v="5, muy satisfecho"/>
  </r>
  <r>
    <s v=""/>
    <s v=""/>
    <s v=""/>
    <d v="2020-05-20T13:02:00"/>
    <m/>
    <x v="28"/>
    <m/>
    <m/>
    <m/>
    <m/>
    <m/>
    <m/>
    <m/>
    <m/>
    <m/>
    <m/>
    <m/>
    <m/>
    <m/>
    <m/>
    <m/>
    <m/>
    <m/>
    <m/>
    <m/>
    <m/>
    <m/>
    <m/>
    <m/>
    <m/>
    <m/>
    <m/>
    <m/>
    <m/>
    <m/>
    <m/>
    <m/>
    <m/>
    <x v="3"/>
    <m/>
    <m/>
    <m/>
    <m/>
    <m/>
    <m/>
    <m/>
    <m/>
    <m/>
    <m/>
    <m/>
    <m/>
    <m/>
    <m/>
  </r>
  <r>
    <s v=""/>
    <s v=""/>
    <s v="Ciencias Sociales"/>
    <d v="2020-05-20T13:01:00"/>
    <s v="Grado y doble grado"/>
    <x v="1"/>
    <s v="De vez en cuando (1 o 2 veces al mes)"/>
    <s v="Nunca"/>
    <s v="Seguiré usando los servicios de la biblioteca con la misma frecuencia que expuse en la pregunta anterior"/>
    <s v="F. Ciencias Políticas y Sociología"/>
    <m/>
    <m/>
    <m/>
    <m/>
    <m/>
    <m/>
    <m/>
    <m/>
    <s v="No"/>
    <s v="No"/>
    <n v="1"/>
    <n v="1"/>
    <n v="1"/>
    <n v="5"/>
    <n v="5"/>
    <n v="5"/>
    <n v="5"/>
    <n v="5"/>
    <n v="4"/>
    <n v="4"/>
    <m/>
    <n v="3"/>
    <n v="4"/>
    <n v="3"/>
    <n v="3"/>
    <n v="4"/>
    <s v="No"/>
    <n v="2"/>
    <x v="6"/>
    <s v="Facebook|Youtube|Instagram"/>
    <m/>
    <m/>
    <m/>
    <m/>
    <m/>
    <m/>
    <m/>
    <s v="Sí"/>
    <s v="No"/>
    <m/>
    <n v="4"/>
    <n v="4"/>
    <s v="3, normal"/>
  </r>
  <r>
    <s v=""/>
    <s v=""/>
    <s v="Ciencias de la Salud"/>
    <d v="2020-05-20T13:01:00"/>
    <s v="Máster"/>
    <x v="12"/>
    <s v="De vez en cuando (1 o 2 veces al mes)"/>
    <s v="Solo en época de exámenes"/>
    <s v="Creo que voy a acudir con menos frecuencia a la biblioteca y usaré más la biblioteca virtual"/>
    <s v="F. Psicología"/>
    <s v="F. Ciencias de la Documentación"/>
    <s v="Biblioteca Maria Zambrano (Filología / Derecho)"/>
    <m/>
    <m/>
    <m/>
    <m/>
    <m/>
    <m/>
    <s v="Sí"/>
    <s v="Sí"/>
    <n v="3"/>
    <n v="1"/>
    <n v="3"/>
    <n v="4"/>
    <n v="5"/>
    <n v="5"/>
    <n v="5"/>
    <n v="2"/>
    <n v="3"/>
    <n v="3"/>
    <m/>
    <n v="3"/>
    <n v="4"/>
    <n v="2"/>
    <n v="3"/>
    <n v="4"/>
    <s v="No"/>
    <n v="3"/>
    <x v="5"/>
    <s v="Facebook|Instagram"/>
    <m/>
    <m/>
    <m/>
    <m/>
    <m/>
    <m/>
    <m/>
    <s v="Sí"/>
    <s v="No"/>
    <m/>
    <n v="4"/>
    <n v="1"/>
    <s v="4, satisfecho"/>
  </r>
  <r>
    <s v=""/>
    <s v=""/>
    <s v="Ciencias de la Salud"/>
    <d v="2020-05-20T12:49:00"/>
    <s v="Grado y doble grado"/>
    <x v="4"/>
    <s v="Muy frecuentemente (3 o más veces por semana)"/>
    <s v="Nunca"/>
    <s v="Seguiré usando los servicios de la biblioteca con la misma frecuencia que expuse en la pregunta anterior"/>
    <s v="F. Medicina"/>
    <s v="Biblioteca Maria Zambrano (Filología / Derecho)"/>
    <m/>
    <s v="Biblioteca Ingeniería telecomunicaciones UPM. Biblioteca municipal ESIC Pozuelo."/>
    <m/>
    <m/>
    <m/>
    <m/>
    <m/>
    <s v="Sí"/>
    <s v="Sí"/>
    <n v="2"/>
    <n v="1"/>
    <n v="1"/>
    <n v="2"/>
    <n v="3"/>
    <n v="2"/>
    <n v="5"/>
    <n v="1"/>
    <n v="3"/>
    <n v="5"/>
    <m/>
    <n v="4"/>
    <n v="4"/>
    <n v="3"/>
    <n v="3"/>
    <n v="4"/>
    <s v="No"/>
    <n v="4"/>
    <x v="2"/>
    <s v="Instagram"/>
    <m/>
    <m/>
    <m/>
    <m/>
    <m/>
    <m/>
    <m/>
    <s v="No"/>
    <s v="No"/>
    <m/>
    <n v="5"/>
    <n v="5"/>
    <s v="5, muy satisfecho"/>
  </r>
  <r>
    <s v=""/>
    <s v=""/>
    <s v="Humanidades"/>
    <d v="2020-05-20T12:48:00"/>
    <s v="Máster"/>
    <x v="5"/>
    <s v="Frecuentemente (1 o 2 veces por semana)"/>
    <s v="Frecuentemente (1 o 2 veces por semana)"/>
    <s v="Seguiré usando los servicios de la biblioteca con la misma frecuencia que expuse en la pregunta anterior"/>
    <s v="F. Filosofía"/>
    <s v="F. Geografía e Historia"/>
    <s v="F. Ciencias Biológicas"/>
    <s v="Municipales"/>
    <m/>
    <m/>
    <m/>
    <m/>
    <m/>
    <s v="Sí"/>
    <s v="Sí"/>
    <n v="5"/>
    <n v="3"/>
    <n v="4"/>
    <n v="3"/>
    <n v="2"/>
    <n v="4"/>
    <n v="2"/>
    <n v="4"/>
    <n v="4"/>
    <n v="4"/>
    <m/>
    <n v="5"/>
    <n v="4"/>
    <n v="4"/>
    <n v="3"/>
    <n v="4"/>
    <s v="Sí"/>
    <n v="5"/>
    <x v="4"/>
    <s v="Facebook"/>
    <m/>
    <m/>
    <m/>
    <m/>
    <m/>
    <m/>
    <m/>
    <s v="No"/>
    <s v="No"/>
    <m/>
    <n v="4"/>
    <n v="3"/>
    <s v="4, satisfecho"/>
  </r>
  <r>
    <s v=""/>
    <s v=""/>
    <s v=""/>
    <d v="2020-05-20T12:47:00"/>
    <m/>
    <x v="28"/>
    <s v="Frecuentemente (1 o 2 veces por semana)"/>
    <s v="Frecuentemente (1 o 2 veces por semana)"/>
    <s v="Seguiré usando los servicios de la biblioteca con la misma frecuencia que expuse en la pregunta anterior"/>
    <s v="F. Comercio y Turismo"/>
    <s v="Biblioteca Maria Zambrano (Filología / Derecho)"/>
    <s v="F. Medicina"/>
    <m/>
    <m/>
    <m/>
    <m/>
    <m/>
    <m/>
    <s v="Sí"/>
    <s v="Sí"/>
    <n v="3"/>
    <n v="1"/>
    <n v="2"/>
    <n v="4"/>
    <n v="5"/>
    <n v="5"/>
    <n v="5"/>
    <n v="2"/>
    <n v="4"/>
    <n v="5"/>
    <m/>
    <n v="5"/>
    <n v="5"/>
    <n v="5"/>
    <n v="5"/>
    <n v="4"/>
    <s v="No"/>
    <n v="5"/>
    <x v="1"/>
    <s v="Twitter|Youtube|Instagram"/>
    <m/>
    <m/>
    <m/>
    <m/>
    <m/>
    <m/>
    <m/>
    <s v="No"/>
    <s v="No"/>
    <m/>
    <n v="5"/>
    <n v="5"/>
    <s v="5, muy satisfecho"/>
  </r>
  <r>
    <s v=""/>
    <s v=""/>
    <s v="Ciencias Experimentales"/>
    <d v="2020-05-20T12:46:00"/>
    <s v="Grado y doble grado"/>
    <x v="20"/>
    <s v="Solo en época de exámenes"/>
    <s v="Nunca"/>
    <s v="Seguiré usando los servicios de la biblioteca con la misma frecuencia que expuse en la pregunta anterior|Procuraré buscar la información que necesito fuera de la biblioteca"/>
    <s v="F. Ciencias Biológicas"/>
    <m/>
    <m/>
    <s v="Biblioteca Municipal de Torrelodones"/>
    <m/>
    <m/>
    <m/>
    <m/>
    <m/>
    <s v="No"/>
    <s v="No"/>
    <n v="1"/>
    <n v="1"/>
    <n v="1"/>
    <n v="2"/>
    <n v="5"/>
    <n v="2"/>
    <n v="5"/>
    <n v="1"/>
    <n v="3"/>
    <n v="3"/>
    <m/>
    <n v="3"/>
    <n v="3"/>
    <n v="3"/>
    <n v="3"/>
    <n v="3"/>
    <s v="No"/>
    <n v="3"/>
    <x v="2"/>
    <s v="Twitter|Youtube|Instagram"/>
    <m/>
    <m/>
    <m/>
    <m/>
    <m/>
    <m/>
    <m/>
    <s v="No"/>
    <s v="No"/>
    <m/>
    <n v="4"/>
    <n v="4"/>
    <s v="4, satisfecho"/>
  </r>
  <r>
    <s v=""/>
    <s v=""/>
    <s v="Ciencias de la Salud"/>
    <d v="2020-05-20T12:45:00"/>
    <s v="Grado y doble grado"/>
    <x v="22"/>
    <s v="Frecuentemente (1 o 2 veces por semana)"/>
    <s v="Solo en época de exámenes"/>
    <s v="Seguiré usando los servicios de la biblioteca con la misma frecuencia que expuse en la pregunta anterior"/>
    <s v="F. Óptica y Optometría"/>
    <m/>
    <m/>
    <m/>
    <m/>
    <m/>
    <m/>
    <m/>
    <m/>
    <s v="No"/>
    <s v="No"/>
    <n v="3"/>
    <n v="2"/>
    <n v="3"/>
    <n v="2"/>
    <n v="5"/>
    <n v="3"/>
    <n v="5"/>
    <n v="2"/>
    <n v="3"/>
    <n v="3"/>
    <m/>
    <n v="3"/>
    <n v="3"/>
    <n v="3"/>
    <n v="3"/>
    <n v="4"/>
    <s v="No"/>
    <n v="3"/>
    <x v="5"/>
    <s v="Twitter|Youtube|Instagram"/>
    <m/>
    <m/>
    <m/>
    <m/>
    <m/>
    <m/>
    <m/>
    <s v="No"/>
    <s v="No"/>
    <m/>
    <n v="4"/>
    <n v="4"/>
    <s v="3, normal"/>
  </r>
  <r>
    <s v=""/>
    <s v=""/>
    <s v="Humanidades"/>
    <d v="2020-05-20T12:44:00"/>
    <s v="Grado y doble grado"/>
    <x v="7"/>
    <s v="Muy frecuentemente (3 o más veces por semana)"/>
    <s v="Muy frecuentemente (3 o más veces por semana)"/>
    <s v="Seguiré usando los servicios de la biblioteca con la misma frecuencia que expuse en la pregunta anterior"/>
    <s v="Biblioteca Histórica"/>
    <s v="Biblioteca Maria Zambrano (Filología / Derecho)"/>
    <s v="Biblioteca Histórica"/>
    <m/>
    <m/>
    <m/>
    <m/>
    <m/>
    <m/>
    <s v="No"/>
    <s v="Sí"/>
    <n v="4"/>
    <n v="3"/>
    <n v="3"/>
    <n v="4"/>
    <n v="4"/>
    <n v="4"/>
    <n v="4"/>
    <n v="3"/>
    <n v="3"/>
    <n v="3"/>
    <m/>
    <n v="2"/>
    <n v="4"/>
    <n v="3"/>
    <n v="3"/>
    <n v="2"/>
    <s v="No"/>
    <n v="3"/>
    <x v="5"/>
    <s v="Youtube"/>
    <m/>
    <m/>
    <m/>
    <m/>
    <m/>
    <m/>
    <m/>
    <s v="Sí"/>
    <s v="Sí"/>
    <s v="Útil"/>
    <n v="4"/>
    <n v="4"/>
    <s v="4, satisfecho"/>
  </r>
  <r>
    <m/>
    <m/>
    <s v="Ciencias Sociales"/>
    <d v="2020-05-20T12:41:00"/>
    <s v="Grado y doble grado"/>
    <x v="10"/>
    <s v="Frecuentemente (1 o 2 veces por semana)"/>
    <s v="Nunca"/>
    <s v="Creo que voy a acudir con menos frecuencia a la biblioteca y usaré más la biblioteca virtual"/>
    <s v="Biblioteca Maria Zambrano (Filología / Derecho)"/>
    <s v="F. Ciencias Matemáticas"/>
    <s v="F. Geografía e Historia"/>
    <m/>
    <m/>
    <m/>
    <m/>
    <m/>
    <m/>
    <s v="No"/>
    <s v="No"/>
    <n v="3"/>
    <n v="4"/>
    <n v="4"/>
    <n v="5"/>
    <n v="5"/>
    <n v="5"/>
    <n v="5"/>
    <n v="5"/>
    <n v="4"/>
    <n v="5"/>
    <m/>
    <n v="3"/>
    <n v="5"/>
    <n v="4"/>
    <n v="5"/>
    <n v="3"/>
    <s v="No"/>
    <n v="4"/>
    <x v="4"/>
    <s v="Facebook|Youtube|Instagram|Pinterest, Whatsapp, Spotify"/>
    <m/>
    <m/>
    <m/>
    <m/>
    <m/>
    <m/>
    <m/>
    <s v="Sí"/>
    <s v="Sí"/>
    <s v="Muy útil"/>
    <n v="5"/>
    <n v="5"/>
    <s v="5, muy satisfecho"/>
  </r>
  <r>
    <m/>
    <m/>
    <s v="Ciencias Experimentales"/>
    <d v="2020-05-20T12:38:00"/>
    <s v="Grado y doble grado"/>
    <x v="20"/>
    <s v="Frecuentemente (1 o 2 veces por semana)"/>
    <s v="Solo en época de exámenes"/>
    <s v="Seguiré usando los servicios de la biblioteca con la misma frecuencia que expuse en la pregunta anterior|Creo que voy a acudir con menos frecuencia a la biblioteca y usaré más la biblioteca virtual"/>
    <s v="F. Ciencias Biológicas"/>
    <s v="F. Ciencias Geológicas"/>
    <m/>
    <m/>
    <m/>
    <m/>
    <m/>
    <m/>
    <m/>
    <s v="No"/>
    <s v="Sí"/>
    <n v="4"/>
    <n v="1"/>
    <n v="4"/>
    <m/>
    <n v="5"/>
    <n v="3"/>
    <n v="4"/>
    <n v="4"/>
    <n v="4"/>
    <n v="4"/>
    <m/>
    <n v="3"/>
    <n v="3"/>
    <n v="4"/>
    <n v="4"/>
    <n v="3"/>
    <s v="Sí"/>
    <n v="4"/>
    <x v="6"/>
    <s v="Twitter|Youtube|Instagram"/>
    <m/>
    <m/>
    <m/>
    <m/>
    <m/>
    <m/>
    <m/>
    <s v="No"/>
    <s v="No"/>
    <m/>
    <n v="4"/>
    <n v="4"/>
    <s v="5, muy satisfecho"/>
  </r>
  <r>
    <m/>
    <m/>
    <s v="Ciencias Sociales"/>
    <d v="2020-05-20T12:34:00"/>
    <s v="Doctorado"/>
    <x v="1"/>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F. Ciencias Políticas y Sociología"/>
    <s v="F. Ciencias Económicas y Empresariales"/>
    <s v="F. Geografía e Historia"/>
    <m/>
    <m/>
    <m/>
    <m/>
    <m/>
    <m/>
    <s v="Sí"/>
    <s v="Sí"/>
    <n v="4"/>
    <n v="4"/>
    <n v="4"/>
    <n v="1"/>
    <n v="2"/>
    <n v="2"/>
    <n v="1"/>
    <n v="1"/>
    <n v="4"/>
    <n v="3"/>
    <m/>
    <n v="4"/>
    <n v="5"/>
    <n v="4"/>
    <n v="3"/>
    <n v="3"/>
    <s v="Sí"/>
    <n v="4"/>
    <x v="5"/>
    <s v="Twitter"/>
    <m/>
    <m/>
    <m/>
    <m/>
    <m/>
    <m/>
    <m/>
    <s v="Sí"/>
    <s v="Sí"/>
    <s v="Útil"/>
    <n v="4"/>
    <n v="5"/>
    <s v="4, satisfecho"/>
  </r>
  <r>
    <m/>
    <m/>
    <s v="Humanidades"/>
    <d v="2020-05-20T12:28:00"/>
    <s v="Grado y doble grado"/>
    <x v="7"/>
    <s v="Frecuentemente (1 o 2 veces por semana)"/>
    <s v="Frecuentemente (1 o 2 veces por semana)"/>
    <s v="Seguiré usando los servicios de la biblioteca con la misma frecuencia que expuse en la pregunta anterior"/>
    <s v="F. Filología (Clásicas o General)"/>
    <s v="F. Geografía e Historia"/>
    <s v="Biblioteca Maria Zambrano (Filología / Derecho)"/>
    <m/>
    <m/>
    <m/>
    <m/>
    <m/>
    <m/>
    <s v="Sí"/>
    <s v="Sí"/>
    <n v="4"/>
    <n v="4"/>
    <n v="4"/>
    <n v="4"/>
    <n v="2"/>
    <n v="3"/>
    <n v="2"/>
    <n v="4"/>
    <n v="5"/>
    <n v="5"/>
    <m/>
    <n v="5"/>
    <n v="5"/>
    <n v="5"/>
    <n v="5"/>
    <n v="5"/>
    <s v="Sí"/>
    <n v="4"/>
    <x v="1"/>
    <s v="Twitter|Facebook|Instagram"/>
    <m/>
    <m/>
    <m/>
    <m/>
    <m/>
    <m/>
    <m/>
    <s v="Sí"/>
    <s v="Sí"/>
    <m/>
    <n v="5"/>
    <n v="5"/>
    <s v="5, muy satisfecho"/>
  </r>
  <r>
    <m/>
    <m/>
    <s v="Humanidades"/>
    <d v="2020-05-20T12:21:00"/>
    <s v="Grado y doble grado"/>
    <x v="7"/>
    <s v="Frecuentemente (1 o 2 veces por semana)"/>
    <s v="Solo en época de exámenes"/>
    <s v="Seguiré usando los servicios de la biblioteca con la misma frecuencia que expuse en la pregunta anterior|Además para estudiar los exámenes, utilizaré los puestos de lectura ya que considero que es la mejor forma de estudiar con éxito."/>
    <s v="Biblioteca Maria Zambrano (Filología / Derecho)"/>
    <s v="F. Geografía e Historia"/>
    <s v="F. Filología (Clásicas o General)"/>
    <m/>
    <m/>
    <m/>
    <m/>
    <m/>
    <m/>
    <s v="Sí"/>
    <s v="Sí"/>
    <n v="4"/>
    <n v="3"/>
    <n v="1"/>
    <n v="1"/>
    <n v="5"/>
    <n v="5"/>
    <n v="5"/>
    <n v="5"/>
    <n v="3"/>
    <n v="4"/>
    <m/>
    <n v="5"/>
    <n v="5"/>
    <n v="4"/>
    <n v="3"/>
    <n v="5"/>
    <s v="No"/>
    <n v="3"/>
    <x v="5"/>
    <s v="Twitter|Instagram"/>
    <m/>
    <m/>
    <m/>
    <m/>
    <m/>
    <m/>
    <m/>
    <s v="Sí"/>
    <s v="No"/>
    <m/>
    <n v="5"/>
    <n v="5"/>
    <s v="4, satisfecho"/>
  </r>
  <r>
    <m/>
    <m/>
    <s v="Ciencias Sociales"/>
    <d v="2020-05-20T12:19:00"/>
    <s v="Grado y doble grado"/>
    <x v="24"/>
    <s v="Frecuentemente (1 o 2 veces por semana)"/>
    <s v="De vez en cuando (1 o 2 veces al mes)"/>
    <s v="Seguiré usando los servicios de la biblioteca con la misma frecuencia que expuse en la pregunta anterior"/>
    <s v="F. Trabajo Social"/>
    <s v="F. Trabajo Social"/>
    <s v="F. Trabajo Social"/>
    <s v="Biblioteca Pública Elena Fortún"/>
    <m/>
    <m/>
    <m/>
    <m/>
    <m/>
    <s v="No"/>
    <s v="No"/>
    <n v="3"/>
    <n v="2"/>
    <n v="3"/>
    <n v="2"/>
    <n v="5"/>
    <n v="5"/>
    <n v="5"/>
    <n v="5"/>
    <n v="2"/>
    <n v="4"/>
    <m/>
    <n v="3"/>
    <n v="5"/>
    <n v="4"/>
    <n v="3"/>
    <n v="3"/>
    <s v="No"/>
    <n v="3"/>
    <x v="4"/>
    <s v="Facebook|Youtube|Instagram"/>
    <m/>
    <m/>
    <m/>
    <m/>
    <m/>
    <m/>
    <m/>
    <s v="No"/>
    <s v="Sí"/>
    <s v="Muy útil"/>
    <n v="5"/>
    <n v="5"/>
    <s v="4, satisfecho"/>
  </r>
  <r>
    <m/>
    <m/>
    <s v="Humanidades"/>
    <d v="2020-05-20T12:19:00"/>
    <s v="Grado y doble grado"/>
    <x v="6"/>
    <s v="Frecuentemente (1 o 2 veces por semana)"/>
    <s v="Frecuentemente (1 o 2 veces por semana)"/>
    <s v="Creo que voy a acudir con menos frecuencia a la biblioteca y usaré más la biblioteca virtual"/>
    <s v="Biblioteca Maria Zambrano (Filología / Derecho)"/>
    <s v="F. Filología (Clásicas o General)"/>
    <s v="F. Filosofía"/>
    <m/>
    <m/>
    <m/>
    <m/>
    <m/>
    <m/>
    <s v="Sí"/>
    <s v="Sí"/>
    <n v="5"/>
    <n v="3"/>
    <n v="3"/>
    <n v="3"/>
    <n v="5"/>
    <n v="4"/>
    <n v="5"/>
    <n v="4"/>
    <n v="4"/>
    <n v="5"/>
    <m/>
    <n v="4"/>
    <n v="4"/>
    <n v="3"/>
    <n v="3"/>
    <n v="3"/>
    <s v="Sí"/>
    <n v="4"/>
    <x v="6"/>
    <s v="Facebook"/>
    <m/>
    <m/>
    <m/>
    <m/>
    <m/>
    <m/>
    <m/>
    <s v="Sí"/>
    <s v="No"/>
    <m/>
    <n v="4"/>
    <n v="4"/>
    <s v="4, satisfecho"/>
  </r>
  <r>
    <m/>
    <m/>
    <s v="Ciencias Experimentales"/>
    <d v="2020-05-20T12:17:00"/>
    <s v="Grado y doble grado"/>
    <x v="26"/>
    <s v="De vez en cuando (1 o 2 veces al mes)"/>
    <s v="De vez en cuando (1 o 2 veces al mes)"/>
    <s v="Seguiré usando los servicios de la biblioteca con la misma frecuencia que expuse en la pregunta anterior"/>
    <s v="F. Informática"/>
    <s v="F. Ciencias Matemáticas"/>
    <s v="F. Ciencias Físicas"/>
    <m/>
    <m/>
    <m/>
    <m/>
    <m/>
    <m/>
    <s v="Sí"/>
    <s v="Sí"/>
    <n v="5"/>
    <n v="1"/>
    <n v="1"/>
    <n v="1"/>
    <n v="5"/>
    <n v="3"/>
    <n v="5"/>
    <n v="1"/>
    <n v="5"/>
    <n v="4"/>
    <m/>
    <n v="4"/>
    <n v="5"/>
    <n v="5"/>
    <n v="5"/>
    <n v="5"/>
    <s v="No"/>
    <n v="5"/>
    <x v="5"/>
    <s v="Twitter|Youtube|Instagram"/>
    <m/>
    <m/>
    <m/>
    <m/>
    <m/>
    <m/>
    <m/>
    <s v="No"/>
    <s v="No"/>
    <m/>
    <n v="4"/>
    <n v="5"/>
    <s v="5, muy satisfecho"/>
  </r>
  <r>
    <m/>
    <m/>
    <s v="Ciencias de la Salud"/>
    <d v="2020-05-20T12:16:00"/>
    <s v="Grado y doble grado"/>
    <x v="12"/>
    <s v="Muy frecuentemente (3 o más veces por semana)"/>
    <s v="De vez en cuando (1 o 2 veces al mes)"/>
    <s v="Tengo que ir necesariamente para consultar los documentos que están ubicados en la biblioteca"/>
    <s v="F. Psicología"/>
    <s v="F. Medicina"/>
    <s v="F. Ciencias Políticas y Sociología"/>
    <m/>
    <m/>
    <m/>
    <m/>
    <m/>
    <m/>
    <s v="No"/>
    <s v="Sí"/>
    <n v="3"/>
    <n v="5"/>
    <n v="4"/>
    <n v="2"/>
    <n v="5"/>
    <n v="3"/>
    <n v="1"/>
    <n v="2"/>
    <n v="5"/>
    <n v="4"/>
    <m/>
    <n v="5"/>
    <n v="4"/>
    <n v="5"/>
    <n v="3"/>
    <n v="4"/>
    <s v="No"/>
    <n v="5"/>
    <x v="1"/>
    <s v="Twitter|Instagram"/>
    <m/>
    <m/>
    <m/>
    <m/>
    <m/>
    <m/>
    <m/>
    <s v="Sí"/>
    <s v="No"/>
    <m/>
    <n v="4"/>
    <n v="3"/>
    <s v="5, muy satisfecho"/>
  </r>
  <r>
    <m/>
    <m/>
    <s v="Humanidades"/>
    <d v="2020-05-20T12:16:00"/>
    <s v="Grado y doble grado"/>
    <x v="2"/>
    <s v="De vez en cuando (1 o 2 veces al mes)"/>
    <s v="De vez en cuando (1 o 2 veces al mes)"/>
    <s v="Creo que voy a acudir con menos frecuencia a la biblioteca y usaré más la biblioteca virtual"/>
    <s v="Biblioteca Maria Zambrano (Filología / Derecho)"/>
    <m/>
    <m/>
    <m/>
    <m/>
    <m/>
    <m/>
    <m/>
    <m/>
    <s v="Sí"/>
    <s v="Sí"/>
    <n v="3"/>
    <n v="3"/>
    <n v="3"/>
    <n v="3"/>
    <n v="4"/>
    <n v="3"/>
    <n v="4"/>
    <n v="2"/>
    <n v="4"/>
    <n v="4"/>
    <m/>
    <n v="4"/>
    <n v="3"/>
    <n v="4"/>
    <n v="4"/>
    <n v="4"/>
    <s v="No"/>
    <n v="3"/>
    <x v="5"/>
    <s v="Facebook|Youtube"/>
    <m/>
    <m/>
    <m/>
    <m/>
    <m/>
    <m/>
    <m/>
    <s v="Sí"/>
    <s v="No"/>
    <m/>
    <n v="4"/>
    <n v="4"/>
    <s v="4, satisfecho"/>
  </r>
  <r>
    <m/>
    <m/>
    <s v="Humanidades"/>
    <d v="2020-05-20T12:14:00"/>
    <s v="Máster"/>
    <x v="5"/>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Filosofía"/>
    <s v="Biblioteca Maria Zambrano (Filología / Derecho)"/>
    <s v="F. Filología (Clásicas o General)"/>
    <s v="Biblioteca nacional"/>
    <m/>
    <m/>
    <m/>
    <m/>
    <m/>
    <s v="No"/>
    <s v="Sí"/>
    <n v="5"/>
    <n v="1"/>
    <n v="1"/>
    <n v="4"/>
    <n v="5"/>
    <n v="5"/>
    <n v="5"/>
    <n v="2"/>
    <n v="2"/>
    <n v="4"/>
    <m/>
    <n v="2"/>
    <n v="4"/>
    <n v="2"/>
    <n v="5"/>
    <n v="4"/>
    <s v="No"/>
    <n v="2"/>
    <x v="2"/>
    <s v="Youtube|Instagram"/>
    <m/>
    <m/>
    <m/>
    <m/>
    <m/>
    <m/>
    <m/>
    <s v="Sí"/>
    <s v="No"/>
    <m/>
    <n v="5"/>
    <n v="4"/>
    <s v="4, satisfecho"/>
  </r>
  <r>
    <m/>
    <m/>
    <s v="Ciencias Experimentales"/>
    <d v="2020-05-20T12:13:00"/>
    <s v="Grado y doble grado"/>
    <x v="2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Informática"/>
    <s v="Biblioteca Maria Zambrano (Filología / Derecho)"/>
    <m/>
    <s v="Biblioteca del centro Cívico Rigoberta Menchu en Leganés"/>
    <m/>
    <m/>
    <m/>
    <m/>
    <m/>
    <s v="Sí"/>
    <s v="Sí"/>
    <n v="4"/>
    <n v="2"/>
    <n v="4"/>
    <n v="1"/>
    <n v="5"/>
    <n v="4"/>
    <n v="4"/>
    <n v="3"/>
    <n v="5"/>
    <n v="4"/>
    <m/>
    <n v="4"/>
    <n v="5"/>
    <n v="3"/>
    <n v="4"/>
    <n v="3"/>
    <s v="No"/>
    <n v="4"/>
    <x v="5"/>
    <s v="Twitter|Instagram"/>
    <m/>
    <m/>
    <m/>
    <m/>
    <m/>
    <m/>
    <m/>
    <s v="No"/>
    <s v="No"/>
    <m/>
    <n v="5"/>
    <n v="5"/>
    <s v="5, muy satisfecho"/>
  </r>
  <r>
    <m/>
    <m/>
    <s v="Ciencias Experimentales"/>
    <d v="2020-05-20T12:12:00"/>
    <s v="Grado y doble grado"/>
    <x v="16"/>
    <s v="Muy frecuentemente (3 o más veces por semana)"/>
    <s v="Nunca"/>
    <s v="Seguiré usando los servicios de la biblioteca con la misma frecuencia que expuse en la pregunta anterior"/>
    <s v="Biblioteca Maria Zambrano (Filología / Derecho)"/>
    <s v="F. Ciencias Químicas"/>
    <m/>
    <m/>
    <m/>
    <m/>
    <m/>
    <m/>
    <m/>
    <s v="Sí"/>
    <s v="Sí"/>
    <n v="3"/>
    <n v="1"/>
    <n v="1"/>
    <n v="1"/>
    <n v="5"/>
    <n v="2"/>
    <n v="5"/>
    <n v="1"/>
    <n v="3"/>
    <n v="3"/>
    <m/>
    <n v="3"/>
    <n v="5"/>
    <n v="1"/>
    <n v="1"/>
    <n v="1"/>
    <s v="No"/>
    <n v="2"/>
    <x v="2"/>
    <s v="Youtube|Instagram"/>
    <m/>
    <m/>
    <m/>
    <m/>
    <m/>
    <m/>
    <m/>
    <s v="No"/>
    <s v="No"/>
    <m/>
    <n v="3"/>
    <n v="4"/>
    <s v="4, satisfecho"/>
  </r>
  <r>
    <m/>
    <m/>
    <s v="Ciencias de la Salud"/>
    <d v="2020-05-20T12:11:00"/>
    <s v="Grado y doble grado"/>
    <x v="9"/>
    <s v="Muy frecuentemente (3 o más veces por semana)"/>
    <s v="Solo en época de exámenes"/>
    <s v="Seguiré usando los servicios de la biblioteca con la misma frecuencia que expuse en la pregunta anterior"/>
    <s v="F. Medicina"/>
    <s v="F. Farmacia"/>
    <s v="F. Odontología"/>
    <m/>
    <m/>
    <m/>
    <m/>
    <m/>
    <m/>
    <s v="No"/>
    <s v="No"/>
    <n v="4"/>
    <n v="1"/>
    <n v="4"/>
    <n v="1"/>
    <n v="5"/>
    <n v="3"/>
    <n v="5"/>
    <n v="3"/>
    <n v="4"/>
    <n v="5"/>
    <m/>
    <n v="4"/>
    <n v="5"/>
    <n v="3"/>
    <n v="4"/>
    <n v="3"/>
    <s v="No"/>
    <n v="4"/>
    <x v="5"/>
    <s v="Twitter|Youtube|Instagram"/>
    <m/>
    <m/>
    <m/>
    <m/>
    <m/>
    <m/>
    <m/>
    <s v="Sí"/>
    <s v="No"/>
    <m/>
    <n v="5"/>
    <n v="5"/>
    <s v="4, satisfecho"/>
  </r>
  <r>
    <m/>
    <m/>
    <s v="Ciencias de la Salud"/>
    <d v="2020-05-20T12:09:00"/>
    <s v="Grado y doble grado"/>
    <x v="15"/>
    <s v="De vez en cuando (1 o 2 veces al mes)"/>
    <s v="De vez en cuando (1 o 2 veces al mes)"/>
    <s v="Creo que voy a acudir con menos frecuencia a la biblioteca y usaré más la biblioteca virtual"/>
    <s v="F. Medicina"/>
    <s v="F. Enfermería, Fisioterapia y Podología"/>
    <s v="F. Odontología"/>
    <m/>
    <m/>
    <m/>
    <m/>
    <m/>
    <m/>
    <s v="No"/>
    <s v="No"/>
    <n v="1"/>
    <n v="3"/>
    <n v="3"/>
    <n v="3"/>
    <n v="5"/>
    <n v="3"/>
    <n v="5"/>
    <n v="3"/>
    <n v="3"/>
    <n v="3"/>
    <m/>
    <n v="4"/>
    <n v="3"/>
    <n v="3"/>
    <n v="3"/>
    <n v="3"/>
    <s v="No"/>
    <n v="3"/>
    <x v="2"/>
    <s v="Youtube|Instagram"/>
    <m/>
    <m/>
    <m/>
    <m/>
    <m/>
    <m/>
    <m/>
    <s v="Sí"/>
    <s v="Sí"/>
    <s v="Muy útil"/>
    <n v="3"/>
    <n v="3"/>
    <s v="4, satisfecho"/>
  </r>
  <r>
    <m/>
    <m/>
    <s v="Humanidades"/>
    <d v="2020-05-20T12:09:00"/>
    <s v="Grado y doble grado"/>
    <x v="6"/>
    <s v="Muy frecuentemente (3 o más veces por semana)"/>
    <s v="De vez en cuando (1 o 2 veces al mes)"/>
    <s v="Seguiré usando los servicios de la biblioteca con la misma frecuencia que expuse en la pregunta anterior"/>
    <s v="Biblioteca Maria Zambrano (Filología / Derecho)"/>
    <s v="F. Geografía e Historia"/>
    <s v="F. Filología (Clásicas o General)"/>
    <s v="Centro Cultural Pablo Iglesias y Centro Cultural Anabel Segura"/>
    <m/>
    <m/>
    <m/>
    <m/>
    <m/>
    <s v="Sí"/>
    <s v="Sí"/>
    <n v="5"/>
    <n v="1"/>
    <n v="2"/>
    <n v="3"/>
    <n v="5"/>
    <n v="3"/>
    <n v="5"/>
    <n v="4"/>
    <n v="3"/>
    <n v="4"/>
    <m/>
    <n v="4"/>
    <n v="5"/>
    <n v="5"/>
    <n v="3"/>
    <n v="3"/>
    <s v="No"/>
    <n v="3"/>
    <x v="4"/>
    <s v="Twitter|Youtube|Instagram"/>
    <m/>
    <m/>
    <m/>
    <m/>
    <m/>
    <m/>
    <m/>
    <s v="No"/>
    <s v="No"/>
    <m/>
    <n v="4"/>
    <n v="5"/>
    <s v="5, muy satisfecho"/>
  </r>
  <r>
    <m/>
    <m/>
    <s v="Ciencias Experimentales"/>
    <d v="2020-05-20T12:08:00"/>
    <s v="Grado y doble grado"/>
    <x v="8"/>
    <s v="Muy frecuentemente (3 o más veces por semana)"/>
    <s v="De vez en cuando (1 o 2 veces al mes)"/>
    <s v="Seguiré usando los servicios de la biblioteca con la misma frecuencia que expuse en la pregunta anterior"/>
    <s v="F. Ciencias Matemáticas"/>
    <s v="F. Informática"/>
    <s v="Biblioteca Maria Zambrano (Filología / Derecho)"/>
    <m/>
    <m/>
    <m/>
    <m/>
    <m/>
    <m/>
    <s v="Sí"/>
    <s v="Sí"/>
    <n v="4"/>
    <n v="1"/>
    <n v="3"/>
    <n v="1"/>
    <n v="5"/>
    <n v="5"/>
    <n v="3"/>
    <n v="1"/>
    <n v="5"/>
    <n v="5"/>
    <m/>
    <n v="5"/>
    <n v="5"/>
    <n v="4"/>
    <n v="3"/>
    <n v="5"/>
    <s v="No"/>
    <n v="5"/>
    <x v="3"/>
    <s v="No uso ninguna red social"/>
    <m/>
    <m/>
    <m/>
    <m/>
    <m/>
    <m/>
    <m/>
    <s v="Sí"/>
    <s v="Sí"/>
    <s v="Muy útil"/>
    <n v="5"/>
    <n v="5"/>
    <s v="5, muy satisfecho"/>
  </r>
  <r>
    <m/>
    <m/>
    <s v="Ciencias Sociales"/>
    <d v="2020-05-20T12:07:00"/>
    <s v="Doctorado"/>
    <x v="10"/>
    <s v="De vez en cuando (1 o 2 veces al mes)"/>
    <s v="Frecuentemente (1 o 2 veces por semana)"/>
    <s v="Tengo que ir necesariamente para consultar los documentos que están ubicados en la biblioteca"/>
    <s v="Biblioteca Maria Zambrano (Filología / Derecho)"/>
    <s v="F. Derecho (Departamentos,Criminología)"/>
    <s v="F. Ciencias Políticas y Sociología"/>
    <m/>
    <m/>
    <m/>
    <m/>
    <m/>
    <m/>
    <s v="Sí"/>
    <s v="Sí"/>
    <n v="4"/>
    <n v="3"/>
    <n v="4"/>
    <n v="3"/>
    <n v="3"/>
    <n v="5"/>
    <n v="1"/>
    <n v="4"/>
    <n v="4"/>
    <n v="4"/>
    <m/>
    <n v="2"/>
    <n v="4"/>
    <n v="4"/>
    <n v="3"/>
    <n v="3"/>
    <s v="Sí"/>
    <n v="4"/>
    <x v="6"/>
    <s v="Instagram|LinkedIn"/>
    <m/>
    <m/>
    <m/>
    <m/>
    <m/>
    <m/>
    <m/>
    <s v="No"/>
    <s v="Sí"/>
    <m/>
    <n v="4"/>
    <n v="4"/>
    <s v="4, satisfecho"/>
  </r>
  <r>
    <m/>
    <m/>
    <s v="Ciencias de la Salud"/>
    <d v="2020-05-20T12:04:00"/>
    <s v="Grado y doble grado"/>
    <x v="4"/>
    <s v="Frecuentemente (1 o 2 veces por semana)"/>
    <s v="Nunca"/>
    <s v="Seguiré usando los servicios de la biblioteca con la misma frecuencia que expuse en la pregunta anterior"/>
    <s v="F. Medicina"/>
    <s v="Biblioteca Maria Zambrano (Filología / Derecho)"/>
    <s v="F. Medicina"/>
    <m/>
    <m/>
    <m/>
    <m/>
    <m/>
    <m/>
    <s v="No"/>
    <s v="Sí"/>
    <n v="2"/>
    <n v="1"/>
    <n v="1"/>
    <n v="2"/>
    <n v="5"/>
    <n v="4"/>
    <n v="5"/>
    <n v="1"/>
    <n v="1"/>
    <n v="2"/>
    <m/>
    <n v="2"/>
    <n v="2"/>
    <n v="4"/>
    <n v="2"/>
    <n v="3"/>
    <s v="Sí"/>
    <n v="3"/>
    <x v="6"/>
    <s v="Facebook|Youtube|Instagram"/>
    <m/>
    <m/>
    <m/>
    <m/>
    <m/>
    <m/>
    <m/>
    <s v="No"/>
    <s v="No"/>
    <m/>
    <n v="3"/>
    <n v="3"/>
    <s v="1, muy insatisfecho"/>
  </r>
  <r>
    <m/>
    <m/>
    <s v="Humanidades"/>
    <d v="2020-05-20T12:03:00"/>
    <s v="Grado y doble grado"/>
    <x v="7"/>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
    <s v="Biblioteca Maria Zambrano (Filología / Derecho)"/>
    <s v="F. Geografía e Historia"/>
    <s v="F. Filología (Clásicas o General)"/>
    <m/>
    <m/>
    <m/>
    <m/>
    <m/>
    <m/>
    <s v="Sí"/>
    <s v="Sí"/>
    <n v="5"/>
    <n v="1"/>
    <n v="3"/>
    <n v="3"/>
    <n v="3"/>
    <n v="1"/>
    <n v="3"/>
    <n v="1"/>
    <n v="1"/>
    <n v="4"/>
    <m/>
    <n v="4"/>
    <n v="3"/>
    <n v="2"/>
    <n v="1"/>
    <n v="4"/>
    <s v="No"/>
    <n v="3"/>
    <x v="5"/>
    <s v="Youtube|Instagram"/>
    <m/>
    <m/>
    <m/>
    <m/>
    <m/>
    <m/>
    <m/>
    <s v="No"/>
    <s v="No"/>
    <m/>
    <n v="4"/>
    <n v="3"/>
    <s v="4, satisfecho"/>
  </r>
  <r>
    <m/>
    <m/>
    <s v="Ciencias de la Salud"/>
    <d v="2020-05-20T11:57:00"/>
    <s v="Grado y doble grado"/>
    <x v="23"/>
    <s v="Muy frecuentemente (3 o más veces por semana)"/>
    <s v="Solo en época de exámenes"/>
    <s v="Seguiré usando los servicios de la biblioteca con la misma frecuencia que expuse en la pregunta anterior"/>
    <s v="F. Veterinaria"/>
    <s v="Biblioteca Maria Zambrano (Filología / Derecho)"/>
    <s v="F. Medicina"/>
    <s v="Biblioteca Miguel Hernández o biblioteca Luis Martín Santos"/>
    <m/>
    <m/>
    <m/>
    <m/>
    <m/>
    <s v="No"/>
    <s v="Sí"/>
    <n v="2"/>
    <n v="1"/>
    <n v="1"/>
    <n v="4"/>
    <n v="5"/>
    <n v="3"/>
    <n v="5"/>
    <n v="1"/>
    <n v="2"/>
    <n v="5"/>
    <m/>
    <n v="3"/>
    <n v="3"/>
    <n v="2"/>
    <n v="2"/>
    <n v="1"/>
    <s v="No"/>
    <n v="2"/>
    <x v="4"/>
    <s v="Twitter|Youtube|Instagram"/>
    <m/>
    <m/>
    <m/>
    <m/>
    <m/>
    <m/>
    <m/>
    <s v="No"/>
    <s v="No"/>
    <m/>
    <n v="3"/>
    <n v="5"/>
    <s v="4, satisfecho"/>
  </r>
  <r>
    <m/>
    <m/>
    <s v="Ciencias de la Salud"/>
    <d v="2020-05-20T11:57:00"/>
    <s v="Doctorado"/>
    <x v="23"/>
    <s v="De vez en cuando (1 o 2 veces al mes)"/>
    <s v="Frecuentemente (1 o 2 veces por semana)"/>
    <s v="Seguiré usando los servicios de la biblioteca con la misma frecuencia que expuse en la pregunta anterior"/>
    <s v="F. Veterinaria"/>
    <m/>
    <m/>
    <m/>
    <m/>
    <m/>
    <m/>
    <m/>
    <m/>
    <s v="No"/>
    <s v="Sí"/>
    <n v="4"/>
    <n v="4"/>
    <n v="1"/>
    <n v="3"/>
    <n v="1"/>
    <n v="2"/>
    <n v="1"/>
    <n v="2"/>
    <n v="3"/>
    <n v="4"/>
    <m/>
    <n v="5"/>
    <n v="5"/>
    <n v="2"/>
    <n v="2"/>
    <n v="1"/>
    <s v="No"/>
    <n v="4"/>
    <x v="2"/>
    <s v="Facebook|Instagram"/>
    <m/>
    <m/>
    <m/>
    <m/>
    <m/>
    <m/>
    <m/>
    <s v="No"/>
    <s v="No"/>
    <m/>
    <n v="4"/>
    <n v="4"/>
    <s v="4, satisfecho"/>
  </r>
  <r>
    <m/>
    <m/>
    <s v="Ciencias Experimentales"/>
    <d v="2020-05-20T11:54:00"/>
    <s v="Grado y doble grado"/>
    <x v="16"/>
    <s v="Frecuentemente (1 o 2 veces por semana)"/>
    <s v="Nunca"/>
    <s v="Seguiré usando los servicios de la biblioteca con la misma frecuencia que expuse en la pregunta anterior"/>
    <s v="F. Ciencias Químicas"/>
    <m/>
    <m/>
    <m/>
    <m/>
    <m/>
    <m/>
    <m/>
    <m/>
    <s v="Sí"/>
    <s v="Sí"/>
    <n v="4"/>
    <n v="1"/>
    <n v="1"/>
    <n v="5"/>
    <n v="4"/>
    <n v="3"/>
    <n v="3"/>
    <n v="1"/>
    <n v="3"/>
    <n v="4"/>
    <m/>
    <n v="2"/>
    <n v="2"/>
    <n v="2"/>
    <n v="1"/>
    <n v="2"/>
    <s v="No"/>
    <n v="2"/>
    <x v="4"/>
    <s v="Twitter|Youtube|Instagram"/>
    <m/>
    <m/>
    <m/>
    <m/>
    <m/>
    <m/>
    <m/>
    <s v="No"/>
    <s v="No"/>
    <m/>
    <n v="3"/>
    <n v="2"/>
    <s v="3, normal"/>
  </r>
  <r>
    <m/>
    <m/>
    <s v="Ciencias de la Salud"/>
    <d v="2020-05-20T11:54:00"/>
    <s v="Grado y doble grado"/>
    <x v="12"/>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Psicología"/>
    <s v="Biblioteca Maria Zambrano (Filología / Derecho)"/>
    <s v="F. Geografía e Historia"/>
    <s v="Biblioteca del Centro Cultural Paco Rabal"/>
    <m/>
    <m/>
    <m/>
    <m/>
    <m/>
    <s v="Sí"/>
    <s v="Sí"/>
    <n v="4"/>
    <n v="4"/>
    <n v="4"/>
    <n v="2"/>
    <n v="5"/>
    <n v="4"/>
    <n v="5"/>
    <n v="2"/>
    <n v="5"/>
    <n v="5"/>
    <m/>
    <n v="3"/>
    <n v="5"/>
    <n v="4"/>
    <n v="3"/>
    <n v="4"/>
    <s v="No"/>
    <n v="4"/>
    <x v="1"/>
    <s v="Facebook|Youtube"/>
    <m/>
    <m/>
    <m/>
    <m/>
    <m/>
    <m/>
    <m/>
    <s v="Sí"/>
    <s v="Sí"/>
    <s v="Útil"/>
    <n v="5"/>
    <n v="5"/>
    <s v="5, muy satisfecho"/>
  </r>
  <r>
    <m/>
    <m/>
    <s v="Ciencias Sociales"/>
    <d v="2020-05-20T11:54:00"/>
    <s v="Doctorado"/>
    <x v="11"/>
    <s v="Muy frecuentemente (3 o más veces por semana)"/>
    <s v="Muy frecuentemente (3 o más veces por semana)"/>
    <s v="Seguiré usando los servicios de la biblioteca con la misma frecuencia que expuse en la pregunta anterior"/>
    <s v="F. Ciencias Económicas y Empresariales"/>
    <s v="Biblioteca Maria Zambrano (Filología / Derecho)"/>
    <m/>
    <s v="Acudo a la biblioteca de URJC y a la publica"/>
    <m/>
    <m/>
    <m/>
    <m/>
    <m/>
    <s v="Sí"/>
    <s v="Sí"/>
    <n v="4"/>
    <n v="4"/>
    <n v="5"/>
    <n v="4"/>
    <n v="1"/>
    <n v="1"/>
    <n v="1"/>
    <n v="4"/>
    <n v="4"/>
    <n v="4"/>
    <m/>
    <n v="5"/>
    <n v="5"/>
    <n v="5"/>
    <n v="5"/>
    <n v="2"/>
    <s v="No"/>
    <n v="4"/>
    <x v="6"/>
    <s v="Twitter|Facebook|Youtube|Instagram|LinkedIn"/>
    <m/>
    <m/>
    <m/>
    <m/>
    <m/>
    <m/>
    <m/>
    <s v="No"/>
    <s v="Sí"/>
    <s v="Útil"/>
    <n v="5"/>
    <n v="5"/>
    <s v="5, muy satisfecho"/>
  </r>
  <r>
    <m/>
    <m/>
    <s v="Ciencias de la Salud"/>
    <d v="2020-05-20T11:48:00"/>
    <s v="Grado y doble grado"/>
    <x v="18"/>
    <s v="Solo en época de exámenes"/>
    <s v="Frecuentemente (1 o 2 veces por semana)"/>
    <s v="Seguiré usando los servicios de la biblioteca con la misma frecuencia que expuse en la pregunta anterior"/>
    <s v="F. Odontología"/>
    <m/>
    <m/>
    <m/>
    <m/>
    <m/>
    <m/>
    <m/>
    <m/>
    <s v="No"/>
    <s v="No"/>
    <n v="3"/>
    <n v="5"/>
    <n v="5"/>
    <n v="4"/>
    <n v="4"/>
    <n v="4"/>
    <n v="5"/>
    <n v="2"/>
    <n v="4"/>
    <n v="4"/>
    <m/>
    <n v="4"/>
    <n v="4"/>
    <n v="5"/>
    <n v="4"/>
    <n v="4"/>
    <s v="Sí"/>
    <n v="4"/>
    <x v="6"/>
    <s v="Instagram"/>
    <m/>
    <m/>
    <m/>
    <m/>
    <m/>
    <m/>
    <m/>
    <s v="Sí"/>
    <s v="No"/>
    <m/>
    <n v="4"/>
    <n v="5"/>
    <s v="4, satisfecho"/>
  </r>
  <r>
    <m/>
    <m/>
    <s v="Ciencias Sociales"/>
    <d v="2020-05-20T11:46:00"/>
    <s v="Grado y doble grado"/>
    <x v="13"/>
    <s v="De vez en cuando (1 o 2 veces al mes)"/>
    <s v="De vez en cuando (1 o 2 veces al mes)"/>
    <s v="Seguiré usando los servicios de la biblioteca con la misma frecuencia que expuse en la pregunta anterior"/>
    <s v="F. Ciencias de la Información"/>
    <s v="F. Ciencias de la Información"/>
    <s v="Biblioteca Maria Zambrano (Filología / Derecho)"/>
    <m/>
    <m/>
    <m/>
    <m/>
    <m/>
    <m/>
    <s v="Sí"/>
    <s v="Sí"/>
    <n v="4"/>
    <n v="2"/>
    <n v="2"/>
    <n v="2"/>
    <n v="5"/>
    <n v="5"/>
    <n v="4"/>
    <n v="3"/>
    <n v="3"/>
    <n v="4"/>
    <m/>
    <n v="3"/>
    <n v="3"/>
    <n v="4"/>
    <n v="3"/>
    <n v="4"/>
    <s v="No"/>
    <n v="3"/>
    <x v="6"/>
    <s v="Twitter|Youtube|Instagram"/>
    <m/>
    <m/>
    <m/>
    <m/>
    <m/>
    <m/>
    <m/>
    <s v="No"/>
    <s v="No"/>
    <m/>
    <n v="5"/>
    <n v="5"/>
    <s v="4, satisfecho"/>
  </r>
  <r>
    <m/>
    <m/>
    <s v="Ciencias de la Salud"/>
    <d v="2020-05-20T11:45:00"/>
    <s v="Grado y doble grado"/>
    <x v="18"/>
    <s v="Frecuentemente (1 o 2 veces por semana)"/>
    <s v="Frecuentemente (1 o 2 veces por semana)"/>
    <s v="Seguiré usando los servicios de la biblioteca con la misma frecuencia que expuse en la pregunta anterior"/>
    <s v="F. Odontología"/>
    <s v="Biblioteca Maria Zambrano (Filología / Derecho)"/>
    <m/>
    <m/>
    <m/>
    <m/>
    <m/>
    <m/>
    <m/>
    <s v="No"/>
    <s v="Sí"/>
    <n v="5"/>
    <n v="4"/>
    <n v="4"/>
    <n v="4"/>
    <n v="2"/>
    <n v="5"/>
    <n v="3"/>
    <n v="2"/>
    <n v="4"/>
    <n v="5"/>
    <m/>
    <n v="5"/>
    <n v="5"/>
    <n v="4"/>
    <n v="4"/>
    <n v="4"/>
    <m/>
    <n v="4"/>
    <x v="6"/>
    <s v="Twitter|Youtube|Instagram"/>
    <m/>
    <m/>
    <m/>
    <m/>
    <m/>
    <m/>
    <m/>
    <s v="Sí"/>
    <s v="No"/>
    <m/>
    <n v="4"/>
    <n v="5"/>
    <s v="5, muy satisfecho"/>
  </r>
  <r>
    <m/>
    <m/>
    <s v="Ciencias Experimentales"/>
    <d v="2020-05-20T11:45:00"/>
    <s v="Grado y doble grado"/>
    <x v="16"/>
    <s v="Frecuentemente (1 o 2 veces por semana)"/>
    <s v="Nunca"/>
    <s v="Seguiré usando los servicios de la biblioteca con la misma frecuencia que expuse en la pregunta anterior"/>
    <s v="F. Ciencias Químicas"/>
    <s v="F. Ciencias Matemáticas"/>
    <s v="F. Odontología"/>
    <m/>
    <m/>
    <m/>
    <m/>
    <m/>
    <m/>
    <s v="No"/>
    <s v="No"/>
    <n v="1"/>
    <n v="1"/>
    <n v="1"/>
    <n v="1"/>
    <n v="5"/>
    <n v="1"/>
    <n v="5"/>
    <n v="1"/>
    <n v="1"/>
    <n v="5"/>
    <m/>
    <n v="4"/>
    <n v="5"/>
    <n v="3"/>
    <n v="3"/>
    <n v="3"/>
    <s v="No"/>
    <n v="3"/>
    <x v="5"/>
    <s v="Youtube|Instagram"/>
    <m/>
    <m/>
    <m/>
    <m/>
    <m/>
    <m/>
    <m/>
    <s v="No"/>
    <s v="No"/>
    <m/>
    <n v="5"/>
    <n v="5"/>
    <s v="4, satisfecho"/>
  </r>
  <r>
    <m/>
    <m/>
    <s v="Humanidades"/>
    <d v="2020-05-20T11:44:00"/>
    <s v="Máster"/>
    <x v="3"/>
    <s v="De vez en cuando (1 o 2 veces al mes)"/>
    <s v="De vez en cuando (1 o 2 veces al mes)"/>
    <s v="Tengo que ir necesariamente para consultar los documentos que están ubicados en la biblioteca"/>
    <s v="F. Bellas Artes"/>
    <s v="F. Filosofía"/>
    <m/>
    <m/>
    <m/>
    <m/>
    <m/>
    <m/>
    <m/>
    <s v="No"/>
    <s v="Sí"/>
    <n v="5"/>
    <n v="4"/>
    <n v="4"/>
    <n v="5"/>
    <n v="3"/>
    <n v="3"/>
    <n v="3"/>
    <n v="4"/>
    <n v="4"/>
    <n v="3"/>
    <m/>
    <n v="3"/>
    <n v="4"/>
    <n v="3"/>
    <n v="3"/>
    <n v="4"/>
    <s v="No"/>
    <n v="3"/>
    <x v="5"/>
    <s v="Instagram"/>
    <m/>
    <m/>
    <m/>
    <m/>
    <m/>
    <m/>
    <m/>
    <s v="Sí"/>
    <s v="Sí"/>
    <s v="Útil"/>
    <n v="4"/>
    <n v="5"/>
    <s v="3, normal"/>
  </r>
  <r>
    <m/>
    <m/>
    <s v="Humanidades"/>
    <d v="2020-05-20T11:40:00"/>
    <s v="Doctorado"/>
    <x v="3"/>
    <s v="De vez en cuando (1 o 2 veces al mes)"/>
    <s v="De vez en cuando (1 o 2 veces al mes)"/>
    <s v="Seguiré usando los servicios de la biblioteca con la misma frecuencia que expuse en la pregunta anterior"/>
    <s v="F. Bellas Artes"/>
    <m/>
    <m/>
    <s v="Bibliotecas públicas"/>
    <m/>
    <m/>
    <m/>
    <m/>
    <m/>
    <s v="Sí"/>
    <s v="Sí"/>
    <n v="5"/>
    <n v="2"/>
    <n v="3"/>
    <n v="3"/>
    <n v="4"/>
    <n v="5"/>
    <n v="2"/>
    <n v="2"/>
    <n v="4"/>
    <n v="3"/>
    <m/>
    <n v="3"/>
    <n v="5"/>
    <n v="4"/>
    <n v="4"/>
    <n v="3"/>
    <s v="Sí"/>
    <n v="4"/>
    <x v="6"/>
    <s v="Facebook|Youtube"/>
    <m/>
    <m/>
    <m/>
    <m/>
    <m/>
    <m/>
    <m/>
    <s v="Sí"/>
    <s v="Sí"/>
    <s v="Muy útil"/>
    <n v="5"/>
    <n v="5"/>
    <s v="4, satisfecho"/>
  </r>
  <r>
    <m/>
    <m/>
    <s v="Ciencias Sociales"/>
    <d v="2020-05-20T11:34:00"/>
    <s v="Doctorado"/>
    <x v="1"/>
    <s v="De vez en cuando (1 o 2 veces al mes)"/>
    <s v="Solo en época de exámenes"/>
    <s v="Seguiré usando los servicios de la biblioteca con la misma frecuencia que expuse en la pregunta anterior"/>
    <s v="F. Ciencias Políticas y Sociología"/>
    <m/>
    <m/>
    <s v="Biblioteca Municipal"/>
    <m/>
    <m/>
    <m/>
    <m/>
    <m/>
    <s v="No"/>
    <s v="No"/>
    <n v="4"/>
    <n v="4"/>
    <n v="4"/>
    <n v="3"/>
    <n v="4"/>
    <n v="3"/>
    <n v="3"/>
    <n v="4"/>
    <n v="4"/>
    <n v="4"/>
    <m/>
    <n v="4"/>
    <n v="4"/>
    <n v="4"/>
    <n v="4"/>
    <n v="4"/>
    <s v="No"/>
    <n v="4"/>
    <x v="6"/>
    <m/>
    <m/>
    <m/>
    <m/>
    <m/>
    <m/>
    <m/>
    <m/>
    <s v="Sí"/>
    <s v="No"/>
    <m/>
    <n v="4"/>
    <n v="4"/>
    <s v="4, satisfecho"/>
  </r>
  <r>
    <m/>
    <m/>
    <s v="Humanidades"/>
    <d v="2020-05-20T11:33:00"/>
    <s v="Grado y doble grado"/>
    <x v="3"/>
    <s v="De vez en cuando (1 o 2 veces al mes)"/>
    <s v="De vez en cuando (1 o 2 veces al mes)"/>
    <s v="Seguiré usando los servicios de la biblioteca con la misma frecuencia que expuse en la pregunta anterior|Procuraré buscar la información que necesito fuera de la biblioteca"/>
    <s v="F. Bellas Artes"/>
    <m/>
    <m/>
    <m/>
    <m/>
    <m/>
    <m/>
    <m/>
    <m/>
    <s v="Sí"/>
    <s v="Sí"/>
    <n v="4"/>
    <n v="1"/>
    <n v="1"/>
    <n v="4"/>
    <n v="3"/>
    <n v="4"/>
    <n v="2"/>
    <n v="2"/>
    <n v="4"/>
    <n v="3"/>
    <m/>
    <n v="2"/>
    <n v="5"/>
    <n v="4"/>
    <n v="4"/>
    <n v="3"/>
    <s v="Sí"/>
    <n v="4"/>
    <x v="3"/>
    <s v="Twitter|Youtube|Instagram"/>
    <m/>
    <m/>
    <m/>
    <m/>
    <m/>
    <m/>
    <m/>
    <s v="Sí"/>
    <s v="No"/>
    <m/>
    <n v="5"/>
    <n v="5"/>
    <s v="5, muy satisfecho"/>
  </r>
  <r>
    <m/>
    <m/>
    <s v="Ciencias Sociales"/>
    <d v="2020-05-20T11:33:00"/>
    <s v="Máster"/>
    <x v="1"/>
    <s v="De vez en cuando (1 o 2 veces al mes)"/>
    <s v="De vez en cuando (1 o 2 veces al mes)"/>
    <s v="Tengo que ir necesariamente para consultar los documentos que están ubicados en la biblioteca|Solo haré uso de la biblioteca virtual y de sus recursos electrónicos"/>
    <m/>
    <m/>
    <m/>
    <m/>
    <m/>
    <m/>
    <m/>
    <m/>
    <m/>
    <s v="No"/>
    <s v="No"/>
    <n v="4"/>
    <n v="2"/>
    <n v="3"/>
    <n v="3"/>
    <n v="5"/>
    <n v="5"/>
    <n v="5"/>
    <n v="2"/>
    <n v="3"/>
    <n v="4"/>
    <m/>
    <n v="2"/>
    <n v="4"/>
    <n v="3"/>
    <n v="3"/>
    <n v="2"/>
    <s v="No"/>
    <n v="3"/>
    <x v="4"/>
    <s v="Twitter|Instagram"/>
    <m/>
    <m/>
    <m/>
    <m/>
    <m/>
    <m/>
    <m/>
    <s v="No"/>
    <s v="No"/>
    <m/>
    <n v="4"/>
    <n v="5"/>
    <s v="4, satisfecho"/>
  </r>
  <r>
    <m/>
    <m/>
    <s v="Ciencias de la Salud"/>
    <d v="2020-05-20T11:31:00"/>
    <s v="Doctorado"/>
    <x v="4"/>
    <s v="Nunca"/>
    <s v="Nunca"/>
    <s v="Solo haré uso de la biblioteca virtual y de sus recursos electrónicos"/>
    <s v="F. Psicología"/>
    <s v="F. Ciencias Económicas y Empresariales"/>
    <s v="F. Medicina"/>
    <m/>
    <m/>
    <m/>
    <m/>
    <m/>
    <m/>
    <s v="No"/>
    <s v="No"/>
    <n v="1"/>
    <n v="1"/>
    <n v="1"/>
    <n v="1"/>
    <n v="1"/>
    <n v="5"/>
    <n v="1"/>
    <n v="1"/>
    <n v="1"/>
    <n v="3"/>
    <m/>
    <n v="3"/>
    <n v="3"/>
    <n v="1"/>
    <n v="1"/>
    <n v="1"/>
    <s v="No"/>
    <n v="1"/>
    <x v="2"/>
    <s v="Twitter|Instagram|LinkedIn"/>
    <m/>
    <m/>
    <m/>
    <m/>
    <m/>
    <m/>
    <m/>
    <s v="No"/>
    <s v="No"/>
    <m/>
    <n v="3"/>
    <n v="3"/>
    <s v="2, insatisfecho"/>
  </r>
  <r>
    <m/>
    <m/>
    <s v="Humanidades"/>
    <d v="2020-05-20T11:29:00"/>
    <s v="Máster"/>
    <x v="7"/>
    <s v="Muy frecuentemente (3 o más veces por semana)"/>
    <s v="Muy frecuentemente (3 o más veces por semana)"/>
    <s v="Creo que voy a acudir con menos frecuencia a la biblioteca y usaré más la biblioteca virtual"/>
    <s v="F. Geografía e Historia"/>
    <s v="Biblioteca Maria Zambrano (Filología / Derecho)"/>
    <s v="F. Filología (Clásicas o General)"/>
    <m/>
    <m/>
    <m/>
    <m/>
    <m/>
    <m/>
    <s v="Sí"/>
    <s v="Sí"/>
    <n v="4"/>
    <n v="3"/>
    <n v="5"/>
    <n v="2"/>
    <n v="1"/>
    <n v="4"/>
    <n v="4"/>
    <n v="4"/>
    <n v="3"/>
    <n v="5"/>
    <m/>
    <n v="4"/>
    <n v="5"/>
    <n v="5"/>
    <n v="5"/>
    <n v="5"/>
    <s v="Sí"/>
    <n v="4"/>
    <x v="6"/>
    <s v="Instagram"/>
    <m/>
    <m/>
    <m/>
    <m/>
    <m/>
    <m/>
    <m/>
    <s v="No"/>
    <s v="No"/>
    <m/>
    <n v="4"/>
    <n v="4"/>
    <s v="4, satisfecho"/>
  </r>
  <r>
    <m/>
    <m/>
    <s v="Humanidades"/>
    <d v="2020-05-20T11:27:00"/>
    <s v="Máster"/>
    <x v="7"/>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Filosofía"/>
    <m/>
    <s v="Biblioteca Hispánica AECID"/>
    <m/>
    <m/>
    <m/>
    <m/>
    <m/>
    <s v="Sí"/>
    <s v="Sí"/>
    <n v="5"/>
    <n v="4"/>
    <n v="3"/>
    <n v="5"/>
    <n v="5"/>
    <n v="3"/>
    <n v="5"/>
    <n v="4"/>
    <n v="2"/>
    <n v="5"/>
    <m/>
    <n v="5"/>
    <n v="4"/>
    <n v="5"/>
    <n v="3"/>
    <n v="5"/>
    <s v="No"/>
    <n v="5"/>
    <x v="5"/>
    <s v="Youtube|Instagram"/>
    <m/>
    <m/>
    <m/>
    <m/>
    <m/>
    <m/>
    <m/>
    <s v="No"/>
    <s v="No"/>
    <m/>
    <n v="3"/>
    <n v="5"/>
    <s v="5, muy satisfecho"/>
  </r>
  <r>
    <m/>
    <m/>
    <s v="Ciencias de la Salud"/>
    <d v="2020-05-20T11:27:00"/>
    <s v="Otros (Universidad para mayores, títulos propios, curso de idiomas, etc)"/>
    <x v="22"/>
    <s v="De vez en cuando (1 o 2 veces al mes)"/>
    <s v="De vez en cuando (1 o 2 veces al mes)"/>
    <s v="Seguiré usando los servicios de la biblioteca con la misma frecuencia que expuse en la pregunta anterior"/>
    <s v="Biblioteca Maria Zambrano (Filología / Derecho)"/>
    <s v="F. Óptica y Optometría"/>
    <m/>
    <s v="UNED Las Tablas"/>
    <m/>
    <m/>
    <m/>
    <m/>
    <m/>
    <s v="No"/>
    <s v="No"/>
    <n v="3"/>
    <n v="1"/>
    <n v="3"/>
    <n v="3"/>
    <n v="5"/>
    <n v="5"/>
    <n v="3"/>
    <n v="1"/>
    <n v="5"/>
    <n v="5"/>
    <m/>
    <n v="5"/>
    <n v="5"/>
    <n v="4"/>
    <n v="4"/>
    <m/>
    <s v="No"/>
    <n v="4"/>
    <x v="3"/>
    <s v="No uso ninguna red social"/>
    <m/>
    <m/>
    <m/>
    <m/>
    <m/>
    <m/>
    <m/>
    <s v="No"/>
    <s v="Sí"/>
    <s v="Útil"/>
    <n v="5"/>
    <n v="5"/>
    <s v="5, muy satisfecho"/>
  </r>
  <r>
    <m/>
    <m/>
    <s v="Ciencias de la Salud"/>
    <d v="2020-05-20T11:23:00"/>
    <s v="Grado y doble grado"/>
    <x v="12"/>
    <s v="Frecuentemente (1 o 2 veces por semana)"/>
    <s v="De vez en cuando (1 o 2 veces al mes)"/>
    <s v="Creo que voy a acudir con menos frecuencia a la biblioteca y usaré más la biblioteca virtual"/>
    <s v="F. Psicología"/>
    <m/>
    <m/>
    <m/>
    <m/>
    <m/>
    <m/>
    <m/>
    <m/>
    <s v="No"/>
    <s v="No"/>
    <n v="1"/>
    <n v="1"/>
    <n v="4"/>
    <n v="2"/>
    <n v="4"/>
    <n v="5"/>
    <n v="4"/>
    <n v="4"/>
    <n v="2"/>
    <n v="4"/>
    <m/>
    <n v="4"/>
    <m/>
    <n v="3"/>
    <n v="3"/>
    <n v="3"/>
    <s v="No"/>
    <n v="4"/>
    <x v="3"/>
    <s v="Youtube|Instagram"/>
    <m/>
    <m/>
    <m/>
    <m/>
    <m/>
    <m/>
    <m/>
    <s v="No"/>
    <s v="No"/>
    <m/>
    <n v="4"/>
    <n v="4"/>
    <s v="4, satisfecho"/>
  </r>
  <r>
    <m/>
    <m/>
    <s v="Ciencias de la Salud"/>
    <d v="2020-05-20T11:23:00"/>
    <s v="Grado y doble grado"/>
    <x v="4"/>
    <s v="Frecuentemente (1 o 2 veces por semana)"/>
    <s v="Solo en época de exámenes"/>
    <s v="Seguiré usando los servicios de la biblioteca con la misma frecuencia que expuse en la pregunta anterior"/>
    <s v="F. Filología (Clásicas o General)"/>
    <s v="F. Medicina"/>
    <s v="F. Odontología"/>
    <m/>
    <m/>
    <m/>
    <m/>
    <m/>
    <m/>
    <s v="Sí"/>
    <s v="Sí"/>
    <n v="4"/>
    <n v="1"/>
    <n v="2"/>
    <n v="4"/>
    <n v="1"/>
    <n v="3"/>
    <n v="5"/>
    <n v="1"/>
    <n v="4"/>
    <n v="5"/>
    <m/>
    <n v="3"/>
    <n v="5"/>
    <n v="3"/>
    <n v="4"/>
    <n v="5"/>
    <s v="No"/>
    <n v="4"/>
    <x v="3"/>
    <s v="Twitter|Youtube|Instagram"/>
    <m/>
    <m/>
    <m/>
    <m/>
    <m/>
    <m/>
    <m/>
    <s v="No"/>
    <s v="No"/>
    <m/>
    <n v="5"/>
    <n v="5"/>
    <s v="4, satisfecho"/>
  </r>
  <r>
    <m/>
    <m/>
    <s v="Ciencias Sociales"/>
    <d v="2020-05-20T11:22:00"/>
    <s v="Grado y doble grado"/>
    <x v="1"/>
    <s v="Muy frecuentemente (3 o más veces por semana)"/>
    <s v="Frecuentemente (1 o 2 veces por semana)"/>
    <s v="Seguiré usando los servicios de la biblioteca con la misma frecuencia que expuse en la pregunta anterior"/>
    <s v="Biblioteca Maria Zambrano (Filología / Derecho)"/>
    <s v="F. Trabajo Social"/>
    <m/>
    <m/>
    <m/>
    <m/>
    <m/>
    <m/>
    <m/>
    <s v="Sí"/>
    <s v="Sí"/>
    <n v="4"/>
    <n v="1"/>
    <n v="4"/>
    <n v="3"/>
    <n v="2"/>
    <n v="4"/>
    <n v="3"/>
    <n v="3"/>
    <n v="3"/>
    <n v="3"/>
    <m/>
    <n v="3"/>
    <n v="3"/>
    <n v="4"/>
    <n v="4"/>
    <n v="4"/>
    <s v="No"/>
    <n v="4"/>
    <x v="3"/>
    <s v="No uso ninguna red social"/>
    <m/>
    <m/>
    <m/>
    <m/>
    <m/>
    <m/>
    <m/>
    <s v="Sí"/>
    <s v="No"/>
    <m/>
    <n v="4"/>
    <n v="4"/>
    <s v="4, satisfecho"/>
  </r>
  <r>
    <m/>
    <m/>
    <s v="Ciencias Experimentales"/>
    <d v="2020-05-20T11:19:00"/>
    <s v="Grado y doble grado"/>
    <x v="20"/>
    <s v="Solo en época de exámenes"/>
    <s v="De vez en cuando (1 o 2 veces al mes)"/>
    <s v="Seguiré usando los servicios de la biblioteca con la misma frecuencia que expuse en la pregunta anterior"/>
    <s v="F. Ciencias Biológicas"/>
    <s v="F. Ciencias Geológicas"/>
    <s v="Biblioteca Maria Zambrano (Filología / Derecho)"/>
    <m/>
    <m/>
    <m/>
    <m/>
    <m/>
    <m/>
    <s v="No"/>
    <s v="Sí"/>
    <n v="3"/>
    <n v="4"/>
    <n v="3"/>
    <n v="1"/>
    <n v="4"/>
    <n v="3"/>
    <n v="1"/>
    <n v="3"/>
    <n v="3"/>
    <n v="4"/>
    <m/>
    <n v="4"/>
    <n v="4"/>
    <n v="3"/>
    <n v="4"/>
    <n v="4"/>
    <s v="Sí"/>
    <n v="4"/>
    <x v="6"/>
    <s v="Instagram"/>
    <m/>
    <m/>
    <m/>
    <m/>
    <m/>
    <m/>
    <m/>
    <s v="Sí"/>
    <s v="No"/>
    <m/>
    <n v="4"/>
    <n v="3"/>
    <s v="4, satisfecho"/>
  </r>
  <r>
    <m/>
    <m/>
    <s v="Ciencias de la Salud"/>
    <d v="2020-05-20T11:14:00"/>
    <s v="Grado y doble grado"/>
    <x v="12"/>
    <s v="Solo en época de exámenes"/>
    <s v="De vez en cuando (1 o 2 veces al mes)"/>
    <s v="Seguiré usando los servicios de la biblioteca con la misma frecuencia que expuse en la pregunta anterior|Creo que voy a acudir con menos frecuencia a la biblioteca y usaré más la biblioteca virtual"/>
    <s v="F. Psicología"/>
    <s v="Biblioteca Maria Zambrano (Filología / Derecho)"/>
    <m/>
    <m/>
    <m/>
    <m/>
    <m/>
    <m/>
    <m/>
    <s v="No"/>
    <s v="No"/>
    <n v="3"/>
    <n v="3"/>
    <n v="2"/>
    <n v="4"/>
    <n v="5"/>
    <n v="3"/>
    <n v="4"/>
    <n v="1"/>
    <n v="4"/>
    <n v="4"/>
    <m/>
    <n v="3"/>
    <n v="5"/>
    <n v="4"/>
    <n v="4"/>
    <n v="4"/>
    <s v="No"/>
    <n v="4"/>
    <x v="1"/>
    <s v="Youtube|Instagram"/>
    <m/>
    <m/>
    <m/>
    <m/>
    <m/>
    <m/>
    <m/>
    <s v="Sí"/>
    <s v="No"/>
    <m/>
    <n v="4"/>
    <n v="5"/>
    <s v="4, satisfecho"/>
  </r>
  <r>
    <m/>
    <m/>
    <s v="Ciencias de la Salud"/>
    <d v="2020-05-20T11:13:00"/>
    <s v="Grado y doble grado"/>
    <x v="23"/>
    <s v="Frecuentemente (1 o 2 veces por semana)"/>
    <s v="Nunca"/>
    <s v="Creo que voy a acudir con menos frecuencia a la biblioteca y usaré más la biblioteca virtual"/>
    <s v="F. Veterinaria"/>
    <s v="Biblioteca Maria Zambrano (Filología / Derecho)"/>
    <s v="F. Farmacia"/>
    <s v="Biblioteca Elena Fortún"/>
    <m/>
    <m/>
    <m/>
    <m/>
    <m/>
    <s v="No"/>
    <s v="No"/>
    <n v="2"/>
    <n v="2"/>
    <n v="2"/>
    <n v="2"/>
    <n v="5"/>
    <n v="5"/>
    <n v="5"/>
    <n v="2"/>
    <n v="4"/>
    <n v="3"/>
    <m/>
    <n v="3"/>
    <n v="4"/>
    <n v="3"/>
    <n v="3"/>
    <n v="3"/>
    <s v="No"/>
    <n v="3"/>
    <x v="6"/>
    <s v="Twitter"/>
    <m/>
    <m/>
    <m/>
    <m/>
    <m/>
    <m/>
    <m/>
    <s v="Sí"/>
    <s v="No"/>
    <m/>
    <n v="5"/>
    <n v="5"/>
    <s v="4, satisfecho"/>
  </r>
  <r>
    <m/>
    <m/>
    <s v="Ciencias de la Salud"/>
    <d v="2020-05-20T11:12:00"/>
    <s v="Grado y doble grado"/>
    <x v="4"/>
    <s v="Frecuentemente (1 o 2 veces por semana)"/>
    <s v="Nunca"/>
    <s v="Seguiré usando los servicios de la biblioteca con la misma frecuencia que expuse en la pregunta anterior"/>
    <s v="F. Medicina"/>
    <s v="F. Enfermería, Fisioterapia y Podología"/>
    <s v="Biblioteca Maria Zambrano (Filología / Derecho)"/>
    <m/>
    <m/>
    <m/>
    <m/>
    <m/>
    <m/>
    <s v="No"/>
    <s v="Sí"/>
    <n v="2"/>
    <n v="2"/>
    <n v="4"/>
    <n v="3"/>
    <n v="5"/>
    <n v="4"/>
    <n v="3"/>
    <n v="2"/>
    <n v="2"/>
    <n v="3"/>
    <m/>
    <n v="3"/>
    <n v="3"/>
    <n v="3"/>
    <n v="3"/>
    <n v="3"/>
    <s v="No"/>
    <n v="3"/>
    <x v="5"/>
    <s v="Youtube|Instagram"/>
    <m/>
    <m/>
    <m/>
    <m/>
    <m/>
    <m/>
    <m/>
    <s v="No"/>
    <s v="No"/>
    <m/>
    <n v="4"/>
    <n v="3"/>
    <s v="3, normal"/>
  </r>
  <r>
    <m/>
    <m/>
    <s v="Ciencias de la Salud"/>
    <d v="2020-05-20T11:10:00"/>
    <s v="Grado y doble grado"/>
    <x v="4"/>
    <s v="Frecuentemente (1 o 2 veces por semana)"/>
    <s v="De vez en cuando (1 o 2 veces al mes)"/>
    <s v="Creo que voy a acudir con menos frecuencia a la biblioteca y usaré más la biblioteca virtual"/>
    <s v="F. Enfermería, Fisioterapia y Podología"/>
    <s v="F. Medicina"/>
    <s v="F. Odontología"/>
    <m/>
    <m/>
    <m/>
    <m/>
    <m/>
    <m/>
    <s v="No"/>
    <s v="Sí"/>
    <n v="2"/>
    <n v="1"/>
    <n v="2"/>
    <n v="4"/>
    <n v="5"/>
    <n v="3"/>
    <n v="5"/>
    <n v="2"/>
    <n v="4"/>
    <n v="4"/>
    <m/>
    <n v="4"/>
    <n v="3"/>
    <n v="4"/>
    <n v="3"/>
    <n v="5"/>
    <s v="No"/>
    <n v="4"/>
    <x v="5"/>
    <s v="Twitter|Youtube|Instagram"/>
    <m/>
    <m/>
    <m/>
    <m/>
    <m/>
    <m/>
    <m/>
    <s v="No"/>
    <s v="No"/>
    <m/>
    <n v="4"/>
    <n v="4"/>
    <s v="4, satisfecho"/>
  </r>
  <r>
    <m/>
    <m/>
    <s v="Ciencias de la Salud"/>
    <d v="2020-05-20T11:10:00"/>
    <s v="Grado y doble grado"/>
    <x v="15"/>
    <s v="De vez en cuando (1 o 2 veces al mes)"/>
    <s v="De vez en cuando (1 o 2 veces al mes)"/>
    <s v="Seguiré usando los servicios de la biblioteca con la misma frecuencia que expuse en la pregunta anterior"/>
    <s v="F. Medicina"/>
    <s v="F. Enfermería, Fisioterapia y Podología"/>
    <s v="F. Ciencias de la Información"/>
    <m/>
    <m/>
    <m/>
    <m/>
    <m/>
    <m/>
    <s v="No"/>
    <s v="Sí"/>
    <n v="4"/>
    <n v="4"/>
    <n v="4"/>
    <n v="5"/>
    <n v="5"/>
    <n v="5"/>
    <n v="5"/>
    <n v="4"/>
    <n v="3"/>
    <n v="4"/>
    <m/>
    <n v="3"/>
    <n v="3"/>
    <n v="3"/>
    <n v="3"/>
    <n v="3"/>
    <s v="No"/>
    <n v="3"/>
    <x v="5"/>
    <s v="Youtube"/>
    <m/>
    <m/>
    <m/>
    <m/>
    <m/>
    <m/>
    <m/>
    <s v="Sí"/>
    <s v="Sí"/>
    <m/>
    <n v="5"/>
    <n v="5"/>
    <s v="3, normal"/>
  </r>
  <r>
    <m/>
    <m/>
    <s v="Ciencias Sociales"/>
    <d v="2020-05-20T11:10:00"/>
    <s v="Máster"/>
    <x v="24"/>
    <s v="Frecuentemente (1 o 2 veces por semana)"/>
    <s v="Frecuentemente (1 o 2 veces por semana)"/>
    <s v="Creo que voy a acudir con menos frecuencia a la biblioteca y usaré más la biblioteca virtual"/>
    <s v="F. Trabajo Social"/>
    <s v="F. Psicología"/>
    <s v="F. Ciencias Políticas y Sociología"/>
    <s v="La Chata,"/>
    <m/>
    <m/>
    <m/>
    <m/>
    <m/>
    <s v="Sí"/>
    <s v="Sí"/>
    <n v="4"/>
    <n v="1"/>
    <n v="4"/>
    <n v="1"/>
    <n v="5"/>
    <n v="4"/>
    <n v="3"/>
    <n v="3"/>
    <n v="3"/>
    <n v="4"/>
    <m/>
    <n v="4"/>
    <n v="4"/>
    <n v="3"/>
    <n v="4"/>
    <n v="4"/>
    <s v="Sí"/>
    <n v="3"/>
    <x v="2"/>
    <s v="Twitter|Facebook|Youtube|Instagram"/>
    <m/>
    <m/>
    <m/>
    <m/>
    <m/>
    <m/>
    <m/>
    <s v="No"/>
    <s v="Sí"/>
    <m/>
    <n v="4"/>
    <n v="4"/>
    <s v="4, satisfecho"/>
  </r>
  <r>
    <m/>
    <m/>
    <s v="Ciencias Sociales"/>
    <d v="2020-05-20T11:08:00"/>
    <s v="Doctorado"/>
    <x v="13"/>
    <s v="Frecuentemente (1 o 2 veces por semana)"/>
    <s v="Frecuentemente (1 o 2 veces por semana)"/>
    <s v="Tengo que ir necesariamente para consultar los documentos que están ubicados en la biblioteca|Procuraré buscar la información que necesito fuera de la biblioteca|Usar a sus sala de lectura"/>
    <s v="Biblioteca Maria Zambrano (Filología / Derecho)"/>
    <m/>
    <m/>
    <s v="Benito Pérez Galdós"/>
    <m/>
    <m/>
    <m/>
    <m/>
    <m/>
    <s v="Sí"/>
    <s v="Sí"/>
    <n v="4"/>
    <n v="4"/>
    <m/>
    <m/>
    <m/>
    <n v="4"/>
    <m/>
    <m/>
    <n v="5"/>
    <n v="5"/>
    <m/>
    <n v="5"/>
    <n v="5"/>
    <n v="5"/>
    <m/>
    <m/>
    <m/>
    <n v="5"/>
    <x v="3"/>
    <s v="Facebook|Youtube|Instagram"/>
    <m/>
    <m/>
    <m/>
    <m/>
    <m/>
    <m/>
    <m/>
    <s v="No"/>
    <s v="No"/>
    <m/>
    <n v="5"/>
    <n v="5"/>
    <s v="5, muy satisfecho"/>
  </r>
  <r>
    <m/>
    <m/>
    <s v="Humanidades"/>
    <d v="2020-05-20T11:08:00"/>
    <s v="Grado y doble grado"/>
    <x v="3"/>
    <s v="De vez en cuando (1 o 2 veces al mes)"/>
    <s v="De vez en cuando (1 o 2 veces al mes)"/>
    <s v="Seguiré usando los servicios de la biblioteca con la misma frecuencia que expuse en la pregunta anterior"/>
    <s v="F. Bellas Artes"/>
    <s v="F. Ciencias de la Información"/>
    <m/>
    <s v="Biblioteca Pública Municipal de Vicálvaro"/>
    <m/>
    <m/>
    <m/>
    <m/>
    <m/>
    <s v="No"/>
    <s v="No"/>
    <n v="2"/>
    <n v="1"/>
    <n v="2"/>
    <n v="4"/>
    <n v="5"/>
    <n v="5"/>
    <n v="5"/>
    <n v="5"/>
    <n v="3"/>
    <n v="5"/>
    <m/>
    <n v="4"/>
    <n v="5"/>
    <n v="4"/>
    <m/>
    <n v="4"/>
    <s v="No"/>
    <n v="4"/>
    <x v="6"/>
    <s v="Instagram"/>
    <m/>
    <m/>
    <m/>
    <m/>
    <m/>
    <m/>
    <m/>
    <s v="Sí"/>
    <s v="No"/>
    <m/>
    <n v="4"/>
    <n v="4"/>
    <s v="4, satisfecho"/>
  </r>
  <r>
    <m/>
    <m/>
    <s v="Ciencias de la Salud"/>
    <d v="2020-05-20T11:07:00"/>
    <s v="Grado y doble grado"/>
    <x v="23"/>
    <s v="Solo en época de exámenes"/>
    <s v="De vez en cuando (1 o 2 veces al mes)"/>
    <s v="Creo que voy a acudir con menos frecuencia a la biblioteca y usaré más la biblioteca virtual"/>
    <s v="Biblioteca Maria Zambrano (Filología / Derecho)"/>
    <s v="F. Veterinaria"/>
    <m/>
    <m/>
    <m/>
    <m/>
    <m/>
    <m/>
    <m/>
    <s v="No"/>
    <s v="Sí"/>
    <n v="3"/>
    <n v="1"/>
    <n v="1"/>
    <n v="1"/>
    <n v="5"/>
    <n v="4"/>
    <n v="5"/>
    <n v="1"/>
    <n v="5"/>
    <n v="5"/>
    <m/>
    <n v="5"/>
    <n v="5"/>
    <n v="4"/>
    <n v="3"/>
    <n v="5"/>
    <s v="No"/>
    <n v="5"/>
    <x v="6"/>
    <s v="Instagram"/>
    <m/>
    <m/>
    <m/>
    <m/>
    <m/>
    <m/>
    <m/>
    <s v="Sí"/>
    <s v="No"/>
    <m/>
    <n v="4"/>
    <n v="3"/>
    <s v="5, muy satisfecho"/>
  </r>
  <r>
    <m/>
    <m/>
    <s v="Ciencias Experimentales"/>
    <d v="2020-05-20T11:02:00"/>
    <s v="Grado y doble grado"/>
    <x v="8"/>
    <s v="Muy frecuentemente (3 o más veces por semana)"/>
    <s v="Muy frecuentemente (3 o más veces por semana)"/>
    <s v="Seguiré usando los servicios de la biblioteca con la misma frecuencia que expuse en la pregunta anterior"/>
    <s v="F. Ciencias Matemáticas"/>
    <s v="F. Ciencias Biológicas"/>
    <s v="Biblioteca Maria Zambrano (Filología / Derecho)"/>
    <m/>
    <m/>
    <m/>
    <m/>
    <m/>
    <m/>
    <s v="Sí"/>
    <s v="No"/>
    <n v="5"/>
    <n v="1"/>
    <n v="4"/>
    <n v="1"/>
    <n v="5"/>
    <n v="5"/>
    <n v="5"/>
    <n v="1"/>
    <n v="5"/>
    <n v="5"/>
    <m/>
    <n v="2"/>
    <n v="5"/>
    <n v="5"/>
    <n v="5"/>
    <n v="5"/>
    <s v="Sí"/>
    <n v="5"/>
    <x v="1"/>
    <s v="Youtube"/>
    <m/>
    <m/>
    <m/>
    <m/>
    <m/>
    <m/>
    <m/>
    <s v="Sí"/>
    <s v="Sí"/>
    <s v="Muy útil"/>
    <n v="5"/>
    <n v="5"/>
    <s v="5, muy satisfecho"/>
  </r>
  <r>
    <m/>
    <m/>
    <s v="Humanidades"/>
    <d v="2020-05-20T10:59:00"/>
    <s v="Máster"/>
    <x v="6"/>
    <s v="Frecuentemente (1 o 2 veces por semana)"/>
    <s v="Frecuentemente (1 o 2 veces por semana)"/>
    <s v="Usaré la biblioteca cuando sea necesario porque me parece la mejor manera de conseguir los materiales que necesito para trabajos y que son difíciles de encontrar en otros sitios o de forma online. Sin embargo, creo que no iré a la biblioteca para quedarme allí estudiando (como hacía normalmente una vez a la semana hasta el inicio de la pandemia), sino únicamente para sacar y devolver libros."/>
    <s v="Biblioteca Maria Zambrano (Filología / Derecho)"/>
    <s v="F. Filología (Clásicas o General)"/>
    <s v="F. Geografía e Historia"/>
    <s v="Bibliotecas públicas de la Comunidad de Madrid, aunque normalmente no tienen material tan especializado."/>
    <m/>
    <m/>
    <m/>
    <m/>
    <m/>
    <s v="Sí"/>
    <s v="Sí"/>
    <n v="5"/>
    <n v="1"/>
    <n v="2"/>
    <n v="5"/>
    <n v="4"/>
    <n v="5"/>
    <n v="4"/>
    <n v="4"/>
    <n v="3"/>
    <n v="3"/>
    <m/>
    <n v="2"/>
    <n v="2"/>
    <n v="5"/>
    <n v="2"/>
    <n v="3"/>
    <s v="Sí"/>
    <n v="4"/>
    <x v="5"/>
    <s v="Twitter|Facebook|Youtube|Instagram"/>
    <m/>
    <m/>
    <m/>
    <m/>
    <m/>
    <m/>
    <m/>
    <s v="Sí"/>
    <s v="No"/>
    <m/>
    <n v="3"/>
    <n v="3"/>
    <s v="3, normal"/>
  </r>
  <r>
    <m/>
    <m/>
    <s v="Humanidades"/>
    <d v="2020-05-20T10:58:00"/>
    <s v="Grado y doble grado"/>
    <x v="2"/>
    <s v="De vez en cuando (1 o 2 veces al mes)"/>
    <s v="De vez en cuando (1 o 2 veces al mes)"/>
    <s v="Creo que voy a acudir con menos frecuencia a la biblioteca y usaré más la biblioteca virtual"/>
    <s v="F. Educación - Centro de Formación del Profesorado"/>
    <m/>
    <m/>
    <m/>
    <m/>
    <m/>
    <m/>
    <m/>
    <m/>
    <s v="No"/>
    <s v="Sí"/>
    <n v="4"/>
    <n v="4"/>
    <n v="4"/>
    <n v="3"/>
    <n v="4"/>
    <n v="4"/>
    <n v="4"/>
    <n v="4"/>
    <n v="3"/>
    <n v="4"/>
    <m/>
    <n v="4"/>
    <n v="3"/>
    <n v="3"/>
    <n v="2"/>
    <n v="3"/>
    <s v="No"/>
    <n v="3"/>
    <x v="4"/>
    <s v="Twitter|Youtube|Instagram"/>
    <m/>
    <m/>
    <m/>
    <m/>
    <m/>
    <m/>
    <m/>
    <s v="No"/>
    <s v="No"/>
    <m/>
    <n v="4"/>
    <n v="4"/>
    <s v="4, satisfecho"/>
  </r>
  <r>
    <m/>
    <m/>
    <s v="Ciencias de la Salud"/>
    <d v="2020-05-20T10:57:00"/>
    <s v="Grado y doble grado"/>
    <x v="9"/>
    <s v="De vez en cuando (1 o 2 veces al mes)"/>
    <s v="Frecuentemente (1 o 2 veces por semana)"/>
    <s v="Seguiré usando los servicios de la biblioteca con la misma frecuencia que expuse en la pregunta anterior"/>
    <s v="F. Farmacia"/>
    <m/>
    <m/>
    <m/>
    <m/>
    <m/>
    <m/>
    <m/>
    <m/>
    <s v="No"/>
    <s v="Sí"/>
    <n v="3"/>
    <n v="1"/>
    <n v="3"/>
    <n v="1"/>
    <n v="5"/>
    <n v="2"/>
    <n v="5"/>
    <n v="1"/>
    <n v="5"/>
    <n v="4"/>
    <m/>
    <n v="5"/>
    <n v="5"/>
    <n v="5"/>
    <n v="4"/>
    <n v="5"/>
    <s v="No"/>
    <n v="5"/>
    <x v="5"/>
    <s v="Youtube|Instagram"/>
    <m/>
    <m/>
    <m/>
    <m/>
    <m/>
    <m/>
    <m/>
    <s v="Sí"/>
    <s v="No"/>
    <m/>
    <n v="4"/>
    <n v="5"/>
    <s v="4, satisfecho"/>
  </r>
  <r>
    <m/>
    <m/>
    <s v="Humanidades"/>
    <d v="2020-05-20T10:56:00"/>
    <s v="Grado y doble grado"/>
    <x v="7"/>
    <s v="Frecuentemente (1 o 2 veces por semana)"/>
    <s v="De vez en cuando (1 o 2 veces al mes)"/>
    <s v="Tengo que ir necesariamente para consultar los documentos que están ubicados en la biblioteca"/>
    <s v="F. Geografía e Historia"/>
    <s v="Biblioteca Maria Zambrano (Filología / Derecho)"/>
    <s v="F. Filología (Clásicas o General)"/>
    <m/>
    <m/>
    <m/>
    <m/>
    <m/>
    <m/>
    <s v="No"/>
    <s v="Sí"/>
    <n v="5"/>
    <n v="1"/>
    <n v="3"/>
    <n v="1"/>
    <n v="5"/>
    <n v="4"/>
    <n v="5"/>
    <n v="2"/>
    <n v="3"/>
    <n v="4"/>
    <m/>
    <n v="2"/>
    <n v="2"/>
    <n v="3"/>
    <n v="2"/>
    <n v="3"/>
    <s v="No"/>
    <n v="3"/>
    <x v="5"/>
    <s v="Twitter|Youtube|Instagram"/>
    <m/>
    <m/>
    <m/>
    <m/>
    <m/>
    <m/>
    <m/>
    <s v="No"/>
    <s v="No"/>
    <m/>
    <n v="3"/>
    <n v="3"/>
    <s v="4, satisfecho"/>
  </r>
  <r>
    <m/>
    <m/>
    <s v="Humanidades"/>
    <d v="2020-05-20T10:52:00"/>
    <s v="Máster"/>
    <x v="2"/>
    <s v="Frecuentemente (1 o 2 veces por semana)"/>
    <s v="De vez en cuando (1 o 2 veces al mes)"/>
    <s v="Creo que voy a acudir con menos frecuencia a la biblioteca y usaré más la biblioteca virtual"/>
    <s v="F. Educación - Centro de Formación del Profesorado"/>
    <m/>
    <m/>
    <m/>
    <m/>
    <m/>
    <m/>
    <m/>
    <m/>
    <s v="No"/>
    <s v="No"/>
    <n v="1"/>
    <n v="5"/>
    <n v="5"/>
    <n v="2"/>
    <n v="1"/>
    <n v="5"/>
    <n v="2"/>
    <n v="3"/>
    <n v="4"/>
    <n v="4"/>
    <m/>
    <n v="4"/>
    <n v="4"/>
    <n v="5"/>
    <n v="4"/>
    <n v="4"/>
    <s v="No"/>
    <n v="4"/>
    <x v="5"/>
    <s v="Youtube"/>
    <m/>
    <m/>
    <m/>
    <m/>
    <m/>
    <m/>
    <m/>
    <s v="Sí"/>
    <s v="Sí"/>
    <m/>
    <n v="4"/>
    <n v="4"/>
    <s v="4, satisfecho"/>
  </r>
  <r>
    <m/>
    <m/>
    <s v="Ciencias Experimentales"/>
    <d v="2020-05-20T10:49:00"/>
    <s v="Doctorado"/>
    <x v="16"/>
    <s v="De vez en cuando (1 o 2 veces al mes)"/>
    <s v="De vez en cuando (1 o 2 veces al mes)"/>
    <s v="Creo que voy a acudir con menos frecuencia a la biblioteca y usaré más la biblioteca virtual"/>
    <s v="F. Ciencias Químicas"/>
    <m/>
    <m/>
    <m/>
    <m/>
    <m/>
    <m/>
    <m/>
    <m/>
    <s v="Sí"/>
    <s v="Sí"/>
    <n v="2"/>
    <n v="5"/>
    <n v="2"/>
    <n v="1"/>
    <n v="1"/>
    <n v="3"/>
    <n v="1"/>
    <n v="1"/>
    <n v="4"/>
    <n v="5"/>
    <m/>
    <n v="5"/>
    <n v="5"/>
    <n v="5"/>
    <n v="3"/>
    <n v="5"/>
    <s v="No"/>
    <n v="5"/>
    <x v="4"/>
    <s v="Facebook|Instagram|LinkedIn"/>
    <m/>
    <m/>
    <m/>
    <m/>
    <m/>
    <m/>
    <m/>
    <s v="No"/>
    <s v="No"/>
    <m/>
    <n v="4"/>
    <n v="5"/>
    <s v="5, muy satisfecho"/>
  </r>
  <r>
    <m/>
    <m/>
    <s v="Ciencias Experimentales"/>
    <d v="2020-05-20T10:48:00"/>
    <s v="Máster"/>
    <x v="26"/>
    <s v="De vez en cuando (1 o 2 veces al mes)"/>
    <s v="De vez en cuando (1 o 2 veces al mes)"/>
    <s v="Seguiré usando los servicios de la biblioteca con la misma frecuencia que expuse en la pregunta anterior"/>
    <s v="F. Informática"/>
    <s v="F. Ciencias Matemáticas"/>
    <m/>
    <m/>
    <m/>
    <m/>
    <m/>
    <m/>
    <m/>
    <s v="No"/>
    <s v="No"/>
    <n v="3"/>
    <n v="3"/>
    <n v="2"/>
    <n v="1"/>
    <n v="5"/>
    <n v="5"/>
    <n v="3"/>
    <n v="4"/>
    <n v="2"/>
    <n v="4"/>
    <m/>
    <n v="3"/>
    <n v="4"/>
    <n v="4"/>
    <n v="3"/>
    <n v="4"/>
    <s v="Sí"/>
    <n v="2"/>
    <x v="2"/>
    <s v="Twitter|Youtube"/>
    <m/>
    <m/>
    <m/>
    <m/>
    <m/>
    <m/>
    <m/>
    <s v="Sí"/>
    <s v="No"/>
    <m/>
    <n v="4"/>
    <n v="5"/>
    <s v="4, satisfecho"/>
  </r>
  <r>
    <m/>
    <m/>
    <s v="Humanidades"/>
    <d v="2020-05-20T10:47: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Biblioteca Maria Zambrano (Filología / Derecho)"/>
    <m/>
    <m/>
    <m/>
    <m/>
    <m/>
    <m/>
    <s v="No"/>
    <s v="Sí"/>
    <n v="3"/>
    <n v="2"/>
    <n v="5"/>
    <n v="3"/>
    <n v="4"/>
    <n v="5"/>
    <n v="5"/>
    <n v="3"/>
    <n v="4"/>
    <n v="4"/>
    <m/>
    <n v="5"/>
    <n v="4"/>
    <n v="3"/>
    <n v="3"/>
    <n v="4"/>
    <s v="Sí"/>
    <n v="3"/>
    <x v="5"/>
    <s v="Instagram"/>
    <m/>
    <m/>
    <m/>
    <m/>
    <m/>
    <m/>
    <m/>
    <s v="No"/>
    <s v="No"/>
    <m/>
    <n v="5"/>
    <n v="5"/>
    <s v="4, satisfecho"/>
  </r>
  <r>
    <m/>
    <m/>
    <s v="Ciencias Sociales"/>
    <d v="2020-05-20T10:44:00"/>
    <s v="Grado y doble grado"/>
    <x v="13"/>
    <s v="Frecuentemente (1 o 2 veces por semana)"/>
    <s v="Solo en época de exámenes"/>
    <s v="Seguiré usando los servicios de la biblioteca con la misma frecuencia que expuse en la pregunta anterior"/>
    <s v="F. Ciencias de la Información"/>
    <s v="Biblioteca Maria Zambrano (Filología / Derecho)"/>
    <m/>
    <m/>
    <m/>
    <m/>
    <m/>
    <m/>
    <m/>
    <s v="Sí"/>
    <s v="Sí"/>
    <n v="2"/>
    <n v="2"/>
    <n v="2"/>
    <n v="2"/>
    <n v="3"/>
    <n v="4"/>
    <n v="4"/>
    <n v="1"/>
    <n v="3"/>
    <n v="4"/>
    <m/>
    <n v="3"/>
    <n v="4"/>
    <n v="4"/>
    <n v="2"/>
    <n v="4"/>
    <s v="No"/>
    <n v="2"/>
    <x v="4"/>
    <s v="Youtube|Instagram"/>
    <m/>
    <m/>
    <m/>
    <m/>
    <m/>
    <m/>
    <m/>
    <s v="No"/>
    <s v="No"/>
    <m/>
    <n v="4"/>
    <n v="4"/>
    <s v="3, normal"/>
  </r>
  <r>
    <m/>
    <m/>
    <s v="Humanidades"/>
    <d v="2020-05-20T10:43:00"/>
    <s v="Grado y doble grado"/>
    <x v="7"/>
    <s v="Frecuentemente (1 o 2 veces por semana)"/>
    <s v="Frecuentemente (1 o 2 veces por semana)"/>
    <s v="Seguiré usando los servicios de la biblioteca con la misma frecuencia que expuse en la pregunta anterior"/>
    <s v="F. Geografía e Historia"/>
    <s v="Biblioteca Maria Zambrano (Filología / Derecho)"/>
    <m/>
    <s v="Biblioteca Nacional de España Bibliotecas Públicas de la Comunidad de Madrid"/>
    <m/>
    <m/>
    <m/>
    <m/>
    <m/>
    <s v="No"/>
    <s v="Sí"/>
    <n v="5"/>
    <n v="2"/>
    <n v="2"/>
    <n v="5"/>
    <n v="5"/>
    <n v="5"/>
    <n v="5"/>
    <n v="5"/>
    <n v="3"/>
    <n v="4"/>
    <m/>
    <n v="3"/>
    <n v="4"/>
    <n v="3"/>
    <n v="3"/>
    <n v="3"/>
    <s v="No"/>
    <n v="3"/>
    <x v="6"/>
    <s v="Youtube|Instagram"/>
    <m/>
    <m/>
    <m/>
    <m/>
    <m/>
    <m/>
    <m/>
    <s v="No"/>
    <s v="No"/>
    <m/>
    <n v="4"/>
    <n v="4"/>
    <s v="4, satisfecho"/>
  </r>
  <r>
    <m/>
    <m/>
    <s v="Ciencias de la Salud"/>
    <d v="2020-05-20T10:43:00"/>
    <s v="Grado y doble grado"/>
    <x v="9"/>
    <s v="De vez en cuando (1 o 2 veces al mes)"/>
    <s v="De vez en cuando (1 o 2 veces al mes)"/>
    <s v="Creo que voy a acudir con menos frecuencia a la biblioteca y usaré más la biblioteca virtual"/>
    <s v="F. Farmacia"/>
    <s v="F. Ciencias Biológicas"/>
    <s v="F. Medicina"/>
    <m/>
    <m/>
    <m/>
    <m/>
    <m/>
    <m/>
    <s v="No"/>
    <s v="No"/>
    <n v="3"/>
    <n v="2"/>
    <n v="3"/>
    <n v="5"/>
    <n v="5"/>
    <n v="5"/>
    <n v="5"/>
    <n v="3"/>
    <n v="5"/>
    <n v="5"/>
    <m/>
    <n v="3"/>
    <n v="4"/>
    <n v="4"/>
    <n v="3"/>
    <n v="4"/>
    <s v="No"/>
    <n v="4"/>
    <x v="6"/>
    <s v="Youtube|Instagram"/>
    <m/>
    <m/>
    <m/>
    <m/>
    <m/>
    <m/>
    <m/>
    <s v="No"/>
    <s v="No"/>
    <m/>
    <n v="4"/>
    <n v="2"/>
    <s v="3, normal"/>
  </r>
  <r>
    <m/>
    <m/>
    <s v="Humanidades"/>
    <d v="2020-05-20T10:42: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Bellas Artes"/>
    <s v="BNE"/>
    <m/>
    <m/>
    <m/>
    <m/>
    <m/>
    <s v="Sí"/>
    <s v="Sí"/>
    <n v="5"/>
    <n v="4"/>
    <n v="4"/>
    <n v="5"/>
    <n v="4"/>
    <n v="4"/>
    <n v="5"/>
    <n v="4"/>
    <n v="3"/>
    <n v="5"/>
    <m/>
    <n v="5"/>
    <n v="5"/>
    <n v="5"/>
    <n v="5"/>
    <n v="4"/>
    <s v="Sí"/>
    <n v="5"/>
    <x v="5"/>
    <m/>
    <m/>
    <m/>
    <m/>
    <m/>
    <m/>
    <m/>
    <m/>
    <s v="Sí"/>
    <s v="No"/>
    <m/>
    <n v="5"/>
    <n v="5"/>
    <s v="5, muy satisfecho"/>
  </r>
  <r>
    <m/>
    <m/>
    <s v="Humanidades"/>
    <d v="2020-05-20T10:41: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No"/>
    <s v="No"/>
    <n v="4"/>
    <n v="3"/>
    <n v="2"/>
    <n v="4"/>
    <n v="4"/>
    <n v="4"/>
    <n v="4"/>
    <n v="2"/>
    <n v="5"/>
    <n v="5"/>
    <m/>
    <n v="4"/>
    <n v="4"/>
    <n v="4"/>
    <n v="3"/>
    <n v="5"/>
    <s v="No"/>
    <n v="5"/>
    <x v="1"/>
    <s v="Instagram"/>
    <m/>
    <m/>
    <m/>
    <m/>
    <m/>
    <m/>
    <m/>
    <s v="Sí"/>
    <s v="No"/>
    <m/>
    <n v="4"/>
    <n v="2"/>
    <s v="4, satisfecho"/>
  </r>
  <r>
    <m/>
    <m/>
    <s v="Ciencias Sociales"/>
    <d v="2020-05-20T10:41:00"/>
    <s v="Máster"/>
    <x v="1"/>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Ciencias Políticas y Sociología"/>
    <s v="F. Geografía e Historia"/>
    <s v="Biblioteca Maria Zambrano (Filología / Derecho)"/>
    <s v="Biblioteca de la AECID"/>
    <m/>
    <m/>
    <m/>
    <m/>
    <m/>
    <s v="Sí"/>
    <s v="Sí"/>
    <n v="4"/>
    <m/>
    <n v="4"/>
    <n v="4"/>
    <n v="4"/>
    <n v="5"/>
    <n v="4"/>
    <n v="4"/>
    <n v="4"/>
    <n v="4"/>
    <m/>
    <n v="4"/>
    <n v="5"/>
    <n v="4"/>
    <n v="3"/>
    <n v="3"/>
    <s v="No"/>
    <n v="4"/>
    <x v="6"/>
    <s v="Facebook|Youtube"/>
    <m/>
    <m/>
    <m/>
    <m/>
    <m/>
    <m/>
    <m/>
    <s v="No"/>
    <s v="No"/>
    <m/>
    <n v="5"/>
    <n v="5"/>
    <s v="5, muy satisfecho"/>
  </r>
  <r>
    <m/>
    <m/>
    <s v="Ciencias Experimentales"/>
    <d v="2020-05-20T10:41:00"/>
    <s v="Grado y doble grado"/>
    <x v="20"/>
    <s v="Muy frecuentemente (3 o más veces por semana)"/>
    <s v="De vez en cuando (1 o 2 veces al mes)"/>
    <s v="Seguiré usando los servicios de la biblioteca con la misma frecuencia que expuse en la pregunta anterior"/>
    <s v="F. Ciencias Biológicas"/>
    <s v="F. Ciencias Geológicas"/>
    <s v="Biblioteca Maria Zambrano (Filología / Derecho)"/>
    <s v="Biblioteca Ana María Matute"/>
    <m/>
    <m/>
    <m/>
    <m/>
    <m/>
    <s v="No"/>
    <s v="Sí"/>
    <n v="2"/>
    <n v="1"/>
    <n v="1"/>
    <n v="2"/>
    <n v="5"/>
    <n v="4"/>
    <n v="5"/>
    <n v="4"/>
    <n v="2"/>
    <n v="5"/>
    <m/>
    <n v="3"/>
    <n v="3"/>
    <n v="3"/>
    <n v="3"/>
    <n v="4"/>
    <s v="No"/>
    <n v="3"/>
    <x v="5"/>
    <s v="Twitter|Youtube|Instagram"/>
    <m/>
    <m/>
    <m/>
    <m/>
    <m/>
    <m/>
    <m/>
    <s v="No"/>
    <s v="No"/>
    <m/>
    <n v="4"/>
    <n v="4"/>
    <s v="3, normal"/>
  </r>
  <r>
    <m/>
    <m/>
    <s v="Ciencias Experimentales"/>
    <d v="2020-05-20T10:39:00"/>
    <s v="Otros (Universidad para mayores, títulos propios, curso de idiomas, etc)"/>
    <x v="19"/>
    <s v="Solo en época de exámenes"/>
    <s v="Nunca"/>
    <s v="Seguiré usando los servicios de la biblioteca con la misma frecuencia que expuse en la pregunta anterior"/>
    <s v="Biblioteca Maria Zambrano (Filología / Derecho)"/>
    <s v="F. Ciencias Físicas"/>
    <m/>
    <m/>
    <m/>
    <m/>
    <m/>
    <m/>
    <m/>
    <s v="No"/>
    <s v="No"/>
    <n v="1"/>
    <n v="1"/>
    <n v="1"/>
    <n v="3"/>
    <n v="1"/>
    <n v="5"/>
    <n v="2"/>
    <n v="3"/>
    <n v="3"/>
    <n v="3"/>
    <m/>
    <n v="2"/>
    <n v="3"/>
    <n v="3"/>
    <n v="2"/>
    <n v="2"/>
    <s v="No"/>
    <n v="4"/>
    <x v="6"/>
    <s v="Facebook"/>
    <m/>
    <m/>
    <m/>
    <m/>
    <m/>
    <m/>
    <m/>
    <s v="No"/>
    <s v="No"/>
    <m/>
    <n v="4"/>
    <n v="3"/>
    <s v="3, normal"/>
  </r>
  <r>
    <m/>
    <m/>
    <s v="Ciencias Experimentales"/>
    <d v="2020-05-20T10:37:00"/>
    <s v="Grado y doble grado"/>
    <x v="16"/>
    <s v="De vez en cuando (1 o 2 veces al mes)"/>
    <s v="Nunca"/>
    <s v="Seguiré usando los servicios de la biblioteca con la misma frecuencia que expuse en la pregunta anterior"/>
    <s v="F. Ciencias Químicas"/>
    <m/>
    <m/>
    <s v="La de mi pueblo"/>
    <m/>
    <m/>
    <m/>
    <m/>
    <m/>
    <s v="Sí"/>
    <s v="Sí"/>
    <n v="4"/>
    <n v="1"/>
    <m/>
    <n v="1"/>
    <n v="5"/>
    <n v="3"/>
    <n v="5"/>
    <n v="1"/>
    <n v="3"/>
    <n v="5"/>
    <m/>
    <n v="3"/>
    <n v="3"/>
    <n v="3"/>
    <n v="3"/>
    <n v="5"/>
    <s v="No"/>
    <n v="3"/>
    <x v="5"/>
    <s v="Twitter|Youtube|Instagram"/>
    <m/>
    <m/>
    <m/>
    <m/>
    <m/>
    <m/>
    <m/>
    <s v="No"/>
    <s v="No"/>
    <m/>
    <n v="3"/>
    <n v="3"/>
    <s v="4, satisfecho"/>
  </r>
  <r>
    <m/>
    <m/>
    <s v="Humanidades"/>
    <d v="2020-05-20T10:36:00"/>
    <s v="Máster"/>
    <x v="2"/>
    <s v="Frecuentemente (1 o 2 veces por semana)"/>
    <s v="Frecuentemente (1 o 2 veces por semana)"/>
    <s v="Creo que voy a acudir con menos frecuencia a la biblioteca y usaré más la biblioteca virtual"/>
    <s v="F. Educación - Centro de Formación del Profesorado"/>
    <m/>
    <m/>
    <m/>
    <m/>
    <m/>
    <m/>
    <m/>
    <m/>
    <s v="Sí"/>
    <s v="Sí"/>
    <n v="3"/>
    <n v="3"/>
    <n v="4"/>
    <n v="1"/>
    <n v="4"/>
    <n v="4"/>
    <n v="2"/>
    <n v="3"/>
    <n v="3"/>
    <n v="4"/>
    <m/>
    <n v="4"/>
    <n v="5"/>
    <n v="4"/>
    <n v="5"/>
    <n v="3"/>
    <s v="No"/>
    <n v="4"/>
    <x v="3"/>
    <s v="Twitter|Facebook|Instagram|LinkedIn"/>
    <m/>
    <m/>
    <m/>
    <m/>
    <m/>
    <m/>
    <m/>
    <s v="Sí"/>
    <s v="Sí"/>
    <s v="Útil"/>
    <n v="5"/>
    <n v="5"/>
    <s v="4, satisfecho"/>
  </r>
  <r>
    <m/>
    <m/>
    <s v="Humanidades"/>
    <d v="2020-05-20T10:34:00"/>
    <s v="Grado y doble grado"/>
    <x v="2"/>
    <s v="De vez en cuando (1 o 2 veces al mes)"/>
    <s v="Muy frecuentemente (3 o más veces por semana)"/>
    <s v="Tengo que ir necesariamente para consultar los documentos que están ubicados en la biblioteca"/>
    <s v="F. Educación - Centro de Formación del Profesorado"/>
    <s v="Biblioteca Maria Zambrano (Filología / Derecho)"/>
    <m/>
    <m/>
    <m/>
    <m/>
    <m/>
    <m/>
    <m/>
    <s v="Sí"/>
    <s v="Sí"/>
    <n v="4"/>
    <n v="3"/>
    <n v="5"/>
    <n v="1"/>
    <n v="5"/>
    <n v="5"/>
    <n v="5"/>
    <n v="3"/>
    <n v="3"/>
    <n v="4"/>
    <m/>
    <n v="4"/>
    <n v="2"/>
    <n v="4"/>
    <n v="3"/>
    <n v="3"/>
    <s v="No"/>
    <n v="3"/>
    <x v="5"/>
    <s v="Facebook|Youtube|Instagram"/>
    <m/>
    <m/>
    <m/>
    <m/>
    <m/>
    <m/>
    <m/>
    <s v="No"/>
    <s v="Sí"/>
    <s v="Normal"/>
    <n v="2"/>
    <n v="2"/>
    <s v="3, normal"/>
  </r>
  <r>
    <m/>
    <m/>
    <s v="Ciencias Sociales"/>
    <d v="2020-05-20T10:33:00"/>
    <s v="Doctorado"/>
    <x v="11"/>
    <s v="Muy frecuentemente (3 o más veces por semana)"/>
    <s v="Muy frecuentemente (3 o más veces por semana)"/>
    <s v="Seguiré usando los servicios de la biblioteca con la misma frecuencia que expuse en la pregunta anterior"/>
    <s v="F. Ciencias Económicas y Empresariales"/>
    <m/>
    <m/>
    <m/>
    <m/>
    <m/>
    <m/>
    <m/>
    <m/>
    <s v="No"/>
    <s v="Sí"/>
    <n v="3"/>
    <n v="5"/>
    <n v="5"/>
    <n v="5"/>
    <n v="5"/>
    <n v="5"/>
    <n v="5"/>
    <n v="5"/>
    <n v="1"/>
    <n v="1"/>
    <m/>
    <n v="1"/>
    <n v="1"/>
    <n v="1"/>
    <n v="1"/>
    <n v="1"/>
    <s v="No"/>
    <n v="1"/>
    <x v="2"/>
    <m/>
    <m/>
    <m/>
    <m/>
    <m/>
    <m/>
    <m/>
    <m/>
    <s v="Sí"/>
    <s v="Sí"/>
    <s v="Normal"/>
    <n v="3"/>
    <n v="1"/>
    <s v="1, muy insatisfecho"/>
  </r>
  <r>
    <m/>
    <m/>
    <s v="Ciencias Experimentales"/>
    <d v="2020-05-20T10:33:00"/>
    <s v="Grado y doble grado"/>
    <x v="26"/>
    <s v="De vez en cuando (1 o 2 veces al mes)"/>
    <s v="Nunca"/>
    <s v="Tengo que ir necesariamente para consultar los documentos que están ubicados en la biblioteca"/>
    <s v="F. Informática"/>
    <m/>
    <m/>
    <m/>
    <m/>
    <m/>
    <m/>
    <m/>
    <m/>
    <s v="No"/>
    <s v="Sí"/>
    <n v="4"/>
    <n v="1"/>
    <n v="1"/>
    <n v="1"/>
    <n v="4"/>
    <n v="3"/>
    <n v="2"/>
    <n v="1"/>
    <n v="4"/>
    <n v="4"/>
    <m/>
    <n v="3"/>
    <n v="4"/>
    <n v="3"/>
    <n v="3"/>
    <n v="4"/>
    <s v="No"/>
    <n v="3"/>
    <x v="5"/>
    <s v="Twitter|Youtube"/>
    <m/>
    <m/>
    <m/>
    <m/>
    <m/>
    <m/>
    <m/>
    <s v="No"/>
    <s v="No"/>
    <m/>
    <n v="4"/>
    <n v="4"/>
    <s v="4, satisfecho"/>
  </r>
  <r>
    <m/>
    <m/>
    <s v="Humanidades"/>
    <d v="2020-05-20T10:32: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m/>
    <s v="F. Filología (Clásicas o General)"/>
    <m/>
    <s v="Bibliotecas públicas municipales de la comunidad de Madrid"/>
    <m/>
    <m/>
    <m/>
    <m/>
    <m/>
    <s v="Sí"/>
    <s v="Sí"/>
    <n v="5"/>
    <n v="1"/>
    <n v="1"/>
    <n v="3"/>
    <n v="4"/>
    <n v="5"/>
    <n v="4"/>
    <n v="3"/>
    <n v="1"/>
    <n v="3"/>
    <m/>
    <n v="1"/>
    <n v="1"/>
    <n v="3"/>
    <n v="1"/>
    <n v="3"/>
    <s v="Sí"/>
    <n v="3"/>
    <x v="2"/>
    <s v="Twitter|Instagram"/>
    <m/>
    <m/>
    <m/>
    <m/>
    <m/>
    <m/>
    <m/>
    <s v="No"/>
    <s v="No"/>
    <m/>
    <n v="5"/>
    <n v="5"/>
    <s v="4, satisfecho"/>
  </r>
  <r>
    <m/>
    <m/>
    <s v="Humanidades"/>
    <d v="2020-05-20T10:30:00"/>
    <s v="Doctorado"/>
    <x v="7"/>
    <s v="Frecuentemente (1 o 2 veces por semana)"/>
    <s v="Frecuentemente (1 o 2 veces por semana)"/>
    <s v="Creo que voy a acudir con menos frecuencia a la biblioteca y usaré más la biblioteca virtual"/>
    <s v="F. Geografía e Historia"/>
    <m/>
    <m/>
    <s v="Biblioteca Nacional de España"/>
    <m/>
    <m/>
    <m/>
    <m/>
    <m/>
    <s v="Sí"/>
    <s v="Sí"/>
    <n v="4"/>
    <n v="4"/>
    <n v="4"/>
    <n v="4"/>
    <n v="2"/>
    <n v="5"/>
    <n v="1"/>
    <n v="2"/>
    <n v="3"/>
    <n v="3"/>
    <m/>
    <n v="2"/>
    <n v="3"/>
    <n v="3"/>
    <n v="3"/>
    <n v="3"/>
    <s v="Sí"/>
    <n v="4"/>
    <x v="5"/>
    <s v="Twitter|Instagram"/>
    <m/>
    <m/>
    <m/>
    <m/>
    <m/>
    <m/>
    <m/>
    <s v="Sí"/>
    <s v="No"/>
    <m/>
    <n v="4"/>
    <n v="4"/>
    <s v="4, satisfecho"/>
  </r>
  <r>
    <m/>
    <m/>
    <s v="Ciencias Sociales"/>
    <d v="2020-05-20T10:30:00"/>
    <s v="Grado y doble grado"/>
    <x v="10"/>
    <s v="Muy frecuentemente (3 o más veces por semana)"/>
    <s v="Nunca"/>
    <s v="Seguiré usando los servicios de la biblioteca con la misma frecuencia que expuse en la pregunta anterior"/>
    <s v="Biblioteca Maria Zambrano (Filología / Derecho)"/>
    <s v="F. Derecho (Departamentos,Criminología)"/>
    <m/>
    <m/>
    <m/>
    <m/>
    <m/>
    <m/>
    <m/>
    <s v="No"/>
    <s v="No"/>
    <n v="3"/>
    <n v="1"/>
    <n v="1"/>
    <n v="5"/>
    <n v="3"/>
    <n v="2"/>
    <n v="2"/>
    <n v="1"/>
    <n v="2"/>
    <n v="2"/>
    <m/>
    <n v="3"/>
    <n v="4"/>
    <n v="4"/>
    <n v="2"/>
    <n v="2"/>
    <s v="No"/>
    <n v="4"/>
    <x v="4"/>
    <s v="Instagram"/>
    <m/>
    <m/>
    <m/>
    <m/>
    <m/>
    <m/>
    <m/>
    <s v="No"/>
    <s v="No"/>
    <m/>
    <n v="2"/>
    <n v="2"/>
    <s v="3, normal"/>
  </r>
  <r>
    <m/>
    <m/>
    <s v="Humanidades"/>
    <d v="2020-05-20T10:29:00"/>
    <s v="Otros (Universidad para mayores, títulos propios, curso de idiomas, etc)"/>
    <x v="6"/>
    <s v="Frecuentemente (1 o 2 veces por semana)"/>
    <s v="De vez en cuando (1 o 2 veces al mes)"/>
    <s v="Tengo que ir necesariamente para consultar los documentos que están ubicados en la biblioteca"/>
    <s v="Biblioteca Maria Zambrano (Filología / Derecho)"/>
    <s v="F. Filología (Clásicas o General)"/>
    <s v="F. Geografía e Historia"/>
    <s v="Red de bibliotecas de la Comunidad de Madrid y Biblioteca Nacional."/>
    <m/>
    <m/>
    <m/>
    <m/>
    <m/>
    <s v="Sí"/>
    <s v="Sí"/>
    <n v="4"/>
    <n v="2"/>
    <n v="2"/>
    <n v="3"/>
    <n v="2"/>
    <n v="3"/>
    <n v="1"/>
    <n v="4"/>
    <n v="4"/>
    <n v="4"/>
    <m/>
    <n v="3"/>
    <n v="5"/>
    <n v="3"/>
    <n v="3"/>
    <n v="3"/>
    <s v="Sí"/>
    <n v="2"/>
    <x v="5"/>
    <s v="Twitter"/>
    <m/>
    <m/>
    <m/>
    <m/>
    <m/>
    <m/>
    <m/>
    <s v="No"/>
    <s v="No"/>
    <m/>
    <n v="5"/>
    <n v="5"/>
    <s v="4, satisfecho"/>
  </r>
  <r>
    <m/>
    <m/>
    <s v="Ciencias Sociales"/>
    <d v="2020-05-20T10:26:00"/>
    <s v="Grado y doble grado"/>
    <x v="1"/>
    <s v="De vez en cuando (1 o 2 veces al mes)"/>
    <s v="Muy frecuentemente (3 o más veces por semana)"/>
    <s v="Creo que voy a acudir con menos frecuencia a la biblioteca y usaré más la biblioteca virtual"/>
    <s v="Biblioteca Maria Zambrano (Filología / Derecho)"/>
    <s v="F. Ciencias Políticas y Sociología"/>
    <m/>
    <m/>
    <m/>
    <m/>
    <m/>
    <m/>
    <m/>
    <s v="Sí"/>
    <s v="Sí"/>
    <n v="3"/>
    <n v="3"/>
    <n v="3"/>
    <n v="1"/>
    <n v="4"/>
    <n v="4"/>
    <n v="4"/>
    <n v="2"/>
    <n v="3"/>
    <n v="3"/>
    <m/>
    <n v="4"/>
    <n v="4"/>
    <n v="3"/>
    <n v="3"/>
    <n v="3"/>
    <s v="Sí"/>
    <n v="3"/>
    <x v="6"/>
    <s v="Twitter|Instagram"/>
    <m/>
    <m/>
    <m/>
    <m/>
    <m/>
    <m/>
    <m/>
    <s v="Sí"/>
    <s v="Sí"/>
    <s v="Útil"/>
    <n v="5"/>
    <n v="4"/>
    <s v="5, muy satisfecho"/>
  </r>
  <r>
    <m/>
    <m/>
    <s v="Ciencias de la Salud"/>
    <d v="2020-05-20T10:26:00"/>
    <s v="Grado y doble grado"/>
    <x v="4"/>
    <s v="Muy frecuentemente (3 o más veces por semana)"/>
    <s v="De vez en cuando (1 o 2 veces al mes)"/>
    <s v="Seguiré usando los servicios de la biblioteca con la misma frecuencia que expuse en la pregunta anterior"/>
    <s v="F. Medicina"/>
    <m/>
    <m/>
    <m/>
    <m/>
    <m/>
    <m/>
    <m/>
    <m/>
    <s v="Sí"/>
    <s v="Sí"/>
    <n v="5"/>
    <n v="2"/>
    <n v="4"/>
    <n v="1"/>
    <n v="4"/>
    <n v="2"/>
    <n v="5"/>
    <n v="2"/>
    <n v="3"/>
    <n v="5"/>
    <m/>
    <n v="3"/>
    <n v="3"/>
    <n v="4"/>
    <n v="3"/>
    <n v="4"/>
    <s v="No"/>
    <n v="3"/>
    <x v="4"/>
    <s v="Twitter|Youtube|Instagram"/>
    <m/>
    <m/>
    <m/>
    <m/>
    <m/>
    <m/>
    <m/>
    <s v="No"/>
    <s v="No"/>
    <m/>
    <n v="4"/>
    <n v="5"/>
    <s v="5, muy satisfecho"/>
  </r>
  <r>
    <m/>
    <m/>
    <s v="Ciencias Experimentales"/>
    <d v="2020-05-20T10:26:00"/>
    <s v="Grado y doble grado"/>
    <x v="26"/>
    <s v="Frecuentemente (1 o 2 veces por semana)"/>
    <s v="De vez en cuando (1 o 2 veces al mes)"/>
    <s v="Seguiré usando los servicios de la biblioteca con la misma frecuencia que expuse en la pregunta anterior"/>
    <s v="F. Informática"/>
    <s v="F. Ciencias Físicas"/>
    <m/>
    <m/>
    <m/>
    <m/>
    <m/>
    <m/>
    <m/>
    <s v="No"/>
    <s v="No"/>
    <n v="1"/>
    <n v="1"/>
    <n v="1"/>
    <n v="1"/>
    <n v="2"/>
    <n v="5"/>
    <n v="1"/>
    <n v="1"/>
    <n v="3"/>
    <n v="3"/>
    <m/>
    <n v="4"/>
    <n v="3"/>
    <n v="3"/>
    <n v="3"/>
    <n v="4"/>
    <s v="No"/>
    <n v="3"/>
    <x v="5"/>
    <s v="Twitter|Youtube|Instagram"/>
    <m/>
    <m/>
    <m/>
    <m/>
    <m/>
    <m/>
    <m/>
    <s v="No"/>
    <s v="No"/>
    <m/>
    <n v="3"/>
    <n v="4"/>
    <s v="5, muy satisfecho"/>
  </r>
  <r>
    <m/>
    <m/>
    <s v="Ciencias de la Salud"/>
    <d v="2020-05-20T10:26:00"/>
    <s v="Grado y doble grado"/>
    <x v="4"/>
    <s v="De vez en cuando (1 o 2 veces al mes)"/>
    <s v="Nunca"/>
    <s v="Tengo que ir necesariamente para consultar los documentos que están ubicados en la biblioteca"/>
    <s v="F. Medicina"/>
    <s v="F. Farmacia"/>
    <s v="F. Odontología"/>
    <m/>
    <m/>
    <m/>
    <m/>
    <m/>
    <m/>
    <s v="Sí"/>
    <s v="Sí"/>
    <n v="4"/>
    <n v="1"/>
    <n v="1"/>
    <n v="3"/>
    <n v="5"/>
    <n v="5"/>
    <n v="5"/>
    <n v="1"/>
    <n v="4"/>
    <n v="4"/>
    <m/>
    <n v="3"/>
    <n v="4"/>
    <n v="4"/>
    <n v="4"/>
    <n v="4"/>
    <s v="No"/>
    <n v="4"/>
    <x v="4"/>
    <s v="Instagram"/>
    <m/>
    <m/>
    <m/>
    <m/>
    <m/>
    <m/>
    <m/>
    <s v="No"/>
    <s v="No"/>
    <m/>
    <n v="4"/>
    <n v="4"/>
    <s v="4, satisfecho"/>
  </r>
  <r>
    <m/>
    <m/>
    <s v="Humanidades"/>
    <d v="2020-05-20T10:25:00"/>
    <s v="Doctorado"/>
    <x v="6"/>
    <s v="Muy frecuentemente (3 o más veces por semana)"/>
    <s v="Muy frecuentemente (3 o más veces por semana)"/>
    <s v="Seguiré usando los servicios de la biblioteca con la misma frecuencia que expuse en la pregunta anterior"/>
    <s v="F. Filología (Clásicas o General)"/>
    <s v="Biblioteca Maria Zambrano (Filología / Derecho)"/>
    <s v="F. Ciencias de la Información"/>
    <m/>
    <m/>
    <m/>
    <m/>
    <m/>
    <m/>
    <s v="No"/>
    <s v="No"/>
    <n v="4"/>
    <n v="3"/>
    <n v="3"/>
    <n v="4"/>
    <n v="1"/>
    <n v="4"/>
    <n v="1"/>
    <n v="4"/>
    <n v="5"/>
    <n v="5"/>
    <m/>
    <n v="5"/>
    <n v="5"/>
    <n v="5"/>
    <n v="5"/>
    <n v="5"/>
    <s v="Sí"/>
    <n v="5"/>
    <x v="1"/>
    <s v="Youtube"/>
    <m/>
    <m/>
    <m/>
    <m/>
    <m/>
    <m/>
    <m/>
    <s v="Sí"/>
    <s v="No"/>
    <m/>
    <n v="5"/>
    <n v="5"/>
    <s v="5, muy satisfecho"/>
  </r>
  <r>
    <m/>
    <m/>
    <s v="Humanidades"/>
    <d v="2020-05-20T10:25:00"/>
    <s v="Grado y doble grado"/>
    <x v="7"/>
    <s v="De vez en cuando (1 o 2 veces al mes)"/>
    <s v="Frecuentemente (1 o 2 veces por semana)"/>
    <s v="Tengo que ir necesariamente para consultar los documentos que están ubicados en la biblioteca"/>
    <s v="F. Filología (Clásicas o General)"/>
    <s v="Biblioteca Maria Zambrano (Filología / Derecho)"/>
    <s v="F. Geografía e Historia"/>
    <m/>
    <m/>
    <m/>
    <m/>
    <m/>
    <m/>
    <s v="Sí"/>
    <s v="Sí"/>
    <n v="5"/>
    <n v="1"/>
    <n v="1"/>
    <n v="4"/>
    <n v="3"/>
    <n v="5"/>
    <n v="5"/>
    <n v="1"/>
    <n v="2"/>
    <n v="4"/>
    <m/>
    <n v="2"/>
    <n v="4"/>
    <n v="3"/>
    <n v="3"/>
    <n v="1"/>
    <s v="No"/>
    <n v="3"/>
    <x v="5"/>
    <s v="Twitter|Youtube|Instagram"/>
    <m/>
    <m/>
    <m/>
    <m/>
    <m/>
    <m/>
    <m/>
    <s v="Sí"/>
    <s v="No"/>
    <m/>
    <n v="5"/>
    <n v="5"/>
    <s v="4, satisfecho"/>
  </r>
  <r>
    <m/>
    <m/>
    <s v="Humanidades"/>
    <d v="2020-05-20T10:24:00"/>
    <s v="Grado y doble grado"/>
    <x v="7"/>
    <s v="Frecuentemente (1 o 2 veces por semana)"/>
    <s v="Nunca"/>
    <s v="Seguiré usando los servicios de la biblioteca con la misma frecuencia que expuse en la pregunta anterior"/>
    <s v="F. Geografía e Historia"/>
    <s v="Biblioteca Maria Zambrano (Filología / Derecho)"/>
    <m/>
    <m/>
    <m/>
    <m/>
    <m/>
    <m/>
    <m/>
    <s v="No"/>
    <s v="No"/>
    <n v="1"/>
    <n v="1"/>
    <n v="1"/>
    <n v="3"/>
    <n v="2"/>
    <n v="5"/>
    <n v="1"/>
    <n v="1"/>
    <n v="1"/>
    <n v="3"/>
    <m/>
    <n v="1"/>
    <n v="3"/>
    <n v="3"/>
    <n v="3"/>
    <n v="1"/>
    <s v="No"/>
    <n v="3"/>
    <x v="5"/>
    <s v="Twitter|Youtube|Instagram"/>
    <m/>
    <m/>
    <m/>
    <m/>
    <m/>
    <m/>
    <m/>
    <s v="No"/>
    <s v="No"/>
    <m/>
    <n v="3"/>
    <n v="3"/>
    <s v="3, normal"/>
  </r>
  <r>
    <m/>
    <m/>
    <s v="Humanidades"/>
    <d v="2020-05-20T10:23:00"/>
    <s v="Doctorado"/>
    <x v="7"/>
    <s v="Frecuentemente (1 o 2 veces por semana)"/>
    <s v="De vez en cuando (1 o 2 veces al mes)"/>
    <s v="Seguiré usando los servicios de la biblioteca con la misma frecuencia que expuse en la pregunta anterior"/>
    <s v="F. Geografía e Historia"/>
    <s v="Biblioteca Maria Zambrano (Filología / Derecho)"/>
    <s v="F. Bellas Artes"/>
    <s v="Biblioteca Nacional de España"/>
    <m/>
    <m/>
    <m/>
    <m/>
    <m/>
    <s v="Sí"/>
    <s v="Sí"/>
    <n v="3"/>
    <n v="1"/>
    <n v="2"/>
    <n v="5"/>
    <n v="1"/>
    <n v="5"/>
    <n v="1"/>
    <n v="3"/>
    <n v="4"/>
    <n v="4"/>
    <m/>
    <n v="4"/>
    <n v="5"/>
    <n v="5"/>
    <n v="5"/>
    <n v="4"/>
    <s v="No"/>
    <n v="4"/>
    <x v="2"/>
    <s v="No uso ninguna red social"/>
    <m/>
    <m/>
    <m/>
    <m/>
    <m/>
    <m/>
    <m/>
    <s v="No"/>
    <s v="Sí"/>
    <s v="Muy útil"/>
    <n v="5"/>
    <n v="5"/>
    <s v="5, muy satisfecho"/>
  </r>
  <r>
    <m/>
    <m/>
    <s v="Ciencias de la Salud"/>
    <d v="2020-05-20T10:22:00"/>
    <s v="Grado y doble grado"/>
    <x v="15"/>
    <s v="Solo en época de exámenes"/>
    <s v="Frecuentemente (1 o 2 veces por semana)"/>
    <s v="Solo haré uso de la biblioteca virtual y de sus recursos electrónicos"/>
    <s v="F. Enfermería, Fisioterapia y Podología"/>
    <s v="F. Medicina"/>
    <s v="F. Odontología"/>
    <m/>
    <m/>
    <m/>
    <m/>
    <m/>
    <m/>
    <s v="No"/>
    <s v="No"/>
    <n v="2"/>
    <n v="2"/>
    <n v="2"/>
    <n v="5"/>
    <n v="5"/>
    <n v="2"/>
    <n v="5"/>
    <n v="2"/>
    <n v="4"/>
    <n v="4"/>
    <m/>
    <n v="3"/>
    <n v="4"/>
    <n v="5"/>
    <n v="3"/>
    <n v="3"/>
    <s v="Sí"/>
    <n v="3"/>
    <x v="4"/>
    <s v="Twitter|Facebook|Youtube|Instagram"/>
    <m/>
    <m/>
    <m/>
    <m/>
    <m/>
    <m/>
    <m/>
    <s v="Sí"/>
    <s v="Sí"/>
    <s v="Útil"/>
    <n v="2"/>
    <n v="3"/>
    <s v="3, normal"/>
  </r>
  <r>
    <m/>
    <m/>
    <s v="Humanidades"/>
    <d v="2020-05-20T10:19:00"/>
    <s v="Máster"/>
    <x v="2"/>
    <s v="Frecuentemente (1 o 2 veces por semana)"/>
    <s v="Nunca"/>
    <s v="Dejar de usarla, pero porque terminaré el máster y dejaré de ser alumno"/>
    <s v="F. Educación - Centro de Formación del Profesorado"/>
    <s v="F. Ciencias Biológicas"/>
    <s v="Biblioteca Maria Zambrano (Filología / Derecho)"/>
    <m/>
    <m/>
    <m/>
    <m/>
    <m/>
    <m/>
    <s v="No"/>
    <s v="No"/>
    <n v="2"/>
    <n v="4"/>
    <n v="1"/>
    <n v="1"/>
    <n v="3"/>
    <n v="4"/>
    <n v="2"/>
    <n v="4"/>
    <n v="3"/>
    <n v="3"/>
    <m/>
    <n v="3"/>
    <n v="3"/>
    <n v="2"/>
    <n v="3"/>
    <n v="3"/>
    <s v="Sí"/>
    <n v="2"/>
    <x v="5"/>
    <s v="Twitter|Instagram"/>
    <m/>
    <m/>
    <m/>
    <m/>
    <m/>
    <m/>
    <m/>
    <s v="Sí"/>
    <s v="No"/>
    <m/>
    <n v="4"/>
    <n v="4"/>
    <s v="3, normal"/>
  </r>
  <r>
    <m/>
    <m/>
    <s v="Humanidades"/>
    <d v="2020-05-20T10:18:00"/>
    <s v="Máster"/>
    <x v="3"/>
    <s v="Muy frecuentemente (3 o más veces por semana)"/>
    <s v="Muy frecuentemente (3 o más veces por semana)"/>
    <s v="Creo que voy a acudir con menos frecuencia a la biblioteca y usaré más la biblioteca virtual"/>
    <s v="F. Bellas Artes"/>
    <s v="Biblioteca Maria Zambrano (Filología / Derecho)"/>
    <s v="F. Geografía e Historia"/>
    <m/>
    <m/>
    <m/>
    <m/>
    <m/>
    <m/>
    <s v="No"/>
    <s v="Sí"/>
    <n v="3"/>
    <n v="1"/>
    <n v="2"/>
    <n v="5"/>
    <n v="4"/>
    <n v="5"/>
    <n v="3"/>
    <n v="4"/>
    <n v="5"/>
    <n v="4"/>
    <m/>
    <n v="4"/>
    <n v="3"/>
    <n v="4"/>
    <n v="3"/>
    <n v="3"/>
    <s v="Sí"/>
    <n v="4"/>
    <x v="5"/>
    <s v="Facebook|Youtube|Instagram|LinkedIn"/>
    <m/>
    <m/>
    <m/>
    <m/>
    <m/>
    <m/>
    <m/>
    <s v="No"/>
    <s v="Sí"/>
    <s v="Útil"/>
    <n v="5"/>
    <n v="5"/>
    <s v="4, satisfecho"/>
  </r>
  <r>
    <m/>
    <m/>
    <s v="Ciencias de la Salud"/>
    <d v="2020-05-20T10:15:00"/>
    <s v="Grado y doble grado"/>
    <x v="15"/>
    <s v="Solo en época de exámenes"/>
    <s v="De vez en cuando (1 o 2 veces al mes)"/>
    <s v="Seguiré usando los servicios de la biblioteca con la misma frecuencia que expuse en la pregunta anterior"/>
    <s v="F. Medicina"/>
    <s v="F. Enfermería, Fisioterapia y Podología"/>
    <s v="F. Ciencias Físicas"/>
    <s v="Biblioteca Municipal de Las Rozas"/>
    <m/>
    <m/>
    <m/>
    <m/>
    <m/>
    <s v="No"/>
    <s v="Sí"/>
    <n v="1"/>
    <n v="3"/>
    <n v="3"/>
    <n v="2"/>
    <n v="3"/>
    <n v="2"/>
    <n v="5"/>
    <n v="3"/>
    <n v="4"/>
    <n v="4"/>
    <m/>
    <n v="4"/>
    <n v="4"/>
    <n v="5"/>
    <n v="3"/>
    <n v="4"/>
    <s v="Sí"/>
    <n v="4"/>
    <x v="5"/>
    <s v="Twitter|Youtube|Instagram"/>
    <m/>
    <m/>
    <m/>
    <m/>
    <m/>
    <m/>
    <m/>
    <s v="Sí"/>
    <s v="No"/>
    <m/>
    <n v="4"/>
    <n v="4"/>
    <s v="4, satisfecho"/>
  </r>
  <r>
    <m/>
    <m/>
    <s v="Ciencias Experimentales"/>
    <d v="2020-05-20T10:13:00"/>
    <s v="Grado y doble grado"/>
    <x v="16"/>
    <s v="De vez en cuando (1 o 2 veces al mes)"/>
    <s v="De vez en cuando (1 o 2 veces al mes)"/>
    <s v="Creo que voy a acudir con menos frecuencia a la biblioteca y usaré más la biblioteca virtual"/>
    <s v="F. Ciencias Químicas"/>
    <s v="F. Ciencias Biológicas"/>
    <s v="F. Farmacia"/>
    <m/>
    <m/>
    <m/>
    <m/>
    <m/>
    <m/>
    <s v="Sí"/>
    <s v="Sí"/>
    <n v="3"/>
    <n v="1"/>
    <n v="4"/>
    <n v="1"/>
    <n v="5"/>
    <n v="3"/>
    <n v="4"/>
    <n v="1"/>
    <n v="3"/>
    <n v="5"/>
    <m/>
    <n v="5"/>
    <n v="5"/>
    <n v="4"/>
    <n v="3"/>
    <n v="5"/>
    <s v="No"/>
    <n v="5"/>
    <x v="5"/>
    <s v="Twitter|Instagram"/>
    <m/>
    <m/>
    <m/>
    <m/>
    <m/>
    <m/>
    <m/>
    <s v="No"/>
    <s v="No"/>
    <m/>
    <n v="5"/>
    <n v="5"/>
    <s v="5, muy satisfecho"/>
  </r>
  <r>
    <m/>
    <m/>
    <s v="Ciencias de la Salud"/>
    <d v="2020-05-20T10:12:00"/>
    <s v="Grado y doble grado"/>
    <x v="9"/>
    <s v="Frecuentemente (1 o 2 veces por semana)"/>
    <s v="De vez en cuando (1 o 2 veces al mes)"/>
    <s v="Seguiré usando los servicios de la biblioteca con la misma frecuencia que expuse en la pregunta anterior"/>
    <s v="Biblioteca Maria Zambrano (Filología / Derecho)"/>
    <s v="F. Farmacia"/>
    <s v="F. Medicina"/>
    <m/>
    <m/>
    <m/>
    <m/>
    <m/>
    <m/>
    <s v="Sí"/>
    <s v="Sí"/>
    <n v="4"/>
    <n v="1"/>
    <n v="4"/>
    <n v="2"/>
    <n v="5"/>
    <n v="3"/>
    <n v="5"/>
    <n v="1"/>
    <n v="4"/>
    <n v="4"/>
    <m/>
    <n v="5"/>
    <n v="5"/>
    <n v="5"/>
    <n v="4"/>
    <n v="4"/>
    <s v="No"/>
    <n v="5"/>
    <x v="5"/>
    <s v="Twitter|Youtube|Instagram"/>
    <m/>
    <m/>
    <m/>
    <m/>
    <m/>
    <m/>
    <m/>
    <s v="Sí"/>
    <s v="No"/>
    <m/>
    <n v="5"/>
    <n v="5"/>
    <s v="5, muy satisfecho"/>
  </r>
  <r>
    <m/>
    <m/>
    <s v="Ciencias de la Salud"/>
    <d v="2020-05-20T10:06:00"/>
    <s v="Grado y doble grado"/>
    <x v="9"/>
    <s v="De vez en cuando (1 o 2 veces al mes)"/>
    <s v="Nunca"/>
    <s v="Seguiré usando los servicios de la biblioteca con la misma frecuencia que expuse en la pregunta anterior"/>
    <s v="F. Farmacia"/>
    <s v="F. Medicina"/>
    <s v="F. Odontología"/>
    <m/>
    <m/>
    <m/>
    <m/>
    <m/>
    <m/>
    <s v="Sí"/>
    <s v="Sí"/>
    <n v="3"/>
    <n v="1"/>
    <n v="1"/>
    <n v="3"/>
    <n v="4"/>
    <n v="5"/>
    <n v="5"/>
    <n v="3"/>
    <n v="3"/>
    <n v="4"/>
    <m/>
    <n v="2"/>
    <n v="4"/>
    <n v="3"/>
    <n v="3"/>
    <n v="4"/>
    <s v="No"/>
    <n v="3"/>
    <x v="5"/>
    <s v="No uso ninguna red social"/>
    <m/>
    <m/>
    <m/>
    <m/>
    <m/>
    <m/>
    <m/>
    <s v="No"/>
    <s v="No"/>
    <m/>
    <n v="3"/>
    <n v="3"/>
    <s v="3, normal"/>
  </r>
  <r>
    <m/>
    <m/>
    <s v="Humanidades"/>
    <d v="2020-05-20T10:06:00"/>
    <s v="Grado y doble grado"/>
    <x v="2"/>
    <s v="Solo en época de exámenes"/>
    <s v="De vez en cuando (1 o 2 veces al mes)"/>
    <s v="Procuraré buscar la información que necesito fuera de la biblioteca"/>
    <m/>
    <m/>
    <m/>
    <m/>
    <m/>
    <m/>
    <m/>
    <m/>
    <m/>
    <s v="Sí"/>
    <s v="No"/>
    <n v="1"/>
    <n v="1"/>
    <n v="1"/>
    <n v="5"/>
    <n v="1"/>
    <n v="5"/>
    <n v="3"/>
    <n v="1"/>
    <n v="2"/>
    <n v="3"/>
    <m/>
    <n v="1"/>
    <n v="3"/>
    <n v="1"/>
    <n v="1"/>
    <n v="1"/>
    <s v="No"/>
    <n v="2"/>
    <x v="2"/>
    <m/>
    <m/>
    <m/>
    <m/>
    <m/>
    <m/>
    <m/>
    <m/>
    <s v="Sí"/>
    <s v="No"/>
    <m/>
    <n v="2"/>
    <n v="4"/>
    <s v="2, insatisfecho"/>
  </r>
  <r>
    <m/>
    <m/>
    <s v="Ciencias de la Salud"/>
    <d v="2020-05-20T10:03:00"/>
    <s v="Grado y doble grado"/>
    <x v="23"/>
    <s v="Solo en época de exámenes"/>
    <s v="De vez en cuando (1 o 2 veces al mes)"/>
    <s v="Seguiré usando los servicios de la biblioteca con la misma frecuencia que expuse en la pregunta anterior"/>
    <s v="Biblioteca Maria Zambrano (Filología / Derecho)"/>
    <s v="F. Veterinaria"/>
    <m/>
    <s v="A la biblioteca pública de Plaza de Castilla"/>
    <m/>
    <m/>
    <m/>
    <m/>
    <m/>
    <s v="No"/>
    <s v="No"/>
    <n v="2"/>
    <n v="2"/>
    <n v="2"/>
    <n v="2"/>
    <n v="5"/>
    <n v="2"/>
    <n v="5"/>
    <n v="1"/>
    <n v="4"/>
    <n v="4"/>
    <m/>
    <n v="4"/>
    <n v="4"/>
    <n v="4"/>
    <n v="4"/>
    <n v="4"/>
    <s v="No"/>
    <n v="5"/>
    <x v="6"/>
    <s v="Facebook|Youtube|LinkedIn"/>
    <m/>
    <m/>
    <m/>
    <m/>
    <m/>
    <m/>
    <m/>
    <s v="Sí"/>
    <s v="Sí"/>
    <s v="Útil"/>
    <n v="4"/>
    <n v="5"/>
    <s v="4, satisfecho"/>
  </r>
  <r>
    <m/>
    <m/>
    <s v="Ciencias Sociales"/>
    <d v="2020-05-20T10:03:00"/>
    <s v="Grado y doble grado"/>
    <x v="11"/>
    <s v="De vez en cuando (1 o 2 veces al mes)"/>
    <s v="De vez en cuando (1 o 2 veces al mes)"/>
    <s v="Seguiré usando los servicios de la biblioteca con la misma frecuencia que expuse en la pregunta anterior"/>
    <s v="F. Ciencias Económicas y Empresariales"/>
    <m/>
    <m/>
    <m/>
    <m/>
    <m/>
    <m/>
    <m/>
    <m/>
    <s v="Sí"/>
    <s v="Sí"/>
    <n v="3"/>
    <n v="1"/>
    <n v="2"/>
    <n v="2"/>
    <n v="5"/>
    <n v="5"/>
    <n v="4"/>
    <n v="3"/>
    <n v="4"/>
    <n v="5"/>
    <m/>
    <n v="4"/>
    <n v="5"/>
    <n v="3"/>
    <n v="3"/>
    <n v="4"/>
    <s v="No"/>
    <n v="3"/>
    <x v="5"/>
    <s v="Twitter|Youtube|Instagram"/>
    <m/>
    <m/>
    <m/>
    <m/>
    <m/>
    <m/>
    <m/>
    <s v="No"/>
    <s v="No"/>
    <m/>
    <n v="5"/>
    <n v="5"/>
    <s v="4, satisfecho"/>
  </r>
  <r>
    <m/>
    <m/>
    <s v="Ciencias de la Salud"/>
    <d v="2020-05-20T10:03:00"/>
    <s v="Grado y doble grado"/>
    <x v="18"/>
    <s v="Frecuentemente (1 o 2 veces por semana)"/>
    <s v="De vez en cuando (1 o 2 veces al mes)"/>
    <s v="Seguiré usando los servicios de la biblioteca con la misma frecuencia que expuse en la pregunta anterior"/>
    <s v="F. Odontología"/>
    <s v="F. Medicina"/>
    <s v="Biblioteca Maria Zambrano (Filología / Derecho)"/>
    <m/>
    <m/>
    <m/>
    <m/>
    <m/>
    <m/>
    <s v="Sí"/>
    <s v="Sí"/>
    <n v="4"/>
    <n v="2"/>
    <n v="3"/>
    <n v="2"/>
    <n v="5"/>
    <n v="4"/>
    <n v="5"/>
    <n v="2"/>
    <n v="4"/>
    <n v="4"/>
    <m/>
    <n v="4"/>
    <n v="4"/>
    <n v="4"/>
    <n v="4"/>
    <n v="4"/>
    <s v="Sí"/>
    <n v="4"/>
    <x v="6"/>
    <s v="Youtube|Instagram|WhatsApp"/>
    <m/>
    <m/>
    <m/>
    <m/>
    <m/>
    <m/>
    <m/>
    <s v="Sí"/>
    <s v="Sí"/>
    <s v="Normal"/>
    <n v="4"/>
    <n v="5"/>
    <s v="4, satisfecho"/>
  </r>
  <r>
    <m/>
    <m/>
    <s v="Ciencias de la Salud"/>
    <d v="2020-05-20T10:02:00"/>
    <s v="Grado y doble grado"/>
    <x v="23"/>
    <s v="Muy frecuentemente (3 o más veces por semana)"/>
    <s v="Nunca"/>
    <s v="Tengo que ir necesariamente para consultar los documentos que están ubicados en la biblioteca"/>
    <s v="F. Veterinaria"/>
    <s v="Biblioteca Maria Zambrano (Filología / Derecho)"/>
    <m/>
    <m/>
    <m/>
    <m/>
    <m/>
    <m/>
    <m/>
    <s v="No"/>
    <s v="No"/>
    <n v="3"/>
    <n v="1"/>
    <n v="1"/>
    <n v="1"/>
    <n v="5"/>
    <n v="3"/>
    <n v="5"/>
    <n v="1"/>
    <n v="2"/>
    <n v="3"/>
    <m/>
    <n v="4"/>
    <n v="5"/>
    <n v="4"/>
    <n v="3"/>
    <n v="3"/>
    <s v="No"/>
    <n v="3"/>
    <x v="5"/>
    <s v="Twitter|Youtube|Instagram"/>
    <m/>
    <m/>
    <m/>
    <m/>
    <m/>
    <m/>
    <m/>
    <s v="No"/>
    <s v="No"/>
    <m/>
    <n v="3"/>
    <n v="4"/>
    <s v="4, satisfecho"/>
  </r>
  <r>
    <m/>
    <m/>
    <s v="Ciencias Sociales"/>
    <d v="2020-05-20T09:59:00"/>
    <s v="Máster"/>
    <x v="1"/>
    <s v="Muy frecuentemente (3 o más veces por semana)"/>
    <s v="Frecuentemente (1 o 2 veces por semana)"/>
    <s v="Solo haré uso de la biblioteca virtual y de sus recursos electrónicos"/>
    <s v="Biblioteca Maria Zambrano (Filología / Derecho)"/>
    <s v="F. Ciencias Políticas y Sociología"/>
    <s v="F. Geografía e Historia"/>
    <m/>
    <m/>
    <m/>
    <m/>
    <m/>
    <m/>
    <s v="Sí"/>
    <s v="Sí"/>
    <n v="4"/>
    <n v="3"/>
    <n v="4"/>
    <n v="2"/>
    <n v="2"/>
    <n v="3"/>
    <n v="2"/>
    <n v="1"/>
    <n v="3"/>
    <n v="4"/>
    <m/>
    <n v="4"/>
    <n v="4"/>
    <n v="3"/>
    <n v="3"/>
    <n v="2"/>
    <s v="Sí"/>
    <n v="2"/>
    <x v="5"/>
    <s v="Facebook|Youtube|Instagram"/>
    <m/>
    <m/>
    <m/>
    <m/>
    <m/>
    <m/>
    <m/>
    <s v="Sí"/>
    <s v="No"/>
    <m/>
    <n v="4"/>
    <n v="5"/>
    <s v="4, satisfecho"/>
  </r>
  <r>
    <m/>
    <m/>
    <s v="Ciencias de la Salud"/>
    <d v="2020-05-20T09:55:00"/>
    <s v="Grado y doble grado"/>
    <x v="9"/>
    <s v="Nunca"/>
    <s v="De vez en cuando (1 o 2 veces al mes)"/>
    <s v="Procuraré buscar la información que necesito fuera de la biblioteca"/>
    <m/>
    <m/>
    <m/>
    <m/>
    <m/>
    <m/>
    <m/>
    <m/>
    <m/>
    <s v="No"/>
    <s v="No"/>
    <n v="1"/>
    <n v="5"/>
    <n v="3"/>
    <n v="1"/>
    <n v="5"/>
    <n v="4"/>
    <n v="5"/>
    <n v="3"/>
    <n v="4"/>
    <n v="3"/>
    <m/>
    <n v="4"/>
    <n v="4"/>
    <n v="3"/>
    <n v="3"/>
    <n v="2"/>
    <s v="Sí"/>
    <n v="4"/>
    <x v="5"/>
    <s v="Twitter|Youtube|Instagram"/>
    <m/>
    <m/>
    <m/>
    <m/>
    <m/>
    <m/>
    <m/>
    <s v="No"/>
    <s v="No"/>
    <m/>
    <n v="4"/>
    <n v="4"/>
    <s v="3, normal"/>
  </r>
  <r>
    <m/>
    <m/>
    <s v="Ciencias Experimentales"/>
    <d v="2020-05-20T09:55:00"/>
    <s v="Grado y doble grado"/>
    <x v="14"/>
    <s v="De vez en cuando (1 o 2 veces al mes)"/>
    <s v="De vez en cuando (1 o 2 veces al mes)"/>
    <s v="Seguiré usando los servicios de la biblioteca con la misma frecuencia que expuse en la pregunta anterior"/>
    <s v="F. Ciencias Geológicas"/>
    <m/>
    <m/>
    <s v="Bibliotecas públicas del Ayuntamiento y de la Comunidad de Madrid"/>
    <m/>
    <m/>
    <m/>
    <m/>
    <m/>
    <s v="No"/>
    <s v="Sí"/>
    <n v="5"/>
    <n v="3"/>
    <n v="3"/>
    <n v="3"/>
    <n v="5"/>
    <n v="2"/>
    <n v="5"/>
    <n v="2"/>
    <n v="5"/>
    <n v="5"/>
    <m/>
    <n v="5"/>
    <n v="5"/>
    <n v="4"/>
    <n v="3"/>
    <n v="5"/>
    <s v="Sí"/>
    <n v="4"/>
    <x v="6"/>
    <s v="Twitter"/>
    <m/>
    <m/>
    <m/>
    <m/>
    <m/>
    <m/>
    <m/>
    <s v="Sí"/>
    <s v="No"/>
    <m/>
    <n v="5"/>
    <n v="5"/>
    <s v="5, muy satisfecho"/>
  </r>
  <r>
    <m/>
    <m/>
    <s v="Ciencias de la Salud"/>
    <d v="2020-05-20T09:54:00"/>
    <s v="Grado y doble grado"/>
    <x v="12"/>
    <s v="Frecuentemente (1 o 2 veces por semana)"/>
    <s v="Solo en época de exámenes"/>
    <s v="Seguiré usando los servicios de la biblioteca con la misma frecuencia que expuse en la pregunta anterior"/>
    <s v="Biblioteca Maria Zambrano (Filología / Derecho)"/>
    <m/>
    <m/>
    <m/>
    <m/>
    <m/>
    <m/>
    <m/>
    <m/>
    <s v="No"/>
    <s v="No"/>
    <n v="1"/>
    <n v="1"/>
    <n v="1"/>
    <n v="1"/>
    <n v="5"/>
    <n v="5"/>
    <n v="5"/>
    <n v="1"/>
    <n v="1"/>
    <n v="1"/>
    <m/>
    <n v="3"/>
    <n v="3"/>
    <n v="2"/>
    <n v="2"/>
    <n v="2"/>
    <s v="Sí"/>
    <n v="2"/>
    <x v="4"/>
    <s v="Twitter|Youtube"/>
    <m/>
    <m/>
    <m/>
    <m/>
    <m/>
    <m/>
    <m/>
    <s v="No"/>
    <s v="No"/>
    <m/>
    <n v="2"/>
    <n v="4"/>
    <s v="3, normal"/>
  </r>
  <r>
    <m/>
    <m/>
    <s v="Ciencias de la Salud"/>
    <d v="2020-05-20T09:50:00"/>
    <s v="Máster"/>
    <x v="22"/>
    <s v="Muy frecuentemente (3 o más veces por semana)"/>
    <s v="Nunca"/>
    <s v="Creo que voy a acudir con menos frecuencia a la biblioteca y usaré más la biblioteca virtual"/>
    <s v="F. Óptica y Optometría"/>
    <m/>
    <m/>
    <m/>
    <m/>
    <m/>
    <m/>
    <m/>
    <m/>
    <s v="No"/>
    <s v="No"/>
    <n v="2"/>
    <n v="2"/>
    <n v="1"/>
    <n v="2"/>
    <n v="4"/>
    <n v="5"/>
    <n v="5"/>
    <n v="2"/>
    <n v="3"/>
    <n v="3"/>
    <m/>
    <n v="3"/>
    <n v="3"/>
    <n v="3"/>
    <n v="4"/>
    <n v="4"/>
    <s v="No"/>
    <n v="3"/>
    <x v="4"/>
    <s v="Facebook|Youtube|LinkedIn"/>
    <m/>
    <m/>
    <m/>
    <m/>
    <m/>
    <m/>
    <m/>
    <s v="No"/>
    <s v="No"/>
    <m/>
    <n v="3"/>
    <n v="4"/>
    <s v="4, satisfecho"/>
  </r>
  <r>
    <m/>
    <m/>
    <s v="Ciencias Experimentales"/>
    <d v="2020-05-20T09:49:00"/>
    <s v="Grado y doble grado"/>
    <x v="16"/>
    <s v="Frecuentemente (1 o 2 veces por semana)"/>
    <s v="Nunca"/>
    <s v="Tengo que ir necesariamente para consultar los documentos que están ubicados en la biblioteca"/>
    <s v="Biblioteca Maria Zambrano (Filología / Derecho)"/>
    <s v="F. Ciencias Químicas"/>
    <m/>
    <m/>
    <m/>
    <m/>
    <m/>
    <m/>
    <m/>
    <s v="Sí"/>
    <s v="No"/>
    <n v="3"/>
    <n v="1"/>
    <n v="1"/>
    <n v="1"/>
    <n v="5"/>
    <n v="5"/>
    <n v="5"/>
    <n v="1"/>
    <n v="4"/>
    <n v="5"/>
    <m/>
    <n v="5"/>
    <n v="5"/>
    <n v="4"/>
    <n v="4"/>
    <n v="4"/>
    <s v="No"/>
    <n v="4"/>
    <x v="2"/>
    <s v="No uso ninguna red social"/>
    <m/>
    <m/>
    <m/>
    <m/>
    <m/>
    <m/>
    <m/>
    <s v="No"/>
    <s v="No"/>
    <m/>
    <n v="4"/>
    <n v="3"/>
    <s v="4, satisfecho"/>
  </r>
  <r>
    <m/>
    <m/>
    <s v="Ciencias de la Salud"/>
    <d v="2020-05-20T09:47:00"/>
    <s v="Grado y doble grado"/>
    <x v="9"/>
    <s v="Frecuentemente (1 o 2 veces por semana)"/>
    <s v="De vez en cuando (1 o 2 veces al mes)"/>
    <s v="Seguiré usando los servicios de la biblioteca con la misma frecuencia que expuse en la pregunta anterior|Usar con normalidad la biblioteca presencialmente y, simultáneamente, usar más sus recursos virtuales."/>
    <s v="F. Farmacia"/>
    <m/>
    <m/>
    <s v="Biblioteca Gloria Fuertes de Rivas Vaciamadrid."/>
    <m/>
    <m/>
    <m/>
    <m/>
    <m/>
    <s v="No"/>
    <s v="Sí"/>
    <n v="2"/>
    <n v="1"/>
    <n v="3"/>
    <n v="1"/>
    <n v="5"/>
    <n v="4"/>
    <n v="5"/>
    <n v="1"/>
    <n v="3"/>
    <n v="3"/>
    <m/>
    <n v="2"/>
    <n v="4"/>
    <n v="5"/>
    <n v="4"/>
    <n v="5"/>
    <s v="Sí"/>
    <n v="4"/>
    <x v="5"/>
    <s v="Youtube"/>
    <m/>
    <m/>
    <m/>
    <m/>
    <m/>
    <m/>
    <m/>
    <s v="Sí"/>
    <s v="Sí"/>
    <s v="Poco útil"/>
    <n v="4"/>
    <n v="4"/>
    <s v="5, muy satisfecho"/>
  </r>
  <r>
    <m/>
    <m/>
    <s v="Ciencias de la Salud"/>
    <d v="2020-05-20T09:44:00"/>
    <s v="Grado y doble grado"/>
    <x v="15"/>
    <s v="Frecuentemente (1 o 2 veces por semana)"/>
    <s v="Frecuentemente (1 o 2 veces por semana)"/>
    <s v="Creo que voy a acudir con menos frecuencia a la biblioteca y usaré más la biblioteca virtual"/>
    <s v="F. Enfermería, Fisioterapia y Podología"/>
    <s v="F. Medicina"/>
    <m/>
    <m/>
    <m/>
    <m/>
    <m/>
    <m/>
    <m/>
    <s v="No"/>
    <s v="Sí"/>
    <n v="3"/>
    <n v="4"/>
    <n v="2"/>
    <n v="1"/>
    <n v="3"/>
    <n v="5"/>
    <n v="5"/>
    <n v="4"/>
    <n v="3"/>
    <n v="4"/>
    <m/>
    <n v="3"/>
    <n v="3"/>
    <n v="3"/>
    <n v="3"/>
    <n v="4"/>
    <s v="Sí"/>
    <n v="3"/>
    <x v="5"/>
    <s v="Youtube"/>
    <m/>
    <m/>
    <m/>
    <m/>
    <m/>
    <m/>
    <m/>
    <s v="Sí"/>
    <s v="Sí"/>
    <s v="Muy útil"/>
    <n v="5"/>
    <n v="5"/>
    <s v="4, satisfecho"/>
  </r>
  <r>
    <m/>
    <m/>
    <s v="Ciencias de la Salud"/>
    <d v="2020-05-20T09:43:00"/>
    <s v="Grado y doble grado"/>
    <x v="9"/>
    <s v="Muy frecuentemente (3 o más veces por semana)"/>
    <s v="De vez en cuando (1 o 2 veces al mes)"/>
    <s v="Seguiré usando los servicios de la biblioteca con la misma frecuencia que expuse en la pregunta anterior"/>
    <s v="F. Farmacia"/>
    <s v="Biblioteca Maria Zambrano (Filología / Derecho)"/>
    <s v="F. Medicina"/>
    <m/>
    <m/>
    <m/>
    <m/>
    <m/>
    <m/>
    <s v="Sí"/>
    <s v="Sí"/>
    <n v="5"/>
    <n v="1"/>
    <n v="5"/>
    <n v="1"/>
    <n v="5"/>
    <n v="2"/>
    <n v="5"/>
    <n v="1"/>
    <n v="4"/>
    <n v="4"/>
    <m/>
    <n v="4"/>
    <n v="4"/>
    <n v="4"/>
    <n v="4"/>
    <n v="5"/>
    <s v="No"/>
    <n v="4"/>
    <x v="6"/>
    <s v="Twitter|Youtube|Instagram"/>
    <m/>
    <m/>
    <m/>
    <m/>
    <m/>
    <m/>
    <m/>
    <s v="No"/>
    <s v="No"/>
    <m/>
    <n v="4"/>
    <n v="3"/>
    <s v="4, satisfecho"/>
  </r>
  <r>
    <m/>
    <m/>
    <s v="Ciencias de la Salud"/>
    <d v="2020-05-20T09:43:00"/>
    <s v="Máster"/>
    <x v="12"/>
    <s v="Frecuentemente (1 o 2 veces por semana)"/>
    <s v="Muy frecuentemente (3 o más veces por semana)"/>
    <s v="Creo que voy a acudir con menos frecuencia a la biblioteca y usaré más la biblioteca virtual"/>
    <s v="F. Psicología"/>
    <s v="Biblioteca Maria Zambrano (Filología / Derecho)"/>
    <s v="F. Filosofía"/>
    <m/>
    <m/>
    <m/>
    <m/>
    <m/>
    <m/>
    <s v="Sí"/>
    <s v="Sí"/>
    <n v="4"/>
    <n v="4"/>
    <n v="3"/>
    <n v="1"/>
    <n v="3"/>
    <n v="3"/>
    <n v="3"/>
    <n v="2"/>
    <n v="4"/>
    <n v="4"/>
    <m/>
    <n v="5"/>
    <n v="5"/>
    <n v="4"/>
    <n v="3"/>
    <n v="4"/>
    <s v="Sí"/>
    <n v="4"/>
    <x v="1"/>
    <s v="Facebook|Youtube|Instagram"/>
    <m/>
    <m/>
    <m/>
    <m/>
    <m/>
    <m/>
    <m/>
    <s v="Sí"/>
    <s v="No"/>
    <m/>
    <n v="5"/>
    <n v="5"/>
    <s v="4, satisfecho"/>
  </r>
  <r>
    <m/>
    <m/>
    <s v="Ciencias de la Salud"/>
    <d v="2020-05-20T09:42:00"/>
    <s v="Doctorado"/>
    <x v="15"/>
    <s v="Nunca"/>
    <s v="De vez en cuando (1 o 2 veces al mes)"/>
    <s v="Seguiré usando los servicios de la biblioteca con la misma frecuencia que expuse en la pregunta anterior"/>
    <s v="F. Enfermería, Fisioterapia y Podología"/>
    <s v="F. Medicina"/>
    <s v="F. Medicina"/>
    <m/>
    <m/>
    <m/>
    <m/>
    <m/>
    <m/>
    <s v="No"/>
    <s v="No"/>
    <n v="1"/>
    <n v="4"/>
    <n v="2"/>
    <n v="2"/>
    <n v="3"/>
    <n v="5"/>
    <n v="1"/>
    <n v="4"/>
    <n v="3"/>
    <n v="2"/>
    <m/>
    <n v="4"/>
    <n v="3"/>
    <n v="2"/>
    <n v="2"/>
    <n v="3"/>
    <s v="No"/>
    <n v="3"/>
    <x v="2"/>
    <s v="Facebook"/>
    <m/>
    <m/>
    <m/>
    <m/>
    <m/>
    <m/>
    <m/>
    <s v="No"/>
    <s v="No"/>
    <m/>
    <n v="3"/>
    <n v="3"/>
    <s v="3, normal"/>
  </r>
  <r>
    <m/>
    <m/>
    <s v="Ciencias Experimentales"/>
    <d v="2020-05-20T09:41:00"/>
    <s v="Grado y doble grado"/>
    <x v="19"/>
    <s v="De vez en cuando (1 o 2 veces al mes)"/>
    <s v="De vez en cuando (1 o 2 veces al mes)"/>
    <s v="Seguiré usando los servicios de la biblioteca con la misma frecuencia que expuse en la pregunta anterior"/>
    <s v="F. Ciencias Físicas"/>
    <s v="F. Ciencias Químicas"/>
    <s v="F. Ciencias Biológicas"/>
    <s v="La de plaza de castilla"/>
    <m/>
    <m/>
    <m/>
    <m/>
    <m/>
    <s v="No"/>
    <s v="Sí"/>
    <n v="2"/>
    <n v="1"/>
    <n v="2"/>
    <n v="3"/>
    <n v="4"/>
    <n v="5"/>
    <n v="2"/>
    <n v="2"/>
    <n v="2"/>
    <n v="4"/>
    <m/>
    <n v="4"/>
    <n v="4"/>
    <n v="4"/>
    <n v="3"/>
    <n v="3"/>
    <s v="Sí"/>
    <n v="4"/>
    <x v="4"/>
    <s v="Youtube|Instagram"/>
    <m/>
    <m/>
    <m/>
    <m/>
    <m/>
    <m/>
    <m/>
    <s v="No"/>
    <s v="No"/>
    <m/>
    <n v="4"/>
    <n v="4"/>
    <s v="4, satisfecho"/>
  </r>
  <r>
    <m/>
    <m/>
    <s v="Humanidades"/>
    <d v="2020-05-20T09:40:00"/>
    <s v="Máster"/>
    <x v="7"/>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m/>
    <m/>
    <m/>
    <m/>
    <m/>
    <m/>
    <s v="Sí"/>
    <s v="Sí"/>
    <n v="5"/>
    <n v="5"/>
    <n v="3"/>
    <n v="1"/>
    <n v="5"/>
    <n v="5"/>
    <n v="5"/>
    <n v="3"/>
    <n v="5"/>
    <n v="5"/>
    <m/>
    <n v="4"/>
    <n v="5"/>
    <n v="5"/>
    <n v="4"/>
    <n v="5"/>
    <s v="No"/>
    <n v="5"/>
    <x v="6"/>
    <s v="Twitter|Instagram"/>
    <m/>
    <m/>
    <m/>
    <m/>
    <m/>
    <m/>
    <m/>
    <s v="No"/>
    <s v="No"/>
    <m/>
    <n v="5"/>
    <n v="4"/>
    <s v="5, muy satisfecho"/>
  </r>
  <r>
    <m/>
    <m/>
    <s v="Ciencias de la Salud"/>
    <d v="2020-05-20T09:39:00"/>
    <s v="Grado y doble grado"/>
    <x v="9"/>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Farmacia"/>
    <s v="F. Medicina"/>
    <s v="F. Ciencias Biológicas"/>
    <m/>
    <m/>
    <m/>
    <m/>
    <m/>
    <m/>
    <s v="Sí"/>
    <s v="Sí"/>
    <n v="4"/>
    <n v="4"/>
    <n v="5"/>
    <n v="2"/>
    <n v="5"/>
    <n v="4"/>
    <n v="3"/>
    <n v="2"/>
    <n v="5"/>
    <n v="4"/>
    <m/>
    <n v="4"/>
    <n v="4"/>
    <n v="5"/>
    <n v="3"/>
    <n v="4"/>
    <s v="Sí"/>
    <n v="4"/>
    <x v="6"/>
    <s v="Facebook|Instagram"/>
    <m/>
    <m/>
    <m/>
    <m/>
    <m/>
    <m/>
    <m/>
    <s v="Sí"/>
    <s v="Sí"/>
    <s v="Muy útil"/>
    <n v="5"/>
    <n v="5"/>
    <s v="4, satisfecho"/>
  </r>
  <r>
    <m/>
    <m/>
    <s v="Humanidades"/>
    <d v="2020-05-20T09:39:00"/>
    <s v="Grado y doble grado"/>
    <x v="6"/>
    <s v="Frecuentemente (1 o 2 veces por semana)"/>
    <s v="De vez en cuando (1 o 2 veces al mes)"/>
    <s v="Seguiré usando los servicios de la biblioteca con la misma frecuencia que expuse en la pregunta anterior"/>
    <s v="F. Filología (Clásicas o General)"/>
    <s v="F. Filosofía"/>
    <s v="Biblioteca Maria Zambrano (Filología / Derecho)"/>
    <m/>
    <m/>
    <m/>
    <m/>
    <m/>
    <m/>
    <s v="No"/>
    <s v="Sí"/>
    <n v="5"/>
    <n v="5"/>
    <n v="2"/>
    <n v="1"/>
    <n v="4"/>
    <n v="4"/>
    <n v="4"/>
    <n v="2"/>
    <n v="4"/>
    <n v="3"/>
    <m/>
    <n v="2"/>
    <n v="2"/>
    <n v="2"/>
    <n v="2"/>
    <n v="4"/>
    <s v="No"/>
    <n v="2"/>
    <x v="5"/>
    <s v="Youtube|Instagram"/>
    <m/>
    <m/>
    <m/>
    <m/>
    <m/>
    <m/>
    <m/>
    <s v="Sí"/>
    <s v="No"/>
    <m/>
    <n v="5"/>
    <n v="5"/>
    <s v="4, satisfecho"/>
  </r>
  <r>
    <m/>
    <m/>
    <s v="Ciencias Sociales"/>
    <d v="2020-05-20T09:31:00"/>
    <s v="Grado y doble grado"/>
    <x v="24"/>
    <s v="Solo en época de exámenes"/>
    <s v="Nunca"/>
    <s v="Seguiré usando los servicios de la biblioteca con la misma frecuencia que expuse en la pregunta anterior"/>
    <s v="F. Trabajo Social"/>
    <m/>
    <m/>
    <s v="centro cultural clara campoamor"/>
    <m/>
    <m/>
    <m/>
    <m/>
    <m/>
    <s v="No"/>
    <s v="Sí"/>
    <n v="2"/>
    <n v="1"/>
    <n v="1"/>
    <n v="2"/>
    <n v="5"/>
    <n v="4"/>
    <n v="5"/>
    <n v="2"/>
    <n v="3"/>
    <n v="4"/>
    <m/>
    <n v="3"/>
    <n v="3"/>
    <n v="3"/>
    <n v="3"/>
    <n v="4"/>
    <s v="No"/>
    <n v="3"/>
    <x v="4"/>
    <s v="Youtube|Instagram|whatsapp"/>
    <m/>
    <m/>
    <m/>
    <m/>
    <m/>
    <m/>
    <m/>
    <s v="No"/>
    <s v="No"/>
    <m/>
    <n v="4"/>
    <n v="5"/>
    <s v="4, satisfecho"/>
  </r>
  <r>
    <m/>
    <m/>
    <s v="Ciencias de la Salud"/>
    <d v="2020-05-20T09:31:00"/>
    <s v="Grado y doble grado"/>
    <x v="9"/>
    <s v="De vez en cuando (1 o 2 veces al mes)"/>
    <s v="De vez en cuando (1 o 2 veces al mes)"/>
    <s v="Seguiré usando los servicios de la biblioteca con la misma frecuencia que expuse en la pregunta anterior"/>
    <s v="F. Farmacia"/>
    <s v="F. Medicina"/>
    <s v="F. Odontología"/>
    <m/>
    <m/>
    <m/>
    <m/>
    <m/>
    <m/>
    <s v="No"/>
    <s v="No"/>
    <n v="1"/>
    <n v="1"/>
    <n v="2"/>
    <n v="2"/>
    <n v="5"/>
    <n v="3"/>
    <n v="5"/>
    <n v="1"/>
    <n v="5"/>
    <n v="4"/>
    <m/>
    <n v="4"/>
    <n v="5"/>
    <n v="3"/>
    <n v="4"/>
    <n v="4"/>
    <s v="Sí"/>
    <n v="4"/>
    <x v="5"/>
    <s v="Twitter|Instagram"/>
    <m/>
    <m/>
    <m/>
    <m/>
    <m/>
    <m/>
    <m/>
    <s v="No"/>
    <s v="No"/>
    <m/>
    <n v="4"/>
    <n v="4"/>
    <s v="3, normal"/>
  </r>
  <r>
    <m/>
    <m/>
    <s v="Humanidades"/>
    <d v="2020-05-20T09:28:00"/>
    <s v="Grado y doble grado"/>
    <x v="6"/>
    <s v="Muy frecuentemente (3 o más veces por semana)"/>
    <s v="De vez en cuando (1 o 2 veces al mes)"/>
    <s v="Seguiré usando los servicios de la biblioteca con la misma frecuencia que expuse en la pregunta anterior"/>
    <s v="F. Filología (Clásicas o General)"/>
    <s v="Biblioteca Maria Zambrano (Filología / Derecho)"/>
    <s v="F. Filosofía"/>
    <m/>
    <m/>
    <m/>
    <m/>
    <m/>
    <m/>
    <s v="No"/>
    <s v="Sí"/>
    <n v="4"/>
    <n v="1"/>
    <n v="1"/>
    <n v="2"/>
    <n v="5"/>
    <n v="3"/>
    <n v="5"/>
    <n v="1"/>
    <n v="3"/>
    <n v="4"/>
    <m/>
    <n v="2"/>
    <n v="4"/>
    <n v="4"/>
    <n v="3"/>
    <n v="3"/>
    <s v="No"/>
    <n v="3"/>
    <x v="2"/>
    <s v="No uso ninguna red social"/>
    <m/>
    <m/>
    <m/>
    <m/>
    <m/>
    <m/>
    <m/>
    <s v="No"/>
    <s v="No"/>
    <m/>
    <n v="5"/>
    <n v="4"/>
    <s v="4, satisfecho"/>
  </r>
  <r>
    <m/>
    <m/>
    <s v="Ciencias Sociales"/>
    <d v="2020-05-20T09:27:00"/>
    <s v="Máster"/>
    <x v="1"/>
    <s v="Nunca"/>
    <s v="Muy frecuentemente (3 o más veces por semana)"/>
    <s v="Solo haré uso de la biblioteca virtual y de sus recursos electrónicos"/>
    <m/>
    <m/>
    <m/>
    <m/>
    <m/>
    <m/>
    <m/>
    <m/>
    <m/>
    <s v="No"/>
    <s v="No"/>
    <n v="2"/>
    <n v="4"/>
    <n v="4"/>
    <n v="1"/>
    <n v="2"/>
    <n v="4"/>
    <n v="4"/>
    <n v="4"/>
    <n v="2"/>
    <n v="4"/>
    <m/>
    <n v="4"/>
    <m/>
    <n v="4"/>
    <n v="4"/>
    <n v="3"/>
    <s v="No"/>
    <n v="5"/>
    <x v="4"/>
    <s v="No uso ninguna red social"/>
    <m/>
    <m/>
    <m/>
    <m/>
    <m/>
    <m/>
    <m/>
    <s v="No"/>
    <s v="No"/>
    <m/>
    <n v="3"/>
    <n v="3"/>
    <s v="4, satisfecho"/>
  </r>
  <r>
    <m/>
    <m/>
    <s v="Ciencias Experimentales"/>
    <d v="2020-05-20T09:25:00"/>
    <s v="Grado y doble grado"/>
    <x v="14"/>
    <s v="Muy frecuentemente (3 o más veces por semana)"/>
    <s v="De vez en cuando (1 o 2 veces al mes)"/>
    <s v="Seguiré usando los servicios de la biblioteca con la misma frecuencia que expuse en la pregunta anterior"/>
    <s v="F. Ciencias Geológicas"/>
    <s v="F. Ciencias Biológicas"/>
    <s v="F. Ciencias Físicas"/>
    <m/>
    <m/>
    <m/>
    <m/>
    <m/>
    <m/>
    <s v="No"/>
    <s v="Sí"/>
    <n v="5"/>
    <n v="1"/>
    <n v="1"/>
    <n v="2"/>
    <n v="4"/>
    <n v="4"/>
    <n v="5"/>
    <n v="2"/>
    <n v="5"/>
    <n v="5"/>
    <m/>
    <n v="5"/>
    <n v="5"/>
    <n v="5"/>
    <n v="4"/>
    <n v="5"/>
    <s v="No"/>
    <n v="5"/>
    <x v="4"/>
    <s v="Facebook|Youtube"/>
    <m/>
    <m/>
    <m/>
    <m/>
    <m/>
    <m/>
    <m/>
    <s v="No"/>
    <s v="No"/>
    <m/>
    <n v="5"/>
    <n v="5"/>
    <s v="5, muy satisfecho"/>
  </r>
  <r>
    <m/>
    <m/>
    <s v="Ciencias de la Salud"/>
    <d v="2020-05-20T09:21:00"/>
    <s v="Grado y doble grado"/>
    <x v="4"/>
    <s v="De vez en cuando (1 o 2 veces al mes)"/>
    <s v="Nunca"/>
    <s v="Creo que voy a acudir con menos frecuencia a la biblioteca y usaré más la biblioteca virtual"/>
    <s v="F. Medicina"/>
    <s v="F. Farmacia"/>
    <s v="F. Odontología"/>
    <m/>
    <m/>
    <m/>
    <m/>
    <m/>
    <m/>
    <s v="No"/>
    <s v="Sí"/>
    <n v="2"/>
    <n v="1"/>
    <n v="2"/>
    <n v="2"/>
    <n v="5"/>
    <n v="1"/>
    <n v="5"/>
    <n v="1"/>
    <n v="3"/>
    <n v="4"/>
    <m/>
    <n v="3"/>
    <n v="4"/>
    <n v="4"/>
    <n v="3"/>
    <n v="4"/>
    <s v="Sí"/>
    <n v="5"/>
    <x v="6"/>
    <s v="Youtube|Instagram"/>
    <m/>
    <m/>
    <m/>
    <m/>
    <m/>
    <m/>
    <m/>
    <s v="No"/>
    <s v="Sí"/>
    <s v="Útil"/>
    <n v="5"/>
    <n v="5"/>
    <s v="4, satisfecho"/>
  </r>
  <r>
    <m/>
    <m/>
    <s v=""/>
    <d v="2020-05-20T09:21:00"/>
    <m/>
    <x v="28"/>
    <s v="Frecuentemente (1 o 2 veces por semana)"/>
    <s v="De vez en cuando (1 o 2 veces al mes)"/>
    <s v="Seguiré usando los servicios de la biblioteca con la misma frecuencia que expuse en la pregunta anterior"/>
    <s v="F. Comercio y Turismo"/>
    <s v="Biblioteca Maria Zambrano (Filología / Derecho)"/>
    <m/>
    <m/>
    <m/>
    <m/>
    <m/>
    <m/>
    <m/>
    <s v="Sí"/>
    <s v="No"/>
    <n v="4"/>
    <n v="2"/>
    <n v="2"/>
    <n v="1"/>
    <n v="5"/>
    <n v="3"/>
    <n v="5"/>
    <n v="1"/>
    <n v="3"/>
    <n v="4"/>
    <m/>
    <n v="4"/>
    <n v="4"/>
    <n v="5"/>
    <n v="4"/>
    <n v="4"/>
    <s v="No"/>
    <n v="5"/>
    <x v="1"/>
    <s v="Youtube|Instagram"/>
    <m/>
    <m/>
    <m/>
    <m/>
    <m/>
    <m/>
    <m/>
    <s v="Sí"/>
    <s v="No"/>
    <m/>
    <n v="5"/>
    <n v="5"/>
    <s v="4, satisfecho"/>
  </r>
  <r>
    <m/>
    <m/>
    <s v="Ciencias Sociales"/>
    <d v="2020-05-20T09:21:00"/>
    <s v="Máster"/>
    <x v="11"/>
    <s v="Muy frecuentemente (3 o más veces por semana)"/>
    <s v="De vez en cuando (1 o 2 veces al mes)"/>
    <s v="Creo que voy a acudir con menos frecuencia a la biblioteca y usaré más la biblioteca virtual"/>
    <s v="F. Ciencias Económicas y Empresariales"/>
    <s v="Biblioteca Maria Zambrano (Filología / Derecho)"/>
    <s v="Biblioteca Maria Zambrano (Filología / Derecho)"/>
    <m/>
    <m/>
    <m/>
    <m/>
    <m/>
    <m/>
    <s v="No"/>
    <s v="Sí"/>
    <n v="3"/>
    <n v="3"/>
    <n v="2"/>
    <n v="1"/>
    <n v="5"/>
    <n v="4"/>
    <n v="5"/>
    <n v="3"/>
    <n v="4"/>
    <n v="4"/>
    <m/>
    <n v="4"/>
    <n v="4"/>
    <n v="4"/>
    <n v="3"/>
    <n v="4"/>
    <s v="No"/>
    <n v="4"/>
    <x v="4"/>
    <s v="Facebook|Youtube|LinkedIn"/>
    <m/>
    <m/>
    <m/>
    <m/>
    <m/>
    <m/>
    <m/>
    <s v="No"/>
    <s v="No"/>
    <m/>
    <n v="4"/>
    <n v="5"/>
    <s v="4, satisfecho"/>
  </r>
  <r>
    <m/>
    <m/>
    <s v="Ciencias de la Salud"/>
    <d v="2020-05-20T09:21:00"/>
    <s v="Grado y doble grado"/>
    <x v="12"/>
    <s v="Frecuentemente (1 o 2 veces por semana)"/>
    <s v="De vez en cuando (1 o 2 veces al mes)"/>
    <s v="Seguiré usando los servicios de la biblioteca con la misma frecuencia que expuse en la pregunta anterior"/>
    <s v="F. Psicología"/>
    <s v="F. Medicina"/>
    <m/>
    <m/>
    <m/>
    <m/>
    <m/>
    <m/>
    <m/>
    <s v="Sí"/>
    <s v="No"/>
    <n v="2"/>
    <n v="4"/>
    <n v="4"/>
    <n v="1"/>
    <n v="5"/>
    <n v="2"/>
    <n v="5"/>
    <n v="3"/>
    <n v="3"/>
    <n v="4"/>
    <m/>
    <n v="3"/>
    <n v="4"/>
    <n v="4"/>
    <n v="3"/>
    <n v="4"/>
    <s v="No"/>
    <n v="4"/>
    <x v="5"/>
    <s v="Youtube|Instagram"/>
    <m/>
    <m/>
    <m/>
    <m/>
    <m/>
    <m/>
    <m/>
    <s v="Sí"/>
    <s v="No"/>
    <m/>
    <n v="3"/>
    <n v="4"/>
    <s v="4, satisfecho"/>
  </r>
  <r>
    <m/>
    <m/>
    <s v="Humanidades"/>
    <d v="2020-05-20T09:21:00"/>
    <s v="Grado y doble grado"/>
    <x v="6"/>
    <s v="Muy frecuentemente (3 o más veces por semana)"/>
    <s v="Frecuentemente (1 o 2 veces por semana)"/>
    <s v="Seguiré usando los servicios de la biblioteca con la misma frecuencia que expuse en la pregunta anterior"/>
    <s v="Biblioteca Maria Zambrano (Filología / Derecho)"/>
    <m/>
    <m/>
    <m/>
    <m/>
    <m/>
    <m/>
    <m/>
    <m/>
    <s v="No"/>
    <s v="No"/>
    <n v="1"/>
    <n v="4"/>
    <n v="5"/>
    <n v="5"/>
    <n v="5"/>
    <n v="5"/>
    <n v="5"/>
    <n v="2"/>
    <n v="5"/>
    <n v="5"/>
    <m/>
    <n v="5"/>
    <n v="5"/>
    <n v="5"/>
    <n v="5"/>
    <n v="5"/>
    <s v="No"/>
    <n v="5"/>
    <x v="1"/>
    <s v="Twitter|Youtube|Instagram"/>
    <m/>
    <m/>
    <m/>
    <m/>
    <m/>
    <m/>
    <m/>
    <s v="No"/>
    <s v="No"/>
    <m/>
    <n v="5"/>
    <n v="5"/>
    <s v="5, muy satisfecho"/>
  </r>
  <r>
    <m/>
    <m/>
    <s v="Ciencias Experimentales"/>
    <d v="2020-05-20T09:18:00"/>
    <s v="Grado y doble grado"/>
    <x v="16"/>
    <s v="De vez en cuando (1 o 2 veces al mes)"/>
    <s v="Solo en época de exámenes"/>
    <s v="Seguiré usando los servicios de la biblioteca con la misma frecuencia que expuse en la pregunta anterior"/>
    <s v="F. Ciencias Químicas"/>
    <s v="F. Ciencias Biológicas"/>
    <s v="F. Medicina"/>
    <m/>
    <m/>
    <m/>
    <m/>
    <m/>
    <m/>
    <s v="Sí"/>
    <s v="No"/>
    <n v="2"/>
    <n v="2"/>
    <n v="3"/>
    <n v="5"/>
    <n v="5"/>
    <n v="1"/>
    <n v="5"/>
    <n v="3"/>
    <n v="3"/>
    <n v="3"/>
    <m/>
    <n v="2"/>
    <n v="3"/>
    <n v="2"/>
    <n v="3"/>
    <n v="3"/>
    <s v="Sí"/>
    <n v="3"/>
    <x v="2"/>
    <s v="Youtube|Instagram"/>
    <m/>
    <m/>
    <m/>
    <m/>
    <m/>
    <m/>
    <m/>
    <s v="Sí"/>
    <s v="No"/>
    <m/>
    <n v="4"/>
    <n v="4"/>
    <s v="3, normal"/>
  </r>
  <r>
    <m/>
    <m/>
    <s v="Ciencias Experimentales"/>
    <d v="2020-05-20T09:18:00"/>
    <s v="Grado y doble grado"/>
    <x v="19"/>
    <s v="De vez en cuando (1 o 2 veces al mes)"/>
    <s v="De vez en cuando (1 o 2 veces al mes)"/>
    <s v="Seguiré usando los servicios de la biblioteca con la misma frecuencia que expuse en la pregunta anterior"/>
    <s v="F. Ciencias Físicas"/>
    <s v="F. Ciencias Biológicas"/>
    <m/>
    <m/>
    <m/>
    <m/>
    <m/>
    <m/>
    <m/>
    <s v="Sí"/>
    <s v="Sí"/>
    <n v="4"/>
    <n v="1"/>
    <n v="1"/>
    <n v="1"/>
    <n v="5"/>
    <n v="3"/>
    <n v="3"/>
    <n v="1"/>
    <n v="4"/>
    <n v="5"/>
    <m/>
    <n v="5"/>
    <n v="5"/>
    <n v="5"/>
    <n v="4"/>
    <n v="5"/>
    <s v="No"/>
    <n v="4"/>
    <x v="5"/>
    <s v="Twitter|Instagram"/>
    <m/>
    <m/>
    <m/>
    <m/>
    <m/>
    <m/>
    <m/>
    <s v="No"/>
    <s v="No"/>
    <m/>
    <n v="5"/>
    <n v="5"/>
    <s v="5, muy satisfecho"/>
  </r>
  <r>
    <m/>
    <m/>
    <s v="Humanidades"/>
    <d v="2020-05-20T09:16:00"/>
    <s v="Grado y doble grado"/>
    <x v="6"/>
    <s v="De vez en cuando (1 o 2 veces al mes)"/>
    <s v="Frecuentemente (1 o 2 veces por semana)"/>
    <s v="Creo que voy a acudir con menos frecuencia a la biblioteca y usaré más la biblioteca virtual|Solo haré uso de la biblioteca virtual y de sus recursos electrónicos"/>
    <s v="F. Ciencias Políticas y Sociología"/>
    <s v="F. Filología (Clásicas o General)"/>
    <s v="F. Ciencias de la Información"/>
    <m/>
    <m/>
    <m/>
    <m/>
    <m/>
    <m/>
    <s v="No"/>
    <s v="No"/>
    <n v="3"/>
    <n v="2"/>
    <n v="4"/>
    <n v="3"/>
    <n v="4"/>
    <n v="4"/>
    <n v="3"/>
    <n v="2"/>
    <n v="3"/>
    <n v="4"/>
    <m/>
    <n v="2"/>
    <n v="4"/>
    <n v="3"/>
    <n v="2"/>
    <n v="3"/>
    <s v="No"/>
    <n v="3"/>
    <x v="5"/>
    <s v="No uso ninguna red social"/>
    <m/>
    <m/>
    <m/>
    <m/>
    <m/>
    <m/>
    <m/>
    <s v="No"/>
    <s v="No"/>
    <m/>
    <n v="4"/>
    <n v="3"/>
    <s v="3, normal"/>
  </r>
  <r>
    <m/>
    <m/>
    <s v="Ciencias Sociales"/>
    <d v="2020-05-20T09:14:00"/>
    <s v="Grado y doble grado"/>
    <x v="24"/>
    <s v="De vez en cuando (1 o 2 veces al mes)"/>
    <s v="Nunca"/>
    <s v="Seguiré usando los servicios de la biblioteca con la misma frecuencia que expuse en la pregunta anterior"/>
    <s v="F. Trabajo Social"/>
    <s v="F. Ciencias Políticas y Sociología"/>
    <m/>
    <s v="Biblioteca pública de vinateros"/>
    <m/>
    <m/>
    <m/>
    <m/>
    <m/>
    <s v="No"/>
    <s v="Sí"/>
    <n v="2"/>
    <n v="1"/>
    <n v="1"/>
    <n v="3"/>
    <n v="5"/>
    <n v="3"/>
    <n v="4"/>
    <n v="1"/>
    <n v="3"/>
    <n v="2"/>
    <m/>
    <n v="3"/>
    <n v="4"/>
    <n v="3"/>
    <n v="1"/>
    <n v="3"/>
    <s v="No"/>
    <n v="4"/>
    <x v="2"/>
    <s v="Youtube|Instagram"/>
    <m/>
    <m/>
    <m/>
    <m/>
    <m/>
    <m/>
    <m/>
    <s v="No"/>
    <s v="No"/>
    <m/>
    <n v="4"/>
    <n v="4"/>
    <s v="4, satisfecho"/>
  </r>
  <r>
    <m/>
    <m/>
    <s v="Ciencias Sociales"/>
    <d v="2020-05-20T09:11:00"/>
    <s v="Grado y doble grado"/>
    <x v="10"/>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Derecho (Departamentos,Criminología)"/>
    <s v="F. Ciencias Económicas y Empresariales"/>
    <s v="F. Psicología"/>
    <s v="ESIC, Bibliotecas municipales"/>
    <m/>
    <m/>
    <m/>
    <m/>
    <m/>
    <s v="Sí"/>
    <s v="Sí"/>
    <n v="3"/>
    <n v="1"/>
    <n v="1"/>
    <n v="2"/>
    <n v="1"/>
    <n v="4"/>
    <n v="3"/>
    <n v="2"/>
    <n v="1"/>
    <n v="4"/>
    <m/>
    <n v="1"/>
    <n v="1"/>
    <n v="1"/>
    <n v="1"/>
    <n v="2"/>
    <s v="Sí"/>
    <n v="1"/>
    <x v="4"/>
    <s v="Twitter|Facebook|Youtube|Instagram|LinkedIn"/>
    <m/>
    <m/>
    <m/>
    <m/>
    <m/>
    <m/>
    <m/>
    <s v="No"/>
    <s v="No"/>
    <m/>
    <n v="1"/>
    <n v="1"/>
    <s v="3, normal"/>
  </r>
  <r>
    <m/>
    <m/>
    <s v="Humanidades"/>
    <d v="2020-05-20T09:05:00"/>
    <s v="Doctorado"/>
    <x v="5"/>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Filosofía"/>
    <s v="Biblioteca Maria Zambrano (Filología / Derecho)"/>
    <s v="F. Filología (Clásicas o General)"/>
    <m/>
    <m/>
    <m/>
    <m/>
    <m/>
    <m/>
    <s v="Sí"/>
    <s v="Sí"/>
    <n v="5"/>
    <n v="3"/>
    <n v="3"/>
    <n v="3"/>
    <n v="1"/>
    <n v="3"/>
    <n v="1"/>
    <n v="1"/>
    <n v="5"/>
    <n v="4"/>
    <m/>
    <n v="4"/>
    <n v="5"/>
    <n v="2"/>
    <n v="5"/>
    <n v="5"/>
    <s v="Sí"/>
    <n v="4"/>
    <x v="1"/>
    <s v="Twitter|Facebook"/>
    <m/>
    <m/>
    <m/>
    <m/>
    <m/>
    <m/>
    <m/>
    <s v="No"/>
    <s v="No"/>
    <m/>
    <n v="5"/>
    <n v="5"/>
    <s v="5, muy satisfecho"/>
  </r>
  <r>
    <m/>
    <m/>
    <s v="Humanidades"/>
    <d v="2020-05-20T09:03:00"/>
    <s v="Grado y doble grado"/>
    <x v="5"/>
    <s v="Muy frecuentemente (3 o más veces por semana)"/>
    <s v="Muy frecuentemente (3 o más veces por semana)"/>
    <s v="Seguiré usando los servicios de la biblioteca con la misma frecuencia que expuse en la pregunta anterior"/>
    <s v="Biblioteca Maria Zambrano (Filología / Derecho)"/>
    <s v="F. Filosofía"/>
    <s v="F. Ciencias Políticas y Sociología"/>
    <s v="Biblioteca Central José Luis Sampedro"/>
    <m/>
    <m/>
    <m/>
    <m/>
    <m/>
    <s v="Sí"/>
    <s v="Sí"/>
    <n v="5"/>
    <n v="1"/>
    <n v="2"/>
    <n v="2"/>
    <n v="5"/>
    <n v="4"/>
    <n v="4"/>
    <n v="2"/>
    <n v="5"/>
    <n v="5"/>
    <m/>
    <n v="5"/>
    <n v="5"/>
    <n v="5"/>
    <n v="5"/>
    <n v="5"/>
    <s v="Sí"/>
    <n v="4"/>
    <x v="5"/>
    <s v="Youtube"/>
    <m/>
    <m/>
    <m/>
    <m/>
    <m/>
    <m/>
    <m/>
    <s v="Sí"/>
    <s v="No"/>
    <m/>
    <n v="5"/>
    <n v="4"/>
    <s v="5, muy satisfecho"/>
  </r>
  <r>
    <m/>
    <m/>
    <s v="Ciencias de la Salud"/>
    <d v="2020-05-20T09:01:00"/>
    <s v="Máster"/>
    <x v="18"/>
    <s v="Nunca"/>
    <s v="Frecuentemente (1 o 2 veces por semana)"/>
    <s v="Solo haré uso de la biblioteca virtual y de sus recursos electrónicos"/>
    <s v="F. Odontología"/>
    <m/>
    <m/>
    <m/>
    <m/>
    <m/>
    <m/>
    <m/>
    <m/>
    <s v="No"/>
    <s v="No"/>
    <n v="1"/>
    <n v="5"/>
    <n v="5"/>
    <n v="5"/>
    <n v="2"/>
    <n v="5"/>
    <n v="1"/>
    <n v="1"/>
    <n v="2"/>
    <n v="4"/>
    <m/>
    <n v="4"/>
    <n v="4"/>
    <n v="4"/>
    <n v="4"/>
    <n v="4"/>
    <s v="No"/>
    <n v="4"/>
    <x v="2"/>
    <s v="Instagram"/>
    <m/>
    <m/>
    <m/>
    <m/>
    <m/>
    <m/>
    <m/>
    <s v="Sí"/>
    <s v="No"/>
    <m/>
    <n v="4"/>
    <n v="4"/>
    <s v="3, normal"/>
  </r>
  <r>
    <m/>
    <m/>
    <s v="Ciencias de la Salud"/>
    <d v="2020-05-20T08:58:00"/>
    <s v="Grado y doble grado"/>
    <x v="12"/>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Psicología"/>
    <s v="F. Medicina"/>
    <s v="F. Odontología"/>
    <m/>
    <m/>
    <m/>
    <m/>
    <m/>
    <m/>
    <s v="No"/>
    <s v="Sí"/>
    <n v="5"/>
    <n v="1"/>
    <n v="1"/>
    <n v="1"/>
    <n v="5"/>
    <n v="5"/>
    <n v="5"/>
    <n v="1"/>
    <n v="3"/>
    <n v="3"/>
    <m/>
    <n v="1"/>
    <n v="4"/>
    <n v="1"/>
    <n v="3"/>
    <n v="2"/>
    <s v="No"/>
    <n v="2"/>
    <x v="2"/>
    <s v="Youtube|Instagram"/>
    <m/>
    <m/>
    <m/>
    <m/>
    <m/>
    <m/>
    <m/>
    <s v="Sí"/>
    <s v="Sí"/>
    <m/>
    <n v="4"/>
    <n v="3"/>
    <s v="4, satisfecho"/>
  </r>
  <r>
    <m/>
    <m/>
    <s v="Ciencias Experimentales"/>
    <d v="2020-05-20T08:58:00"/>
    <s v="Grado y doble grado"/>
    <x v="16"/>
    <s v="Muy frecuentemente (3 o más veces por semana)"/>
    <s v="Nunca"/>
    <s v="Seguiré usando los servicios de la biblioteca con la misma frecuencia que expuse en la pregunta anterior|Creo que voy a acudir con menos frecuencia a la biblioteca y usaré más la biblioteca virtual"/>
    <s v="F. Ciencias Químicas"/>
    <s v="F. Ciencias Biológicas"/>
    <s v="F. Ciencias Físicas"/>
    <m/>
    <m/>
    <m/>
    <m/>
    <m/>
    <m/>
    <s v="Sí"/>
    <s v="No"/>
    <n v="4"/>
    <n v="1"/>
    <n v="1"/>
    <n v="1"/>
    <n v="5"/>
    <n v="1"/>
    <n v="5"/>
    <n v="1"/>
    <n v="5"/>
    <n v="5"/>
    <m/>
    <n v="4"/>
    <n v="5"/>
    <n v="4"/>
    <n v="4"/>
    <n v="5"/>
    <s v="No"/>
    <n v="4"/>
    <x v="6"/>
    <s v="Twitter|Instagram"/>
    <m/>
    <m/>
    <m/>
    <m/>
    <m/>
    <m/>
    <m/>
    <s v="No"/>
    <s v="No"/>
    <m/>
    <n v="5"/>
    <n v="4"/>
    <s v="4, satisfecho"/>
  </r>
  <r>
    <m/>
    <m/>
    <s v="Ciencias de la Salud"/>
    <d v="2020-05-20T08:40:00"/>
    <s v="Grado y doble grado"/>
    <x v="4"/>
    <s v="Frecuentemente (1 o 2 veces por semana)"/>
    <s v="De vez en cuando (1 o 2 veces al mes)"/>
    <s v="Seguiré usando los servicios de la biblioteca con la misma frecuencia que expuse en la pregunta anterior"/>
    <s v="F. Medicina"/>
    <s v="Biblioteca Maria Zambrano (Filología / Derecho)"/>
    <s v="F. Farmacia"/>
    <m/>
    <m/>
    <m/>
    <m/>
    <m/>
    <m/>
    <s v="No"/>
    <s v="Sí"/>
    <n v="2"/>
    <n v="1"/>
    <n v="2"/>
    <n v="2"/>
    <n v="4"/>
    <n v="5"/>
    <n v="3"/>
    <n v="1"/>
    <n v="4"/>
    <n v="5"/>
    <m/>
    <n v="5"/>
    <n v="5"/>
    <n v="4"/>
    <n v="3"/>
    <n v="4"/>
    <s v="No"/>
    <n v="4"/>
    <x v="2"/>
    <s v="Twitter|Youtube|Instagram"/>
    <m/>
    <m/>
    <m/>
    <m/>
    <m/>
    <m/>
    <m/>
    <s v="No"/>
    <s v="Sí"/>
    <s v="Útil"/>
    <n v="4"/>
    <n v="4"/>
    <s v="4, satisfecho"/>
  </r>
  <r>
    <m/>
    <m/>
    <s v="Humanidades"/>
    <d v="2020-05-20T08:30:00"/>
    <s v="Doctorado"/>
    <x v="6"/>
    <s v="Frecuentemente (1 o 2 veces por semana)"/>
    <s v="Muy frecuentemente (3 o más veces por semana)"/>
    <s v="Seguiré usando los servicios de la biblioteca con la misma frecuencia que expuse en la pregunta anterior"/>
    <s v="F. Filología (Clásicas o General)"/>
    <s v="Biblioteca Maria Zambrano (Filología / Derecho)"/>
    <s v="F. Filosofía"/>
    <m/>
    <m/>
    <m/>
    <m/>
    <m/>
    <m/>
    <s v="Sí"/>
    <s v="Sí"/>
    <n v="5"/>
    <n v="5"/>
    <n v="5"/>
    <n v="4"/>
    <n v="5"/>
    <n v="5"/>
    <n v="1"/>
    <n v="3"/>
    <n v="5"/>
    <n v="4"/>
    <m/>
    <n v="5"/>
    <n v="5"/>
    <n v="4"/>
    <n v="5"/>
    <n v="4"/>
    <s v="Sí"/>
    <n v="5"/>
    <x v="1"/>
    <s v="Twitter|Youtube"/>
    <m/>
    <m/>
    <m/>
    <m/>
    <m/>
    <m/>
    <m/>
    <s v="Sí"/>
    <s v="Sí"/>
    <s v="Muy útil"/>
    <n v="5"/>
    <n v="5"/>
    <s v="5, muy satisfecho"/>
  </r>
  <r>
    <m/>
    <m/>
    <s v="Ciencias Experimentales"/>
    <d v="2020-05-20T08:25:00"/>
    <s v="Grado y doble grado"/>
    <x v="20"/>
    <s v="Muy frecuentemente (3 o más veces por semana)"/>
    <s v="Muy frecuentemente (3 o más veces por semana)"/>
    <s v="Creo que voy a acudir con menos frecuencia a la biblioteca y usaré más la biblioteca virtual"/>
    <s v="F. Ciencias Biológicas"/>
    <m/>
    <m/>
    <m/>
    <m/>
    <m/>
    <m/>
    <m/>
    <m/>
    <s v="Sí"/>
    <s v="Sí"/>
    <n v="3"/>
    <n v="4"/>
    <n v="5"/>
    <n v="1"/>
    <n v="5"/>
    <n v="5"/>
    <n v="5"/>
    <n v="2"/>
    <n v="4"/>
    <n v="5"/>
    <m/>
    <n v="5"/>
    <n v="5"/>
    <n v="4"/>
    <n v="4"/>
    <n v="4"/>
    <s v="Sí"/>
    <n v="3"/>
    <x v="3"/>
    <s v="No uso ninguna red social"/>
    <m/>
    <m/>
    <m/>
    <m/>
    <m/>
    <m/>
    <m/>
    <s v="Sí"/>
    <s v="Sí"/>
    <s v="Muy útil"/>
    <n v="5"/>
    <n v="5"/>
    <s v="5, muy satisfecho"/>
  </r>
  <r>
    <m/>
    <m/>
    <s v="Ciencias Sociales"/>
    <d v="2020-05-20T08:24:00"/>
    <s v="Grado y doble grado"/>
    <x v="24"/>
    <s v="Frecuentemente (1 o 2 veces por semana)"/>
    <s v="Muy frecuentemente (3 o más veces por semana)"/>
    <s v="Seguiré usando los servicios de la biblioteca con la misma frecuencia que expuse en la pregunta anterior"/>
    <s v="F. Trabajo Social"/>
    <s v="F. Ciencias Políticas y Sociología"/>
    <s v="F. Ciencias Económicas y Empresariales"/>
    <m/>
    <m/>
    <m/>
    <m/>
    <m/>
    <m/>
    <s v="No"/>
    <s v="Sí"/>
    <n v="3"/>
    <n v="2"/>
    <n v="3"/>
    <n v="1"/>
    <n v="5"/>
    <n v="5"/>
    <n v="5"/>
    <n v="4"/>
    <n v="5"/>
    <n v="4"/>
    <m/>
    <n v="5"/>
    <n v="5"/>
    <n v="4"/>
    <n v="3"/>
    <n v="5"/>
    <s v="Sí"/>
    <n v="4"/>
    <x v="5"/>
    <s v="Twitter|Youtube|Instagram"/>
    <m/>
    <m/>
    <m/>
    <m/>
    <m/>
    <m/>
    <m/>
    <s v="Sí"/>
    <s v="No"/>
    <m/>
    <n v="5"/>
    <n v="5"/>
    <s v="5, muy satisfecho"/>
  </r>
  <r>
    <m/>
    <m/>
    <s v="Ciencias de la Salud"/>
    <d v="2020-05-20T08:22:00"/>
    <s v="Grado y doble grado"/>
    <x v="9"/>
    <s v="Frecuentemente (1 o 2 veces por semana)"/>
    <s v="De vez en cuando (1 o 2 veces al mes)"/>
    <s v="Seguiré usando los servicios de la biblioteca con la misma frecuencia que expuse en la pregunta anterior"/>
    <s v="F. Enfermería, Fisioterapia y Podología"/>
    <s v="F. Odontología"/>
    <s v="F. Farmacia"/>
    <m/>
    <m/>
    <m/>
    <m/>
    <m/>
    <m/>
    <s v="Sí"/>
    <s v="Sí"/>
    <n v="2"/>
    <n v="1"/>
    <n v="2"/>
    <n v="1"/>
    <n v="5"/>
    <n v="4"/>
    <n v="5"/>
    <n v="1"/>
    <n v="5"/>
    <n v="5"/>
    <m/>
    <n v="5"/>
    <n v="5"/>
    <n v="5"/>
    <n v="5"/>
    <n v="4"/>
    <s v="Sí"/>
    <n v="5"/>
    <x v="5"/>
    <s v="Youtube|Instagram"/>
    <m/>
    <m/>
    <m/>
    <m/>
    <m/>
    <m/>
    <m/>
    <s v="No"/>
    <s v="No"/>
    <m/>
    <n v="5"/>
    <n v="5"/>
    <s v="5, muy satisfecho"/>
  </r>
  <r>
    <m/>
    <m/>
    <s v="Humanidades"/>
    <d v="2020-05-20T08:19:00"/>
    <s v="Doctorado"/>
    <x v="5"/>
    <s v="De vez en cuando (1 o 2 veces al mes)"/>
    <s v="Frecuentemente (1 o 2 veces por semana)"/>
    <s v="Creo que voy a acudir con menos frecuencia a la biblioteca y usaré más la biblioteca virtual|Tengo que ir necesariamente para consultar los documentos que están ubicados en la biblioteca"/>
    <s v="F. Filosofía"/>
    <s v="F. Filología (Clásicas o General)"/>
    <s v="F. Geografía e Historia"/>
    <m/>
    <m/>
    <m/>
    <m/>
    <m/>
    <m/>
    <s v="No"/>
    <s v="Sí"/>
    <n v="5"/>
    <n v="3"/>
    <n v="5"/>
    <n v="5"/>
    <n v="1"/>
    <n v="5"/>
    <n v="2"/>
    <n v="1"/>
    <n v="5"/>
    <n v="4"/>
    <m/>
    <n v="3"/>
    <n v="4"/>
    <n v="2"/>
    <n v="2"/>
    <n v="4"/>
    <s v="No"/>
    <n v="3"/>
    <x v="3"/>
    <s v="No uso ninguna red social"/>
    <m/>
    <m/>
    <m/>
    <m/>
    <m/>
    <m/>
    <m/>
    <s v="Sí"/>
    <s v="Sí"/>
    <s v="Útil"/>
    <n v="4"/>
    <n v="5"/>
    <s v="4, satisfecho"/>
  </r>
  <r>
    <m/>
    <m/>
    <s v="Humanidades"/>
    <d v="2020-05-20T08:09:00"/>
    <s v="Grado y doble grado"/>
    <x v="2"/>
    <s v="Solo en época de exámenes"/>
    <s v="Solo en época de exámenes"/>
    <s v="Creo que voy a acudir con menos frecuencia a la biblioteca y usaré más la biblioteca virtual"/>
    <s v="F. Educación - Centro de Formación del Profesorado"/>
    <s v="Biblioteca Maria Zambrano (Filología / Derecho)"/>
    <s v="F. Ciencias Políticas y Sociología"/>
    <m/>
    <m/>
    <m/>
    <m/>
    <m/>
    <m/>
    <s v="No"/>
    <s v="Sí"/>
    <n v="1"/>
    <n v="2"/>
    <n v="4"/>
    <n v="3"/>
    <n v="4"/>
    <n v="5"/>
    <n v="4"/>
    <n v="1"/>
    <n v="3"/>
    <n v="3"/>
    <m/>
    <n v="4"/>
    <n v="3"/>
    <n v="4"/>
    <n v="3"/>
    <n v="4"/>
    <s v="No"/>
    <n v="3"/>
    <x v="2"/>
    <s v="Facebook|Instagram"/>
    <m/>
    <m/>
    <m/>
    <m/>
    <m/>
    <m/>
    <m/>
    <s v="Sí"/>
    <s v="No"/>
    <m/>
    <n v="3"/>
    <n v="3"/>
    <s v="4, satisfecho"/>
  </r>
  <r>
    <m/>
    <m/>
    <s v="Humanidades"/>
    <d v="2020-05-20T06:37:00"/>
    <s v="Doctorado"/>
    <x v="7"/>
    <s v="Muy frecuentemente (3 o más veces por semana)"/>
    <s v="Frecuentemente (1 o 2 veces por semana)"/>
    <s v="Tengo que ir necesariamente para consultar los documentos que están ubicados en la biblioteca"/>
    <s v="F. Geografía e Historia"/>
    <s v="F. Ciencias de la Documentación"/>
    <m/>
    <m/>
    <m/>
    <m/>
    <m/>
    <m/>
    <m/>
    <s v="Sí"/>
    <s v="Sí"/>
    <n v="5"/>
    <n v="3"/>
    <n v="2"/>
    <n v="1"/>
    <n v="1"/>
    <n v="5"/>
    <n v="1"/>
    <n v="1"/>
    <n v="4"/>
    <n v="5"/>
    <m/>
    <n v="5"/>
    <n v="5"/>
    <n v="4"/>
    <n v="3"/>
    <n v="3"/>
    <s v="Sí"/>
    <n v="4"/>
    <x v="4"/>
    <s v="Twitter|Instagram"/>
    <m/>
    <m/>
    <m/>
    <m/>
    <m/>
    <m/>
    <m/>
    <s v="Sí"/>
    <s v="No"/>
    <m/>
    <n v="5"/>
    <n v="5"/>
    <s v="4, satisfecho"/>
  </r>
  <r>
    <m/>
    <m/>
    <s v="Ciencias Sociales"/>
    <d v="2020-05-20T05:51:00"/>
    <s v="Doctorado"/>
    <x v="1"/>
    <s v="Nunca"/>
    <s v="Frecuentemente (1 o 2 veces por semana)"/>
    <s v="Seguiré usando los servicios de la biblioteca con la misma frecuencia que expuse en la pregunta anterior"/>
    <m/>
    <m/>
    <m/>
    <m/>
    <m/>
    <m/>
    <m/>
    <m/>
    <m/>
    <s v="No"/>
    <s v="No"/>
    <m/>
    <n v="3"/>
    <n v="2"/>
    <n v="4"/>
    <n v="3"/>
    <n v="3"/>
    <n v="1"/>
    <n v="2"/>
    <n v="5"/>
    <n v="5"/>
    <m/>
    <n v="5"/>
    <n v="5"/>
    <n v="5"/>
    <n v="4"/>
    <n v="4"/>
    <s v="No"/>
    <n v="4"/>
    <x v="1"/>
    <s v="Twitter|Facebook|Youtube"/>
    <m/>
    <m/>
    <m/>
    <m/>
    <m/>
    <m/>
    <m/>
    <s v="Sí"/>
    <s v="No"/>
    <m/>
    <m/>
    <m/>
    <s v="5, muy satisfecho"/>
  </r>
  <r>
    <m/>
    <m/>
    <s v="Humanidades"/>
    <d v="2020-05-20T05:42:00"/>
    <s v="Grado y doble grado"/>
    <x v="7"/>
    <s v="Frecuentemente (1 o 2 veces por semana)"/>
    <s v="Frecuentemente (1 o 2 veces por semana)"/>
    <s v="Solo haré uso de la biblioteca virtual y de sus recursos electrónicos"/>
    <m/>
    <m/>
    <m/>
    <m/>
    <m/>
    <m/>
    <m/>
    <m/>
    <m/>
    <s v="No"/>
    <s v="Sí"/>
    <n v="2"/>
    <n v="3"/>
    <n v="2"/>
    <n v="5"/>
    <n v="3"/>
    <n v="5"/>
    <n v="2"/>
    <n v="4"/>
    <n v="2"/>
    <n v="3"/>
    <m/>
    <n v="2"/>
    <n v="1"/>
    <n v="3"/>
    <n v="2"/>
    <n v="3"/>
    <s v="No"/>
    <n v="2"/>
    <x v="4"/>
    <s v="Youtube"/>
    <m/>
    <m/>
    <m/>
    <m/>
    <m/>
    <m/>
    <m/>
    <s v="No"/>
    <s v="No"/>
    <m/>
    <n v="3"/>
    <n v="5"/>
    <s v="3, normal"/>
  </r>
  <r>
    <m/>
    <m/>
    <s v="Ciencias de la Salud"/>
    <d v="2020-05-20T05:05:00"/>
    <s v="Máster"/>
    <x v="4"/>
    <s v="Nunca"/>
    <s v="De vez en cuando (1 o 2 veces al mes)"/>
    <s v="Creo que voy a acudir con menos frecuencia a la biblioteca y usaré más la biblioteca virtual"/>
    <m/>
    <m/>
    <m/>
    <m/>
    <m/>
    <m/>
    <m/>
    <m/>
    <m/>
    <m/>
    <s v="No"/>
    <n v="2"/>
    <n v="4"/>
    <n v="4"/>
    <n v="4"/>
    <n v="4"/>
    <n v="4"/>
    <m/>
    <n v="4"/>
    <n v="2"/>
    <n v="3"/>
    <m/>
    <n v="3"/>
    <n v="2"/>
    <n v="2"/>
    <n v="2"/>
    <n v="2"/>
    <s v="No"/>
    <n v="2"/>
    <x v="4"/>
    <s v="Facebook|Instagram|LinkedIn"/>
    <m/>
    <m/>
    <m/>
    <m/>
    <m/>
    <m/>
    <m/>
    <s v="No"/>
    <s v="No"/>
    <m/>
    <m/>
    <m/>
    <s v="3, normal"/>
  </r>
  <r>
    <m/>
    <m/>
    <s v="Humanidades"/>
    <d v="2020-05-20T04:11:00"/>
    <s v="Grado y doble grado"/>
    <x v="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Bellas Artes"/>
    <s v="F. Filología (Clásicas o General)"/>
    <s v="Bibliotecas públicas de la Comunidad de Madrid"/>
    <m/>
    <m/>
    <m/>
    <m/>
    <m/>
    <s v="No"/>
    <s v="Sí"/>
    <n v="5"/>
    <n v="3"/>
    <n v="1"/>
    <n v="1"/>
    <n v="4"/>
    <n v="4"/>
    <n v="4"/>
    <n v="3"/>
    <n v="3"/>
    <n v="4"/>
    <m/>
    <n v="4"/>
    <n v="3"/>
    <n v="5"/>
    <n v="5"/>
    <n v="3"/>
    <s v="No"/>
    <n v="3"/>
    <x v="4"/>
    <s v="Twitter|Youtube|Instagram"/>
    <m/>
    <m/>
    <m/>
    <m/>
    <m/>
    <m/>
    <m/>
    <s v="Sí"/>
    <s v="No"/>
    <m/>
    <n v="3"/>
    <n v="2"/>
    <s v="5, muy satisfecho"/>
  </r>
  <r>
    <m/>
    <m/>
    <s v="Ciencias de la Salud"/>
    <d v="2020-05-20T04:03:00"/>
    <s v="Grado y doble grado"/>
    <x v="12"/>
    <s v="De vez en cuando (1 o 2 veces al mes)"/>
    <s v="Frecuentemente (1 o 2 veces por semana)"/>
    <s v="Creo que voy a acudir con menos frecuencia a la biblioteca y usaré más la biblioteca virtual"/>
    <s v="F. Psicología"/>
    <s v="F. Trabajo Social"/>
    <m/>
    <m/>
    <m/>
    <m/>
    <m/>
    <m/>
    <m/>
    <s v="No"/>
    <s v="Sí"/>
    <n v="3"/>
    <n v="3"/>
    <n v="3"/>
    <n v="4"/>
    <n v="3"/>
    <n v="2"/>
    <n v="3"/>
    <n v="3"/>
    <n v="3"/>
    <n v="3"/>
    <m/>
    <n v="4"/>
    <n v="5"/>
    <n v="5"/>
    <n v="4"/>
    <n v="4"/>
    <s v="No"/>
    <n v="4"/>
    <x v="6"/>
    <s v="Facebook"/>
    <m/>
    <m/>
    <m/>
    <m/>
    <m/>
    <m/>
    <m/>
    <s v="Sí"/>
    <s v="Sí"/>
    <m/>
    <n v="4"/>
    <n v="3"/>
    <s v="4, satisfecho"/>
  </r>
  <r>
    <m/>
    <m/>
    <s v="Ciencias Sociales"/>
    <d v="2020-05-20T03:32:00"/>
    <s v="Máster"/>
    <x v="10"/>
    <s v="Solo en época de exámenes"/>
    <s v="Solo en época de exámenes"/>
    <s v="Creo que voy a acudir con menos frecuencia a la biblioteca y usaré más la biblioteca virtual"/>
    <s v="F. Derecho (Departamentos,Criminología)"/>
    <m/>
    <m/>
    <s v="Universidad de Alcalá"/>
    <m/>
    <m/>
    <m/>
    <m/>
    <m/>
    <s v="Sí"/>
    <s v="Sí"/>
    <n v="4"/>
    <n v="4"/>
    <n v="4"/>
    <n v="4"/>
    <n v="4"/>
    <n v="3"/>
    <n v="4"/>
    <n v="4"/>
    <n v="4"/>
    <n v="4"/>
    <m/>
    <n v="4"/>
    <n v="4"/>
    <n v="4"/>
    <n v="4"/>
    <n v="4"/>
    <s v="No"/>
    <n v="4"/>
    <x v="6"/>
    <s v="Twitter|Youtube|Instagram"/>
    <m/>
    <m/>
    <m/>
    <m/>
    <m/>
    <m/>
    <m/>
    <s v="No"/>
    <s v="No"/>
    <m/>
    <n v="4"/>
    <n v="4"/>
    <s v="4, satisfecho"/>
  </r>
  <r>
    <m/>
    <m/>
    <s v="Ciencias de la Salud"/>
    <d v="2020-05-20T03:23:00"/>
    <s v="Grado y doble grado"/>
    <x v="12"/>
    <s v="Frecuentemente (1 o 2 veces por semana)"/>
    <s v="De vez en cuando (1 o 2 veces al mes)"/>
    <s v="Seguiré usando los servicios de la biblioteca con la misma frecuencia que expuse en la pregunta anterior|Procuraré buscar la información que necesito fuera de la biblioteca"/>
    <s v="F. Psicología"/>
    <s v="F. Medicina"/>
    <m/>
    <s v="Biblioteca de mi pueblo"/>
    <m/>
    <m/>
    <m/>
    <m/>
    <m/>
    <s v="Sí"/>
    <s v="Sí"/>
    <n v="2"/>
    <n v="2"/>
    <n v="4"/>
    <n v="5"/>
    <n v="5"/>
    <n v="5"/>
    <n v="5"/>
    <n v="5"/>
    <n v="3"/>
    <n v="5"/>
    <m/>
    <n v="2"/>
    <n v="4"/>
    <n v="4"/>
    <n v="3"/>
    <n v="4"/>
    <s v="Sí"/>
    <n v="4"/>
    <x v="4"/>
    <s v="Twitter|Youtube|Instagram"/>
    <m/>
    <m/>
    <m/>
    <m/>
    <m/>
    <m/>
    <m/>
    <s v="Sí"/>
    <s v="No"/>
    <m/>
    <n v="4"/>
    <n v="3"/>
    <s v="4, satisfecho"/>
  </r>
  <r>
    <m/>
    <m/>
    <s v="Ciencias Experimentales"/>
    <d v="2020-05-20T03:19:00"/>
    <s v="Grado y doble grado"/>
    <x v="19"/>
    <s v="Solo en época de exámenes"/>
    <s v="Nunca"/>
    <s v="Seguiré usando los servicios de la biblioteca con la misma frecuencia que expuse en la pregunta anterior"/>
    <s v="F. Ciencias Físicas"/>
    <m/>
    <m/>
    <s v="la biblioteca de mi colegio mayor"/>
    <m/>
    <m/>
    <m/>
    <m/>
    <m/>
    <s v="No"/>
    <s v="No"/>
    <n v="1"/>
    <n v="1"/>
    <n v="1"/>
    <n v="5"/>
    <n v="4"/>
    <n v="5"/>
    <n v="5"/>
    <n v="3"/>
    <n v="1"/>
    <n v="1"/>
    <m/>
    <n v="3"/>
    <n v="3"/>
    <n v="3"/>
    <n v="3"/>
    <n v="3"/>
    <s v="No"/>
    <n v="1"/>
    <x v="2"/>
    <s v="Twitter|Youtube|Instagram"/>
    <m/>
    <m/>
    <m/>
    <m/>
    <m/>
    <m/>
    <m/>
    <s v="No"/>
    <s v="No"/>
    <m/>
    <n v="3"/>
    <n v="3"/>
    <s v="2, insatisfecho"/>
  </r>
  <r>
    <m/>
    <m/>
    <s v="Humanidades"/>
    <d v="2020-05-20T03:04:00"/>
    <s v="Grado y doble grado"/>
    <x v="7"/>
    <s v="De vez en cuando (1 o 2 veces al mes)"/>
    <s v="De vez en cuando (1 o 2 veces al mes)"/>
    <s v="Seguiré usando los servicios de la biblioteca con la misma frecuencia que expuse en la pregunta anterior"/>
    <s v="F. Geografía e Historia"/>
    <s v="Biblioteca Maria Zambrano (Filología / Derecho)"/>
    <s v="F. Filología (Clásicas o General)"/>
    <s v="Biblioteca Municipal Jorge Luis Borges"/>
    <m/>
    <m/>
    <m/>
    <m/>
    <m/>
    <s v="No"/>
    <s v="Sí"/>
    <n v="3"/>
    <n v="2"/>
    <n v="2"/>
    <n v="2"/>
    <n v="5"/>
    <n v="5"/>
    <n v="3"/>
    <n v="2"/>
    <n v="4"/>
    <n v="5"/>
    <m/>
    <n v="5"/>
    <n v="5"/>
    <n v="5"/>
    <n v="5"/>
    <n v="4"/>
    <s v="No"/>
    <n v="5"/>
    <x v="6"/>
    <s v="Facebook|Youtube|Instagram"/>
    <m/>
    <m/>
    <m/>
    <m/>
    <m/>
    <m/>
    <m/>
    <s v="No"/>
    <s v="No"/>
    <m/>
    <n v="5"/>
    <n v="4"/>
    <s v="4, satisfecho"/>
  </r>
  <r>
    <m/>
    <m/>
    <s v="Ciencias Experimentales"/>
    <d v="2020-05-20T02:11:00"/>
    <s v="Grado y doble grado"/>
    <x v="19"/>
    <s v="De vez en cuando (1 o 2 veces al mes)"/>
    <s v="Nunca"/>
    <s v="Creo que voy a acudir con menos frecuencia a la biblioteca y usaré más la biblioteca virtual|Procuraré buscar la información que necesito fuera de la biblioteca"/>
    <s v="F. Ciencias Físicas"/>
    <m/>
    <m/>
    <m/>
    <m/>
    <m/>
    <m/>
    <m/>
    <m/>
    <s v="Sí"/>
    <s v="Sí"/>
    <n v="4"/>
    <n v="1"/>
    <n v="1"/>
    <n v="1"/>
    <n v="3"/>
    <n v="4"/>
    <n v="4"/>
    <n v="2"/>
    <n v="4"/>
    <n v="3"/>
    <m/>
    <n v="3"/>
    <n v="4"/>
    <m/>
    <n v="1"/>
    <m/>
    <s v="No"/>
    <m/>
    <x v="3"/>
    <s v="Youtube|Instagram|No uso ninguna red social"/>
    <m/>
    <m/>
    <m/>
    <m/>
    <m/>
    <m/>
    <m/>
    <s v="No"/>
    <s v="No"/>
    <m/>
    <m/>
    <n v="3"/>
    <s v="4, satisfecho"/>
  </r>
  <r>
    <m/>
    <m/>
    <s v="Ciencias Sociales"/>
    <d v="2020-05-20T01:37:00"/>
    <s v="Grado y doble grado"/>
    <x v="13"/>
    <s v="Frecuentemente (1 o 2 veces por semana)"/>
    <s v="Solo en época de exámenes"/>
    <s v="Tengo que ir necesariamente para consultar los documentos que están ubicados en la biblioteca"/>
    <s v="F. Ciencias de la Información"/>
    <s v="Biblioteca Maria Zambrano (Filología / Derecho)"/>
    <s v="F. Bellas Artes"/>
    <m/>
    <m/>
    <m/>
    <m/>
    <m/>
    <m/>
    <s v="Sí"/>
    <s v="Sí"/>
    <n v="4"/>
    <n v="1"/>
    <n v="3"/>
    <n v="3"/>
    <n v="5"/>
    <n v="4"/>
    <n v="5"/>
    <n v="4"/>
    <n v="2"/>
    <n v="5"/>
    <m/>
    <n v="3"/>
    <n v="5"/>
    <n v="5"/>
    <n v="3"/>
    <n v="3"/>
    <s v="No"/>
    <n v="3"/>
    <x v="2"/>
    <s v="Twitter|Instagram"/>
    <m/>
    <m/>
    <m/>
    <m/>
    <m/>
    <m/>
    <m/>
    <s v="No"/>
    <s v="No"/>
    <m/>
    <n v="5"/>
    <n v="5"/>
    <s v="5, muy satisfecho"/>
  </r>
  <r>
    <m/>
    <m/>
    <s v="Ciencias de la Salud"/>
    <d v="2020-05-20T01:01:00"/>
    <s v="Grado y doble grado"/>
    <x v="15"/>
    <s v="Solo en época de exámenes"/>
    <s v="De vez en cuando (1 o 2 veces al mes)"/>
    <s v="Creo que voy a acudir con menos frecuencia a la biblioteca y usaré más la biblioteca virtual|Tengo que ir necesariamente para consultar los documentos que están ubicados en la biblioteca"/>
    <s v="F. Enfermería, Fisioterapia y Podología"/>
    <s v="F. Medicina"/>
    <m/>
    <m/>
    <m/>
    <m/>
    <m/>
    <m/>
    <m/>
    <s v="No"/>
    <s v="Sí"/>
    <n v="1"/>
    <n v="1"/>
    <n v="1"/>
    <n v="1"/>
    <n v="5"/>
    <n v="5"/>
    <n v="5"/>
    <n v="5"/>
    <n v="3"/>
    <n v="4"/>
    <m/>
    <n v="4"/>
    <n v="4"/>
    <n v="2"/>
    <n v="4"/>
    <n v="3"/>
    <s v="No"/>
    <n v="4"/>
    <x v="2"/>
    <s v="Youtube"/>
    <m/>
    <m/>
    <m/>
    <m/>
    <m/>
    <m/>
    <m/>
    <s v="Sí"/>
    <s v="No"/>
    <m/>
    <n v="5"/>
    <n v="5"/>
    <s v="4, satisfecho"/>
  </r>
  <r>
    <m/>
    <m/>
    <s v="Humanidades"/>
    <d v="2020-05-20T01:01:00"/>
    <s v="Grado y doble grado"/>
    <x v="6"/>
    <s v="De vez en cuando (1 o 2 veces al mes)"/>
    <s v="De vez en cuando (1 o 2 veces al mes)"/>
    <s v="Seguiré usando los servicios de la biblioteca con la misma frecuencia que expuse en la pregunta anterior"/>
    <s v="F. Filología (Clásicas o General)"/>
    <s v="Biblioteca Maria Zambrano (Filología / Derecho)"/>
    <m/>
    <m/>
    <m/>
    <m/>
    <m/>
    <m/>
    <m/>
    <s v="No"/>
    <s v="Sí"/>
    <n v="3"/>
    <n v="1"/>
    <n v="1"/>
    <n v="4"/>
    <n v="5"/>
    <n v="5"/>
    <n v="5"/>
    <n v="3"/>
    <n v="5"/>
    <n v="5"/>
    <m/>
    <n v="5"/>
    <n v="5"/>
    <n v="5"/>
    <n v="3"/>
    <n v="5"/>
    <s v="No"/>
    <n v="5"/>
    <x v="5"/>
    <s v="No uso ninguna red social"/>
    <m/>
    <m/>
    <m/>
    <m/>
    <m/>
    <m/>
    <m/>
    <s v="No"/>
    <s v="No"/>
    <m/>
    <n v="5"/>
    <n v="5"/>
    <s v="5, muy satisfecho"/>
  </r>
  <r>
    <m/>
    <m/>
    <s v="Humanidades"/>
    <d v="2020-05-20T00:50:00"/>
    <s v="Máster"/>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Bellas Artes"/>
    <s v="Biblioteca Nacional"/>
    <m/>
    <m/>
    <m/>
    <m/>
    <m/>
    <s v="Sí"/>
    <s v="Sí"/>
    <n v="5"/>
    <n v="3"/>
    <n v="2"/>
    <n v="5"/>
    <n v="2"/>
    <n v="2"/>
    <n v="3"/>
    <n v="2"/>
    <n v="1"/>
    <n v="4"/>
    <m/>
    <n v="2"/>
    <n v="4"/>
    <n v="1"/>
    <n v="2"/>
    <n v="2"/>
    <s v="Sí"/>
    <n v="2"/>
    <x v="4"/>
    <s v="Twitter|Facebook|Youtube|Instagram"/>
    <m/>
    <m/>
    <m/>
    <m/>
    <m/>
    <m/>
    <m/>
    <s v="Sí"/>
    <s v="No"/>
    <m/>
    <n v="4"/>
    <n v="4"/>
    <s v="4, satisfecho"/>
  </r>
  <r>
    <m/>
    <m/>
    <s v="Ciencias Sociales"/>
    <d v="2020-05-20T00:45:00"/>
    <s v="Grado y doble grado"/>
    <x v="10"/>
    <s v="Muy frecuentemente (3 o más veces por semana)"/>
    <s v="Solo en época de exámenes"/>
    <s v="Seguiré usando los servicios de la biblioteca con la misma frecuencia que expuse en la pregunta anterior"/>
    <s v="Biblioteca Maria Zambrano (Filología / Derecho)"/>
    <s v="F. Ciencias de la Información"/>
    <s v="F. Ciencias Geológicas"/>
    <m/>
    <m/>
    <m/>
    <m/>
    <m/>
    <m/>
    <s v="Sí"/>
    <s v="Sí"/>
    <n v="5"/>
    <n v="1"/>
    <n v="1"/>
    <n v="2"/>
    <n v="2"/>
    <n v="2"/>
    <n v="2"/>
    <m/>
    <n v="2"/>
    <n v="3"/>
    <m/>
    <n v="4"/>
    <n v="4"/>
    <n v="4"/>
    <n v="3"/>
    <n v="4"/>
    <s v="No"/>
    <n v="3"/>
    <x v="5"/>
    <s v="Twitter|Facebook|Youtube|Instagram"/>
    <m/>
    <m/>
    <m/>
    <m/>
    <m/>
    <m/>
    <m/>
    <m/>
    <m/>
    <m/>
    <m/>
    <m/>
    <m/>
  </r>
  <r>
    <m/>
    <m/>
    <s v="Ciencias Sociales"/>
    <d v="2020-05-20T00:44:00"/>
    <s v="Máster"/>
    <x v="10"/>
    <s v="De vez en cuando (1 o 2 veces al mes)"/>
    <s v="Muy frecuentemente (3 o más veces por semana)"/>
    <s v="Tengo que ir necesariamente para consultar los documentos que están ubicados en la biblioteca"/>
    <s v="Biblioteca Maria Zambrano (Filología / Derecho)"/>
    <m/>
    <m/>
    <s v="UPM Campus Sur y Biblioteca Electrónica UNED"/>
    <m/>
    <m/>
    <m/>
    <m/>
    <m/>
    <s v="No"/>
    <s v="Sí"/>
    <n v="3"/>
    <n v="4"/>
    <n v="4"/>
    <n v="5"/>
    <n v="2"/>
    <n v="5"/>
    <n v="1"/>
    <n v="4"/>
    <n v="5"/>
    <n v="3"/>
    <m/>
    <n v="4"/>
    <n v="5"/>
    <n v="3"/>
    <n v="5"/>
    <n v="1"/>
    <s v="Sí"/>
    <n v="3"/>
    <x v="1"/>
    <s v="No uso ninguna red social"/>
    <m/>
    <m/>
    <m/>
    <m/>
    <m/>
    <m/>
    <m/>
    <s v="No"/>
    <s v="No"/>
    <m/>
    <n v="5"/>
    <n v="5"/>
    <s v="5, muy satisfecho"/>
  </r>
  <r>
    <m/>
    <m/>
    <s v="Ciencias de la Salud"/>
    <d v="2020-05-20T00:40:00"/>
    <s v="Grado y doble grado"/>
    <x v="4"/>
    <s v="Frecuentemente (1 o 2 veces por semana)"/>
    <s v="Nunca"/>
    <s v="Seguiré usando los servicios de la biblioteca con la misma frecuencia que expuse en la pregunta anterior"/>
    <s v="F. Medicina"/>
    <s v="Biblioteca Maria Zambrano (Filología / Derecho)"/>
    <s v="F. Farmacia"/>
    <m/>
    <m/>
    <m/>
    <m/>
    <m/>
    <m/>
    <s v="No"/>
    <s v="Sí"/>
    <n v="1"/>
    <n v="1"/>
    <n v="1"/>
    <n v="1"/>
    <n v="5"/>
    <n v="2"/>
    <n v="5"/>
    <n v="1"/>
    <n v="4"/>
    <n v="5"/>
    <m/>
    <n v="5"/>
    <n v="5"/>
    <n v="3"/>
    <n v="3"/>
    <n v="3"/>
    <s v="No"/>
    <n v="4"/>
    <x v="4"/>
    <s v="Twitter|Youtube|Instagram"/>
    <m/>
    <m/>
    <m/>
    <m/>
    <m/>
    <m/>
    <m/>
    <s v="No"/>
    <s v="No"/>
    <m/>
    <n v="5"/>
    <n v="5"/>
    <s v="5, muy satisfecho"/>
  </r>
  <r>
    <m/>
    <m/>
    <s v="Ciencias Experimentales"/>
    <d v="2020-05-20T00:37:00"/>
    <s v="Grado y doble grado"/>
    <x v="14"/>
    <s v="Frecuentemente (1 o 2 veces por semana)"/>
    <s v="Solo en época de exámenes"/>
    <s v="Seguiré usando los servicios de la biblioteca con la misma frecuencia que expuse en la pregunta anterior"/>
    <s v="F. Ciencias Geológicas"/>
    <m/>
    <m/>
    <s v="Biblioteca Tomás y Valiente en Fuenlabrada"/>
    <m/>
    <m/>
    <m/>
    <m/>
    <m/>
    <s v="Sí"/>
    <s v="Sí"/>
    <n v="4"/>
    <n v="2"/>
    <n v="2"/>
    <n v="2"/>
    <n v="4"/>
    <n v="5"/>
    <n v="5"/>
    <n v="1"/>
    <n v="3"/>
    <n v="4"/>
    <m/>
    <n v="4"/>
    <n v="3"/>
    <n v="2"/>
    <n v="3"/>
    <n v="3"/>
    <s v="Sí"/>
    <n v="3"/>
    <x v="2"/>
    <s v="Facebook|Instagram"/>
    <m/>
    <m/>
    <m/>
    <m/>
    <m/>
    <m/>
    <m/>
    <s v="Sí"/>
    <s v="Sí"/>
    <m/>
    <n v="4"/>
    <n v="4"/>
    <s v="4, satisfecho"/>
  </r>
  <r>
    <m/>
    <m/>
    <s v="Ciencias de la Salud"/>
    <d v="2020-05-20T00:30:00"/>
    <s v="Grado y doble grado"/>
    <x v="23"/>
    <s v="De vez en cuando (1 o 2 veces al mes)"/>
    <s v="Nunca"/>
    <s v="Tengo que ir necesariamente para consultar los documentos que están ubicados en la biblioteca"/>
    <s v="Biblioteca Maria Zambrano (Filología / Derecho)"/>
    <s v="F. Veterinaria"/>
    <s v="F. Geografía e Historia"/>
    <s v="BIBLIOTECA MANUEL ALVAR MADRID."/>
    <m/>
    <m/>
    <m/>
    <m/>
    <m/>
    <s v="No"/>
    <s v="No"/>
    <n v="5"/>
    <n v="1"/>
    <n v="1"/>
    <n v="1"/>
    <n v="5"/>
    <n v="5"/>
    <n v="5"/>
    <n v="2"/>
    <n v="4"/>
    <n v="4"/>
    <m/>
    <n v="2"/>
    <n v="5"/>
    <n v="5"/>
    <n v="5"/>
    <n v="5"/>
    <s v="No"/>
    <n v="3"/>
    <x v="5"/>
    <s v="Facebook|Instagram"/>
    <m/>
    <m/>
    <m/>
    <m/>
    <m/>
    <m/>
    <m/>
    <s v="Sí"/>
    <s v="Sí"/>
    <m/>
    <n v="5"/>
    <n v="5"/>
    <s v="4, satisfecho"/>
  </r>
  <r>
    <m/>
    <m/>
    <s v="Humanidades"/>
    <d v="2020-05-20T00:26: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5"/>
    <n v="1"/>
    <n v="2"/>
    <n v="3"/>
    <n v="4"/>
    <n v="5"/>
    <n v="2"/>
    <n v="1"/>
    <n v="1"/>
    <n v="4"/>
    <m/>
    <n v="2"/>
    <n v="3"/>
    <n v="4"/>
    <n v="2"/>
    <n v="1"/>
    <s v="Sí"/>
    <n v="3"/>
    <x v="4"/>
    <s v="Twitter|Youtube|Instagram|LinkedIn"/>
    <m/>
    <m/>
    <m/>
    <m/>
    <m/>
    <m/>
    <m/>
    <s v="Sí"/>
    <s v="Sí"/>
    <s v="Útil"/>
    <n v="5"/>
    <n v="5"/>
    <s v="4, satisfecho"/>
  </r>
  <r>
    <m/>
    <m/>
    <s v="Humanidades"/>
    <d v="2020-05-20T00:19:00"/>
    <s v="Grado y doble grado"/>
    <x v="6"/>
    <s v="Muy frecuentemente (3 o más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s v="Biblioteca del Retiro Elena Fortun"/>
    <m/>
    <m/>
    <m/>
    <m/>
    <m/>
    <s v="Sí"/>
    <s v="Sí"/>
    <n v="4"/>
    <n v="4"/>
    <n v="4"/>
    <n v="1"/>
    <n v="5"/>
    <n v="4"/>
    <n v="5"/>
    <n v="2"/>
    <n v="5"/>
    <n v="5"/>
    <m/>
    <n v="5"/>
    <n v="5"/>
    <n v="4"/>
    <n v="5"/>
    <n v="5"/>
    <s v="Sí"/>
    <n v="5"/>
    <x v="1"/>
    <s v="Twitter|Facebook|Youtube|Instagram"/>
    <m/>
    <m/>
    <m/>
    <m/>
    <m/>
    <m/>
    <m/>
    <s v="Sí"/>
    <s v="No"/>
    <m/>
    <n v="5"/>
    <n v="5"/>
    <s v="5, muy satisfecho"/>
  </r>
  <r>
    <m/>
    <m/>
    <s v="Ciencias Experimentales"/>
    <d v="2020-05-20T00:17:00"/>
    <s v="Grado y doble grado"/>
    <x v="20"/>
    <s v="Frecuentemente (1 o 2 veces por semana)"/>
    <s v="Nunca"/>
    <s v="Seguiré usando los servicios de la biblioteca con la misma frecuencia que expuse en la pregunta anterior"/>
    <s v="Biblioteca Maria Zambrano (Filología / Derecho)"/>
    <s v="F. Ciencias Biológicas"/>
    <m/>
    <m/>
    <m/>
    <m/>
    <m/>
    <m/>
    <m/>
    <s v="No"/>
    <s v="No"/>
    <n v="1"/>
    <n v="1"/>
    <n v="1"/>
    <n v="1"/>
    <n v="5"/>
    <n v="5"/>
    <n v="5"/>
    <n v="1"/>
    <n v="3"/>
    <n v="4"/>
    <m/>
    <n v="2"/>
    <n v="3"/>
    <n v="2"/>
    <n v="3"/>
    <n v="4"/>
    <s v="No"/>
    <n v="3"/>
    <x v="5"/>
    <s v="Youtube|Instagram"/>
    <m/>
    <m/>
    <m/>
    <m/>
    <m/>
    <m/>
    <m/>
    <s v="No"/>
    <s v="No"/>
    <m/>
    <n v="4"/>
    <n v="4"/>
    <s v="3, normal"/>
  </r>
  <r>
    <m/>
    <m/>
    <s v="Humanidades"/>
    <d v="2020-05-20T00:08:00"/>
    <s v="Grado y doble grado"/>
    <x v="6"/>
    <s v="Muy frecuentemente (3 o más veces por semana)"/>
    <s v="Nunca"/>
    <s v="Seguiré usando los servicios de la biblioteca con la misma frecuencia que expuse en la pregunta anterior"/>
    <s v="Biblioteca Maria Zambrano (Filología / Derecho)"/>
    <m/>
    <m/>
    <m/>
    <m/>
    <m/>
    <m/>
    <m/>
    <m/>
    <s v="No"/>
    <s v="Sí"/>
    <n v="2"/>
    <n v="3"/>
    <n v="4"/>
    <n v="5"/>
    <n v="1"/>
    <n v="3"/>
    <n v="5"/>
    <n v="1"/>
    <n v="1"/>
    <n v="4"/>
    <m/>
    <n v="5"/>
    <n v="5"/>
    <n v="5"/>
    <m/>
    <m/>
    <s v="Sí"/>
    <n v="4"/>
    <x v="1"/>
    <s v="Youtube|Instagram"/>
    <m/>
    <m/>
    <m/>
    <m/>
    <m/>
    <m/>
    <m/>
    <s v="No"/>
    <s v="No"/>
    <m/>
    <n v="5"/>
    <n v="4"/>
    <s v="5, muy satisfecho"/>
  </r>
  <r>
    <m/>
    <m/>
    <s v="Ciencias de la Salud"/>
    <d v="2020-05-20T00:04:00"/>
    <s v="Grado y doble grado"/>
    <x v="4"/>
    <s v="Muy frecuentemente (3 o más veces por semana)"/>
    <s v="Nunca"/>
    <s v="Seguiré usando los servicios de la biblioteca con la misma frecuencia que expuse en la pregunta anterior"/>
    <s v="F. Enfermería, Fisioterapia y Podología"/>
    <s v="F. Medicina"/>
    <s v="Biblioteca Maria Zambrano (Filología / Derecho)"/>
    <m/>
    <m/>
    <m/>
    <m/>
    <m/>
    <m/>
    <s v="No"/>
    <s v="Sí"/>
    <n v="4"/>
    <n v="1"/>
    <n v="1"/>
    <n v="4"/>
    <n v="2"/>
    <n v="1"/>
    <n v="5"/>
    <n v="5"/>
    <n v="2"/>
    <n v="2"/>
    <m/>
    <n v="2"/>
    <n v="2"/>
    <n v="1"/>
    <n v="1"/>
    <n v="1"/>
    <s v="Sí"/>
    <n v="1"/>
    <x v="4"/>
    <s v="Twitter|Youtube|Instagram"/>
    <m/>
    <m/>
    <m/>
    <m/>
    <m/>
    <m/>
    <m/>
    <s v="No"/>
    <s v="No"/>
    <m/>
    <n v="3"/>
    <n v="1"/>
    <s v="1, muy insatisfecho"/>
  </r>
  <r>
    <m/>
    <m/>
    <s v="Ciencias de la Salud"/>
    <d v="2020-05-19T23:56:00"/>
    <s v="Máster"/>
    <x v="22"/>
    <s v="Frecuentemente (1 o 2 veces por semana)"/>
    <s v="Frecuentemente (1 o 2 veces por semana)"/>
    <s v="Creo que voy a acudir con menos frecuencia a la biblioteca y usaré más la biblioteca virtual"/>
    <s v="F. Óptica y Optometría"/>
    <s v="F. Medicina"/>
    <m/>
    <m/>
    <m/>
    <m/>
    <m/>
    <m/>
    <m/>
    <s v="No"/>
    <s v="Sí"/>
    <n v="5"/>
    <n v="1"/>
    <n v="2"/>
    <n v="1"/>
    <n v="3"/>
    <n v="5"/>
    <n v="3"/>
    <n v="1"/>
    <n v="2"/>
    <n v="5"/>
    <m/>
    <n v="3"/>
    <n v="3"/>
    <n v="3"/>
    <n v="3"/>
    <n v="3"/>
    <s v="No"/>
    <n v="3"/>
    <x v="2"/>
    <s v="Twitter|Facebook|Youtube|Instagram"/>
    <m/>
    <m/>
    <m/>
    <m/>
    <m/>
    <m/>
    <m/>
    <s v="No"/>
    <s v="Sí"/>
    <s v="Normal"/>
    <n v="3"/>
    <n v="3"/>
    <s v="3, normal"/>
  </r>
  <r>
    <m/>
    <m/>
    <s v="Humanidades"/>
    <d v="2020-05-19T23:54:00"/>
    <m/>
    <x v="2"/>
    <s v="Solo en época de exámenes"/>
    <s v="Solo en época de exámenes"/>
    <s v="Seguiré usando los servicios de la biblioteca con la misma frecuencia que expuse en la pregunta anterior"/>
    <s v="F. Educación - Centro de Formación del Profesorado"/>
    <m/>
    <m/>
    <m/>
    <m/>
    <m/>
    <m/>
    <m/>
    <m/>
    <s v="No"/>
    <s v="No"/>
    <n v="2"/>
    <n v="1"/>
    <n v="1"/>
    <n v="3"/>
    <n v="4"/>
    <n v="3"/>
    <n v="3"/>
    <n v="4"/>
    <n v="4"/>
    <n v="4"/>
    <m/>
    <n v="4"/>
    <n v="4"/>
    <n v="4"/>
    <n v="4"/>
    <n v="4"/>
    <s v="Sí"/>
    <n v="4"/>
    <x v="6"/>
    <s v="Twitter|Facebook|Youtube|LinkedIn"/>
    <m/>
    <m/>
    <m/>
    <m/>
    <m/>
    <m/>
    <m/>
    <s v="Sí"/>
    <s v="No"/>
    <m/>
    <n v="4"/>
    <n v="4"/>
    <s v="3, normal"/>
  </r>
  <r>
    <m/>
    <m/>
    <s v="Ciencias Experimentales"/>
    <d v="2020-05-19T23:50:00"/>
    <s v="Otros (Universidad para mayores, títulos propios, curso de idiomas, etc)"/>
    <x v="19"/>
    <s v="De vez en cuando (1 o 2 veces al mes)"/>
    <s v="De vez en cuando (1 o 2 veces al mes)"/>
    <s v="Creo que voy a acudir con menos frecuencia a la biblioteca y usaré más la biblioteca virtual"/>
    <s v="F. Ciencias Físicas"/>
    <m/>
    <m/>
    <m/>
    <m/>
    <m/>
    <m/>
    <m/>
    <m/>
    <s v="No"/>
    <s v="Sí"/>
    <n v="1"/>
    <n v="1"/>
    <n v="1"/>
    <n v="1"/>
    <n v="4"/>
    <n v="4"/>
    <n v="2"/>
    <n v="1"/>
    <n v="4"/>
    <n v="3"/>
    <m/>
    <n v="4"/>
    <n v="5"/>
    <n v="3"/>
    <n v="4"/>
    <n v="3"/>
    <s v="No"/>
    <n v="3"/>
    <x v="6"/>
    <s v="Twitter|Facebook|Youtube"/>
    <m/>
    <m/>
    <m/>
    <m/>
    <m/>
    <m/>
    <m/>
    <s v="Sí"/>
    <s v="No"/>
    <m/>
    <n v="4"/>
    <n v="5"/>
    <s v="3, normal"/>
  </r>
  <r>
    <m/>
    <m/>
    <s v=""/>
    <d v="2020-05-19T23:48:00"/>
    <s v="Otros (Universidad para mayores, títulos propios, curso de idiomas, etc)"/>
    <x v="25"/>
    <s v="Solo en época de exámenes"/>
    <s v="Solo en época de exámenes"/>
    <s v="Seguiré usando los servicios de la biblioteca con la misma frecuencia que expuse en la pregunta anterior"/>
    <s v="Biblioteca Maria Zambrano (Filología / Derecho)"/>
    <s v="F. Geografía e Historia"/>
    <m/>
    <s v="Municipales"/>
    <m/>
    <m/>
    <m/>
    <m/>
    <m/>
    <s v="No"/>
    <s v="Sí"/>
    <n v="5"/>
    <n v="1"/>
    <n v="1"/>
    <n v="3"/>
    <n v="4"/>
    <n v="3"/>
    <n v="3"/>
    <n v="3"/>
    <n v="4"/>
    <n v="5"/>
    <m/>
    <n v="5"/>
    <n v="5"/>
    <n v="4"/>
    <n v="4"/>
    <n v="4"/>
    <s v="No"/>
    <n v="5"/>
    <x v="3"/>
    <s v="No uso ninguna red social"/>
    <m/>
    <m/>
    <m/>
    <m/>
    <m/>
    <m/>
    <m/>
    <s v="No"/>
    <s v="No"/>
    <m/>
    <n v="4"/>
    <n v="4"/>
    <s v="5, muy satisfecho"/>
  </r>
  <r>
    <m/>
    <m/>
    <s v="Ciencias Sociales"/>
    <d v="2020-05-19T23:41:00"/>
    <s v="Doctorado"/>
    <x v="13"/>
    <s v="De vez en cuando (1 o 2 veces al mes)"/>
    <s v="Nunca"/>
    <s v="Seguiré usando los servicios de la biblioteca con la misma frecuencia que expuse en la pregunta anterior"/>
    <s v="F. Ciencias de la Información"/>
    <m/>
    <m/>
    <s v="Biblioteca Municipal de Puente de Vallecas, Biblioteca Municipal de Portazgo."/>
    <m/>
    <m/>
    <m/>
    <m/>
    <m/>
    <s v="Sí"/>
    <s v="Sí"/>
    <n v="3"/>
    <n v="1"/>
    <n v="2"/>
    <n v="4"/>
    <n v="2"/>
    <n v="4"/>
    <n v="1"/>
    <n v="4"/>
    <n v="3"/>
    <n v="5"/>
    <m/>
    <n v="4"/>
    <n v="4"/>
    <n v="5"/>
    <n v="3"/>
    <n v="3"/>
    <s v="No"/>
    <n v="4"/>
    <x v="5"/>
    <s v="Instagram"/>
    <m/>
    <m/>
    <m/>
    <m/>
    <m/>
    <m/>
    <m/>
    <s v="No"/>
    <s v="No"/>
    <m/>
    <n v="4"/>
    <n v="5"/>
    <s v="4, satisfecho"/>
  </r>
  <r>
    <m/>
    <m/>
    <s v="Ciencias Sociales"/>
    <d v="2020-05-19T23:37:00"/>
    <s v="Máster"/>
    <x v="17"/>
    <s v="Muy frecuentemente (3 o más veces por semana)"/>
    <s v="Muy frecuentemente (3 o más veces por semana)"/>
    <s v="Procuraré buscar la información que necesito fuera de la biblioteca"/>
    <s v="F. Geografía e Historia"/>
    <s v="Biblioteca Maria Zambrano (Filología / Derecho)"/>
    <s v="F. Filosofía"/>
    <s v="Biblioteca Luis Rosales, Carabanchel Alto"/>
    <m/>
    <m/>
    <m/>
    <m/>
    <m/>
    <s v="Sí"/>
    <s v="Sí"/>
    <n v="4"/>
    <n v="2"/>
    <n v="3"/>
    <n v="3"/>
    <n v="5"/>
    <n v="5"/>
    <n v="5"/>
    <n v="4"/>
    <n v="4"/>
    <n v="4"/>
    <m/>
    <n v="4"/>
    <n v="5"/>
    <n v="4"/>
    <n v="4"/>
    <n v="4"/>
    <s v="Sí"/>
    <n v="4"/>
    <x v="6"/>
    <s v="Youtube|Instagram|LinkedIn"/>
    <m/>
    <m/>
    <m/>
    <m/>
    <m/>
    <m/>
    <m/>
    <s v="Sí"/>
    <s v="No"/>
    <m/>
    <n v="4"/>
    <n v="4"/>
    <s v="4, satisfecho"/>
  </r>
  <r>
    <m/>
    <m/>
    <s v="Ciencias de la Salud"/>
    <d v="2020-05-19T23:29:00"/>
    <s v="Grado y doble grado"/>
    <x v="15"/>
    <s v="Frecuentemente (1 o 2 veces por semana)"/>
    <s v="Frecuentemente (1 o 2 veces por semana)"/>
    <s v="Seguiré usando los servicios de la biblioteca con la misma frecuencia que expuse en la pregunta anterior"/>
    <s v="F. Enfermería, Fisioterapia y Podología"/>
    <s v="F. Enfermería, Fisioterapia y Podología"/>
    <s v="F. Enfermería, Fisioterapia y Podología"/>
    <m/>
    <m/>
    <m/>
    <m/>
    <m/>
    <m/>
    <s v="Sí"/>
    <s v="Sí"/>
    <n v="5"/>
    <n v="4"/>
    <n v="4"/>
    <n v="1"/>
    <n v="2"/>
    <n v="2"/>
    <n v="2"/>
    <n v="1"/>
    <n v="3"/>
    <n v="3"/>
    <m/>
    <n v="4"/>
    <n v="4"/>
    <n v="4"/>
    <n v="3"/>
    <n v="4"/>
    <s v="No"/>
    <n v="4"/>
    <x v="6"/>
    <s v="Twitter|Facebook|Youtube|Instagram"/>
    <m/>
    <m/>
    <m/>
    <m/>
    <m/>
    <m/>
    <m/>
    <s v="Sí"/>
    <s v="Sí"/>
    <s v="Útil"/>
    <n v="3"/>
    <n v="3"/>
    <s v="4, satisfecho"/>
  </r>
  <r>
    <m/>
    <m/>
    <s v="Ciencias Experimentales"/>
    <d v="2020-05-19T23:25:00"/>
    <s v="Grado y doble grado"/>
    <x v="19"/>
    <s v="Muy frecuentemente (3 o más veces por semana)"/>
    <s v="Nunca"/>
    <s v="Seguiré usando los servicios de la biblioteca con la misma frecuencia que expuse en la pregunta anterior"/>
    <s v="F. Ciencias Físicas"/>
    <s v="Biblioteca Maria Zambrano (Filología / Derecho)"/>
    <m/>
    <m/>
    <m/>
    <m/>
    <m/>
    <m/>
    <m/>
    <s v="No"/>
    <s v="Sí"/>
    <n v="5"/>
    <n v="1"/>
    <n v="1"/>
    <n v="1"/>
    <n v="5"/>
    <n v="2"/>
    <n v="5"/>
    <n v="3"/>
    <n v="3"/>
    <n v="4"/>
    <m/>
    <n v="3"/>
    <n v="5"/>
    <n v="3"/>
    <n v="4"/>
    <n v="4"/>
    <s v="No"/>
    <n v="4"/>
    <x v="5"/>
    <s v="Youtube|Instagram"/>
    <m/>
    <m/>
    <m/>
    <m/>
    <m/>
    <m/>
    <m/>
    <s v="No"/>
    <s v="No"/>
    <m/>
    <n v="5"/>
    <n v="5"/>
    <s v="4, satisfecho"/>
  </r>
  <r>
    <m/>
    <m/>
    <s v="Ciencias Sociales"/>
    <d v="2020-05-19T23:18:00"/>
    <s v="Grado y doble grado"/>
    <x v="13"/>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de la Información"/>
    <m/>
    <m/>
    <m/>
    <m/>
    <m/>
    <m/>
    <m/>
    <m/>
    <s v="Sí"/>
    <s v="Sí"/>
    <n v="3"/>
    <n v="2"/>
    <n v="1"/>
    <n v="4"/>
    <n v="5"/>
    <n v="5"/>
    <n v="5"/>
    <n v="1"/>
    <n v="4"/>
    <n v="4"/>
    <m/>
    <n v="4"/>
    <n v="5"/>
    <n v="4"/>
    <n v="4"/>
    <n v="5"/>
    <s v="No"/>
    <n v="4"/>
    <x v="1"/>
    <s v="Twitter|Youtube|Instagram"/>
    <m/>
    <m/>
    <m/>
    <m/>
    <m/>
    <m/>
    <m/>
    <s v="Sí"/>
    <s v="No"/>
    <m/>
    <n v="5"/>
    <n v="5"/>
    <s v="4, satisfecho"/>
  </r>
  <r>
    <m/>
    <m/>
    <s v="Humanidades"/>
    <d v="2020-05-19T23:13:00"/>
    <s v="Grado y doble grado"/>
    <x v="3"/>
    <s v="De vez en cuando (1 o 2 veces al mes)"/>
    <s v="Solo en época de exámenes"/>
    <s v="Seguiré usando los servicios de la biblioteca con la misma frecuencia que expuse en la pregunta anterior"/>
    <s v="F. Bellas Artes"/>
    <m/>
    <m/>
    <m/>
    <m/>
    <m/>
    <m/>
    <m/>
    <m/>
    <s v="No"/>
    <s v="No"/>
    <n v="3"/>
    <n v="1"/>
    <n v="1"/>
    <n v="1"/>
    <n v="1"/>
    <n v="5"/>
    <n v="1"/>
    <n v="3"/>
    <n v="5"/>
    <n v="2"/>
    <m/>
    <n v="5"/>
    <n v="5"/>
    <n v="3"/>
    <n v="3"/>
    <n v="3"/>
    <s v="Sí"/>
    <n v="4"/>
    <x v="4"/>
    <s v="Instagram"/>
    <m/>
    <m/>
    <m/>
    <m/>
    <m/>
    <m/>
    <m/>
    <s v="No"/>
    <s v="No"/>
    <m/>
    <n v="5"/>
    <n v="5"/>
    <s v="3, normal"/>
  </r>
  <r>
    <m/>
    <m/>
    <s v="Ciencias Experimentales"/>
    <d v="2020-05-19T23:10:00"/>
    <s v="Grado y doble grado"/>
    <x v="2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Informática"/>
    <s v="Biblioteca Maria Zambrano (Filología / Derecho)"/>
    <m/>
    <s v="Biblioteca de Valdemoro"/>
    <m/>
    <m/>
    <m/>
    <m/>
    <m/>
    <s v="Sí"/>
    <s v="Sí"/>
    <n v="3"/>
    <n v="1"/>
    <n v="1"/>
    <n v="1"/>
    <n v="5"/>
    <n v="5"/>
    <n v="5"/>
    <n v="1"/>
    <n v="5"/>
    <n v="5"/>
    <m/>
    <n v="5"/>
    <n v="5"/>
    <n v="3"/>
    <n v="3"/>
    <n v="5"/>
    <s v="No"/>
    <n v="2"/>
    <x v="6"/>
    <s v="Twitter|Facebook|Instagram"/>
    <m/>
    <m/>
    <m/>
    <m/>
    <m/>
    <m/>
    <m/>
    <s v="Sí"/>
    <s v="No"/>
    <m/>
    <n v="5"/>
    <n v="5"/>
    <s v="4, satisfecho"/>
  </r>
  <r>
    <m/>
    <m/>
    <s v="Ciencias Experimentales"/>
    <d v="2020-05-19T23:06:00"/>
    <s v="Doctorado"/>
    <x v="8"/>
    <s v="De vez en cuando (1 o 2 veces al mes)"/>
    <s v="De vez en cuando (1 o 2 veces al mes)"/>
    <s v="Seguiré usando los servicios de la biblioteca con la misma frecuencia que expuse en la pregunta anterior"/>
    <s v="F. Ciencias Matemáticas"/>
    <m/>
    <m/>
    <m/>
    <m/>
    <m/>
    <m/>
    <m/>
    <m/>
    <s v="Sí"/>
    <s v="Sí"/>
    <n v="5"/>
    <n v="4"/>
    <n v="4"/>
    <n v="3"/>
    <n v="3"/>
    <n v="5"/>
    <n v="5"/>
    <n v="5"/>
    <n v="5"/>
    <n v="4"/>
    <m/>
    <n v="4"/>
    <n v="5"/>
    <n v="2"/>
    <n v="2"/>
    <n v="5"/>
    <s v="No"/>
    <n v="3"/>
    <x v="5"/>
    <s v="Twitter|Youtube|Instagram"/>
    <m/>
    <m/>
    <m/>
    <m/>
    <m/>
    <m/>
    <m/>
    <s v="No"/>
    <s v="No"/>
    <m/>
    <n v="5"/>
    <n v="5"/>
    <s v="5, muy satisfecho"/>
  </r>
  <r>
    <m/>
    <m/>
    <s v="Ciencias Sociales"/>
    <d v="2020-05-19T23:04:00"/>
    <s v="Grado y doble grado"/>
    <x v="10"/>
    <s v="De vez en cuando (1 o 2 veces al mes)"/>
    <s v="Frecuentemente (1 o 2 veces por semana)"/>
    <s v="Tengo que ir necesariamente para consultar los documentos que están ubicados en la biblioteca"/>
    <s v="F. Derecho (Departamentos,Criminología)"/>
    <s v="F. Ciencias de la Información"/>
    <s v="F. Ciencias Geológicas"/>
    <m/>
    <m/>
    <m/>
    <m/>
    <m/>
    <m/>
    <s v="No"/>
    <s v="Sí"/>
    <n v="4"/>
    <n v="1"/>
    <n v="4"/>
    <n v="1"/>
    <n v="5"/>
    <n v="2"/>
    <n v="4"/>
    <n v="1"/>
    <n v="4"/>
    <n v="5"/>
    <m/>
    <n v="5"/>
    <n v="3"/>
    <n v="3"/>
    <n v="4"/>
    <n v="5"/>
    <s v="Sí"/>
    <n v="5"/>
    <x v="5"/>
    <s v="Twitter|Youtube|Instagram"/>
    <m/>
    <m/>
    <m/>
    <m/>
    <m/>
    <m/>
    <m/>
    <s v="No"/>
    <s v="Sí"/>
    <s v="Muy útil"/>
    <n v="4"/>
    <n v="3"/>
    <s v="5, muy satisfecho"/>
  </r>
  <r>
    <m/>
    <m/>
    <s v="Ciencias de la Salud"/>
    <d v="2020-05-19T23:04:00"/>
    <s v="Grado y doble grado"/>
    <x v="15"/>
    <s v="De vez en cuando (1 o 2 veces al mes)"/>
    <s v="De vez en cuando (1 o 2 veces al mes)"/>
    <s v="Solo haré uso de la biblioteca virtual y de sus recursos electrónicos"/>
    <s v="F. Enfermería, Fisioterapia y Podología"/>
    <s v="F. Medicina"/>
    <m/>
    <m/>
    <m/>
    <m/>
    <m/>
    <m/>
    <m/>
    <s v="No"/>
    <s v="No"/>
    <n v="1"/>
    <n v="1"/>
    <n v="4"/>
    <n v="3"/>
    <n v="5"/>
    <n v="5"/>
    <n v="5"/>
    <n v="5"/>
    <n v="3"/>
    <n v="4"/>
    <m/>
    <n v="5"/>
    <n v="4"/>
    <n v="5"/>
    <n v="5"/>
    <n v="5"/>
    <s v="No"/>
    <n v="5"/>
    <x v="1"/>
    <s v="Twitter|Youtube|Instagram"/>
    <m/>
    <m/>
    <m/>
    <m/>
    <m/>
    <m/>
    <m/>
    <s v="Sí"/>
    <s v="No"/>
    <m/>
    <n v="5"/>
    <n v="5"/>
    <s v="5, muy satisfecho"/>
  </r>
  <r>
    <m/>
    <m/>
    <s v="Ciencias de la Salud"/>
    <d v="2020-05-19T22:54:00"/>
    <s v="Grado y doble grado"/>
    <x v="9"/>
    <s v="Muy frecuentemente (3 o más veces por semana)"/>
    <s v="De vez en cuando (1 o 2 veces al mes)"/>
    <s v="Seguiré usando los servicios de la biblioteca con la misma frecuencia que expuse en la pregunta anterior|Utilizaré recursos online pero acudiré a la biclioteca para utilizarla como lugar de estudio"/>
    <s v="F. Ciencias Químicas"/>
    <s v="F. Enfermería, Fisioterapia y Podología"/>
    <s v="Biblioteca Maria Zambrano (Filología / Derecho)"/>
    <s v="Biblioteca de la Facultad de Ingeniería Aeroespacial UPM (campus Ciudad Universitaria) y biblioteca de facultad de ingeniería informática UPM (Campus de Montepríncipe)"/>
    <m/>
    <m/>
    <m/>
    <m/>
    <m/>
    <s v="No"/>
    <s v="Sí"/>
    <n v="5"/>
    <n v="1"/>
    <n v="4"/>
    <n v="1"/>
    <n v="4"/>
    <n v="3"/>
    <n v="4"/>
    <n v="1"/>
    <n v="4"/>
    <n v="5"/>
    <m/>
    <n v="2"/>
    <n v="3"/>
    <n v="2"/>
    <n v="1"/>
    <n v="3"/>
    <s v="No"/>
    <n v="2"/>
    <x v="2"/>
    <s v="Youtube|Instagram"/>
    <m/>
    <m/>
    <m/>
    <m/>
    <m/>
    <m/>
    <m/>
    <s v="Sí"/>
    <s v="Sí"/>
    <s v="Poco útil"/>
    <n v="5"/>
    <n v="5"/>
    <s v="3, normal"/>
  </r>
  <r>
    <m/>
    <m/>
    <s v="Ciencias de la Salud"/>
    <d v="2020-05-19T22:43:00"/>
    <s v="Grado y doble grado"/>
    <x v="9"/>
    <s v="Muy frecuentemente (3 o más veces por semana)"/>
    <s v="De vez en cuando (1 o 2 veces al mes)"/>
    <s v="Seguiré usando los servicios de la biblioteca con la misma frecuencia que expuse en la pregunta anterior"/>
    <s v="F. Farmacia"/>
    <s v="Biblioteca Maria Zambrano (Filología / Derecho)"/>
    <s v="F. Odontología"/>
    <m/>
    <m/>
    <m/>
    <m/>
    <m/>
    <m/>
    <s v="Sí"/>
    <s v="Sí"/>
    <n v="3"/>
    <n v="1"/>
    <n v="3"/>
    <n v="4"/>
    <n v="4"/>
    <n v="4"/>
    <n v="4"/>
    <n v="4"/>
    <n v="4"/>
    <n v="4"/>
    <m/>
    <n v="3"/>
    <n v="4"/>
    <n v="5"/>
    <n v="4"/>
    <n v="5"/>
    <s v="No"/>
    <n v="4"/>
    <x v="6"/>
    <s v="Twitter|Youtube|Instagram"/>
    <m/>
    <m/>
    <m/>
    <m/>
    <m/>
    <m/>
    <m/>
    <s v="No"/>
    <s v="No"/>
    <m/>
    <n v="4"/>
    <n v="5"/>
    <s v="4, satisfecho"/>
  </r>
  <r>
    <m/>
    <m/>
    <s v="Ciencias Sociales"/>
    <d v="2020-05-19T22:38:00"/>
    <s v="Grado y doble grado"/>
    <x v="10"/>
    <s v="De vez en cuando (1 o 2 veces al mes)"/>
    <s v="Frecuentemente (1 o 2 veces por semana)"/>
    <s v="Seguiré usando los servicios de la biblioteca con la misma frecuencia que expuse en la pregunta anterior"/>
    <s v="Biblioteca Maria Zambrano (Filología / Derecho)"/>
    <m/>
    <m/>
    <m/>
    <m/>
    <m/>
    <m/>
    <m/>
    <m/>
    <s v="Sí"/>
    <s v="Sí"/>
    <n v="4"/>
    <n v="2"/>
    <n v="3"/>
    <n v="2"/>
    <n v="5"/>
    <n v="2"/>
    <n v="4"/>
    <n v="1"/>
    <n v="3"/>
    <n v="3"/>
    <m/>
    <n v="3"/>
    <n v="5"/>
    <n v="5"/>
    <n v="5"/>
    <n v="5"/>
    <s v="No"/>
    <n v="3"/>
    <x v="5"/>
    <s v="Instagram"/>
    <m/>
    <m/>
    <m/>
    <m/>
    <m/>
    <m/>
    <m/>
    <s v="No"/>
    <s v="No"/>
    <m/>
    <n v="4"/>
    <n v="4"/>
    <s v="4, satisfecho"/>
  </r>
  <r>
    <m/>
    <m/>
    <s v="Humanidades"/>
    <d v="2020-05-19T22:38:00"/>
    <s v="Máster"/>
    <x v="7"/>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Solo haré uso de la biblioteca virtual y de sus recursos electrónicos"/>
    <s v="F. Geografía e Historia"/>
    <s v="F. Filosofía"/>
    <s v="F. Filología (Clásicas o General)"/>
    <s v="el Centro Superior de Investigaciones científicas del CSIC."/>
    <m/>
    <m/>
    <m/>
    <m/>
    <m/>
    <s v="No"/>
    <s v="Sí"/>
    <n v="5"/>
    <n v="4"/>
    <n v="4"/>
    <n v="5"/>
    <n v="5"/>
    <n v="5"/>
    <n v="5"/>
    <n v="5"/>
    <n v="4"/>
    <n v="3"/>
    <m/>
    <n v="4"/>
    <n v="3"/>
    <n v="4"/>
    <n v="4"/>
    <n v="3"/>
    <s v="Sí"/>
    <n v="5"/>
    <x v="1"/>
    <s v="Facebook|Youtube|Instagram"/>
    <m/>
    <m/>
    <m/>
    <m/>
    <m/>
    <m/>
    <m/>
    <s v="Sí"/>
    <s v="No"/>
    <m/>
    <n v="5"/>
    <n v="5"/>
    <s v="4, satisfecho"/>
  </r>
  <r>
    <m/>
    <m/>
    <s v="Ciencias Experimentales"/>
    <d v="2020-05-19T22:37:00"/>
    <s v="Grado y doble grado"/>
    <x v="14"/>
    <s v="Muy frecuentemente (3 o más veces por semana)"/>
    <s v="Frecuentemente (1 o 2 veces por semana)"/>
    <s v="Tengo que ir necesariamente para consultar los documentos que están ubicados en la biblioteca"/>
    <s v="F. Ciencias Geológicas"/>
    <s v="F. Ciencias Químicas"/>
    <s v="F. Ciencias Biológicas"/>
    <m/>
    <m/>
    <m/>
    <m/>
    <m/>
    <m/>
    <s v="Sí"/>
    <s v="Sí"/>
    <n v="4"/>
    <n v="1"/>
    <n v="1"/>
    <n v="2"/>
    <n v="5"/>
    <n v="2"/>
    <n v="4"/>
    <n v="1"/>
    <n v="5"/>
    <n v="4"/>
    <m/>
    <n v="3"/>
    <n v="5"/>
    <n v="4"/>
    <n v="5"/>
    <n v="4"/>
    <s v="No"/>
    <n v="4"/>
    <x v="2"/>
    <s v="Research s gate"/>
    <m/>
    <m/>
    <m/>
    <m/>
    <m/>
    <m/>
    <m/>
    <s v="Sí"/>
    <s v="No"/>
    <m/>
    <n v="5"/>
    <n v="5"/>
    <s v="5, muy satisfecho"/>
  </r>
  <r>
    <m/>
    <m/>
    <s v="Ciencias Sociales"/>
    <d v="2020-05-19T22:34:00"/>
    <s v="Máster"/>
    <x v="13"/>
    <s v="Frecuentemente (1 o 2 veces por semana)"/>
    <s v="Frecuentemente (1 o 2 veces por semana)"/>
    <s v="Seguiré usando los servicios de la biblioteca con la misma frecuencia que expuse en la pregunta anterior"/>
    <s v="Biblioteca Maria Zambrano (Filología / Derecho)"/>
    <s v="F. Ciencias de la Información"/>
    <m/>
    <s v="La de URJC"/>
    <m/>
    <m/>
    <m/>
    <m/>
    <m/>
    <s v="No"/>
    <s v="Sí"/>
    <n v="5"/>
    <n v="5"/>
    <n v="5"/>
    <n v="5"/>
    <n v="5"/>
    <n v="5"/>
    <n v="5"/>
    <n v="5"/>
    <n v="5"/>
    <n v="5"/>
    <m/>
    <n v="5"/>
    <n v="5"/>
    <n v="5"/>
    <n v="5"/>
    <n v="5"/>
    <s v="No"/>
    <n v="5"/>
    <x v="1"/>
    <s v="Youtube"/>
    <m/>
    <m/>
    <m/>
    <m/>
    <m/>
    <m/>
    <m/>
    <s v="No"/>
    <s v="No"/>
    <m/>
    <n v="5"/>
    <m/>
    <s v="5, muy satisfecho"/>
  </r>
  <r>
    <m/>
    <m/>
    <s v="Ciencias de la Salud"/>
    <d v="2020-05-19T22:32:00"/>
    <s v="Grado y doble grado"/>
    <x v="4"/>
    <s v="De vez en cuando (1 o 2 veces al mes)"/>
    <s v="De vez en cuando (1 o 2 veces al mes)"/>
    <s v="Creo que voy a acudir con menos frecuencia a la biblioteca y usaré más la biblioteca virtual"/>
    <s v="F. Medicina"/>
    <m/>
    <m/>
    <m/>
    <m/>
    <m/>
    <m/>
    <m/>
    <m/>
    <s v="No"/>
    <s v="Sí"/>
    <n v="1"/>
    <n v="1"/>
    <n v="2"/>
    <n v="1"/>
    <n v="3"/>
    <n v="4"/>
    <n v="5"/>
    <n v="1"/>
    <n v="4"/>
    <n v="5"/>
    <m/>
    <n v="5"/>
    <n v="5"/>
    <n v="5"/>
    <n v="3"/>
    <n v="3"/>
    <s v="No"/>
    <n v="5"/>
    <x v="2"/>
    <s v="Youtube"/>
    <m/>
    <m/>
    <m/>
    <m/>
    <m/>
    <m/>
    <m/>
    <s v="Sí"/>
    <s v="No"/>
    <m/>
    <n v="5"/>
    <n v="5"/>
    <s v="5, muy satisfecho"/>
  </r>
  <r>
    <m/>
    <m/>
    <s v="Ciencias Sociales"/>
    <d v="2020-05-19T22:26:00"/>
    <s v="Grado y doble grado"/>
    <x v="1"/>
    <s v="Muy frecuentemente (3 o más veces por semana)"/>
    <s v="De vez en cuando (1 o 2 veces al mes)"/>
    <s v="Tengo que ir necesariamente para consultar los documentos que están ubicados en la biblioteca"/>
    <s v="Biblioteca Maria Zambrano (Filología / Derecho)"/>
    <s v="F. Ciencias Políticas y Sociología"/>
    <s v="F. Filosofía"/>
    <m/>
    <m/>
    <m/>
    <m/>
    <m/>
    <m/>
    <s v="No"/>
    <s v="Sí"/>
    <n v="3"/>
    <n v="3"/>
    <n v="3"/>
    <n v="4"/>
    <n v="3"/>
    <n v="5"/>
    <n v="4"/>
    <n v="5"/>
    <n v="5"/>
    <n v="5"/>
    <m/>
    <n v="3"/>
    <n v="5"/>
    <n v="3"/>
    <n v="5"/>
    <n v="4"/>
    <s v="Sí"/>
    <n v="5"/>
    <x v="1"/>
    <s v="Facebook|Youtube"/>
    <m/>
    <m/>
    <m/>
    <m/>
    <m/>
    <m/>
    <m/>
    <s v="No"/>
    <s v="No"/>
    <m/>
    <n v="5"/>
    <n v="5"/>
    <s v="5, muy satisfecho"/>
  </r>
  <r>
    <m/>
    <m/>
    <s v="Ciencias de la Salud"/>
    <d v="2020-05-19T22:25:00"/>
    <s v="Grado y doble grado"/>
    <x v="15"/>
    <s v="Frecuentemente (1 o 2 veces por semana)"/>
    <s v="Nunca"/>
    <s v="Seguiré usando los servicios de la biblioteca con la misma frecuencia que expuse en la pregunta anterior"/>
    <s v="F. Medicina"/>
    <s v="F. Enfermería, Fisioterapia y Podología"/>
    <s v="F. Farmacia"/>
    <m/>
    <m/>
    <m/>
    <m/>
    <m/>
    <m/>
    <s v="No"/>
    <s v="Sí"/>
    <n v="2"/>
    <n v="2"/>
    <n v="3"/>
    <n v="4"/>
    <n v="5"/>
    <n v="1"/>
    <n v="4"/>
    <n v="3"/>
    <n v="3"/>
    <n v="3"/>
    <m/>
    <n v="2"/>
    <n v="3"/>
    <n v="2"/>
    <n v="2"/>
    <n v="2"/>
    <s v="No"/>
    <n v="3"/>
    <x v="2"/>
    <s v="Instagram"/>
    <m/>
    <m/>
    <m/>
    <m/>
    <m/>
    <m/>
    <m/>
    <s v="No"/>
    <s v="No"/>
    <m/>
    <n v="3"/>
    <n v="3"/>
    <s v="4, satisfecho"/>
  </r>
  <r>
    <m/>
    <m/>
    <s v="Ciencias Sociales"/>
    <d v="2020-05-19T22:25:00"/>
    <s v="Grado y doble grado"/>
    <x v="10"/>
    <s v="Frecuentemente (1 o 2 veces por semana)"/>
    <s v="De vez en cuando (1 o 2 veces al mes)"/>
    <s v="Seguiré usando los servicios de la biblioteca con la misma frecuencia que expuse en la pregunta anterior"/>
    <s v="Biblioteca Maria Zambrano (Filología / Derecho)"/>
    <m/>
    <m/>
    <m/>
    <m/>
    <m/>
    <m/>
    <m/>
    <m/>
    <s v="Sí"/>
    <s v="Sí"/>
    <n v="5"/>
    <n v="5"/>
    <n v="5"/>
    <n v="4"/>
    <n v="5"/>
    <n v="5"/>
    <n v="5"/>
    <n v="5"/>
    <n v="5"/>
    <n v="5"/>
    <m/>
    <n v="5"/>
    <n v="5"/>
    <n v="5"/>
    <n v="5"/>
    <n v="4"/>
    <s v="No"/>
    <n v="4"/>
    <x v="2"/>
    <s v="Youtube|Instagram"/>
    <m/>
    <m/>
    <m/>
    <m/>
    <m/>
    <m/>
    <m/>
    <s v="No"/>
    <s v="No"/>
    <m/>
    <n v="5"/>
    <n v="4"/>
    <s v="3, normal"/>
  </r>
  <r>
    <m/>
    <m/>
    <s v="Ciencias Sociales"/>
    <d v="2020-05-19T22:19:00"/>
    <s v="Grado y doble grado"/>
    <x v="1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Documentación"/>
    <s v="F. Bellas Artes"/>
    <s v="Biblioteca Maria Zambrano (Filología / Derecho)"/>
    <s v="Biblioteca Pública Municipal Manuel Vázquez Montalbán"/>
    <m/>
    <m/>
    <m/>
    <m/>
    <m/>
    <s v="Sí"/>
    <s v="Sí"/>
    <n v="5"/>
    <n v="2"/>
    <n v="2"/>
    <n v="5"/>
    <n v="5"/>
    <n v="5"/>
    <n v="4"/>
    <n v="4"/>
    <n v="3"/>
    <n v="4"/>
    <m/>
    <n v="4"/>
    <n v="5"/>
    <n v="4"/>
    <n v="3"/>
    <n v="4"/>
    <s v="No"/>
    <n v="3"/>
    <x v="5"/>
    <s v="Youtube|Instagram|WhatsApp"/>
    <m/>
    <m/>
    <m/>
    <m/>
    <m/>
    <m/>
    <m/>
    <s v="No"/>
    <s v="No"/>
    <m/>
    <n v="5"/>
    <n v="5"/>
    <s v="4, satisfecho"/>
  </r>
  <r>
    <m/>
    <m/>
    <s v="Ciencias Experimentales"/>
    <d v="2020-05-19T22:17:00"/>
    <s v="Grado y doble grado"/>
    <x v="19"/>
    <s v="De vez en cuando (1 o 2 veces al mes)"/>
    <s v="De vez en cuando (1 o 2 veces al mes)"/>
    <s v="Seguiré usando los servicios de la biblioteca con la misma frecuencia que expuse en la pregunta anterior"/>
    <s v="F. Ciencias Físicas"/>
    <m/>
    <m/>
    <m/>
    <m/>
    <m/>
    <m/>
    <m/>
    <m/>
    <s v="Sí"/>
    <s v="Sí"/>
    <n v="3"/>
    <n v="1"/>
    <n v="2"/>
    <n v="1"/>
    <n v="5"/>
    <n v="5"/>
    <n v="5"/>
    <n v="3"/>
    <n v="3"/>
    <n v="3"/>
    <m/>
    <n v="4"/>
    <n v="4"/>
    <n v="4"/>
    <n v="3"/>
    <n v="4"/>
    <s v="No"/>
    <n v="4"/>
    <x v="5"/>
    <s v="Twitter|Youtube|Instagram"/>
    <m/>
    <m/>
    <m/>
    <m/>
    <m/>
    <m/>
    <m/>
    <s v="No"/>
    <s v="No"/>
    <m/>
    <n v="4"/>
    <n v="4"/>
    <s v="4, satisfecho"/>
  </r>
  <r>
    <m/>
    <m/>
    <s v="Ciencias Sociales"/>
    <d v="2020-05-19T22:14:00"/>
    <s v="Grado y doble grado"/>
    <x v="21"/>
    <s v="De vez en cuando (1 o 2 veces al mes)"/>
    <s v="De vez en cuando (1 o 2 veces al mes)"/>
    <s v="Seguiré usando los servicios de la biblioteca con la misma frecuencia que expuse en la pregunta anterior"/>
    <s v="Biblioteca Maria Zambrano (Filología / Derecho)"/>
    <s v="F. Comercio y Turismo"/>
    <m/>
    <m/>
    <m/>
    <m/>
    <m/>
    <m/>
    <m/>
    <s v="No"/>
    <s v="No"/>
    <n v="4"/>
    <n v="4"/>
    <n v="4"/>
    <n v="4"/>
    <n v="4"/>
    <n v="4"/>
    <n v="4"/>
    <n v="4"/>
    <n v="3"/>
    <n v="3"/>
    <m/>
    <n v="1"/>
    <n v="2"/>
    <n v="2"/>
    <n v="2"/>
    <n v="4"/>
    <s v="No"/>
    <n v="3"/>
    <x v="4"/>
    <s v="Facebook|Youtube|Instagram|LinkedIn"/>
    <m/>
    <m/>
    <m/>
    <m/>
    <m/>
    <m/>
    <m/>
    <s v="No"/>
    <s v="No"/>
    <m/>
    <n v="3"/>
    <n v="1"/>
    <s v="3, normal"/>
  </r>
  <r>
    <m/>
    <m/>
    <s v="Humanidades"/>
    <d v="2020-05-19T22:11:00"/>
    <m/>
    <x v="6"/>
    <s v="Muy frecuentemente (3 o más veces por semana)"/>
    <s v="Nunca"/>
    <s v="Seguiré usando los servicios de la biblioteca con la misma frecuencia que expuse en la pregunta anterior"/>
    <s v="F. Filología (Clásicas o General)"/>
    <s v="F. Geografía e Historia"/>
    <m/>
    <m/>
    <m/>
    <m/>
    <m/>
    <m/>
    <m/>
    <s v="No"/>
    <s v="Sí"/>
    <n v="2"/>
    <n v="1"/>
    <n v="1"/>
    <n v="4"/>
    <n v="2"/>
    <n v="2"/>
    <n v="5"/>
    <n v="4"/>
    <n v="3"/>
    <n v="3"/>
    <m/>
    <n v="2"/>
    <n v="4"/>
    <n v="2"/>
    <n v="1"/>
    <n v="3"/>
    <s v="No"/>
    <n v="2"/>
    <x v="5"/>
    <s v="Facebook"/>
    <m/>
    <m/>
    <m/>
    <m/>
    <m/>
    <m/>
    <m/>
    <s v="No"/>
    <s v="No"/>
    <m/>
    <n v="4"/>
    <n v="4"/>
    <s v="4, satisfecho"/>
  </r>
  <r>
    <m/>
    <m/>
    <s v="Humanidades"/>
    <d v="2020-05-19T22:05:00"/>
    <s v="Máster"/>
    <x v="7"/>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F. Derecho (Departamentos,Criminología)"/>
    <s v="F. Filología (Clásicas o General)"/>
    <s v="AECID"/>
    <m/>
    <m/>
    <m/>
    <m/>
    <m/>
    <s v="Sí"/>
    <s v="Sí"/>
    <n v="5"/>
    <n v="4"/>
    <n v="4"/>
    <n v="2"/>
    <n v="3"/>
    <n v="4"/>
    <n v="3"/>
    <n v="3"/>
    <n v="4"/>
    <n v="4"/>
    <m/>
    <n v="4"/>
    <n v="5"/>
    <n v="4"/>
    <n v="4"/>
    <n v="4"/>
    <s v="Sí"/>
    <n v="4"/>
    <x v="6"/>
    <s v="Instagram"/>
    <m/>
    <m/>
    <m/>
    <m/>
    <m/>
    <m/>
    <m/>
    <s v="Sí"/>
    <s v="Sí"/>
    <s v="Útil"/>
    <n v="5"/>
    <n v="5"/>
    <s v="5, muy satisfecho"/>
  </r>
  <r>
    <m/>
    <m/>
    <s v="Humanidades"/>
    <d v="2020-05-19T21:50:00"/>
    <s v="Doctorado"/>
    <x v="2"/>
    <s v="Frecuentemente (1 o 2 veces por semana)"/>
    <s v="Muy frecuentemente (3 o más veces por semana)"/>
    <s v="Creo que voy a acudir con menos frecuencia a la biblioteca y usaré más la biblioteca virtual"/>
    <s v="F. Educación - Centro de Formación del Profesorado"/>
    <s v="Biblioteca Maria Zambrano (Filología / Derecho)"/>
    <m/>
    <m/>
    <m/>
    <m/>
    <m/>
    <m/>
    <m/>
    <s v="No"/>
    <s v="Sí"/>
    <n v="5"/>
    <n v="5"/>
    <n v="5"/>
    <n v="1"/>
    <n v="1"/>
    <n v="5"/>
    <n v="1"/>
    <n v="1"/>
    <n v="4"/>
    <n v="2"/>
    <m/>
    <n v="1"/>
    <n v="5"/>
    <n v="5"/>
    <n v="5"/>
    <n v="3"/>
    <s v="Sí"/>
    <n v="4"/>
    <x v="6"/>
    <s v="Twitter|Youtube|Instagram"/>
    <m/>
    <m/>
    <m/>
    <m/>
    <m/>
    <m/>
    <m/>
    <s v="Sí"/>
    <s v="Sí"/>
    <m/>
    <n v="5"/>
    <n v="4"/>
    <s v="4, satisfecho"/>
  </r>
  <r>
    <m/>
    <m/>
    <s v="Ciencias de la Salud"/>
    <d v="2020-05-19T21:49:00"/>
    <s v="Grado y doble grado"/>
    <x v="4"/>
    <s v="Muy frecuentemente (3 o más veces por semana)"/>
    <s v="Muy frecuentemente (3 o más veces por semana)"/>
    <s v="Seguiré usando los servicios de la biblioteca con la misma frecuencia que expuse en la pregunta anterior"/>
    <s v="Biblioteca Maria Zambrano (Filología / Derecho)"/>
    <s v="F. Medicina"/>
    <s v="F. Enfermería, Fisioterapia y Podología"/>
    <m/>
    <m/>
    <m/>
    <m/>
    <m/>
    <m/>
    <s v="Sí"/>
    <s v="Sí"/>
    <n v="4"/>
    <n v="4"/>
    <n v="4"/>
    <n v="4"/>
    <n v="5"/>
    <n v="3"/>
    <n v="5"/>
    <n v="3"/>
    <n v="4"/>
    <n v="4"/>
    <m/>
    <n v="4"/>
    <n v="4"/>
    <n v="3"/>
    <n v="3"/>
    <n v="3"/>
    <s v="No"/>
    <n v="3"/>
    <x v="4"/>
    <s v="Twitter|Youtube|Instagram"/>
    <m/>
    <m/>
    <m/>
    <m/>
    <m/>
    <m/>
    <m/>
    <s v="No"/>
    <s v="No"/>
    <m/>
    <n v="4"/>
    <n v="5"/>
    <s v="4, satisfecho"/>
  </r>
  <r>
    <m/>
    <m/>
    <s v="Ciencias Experimentales"/>
    <d v="2020-05-19T21:48:00"/>
    <s v="Grado y doble grado"/>
    <x v="26"/>
    <s v="Muy frecuentemente (3 o más veces por semana)"/>
    <s v="Frecuentemente (1 o 2 veces por semana)"/>
    <s v="Seguiré usando los servicios de la biblioteca con la misma frecuencia que expuse en la pregunta anterior"/>
    <s v="F. Informática"/>
    <s v="Biblioteca Maria Zambrano (Filología / Derecho)"/>
    <m/>
    <m/>
    <m/>
    <m/>
    <m/>
    <m/>
    <m/>
    <s v="Sí"/>
    <s v="Sí"/>
    <n v="3"/>
    <n v="2"/>
    <n v="3"/>
    <n v="1"/>
    <n v="4"/>
    <n v="5"/>
    <n v="5"/>
    <n v="3"/>
    <n v="3"/>
    <n v="5"/>
    <m/>
    <n v="3"/>
    <n v="5"/>
    <n v="4"/>
    <n v="5"/>
    <n v="5"/>
    <s v="No"/>
    <n v="4"/>
    <x v="2"/>
    <s v="Youtube"/>
    <m/>
    <m/>
    <m/>
    <m/>
    <m/>
    <m/>
    <m/>
    <s v="Sí"/>
    <s v="No"/>
    <m/>
    <n v="5"/>
    <n v="5"/>
    <s v="5, muy satisfecho"/>
  </r>
  <r>
    <m/>
    <m/>
    <s v="Ciencias de la Salud"/>
    <d v="2020-05-19T21:47:00"/>
    <s v="Grado y doble grado"/>
    <x v="4"/>
    <s v="De vez en cuando (1 o 2 veces al mes)"/>
    <s v="Nunca"/>
    <s v="Creo que voy a acudir con menos frecuencia a la biblioteca y usaré más la biblioteca virtual"/>
    <s v="Biblioteca Maria Zambrano (Filología / Derecho)"/>
    <s v="F. Medicina"/>
    <s v="F. Farmacia"/>
    <s v="F. Ceu San Pablo"/>
    <m/>
    <m/>
    <m/>
    <m/>
    <m/>
    <s v="Sí"/>
    <s v="Sí"/>
    <n v="4"/>
    <n v="2"/>
    <n v="3"/>
    <n v="4"/>
    <n v="5"/>
    <n v="5"/>
    <n v="5"/>
    <n v="1"/>
    <n v="5"/>
    <n v="5"/>
    <m/>
    <n v="5"/>
    <n v="5"/>
    <m/>
    <n v="5"/>
    <n v="5"/>
    <s v="No"/>
    <n v="5"/>
    <x v="1"/>
    <s v="Twitter|Facebook|Instagram"/>
    <m/>
    <m/>
    <m/>
    <m/>
    <m/>
    <m/>
    <m/>
    <s v="No"/>
    <s v="No"/>
    <m/>
    <n v="5"/>
    <n v="5"/>
    <s v="5, muy satisfecho"/>
  </r>
  <r>
    <m/>
    <m/>
    <s v="Ciencias Sociales"/>
    <d v="2020-05-19T21:44:00"/>
    <s v="Máster"/>
    <x v="10"/>
    <s v="De vez en cuando (1 o 2 veces al mes)"/>
    <s v="De vez en cuando (1 o 2 veces al mes)"/>
    <s v="Creo que voy a acudir con menos frecuencia a la biblioteca y usaré más la biblioteca virtual"/>
    <s v="Biblioteca Maria Zambrano (Filología / Derecho)"/>
    <s v="F. Derecho (Departamentos,Criminología)"/>
    <s v="F. Filosofía"/>
    <s v="Biblioteca UNED"/>
    <m/>
    <m/>
    <m/>
    <m/>
    <m/>
    <s v="No"/>
    <s v="Sí"/>
    <n v="4"/>
    <n v="1"/>
    <n v="3"/>
    <n v="2"/>
    <n v="3"/>
    <n v="1"/>
    <n v="4"/>
    <n v="1"/>
    <n v="4"/>
    <n v="4"/>
    <m/>
    <n v="5"/>
    <n v="5"/>
    <n v="5"/>
    <n v="2"/>
    <n v="5"/>
    <s v="No"/>
    <n v="5"/>
    <x v="1"/>
    <s v="Twitter|Facebook|Instagram"/>
    <m/>
    <m/>
    <m/>
    <m/>
    <m/>
    <m/>
    <m/>
    <s v="No"/>
    <s v="No"/>
    <m/>
    <n v="5"/>
    <n v="5"/>
    <s v="5, muy satisfecho"/>
  </r>
  <r>
    <m/>
    <m/>
    <s v="Ciencias Sociales"/>
    <d v="2020-05-19T21:41:00"/>
    <s v="Grado y doble grado"/>
    <x v="24"/>
    <s v="Muy frecuentemente (3 o más veces por semana)"/>
    <s v="De vez en cuando (1 o 2 veces al mes)"/>
    <s v="Seguiré usando los servicios de la biblioteca con la misma frecuencia que expuse en la pregunta anterior"/>
    <s v="F. Trabajo Social"/>
    <s v="Biblioteca Maria Zambrano (Filología / Derecho)"/>
    <m/>
    <m/>
    <m/>
    <m/>
    <m/>
    <m/>
    <m/>
    <s v="No"/>
    <s v="No"/>
    <n v="4"/>
    <n v="2"/>
    <n v="5"/>
    <n v="4"/>
    <n v="5"/>
    <n v="5"/>
    <n v="5"/>
    <n v="1"/>
    <n v="4"/>
    <n v="5"/>
    <m/>
    <n v="5"/>
    <n v="5"/>
    <n v="5"/>
    <n v="5"/>
    <m/>
    <s v="Sí"/>
    <n v="4"/>
    <x v="6"/>
    <s v="Twitter|Youtube|Instagram"/>
    <m/>
    <m/>
    <m/>
    <m/>
    <m/>
    <m/>
    <m/>
    <s v="Sí"/>
    <s v="No"/>
    <m/>
    <n v="5"/>
    <n v="5"/>
    <s v="5, muy satisfecho"/>
  </r>
  <r>
    <m/>
    <m/>
    <s v="Ciencias Sociales"/>
    <d v="2020-05-19T21:30:00"/>
    <s v="Grado y doble grado"/>
    <x v="10"/>
    <s v="Muy frecuentemente (3 o más veces por semana)"/>
    <s v="Nunca"/>
    <s v="Creo que voy a acudir con menos frecuencia a la biblioteca y usaré más la biblioteca virtual"/>
    <s v="Biblioteca Maria Zambrano (Filología / Derecho)"/>
    <m/>
    <m/>
    <s v="Alfredo Kraus"/>
    <m/>
    <m/>
    <m/>
    <m/>
    <m/>
    <s v="Sí"/>
    <s v="Sí"/>
    <n v="3"/>
    <n v="1"/>
    <n v="1"/>
    <n v="4"/>
    <n v="4"/>
    <n v="2"/>
    <n v="4"/>
    <n v="3"/>
    <n v="3"/>
    <n v="3"/>
    <m/>
    <n v="3"/>
    <n v="2"/>
    <n v="3"/>
    <n v="3"/>
    <n v="3"/>
    <s v="No"/>
    <n v="1"/>
    <x v="5"/>
    <s v="Twitter|Instagram"/>
    <m/>
    <m/>
    <m/>
    <m/>
    <m/>
    <m/>
    <m/>
    <s v="No"/>
    <s v="No"/>
    <m/>
    <n v="5"/>
    <n v="4"/>
    <s v="4, satisfecho"/>
  </r>
  <r>
    <m/>
    <m/>
    <s v="Humanidades"/>
    <d v="2020-05-19T21:30:00"/>
    <s v="Grado y doble grado"/>
    <x v="7"/>
    <s v="De vez en cuando (1 o 2 veces al mes)"/>
    <s v="De vez en cuando (1 o 2 veces al mes)"/>
    <s v="Seguiré usando los servicios de la biblioteca con la misma frecuencia que expuse en la pregunta anterior"/>
    <s v="F. Geografía e Historia"/>
    <s v="F. Filología (Clásicas o General)"/>
    <s v="Biblioteca Maria Zambrano (Filología / Derecho)"/>
    <s v="Dialnet, Google Scholar, etc."/>
    <m/>
    <m/>
    <m/>
    <m/>
    <m/>
    <s v="Sí"/>
    <s v="Sí"/>
    <n v="5"/>
    <n v="1"/>
    <n v="3"/>
    <n v="4"/>
    <n v="5"/>
    <n v="5"/>
    <n v="5"/>
    <n v="1"/>
    <n v="3"/>
    <n v="5"/>
    <m/>
    <n v="5"/>
    <n v="4"/>
    <n v="4"/>
    <n v="3"/>
    <n v="5"/>
    <s v="No"/>
    <n v="5"/>
    <x v="2"/>
    <s v="Youtube|Instagram"/>
    <m/>
    <m/>
    <m/>
    <m/>
    <m/>
    <m/>
    <m/>
    <s v="No"/>
    <s v="No"/>
    <m/>
    <n v="3"/>
    <n v="4"/>
    <s v="5, muy satisfecho"/>
  </r>
  <r>
    <m/>
    <m/>
    <s v="Humanidades"/>
    <d v="2020-05-19T21:28:00"/>
    <s v="Doctorado"/>
    <x v="7"/>
    <s v="Muy frecuentemente (3 o más veces por semana)"/>
    <s v="De vez en cuando (1 o 2 veces al mes)"/>
    <s v="Tengo que ir necesariamente para consultar los documentos que están ubicados en la biblioteca"/>
    <s v="F. Geografía e Historia"/>
    <s v="F. Filología (Clásicas o General)"/>
    <m/>
    <m/>
    <m/>
    <m/>
    <m/>
    <m/>
    <m/>
    <s v="No"/>
    <s v="Sí"/>
    <n v="3"/>
    <n v="4"/>
    <n v="4"/>
    <n v="1"/>
    <n v="3"/>
    <n v="3"/>
    <n v="1"/>
    <n v="2"/>
    <n v="4"/>
    <n v="4"/>
    <m/>
    <n v="4"/>
    <n v="4"/>
    <n v="4"/>
    <n v="4"/>
    <n v="4"/>
    <s v="No"/>
    <n v="4"/>
    <x v="6"/>
    <s v="Facebook|Instagram"/>
    <m/>
    <m/>
    <m/>
    <m/>
    <m/>
    <m/>
    <m/>
    <s v="Sí"/>
    <s v="No"/>
    <m/>
    <n v="4"/>
    <n v="5"/>
    <s v="4, satisfecho"/>
  </r>
  <r>
    <m/>
    <m/>
    <s v="Ciencias Experimentales"/>
    <d v="2020-05-19T21:26:00"/>
    <s v="Grado y doble grado"/>
    <x v="26"/>
    <s v="Frecuentemente (1 o 2 veces por semana)"/>
    <s v="Nunca"/>
    <s v="Seguiré usando los servicios de la biblioteca con la misma frecuencia que expuse en la pregunta anterior"/>
    <s v="F. Informática"/>
    <s v="Biblioteca Maria Zambrano (Filología / Derecho)"/>
    <m/>
    <m/>
    <m/>
    <m/>
    <m/>
    <m/>
    <m/>
    <s v="Sí"/>
    <s v="Sí"/>
    <n v="3"/>
    <n v="1"/>
    <n v="1"/>
    <n v="2"/>
    <n v="5"/>
    <n v="4"/>
    <n v="5"/>
    <n v="1"/>
    <n v="3"/>
    <n v="4"/>
    <m/>
    <n v="3"/>
    <n v="3"/>
    <n v="3"/>
    <n v="3"/>
    <n v="4"/>
    <s v="No"/>
    <n v="4"/>
    <x v="5"/>
    <s v="Youtube"/>
    <m/>
    <m/>
    <m/>
    <m/>
    <m/>
    <m/>
    <m/>
    <s v="No"/>
    <s v="No"/>
    <m/>
    <n v="4"/>
    <n v="4"/>
    <s v="4, satisfecho"/>
  </r>
  <r>
    <m/>
    <m/>
    <s v="Ciencias Experimentales"/>
    <d v="2020-05-19T21:25:00"/>
    <s v="Grado y doble grado"/>
    <x v="19"/>
    <s v="Muy frecuentemente (3 o más veces por semana)"/>
    <s v="De vez en cuando (1 o 2 veces al mes)"/>
    <s v="Seguiré usando los servicios de la biblioteca con la misma frecuencia que expuse en la pregunta anterior"/>
    <s v="F. Ciencias Físicas"/>
    <s v="F. Ciencias Matemáticas"/>
    <s v="F. Ciencias Químicas"/>
    <m/>
    <m/>
    <m/>
    <m/>
    <m/>
    <m/>
    <s v="Sí"/>
    <s v="Sí"/>
    <n v="5"/>
    <n v="1"/>
    <n v="1"/>
    <n v="5"/>
    <n v="5"/>
    <n v="5"/>
    <m/>
    <n v="4"/>
    <n v="5"/>
    <n v="5"/>
    <m/>
    <n v="4"/>
    <n v="4"/>
    <n v="5"/>
    <n v="3"/>
    <n v="5"/>
    <s v="Sí"/>
    <n v="5"/>
    <x v="6"/>
    <s v="Twitter|Instagram"/>
    <m/>
    <m/>
    <m/>
    <m/>
    <m/>
    <m/>
    <m/>
    <s v="Sí"/>
    <s v="No"/>
    <m/>
    <n v="5"/>
    <n v="5"/>
    <s v="5, muy satisfecho"/>
  </r>
  <r>
    <m/>
    <m/>
    <s v="Ciencias Experimentales"/>
    <d v="2020-05-19T21:18:00"/>
    <s v="Grado y doble grado"/>
    <x v="19"/>
    <s v="Frecuentemente (1 o 2 veces por semana)"/>
    <s v="De vez en cuando (1 o 2 veces al mes)"/>
    <s v="Seguiré usando los servicios de la biblioteca con la misma frecuencia que expuse en la pregunta anterior"/>
    <s v="F. Ciencias Físicas"/>
    <s v="F. Ciencias Matemáticas"/>
    <s v="Biblioteca Maria Zambrano (Filología / Derecho)"/>
    <m/>
    <m/>
    <m/>
    <m/>
    <m/>
    <m/>
    <s v="Sí"/>
    <s v="Sí"/>
    <n v="5"/>
    <n v="1"/>
    <n v="4"/>
    <n v="5"/>
    <n v="3"/>
    <n v="2"/>
    <n v="4"/>
    <n v="2"/>
    <n v="4"/>
    <n v="4"/>
    <m/>
    <n v="4"/>
    <n v="4"/>
    <n v="4"/>
    <n v="3"/>
    <n v="5"/>
    <s v="No"/>
    <n v="4"/>
    <x v="5"/>
    <s v="Youtube"/>
    <m/>
    <m/>
    <m/>
    <m/>
    <m/>
    <m/>
    <m/>
    <s v="No"/>
    <s v="No"/>
    <m/>
    <n v="4"/>
    <n v="4"/>
    <s v="4, satisfecho"/>
  </r>
  <r>
    <m/>
    <m/>
    <s v="Humanidades"/>
    <d v="2020-05-19T21:18:00"/>
    <s v="Otros (Universidad para mayores, títulos propios, curso de idiomas, etc)"/>
    <x v="7"/>
    <s v="Frecuentemente (1 o 2 veces por semana)"/>
    <s v="De vez en cuando (1 o 2 veces al mes)"/>
    <s v="Seguiré usando los servicios de la biblioteca con la misma frecuencia que expuse en la pregunta anterior"/>
    <s v="F. Psicología"/>
    <s v="Biblioteca Maria Zambrano (Filología / Derecho)"/>
    <s v="F. Filosofía"/>
    <m/>
    <m/>
    <m/>
    <m/>
    <m/>
    <m/>
    <s v="Sí"/>
    <s v="Sí"/>
    <n v="3"/>
    <m/>
    <n v="1"/>
    <n v="1"/>
    <n v="3"/>
    <m/>
    <n v="2"/>
    <m/>
    <n v="4"/>
    <n v="4"/>
    <m/>
    <n v="4"/>
    <n v="3"/>
    <n v="3"/>
    <m/>
    <n v="3"/>
    <s v="No"/>
    <n v="4"/>
    <x v="6"/>
    <s v="Facebook"/>
    <m/>
    <m/>
    <m/>
    <m/>
    <m/>
    <m/>
    <m/>
    <s v="Sí"/>
    <s v="No"/>
    <m/>
    <n v="5"/>
    <n v="5"/>
    <s v="4, satisfecho"/>
  </r>
  <r>
    <m/>
    <m/>
    <s v="Ciencias Experimentales"/>
    <d v="2020-05-19T21:17:00"/>
    <s v="Grado y doble grado"/>
    <x v="20"/>
    <s v="Muy frecuentemente (3 o más veces por semana)"/>
    <s v="Nunca"/>
    <s v="Seguiré usando los servicios de la biblioteca con la misma frecuencia que expuse en la pregunta anterior"/>
    <s v="F. Ciencias Biológicas"/>
    <s v="F. Ciencias Biológicas"/>
    <s v="F. Ciencias Biológicas"/>
    <m/>
    <m/>
    <m/>
    <m/>
    <m/>
    <m/>
    <s v="Sí"/>
    <s v="No"/>
    <n v="3"/>
    <n v="1"/>
    <n v="1"/>
    <n v="3"/>
    <n v="5"/>
    <n v="4"/>
    <n v="5"/>
    <n v="1"/>
    <n v="2"/>
    <n v="3"/>
    <m/>
    <n v="3"/>
    <n v="3"/>
    <n v="4"/>
    <n v="3"/>
    <n v="4"/>
    <s v="No"/>
    <n v="3"/>
    <x v="5"/>
    <s v="Instagram"/>
    <m/>
    <m/>
    <m/>
    <m/>
    <m/>
    <m/>
    <m/>
    <s v="No"/>
    <s v="No"/>
    <m/>
    <n v="4"/>
    <n v="3"/>
    <s v="4, satisfecho"/>
  </r>
  <r>
    <m/>
    <m/>
    <s v="Humanidades"/>
    <d v="2020-05-19T21:12:00"/>
    <s v="Máster"/>
    <x v="6"/>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m/>
    <m/>
    <m/>
    <m/>
    <m/>
    <m/>
    <s v="No"/>
    <s v="Sí"/>
    <n v="4"/>
    <n v="4"/>
    <n v="4"/>
    <n v="4"/>
    <n v="4"/>
    <n v="4"/>
    <n v="4"/>
    <n v="4"/>
    <n v="2"/>
    <n v="5"/>
    <m/>
    <n v="3"/>
    <n v="3"/>
    <n v="2"/>
    <n v="2"/>
    <n v="3"/>
    <s v="Sí"/>
    <n v="3"/>
    <x v="5"/>
    <s v="Twitter|Facebook|Youtube|Instagram|LinkedIn"/>
    <m/>
    <m/>
    <m/>
    <m/>
    <m/>
    <m/>
    <m/>
    <s v="Sí"/>
    <s v="No"/>
    <m/>
    <n v="5"/>
    <n v="5"/>
    <s v="3, normal"/>
  </r>
  <r>
    <m/>
    <m/>
    <s v="Ciencias Sociales"/>
    <d v="2020-05-19T21:10:00"/>
    <s v="Grado y doble grado"/>
    <x v="21"/>
    <s v="De vez en cuando (1 o 2 veces al mes)"/>
    <s v="Solo en época de exámenes"/>
    <s v="Seguiré usando los servicios de la biblioteca con la misma frecuencia que expuse en la pregunta anterior"/>
    <s v="F. Comercio y Turismo"/>
    <m/>
    <m/>
    <m/>
    <m/>
    <m/>
    <m/>
    <m/>
    <m/>
    <s v="Sí"/>
    <s v="Sí"/>
    <n v="3"/>
    <n v="1"/>
    <n v="1"/>
    <n v="3"/>
    <n v="5"/>
    <n v="3"/>
    <n v="5"/>
    <n v="1"/>
    <n v="2"/>
    <n v="4"/>
    <m/>
    <n v="2"/>
    <n v="3"/>
    <n v="1"/>
    <n v="3"/>
    <n v="4"/>
    <s v="No"/>
    <n v="2"/>
    <x v="6"/>
    <s v="Facebook|Youtube|Instagram"/>
    <m/>
    <m/>
    <m/>
    <m/>
    <m/>
    <m/>
    <m/>
    <s v="No"/>
    <s v="No"/>
    <m/>
    <n v="3"/>
    <n v="4"/>
    <s v="4, satisfecho"/>
  </r>
  <r>
    <m/>
    <m/>
    <s v="Ciencias Sociales"/>
    <d v="2020-05-19T21:09:00"/>
    <s v="Grado y doble grado"/>
    <x v="13"/>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m/>
    <s v="https://www.rsl.ru/ https://www.loc.gov/"/>
    <m/>
    <m/>
    <m/>
    <m/>
    <m/>
    <s v="Sí"/>
    <s v="Sí"/>
    <n v="3"/>
    <n v="2"/>
    <n v="2"/>
    <n v="4"/>
    <n v="4"/>
    <n v="2"/>
    <n v="2"/>
    <n v="4"/>
    <n v="4"/>
    <n v="4"/>
    <m/>
    <n v="4"/>
    <n v="5"/>
    <n v="4"/>
    <n v="3"/>
    <n v="4"/>
    <s v="Sí"/>
    <n v="4"/>
    <x v="2"/>
    <s v="No uso ninguna red social"/>
    <m/>
    <m/>
    <m/>
    <m/>
    <m/>
    <m/>
    <m/>
    <s v="No"/>
    <s v="No"/>
    <m/>
    <n v="5"/>
    <n v="5"/>
    <s v="4, satisfecho"/>
  </r>
  <r>
    <m/>
    <m/>
    <s v="Ciencias Experimentales"/>
    <d v="2020-05-19T21:08:00"/>
    <s v="Grado y doble grado"/>
    <x v="20"/>
    <s v="Frecuentemente (1 o 2 veces por semana)"/>
    <s v="Frecuentemente (1 o 2 veces por semana)"/>
    <s v="Seguiré usando los servicios de la biblioteca con la misma frecuencia que expuse en la pregunta anterior"/>
    <s v="F. Ciencias Biológicas"/>
    <s v="F. Ciencias Biológicas"/>
    <s v="F. Ciencias Biológicas"/>
    <m/>
    <m/>
    <m/>
    <m/>
    <m/>
    <m/>
    <s v="No"/>
    <s v="Sí"/>
    <n v="4"/>
    <n v="4"/>
    <n v="4"/>
    <n v="4"/>
    <n v="4"/>
    <n v="4"/>
    <n v="4"/>
    <n v="4"/>
    <n v="4"/>
    <n v="4"/>
    <m/>
    <n v="4"/>
    <n v="4"/>
    <n v="4"/>
    <n v="4"/>
    <n v="4"/>
    <s v="Sí"/>
    <n v="4"/>
    <x v="6"/>
    <s v="Twitter|Youtube|Instagram"/>
    <m/>
    <m/>
    <m/>
    <m/>
    <m/>
    <m/>
    <m/>
    <s v="Sí"/>
    <s v="No"/>
    <m/>
    <n v="4"/>
    <n v="4"/>
    <s v="4, satisfecho"/>
  </r>
  <r>
    <m/>
    <m/>
    <s v="Humanidades"/>
    <d v="2020-05-19T21:01:00"/>
    <s v="Grado y doble grado"/>
    <x v="2"/>
    <s v="Solo en época de exámenes"/>
    <s v="Solo en época de exámenes"/>
    <s v="Seguiré usando los servicios de la biblioteca con la misma frecuencia que expuse en la pregunta anterior"/>
    <s v="F. Educación - Centro de Formación del Profesorado"/>
    <s v="Biblioteca Maria Zambrano (Filología / Derecho)"/>
    <m/>
    <s v="Biblioteca María Moliner"/>
    <m/>
    <m/>
    <m/>
    <m/>
    <m/>
    <s v="Sí"/>
    <s v="Sí"/>
    <n v="5"/>
    <n v="1"/>
    <n v="1"/>
    <n v="5"/>
    <n v="1"/>
    <n v="5"/>
    <n v="3"/>
    <n v="5"/>
    <n v="1"/>
    <n v="2"/>
    <m/>
    <n v="1"/>
    <n v="2"/>
    <n v="1"/>
    <n v="1"/>
    <n v="1"/>
    <s v="Sí"/>
    <n v="1"/>
    <x v="2"/>
    <s v="Instagram"/>
    <m/>
    <m/>
    <m/>
    <m/>
    <m/>
    <m/>
    <m/>
    <s v="No"/>
    <s v="Sí"/>
    <s v="Nada útil"/>
    <n v="1"/>
    <n v="2"/>
    <s v="1, muy insatisfecho"/>
  </r>
  <r>
    <m/>
    <m/>
    <s v="Humanidades"/>
    <d v="2020-05-19T21:00:00"/>
    <s v="Grado y doble grado"/>
    <x v="7"/>
    <s v="De vez en cuando (1 o 2 veces al mes)"/>
    <s v="Nunca"/>
    <s v="Procuraré buscar la información que necesito fuera de la biblioteca"/>
    <s v="F. Geografía e Historia"/>
    <s v="Biblioteca Maria Zambrano (Filología / Derecho)"/>
    <m/>
    <m/>
    <m/>
    <m/>
    <m/>
    <m/>
    <m/>
    <s v="Sí"/>
    <s v="Sí"/>
    <n v="4"/>
    <n v="1"/>
    <n v="1"/>
    <n v="4"/>
    <n v="5"/>
    <n v="5"/>
    <n v="4"/>
    <n v="1"/>
    <n v="4"/>
    <n v="3"/>
    <m/>
    <n v="4"/>
    <n v="5"/>
    <n v="4"/>
    <n v="4"/>
    <n v="4"/>
    <s v="Sí"/>
    <n v="4"/>
    <x v="6"/>
    <s v="Twitter|Facebook|Youtube|Instagram"/>
    <m/>
    <m/>
    <m/>
    <m/>
    <m/>
    <m/>
    <m/>
    <s v="No"/>
    <s v="No"/>
    <m/>
    <n v="4"/>
    <n v="4"/>
    <s v="5, muy satisfecho"/>
  </r>
  <r>
    <m/>
    <m/>
    <s v="Ciencias Sociales"/>
    <d v="2020-05-19T20:58:00"/>
    <s v="Grado y doble grado"/>
    <x v="1"/>
    <s v="Frecuentemente (1 o 2 veces por semana)"/>
    <s v="Frecuentemente (1 o 2 veces por semana)"/>
    <s v="Seguiré usando los servicios de la biblioteca con la misma frecuencia que expuse en la pregunta anterior"/>
    <s v="F. Ciencias Políticas y Sociología"/>
    <s v="Biblioteca Maria Zambrano (Filología / Derecho)"/>
    <s v="F. Ciencias Económicas y Empresariales"/>
    <m/>
    <m/>
    <m/>
    <m/>
    <m/>
    <m/>
    <s v="Sí"/>
    <s v="No"/>
    <n v="2"/>
    <n v="5"/>
    <n v="5"/>
    <n v="1"/>
    <n v="5"/>
    <n v="5"/>
    <n v="5"/>
    <n v="5"/>
    <n v="2"/>
    <n v="4"/>
    <m/>
    <n v="5"/>
    <n v="5"/>
    <n v="5"/>
    <n v="5"/>
    <n v="3"/>
    <s v="No"/>
    <n v="4"/>
    <x v="2"/>
    <s v="Twitter|Youtube|Instagram"/>
    <m/>
    <m/>
    <m/>
    <m/>
    <m/>
    <m/>
    <m/>
    <s v="No"/>
    <s v="No"/>
    <m/>
    <n v="5"/>
    <n v="5"/>
    <s v="5, muy satisfecho"/>
  </r>
  <r>
    <m/>
    <m/>
    <s v="Ciencias de la Salud"/>
    <d v="2020-05-19T20:53:00"/>
    <s v="Grado y doble grado"/>
    <x v="4"/>
    <s v="Muy frecuentemente (3 o más veces por semana)"/>
    <s v="De vez en cuando (1 o 2 veces al mes)"/>
    <s v="Creo que voy a acudir con menos frecuencia a la biblioteca y usaré más la biblioteca virtual"/>
    <s v="Biblioteca Maria Zambrano (Filología / Derecho)"/>
    <s v="F. Medicina"/>
    <m/>
    <m/>
    <m/>
    <m/>
    <m/>
    <m/>
    <m/>
    <s v="Sí"/>
    <s v="Sí"/>
    <n v="2"/>
    <n v="2"/>
    <n v="4"/>
    <n v="5"/>
    <n v="3"/>
    <n v="5"/>
    <n v="5"/>
    <n v="3"/>
    <n v="5"/>
    <n v="4"/>
    <m/>
    <n v="4"/>
    <n v="5"/>
    <n v="4"/>
    <n v="5"/>
    <n v="3"/>
    <s v="No"/>
    <n v="4"/>
    <x v="4"/>
    <s v="Twitter"/>
    <m/>
    <m/>
    <m/>
    <m/>
    <m/>
    <m/>
    <m/>
    <s v="No"/>
    <s v="Sí"/>
    <s v="Útil"/>
    <n v="4"/>
    <n v="4"/>
    <s v="4, satisfecho"/>
  </r>
  <r>
    <m/>
    <m/>
    <s v="Ciencias Experimentales"/>
    <d v="2020-05-19T20:52:00"/>
    <s v="Grado y doble grado"/>
    <x v="16"/>
    <s v="De vez en cuando (1 o 2 veces al mes)"/>
    <s v="De vez en cuando (1 o 2 veces al mes)"/>
    <s v="Seguiré usando los servicios de la biblioteca con la misma frecuencia que expuse en la pregunta anterior"/>
    <s v="F. Ciencias Químicas"/>
    <s v="F. Ciencias Biológicas"/>
    <s v="F. Farmacia"/>
    <m/>
    <m/>
    <m/>
    <m/>
    <m/>
    <m/>
    <s v="Sí"/>
    <s v="Sí"/>
    <n v="3"/>
    <n v="3"/>
    <n v="2"/>
    <n v="1"/>
    <n v="4"/>
    <n v="2"/>
    <n v="5"/>
    <n v="1"/>
    <n v="4"/>
    <n v="5"/>
    <m/>
    <n v="4"/>
    <n v="5"/>
    <n v="4"/>
    <n v="3"/>
    <n v="5"/>
    <s v="No"/>
    <n v="3"/>
    <x v="5"/>
    <s v="Youtube"/>
    <m/>
    <m/>
    <m/>
    <m/>
    <m/>
    <m/>
    <m/>
    <s v="Sí"/>
    <s v="No"/>
    <m/>
    <n v="5"/>
    <n v="5"/>
    <s v="5, muy satisfecho"/>
  </r>
  <r>
    <m/>
    <m/>
    <s v="Ciencias Sociales"/>
    <d v="2020-05-19T20:49:00"/>
    <s v="Grado y doble grado"/>
    <x v="17"/>
    <s v="Frecuentemente (1 o 2 veces por semana)"/>
    <s v="Frecuentemente (1 o 2 veces por semana)"/>
    <s v="Seguiré usando los servicios de la biblioteca con la misma frecuencia que expuse en la pregunta anterior"/>
    <s v="F. Ciencias de la Documentación"/>
    <s v="Biblioteca Histórica"/>
    <s v="F. Filología (Clásicas o General)"/>
    <s v="Biblioteca Nacional. Biblioteca Pública Municipal Eugenio Trías, Casa de Fieras. Biblioteca Pública Municipal de Arganda del Rey."/>
    <m/>
    <m/>
    <m/>
    <m/>
    <m/>
    <s v="No"/>
    <s v="Sí"/>
    <n v="5"/>
    <n v="3"/>
    <n v="3"/>
    <n v="5"/>
    <n v="5"/>
    <n v="5"/>
    <n v="5"/>
    <n v="3"/>
    <n v="5"/>
    <n v="4"/>
    <m/>
    <n v="4"/>
    <n v="5"/>
    <n v="5"/>
    <n v="4"/>
    <n v="5"/>
    <s v="Sí"/>
    <n v="4"/>
    <x v="5"/>
    <m/>
    <m/>
    <m/>
    <m/>
    <m/>
    <m/>
    <m/>
    <m/>
    <s v="No"/>
    <s v="Sí"/>
    <s v="Muy útil"/>
    <n v="5"/>
    <n v="5"/>
    <s v="5, muy satisfecho"/>
  </r>
  <r>
    <m/>
    <m/>
    <s v="Humanidades"/>
    <d v="2020-05-19T20:49:00"/>
    <s v="Grado y doble grado"/>
    <x v="7"/>
    <s v="Muy frecuentemente (3 o más veces por semana)"/>
    <s v="Frecuentemente (1 o 2 veces por semana)"/>
    <s v="Seguiré usando los servicios de la biblioteca con la misma frecuencia que expuse en la pregunta anterior"/>
    <s v="F. Geografía e Historia"/>
    <s v="F. Bellas Artes"/>
    <s v="F. Filología (Clásicas o General)"/>
    <m/>
    <m/>
    <m/>
    <m/>
    <m/>
    <m/>
    <s v="Sí"/>
    <s v="Sí"/>
    <n v="5"/>
    <n v="1"/>
    <n v="3"/>
    <n v="2"/>
    <n v="3"/>
    <n v="5"/>
    <n v="5"/>
    <n v="1"/>
    <n v="5"/>
    <n v="5"/>
    <m/>
    <n v="5"/>
    <n v="4"/>
    <n v="3"/>
    <n v="3"/>
    <n v="5"/>
    <s v="Sí"/>
    <n v="3"/>
    <x v="5"/>
    <s v="Instagram"/>
    <m/>
    <m/>
    <m/>
    <m/>
    <m/>
    <m/>
    <m/>
    <s v="No"/>
    <s v="No"/>
    <m/>
    <n v="4"/>
    <n v="4"/>
    <s v="5, muy satisfecho"/>
  </r>
  <r>
    <m/>
    <m/>
    <s v="Ciencias Sociales"/>
    <d v="2020-05-19T20:49:00"/>
    <s v="Grado y doble grado"/>
    <x v="13"/>
    <s v="Frecuentemente (1 o 2 veces por semana)"/>
    <s v="Solo en época de exámenes"/>
    <s v="Seguiré usando los servicios de la biblioteca con la misma frecuencia que expuse en la pregunta anterior"/>
    <s v="F. Ciencias de la Información"/>
    <s v="F. Medicina"/>
    <s v="F. Odontología"/>
    <s v="Biblioteca del Reina Sofía y las bibliotecas municipales de mi barrio"/>
    <m/>
    <m/>
    <m/>
    <m/>
    <m/>
    <s v="No"/>
    <s v="Sí"/>
    <n v="3"/>
    <n v="4"/>
    <n v="4"/>
    <n v="2"/>
    <n v="5"/>
    <n v="5"/>
    <n v="5"/>
    <n v="3"/>
    <n v="5"/>
    <n v="5"/>
    <m/>
    <n v="5"/>
    <n v="5"/>
    <n v="5"/>
    <n v="5"/>
    <n v="5"/>
    <s v="Sí"/>
    <n v="5"/>
    <x v="1"/>
    <s v="Twitter|Youtube|Instagram"/>
    <m/>
    <m/>
    <m/>
    <m/>
    <m/>
    <m/>
    <m/>
    <s v="No"/>
    <s v="No"/>
    <m/>
    <n v="5"/>
    <n v="5"/>
    <s v="5, muy satisfecho"/>
  </r>
  <r>
    <m/>
    <m/>
    <s v="Ciencias Sociales"/>
    <d v="2020-05-19T20:48:00"/>
    <s v="Grado y doble grado"/>
    <x v="1"/>
    <s v="Frecuentemente (1 o 2 veces por semana)"/>
    <s v="De vez en cuando (1 o 2 veces al mes)"/>
    <s v="Seguiré usando los servicios de la biblioteca con la misma frecuencia que expuse en la pregunta anterior"/>
    <s v="Biblioteca Maria Zambrano (Filología / Derecho)"/>
    <s v="F. Ciencias Políticas y Sociología"/>
    <m/>
    <m/>
    <m/>
    <m/>
    <m/>
    <m/>
    <m/>
    <s v="No"/>
    <s v="Sí"/>
    <n v="4"/>
    <n v="3"/>
    <n v="2"/>
    <n v="5"/>
    <n v="5"/>
    <n v="5"/>
    <n v="5"/>
    <n v="1"/>
    <n v="3"/>
    <n v="4"/>
    <m/>
    <n v="4"/>
    <n v="4"/>
    <n v="2"/>
    <n v="3"/>
    <n v="4"/>
    <s v="No"/>
    <n v="3"/>
    <x v="5"/>
    <s v="Facebook|Youtube"/>
    <m/>
    <m/>
    <m/>
    <m/>
    <m/>
    <m/>
    <m/>
    <s v="No"/>
    <s v="No"/>
    <m/>
    <n v="5"/>
    <n v="5"/>
    <s v="4, satisfecho"/>
  </r>
  <r>
    <m/>
    <m/>
    <s v="Ciencias Experimentales"/>
    <d v="2020-05-19T20:44:00"/>
    <s v="Grado y doble grado"/>
    <x v="26"/>
    <s v="De vez en cuando (1 o 2 veces al mes)"/>
    <s v="Solo en época de exámenes"/>
    <s v="Seguiré usando los servicios de la biblioteca con la misma frecuencia que expuse en la pregunta anterior"/>
    <s v="F. Informática"/>
    <m/>
    <m/>
    <m/>
    <m/>
    <m/>
    <m/>
    <m/>
    <m/>
    <s v="No"/>
    <s v="Sí"/>
    <n v="4"/>
    <n v="1"/>
    <n v="4"/>
    <n v="1"/>
    <n v="3"/>
    <n v="2"/>
    <n v="3"/>
    <n v="1"/>
    <n v="3"/>
    <n v="4"/>
    <m/>
    <n v="4"/>
    <n v="4"/>
    <n v="3"/>
    <n v="4"/>
    <n v="4"/>
    <s v="Sí"/>
    <n v="3"/>
    <x v="5"/>
    <s v="Twitter"/>
    <m/>
    <m/>
    <m/>
    <m/>
    <m/>
    <m/>
    <m/>
    <s v="No"/>
    <s v="No"/>
    <m/>
    <n v="4"/>
    <n v="4"/>
    <s v="4, satisfecho"/>
  </r>
  <r>
    <m/>
    <m/>
    <s v="Ciencias Sociales"/>
    <d v="2020-05-19T20:42:00"/>
    <s v="Grado y doble grado"/>
    <x v="1"/>
    <s v="Frecuentemente (1 o 2 veces por semana)"/>
    <s v="Nunca"/>
    <s v="Seguiré usando los servicios de la biblioteca con la misma frecuencia que expuse en la pregunta anterior"/>
    <s v="F. Ciencias Políticas y Sociología"/>
    <m/>
    <m/>
    <m/>
    <m/>
    <m/>
    <m/>
    <m/>
    <m/>
    <s v="Sí"/>
    <s v="No"/>
    <n v="4"/>
    <n v="1"/>
    <n v="1"/>
    <n v="5"/>
    <n v="4"/>
    <n v="4"/>
    <n v="4"/>
    <n v="1"/>
    <n v="4"/>
    <n v="4"/>
    <m/>
    <n v="4"/>
    <n v="2"/>
    <n v="4"/>
    <n v="4"/>
    <n v="3"/>
    <s v="Sí"/>
    <n v="4"/>
    <x v="2"/>
    <s v="Twitter|Youtube"/>
    <m/>
    <m/>
    <m/>
    <m/>
    <m/>
    <m/>
    <m/>
    <s v="Sí"/>
    <s v="Sí"/>
    <s v="Útil"/>
    <n v="3"/>
    <n v="3"/>
    <s v="4, satisfecho"/>
  </r>
  <r>
    <m/>
    <m/>
    <s v="Humanidades"/>
    <d v="2020-05-19T20:40:00"/>
    <s v="Máster"/>
    <x v="2"/>
    <s v="De vez en cuando (1 o 2 veces al mes)"/>
    <s v="Frecuentemente (1 o 2 veces por semana)"/>
    <s v="Seguiré usando los servicios de la biblioteca con la misma frecuencia que expuse en la pregunta anterior"/>
    <s v="F. Educación - Centro de Formación del Profesorado"/>
    <s v="Biblioteca Maria Zambrano (Filología / Derecho)"/>
    <s v="F. Geografía e Historia"/>
    <m/>
    <m/>
    <m/>
    <m/>
    <m/>
    <m/>
    <s v="Sí"/>
    <s v="Sí"/>
    <n v="1"/>
    <n v="3"/>
    <n v="4"/>
    <n v="1"/>
    <n v="3"/>
    <n v="5"/>
    <n v="3"/>
    <n v="3"/>
    <n v="3"/>
    <n v="2"/>
    <m/>
    <n v="3"/>
    <n v="3"/>
    <n v="3"/>
    <n v="3"/>
    <n v="4"/>
    <s v="Sí"/>
    <n v="4"/>
    <x v="6"/>
    <s v="Youtube|Instagram"/>
    <m/>
    <m/>
    <m/>
    <m/>
    <m/>
    <m/>
    <m/>
    <s v="Sí"/>
    <s v="Sí"/>
    <s v="Útil"/>
    <n v="3"/>
    <n v="2"/>
    <s v="4, satisfecho"/>
  </r>
  <r>
    <m/>
    <m/>
    <s v="Ciencias de la Salud"/>
    <d v="2020-05-19T20:39:00"/>
    <s v="Grado y doble grado"/>
    <x v="4"/>
    <s v="De vez en cuando (1 o 2 veces al mes)"/>
    <s v="De vez en cuando (1 o 2 veces al mes)"/>
    <s v="Seguiré usando los servicios de la biblioteca con la misma frecuencia que expuse en la pregunta anterior"/>
    <s v="F. Medicina"/>
    <m/>
    <m/>
    <m/>
    <m/>
    <m/>
    <m/>
    <m/>
    <m/>
    <s v="No"/>
    <s v="No"/>
    <n v="4"/>
    <n v="3"/>
    <n v="4"/>
    <n v="5"/>
    <n v="5"/>
    <n v="5"/>
    <n v="5"/>
    <n v="1"/>
    <n v="2"/>
    <n v="5"/>
    <m/>
    <n v="2"/>
    <n v="3"/>
    <n v="2"/>
    <n v="3"/>
    <n v="2"/>
    <s v="Sí"/>
    <n v="2"/>
    <x v="4"/>
    <s v="Youtube|Instagram"/>
    <m/>
    <m/>
    <m/>
    <m/>
    <m/>
    <m/>
    <m/>
    <s v="No"/>
    <s v="No"/>
    <m/>
    <n v="3"/>
    <n v="3"/>
    <s v="3, normal"/>
  </r>
  <r>
    <m/>
    <m/>
    <s v="Humanidades"/>
    <d v="2020-05-19T20:38:00"/>
    <s v="Grado y doble grado"/>
    <x v="6"/>
    <s v="Muy frecuentemente (3 o más veces por semana)"/>
    <s v="Muy frecuentemente (3 o más veces por semana)"/>
    <s v="Seguiré usando los servicios de la biblioteca con la misma frecuencia que expuse en la pregunta anterior"/>
    <s v="Biblioteca Maria Zambrano (Filología / Derecho)"/>
    <s v="F. Geografía e Historia"/>
    <s v="F. Filosofía"/>
    <m/>
    <m/>
    <m/>
    <m/>
    <m/>
    <m/>
    <s v="Sí"/>
    <s v="Sí"/>
    <n v="4"/>
    <n v="4"/>
    <n v="4"/>
    <n v="3"/>
    <n v="3"/>
    <n v="2"/>
    <n v="3"/>
    <n v="2"/>
    <n v="4"/>
    <n v="3"/>
    <m/>
    <n v="5"/>
    <n v="5"/>
    <n v="5"/>
    <n v="5"/>
    <n v="4"/>
    <s v="Sí"/>
    <n v="5"/>
    <x v="1"/>
    <s v="Facebook|Youtube|Instagram"/>
    <m/>
    <m/>
    <m/>
    <m/>
    <m/>
    <m/>
    <m/>
    <s v="Sí"/>
    <s v="Sí"/>
    <s v="Muy útil"/>
    <n v="5"/>
    <n v="5"/>
    <s v="5, muy satisfecho"/>
  </r>
  <r>
    <m/>
    <m/>
    <s v="Ciencias Experimentales"/>
    <d v="2020-05-19T20:38:00"/>
    <s v="Grado y doble grado"/>
    <x v="26"/>
    <s v="De vez en cuando (1 o 2 veces al mes)"/>
    <s v="Solo en época de exámenes"/>
    <s v="Seguiré usando los servicios de la biblioteca con la misma frecuencia que expuse en la pregunta anterior"/>
    <s v="F. Informática"/>
    <s v="Biblioteca Maria Zambrano (Filología / Derecho)"/>
    <m/>
    <m/>
    <m/>
    <m/>
    <m/>
    <m/>
    <m/>
    <s v="No"/>
    <s v="Sí"/>
    <n v="4"/>
    <n v="1"/>
    <n v="2"/>
    <n v="1"/>
    <n v="5"/>
    <n v="5"/>
    <n v="4"/>
    <n v="1"/>
    <n v="5"/>
    <n v="5"/>
    <m/>
    <n v="5"/>
    <n v="5"/>
    <n v="4"/>
    <n v="4"/>
    <n v="5"/>
    <s v="No"/>
    <n v="4"/>
    <x v="5"/>
    <s v="Twitter|Youtube|Instagram"/>
    <m/>
    <m/>
    <m/>
    <m/>
    <m/>
    <m/>
    <m/>
    <s v="No"/>
    <s v="No"/>
    <m/>
    <n v="5"/>
    <n v="5"/>
    <s v="5, muy satisfecho"/>
  </r>
  <r>
    <m/>
    <m/>
    <s v="Ciencias de la Salud"/>
    <d v="2020-05-19T20:36:00"/>
    <s v="Máster"/>
    <x v="12"/>
    <s v="De vez en cuando (1 o 2 veces al mes)"/>
    <s v="Frecuentemente (1 o 2 veces por semana)"/>
    <s v="Creo que voy a acudir con menos frecuencia a la biblioteca y usaré más la biblioteca virtual"/>
    <s v="F. Psicología"/>
    <s v="F. Ciencias de la Información"/>
    <s v="F. Trabajo Social"/>
    <m/>
    <m/>
    <m/>
    <m/>
    <m/>
    <m/>
    <s v="Sí"/>
    <s v="Sí"/>
    <n v="4"/>
    <n v="2"/>
    <n v="4"/>
    <n v="2"/>
    <n v="4"/>
    <n v="5"/>
    <n v="5"/>
    <n v="3"/>
    <n v="3"/>
    <n v="4"/>
    <m/>
    <n v="3"/>
    <n v="3"/>
    <n v="3"/>
    <n v="3"/>
    <n v="4"/>
    <s v="No"/>
    <n v="3"/>
    <x v="6"/>
    <s v="Twitter"/>
    <m/>
    <m/>
    <m/>
    <m/>
    <m/>
    <m/>
    <m/>
    <s v="Sí"/>
    <s v="No"/>
    <m/>
    <n v="4"/>
    <n v="5"/>
    <s v="4, satisfecho"/>
  </r>
  <r>
    <m/>
    <m/>
    <s v="Ciencias Experimentales"/>
    <d v="2020-05-19T20:36:00"/>
    <s v="Grado y doble grado"/>
    <x v="2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Solo haré uso de la biblioteca virtual y de sus recursos electrónicos"/>
    <s v="F. Informática"/>
    <m/>
    <m/>
    <m/>
    <m/>
    <m/>
    <m/>
    <m/>
    <m/>
    <s v="No"/>
    <s v="Sí"/>
    <n v="4"/>
    <n v="1"/>
    <n v="4"/>
    <n v="3"/>
    <n v="3"/>
    <n v="4"/>
    <n v="4"/>
    <n v="1"/>
    <n v="4"/>
    <n v="4"/>
    <m/>
    <n v="2"/>
    <n v="2"/>
    <n v="1"/>
    <n v="3"/>
    <n v="1"/>
    <s v="No"/>
    <n v="2"/>
    <x v="2"/>
    <s v="Twitter|Facebook|Youtube|Instagram"/>
    <m/>
    <m/>
    <m/>
    <m/>
    <m/>
    <m/>
    <m/>
    <s v="No"/>
    <s v="No"/>
    <m/>
    <n v="3"/>
    <n v="4"/>
    <s v="2, insatisfecho"/>
  </r>
  <r>
    <m/>
    <m/>
    <s v="Ciencias Sociales"/>
    <d v="2020-05-19T20:33:00"/>
    <s v="Grado y doble grado"/>
    <x v="11"/>
    <s v="Frecuentemente (1 o 2 veces por semana)"/>
    <s v="Solo en época de exámenes"/>
    <s v="Creo que voy a acudir con menos frecuencia a la biblioteca y usaré más la biblioteca virtual"/>
    <s v="F. Ciencias Económicas y Empresariales"/>
    <m/>
    <m/>
    <m/>
    <m/>
    <m/>
    <m/>
    <m/>
    <m/>
    <s v="Sí"/>
    <s v="Sí"/>
    <n v="5"/>
    <n v="3"/>
    <n v="2"/>
    <n v="4"/>
    <n v="5"/>
    <n v="4"/>
    <n v="4"/>
    <n v="2"/>
    <n v="4"/>
    <n v="4"/>
    <m/>
    <n v="4"/>
    <n v="5"/>
    <n v="3"/>
    <n v="4"/>
    <n v="4"/>
    <s v="No"/>
    <n v="4"/>
    <x v="5"/>
    <s v="Twitter|Youtube|Instagram"/>
    <m/>
    <m/>
    <m/>
    <m/>
    <m/>
    <m/>
    <m/>
    <s v="No"/>
    <s v="No"/>
    <m/>
    <n v="4"/>
    <n v="5"/>
    <s v="4, satisfecho"/>
  </r>
  <r>
    <m/>
    <m/>
    <s v="Ciencias Sociales"/>
    <d v="2020-05-19T20:33:00"/>
    <s v="Doctorado"/>
    <x v="1"/>
    <s v="De vez en cuando (1 o 2 veces al mes)"/>
    <s v="De vez en cuando (1 o 2 veces al mes)"/>
    <s v="Seguiré usando los servicios de la biblioteca con la misma frecuencia que expuse en la pregunta anterior"/>
    <s v="F. Ciencias Políticas y Sociología"/>
    <s v="F. Trabajo Social"/>
    <s v="F. Geografía e Historia"/>
    <m/>
    <m/>
    <m/>
    <m/>
    <m/>
    <m/>
    <s v="Sí"/>
    <s v="Sí"/>
    <n v="3"/>
    <n v="3"/>
    <n v="1"/>
    <n v="4"/>
    <n v="4"/>
    <n v="4"/>
    <n v="4"/>
    <n v="4"/>
    <n v="3"/>
    <n v="3"/>
    <m/>
    <n v="3"/>
    <n v="5"/>
    <n v="4"/>
    <n v="3"/>
    <n v="3"/>
    <s v="Sí"/>
    <n v="4"/>
    <x v="3"/>
    <m/>
    <m/>
    <m/>
    <m/>
    <m/>
    <m/>
    <m/>
    <m/>
    <s v="Sí"/>
    <s v="Sí"/>
    <m/>
    <n v="5"/>
    <n v="5"/>
    <s v="4, satisfecho"/>
  </r>
  <r>
    <m/>
    <m/>
    <s v="Ciencias Experimentales"/>
    <d v="2020-05-19T20:32:00"/>
    <s v="Grado y doble grado"/>
    <x v="19"/>
    <s v="Muy frecuentemente (3 o más veces por semana)"/>
    <s v="De vez en cuando (1 o 2 veces al mes)"/>
    <s v="Procuraré buscar la información que necesito fuera de la biblioteca"/>
    <s v="F. Ciencias Físicas"/>
    <m/>
    <m/>
    <m/>
    <m/>
    <m/>
    <m/>
    <m/>
    <m/>
    <s v="No"/>
    <s v="Sí"/>
    <n v="2"/>
    <n v="1"/>
    <n v="1"/>
    <n v="3"/>
    <n v="5"/>
    <n v="5"/>
    <n v="4"/>
    <n v="5"/>
    <n v="1"/>
    <n v="1"/>
    <m/>
    <n v="3"/>
    <n v="2"/>
    <n v="2"/>
    <n v="1"/>
    <n v="1"/>
    <s v="No"/>
    <n v="2"/>
    <x v="2"/>
    <s v="Facebook|Youtube|Instagram"/>
    <m/>
    <m/>
    <m/>
    <m/>
    <m/>
    <m/>
    <m/>
    <s v="No"/>
    <s v="No"/>
    <m/>
    <n v="1"/>
    <n v="1"/>
    <s v="2, insatisfecho"/>
  </r>
  <r>
    <m/>
    <m/>
    <s v="Humanidades"/>
    <d v="2020-05-19T20:32:00"/>
    <s v="Doctorado"/>
    <x v="7"/>
    <s v="Frecuentemente (1 o 2 veces por semana)"/>
    <s v="De vez en cuando (1 o 2 veces al mes)"/>
    <s v="Creo que voy a acudir con menos frecuencia a la biblioteca y usaré más la biblioteca virtual|Tengo que ir necesariamente para consultar los documentos que están ubicados en la biblioteca"/>
    <s v="F. Filología (Clásicas o General)"/>
    <s v="F. Geografía e Historia"/>
    <s v="Biblioteca Histórica"/>
    <s v="Bibliotecas CSIC, bibliotecas públicas"/>
    <m/>
    <m/>
    <m/>
    <m/>
    <m/>
    <s v="Sí"/>
    <s v="Sí"/>
    <n v="5"/>
    <n v="3"/>
    <n v="1"/>
    <n v="2"/>
    <n v="4"/>
    <n v="5"/>
    <n v="1"/>
    <n v="3"/>
    <n v="5"/>
    <n v="5"/>
    <m/>
    <n v="3"/>
    <n v="4"/>
    <n v="3"/>
    <n v="3"/>
    <n v="3"/>
    <s v="Sí"/>
    <n v="3"/>
    <x v="5"/>
    <s v="Twitter|Facebook|Instagram|LinkedIn"/>
    <m/>
    <m/>
    <m/>
    <m/>
    <m/>
    <m/>
    <m/>
    <s v="No"/>
    <s v="No"/>
    <m/>
    <n v="5"/>
    <n v="5"/>
    <s v="4, satisfecho"/>
  </r>
  <r>
    <m/>
    <m/>
    <s v="Humanidades"/>
    <d v="2020-05-19T20:28:00"/>
    <s v="Grado y doble grado"/>
    <x v="6"/>
    <s v="Nunca"/>
    <s v="Nunca"/>
    <s v="Tengo que ir necesariamente para consultar los documentos que están ubicados en la biblioteca"/>
    <s v="Biblioteca Maria Zambrano (Filología / Derecho)"/>
    <s v="F. Filología (Clásicas o General)"/>
    <m/>
    <m/>
    <m/>
    <m/>
    <m/>
    <m/>
    <m/>
    <s v="No"/>
    <s v="No"/>
    <n v="4"/>
    <n v="2"/>
    <n v="1"/>
    <n v="5"/>
    <n v="5"/>
    <n v="4"/>
    <n v="4"/>
    <n v="3"/>
    <n v="3"/>
    <n v="4"/>
    <m/>
    <n v="4"/>
    <n v="5"/>
    <n v="3"/>
    <n v="3"/>
    <n v="4"/>
    <s v="No"/>
    <n v="5"/>
    <x v="6"/>
    <s v="Youtube"/>
    <m/>
    <m/>
    <m/>
    <m/>
    <m/>
    <m/>
    <m/>
    <s v="Sí"/>
    <s v="No"/>
    <m/>
    <n v="5"/>
    <n v="5"/>
    <s v="4, satisfecho"/>
  </r>
  <r>
    <m/>
    <m/>
    <s v="Ciencias de la Salud"/>
    <d v="2020-05-19T20:27:00"/>
    <s v="Grado y doble grado"/>
    <x v="4"/>
    <s v="Nunca"/>
    <s v="Nunca"/>
    <s v="Creo que voy a acudir con menos frecuencia a la biblioteca y usaré más la biblioteca virtual"/>
    <s v="F. Medicina"/>
    <m/>
    <m/>
    <m/>
    <m/>
    <m/>
    <m/>
    <m/>
    <m/>
    <s v="No"/>
    <s v="No"/>
    <n v="1"/>
    <n v="3"/>
    <n v="4"/>
    <n v="2"/>
    <n v="2"/>
    <n v="5"/>
    <n v="5"/>
    <n v="3"/>
    <n v="3"/>
    <n v="3"/>
    <m/>
    <n v="4"/>
    <n v="5"/>
    <n v="4"/>
    <n v="3"/>
    <n v="3"/>
    <s v="No"/>
    <n v="4"/>
    <x v="2"/>
    <s v="Facebook|Youtube|Instagram"/>
    <m/>
    <m/>
    <m/>
    <m/>
    <m/>
    <m/>
    <m/>
    <s v="No"/>
    <s v="No"/>
    <m/>
    <n v="3"/>
    <n v="3"/>
    <s v="3, normal"/>
  </r>
  <r>
    <m/>
    <m/>
    <s v="Ciencias Sociales"/>
    <d v="2020-05-19T20:23:00"/>
    <s v="Grado y doble grado"/>
    <x v="10"/>
    <s v="Frecuentemente (1 o 2 veces por semana)"/>
    <s v="De vez en cuando (1 o 2 veces al mes)"/>
    <s v="Creo que voy a acudir con menos frecuencia a la biblioteca y usaré más la biblioteca virtual"/>
    <s v="Biblioteca Maria Zambrano (Filología / Derecho)"/>
    <s v="F. Geografía e Historia"/>
    <m/>
    <m/>
    <m/>
    <m/>
    <m/>
    <m/>
    <m/>
    <s v="Sí"/>
    <s v="Sí"/>
    <n v="4"/>
    <n v="3"/>
    <n v="5"/>
    <n v="2"/>
    <n v="3"/>
    <n v="3"/>
    <n v="4"/>
    <n v="2"/>
    <n v="4"/>
    <n v="4"/>
    <m/>
    <n v="5"/>
    <n v="5"/>
    <n v="4"/>
    <n v="4"/>
    <n v="5"/>
    <s v="Sí"/>
    <n v="4"/>
    <x v="6"/>
    <s v="Correo electrónico"/>
    <m/>
    <m/>
    <m/>
    <m/>
    <m/>
    <m/>
    <m/>
    <s v="No"/>
    <s v="Sí"/>
    <s v="Útil"/>
    <n v="4"/>
    <n v="5"/>
    <s v="5, muy satisfecho"/>
  </r>
  <r>
    <m/>
    <m/>
    <s v="Humanidades"/>
    <d v="2020-05-19T20:22:00"/>
    <s v="Grado y doble grado"/>
    <x v="6"/>
    <s v="Muy frecuentemente (3 o más veces por semana)"/>
    <s v="Frecuentemente (1 o 2 veces por semana)"/>
    <s v="Seguiré usando los servicios de la biblioteca con la misma frecuencia que expuse en la pregunta anterior"/>
    <s v="Biblioteca Maria Zambrano (Filología / Derecho)"/>
    <s v="F. Filología (Clásicas o General)"/>
    <s v="F. Filosofía"/>
    <m/>
    <m/>
    <m/>
    <m/>
    <m/>
    <m/>
    <s v="Sí"/>
    <s v="Sí"/>
    <n v="4"/>
    <n v="2"/>
    <n v="3"/>
    <n v="5"/>
    <n v="5"/>
    <n v="4"/>
    <n v="2"/>
    <n v="2"/>
    <n v="2"/>
    <n v="5"/>
    <m/>
    <n v="4"/>
    <n v="5"/>
    <n v="4"/>
    <n v="4"/>
    <n v="4"/>
    <s v="No"/>
    <n v="4"/>
    <x v="4"/>
    <s v="Instagram"/>
    <m/>
    <m/>
    <m/>
    <m/>
    <m/>
    <m/>
    <m/>
    <s v="Sí"/>
    <s v="No"/>
    <m/>
    <n v="5"/>
    <n v="5"/>
    <s v="4, satisfecho"/>
  </r>
  <r>
    <m/>
    <m/>
    <s v="Humanidades"/>
    <d v="2020-05-19T20:21: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Biblioteca Maria Zambrano (Filología / Derecho)"/>
    <s v="F. Filosofía"/>
    <m/>
    <m/>
    <m/>
    <m/>
    <m/>
    <m/>
    <s v="No"/>
    <s v="Sí"/>
    <n v="3"/>
    <n v="2"/>
    <n v="5"/>
    <n v="3"/>
    <n v="3"/>
    <n v="3"/>
    <n v="2"/>
    <n v="1"/>
    <n v="2"/>
    <n v="4"/>
    <m/>
    <n v="4"/>
    <n v="3"/>
    <n v="3"/>
    <n v="2"/>
    <n v="2"/>
    <s v="No"/>
    <n v="3"/>
    <x v="2"/>
    <s v="Reddit"/>
    <m/>
    <m/>
    <m/>
    <m/>
    <m/>
    <m/>
    <m/>
    <s v="No"/>
    <s v="No"/>
    <m/>
    <n v="2"/>
    <n v="3"/>
    <s v="3, normal"/>
  </r>
  <r>
    <m/>
    <m/>
    <s v="Ciencias de la Salud"/>
    <d v="2020-05-19T20:21:00"/>
    <s v="Grado y doble grado"/>
    <x v="9"/>
    <s v="De vez en cuando (1 o 2 veces al mes)"/>
    <s v="De vez en cuando (1 o 2 veces al mes)"/>
    <s v="Seguiré usando los servicios de la biblioteca con la misma frecuencia que expuse en la pregunta anterior"/>
    <s v="F. Farmacia"/>
    <s v="F. Ciencias Biológicas"/>
    <s v="F. Medicina"/>
    <m/>
    <m/>
    <m/>
    <m/>
    <m/>
    <m/>
    <s v="Sí"/>
    <s v="Sí"/>
    <n v="4"/>
    <n v="1"/>
    <n v="4"/>
    <n v="1"/>
    <n v="3"/>
    <n v="1"/>
    <n v="5"/>
    <n v="1"/>
    <n v="1"/>
    <n v="5"/>
    <m/>
    <n v="2"/>
    <n v="5"/>
    <n v="2"/>
    <n v="1"/>
    <n v="5"/>
    <s v="No"/>
    <n v="2"/>
    <x v="2"/>
    <s v="Twitter|Youtube|Instagram"/>
    <m/>
    <m/>
    <m/>
    <m/>
    <m/>
    <m/>
    <m/>
    <s v="No"/>
    <s v="No"/>
    <m/>
    <n v="4"/>
    <n v="5"/>
    <s v="4, satisfecho"/>
  </r>
  <r>
    <m/>
    <m/>
    <s v="Ciencias Sociales"/>
    <d v="2020-05-19T20:17:00"/>
    <s v="Grado y doble grado"/>
    <x v="1"/>
    <s v="De vez en cuando (1 o 2 veces al mes)"/>
    <s v="Nunca"/>
    <s v="Seguiré usando los servicios de la biblioteca con la misma frecuencia que expuse en la pregunta anterior"/>
    <s v="F. Ciencias Políticas y Sociología"/>
    <s v="F. Ciencias Económicas y Empresariales"/>
    <m/>
    <m/>
    <m/>
    <m/>
    <m/>
    <m/>
    <m/>
    <s v="No"/>
    <s v="No"/>
    <n v="2"/>
    <n v="1"/>
    <n v="1"/>
    <n v="2"/>
    <n v="3"/>
    <n v="4"/>
    <n v="2"/>
    <n v="1"/>
    <n v="1"/>
    <n v="1"/>
    <m/>
    <n v="1"/>
    <n v="1"/>
    <n v="1"/>
    <n v="1"/>
    <n v="1"/>
    <s v="No"/>
    <n v="1"/>
    <x v="2"/>
    <s v="No uso ninguna red social"/>
    <m/>
    <m/>
    <m/>
    <m/>
    <m/>
    <m/>
    <m/>
    <s v="No"/>
    <s v="No"/>
    <m/>
    <n v="3"/>
    <n v="4"/>
    <s v="3, normal"/>
  </r>
  <r>
    <m/>
    <m/>
    <s v="Ciencias Experimentales"/>
    <d v="2020-05-19T20:16:00"/>
    <s v="Grado y doble grado"/>
    <x v="16"/>
    <s v="Nunca"/>
    <s v="Nunca"/>
    <s v="Solo haré uso de la biblioteca virtual y de sus recursos electrónicos|Procuraré buscar la información que necesito fuera de la biblioteca"/>
    <s v="F. Informática"/>
    <s v="F. Ciencias Químicas"/>
    <m/>
    <m/>
    <m/>
    <m/>
    <m/>
    <m/>
    <m/>
    <s v="No"/>
    <s v="No"/>
    <n v="1"/>
    <n v="1"/>
    <n v="1"/>
    <n v="1"/>
    <n v="5"/>
    <n v="5"/>
    <n v="5"/>
    <n v="1"/>
    <n v="3"/>
    <n v="3"/>
    <m/>
    <n v="3"/>
    <n v="3"/>
    <n v="3"/>
    <n v="3"/>
    <n v="3"/>
    <s v="No"/>
    <n v="3"/>
    <x v="5"/>
    <s v="Facebook|Youtube|Instagram"/>
    <m/>
    <m/>
    <m/>
    <m/>
    <m/>
    <m/>
    <m/>
    <s v="No"/>
    <s v="No"/>
    <m/>
    <n v="3"/>
    <n v="3"/>
    <s v="3, normal"/>
  </r>
  <r>
    <m/>
    <m/>
    <s v="Ciencias Sociales"/>
    <d v="2020-05-19T20:11:00"/>
    <s v="Grado y doble grado"/>
    <x v="10"/>
    <s v="De vez en cuando (1 o 2 veces al mes)"/>
    <s v="Muy frecuentemente (3 o más veces por semana)"/>
    <s v="Tengo que ir necesariamente para consultar los documentos que están ubicados en la biblioteca"/>
    <s v="Biblioteca Maria Zambrano (Filología / Derecho)"/>
    <s v="F. Ciencias de la Documentación"/>
    <s v="F. Derecho (Departamentos,Criminología)"/>
    <m/>
    <m/>
    <m/>
    <m/>
    <m/>
    <m/>
    <s v="No"/>
    <s v="Sí"/>
    <n v="3"/>
    <n v="1"/>
    <n v="4"/>
    <n v="4"/>
    <n v="3"/>
    <n v="5"/>
    <n v="5"/>
    <n v="1"/>
    <n v="4"/>
    <n v="5"/>
    <m/>
    <n v="2"/>
    <n v="4"/>
    <n v="5"/>
    <n v="3"/>
    <n v="1"/>
    <s v="Sí"/>
    <n v="4"/>
    <x v="1"/>
    <s v="Twitter|Youtube|Instagram"/>
    <m/>
    <m/>
    <m/>
    <m/>
    <m/>
    <m/>
    <m/>
    <s v="Sí"/>
    <s v="No"/>
    <m/>
    <n v="3"/>
    <m/>
    <s v="4, satisfecho"/>
  </r>
  <r>
    <m/>
    <m/>
    <s v="Ciencias Experimentales"/>
    <d v="2020-05-19T20:10:00"/>
    <s v="Grado y doble grado"/>
    <x v="8"/>
    <s v="De vez en cuando (1 o 2 veces al mes)"/>
    <s v="Nunca"/>
    <m/>
    <s v="F. Ciencias Matemáticas"/>
    <s v="F. Ciencias Químicas"/>
    <s v="Biblioteca Maria Zambrano (Filología / Derecho)"/>
    <s v="Biblioteca Municipal José Hierro"/>
    <m/>
    <m/>
    <m/>
    <m/>
    <m/>
    <s v="Sí"/>
    <s v="Sí"/>
    <n v="5"/>
    <m/>
    <m/>
    <m/>
    <m/>
    <m/>
    <n v="5"/>
    <m/>
    <m/>
    <m/>
    <m/>
    <m/>
    <m/>
    <m/>
    <m/>
    <m/>
    <m/>
    <m/>
    <x v="3"/>
    <m/>
    <m/>
    <m/>
    <m/>
    <m/>
    <m/>
    <m/>
    <m/>
    <s v="Sí"/>
    <s v="No"/>
    <m/>
    <n v="4"/>
    <m/>
    <s v="4, satisfecho"/>
  </r>
  <r>
    <m/>
    <m/>
    <s v="Humanidades"/>
    <d v="2020-05-19T20:10:00"/>
    <s v="Grado y doble grado"/>
    <x v="7"/>
    <s v="Muy frecuentemente (3 o más veces por semana)"/>
    <s v="Muy frecuentemente (3 o más veces por semana)"/>
    <s v="Creo que voy a acudir con menos frecuencia a la biblioteca y usaré más la biblioteca virtual"/>
    <s v="F. Geografía e Historia"/>
    <s v="Biblioteca Maria Zambrano (Filología / Derecho)"/>
    <m/>
    <m/>
    <m/>
    <m/>
    <m/>
    <m/>
    <m/>
    <s v="Sí"/>
    <s v="Sí"/>
    <n v="5"/>
    <n v="5"/>
    <n v="4"/>
    <n v="4"/>
    <n v="4"/>
    <n v="3"/>
    <n v="2"/>
    <n v="2"/>
    <n v="2"/>
    <n v="5"/>
    <m/>
    <n v="5"/>
    <n v="3"/>
    <n v="2"/>
    <n v="3"/>
    <n v="5"/>
    <s v="Sí"/>
    <n v="3"/>
    <x v="5"/>
    <s v="Twitter|Instagram"/>
    <m/>
    <m/>
    <m/>
    <m/>
    <m/>
    <m/>
    <m/>
    <s v="Sí"/>
    <s v="No"/>
    <m/>
    <n v="4"/>
    <n v="4"/>
    <s v="4, satisfecho"/>
  </r>
  <r>
    <m/>
    <m/>
    <s v="Ciencias Experimentales"/>
    <d v="2020-05-19T20:09:00"/>
    <s v="Grado y doble grado"/>
    <x v="20"/>
    <s v="De vez en cuando (1 o 2 veces al mes)"/>
    <s v="De vez en cuando (1 o 2 veces al mes)"/>
    <s v="Seguiré usando los servicios de la biblioteca con la misma frecuencia que expuse en la pregunta anterior"/>
    <s v="F. Ciencias Biológicas"/>
    <s v="Biblioteca Maria Zambrano (Filología / Derecho)"/>
    <m/>
    <m/>
    <m/>
    <m/>
    <m/>
    <m/>
    <m/>
    <s v="Sí"/>
    <s v="Sí"/>
    <n v="3"/>
    <n v="1"/>
    <n v="1"/>
    <n v="1"/>
    <n v="5"/>
    <n v="3"/>
    <n v="3"/>
    <n v="4"/>
    <n v="3"/>
    <n v="4"/>
    <m/>
    <n v="4"/>
    <n v="4"/>
    <n v="4"/>
    <n v="3"/>
    <n v="3"/>
    <s v="No"/>
    <n v="3"/>
    <x v="5"/>
    <s v="Twitter|Youtube|Instagram"/>
    <m/>
    <m/>
    <m/>
    <m/>
    <m/>
    <m/>
    <m/>
    <s v="No"/>
    <s v="No"/>
    <m/>
    <n v="4"/>
    <n v="3"/>
    <s v="4, satisfecho"/>
  </r>
  <r>
    <m/>
    <m/>
    <s v="Humanidades"/>
    <d v="2020-05-19T20:03:00"/>
    <s v="Grado y doble grado"/>
    <x v="2"/>
    <s v="Frecuentemente (1 o 2 veces por semana)"/>
    <s v="De vez en cuando (1 o 2 veces al mes)"/>
    <s v="Seguiré usando los servicios de la biblioteca con la misma frecuencia que expuse en la pregunta anterior"/>
    <s v="F. Educación - Centro de Formación del Profesorado"/>
    <s v="Biblioteca Maria Zambrano (Filología / Derecho)"/>
    <m/>
    <s v="-"/>
    <m/>
    <m/>
    <m/>
    <m/>
    <m/>
    <s v="Sí"/>
    <s v="Sí"/>
    <n v="5"/>
    <n v="4"/>
    <n v="4"/>
    <n v="2"/>
    <n v="5"/>
    <n v="4"/>
    <n v="4"/>
    <n v="3"/>
    <n v="5"/>
    <n v="4"/>
    <m/>
    <n v="4"/>
    <n v="4"/>
    <n v="4"/>
    <n v="3"/>
    <n v="3"/>
    <s v="No"/>
    <n v="4"/>
    <x v="5"/>
    <s v="Instagram"/>
    <m/>
    <m/>
    <m/>
    <m/>
    <m/>
    <m/>
    <m/>
    <s v="Sí"/>
    <s v="No"/>
    <m/>
    <n v="4"/>
    <n v="4"/>
    <s v="4, satisfecho"/>
  </r>
  <r>
    <m/>
    <m/>
    <s v="Ciencias Sociales"/>
    <d v="2020-05-19T20:03:00"/>
    <s v="Grado y doble grado"/>
    <x v="1"/>
    <s v="De vez en cuando (1 o 2 veces al mes)"/>
    <s v="Nunca"/>
    <s v="Creo que voy a acudir con menos frecuencia a la biblioteca y usaré más la biblioteca virtual"/>
    <s v="F. Ciencias Políticas y Sociología"/>
    <m/>
    <m/>
    <m/>
    <m/>
    <m/>
    <m/>
    <m/>
    <m/>
    <s v="Sí"/>
    <s v="Sí"/>
    <n v="4"/>
    <n v="2"/>
    <n v="2"/>
    <n v="3"/>
    <n v="5"/>
    <n v="5"/>
    <n v="5"/>
    <n v="4"/>
    <n v="2"/>
    <n v="3"/>
    <m/>
    <n v="4"/>
    <n v="5"/>
    <n v="4"/>
    <n v="2"/>
    <n v="2"/>
    <s v="No"/>
    <n v="2"/>
    <x v="2"/>
    <s v="Twitter|Facebook|Youtube|Instagram"/>
    <m/>
    <m/>
    <m/>
    <m/>
    <m/>
    <m/>
    <m/>
    <s v="Sí"/>
    <s v="No"/>
    <m/>
    <n v="5"/>
    <n v="5"/>
    <s v="4, satisfecho"/>
  </r>
  <r>
    <m/>
    <m/>
    <s v="Humanidades"/>
    <d v="2020-05-19T19:59:00"/>
    <s v="Doctorado"/>
    <x v="6"/>
    <s v="Muy frecuentemente (3 o más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s v="Conde Duque, Sampedro y UPM"/>
    <m/>
    <m/>
    <m/>
    <m/>
    <m/>
    <s v="No"/>
    <s v="Sí"/>
    <n v="3"/>
    <n v="2"/>
    <n v="3"/>
    <n v="2"/>
    <n v="4"/>
    <n v="5"/>
    <n v="5"/>
    <n v="3"/>
    <n v="4"/>
    <n v="3"/>
    <m/>
    <n v="3"/>
    <n v="3"/>
    <n v="4"/>
    <n v="2"/>
    <n v="3"/>
    <s v="Sí"/>
    <n v="4"/>
    <x v="4"/>
    <s v="Twitter|Facebook|Youtube|Instagram"/>
    <m/>
    <m/>
    <m/>
    <m/>
    <m/>
    <m/>
    <m/>
    <s v="Sí"/>
    <s v="No"/>
    <m/>
    <n v="3"/>
    <n v="3"/>
    <s v="4, satisfecho"/>
  </r>
  <r>
    <m/>
    <m/>
    <s v="Ciencias de la Salud"/>
    <d v="2020-05-19T19:57:00"/>
    <s v="Grado y doble grado"/>
    <x v="9"/>
    <s v="De vez en cuando (1 o 2 veces al mes)"/>
    <s v="Frecuentemente (1 o 2 veces por semana)"/>
    <s v="Seguiré usando los servicios de la biblioteca con la misma frecuencia que expuse en la pregunta anterior"/>
    <s v="F. Farmacia"/>
    <m/>
    <m/>
    <m/>
    <m/>
    <m/>
    <m/>
    <m/>
    <m/>
    <s v="No"/>
    <s v="Sí"/>
    <n v="4"/>
    <n v="1"/>
    <n v="4"/>
    <n v="3"/>
    <n v="4"/>
    <n v="3"/>
    <n v="5"/>
    <n v="2"/>
    <n v="4"/>
    <n v="4"/>
    <m/>
    <n v="4"/>
    <n v="5"/>
    <n v="3"/>
    <m/>
    <n v="4"/>
    <s v="No"/>
    <n v="4"/>
    <x v="5"/>
    <s v="Instagram"/>
    <m/>
    <m/>
    <m/>
    <m/>
    <m/>
    <m/>
    <m/>
    <s v="No"/>
    <s v="No"/>
    <m/>
    <n v="5"/>
    <n v="5"/>
    <s v="4, satisfecho"/>
  </r>
  <r>
    <m/>
    <m/>
    <s v="Humanidades"/>
    <d v="2020-05-19T19:52: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logía (Clásicas o General)"/>
    <m/>
    <m/>
    <m/>
    <m/>
    <m/>
    <m/>
    <s v="Sí"/>
    <s v="Sí"/>
    <n v="3"/>
    <n v="1"/>
    <n v="4"/>
    <n v="5"/>
    <n v="4"/>
    <n v="2"/>
    <n v="4"/>
    <n v="1"/>
    <n v="4"/>
    <n v="4"/>
    <m/>
    <n v="4"/>
    <n v="4"/>
    <n v="5"/>
    <n v="2"/>
    <n v="4"/>
    <s v="No"/>
    <n v="5"/>
    <x v="6"/>
    <s v="Twitter|Youtube|Instagram"/>
    <m/>
    <m/>
    <m/>
    <m/>
    <m/>
    <m/>
    <m/>
    <s v="No"/>
    <s v="No"/>
    <m/>
    <n v="3"/>
    <n v="3"/>
    <s v="5, muy satisfecho"/>
  </r>
  <r>
    <m/>
    <m/>
    <s v="Humanidades"/>
    <d v="2020-05-19T19:51:00"/>
    <s v="Grado y doble grado"/>
    <x v="5"/>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Filosofía"/>
    <s v="F. Filología (Clásicas o General)"/>
    <s v="Biblioteca Maria Zambrano (Filología / Derecho)"/>
    <m/>
    <m/>
    <m/>
    <m/>
    <m/>
    <m/>
    <s v="Sí"/>
    <s v="Sí"/>
    <n v="4"/>
    <n v="1"/>
    <n v="2"/>
    <n v="4"/>
    <n v="5"/>
    <n v="5"/>
    <n v="5"/>
    <n v="2"/>
    <n v="4"/>
    <n v="4"/>
    <m/>
    <n v="3"/>
    <n v="5"/>
    <n v="4"/>
    <n v="4"/>
    <n v="5"/>
    <s v="Sí"/>
    <n v="4"/>
    <x v="5"/>
    <s v="Twitter|Youtube|Instagram"/>
    <m/>
    <m/>
    <m/>
    <m/>
    <m/>
    <m/>
    <m/>
    <s v="Sí"/>
    <s v="Sí"/>
    <s v="Útil"/>
    <n v="5"/>
    <n v="5"/>
    <s v="4, satisfecho"/>
  </r>
  <r>
    <m/>
    <m/>
    <s v="Humanidades"/>
    <d v="2020-05-19T19:49:00"/>
    <s v="Grado y doble grado"/>
    <x v="7"/>
    <s v="Frecuentemente (1 o 2 veces por semana)"/>
    <s v="Frecuentemente (1 o 2 veces por semana)"/>
    <s v="Creo que voy a acudir con menos frecuencia a la biblioteca y usaré más la biblioteca virtual"/>
    <s v="Biblioteca Maria Zambrano (Filología / Derecho)"/>
    <s v="F. Geografía e Historia"/>
    <s v="F. Filología (Clásicas o General)"/>
    <m/>
    <m/>
    <m/>
    <m/>
    <m/>
    <m/>
    <s v="No"/>
    <s v="Sí"/>
    <n v="2"/>
    <n v="2"/>
    <n v="3"/>
    <n v="3"/>
    <n v="5"/>
    <n v="2"/>
    <n v="5"/>
    <n v="1"/>
    <n v="1"/>
    <n v="1"/>
    <m/>
    <n v="4"/>
    <n v="5"/>
    <n v="5"/>
    <n v="5"/>
    <n v="3"/>
    <s v="Sí"/>
    <n v="4"/>
    <x v="6"/>
    <s v="Twitter|Youtube|Instagram"/>
    <m/>
    <m/>
    <m/>
    <m/>
    <m/>
    <m/>
    <m/>
    <s v="Sí"/>
    <s v="No"/>
    <m/>
    <n v="5"/>
    <n v="5"/>
    <s v="4, satisfecho"/>
  </r>
  <r>
    <m/>
    <m/>
    <s v="Ciencias Sociales"/>
    <d v="2020-05-19T19:49:00"/>
    <s v="Grado y doble grado"/>
    <x v="21"/>
    <s v="Muy frecuentemente (3 o más veces por semana)"/>
    <s v="De vez en cuando (1 o 2 veces al mes)"/>
    <s v="Seguiré usando los servicios de la biblioteca con la misma frecuencia que expuse en la pregunta anterior|Solo haré uso de la biblioteca virtual y de sus recursos electrónicos"/>
    <s v="F. Comercio y Turismo"/>
    <s v="F. Ciencias Económicas y Empresariales"/>
    <m/>
    <m/>
    <m/>
    <m/>
    <m/>
    <m/>
    <m/>
    <s v="Sí"/>
    <s v="No"/>
    <n v="3"/>
    <n v="2"/>
    <n v="4"/>
    <n v="5"/>
    <n v="4"/>
    <n v="3"/>
    <n v="4"/>
    <n v="2"/>
    <n v="3"/>
    <n v="3"/>
    <m/>
    <n v="4"/>
    <n v="4"/>
    <n v="3"/>
    <n v="4"/>
    <n v="4"/>
    <s v="No"/>
    <n v="4"/>
    <x v="6"/>
    <s v="Twitter|Youtube"/>
    <m/>
    <m/>
    <m/>
    <m/>
    <m/>
    <m/>
    <m/>
    <s v="Sí"/>
    <s v="No"/>
    <m/>
    <n v="5"/>
    <n v="5"/>
    <s v="5, muy satisfecho"/>
  </r>
  <r>
    <m/>
    <m/>
    <s v="Ciencias Sociales"/>
    <d v="2020-05-19T19:49:00"/>
    <s v="Máster"/>
    <x v="13"/>
    <s v="De vez en cuando (1 o 2 veces al mes)"/>
    <s v="De vez en cuando (1 o 2 veces al mes)"/>
    <s v="Seguiré usando los servicios de la biblioteca con la misma frecuencia que expuse en la pregunta anterior|Usaré la biblioteca virtual con más frecuencia que antes y seguiré acudiendo presencialmente a la biblioteca con la misma frecuencia"/>
    <s v="Biblioteca Maria Zambrano (Filología / Derecho)"/>
    <s v="F. Filología (Clásicas o General)"/>
    <s v="F. Psicología"/>
    <m/>
    <m/>
    <m/>
    <m/>
    <m/>
    <m/>
    <s v="No"/>
    <s v="Sí"/>
    <n v="5"/>
    <n v="1"/>
    <n v="3"/>
    <n v="5"/>
    <n v="5"/>
    <n v="5"/>
    <n v="5"/>
    <n v="5"/>
    <n v="5"/>
    <n v="5"/>
    <m/>
    <n v="4"/>
    <n v="5"/>
    <n v="5"/>
    <m/>
    <n v="5"/>
    <s v="Sí"/>
    <n v="4"/>
    <x v="5"/>
    <s v="No uso ninguna red social"/>
    <m/>
    <m/>
    <m/>
    <m/>
    <m/>
    <m/>
    <m/>
    <s v="Sí"/>
    <s v="No"/>
    <m/>
    <n v="5"/>
    <n v="5"/>
    <s v="5, muy satisfecho"/>
  </r>
  <r>
    <m/>
    <m/>
    <s v="Ciencias Experimentales"/>
    <d v="2020-05-19T19:48:00"/>
    <s v="Grado y doble grado"/>
    <x v="27"/>
    <s v="Muy frecuentemente (3 o más veces por semana)"/>
    <s v="Nunca"/>
    <s v="Seguiré usando los servicios de la biblioteca con la misma frecuencia que expuse en la pregunta anterior"/>
    <s v="F. Estudios Estadísticos"/>
    <s v="Biblioteca Maria Zambrano (Filología / Derecho)"/>
    <m/>
    <m/>
    <m/>
    <m/>
    <m/>
    <m/>
    <m/>
    <s v="No"/>
    <s v="No"/>
    <n v="1"/>
    <n v="1"/>
    <n v="1"/>
    <n v="3"/>
    <n v="5"/>
    <n v="3"/>
    <n v="5"/>
    <n v="1"/>
    <n v="2"/>
    <n v="2"/>
    <m/>
    <n v="2"/>
    <n v="2"/>
    <n v="1"/>
    <n v="1"/>
    <n v="3"/>
    <s v="No"/>
    <n v="2"/>
    <x v="2"/>
    <s v="Youtube|Instagram"/>
    <m/>
    <m/>
    <m/>
    <m/>
    <m/>
    <m/>
    <m/>
    <s v="No"/>
    <s v="No"/>
    <m/>
    <n v="3"/>
    <n v="1"/>
    <s v="2, insatisfecho"/>
  </r>
  <r>
    <m/>
    <m/>
    <s v="Ciencias Sociales"/>
    <d v="2020-05-19T19:48:00"/>
    <s v="Grado y doble grado"/>
    <x v="10"/>
    <s v="De vez en cuando (1 o 2 veces al mes)"/>
    <s v="Solo en época de exámenes"/>
    <s v="Solo haré uso de la biblioteca virtual y de sus recursos electrónicos"/>
    <s v="Biblioteca Maria Zambrano (Filología / Derecho)"/>
    <s v="Biblioteca Maria Zambrano (Filología / Derecho)"/>
    <s v="Biblioteca Maria Zambrano (Filología / Derecho)"/>
    <m/>
    <m/>
    <m/>
    <m/>
    <m/>
    <m/>
    <s v="Sí"/>
    <s v="Sí"/>
    <n v="3"/>
    <n v="3"/>
    <n v="3"/>
    <n v="4"/>
    <n v="4"/>
    <n v="5"/>
    <n v="3"/>
    <n v="2"/>
    <n v="5"/>
    <n v="5"/>
    <m/>
    <n v="5"/>
    <n v="5"/>
    <n v="5"/>
    <n v="5"/>
    <n v="5"/>
    <s v="Sí"/>
    <n v="4"/>
    <x v="6"/>
    <s v="Facebook|Youtube|LinkedIn"/>
    <m/>
    <m/>
    <m/>
    <m/>
    <m/>
    <m/>
    <m/>
    <s v="Sí"/>
    <s v="No"/>
    <m/>
    <n v="5"/>
    <n v="5"/>
    <s v="4, satisfecho"/>
  </r>
  <r>
    <m/>
    <m/>
    <s v="Ciencias Sociales"/>
    <d v="2020-05-19T19:47:00"/>
    <s v="Grado y doble grado"/>
    <x v="10"/>
    <s v="De vez en cuando (1 o 2 veces al mes)"/>
    <s v="Muy frecuentemente (3 o más veces por semana)"/>
    <s v="Creo que voy a acudir con menos frecuencia a la biblioteca y usaré más la biblioteca virtual|Solo haré uso de la biblioteca virtual y de sus recursos electrónicos"/>
    <s v="F. Derecho (Departamentos,Criminología)"/>
    <s v="F. Filosofía"/>
    <s v="Biblioteca Maria Zambrano (Filología / Derecho)"/>
    <m/>
    <m/>
    <m/>
    <m/>
    <m/>
    <m/>
    <s v="No"/>
    <s v="No"/>
    <n v="3"/>
    <n v="3"/>
    <n v="5"/>
    <n v="5"/>
    <n v="5"/>
    <n v="3"/>
    <n v="5"/>
    <n v="5"/>
    <n v="5"/>
    <n v="4"/>
    <m/>
    <n v="4"/>
    <n v="5"/>
    <n v="4"/>
    <n v="3"/>
    <n v="3"/>
    <s v="No"/>
    <n v="3"/>
    <x v="2"/>
    <s v="No uso ninguna red social"/>
    <m/>
    <m/>
    <m/>
    <m/>
    <m/>
    <m/>
    <m/>
    <s v="Sí"/>
    <s v="Sí"/>
    <s v="Muy útil"/>
    <n v="5"/>
    <n v="5"/>
    <s v="5, muy satisfecho"/>
  </r>
  <r>
    <m/>
    <m/>
    <s v="Humanidades"/>
    <d v="2020-05-19T19:46:00"/>
    <s v="Máster"/>
    <x v="5"/>
    <s v="Frecuentemente (1 o 2 veces por semana)"/>
    <s v="Muy frecuentemente (3 o más veces por semana)"/>
    <s v="Creo que voy a acudir con menos frecuencia a la biblioteca y usaré más la biblioteca virtual"/>
    <s v="F. Filosofía"/>
    <s v="F. Geografía e Historia"/>
    <s v="F. Filología (Clásicas o General)"/>
    <s v="Biblioteca Pública María Moliner"/>
    <m/>
    <m/>
    <m/>
    <m/>
    <m/>
    <s v="Sí"/>
    <s v="Sí"/>
    <n v="5"/>
    <n v="3"/>
    <n v="3"/>
    <n v="3"/>
    <n v="4"/>
    <n v="3"/>
    <n v="3"/>
    <n v="3"/>
    <n v="3"/>
    <n v="4"/>
    <m/>
    <n v="3"/>
    <n v="4"/>
    <n v="2"/>
    <n v="2"/>
    <n v="3"/>
    <s v="No"/>
    <n v="3"/>
    <x v="5"/>
    <s v="Youtube|Whatsapp"/>
    <m/>
    <m/>
    <m/>
    <m/>
    <m/>
    <m/>
    <m/>
    <s v="Sí"/>
    <s v="No"/>
    <m/>
    <n v="4"/>
    <n v="4"/>
    <s v="4, satisfecho"/>
  </r>
  <r>
    <m/>
    <m/>
    <s v="Ciencias Experimentales"/>
    <d v="2020-05-19T19:45:00"/>
    <s v="Máster"/>
    <x v="26"/>
    <s v="Frecuentemente (1 o 2 veces por semana)"/>
    <s v="Solo en época de exámenes"/>
    <s v="Seguiré usando los servicios de la biblioteca con la misma frecuencia que expuse en la pregunta anterior"/>
    <s v="F. Informática"/>
    <s v="Biblioteca Maria Zambrano (Filología / Derecho)"/>
    <m/>
    <m/>
    <m/>
    <m/>
    <m/>
    <m/>
    <m/>
    <s v="No"/>
    <s v="No"/>
    <n v="3"/>
    <n v="2"/>
    <n v="2"/>
    <n v="2"/>
    <n v="4"/>
    <n v="5"/>
    <n v="1"/>
    <n v="1"/>
    <n v="4"/>
    <n v="4"/>
    <m/>
    <n v="5"/>
    <n v="5"/>
    <n v="5"/>
    <n v="4"/>
    <n v="4"/>
    <s v="Sí"/>
    <n v="4"/>
    <x v="5"/>
    <s v="Youtube|Instagram|LinkedIn"/>
    <m/>
    <m/>
    <m/>
    <m/>
    <m/>
    <m/>
    <m/>
    <s v="Sí"/>
    <s v="No"/>
    <m/>
    <n v="4"/>
    <n v="4"/>
    <s v="4, satisfecho"/>
  </r>
  <r>
    <m/>
    <m/>
    <s v="Humanidades"/>
    <d v="2020-05-19T19:44: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s v="Biblioteca URJC Campus Vicálvaro, Biblioteca El Madroño Vicálvaro."/>
    <m/>
    <m/>
    <m/>
    <m/>
    <m/>
    <s v="Sí"/>
    <s v="Sí"/>
    <n v="5"/>
    <n v="3"/>
    <n v="4"/>
    <n v="2"/>
    <n v="4"/>
    <n v="4"/>
    <n v="3"/>
    <n v="1"/>
    <n v="3"/>
    <n v="5"/>
    <m/>
    <n v="5"/>
    <n v="5"/>
    <n v="5"/>
    <n v="5"/>
    <n v="5"/>
    <s v="Sí"/>
    <n v="5"/>
    <x v="1"/>
    <s v="Twitter|Youtube|Instagram"/>
    <m/>
    <m/>
    <m/>
    <m/>
    <m/>
    <m/>
    <m/>
    <s v="Sí"/>
    <s v="No"/>
    <m/>
    <n v="5"/>
    <n v="5"/>
    <s v="5, muy satisfecho"/>
  </r>
  <r>
    <m/>
    <m/>
    <s v="Humanidades"/>
    <d v="2020-05-19T19:42:00"/>
    <s v="Grado y doble grado"/>
    <x v="7"/>
    <s v="De vez en cuando (1 o 2 veces al mes)"/>
    <s v="De vez en cuando (1 o 2 veces al mes)"/>
    <s v="Seguiré usando los servicios de la biblioteca con la misma frecuencia que expuse en la pregunta anterior|Procuraré buscar la información que necesito fuera de la biblioteca"/>
    <s v="F. Geografía e Historia"/>
    <s v="Biblioteca Maria Zambrano (Filología / Derecho)"/>
    <m/>
    <m/>
    <m/>
    <m/>
    <m/>
    <m/>
    <m/>
    <s v="Sí"/>
    <s v="Sí"/>
    <n v="5"/>
    <n v="1"/>
    <n v="5"/>
    <n v="1"/>
    <n v="5"/>
    <n v="5"/>
    <n v="1"/>
    <n v="5"/>
    <n v="1"/>
    <n v="5"/>
    <m/>
    <n v="5"/>
    <n v="5"/>
    <n v="3"/>
    <m/>
    <n v="5"/>
    <s v="No"/>
    <n v="5"/>
    <x v="3"/>
    <s v="No uso ninguna red social"/>
    <m/>
    <m/>
    <m/>
    <m/>
    <m/>
    <m/>
    <m/>
    <s v="Sí"/>
    <s v="No"/>
    <m/>
    <n v="5"/>
    <n v="5"/>
    <s v="4, satisfecho"/>
  </r>
  <r>
    <m/>
    <m/>
    <s v="Ciencias de la Salud"/>
    <d v="2020-05-19T19:41:00"/>
    <s v="Grado y doble grado"/>
    <x v="12"/>
    <s v="De vez en cuando (1 o 2 veces al mes)"/>
    <s v="De vez en cuando (1 o 2 veces al mes)"/>
    <s v="Seguiré usando los servicios de la biblioteca con la misma frecuencia que expuse en la pregunta anterior"/>
    <s v="F. Psicología"/>
    <s v="F. Trabajo Social"/>
    <s v="F. Ciencias Económicas y Empresariales"/>
    <s v="Biblioteca María Moliner"/>
    <m/>
    <m/>
    <m/>
    <m/>
    <m/>
    <s v="Sí"/>
    <s v="Sí"/>
    <n v="3"/>
    <n v="1"/>
    <n v="1"/>
    <n v="3"/>
    <n v="5"/>
    <n v="4"/>
    <n v="5"/>
    <n v="2"/>
    <n v="4"/>
    <n v="5"/>
    <m/>
    <n v="5"/>
    <n v="4"/>
    <n v="4"/>
    <n v="4"/>
    <n v="5"/>
    <s v="No"/>
    <n v="4"/>
    <x v="6"/>
    <s v="Twitter|Instagram"/>
    <m/>
    <m/>
    <m/>
    <m/>
    <m/>
    <m/>
    <m/>
    <s v="No"/>
    <s v="No"/>
    <m/>
    <n v="3"/>
    <n v="4"/>
    <s v="4, satisfecho"/>
  </r>
  <r>
    <m/>
    <m/>
    <s v="Ciencias Experimentales"/>
    <d v="2020-05-19T19:41:00"/>
    <s v="Máster"/>
    <x v="19"/>
    <s v="De vez en cuando (1 o 2 veces al mes)"/>
    <s v="Nunca"/>
    <s v="Procuraré buscar la información que necesito fuera de la biblioteca"/>
    <m/>
    <m/>
    <m/>
    <m/>
    <m/>
    <m/>
    <m/>
    <m/>
    <m/>
    <s v="No"/>
    <s v="No"/>
    <n v="1"/>
    <n v="1"/>
    <n v="1"/>
    <n v="5"/>
    <n v="5"/>
    <n v="5"/>
    <n v="5"/>
    <n v="2"/>
    <n v="2"/>
    <n v="4"/>
    <m/>
    <n v="4"/>
    <n v="4"/>
    <n v="3"/>
    <n v="3"/>
    <n v="4"/>
    <s v="No"/>
    <n v="3"/>
    <x v="4"/>
    <s v="Facebook|Youtube"/>
    <m/>
    <m/>
    <m/>
    <m/>
    <m/>
    <m/>
    <m/>
    <s v="Sí"/>
    <s v="No"/>
    <m/>
    <n v="4"/>
    <n v="5"/>
    <s v="4, satisfecho"/>
  </r>
  <r>
    <m/>
    <m/>
    <s v="Ciencias Sociales"/>
    <d v="2020-05-19T19:41:00"/>
    <s v="Grado y doble grado"/>
    <x v="1"/>
    <s v="Muy frecuentemente (3 o más veces por semana)"/>
    <s v="Muy frecuentemente (3 o más veces por semana)"/>
    <s v="Solo haré uso de la biblioteca virtual y de sus recursos electrónicos|Procuraré buscar la información que necesito fuera de la biblioteca"/>
    <s v="Biblioteca Maria Zambrano (Filología / Derecho)"/>
    <s v="F. Ciencias Políticas y Sociología"/>
    <m/>
    <s v="Biblioteca de Humanidades UNED"/>
    <m/>
    <m/>
    <m/>
    <m/>
    <m/>
    <s v="Sí"/>
    <s v="Sí"/>
    <n v="5"/>
    <n v="5"/>
    <n v="5"/>
    <n v="3"/>
    <n v="5"/>
    <n v="5"/>
    <n v="5"/>
    <n v="5"/>
    <n v="5"/>
    <n v="5"/>
    <m/>
    <n v="3"/>
    <n v="5"/>
    <n v="5"/>
    <n v="4"/>
    <n v="3"/>
    <s v="No"/>
    <n v="5"/>
    <x v="2"/>
    <s v="Twitter|Youtube|Instagram"/>
    <m/>
    <m/>
    <m/>
    <m/>
    <m/>
    <m/>
    <m/>
    <s v="No"/>
    <s v="No"/>
    <m/>
    <n v="5"/>
    <n v="5"/>
    <s v="5, muy satisfecho"/>
  </r>
  <r>
    <m/>
    <m/>
    <s v="Ciencias Experimentales"/>
    <d v="2020-05-19T19:41:00"/>
    <s v="Grado y doble grado"/>
    <x v="19"/>
    <s v="De vez en cuando (1 o 2 veces al mes)"/>
    <s v="De vez en cuando (1 o 2 veces al mes)"/>
    <s v="Seguiré usando los servicios de la biblioteca con la misma frecuencia que expuse en la pregunta anterior"/>
    <s v="Biblioteca Maria Zambrano (Filología / Derecho)"/>
    <s v="F. Ciencias Físicas"/>
    <s v="F. Ciencias Matemáticas"/>
    <m/>
    <m/>
    <m/>
    <m/>
    <m/>
    <m/>
    <s v="Sí"/>
    <s v="Sí"/>
    <n v="4"/>
    <n v="1"/>
    <n v="1"/>
    <n v="1"/>
    <n v="4"/>
    <n v="4"/>
    <n v="4"/>
    <n v="1"/>
    <n v="4"/>
    <n v="4"/>
    <m/>
    <n v="4"/>
    <n v="4"/>
    <n v="2"/>
    <n v="4"/>
    <n v="4"/>
    <s v="No"/>
    <n v="3"/>
    <x v="2"/>
    <s v="Twitter|Instagram"/>
    <m/>
    <m/>
    <m/>
    <m/>
    <m/>
    <m/>
    <m/>
    <s v="No"/>
    <s v="No"/>
    <m/>
    <n v="4"/>
    <n v="4"/>
    <s v="4, satisfecho"/>
  </r>
  <r>
    <m/>
    <m/>
    <s v="Ciencias Sociales"/>
    <d v="2020-05-19T19:40:00"/>
    <s v="Grado y doble grado"/>
    <x v="11"/>
    <s v="Frecuentemente (1 o 2 veces por semana)"/>
    <s v="De vez en cuando (1 o 2 veces al mes)"/>
    <s v="Seguiré usando los servicios de la biblioteca con la misma frecuencia que expuse en la pregunta anterior"/>
    <s v="F. Ciencias Económicas y Empresariales"/>
    <s v="Biblioteca Maria Zambrano (Filología / Derecho)"/>
    <s v="F. Comercio y Turismo"/>
    <m/>
    <m/>
    <m/>
    <m/>
    <m/>
    <m/>
    <s v="No"/>
    <s v="No"/>
    <n v="5"/>
    <n v="2"/>
    <n v="2"/>
    <n v="4"/>
    <n v="5"/>
    <n v="4"/>
    <n v="5"/>
    <n v="2"/>
    <n v="3"/>
    <n v="3"/>
    <m/>
    <n v="5"/>
    <n v="3"/>
    <n v="3"/>
    <n v="3"/>
    <n v="5"/>
    <s v="No"/>
    <n v="3"/>
    <x v="1"/>
    <s v="Twitter|Facebook|Instagram|LinkedIn"/>
    <m/>
    <m/>
    <m/>
    <m/>
    <m/>
    <m/>
    <m/>
    <s v="No"/>
    <s v="No"/>
    <m/>
    <n v="5"/>
    <n v="5"/>
    <s v="4, satisfecho"/>
  </r>
  <r>
    <m/>
    <m/>
    <s v="Ciencias Sociales"/>
    <d v="2020-05-19T19:37:00"/>
    <s v="Doctorado"/>
    <x v="1"/>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Ciencias Políticas y Sociología"/>
    <s v="F. Ciencias Económicas y Empresariales"/>
    <m/>
    <s v="Biblioteca AECID, Biblioteca Nacional y Biblioteca Reina Sofía"/>
    <m/>
    <m/>
    <m/>
    <m/>
    <m/>
    <s v="Sí"/>
    <s v="Sí"/>
    <n v="5"/>
    <n v="4"/>
    <n v="3"/>
    <n v="2"/>
    <n v="1"/>
    <n v="5"/>
    <n v="3"/>
    <n v="2"/>
    <n v="5"/>
    <n v="5"/>
    <m/>
    <n v="5"/>
    <n v="5"/>
    <n v="5"/>
    <n v="5"/>
    <n v="5"/>
    <s v="Sí"/>
    <n v="5"/>
    <x v="1"/>
    <s v="Twitter|Facebook|Youtube|Instagram|LinkedIn"/>
    <m/>
    <m/>
    <m/>
    <m/>
    <m/>
    <m/>
    <m/>
    <s v="Sí"/>
    <s v="Sí"/>
    <s v="Útil"/>
    <n v="5"/>
    <n v="5"/>
    <s v="5, muy satisfecho"/>
  </r>
  <r>
    <m/>
    <m/>
    <s v="Ciencias Sociales"/>
    <d v="2020-05-19T19:34:00"/>
    <s v="Grado y doble grado"/>
    <x v="13"/>
    <s v="De vez en cuando (1 o 2 veces al mes)"/>
    <s v="Nunca"/>
    <s v="Seguiré usando los servicios de la biblioteca con la misma frecuencia que expuse en la pregunta anterior"/>
    <s v="Biblioteca Maria Zambrano (Filología / Derecho)"/>
    <s v="F. Ciencias de la Información"/>
    <m/>
    <m/>
    <m/>
    <m/>
    <m/>
    <m/>
    <m/>
    <s v="No"/>
    <s v="Sí"/>
    <n v="1"/>
    <n v="1"/>
    <n v="1"/>
    <n v="3"/>
    <n v="4"/>
    <n v="5"/>
    <n v="1"/>
    <n v="1"/>
    <n v="1"/>
    <n v="1"/>
    <m/>
    <n v="3"/>
    <n v="2"/>
    <n v="1"/>
    <n v="1"/>
    <n v="3"/>
    <s v="No"/>
    <n v="3"/>
    <x v="6"/>
    <s v="Twitter|Youtube|Instagram"/>
    <m/>
    <m/>
    <m/>
    <m/>
    <m/>
    <m/>
    <m/>
    <s v="No"/>
    <s v="No"/>
    <m/>
    <n v="3"/>
    <n v="3"/>
    <s v="3, normal"/>
  </r>
  <r>
    <m/>
    <m/>
    <s v="Ciencias Experimentales"/>
    <d v="2020-05-19T19:34:00"/>
    <s v="Grado y doble grado"/>
    <x v="16"/>
    <s v="Muy frecuentemente (3 o más veces por semana)"/>
    <s v="Frecuentemente (1 o 2 veces por semana)"/>
    <s v="Seguiré usando los servicios de la biblioteca con la misma frecuencia que expuse en la pregunta anterior"/>
    <s v="F. Ciencias Químicas"/>
    <s v="F. Ciencias Biológicas"/>
    <s v="Biblioteca Maria Zambrano (Filología / Derecho)"/>
    <m/>
    <m/>
    <m/>
    <m/>
    <m/>
    <m/>
    <s v="Sí"/>
    <s v="Sí"/>
    <n v="3"/>
    <n v="1"/>
    <n v="2"/>
    <n v="1"/>
    <n v="5"/>
    <n v="3"/>
    <n v="5"/>
    <n v="1"/>
    <n v="5"/>
    <n v="5"/>
    <m/>
    <n v="5"/>
    <n v="5"/>
    <n v="4"/>
    <n v="3"/>
    <n v="4"/>
    <s v="No"/>
    <n v="4"/>
    <x v="4"/>
    <s v="Twitter|Youtube|Instagram"/>
    <m/>
    <m/>
    <m/>
    <m/>
    <m/>
    <m/>
    <m/>
    <s v="No"/>
    <s v="No"/>
    <m/>
    <n v="5"/>
    <n v="5"/>
    <s v="5, muy satisfecho"/>
  </r>
  <r>
    <m/>
    <m/>
    <s v="Ciencias de la Salud"/>
    <d v="2020-05-19T19:32:00"/>
    <s v="Grado y doble grado"/>
    <x v="23"/>
    <s v="Muy frecuentemente (3 o más veces por semana)"/>
    <s v="Frecuentemente (1 o 2 veces por semana)"/>
    <s v="Seguiré usando los servicios de la biblioteca con la misma frecuencia que expuse en la pregunta anterior"/>
    <s v="F. Veterinaria"/>
    <s v="F. Geografía e Historia"/>
    <s v="Biblioteca Maria Zambrano (Filología / Derecho)"/>
    <s v="Reina Sofía"/>
    <m/>
    <m/>
    <m/>
    <m/>
    <m/>
    <s v="No"/>
    <s v="Sí"/>
    <n v="3"/>
    <n v="4"/>
    <n v="4"/>
    <n v="1"/>
    <n v="5"/>
    <n v="5"/>
    <n v="5"/>
    <n v="3"/>
    <n v="5"/>
    <n v="5"/>
    <m/>
    <n v="5"/>
    <n v="5"/>
    <n v="5"/>
    <n v="4"/>
    <n v="5"/>
    <s v="Sí"/>
    <n v="5"/>
    <x v="6"/>
    <s v="Twitter"/>
    <m/>
    <m/>
    <m/>
    <m/>
    <m/>
    <m/>
    <m/>
    <s v="Sí"/>
    <s v="Sí"/>
    <s v="Muy útil"/>
    <n v="5"/>
    <n v="5"/>
    <s v="5, muy satisfecho"/>
  </r>
  <r>
    <m/>
    <m/>
    <s v="Ciencias de la Salud"/>
    <d v="2020-05-19T19:31:00"/>
    <s v="Grado y doble grado"/>
    <x v="23"/>
    <s v="Muy frecuentemente (3 o más veces por semana)"/>
    <s v="Frecuentemente (1 o 2 veces por semana)"/>
    <s v="Creo que voy a acudir con menos frecuencia a la biblioteca y usaré más la biblioteca virtual"/>
    <s v="Biblioteca Maria Zambrano (Filología / Derecho)"/>
    <s v="F. Veterinaria"/>
    <s v="Biblioteca Histórica"/>
    <m/>
    <m/>
    <m/>
    <m/>
    <m/>
    <m/>
    <s v="No"/>
    <s v="Sí"/>
    <n v="3"/>
    <n v="4"/>
    <n v="4"/>
    <n v="1"/>
    <n v="5"/>
    <n v="2"/>
    <n v="5"/>
    <n v="1"/>
    <n v="4"/>
    <n v="5"/>
    <m/>
    <n v="5"/>
    <n v="5"/>
    <n v="5"/>
    <n v="4"/>
    <n v="5"/>
    <s v="No"/>
    <n v="4"/>
    <x v="5"/>
    <s v="Instagram"/>
    <m/>
    <m/>
    <m/>
    <m/>
    <m/>
    <m/>
    <m/>
    <s v="Sí"/>
    <s v="No"/>
    <m/>
    <n v="5"/>
    <n v="5"/>
    <s v="5, muy satisfecho"/>
  </r>
  <r>
    <m/>
    <m/>
    <s v="Ciencias Sociales"/>
    <d v="2020-05-19T19:29:00"/>
    <s v="Grado y doble grado"/>
    <x v="21"/>
    <s v="Frecuentemente (1 o 2 veces por semana)"/>
    <s v="Solo en época de exámenes"/>
    <s v="Seguiré usando los servicios de la biblioteca con la misma frecuencia que expuse en la pregunta anterior"/>
    <s v="Biblioteca Maria Zambrano (Filología / Derecho)"/>
    <s v="F. Comercio y Turismo"/>
    <s v="F. Ciencias Económicas y Empresariales"/>
    <m/>
    <m/>
    <m/>
    <m/>
    <m/>
    <m/>
    <s v="No"/>
    <s v="No"/>
    <n v="3"/>
    <n v="1"/>
    <n v="1"/>
    <n v="4"/>
    <n v="4"/>
    <n v="4"/>
    <n v="4"/>
    <n v="1"/>
    <n v="3"/>
    <n v="2"/>
    <m/>
    <n v="3"/>
    <n v="4"/>
    <n v="4"/>
    <n v="4"/>
    <n v="4"/>
    <s v="No"/>
    <n v="4"/>
    <x v="2"/>
    <s v="No uso ninguna red social"/>
    <m/>
    <m/>
    <m/>
    <m/>
    <m/>
    <m/>
    <m/>
    <s v="No"/>
    <s v="No"/>
    <m/>
    <n v="5"/>
    <n v="5"/>
    <s v="4, satisfecho"/>
  </r>
  <r>
    <m/>
    <m/>
    <s v="Ciencias de la Salud"/>
    <d v="2020-05-19T19:29:00"/>
    <s v="Máster"/>
    <x v="9"/>
    <s v="Nunca"/>
    <s v="De vez en cuando (1 o 2 veces al mes)"/>
    <s v="Seguiré usando los servicios de la biblioteca con la misma frecuencia que expuse en la pregunta anterior"/>
    <s v="F. Farmacia"/>
    <m/>
    <m/>
    <m/>
    <m/>
    <m/>
    <m/>
    <m/>
    <m/>
    <s v="No"/>
    <s v="No"/>
    <n v="1"/>
    <n v="1"/>
    <n v="2"/>
    <n v="1"/>
    <n v="5"/>
    <n v="5"/>
    <n v="5"/>
    <n v="1"/>
    <n v="3"/>
    <n v="3"/>
    <m/>
    <n v="2"/>
    <n v="3"/>
    <n v="3"/>
    <n v="3"/>
    <n v="4"/>
    <s v="Sí"/>
    <n v="3"/>
    <x v="5"/>
    <m/>
    <m/>
    <m/>
    <m/>
    <m/>
    <m/>
    <m/>
    <m/>
    <s v="No"/>
    <s v="No"/>
    <m/>
    <n v="3"/>
    <n v="3"/>
    <s v="2, insatisfecho"/>
  </r>
  <r>
    <m/>
    <m/>
    <s v="Ciencias de la Salud"/>
    <d v="2020-05-19T19:27:00"/>
    <s v="Grado y doble grado"/>
    <x v="22"/>
    <s v="Frecuentemente (1 o 2 veces por semana)"/>
    <s v="Muy frecuentemente (3 o más veces por semana)"/>
    <s v="Seguiré usando los servicios de la biblioteca con la misma frecuencia que expuse en la pregunta anterior"/>
    <s v="F. Óptica y Optometría"/>
    <s v="Biblioteca Maria Zambrano (Filología / Derecho)"/>
    <m/>
    <m/>
    <m/>
    <m/>
    <m/>
    <m/>
    <m/>
    <s v="No"/>
    <s v="No"/>
    <n v="1"/>
    <n v="1"/>
    <n v="3"/>
    <n v="2"/>
    <n v="5"/>
    <n v="1"/>
    <n v="4"/>
    <n v="1"/>
    <n v="3"/>
    <n v="4"/>
    <m/>
    <n v="5"/>
    <n v="5"/>
    <n v="4"/>
    <n v="3"/>
    <n v="5"/>
    <s v="No"/>
    <n v="3"/>
    <x v="4"/>
    <s v="Facebook|Youtube|Instagram"/>
    <m/>
    <m/>
    <m/>
    <m/>
    <m/>
    <m/>
    <m/>
    <s v="No"/>
    <s v="Sí"/>
    <s v="Útil"/>
    <n v="4"/>
    <n v="4"/>
    <s v="4, satisfecho"/>
  </r>
  <r>
    <m/>
    <m/>
    <s v="Ciencias de la Salud"/>
    <d v="2020-05-19T19:25:00"/>
    <s v="Grado y doble grado"/>
    <x v="4"/>
    <s v="De vez en cuando (1 o 2 veces al mes)"/>
    <s v="Frecuentemente (1 o 2 veces por semana)"/>
    <s v="Seguiré usando los servicios de la biblioteca con la misma frecuencia que expuse en la pregunta anterior"/>
    <s v="F. Enfermería, Fisioterapia y Podología"/>
    <s v="F. Medicina"/>
    <m/>
    <m/>
    <m/>
    <m/>
    <m/>
    <m/>
    <m/>
    <s v="No"/>
    <s v="Sí"/>
    <n v="3"/>
    <n v="5"/>
    <n v="5"/>
    <n v="3"/>
    <n v="5"/>
    <n v="5"/>
    <n v="5"/>
    <n v="1"/>
    <n v="5"/>
    <n v="5"/>
    <m/>
    <n v="5"/>
    <n v="4"/>
    <n v="3"/>
    <n v="3"/>
    <n v="5"/>
    <s v="No"/>
    <n v="4"/>
    <x v="4"/>
    <s v="Twitter"/>
    <m/>
    <m/>
    <m/>
    <m/>
    <m/>
    <m/>
    <m/>
    <s v="Sí"/>
    <s v="No"/>
    <m/>
    <n v="4"/>
    <n v="4"/>
    <s v="5, muy satisfecho"/>
  </r>
  <r>
    <m/>
    <m/>
    <s v="Ciencias de la Salud"/>
    <d v="2020-05-19T19:23:00"/>
    <s v="Grado y doble grado"/>
    <x v="23"/>
    <s v="Frecuentemente (1 o 2 veces por semana)"/>
    <s v="Solo en época de exámenes"/>
    <s v="Creo que voy a acudir con menos frecuencia a la biblioteca y usaré más la biblioteca virtual"/>
    <s v="F. Veterinaria"/>
    <s v="Biblioteca Maria Zambrano (Filología / Derecho)"/>
    <s v="F. Geografía e Historia"/>
    <m/>
    <m/>
    <m/>
    <m/>
    <m/>
    <m/>
    <s v="No"/>
    <s v="Sí"/>
    <n v="4"/>
    <n v="2"/>
    <n v="3"/>
    <n v="3"/>
    <n v="5"/>
    <n v="3"/>
    <n v="1"/>
    <n v="1"/>
    <n v="1"/>
    <n v="2"/>
    <m/>
    <n v="2"/>
    <n v="4"/>
    <n v="3"/>
    <n v="3"/>
    <n v="4"/>
    <s v="No"/>
    <n v="3"/>
    <x v="4"/>
    <s v="Facebook"/>
    <m/>
    <m/>
    <m/>
    <m/>
    <m/>
    <m/>
    <m/>
    <s v="Sí"/>
    <s v="No"/>
    <m/>
    <n v="4"/>
    <n v="5"/>
    <s v="3, normal"/>
  </r>
  <r>
    <m/>
    <m/>
    <s v="Humanidades"/>
    <d v="2020-05-19T19:22:00"/>
    <s v="Grado y doble grado"/>
    <x v="5"/>
    <s v="Frecuentemente (1 o 2 veces por semana)"/>
    <s v="Frecuentemente (1 o 2 veces por semana)"/>
    <s v="Seguiré usando los servicios de la biblioteca con la misma frecuencia que expuse en la pregunta anterior"/>
    <s v="F. Filosofía"/>
    <s v="F. Filología (Clásicas o General)"/>
    <s v="F. Geografía e Historia"/>
    <m/>
    <m/>
    <m/>
    <m/>
    <m/>
    <m/>
    <s v="Sí"/>
    <s v="Sí"/>
    <n v="5"/>
    <n v="2"/>
    <n v="2"/>
    <n v="5"/>
    <n v="5"/>
    <n v="5"/>
    <n v="5"/>
    <n v="3"/>
    <n v="5"/>
    <n v="5"/>
    <m/>
    <n v="5"/>
    <n v="5"/>
    <n v="5"/>
    <n v="5"/>
    <n v="5"/>
    <s v="No"/>
    <n v="5"/>
    <x v="5"/>
    <s v="Twitter|Youtube|Instagram"/>
    <m/>
    <m/>
    <m/>
    <m/>
    <m/>
    <m/>
    <m/>
    <s v="No"/>
    <s v="No"/>
    <m/>
    <n v="5"/>
    <n v="5"/>
    <s v="4, satisfecho"/>
  </r>
  <r>
    <m/>
    <m/>
    <s v="Ciencias Sociales"/>
    <d v="2020-05-19T19:22:00"/>
    <s v="Grado y doble grado"/>
    <x v="11"/>
    <s v="De vez en cuando (1 o 2 veces al mes)"/>
    <s v="De vez en cuando (1 o 2 veces al mes)"/>
    <s v="Seguiré usando los servicios de la biblioteca con la misma frecuencia que expuse en la pregunta anterior"/>
    <s v="F. Ciencias Económicas y Empresariales"/>
    <s v="Biblioteca Maria Zambrano (Filología / Derecho)"/>
    <s v="F. Psicología"/>
    <m/>
    <m/>
    <m/>
    <m/>
    <m/>
    <m/>
    <s v="Sí"/>
    <s v="Sí"/>
    <n v="3"/>
    <n v="1"/>
    <n v="2"/>
    <n v="4"/>
    <n v="5"/>
    <n v="3"/>
    <n v="5"/>
    <n v="1"/>
    <n v="4"/>
    <n v="4"/>
    <m/>
    <n v="3"/>
    <n v="3"/>
    <n v="3"/>
    <n v="2"/>
    <n v="3"/>
    <s v="No"/>
    <n v="3"/>
    <x v="4"/>
    <s v="Twitter|Facebook|Instagram"/>
    <m/>
    <m/>
    <m/>
    <m/>
    <m/>
    <m/>
    <m/>
    <s v="Sí"/>
    <s v="No"/>
    <m/>
    <n v="3"/>
    <n v="3"/>
    <s v="4, satisfecho"/>
  </r>
  <r>
    <m/>
    <m/>
    <s v="Humanidades"/>
    <d v="2020-05-19T19:22:00"/>
    <s v="Máster"/>
    <x v="7"/>
    <s v="De vez en cuando (1 o 2 veces al mes)"/>
    <s v="De vez en cuando (1 o 2 veces al mes)"/>
    <s v="Tengo que ir necesariamente para consultar los documentos que están ubicados en la biblioteca"/>
    <s v="F. Geografía e Historia"/>
    <s v="Biblioteca Maria Zambrano (Filología / Derecho)"/>
    <m/>
    <s v="Biblioteca Nacional, Archivo SGAE"/>
    <m/>
    <m/>
    <m/>
    <m/>
    <m/>
    <s v="Sí"/>
    <s v="Sí"/>
    <n v="4"/>
    <n v="3"/>
    <n v="3"/>
    <n v="4"/>
    <n v="1"/>
    <n v="5"/>
    <n v="4"/>
    <n v="4"/>
    <n v="3"/>
    <n v="4"/>
    <m/>
    <n v="4"/>
    <n v="4"/>
    <n v="4"/>
    <n v="4"/>
    <n v="4"/>
    <s v="No"/>
    <n v="4"/>
    <x v="5"/>
    <s v="Facebook|Instagram|LinkedIn"/>
    <m/>
    <m/>
    <m/>
    <m/>
    <m/>
    <m/>
    <m/>
    <s v="No"/>
    <s v="No"/>
    <m/>
    <n v="5"/>
    <n v="5"/>
    <s v="5, muy satisfecho"/>
  </r>
  <r>
    <m/>
    <m/>
    <s v="Ciencias Sociales"/>
    <d v="2020-05-19T19:21:00"/>
    <s v="Grado y doble grado"/>
    <x v="10"/>
    <s v="Frecuentemente (1 o 2 veces por semana)"/>
    <s v="Solo en época de exámenes"/>
    <s v="Seguiré usando los servicios de la biblioteca con la misma frecuencia que expuse en la pregunta anterior"/>
    <s v="Biblioteca Maria Zambrano (Filología / Derecho)"/>
    <s v="F. Ciencias Químicas"/>
    <s v="F. Ciencias Geológicas"/>
    <s v="Biblioteca Pública José Luis Sampedro."/>
    <m/>
    <m/>
    <m/>
    <m/>
    <m/>
    <s v="No"/>
    <s v="Sí"/>
    <n v="4"/>
    <n v="1"/>
    <n v="3"/>
    <n v="3"/>
    <n v="5"/>
    <n v="3"/>
    <n v="5"/>
    <n v="1"/>
    <n v="2"/>
    <n v="5"/>
    <m/>
    <n v="3"/>
    <n v="5"/>
    <n v="4"/>
    <n v="3"/>
    <n v="5"/>
    <s v="No"/>
    <n v="3"/>
    <x v="1"/>
    <s v="Twitter|Youtube"/>
    <m/>
    <m/>
    <m/>
    <m/>
    <m/>
    <m/>
    <m/>
    <s v="No"/>
    <s v="No"/>
    <m/>
    <n v="4"/>
    <n v="4"/>
    <s v="5, muy satisfecho"/>
  </r>
  <r>
    <m/>
    <m/>
    <s v="Humanidades"/>
    <d v="2020-05-19T19:20:00"/>
    <s v="Grado y doble grado"/>
    <x v="2"/>
    <s v="De vez en cuando (1 o 2 veces al mes)"/>
    <s v="De vez en cuando (1 o 2 veces al mes)"/>
    <s v="Seguiré usando los servicios de la biblioteca con la misma frecuencia que expuse en la pregunta anterior"/>
    <s v="F. Educación - Centro de Formación del Profesorado"/>
    <m/>
    <m/>
    <s v="Biblioteca de San Lorenzo de El Escorial"/>
    <m/>
    <m/>
    <m/>
    <m/>
    <m/>
    <s v="No"/>
    <s v="Sí"/>
    <n v="3"/>
    <n v="1"/>
    <n v="2"/>
    <n v="1"/>
    <n v="5"/>
    <n v="4"/>
    <n v="5"/>
    <n v="1"/>
    <n v="4"/>
    <n v="5"/>
    <m/>
    <n v="4"/>
    <n v="5"/>
    <n v="5"/>
    <n v="5"/>
    <n v="5"/>
    <s v="No"/>
    <n v="5"/>
    <x v="6"/>
    <s v="Twitter|Instagram"/>
    <m/>
    <m/>
    <m/>
    <m/>
    <m/>
    <m/>
    <m/>
    <s v="Sí"/>
    <s v="No"/>
    <m/>
    <n v="5"/>
    <n v="5"/>
    <s v="5, muy satisfecho"/>
  </r>
  <r>
    <m/>
    <m/>
    <s v="Ciencias de la Salud"/>
    <d v="2020-05-19T19:20:00"/>
    <s v="Grado y doble grado"/>
    <x v="9"/>
    <s v="Nunca"/>
    <s v="Frecuentemente (1 o 2 veces por semana)"/>
    <s v="Solo haré uso de la biblioteca virtual y de sus recursos electrónicos"/>
    <s v="F. Farmacia"/>
    <s v="F. Medicina"/>
    <m/>
    <s v="Biblioteca municipal"/>
    <m/>
    <m/>
    <m/>
    <m/>
    <m/>
    <s v="No"/>
    <s v="No"/>
    <n v="1"/>
    <n v="2"/>
    <n v="5"/>
    <n v="1"/>
    <n v="5"/>
    <n v="5"/>
    <n v="5"/>
    <n v="3"/>
    <n v="5"/>
    <n v="5"/>
    <m/>
    <n v="5"/>
    <n v="5"/>
    <n v="5"/>
    <n v="5"/>
    <n v="5"/>
    <s v="Sí"/>
    <n v="5"/>
    <x v="1"/>
    <s v="Facebook|Youtube|Instagram"/>
    <m/>
    <m/>
    <m/>
    <m/>
    <m/>
    <m/>
    <m/>
    <s v="No"/>
    <s v="No"/>
    <m/>
    <n v="5"/>
    <n v="5"/>
    <s v="5, muy satisfecho"/>
  </r>
  <r>
    <m/>
    <m/>
    <s v="Ciencias Experimentales"/>
    <d v="2020-05-19T19:18:00"/>
    <s v="Grado y doble grado"/>
    <x v="26"/>
    <s v="Muy frecuentemente (3 o más veces por semana)"/>
    <s v="Solo en época de exámenes"/>
    <s v="Seguiré usando los servicios de la biblioteca con la misma frecuencia que expuse en la pregunta anterior|Tengo que ir necesariamente para consultar los documentos que están ubicados en la biblioteca"/>
    <s v="F. Informática"/>
    <s v="Biblioteca Maria Zambrano (Filología / Derecho)"/>
    <s v="Biblioteca Maria Zambrano (Filología / Derecho)"/>
    <m/>
    <m/>
    <m/>
    <m/>
    <m/>
    <m/>
    <s v="Sí"/>
    <s v="Sí"/>
    <n v="5"/>
    <n v="2"/>
    <n v="2"/>
    <n v="1"/>
    <n v="3"/>
    <n v="3"/>
    <n v="4"/>
    <n v="1"/>
    <n v="5"/>
    <n v="5"/>
    <m/>
    <n v="4"/>
    <n v="5"/>
    <n v="3"/>
    <n v="4"/>
    <n v="4"/>
    <s v="No"/>
    <n v="4"/>
    <x v="5"/>
    <s v="Facebook|Instagram"/>
    <m/>
    <m/>
    <m/>
    <m/>
    <m/>
    <m/>
    <m/>
    <s v="No"/>
    <s v="No"/>
    <m/>
    <n v="5"/>
    <n v="5"/>
    <s v="5, muy satisfecho"/>
  </r>
  <r>
    <m/>
    <m/>
    <s v="Ciencias Experimentales"/>
    <d v="2020-05-19T19:15:00"/>
    <s v="Grado y doble grado"/>
    <x v="27"/>
    <s v="De vez en cuando (1 o 2 veces al mes)"/>
    <s v="Nunca"/>
    <s v="Seguiré usando los servicios de la biblioteca con la misma frecuencia que expuse en la pregunta anterior"/>
    <s v="F. Estudios Estadísticos"/>
    <s v="Biblioteca Maria Zambrano (Filología / Derecho)"/>
    <s v="F. Geografía e Historia"/>
    <s v="Biblioteca de la facultad de Ingeniería Naval, muy bonita."/>
    <m/>
    <m/>
    <m/>
    <m/>
    <m/>
    <s v="Sí"/>
    <s v="Sí"/>
    <n v="4"/>
    <n v="1"/>
    <n v="1"/>
    <n v="2"/>
    <n v="3"/>
    <n v="5"/>
    <n v="2"/>
    <n v="1"/>
    <n v="5"/>
    <n v="5"/>
    <m/>
    <n v="3"/>
    <n v="5"/>
    <n v="3"/>
    <n v="3"/>
    <n v="5"/>
    <s v="No"/>
    <n v="3"/>
    <x v="5"/>
    <s v="LinkedIn"/>
    <m/>
    <m/>
    <m/>
    <m/>
    <m/>
    <m/>
    <m/>
    <s v="No"/>
    <s v="No"/>
    <m/>
    <n v="5"/>
    <n v="5"/>
    <s v="5, muy satisfecho"/>
  </r>
  <r>
    <m/>
    <m/>
    <s v="Humanidades"/>
    <d v="2020-05-19T19:14:00"/>
    <s v="Grado y doble grado"/>
    <x v="7"/>
    <s v="De vez en cuando (1 o 2 veces al mes)"/>
    <s v="De vez en cuando (1 o 2 veces al mes)"/>
    <s v="Seguiré usando los servicios de la biblioteca con la misma frecuencia que expuse en la pregunta anterior"/>
    <s v="Biblioteca Maria Zambrano (Filología / Derecho)"/>
    <s v="F. Filosofía"/>
    <s v="F. Geografía e Historia"/>
    <m/>
    <m/>
    <m/>
    <m/>
    <m/>
    <m/>
    <s v="Sí"/>
    <s v="Sí"/>
    <n v="3"/>
    <n v="2"/>
    <n v="2"/>
    <n v="4"/>
    <n v="3"/>
    <n v="3"/>
    <n v="1"/>
    <n v="2"/>
    <n v="3"/>
    <n v="3"/>
    <m/>
    <n v="3"/>
    <n v="3"/>
    <n v="3"/>
    <n v="3"/>
    <n v="2"/>
    <s v="No"/>
    <n v="3"/>
    <x v="4"/>
    <s v="Facebook|Youtube|Instagram"/>
    <m/>
    <m/>
    <m/>
    <m/>
    <m/>
    <m/>
    <m/>
    <s v="Sí"/>
    <s v="No"/>
    <m/>
    <n v="4"/>
    <n v="4"/>
    <s v="4, satisfecho"/>
  </r>
  <r>
    <m/>
    <m/>
    <s v="Humanidades"/>
    <d v="2020-05-19T19:14:00"/>
    <s v="Grado y doble grado"/>
    <x v="2"/>
    <s v="Frecuentemente (1 o 2 veces por semana)"/>
    <s v="De vez en cuando (1 o 2 veces al mes)"/>
    <s v="Seguiré usando los servicios de la biblioteca con la misma frecuencia que expuse en la pregunta anterior|Solo haré uso de la biblioteca virtual y de sus recursos electrónicos"/>
    <s v="F. Educación - Centro de Formación del Profesorado"/>
    <m/>
    <m/>
    <m/>
    <m/>
    <m/>
    <m/>
    <m/>
    <m/>
    <s v="No"/>
    <s v="Sí"/>
    <n v="4"/>
    <n v="2"/>
    <n v="4"/>
    <n v="1"/>
    <n v="4"/>
    <n v="5"/>
    <n v="4"/>
    <n v="1"/>
    <n v="3"/>
    <n v="5"/>
    <m/>
    <n v="4"/>
    <n v="5"/>
    <n v="4"/>
    <n v="5"/>
    <n v="4"/>
    <s v="No"/>
    <n v="5"/>
    <x v="5"/>
    <s v="Twitter|Facebook|Youtube|Instagram"/>
    <m/>
    <m/>
    <m/>
    <m/>
    <m/>
    <m/>
    <m/>
    <s v="Sí"/>
    <s v="No"/>
    <m/>
    <n v="5"/>
    <n v="4"/>
    <s v="4, satisfecho"/>
  </r>
  <r>
    <m/>
    <m/>
    <s v="Ciencias Experimentales"/>
    <d v="2020-05-19T19:12:00"/>
    <s v="Grado y doble grado"/>
    <x v="8"/>
    <s v="Muy frecuentemente (3 o más veces por semana)"/>
    <s v="De vez en cuando (1 o 2 veces al mes)"/>
    <s v="Seguiré usando los servicios de la biblioteca con la misma frecuencia que expuse en la pregunta anterior"/>
    <s v="F. Ciencias Matemáticas"/>
    <s v="Biblioteca Maria Zambrano (Filología / Derecho)"/>
    <s v="F. Geografía e Historia"/>
    <s v="La biblioteca que se encuentra en mi distrito, en concreto en mi barrio."/>
    <m/>
    <m/>
    <m/>
    <m/>
    <m/>
    <s v="Sí"/>
    <s v="Sí"/>
    <n v="5"/>
    <n v="1"/>
    <n v="1"/>
    <n v="1"/>
    <n v="4"/>
    <n v="4"/>
    <n v="5"/>
    <n v="5"/>
    <n v="4"/>
    <n v="4"/>
    <m/>
    <n v="4"/>
    <n v="5"/>
    <n v="5"/>
    <n v="5"/>
    <n v="5"/>
    <s v="No"/>
    <n v="5"/>
    <x v="5"/>
    <s v="No uso ninguna red social"/>
    <m/>
    <m/>
    <m/>
    <m/>
    <m/>
    <m/>
    <m/>
    <s v="Sí"/>
    <s v="No"/>
    <m/>
    <n v="5"/>
    <n v="5"/>
    <s v="4, satisfecho"/>
  </r>
  <r>
    <m/>
    <m/>
    <s v="Humanidades"/>
    <d v="2020-05-19T19:12:00"/>
    <s v="Grado y doble grado"/>
    <x v="5"/>
    <s v="Muy frecuentemente (3 o más veces por semana)"/>
    <s v="De vez en cuando (1 o 2 veces al mes)"/>
    <s v="Creo que voy a acudir con menos frecuencia a la biblioteca y usaré más la biblioteca virtual"/>
    <s v="F. Filosofía"/>
    <s v="Biblioteca Maria Zambrano (Filología / Derecho)"/>
    <m/>
    <s v="Bibliotecas comunidad y ayuntamiento de Madrid."/>
    <m/>
    <m/>
    <m/>
    <m/>
    <m/>
    <s v="No"/>
    <s v="Sí"/>
    <n v="3"/>
    <n v="2"/>
    <m/>
    <n v="4"/>
    <n v="5"/>
    <n v="4"/>
    <n v="5"/>
    <n v="2"/>
    <n v="5"/>
    <n v="5"/>
    <m/>
    <n v="5"/>
    <n v="5"/>
    <n v="4"/>
    <n v="3"/>
    <n v="4"/>
    <s v="No"/>
    <n v="4"/>
    <x v="6"/>
    <s v="No uso ninguna red social"/>
    <m/>
    <m/>
    <m/>
    <m/>
    <m/>
    <m/>
    <m/>
    <s v="Sí"/>
    <s v="Sí"/>
    <s v="Muy útil"/>
    <n v="5"/>
    <n v="5"/>
    <s v="5, muy satisfecho"/>
  </r>
  <r>
    <m/>
    <m/>
    <s v="Humanidades"/>
    <d v="2020-05-19T19:12:00"/>
    <s v="Otros (Universidad para mayores, títulos propios, curso de idiomas, etc)"/>
    <x v="7"/>
    <s v="De vez en cuando (1 o 2 veces al mes)"/>
    <s v="Frecuentemente (1 o 2 veces por semana)"/>
    <s v="Seguiré usando los servicios de la biblioteca con la misma frecuencia que expuse en la pregunta anterior"/>
    <s v="F. Geografía e Historia"/>
    <s v="F. Ciencias de la Información"/>
    <s v="F. Trabajo Social"/>
    <s v="Bibliotecas de la Comunidad de Madrid"/>
    <m/>
    <m/>
    <m/>
    <m/>
    <m/>
    <s v="Sí"/>
    <s v="Sí"/>
    <n v="5"/>
    <n v="1"/>
    <n v="3"/>
    <n v="4"/>
    <n v="5"/>
    <n v="5"/>
    <n v="4"/>
    <n v="4"/>
    <n v="5"/>
    <n v="4"/>
    <m/>
    <n v="4"/>
    <n v="4"/>
    <n v="4"/>
    <n v="4"/>
    <n v="4"/>
    <s v="Sí"/>
    <n v="3"/>
    <x v="4"/>
    <s v="Twitter|Youtube|Instagram"/>
    <m/>
    <m/>
    <m/>
    <m/>
    <m/>
    <m/>
    <m/>
    <s v="No"/>
    <s v="No"/>
    <m/>
    <n v="5"/>
    <n v="5"/>
    <s v="4, satisfecho"/>
  </r>
  <r>
    <m/>
    <m/>
    <s v="Humanidades"/>
    <d v="2020-05-19T19:10:00"/>
    <s v="Grado y doble grado"/>
    <x v="2"/>
    <s v="Frecuentemente (1 o 2 veces por semana)"/>
    <s v="De vez en cuando (1 o 2 veces al mes)"/>
    <s v="Tengo que ir necesariamente para consultar los documentos que están ubicados en la biblioteca"/>
    <s v="F. Educación - Centro de Formación del Profesorado"/>
    <s v="F. Educación - Centro de Formación del Profesorado"/>
    <s v="F. Educación - Centro de Formación del Profesorado"/>
    <s v="No"/>
    <m/>
    <m/>
    <m/>
    <m/>
    <m/>
    <s v="No"/>
    <s v="No"/>
    <n v="3"/>
    <n v="2"/>
    <n v="2"/>
    <n v="5"/>
    <n v="5"/>
    <n v="5"/>
    <n v="5"/>
    <n v="5"/>
    <n v="3"/>
    <n v="1"/>
    <m/>
    <n v="1"/>
    <n v="1"/>
    <n v="2"/>
    <n v="1"/>
    <n v="1"/>
    <s v="No"/>
    <n v="1"/>
    <x v="2"/>
    <s v="Facebook|Youtube|Instagram"/>
    <m/>
    <m/>
    <m/>
    <m/>
    <m/>
    <m/>
    <m/>
    <s v="Sí"/>
    <s v="No"/>
    <m/>
    <n v="1"/>
    <n v="1"/>
    <s v="1, muy insatisfecho"/>
  </r>
  <r>
    <m/>
    <m/>
    <s v="Ciencias Experimentales"/>
    <d v="2020-05-19T19:08:00"/>
    <s v="Grado y doble grado"/>
    <x v="8"/>
    <s v="De vez en cuando (1 o 2 veces al mes)"/>
    <s v="Frecuentemente (1 o 2 veces por semana)"/>
    <s v="Seguiré usando los servicios de la biblioteca con la misma frecuencia que expuse en la pregunta anterior"/>
    <s v="F. Ciencias Matemáticas"/>
    <s v="Biblioteca Maria Zambrano (Filología / Derecho)"/>
    <m/>
    <m/>
    <m/>
    <m/>
    <m/>
    <m/>
    <m/>
    <s v="No"/>
    <s v="Sí"/>
    <n v="2"/>
    <n v="1"/>
    <n v="2"/>
    <n v="4"/>
    <n v="5"/>
    <n v="3"/>
    <n v="5"/>
    <n v="3"/>
    <n v="5"/>
    <n v="5"/>
    <m/>
    <n v="5"/>
    <n v="5"/>
    <n v="4"/>
    <n v="3"/>
    <n v="5"/>
    <s v="No"/>
    <n v="4"/>
    <x v="5"/>
    <s v="Twitter|Instagram"/>
    <m/>
    <m/>
    <m/>
    <m/>
    <m/>
    <m/>
    <m/>
    <s v="Sí"/>
    <s v="Sí"/>
    <m/>
    <n v="5"/>
    <n v="5"/>
    <s v="5, muy satisfecho"/>
  </r>
  <r>
    <m/>
    <m/>
    <s v="Ciencias de la Salud"/>
    <d v="2020-05-19T19:08:00"/>
    <s v="Grado y doble grado"/>
    <x v="4"/>
    <s v="Muy frecuentemente (3 o más veces por semana)"/>
    <s v="Solo en época de exámenes"/>
    <s v="Seguiré usando los servicios de la biblioteca con la misma frecuencia que expuse en la pregunta anterior"/>
    <s v="F. Medicina"/>
    <s v="Biblioteca Maria Zambrano (Filología / Derecho)"/>
    <s v="F. Geografía e Historia"/>
    <s v="Biblioteca Francisco Umbral"/>
    <m/>
    <m/>
    <m/>
    <m/>
    <m/>
    <s v="No"/>
    <s v="Sí"/>
    <n v="5"/>
    <n v="2"/>
    <n v="2"/>
    <n v="3"/>
    <n v="4"/>
    <n v="3"/>
    <n v="5"/>
    <n v="1"/>
    <n v="2"/>
    <n v="5"/>
    <m/>
    <n v="5"/>
    <n v="5"/>
    <n v="4"/>
    <n v="4"/>
    <n v="5"/>
    <s v="No"/>
    <n v="5"/>
    <x v="1"/>
    <s v="Twitter|Instagram"/>
    <m/>
    <m/>
    <m/>
    <m/>
    <m/>
    <m/>
    <m/>
    <s v="No"/>
    <s v="No"/>
    <m/>
    <n v="5"/>
    <n v="5"/>
    <s v="5, muy satisfecho"/>
  </r>
  <r>
    <m/>
    <m/>
    <s v="Humanidades"/>
    <d v="2020-05-19T19:04:00"/>
    <s v="Grado y doble grado"/>
    <x v="2"/>
    <s v="Muy frecuentemente (3 o más veces por semana)"/>
    <s v="Frecuentemente (1 o 2 veces por semana)"/>
    <s v="Creo que voy a acudir con menos frecuencia a la biblioteca y usaré más la biblioteca virtual|Tengo que ir necesariamente para consultar los documentos que están ubicados en la biblioteca"/>
    <s v="F. Educación - Centro de Formación del Profesorado"/>
    <s v="Biblioteca Maria Zambrano (Filología / Derecho)"/>
    <m/>
    <m/>
    <m/>
    <m/>
    <m/>
    <m/>
    <m/>
    <s v="Sí"/>
    <s v="Sí"/>
    <n v="3"/>
    <n v="3"/>
    <n v="4"/>
    <n v="2"/>
    <n v="2"/>
    <n v="4"/>
    <n v="2"/>
    <n v="1"/>
    <n v="4"/>
    <n v="3"/>
    <m/>
    <n v="4"/>
    <n v="5"/>
    <n v="5"/>
    <n v="3"/>
    <n v="2"/>
    <s v="Sí"/>
    <n v="3"/>
    <x v="5"/>
    <s v="Facebook|Youtube"/>
    <m/>
    <m/>
    <m/>
    <m/>
    <m/>
    <m/>
    <m/>
    <s v="Sí"/>
    <s v="No"/>
    <m/>
    <n v="5"/>
    <n v="5"/>
    <s v="4, satisfecho"/>
  </r>
  <r>
    <m/>
    <m/>
    <s v="Ciencias Sociales"/>
    <d v="2020-05-19T19:03:00"/>
    <s v="Grado y doble grado"/>
    <x v="21"/>
    <s v="De vez en cuando (1 o 2 veces al mes)"/>
    <s v="Nunca"/>
    <s v="Procuraré buscar la información que necesito fuera de la biblioteca"/>
    <s v="F. Comercio y Turismo"/>
    <s v="F. Medicina"/>
    <m/>
    <m/>
    <m/>
    <m/>
    <m/>
    <m/>
    <m/>
    <s v="No"/>
    <s v="No"/>
    <n v="2"/>
    <n v="1"/>
    <n v="1"/>
    <n v="5"/>
    <n v="5"/>
    <n v="5"/>
    <n v="3"/>
    <n v="1"/>
    <n v="2"/>
    <n v="3"/>
    <m/>
    <n v="1"/>
    <n v="5"/>
    <n v="2"/>
    <n v="1"/>
    <n v="5"/>
    <s v="No"/>
    <n v="1"/>
    <x v="2"/>
    <s v="No uso ninguna red social"/>
    <m/>
    <m/>
    <m/>
    <m/>
    <m/>
    <m/>
    <m/>
    <s v="No"/>
    <s v="No"/>
    <m/>
    <n v="5"/>
    <n v="5"/>
    <s v="2, insatisfecho"/>
  </r>
  <r>
    <m/>
    <m/>
    <s v="Humanidades"/>
    <d v="2020-05-19T19:03:00"/>
    <s v="Grado y doble grado"/>
    <x v="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s v="F. Psicología"/>
    <s v="F. Ciencias Políticas y Sociología"/>
    <m/>
    <m/>
    <m/>
    <m/>
    <m/>
    <m/>
    <s v="No"/>
    <s v="Sí"/>
    <n v="4"/>
    <n v="2"/>
    <n v="4"/>
    <n v="2"/>
    <n v="4"/>
    <n v="5"/>
    <n v="5"/>
    <n v="4"/>
    <n v="4"/>
    <n v="5"/>
    <m/>
    <n v="4"/>
    <n v="4"/>
    <n v="5"/>
    <n v="3"/>
    <n v="4"/>
    <s v="No"/>
    <n v="4"/>
    <x v="6"/>
    <s v="Twitter|Youtube|Instagram"/>
    <m/>
    <m/>
    <m/>
    <m/>
    <m/>
    <m/>
    <m/>
    <s v="No"/>
    <s v="No"/>
    <m/>
    <n v="4"/>
    <n v="4"/>
    <s v="4, satisfecho"/>
  </r>
  <r>
    <m/>
    <m/>
    <s v="Ciencias Sociales"/>
    <d v="2020-05-19T19:02:00"/>
    <s v="Grado y doble grado"/>
    <x v="24"/>
    <s v="Frecuentemente (1 o 2 veces por semana)"/>
    <s v="De vez en cuando (1 o 2 veces al mes)"/>
    <s v="Creo que voy a acudir con menos frecuencia a la biblioteca y usaré más la biblioteca virtual"/>
    <s v="F. Trabajo Social"/>
    <s v="Biblioteca Maria Zambrano (Filología / Derecho)"/>
    <s v="F. Ciencias Políticas y Sociología"/>
    <m/>
    <m/>
    <m/>
    <m/>
    <m/>
    <m/>
    <s v="No"/>
    <s v="No"/>
    <n v="4"/>
    <n v="4"/>
    <n v="5"/>
    <n v="2"/>
    <n v="5"/>
    <n v="4"/>
    <n v="5"/>
    <n v="1"/>
    <n v="4"/>
    <n v="4"/>
    <m/>
    <n v="5"/>
    <n v="5"/>
    <n v="5"/>
    <n v="3"/>
    <n v="4"/>
    <s v="Sí"/>
    <n v="5"/>
    <x v="3"/>
    <s v="Instagram"/>
    <m/>
    <m/>
    <m/>
    <m/>
    <m/>
    <m/>
    <m/>
    <s v="No"/>
    <s v="Sí"/>
    <s v="Muy útil"/>
    <n v="5"/>
    <n v="5"/>
    <s v="4, satisfecho"/>
  </r>
  <r>
    <m/>
    <m/>
    <s v="Ciencias Experimentales"/>
    <d v="2020-05-19T19:01:00"/>
    <s v="Grado y doble grado"/>
    <x v="20"/>
    <s v="Solo en época de exámenes"/>
    <s v="Nunca"/>
    <s v="Seguiré usando los servicios de la biblioteca con la misma frecuencia que expuse en la pregunta anterior|Procuraré buscar la información que necesito fuera de la biblioteca"/>
    <s v="F. Ciencias Biológicas"/>
    <s v="Biblioteca Maria Zambrano (Filología / Derecho)"/>
    <m/>
    <m/>
    <m/>
    <m/>
    <m/>
    <m/>
    <m/>
    <s v="No"/>
    <s v="Sí"/>
    <n v="3"/>
    <n v="1"/>
    <n v="1"/>
    <n v="3"/>
    <n v="5"/>
    <n v="5"/>
    <n v="5"/>
    <n v="1"/>
    <n v="3"/>
    <n v="5"/>
    <m/>
    <n v="3"/>
    <n v="3"/>
    <n v="4"/>
    <n v="3"/>
    <n v="4"/>
    <s v="No"/>
    <n v="4"/>
    <x v="4"/>
    <s v="Twitter|Youtube|Instagram"/>
    <m/>
    <m/>
    <m/>
    <m/>
    <m/>
    <m/>
    <m/>
    <s v="No"/>
    <s v="No"/>
    <m/>
    <n v="5"/>
    <n v="4"/>
    <s v="5, muy satisfecho"/>
  </r>
  <r>
    <m/>
    <m/>
    <s v=""/>
    <d v="2020-05-19T19:00:00"/>
    <m/>
    <x v="28"/>
    <s v="Muy frecuentemente (3 o más veces por semana)"/>
    <s v="De vez en cuando (1 o 2 veces al mes)"/>
    <s v="Seguiré usando los servicios de la biblioteca con la misma frecuencia que expuse en la pregunta anterior|Creo que voy a acudir con menos frecuencia a la biblioteca y usaré más la biblioteca virtual|Procuraré buscar la información que necesito fuera de la biblioteca"/>
    <s v="F. Ciencias Políticas y Sociología"/>
    <s v="F. Ciencias Políticas y Sociología"/>
    <s v="F. Ciencias Políticas y Sociología"/>
    <m/>
    <m/>
    <m/>
    <m/>
    <m/>
    <m/>
    <s v="No"/>
    <s v="Sí"/>
    <n v="5"/>
    <n v="5"/>
    <n v="5"/>
    <n v="1"/>
    <n v="2"/>
    <n v="5"/>
    <n v="3"/>
    <n v="1"/>
    <n v="4"/>
    <n v="5"/>
    <m/>
    <n v="5"/>
    <n v="5"/>
    <n v="2"/>
    <n v="5"/>
    <n v="5"/>
    <s v="Sí"/>
    <n v="5"/>
    <x v="1"/>
    <s v="Twitter|Youtube|Instagram"/>
    <m/>
    <m/>
    <m/>
    <m/>
    <m/>
    <m/>
    <m/>
    <s v="No"/>
    <s v="No"/>
    <m/>
    <n v="5"/>
    <n v="5"/>
    <s v="5, muy satisfecho"/>
  </r>
  <r>
    <m/>
    <m/>
    <s v="Ciencias Sociales"/>
    <d v="2020-05-19T19:00:00"/>
    <s v="Grado y doble grado"/>
    <x v="24"/>
    <s v="Solo en época de exámenes"/>
    <s v="De vez en cuando (1 o 2 veces al mes)"/>
    <s v="Seguiré usando los servicios de la biblioteca con la misma frecuencia que expuse en la pregunta anterior"/>
    <s v="Biblioteca Maria Zambrano (Filología / Derecho)"/>
    <s v="F. Trabajo Social"/>
    <s v="F. Psicología"/>
    <s v="Biblioteca &quot;Margarita Nelken&quot; (Coslada) Biblioteca &quot;CRAI&quot; (Alcalá de Henares)"/>
    <m/>
    <m/>
    <m/>
    <m/>
    <m/>
    <s v="No"/>
    <s v="Sí"/>
    <n v="2"/>
    <n v="2"/>
    <n v="3"/>
    <n v="4"/>
    <n v="5"/>
    <n v="2"/>
    <n v="5"/>
    <n v="1"/>
    <n v="4"/>
    <n v="4"/>
    <m/>
    <n v="4"/>
    <n v="4"/>
    <n v="5"/>
    <n v="4"/>
    <n v="4"/>
    <s v="No"/>
    <n v="4"/>
    <x v="6"/>
    <s v="Twitter|Youtube|Instagram"/>
    <m/>
    <m/>
    <m/>
    <m/>
    <m/>
    <m/>
    <m/>
    <s v="No"/>
    <s v="No"/>
    <m/>
    <n v="5"/>
    <n v="5"/>
    <s v="4, satisfecho"/>
  </r>
  <r>
    <m/>
    <m/>
    <s v="Ciencias Experimentales"/>
    <d v="2020-05-19T19:00:00"/>
    <s v="Grado y doble grado"/>
    <x v="20"/>
    <s v="De vez en cuando (1 o 2 veces al mes)"/>
    <s v="Frecuentemente (1 o 2 veces por semana)"/>
    <s v="Creo que voy a acudir con menos frecuencia a la biblioteca y usaré más la biblioteca virtual"/>
    <s v="F. Ciencias Biológicas"/>
    <s v="Biblioteca Maria Zambrano (Filología / Derecho)"/>
    <m/>
    <m/>
    <m/>
    <m/>
    <m/>
    <m/>
    <m/>
    <s v="Sí"/>
    <s v="Sí"/>
    <n v="2"/>
    <n v="1"/>
    <n v="5"/>
    <n v="1"/>
    <n v="4"/>
    <n v="5"/>
    <n v="5"/>
    <n v="3"/>
    <n v="1"/>
    <n v="4"/>
    <m/>
    <n v="4"/>
    <n v="3"/>
    <n v="2"/>
    <n v="1"/>
    <n v="3"/>
    <s v="No"/>
    <n v="3"/>
    <x v="4"/>
    <s v="Youtube|Instagram"/>
    <m/>
    <m/>
    <m/>
    <m/>
    <m/>
    <m/>
    <m/>
    <s v="Sí"/>
    <s v="No"/>
    <m/>
    <n v="4"/>
    <n v="3"/>
    <s v="3, normal"/>
  </r>
  <r>
    <m/>
    <m/>
    <s v="Humanidades"/>
    <d v="2020-05-19T18:58:00"/>
    <s v="Grado y doble grado"/>
    <x v="5"/>
    <s v="Frecuentemente (1 o 2 veces por semana)"/>
    <s v="De vez en cuando (1 o 2 veces al mes)"/>
    <s v="Tengo que ir necesariamente para consultar los documentos que están ubicados en la biblioteca|Solo haré uso de la biblioteca virtual y de sus recursos electrónicos|Procuraré buscar la información que necesito fuera de la biblioteca"/>
    <s v="F. Filosofía"/>
    <s v="F. Geografía e Historia"/>
    <s v="F. Filología (Clásicas o General)"/>
    <m/>
    <m/>
    <m/>
    <m/>
    <m/>
    <m/>
    <s v="Sí"/>
    <s v="Sí"/>
    <n v="5"/>
    <n v="3"/>
    <n v="4"/>
    <n v="3"/>
    <n v="5"/>
    <n v="2"/>
    <n v="5"/>
    <n v="2"/>
    <n v="4"/>
    <n v="4"/>
    <m/>
    <n v="3"/>
    <n v="4"/>
    <n v="4"/>
    <n v="3"/>
    <n v="4"/>
    <s v="Sí"/>
    <n v="4"/>
    <x v="5"/>
    <s v="Youtube|Instagram"/>
    <m/>
    <m/>
    <m/>
    <m/>
    <m/>
    <m/>
    <m/>
    <s v="Sí"/>
    <s v="No"/>
    <m/>
    <n v="5"/>
    <n v="5"/>
    <s v="5, muy satisfecho"/>
  </r>
  <r>
    <m/>
    <m/>
    <s v="Humanidades"/>
    <d v="2020-05-19T18:57:00"/>
    <s v="Grado y doble grado"/>
    <x v="2"/>
    <s v="Solo en época de exámenes"/>
    <s v="Solo en época de exámenes"/>
    <s v="Seguiré usando los servicios de la biblioteca con la misma frecuencia que expuse en la pregunta anterior"/>
    <s v="F. Educación - Centro de Formación del Profesorado"/>
    <m/>
    <m/>
    <s v="Biblioteca Rafael Alberti en San Fernando de Henares"/>
    <m/>
    <m/>
    <m/>
    <m/>
    <m/>
    <s v="No"/>
    <s v="Sí"/>
    <n v="3"/>
    <n v="2"/>
    <n v="3"/>
    <n v="4"/>
    <n v="5"/>
    <n v="5"/>
    <n v="5"/>
    <n v="2"/>
    <n v="2"/>
    <n v="4"/>
    <m/>
    <n v="3"/>
    <n v="4"/>
    <n v="4"/>
    <n v="4"/>
    <n v="4"/>
    <s v="No"/>
    <n v="4"/>
    <x v="5"/>
    <s v="Twitter|Facebook|Youtube|Instagram"/>
    <m/>
    <m/>
    <m/>
    <m/>
    <m/>
    <m/>
    <m/>
    <s v="No"/>
    <s v="No"/>
    <m/>
    <n v="4"/>
    <n v="4"/>
    <s v="3, normal"/>
  </r>
  <r>
    <m/>
    <m/>
    <s v="Ciencias de la Salud"/>
    <d v="2020-05-19T18:57:00"/>
    <s v="Grado y doble grado"/>
    <x v="9"/>
    <s v="De vez en cuando (1 o 2 veces al mes)"/>
    <s v="Frecuentemente (1 o 2 veces por semana)"/>
    <s v="Seguiré usando los servicios de la biblioteca con la misma frecuencia que expuse en la pregunta anterior"/>
    <s v="F. Farmacia"/>
    <s v="F. Medicina"/>
    <s v="F. Ciencias de la Información"/>
    <m/>
    <m/>
    <m/>
    <m/>
    <m/>
    <m/>
    <s v="No"/>
    <s v="Sí"/>
    <n v="1"/>
    <n v="1"/>
    <n v="5"/>
    <n v="1"/>
    <n v="5"/>
    <n v="4"/>
    <n v="5"/>
    <n v="1"/>
    <n v="5"/>
    <n v="5"/>
    <m/>
    <n v="5"/>
    <n v="5"/>
    <n v="5"/>
    <n v="5"/>
    <n v="5"/>
    <s v="No"/>
    <n v="5"/>
    <x v="5"/>
    <s v="Twitter|Instagram"/>
    <m/>
    <m/>
    <m/>
    <m/>
    <m/>
    <m/>
    <m/>
    <s v="No"/>
    <s v="No"/>
    <m/>
    <n v="5"/>
    <n v="5"/>
    <s v="4, satisfecho"/>
  </r>
  <r>
    <m/>
    <m/>
    <s v=""/>
    <d v="2020-05-19T18:55:00"/>
    <s v="Grado y doble grado"/>
    <x v="25"/>
    <s v="Nunca"/>
    <s v="Nunca"/>
    <s v="Procuraré buscar la información que necesito fuera de la biblioteca"/>
    <s v="F. Educación - Centro de Formación del Profesorado"/>
    <s v="Biblioteca Maria Zambrano (Filología / Derecho)"/>
    <s v="F. Derecho (Departamentos,Criminología)"/>
    <m/>
    <m/>
    <m/>
    <m/>
    <m/>
    <m/>
    <s v="No"/>
    <s v="Sí"/>
    <n v="3"/>
    <n v="1"/>
    <n v="1"/>
    <n v="3"/>
    <n v="5"/>
    <n v="5"/>
    <n v="5"/>
    <n v="1"/>
    <n v="4"/>
    <n v="4"/>
    <m/>
    <n v="4"/>
    <n v="4"/>
    <n v="4"/>
    <n v="3"/>
    <n v="3"/>
    <s v="Sí"/>
    <n v="3"/>
    <x v="4"/>
    <s v="Instagram"/>
    <m/>
    <m/>
    <m/>
    <m/>
    <m/>
    <m/>
    <m/>
    <s v="No"/>
    <s v="No"/>
    <m/>
    <n v="3"/>
    <n v="4"/>
    <s v="4, satisfecho"/>
  </r>
  <r>
    <m/>
    <m/>
    <s v="Humanidades"/>
    <d v="2020-05-19T18:53:00"/>
    <s v="Máster"/>
    <x v="7"/>
    <s v="Frecuentemente (1 o 2 veces por semana)"/>
    <s v="Muy frecuentemente (3 o más veces por semana)"/>
    <s v="Tengo que ir necesariamente para consultar los documentos que están ubicados en la biblioteca"/>
    <s v="F. Geografía e Historia"/>
    <s v="Biblioteca Maria Zambrano (Filología / Derecho)"/>
    <m/>
    <m/>
    <m/>
    <m/>
    <m/>
    <m/>
    <m/>
    <s v="No"/>
    <s v="Sí"/>
    <n v="4"/>
    <n v="3"/>
    <n v="3"/>
    <n v="2"/>
    <n v="4"/>
    <n v="4"/>
    <n v="3"/>
    <n v="3"/>
    <n v="4"/>
    <n v="4"/>
    <m/>
    <n v="4"/>
    <n v="4"/>
    <n v="4"/>
    <n v="3"/>
    <n v="3"/>
    <s v="No"/>
    <n v="3"/>
    <x v="5"/>
    <s v="Facebook"/>
    <m/>
    <m/>
    <m/>
    <m/>
    <m/>
    <m/>
    <m/>
    <s v="No"/>
    <s v="No"/>
    <m/>
    <n v="5"/>
    <n v="5"/>
    <s v="4, satisfecho"/>
  </r>
  <r>
    <m/>
    <m/>
    <s v="Ciencias Sociales"/>
    <d v="2020-05-19T18:53:00"/>
    <s v="Grado y doble grado"/>
    <x v="10"/>
    <s v="Muy frecuentemente (3 o más veces por semana)"/>
    <s v="Solo en época de exámenes"/>
    <s v="Seguiré usando los servicios de la biblioteca con la misma frecuencia que expuse en la pregunta anterior"/>
    <s v="Biblioteca Maria Zambrano (Filología / Derecho)"/>
    <s v="F. Geografía e Historia"/>
    <s v="F. Ciencias de la Información"/>
    <m/>
    <m/>
    <m/>
    <m/>
    <m/>
    <m/>
    <s v="Sí"/>
    <s v="Sí"/>
    <n v="5"/>
    <n v="4"/>
    <n v="4"/>
    <n v="5"/>
    <n v="5"/>
    <n v="3"/>
    <n v="4"/>
    <n v="5"/>
    <n v="2"/>
    <n v="5"/>
    <m/>
    <n v="3"/>
    <n v="5"/>
    <n v="4"/>
    <n v="4"/>
    <n v="4"/>
    <s v="No"/>
    <n v="5"/>
    <x v="6"/>
    <s v="Instagram|LinkedIn"/>
    <m/>
    <m/>
    <m/>
    <m/>
    <m/>
    <m/>
    <m/>
    <s v="Sí"/>
    <s v="Sí"/>
    <s v="Normal"/>
    <n v="5"/>
    <n v="4"/>
    <s v="5, muy satisfecho"/>
  </r>
  <r>
    <m/>
    <m/>
    <s v="Ciencias Sociales"/>
    <d v="2020-05-19T18:53:00"/>
    <s v="Grado y doble grado"/>
    <x v="13"/>
    <s v="Frecuentemente (1 o 2 veces por semana)"/>
    <s v="De vez en cuando (1 o 2 veces al mes)"/>
    <s v="Seguiré usando los servicios de la biblioteca con la misma frecuencia que expuse en la pregunta anterior"/>
    <s v="F. Ciencias de la Información"/>
    <s v="Biblioteca Maria Zambrano (Filología / Derecho)"/>
    <s v="Biblioteca Histórica"/>
    <m/>
    <m/>
    <m/>
    <m/>
    <m/>
    <m/>
    <s v="Sí"/>
    <s v="Sí"/>
    <n v="4"/>
    <n v="3"/>
    <n v="3"/>
    <n v="4"/>
    <n v="3"/>
    <n v="5"/>
    <n v="4"/>
    <n v="4"/>
    <n v="3"/>
    <n v="3"/>
    <m/>
    <n v="3"/>
    <n v="3"/>
    <n v="2"/>
    <n v="3"/>
    <n v="2"/>
    <s v="Sí"/>
    <n v="4"/>
    <x v="5"/>
    <s v="Twitter|Youtube|Instagram|LinkedIn"/>
    <m/>
    <m/>
    <m/>
    <m/>
    <m/>
    <m/>
    <m/>
    <s v="No"/>
    <s v="No"/>
    <m/>
    <n v="5"/>
    <n v="5"/>
    <s v="4, satisfecho"/>
  </r>
  <r>
    <m/>
    <m/>
    <s v="Ciencias de la Salud"/>
    <d v="2020-05-19T18:52:00"/>
    <s v="Doctorado"/>
    <x v="23"/>
    <s v="Nunca"/>
    <s v="Muy frecuentemente (3 o más veces por semana)"/>
    <s v="Seguiré usando los servicios de la biblioteca con la misma frecuencia que expuse en la pregunta anterior"/>
    <m/>
    <m/>
    <m/>
    <m/>
    <m/>
    <m/>
    <m/>
    <m/>
    <m/>
    <s v="No"/>
    <s v="No"/>
    <n v="1"/>
    <n v="5"/>
    <n v="5"/>
    <n v="3"/>
    <n v="5"/>
    <m/>
    <n v="1"/>
    <n v="1"/>
    <n v="3"/>
    <n v="4"/>
    <m/>
    <n v="4"/>
    <n v="4"/>
    <n v="3"/>
    <n v="3"/>
    <n v="3"/>
    <s v="Sí"/>
    <n v="3"/>
    <x v="5"/>
    <s v="Twitter|Facebook|Youtube|Instagram|LinkedIn"/>
    <m/>
    <m/>
    <m/>
    <m/>
    <m/>
    <m/>
    <m/>
    <s v="Sí"/>
    <s v="Sí"/>
    <s v="Normal"/>
    <n v="3"/>
    <n v="4"/>
    <s v="3, normal"/>
  </r>
  <r>
    <m/>
    <m/>
    <s v="Ciencias Experimentales"/>
    <d v="2020-05-19T18:49:00"/>
    <s v="Grado y doble grado"/>
    <x v="27"/>
    <s v="Nunca"/>
    <s v="Nunca"/>
    <s v="Tengo que ir necesariamente para consultar los documentos que están ubicados en la biblioteca"/>
    <s v="F. Estudios Estadísticos"/>
    <s v="F. Ciencias Matemáticas"/>
    <s v="F. Informática"/>
    <m/>
    <m/>
    <m/>
    <m/>
    <m/>
    <m/>
    <s v="Sí"/>
    <s v="No"/>
    <n v="4"/>
    <n v="2"/>
    <n v="3"/>
    <n v="4"/>
    <n v="4"/>
    <n v="3"/>
    <n v="4"/>
    <n v="4"/>
    <n v="4"/>
    <n v="4"/>
    <m/>
    <n v="3"/>
    <n v="4"/>
    <n v="4"/>
    <n v="4"/>
    <n v="4"/>
    <s v="No"/>
    <n v="4"/>
    <x v="6"/>
    <s v="Facebook|Youtube|Instagram|LinkedIn"/>
    <m/>
    <m/>
    <m/>
    <m/>
    <m/>
    <m/>
    <m/>
    <s v="No"/>
    <s v="No"/>
    <m/>
    <n v="4"/>
    <n v="4"/>
    <s v="4, satisfecho"/>
  </r>
  <r>
    <m/>
    <m/>
    <s v="Ciencias Experimentales"/>
    <d v="2020-05-19T18:49:00"/>
    <s v="Grado y doble grado"/>
    <x v="16"/>
    <s v="Muy frecuentemente (3 o más veces por semana)"/>
    <s v="Nunca"/>
    <s v="Seguiré usando los servicios de la biblioteca con la misma frecuencia que expuse en la pregunta anterior"/>
    <s v="F. Ciencias Químicas"/>
    <s v="F. Ciencias Físicas"/>
    <s v="F. Ciencias Matemáticas"/>
    <m/>
    <m/>
    <m/>
    <m/>
    <m/>
    <m/>
    <s v="No"/>
    <s v="Sí"/>
    <n v="3"/>
    <n v="2"/>
    <n v="2"/>
    <n v="2"/>
    <n v="5"/>
    <n v="3"/>
    <n v="5"/>
    <n v="2"/>
    <n v="3"/>
    <n v="3"/>
    <m/>
    <n v="3"/>
    <n v="3"/>
    <n v="4"/>
    <n v="4"/>
    <n v="4"/>
    <s v="No"/>
    <n v="3"/>
    <x v="5"/>
    <s v="Instagram"/>
    <m/>
    <m/>
    <m/>
    <m/>
    <m/>
    <m/>
    <m/>
    <s v="No"/>
    <s v="No"/>
    <m/>
    <n v="5"/>
    <n v="5"/>
    <s v="4, satisfecho"/>
  </r>
  <r>
    <m/>
    <m/>
    <s v=""/>
    <d v="2020-05-19T18:46:00"/>
    <s v="Doctorado"/>
    <x v="28"/>
    <s v="De vez en cuando (1 o 2 veces al mes)"/>
    <s v="Muy frecuentemente (3 o más veces por semana)"/>
    <s v="Solo haré uso de la biblioteca virtual y de sus recursos electrónicos"/>
    <s v="F. Medicina"/>
    <m/>
    <s v="F. Ciencias Biológicas"/>
    <m/>
    <m/>
    <m/>
    <m/>
    <m/>
    <m/>
    <s v="No"/>
    <s v="No"/>
    <n v="1"/>
    <n v="4"/>
    <n v="1"/>
    <n v="1"/>
    <n v="1"/>
    <n v="1"/>
    <n v="1"/>
    <n v="1"/>
    <n v="4"/>
    <m/>
    <m/>
    <n v="5"/>
    <n v="5"/>
    <n v="5"/>
    <n v="5"/>
    <n v="5"/>
    <s v="Sí"/>
    <n v="3"/>
    <x v="5"/>
    <s v="No uso ninguna red social"/>
    <m/>
    <m/>
    <m/>
    <m/>
    <m/>
    <m/>
    <m/>
    <s v="Sí"/>
    <s v="No"/>
    <m/>
    <n v="5"/>
    <n v="5"/>
    <s v="5, muy satisfecho"/>
  </r>
  <r>
    <m/>
    <m/>
    <s v=""/>
    <d v="2020-05-19T18:44:00"/>
    <m/>
    <x v="28"/>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4"/>
    <n v="1"/>
    <n v="2"/>
    <n v="3"/>
    <n v="4"/>
    <n v="2"/>
    <n v="4"/>
    <n v="2"/>
    <n v="3"/>
    <n v="3"/>
    <m/>
    <n v="4"/>
    <n v="5"/>
    <n v="5"/>
    <n v="4"/>
    <n v="4"/>
    <s v="Sí"/>
    <n v="3"/>
    <x v="2"/>
    <s v="No uso ninguna red social"/>
    <m/>
    <m/>
    <m/>
    <m/>
    <m/>
    <m/>
    <m/>
    <s v="No"/>
    <s v="No"/>
    <m/>
    <n v="4"/>
    <n v="5"/>
    <s v="4, satisfecho"/>
  </r>
  <r>
    <m/>
    <m/>
    <s v="Ciencias de la Salud"/>
    <d v="2020-05-19T18:41:00"/>
    <s v="Grado y doble grado"/>
    <x v="15"/>
    <s v="Frecuentemente (1 o 2 veces por semana)"/>
    <s v="De vez en cuando (1 o 2 veces al mes)"/>
    <s v="Seguiré usando los servicios de la biblioteca con la misma frecuencia que expuse en la pregunta anterior"/>
    <s v="F. Enfermería, Fisioterapia y Podología"/>
    <m/>
    <m/>
    <s v="Biblioteca Zambrano"/>
    <m/>
    <m/>
    <m/>
    <m/>
    <m/>
    <s v="Sí"/>
    <s v="Sí"/>
    <n v="3"/>
    <n v="1"/>
    <n v="1"/>
    <n v="1"/>
    <n v="4"/>
    <n v="1"/>
    <n v="3"/>
    <n v="1"/>
    <n v="3"/>
    <n v="4"/>
    <m/>
    <n v="4"/>
    <n v="4"/>
    <n v="3"/>
    <n v="2"/>
    <n v="4"/>
    <s v="No"/>
    <n v="3"/>
    <x v="5"/>
    <s v="Instagram"/>
    <m/>
    <m/>
    <m/>
    <m/>
    <m/>
    <m/>
    <m/>
    <s v="No"/>
    <s v="No"/>
    <m/>
    <n v="4"/>
    <n v="4"/>
    <s v="4, satisfecho"/>
  </r>
  <r>
    <m/>
    <m/>
    <s v="Ciencias de la Salud"/>
    <d v="2020-05-19T18:41:00"/>
    <s v="Grado y doble grado"/>
    <x v="9"/>
    <s v="Muy frecuentemente (3 o más veces por semana)"/>
    <s v="De vez en cuando (1 o 2 veces al mes)"/>
    <s v="Seguiré usando los servicios de la biblioteca con la misma frecuencia que expuse en la pregunta anterior"/>
    <s v="F. Medicina"/>
    <s v="Biblioteca Maria Zambrano (Filología / Derecho)"/>
    <s v="F. Ciencias Biológicas"/>
    <s v="Biblioteca Pública Municipal Buenavista (barrio Salamanca)"/>
    <m/>
    <m/>
    <m/>
    <m/>
    <m/>
    <s v="No"/>
    <s v="Sí"/>
    <n v="2"/>
    <n v="1"/>
    <m/>
    <m/>
    <n v="2"/>
    <n v="1"/>
    <n v="5"/>
    <n v="1"/>
    <n v="5"/>
    <n v="5"/>
    <m/>
    <n v="5"/>
    <n v="5"/>
    <n v="5"/>
    <n v="5"/>
    <n v="5"/>
    <s v="No"/>
    <n v="5"/>
    <x v="2"/>
    <s v="Instagram"/>
    <m/>
    <m/>
    <m/>
    <m/>
    <m/>
    <m/>
    <m/>
    <s v="Sí"/>
    <s v="No"/>
    <m/>
    <n v="5"/>
    <n v="5"/>
    <s v="5, muy satisfecho"/>
  </r>
  <r>
    <m/>
    <m/>
    <s v="Humanidades"/>
    <d v="2020-05-19T18:37:00"/>
    <s v="Máster"/>
    <x v="7"/>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Biblioteca Maria Zambrano (Filología / Derecho)"/>
    <s v="F. Filología (Clásicas o General)"/>
    <s v="F. Ciencias Biológicas"/>
    <s v="Biblioteca municipal, para estudiar o acceder a material de lectura"/>
    <m/>
    <m/>
    <m/>
    <m/>
    <m/>
    <s v="Sí"/>
    <s v="Sí"/>
    <n v="3"/>
    <n v="5"/>
    <n v="4"/>
    <n v="1"/>
    <n v="4"/>
    <n v="5"/>
    <n v="3"/>
    <n v="1"/>
    <n v="4"/>
    <n v="2"/>
    <m/>
    <n v="5"/>
    <n v="5"/>
    <n v="5"/>
    <n v="3"/>
    <n v="3"/>
    <s v="Sí"/>
    <n v="4"/>
    <x v="6"/>
    <s v="No uso ninguna red social"/>
    <m/>
    <m/>
    <m/>
    <m/>
    <m/>
    <m/>
    <m/>
    <s v="Sí"/>
    <s v="No"/>
    <m/>
    <n v="4"/>
    <n v="4"/>
    <s v="4, satisfecho"/>
  </r>
  <r>
    <m/>
    <m/>
    <s v="Ciencias Sociales"/>
    <d v="2020-05-19T18:35:00"/>
    <s v="Grado y doble grado"/>
    <x v="17"/>
    <s v="Nunca"/>
    <s v="Nunca"/>
    <s v="Seguiré usando los servicios de la biblioteca con la misma frecuencia que expuse en la pregunta anterior"/>
    <s v="F. Ciencias de la Documentación"/>
    <s v="F. Ciencias de la Documentación"/>
    <s v="F. Ciencias de la Documentación"/>
    <m/>
    <m/>
    <m/>
    <m/>
    <m/>
    <m/>
    <s v="No"/>
    <s v="No"/>
    <n v="1"/>
    <n v="1"/>
    <n v="1"/>
    <n v="3"/>
    <n v="3"/>
    <n v="5"/>
    <n v="3"/>
    <n v="5"/>
    <n v="1"/>
    <n v="1"/>
    <m/>
    <n v="1"/>
    <n v="1"/>
    <n v="1"/>
    <n v="2"/>
    <n v="5"/>
    <s v="No"/>
    <n v="1"/>
    <x v="2"/>
    <s v="Twitter|Youtube|Instagram"/>
    <m/>
    <m/>
    <m/>
    <m/>
    <m/>
    <m/>
    <m/>
    <s v="No"/>
    <s v="No"/>
    <m/>
    <n v="5"/>
    <n v="5"/>
    <s v="2, insatisfecho"/>
  </r>
  <r>
    <m/>
    <m/>
    <s v="Humanidades"/>
    <d v="2020-05-19T18:35: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m/>
    <s v="Acudo a salas de lectura y estudio en centros culturales de mi barrio."/>
    <m/>
    <m/>
    <m/>
    <m/>
    <m/>
    <s v="No"/>
    <s v="Sí"/>
    <n v="2"/>
    <n v="1"/>
    <n v="1"/>
    <n v="2"/>
    <n v="5"/>
    <n v="5"/>
    <n v="5"/>
    <n v="4"/>
    <n v="2"/>
    <n v="3"/>
    <m/>
    <n v="2"/>
    <n v="3"/>
    <n v="2"/>
    <n v="1"/>
    <n v="3"/>
    <s v="No"/>
    <n v="3"/>
    <x v="5"/>
    <s v="Twitter|Youtube|Instagram"/>
    <m/>
    <m/>
    <m/>
    <m/>
    <m/>
    <m/>
    <m/>
    <s v="Sí"/>
    <s v="No"/>
    <m/>
    <n v="2"/>
    <n v="1"/>
    <s v="3, normal"/>
  </r>
  <r>
    <m/>
    <m/>
    <s v="Ciencias de la Salud"/>
    <d v="2020-05-19T18:35:00"/>
    <s v="Grado y doble grado"/>
    <x v="9"/>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armacia"/>
    <s v="F. Medicina"/>
    <m/>
    <m/>
    <m/>
    <m/>
    <m/>
    <m/>
    <s v="No"/>
    <s v="Sí"/>
    <n v="4"/>
    <n v="1"/>
    <n v="2"/>
    <n v="3"/>
    <n v="5"/>
    <n v="2"/>
    <n v="4"/>
    <n v="3"/>
    <n v="3"/>
    <n v="4"/>
    <m/>
    <n v="1"/>
    <n v="3"/>
    <n v="1"/>
    <n v="2"/>
    <n v="3"/>
    <s v="No"/>
    <n v="1"/>
    <x v="5"/>
    <s v="Youtube|Instagram"/>
    <m/>
    <m/>
    <m/>
    <m/>
    <m/>
    <m/>
    <m/>
    <s v="Sí"/>
    <s v="Sí"/>
    <m/>
    <n v="4"/>
    <n v="4"/>
    <s v="3, normal"/>
  </r>
  <r>
    <m/>
    <m/>
    <s v="Ciencias Sociales"/>
    <d v="2020-05-19T18:34:00"/>
    <s v="Grado y doble grado"/>
    <x v="1"/>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Ciencias Políticas y Sociología"/>
    <s v="F. Trabajo Social"/>
    <s v="F. Ciencias Económicas y Empresariales"/>
    <m/>
    <m/>
    <m/>
    <m/>
    <m/>
    <m/>
    <s v="Sí"/>
    <s v="Sí"/>
    <n v="3"/>
    <n v="1"/>
    <n v="1"/>
    <n v="1"/>
    <n v="4"/>
    <n v="5"/>
    <n v="3"/>
    <n v="2"/>
    <n v="4"/>
    <n v="5"/>
    <m/>
    <n v="1"/>
    <n v="4"/>
    <n v="3"/>
    <n v="1"/>
    <n v="5"/>
    <s v="No"/>
    <n v="3"/>
    <x v="1"/>
    <s v="Twitter|Instagram"/>
    <m/>
    <m/>
    <m/>
    <m/>
    <m/>
    <m/>
    <m/>
    <s v="No"/>
    <s v="No"/>
    <m/>
    <n v="5"/>
    <n v="4"/>
    <s v="4, satisfecho"/>
  </r>
  <r>
    <m/>
    <m/>
    <s v="Ciencias Experimentales"/>
    <d v="2020-05-19T18:33:00"/>
    <s v="Grado y doble grado"/>
    <x v="8"/>
    <s v="De vez en cuando (1 o 2 veces al mes)"/>
    <s v="Solo en época de exámenes"/>
    <s v="Tengo que ir necesariamente para consultar los documentos que están ubicados en la biblioteca"/>
    <s v="F. Ciencias Químicas"/>
    <m/>
    <s v="F. Ciencias Matemáticas"/>
    <m/>
    <m/>
    <m/>
    <m/>
    <m/>
    <m/>
    <s v="No"/>
    <s v="Sí"/>
    <n v="4"/>
    <n v="1"/>
    <n v="4"/>
    <n v="1"/>
    <n v="4"/>
    <n v="5"/>
    <n v="5"/>
    <n v="1"/>
    <n v="5"/>
    <n v="5"/>
    <m/>
    <n v="5"/>
    <n v="5"/>
    <n v="5"/>
    <n v="5"/>
    <n v="5"/>
    <s v="Sí"/>
    <n v="5"/>
    <x v="1"/>
    <s v="Twitter|Facebook|Instagram|LinkedIn"/>
    <m/>
    <m/>
    <m/>
    <m/>
    <m/>
    <m/>
    <m/>
    <s v="Sí"/>
    <s v="No"/>
    <m/>
    <n v="5"/>
    <n v="4"/>
    <s v="5, muy satisfecho"/>
  </r>
  <r>
    <m/>
    <m/>
    <s v="Ciencias Sociales"/>
    <d v="2020-05-19T18:33:00"/>
    <s v="Doctorado"/>
    <x v="11"/>
    <s v="De vez en cuando (1 o 2 veces al mes)"/>
    <s v="De vez en cuando (1 o 2 veces al mes)"/>
    <s v="Solo haré uso de la biblioteca virtual y de sus recursos electrónicos"/>
    <s v="F. Ciencias Económicas y Empresariales"/>
    <m/>
    <m/>
    <m/>
    <m/>
    <m/>
    <m/>
    <m/>
    <m/>
    <s v="No"/>
    <s v="No"/>
    <n v="1"/>
    <n v="4"/>
    <n v="4"/>
    <n v="4"/>
    <n v="4"/>
    <n v="4"/>
    <n v="1"/>
    <n v="4"/>
    <n v="4"/>
    <n v="4"/>
    <m/>
    <n v="4"/>
    <n v="4"/>
    <n v="4"/>
    <n v="4"/>
    <m/>
    <s v="No"/>
    <n v="4"/>
    <x v="6"/>
    <s v="Facebook|Youtube"/>
    <m/>
    <m/>
    <m/>
    <m/>
    <m/>
    <m/>
    <m/>
    <s v="No"/>
    <s v="No"/>
    <m/>
    <n v="3"/>
    <n v="4"/>
    <s v="3, normal"/>
  </r>
  <r>
    <m/>
    <m/>
    <s v="Ciencias de la Salud"/>
    <d v="2020-05-19T18:33:00"/>
    <s v="Grado y doble grado"/>
    <x v="23"/>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Veterinaria"/>
    <s v="F. Psicología"/>
    <s v="Biblioteca Municipal de Pozuelo - ESIC"/>
    <m/>
    <m/>
    <m/>
    <m/>
    <m/>
    <s v="No"/>
    <s v="Sí"/>
    <n v="5"/>
    <n v="5"/>
    <n v="5"/>
    <n v="1"/>
    <n v="4"/>
    <n v="2"/>
    <n v="4"/>
    <n v="1"/>
    <n v="3"/>
    <n v="4"/>
    <m/>
    <n v="4"/>
    <n v="4"/>
    <n v="4"/>
    <n v="2"/>
    <n v="2"/>
    <s v="No"/>
    <n v="3"/>
    <x v="2"/>
    <s v="Facebook"/>
    <m/>
    <m/>
    <m/>
    <m/>
    <m/>
    <m/>
    <m/>
    <s v="Sí"/>
    <s v="Sí"/>
    <s v="Muy útil"/>
    <n v="5"/>
    <n v="5"/>
    <s v="5, muy satisfecho"/>
  </r>
  <r>
    <m/>
    <m/>
    <s v="Ciencias Sociales"/>
    <d v="2020-05-19T18:33:00"/>
    <s v="Grado y doble grado"/>
    <x v="24"/>
    <s v="Muy frecuentemente (3 o más veces por semana)"/>
    <s v="Frecuentemente (1 o 2 veces por semana)"/>
    <s v="Seguiré usando los servicios de la biblioteca con la misma frecuencia que expuse en la pregunta anterior"/>
    <s v="F. Trabajo Social"/>
    <s v="F. Ciencias Políticas y Sociología"/>
    <s v="Biblioteca Maria Zambrano (Filología / Derecho)"/>
    <s v="Bibliotecas municipales de Madrid"/>
    <m/>
    <m/>
    <m/>
    <m/>
    <m/>
    <s v="Sí"/>
    <s v="Sí"/>
    <n v="3"/>
    <n v="4"/>
    <n v="4"/>
    <n v="2"/>
    <n v="4"/>
    <n v="5"/>
    <n v="3"/>
    <n v="4"/>
    <n v="2"/>
    <n v="5"/>
    <m/>
    <n v="3"/>
    <n v="4"/>
    <n v="3"/>
    <n v="4"/>
    <n v="3"/>
    <s v="Sí"/>
    <n v="4"/>
    <x v="6"/>
    <s v="Twitter|Facebook|Instagram"/>
    <m/>
    <m/>
    <m/>
    <m/>
    <m/>
    <m/>
    <m/>
    <s v="No"/>
    <s v="Sí"/>
    <s v="Poco útil"/>
    <n v="5"/>
    <n v="5"/>
    <s v="5, muy satisfecho"/>
  </r>
  <r>
    <m/>
    <m/>
    <s v="Ciencias Sociales"/>
    <d v="2020-05-19T18:32:00"/>
    <s v="Grado y doble grado"/>
    <x v="13"/>
    <s v="Frecuentemente (1 o 2 veces por semana)"/>
    <s v="Solo en época de exámenes"/>
    <s v="Seguiré usando los servicios de la biblioteca con la misma frecuencia que expuse en la pregunta anterior"/>
    <s v="F. Ciencias de la Información"/>
    <s v="Biblioteca Maria Zambrano (Filología / Derecho)"/>
    <s v="F. Filología (Clásicas o General)"/>
    <s v="Biblioteca María Moliner"/>
    <m/>
    <m/>
    <m/>
    <m/>
    <m/>
    <s v="Sí"/>
    <s v="Sí"/>
    <n v="2"/>
    <n v="1"/>
    <n v="1"/>
    <n v="4"/>
    <n v="4"/>
    <n v="5"/>
    <n v="5"/>
    <n v="1"/>
    <n v="3"/>
    <n v="4"/>
    <m/>
    <n v="4"/>
    <n v="4"/>
    <n v="5"/>
    <n v="5"/>
    <n v="5"/>
    <s v="No"/>
    <n v="5"/>
    <x v="5"/>
    <s v="Twitter|Youtube|Instagram"/>
    <m/>
    <m/>
    <m/>
    <m/>
    <m/>
    <m/>
    <m/>
    <s v="No"/>
    <s v="No"/>
    <m/>
    <n v="5"/>
    <n v="5"/>
    <s v="4, satisfecho"/>
  </r>
  <r>
    <m/>
    <m/>
    <s v=""/>
    <d v="2020-05-19T18:31:00"/>
    <s v="Máster"/>
    <x v="28"/>
    <s v="De vez en cuando (1 o 2 veces al mes)"/>
    <s v="Muy frecuentemente (3 o más veces por semana)"/>
    <s v="Creo que voy a acudir con menos frecuencia a la biblioteca y usaré más la biblioteca virtual"/>
    <s v="F. Ciencias de la Información"/>
    <s v="Biblioteca Maria Zambrano (Filología / Derecho)"/>
    <m/>
    <m/>
    <m/>
    <m/>
    <m/>
    <m/>
    <m/>
    <s v="No"/>
    <s v="No"/>
    <n v="4"/>
    <n v="4"/>
    <n v="4"/>
    <n v="1"/>
    <n v="4"/>
    <n v="4"/>
    <n v="1"/>
    <n v="1"/>
    <n v="2"/>
    <n v="3"/>
    <m/>
    <n v="2"/>
    <n v="3"/>
    <n v="3"/>
    <n v="3"/>
    <n v="3"/>
    <s v="No"/>
    <n v="3"/>
    <x v="5"/>
    <s v="Facebook|Instagram"/>
    <m/>
    <m/>
    <m/>
    <m/>
    <m/>
    <m/>
    <m/>
    <s v="No"/>
    <s v="No"/>
    <m/>
    <n v="4"/>
    <n v="5"/>
    <s v="4, satisfecho"/>
  </r>
  <r>
    <m/>
    <m/>
    <s v="Humanidades"/>
    <d v="2020-05-19T18:30:00"/>
    <s v="Doctorado"/>
    <x v="6"/>
    <s v="Nunca"/>
    <s v="Nunca"/>
    <s v="Solo haré uso de la biblioteca virtual y de sus recursos electrónicos|Usar bibliotecas en Bogotá"/>
    <m/>
    <m/>
    <m/>
    <s v="Biblioteca Luis Ángel Arango (Bogotá ) Biblioteca Universidad Externado de Colombia  Biblioteca Universidad Nacional de Colombia"/>
    <m/>
    <m/>
    <m/>
    <m/>
    <m/>
    <s v="No"/>
    <s v="No"/>
    <n v="1"/>
    <n v="1"/>
    <n v="1"/>
    <n v="5"/>
    <n v="1"/>
    <n v="5"/>
    <n v="1"/>
    <n v="5"/>
    <n v="1"/>
    <n v="3"/>
    <m/>
    <n v="1"/>
    <n v="1"/>
    <n v="3"/>
    <n v="1"/>
    <n v="3"/>
    <s v="No"/>
    <n v="1"/>
    <x v="2"/>
    <s v="Facebook"/>
    <m/>
    <m/>
    <m/>
    <m/>
    <m/>
    <m/>
    <m/>
    <s v="No"/>
    <s v="No"/>
    <m/>
    <n v="1"/>
    <n v="3"/>
    <s v="1, muy insatisfecho"/>
  </r>
  <r>
    <m/>
    <m/>
    <s v="Humanidades"/>
    <d v="2020-05-19T18:27:00"/>
    <s v="Grado y doble grado"/>
    <x v="7"/>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4"/>
    <n v="3"/>
    <n v="3"/>
    <n v="4"/>
    <n v="4"/>
    <n v="4"/>
    <n v="5"/>
    <n v="4"/>
    <n v="5"/>
    <n v="4"/>
    <m/>
    <n v="4"/>
    <n v="4"/>
    <n v="3"/>
    <n v="4"/>
    <n v="3"/>
    <s v="No"/>
    <n v="4"/>
    <x v="5"/>
    <s v="No uso ninguna red social"/>
    <m/>
    <m/>
    <m/>
    <m/>
    <m/>
    <m/>
    <m/>
    <s v="No"/>
    <s v="No"/>
    <m/>
    <n v="3"/>
    <n v="5"/>
    <s v="5, muy satisfecho"/>
  </r>
  <r>
    <m/>
    <m/>
    <s v="Ciencias Sociales"/>
    <d v="2020-05-19T18:26:00"/>
    <s v="Doctorado"/>
    <x v="17"/>
    <s v="De vez en cuando (1 o 2 veces al mes)"/>
    <s v="De vez en cuando (1 o 2 veces al mes)"/>
    <s v="Seguiré usando los servicios de la biblioteca con la misma frecuencia que expuse en la pregunta anterior"/>
    <s v="F. Ciencias de la Documentación"/>
    <s v="Biblioteca Maria Zambrano (Filología / Derecho)"/>
    <s v="F. Ciencias de la Información"/>
    <s v="BIBLIOTECAS PÚBLICAS DE MADRID"/>
    <m/>
    <m/>
    <m/>
    <m/>
    <m/>
    <s v="No"/>
    <s v="Sí"/>
    <n v="2"/>
    <n v="2"/>
    <n v="2"/>
    <n v="2"/>
    <n v="3"/>
    <n v="5"/>
    <n v="2"/>
    <n v="3"/>
    <n v="2"/>
    <n v="3"/>
    <m/>
    <n v="2"/>
    <n v="3"/>
    <n v="1"/>
    <n v="2"/>
    <n v="2"/>
    <s v="No"/>
    <n v="2"/>
    <x v="4"/>
    <s v="Twitter|Facebook|Youtube|Instagram|LinkedIn"/>
    <m/>
    <m/>
    <m/>
    <m/>
    <m/>
    <m/>
    <m/>
    <s v="Sí"/>
    <s v="No"/>
    <m/>
    <n v="4"/>
    <n v="4"/>
    <s v="4, satisfecho"/>
  </r>
  <r>
    <m/>
    <m/>
    <s v="Humanidades"/>
    <d v="2020-05-19T18:24:00"/>
    <s v="Grado y doble grado"/>
    <x v="3"/>
    <s v="Frecuentemente (1 o 2 veces por semana)"/>
    <s v="De vez en cuando (1 o 2 veces al mes)"/>
    <s v="Seguiré usando los servicios de la biblioteca con la misma frecuencia que expuse en la pregunta anterior"/>
    <s v="F. Bellas Artes"/>
    <s v="F. Geografía e Historia"/>
    <s v="F. Ciencias Biológicas"/>
    <m/>
    <m/>
    <m/>
    <m/>
    <m/>
    <m/>
    <s v="No"/>
    <s v="Sí"/>
    <n v="2"/>
    <n v="2"/>
    <n v="1"/>
    <n v="2"/>
    <n v="4"/>
    <n v="4"/>
    <n v="3"/>
    <n v="1"/>
    <n v="3"/>
    <n v="5"/>
    <m/>
    <n v="2"/>
    <n v="5"/>
    <n v="2"/>
    <n v="3"/>
    <n v="4"/>
    <s v="Sí"/>
    <n v="3"/>
    <x v="6"/>
    <s v="Twitter|Instagram|Reddit"/>
    <m/>
    <m/>
    <m/>
    <m/>
    <m/>
    <m/>
    <m/>
    <s v="No"/>
    <s v="No"/>
    <m/>
    <n v="5"/>
    <n v="5"/>
    <s v="4, satisfecho"/>
  </r>
  <r>
    <m/>
    <m/>
    <s v="Ciencias Sociales"/>
    <d v="2020-05-19T18:24:00"/>
    <s v="Doctorado"/>
    <x v="13"/>
    <s v="Muy frecuentemente (3 o más veces por semana)"/>
    <s v="De vez en cuando (1 o 2 veces al mes)"/>
    <s v="Seguiré usando los servicios de la biblioteca con la misma frecuencia que expuse en la pregunta anterior"/>
    <s v="F. Ciencias de la Información"/>
    <s v="Biblioteca Maria Zambrano (Filología / Derecho)"/>
    <s v="F. Odontología"/>
    <m/>
    <m/>
    <m/>
    <m/>
    <m/>
    <m/>
    <s v="No"/>
    <s v="Sí"/>
    <n v="5"/>
    <n v="3"/>
    <n v="3"/>
    <n v="2"/>
    <n v="3"/>
    <n v="3"/>
    <n v="1"/>
    <n v="1"/>
    <n v="5"/>
    <n v="4"/>
    <m/>
    <n v="4"/>
    <n v="5"/>
    <n v="5"/>
    <n v="5"/>
    <n v="5"/>
    <s v="Sí"/>
    <n v="5"/>
    <x v="5"/>
    <s v="Twitter|Facebook|Youtube|Instagram|LinkedIn"/>
    <m/>
    <m/>
    <m/>
    <m/>
    <m/>
    <m/>
    <m/>
    <s v="Sí"/>
    <s v="No"/>
    <m/>
    <n v="5"/>
    <n v="5"/>
    <s v="5, muy satisfecho"/>
  </r>
  <r>
    <m/>
    <m/>
    <s v="Humanidades"/>
    <d v="2020-05-19T18:21:00"/>
    <s v="Grado y doble grado"/>
    <x v="2"/>
    <s v="De vez en cuando (1 o 2 veces al mes)"/>
    <s v="De vez en cuando (1 o 2 veces al mes)"/>
    <s v="Creo que voy a acudir con menos frecuencia a la biblioteca y usaré más la biblioteca virtual"/>
    <s v="F. Educación - Centro de Formación del Profesorado"/>
    <s v="Biblioteca Maria Zambrano (Filología / Derecho)"/>
    <m/>
    <s v="Biblioteca municipal Pablo Neruda"/>
    <m/>
    <m/>
    <m/>
    <m/>
    <m/>
    <s v="Sí"/>
    <s v="Sí"/>
    <n v="2"/>
    <n v="1"/>
    <n v="4"/>
    <n v="2"/>
    <n v="3"/>
    <n v="5"/>
    <n v="2"/>
    <n v="4"/>
    <n v="2"/>
    <n v="2"/>
    <m/>
    <n v="3"/>
    <n v="3"/>
    <n v="3"/>
    <n v="3"/>
    <n v="3"/>
    <s v="Sí"/>
    <n v="3"/>
    <x v="5"/>
    <s v="Instagram"/>
    <m/>
    <m/>
    <m/>
    <m/>
    <m/>
    <m/>
    <m/>
    <s v="Sí"/>
    <s v="No"/>
    <m/>
    <m/>
    <m/>
    <s v="4, satisfecho"/>
  </r>
  <r>
    <m/>
    <m/>
    <s v="Ciencias Sociales"/>
    <d v="2020-05-19T18:21:00"/>
    <s v="Grado y doble grado"/>
    <x v="1"/>
    <s v="Nunca"/>
    <s v="Nunca"/>
    <s v="Solo haré uso de la biblioteca virtual y de sus recursos electrónicos"/>
    <s v="Biblioteca Maria Zambrano (Filología / Derecho)"/>
    <m/>
    <m/>
    <m/>
    <m/>
    <m/>
    <m/>
    <m/>
    <m/>
    <s v="No"/>
    <s v="No"/>
    <n v="1"/>
    <n v="1"/>
    <n v="1"/>
    <n v="3"/>
    <n v="5"/>
    <n v="2"/>
    <n v="4"/>
    <n v="1"/>
    <m/>
    <m/>
    <m/>
    <m/>
    <m/>
    <m/>
    <m/>
    <m/>
    <m/>
    <m/>
    <x v="3"/>
    <s v="Youtube|Instagram"/>
    <m/>
    <m/>
    <m/>
    <m/>
    <m/>
    <m/>
    <m/>
    <s v="No"/>
    <s v="No"/>
    <m/>
    <m/>
    <m/>
    <m/>
  </r>
  <r>
    <m/>
    <m/>
    <s v="Ciencias Sociales"/>
    <d v="2020-05-19T18:21:00"/>
    <s v="Grado y doble grado"/>
    <x v="1"/>
    <s v="De vez en cuando (1 o 2 veces al mes)"/>
    <s v="De vez en cuando (1 o 2 veces al mes)"/>
    <s v="Seguiré usando los servicios de la biblioteca con la misma frecuencia que expuse en la pregunta anterior"/>
    <s v="Biblioteca Maria Zambrano (Filología / Derecho)"/>
    <s v="F. Ciencias Políticas y Sociología"/>
    <s v="F. Geografía e Historia"/>
    <m/>
    <m/>
    <m/>
    <m/>
    <m/>
    <m/>
    <s v="Sí"/>
    <s v="Sí"/>
    <n v="4"/>
    <n v="2"/>
    <n v="1"/>
    <n v="4"/>
    <n v="5"/>
    <n v="4"/>
    <n v="4"/>
    <n v="2"/>
    <n v="5"/>
    <n v="4"/>
    <m/>
    <n v="4"/>
    <n v="5"/>
    <n v="4"/>
    <n v="3"/>
    <n v="4"/>
    <s v="No"/>
    <n v="3"/>
    <x v="6"/>
    <s v="Twitter|Instagram"/>
    <m/>
    <m/>
    <m/>
    <m/>
    <m/>
    <m/>
    <m/>
    <s v="No"/>
    <s v="No"/>
    <m/>
    <n v="5"/>
    <n v="5"/>
    <s v="5, muy satisfecho"/>
  </r>
  <r>
    <m/>
    <m/>
    <s v="Ciencias de la Salud"/>
    <d v="2020-05-19T18:21:00"/>
    <s v="Grado y doble grado"/>
    <x v="15"/>
    <s v="Frecuentemente (1 o 2 veces por semana)"/>
    <s v="Frecuentemente (1 o 2 veces por semana)"/>
    <s v="Seguiré usando los servicios de la biblioteca con la misma frecuencia que expuse en la pregunta anterior"/>
    <s v="F. Enfermería, Fisioterapia y Podología"/>
    <s v="F. Medicina"/>
    <s v="Biblioteca Maria Zambrano (Filología / Derecho)"/>
    <s v="A la biblioteca de mi pueblo aunque prefiero la de mi facultad porque tiene libros que necesito o me recomiendan los profes y los puedo utilizar mientras estudio o para hacer un trabajo."/>
    <m/>
    <m/>
    <m/>
    <m/>
    <m/>
    <s v="Sí"/>
    <s v="Sí"/>
    <n v="4"/>
    <n v="4"/>
    <n v="2"/>
    <n v="1"/>
    <n v="5"/>
    <n v="5"/>
    <n v="5"/>
    <n v="2"/>
    <n v="4"/>
    <n v="5"/>
    <m/>
    <n v="4"/>
    <n v="5"/>
    <n v="4"/>
    <n v="5"/>
    <n v="5"/>
    <s v="Sí"/>
    <n v="4"/>
    <x v="5"/>
    <s v="Youtube|Instagram"/>
    <m/>
    <m/>
    <m/>
    <m/>
    <m/>
    <m/>
    <m/>
    <s v="Sí"/>
    <s v="No"/>
    <m/>
    <n v="5"/>
    <n v="5"/>
    <s v="5, muy satisfecho"/>
  </r>
  <r>
    <m/>
    <m/>
    <s v="Ciencias de la Salud"/>
    <d v="2020-05-19T18:21:00"/>
    <s v="Grado y doble grado"/>
    <x v="4"/>
    <s v="Nunca"/>
    <s v="De vez en cuando (1 o 2 veces al mes)"/>
    <s v="Creo que voy a acudir con menos frecuencia a la biblioteca y usaré más la biblioteca virtual"/>
    <s v="F. Medicina"/>
    <m/>
    <m/>
    <m/>
    <m/>
    <m/>
    <m/>
    <m/>
    <m/>
    <s v="No"/>
    <s v="No"/>
    <n v="2"/>
    <n v="2"/>
    <n v="2"/>
    <n v="4"/>
    <n v="5"/>
    <n v="4"/>
    <n v="5"/>
    <n v="5"/>
    <n v="3"/>
    <n v="3"/>
    <m/>
    <n v="4"/>
    <n v="4"/>
    <n v="4"/>
    <n v="4"/>
    <n v="4"/>
    <s v="No"/>
    <n v="4"/>
    <x v="3"/>
    <s v="Facebook|Instagram"/>
    <m/>
    <m/>
    <m/>
    <m/>
    <m/>
    <m/>
    <m/>
    <s v="No"/>
    <s v="No"/>
    <m/>
    <n v="5"/>
    <n v="5"/>
    <s v="4, satisfecho"/>
  </r>
  <r>
    <m/>
    <m/>
    <s v="Ciencias Sociales"/>
    <d v="2020-05-19T18:20:00"/>
    <s v="Grado y doble grado"/>
    <x v="1"/>
    <s v="Frecuentemente (1 o 2 veces por semana)"/>
    <s v="De vez en cuando (1 o 2 veces al mes)"/>
    <s v="Seguiré usando los servicios de la biblioteca con la misma frecuencia que expuse en la pregunta anterior"/>
    <s v="F. Ciencias Políticas y Sociología"/>
    <m/>
    <m/>
    <m/>
    <m/>
    <m/>
    <m/>
    <m/>
    <m/>
    <s v="Sí"/>
    <s v="Sí"/>
    <n v="5"/>
    <n v="3"/>
    <n v="4"/>
    <n v="2"/>
    <n v="4"/>
    <n v="5"/>
    <n v="3"/>
    <n v="4"/>
    <n v="4"/>
    <n v="4"/>
    <m/>
    <n v="5"/>
    <n v="4"/>
    <n v="5"/>
    <n v="4"/>
    <n v="5"/>
    <s v="Sí"/>
    <n v="4"/>
    <x v="2"/>
    <m/>
    <m/>
    <m/>
    <m/>
    <m/>
    <m/>
    <m/>
    <m/>
    <s v="No"/>
    <s v="No"/>
    <m/>
    <n v="5"/>
    <n v="5"/>
    <s v="5, muy satisfecho"/>
  </r>
  <r>
    <m/>
    <m/>
    <s v="Ciencias Sociales"/>
    <d v="2020-05-19T18:20:00"/>
    <s v="Grado y doble grado"/>
    <x v="1"/>
    <s v="Frecuentemente (1 o 2 veces por semana)"/>
    <s v="Nunca"/>
    <s v="Seguiré usando los servicios de la biblioteca con la misma frecuencia que expuse en la pregunta anterior|Tengo que ir necesariamente para consultar los documentos que están ubicados en la biblioteca"/>
    <s v="F. Ciencias Políticas y Sociología"/>
    <m/>
    <m/>
    <s v="Municipal de Galapagar"/>
    <m/>
    <m/>
    <m/>
    <m/>
    <m/>
    <s v="Sí"/>
    <s v="Sí"/>
    <n v="1"/>
    <n v="5"/>
    <n v="2"/>
    <n v="2"/>
    <n v="5"/>
    <n v="5"/>
    <n v="5"/>
    <n v="1"/>
    <n v="3"/>
    <n v="3"/>
    <m/>
    <n v="2"/>
    <n v="5"/>
    <n v="5"/>
    <n v="5"/>
    <n v="3"/>
    <s v="Sí"/>
    <n v="4"/>
    <x v="2"/>
    <s v="Twitter|Youtube|Instagram"/>
    <m/>
    <m/>
    <m/>
    <m/>
    <m/>
    <m/>
    <m/>
    <s v="No"/>
    <s v="No"/>
    <m/>
    <n v="5"/>
    <n v="5"/>
    <s v="4, satisfecho"/>
  </r>
  <r>
    <m/>
    <m/>
    <s v="Ciencias Experimentales"/>
    <d v="2020-05-19T18:19:00"/>
    <s v="Grado y doble grado"/>
    <x v="8"/>
    <s v="Muy frecuentemente (3 o más veces por semana)"/>
    <s v="Frecuentemente (1 o 2 veces por semana)"/>
    <s v="Creo que voy a acudir con menos frecuencia a la biblioteca y usaré más la biblioteca virtual"/>
    <s v="F. Ciencias Matemáticas"/>
    <s v="F. Ciencias Biológicas"/>
    <s v="F. Ciencias Químicas"/>
    <m/>
    <m/>
    <m/>
    <m/>
    <m/>
    <m/>
    <s v="Sí"/>
    <s v="Sí"/>
    <n v="5"/>
    <n v="3"/>
    <n v="4"/>
    <n v="4"/>
    <n v="5"/>
    <n v="5"/>
    <n v="5"/>
    <n v="3"/>
    <n v="5"/>
    <n v="4"/>
    <m/>
    <n v="5"/>
    <n v="5"/>
    <n v="4"/>
    <n v="3"/>
    <n v="4"/>
    <s v="Sí"/>
    <n v="5"/>
    <x v="6"/>
    <s v="No uso ninguna red social"/>
    <m/>
    <m/>
    <m/>
    <m/>
    <m/>
    <m/>
    <m/>
    <s v="Sí"/>
    <s v="Sí"/>
    <s v="Muy útil"/>
    <n v="5"/>
    <n v="5"/>
    <s v="5, muy satisfecho"/>
  </r>
  <r>
    <m/>
    <m/>
    <s v="Humanidades"/>
    <d v="2020-05-19T18:19:00"/>
    <s v="Grado y doble grado"/>
    <x v="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3"/>
    <n v="1"/>
    <n v="3"/>
    <n v="1"/>
    <n v="4"/>
    <n v="1"/>
    <n v="5"/>
    <n v="1"/>
    <n v="2"/>
    <n v="3"/>
    <m/>
    <n v="3"/>
    <n v="4"/>
    <n v="5"/>
    <n v="5"/>
    <n v="4"/>
    <s v="Sí"/>
    <n v="4"/>
    <x v="6"/>
    <s v="Twitter|Youtube|Instagram"/>
    <m/>
    <m/>
    <m/>
    <m/>
    <m/>
    <m/>
    <m/>
    <s v="Sí"/>
    <s v="No"/>
    <m/>
    <n v="3"/>
    <n v="4"/>
    <s v="5, muy satisfecho"/>
  </r>
  <r>
    <m/>
    <m/>
    <s v="Ciencias de la Salud"/>
    <d v="2020-05-19T18:18:00"/>
    <s v="Grado y doble grado"/>
    <x v="15"/>
    <s v="Muy frecuentemente (3 o más veces por semana)"/>
    <s v="Solo en época de exámenes"/>
    <s v="Creo que voy a acudir con menos frecuencia a la biblioteca y usaré más la biblioteca virtual"/>
    <s v="F. Enfermería, Fisioterapia y Podología"/>
    <s v="F. Medicina"/>
    <s v="F. Trabajo Social"/>
    <m/>
    <m/>
    <m/>
    <m/>
    <m/>
    <m/>
    <s v="No"/>
    <s v="Sí"/>
    <n v="2"/>
    <n v="1"/>
    <n v="3"/>
    <n v="1"/>
    <n v="2"/>
    <n v="2"/>
    <n v="4"/>
    <n v="3"/>
    <n v="3"/>
    <n v="3"/>
    <m/>
    <n v="2"/>
    <n v="3"/>
    <n v="4"/>
    <n v="4"/>
    <n v="4"/>
    <s v="No"/>
    <n v="3"/>
    <x v="6"/>
    <s v="Instagram"/>
    <m/>
    <m/>
    <m/>
    <m/>
    <m/>
    <m/>
    <m/>
    <s v="Sí"/>
    <s v="No"/>
    <m/>
    <n v="3"/>
    <n v="4"/>
    <s v="3, normal"/>
  </r>
  <r>
    <m/>
    <m/>
    <s v="Ciencias Experimentales"/>
    <d v="2020-05-19T18:18:00"/>
    <s v="Grado y doble grado"/>
    <x v="8"/>
    <s v="Frecuentemente (1 o 2 veces por semana)"/>
    <s v="Nunca"/>
    <s v="Seguiré usando los servicios de la biblioteca con la misma frecuencia que expuse en la pregunta anterior"/>
    <s v="F. Ciencias Matemáticas"/>
    <s v="Biblioteca Maria Zambrano (Filología / Derecho)"/>
    <s v="F. Informática"/>
    <m/>
    <m/>
    <m/>
    <m/>
    <m/>
    <m/>
    <s v="Sí"/>
    <s v="Sí"/>
    <n v="4"/>
    <n v="1"/>
    <n v="1"/>
    <n v="1"/>
    <n v="5"/>
    <n v="3"/>
    <n v="5"/>
    <n v="1"/>
    <n v="5"/>
    <n v="5"/>
    <m/>
    <n v="4"/>
    <n v="5"/>
    <n v="4"/>
    <n v="3"/>
    <n v="4"/>
    <s v="No"/>
    <n v="4"/>
    <x v="5"/>
    <s v="No uso ninguna red social"/>
    <m/>
    <m/>
    <m/>
    <m/>
    <m/>
    <m/>
    <m/>
    <s v="Sí"/>
    <s v="No"/>
    <m/>
    <n v="5"/>
    <n v="5"/>
    <s v="5, muy satisfecho"/>
  </r>
  <r>
    <m/>
    <m/>
    <s v="Humanidades"/>
    <d v="2020-05-19T18:17:00"/>
    <s v="Grado y doble grado"/>
    <x v="7"/>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Sí"/>
    <s v="Sí"/>
    <n v="2"/>
    <n v="3"/>
    <n v="2"/>
    <n v="1"/>
    <n v="5"/>
    <n v="5"/>
    <n v="4"/>
    <n v="2"/>
    <n v="1"/>
    <n v="3"/>
    <m/>
    <n v="3"/>
    <n v="4"/>
    <n v="4"/>
    <n v="3"/>
    <n v="4"/>
    <s v="Sí"/>
    <n v="3"/>
    <x v="5"/>
    <s v="Instagram"/>
    <m/>
    <m/>
    <m/>
    <m/>
    <m/>
    <m/>
    <m/>
    <s v="Sí"/>
    <s v="No"/>
    <m/>
    <n v="3"/>
    <n v="4"/>
    <s v="3, normal"/>
  </r>
  <r>
    <m/>
    <m/>
    <s v="Ciencias de la Salud"/>
    <d v="2020-05-19T18:17:00"/>
    <s v="Grado y doble grado"/>
    <x v="1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Psicología"/>
    <s v="F. Trabajo Social"/>
    <s v="Biblioteca Maria Zambrano (Filología / Derecho)"/>
    <m/>
    <m/>
    <m/>
    <m/>
    <m/>
    <m/>
    <s v="No"/>
    <s v="Sí"/>
    <n v="4"/>
    <n v="2"/>
    <n v="2"/>
    <n v="2"/>
    <n v="5"/>
    <n v="4"/>
    <n v="5"/>
    <n v="1"/>
    <n v="1"/>
    <n v="3"/>
    <m/>
    <n v="3"/>
    <n v="3"/>
    <n v="3"/>
    <n v="2"/>
    <n v="2"/>
    <s v="No"/>
    <n v="3"/>
    <x v="5"/>
    <s v="Twitter|Youtube|Instagram"/>
    <m/>
    <m/>
    <m/>
    <m/>
    <m/>
    <m/>
    <m/>
    <s v="Sí"/>
    <s v="No"/>
    <m/>
    <n v="3"/>
    <n v="3"/>
    <s v="4, satisfecho"/>
  </r>
  <r>
    <m/>
    <m/>
    <s v="Ciencias Sociales"/>
    <d v="2020-05-19T18:16:00"/>
    <s v="Grado y doble grado"/>
    <x v="10"/>
    <s v="Frecuentemente (1 o 2 veces por semana)"/>
    <s v="Frecuentemente (1 o 2 veces por semana)"/>
    <s v="Tengo que ir necesariamente para consultar los documentos que están ubicados en la biblioteca"/>
    <s v="Biblioteca Maria Zambrano (Filología / Derecho)"/>
    <s v="F. Derecho (Departamentos,Criminología)"/>
    <s v="F. Filología (Clásicas o General)"/>
    <m/>
    <m/>
    <m/>
    <m/>
    <m/>
    <m/>
    <s v="Sí"/>
    <s v="Sí"/>
    <n v="5"/>
    <n v="2"/>
    <n v="2"/>
    <n v="1"/>
    <n v="4"/>
    <n v="5"/>
    <n v="5"/>
    <n v="5"/>
    <n v="1"/>
    <n v="1"/>
    <m/>
    <m/>
    <n v="1"/>
    <n v="1"/>
    <n v="1"/>
    <n v="1"/>
    <s v="No"/>
    <n v="1"/>
    <x v="2"/>
    <s v="Twitter|Facebook|Youtube|Instagram"/>
    <m/>
    <m/>
    <m/>
    <m/>
    <m/>
    <m/>
    <m/>
    <s v="Sí"/>
    <s v="No"/>
    <m/>
    <n v="3"/>
    <n v="1"/>
    <s v="2, insatisfecho"/>
  </r>
  <r>
    <m/>
    <m/>
    <s v="Ciencias Experimentales"/>
    <d v="2020-05-19T18:16:00"/>
    <s v="Grado y doble grado"/>
    <x v="19"/>
    <s v="Solo en época de exámenes"/>
    <s v="Nunca"/>
    <s v="Seguiré usando los servicios de la biblioteca con la misma frecuencia que expuse en la pregunta anterior"/>
    <s v="F. Ciencias Físicas"/>
    <m/>
    <m/>
    <m/>
    <m/>
    <m/>
    <m/>
    <m/>
    <m/>
    <s v="No"/>
    <s v="No"/>
    <n v="1"/>
    <n v="1"/>
    <n v="1"/>
    <n v="3"/>
    <n v="5"/>
    <n v="2"/>
    <n v="5"/>
    <n v="1"/>
    <n v="3"/>
    <n v="3"/>
    <m/>
    <n v="3"/>
    <n v="3"/>
    <n v="3"/>
    <n v="3"/>
    <n v="3"/>
    <s v="No"/>
    <n v="3"/>
    <x v="4"/>
    <s v="Youtube|Reddit"/>
    <m/>
    <m/>
    <m/>
    <m/>
    <m/>
    <m/>
    <m/>
    <s v="No"/>
    <s v="No"/>
    <m/>
    <n v="4"/>
    <n v="3"/>
    <s v="3, normal"/>
  </r>
  <r>
    <m/>
    <m/>
    <s v="Ciencias Experimentales"/>
    <d v="2020-05-19T18:16:00"/>
    <s v="Máster"/>
    <x v="14"/>
    <s v="De vez en cuando (1 o 2 veces al mes)"/>
    <s v="Solo en época de exámenes"/>
    <s v="Tengo que ir necesariamente para consultar los documentos que están ubicados en la biblioteca"/>
    <s v="F. Ciencias Geológicas"/>
    <s v="F. Bellas Artes"/>
    <s v="Biblioteca Maria Zambrano (Filología / Derecho)"/>
    <m/>
    <m/>
    <m/>
    <m/>
    <m/>
    <m/>
    <s v="No"/>
    <s v="Sí"/>
    <n v="2"/>
    <n v="3"/>
    <n v="3"/>
    <n v="3"/>
    <n v="2"/>
    <n v="2"/>
    <n v="4"/>
    <n v="2"/>
    <n v="4"/>
    <n v="3"/>
    <m/>
    <n v="4"/>
    <n v="5"/>
    <n v="4"/>
    <n v="5"/>
    <n v="4"/>
    <s v="Sí"/>
    <n v="4"/>
    <x v="2"/>
    <s v="Youtube"/>
    <m/>
    <m/>
    <m/>
    <m/>
    <m/>
    <m/>
    <m/>
    <s v="Sí"/>
    <s v="Sí"/>
    <s v="Muy útil"/>
    <n v="5"/>
    <n v="4"/>
    <s v="5, muy satisfecho"/>
  </r>
  <r>
    <m/>
    <m/>
    <s v="Ciencias Sociales"/>
    <d v="2020-05-19T18:15:00"/>
    <s v="Grado y doble grado"/>
    <x v="21"/>
    <s v="De vez en cuando (1 o 2 veces al mes)"/>
    <s v="De vez en cuando (1 o 2 veces al mes)"/>
    <s v="Seguiré usando los servicios de la biblioteca con la misma frecuencia que expuse en la pregunta anterior"/>
    <s v="F. Comercio y Turismo"/>
    <s v="Biblioteca Maria Zambrano (Filología / Derecho)"/>
    <m/>
    <m/>
    <m/>
    <m/>
    <m/>
    <m/>
    <m/>
    <s v="Sí"/>
    <s v="Sí"/>
    <n v="3"/>
    <n v="1"/>
    <n v="1"/>
    <n v="3"/>
    <n v="5"/>
    <n v="3"/>
    <n v="5"/>
    <n v="1"/>
    <n v="3"/>
    <n v="5"/>
    <m/>
    <n v="4"/>
    <n v="5"/>
    <n v="5"/>
    <n v="3"/>
    <n v="3"/>
    <s v="No"/>
    <n v="4"/>
    <x v="6"/>
    <s v="Instagram"/>
    <m/>
    <m/>
    <m/>
    <m/>
    <m/>
    <m/>
    <m/>
    <s v="No"/>
    <s v="No"/>
    <m/>
    <n v="4"/>
    <n v="5"/>
    <s v="5, muy satisfecho"/>
  </r>
  <r>
    <m/>
    <m/>
    <s v="Ciencias de la Salud"/>
    <d v="2020-05-19T18:15:00"/>
    <s v="Grado y doble grado"/>
    <x v="4"/>
    <m/>
    <s v="Muy frecuentemente (3 o más veces por semana)"/>
    <s v="Seguiré usando los servicios de la biblioteca con la misma frecuencia que expuse en la pregunta anterior"/>
    <s v="F. Medicina"/>
    <m/>
    <m/>
    <m/>
    <m/>
    <m/>
    <m/>
    <m/>
    <m/>
    <s v="No"/>
    <s v="Sí"/>
    <n v="2"/>
    <n v="1"/>
    <n v="2"/>
    <n v="1"/>
    <n v="4"/>
    <n v="4"/>
    <n v="4"/>
    <n v="1"/>
    <n v="4"/>
    <n v="4"/>
    <m/>
    <n v="3"/>
    <n v="4"/>
    <n v="3"/>
    <n v="3"/>
    <n v="3"/>
    <s v="No"/>
    <n v="3"/>
    <x v="4"/>
    <s v="Youtube|Instagram"/>
    <m/>
    <m/>
    <m/>
    <m/>
    <m/>
    <m/>
    <m/>
    <s v="No"/>
    <s v="No"/>
    <m/>
    <n v="4"/>
    <n v="4"/>
    <s v="4, satisfecho"/>
  </r>
  <r>
    <m/>
    <m/>
    <s v="Humanidades"/>
    <d v="2020-05-19T18:14:00"/>
    <s v="Máster"/>
    <x v="3"/>
    <s v="Muy frecuentemente (3 o más veces por semana)"/>
    <s v="Frecuentemente (1 o 2 veces por semana)"/>
    <s v="Seguiré usando los servicios de la biblioteca con la misma frecuencia que expuse en la pregunta anterior|Creo que voy a acudir con menos frecuencia a la biblioteca y usaré más la biblioteca virtual"/>
    <s v="F. Bellas Artes"/>
    <s v="F. Ciencias de la Información"/>
    <s v="F. Filología (Clásicas o General)"/>
    <m/>
    <m/>
    <m/>
    <m/>
    <m/>
    <m/>
    <s v="Sí"/>
    <s v="Sí"/>
    <n v="4"/>
    <n v="3"/>
    <n v="5"/>
    <n v="5"/>
    <n v="4"/>
    <n v="5"/>
    <n v="5"/>
    <n v="2"/>
    <n v="5"/>
    <n v="5"/>
    <m/>
    <n v="4"/>
    <n v="5"/>
    <n v="5"/>
    <n v="5"/>
    <n v="4"/>
    <s v="Sí"/>
    <n v="5"/>
    <x v="1"/>
    <s v="Youtube|Instagram"/>
    <m/>
    <m/>
    <m/>
    <m/>
    <m/>
    <m/>
    <m/>
    <s v="Sí"/>
    <s v="Sí"/>
    <m/>
    <n v="5"/>
    <n v="5"/>
    <s v="5, muy satisfecho"/>
  </r>
  <r>
    <m/>
    <m/>
    <s v="Ciencias Experimentales"/>
    <d v="2020-05-19T18:13:00"/>
    <s v="Grado y doble grado"/>
    <x v="26"/>
    <s v="Frecuentemente (1 o 2 veces por semana)"/>
    <s v="Solo en época de exámenes"/>
    <s v="Seguiré usando los servicios de la biblioteca con la misma frecuencia que expuse en la pregunta anterior|Creo que voy a acudir con menos frecuencia a la biblioteca y usaré más la biblioteca virtual"/>
    <s v="Biblioteca Maria Zambrano (Filología / Derecho)"/>
    <s v="F. Informática"/>
    <s v="F. Medicina"/>
    <s v="Biblioteca Eugenio Trías"/>
    <m/>
    <m/>
    <m/>
    <m/>
    <m/>
    <s v="No"/>
    <s v="Sí"/>
    <n v="5"/>
    <n v="2"/>
    <n v="2"/>
    <n v="1"/>
    <n v="5"/>
    <n v="5"/>
    <n v="5"/>
    <n v="3"/>
    <n v="3"/>
    <n v="3"/>
    <m/>
    <n v="2"/>
    <n v="4"/>
    <n v="3"/>
    <n v="2"/>
    <n v="4"/>
    <s v="No"/>
    <n v="2"/>
    <x v="4"/>
    <s v="Twitter|Youtube|Instagram"/>
    <m/>
    <m/>
    <m/>
    <m/>
    <m/>
    <m/>
    <m/>
    <s v="No"/>
    <s v="No"/>
    <m/>
    <n v="5"/>
    <n v="5"/>
    <s v="4, satisfecho"/>
  </r>
  <r>
    <m/>
    <m/>
    <s v="Ciencias Experimentales"/>
    <d v="2020-05-19T18:13:00"/>
    <s v="Máster"/>
    <x v="14"/>
    <s v="Frecuentemente (1 o 2 veces por semana)"/>
    <s v="De vez en cuando (1 o 2 veces al mes)"/>
    <s v="Creo que voy a acudir con menos frecuencia a la biblioteca y usaré más la biblioteca virtual"/>
    <s v="F. Ciencias Geológicas"/>
    <m/>
    <m/>
    <m/>
    <m/>
    <m/>
    <m/>
    <m/>
    <m/>
    <s v="Sí"/>
    <s v="Sí"/>
    <n v="3"/>
    <n v="2"/>
    <n v="2"/>
    <n v="2"/>
    <n v="3"/>
    <n v="3"/>
    <n v="3"/>
    <n v="2"/>
    <n v="4"/>
    <n v="4"/>
    <m/>
    <n v="3"/>
    <n v="3"/>
    <n v="3"/>
    <n v="3"/>
    <n v="3"/>
    <s v="No"/>
    <n v="4"/>
    <x v="5"/>
    <s v="Twitter|Facebook|Youtube"/>
    <m/>
    <m/>
    <m/>
    <m/>
    <m/>
    <m/>
    <m/>
    <s v="Sí"/>
    <s v="No"/>
    <m/>
    <n v="4"/>
    <n v="4"/>
    <s v="4, satisfecho"/>
  </r>
  <r>
    <m/>
    <m/>
    <s v="Humanidades"/>
    <d v="2020-05-19T18:11:00"/>
    <s v="Grado y doble grado"/>
    <x v="2"/>
    <s v="De vez en cuando (1 o 2 veces al mes)"/>
    <s v="De vez en cuando (1 o 2 veces al mes)"/>
    <s v="Seguiré usando los servicios de la biblioteca con la misma frecuencia que expuse en la pregunta anterior"/>
    <s v="F. Educación - Centro de Formación del Profesorado"/>
    <m/>
    <m/>
    <m/>
    <m/>
    <m/>
    <m/>
    <m/>
    <m/>
    <s v="Sí"/>
    <s v="Sí"/>
    <n v="3"/>
    <n v="3"/>
    <n v="3"/>
    <n v="2"/>
    <n v="5"/>
    <n v="5"/>
    <n v="4"/>
    <n v="1"/>
    <n v="5"/>
    <n v="5"/>
    <m/>
    <n v="5"/>
    <n v="3"/>
    <n v="5"/>
    <n v="5"/>
    <n v="5"/>
    <s v="Sí"/>
    <n v="5"/>
    <x v="1"/>
    <s v="Twitter|Youtube|Instagram"/>
    <m/>
    <m/>
    <m/>
    <m/>
    <m/>
    <m/>
    <m/>
    <s v="No"/>
    <s v="No"/>
    <m/>
    <n v="3"/>
    <n v="4"/>
    <s v="4, satisfecho"/>
  </r>
  <r>
    <m/>
    <m/>
    <s v="Ciencias Sociales"/>
    <d v="2020-05-19T18:11:00"/>
    <s v="Grado y doble grado"/>
    <x v="17"/>
    <s v="De vez en cuando (1 o 2 veces al mes)"/>
    <s v="Nunca"/>
    <s v="Seguiré usando los servicios de la biblioteca con la misma frecuencia que expuse en la pregunta anterior"/>
    <m/>
    <m/>
    <m/>
    <s v="Biblioteca Pablo Neruda"/>
    <m/>
    <m/>
    <m/>
    <m/>
    <m/>
    <s v="Sí"/>
    <s v="Sí"/>
    <n v="1"/>
    <n v="1"/>
    <n v="1"/>
    <n v="2"/>
    <n v="5"/>
    <n v="5"/>
    <n v="5"/>
    <n v="4"/>
    <n v="4"/>
    <n v="4"/>
    <m/>
    <n v="4"/>
    <m/>
    <n v="3"/>
    <n v="3"/>
    <n v="4"/>
    <s v="Sí"/>
    <n v="4"/>
    <x v="6"/>
    <s v="Facebook|Youtube|Instagram"/>
    <m/>
    <m/>
    <m/>
    <m/>
    <m/>
    <m/>
    <m/>
    <s v="No"/>
    <s v="No"/>
    <m/>
    <n v="5"/>
    <n v="5"/>
    <s v="5, muy satisfecho"/>
  </r>
  <r>
    <m/>
    <m/>
    <s v="Ciencias de la Salud"/>
    <d v="2020-05-19T18:11:00"/>
    <s v="Máster"/>
    <x v="12"/>
    <s v="De vez en cuando (1 o 2 veces al mes)"/>
    <s v="Muy frecuentemente (3 o más veces por semana)"/>
    <m/>
    <s v="F. Psicología"/>
    <s v="F. Trabajo Social"/>
    <m/>
    <m/>
    <m/>
    <m/>
    <m/>
    <m/>
    <m/>
    <s v="Sí"/>
    <s v="Sí"/>
    <n v="1"/>
    <n v="5"/>
    <n v="3"/>
    <n v="1"/>
    <n v="4"/>
    <n v="3"/>
    <n v="3"/>
    <n v="1"/>
    <n v="1"/>
    <n v="4"/>
    <m/>
    <n v="2"/>
    <n v="4"/>
    <n v="2"/>
    <n v="2"/>
    <n v="3"/>
    <s v="Sí"/>
    <n v="3"/>
    <x v="2"/>
    <m/>
    <m/>
    <m/>
    <m/>
    <m/>
    <m/>
    <m/>
    <m/>
    <s v="Sí"/>
    <s v="No"/>
    <m/>
    <n v="3"/>
    <n v="4"/>
    <s v="4, satisfecho"/>
  </r>
  <r>
    <m/>
    <m/>
    <s v="Ciencias Experimentales"/>
    <d v="2020-05-19T18:11:00"/>
    <s v="Grado y doble grado"/>
    <x v="27"/>
    <s v="Solo en época de exámenes"/>
    <s v="Nunca"/>
    <s v="Solo haré uso de la biblioteca virtual y de sus recursos electrónicos|Procuraré buscar la información que necesito fuera de la biblioteca"/>
    <s v="Biblioteca Maria Zambrano (Filología / Derecho)"/>
    <s v="F. Estudios Estadísticos"/>
    <m/>
    <s v="La biblioteca de mi bario"/>
    <m/>
    <m/>
    <m/>
    <m/>
    <m/>
    <s v="No"/>
    <s v="No"/>
    <n v="3"/>
    <n v="1"/>
    <n v="3"/>
    <n v="2"/>
    <n v="5"/>
    <n v="5"/>
    <n v="5"/>
    <n v="3"/>
    <n v="3"/>
    <n v="5"/>
    <m/>
    <n v="3"/>
    <n v="5"/>
    <n v="4"/>
    <n v="5"/>
    <n v="4"/>
    <s v="No"/>
    <n v="3"/>
    <x v="6"/>
    <s v="Youtube|Instagram"/>
    <m/>
    <m/>
    <m/>
    <m/>
    <m/>
    <m/>
    <m/>
    <s v="No"/>
    <s v="No"/>
    <m/>
    <n v="5"/>
    <n v="5"/>
    <s v="4, satisfecho"/>
  </r>
  <r>
    <m/>
    <m/>
    <s v="Ciencias de la Salud"/>
    <d v="2020-05-19T18:10:00"/>
    <s v="Grado y doble grado"/>
    <x v="4"/>
    <s v="Frecuentemente (1 o 2 veces por semana)"/>
    <s v="Nunca"/>
    <s v="Seguiré usando los servicios de la biblioteca con la misma frecuencia que expuse en la pregunta anterior"/>
    <s v="Biblioteca Maria Zambrano (Filología / Derecho)"/>
    <s v="F. Medicina"/>
    <m/>
    <s v="Biblioteca Pública Rafael Alberti"/>
    <m/>
    <m/>
    <m/>
    <m/>
    <m/>
    <s v="No"/>
    <s v="Sí"/>
    <n v="2"/>
    <n v="3"/>
    <n v="3"/>
    <n v="2"/>
    <n v="5"/>
    <n v="5"/>
    <n v="5"/>
    <n v="1"/>
    <n v="3"/>
    <n v="3"/>
    <m/>
    <n v="3"/>
    <n v="4"/>
    <n v="3"/>
    <n v="3"/>
    <n v="3"/>
    <s v="No"/>
    <n v="3"/>
    <x v="5"/>
    <s v="Twitter|Youtube"/>
    <m/>
    <m/>
    <m/>
    <m/>
    <m/>
    <m/>
    <m/>
    <s v="No"/>
    <s v="No"/>
    <m/>
    <n v="4"/>
    <n v="4"/>
    <s v="4, satisfecho"/>
  </r>
  <r>
    <m/>
    <m/>
    <s v="Ciencias Experimentales"/>
    <d v="2020-05-19T18:10:00"/>
    <s v="Grado y doble grado"/>
    <x v="8"/>
    <s v="Frecuentemente (1 o 2 veces por semana)"/>
    <s v="De vez en cuando (1 o 2 veces al mes)"/>
    <s v="Seguiré usando los servicios de la biblioteca con la misma frecuencia que expuse en la pregunta anterior"/>
    <s v="F. Ciencias Matemáticas"/>
    <s v="F. Ciencias Físicas"/>
    <s v="F. Informática"/>
    <m/>
    <m/>
    <m/>
    <m/>
    <m/>
    <m/>
    <s v="Sí"/>
    <s v="Sí"/>
    <n v="4"/>
    <n v="1"/>
    <n v="1"/>
    <n v="3"/>
    <n v="5"/>
    <n v="4"/>
    <n v="5"/>
    <n v="1"/>
    <n v="5"/>
    <n v="4"/>
    <m/>
    <n v="3"/>
    <n v="5"/>
    <n v="5"/>
    <n v="3"/>
    <n v="4"/>
    <s v="No"/>
    <n v="4"/>
    <x v="6"/>
    <s v="LinkedIn"/>
    <m/>
    <m/>
    <m/>
    <m/>
    <m/>
    <m/>
    <m/>
    <s v="Sí"/>
    <s v="No"/>
    <m/>
    <n v="5"/>
    <n v="4"/>
    <s v="4, satisfecho"/>
  </r>
  <r>
    <m/>
    <m/>
    <s v="Humanidades"/>
    <d v="2020-05-19T18:10:00"/>
    <s v="Grado y doble grado"/>
    <x v="7"/>
    <s v="Muy frecuentemente (3 o más veces por semana)"/>
    <s v="Muy frecuentemente (3 o más veces por semana)"/>
    <s v="Tengo que ir necesariamente para consultar los documentos que están ubicados en la biblioteca"/>
    <s v="F. Geografía e Historia"/>
    <s v="Biblioteca Maria Zambrano (Filología / Derecho)"/>
    <s v="F. Filología (Clásicas o General)"/>
    <m/>
    <m/>
    <m/>
    <m/>
    <m/>
    <m/>
    <s v="Sí"/>
    <s v="Sí"/>
    <n v="5"/>
    <n v="4"/>
    <n v="2"/>
    <n v="2"/>
    <n v="3"/>
    <n v="4"/>
    <n v="5"/>
    <n v="1"/>
    <n v="5"/>
    <n v="4"/>
    <m/>
    <n v="2"/>
    <n v="3"/>
    <n v="1"/>
    <n v="2"/>
    <n v="3"/>
    <s v="Sí"/>
    <n v="1"/>
    <x v="2"/>
    <s v="Twitter|Facebook|Instagram"/>
    <m/>
    <m/>
    <m/>
    <m/>
    <m/>
    <m/>
    <m/>
    <s v="Sí"/>
    <s v="No"/>
    <m/>
    <n v="5"/>
    <m/>
    <s v="4, satisfecho"/>
  </r>
  <r>
    <m/>
    <m/>
    <s v="Ciencias Sociales"/>
    <d v="2020-05-19T18:09:00"/>
    <s v="Grado y doble grado"/>
    <x v="13"/>
    <s v="De vez en cuando (1 o 2 veces al mes)"/>
    <s v="Nunca"/>
    <s v="Seguiré usando los servicios de la biblioteca con la misma frecuencia que expuse en la pregunta anterior"/>
    <s v="F. Ciencias de la Información"/>
    <s v="F. Educación - Centro de Formación del Profesorado"/>
    <s v="F. Estudios Estadísticos"/>
    <m/>
    <m/>
    <m/>
    <m/>
    <m/>
    <m/>
    <s v="No"/>
    <s v="No"/>
    <n v="2"/>
    <n v="1"/>
    <n v="1"/>
    <n v="5"/>
    <n v="5"/>
    <n v="5"/>
    <n v="5"/>
    <n v="3"/>
    <n v="3"/>
    <n v="2"/>
    <m/>
    <n v="2"/>
    <n v="2"/>
    <n v="2"/>
    <n v="2"/>
    <n v="2"/>
    <s v="No"/>
    <n v="5"/>
    <x v="1"/>
    <s v="Instagram"/>
    <m/>
    <m/>
    <m/>
    <m/>
    <m/>
    <m/>
    <m/>
    <s v="No"/>
    <s v="No"/>
    <m/>
    <n v="4"/>
    <n v="4"/>
    <s v="3, normal"/>
  </r>
  <r>
    <m/>
    <m/>
    <s v="Humanidades"/>
    <d v="2020-05-19T18:07:00"/>
    <s v="Grado y doble grado"/>
    <x v="5"/>
    <s v="De vez en cuando (1 o 2 veces al mes)"/>
    <s v="De vez en cuando (1 o 2 veces al mes)"/>
    <s v="Seguiré usando los servicios de la biblioteca con la misma frecuencia que expuse en la pregunta anterior"/>
    <s v="F. Filosofía"/>
    <m/>
    <m/>
    <s v="Centro cultural Conde Duque"/>
    <m/>
    <m/>
    <m/>
    <m/>
    <m/>
    <s v="Sí"/>
    <s v="No"/>
    <m/>
    <m/>
    <m/>
    <n v="5"/>
    <n v="5"/>
    <m/>
    <n v="5"/>
    <n v="5"/>
    <n v="5"/>
    <n v="5"/>
    <m/>
    <n v="5"/>
    <n v="5"/>
    <n v="5"/>
    <n v="5"/>
    <n v="5"/>
    <s v="No"/>
    <n v="5"/>
    <x v="5"/>
    <m/>
    <m/>
    <m/>
    <m/>
    <m/>
    <m/>
    <m/>
    <m/>
    <s v="Sí"/>
    <s v="No"/>
    <m/>
    <n v="5"/>
    <n v="5"/>
    <s v="5, muy satisfecho"/>
  </r>
  <r>
    <m/>
    <m/>
    <s v="Ciencias de la Salud"/>
    <d v="2020-05-19T18:07:00"/>
    <s v="Grado y doble grado"/>
    <x v="4"/>
    <s v="Frecuentemente (1 o 2 veces por semana)"/>
    <s v="De vez en cuando (1 o 2 veces al mes)"/>
    <s v="Creo que voy a acudir con menos frecuencia a la biblioteca y usaré más la biblioteca virtual"/>
    <s v="F. Medicina"/>
    <s v="F. Enfermería, Fisioterapia y Podología"/>
    <m/>
    <m/>
    <m/>
    <m/>
    <m/>
    <m/>
    <m/>
    <s v="No"/>
    <s v="Sí"/>
    <n v="4"/>
    <n v="2"/>
    <n v="4"/>
    <n v="3"/>
    <n v="5"/>
    <n v="2"/>
    <n v="4"/>
    <n v="2"/>
    <n v="4"/>
    <n v="4"/>
    <m/>
    <n v="4"/>
    <n v="4"/>
    <n v="3"/>
    <n v="4"/>
    <n v="4"/>
    <s v="No"/>
    <n v="4"/>
    <x v="5"/>
    <s v="Youtube"/>
    <m/>
    <m/>
    <m/>
    <m/>
    <m/>
    <m/>
    <m/>
    <s v="No"/>
    <s v="No"/>
    <m/>
    <n v="4"/>
    <n v="4"/>
    <s v="4, satisfecho"/>
  </r>
  <r>
    <m/>
    <m/>
    <s v="Ciencias Sociales"/>
    <d v="2020-05-19T18:06:00"/>
    <s v="Doctorado"/>
    <x v="10"/>
    <s v="De vez en cuando (1 o 2 veces al mes)"/>
    <s v="Frecuentemente (1 o 2 veces por semana)"/>
    <s v="Seguiré usando los servicios de la biblioteca con la misma frecuencia que expuse en la pregunta anterior"/>
    <s v="F. Derecho (Departamentos,Criminología)"/>
    <s v="F. Comercio y Turismo"/>
    <m/>
    <m/>
    <m/>
    <m/>
    <m/>
    <m/>
    <m/>
    <s v="Sí"/>
    <s v="Sí"/>
    <n v="4"/>
    <n v="4"/>
    <n v="2"/>
    <n v="3"/>
    <n v="1"/>
    <n v="5"/>
    <n v="1"/>
    <n v="3"/>
    <n v="4"/>
    <n v="4"/>
    <m/>
    <n v="5"/>
    <n v="5"/>
    <n v="3"/>
    <n v="3"/>
    <n v="3"/>
    <s v="Sí"/>
    <n v="4"/>
    <x v="5"/>
    <s v="No uso ninguna red social"/>
    <m/>
    <m/>
    <m/>
    <m/>
    <m/>
    <m/>
    <m/>
    <s v="Sí"/>
    <s v="Sí"/>
    <m/>
    <n v="5"/>
    <n v="4"/>
    <s v="4, satisfecho"/>
  </r>
  <r>
    <m/>
    <m/>
    <s v="Ciencias de la Salud"/>
    <d v="2020-05-19T18:06:00"/>
    <s v="Otros (Universidad para mayores, títulos propios, curso de idiomas, etc)"/>
    <x v="4"/>
    <s v="De vez en cuando (1 o 2 veces al mes)"/>
    <s v="Nunca"/>
    <s v="Procuraré buscar la información que necesito fuera de la biblioteca"/>
    <m/>
    <m/>
    <m/>
    <m/>
    <m/>
    <m/>
    <m/>
    <m/>
    <m/>
    <s v="No"/>
    <s v="Sí"/>
    <n v="1"/>
    <n v="1"/>
    <n v="1"/>
    <n v="1"/>
    <n v="5"/>
    <n v="2"/>
    <n v="2"/>
    <n v="1"/>
    <n v="3"/>
    <n v="5"/>
    <m/>
    <n v="3"/>
    <n v="4"/>
    <n v="3"/>
    <n v="5"/>
    <n v="3"/>
    <s v="No"/>
    <n v="4"/>
    <x v="5"/>
    <s v="Twitter|Youtube|Instagram"/>
    <m/>
    <m/>
    <m/>
    <m/>
    <m/>
    <m/>
    <m/>
    <s v="Sí"/>
    <s v="No"/>
    <m/>
    <n v="5"/>
    <n v="5"/>
    <s v="4, satisfecho"/>
  </r>
  <r>
    <m/>
    <m/>
    <s v="Ciencias Sociales"/>
    <d v="2020-05-19T18:06:00"/>
    <s v="Grado y doble grado"/>
    <x v="10"/>
    <s v="Muy frecuentemente (3 o más veces por semana)"/>
    <s v="Solo en época de exámenes"/>
    <s v="Seguiré usando los servicios de la biblioteca con la misma frecuencia que expuse en la pregunta anterior"/>
    <s v="Biblioteca Maria Zambrano (Filología / Derecho)"/>
    <m/>
    <m/>
    <m/>
    <m/>
    <m/>
    <m/>
    <m/>
    <m/>
    <s v="No"/>
    <s v="Sí"/>
    <n v="1"/>
    <n v="1"/>
    <n v="4"/>
    <n v="5"/>
    <n v="3"/>
    <n v="4"/>
    <n v="4"/>
    <m/>
    <n v="4"/>
    <n v="3"/>
    <m/>
    <n v="3"/>
    <n v="3"/>
    <n v="4"/>
    <n v="2"/>
    <n v="1"/>
    <s v="No"/>
    <n v="2"/>
    <x v="4"/>
    <s v="Twitter|Youtube|Instagram"/>
    <m/>
    <m/>
    <m/>
    <m/>
    <m/>
    <m/>
    <m/>
    <s v="No"/>
    <s v="No"/>
    <m/>
    <n v="3"/>
    <n v="2"/>
    <s v="4, satisfecho"/>
  </r>
  <r>
    <m/>
    <m/>
    <s v="Humanidades"/>
    <d v="2020-05-19T18:06:00"/>
    <s v="Grado y doble grado"/>
    <x v="2"/>
    <s v="Frecuentemente (1 o 2 veces por semana)"/>
    <s v="De vez en cuando (1 o 2 veces al mes)"/>
    <s v="Solo haré uso de la biblioteca virtual y de sus recursos electrónicos|Procuraré buscar la información que necesito fuera de la biblioteca"/>
    <s v="F. Educación - Centro de Formación del Profesorado"/>
    <s v="Biblioteca Maria Zambrano (Filología / Derecho)"/>
    <m/>
    <m/>
    <m/>
    <m/>
    <m/>
    <m/>
    <m/>
    <s v="Sí"/>
    <s v="Sí"/>
    <n v="4"/>
    <n v="5"/>
    <n v="5"/>
    <n v="1"/>
    <n v="2"/>
    <n v="4"/>
    <n v="2"/>
    <n v="1"/>
    <n v="3"/>
    <n v="3"/>
    <m/>
    <n v="4"/>
    <n v="5"/>
    <n v="5"/>
    <n v="3"/>
    <n v="3"/>
    <s v="No"/>
    <n v="4"/>
    <x v="5"/>
    <s v="Facebook|Youtube|Instagram"/>
    <m/>
    <m/>
    <m/>
    <m/>
    <m/>
    <m/>
    <m/>
    <s v="Sí"/>
    <s v="Sí"/>
    <m/>
    <n v="5"/>
    <n v="4"/>
    <s v="4, satisfecho"/>
  </r>
  <r>
    <m/>
    <m/>
    <s v="Ciencias de la Salud"/>
    <d v="2020-05-19T18:04:00"/>
    <s v="Grado y doble grado"/>
    <x v="9"/>
    <s v="Muy frecuentemente (3 o más veces por semana)"/>
    <s v="Nunca"/>
    <s v="Creo que voy a acudir con menos frecuencia a la biblioteca y usaré más la biblioteca virtual"/>
    <s v="Biblioteca Maria Zambrano (Filología / Derecho)"/>
    <s v="F. Odontología"/>
    <s v="F. Farmacia"/>
    <m/>
    <m/>
    <m/>
    <m/>
    <m/>
    <m/>
    <s v="No"/>
    <s v="Sí"/>
    <n v="5"/>
    <n v="5"/>
    <n v="5"/>
    <n v="5"/>
    <n v="5"/>
    <n v="5"/>
    <n v="5"/>
    <n v="5"/>
    <n v="5"/>
    <n v="5"/>
    <m/>
    <n v="5"/>
    <n v="5"/>
    <n v="5"/>
    <n v="5"/>
    <n v="5"/>
    <s v="No"/>
    <n v="5"/>
    <x v="1"/>
    <s v="Twitter|Youtube|Instagram"/>
    <m/>
    <m/>
    <m/>
    <m/>
    <m/>
    <m/>
    <m/>
    <s v="Sí"/>
    <s v="No"/>
    <m/>
    <n v="5"/>
    <n v="5"/>
    <s v="4, satisfecho"/>
  </r>
  <r>
    <m/>
    <m/>
    <s v="Ciencias Sociales"/>
    <d v="2020-05-19T18:04:00"/>
    <s v="Máster"/>
    <x v="10"/>
    <s v="De vez en cuando (1 o 2 veces al mes)"/>
    <s v="Frecuentemente (1 o 2 veces por semana)"/>
    <s v="Tengo que ir necesariamente para consultar los documentos que están ubicados en la biblioteca"/>
    <s v="Biblioteca Maria Zambrano (Filología / Derecho)"/>
    <s v="F. Derecho (Departamentos,Criminología)"/>
    <m/>
    <m/>
    <m/>
    <m/>
    <m/>
    <m/>
    <m/>
    <s v="No"/>
    <s v="Sí"/>
    <n v="5"/>
    <n v="4"/>
    <n v="5"/>
    <n v="1"/>
    <n v="2"/>
    <n v="3"/>
    <n v="4"/>
    <n v="2"/>
    <n v="3"/>
    <n v="5"/>
    <m/>
    <n v="4"/>
    <n v="4"/>
    <n v="4"/>
    <n v="3"/>
    <n v="3"/>
    <s v="Sí"/>
    <n v="4"/>
    <x v="5"/>
    <s v="No uso ninguna red social"/>
    <m/>
    <m/>
    <m/>
    <m/>
    <m/>
    <m/>
    <m/>
    <s v="No"/>
    <s v="No"/>
    <m/>
    <n v="4"/>
    <n v="4"/>
    <s v="4, satisfecho"/>
  </r>
  <r>
    <m/>
    <m/>
    <s v="Ciencias Sociales"/>
    <d v="2020-05-19T18:03:00"/>
    <s v="Grado y doble grado"/>
    <x v="13"/>
    <s v="De vez en cuando (1 o 2 veces al mes)"/>
    <s v="Nunca"/>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s v="F. Ciencias de la Documentación"/>
    <m/>
    <m/>
    <m/>
    <m/>
    <m/>
    <m/>
    <s v="Sí"/>
    <s v="Sí"/>
    <n v="4"/>
    <n v="1"/>
    <n v="1"/>
    <n v="5"/>
    <n v="4"/>
    <n v="5"/>
    <n v="4"/>
    <n v="3"/>
    <n v="4"/>
    <n v="4"/>
    <m/>
    <n v="3"/>
    <n v="4"/>
    <n v="3"/>
    <n v="2"/>
    <n v="3"/>
    <s v="No"/>
    <n v="3"/>
    <x v="5"/>
    <s v="Twitter|Youtube|Instagram"/>
    <m/>
    <m/>
    <m/>
    <m/>
    <m/>
    <m/>
    <m/>
    <s v="No"/>
    <s v="No"/>
    <m/>
    <n v="4"/>
    <n v="4"/>
    <s v="4, satisfecho"/>
  </r>
  <r>
    <m/>
    <m/>
    <s v="Ciencias Sociales"/>
    <d v="2020-05-19T18:03:00"/>
    <s v="Grado y doble grado"/>
    <x v="1"/>
    <s v="Muy frecuentemente (3 o más veces por semana)"/>
    <s v="Solo en época de exámenes"/>
    <s v="Seguiré usando los servicios de la biblioteca con la misma frecuencia que expuse en la pregunta anterior"/>
    <s v="Biblioteca Maria Zambrano (Filología / Derecho)"/>
    <s v="F. Ciencias Políticas y Sociología"/>
    <m/>
    <m/>
    <m/>
    <m/>
    <m/>
    <m/>
    <m/>
    <s v="No"/>
    <s v="Sí"/>
    <n v="3"/>
    <n v="1"/>
    <n v="2"/>
    <n v="5"/>
    <n v="5"/>
    <n v="4"/>
    <n v="5"/>
    <n v="1"/>
    <n v="4"/>
    <n v="5"/>
    <m/>
    <n v="3"/>
    <n v="5"/>
    <n v="4"/>
    <n v="1"/>
    <n v="3"/>
    <s v="Sí"/>
    <n v="4"/>
    <x v="2"/>
    <s v="Twitter|Youtube|Instagram"/>
    <m/>
    <m/>
    <m/>
    <m/>
    <m/>
    <m/>
    <m/>
    <s v="No"/>
    <s v="No"/>
    <m/>
    <n v="4"/>
    <n v="3"/>
    <s v="4, satisfecho"/>
  </r>
  <r>
    <m/>
    <m/>
    <s v="Humanidades"/>
    <d v="2020-05-19T18:02:00"/>
    <s v="Grado y doble grado"/>
    <x v="5"/>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Filosofía"/>
    <s v="Biblioteca Maria Zambrano (Filología / Derecho)"/>
    <s v="F. Filología (Clásicas o General)"/>
    <m/>
    <m/>
    <m/>
    <m/>
    <m/>
    <m/>
    <s v="Sí"/>
    <s v="Sí"/>
    <n v="4"/>
    <n v="2"/>
    <n v="2"/>
    <n v="1"/>
    <n v="4"/>
    <n v="3"/>
    <n v="5"/>
    <n v="2"/>
    <n v="3"/>
    <n v="4"/>
    <m/>
    <n v="2"/>
    <n v="3"/>
    <n v="3"/>
    <n v="3"/>
    <n v="3"/>
    <s v="Sí"/>
    <n v="3"/>
    <x v="4"/>
    <s v="No uso ninguna red social"/>
    <m/>
    <m/>
    <m/>
    <m/>
    <m/>
    <m/>
    <m/>
    <s v="No"/>
    <s v="No"/>
    <m/>
    <n v="4"/>
    <n v="4"/>
    <s v="4, satisfecho"/>
  </r>
  <r>
    <m/>
    <m/>
    <s v="Humanidades"/>
    <d v="2020-05-19T18:01: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F. Medicina"/>
    <m/>
    <m/>
    <m/>
    <m/>
    <m/>
    <m/>
    <s v="No"/>
    <s v="No"/>
    <n v="2"/>
    <n v="2"/>
    <n v="5"/>
    <n v="2"/>
    <n v="5"/>
    <n v="5"/>
    <n v="5"/>
    <n v="2"/>
    <n v="5"/>
    <n v="5"/>
    <m/>
    <n v="5"/>
    <n v="5"/>
    <n v="5"/>
    <n v="5"/>
    <n v="5"/>
    <s v="Sí"/>
    <n v="5"/>
    <x v="1"/>
    <s v="Youtube|Instagram"/>
    <m/>
    <m/>
    <m/>
    <m/>
    <m/>
    <m/>
    <m/>
    <s v="Sí"/>
    <s v="No"/>
    <m/>
    <n v="5"/>
    <n v="5"/>
    <s v="5, muy satisfecho"/>
  </r>
  <r>
    <m/>
    <m/>
    <s v="Ciencias de la Salud"/>
    <d v="2020-05-19T18:00:00"/>
    <s v="Grado y doble grado"/>
    <x v="12"/>
    <s v="De vez en cuando (1 o 2 veces al mes)"/>
    <s v="De vez en cuando (1 o 2 veces al mes)"/>
    <s v="Seguiré usando los servicios de la biblioteca con la misma frecuencia que expuse en la pregunta anterior"/>
    <s v="F. Psicología"/>
    <m/>
    <m/>
    <s v="Biblioteca de Retiro-Elena Fortún"/>
    <m/>
    <m/>
    <m/>
    <m/>
    <m/>
    <s v="Sí"/>
    <s v="Sí"/>
    <n v="3"/>
    <n v="1"/>
    <n v="1"/>
    <n v="5"/>
    <n v="5"/>
    <n v="5"/>
    <n v="5"/>
    <n v="5"/>
    <n v="1"/>
    <n v="4"/>
    <m/>
    <n v="4"/>
    <n v="4"/>
    <n v="4"/>
    <n v="4"/>
    <n v="4"/>
    <s v="No"/>
    <n v="5"/>
    <x v="6"/>
    <s v="Twitter|Youtube|Instagram"/>
    <m/>
    <m/>
    <m/>
    <m/>
    <m/>
    <m/>
    <m/>
    <s v="Sí"/>
    <s v="No"/>
    <m/>
    <n v="4"/>
    <n v="4"/>
    <s v="4, satisfecho"/>
  </r>
  <r>
    <m/>
    <m/>
    <s v="Ciencias Experimentales"/>
    <d v="2020-05-19T17:59:00"/>
    <s v="Grado y doble grado"/>
    <x v="16"/>
    <s v="De vez en cuando (1 o 2 veces al mes)"/>
    <s v="Nunca"/>
    <s v="Seguiré usando los servicios de la biblioteca con la misma frecuencia que expuse en la pregunta anterior"/>
    <s v="F. Ciencias Químicas"/>
    <m/>
    <m/>
    <m/>
    <m/>
    <m/>
    <m/>
    <m/>
    <m/>
    <s v="No"/>
    <s v="No"/>
    <n v="1"/>
    <n v="1"/>
    <n v="1"/>
    <n v="4"/>
    <n v="5"/>
    <n v="5"/>
    <n v="4"/>
    <n v="2"/>
    <n v="2"/>
    <n v="3"/>
    <m/>
    <n v="1"/>
    <n v="2"/>
    <n v="3"/>
    <n v="3"/>
    <n v="2"/>
    <s v="No"/>
    <n v="2"/>
    <x v="4"/>
    <s v="Youtube|Instagram"/>
    <m/>
    <m/>
    <m/>
    <m/>
    <m/>
    <m/>
    <m/>
    <s v="No"/>
    <s v="No"/>
    <m/>
    <n v="3"/>
    <n v="1"/>
    <s v="3, normal"/>
  </r>
  <r>
    <m/>
    <m/>
    <s v="Ciencias Experimentales"/>
    <d v="2020-05-19T17:58:00"/>
    <s v="Grado y doble grado"/>
    <x v="19"/>
    <s v="Muy frecuentemente (3 o más veces por semana)"/>
    <s v="Nunca"/>
    <s v="Seguiré usando los servicios de la biblioteca con la misma frecuencia que expuse en la pregunta anterior"/>
    <s v="F. Ciencias Físicas"/>
    <s v="Biblioteca Maria Zambrano (Filología / Derecho)"/>
    <m/>
    <m/>
    <m/>
    <m/>
    <m/>
    <m/>
    <m/>
    <s v="No"/>
    <s v="Sí"/>
    <n v="4"/>
    <n v="3"/>
    <n v="3"/>
    <n v="4"/>
    <n v="5"/>
    <n v="5"/>
    <n v="5"/>
    <n v="3"/>
    <n v="5"/>
    <n v="5"/>
    <m/>
    <n v="5"/>
    <n v="5"/>
    <n v="3"/>
    <n v="3"/>
    <n v="5"/>
    <s v="No"/>
    <n v="5"/>
    <x v="5"/>
    <s v="No uso ninguna red social"/>
    <m/>
    <m/>
    <m/>
    <m/>
    <m/>
    <m/>
    <m/>
    <s v="Sí"/>
    <s v="No"/>
    <m/>
    <n v="5"/>
    <n v="5"/>
    <s v="5, muy satisfecho"/>
  </r>
  <r>
    <m/>
    <m/>
    <s v="Humanidades"/>
    <d v="2020-05-19T17:58:00"/>
    <s v="Grado y doble grado"/>
    <x v="5"/>
    <s v="De vez en cuando (1 o 2 veces al mes)"/>
    <s v="De vez en cuando (1 o 2 veces al mes)"/>
    <s v="Seguiré usando los servicios de la biblioteca con la misma frecuencia que expuse en la pregunta anterior"/>
    <s v="Biblioteca Maria Zambrano (Filología / Derecho)"/>
    <s v="F. Ciencias Políticas y Sociología"/>
    <s v="F. Filosofía"/>
    <m/>
    <m/>
    <m/>
    <m/>
    <m/>
    <m/>
    <s v="No"/>
    <s v="Sí"/>
    <n v="3"/>
    <n v="3"/>
    <n v="3"/>
    <n v="4"/>
    <n v="5"/>
    <n v="5"/>
    <n v="5"/>
    <n v="5"/>
    <n v="5"/>
    <n v="5"/>
    <m/>
    <n v="4"/>
    <n v="5"/>
    <n v="5"/>
    <n v="5"/>
    <n v="5"/>
    <s v="No"/>
    <n v="4"/>
    <x v="6"/>
    <s v="Twitter|Youtube|Instagram"/>
    <m/>
    <m/>
    <m/>
    <m/>
    <m/>
    <m/>
    <m/>
    <s v="No"/>
    <s v="No"/>
    <m/>
    <n v="5"/>
    <n v="5"/>
    <s v="5, muy satisfecho"/>
  </r>
  <r>
    <m/>
    <m/>
    <s v="Ciencias Sociales"/>
    <d v="2020-05-19T17:57:00"/>
    <s v="Grado y doble grado"/>
    <x v="10"/>
    <s v="De vez en cuando (1 o 2 veces al mes)"/>
    <s v="Solo en época de exámenes"/>
    <s v="Tengo que ir necesariamente para consultar los documentos que están ubicados en la biblioteca|Procuraré buscar la información que necesito fuera de la biblioteca"/>
    <s v="F. Filosofía"/>
    <s v="F. Derecho (Departamentos,Criminología)"/>
    <m/>
    <m/>
    <m/>
    <m/>
    <m/>
    <m/>
    <m/>
    <s v="No"/>
    <s v="No"/>
    <n v="4"/>
    <n v="1"/>
    <n v="1"/>
    <n v="5"/>
    <n v="1"/>
    <n v="5"/>
    <n v="5"/>
    <n v="1"/>
    <n v="2"/>
    <n v="2"/>
    <m/>
    <n v="1"/>
    <n v="2"/>
    <n v="2"/>
    <n v="3"/>
    <n v="2"/>
    <s v="No"/>
    <n v="2"/>
    <x v="5"/>
    <s v="Twitter|Youtube|Instagram|LinkedIn|SnapChat, Messenger / WhatsApp messenger"/>
    <m/>
    <m/>
    <m/>
    <m/>
    <m/>
    <m/>
    <m/>
    <s v="Sí"/>
    <s v="No"/>
    <m/>
    <n v="2"/>
    <n v="2"/>
    <s v="2, insatisfecho"/>
  </r>
  <r>
    <m/>
    <m/>
    <s v=""/>
    <d v="2020-05-19T17:55:00"/>
    <m/>
    <x v="28"/>
    <s v="Frecuentemente (1 o 2 veces por semana)"/>
    <s v="Frecuentemente (1 o 2 veces por semana)"/>
    <s v="Creo que voy a acudir con menos frecuencia a la biblioteca y usaré más la biblioteca virtual"/>
    <s v="Biblioteca Maria Zambrano (Filología / Derecho)"/>
    <s v="F. Geografía e Historia"/>
    <s v="F. Filosofía"/>
    <m/>
    <m/>
    <m/>
    <m/>
    <m/>
    <m/>
    <s v="No"/>
    <s v="Sí"/>
    <n v="4"/>
    <n v="2"/>
    <n v="3"/>
    <n v="3"/>
    <n v="4"/>
    <n v="5"/>
    <n v="4"/>
    <n v="3"/>
    <n v="4"/>
    <n v="4"/>
    <m/>
    <n v="4"/>
    <n v="4"/>
    <n v="4"/>
    <n v="4"/>
    <n v="4"/>
    <s v="No"/>
    <n v="4"/>
    <x v="5"/>
    <s v="Twitter|Youtube|Instagram"/>
    <m/>
    <m/>
    <m/>
    <m/>
    <m/>
    <m/>
    <m/>
    <s v="Sí"/>
    <s v="No"/>
    <m/>
    <n v="4"/>
    <n v="3"/>
    <s v="4, satisfecho"/>
  </r>
  <r>
    <m/>
    <m/>
    <s v="Ciencias de la Salud"/>
    <d v="2020-05-19T17:55:00"/>
    <s v="Grado y doble grado"/>
    <x v="9"/>
    <s v="Frecuentemente (1 o 2 veces por semana)"/>
    <s v="De vez en cuando (1 o 2 veces al mes)"/>
    <s v="Seguiré usando los servicios de la biblioteca con la misma frecuencia que expuse en la pregunta anterior"/>
    <s v="F. Farmacia"/>
    <s v="Biblioteca Maria Zambrano (Filología / Derecho)"/>
    <m/>
    <m/>
    <m/>
    <m/>
    <m/>
    <m/>
    <m/>
    <s v="No"/>
    <s v="Sí"/>
    <n v="3"/>
    <n v="1"/>
    <n v="2"/>
    <n v="1"/>
    <n v="5"/>
    <n v="5"/>
    <n v="4"/>
    <n v="1"/>
    <n v="3"/>
    <n v="4"/>
    <m/>
    <n v="2"/>
    <n v="2"/>
    <n v="3"/>
    <m/>
    <n v="3"/>
    <s v="No"/>
    <n v="4"/>
    <x v="5"/>
    <s v="Twitter|Youtube|Instagram"/>
    <m/>
    <m/>
    <m/>
    <m/>
    <m/>
    <m/>
    <m/>
    <s v="No"/>
    <s v="No"/>
    <m/>
    <n v="3"/>
    <n v="4"/>
    <s v="4, satisfecho"/>
  </r>
  <r>
    <m/>
    <m/>
    <s v="Ciencias de la Salud"/>
    <d v="2020-05-19T17:53:00"/>
    <s v="Grado y doble grado"/>
    <x v="12"/>
    <s v="Frecuentemente (1 o 2 veces por semana)"/>
    <s v="De vez en cuando (1 o 2 veces al mes)"/>
    <s v="Seguiré usando los servicios de la biblioteca con la misma frecuencia que expuse en la pregunta anterior"/>
    <s v="F. Psicología"/>
    <s v="F. Ciencias Políticas y Sociología"/>
    <m/>
    <m/>
    <m/>
    <m/>
    <m/>
    <m/>
    <m/>
    <s v="No"/>
    <s v="Sí"/>
    <n v="2"/>
    <n v="2"/>
    <n v="1"/>
    <n v="1"/>
    <n v="5"/>
    <n v="2"/>
    <n v="5"/>
    <n v="1"/>
    <n v="5"/>
    <n v="4"/>
    <m/>
    <n v="4"/>
    <n v="4"/>
    <n v="4"/>
    <n v="4"/>
    <n v="5"/>
    <s v="No"/>
    <n v="4"/>
    <x v="4"/>
    <s v="Instagram"/>
    <m/>
    <m/>
    <m/>
    <m/>
    <m/>
    <m/>
    <m/>
    <s v="Sí"/>
    <s v="No"/>
    <m/>
    <n v="5"/>
    <n v="3"/>
    <s v="4, satisfecho"/>
  </r>
  <r>
    <m/>
    <m/>
    <s v="Ciencias Sociales"/>
    <d v="2020-05-19T17:52:00"/>
    <s v="Grado y doble grado"/>
    <x v="1"/>
    <s v="De vez en cuando (1 o 2 veces al mes)"/>
    <s v="Solo en época de exámenes"/>
    <s v="Seguiré usando los servicios de la biblioteca con la misma frecuencia que expuse en la pregunta anterior"/>
    <s v="F. Ciencias Económicas y Empresariales"/>
    <s v="F. Ciencias Políticas y Sociología"/>
    <m/>
    <m/>
    <m/>
    <m/>
    <m/>
    <m/>
    <m/>
    <s v="Sí"/>
    <s v="No"/>
    <n v="4"/>
    <n v="3"/>
    <n v="2"/>
    <n v="1"/>
    <n v="4"/>
    <n v="3"/>
    <n v="5"/>
    <n v="1"/>
    <m/>
    <m/>
    <m/>
    <m/>
    <m/>
    <m/>
    <m/>
    <m/>
    <m/>
    <m/>
    <x v="3"/>
    <m/>
    <m/>
    <m/>
    <m/>
    <m/>
    <m/>
    <m/>
    <m/>
    <m/>
    <m/>
    <m/>
    <m/>
    <n v="4"/>
    <m/>
  </r>
  <r>
    <m/>
    <m/>
    <s v="Humanidades"/>
    <d v="2020-05-19T17:52:00"/>
    <s v="Grado y doble grado"/>
    <x v="3"/>
    <s v="Nunca"/>
    <s v="Nunca"/>
    <s v="Mi situación ha sido complicada y apenas he utilizado la biblioteca, aun así me parece un espacio acogedor y necesario, por lo que si surgiera mi necesidad de acudir usaría los servicios que disponga con las medidas de seguridad adecuadas."/>
    <m/>
    <m/>
    <m/>
    <m/>
    <m/>
    <m/>
    <m/>
    <m/>
    <m/>
    <s v="No"/>
    <s v="No"/>
    <n v="1"/>
    <n v="1"/>
    <n v="1"/>
    <n v="3"/>
    <n v="5"/>
    <n v="4"/>
    <n v="5"/>
    <n v="1"/>
    <n v="4"/>
    <n v="3"/>
    <m/>
    <m/>
    <n v="4"/>
    <m/>
    <m/>
    <n v="3"/>
    <s v="No"/>
    <n v="3"/>
    <x v="3"/>
    <s v="Youtube|Instagram"/>
    <m/>
    <m/>
    <m/>
    <m/>
    <m/>
    <m/>
    <m/>
    <s v="No"/>
    <s v="No"/>
    <m/>
    <n v="4"/>
    <n v="4"/>
    <s v="3, normal"/>
  </r>
  <r>
    <m/>
    <m/>
    <s v="Humanidades"/>
    <d v="2020-05-19T17:52:00"/>
    <s v="Grado y doble grado"/>
    <x v="6"/>
    <s v="De vez en cuando (1 o 2 veces al mes)"/>
    <s v="De vez en cuando (1 o 2 veces al mes)"/>
    <s v="Creo que voy a acudir con menos frecuencia a la biblioteca y usaré más la biblioteca virtual"/>
    <s v="F. Filología (Clásicas o General)"/>
    <s v="Biblioteca Maria Zambrano (Filología / Derecho)"/>
    <m/>
    <s v="bibliotecas municipales de mi localidad"/>
    <m/>
    <m/>
    <m/>
    <m/>
    <m/>
    <s v="Sí"/>
    <s v="Sí"/>
    <n v="4"/>
    <n v="1"/>
    <n v="4"/>
    <n v="1"/>
    <n v="5"/>
    <n v="5"/>
    <n v="5"/>
    <n v="4"/>
    <n v="4"/>
    <n v="5"/>
    <m/>
    <n v="4"/>
    <n v="4"/>
    <n v="5"/>
    <n v="4"/>
    <n v="4"/>
    <s v="No"/>
    <n v="5"/>
    <x v="5"/>
    <s v="Youtube|Instagram"/>
    <m/>
    <m/>
    <m/>
    <m/>
    <m/>
    <m/>
    <m/>
    <s v="No"/>
    <s v="No"/>
    <m/>
    <n v="4"/>
    <n v="5"/>
    <s v="4, satisfecho"/>
  </r>
  <r>
    <m/>
    <m/>
    <s v="Ciencias de la Salud"/>
    <d v="2020-05-19T17:49:00"/>
    <s v="Grado y doble grado"/>
    <x v="9"/>
    <s v="De vez en cuando (1 o 2 veces al mes)"/>
    <s v="De vez en cuando (1 o 2 veces al mes)"/>
    <s v="Seguiré usando los servicios de la biblioteca con la misma frecuencia que expuse en la pregunta anterior"/>
    <s v="Biblioteca Maria Zambrano (Filología / Derecho)"/>
    <s v="F. Medicina"/>
    <s v="F. Farmacia"/>
    <m/>
    <m/>
    <m/>
    <m/>
    <m/>
    <m/>
    <s v="No"/>
    <s v="Sí"/>
    <n v="4"/>
    <n v="4"/>
    <n v="2"/>
    <n v="3"/>
    <m/>
    <n v="5"/>
    <n v="5"/>
    <n v="5"/>
    <n v="1"/>
    <n v="4"/>
    <m/>
    <n v="3"/>
    <n v="4"/>
    <n v="4"/>
    <n v="4"/>
    <n v="4"/>
    <s v="No"/>
    <n v="3"/>
    <x v="6"/>
    <s v="Instagram"/>
    <m/>
    <m/>
    <m/>
    <m/>
    <m/>
    <m/>
    <m/>
    <s v="No"/>
    <s v="No"/>
    <m/>
    <n v="3"/>
    <n v="3"/>
    <s v="3, normal"/>
  </r>
  <r>
    <m/>
    <m/>
    <s v="Ciencias de la Salud"/>
    <d v="2020-05-19T17:49:00"/>
    <s v="Máster"/>
    <x v="12"/>
    <s v="De vez en cuando (1 o 2 veces al mes)"/>
    <s v="Muy frecuentemente (3 o más veces por semana)"/>
    <s v="Creo que voy a acudir con menos frecuencia a la biblioteca y usaré más la biblioteca virtual"/>
    <s v="F. Psicología"/>
    <s v="F. Trabajo Social"/>
    <s v="Biblioteca Maria Zambrano (Filología / Derecho)"/>
    <m/>
    <m/>
    <m/>
    <m/>
    <m/>
    <m/>
    <s v="Sí"/>
    <s v="Sí"/>
    <n v="4"/>
    <n v="5"/>
    <n v="5"/>
    <n v="5"/>
    <n v="4"/>
    <n v="5"/>
    <n v="5"/>
    <n v="2"/>
    <n v="2"/>
    <n v="5"/>
    <m/>
    <n v="5"/>
    <n v="5"/>
    <n v="4"/>
    <n v="3"/>
    <n v="5"/>
    <s v="No"/>
    <n v="4"/>
    <x v="1"/>
    <s v="Instagram|LinkedIn"/>
    <m/>
    <m/>
    <m/>
    <m/>
    <m/>
    <m/>
    <m/>
    <s v="Sí"/>
    <s v="Sí"/>
    <s v="Muy útil"/>
    <n v="5"/>
    <n v="5"/>
    <s v="5, muy satisfecho"/>
  </r>
  <r>
    <m/>
    <m/>
    <s v="Ciencias de la Salud"/>
    <d v="2020-05-19T17:48:00"/>
    <s v="Grado y doble grado"/>
    <x v="12"/>
    <s v="De vez en cuando (1 o 2 veces al mes)"/>
    <s v="Nunca"/>
    <s v="Seguiré usando los servicios de la biblioteca con la misma frecuencia que expuse en la pregunta anterior"/>
    <s v="F. Psicología"/>
    <s v="Biblioteca Maria Zambrano (Filología / Derecho)"/>
    <s v="F. Ciencias Económicas y Empresariales"/>
    <m/>
    <m/>
    <m/>
    <m/>
    <m/>
    <m/>
    <s v="No"/>
    <s v="Sí"/>
    <n v="4"/>
    <n v="3"/>
    <n v="4"/>
    <n v="1"/>
    <n v="5"/>
    <n v="1"/>
    <n v="5"/>
    <n v="1"/>
    <n v="5"/>
    <n v="5"/>
    <m/>
    <n v="4"/>
    <n v="5"/>
    <n v="3"/>
    <n v="1"/>
    <n v="5"/>
    <s v="No"/>
    <n v="2"/>
    <x v="4"/>
    <s v="Twitter|Instagram"/>
    <m/>
    <m/>
    <m/>
    <m/>
    <m/>
    <m/>
    <m/>
    <s v="Sí"/>
    <s v="No"/>
    <m/>
    <n v="4"/>
    <n v="3"/>
    <s v="4, satisfecho"/>
  </r>
  <r>
    <m/>
    <m/>
    <s v="Ciencias Sociales"/>
    <d v="2020-05-19T17:47:00"/>
    <s v="Grado y doble grado"/>
    <x v="13"/>
    <s v="Frecuentemente (1 o 2 veces por semana)"/>
    <s v="De vez en cuando (1 o 2 veces al mes)"/>
    <s v="Tengo que ir necesariamente para consultar los documentos que están ubicados en la biblioteca"/>
    <s v="F. Ciencias de la Información"/>
    <s v="Biblioteca Maria Zambrano (Filología / Derecho)"/>
    <m/>
    <m/>
    <m/>
    <m/>
    <m/>
    <m/>
    <m/>
    <s v="No"/>
    <s v="Sí"/>
    <n v="4"/>
    <n v="2"/>
    <n v="2"/>
    <n v="1"/>
    <n v="5"/>
    <n v="5"/>
    <n v="5"/>
    <n v="1"/>
    <n v="2"/>
    <n v="1"/>
    <m/>
    <n v="3"/>
    <n v="3"/>
    <n v="1"/>
    <n v="2"/>
    <n v="1"/>
    <s v="No"/>
    <n v="2"/>
    <x v="2"/>
    <s v="Facebook|Instagram"/>
    <m/>
    <m/>
    <m/>
    <m/>
    <m/>
    <m/>
    <m/>
    <s v="No"/>
    <s v="No"/>
    <m/>
    <n v="5"/>
    <n v="4"/>
    <s v="3, normal"/>
  </r>
  <r>
    <m/>
    <m/>
    <s v="Ciencias Sociales"/>
    <d v="2020-05-19T17:47:00"/>
    <s v="Máster"/>
    <x v="17"/>
    <s v="Solo en época de exámenes"/>
    <s v="Frecuentemente (1 o 2 veces por semana)"/>
    <s v="Seguiré usando los servicios de la biblioteca con la misma frecuencia que expuse en la pregunta anterior"/>
    <s v="F. Ciencias de la Documentación"/>
    <s v="F. Psicología"/>
    <s v="F. Educación - Centro de Formación del Profesorado"/>
    <m/>
    <m/>
    <m/>
    <m/>
    <m/>
    <m/>
    <s v="No"/>
    <s v="No"/>
    <n v="1"/>
    <n v="3"/>
    <n v="2"/>
    <n v="5"/>
    <n v="4"/>
    <n v="4"/>
    <n v="1"/>
    <n v="1"/>
    <n v="2"/>
    <n v="2"/>
    <m/>
    <n v="1"/>
    <n v="2"/>
    <n v="2"/>
    <n v="2"/>
    <n v="3"/>
    <s v="Sí"/>
    <n v="2"/>
    <x v="2"/>
    <s v="Youtube"/>
    <m/>
    <m/>
    <m/>
    <m/>
    <m/>
    <m/>
    <m/>
    <s v="Sí"/>
    <s v="Sí"/>
    <s v="Útil"/>
    <n v="4"/>
    <n v="4"/>
    <s v="3, normal"/>
  </r>
  <r>
    <m/>
    <m/>
    <s v="Humanidades"/>
    <d v="2020-05-19T17:45:00"/>
    <s v="Grado y doble grado"/>
    <x v="2"/>
    <s v="Solo en época de exámenes"/>
    <s v="De vez en cuando (1 o 2 veces al mes)"/>
    <s v="Procuraré buscar la información que necesito fuera de la biblioteca"/>
    <s v="F. Educación - Centro de Formación del Profesorado"/>
    <m/>
    <m/>
    <m/>
    <m/>
    <m/>
    <m/>
    <m/>
    <m/>
    <s v="No"/>
    <s v="Sí"/>
    <n v="2"/>
    <n v="2"/>
    <n v="2"/>
    <n v="5"/>
    <n v="4"/>
    <n v="5"/>
    <n v="5"/>
    <n v="5"/>
    <n v="1"/>
    <n v="4"/>
    <m/>
    <n v="1"/>
    <n v="2"/>
    <n v="1"/>
    <m/>
    <n v="2"/>
    <s v="No"/>
    <n v="1"/>
    <x v="4"/>
    <s v="Facebook|Youtube|Instagram|LinkedIn"/>
    <m/>
    <m/>
    <m/>
    <m/>
    <m/>
    <m/>
    <m/>
    <s v="No"/>
    <s v="No"/>
    <m/>
    <n v="3"/>
    <n v="3"/>
    <s v="3, normal"/>
  </r>
  <r>
    <m/>
    <m/>
    <s v="Ciencias de la Salud"/>
    <d v="2020-05-19T17:43:00"/>
    <s v="Grado y doble grado"/>
    <x v="2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Veterinaria"/>
    <s v="F. Ciencias Químicas"/>
    <s v="F. Medicina"/>
    <m/>
    <m/>
    <m/>
    <m/>
    <m/>
    <m/>
    <s v="No"/>
    <s v="Sí"/>
    <n v="4"/>
    <n v="3"/>
    <n v="5"/>
    <n v="2"/>
    <n v="4"/>
    <n v="4"/>
    <n v="5"/>
    <n v="2"/>
    <n v="5"/>
    <n v="5"/>
    <m/>
    <n v="5"/>
    <n v="5"/>
    <n v="5"/>
    <n v="5"/>
    <n v="5"/>
    <s v="No"/>
    <n v="4"/>
    <x v="1"/>
    <s v="Twitter|Youtube|Instagram"/>
    <m/>
    <m/>
    <m/>
    <m/>
    <m/>
    <m/>
    <m/>
    <s v="Sí"/>
    <s v="No"/>
    <m/>
    <n v="5"/>
    <n v="5"/>
    <s v="5, muy satisfecho"/>
  </r>
  <r>
    <m/>
    <m/>
    <s v="Ciencias de la Salud"/>
    <d v="2020-05-19T17:43:00"/>
    <s v="Grado y doble grado"/>
    <x v="4"/>
    <s v="Solo en época de exámenes"/>
    <s v="Nunca"/>
    <s v="Solo haré uso de la biblioteca virtual y de sus recursos electrónicos"/>
    <s v="Biblioteca Maria Zambrano (Filología / Derecho)"/>
    <s v="F. Medicina"/>
    <s v="F. Bellas Artes"/>
    <m/>
    <m/>
    <m/>
    <m/>
    <m/>
    <m/>
    <s v="No"/>
    <s v="No"/>
    <n v="1"/>
    <n v="1"/>
    <n v="1"/>
    <n v="5"/>
    <n v="4"/>
    <n v="3"/>
    <n v="5"/>
    <n v="3"/>
    <n v="2"/>
    <n v="3"/>
    <m/>
    <n v="3"/>
    <n v="4"/>
    <n v="4"/>
    <n v="4"/>
    <n v="5"/>
    <s v="No"/>
    <n v="3"/>
    <x v="5"/>
    <s v="Twitter|Facebook|Youtube|Instagram"/>
    <m/>
    <m/>
    <m/>
    <m/>
    <m/>
    <m/>
    <m/>
    <s v="No"/>
    <s v="No"/>
    <m/>
    <n v="3"/>
    <n v="4"/>
    <s v="4, satisfecho"/>
  </r>
  <r>
    <m/>
    <m/>
    <s v="Ciencias Sociales"/>
    <d v="2020-05-19T17:43:00"/>
    <s v="Grado y doble grado"/>
    <x v="13"/>
    <s v="Frecuentemente (1 o 2 veces por semana)"/>
    <s v="De vez en cuando (1 o 2 veces al mes)"/>
    <s v="Procuraré buscar la información que necesito fuera de la biblioteca"/>
    <s v="F. Ciencias de la Información"/>
    <s v="F. Ciencias de la Documentación"/>
    <s v="F. Derecho (Departamentos,Criminología)"/>
    <m/>
    <m/>
    <m/>
    <m/>
    <m/>
    <m/>
    <s v="Sí"/>
    <s v="Sí"/>
    <n v="5"/>
    <n v="1"/>
    <n v="3"/>
    <n v="5"/>
    <n v="5"/>
    <n v="4"/>
    <n v="4"/>
    <n v="2"/>
    <n v="4"/>
    <n v="3"/>
    <m/>
    <n v="4"/>
    <n v="4"/>
    <n v="4"/>
    <n v="1"/>
    <n v="4"/>
    <s v="No"/>
    <n v="4"/>
    <x v="6"/>
    <s v="Twitter|Facebook|Youtube|Instagram"/>
    <m/>
    <m/>
    <m/>
    <m/>
    <m/>
    <m/>
    <m/>
    <s v="Sí"/>
    <s v="Sí"/>
    <s v="Útil"/>
    <n v="5"/>
    <n v="3"/>
    <s v="4, satisfecho"/>
  </r>
  <r>
    <m/>
    <m/>
    <s v="Ciencias Sociales"/>
    <d v="2020-05-19T17:42:00"/>
    <s v="Grado y doble grado"/>
    <x v="10"/>
    <s v="Nunca"/>
    <s v="De vez en cuando (1 o 2 veces al mes)"/>
    <s v="Solo haré uso de la biblioteca virtual y de sus recursos electrónicos|Procuraré buscar la información que necesito fuera de la biblioteca"/>
    <m/>
    <m/>
    <m/>
    <m/>
    <m/>
    <m/>
    <m/>
    <m/>
    <m/>
    <s v="No"/>
    <s v="No"/>
    <n v="1"/>
    <n v="1"/>
    <n v="1"/>
    <n v="2"/>
    <n v="5"/>
    <n v="3"/>
    <n v="5"/>
    <n v="1"/>
    <n v="3"/>
    <n v="3"/>
    <m/>
    <n v="3"/>
    <n v="3"/>
    <n v="2"/>
    <n v="3"/>
    <n v="4"/>
    <s v="No"/>
    <n v="3"/>
    <x v="5"/>
    <s v="Instagram"/>
    <m/>
    <m/>
    <m/>
    <m/>
    <m/>
    <m/>
    <m/>
    <s v="No"/>
    <s v="No"/>
    <m/>
    <n v="3"/>
    <n v="2"/>
    <s v="3, normal"/>
  </r>
  <r>
    <m/>
    <m/>
    <s v="Humanidades"/>
    <d v="2020-05-19T17:41:00"/>
    <s v="Grado y doble grado"/>
    <x v="7"/>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logía (Clásicas o General)"/>
    <s v="Bibliotecas Municipales de la Comunidad de Madrid"/>
    <m/>
    <m/>
    <m/>
    <m/>
    <m/>
    <s v="Sí"/>
    <s v="Sí"/>
    <n v="5"/>
    <n v="3"/>
    <n v="2"/>
    <n v="5"/>
    <n v="5"/>
    <n v="4"/>
    <n v="5"/>
    <n v="4"/>
    <n v="2"/>
    <n v="4"/>
    <m/>
    <n v="3"/>
    <n v="4"/>
    <n v="5"/>
    <n v="2"/>
    <n v="4"/>
    <s v="No"/>
    <n v="4"/>
    <x v="2"/>
    <s v="Twitter|Youtube|Instagram"/>
    <m/>
    <m/>
    <m/>
    <m/>
    <m/>
    <m/>
    <m/>
    <s v="No"/>
    <s v="No"/>
    <m/>
    <n v="5"/>
    <n v="5"/>
    <s v="4, satisfecho"/>
  </r>
  <r>
    <m/>
    <m/>
    <s v="Humanidades"/>
    <d v="2020-05-19T17:39:00"/>
    <s v="Otros (Universidad para mayores, títulos propios, curso de idiomas, etc)"/>
    <x v="7"/>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No"/>
    <s v="Sí"/>
    <m/>
    <m/>
    <m/>
    <n v="3"/>
    <n v="3"/>
    <n v="3"/>
    <n v="4"/>
    <n v="3"/>
    <n v="3"/>
    <m/>
    <m/>
    <n v="3"/>
    <n v="3"/>
    <n v="2"/>
    <n v="3"/>
    <m/>
    <s v="No"/>
    <n v="3"/>
    <x v="3"/>
    <s v="No uso ninguna red social"/>
    <m/>
    <m/>
    <m/>
    <m/>
    <m/>
    <m/>
    <m/>
    <s v="No"/>
    <s v="No"/>
    <m/>
    <n v="3"/>
    <n v="3"/>
    <s v="3, normal"/>
  </r>
  <r>
    <m/>
    <m/>
    <s v="Humanidades"/>
    <d v="2020-05-19T17:39:00"/>
    <s v="Grado y doble grado"/>
    <x v="5"/>
    <s v="Frecuentemente (1 o 2 veces por semana)"/>
    <s v="De vez en cuando (1 o 2 veces al mes)"/>
    <s v="Solo haré uso de la biblioteca virtual y de sus recursos electrónicos"/>
    <s v="F. Filosofía"/>
    <s v="Biblioteca Maria Zambrano (Filología / Derecho)"/>
    <s v="F. Geografía e Historia"/>
    <m/>
    <m/>
    <m/>
    <m/>
    <m/>
    <m/>
    <s v="No"/>
    <s v="Sí"/>
    <n v="5"/>
    <n v="4"/>
    <n v="4"/>
    <n v="5"/>
    <n v="5"/>
    <n v="4"/>
    <n v="4"/>
    <n v="1"/>
    <n v="4"/>
    <n v="4"/>
    <m/>
    <n v="5"/>
    <n v="5"/>
    <n v="4"/>
    <n v="4"/>
    <n v="5"/>
    <s v="Sí"/>
    <n v="4"/>
    <x v="1"/>
    <s v="Twitter|Youtube|Instagram"/>
    <m/>
    <m/>
    <m/>
    <m/>
    <m/>
    <m/>
    <m/>
    <s v="Sí"/>
    <s v="No"/>
    <m/>
    <n v="5"/>
    <n v="4"/>
    <s v="4, satisfecho"/>
  </r>
  <r>
    <m/>
    <m/>
    <s v="Humanidades"/>
    <d v="2020-05-19T17:38:00"/>
    <s v="Máster"/>
    <x v="2"/>
    <s v="Frecuentemente (1 o 2 veces por semana)"/>
    <s v="De vez en cuando (1 o 2 veces al mes)"/>
    <s v="Seguiré usando los servicios de la biblioteca con la misma frecuencia que expuse en la pregunta anterior"/>
    <s v="F. Educación - Centro de Formación del Profesorado"/>
    <s v="F. Geografía e Historia"/>
    <s v="Biblioteca Maria Zambrano (Filología / Derecho)"/>
    <m/>
    <m/>
    <m/>
    <m/>
    <m/>
    <m/>
    <s v="No"/>
    <s v="Sí"/>
    <n v="4"/>
    <n v="3"/>
    <n v="3"/>
    <n v="2"/>
    <n v="2"/>
    <n v="4"/>
    <n v="3"/>
    <n v="3"/>
    <n v="1"/>
    <n v="4"/>
    <m/>
    <n v="4"/>
    <n v="2"/>
    <n v="4"/>
    <n v="4"/>
    <n v="4"/>
    <s v="Sí"/>
    <n v="4"/>
    <x v="2"/>
    <s v="Twitter|Facebook|Youtube|Instagram"/>
    <m/>
    <m/>
    <m/>
    <m/>
    <m/>
    <m/>
    <m/>
    <s v="Sí"/>
    <s v="Sí"/>
    <s v="Poco útil"/>
    <n v="4"/>
    <n v="2"/>
    <s v="4, satisfecho"/>
  </r>
  <r>
    <m/>
    <m/>
    <s v="Ciencias Experimentales"/>
    <d v="2020-05-19T17:38:00"/>
    <s v="Grado y doble grado"/>
    <x v="26"/>
    <s v="De vez en cuando (1 o 2 veces al mes)"/>
    <s v="De vez en cuando (1 o 2 veces al mes)"/>
    <s v="Seguiré usando los servicios de la biblioteca con la misma frecuencia que expuse en la pregunta anterior"/>
    <s v="F. Informática"/>
    <s v="F. Ciencias Matemáticas"/>
    <m/>
    <s v="Bibliotecas de la Comunidad de Madrid"/>
    <m/>
    <m/>
    <m/>
    <m/>
    <m/>
    <s v="Sí"/>
    <s v="Sí"/>
    <n v="2"/>
    <n v="1"/>
    <n v="2"/>
    <n v="1"/>
    <n v="5"/>
    <n v="5"/>
    <n v="5"/>
    <n v="1"/>
    <n v="4"/>
    <n v="5"/>
    <m/>
    <n v="3"/>
    <n v="5"/>
    <n v="2"/>
    <n v="5"/>
    <n v="5"/>
    <s v="Sí"/>
    <n v="5"/>
    <x v="6"/>
    <s v="Twitter|Youtube|Instagram"/>
    <m/>
    <m/>
    <m/>
    <m/>
    <m/>
    <m/>
    <m/>
    <s v="Sí"/>
    <s v="No"/>
    <m/>
    <n v="5"/>
    <n v="5"/>
    <s v="5, muy satisfecho"/>
  </r>
  <r>
    <m/>
    <m/>
    <s v="Ciencias de la Salud"/>
    <d v="2020-05-19T17:38:00"/>
    <s v="Grado y doble grado"/>
    <x v="12"/>
    <s v="Frecuentemente (1 o 2 veces por semana)"/>
    <s v="Frecuentemente (1 o 2 veces por semana)"/>
    <s v="Tengo que ir necesariamente para consultar los documentos que están ubicados en la biblioteca|Procuraré buscar la información que necesito fuera de la biblioteca"/>
    <s v="F. Psicología"/>
    <s v="F. Farmacia"/>
    <s v="F. Medicina"/>
    <m/>
    <m/>
    <m/>
    <m/>
    <m/>
    <m/>
    <s v="Sí"/>
    <s v="Sí"/>
    <n v="5"/>
    <n v="4"/>
    <n v="4"/>
    <n v="2"/>
    <n v="4"/>
    <n v="4"/>
    <n v="5"/>
    <n v="4"/>
    <n v="4"/>
    <n v="4"/>
    <m/>
    <n v="4"/>
    <n v="5"/>
    <n v="3"/>
    <n v="4"/>
    <n v="3"/>
    <s v="No"/>
    <n v="4"/>
    <x v="5"/>
    <s v="Twitter"/>
    <m/>
    <m/>
    <m/>
    <m/>
    <m/>
    <m/>
    <m/>
    <s v="No"/>
    <s v="No"/>
    <m/>
    <n v="5"/>
    <n v="5"/>
    <s v="4, satisfecho"/>
  </r>
  <r>
    <m/>
    <m/>
    <s v="Humanidades"/>
    <d v="2020-05-19T17:37:00"/>
    <s v="Grado y doble grado"/>
    <x v="5"/>
    <s v="Frecuentemente (1 o 2 veces por semana)"/>
    <s v="Frecuentemente (1 o 2 veces por semana)"/>
    <s v="Creo que voy a acudir con menos frecuencia a la biblioteca y usaré más la biblioteca virtual|Solo haré uso de la biblioteca virtual y de sus recursos electrónicos|Procuraré buscar la información que necesito fuera de la biblioteca"/>
    <s v="F. Derecho (Departamentos,Criminología)"/>
    <s v="F. Filosofía"/>
    <s v="F. Geografía e Historia"/>
    <m/>
    <m/>
    <m/>
    <m/>
    <m/>
    <m/>
    <s v="No"/>
    <s v="No"/>
    <n v="5"/>
    <n v="1"/>
    <n v="3"/>
    <n v="2"/>
    <n v="5"/>
    <n v="3"/>
    <n v="3"/>
    <n v="1"/>
    <n v="5"/>
    <n v="5"/>
    <m/>
    <n v="1"/>
    <n v="5"/>
    <n v="5"/>
    <n v="1"/>
    <n v="5"/>
    <s v="Sí"/>
    <n v="5"/>
    <x v="2"/>
    <s v="No uso ninguna red social"/>
    <m/>
    <m/>
    <m/>
    <m/>
    <m/>
    <m/>
    <m/>
    <s v="No"/>
    <s v="No"/>
    <m/>
    <n v="2"/>
    <n v="2"/>
    <s v="4, satisfecho"/>
  </r>
  <r>
    <m/>
    <m/>
    <s v="Ciencias de la Salud"/>
    <d v="2020-05-19T17:36:00"/>
    <s v="Grado y doble grado"/>
    <x v="15"/>
    <s v="Solo en época de exámenes"/>
    <s v="Muy frecuentemente (3 o más veces por semana)"/>
    <s v="Seguiré usando los servicios de la biblioteca con la misma frecuencia que expuse en la pregunta anterior"/>
    <s v="F. Enfermería, Fisioterapia y Podología"/>
    <s v="F. Medicina"/>
    <s v="Biblioteca Maria Zambrano (Filología / Derecho)"/>
    <s v="Biblioteca municipal José hierro"/>
    <m/>
    <m/>
    <m/>
    <m/>
    <m/>
    <s v="No"/>
    <s v="Sí"/>
    <n v="3"/>
    <n v="1"/>
    <n v="5"/>
    <n v="2"/>
    <n v="5"/>
    <n v="2"/>
    <n v="5"/>
    <n v="2"/>
    <n v="5"/>
    <n v="5"/>
    <m/>
    <n v="3"/>
    <n v="4"/>
    <n v="4"/>
    <n v="3"/>
    <n v="3"/>
    <s v="No"/>
    <n v="3"/>
    <x v="5"/>
    <s v="Instagram"/>
    <m/>
    <m/>
    <m/>
    <m/>
    <m/>
    <m/>
    <m/>
    <s v="Sí"/>
    <s v="Sí"/>
    <s v="Muy útil"/>
    <n v="4"/>
    <n v="4"/>
    <s v="4, satisfecho"/>
  </r>
  <r>
    <m/>
    <m/>
    <s v="Humanidades"/>
    <d v="2020-05-19T17:36:00"/>
    <s v="Doctorado"/>
    <x v="6"/>
    <s v="De vez en cuando (1 o 2 veces al mes)"/>
    <s v="Frecuentemente (1 o 2 veces por semana)"/>
    <s v="Seguiré usando los servicios de la biblioteca con la misma frecuencia que expuse en la pregunta anterior"/>
    <s v="F. Filología (Clásicas o General)"/>
    <s v="Biblioteca Maria Zambrano (Filología / Derecho)"/>
    <s v="F. Ciencias de la Información"/>
    <m/>
    <m/>
    <m/>
    <m/>
    <m/>
    <m/>
    <s v="No"/>
    <s v="No"/>
    <n v="2"/>
    <n v="2"/>
    <n v="2"/>
    <n v="4"/>
    <n v="1"/>
    <n v="4"/>
    <n v="1"/>
    <n v="1"/>
    <n v="4"/>
    <n v="4"/>
    <m/>
    <n v="3"/>
    <n v="5"/>
    <n v="3"/>
    <n v="3"/>
    <n v="3"/>
    <s v="Sí"/>
    <n v="3"/>
    <x v="5"/>
    <s v="Youtube|No uso ninguna red social"/>
    <m/>
    <m/>
    <m/>
    <m/>
    <m/>
    <m/>
    <m/>
    <s v="Sí"/>
    <s v="Sí"/>
    <s v="Útil"/>
    <n v="4"/>
    <n v="5"/>
    <s v="5, muy satisfecho"/>
  </r>
  <r>
    <m/>
    <m/>
    <s v="Ciencias de la Salud"/>
    <d v="2020-05-19T17:36:00"/>
    <s v="Grado y doble grado"/>
    <x v="9"/>
    <s v="Frecuentemente (1 o 2 veces por semana)"/>
    <s v="Solo en época de exámenes"/>
    <s v="Seguiré usando los servicios de la biblioteca con la misma frecuencia que expuse en la pregunta anterior"/>
    <s v="Biblioteca Maria Zambrano (Filología / Derecho)"/>
    <s v="F. Farmacia"/>
    <s v="F. Medicina"/>
    <s v="Los del colegio mayor"/>
    <m/>
    <m/>
    <m/>
    <m/>
    <m/>
    <s v="No"/>
    <s v="No"/>
    <n v="4"/>
    <n v="3"/>
    <n v="3"/>
    <n v="2"/>
    <n v="3"/>
    <n v="4"/>
    <n v="3"/>
    <n v="4"/>
    <n v="4"/>
    <n v="3"/>
    <m/>
    <n v="4"/>
    <n v="4"/>
    <n v="4"/>
    <n v="3"/>
    <n v="4"/>
    <s v="Sí"/>
    <n v="4"/>
    <x v="6"/>
    <s v="Twitter|Facebook|Instagram"/>
    <m/>
    <m/>
    <m/>
    <m/>
    <m/>
    <m/>
    <m/>
    <s v="Sí"/>
    <s v="No"/>
    <m/>
    <n v="4"/>
    <n v="4"/>
    <s v="4, satisfecho"/>
  </r>
  <r>
    <m/>
    <m/>
    <s v="Ciencias de la Salud"/>
    <d v="2020-05-19T17:35:00"/>
    <s v="Grado y doble grado"/>
    <x v="12"/>
    <s v="Frecuentemente (1 o 2 veces por semana)"/>
    <s v="Frecuentemente (1 o 2 veces por semana)"/>
    <s v="Solo haré uso de la biblioteca virtual y de sus recursos electrónicos"/>
    <s v="F. Psicología"/>
    <s v="F. Educación - Centro de Formación del Profesorado"/>
    <s v="F. Medicina"/>
    <m/>
    <m/>
    <m/>
    <m/>
    <m/>
    <m/>
    <s v="No"/>
    <s v="Sí"/>
    <n v="2"/>
    <n v="5"/>
    <n v="3"/>
    <n v="2"/>
    <n v="5"/>
    <n v="5"/>
    <n v="4"/>
    <n v="3"/>
    <n v="5"/>
    <n v="5"/>
    <m/>
    <n v="5"/>
    <n v="5"/>
    <n v="3"/>
    <n v="5"/>
    <n v="5"/>
    <s v="Sí"/>
    <n v="4"/>
    <x v="6"/>
    <s v="Twitter|Youtube|Instagram"/>
    <m/>
    <m/>
    <m/>
    <m/>
    <m/>
    <m/>
    <m/>
    <s v="Sí"/>
    <s v="Sí"/>
    <m/>
    <n v="5"/>
    <n v="5"/>
    <s v="4, satisfecho"/>
  </r>
  <r>
    <m/>
    <m/>
    <s v="Ciencias Experimentales"/>
    <d v="2020-05-19T17:35:00"/>
    <s v="Grado y doble grado"/>
    <x v="20"/>
    <s v="Solo en época de exámenes"/>
    <s v="Nunca"/>
    <s v="Seguiré usando los servicios de la biblioteca con la misma frecuencia que expuse en la pregunta anterior"/>
    <s v="F. Ciencias Biológicas"/>
    <m/>
    <m/>
    <m/>
    <m/>
    <m/>
    <m/>
    <m/>
    <m/>
    <s v="Sí"/>
    <s v="Sí"/>
    <n v="1"/>
    <n v="1"/>
    <n v="1"/>
    <n v="1"/>
    <n v="3"/>
    <n v="5"/>
    <n v="3"/>
    <n v="3"/>
    <n v="3"/>
    <n v="3"/>
    <m/>
    <n v="3"/>
    <n v="3"/>
    <n v="1"/>
    <n v="1"/>
    <n v="1"/>
    <s v="Sí"/>
    <n v="4"/>
    <x v="5"/>
    <s v="Twitter|Youtube|Instagram"/>
    <m/>
    <m/>
    <m/>
    <m/>
    <m/>
    <m/>
    <m/>
    <s v="Sí"/>
    <s v="No"/>
    <m/>
    <n v="3"/>
    <n v="3"/>
    <s v="3, normal"/>
  </r>
  <r>
    <m/>
    <m/>
    <s v="Ciencias Sociales"/>
    <d v="2020-05-19T17:33:00"/>
    <s v="Grado y doble grado"/>
    <x v="11"/>
    <s v="Frecuentemente (1 o 2 veces por semana)"/>
    <s v="De vez en cuando (1 o 2 veces al mes)"/>
    <s v="Seguiré usando los servicios de la biblioteca con la misma frecuencia que expuse en la pregunta anterior"/>
    <s v="F. Ciencias Económicas y Empresariales"/>
    <m/>
    <m/>
    <s v="Biblioteca universitaria ESIC"/>
    <m/>
    <m/>
    <m/>
    <m/>
    <m/>
    <s v="No"/>
    <s v="Sí"/>
    <n v="5"/>
    <n v="1"/>
    <n v="5"/>
    <n v="4"/>
    <n v="4"/>
    <n v="5"/>
    <n v="5"/>
    <n v="4"/>
    <n v="4"/>
    <n v="3"/>
    <m/>
    <n v="5"/>
    <n v="4"/>
    <n v="5"/>
    <n v="5"/>
    <n v="5"/>
    <s v="Sí"/>
    <n v="5"/>
    <x v="1"/>
    <s v="Facebook|Youtube|Instagram"/>
    <m/>
    <m/>
    <m/>
    <m/>
    <m/>
    <m/>
    <m/>
    <s v="Sí"/>
    <s v="No"/>
    <m/>
    <n v="5"/>
    <n v="5"/>
    <s v="5, muy satisfecho"/>
  </r>
  <r>
    <m/>
    <m/>
    <s v="Humanidades"/>
    <d v="2020-05-19T17:32:00"/>
    <s v="Otros (Universidad para mayores, títulos propios, curso de idiomas, etc)"/>
    <x v="7"/>
    <s v="De vez en cuando (1 o 2 veces al mes)"/>
    <s v="De vez en cuando (1 o 2 veces al mes)"/>
    <s v="Creo que voy a acudir con menos frecuencia a la biblioteca y usaré más la biblioteca virtual"/>
    <s v="Biblioteca Maria Zambrano (Filología / Derecho)"/>
    <m/>
    <m/>
    <m/>
    <m/>
    <m/>
    <m/>
    <m/>
    <m/>
    <s v="No"/>
    <s v="Sí"/>
    <n v="4"/>
    <m/>
    <m/>
    <m/>
    <n v="4"/>
    <n v="3"/>
    <n v="4"/>
    <m/>
    <m/>
    <m/>
    <m/>
    <m/>
    <m/>
    <n v="4"/>
    <n v="4"/>
    <n v="4"/>
    <s v="No"/>
    <n v="3"/>
    <x v="5"/>
    <s v="Twitter|Facebook|Youtube"/>
    <m/>
    <m/>
    <m/>
    <m/>
    <m/>
    <m/>
    <m/>
    <s v="No"/>
    <s v="No"/>
    <m/>
    <n v="3"/>
    <n v="4"/>
    <s v="4, satisfecho"/>
  </r>
  <r>
    <m/>
    <m/>
    <s v="Ciencias Experimentales"/>
    <d v="2020-05-19T17:31:00"/>
    <s v="Grado y doble grado"/>
    <x v="1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Ciencias Químicas"/>
    <s v="Biblioteca Maria Zambrano (Filología / Derecho)"/>
    <m/>
    <s v="Biblioteca Isaac Albéniz. Parla, Madrid."/>
    <m/>
    <m/>
    <m/>
    <m/>
    <m/>
    <s v="Sí"/>
    <s v="Sí"/>
    <n v="5"/>
    <n v="1"/>
    <n v="5"/>
    <n v="1"/>
    <n v="5"/>
    <n v="5"/>
    <n v="5"/>
    <n v="3"/>
    <n v="4"/>
    <n v="4"/>
    <m/>
    <n v="2"/>
    <n v="5"/>
    <n v="3"/>
    <n v="3"/>
    <n v="4"/>
    <s v="No"/>
    <n v="4"/>
    <x v="2"/>
    <s v="Twitter|Youtube|Instagram"/>
    <m/>
    <m/>
    <m/>
    <m/>
    <m/>
    <m/>
    <m/>
    <s v="No"/>
    <s v="No"/>
    <m/>
    <n v="5"/>
    <n v="5"/>
    <s v="4, satisfecho"/>
  </r>
  <r>
    <m/>
    <m/>
    <s v="Ciencias Experimentales"/>
    <d v="2020-05-19T17:31:00"/>
    <s v="Grado y doble grado"/>
    <x v="26"/>
    <s v="Frecuentemente (1 o 2 veces por semana)"/>
    <s v="Nunca"/>
    <s v="Seguiré usando los servicios de la biblioteca con la misma frecuencia que expuse en la pregunta anterior"/>
    <s v="F. Informática"/>
    <m/>
    <m/>
    <m/>
    <m/>
    <m/>
    <m/>
    <m/>
    <m/>
    <s v="No"/>
    <s v="No"/>
    <n v="2"/>
    <n v="1"/>
    <n v="1"/>
    <n v="1"/>
    <n v="5"/>
    <n v="5"/>
    <n v="5"/>
    <n v="1"/>
    <n v="4"/>
    <n v="5"/>
    <m/>
    <n v="5"/>
    <n v="5"/>
    <n v="4"/>
    <n v="4"/>
    <n v="5"/>
    <s v="Sí"/>
    <n v="4"/>
    <x v="6"/>
    <s v="Twitter|Youtube|Instagram"/>
    <m/>
    <m/>
    <m/>
    <m/>
    <m/>
    <m/>
    <m/>
    <s v="No"/>
    <s v="No"/>
    <m/>
    <n v="5"/>
    <n v="5"/>
    <s v="4, satisfecho"/>
  </r>
  <r>
    <m/>
    <m/>
    <s v="Humanidades"/>
    <d v="2020-05-19T17:30:00"/>
    <s v="Grado y doble grado"/>
    <x v="7"/>
    <s v="Frecuentemente (1 o 2 veces por semana)"/>
    <s v="Muy frecuentemente (3 o más veces por semana)"/>
    <s v="Tengo que ir necesariamente para consultar los documentos que están ubicados en la biblioteca"/>
    <s v="F. Geografía e Historia"/>
    <s v="Biblioteca Maria Zambrano (Filología / Derecho)"/>
    <s v="F. Filosofía"/>
    <m/>
    <m/>
    <m/>
    <m/>
    <m/>
    <m/>
    <s v="Sí"/>
    <s v="Sí"/>
    <n v="5"/>
    <n v="2"/>
    <n v="5"/>
    <n v="3"/>
    <n v="4"/>
    <n v="4"/>
    <n v="4"/>
    <n v="4"/>
    <n v="3"/>
    <n v="5"/>
    <m/>
    <n v="4"/>
    <n v="4"/>
    <n v="5"/>
    <n v="4"/>
    <n v="5"/>
    <s v="No"/>
    <n v="4"/>
    <x v="6"/>
    <s v="Youtube"/>
    <m/>
    <m/>
    <m/>
    <m/>
    <m/>
    <m/>
    <m/>
    <s v="Sí"/>
    <s v="No"/>
    <m/>
    <n v="5"/>
    <n v="5"/>
    <s v="5, muy satisfecho"/>
  </r>
  <r>
    <m/>
    <m/>
    <s v="Ciencias Sociales"/>
    <d v="2020-05-19T17:30:00"/>
    <s v="Grado y doble grado"/>
    <x v="11"/>
    <s v="Frecuentemente (1 o 2 veces por semana)"/>
    <s v="De vez en cuando (1 o 2 veces al mes)"/>
    <s v="Procuraré buscar la información que necesito fuera de la biblioteca"/>
    <s v="F. Ciencias Económicas y Empresariales"/>
    <m/>
    <m/>
    <m/>
    <m/>
    <m/>
    <m/>
    <m/>
    <m/>
    <s v="No"/>
    <s v="Sí"/>
    <n v="2"/>
    <n v="1"/>
    <n v="1"/>
    <n v="5"/>
    <n v="3"/>
    <n v="5"/>
    <n v="2"/>
    <n v="3"/>
    <n v="1"/>
    <n v="2"/>
    <m/>
    <n v="3"/>
    <n v="2"/>
    <n v="1"/>
    <n v="1"/>
    <n v="2"/>
    <s v="No"/>
    <n v="2"/>
    <x v="2"/>
    <s v="No uso ninguna red social"/>
    <m/>
    <m/>
    <m/>
    <m/>
    <m/>
    <m/>
    <m/>
    <s v="Sí"/>
    <s v="No"/>
    <m/>
    <n v="3"/>
    <n v="1"/>
    <s v="2, insatisfecho"/>
  </r>
  <r>
    <m/>
    <m/>
    <s v="Humanidades"/>
    <d v="2020-05-19T17:29:00"/>
    <s v="Grado y doble grado"/>
    <x v="7"/>
    <s v="De vez en cuando (1 o 2 veces al mes)"/>
    <s v="De vez en cuando (1 o 2 veces al mes)"/>
    <s v="Seguiré usando los servicios de la biblioteca con la misma frecuencia que expuse en la pregunta anterior"/>
    <s v="Biblioteca Maria Zambrano (Filología / Derecho)"/>
    <s v="F. Geografía e Historia"/>
    <m/>
    <s v="Biblioteca Comunidad de Madrid"/>
    <m/>
    <m/>
    <m/>
    <m/>
    <m/>
    <s v="No"/>
    <s v="No"/>
    <n v="5"/>
    <n v="1"/>
    <n v="3"/>
    <n v="3"/>
    <n v="4"/>
    <n v="2"/>
    <n v="2"/>
    <n v="3"/>
    <n v="3"/>
    <n v="5"/>
    <m/>
    <n v="3"/>
    <n v="3"/>
    <n v="4"/>
    <n v="3"/>
    <n v="3"/>
    <s v="No"/>
    <n v="3"/>
    <x v="4"/>
    <s v="Twitter|Facebook"/>
    <m/>
    <m/>
    <m/>
    <m/>
    <m/>
    <m/>
    <m/>
    <s v="No"/>
    <s v="No"/>
    <m/>
    <n v="4"/>
    <n v="4"/>
    <s v="3, normal"/>
  </r>
  <r>
    <m/>
    <m/>
    <s v="Ciencias Sociales"/>
    <d v="2020-05-19T17:27:00"/>
    <s v="Grado y doble grado"/>
    <x v="10"/>
    <s v="Frecuentemente (1 o 2 veces por semana)"/>
    <s v="De vez en cuando (1 o 2 veces al mes)"/>
    <s v="Seguiré usando los servicios de la biblioteca con la misma frecuencia que expuse en la pregunta anterior"/>
    <s v="Biblioteca Maria Zambrano (Filología / Derecho)"/>
    <s v="F. Enfermería, Fisioterapia y Podología"/>
    <m/>
    <m/>
    <m/>
    <m/>
    <m/>
    <m/>
    <m/>
    <s v="No"/>
    <s v="No"/>
    <n v="1"/>
    <n v="5"/>
    <n v="5"/>
    <n v="1"/>
    <n v="5"/>
    <n v="5"/>
    <n v="5"/>
    <n v="2"/>
    <n v="2"/>
    <n v="4"/>
    <m/>
    <n v="3"/>
    <n v="3"/>
    <n v="2"/>
    <n v="5"/>
    <n v="2"/>
    <s v="Sí"/>
    <n v="4"/>
    <x v="5"/>
    <s v="No uso ninguna red social"/>
    <m/>
    <m/>
    <m/>
    <m/>
    <m/>
    <m/>
    <m/>
    <s v="No"/>
    <s v="No"/>
    <m/>
    <n v="5"/>
    <n v="5"/>
    <s v="4, satisfecho"/>
  </r>
  <r>
    <m/>
    <m/>
    <s v="Ciencias de la Salud"/>
    <d v="2020-05-19T17:27:00"/>
    <s v="Grado y doble grado"/>
    <x v="12"/>
    <s v="De vez en cuando (1 o 2 veces al mes)"/>
    <s v="De vez en cuando (1 o 2 veces al mes)"/>
    <s v="Seguiré usando los servicios de la biblioteca con la misma frecuencia que expuse en la pregunta anterior"/>
    <s v="F. Psicología"/>
    <s v="F. Ciencias Políticas y Sociología"/>
    <s v="F. Ciencias de la Información"/>
    <m/>
    <m/>
    <m/>
    <m/>
    <m/>
    <m/>
    <s v="Sí"/>
    <s v="Sí"/>
    <n v="3"/>
    <n v="3"/>
    <n v="3"/>
    <n v="1"/>
    <n v="5"/>
    <n v="4"/>
    <n v="4"/>
    <n v="3"/>
    <n v="4"/>
    <n v="3"/>
    <m/>
    <n v="2"/>
    <n v="4"/>
    <n v="3"/>
    <n v="2"/>
    <n v="3"/>
    <s v="No"/>
    <n v="3"/>
    <x v="6"/>
    <s v="Youtube|Instagram"/>
    <m/>
    <m/>
    <m/>
    <m/>
    <m/>
    <m/>
    <m/>
    <s v="Sí"/>
    <s v="No"/>
    <m/>
    <n v="3"/>
    <n v="4"/>
    <s v="4, satisfecho"/>
  </r>
  <r>
    <m/>
    <m/>
    <s v="Humanidades"/>
    <d v="2020-05-19T17:26:00"/>
    <s v="Grado y doble grado"/>
    <x v="7"/>
    <s v="Muy frecuentemente (3 o más veces por semana)"/>
    <s v="Muy frecuentemente (3 o más veces por semana)"/>
    <s v="Creo que voy a acudir con menos frecuencia a la biblioteca y usaré más la biblioteca virtual"/>
    <s v="F. Geografía e Historia"/>
    <s v="Biblioteca Maria Zambrano (Filología / Derecho)"/>
    <s v="F. Filosofía"/>
    <m/>
    <m/>
    <m/>
    <m/>
    <m/>
    <m/>
    <s v="Sí"/>
    <s v="Sí"/>
    <n v="3"/>
    <n v="2"/>
    <n v="3"/>
    <n v="1"/>
    <n v="4"/>
    <n v="5"/>
    <n v="5"/>
    <n v="5"/>
    <n v="1"/>
    <n v="4"/>
    <m/>
    <n v="4"/>
    <n v="4"/>
    <n v="4"/>
    <n v="4"/>
    <n v="4"/>
    <s v="Sí"/>
    <n v="4"/>
    <x v="4"/>
    <s v="Youtube|Instagram"/>
    <m/>
    <m/>
    <m/>
    <m/>
    <m/>
    <m/>
    <m/>
    <s v="Sí"/>
    <s v="Sí"/>
    <s v="Normal"/>
    <n v="3"/>
    <n v="3"/>
    <s v="4, satisfecho"/>
  </r>
  <r>
    <m/>
    <m/>
    <s v="Humanidades"/>
    <d v="2020-05-19T17:26:00"/>
    <s v="Grado y doble grado"/>
    <x v="7"/>
    <s v="Frecuentemente (1 o 2 veces por semana)"/>
    <s v="Frecuentemente (1 o 2 veces por semana)"/>
    <s v="Seguiré usando los servicios de la biblioteca con la misma frecuencia que expuse en la pregunta anterior"/>
    <s v="Biblioteca Maria Zambrano (Filología / Derecho)"/>
    <s v="F. Geografía e Historia"/>
    <s v="F. Filosofía"/>
    <s v="Bibliotecas que se ubiquen en el municipio en el que resido o bibliotecas en el centro de Madrid: Eugenio Trías, BNE, etc."/>
    <m/>
    <m/>
    <m/>
    <m/>
    <m/>
    <s v="Sí"/>
    <s v="Sí"/>
    <n v="5"/>
    <n v="3"/>
    <n v="4"/>
    <n v="2"/>
    <n v="3"/>
    <n v="3"/>
    <n v="3"/>
    <n v="2"/>
    <n v="4"/>
    <n v="4"/>
    <m/>
    <n v="3"/>
    <n v="3"/>
    <n v="2"/>
    <n v="3"/>
    <n v="3"/>
    <s v="No"/>
    <n v="4"/>
    <x v="4"/>
    <s v="Twitter|Instagram"/>
    <m/>
    <m/>
    <m/>
    <m/>
    <m/>
    <m/>
    <m/>
    <s v="Sí"/>
    <s v="No"/>
    <m/>
    <n v="5"/>
    <n v="5"/>
    <s v="4, satisfecho"/>
  </r>
  <r>
    <m/>
    <m/>
    <s v="Ciencias Experimentales"/>
    <d v="2020-05-19T17:26:00"/>
    <s v="Grado y doble grado"/>
    <x v="8"/>
    <s v="Frecuentemente (1 o 2 veces por semana)"/>
    <s v="Nunca"/>
    <s v="Ir a la biblioteca en periodo de exámenes todos los días"/>
    <s v="F. Ciencias Matemáticas"/>
    <s v="Biblioteca Maria Zambrano (Filología / Derecho)"/>
    <s v="F. Ciencias Físicas"/>
    <s v="Salas de estudio de centros culturales"/>
    <m/>
    <m/>
    <m/>
    <m/>
    <m/>
    <s v="Sí"/>
    <s v="Sí"/>
    <n v="3"/>
    <n v="1"/>
    <n v="3"/>
    <n v="4"/>
    <n v="5"/>
    <n v="2"/>
    <n v="5"/>
    <n v="1"/>
    <n v="2"/>
    <n v="3"/>
    <m/>
    <n v="3"/>
    <n v="4"/>
    <n v="2"/>
    <n v="2"/>
    <n v="4"/>
    <s v="Sí"/>
    <n v="3"/>
    <x v="5"/>
    <s v="Twitter|Facebook|Youtube|Instagram"/>
    <m/>
    <m/>
    <m/>
    <m/>
    <m/>
    <m/>
    <m/>
    <s v="Sí"/>
    <s v="Sí"/>
    <s v="Normal"/>
    <n v="4"/>
    <n v="5"/>
    <s v="4, satisfecho"/>
  </r>
  <r>
    <m/>
    <m/>
    <s v="Humanidades"/>
    <d v="2020-05-19T17:24:00"/>
    <s v="Grado y doble grado"/>
    <x v="3"/>
    <s v="De vez en cuando (1 o 2 veces al mes)"/>
    <s v="De vez en cuando (1 o 2 veces al mes)"/>
    <s v="Seguiré usando los servicios de la biblioteca con la misma frecuencia que expuse en la pregunta anterior"/>
    <s v="F. Bellas Artes"/>
    <s v="F. Ciencias de la Información"/>
    <m/>
    <m/>
    <m/>
    <m/>
    <m/>
    <m/>
    <m/>
    <s v="Sí"/>
    <s v="No"/>
    <n v="4"/>
    <n v="2"/>
    <n v="2"/>
    <n v="3"/>
    <n v="4"/>
    <n v="4"/>
    <n v="4"/>
    <n v="1"/>
    <n v="3"/>
    <n v="3"/>
    <m/>
    <n v="3"/>
    <n v="4"/>
    <n v="4"/>
    <m/>
    <m/>
    <s v="No"/>
    <n v="2"/>
    <x v="3"/>
    <s v="Youtube|Instagram"/>
    <m/>
    <m/>
    <m/>
    <m/>
    <m/>
    <m/>
    <m/>
    <s v="Sí"/>
    <s v="Sí"/>
    <s v="Normal"/>
    <n v="5"/>
    <n v="5"/>
    <s v="4, satisfecho"/>
  </r>
  <r>
    <m/>
    <m/>
    <s v="Humanidades"/>
    <d v="2020-05-19T17:24:00"/>
    <s v="Grado y doble grado"/>
    <x v="6"/>
    <s v="Frecuentemente (1 o 2 veces por semana)"/>
    <s v="De vez en cuando (1 o 2 veces al mes)"/>
    <s v="Tengo que ir necesariamente para consultar los documentos que están ubicados en la biblioteca"/>
    <s v="Biblioteca Maria Zambrano (Filología / Derecho)"/>
    <s v="F. Filología (Clásicas o General)"/>
    <s v="F. Filosofía"/>
    <m/>
    <m/>
    <m/>
    <m/>
    <m/>
    <m/>
    <s v="No"/>
    <s v="Sí"/>
    <n v="2"/>
    <n v="3"/>
    <n v="2"/>
    <n v="3"/>
    <n v="5"/>
    <n v="5"/>
    <n v="5"/>
    <n v="1"/>
    <n v="2"/>
    <n v="4"/>
    <m/>
    <n v="2"/>
    <n v="3"/>
    <n v="2"/>
    <n v="4"/>
    <n v="3"/>
    <s v="No"/>
    <n v="2"/>
    <x v="4"/>
    <s v="Twitter|Instagram"/>
    <m/>
    <m/>
    <m/>
    <m/>
    <m/>
    <m/>
    <m/>
    <s v="No"/>
    <s v="No"/>
    <m/>
    <n v="4"/>
    <n v="4"/>
    <s v="4, satisfecho"/>
  </r>
  <r>
    <m/>
    <m/>
    <s v="Ciencias Sociales"/>
    <d v="2020-05-19T17:23:00"/>
    <s v="Máster"/>
    <x v="13"/>
    <s v="Frecuentemente (1 o 2 veces por semana)"/>
    <s v="Solo en época de exámenes"/>
    <s v="Creo que voy a acudir con menos frecuencia a la biblioteca y usaré más la biblioteca virtual"/>
    <s v="F. Ciencias de la Información"/>
    <s v="Biblioteca Maria Zambrano (Filología / Derecho)"/>
    <m/>
    <m/>
    <m/>
    <m/>
    <m/>
    <m/>
    <m/>
    <s v="No"/>
    <s v="No"/>
    <m/>
    <m/>
    <m/>
    <m/>
    <m/>
    <m/>
    <m/>
    <m/>
    <m/>
    <m/>
    <m/>
    <m/>
    <m/>
    <m/>
    <m/>
    <m/>
    <m/>
    <m/>
    <x v="3"/>
    <m/>
    <m/>
    <m/>
    <m/>
    <m/>
    <m/>
    <m/>
    <m/>
    <m/>
    <m/>
    <m/>
    <m/>
    <m/>
    <m/>
  </r>
  <r>
    <m/>
    <m/>
    <s v="Ciencias de la Salud"/>
    <d v="2020-05-19T17:21:00"/>
    <s v="Grado y doble grado"/>
    <x v="9"/>
    <s v="Muy frecuentemente (3 o más veces por semana)"/>
    <s v="De vez en cuando (1 o 2 veces al mes)"/>
    <s v="Seguiré usando los servicios de la biblioteca con la misma frecuencia que expuse en la pregunta anterior"/>
    <s v="F. Medicina"/>
    <s v="F. Farmacia"/>
    <s v="Biblioteca Maria Zambrano (Filología / Derecho)"/>
    <s v="Biblioteca Miguel de Cervantes"/>
    <m/>
    <m/>
    <m/>
    <m/>
    <m/>
    <s v="No"/>
    <s v="Sí"/>
    <n v="3"/>
    <n v="1"/>
    <n v="3"/>
    <n v="1"/>
    <n v="5"/>
    <n v="1"/>
    <n v="4"/>
    <n v="1"/>
    <n v="3"/>
    <n v="5"/>
    <m/>
    <n v="5"/>
    <n v="5"/>
    <n v="5"/>
    <n v="3"/>
    <n v="5"/>
    <s v="No"/>
    <n v="5"/>
    <x v="5"/>
    <s v="Youtube"/>
    <m/>
    <m/>
    <m/>
    <m/>
    <m/>
    <m/>
    <m/>
    <s v="Sí"/>
    <s v="No"/>
    <m/>
    <n v="5"/>
    <n v="5"/>
    <s v="5, muy satisfecho"/>
  </r>
  <r>
    <m/>
    <m/>
    <s v="Ciencias Experimentales"/>
    <d v="2020-05-19T17:21:00"/>
    <s v="Grado y doble grado"/>
    <x v="16"/>
    <s v="Muy frecuentemente (3 o más veces por semana)"/>
    <s v="Frecuentemente (1 o 2 veces por semana)"/>
    <s v="Seguiré usando los servicios de la biblioteca con la misma frecuencia que expuse en la pregunta anterior"/>
    <s v="F. Ciencias Químicas"/>
    <s v="F. Ciencias Físicas"/>
    <s v="F. Ciencias Matemáticas"/>
    <s v="María Zambrano F. Telecomunicaciones UPM Conde Duque"/>
    <m/>
    <m/>
    <m/>
    <m/>
    <m/>
    <s v="Sí"/>
    <s v="Sí"/>
    <n v="4"/>
    <n v="3"/>
    <n v="3"/>
    <n v="2"/>
    <n v="2"/>
    <n v="5"/>
    <n v="3"/>
    <n v="4"/>
    <n v="3"/>
    <n v="2"/>
    <m/>
    <n v="2"/>
    <n v="3"/>
    <n v="2"/>
    <n v="2"/>
    <n v="3"/>
    <s v="No"/>
    <n v="3"/>
    <x v="4"/>
    <s v="Twitter|Youtube|Instagram"/>
    <m/>
    <m/>
    <m/>
    <m/>
    <m/>
    <m/>
    <m/>
    <s v="No"/>
    <s v="No"/>
    <m/>
    <n v="3"/>
    <n v="3"/>
    <s v="3, normal"/>
  </r>
  <r>
    <m/>
    <m/>
    <s v="Humanidades"/>
    <d v="2020-05-19T17:21:00"/>
    <s v="Máster"/>
    <x v="2"/>
    <s v="Muy frecuentemente (3 o más veces por semana)"/>
    <s v="Frecuentemente (1 o 2 veces por semana)"/>
    <s v="Tengo que ir necesariamente para consultar los documentos que están ubicados en la biblioteca"/>
    <s v="Biblioteca Maria Zambrano (Filología / Derecho)"/>
    <s v="F. Filología (Clásicas o General)"/>
    <s v="F. Educación - Centro de Formación del Profesorado"/>
    <s v="Bibliotecas Públicas de la Comunidad de Madrid"/>
    <m/>
    <m/>
    <m/>
    <m/>
    <m/>
    <s v="Sí"/>
    <s v="Sí"/>
    <n v="5"/>
    <n v="3"/>
    <n v="4"/>
    <n v="2"/>
    <n v="5"/>
    <n v="5"/>
    <n v="5"/>
    <n v="5"/>
    <n v="5"/>
    <n v="5"/>
    <m/>
    <n v="3"/>
    <n v="2"/>
    <n v="1"/>
    <n v="1"/>
    <n v="3"/>
    <s v="Sí"/>
    <n v="1"/>
    <x v="5"/>
    <s v="Facebook|Youtube"/>
    <m/>
    <m/>
    <m/>
    <m/>
    <m/>
    <m/>
    <m/>
    <s v="Sí"/>
    <s v="Sí"/>
    <m/>
    <n v="5"/>
    <n v="5"/>
    <s v="2, insatisfecho"/>
  </r>
  <r>
    <m/>
    <m/>
    <s v="Ciencias Experimentales"/>
    <d v="2020-05-19T17:21:00"/>
    <s v="Grado y doble grado"/>
    <x v="20"/>
    <s v="De vez en cuando (1 o 2 veces al mes)"/>
    <s v="Nunca"/>
    <s v="Seguiré usando los servicios de la biblioteca con la misma frecuencia que expuse en la pregunta anterior"/>
    <s v="F. Ciencias Geológicas"/>
    <s v="F. Ciencias Biológicas"/>
    <m/>
    <m/>
    <m/>
    <m/>
    <m/>
    <m/>
    <m/>
    <s v="No"/>
    <s v="Sí"/>
    <n v="2"/>
    <n v="1"/>
    <n v="1"/>
    <n v="1"/>
    <n v="5"/>
    <n v="5"/>
    <n v="5"/>
    <n v="5"/>
    <n v="2"/>
    <n v="4"/>
    <m/>
    <n v="2"/>
    <n v="3"/>
    <n v="3"/>
    <n v="3"/>
    <n v="3"/>
    <s v="No"/>
    <n v="3"/>
    <x v="5"/>
    <s v="Youtube"/>
    <m/>
    <m/>
    <m/>
    <m/>
    <m/>
    <m/>
    <m/>
    <s v="No"/>
    <m/>
    <m/>
    <n v="4"/>
    <n v="4"/>
    <s v="4, satisfecho"/>
  </r>
  <r>
    <m/>
    <m/>
    <s v="Ciencias de la Salud"/>
    <d v="2020-05-19T17:21:00"/>
    <s v="Grado y doble grado"/>
    <x v="4"/>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F. Medicina"/>
    <s v="Biblioteca Maria Zambrano (Filología / Derecho)"/>
    <m/>
    <m/>
    <m/>
    <m/>
    <m/>
    <m/>
    <m/>
    <s v="Sí"/>
    <s v="Sí"/>
    <n v="5"/>
    <n v="1"/>
    <n v="5"/>
    <n v="1"/>
    <n v="5"/>
    <n v="5"/>
    <n v="5"/>
    <n v="1"/>
    <n v="4"/>
    <n v="3"/>
    <m/>
    <n v="3"/>
    <n v="3"/>
    <n v="3"/>
    <n v="3"/>
    <n v="2"/>
    <s v="No"/>
    <n v="3"/>
    <x v="5"/>
    <s v="Twitter|Youtube|Instagram"/>
    <m/>
    <m/>
    <m/>
    <m/>
    <m/>
    <m/>
    <m/>
    <s v="No"/>
    <s v="No"/>
    <m/>
    <n v="4"/>
    <n v="4"/>
    <s v="4, satisfecho"/>
  </r>
  <r>
    <m/>
    <m/>
    <s v="Ciencias Sociales"/>
    <d v="2020-05-19T17:20:00"/>
    <s v="Máster"/>
    <x v="11"/>
    <s v="Frecuentemente (1 o 2 veces por semana)"/>
    <s v="Muy frecuentemente (3 o más veces por semana)"/>
    <s v="Creo que voy a acudir con menos frecuencia a la biblioteca y usaré más la biblioteca virtual"/>
    <s v="Biblioteca Maria Zambrano (Filología / Derecho)"/>
    <s v="F. Geografía e Historia"/>
    <m/>
    <m/>
    <m/>
    <m/>
    <m/>
    <m/>
    <m/>
    <s v="No"/>
    <m/>
    <n v="2"/>
    <n v="3"/>
    <n v="5"/>
    <n v="3"/>
    <n v="4"/>
    <n v="5"/>
    <n v="3"/>
    <n v="2"/>
    <n v="2"/>
    <n v="4"/>
    <m/>
    <n v="5"/>
    <n v="4"/>
    <n v="5"/>
    <n v="5"/>
    <n v="5"/>
    <s v="No"/>
    <n v="5"/>
    <x v="4"/>
    <s v="Twitter|Instagram|LinkedIn"/>
    <m/>
    <m/>
    <m/>
    <m/>
    <m/>
    <m/>
    <m/>
    <s v="Sí"/>
    <s v="Sí"/>
    <s v="Muy útil"/>
    <n v="5"/>
    <n v="4"/>
    <s v="4, satisfecho"/>
  </r>
  <r>
    <m/>
    <m/>
    <s v="Humanidades"/>
    <d v="2020-05-19T17:19:00"/>
    <s v="Grado y doble grado"/>
    <x v="7"/>
    <s v="Muy frecuentemente (3 o más veces por semana)"/>
    <s v="De vez en cuando (1 o 2 veces al mes)"/>
    <s v="Tengo que ir necesariamente para consultar los documentos que están ubicados en la biblioteca"/>
    <s v="F. Geografía e Historia"/>
    <s v="Biblioteca Maria Zambrano (Filología / Derecho)"/>
    <s v="F. Derecho (Departamentos,Criminología)"/>
    <m/>
    <m/>
    <m/>
    <m/>
    <m/>
    <m/>
    <s v="No"/>
    <s v="Sí"/>
    <n v="5"/>
    <m/>
    <m/>
    <n v="3"/>
    <n v="4"/>
    <n v="3"/>
    <n v="5"/>
    <n v="1"/>
    <n v="4"/>
    <n v="5"/>
    <m/>
    <n v="5"/>
    <n v="5"/>
    <n v="4"/>
    <n v="2"/>
    <n v="4"/>
    <s v="No"/>
    <n v="4"/>
    <x v="2"/>
    <s v="Youtube"/>
    <m/>
    <m/>
    <m/>
    <m/>
    <m/>
    <m/>
    <m/>
    <s v="Sí"/>
    <s v="No"/>
    <m/>
    <n v="5"/>
    <n v="5"/>
    <s v="5, muy satisfecho"/>
  </r>
  <r>
    <m/>
    <m/>
    <s v="Ciencias de la Salud"/>
    <d v="2020-05-19T17:18:00"/>
    <s v="Grado y doble grado"/>
    <x v="12"/>
    <s v="Muy frecuentemente (3 o más veces por semana)"/>
    <s v="De vez en cuando (1 o 2 veces al mes)"/>
    <s v="Creo que voy a acudir con menos frecuencia a la biblioteca y usaré más la biblioteca virtual"/>
    <s v="F. Psicología"/>
    <s v="F. Trabajo Social"/>
    <s v="Biblioteca Maria Zambrano (Filología / Derecho)"/>
    <s v="Biblioteca CRAI UAH"/>
    <m/>
    <m/>
    <m/>
    <m/>
    <m/>
    <s v="No"/>
    <s v="Sí"/>
    <n v="4"/>
    <n v="2"/>
    <n v="4"/>
    <n v="2"/>
    <n v="5"/>
    <n v="4"/>
    <n v="5"/>
    <n v="1"/>
    <n v="4"/>
    <n v="3"/>
    <m/>
    <n v="3"/>
    <n v="5"/>
    <n v="4"/>
    <n v="3"/>
    <n v="4"/>
    <s v="No"/>
    <n v="5"/>
    <x v="1"/>
    <s v="Twitter|Facebook|Instagram"/>
    <m/>
    <m/>
    <m/>
    <m/>
    <m/>
    <m/>
    <m/>
    <s v="Sí"/>
    <s v="No"/>
    <m/>
    <n v="4"/>
    <n v="5"/>
    <s v="5, muy satisfecho"/>
  </r>
  <r>
    <m/>
    <m/>
    <s v="Humanidades"/>
    <d v="2020-05-19T17:16:00"/>
    <s v="Máster"/>
    <x v="2"/>
    <s v="Frecuentemente (1 o 2 veces por semana)"/>
    <s v="De vez en cuando (1 o 2 veces al mes)"/>
    <s v="Termino mi Máster por lo que dejaré de usar la Biblioteca de la UCM."/>
    <s v="Biblioteca Maria Zambrano (Filología / Derecho)"/>
    <s v="F. Filosofía"/>
    <m/>
    <m/>
    <m/>
    <m/>
    <m/>
    <m/>
    <m/>
    <s v="No"/>
    <s v="No"/>
    <n v="2"/>
    <n v="4"/>
    <n v="3"/>
    <n v="3"/>
    <n v="2"/>
    <n v="4"/>
    <n v="2"/>
    <n v="2"/>
    <n v="2"/>
    <n v="4"/>
    <m/>
    <n v="5"/>
    <n v="3"/>
    <n v="4"/>
    <n v="3"/>
    <n v="2"/>
    <s v="No"/>
    <n v="3"/>
    <x v="4"/>
    <s v="Facebook|Instagram"/>
    <m/>
    <m/>
    <m/>
    <m/>
    <m/>
    <m/>
    <m/>
    <s v="No"/>
    <s v="Sí"/>
    <s v="Normal"/>
    <n v="4"/>
    <n v="4"/>
    <s v="4, satisfecho"/>
  </r>
  <r>
    <m/>
    <m/>
    <s v="Ciencias Experimentales"/>
    <d v="2020-05-19T17:16:00"/>
    <s v="Grado y doble grado"/>
    <x v="27"/>
    <s v="Solo en época de exámenes"/>
    <s v="De vez en cuando (1 o 2 veces al mes)"/>
    <s v="Seguiré usando los servicios de la biblioteca con la misma frecuencia que expuse en la pregunta anterior"/>
    <s v="F. Estudios Estadísticos"/>
    <m/>
    <m/>
    <m/>
    <m/>
    <m/>
    <m/>
    <m/>
    <m/>
    <s v="No"/>
    <s v="No"/>
    <n v="2"/>
    <n v="1"/>
    <n v="1"/>
    <n v="1"/>
    <n v="5"/>
    <n v="4"/>
    <n v="5"/>
    <n v="3"/>
    <n v="4"/>
    <n v="4"/>
    <m/>
    <n v="4"/>
    <n v="4"/>
    <n v="3"/>
    <n v="3"/>
    <n v="4"/>
    <s v="No"/>
    <n v="4"/>
    <x v="2"/>
    <s v="Youtube|Instagram"/>
    <m/>
    <m/>
    <m/>
    <m/>
    <m/>
    <m/>
    <m/>
    <s v="No"/>
    <s v="No"/>
    <m/>
    <n v="5"/>
    <n v="5"/>
    <s v="4, satisfecho"/>
  </r>
  <r>
    <m/>
    <m/>
    <s v="Ciencias Sociales"/>
    <d v="2020-05-19T17:16:00"/>
    <s v="Grado y doble grado"/>
    <x v="13"/>
    <s v="Frecuentemente (1 o 2 veces por semana)"/>
    <s v="Frecuentemente (1 o 2 veces por semana)"/>
    <s v="Seguiré usando los servicios de la biblioteca con la misma frecuencia que expuse en la pregunta anterior"/>
    <s v="F. Ciencias de la Información"/>
    <s v="Biblioteca Maria Zambrano (Filología / Derecho)"/>
    <m/>
    <m/>
    <m/>
    <m/>
    <m/>
    <m/>
    <m/>
    <s v="Sí"/>
    <s v="Sí"/>
    <n v="4"/>
    <n v="1"/>
    <n v="4"/>
    <n v="4"/>
    <n v="4"/>
    <n v="4"/>
    <n v="4"/>
    <n v="1"/>
    <n v="3"/>
    <n v="3"/>
    <m/>
    <n v="2"/>
    <n v="3"/>
    <n v="3"/>
    <n v="1"/>
    <n v="4"/>
    <s v="No"/>
    <n v="3"/>
    <x v="2"/>
    <s v="Youtube|Instagram"/>
    <m/>
    <m/>
    <m/>
    <m/>
    <m/>
    <m/>
    <m/>
    <s v="No"/>
    <s v="No"/>
    <m/>
    <n v="1"/>
    <n v="2"/>
    <s v="3, normal"/>
  </r>
  <r>
    <m/>
    <m/>
    <s v="Ciencias Experimentales"/>
    <d v="2020-05-19T17:15:00"/>
    <s v="Grado y doble grado"/>
    <x v="16"/>
    <s v="De vez en cuando (1 o 2 veces al mes)"/>
    <s v="Nunca"/>
    <s v="Seguiré usando los servicios de la biblioteca con la misma frecuencia que expuse en la pregunta anterior"/>
    <s v="F. Ciencias Químicas"/>
    <s v="Biblioteca Maria Zambrano (Filología / Derecho)"/>
    <s v="F. Ciencias Biológicas"/>
    <m/>
    <m/>
    <m/>
    <m/>
    <m/>
    <m/>
    <s v="Sí"/>
    <s v="Sí"/>
    <n v="3"/>
    <n v="1"/>
    <n v="1"/>
    <n v="3"/>
    <n v="5"/>
    <n v="5"/>
    <n v="4"/>
    <n v="2"/>
    <n v="3"/>
    <n v="4"/>
    <m/>
    <n v="4"/>
    <n v="3"/>
    <n v="3"/>
    <n v="3"/>
    <n v="3"/>
    <s v="No"/>
    <n v="3"/>
    <x v="5"/>
    <s v="Twitter|Youtube|Instagram"/>
    <m/>
    <m/>
    <m/>
    <m/>
    <m/>
    <m/>
    <m/>
    <s v="No"/>
    <s v="No"/>
    <m/>
    <n v="3"/>
    <n v="3"/>
    <s v="4, satisfecho"/>
  </r>
  <r>
    <m/>
    <m/>
    <s v="Ciencias Sociales"/>
    <d v="2020-05-19T17:15:00"/>
    <s v="Doctorado"/>
    <x v="10"/>
    <s v="Frecuentemente (1 o 2 veces por semana)"/>
    <s v="Frecuentemente (1 o 2 veces por semana)"/>
    <s v="Procuraré buscar la información que necesito fuera de la biblioteca"/>
    <m/>
    <m/>
    <m/>
    <m/>
    <m/>
    <m/>
    <m/>
    <m/>
    <m/>
    <s v="No"/>
    <s v="No"/>
    <n v="1"/>
    <n v="1"/>
    <n v="3"/>
    <n v="5"/>
    <n v="1"/>
    <n v="5"/>
    <n v="1"/>
    <n v="5"/>
    <n v="4"/>
    <n v="1"/>
    <m/>
    <n v="1"/>
    <n v="4"/>
    <n v="3"/>
    <n v="4"/>
    <n v="1"/>
    <s v="Sí"/>
    <n v="3"/>
    <x v="2"/>
    <s v="No uso ninguna red social"/>
    <m/>
    <m/>
    <m/>
    <m/>
    <m/>
    <m/>
    <m/>
    <s v="Sí"/>
    <s v="Sí"/>
    <s v="Muy útil"/>
    <n v="4"/>
    <n v="5"/>
    <s v="3, normal"/>
  </r>
  <r>
    <m/>
    <m/>
    <s v="Humanidades"/>
    <d v="2020-05-19T17:15:00"/>
    <s v="Grado y doble grado"/>
    <x v="2"/>
    <s v="Frecuentemente (1 o 2 veces por semana)"/>
    <s v="Solo en época de exámenes"/>
    <s v="Seguiré usando los servicios de la biblioteca con la misma frecuencia que expuse en la pregunta anterior|Procuraré buscar la información que necesito fuera de la biblioteca"/>
    <s v="F. Educación - Centro de Formación del Profesorado"/>
    <m/>
    <m/>
    <s v="Biblioteca Pública Municipal Francisco Ayala (Valdebernardo, 28032)"/>
    <m/>
    <m/>
    <m/>
    <m/>
    <m/>
    <s v="No"/>
    <s v="Sí"/>
    <n v="1"/>
    <n v="3"/>
    <n v="4"/>
    <n v="3"/>
    <n v="5"/>
    <n v="3"/>
    <n v="5"/>
    <n v="5"/>
    <n v="2"/>
    <n v="4"/>
    <m/>
    <n v="3"/>
    <n v="3"/>
    <n v="5"/>
    <n v="2"/>
    <n v="4"/>
    <s v="No"/>
    <n v="4"/>
    <x v="2"/>
    <s v="Youtube|Instagram"/>
    <m/>
    <m/>
    <m/>
    <m/>
    <m/>
    <m/>
    <m/>
    <s v="Sí"/>
    <s v="No"/>
    <m/>
    <n v="5"/>
    <n v="5"/>
    <s v="4, satisfecho"/>
  </r>
  <r>
    <m/>
    <m/>
    <s v="Humanidades"/>
    <d v="2020-05-19T17:14:00"/>
    <s v="Máster"/>
    <x v="2"/>
    <s v="Muy frecuentemente (3 o más veces por semana)"/>
    <s v="Frecuentemente (1 o 2 veces por semana)"/>
    <s v="Seguiré usando los servicios de la biblioteca con la misma frecuencia que expuse en la pregunta anterior"/>
    <s v="F. Educación - Centro de Formación del Profesorado"/>
    <s v="F. Educación - Centro de Formación del Profesorado"/>
    <s v="F. Psicología"/>
    <m/>
    <m/>
    <m/>
    <m/>
    <m/>
    <m/>
    <s v="Sí"/>
    <s v="Sí"/>
    <n v="2"/>
    <n v="5"/>
    <n v="5"/>
    <n v="1"/>
    <n v="2"/>
    <n v="1"/>
    <n v="2"/>
    <n v="1"/>
    <n v="3"/>
    <n v="4"/>
    <m/>
    <n v="4"/>
    <n v="4"/>
    <n v="5"/>
    <n v="3"/>
    <n v="5"/>
    <s v="No"/>
    <n v="5"/>
    <x v="5"/>
    <s v="Facebook|Youtube|Instagram"/>
    <m/>
    <m/>
    <m/>
    <m/>
    <m/>
    <m/>
    <m/>
    <s v="Sí"/>
    <s v="No"/>
    <m/>
    <n v="5"/>
    <n v="5"/>
    <s v="5, muy satisfecho"/>
  </r>
  <r>
    <m/>
    <m/>
    <s v="Humanidades"/>
    <d v="2020-05-19T17:13:00"/>
    <s v="Grado y doble grado"/>
    <x v="5"/>
    <s v="Frecuentemente (1 o 2 veces por semana)"/>
    <s v="Nunca"/>
    <s v="Seguiré usando los servicios de la biblioteca con la misma frecuencia que expuse en la pregunta anterior"/>
    <s v="F. Filosofía"/>
    <s v="Biblioteca Maria Zambrano (Filología / Derecho)"/>
    <s v="F. Geografía e Historia"/>
    <m/>
    <m/>
    <m/>
    <m/>
    <m/>
    <m/>
    <s v="No"/>
    <s v="Sí"/>
    <n v="4"/>
    <n v="1"/>
    <n v="1"/>
    <n v="4"/>
    <n v="4"/>
    <n v="4"/>
    <n v="4"/>
    <n v="1"/>
    <n v="3"/>
    <n v="3"/>
    <m/>
    <n v="3"/>
    <n v="3"/>
    <n v="3"/>
    <n v="3"/>
    <n v="3"/>
    <s v="No"/>
    <n v="3"/>
    <x v="4"/>
    <s v="LinkedIn"/>
    <m/>
    <m/>
    <m/>
    <m/>
    <m/>
    <m/>
    <m/>
    <s v="No"/>
    <s v="No"/>
    <m/>
    <n v="4"/>
    <n v="3"/>
    <s v="4, satisfecho"/>
  </r>
  <r>
    <m/>
    <m/>
    <s v="Ciencias de la Salud"/>
    <d v="2020-05-19T17:13:00"/>
    <s v="Máster"/>
    <x v="18"/>
    <s v="Nunca"/>
    <s v="Frecuentemente (1 o 2 veces por semana)"/>
    <s v="Solo haré uso de la biblioteca virtual y de sus recursos electrónicos"/>
    <s v="F. Odontología"/>
    <s v="F. Odontología"/>
    <s v="F. Medicina"/>
    <m/>
    <m/>
    <m/>
    <m/>
    <m/>
    <m/>
    <s v="No"/>
    <s v="No"/>
    <n v="3"/>
    <n v="3"/>
    <n v="5"/>
    <n v="4"/>
    <n v="3"/>
    <n v="5"/>
    <n v="5"/>
    <n v="3"/>
    <n v="3"/>
    <n v="3"/>
    <m/>
    <n v="5"/>
    <n v="5"/>
    <n v="5"/>
    <n v="5"/>
    <m/>
    <s v="No"/>
    <n v="5"/>
    <x v="1"/>
    <s v="Youtube|LinkedIn|Reseach"/>
    <m/>
    <m/>
    <m/>
    <m/>
    <m/>
    <m/>
    <m/>
    <s v="No"/>
    <s v="Sí"/>
    <s v="Muy útil"/>
    <n v="5"/>
    <n v="5"/>
    <s v="4, satisfecho"/>
  </r>
  <r>
    <m/>
    <m/>
    <s v="Humanidades"/>
    <d v="2020-05-19T17:12:00"/>
    <s v="Máster"/>
    <x v="2"/>
    <s v="De vez en cuando (1 o 2 veces al mes)"/>
    <s v="De vez en cuando (1 o 2 veces al mes)"/>
    <s v="Creo que voy a acudir con menos frecuencia a la biblioteca y usaré más la biblioteca virtual"/>
    <s v="F. Educación - Centro de Formación del Profesorado"/>
    <s v="F. Ciencias Biológicas"/>
    <s v="F. Ciencias Geológicas"/>
    <m/>
    <m/>
    <m/>
    <m/>
    <m/>
    <m/>
    <s v="Sí"/>
    <s v="Sí"/>
    <n v="4"/>
    <n v="3"/>
    <n v="4"/>
    <n v="2"/>
    <n v="4"/>
    <n v="3"/>
    <n v="2"/>
    <n v="2"/>
    <n v="3"/>
    <n v="4"/>
    <m/>
    <n v="4"/>
    <n v="5"/>
    <n v="4"/>
    <n v="3"/>
    <n v="4"/>
    <s v="Sí"/>
    <n v="4"/>
    <x v="5"/>
    <s v="Facebook|Youtube"/>
    <m/>
    <m/>
    <m/>
    <m/>
    <m/>
    <m/>
    <m/>
    <s v="Sí"/>
    <s v="No"/>
    <m/>
    <n v="5"/>
    <n v="4"/>
    <s v="4, satisfecho"/>
  </r>
  <r>
    <m/>
    <m/>
    <s v="Humanidades"/>
    <d v="2020-05-19T17:12:00"/>
    <s v="Grado y doble grado"/>
    <x v="2"/>
    <s v="Frecuentemente (1 o 2 veces por semana)"/>
    <s v="Muy frecuentemente (3 o más veces por semana)"/>
    <s v="Creo que voy a acudir con menos frecuencia a la biblioteca y usaré más la biblioteca virtual"/>
    <s v="F. Educación - Centro de Formación del Profesorado"/>
    <s v="F. Derecho (Departamentos,Criminología)"/>
    <s v="F. Filosofía"/>
    <m/>
    <m/>
    <m/>
    <m/>
    <m/>
    <m/>
    <s v="No"/>
    <s v="Sí"/>
    <n v="3"/>
    <n v="4"/>
    <n v="3"/>
    <n v="1"/>
    <n v="4"/>
    <n v="5"/>
    <n v="5"/>
    <n v="3"/>
    <n v="4"/>
    <n v="3"/>
    <m/>
    <n v="3"/>
    <n v="3"/>
    <n v="2"/>
    <n v="3"/>
    <n v="2"/>
    <s v="Sí"/>
    <n v="3"/>
    <x v="6"/>
    <s v="Twitter|Youtube|Instagram"/>
    <m/>
    <m/>
    <m/>
    <m/>
    <m/>
    <m/>
    <m/>
    <s v="No"/>
    <s v="No"/>
    <m/>
    <n v="2"/>
    <n v="3"/>
    <s v="3, normal"/>
  </r>
  <r>
    <m/>
    <m/>
    <s v="Ciencias de la Salud"/>
    <d v="2020-05-19T17:12:00"/>
    <s v="Grado y doble grado"/>
    <x v="9"/>
    <s v="Muy frecuentemente (3 o más veces por semana)"/>
    <s v="Nunca"/>
    <s v="Tengo que ir necesariamente para consultar los documentos que están ubicados en la biblioteca"/>
    <s v="F. Medicina"/>
    <s v="F. Ciencias de la Información"/>
    <s v="F. Odontología"/>
    <m/>
    <m/>
    <m/>
    <m/>
    <m/>
    <m/>
    <s v="Sí"/>
    <s v="Sí"/>
    <n v="5"/>
    <n v="1"/>
    <n v="1"/>
    <n v="1"/>
    <n v="5"/>
    <n v="3"/>
    <n v="1"/>
    <n v="2"/>
    <n v="1"/>
    <n v="3"/>
    <m/>
    <n v="1"/>
    <n v="1"/>
    <n v="1"/>
    <n v="1"/>
    <n v="4"/>
    <s v="Sí"/>
    <n v="1"/>
    <x v="2"/>
    <s v="No uso ninguna red social"/>
    <m/>
    <m/>
    <m/>
    <m/>
    <m/>
    <m/>
    <m/>
    <s v="Sí"/>
    <s v="Sí"/>
    <s v="Poco útil"/>
    <n v="4"/>
    <n v="3"/>
    <s v="3, normal"/>
  </r>
  <r>
    <m/>
    <m/>
    <s v="Ciencias Experimentales"/>
    <d v="2020-05-19T17:12:00"/>
    <s v="Grado y doble grado"/>
    <x v="16"/>
    <s v="Frecuentemente (1 o 2 veces por semana)"/>
    <s v="De vez en cuando (1 o 2 veces al mes)"/>
    <s v="Solo haré uso de la biblioteca virtual y de sus recursos electrónicos"/>
    <s v="F. Ciencias Químicas"/>
    <s v="F. Ciencias Biológicas"/>
    <s v="Biblioteca Maria Zambrano (Filología / Derecho)"/>
    <m/>
    <m/>
    <m/>
    <m/>
    <m/>
    <m/>
    <s v="Sí"/>
    <s v="Sí"/>
    <n v="4"/>
    <n v="3"/>
    <n v="4"/>
    <n v="1"/>
    <n v="3"/>
    <n v="5"/>
    <n v="4"/>
    <n v="1"/>
    <n v="4"/>
    <n v="5"/>
    <m/>
    <n v="4"/>
    <n v="5"/>
    <n v="5"/>
    <n v="3"/>
    <n v="5"/>
    <s v="Sí"/>
    <n v="4"/>
    <x v="6"/>
    <s v="Twitter|Facebook|Youtube"/>
    <m/>
    <m/>
    <m/>
    <m/>
    <m/>
    <m/>
    <m/>
    <s v="Sí"/>
    <s v="No"/>
    <m/>
    <n v="5"/>
    <n v="5"/>
    <s v="5, muy satisfecho"/>
  </r>
  <r>
    <m/>
    <m/>
    <s v="Humanidades"/>
    <d v="2020-05-19T17:12:00"/>
    <s v="Doctorado"/>
    <x v="7"/>
    <s v="De vez en cuando (1 o 2 veces al mes)"/>
    <s v="Muy frecuentemente (3 o más veces por semana)"/>
    <s v="Creo que voy a acudir con menos frecuencia a la biblioteca y usaré más la biblioteca virtual"/>
    <s v="F. Geografía e Historia"/>
    <m/>
    <m/>
    <m/>
    <m/>
    <m/>
    <m/>
    <m/>
    <m/>
    <s v="No"/>
    <s v="No"/>
    <n v="1"/>
    <n v="5"/>
    <n v="3"/>
    <n v="2"/>
    <n v="1"/>
    <n v="1"/>
    <n v="1"/>
    <n v="2"/>
    <n v="2"/>
    <n v="3"/>
    <m/>
    <n v="5"/>
    <n v="3"/>
    <n v="4"/>
    <n v="1"/>
    <n v="3"/>
    <s v="Sí"/>
    <n v="5"/>
    <x v="2"/>
    <s v="Twitter|Facebook|Youtube|Instagram"/>
    <m/>
    <m/>
    <m/>
    <m/>
    <m/>
    <m/>
    <m/>
    <s v="Sí"/>
    <s v="Sí"/>
    <s v="Útil"/>
    <n v="3"/>
    <n v="4"/>
    <s v="4, satisfecho"/>
  </r>
  <r>
    <m/>
    <m/>
    <s v="Humanidades"/>
    <d v="2020-05-19T17:11:00"/>
    <s v="Grado y doble grado"/>
    <x v="7"/>
    <s v="Frecuentemente (1 o 2 veces por semana)"/>
    <s v="De vez en cuando (1 o 2 veces al mes)"/>
    <s v="Seguiré usando los servicios de la biblioteca con la misma frecuencia que expuse en la pregunta anterior"/>
    <s v="F. Geografía e Historia"/>
    <s v="Biblioteca Maria Zambrano (Filología / Derecho)"/>
    <m/>
    <m/>
    <m/>
    <m/>
    <m/>
    <m/>
    <m/>
    <s v="Sí"/>
    <s v="Sí"/>
    <n v="4"/>
    <n v="2"/>
    <n v="4"/>
    <n v="4"/>
    <n v="4"/>
    <n v="4"/>
    <n v="4"/>
    <n v="2"/>
    <n v="2"/>
    <n v="4"/>
    <m/>
    <n v="3"/>
    <n v="3"/>
    <n v="3"/>
    <n v="3"/>
    <n v="3"/>
    <s v="Sí"/>
    <n v="3"/>
    <x v="4"/>
    <s v="Twitter|Facebook|Youtube|Instagram"/>
    <m/>
    <m/>
    <m/>
    <m/>
    <m/>
    <m/>
    <m/>
    <s v="No"/>
    <s v="No"/>
    <m/>
    <n v="3"/>
    <n v="4"/>
    <s v="4, satisfecho"/>
  </r>
  <r>
    <m/>
    <m/>
    <s v="Ciencias de la Salud"/>
    <d v="2020-05-19T17:11:00"/>
    <s v="Grado y doble grado"/>
    <x v="9"/>
    <s v="Frecuentemente (1 o 2 veces por semana)"/>
    <s v="Frecuentemente (1 o 2 veces por semana)"/>
    <s v="Seguiré usando los servicios de la biblioteca con la misma frecuencia que expuse en la pregunta anterior|Evitaré quedarme en la biblioteca si creo que hay mucha gente y guardaré más distancia con las demás personas"/>
    <s v="F. Farmacia"/>
    <m/>
    <m/>
    <s v="Biblioteca José Hierro"/>
    <m/>
    <m/>
    <m/>
    <m/>
    <m/>
    <s v="Sí"/>
    <s v="No"/>
    <n v="3"/>
    <n v="4"/>
    <n v="2"/>
    <n v="1"/>
    <n v="3"/>
    <n v="3"/>
    <n v="5"/>
    <n v="1"/>
    <n v="5"/>
    <n v="5"/>
    <m/>
    <n v="4"/>
    <n v="4"/>
    <n v="5"/>
    <n v="4"/>
    <n v="4"/>
    <s v="Sí"/>
    <n v="4"/>
    <x v="5"/>
    <s v="Twitter|Instagram"/>
    <m/>
    <m/>
    <m/>
    <m/>
    <m/>
    <m/>
    <m/>
    <s v="No"/>
    <s v="No"/>
    <m/>
    <n v="4"/>
    <n v="4"/>
    <s v="5, muy satisfecho"/>
  </r>
  <r>
    <m/>
    <m/>
    <s v="Ciencias Experimentales"/>
    <d v="2020-05-19T17:08:00"/>
    <s v="Grado y doble grado"/>
    <x v="16"/>
    <s v="Muy frecuentemente (3 o más veces por semana)"/>
    <s v="Nunca"/>
    <s v="Seguiré usando los servicios de la biblioteca con la misma frecuencia que expuse en la pregunta anterior"/>
    <s v="F. Ciencias Químicas"/>
    <s v="F. Medicina"/>
    <s v="F. Ciencias Biológicas"/>
    <m/>
    <m/>
    <m/>
    <m/>
    <m/>
    <m/>
    <s v="No"/>
    <s v="No"/>
    <n v="1"/>
    <n v="1"/>
    <n v="1"/>
    <n v="1"/>
    <n v="4"/>
    <n v="4"/>
    <n v="4"/>
    <n v="2"/>
    <n v="3"/>
    <n v="3"/>
    <m/>
    <n v="4"/>
    <n v="5"/>
    <n v="4"/>
    <n v="3"/>
    <n v="3"/>
    <s v="No"/>
    <n v="4"/>
    <x v="4"/>
    <s v="Twitter|Instagram"/>
    <m/>
    <m/>
    <m/>
    <m/>
    <m/>
    <m/>
    <m/>
    <s v="No"/>
    <s v="No"/>
    <m/>
    <n v="4"/>
    <n v="5"/>
    <s v="5, muy satisfecho"/>
  </r>
  <r>
    <m/>
    <m/>
    <s v="Humanidades"/>
    <d v="2020-05-19T17:07:00"/>
    <s v="Otros (Universidad para mayores, títulos propios, curso de idiomas, etc)"/>
    <x v="7"/>
    <s v="Frecuentemente (1 o 2 veces por semana)"/>
    <s v="De vez en cuando (1 o 2 veces al mes)"/>
    <s v="Seguiré usando los servicios de la biblioteca con la misma frecuencia que expuse en la pregunta anterior"/>
    <s v="F. Geografía e Historia"/>
    <s v="Biblioteca Maria Zambrano (Filología / Derecho)"/>
    <m/>
    <m/>
    <m/>
    <m/>
    <m/>
    <m/>
    <m/>
    <s v="No"/>
    <s v="Sí"/>
    <n v="4"/>
    <n v="1"/>
    <n v="2"/>
    <n v="2"/>
    <n v="5"/>
    <n v="4"/>
    <n v="3"/>
    <n v="2"/>
    <n v="5"/>
    <n v="4"/>
    <m/>
    <n v="4"/>
    <n v="5"/>
    <n v="4"/>
    <n v="4"/>
    <n v="4"/>
    <s v="No"/>
    <n v="4"/>
    <x v="4"/>
    <s v="Youtube"/>
    <m/>
    <m/>
    <m/>
    <m/>
    <m/>
    <m/>
    <m/>
    <s v="Sí"/>
    <s v="No"/>
    <m/>
    <n v="5"/>
    <n v="5"/>
    <s v="5, muy satisfecho"/>
  </r>
  <r>
    <m/>
    <m/>
    <s v="Humanidades"/>
    <d v="2020-05-19T17:07:00"/>
    <s v="Grado y doble grado"/>
    <x v="7"/>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No"/>
    <s v="Sí"/>
    <n v="5"/>
    <n v="2"/>
    <n v="3"/>
    <n v="4"/>
    <n v="4"/>
    <n v="4"/>
    <n v="5"/>
    <n v="1"/>
    <n v="3"/>
    <n v="4"/>
    <m/>
    <n v="5"/>
    <n v="3"/>
    <n v="5"/>
    <n v="3"/>
    <n v="4"/>
    <s v="Sí"/>
    <n v="4"/>
    <x v="2"/>
    <s v="Twitter|Instagram"/>
    <m/>
    <m/>
    <m/>
    <m/>
    <m/>
    <m/>
    <m/>
    <s v="No"/>
    <s v="No"/>
    <m/>
    <n v="5"/>
    <n v="2"/>
    <s v="5, muy satisfecho"/>
  </r>
  <r>
    <m/>
    <m/>
    <s v="Humanidades"/>
    <d v="2020-05-19T17:07: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Sí"/>
    <s v="No"/>
    <n v="3"/>
    <n v="4"/>
    <n v="4"/>
    <n v="2"/>
    <n v="4"/>
    <n v="5"/>
    <n v="4"/>
    <n v="3"/>
    <n v="3"/>
    <n v="3"/>
    <m/>
    <n v="3"/>
    <n v="3"/>
    <n v="3"/>
    <n v="3"/>
    <n v="3"/>
    <s v="Sí"/>
    <n v="3"/>
    <x v="2"/>
    <s v="Youtube"/>
    <m/>
    <m/>
    <m/>
    <m/>
    <m/>
    <m/>
    <m/>
    <s v="No"/>
    <s v="No"/>
    <m/>
    <n v="3"/>
    <n v="4"/>
    <s v="4, satisfecho"/>
  </r>
  <r>
    <m/>
    <m/>
    <s v="Ciencias Experimentales"/>
    <d v="2020-05-19T17:06:00"/>
    <s v="Grado y doble grado"/>
    <x v="27"/>
    <s v="Nunca"/>
    <s v="Nunca"/>
    <s v="Tengo que ir necesariamente para consultar los documentos que están ubicados en la biblioteca"/>
    <m/>
    <m/>
    <m/>
    <m/>
    <m/>
    <m/>
    <m/>
    <m/>
    <m/>
    <s v="No"/>
    <s v="Sí"/>
    <n v="1"/>
    <n v="1"/>
    <n v="1"/>
    <n v="1"/>
    <n v="5"/>
    <n v="5"/>
    <n v="5"/>
    <n v="1"/>
    <n v="1"/>
    <n v="5"/>
    <m/>
    <n v="2"/>
    <n v="3"/>
    <n v="4"/>
    <n v="3"/>
    <n v="4"/>
    <s v="No"/>
    <n v="5"/>
    <x v="2"/>
    <s v="Youtube|Instagram"/>
    <m/>
    <m/>
    <m/>
    <m/>
    <m/>
    <m/>
    <m/>
    <s v="No"/>
    <s v="No"/>
    <m/>
    <n v="5"/>
    <n v="5"/>
    <s v="4, satisfecho"/>
  </r>
  <r>
    <m/>
    <m/>
    <s v="Ciencias Experimentales"/>
    <d v="2020-05-19T17:06:00"/>
    <s v="Grado y doble grado"/>
    <x v="19"/>
    <s v="Frecuentemente (1 o 2 veces por semana)"/>
    <s v="Nunca"/>
    <s v="Seguiré usando los servicios de la biblioteca con la misma frecuencia que expuse en la pregunta anterior"/>
    <s v="F. Ciencias Físicas"/>
    <m/>
    <m/>
    <m/>
    <m/>
    <m/>
    <m/>
    <m/>
    <m/>
    <s v="Sí"/>
    <s v="Sí"/>
    <n v="4"/>
    <n v="1"/>
    <n v="1"/>
    <n v="4"/>
    <n v="4"/>
    <n v="4"/>
    <n v="2"/>
    <n v="1"/>
    <n v="2"/>
    <n v="3"/>
    <m/>
    <n v="1"/>
    <m/>
    <n v="1"/>
    <m/>
    <n v="3"/>
    <s v="No"/>
    <n v="2"/>
    <x v="2"/>
    <s v="Twitter|Youtube"/>
    <m/>
    <m/>
    <m/>
    <m/>
    <m/>
    <m/>
    <m/>
    <s v="No"/>
    <s v="No"/>
    <m/>
    <m/>
    <n v="5"/>
    <s v="3, normal"/>
  </r>
  <r>
    <m/>
    <m/>
    <s v="Ciencias Sociales"/>
    <d v="2020-05-19T17:05:00"/>
    <s v="Grado y doble grado"/>
    <x v="1"/>
    <s v="Frecuentemente (1 o 2 veces por semana)"/>
    <s v="Muy frecuentemente (3 o más veces por semana)"/>
    <s v="Creo que voy a acudir con menos frecuencia a la biblioteca y usaré más la biblioteca virtual"/>
    <s v="F. Ciencias Políticas y Sociología"/>
    <s v="F. Trabajo Social"/>
    <s v="F. Ciencias Económicas y Empresariales"/>
    <s v="CRAI en la Universidad de Alcalá de Henares"/>
    <m/>
    <m/>
    <m/>
    <m/>
    <m/>
    <s v="Sí"/>
    <s v="Sí"/>
    <n v="5"/>
    <n v="5"/>
    <n v="5"/>
    <m/>
    <n v="4"/>
    <n v="4"/>
    <n v="3"/>
    <n v="2"/>
    <n v="5"/>
    <n v="3"/>
    <m/>
    <n v="4"/>
    <n v="5"/>
    <n v="5"/>
    <n v="5"/>
    <n v="5"/>
    <s v="Sí"/>
    <n v="4"/>
    <x v="3"/>
    <s v="Youtube|Instagram"/>
    <m/>
    <m/>
    <m/>
    <m/>
    <m/>
    <m/>
    <m/>
    <s v="Sí"/>
    <s v="Sí"/>
    <s v="Muy útil"/>
    <n v="5"/>
    <n v="5"/>
    <s v="4, satisfecho"/>
  </r>
  <r>
    <m/>
    <m/>
    <s v="Humanidades"/>
    <d v="2020-05-19T17:05:00"/>
    <s v="Grado y doble grado"/>
    <x v="7"/>
    <s v="De vez en cuando (1 o 2 veces al mes)"/>
    <s v="De vez en cuando (1 o 2 veces al mes)"/>
    <s v="Seguiré usando los servicios de la biblioteca con la misma frecuencia que expuse en la pregunta anterior"/>
    <s v="F. Geografía e Historia"/>
    <s v="Biblioteca Maria Zambrano (Filología / Derecho)"/>
    <s v="F. Filosofía"/>
    <m/>
    <m/>
    <m/>
    <m/>
    <m/>
    <m/>
    <s v="Sí"/>
    <s v="Sí"/>
    <n v="4"/>
    <n v="4"/>
    <n v="4"/>
    <n v="1"/>
    <n v="2"/>
    <n v="5"/>
    <n v="1"/>
    <n v="4"/>
    <n v="2"/>
    <n v="3"/>
    <m/>
    <n v="4"/>
    <n v="4"/>
    <n v="4"/>
    <n v="3"/>
    <n v="2"/>
    <s v="Sí"/>
    <n v="3"/>
    <x v="6"/>
    <s v="Instagram"/>
    <m/>
    <m/>
    <m/>
    <m/>
    <m/>
    <m/>
    <m/>
    <s v="Sí"/>
    <s v="No"/>
    <m/>
    <n v="5"/>
    <n v="5"/>
    <s v="4, satisfecho"/>
  </r>
  <r>
    <m/>
    <m/>
    <s v="Ciencias de la Salud"/>
    <d v="2020-05-19T17:04:00"/>
    <s v="Grado y doble grado"/>
    <x v="23"/>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Veterinaria"/>
    <s v="F. Geografía e Historia"/>
    <m/>
    <m/>
    <m/>
    <m/>
    <m/>
    <m/>
    <m/>
    <s v="Sí"/>
    <s v="Sí"/>
    <n v="5"/>
    <n v="5"/>
    <n v="5"/>
    <n v="1"/>
    <n v="4"/>
    <n v="4"/>
    <n v="5"/>
    <n v="1"/>
    <n v="5"/>
    <n v="4"/>
    <m/>
    <n v="4"/>
    <n v="4"/>
    <n v="3"/>
    <n v="5"/>
    <n v="4"/>
    <s v="Sí"/>
    <n v="3"/>
    <x v="1"/>
    <s v="Twitter|Youtube|Instagram"/>
    <m/>
    <m/>
    <m/>
    <m/>
    <m/>
    <m/>
    <m/>
    <s v="Sí"/>
    <s v="No"/>
    <m/>
    <n v="5"/>
    <n v="5"/>
    <s v="5, muy satisfecho"/>
  </r>
  <r>
    <m/>
    <m/>
    <s v="Humanidades"/>
    <d v="2020-05-19T17:04:00"/>
    <s v="Grado y doble grado"/>
    <x v="6"/>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Filosofía"/>
    <m/>
    <m/>
    <m/>
    <m/>
    <m/>
    <m/>
    <s v="Sí"/>
    <s v="Sí"/>
    <n v="3"/>
    <n v="3"/>
    <n v="5"/>
    <n v="4"/>
    <n v="4"/>
    <n v="5"/>
    <n v="5"/>
    <n v="1"/>
    <n v="4"/>
    <n v="5"/>
    <m/>
    <n v="5"/>
    <n v="5"/>
    <n v="4"/>
    <n v="4"/>
    <n v="5"/>
    <s v="Sí"/>
    <n v="5"/>
    <x v="6"/>
    <s v="No uso ninguna red social"/>
    <m/>
    <m/>
    <m/>
    <m/>
    <m/>
    <m/>
    <m/>
    <s v="No"/>
    <s v="No"/>
    <m/>
    <n v="4"/>
    <n v="4"/>
    <s v="5, muy satisfecho"/>
  </r>
  <r>
    <m/>
    <m/>
    <s v="Ciencias Experimentales"/>
    <d v="2020-05-19T17:04:00"/>
    <s v="Grado y doble grado"/>
    <x v="8"/>
    <s v="Muy frecuentemente (3 o más veces por semana)"/>
    <s v="De vez en cuando (1 o 2 veces al mes)"/>
    <s v="Seguiré usando los servicios de la biblioteca con la misma frecuencia que expuse en la pregunta anterior"/>
    <s v="F. Ciencias Matemáticas"/>
    <m/>
    <m/>
    <s v="C.C. Pablo Iglesias, Alcobendas."/>
    <m/>
    <m/>
    <m/>
    <m/>
    <m/>
    <s v="No"/>
    <s v="No"/>
    <n v="3"/>
    <n v="1"/>
    <n v="4"/>
    <n v="3"/>
    <n v="5"/>
    <n v="4"/>
    <n v="5"/>
    <n v="2"/>
    <n v="4"/>
    <n v="4"/>
    <m/>
    <n v="3"/>
    <n v="4"/>
    <n v="4"/>
    <n v="3"/>
    <n v="4"/>
    <s v="No"/>
    <n v="3"/>
    <x v="5"/>
    <s v="No uso ninguna red social"/>
    <m/>
    <m/>
    <m/>
    <m/>
    <m/>
    <m/>
    <m/>
    <s v="Sí"/>
    <s v="Sí"/>
    <s v="Nada útil"/>
    <n v="4"/>
    <n v="4"/>
    <s v="4, satisfecho"/>
  </r>
  <r>
    <m/>
    <m/>
    <s v="Ciencias de la Salud"/>
    <d v="2020-05-19T17:03:00"/>
    <s v="Grado y doble grado"/>
    <x v="23"/>
    <s v="Muy frecuentemente (3 o más veces por semana)"/>
    <s v="Nunca"/>
    <s v="Seguiré usando los servicios de la biblioteca con la misma frecuencia que expuse en la pregunta anterior|Creo que voy a acudir con menos frecuencia a la biblioteca y usaré más la biblioteca virtual"/>
    <s v="F. Veterinaria"/>
    <m/>
    <m/>
    <m/>
    <m/>
    <m/>
    <m/>
    <m/>
    <m/>
    <s v="Sí"/>
    <s v="Sí"/>
    <n v="3"/>
    <n v="1"/>
    <n v="1"/>
    <n v="1"/>
    <n v="5"/>
    <n v="3"/>
    <n v="5"/>
    <n v="1"/>
    <n v="5"/>
    <n v="5"/>
    <m/>
    <n v="5"/>
    <n v="5"/>
    <n v="5"/>
    <n v="5"/>
    <n v="5"/>
    <s v="No"/>
    <n v="5"/>
    <x v="5"/>
    <s v="Instagram"/>
    <m/>
    <m/>
    <m/>
    <m/>
    <m/>
    <m/>
    <m/>
    <s v="No"/>
    <s v="No"/>
    <m/>
    <n v="5"/>
    <n v="5"/>
    <s v="5, muy satisfecho"/>
  </r>
  <r>
    <m/>
    <m/>
    <s v="Ciencias Sociales"/>
    <d v="2020-05-19T17:01:00"/>
    <s v="Grado y doble grado"/>
    <x v="13"/>
    <s v="Frecuentemente (1 o 2 veces por semana)"/>
    <s v="De vez en cuando (1 o 2 veces al mes)"/>
    <s v="Seguiré usando los servicios de la biblioteca con la misma frecuencia que expuse en la pregunta anterior"/>
    <s v="F. Ciencias de la Información"/>
    <s v="F. Geografía e Historia"/>
    <s v="F. Ciencias de la Documentación"/>
    <m/>
    <m/>
    <m/>
    <m/>
    <m/>
    <m/>
    <s v="Sí"/>
    <s v="No"/>
    <n v="1"/>
    <n v="1"/>
    <n v="1"/>
    <n v="4"/>
    <n v="2"/>
    <n v="5"/>
    <n v="4"/>
    <n v="1"/>
    <n v="4"/>
    <n v="3"/>
    <m/>
    <n v="3"/>
    <n v="4"/>
    <n v="4"/>
    <n v="3"/>
    <n v="3"/>
    <s v="No"/>
    <n v="4"/>
    <x v="6"/>
    <s v="Twitter|Youtube|Instagram"/>
    <m/>
    <m/>
    <m/>
    <m/>
    <m/>
    <m/>
    <m/>
    <s v="No"/>
    <s v="No"/>
    <m/>
    <n v="5"/>
    <n v="4"/>
    <s v="5, muy satisfecho"/>
  </r>
  <r>
    <m/>
    <m/>
    <s v="Humanidades"/>
    <d v="2020-05-19T17:01:00"/>
    <s v="Grado y doble grado"/>
    <x v="6"/>
    <s v="Muy frecuentemente (3 o más veces por semana)"/>
    <s v="De vez en cuando (1 o 2 veces al mes)"/>
    <s v="Seguiré usando los servicios de la biblioteca con la misma frecuencia que expuse en la pregunta anterior"/>
    <s v="F. Filología (Clásicas o General)"/>
    <s v="F. Filosofía"/>
    <s v="F. Geografía e Historia"/>
    <m/>
    <m/>
    <m/>
    <m/>
    <m/>
    <m/>
    <s v="Sí"/>
    <s v="Sí"/>
    <n v="4"/>
    <n v="1"/>
    <n v="1"/>
    <n v="3"/>
    <n v="5"/>
    <n v="3"/>
    <n v="4"/>
    <n v="2"/>
    <n v="3"/>
    <n v="4"/>
    <m/>
    <n v="5"/>
    <n v="4"/>
    <n v="4"/>
    <n v="3"/>
    <n v="5"/>
    <s v="Sí"/>
    <n v="5"/>
    <x v="1"/>
    <s v="Youtube"/>
    <m/>
    <m/>
    <m/>
    <m/>
    <m/>
    <m/>
    <m/>
    <s v="No"/>
    <s v="No"/>
    <m/>
    <n v="5"/>
    <n v="5"/>
    <s v="5, muy satisfecho"/>
  </r>
  <r>
    <m/>
    <m/>
    <s v="Humanidades"/>
    <d v="2020-05-19T16:59:00"/>
    <s v="Doctorado"/>
    <x v="7"/>
    <s v="Frecuentemente (1 o 2 veces por semana)"/>
    <s v="De vez en cuando (1 o 2 veces al mes)"/>
    <s v="Creo que voy a acudir con menos frecuencia a la biblioteca y usaré más la biblioteca virtual|Solo haré uso de la biblioteca virtual y de sus recursos electrónicos|Procuraré buscar la información que necesito fuera de la biblioteca"/>
    <s v="F. Geografía e Historia"/>
    <s v="Biblioteca Maria Zambrano (Filología / Derecho)"/>
    <s v="F. Filología (Clásicas o General)"/>
    <m/>
    <m/>
    <m/>
    <m/>
    <m/>
    <m/>
    <s v="Sí"/>
    <s v="Sí"/>
    <n v="5"/>
    <n v="5"/>
    <n v="5"/>
    <n v="4"/>
    <n v="2"/>
    <n v="5"/>
    <n v="3"/>
    <n v="4"/>
    <n v="4"/>
    <n v="5"/>
    <m/>
    <n v="3"/>
    <n v="5"/>
    <n v="2"/>
    <n v="5"/>
    <n v="5"/>
    <s v="Sí"/>
    <n v="2"/>
    <x v="6"/>
    <s v="Youtube"/>
    <m/>
    <m/>
    <m/>
    <m/>
    <m/>
    <m/>
    <m/>
    <s v="Sí"/>
    <s v="Sí"/>
    <s v="Muy útil"/>
    <n v="5"/>
    <n v="5"/>
    <s v="5, muy satisfecho"/>
  </r>
  <r>
    <m/>
    <m/>
    <s v="Humanidades"/>
    <d v="2020-05-19T16:59:00"/>
    <s v="Máster"/>
    <x v="2"/>
    <s v="Frecuentemente (1 o 2 veces por semana)"/>
    <s v="Frecuentemente (1 o 2 veces por semana)"/>
    <s v="Seguiré usando los servicios de la biblioteca con la misma frecuencia que expuse en la pregunta anterior"/>
    <s v="F. Educación - Centro de Formación del Profesorado"/>
    <s v="F. Filosofía"/>
    <s v="F. Derecho (Departamentos,Criminología)"/>
    <m/>
    <m/>
    <m/>
    <m/>
    <m/>
    <m/>
    <s v="Sí"/>
    <s v="Sí"/>
    <n v="5"/>
    <n v="2"/>
    <n v="3"/>
    <n v="4"/>
    <n v="5"/>
    <n v="5"/>
    <n v="5"/>
    <n v="1"/>
    <n v="4"/>
    <n v="5"/>
    <m/>
    <n v="3"/>
    <n v="4"/>
    <n v="5"/>
    <n v="3"/>
    <n v="3"/>
    <s v="Sí"/>
    <n v="4"/>
    <x v="5"/>
    <s v="Twitter|Youtube|Instagram"/>
    <m/>
    <m/>
    <m/>
    <m/>
    <m/>
    <m/>
    <m/>
    <s v="Sí"/>
    <s v="No"/>
    <m/>
    <n v="5"/>
    <n v="5"/>
    <s v="5, muy satisfecho"/>
  </r>
  <r>
    <m/>
    <m/>
    <s v="Ciencias de la Salud"/>
    <d v="2020-05-19T16:58:00"/>
    <s v="Grado y doble grado"/>
    <x v="4"/>
    <s v="De vez en cuando (1 o 2 veces al mes)"/>
    <s v="De vez en cuando (1 o 2 veces al mes)"/>
    <s v="Seguiré usando los servicios de la biblioteca con la misma frecuencia que expuse en la pregunta anterior"/>
    <s v="Biblioteca Maria Zambrano (Filología / Derecho)"/>
    <s v="F. Medicina"/>
    <m/>
    <m/>
    <m/>
    <m/>
    <m/>
    <m/>
    <m/>
    <s v="Sí"/>
    <s v="Sí"/>
    <n v="4"/>
    <n v="1"/>
    <n v="2"/>
    <n v="5"/>
    <n v="4"/>
    <n v="4"/>
    <n v="3"/>
    <n v="1"/>
    <n v="3"/>
    <n v="5"/>
    <m/>
    <n v="3"/>
    <n v="4"/>
    <n v="4"/>
    <n v="3"/>
    <n v="5"/>
    <s v="No"/>
    <n v="4"/>
    <x v="5"/>
    <s v="No uso ninguna red social"/>
    <m/>
    <m/>
    <m/>
    <m/>
    <m/>
    <m/>
    <m/>
    <s v="No"/>
    <s v="No"/>
    <m/>
    <n v="4"/>
    <n v="3"/>
    <s v="4, satisfecho"/>
  </r>
  <r>
    <m/>
    <m/>
    <s v=""/>
    <d v="2020-05-19T16:58:00"/>
    <s v="Grado y doble grado"/>
    <x v="28"/>
    <s v="Frecuentemente (1 o 2 veces por semana)"/>
    <s v="Nunca"/>
    <s v="Seguiré usando los servicios de la biblioteca con la misma frecuencia que expuse en la pregunta anterior"/>
    <s v="F. Ciencias Matemáticas"/>
    <s v="Biblioteca Maria Zambrano (Filología / Derecho)"/>
    <m/>
    <s v="Biblioteca Leon Tolstoi de Las Rozas"/>
    <m/>
    <m/>
    <m/>
    <m/>
    <m/>
    <s v="No"/>
    <s v="Sí"/>
    <n v="4"/>
    <n v="1"/>
    <n v="1"/>
    <n v="4"/>
    <n v="4"/>
    <n v="2"/>
    <n v="5"/>
    <n v="1"/>
    <n v="4"/>
    <n v="3"/>
    <m/>
    <n v="2"/>
    <n v="3"/>
    <n v="2"/>
    <n v="2"/>
    <n v="4"/>
    <s v="No"/>
    <n v="2"/>
    <x v="4"/>
    <s v="Twitter|Facebook|Youtube|Instagram|LinkedIn"/>
    <m/>
    <m/>
    <m/>
    <m/>
    <m/>
    <m/>
    <m/>
    <s v="No"/>
    <s v="No"/>
    <m/>
    <n v="4"/>
    <n v="4"/>
    <s v="4, satisfecho"/>
  </r>
  <r>
    <m/>
    <m/>
    <s v="Ciencias Experimentales"/>
    <d v="2020-05-19T16:57:00"/>
    <s v="Grado y doble grado"/>
    <x v="20"/>
    <s v="Solo en época de exámenes"/>
    <s v="De vez en cuando (1 o 2 veces al mes)"/>
    <s v="Seguiré usando los servicios de la biblioteca con la misma frecuencia que expuse en la pregunta anterior|Tengo que ir necesariamente para consultar los documentos que están ubicados en la biblioteca"/>
    <s v="F. Ciencias Biológicas"/>
    <s v="F. Ciencias Geológicas"/>
    <s v="Biblioteca Maria Zambrano (Filología / Derecho)"/>
    <m/>
    <m/>
    <m/>
    <m/>
    <m/>
    <m/>
    <s v="Sí"/>
    <s v="Sí"/>
    <n v="4"/>
    <n v="1"/>
    <n v="3"/>
    <n v="1"/>
    <n v="5"/>
    <n v="5"/>
    <n v="5"/>
    <n v="3"/>
    <n v="2"/>
    <n v="2"/>
    <m/>
    <n v="1"/>
    <n v="3"/>
    <n v="3"/>
    <n v="3"/>
    <n v="4"/>
    <s v="No"/>
    <n v="3"/>
    <x v="2"/>
    <s v="Twitter|Youtube|Instagram"/>
    <m/>
    <m/>
    <m/>
    <m/>
    <m/>
    <m/>
    <m/>
    <s v="No"/>
    <s v="No"/>
    <m/>
    <n v="4"/>
    <n v="4"/>
    <s v="4, satisfecho"/>
  </r>
  <r>
    <m/>
    <m/>
    <s v="Ciencias de la Salud"/>
    <d v="2020-05-19T16:57:00"/>
    <s v="Otros (Universidad para mayores, títulos propios, curso de idiomas, etc)"/>
    <x v="22"/>
    <s v="De vez en cuando (1 o 2 veces al mes)"/>
    <s v="De vez en cuando (1 o 2 veces al mes)"/>
    <s v="Seguiré usando los servicios de la biblioteca con la misma frecuencia que expuse en la pregunta anterior"/>
    <s v="F. Óptica y Optometría"/>
    <m/>
    <m/>
    <m/>
    <m/>
    <m/>
    <m/>
    <m/>
    <m/>
    <s v="No"/>
    <s v="Sí"/>
    <n v="3"/>
    <n v="1"/>
    <n v="1"/>
    <n v="1"/>
    <n v="5"/>
    <n v="3"/>
    <n v="5"/>
    <n v="1"/>
    <n v="5"/>
    <n v="4"/>
    <m/>
    <n v="4"/>
    <n v="5"/>
    <n v="5"/>
    <n v="4"/>
    <n v="5"/>
    <s v="No"/>
    <n v="4"/>
    <x v="5"/>
    <s v="No uso ninguna red social"/>
    <m/>
    <m/>
    <m/>
    <m/>
    <m/>
    <m/>
    <m/>
    <s v="Sí"/>
    <s v="Sí"/>
    <s v="Útil"/>
    <n v="5"/>
    <n v="5"/>
    <s v="5, muy satisfecho"/>
  </r>
  <r>
    <m/>
    <m/>
    <s v="Ciencias Experimentales"/>
    <d v="2020-05-19T16:56:00"/>
    <s v="Grado y doble grado"/>
    <x v="16"/>
    <s v="Muy frecuentemente (3 o más veces por semana)"/>
    <s v="Nunca"/>
    <s v="Creo que voy a acudir con menos frecuencia a la biblioteca y usaré más la biblioteca virtual"/>
    <s v="Biblioteca Maria Zambrano (Filología / Derecho)"/>
    <s v="F. Ciencias Químicas"/>
    <s v="Biblioteca Histórica"/>
    <m/>
    <m/>
    <m/>
    <m/>
    <m/>
    <m/>
    <s v="Sí"/>
    <s v="Sí"/>
    <n v="5"/>
    <n v="5"/>
    <n v="5"/>
    <n v="1"/>
    <n v="2"/>
    <n v="4"/>
    <n v="4"/>
    <n v="1"/>
    <n v="1"/>
    <n v="1"/>
    <m/>
    <n v="3"/>
    <n v="2"/>
    <n v="3"/>
    <m/>
    <n v="1"/>
    <s v="No"/>
    <n v="2"/>
    <x v="4"/>
    <m/>
    <m/>
    <m/>
    <m/>
    <m/>
    <m/>
    <m/>
    <m/>
    <s v="No"/>
    <s v="No"/>
    <m/>
    <n v="2"/>
    <n v="1"/>
    <s v="3, normal"/>
  </r>
  <r>
    <m/>
    <m/>
    <s v="Humanidades"/>
    <d v="2020-05-19T16:56:00"/>
    <s v="Otros (Universidad para mayores, títulos propios, curso de idiomas, etc)"/>
    <x v="7"/>
    <s v="Frecuentemente (1 o 2 veces por semana)"/>
    <s v="Frecuentemente (1 o 2 veces por semana)"/>
    <s v="Seguiré usando los servicios de la biblioteca con la misma frecuencia que expuse en la pregunta anterior"/>
    <s v="F. Medicina"/>
    <s v="Biblioteca Maria Zambrano (Filología / Derecho)"/>
    <s v="F. Geografía e Historia"/>
    <m/>
    <m/>
    <m/>
    <m/>
    <m/>
    <m/>
    <s v="No"/>
    <s v="Sí"/>
    <n v="4"/>
    <n v="3"/>
    <n v="3"/>
    <n v="2"/>
    <n v="4"/>
    <n v="3"/>
    <n v="4"/>
    <n v="2"/>
    <n v="3"/>
    <n v="3"/>
    <m/>
    <n v="3"/>
    <n v="3"/>
    <n v="3"/>
    <n v="3"/>
    <n v="3"/>
    <s v="Sí"/>
    <n v="3"/>
    <x v="4"/>
    <s v="Twitter|Facebook|Instagram"/>
    <m/>
    <m/>
    <m/>
    <m/>
    <m/>
    <m/>
    <m/>
    <s v="Sí"/>
    <s v="No"/>
    <m/>
    <n v="3"/>
    <n v="3"/>
    <s v="4, satisfecho"/>
  </r>
  <r>
    <m/>
    <m/>
    <s v="Ciencias Sociales"/>
    <d v="2020-05-19T16:55:00"/>
    <s v="Grado y doble grado"/>
    <x v="13"/>
    <s v="Muy frecuentemente (3 o más veces por semana)"/>
    <s v="De vez en cuando (1 o 2 veces al mes)"/>
    <s v="Creo que voy a acudir con menos frecuencia a la biblioteca y usaré más la biblioteca virtual|Tengo que ir necesariamente para consultar los documentos que están ubicados en la biblioteca"/>
    <s v="F. Ciencias de la Información"/>
    <s v="Biblioteca Maria Zambrano (Filología / Derecho)"/>
    <s v="Biblioteca Histórica"/>
    <s v="Biblioteca de la Comunidad de Madrid María Moliner"/>
    <m/>
    <m/>
    <m/>
    <m/>
    <m/>
    <m/>
    <s v="Sí"/>
    <n v="5"/>
    <n v="5"/>
    <n v="4"/>
    <n v="5"/>
    <n v="5"/>
    <n v="5"/>
    <n v="5"/>
    <n v="5"/>
    <n v="5"/>
    <n v="5"/>
    <m/>
    <n v="5"/>
    <n v="5"/>
    <n v="5"/>
    <n v="5"/>
    <n v="5"/>
    <s v="Sí"/>
    <n v="5"/>
    <x v="1"/>
    <s v="Twitter|Youtube|Instagram"/>
    <m/>
    <m/>
    <m/>
    <m/>
    <m/>
    <m/>
    <m/>
    <m/>
    <s v="No"/>
    <m/>
    <n v="5"/>
    <n v="5"/>
    <s v="5, muy satisfecho"/>
  </r>
  <r>
    <m/>
    <m/>
    <s v="Ciencias de la Salud"/>
    <d v="2020-05-19T16:54:00"/>
    <s v="Doctorado"/>
    <x v="9"/>
    <s v="De vez en cuando (1 o 2 veces al mes)"/>
    <s v="Muy frecuentemente (3 o más veces por semana)"/>
    <s v="Solo haré uso de la biblioteca virtual y de sus recursos electrónicos"/>
    <s v="F. Farmacia"/>
    <s v="F. Medicina"/>
    <m/>
    <m/>
    <m/>
    <m/>
    <m/>
    <m/>
    <m/>
    <s v="Sí"/>
    <s v="Sí"/>
    <n v="5"/>
    <n v="5"/>
    <n v="3"/>
    <n v="1"/>
    <n v="1"/>
    <n v="1"/>
    <n v="1"/>
    <n v="1"/>
    <n v="5"/>
    <n v="5"/>
    <m/>
    <n v="5"/>
    <n v="5"/>
    <n v="5"/>
    <n v="5"/>
    <n v="5"/>
    <s v="No"/>
    <n v="5"/>
    <x v="2"/>
    <s v="Instagram"/>
    <m/>
    <m/>
    <m/>
    <m/>
    <m/>
    <m/>
    <m/>
    <s v="Sí"/>
    <s v="Sí"/>
    <s v="Muy útil"/>
    <n v="5"/>
    <n v="5"/>
    <s v="5, muy satisfecho"/>
  </r>
  <r>
    <m/>
    <m/>
    <s v="Ciencias Experimentales"/>
    <d v="2020-05-19T16:53:00"/>
    <s v="Grado y doble grado"/>
    <x v="20"/>
    <s v="Frecuentemente (1 o 2 veces por semana)"/>
    <s v="Nunca"/>
    <s v="Seguiré usando los servicios de la biblioteca con la misma frecuencia que expuse en la pregunta anterior"/>
    <s v="F. Ciencias Biológicas"/>
    <m/>
    <m/>
    <m/>
    <m/>
    <m/>
    <m/>
    <m/>
    <m/>
    <s v="Sí"/>
    <s v="Sí"/>
    <n v="3"/>
    <n v="1"/>
    <n v="1"/>
    <n v="1"/>
    <n v="5"/>
    <n v="5"/>
    <n v="5"/>
    <n v="1"/>
    <n v="3"/>
    <n v="5"/>
    <m/>
    <n v="3"/>
    <n v="3"/>
    <n v="1"/>
    <n v="1"/>
    <n v="5"/>
    <s v="Sí"/>
    <n v="3"/>
    <x v="2"/>
    <s v="Twitter|Youtube|Instagram"/>
    <m/>
    <m/>
    <m/>
    <m/>
    <m/>
    <m/>
    <m/>
    <s v="No"/>
    <s v="No"/>
    <m/>
    <n v="2"/>
    <n v="3"/>
    <s v="4, satisfecho"/>
  </r>
  <r>
    <m/>
    <m/>
    <s v="Ciencias Experimentales"/>
    <d v="2020-05-19T16:53:00"/>
    <s v="Grado y doble grado"/>
    <x v="8"/>
    <s v="Muy frecuentemente (3 o más veces por semana)"/>
    <s v="De vez en cuando (1 o 2 veces al mes)"/>
    <s v="Seguiré usando los servicios de la biblioteca con la misma frecuencia que expuse en la pregunta anterior"/>
    <s v="F. Ciencias Matemáticas"/>
    <s v="F. Ciencias Biológicas"/>
    <m/>
    <m/>
    <m/>
    <m/>
    <m/>
    <m/>
    <m/>
    <s v="Sí"/>
    <s v="Sí"/>
    <n v="4"/>
    <n v="1"/>
    <n v="4"/>
    <n v="1"/>
    <n v="5"/>
    <n v="3"/>
    <n v="5"/>
    <n v="2"/>
    <n v="2"/>
    <n v="5"/>
    <m/>
    <n v="5"/>
    <n v="3"/>
    <n v="5"/>
    <n v="2"/>
    <n v="5"/>
    <s v="No"/>
    <n v="4"/>
    <x v="5"/>
    <s v="Youtube|Instagram"/>
    <m/>
    <m/>
    <m/>
    <m/>
    <m/>
    <m/>
    <m/>
    <s v="Sí"/>
    <s v="Sí"/>
    <s v="Muy útil"/>
    <n v="3"/>
    <n v="3"/>
    <s v="4, satisfecho"/>
  </r>
  <r>
    <m/>
    <m/>
    <s v="Ciencias de la Salud"/>
    <d v="2020-05-19T16:52:00"/>
    <s v="Grado y doble grado"/>
    <x v="12"/>
    <s v="Frecuentemente (1 o 2 veces por semana)"/>
    <s v="Nunca"/>
    <s v="Seguiré usando los servicios de la biblioteca con la misma frecuencia que expuse en la pregunta anterior"/>
    <s v="F. Psicología"/>
    <m/>
    <m/>
    <m/>
    <m/>
    <m/>
    <m/>
    <m/>
    <m/>
    <s v="No"/>
    <s v="No"/>
    <n v="1"/>
    <n v="1"/>
    <n v="1"/>
    <n v="1"/>
    <n v="1"/>
    <n v="1"/>
    <n v="1"/>
    <n v="1"/>
    <n v="1"/>
    <n v="1"/>
    <m/>
    <n v="1"/>
    <n v="3"/>
    <n v="3"/>
    <n v="3"/>
    <n v="1"/>
    <s v="No"/>
    <n v="3"/>
    <x v="5"/>
    <s v="Youtube|Instagram"/>
    <m/>
    <m/>
    <m/>
    <m/>
    <m/>
    <m/>
    <m/>
    <s v="No"/>
    <s v="No"/>
    <m/>
    <n v="1"/>
    <n v="3"/>
    <s v="3, normal"/>
  </r>
  <r>
    <m/>
    <m/>
    <s v="Humanidades"/>
    <d v="2020-05-19T16:51:00"/>
    <s v="Grado y doble grado"/>
    <x v="2"/>
    <s v="Frecuentemente (1 o 2 veces por semana)"/>
    <s v="De vez en cuando (1 o 2 veces al mes)"/>
    <s v="Seguiré usando los servicios de la biblioteca con la misma frecuencia que expuse en la pregunta anterior"/>
    <s v="F. Educación - Centro de Formación del Profesorado"/>
    <s v="Biblioteca Maria Zambrano (Filología / Derecho)"/>
    <s v="F. Medicina"/>
    <m/>
    <m/>
    <m/>
    <m/>
    <m/>
    <m/>
    <s v="No"/>
    <s v="Sí"/>
    <n v="2"/>
    <n v="2"/>
    <n v="4"/>
    <n v="2"/>
    <n v="5"/>
    <n v="5"/>
    <n v="4"/>
    <n v="4"/>
    <n v="4"/>
    <n v="4"/>
    <m/>
    <n v="4"/>
    <n v="4"/>
    <n v="4"/>
    <n v="4"/>
    <n v="4"/>
    <s v="Sí"/>
    <n v="4"/>
    <x v="6"/>
    <s v="Twitter|Facebook|Youtube|Instagram"/>
    <m/>
    <m/>
    <m/>
    <m/>
    <m/>
    <m/>
    <m/>
    <s v="Sí"/>
    <s v="No"/>
    <m/>
    <n v="3"/>
    <n v="4"/>
    <s v="4, satisfecho"/>
  </r>
  <r>
    <m/>
    <m/>
    <s v="Humanidades"/>
    <d v="2020-05-19T16:50:00"/>
    <s v="Grado y doble grado"/>
    <x v="3"/>
    <s v="De vez en cuando (1 o 2 veces al mes)"/>
    <s v="Nunca"/>
    <s v="Seguiré usando los servicios de la biblioteca con la misma frecuencia que expuse en la pregunta anterior"/>
    <s v="F. Bellas Artes"/>
    <s v="F. Geografía e Historia"/>
    <m/>
    <m/>
    <m/>
    <m/>
    <m/>
    <m/>
    <m/>
    <s v="No"/>
    <s v="No"/>
    <n v="1"/>
    <n v="1"/>
    <n v="1"/>
    <n v="5"/>
    <n v="5"/>
    <n v="5"/>
    <n v="5"/>
    <n v="1"/>
    <n v="3"/>
    <n v="3"/>
    <m/>
    <n v="3"/>
    <n v="5"/>
    <n v="3"/>
    <n v="3"/>
    <n v="3"/>
    <s v="Sí"/>
    <n v="3"/>
    <x v="2"/>
    <s v="Twitter|Facebook|Youtube|Instagram|LinkedIn"/>
    <m/>
    <m/>
    <m/>
    <m/>
    <m/>
    <m/>
    <m/>
    <s v="No"/>
    <s v="No"/>
    <m/>
    <n v="4"/>
    <n v="4"/>
    <s v="4, satisfecho"/>
  </r>
  <r>
    <m/>
    <m/>
    <s v="Humanidades"/>
    <d v="2020-05-19T16:50:00"/>
    <s v="Grado y doble grado"/>
    <x v="6"/>
    <s v="De vez en cuando (1 o 2 veces al mes)"/>
    <s v="De vez en cuando (1 o 2 veces al mes)"/>
    <s v="Seguiré usando los servicios de la biblioteca con la misma frecuencia que expuse en la pregunta anterior"/>
    <s v="Biblioteca Maria Zambrano (Filología / Derecho)"/>
    <s v="F. Filología (Clásicas o General)"/>
    <s v="Biblioteca Histórica"/>
    <s v="Biblioteca municipal de Paracuellos de Jarama, Biblioteca Gloria Fuertes (Barajas)."/>
    <m/>
    <m/>
    <m/>
    <m/>
    <m/>
    <s v="No"/>
    <s v="Sí"/>
    <n v="5"/>
    <n v="1"/>
    <n v="1"/>
    <n v="1"/>
    <n v="5"/>
    <n v="5"/>
    <n v="5"/>
    <n v="1"/>
    <n v="3"/>
    <n v="3"/>
    <m/>
    <n v="5"/>
    <n v="4"/>
    <n v="4"/>
    <n v="3"/>
    <n v="2"/>
    <s v="No"/>
    <n v="4"/>
    <x v="4"/>
    <s v="Twitter|Youtube|Instagram"/>
    <m/>
    <m/>
    <m/>
    <m/>
    <m/>
    <m/>
    <m/>
    <s v="Sí"/>
    <s v="No"/>
    <m/>
    <n v="5"/>
    <n v="5"/>
    <s v="4, satisfecho"/>
  </r>
  <r>
    <m/>
    <m/>
    <s v="Ciencias Sociales"/>
    <d v="2020-05-19T16:50:00"/>
    <s v="Doctorado"/>
    <x v="11"/>
    <s v="De vez en cuando (1 o 2 veces al mes)"/>
    <s v="De vez en cuando (1 o 2 veces al mes)"/>
    <s v="Seguiré usando los servicios de la biblioteca con la misma frecuencia que expuse en la pregunta anterior"/>
    <s v="F. Ciencias Económicas y Empresariales"/>
    <s v="Biblioteca Histórica"/>
    <m/>
    <s v="Centro de documentación de defensa"/>
    <m/>
    <m/>
    <m/>
    <m/>
    <m/>
    <s v="No"/>
    <s v="Sí"/>
    <n v="3"/>
    <n v="2"/>
    <n v="2"/>
    <n v="5"/>
    <n v="2"/>
    <n v="4"/>
    <n v="2"/>
    <n v="4"/>
    <n v="5"/>
    <n v="5"/>
    <m/>
    <n v="5"/>
    <n v="5"/>
    <n v="4"/>
    <n v="5"/>
    <n v="5"/>
    <s v="No"/>
    <n v="5"/>
    <x v="1"/>
    <s v="Facebook|Youtube"/>
    <m/>
    <m/>
    <m/>
    <m/>
    <m/>
    <m/>
    <m/>
    <s v="No"/>
    <s v="No"/>
    <m/>
    <n v="5"/>
    <n v="5"/>
    <s v="5, muy satisfecho"/>
  </r>
  <r>
    <m/>
    <m/>
    <s v="Ciencias de la Salud"/>
    <d v="2020-05-19T16:50:00"/>
    <s v="Grado y doble grado"/>
    <x v="9"/>
    <s v="De vez en cuando (1 o 2 veces al mes)"/>
    <s v="Nunca"/>
    <s v="Seguiré usando los servicios de la biblioteca con la misma frecuencia que expuse en la pregunta anterior"/>
    <s v="F. Ciencias de la Información"/>
    <s v="F. Farmacia"/>
    <s v="F. Medicina"/>
    <m/>
    <m/>
    <m/>
    <m/>
    <m/>
    <m/>
    <s v="No"/>
    <s v="No"/>
    <n v="1"/>
    <n v="1"/>
    <n v="1"/>
    <n v="2"/>
    <n v="5"/>
    <n v="5"/>
    <n v="5"/>
    <n v="1"/>
    <n v="3"/>
    <n v="3"/>
    <m/>
    <n v="3"/>
    <n v="3"/>
    <n v="3"/>
    <n v="3"/>
    <n v="3"/>
    <s v="No"/>
    <n v="3"/>
    <x v="5"/>
    <s v="Youtube|No uso ninguna red social"/>
    <m/>
    <m/>
    <m/>
    <m/>
    <m/>
    <m/>
    <m/>
    <s v="No"/>
    <s v="No"/>
    <m/>
    <n v="3"/>
    <n v="4"/>
    <s v="5, muy satisfecho"/>
  </r>
  <r>
    <m/>
    <m/>
    <s v="Ciencias Sociales"/>
    <d v="2020-05-19T16:49:00"/>
    <s v="Grado y doble grado"/>
    <x v="1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s v="F. Ciencias Económicas y Empresariales"/>
    <m/>
    <m/>
    <m/>
    <m/>
    <m/>
    <m/>
    <s v="No"/>
    <s v="No"/>
    <n v="3"/>
    <n v="1"/>
    <n v="1"/>
    <n v="2"/>
    <n v="4"/>
    <n v="5"/>
    <n v="4"/>
    <n v="1"/>
    <n v="2"/>
    <n v="3"/>
    <m/>
    <n v="4"/>
    <n v="3"/>
    <n v="3"/>
    <n v="3"/>
    <n v="3"/>
    <s v="No"/>
    <n v="3"/>
    <x v="4"/>
    <s v="Twitter|Facebook|Instagram|LinkedIn"/>
    <m/>
    <m/>
    <m/>
    <m/>
    <m/>
    <m/>
    <m/>
    <s v="No"/>
    <s v="No"/>
    <m/>
    <n v="3"/>
    <n v="3"/>
    <s v="3, normal"/>
  </r>
  <r>
    <m/>
    <m/>
    <s v="Humanidades"/>
    <d v="2020-05-19T16:47:00"/>
    <s v="Grado y doble grado"/>
    <x v="2"/>
    <s v="Frecuentemente (1 o 2 veces por semana)"/>
    <s v="Frecuentemente (1 o 2 veces por semana)"/>
    <s v="Seguiré usando los servicios de la biblioteca con la misma frecuencia que expuse en la pregunta anterior"/>
    <s v="F. Educación - Centro de Formación del Profesorado"/>
    <s v="F. Geografía e Historia"/>
    <m/>
    <m/>
    <m/>
    <m/>
    <m/>
    <m/>
    <m/>
    <s v="Sí"/>
    <s v="Sí"/>
    <n v="4"/>
    <n v="1"/>
    <n v="1"/>
    <n v="4"/>
    <n v="3"/>
    <n v="5"/>
    <n v="3"/>
    <n v="3"/>
    <n v="4"/>
    <n v="4"/>
    <m/>
    <n v="4"/>
    <n v="4"/>
    <n v="4"/>
    <n v="4"/>
    <n v="4"/>
    <s v="No"/>
    <n v="4"/>
    <x v="6"/>
    <s v="Youtube|Instagram"/>
    <m/>
    <m/>
    <m/>
    <m/>
    <m/>
    <m/>
    <m/>
    <s v="Sí"/>
    <s v="Sí"/>
    <s v="Útil"/>
    <n v="4"/>
    <n v="4"/>
    <s v="4, satisfecho"/>
  </r>
  <r>
    <m/>
    <m/>
    <s v="Humanidades"/>
    <d v="2020-05-19T16:47:00"/>
    <s v="Grado y doble grado"/>
    <x v="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Geografía e Historia"/>
    <s v="F. Ciencias Biológicas"/>
    <s v="F. Ciencias Geológicas"/>
    <m/>
    <m/>
    <m/>
    <m/>
    <m/>
    <m/>
    <s v="Sí"/>
    <s v="Sí"/>
    <n v="3"/>
    <n v="3"/>
    <n v="3"/>
    <n v="5"/>
    <n v="4"/>
    <n v="5"/>
    <n v="5"/>
    <n v="3"/>
    <n v="3"/>
    <n v="2"/>
    <m/>
    <n v="2"/>
    <n v="3"/>
    <n v="3"/>
    <n v="3"/>
    <n v="2"/>
    <s v="Sí"/>
    <n v="3"/>
    <x v="6"/>
    <s v="Twitter|Instagram"/>
    <m/>
    <m/>
    <m/>
    <m/>
    <m/>
    <m/>
    <m/>
    <s v="Sí"/>
    <s v="No"/>
    <m/>
    <n v="4"/>
    <n v="4"/>
    <s v="3, normal"/>
  </r>
  <r>
    <m/>
    <m/>
    <s v="Humanidades"/>
    <d v="2020-05-19T16:46:00"/>
    <s v="Grado y doble grado"/>
    <x v="3"/>
    <s v="Nunca"/>
    <s v="De vez en cuando (1 o 2 veces al mes)"/>
    <s v="Seguiré usando los servicios de la biblioteca con la misma frecuencia que expuse en la pregunta anterior"/>
    <s v="F. Bellas Artes"/>
    <m/>
    <m/>
    <m/>
    <m/>
    <m/>
    <m/>
    <m/>
    <m/>
    <s v="No"/>
    <s v="Sí"/>
    <n v="5"/>
    <m/>
    <m/>
    <n v="5"/>
    <m/>
    <n v="5"/>
    <n v="5"/>
    <m/>
    <n v="5"/>
    <n v="5"/>
    <m/>
    <m/>
    <n v="5"/>
    <m/>
    <m/>
    <n v="5"/>
    <s v="Sí"/>
    <n v="5"/>
    <x v="3"/>
    <s v="Youtube|LinkedIn"/>
    <m/>
    <m/>
    <m/>
    <m/>
    <m/>
    <m/>
    <m/>
    <s v="Sí"/>
    <s v="Sí"/>
    <s v="Muy útil"/>
    <n v="5"/>
    <n v="5"/>
    <s v="5, muy satisfecho"/>
  </r>
  <r>
    <m/>
    <m/>
    <s v="Ciencias Experimentales"/>
    <d v="2020-05-19T16:46:00"/>
    <s v="Grado y doble grado"/>
    <x v="20"/>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Ciencias Biológicas"/>
    <s v="F. Ciencias Geológicas"/>
    <s v="Biblioteca Maria Zambrano (Filología / Derecho)"/>
    <m/>
    <m/>
    <m/>
    <m/>
    <m/>
    <m/>
    <s v="Sí"/>
    <s v="Sí"/>
    <n v="3"/>
    <n v="2"/>
    <n v="3"/>
    <n v="1"/>
    <n v="4"/>
    <n v="3"/>
    <n v="5"/>
    <n v="1"/>
    <n v="3"/>
    <n v="4"/>
    <m/>
    <m/>
    <n v="5"/>
    <n v="4"/>
    <n v="4"/>
    <m/>
    <s v="No"/>
    <n v="4"/>
    <x v="1"/>
    <s v="Twitter|Facebook|Youtube|Instagram|LinkedIn"/>
    <m/>
    <m/>
    <m/>
    <m/>
    <m/>
    <m/>
    <m/>
    <s v="No"/>
    <s v="No"/>
    <m/>
    <n v="3"/>
    <n v="4"/>
    <s v="5, muy satisfecho"/>
  </r>
  <r>
    <m/>
    <m/>
    <s v="Ciencias Sociales"/>
    <d v="2020-05-19T16:46:00"/>
    <s v="Grado y doble grado"/>
    <x v="10"/>
    <s v="De vez en cuando (1 o 2 veces al mes)"/>
    <s v="Frecuentemente (1 o 2 veces por semana)"/>
    <s v="Creo que voy a acudir con menos frecuencia a la biblioteca y usaré más la biblioteca virtual"/>
    <s v="Biblioteca Maria Zambrano (Filología / Derecho)"/>
    <s v="F. Derecho (Departamentos,Criminología)"/>
    <m/>
    <m/>
    <m/>
    <m/>
    <m/>
    <m/>
    <m/>
    <s v="No"/>
    <s v="Sí"/>
    <n v="2"/>
    <n v="1"/>
    <n v="3"/>
    <n v="1"/>
    <n v="2"/>
    <n v="5"/>
    <n v="1"/>
    <n v="4"/>
    <n v="3"/>
    <n v="3"/>
    <m/>
    <n v="3"/>
    <n v="4"/>
    <n v="3"/>
    <n v="3"/>
    <n v="3"/>
    <s v="No"/>
    <n v="3"/>
    <x v="6"/>
    <s v="Facebook|Youtube|Instagram"/>
    <m/>
    <m/>
    <m/>
    <m/>
    <m/>
    <m/>
    <m/>
    <s v="No"/>
    <s v="No"/>
    <m/>
    <n v="4"/>
    <n v="5"/>
    <s v="4, satisfecho"/>
  </r>
  <r>
    <m/>
    <m/>
    <s v="Humanidades"/>
    <d v="2020-05-19T16:45:00"/>
    <s v="Grado y doble grado"/>
    <x v="2"/>
    <s v="Solo en época de exámenes"/>
    <s v="Nunca"/>
    <s v="Solo haré uso de la biblioteca virtual y de sus recursos electrónicos"/>
    <m/>
    <m/>
    <m/>
    <m/>
    <m/>
    <m/>
    <m/>
    <m/>
    <m/>
    <s v="No"/>
    <s v="No"/>
    <n v="1"/>
    <n v="1"/>
    <n v="1"/>
    <n v="2"/>
    <n v="5"/>
    <n v="5"/>
    <n v="4"/>
    <n v="5"/>
    <n v="2"/>
    <n v="2"/>
    <m/>
    <n v="2"/>
    <n v="3"/>
    <n v="2"/>
    <n v="2"/>
    <n v="2"/>
    <s v="No"/>
    <n v="1"/>
    <x v="2"/>
    <s v="Twitter|Youtube|Instagram"/>
    <m/>
    <m/>
    <m/>
    <m/>
    <m/>
    <m/>
    <m/>
    <s v="No"/>
    <s v="No"/>
    <m/>
    <n v="3"/>
    <n v="3"/>
    <s v="3, normal"/>
  </r>
  <r>
    <m/>
    <m/>
    <s v="Humanidades"/>
    <d v="2020-05-19T16:44:00"/>
    <s v="Grado y doble grado"/>
    <x v="5"/>
    <s v="Muy frecuentemente (3 o más veces por semana)"/>
    <s v="Muy frecuentemente (3 o más veces por semana)"/>
    <s v="Creo que voy a acudir con menos frecuencia a la biblioteca y usaré más la biblioteca virtual"/>
    <s v="F. Filosofía"/>
    <s v="Biblioteca Maria Zambrano (Filología / Derecho)"/>
    <s v="F. Geografía e Historia"/>
    <m/>
    <m/>
    <m/>
    <m/>
    <m/>
    <m/>
    <s v="Sí"/>
    <s v="Sí"/>
    <n v="4"/>
    <n v="1"/>
    <n v="1"/>
    <n v="5"/>
    <n v="4"/>
    <n v="2"/>
    <n v="4"/>
    <n v="2"/>
    <n v="4"/>
    <n v="4"/>
    <m/>
    <n v="2"/>
    <n v="2"/>
    <n v="2"/>
    <n v="1"/>
    <n v="4"/>
    <s v="Sí"/>
    <n v="4"/>
    <x v="5"/>
    <s v="No uso ninguna red social"/>
    <m/>
    <m/>
    <m/>
    <m/>
    <m/>
    <m/>
    <m/>
    <s v="Sí"/>
    <s v="No"/>
    <m/>
    <n v="3"/>
    <n v="3"/>
    <s v="4, satisfecho"/>
  </r>
  <r>
    <m/>
    <m/>
    <s v="Humanidades"/>
    <d v="2020-05-19T16:43:00"/>
    <s v="Máster"/>
    <x v="6"/>
    <s v="Frecuentemente (1 o 2 veces por semana)"/>
    <s v="Muy frecuentemente (3 o más veces por semana)"/>
    <s v="Tengo que ir necesariamente para consultar los documentos que están ubicados en la biblioteca"/>
    <s v="F. Geografía e Historia"/>
    <s v="F. Ciencias de la Información"/>
    <s v="F. Filosofía"/>
    <s v="Maria Moliner"/>
    <m/>
    <m/>
    <m/>
    <m/>
    <m/>
    <s v="Sí"/>
    <s v="Sí"/>
    <n v="5"/>
    <n v="3"/>
    <n v="3"/>
    <n v="1"/>
    <n v="1"/>
    <n v="3"/>
    <n v="1"/>
    <n v="1"/>
    <n v="5"/>
    <n v="5"/>
    <m/>
    <n v="3"/>
    <n v="5"/>
    <n v="5"/>
    <n v="3"/>
    <n v="5"/>
    <s v="No"/>
    <n v="5"/>
    <x v="2"/>
    <s v="Facebook|Youtube"/>
    <m/>
    <m/>
    <m/>
    <m/>
    <m/>
    <m/>
    <m/>
    <s v="No"/>
    <s v="No"/>
    <m/>
    <n v="5"/>
    <n v="5"/>
    <s v="5, muy satisfecho"/>
  </r>
  <r>
    <m/>
    <m/>
    <s v="Ciencias Experimentales"/>
    <d v="2020-05-19T16:43:00"/>
    <s v="Grado y doble grado"/>
    <x v="20"/>
    <s v="Frecuentemente (1 o 2 veces por semana)"/>
    <s v="Nunca"/>
    <s v="Creo que voy a acudir con menos frecuencia a la biblioteca y usaré más la biblioteca virtual"/>
    <s v="F. Ciencias Biológicas"/>
    <s v="F. Ciencias Químicas"/>
    <m/>
    <m/>
    <m/>
    <m/>
    <m/>
    <m/>
    <m/>
    <s v="No"/>
    <s v="No"/>
    <n v="4"/>
    <n v="3"/>
    <n v="3"/>
    <n v="1"/>
    <n v="5"/>
    <n v="5"/>
    <n v="5"/>
    <n v="4"/>
    <n v="4"/>
    <n v="4"/>
    <m/>
    <n v="3"/>
    <n v="5"/>
    <n v="4"/>
    <n v="5"/>
    <n v="4"/>
    <s v="No"/>
    <n v="4"/>
    <x v="2"/>
    <s v="Youtube|Instagram"/>
    <m/>
    <m/>
    <m/>
    <m/>
    <m/>
    <m/>
    <m/>
    <s v="Sí"/>
    <s v="No"/>
    <m/>
    <n v="4"/>
    <n v="5"/>
    <s v="5, muy satisfecho"/>
  </r>
  <r>
    <m/>
    <m/>
    <s v="Ciencias Sociales"/>
    <d v="2020-05-19T16:42:00"/>
    <s v="Grado y doble grado"/>
    <x v="13"/>
    <s v="Frecuentemente (1 o 2 veces por semana)"/>
    <s v="De vez en cuando (1 o 2 veces al mes)"/>
    <s v="Tengo que ir necesariamente para consultar los documentos que están ubicados en la biblioteca|Procuraré buscar la información que necesito fuera de la biblioteca"/>
    <s v="F. Ciencias de la Información"/>
    <s v="F. Geografía e Historia"/>
    <m/>
    <m/>
    <m/>
    <m/>
    <m/>
    <m/>
    <m/>
    <s v="No"/>
    <s v="Sí"/>
    <n v="2"/>
    <n v="2"/>
    <n v="4"/>
    <n v="3"/>
    <n v="5"/>
    <n v="3"/>
    <n v="4"/>
    <n v="4"/>
    <n v="4"/>
    <n v="5"/>
    <m/>
    <n v="5"/>
    <n v="5"/>
    <n v="4"/>
    <n v="5"/>
    <n v="5"/>
    <s v="No"/>
    <n v="5"/>
    <x v="1"/>
    <s v="Twitter"/>
    <m/>
    <m/>
    <m/>
    <m/>
    <m/>
    <m/>
    <m/>
    <s v="No"/>
    <s v="No"/>
    <m/>
    <n v="5"/>
    <n v="5"/>
    <s v="5, muy satisfecho"/>
  </r>
  <r>
    <m/>
    <m/>
    <s v=""/>
    <d v="2020-05-19T16:41:00"/>
    <s v="Grado y doble grado"/>
    <x v="25"/>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Educación - Centro de Formación del Profesorado"/>
    <s v="F. Ciencias de la Información"/>
    <m/>
    <m/>
    <m/>
    <m/>
    <m/>
    <m/>
    <s v="No"/>
    <s v="Sí"/>
    <n v="1"/>
    <n v="1"/>
    <n v="1"/>
    <n v="5"/>
    <n v="1"/>
    <n v="1"/>
    <n v="1"/>
    <n v="1"/>
    <n v="1"/>
    <n v="1"/>
    <m/>
    <n v="1"/>
    <n v="1"/>
    <n v="1"/>
    <n v="1"/>
    <n v="1"/>
    <s v="Sí"/>
    <n v="1"/>
    <x v="2"/>
    <s v="Twitter|Facebook|Youtube|Instagram|LinkedIn"/>
    <m/>
    <m/>
    <m/>
    <m/>
    <m/>
    <m/>
    <m/>
    <s v="Sí"/>
    <s v="No"/>
    <m/>
    <n v="1"/>
    <n v="1"/>
    <s v="1, muy insatisfecho"/>
  </r>
  <r>
    <m/>
    <m/>
    <s v="Humanidades"/>
    <d v="2020-05-19T16:40:00"/>
    <s v="Grado y doble grado"/>
    <x v="5"/>
    <s v="Frecuentemente (1 o 2 veces por semana)"/>
    <s v="Frecuentemente (1 o 2 veces por semana)"/>
    <s v="Seguiré usando los servicios de la biblioteca con la misma frecuencia que expuse en la pregunta anterior"/>
    <s v="F. Filosofía"/>
    <s v="Biblioteca Maria Zambrano (Filología / Derecho)"/>
    <s v="F. Filología (Clásicas o General)"/>
    <m/>
    <m/>
    <m/>
    <m/>
    <m/>
    <m/>
    <s v="Sí"/>
    <s v="Sí"/>
    <n v="3"/>
    <n v="1"/>
    <n v="1"/>
    <n v="3"/>
    <n v="5"/>
    <n v="5"/>
    <n v="2"/>
    <n v="2"/>
    <n v="2"/>
    <n v="1"/>
    <m/>
    <n v="2"/>
    <n v="3"/>
    <n v="4"/>
    <n v="1"/>
    <n v="3"/>
    <s v="No"/>
    <n v="3"/>
    <x v="6"/>
    <s v="Twitter|Youtube|Instagram"/>
    <m/>
    <m/>
    <m/>
    <m/>
    <m/>
    <m/>
    <m/>
    <s v="No"/>
    <s v="No"/>
    <m/>
    <n v="3"/>
    <n v="4"/>
    <s v="4, satisfecho"/>
  </r>
  <r>
    <m/>
    <m/>
    <s v="Humanidades"/>
    <d v="2020-05-19T16:39:00"/>
    <s v="Grado y doble grado"/>
    <x v="6"/>
    <s v="Muy frecuentemente (3 o más veces por semana)"/>
    <s v="Frecuentemente (1 o 2 veces por semana)"/>
    <s v="Seguiré usando los servicios de la biblioteca con la misma frecuencia que expuse en la pregunta anterior"/>
    <s v="Biblioteca Maria Zambrano (Filología / Derecho)"/>
    <s v="F. Filología (Clásicas o General)"/>
    <m/>
    <m/>
    <m/>
    <m/>
    <m/>
    <m/>
    <m/>
    <s v="Sí"/>
    <s v="Sí"/>
    <n v="1"/>
    <n v="1"/>
    <n v="1"/>
    <n v="5"/>
    <n v="4"/>
    <n v="5"/>
    <n v="5"/>
    <n v="5"/>
    <n v="1"/>
    <n v="1"/>
    <m/>
    <n v="1"/>
    <n v="1"/>
    <n v="3"/>
    <n v="3"/>
    <n v="1"/>
    <s v="Sí"/>
    <n v="3"/>
    <x v="2"/>
    <s v="Instagram"/>
    <m/>
    <m/>
    <m/>
    <m/>
    <m/>
    <m/>
    <m/>
    <s v="Sí"/>
    <s v="No"/>
    <m/>
    <n v="4"/>
    <n v="4"/>
    <s v="3, normal"/>
  </r>
  <r>
    <m/>
    <m/>
    <s v="Humanidades"/>
    <d v="2020-05-19T16:38:00"/>
    <s v="Máster"/>
    <x v="6"/>
    <s v="De vez en cuando (1 o 2 veces al mes)"/>
    <s v="Frecuentemente (1 o 2 veces por semana)"/>
    <s v="Seguiré usando los servicios de la biblioteca con la misma frecuencia que expuse en la pregunta anterior"/>
    <s v="F. Filología (Clásicas o General)"/>
    <s v="Biblioteca Maria Zambrano (Filología / Derecho)"/>
    <s v="F. Filosofía"/>
    <s v="Comunidad de Madrid"/>
    <m/>
    <m/>
    <m/>
    <m/>
    <m/>
    <s v="Sí"/>
    <s v="Sí"/>
    <n v="5"/>
    <n v="5"/>
    <m/>
    <n v="5"/>
    <n v="5"/>
    <n v="4"/>
    <n v="5"/>
    <n v="3"/>
    <n v="5"/>
    <n v="4"/>
    <m/>
    <n v="3"/>
    <n v="5"/>
    <n v="3"/>
    <n v="3"/>
    <n v="4"/>
    <s v="No"/>
    <n v="3"/>
    <x v="1"/>
    <s v="Facebook"/>
    <m/>
    <m/>
    <m/>
    <m/>
    <m/>
    <m/>
    <m/>
    <s v="Sí"/>
    <s v="Sí"/>
    <s v="Muy útil"/>
    <n v="5"/>
    <n v="5"/>
    <s v="5, muy satisfecho"/>
  </r>
  <r>
    <m/>
    <m/>
    <s v="Humanidades"/>
    <d v="2020-05-19T16:37:00"/>
    <s v="Grado y doble grado"/>
    <x v="7"/>
    <s v="Frecuentemente (1 o 2 veces por semana)"/>
    <s v="De vez en cuando (1 o 2 veces al mes)"/>
    <s v="Seguiré usando los servicios de la biblioteca con la misma frecuencia que expuse en la pregunta anterior"/>
    <s v="F. Geografía e Historia"/>
    <s v="Biblioteca Maria Zambrano (Filología / Derecho)"/>
    <m/>
    <m/>
    <m/>
    <m/>
    <m/>
    <m/>
    <m/>
    <s v="No"/>
    <s v="Sí"/>
    <n v="5"/>
    <n v="1"/>
    <n v="2"/>
    <n v="5"/>
    <n v="4"/>
    <n v="2"/>
    <n v="4"/>
    <n v="2"/>
    <n v="3"/>
    <n v="3"/>
    <m/>
    <n v="3"/>
    <m/>
    <n v="2"/>
    <n v="3"/>
    <n v="3"/>
    <s v="No"/>
    <n v="2"/>
    <x v="5"/>
    <s v="No uso ninguna red social"/>
    <m/>
    <m/>
    <m/>
    <m/>
    <m/>
    <m/>
    <m/>
    <s v="No"/>
    <s v="No"/>
    <m/>
    <n v="3"/>
    <n v="3"/>
    <s v="4, satisfecho"/>
  </r>
  <r>
    <m/>
    <m/>
    <s v="Humanidades"/>
    <d v="2020-05-19T16:37:00"/>
    <s v="Doctorado"/>
    <x v="6"/>
    <s v="Muy frecuentemente (3 o más veces por semana)"/>
    <s v="Muy frecuentemente (3 o más veces por semana)"/>
    <s v="Seguiré usando los servicios de la biblioteca con la misma frecuencia que expuse en la pregunta anterior"/>
    <s v="F. Filología (Clásicas o General)"/>
    <s v="Biblioteca Maria Zambrano (Filología / Derecho)"/>
    <s v="F. Filosofía"/>
    <m/>
    <m/>
    <m/>
    <m/>
    <m/>
    <m/>
    <s v="Sí"/>
    <s v="Sí"/>
    <n v="5"/>
    <n v="5"/>
    <n v="4"/>
    <n v="3"/>
    <n v="3"/>
    <n v="2"/>
    <n v="2"/>
    <n v="2"/>
    <n v="5"/>
    <n v="4"/>
    <m/>
    <n v="4"/>
    <n v="5"/>
    <n v="5"/>
    <n v="4"/>
    <n v="4"/>
    <s v="Sí"/>
    <n v="5"/>
    <x v="6"/>
    <s v="Youtube"/>
    <m/>
    <m/>
    <m/>
    <m/>
    <m/>
    <m/>
    <m/>
    <s v="Sí"/>
    <s v="Sí"/>
    <s v="Muy útil"/>
    <n v="5"/>
    <n v="5"/>
    <s v="5, muy satisfecho"/>
  </r>
  <r>
    <m/>
    <m/>
    <s v="Ciencias Sociales"/>
    <d v="2020-05-19T16:37:00"/>
    <s v="Grado y doble grado"/>
    <x v="10"/>
    <s v="Frecuentemente (1 o 2 veces por semana)"/>
    <s v="De vez en cuando (1 o 2 veces al mes)"/>
    <s v="Creo que voy a acudir con menos frecuencia a la biblioteca y usaré más la biblioteca virtual"/>
    <s v="Biblioteca Maria Zambrano (Filología / Derecho)"/>
    <s v="Biblioteca Maria Zambrano (Filología / Derecho)"/>
    <s v="Biblioteca Maria Zambrano (Filología / Derecho)"/>
    <m/>
    <m/>
    <m/>
    <m/>
    <m/>
    <m/>
    <s v="No"/>
    <s v="Sí"/>
    <n v="4"/>
    <n v="3"/>
    <n v="4"/>
    <n v="5"/>
    <n v="4"/>
    <n v="5"/>
    <n v="4"/>
    <n v="1"/>
    <n v="5"/>
    <n v="4"/>
    <m/>
    <n v="4"/>
    <n v="5"/>
    <n v="4"/>
    <n v="2"/>
    <n v="3"/>
    <s v="No"/>
    <n v="4"/>
    <x v="2"/>
    <s v="Twitter|Facebook|Youtube|Instagram"/>
    <m/>
    <m/>
    <m/>
    <m/>
    <m/>
    <m/>
    <m/>
    <s v="No"/>
    <s v="No"/>
    <m/>
    <n v="5"/>
    <n v="5"/>
    <s v="4, satisfecho"/>
  </r>
  <r>
    <m/>
    <m/>
    <s v="Humanidades"/>
    <d v="2020-05-19T16:37:00"/>
    <s v="Grado y doble grado"/>
    <x v="3"/>
    <s v="Nunca"/>
    <s v="Nunca"/>
    <s v="Seguiré usando los servicios de la biblioteca con la misma frecuencia que expuse en la pregunta anterior"/>
    <m/>
    <m/>
    <m/>
    <s v="Todas las bibliotecas públicas de Madrid"/>
    <m/>
    <m/>
    <m/>
    <m/>
    <m/>
    <s v="No"/>
    <s v="No"/>
    <n v="1"/>
    <n v="1"/>
    <n v="3"/>
    <n v="4"/>
    <n v="5"/>
    <n v="5"/>
    <n v="5"/>
    <n v="4"/>
    <n v="2"/>
    <m/>
    <m/>
    <n v="4"/>
    <m/>
    <m/>
    <m/>
    <m/>
    <s v="No"/>
    <m/>
    <x v="3"/>
    <s v="Youtube|Instagram|Whatsapp"/>
    <m/>
    <m/>
    <m/>
    <m/>
    <m/>
    <m/>
    <m/>
    <s v="No"/>
    <s v="No"/>
    <m/>
    <m/>
    <m/>
    <m/>
  </r>
  <r>
    <m/>
    <m/>
    <s v="Ciencias Experimentales"/>
    <d v="2020-05-19T16:37:00"/>
    <s v="Grado y doble grado"/>
    <x v="16"/>
    <s v="De vez en cuando (1 o 2 veces al mes)"/>
    <s v="Frecuentemente (1 o 2 veces por semana)"/>
    <s v="Seguiré usando los servicios de la biblioteca con la misma frecuencia que expuse en la pregunta anterior"/>
    <s v="F. Ciencias Químicas"/>
    <m/>
    <m/>
    <m/>
    <m/>
    <m/>
    <m/>
    <m/>
    <m/>
    <s v="No"/>
    <s v="Sí"/>
    <n v="3"/>
    <n v="5"/>
    <n v="5"/>
    <n v="2"/>
    <n v="4"/>
    <n v="3"/>
    <n v="4"/>
    <n v="3"/>
    <n v="4"/>
    <n v="3"/>
    <m/>
    <n v="4"/>
    <n v="4"/>
    <n v="4"/>
    <n v="3"/>
    <n v="3"/>
    <s v="No"/>
    <n v="4"/>
    <x v="4"/>
    <s v="Youtube|Instagram"/>
    <m/>
    <m/>
    <m/>
    <m/>
    <m/>
    <m/>
    <m/>
    <s v="No"/>
    <s v="No"/>
    <m/>
    <n v="4"/>
    <n v="4"/>
    <s v="4, satisfecho"/>
  </r>
  <r>
    <m/>
    <m/>
    <s v="Ciencias Sociales"/>
    <d v="2020-05-19T16:36:00"/>
    <s v="Grado y doble grado"/>
    <x v="1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Ciencias de la Documentación"/>
    <s v="F. Ciencias de la Información"/>
    <s v="F. Geografía e Historia"/>
    <s v="Biblioteca Luis Rosales"/>
    <m/>
    <m/>
    <m/>
    <m/>
    <m/>
    <s v="No"/>
    <s v="Sí"/>
    <n v="3"/>
    <n v="1"/>
    <n v="2"/>
    <n v="3"/>
    <n v="5"/>
    <n v="4"/>
    <n v="5"/>
    <n v="2"/>
    <n v="5"/>
    <n v="5"/>
    <m/>
    <n v="5"/>
    <n v="5"/>
    <n v="5"/>
    <n v="4"/>
    <n v="4"/>
    <s v="Sí"/>
    <n v="4"/>
    <x v="5"/>
    <s v="Twitter|Youtube|Instagram"/>
    <m/>
    <m/>
    <m/>
    <m/>
    <m/>
    <m/>
    <m/>
    <s v="Sí"/>
    <s v="No"/>
    <m/>
    <n v="4"/>
    <n v="5"/>
    <s v="5, muy satisfecho"/>
  </r>
  <r>
    <m/>
    <m/>
    <s v="Ciencias Experimentales"/>
    <d v="2020-05-19T16:36:00"/>
    <s v="Doctorado"/>
    <x v="14"/>
    <s v="De vez en cuando (1 o 2 veces al mes)"/>
    <s v="De vez en cuando (1 o 2 veces al mes)"/>
    <s v="Procuraré buscar la información que necesito fuera de la biblioteca"/>
    <s v="F. Ciencias Geológicas"/>
    <m/>
    <m/>
    <s v="Muy de vez en cuando: Biblioteca Cardenal Cisneros de Alcalá de Henares"/>
    <m/>
    <m/>
    <m/>
    <m/>
    <m/>
    <s v="No"/>
    <s v="No"/>
    <n v="2"/>
    <n v="5"/>
    <n v="2"/>
    <n v="3"/>
    <n v="3"/>
    <n v="5"/>
    <n v="1"/>
    <n v="1"/>
    <n v="2"/>
    <n v="2"/>
    <m/>
    <n v="1"/>
    <n v="3"/>
    <n v="2"/>
    <n v="3"/>
    <n v="3"/>
    <s v="Sí"/>
    <n v="2"/>
    <x v="5"/>
    <s v="Twitter|Youtube|LinkedIn"/>
    <m/>
    <m/>
    <m/>
    <m/>
    <m/>
    <m/>
    <m/>
    <s v="Sí"/>
    <s v="Sí"/>
    <s v="Útil"/>
    <n v="3"/>
    <n v="4"/>
    <s v="3, normal"/>
  </r>
  <r>
    <m/>
    <m/>
    <s v="Ciencias Sociales"/>
    <d v="2020-05-19T16:36:00"/>
    <s v="Grado y doble grado"/>
    <x v="24"/>
    <s v="De vez en cuando (1 o 2 veces al mes)"/>
    <s v="De vez en cuando (1 o 2 veces al mes)"/>
    <s v="Tengo que ir necesariamente para consultar los documentos que están ubicados en la biblioteca"/>
    <s v="F. Trabajo Social"/>
    <s v="F. Ciencias Políticas y Sociología"/>
    <s v="F. Psicología"/>
    <m/>
    <m/>
    <m/>
    <m/>
    <m/>
    <m/>
    <s v="No"/>
    <s v="Sí"/>
    <n v="2"/>
    <n v="3"/>
    <n v="2"/>
    <n v="4"/>
    <n v="4"/>
    <n v="4"/>
    <n v="5"/>
    <n v="1"/>
    <n v="1"/>
    <n v="2"/>
    <m/>
    <n v="2"/>
    <n v="5"/>
    <n v="4"/>
    <n v="3"/>
    <n v="4"/>
    <s v="Sí"/>
    <n v="3"/>
    <x v="5"/>
    <s v="Facebook|Instagram"/>
    <m/>
    <m/>
    <m/>
    <m/>
    <m/>
    <m/>
    <m/>
    <s v="No"/>
    <s v="No"/>
    <m/>
    <n v="5"/>
    <n v="5"/>
    <s v="3, normal"/>
  </r>
  <r>
    <m/>
    <m/>
    <s v="Ciencias de la Salud"/>
    <d v="2020-05-19T16:36:00"/>
    <s v="Grado y doble grado"/>
    <x v="9"/>
    <s v="Frecuentemente (1 o 2 veces por semana)"/>
    <s v="De vez en cuando (1 o 2 veces al mes)"/>
    <s v="Creo que voy a acudir con menos frecuencia a la biblioteca y usaré más la biblioteca virtual|Tengo que ir necesariamente para consultar los documentos que están ubicados en la biblioteca"/>
    <s v="F. Farmacia"/>
    <s v="F. Enfermería, Fisioterapia y Podología"/>
    <s v="Biblioteca Maria Zambrano (Filología / Derecho)"/>
    <m/>
    <m/>
    <m/>
    <m/>
    <m/>
    <m/>
    <s v="No"/>
    <s v="Sí"/>
    <n v="4"/>
    <n v="2"/>
    <n v="4"/>
    <n v="2"/>
    <n v="5"/>
    <n v="5"/>
    <n v="5"/>
    <n v="2"/>
    <n v="4"/>
    <n v="4"/>
    <m/>
    <n v="5"/>
    <n v="4"/>
    <n v="4"/>
    <n v="4"/>
    <n v="5"/>
    <s v="Sí"/>
    <n v="5"/>
    <x v="1"/>
    <s v="Youtube|Instagram"/>
    <m/>
    <m/>
    <m/>
    <m/>
    <m/>
    <m/>
    <m/>
    <s v="Sí"/>
    <s v="No"/>
    <m/>
    <n v="5"/>
    <n v="5"/>
    <s v="5, muy satisfecho"/>
  </r>
  <r>
    <m/>
    <m/>
    <s v="Humanidades"/>
    <d v="2020-05-19T16:35:00"/>
    <s v="Grado y doble grado"/>
    <x v="3"/>
    <s v="Frecuentemente (1 o 2 veces por semana)"/>
    <s v="De vez en cuando (1 o 2 veces al mes)"/>
    <s v="Seguiré usando los servicios de la biblioteca con la misma frecuencia que expuse en la pregunta anterior"/>
    <s v="F. Bellas Artes"/>
    <s v="F. Ciencias de la Información"/>
    <s v="F. Filosofía"/>
    <m/>
    <m/>
    <m/>
    <m/>
    <m/>
    <m/>
    <s v="Sí"/>
    <s v="Sí"/>
    <n v="2"/>
    <n v="2"/>
    <n v="2"/>
    <n v="4"/>
    <n v="4"/>
    <n v="5"/>
    <n v="4"/>
    <n v="1"/>
    <n v="5"/>
    <n v="4"/>
    <m/>
    <n v="3"/>
    <n v="4"/>
    <n v="4"/>
    <n v="4"/>
    <n v="5"/>
    <s v="No"/>
    <n v="4"/>
    <x v="3"/>
    <s v="Twitter|Instagram"/>
    <m/>
    <m/>
    <m/>
    <m/>
    <m/>
    <m/>
    <m/>
    <s v="No"/>
    <s v="No"/>
    <m/>
    <n v="5"/>
    <n v="5"/>
    <s v="4, satisfecho"/>
  </r>
  <r>
    <m/>
    <m/>
    <s v="Humanidades"/>
    <d v="2020-05-19T16:35:00"/>
    <s v="Grado y doble grado"/>
    <x v="7"/>
    <s v="Muy frecuentemente (3 o más veces por semana)"/>
    <s v="Frecuentemente (1 o 2 veces por semana)"/>
    <s v="Seguiré usando los servicios de la biblioteca con la misma frecuencia que expuse en la pregunta anterior"/>
    <s v="F. Geografía e Historia"/>
    <s v="Biblioteca Maria Zambrano (Filología / Derecho)"/>
    <m/>
    <m/>
    <m/>
    <m/>
    <m/>
    <m/>
    <m/>
    <s v="Sí"/>
    <s v="Sí"/>
    <n v="3"/>
    <n v="3"/>
    <n v="3"/>
    <n v="3"/>
    <n v="5"/>
    <n v="5"/>
    <n v="4"/>
    <n v="2"/>
    <n v="3"/>
    <n v="3"/>
    <m/>
    <n v="2"/>
    <n v="4"/>
    <n v="2"/>
    <n v="3"/>
    <n v="2"/>
    <s v="No"/>
    <n v="2"/>
    <x v="5"/>
    <s v="Whatapp"/>
    <m/>
    <m/>
    <m/>
    <m/>
    <m/>
    <m/>
    <m/>
    <s v="Sí"/>
    <s v="No"/>
    <m/>
    <n v="4"/>
    <n v="5"/>
    <s v="4, satisfecho"/>
  </r>
  <r>
    <m/>
    <m/>
    <s v="Ciencias Sociales"/>
    <d v="2020-05-19T16:35:00"/>
    <s v="Grado y doble grado"/>
    <x v="10"/>
    <s v="Muy frecuentemente (3 o más veces por semana)"/>
    <s v="Frecuentemente (1 o 2 veces por semana)"/>
    <s v="Seguiré usando los servicios de la biblioteca con la misma frecuencia que expuse en la pregunta anterior"/>
    <s v="Biblioteca Maria Zambrano (Filología / Derecho)"/>
    <m/>
    <m/>
    <m/>
    <m/>
    <m/>
    <m/>
    <m/>
    <m/>
    <s v="Sí"/>
    <s v="Sí"/>
    <n v="4"/>
    <n v="1"/>
    <n v="1"/>
    <n v="2"/>
    <n v="2"/>
    <n v="2"/>
    <n v="4"/>
    <n v="1"/>
    <n v="4"/>
    <n v="3"/>
    <m/>
    <n v="3"/>
    <n v="3"/>
    <n v="4"/>
    <n v="1"/>
    <n v="2"/>
    <s v="No"/>
    <n v="3"/>
    <x v="2"/>
    <s v="Twitter|Facebook|Instagram"/>
    <m/>
    <m/>
    <m/>
    <m/>
    <m/>
    <m/>
    <m/>
    <s v="No"/>
    <s v="No"/>
    <m/>
    <n v="1"/>
    <n v="1"/>
    <s v="3, normal"/>
  </r>
  <r>
    <m/>
    <m/>
    <s v="Ciencias de la Salud"/>
    <d v="2020-05-19T16:35:00"/>
    <s v="Grado y doble grado"/>
    <x v="15"/>
    <s v="De vez en cuando (1 o 2 veces al mes)"/>
    <s v="Frecuentemente (1 o 2 veces por semana)"/>
    <s v="Seguiré usando los servicios de la biblioteca con la misma frecuencia que expuse en la pregunta anterior"/>
    <s v="F. Enfermería, Fisioterapia y Podología"/>
    <m/>
    <m/>
    <m/>
    <m/>
    <m/>
    <m/>
    <m/>
    <m/>
    <s v="No"/>
    <s v="No"/>
    <n v="2"/>
    <n v="2"/>
    <n v="5"/>
    <n v="3"/>
    <n v="5"/>
    <n v="5"/>
    <n v="5"/>
    <n v="2"/>
    <n v="3"/>
    <n v="3"/>
    <m/>
    <n v="4"/>
    <n v="5"/>
    <n v="4"/>
    <n v="4"/>
    <n v="4"/>
    <s v="No"/>
    <n v="4"/>
    <x v="5"/>
    <s v="Youtube|Instagram"/>
    <m/>
    <m/>
    <m/>
    <m/>
    <m/>
    <m/>
    <m/>
    <s v="No"/>
    <s v="No"/>
    <m/>
    <n v="5"/>
    <n v="4"/>
    <s v="4, satisfecho"/>
  </r>
  <r>
    <m/>
    <m/>
    <s v="Ciencias Experimentales"/>
    <d v="2020-05-19T16:34:00"/>
    <s v="Grado y doble grado"/>
    <x v="20"/>
    <s v="Frecuentemente (1 o 2 veces por semana)"/>
    <s v="Solo en época de exámenes"/>
    <s v="Seguiré usando los servicios de la biblioteca con la misma frecuencia que expuse en la pregunta anterior"/>
    <s v="F. Ciencias Biológicas"/>
    <m/>
    <m/>
    <s v="Biblioteca públicas comunidad de madrid"/>
    <m/>
    <m/>
    <m/>
    <m/>
    <m/>
    <s v="Sí"/>
    <s v="Sí"/>
    <n v="4"/>
    <n v="3"/>
    <n v="3"/>
    <n v="1"/>
    <n v="3"/>
    <n v="1"/>
    <n v="3"/>
    <n v="3"/>
    <n v="4"/>
    <n v="3"/>
    <m/>
    <n v="3"/>
    <n v="5"/>
    <n v="4"/>
    <n v="2"/>
    <n v="5"/>
    <s v="No"/>
    <n v="5"/>
    <x v="1"/>
    <s v="Instagram"/>
    <m/>
    <m/>
    <m/>
    <m/>
    <m/>
    <m/>
    <m/>
    <s v="No"/>
    <s v="No"/>
    <m/>
    <n v="5"/>
    <n v="5"/>
    <s v="4, satisfecho"/>
  </r>
  <r>
    <m/>
    <m/>
    <s v="Ciencias Sociales"/>
    <d v="2020-05-19T16:31:00"/>
    <s v="Máster"/>
    <x v="1"/>
    <s v="Frecuentemente (1 o 2 veces por semana)"/>
    <s v="Muy frecuentemente (3 o más veces por semana)"/>
    <s v="Creo que voy a acudir con menos frecuencia a la biblioteca y usaré más la biblioteca virtual"/>
    <s v="F. Ciencias Políticas y Sociología"/>
    <s v="F. Trabajo Social"/>
    <m/>
    <m/>
    <m/>
    <m/>
    <m/>
    <m/>
    <m/>
    <s v="No"/>
    <s v="Sí"/>
    <n v="2"/>
    <n v="5"/>
    <n v="3"/>
    <n v="4"/>
    <n v="3"/>
    <n v="5"/>
    <n v="1"/>
    <n v="2"/>
    <n v="2"/>
    <n v="4"/>
    <m/>
    <n v="4"/>
    <n v="5"/>
    <n v="4"/>
    <n v="2"/>
    <n v="3"/>
    <s v="Sí"/>
    <n v="2"/>
    <x v="2"/>
    <s v="Twitter|Facebook|Instagram"/>
    <m/>
    <m/>
    <m/>
    <m/>
    <m/>
    <m/>
    <m/>
    <s v="Sí"/>
    <s v="Sí"/>
    <m/>
    <n v="4"/>
    <n v="3"/>
    <s v="4, satisfecho"/>
  </r>
  <r>
    <m/>
    <m/>
    <s v="Ciencias de la Salud"/>
    <d v="2020-05-19T16:31:00"/>
    <s v="Grado y doble grado"/>
    <x v="4"/>
    <s v="Frecuentemente (1 o 2 veces por semana)"/>
    <s v="Muy frecuentemente (3 o más veces por semana)"/>
    <s v="Seguiré usando los servicios de la biblioteca con la misma frecuencia que expuse en la pregunta anterior"/>
    <s v="F. Medicina"/>
    <s v="F. Enfermería, Fisioterapia y Podología"/>
    <m/>
    <m/>
    <m/>
    <m/>
    <m/>
    <m/>
    <m/>
    <s v="Sí"/>
    <s v="Sí"/>
    <n v="5"/>
    <n v="4"/>
    <n v="5"/>
    <n v="1"/>
    <n v="5"/>
    <n v="3"/>
    <n v="5"/>
    <n v="1"/>
    <n v="3"/>
    <n v="5"/>
    <m/>
    <n v="5"/>
    <n v="5"/>
    <n v="4"/>
    <n v="3"/>
    <n v="4"/>
    <s v="No"/>
    <n v="5"/>
    <x v="3"/>
    <s v="Twitter|Instagram"/>
    <m/>
    <m/>
    <m/>
    <m/>
    <m/>
    <m/>
    <m/>
    <s v="Sí"/>
    <s v="No"/>
    <m/>
    <n v="5"/>
    <n v="5"/>
    <s v="5, muy satisfecho"/>
  </r>
  <r>
    <m/>
    <m/>
    <s v="Humanidades"/>
    <d v="2020-05-19T16:31:00"/>
    <s v="Grado y doble grado"/>
    <x v="6"/>
    <s v="Muy frecuentemente (3 o más veces por semana)"/>
    <s v="Nunca"/>
    <s v="Tengo que ir necesariamente para consultar los documentos que están ubicados en la biblioteca|Procuraré buscar la información que necesito fuera de la biblioteca"/>
    <s v="Biblioteca Maria Zambrano (Filología / Derecho)"/>
    <s v="F. Filología (Clásicas o General)"/>
    <m/>
    <m/>
    <m/>
    <m/>
    <m/>
    <m/>
    <m/>
    <s v="Sí"/>
    <s v="Sí"/>
    <n v="2"/>
    <n v="1"/>
    <n v="3"/>
    <n v="5"/>
    <n v="5"/>
    <n v="5"/>
    <n v="5"/>
    <n v="5"/>
    <n v="4"/>
    <n v="5"/>
    <m/>
    <n v="5"/>
    <n v="5"/>
    <n v="4"/>
    <n v="1"/>
    <n v="4"/>
    <s v="No"/>
    <n v="3"/>
    <x v="6"/>
    <s v="Twitter|Youtube|Instagram"/>
    <m/>
    <m/>
    <m/>
    <m/>
    <m/>
    <m/>
    <m/>
    <s v="No"/>
    <s v="No"/>
    <m/>
    <n v="5"/>
    <n v="5"/>
    <s v="4, satisfecho"/>
  </r>
  <r>
    <m/>
    <m/>
    <s v="Ciencias Sociales"/>
    <d v="2020-05-19T16:30:00"/>
    <s v="Grado y doble grado"/>
    <x v="24"/>
    <s v="De vez en cuando (1 o 2 veces al mes)"/>
    <s v="Solo en época de exámenes"/>
    <s v="Seguiré usando los servicios de la biblioteca con la misma frecuencia que expuse en la pregunta anterior"/>
    <s v="F. Trabajo Social"/>
    <s v="Biblioteca Maria Zambrano (Filología / Derecho)"/>
    <m/>
    <m/>
    <m/>
    <m/>
    <m/>
    <m/>
    <m/>
    <s v="No"/>
    <s v="Sí"/>
    <n v="3"/>
    <n v="3"/>
    <n v="3"/>
    <n v="3"/>
    <n v="5"/>
    <n v="4"/>
    <n v="5"/>
    <n v="2"/>
    <n v="5"/>
    <n v="5"/>
    <m/>
    <n v="2"/>
    <n v="5"/>
    <n v="3"/>
    <n v="2"/>
    <n v="4"/>
    <s v="No"/>
    <n v="4"/>
    <x v="5"/>
    <s v="Twitter|Facebook|Youtube|Instagram"/>
    <m/>
    <m/>
    <m/>
    <m/>
    <m/>
    <m/>
    <m/>
    <s v="No"/>
    <s v="No"/>
    <m/>
    <n v="5"/>
    <n v="5"/>
    <s v="4, satisfecho"/>
  </r>
  <r>
    <m/>
    <m/>
    <s v="Humanidades"/>
    <d v="2020-05-19T16:30:00"/>
    <s v="Grado y doble grado"/>
    <x v="3"/>
    <s v="Muy frecuentemente (3 o más veces por semana)"/>
    <s v="De vez en cuando (1 o 2 veces al mes)"/>
    <s v="Seguiré usando los servicios de la biblioteca con la misma frecuencia que expuse en la pregunta anterior"/>
    <s v="F. Bellas Artes"/>
    <s v="F. Geografía e Historia"/>
    <m/>
    <m/>
    <m/>
    <m/>
    <m/>
    <m/>
    <m/>
    <s v="Sí"/>
    <s v="No"/>
    <n v="3"/>
    <n v="2"/>
    <n v="2"/>
    <n v="1"/>
    <n v="3"/>
    <n v="4"/>
    <n v="3"/>
    <n v="4"/>
    <n v="3"/>
    <n v="3"/>
    <m/>
    <n v="3"/>
    <n v="3"/>
    <n v="3"/>
    <n v="2"/>
    <n v="2"/>
    <s v="Sí"/>
    <n v="3"/>
    <x v="5"/>
    <s v="No uso ninguna red social"/>
    <m/>
    <m/>
    <m/>
    <m/>
    <m/>
    <m/>
    <m/>
    <s v="No"/>
    <s v="No"/>
    <m/>
    <n v="5"/>
    <n v="5"/>
    <s v="4, satisfecho"/>
  </r>
  <r>
    <m/>
    <m/>
    <s v="Ciencias Experimentales"/>
    <d v="2020-05-19T16:30:00"/>
    <s v="Máster"/>
    <x v="26"/>
    <s v="De vez en cuando (1 o 2 veces al mes)"/>
    <s v="Nunca"/>
    <s v="Seguiré usando los servicios de la biblioteca con la misma frecuencia que expuse en la pregunta anterior|Creo que voy a acudir con menos frecuencia a la biblioteca y usaré más la biblioteca virtual|Procuraré buscar la información que necesito fuera de la biblioteca"/>
    <s v="F. Informática"/>
    <m/>
    <m/>
    <m/>
    <m/>
    <m/>
    <m/>
    <m/>
    <m/>
    <s v="No"/>
    <s v="No"/>
    <n v="2"/>
    <n v="1"/>
    <n v="3"/>
    <n v="2"/>
    <n v="3"/>
    <n v="5"/>
    <n v="3"/>
    <n v="2"/>
    <n v="3"/>
    <n v="3"/>
    <m/>
    <n v="3"/>
    <n v="3"/>
    <n v="3"/>
    <n v="3"/>
    <n v="3"/>
    <s v="No"/>
    <n v="4"/>
    <x v="2"/>
    <s v="Twitter|Facebook|Youtube|Instagram|LinkedIn"/>
    <m/>
    <m/>
    <m/>
    <m/>
    <m/>
    <m/>
    <m/>
    <s v="No"/>
    <s v="No"/>
    <m/>
    <n v="5"/>
    <n v="5"/>
    <s v="3, normal"/>
  </r>
  <r>
    <m/>
    <m/>
    <s v="Humanidades"/>
    <d v="2020-05-19T16:29:00"/>
    <s v="Grado y doble grado"/>
    <x v="2"/>
    <s v="Frecuentemente (1 o 2 veces por semana)"/>
    <s v="Frecuentemente (1 o 2 veces por semana)"/>
    <s v="Creo que voy a acudir con menos frecuencia a la biblioteca y usaré más la biblioteca virtual"/>
    <s v="F. Educación - Centro de Formación del Profesorado"/>
    <m/>
    <m/>
    <m/>
    <m/>
    <m/>
    <m/>
    <m/>
    <m/>
    <s v="Sí"/>
    <s v="Sí"/>
    <n v="3"/>
    <n v="3"/>
    <n v="3"/>
    <n v="2"/>
    <n v="3"/>
    <n v="4"/>
    <n v="3"/>
    <n v="3"/>
    <n v="4"/>
    <n v="4"/>
    <m/>
    <n v="4"/>
    <n v="5"/>
    <n v="4"/>
    <n v="4"/>
    <n v="4"/>
    <s v="No"/>
    <n v="3"/>
    <x v="5"/>
    <s v="Youtube|Instagram"/>
    <m/>
    <m/>
    <m/>
    <m/>
    <m/>
    <m/>
    <m/>
    <s v="No"/>
    <s v="No"/>
    <m/>
    <n v="4"/>
    <n v="4"/>
    <s v="5, muy satisfecho"/>
  </r>
  <r>
    <m/>
    <m/>
    <s v="Ciencias Experimentales"/>
    <d v="2020-05-19T16:28:00"/>
    <s v="Grado y doble grado"/>
    <x v="20"/>
    <s v="Muy frecuentemente (3 o más veces por semana)"/>
    <s v="Nunca"/>
    <s v="Seguiré usando los servicios de la biblioteca con la misma frecuencia que expuse en la pregunta anterior"/>
    <s v="Biblioteca Maria Zambrano (Filología / Derecho)"/>
    <s v="F. Ciencias Biológicas"/>
    <m/>
    <m/>
    <m/>
    <m/>
    <m/>
    <m/>
    <m/>
    <s v="No"/>
    <s v="No"/>
    <n v="3"/>
    <n v="1"/>
    <n v="1"/>
    <n v="1"/>
    <n v="5"/>
    <n v="5"/>
    <n v="5"/>
    <n v="2"/>
    <n v="2"/>
    <n v="4"/>
    <m/>
    <n v="3"/>
    <n v="3"/>
    <n v="3"/>
    <n v="2"/>
    <n v="3"/>
    <s v="No"/>
    <m/>
    <x v="3"/>
    <s v="Youtube|Instagram"/>
    <m/>
    <m/>
    <m/>
    <m/>
    <m/>
    <m/>
    <m/>
    <s v="No"/>
    <s v="No"/>
    <m/>
    <n v="5"/>
    <n v="5"/>
    <s v="5, muy satisfecho"/>
  </r>
  <r>
    <m/>
    <m/>
    <s v="Humanidades"/>
    <d v="2020-05-19T16:27:00"/>
    <s v="Grado y doble grado"/>
    <x v="7"/>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Geografía e Historia"/>
    <s v="F. Filología (Clásicas o General)"/>
    <s v="Biblioteca Histórica"/>
    <m/>
    <m/>
    <m/>
    <m/>
    <m/>
    <m/>
    <s v="Sí"/>
    <s v="Sí"/>
    <n v="4"/>
    <n v="1"/>
    <n v="4"/>
    <n v="2"/>
    <n v="5"/>
    <n v="3"/>
    <n v="1"/>
    <n v="4"/>
    <n v="3"/>
    <n v="3"/>
    <m/>
    <n v="4"/>
    <n v="5"/>
    <n v="4"/>
    <n v="2"/>
    <n v="2"/>
    <s v="Sí"/>
    <n v="4"/>
    <x v="2"/>
    <s v="Twitter|Youtube"/>
    <m/>
    <m/>
    <m/>
    <m/>
    <m/>
    <m/>
    <m/>
    <s v="Sí"/>
    <s v="No"/>
    <m/>
    <n v="5"/>
    <n v="5"/>
    <s v="4, satisfecho"/>
  </r>
  <r>
    <m/>
    <m/>
    <s v="Humanidades"/>
    <d v="2020-05-19T16:26:00"/>
    <s v="Grado y doble grado"/>
    <x v="5"/>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Filosofía"/>
    <s v="Biblioteca Maria Zambrano (Filología / Derecho)"/>
    <s v="F. Derecho (Departamentos,Criminología)"/>
    <s v="A veces acudo a las bibliotecas municipales, sobretodo en busca de novelas, es decir, por cuestiones ajenas al estudio."/>
    <m/>
    <m/>
    <m/>
    <m/>
    <m/>
    <s v="Sí"/>
    <s v="Sí"/>
    <n v="3"/>
    <n v="1"/>
    <n v="3"/>
    <n v="3"/>
    <n v="1"/>
    <n v="5"/>
    <n v="5"/>
    <n v="2"/>
    <n v="3"/>
    <n v="5"/>
    <m/>
    <n v="5"/>
    <n v="3"/>
    <n v="5"/>
    <n v="1"/>
    <n v="1"/>
    <s v="Sí"/>
    <n v="3"/>
    <x v="2"/>
    <s v="Youtube|Instagram"/>
    <m/>
    <m/>
    <m/>
    <m/>
    <m/>
    <m/>
    <m/>
    <s v="No"/>
    <s v="No"/>
    <m/>
    <n v="2"/>
    <n v="1"/>
    <s v="3, normal"/>
  </r>
  <r>
    <m/>
    <m/>
    <s v="Humanidades"/>
    <d v="2020-05-19T16:25:00"/>
    <s v="Máster"/>
    <x v="7"/>
    <s v="De vez en cuando (1 o 2 veces al mes)"/>
    <s v="Frecuentemente (1 o 2 veces por semana)"/>
    <s v="Creo que voy a acudir con menos frecuencia a la biblioteca y usaré más la biblioteca virtual|Solo haré uso de la biblioteca virtual y de sus recursos electrónicos"/>
    <s v="F. Geografía e Historia"/>
    <m/>
    <m/>
    <m/>
    <m/>
    <m/>
    <m/>
    <m/>
    <m/>
    <s v="Sí"/>
    <s v="Sí"/>
    <n v="3"/>
    <n v="3"/>
    <n v="3"/>
    <n v="3"/>
    <n v="4"/>
    <n v="2"/>
    <n v="3"/>
    <n v="3"/>
    <n v="5"/>
    <n v="5"/>
    <m/>
    <n v="4"/>
    <n v="3"/>
    <n v="4"/>
    <n v="3"/>
    <n v="2"/>
    <s v="Sí"/>
    <n v="4"/>
    <x v="6"/>
    <s v="Twitter|Facebook|Instagram"/>
    <m/>
    <m/>
    <m/>
    <m/>
    <m/>
    <m/>
    <m/>
    <s v="No"/>
    <s v="No"/>
    <m/>
    <n v="5"/>
    <n v="5"/>
    <s v="4, satisfecho"/>
  </r>
  <r>
    <m/>
    <m/>
    <s v="Ciencias de la Salud"/>
    <d v="2020-05-19T16:25:00"/>
    <s v="Grado y doble grado"/>
    <x v="15"/>
    <s v="De vez en cuando (1 o 2 veces al mes)"/>
    <s v="Frecuentemente (1 o 2 veces por semana)"/>
    <s v="Seguiré usando los servicios de la biblioteca con la misma frecuencia que expuse en la pregunta anterior"/>
    <s v="F. Medicina"/>
    <s v="F. Enfermería, Fisioterapia y Podología"/>
    <m/>
    <m/>
    <m/>
    <m/>
    <m/>
    <m/>
    <m/>
    <s v="No"/>
    <s v="Sí"/>
    <n v="4"/>
    <n v="2"/>
    <n v="4"/>
    <n v="1"/>
    <n v="5"/>
    <n v="1"/>
    <n v="1"/>
    <n v="1"/>
    <n v="5"/>
    <n v="5"/>
    <m/>
    <n v="5"/>
    <n v="3"/>
    <n v="5"/>
    <n v="1"/>
    <n v="5"/>
    <s v="Sí"/>
    <n v="5"/>
    <x v="2"/>
    <s v="Youtube|Instagram"/>
    <m/>
    <m/>
    <m/>
    <m/>
    <m/>
    <m/>
    <m/>
    <s v="Sí"/>
    <s v="No"/>
    <m/>
    <n v="4"/>
    <n v="5"/>
    <s v="5, muy satisfecho"/>
  </r>
  <r>
    <m/>
    <m/>
    <s v="Ciencias Sociales"/>
    <d v="2020-05-19T16:25:00"/>
    <s v="Grado y doble grado"/>
    <x v="11"/>
    <s v="Frecuentemente (1 o 2 veces por semana)"/>
    <s v="Frecuentemente (1 o 2 veces por semana)"/>
    <s v="Procuraré buscar la información que necesito fuera de la biblioteca"/>
    <s v="F. Ciencias Económicas y Empresariales"/>
    <m/>
    <m/>
    <s v="La biblioteca del Retiro"/>
    <m/>
    <m/>
    <m/>
    <m/>
    <m/>
    <s v="Sí"/>
    <s v="Sí"/>
    <n v="4"/>
    <n v="3"/>
    <n v="3"/>
    <n v="3"/>
    <n v="3"/>
    <n v="4"/>
    <n v="3"/>
    <n v="3"/>
    <n v="3"/>
    <n v="3"/>
    <m/>
    <n v="3"/>
    <n v="4"/>
    <n v="3"/>
    <n v="3"/>
    <n v="3"/>
    <s v="No"/>
    <n v="3"/>
    <x v="3"/>
    <s v="Instagram"/>
    <m/>
    <m/>
    <m/>
    <m/>
    <m/>
    <m/>
    <m/>
    <s v="No"/>
    <s v="No"/>
    <m/>
    <n v="3"/>
    <n v="3"/>
    <s v="3, normal"/>
  </r>
  <r>
    <m/>
    <m/>
    <s v="Ciencias Experimentales"/>
    <d v="2020-05-19T16:25:00"/>
    <s v="Grado y doble grado"/>
    <x v="16"/>
    <s v="De vez en cuando (1 o 2 veces al mes)"/>
    <s v="De vez en cuando (1 o 2 veces al mes)"/>
    <s v="Creo que voy a acudir con menos frecuencia a la biblioteca y usaré más la biblioteca virtual"/>
    <s v="F. Ciencias Químicas"/>
    <m/>
    <m/>
    <m/>
    <m/>
    <m/>
    <m/>
    <m/>
    <m/>
    <s v="No"/>
    <s v="Sí"/>
    <n v="3"/>
    <n v="4"/>
    <n v="4"/>
    <n v="1"/>
    <n v="5"/>
    <n v="4"/>
    <n v="5"/>
    <n v="2"/>
    <n v="2"/>
    <n v="4"/>
    <m/>
    <n v="2"/>
    <n v="4"/>
    <n v="4"/>
    <n v="3"/>
    <n v="4"/>
    <s v="Sí"/>
    <n v="4"/>
    <x v="6"/>
    <s v="Facebook|Youtube|Instagram"/>
    <m/>
    <m/>
    <m/>
    <m/>
    <m/>
    <m/>
    <m/>
    <s v="Sí"/>
    <s v="Sí"/>
    <s v="Útil"/>
    <n v="4"/>
    <n v="4"/>
    <s v="4, satisfecho"/>
  </r>
  <r>
    <m/>
    <m/>
    <s v="Ciencias Sociales"/>
    <d v="2020-05-19T16:24:00"/>
    <s v="Grado y doble grado"/>
    <x v="1"/>
    <s v="De vez en cuando (1 o 2 veces al mes)"/>
    <s v="De vez en cuando (1 o 2 veces al mes)"/>
    <s v="Finalizo mis estudios de grado, por lo que ya no tendré acceso (creo)"/>
    <s v="F. Ciencias Políticas y Sociología"/>
    <m/>
    <m/>
    <s v="Centro Cultural Carril del Conde"/>
    <m/>
    <m/>
    <m/>
    <m/>
    <m/>
    <s v="Sí"/>
    <s v="Sí"/>
    <n v="2"/>
    <n v="2"/>
    <n v="2"/>
    <n v="1"/>
    <n v="5"/>
    <n v="5"/>
    <n v="5"/>
    <n v="2"/>
    <n v="2"/>
    <n v="4"/>
    <m/>
    <n v="3"/>
    <n v="4"/>
    <n v="3"/>
    <n v="3"/>
    <n v="2"/>
    <s v="Sí"/>
    <n v="3"/>
    <x v="2"/>
    <s v="Twitter|Youtube|Instagram"/>
    <m/>
    <m/>
    <m/>
    <m/>
    <m/>
    <m/>
    <m/>
    <s v="Sí"/>
    <s v="Sí"/>
    <s v="Útil"/>
    <n v="4"/>
    <n v="4"/>
    <s v="3, normal"/>
  </r>
  <r>
    <m/>
    <m/>
    <s v="Humanidades"/>
    <d v="2020-05-19T16:24:00"/>
    <s v="Grado y doble grado"/>
    <x v="6"/>
    <s v="Frecuentemente (1 o 2 veces por semana)"/>
    <s v="De vez en cuando (1 o 2 veces al mes)"/>
    <s v="Creo que voy a acudir con menos frecuencia a la biblioteca y usaré más la biblioteca virtual"/>
    <s v="F. Filología (Clásicas o General)"/>
    <s v="Biblioteca Maria Zambrano (Filología / Derecho)"/>
    <m/>
    <m/>
    <m/>
    <m/>
    <m/>
    <m/>
    <m/>
    <s v="No"/>
    <s v="No"/>
    <n v="1"/>
    <n v="4"/>
    <n v="5"/>
    <n v="4"/>
    <n v="4"/>
    <n v="2"/>
    <n v="1"/>
    <n v="3"/>
    <n v="4"/>
    <n v="4"/>
    <m/>
    <n v="5"/>
    <n v="4"/>
    <n v="5"/>
    <n v="4"/>
    <n v="4"/>
    <s v="No"/>
    <n v="5"/>
    <x v="4"/>
    <s v="Youtube|Instagram"/>
    <m/>
    <m/>
    <m/>
    <m/>
    <m/>
    <m/>
    <m/>
    <s v="Sí"/>
    <s v="No"/>
    <m/>
    <n v="4"/>
    <n v="5"/>
    <s v="4, satisfecho"/>
  </r>
  <r>
    <m/>
    <m/>
    <s v="Ciencias Sociales"/>
    <d v="2020-05-19T16:24:00"/>
    <s v="Máster"/>
    <x v="10"/>
    <s v="Frecuentemente (1 o 2 veces por semana)"/>
    <s v="Solo en época de exámenes"/>
    <s v="Seguiré usando los servicios de la biblioteca con la misma frecuencia que expuse en la pregunta anterior"/>
    <s v="Biblioteca Maria Zambrano (Filología / Derecho)"/>
    <s v="F. Derecho (Departamentos,Criminología)"/>
    <s v="F. Filosofía"/>
    <m/>
    <m/>
    <m/>
    <m/>
    <m/>
    <m/>
    <s v="Sí"/>
    <s v="Sí"/>
    <n v="5"/>
    <n v="4"/>
    <n v="4"/>
    <n v="3"/>
    <n v="4"/>
    <n v="4"/>
    <n v="4"/>
    <n v="3"/>
    <n v="4"/>
    <n v="4"/>
    <m/>
    <n v="4"/>
    <n v="4"/>
    <n v="4"/>
    <n v="3"/>
    <n v="5"/>
    <s v="Sí"/>
    <n v="4"/>
    <x v="1"/>
    <s v="Twitter|Instagram"/>
    <m/>
    <m/>
    <m/>
    <m/>
    <m/>
    <m/>
    <m/>
    <s v="Sí"/>
    <s v="Sí"/>
    <s v="Muy útil"/>
    <n v="5"/>
    <n v="5"/>
    <s v="4, satisfecho"/>
  </r>
  <r>
    <m/>
    <m/>
    <s v="Ciencias Sociales"/>
    <d v="2020-05-19T16:21:00"/>
    <s v="Grado y doble grado"/>
    <x v="10"/>
    <s v="De vez en cuando (1 o 2 veces al mes)"/>
    <s v="De vez en cuando (1 o 2 veces al mes)"/>
    <s v="Seguiré usando los servicios de la biblioteca con la misma frecuencia que expuse en la pregunta anterior"/>
    <m/>
    <m/>
    <m/>
    <m/>
    <m/>
    <m/>
    <m/>
    <m/>
    <m/>
    <s v="No"/>
    <s v="Sí"/>
    <n v="4"/>
    <n v="3"/>
    <n v="5"/>
    <n v="3"/>
    <n v="4"/>
    <n v="3"/>
    <n v="4"/>
    <n v="3"/>
    <n v="4"/>
    <n v="3"/>
    <m/>
    <n v="4"/>
    <n v="3"/>
    <n v="4"/>
    <n v="3"/>
    <n v="4"/>
    <s v="Sí"/>
    <n v="4"/>
    <x v="5"/>
    <s v="LinkedIn"/>
    <m/>
    <m/>
    <m/>
    <m/>
    <m/>
    <m/>
    <m/>
    <s v="No"/>
    <s v="No"/>
    <m/>
    <n v="4"/>
    <n v="4"/>
    <s v="4, satisfecho"/>
  </r>
  <r>
    <m/>
    <m/>
    <s v="Ciencias Experimentales"/>
    <d v="2020-05-19T16:20:00"/>
    <s v="Grado y doble grado"/>
    <x v="16"/>
    <s v="De vez en cuando (1 o 2 veces al mes)"/>
    <s v="Nunca"/>
    <s v="Seguiré usando los servicios de la biblioteca con la misma frecuencia que expuse en la pregunta anterior"/>
    <s v="F. Ciencias Químicas"/>
    <s v="F. Ciencias Biológicas"/>
    <m/>
    <m/>
    <m/>
    <m/>
    <m/>
    <m/>
    <m/>
    <s v="No"/>
    <s v="No"/>
    <n v="1"/>
    <n v="1"/>
    <n v="1"/>
    <n v="1"/>
    <n v="5"/>
    <n v="5"/>
    <n v="5"/>
    <n v="1"/>
    <n v="5"/>
    <n v="5"/>
    <m/>
    <n v="5"/>
    <n v="5"/>
    <n v="3"/>
    <n v="2"/>
    <n v="2"/>
    <s v="No"/>
    <n v="4"/>
    <x v="5"/>
    <s v="Facebook|Instagram"/>
    <m/>
    <m/>
    <m/>
    <m/>
    <m/>
    <m/>
    <m/>
    <s v="No"/>
    <s v="No"/>
    <m/>
    <n v="4"/>
    <n v="4"/>
    <s v="4, satisfecho"/>
  </r>
  <r>
    <m/>
    <m/>
    <s v="Ciencias Sociales"/>
    <d v="2020-05-19T16:19:00"/>
    <s v="Máster"/>
    <x v="10"/>
    <s v="Solo en época de exámenes"/>
    <s v="Solo en época de exámenes"/>
    <s v="Seguiré usando los servicios de la biblioteca con la misma frecuencia que expuse en la pregunta anterior"/>
    <s v="Biblioteca Maria Zambrano (Filología / Derecho)"/>
    <s v="F. Geografía e Historia"/>
    <m/>
    <m/>
    <m/>
    <m/>
    <m/>
    <m/>
    <m/>
    <s v="No"/>
    <s v="No"/>
    <n v="3"/>
    <n v="2"/>
    <n v="2"/>
    <n v="2"/>
    <n v="4"/>
    <n v="4"/>
    <n v="4"/>
    <n v="4"/>
    <n v="4"/>
    <n v="4"/>
    <m/>
    <n v="4"/>
    <n v="4"/>
    <n v="4"/>
    <n v="4"/>
    <n v="4"/>
    <s v="Sí"/>
    <n v="4"/>
    <x v="6"/>
    <s v="Twitter|Instagram|LinkedIn"/>
    <m/>
    <m/>
    <m/>
    <m/>
    <m/>
    <m/>
    <m/>
    <s v="Sí"/>
    <s v="Sí"/>
    <s v="Muy útil"/>
    <n v="4"/>
    <n v="4"/>
    <s v="4, satisfecho"/>
  </r>
  <r>
    <m/>
    <m/>
    <s v="Ciencias Experimentales"/>
    <d v="2020-05-19T16:19:00"/>
    <s v="Grado y doble grado"/>
    <x v="27"/>
    <s v="Nunca"/>
    <s v="De vez en cuando (1 o 2 veces al mes)"/>
    <s v="Procuraré buscar la información que necesito fuera de la biblioteca"/>
    <s v="Biblioteca Maria Zambrano (Filología / Derecho)"/>
    <s v="F. Estudios Estadísticos"/>
    <s v="F. Ciencias Matemáticas"/>
    <s v="Centro de juventud"/>
    <m/>
    <m/>
    <m/>
    <m/>
    <m/>
    <s v="No"/>
    <s v="No"/>
    <n v="1"/>
    <n v="1"/>
    <n v="1"/>
    <n v="5"/>
    <n v="4"/>
    <n v="5"/>
    <n v="4"/>
    <n v="3"/>
    <n v="1"/>
    <n v="1"/>
    <m/>
    <n v="4"/>
    <n v="3"/>
    <m/>
    <m/>
    <m/>
    <m/>
    <m/>
    <x v="3"/>
    <s v="Youtube|Instagram"/>
    <m/>
    <m/>
    <m/>
    <m/>
    <m/>
    <m/>
    <m/>
    <s v="No"/>
    <s v="No"/>
    <m/>
    <m/>
    <m/>
    <m/>
  </r>
  <r>
    <m/>
    <m/>
    <s v="Humanidades"/>
    <d v="2020-05-19T16:18:00"/>
    <s v="Grado y doble grado"/>
    <x v="3"/>
    <s v="Muy frecuentemente (3 o más veces por semana)"/>
    <s v="Nunca"/>
    <s v="Seguiré usando los servicios de la biblioteca con la misma frecuencia que expuse en la pregunta anterior"/>
    <s v="F. Bellas Artes"/>
    <s v="F. Geografía e Historia"/>
    <s v="Biblioteca Maria Zambrano (Filología / Derecho)"/>
    <m/>
    <m/>
    <m/>
    <m/>
    <m/>
    <m/>
    <s v="No"/>
    <s v="No"/>
    <n v="4"/>
    <n v="5"/>
    <n v="1"/>
    <n v="3"/>
    <n v="4"/>
    <n v="3"/>
    <n v="5"/>
    <n v="1"/>
    <n v="3"/>
    <n v="4"/>
    <m/>
    <n v="2"/>
    <n v="4"/>
    <n v="2"/>
    <n v="1"/>
    <n v="2"/>
    <s v="Sí"/>
    <n v="3"/>
    <x v="4"/>
    <s v="Instagram"/>
    <m/>
    <m/>
    <m/>
    <m/>
    <m/>
    <m/>
    <m/>
    <s v="No"/>
    <s v="No"/>
    <m/>
    <n v="4"/>
    <n v="4"/>
    <s v="4, satisfecho"/>
  </r>
  <r>
    <m/>
    <m/>
    <s v="Ciencias Experimentales"/>
    <d v="2020-05-19T16:17:00"/>
    <s v="Grado y doble grado"/>
    <x v="26"/>
    <s v="Muy frecuentemente (3 o más veces por semana)"/>
    <s v="Solo en época de exámenes"/>
    <s v="Creo que voy a acudir con menos frecuencia a la biblioteca y usaré más la biblioteca virtual|Solo haré uso de la biblioteca virtual y de sus recursos electrónicos|Procuraré buscar la información que necesito fuera de la biblioteca"/>
    <s v="F. Informática"/>
    <s v="Biblioteca Maria Zambrano (Filología / Derecho)"/>
    <m/>
    <m/>
    <m/>
    <m/>
    <m/>
    <m/>
    <m/>
    <s v="No"/>
    <s v="No"/>
    <n v="3"/>
    <n v="2"/>
    <n v="2"/>
    <n v="1"/>
    <n v="5"/>
    <n v="4"/>
    <n v="5"/>
    <n v="1"/>
    <n v="5"/>
    <n v="5"/>
    <m/>
    <n v="5"/>
    <n v="4"/>
    <n v="4"/>
    <n v="3"/>
    <n v="4"/>
    <s v="No"/>
    <n v="3"/>
    <x v="2"/>
    <s v="Twitter|Youtube|Instagram|LinkedIn"/>
    <m/>
    <m/>
    <m/>
    <m/>
    <m/>
    <m/>
    <m/>
    <s v="No"/>
    <s v="No"/>
    <m/>
    <n v="4"/>
    <n v="4"/>
    <s v="4, satisfecho"/>
  </r>
  <r>
    <m/>
    <m/>
    <s v="Humanidades"/>
    <d v="2020-05-19T16:17:00"/>
    <s v="Doctorado"/>
    <x v="6"/>
    <s v="Muy frecuentemente (3 o más veces por semana)"/>
    <s v="Muy frecuentemente (3 o más veces por semana)"/>
    <s v="Tengo que ir necesariamente para consultar los documentos que están ubicados en la biblioteca"/>
    <s v="F. Filología (Clásicas o General)"/>
    <s v="F. Filosofía"/>
    <s v="F. Geografía e Historia"/>
    <s v="Biblioteca Nacional de España"/>
    <m/>
    <m/>
    <m/>
    <m/>
    <m/>
    <s v="Sí"/>
    <s v="Sí"/>
    <n v="5"/>
    <n v="4"/>
    <n v="2"/>
    <n v="2"/>
    <n v="1"/>
    <n v="1"/>
    <n v="1"/>
    <n v="1"/>
    <n v="4"/>
    <n v="4"/>
    <m/>
    <n v="4"/>
    <n v="4"/>
    <n v="2"/>
    <n v="4"/>
    <n v="4"/>
    <s v="Sí"/>
    <n v="3"/>
    <x v="6"/>
    <s v="Twitter|Facebook|Youtube"/>
    <m/>
    <m/>
    <m/>
    <m/>
    <m/>
    <m/>
    <m/>
    <s v="Sí"/>
    <s v="No"/>
    <m/>
    <n v="5"/>
    <n v="5"/>
    <s v="4, satisfecho"/>
  </r>
  <r>
    <m/>
    <m/>
    <s v="Ciencias de la Salud"/>
    <d v="2020-05-19T16:17:00"/>
    <s v="Grado y doble grado"/>
    <x v="15"/>
    <s v="Muy frecuentemente (3 o más veces por semana)"/>
    <s v="Frecuentemente (1 o 2 veces por semana)"/>
    <s v="Seguiré usando los servicios de la biblioteca con la misma frecuencia que expuse en la pregunta anterior"/>
    <s v="F. Enfermería, Fisioterapia y Podología"/>
    <s v="Biblioteca Maria Zambrano (Filología / Derecho)"/>
    <m/>
    <m/>
    <m/>
    <m/>
    <m/>
    <m/>
    <m/>
    <s v="No"/>
    <s v="No"/>
    <n v="2"/>
    <n v="5"/>
    <n v="4"/>
    <n v="1"/>
    <n v="5"/>
    <n v="2"/>
    <n v="4"/>
    <n v="1"/>
    <n v="3"/>
    <n v="3"/>
    <m/>
    <n v="5"/>
    <n v="5"/>
    <n v="5"/>
    <n v="5"/>
    <n v="5"/>
    <s v="Sí"/>
    <n v="5"/>
    <x v="6"/>
    <s v="Twitter|Instagram"/>
    <m/>
    <m/>
    <m/>
    <m/>
    <m/>
    <m/>
    <m/>
    <s v="Sí"/>
    <s v="Sí"/>
    <s v="Útil"/>
    <n v="5"/>
    <n v="5"/>
    <s v="5, muy satisfecho"/>
  </r>
  <r>
    <m/>
    <m/>
    <s v="Humanidades"/>
    <d v="2020-05-19T16:17:00"/>
    <s v="Grado y doble grado"/>
    <x v="2"/>
    <s v="Frecuentemente (1 o 2 veces por semana)"/>
    <s v="De vez en cuando (1 o 2 veces al mes)"/>
    <s v="Creo que voy a acudir con menos frecuencia a la biblioteca y usaré más la biblioteca virtual"/>
    <s v="F. Educación - Centro de Formación del Profesorado"/>
    <s v="Biblioteca Maria Zambrano (Filología / Derecho)"/>
    <s v="F. Psicología"/>
    <s v="A la biblioteca te mi municipio"/>
    <m/>
    <m/>
    <m/>
    <m/>
    <m/>
    <s v="Sí"/>
    <s v="Sí"/>
    <n v="4"/>
    <n v="5"/>
    <n v="5"/>
    <n v="1"/>
    <n v="2"/>
    <n v="3"/>
    <n v="1"/>
    <n v="3"/>
    <n v="3"/>
    <n v="5"/>
    <m/>
    <n v="3"/>
    <n v="5"/>
    <n v="5"/>
    <n v="5"/>
    <n v="5"/>
    <s v="Sí"/>
    <n v="5"/>
    <x v="2"/>
    <s v="Youtube|Instagram|Tumblr"/>
    <m/>
    <m/>
    <m/>
    <m/>
    <m/>
    <m/>
    <m/>
    <s v="Sí"/>
    <s v="No"/>
    <m/>
    <n v="4"/>
    <n v="5"/>
    <s v="5, muy satisfecho"/>
  </r>
  <r>
    <m/>
    <m/>
    <s v="Humanidades"/>
    <d v="2020-05-19T16:17:00"/>
    <s v="Grado y doble grado"/>
    <x v="2"/>
    <s v="De vez en cuando (1 o 2 veces al mes)"/>
    <s v="Nunca"/>
    <s v="Seguiré usando los servicios de la biblioteca con la misma frecuencia que expuse en la pregunta anterior"/>
    <s v="F. Educación - Centro de Formación del Profesorado"/>
    <s v="F. Ciencias de la Información"/>
    <s v="F. Medicina"/>
    <m/>
    <m/>
    <m/>
    <m/>
    <m/>
    <m/>
    <s v="Sí"/>
    <s v="Sí"/>
    <n v="3"/>
    <n v="1"/>
    <n v="1"/>
    <n v="2"/>
    <n v="3"/>
    <n v="2"/>
    <n v="3"/>
    <n v="2"/>
    <n v="2"/>
    <n v="1"/>
    <m/>
    <n v="4"/>
    <n v="2"/>
    <n v="1"/>
    <n v="2"/>
    <n v="2"/>
    <s v="No"/>
    <n v="2"/>
    <x v="6"/>
    <s v="Youtube|Instagram"/>
    <m/>
    <m/>
    <m/>
    <m/>
    <m/>
    <m/>
    <m/>
    <s v="Sí"/>
    <s v="No"/>
    <m/>
    <n v="4"/>
    <n v="3"/>
    <s v="4, satisfecho"/>
  </r>
  <r>
    <m/>
    <m/>
    <s v="Ciencias de la Salud"/>
    <d v="2020-05-19T16:16:00"/>
    <s v="Grado y doble grado"/>
    <x v="9"/>
    <s v="Muy frecuentemente (3 o más veces por semana)"/>
    <s v="De vez en cuando (1 o 2 veces al mes)"/>
    <s v="Seguiré usando los servicios de la biblioteca con la misma frecuencia que expuse en la pregunta anterior"/>
    <s v="Biblioteca Maria Zambrano (Filología / Derecho)"/>
    <s v="F. Farmacia"/>
    <s v="F. Ciencias de la Información"/>
    <s v="Ninguna"/>
    <m/>
    <m/>
    <m/>
    <m/>
    <m/>
    <s v="No"/>
    <s v="Sí"/>
    <n v="3"/>
    <n v="4"/>
    <n v="4"/>
    <n v="1"/>
    <n v="4"/>
    <n v="2"/>
    <n v="5"/>
    <n v="1"/>
    <n v="4"/>
    <n v="4"/>
    <m/>
    <n v="4"/>
    <n v="4"/>
    <n v="4"/>
    <n v="3"/>
    <n v="3"/>
    <s v="Sí"/>
    <n v="3"/>
    <x v="2"/>
    <s v="Twitter|Instagram"/>
    <m/>
    <m/>
    <m/>
    <m/>
    <m/>
    <m/>
    <m/>
    <s v="No"/>
    <s v="No"/>
    <m/>
    <n v="4"/>
    <n v="2"/>
    <s v="4, satisfecho"/>
  </r>
  <r>
    <m/>
    <m/>
    <s v="Ciencias Experimentales"/>
    <d v="2020-05-19T16:16:00"/>
    <s v="Grado y doble grado"/>
    <x v="20"/>
    <s v="Muy frecuentemente (3 o más veces por semana)"/>
    <s v="De vez en cuando (1 o 2 veces al mes)"/>
    <s v="Seguiré usando los servicios de la biblioteca con la misma frecuencia que expuse en la pregunta anterior"/>
    <s v="F. Ciencias Biológicas"/>
    <s v="Biblioteca Maria Zambrano (Filología / Derecho)"/>
    <s v="F. Geografía e Historia"/>
    <m/>
    <m/>
    <m/>
    <m/>
    <m/>
    <m/>
    <s v="No"/>
    <s v="No"/>
    <n v="2"/>
    <n v="4"/>
    <n v="4"/>
    <n v="3"/>
    <n v="5"/>
    <n v="4"/>
    <n v="5"/>
    <n v="1"/>
    <n v="5"/>
    <n v="4"/>
    <m/>
    <n v="4"/>
    <n v="5"/>
    <n v="3"/>
    <m/>
    <n v="4"/>
    <s v="No"/>
    <n v="4"/>
    <x v="6"/>
    <s v="Youtube|Instagram"/>
    <m/>
    <m/>
    <m/>
    <m/>
    <m/>
    <m/>
    <m/>
    <s v="No"/>
    <s v="No"/>
    <m/>
    <n v="5"/>
    <n v="5"/>
    <s v="4, satisfecho"/>
  </r>
  <r>
    <m/>
    <m/>
    <s v="Ciencias Sociales"/>
    <d v="2020-05-19T16:15:00"/>
    <s v="Grado y doble grado"/>
    <x v="24"/>
    <s v="Frecuentemente (1 o 2 veces por semana)"/>
    <s v="De vez en cuando (1 o 2 veces al mes)"/>
    <s v="Seguiré usando los servicios de la biblioteca con la misma frecuencia que expuse en la pregunta anterior"/>
    <s v="Biblioteca Maria Zambrano (Filología / Derecho)"/>
    <s v="F. Ciencias Políticas y Sociología"/>
    <s v="F. Trabajo Social"/>
    <m/>
    <m/>
    <m/>
    <m/>
    <m/>
    <m/>
    <s v="No"/>
    <s v="Sí"/>
    <n v="2"/>
    <n v="1"/>
    <n v="1"/>
    <n v="1"/>
    <n v="3"/>
    <n v="4"/>
    <n v="3"/>
    <n v="1"/>
    <n v="3"/>
    <n v="3"/>
    <m/>
    <n v="4"/>
    <n v="4"/>
    <n v="3"/>
    <n v="3"/>
    <n v="3"/>
    <s v="No"/>
    <n v="3"/>
    <x v="5"/>
    <s v="Twitter|Instagram"/>
    <m/>
    <m/>
    <m/>
    <m/>
    <m/>
    <m/>
    <m/>
    <s v="Sí"/>
    <s v="No"/>
    <m/>
    <n v="4"/>
    <n v="4"/>
    <s v="4, satisfecho"/>
  </r>
  <r>
    <m/>
    <m/>
    <s v="Humanidades"/>
    <d v="2020-05-19T16:14:00"/>
    <s v="Grado y doble grado"/>
    <x v="5"/>
    <s v="Muy frecuentemente (3 o más veces por semana)"/>
    <s v="Muy frecuentemente (3 o más veces por semana)"/>
    <s v="Solo haré uso de la biblioteca virtual y de sus recursos electrónicos|Procuraré buscar la información que necesito fuera de la biblioteca"/>
    <s v="F. Filosofía"/>
    <s v="F. Geografía e Historia"/>
    <s v="Biblioteca Maria Zambrano (Filología / Derecho)"/>
    <m/>
    <m/>
    <m/>
    <m/>
    <m/>
    <m/>
    <s v="Sí"/>
    <s v="Sí"/>
    <n v="5"/>
    <n v="2"/>
    <n v="3"/>
    <n v="5"/>
    <n v="4"/>
    <n v="4"/>
    <n v="2"/>
    <n v="3"/>
    <n v="5"/>
    <n v="4"/>
    <m/>
    <n v="5"/>
    <n v="5"/>
    <n v="5"/>
    <n v="2"/>
    <n v="4"/>
    <s v="Sí"/>
    <n v="4"/>
    <x v="4"/>
    <s v="Facebook|LinkedIn"/>
    <m/>
    <m/>
    <m/>
    <m/>
    <m/>
    <m/>
    <m/>
    <s v="No"/>
    <s v="No"/>
    <m/>
    <n v="5"/>
    <n v="5"/>
    <s v="5, muy satisfecho"/>
  </r>
  <r>
    <m/>
    <m/>
    <s v="Ciencias de la Salud"/>
    <d v="2020-05-19T16:13:00"/>
    <s v="Grado y doble grado"/>
    <x v="12"/>
    <s v="De vez en cuando (1 o 2 veces al mes)"/>
    <s v="Frecuentemente (1 o 2 veces por semana)"/>
    <s v="Creo que voy a acudir con menos frecuencia a la biblioteca y usaré más la biblioteca virtual|Procuraré buscar la información que necesito fuera de la biblioteca"/>
    <s v="F. Psicología"/>
    <s v="Biblioteca Maria Zambrano (Filología / Derecho)"/>
    <s v="F. Ciencias Económicas y Empresariales"/>
    <m/>
    <m/>
    <m/>
    <m/>
    <m/>
    <m/>
    <s v="Sí"/>
    <s v="Sí"/>
    <n v="4"/>
    <n v="4"/>
    <n v="4"/>
    <n v="1"/>
    <n v="5"/>
    <n v="5"/>
    <n v="5"/>
    <n v="4"/>
    <n v="3"/>
    <n v="4"/>
    <m/>
    <n v="4"/>
    <n v="4"/>
    <n v="3"/>
    <n v="2"/>
    <n v="3"/>
    <s v="Sí"/>
    <n v="4"/>
    <x v="4"/>
    <s v="Twitter"/>
    <m/>
    <m/>
    <m/>
    <m/>
    <m/>
    <m/>
    <m/>
    <s v="Sí"/>
    <s v="No"/>
    <m/>
    <n v="4"/>
    <n v="4"/>
    <s v="4, satisfecho"/>
  </r>
  <r>
    <m/>
    <m/>
    <s v="Ciencias Experimentales"/>
    <d v="2020-05-19T16:13:00"/>
    <s v="Grado y doble grado"/>
    <x v="16"/>
    <s v="Frecuentemente (1 o 2 veces por semana)"/>
    <s v="De vez en cuando (1 o 2 veces al mes)"/>
    <s v="Seguiré usando los servicios de la biblioteca con la misma frecuencia que expuse en la pregunta anterior"/>
    <s v="F. Ciencias Químicas"/>
    <s v="F. Ciencias Matemáticas"/>
    <s v="F. Ciencias Físicas"/>
    <m/>
    <m/>
    <m/>
    <m/>
    <m/>
    <m/>
    <s v="Sí"/>
    <s v="Sí"/>
    <n v="4"/>
    <n v="1"/>
    <n v="3"/>
    <n v="2"/>
    <n v="5"/>
    <n v="3"/>
    <n v="5"/>
    <n v="2"/>
    <n v="4"/>
    <n v="2"/>
    <m/>
    <n v="3"/>
    <n v="4"/>
    <n v="3"/>
    <n v="3"/>
    <n v="3"/>
    <s v="No"/>
    <n v="3"/>
    <x v="4"/>
    <s v="Twitter|Youtube|Instagram"/>
    <m/>
    <m/>
    <m/>
    <m/>
    <m/>
    <m/>
    <m/>
    <s v="No"/>
    <s v="No"/>
    <m/>
    <n v="3"/>
    <n v="4"/>
    <s v="3, normal"/>
  </r>
  <r>
    <m/>
    <m/>
    <s v="Humanidades"/>
    <d v="2020-05-19T16:13:00"/>
    <s v="Grado y doble grado"/>
    <x v="3"/>
    <s v="Muy frecuentemente (3 o más veces por semana)"/>
    <s v="Frecuentemente (1 o 2 veces por semana)"/>
    <s v="Solo haré uso de la biblioteca virtual y de sus recursos electrónicos|Procuraré buscar la información que necesito fuera de la biblioteca"/>
    <s v="F. Bellas Artes"/>
    <m/>
    <m/>
    <m/>
    <m/>
    <m/>
    <m/>
    <m/>
    <m/>
    <s v="Sí"/>
    <s v="Sí"/>
    <n v="5"/>
    <n v="2"/>
    <n v="2"/>
    <n v="5"/>
    <n v="4"/>
    <n v="4"/>
    <n v="1"/>
    <n v="1"/>
    <n v="4"/>
    <n v="3"/>
    <m/>
    <n v="3"/>
    <n v="4"/>
    <n v="4"/>
    <n v="3"/>
    <n v="3"/>
    <s v="Sí"/>
    <n v="4"/>
    <x v="2"/>
    <s v="Youtube|Instagram|LinkedIn"/>
    <m/>
    <m/>
    <m/>
    <m/>
    <m/>
    <m/>
    <m/>
    <s v="Sí"/>
    <s v="No"/>
    <m/>
    <n v="5"/>
    <n v="5"/>
    <s v="4, satisfecho"/>
  </r>
  <r>
    <m/>
    <m/>
    <s v="Ciencias Experimentales"/>
    <d v="2020-05-19T16:11:00"/>
    <s v="Grado y doble grado"/>
    <x v="14"/>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Ciencias Geológicas"/>
    <m/>
    <m/>
    <m/>
    <m/>
    <m/>
    <m/>
    <m/>
    <m/>
    <s v="Sí"/>
    <s v="Sí"/>
    <n v="4"/>
    <n v="1"/>
    <n v="1"/>
    <n v="1"/>
    <n v="5"/>
    <n v="3"/>
    <n v="5"/>
    <n v="2"/>
    <n v="3"/>
    <n v="4"/>
    <m/>
    <n v="2"/>
    <n v="5"/>
    <n v="1"/>
    <n v="3"/>
    <n v="2"/>
    <s v="No"/>
    <n v="2"/>
    <x v="5"/>
    <s v="Twitter"/>
    <m/>
    <m/>
    <m/>
    <m/>
    <m/>
    <m/>
    <m/>
    <s v="No"/>
    <s v="No"/>
    <m/>
    <n v="5"/>
    <n v="5"/>
    <s v="4, satisfecho"/>
  </r>
  <r>
    <m/>
    <m/>
    <s v="Ciencias Experimentales"/>
    <d v="2020-05-19T16:11:00"/>
    <s v="Grado y doble grado"/>
    <x v="8"/>
    <s v="De vez en cuando (1 o 2 veces al mes)"/>
    <s v="De vez en cuando (1 o 2 veces al mes)"/>
    <s v="Seguiré usando los servicios de la biblioteca con la misma frecuencia que expuse en la pregunta anterior"/>
    <s v="F. Ciencias Matemáticas"/>
    <s v="F. Ciencias Biológicas"/>
    <s v="F. Informática"/>
    <s v="Biblioteca Jose Luis Sampedro"/>
    <m/>
    <m/>
    <m/>
    <m/>
    <m/>
    <s v="Sí"/>
    <s v="Sí"/>
    <n v="4"/>
    <n v="2"/>
    <n v="2"/>
    <n v="4"/>
    <n v="5"/>
    <n v="4"/>
    <n v="4"/>
    <n v="1"/>
    <n v="4"/>
    <n v="4"/>
    <m/>
    <n v="5"/>
    <n v="5"/>
    <n v="4"/>
    <n v="3"/>
    <n v="3"/>
    <s v="No"/>
    <n v="4"/>
    <x v="6"/>
    <s v="Twitter|Instagram"/>
    <m/>
    <m/>
    <m/>
    <m/>
    <m/>
    <m/>
    <m/>
    <s v="Sí"/>
    <s v="Sí"/>
    <s v="Útil"/>
    <n v="4"/>
    <n v="5"/>
    <s v="4, satisfecho"/>
  </r>
  <r>
    <m/>
    <m/>
    <s v="Ciencias Sociales"/>
    <d v="2020-05-19T16:10:00"/>
    <s v="Doctorado"/>
    <x v="13"/>
    <s v="De vez en cuando (1 o 2 veces al mes)"/>
    <s v="Muy frecuentemente (3 o más veces por semana)"/>
    <s v="Seguiré utilizando fundamentalmente el servicio de préstamo de ejemplares físicos y también la biblioteca virtual"/>
    <s v="F. Ciencias de la Información"/>
    <s v="F. Bellas Artes"/>
    <s v="Biblioteca Maria Zambrano (Filología / Derecho)"/>
    <s v="Biblioteca Pública Iván de Vargas"/>
    <m/>
    <m/>
    <m/>
    <m/>
    <m/>
    <s v="Sí"/>
    <s v="Sí"/>
    <n v="5"/>
    <n v="4"/>
    <n v="3"/>
    <n v="3"/>
    <n v="1"/>
    <n v="4"/>
    <n v="1"/>
    <n v="3"/>
    <n v="5"/>
    <n v="4"/>
    <m/>
    <n v="4"/>
    <n v="5"/>
    <n v="5"/>
    <n v="5"/>
    <m/>
    <s v="Sí"/>
    <n v="5"/>
    <x v="3"/>
    <s v="Instagram"/>
    <m/>
    <m/>
    <m/>
    <m/>
    <m/>
    <m/>
    <m/>
    <s v="Sí"/>
    <s v="Sí"/>
    <s v="Muy útil"/>
    <n v="5"/>
    <n v="5"/>
    <s v="5, muy satisfecho"/>
  </r>
  <r>
    <m/>
    <m/>
    <s v="Ciencias de la Salud"/>
    <d v="2020-05-19T16:10:00"/>
    <s v="Grado y doble grado"/>
    <x v="12"/>
    <s v="De vez en cuando (1 o 2 veces al mes)"/>
    <s v="Frecuentemente (1 o 2 veces por semana)"/>
    <s v="Seguiré usando los servicios de la biblioteca con la misma frecuencia que expuse en la pregunta anterior"/>
    <s v="F. Psicología"/>
    <s v="Biblioteca Maria Zambrano (Filología / Derecho)"/>
    <s v="F. Trabajo Social"/>
    <m/>
    <m/>
    <m/>
    <m/>
    <m/>
    <m/>
    <s v="Sí"/>
    <s v="Sí"/>
    <n v="5"/>
    <n v="1"/>
    <n v="4"/>
    <n v="3"/>
    <n v="5"/>
    <n v="5"/>
    <n v="5"/>
    <n v="1"/>
    <n v="2"/>
    <n v="3"/>
    <m/>
    <n v="4"/>
    <n v="5"/>
    <n v="5"/>
    <n v="3"/>
    <n v="5"/>
    <s v="Sí"/>
    <n v="5"/>
    <x v="5"/>
    <s v="Instagram"/>
    <m/>
    <m/>
    <m/>
    <m/>
    <m/>
    <m/>
    <m/>
    <s v="Sí"/>
    <s v="No"/>
    <m/>
    <n v="4"/>
    <n v="5"/>
    <s v="4, satisfecho"/>
  </r>
  <r>
    <m/>
    <m/>
    <s v="Ciencias de la Salud"/>
    <d v="2020-05-19T16:09:00"/>
    <s v="Grado y doble grado"/>
    <x v="9"/>
    <s v="Muy frecuentemente (3 o más veces por semana)"/>
    <s v="Nunca"/>
    <s v="Seguiré usando los servicios de la biblioteca con la misma frecuencia que expuse en la pregunta anterior"/>
    <s v="F. Farmacia"/>
    <s v="Biblioteca Maria Zambrano (Filología / Derecho)"/>
    <s v="F. Odontología"/>
    <m/>
    <m/>
    <m/>
    <m/>
    <m/>
    <m/>
    <s v="No"/>
    <s v="Sí"/>
    <n v="3"/>
    <n v="1"/>
    <n v="2"/>
    <n v="2"/>
    <n v="5"/>
    <n v="3"/>
    <n v="5"/>
    <n v="1"/>
    <n v="5"/>
    <n v="5"/>
    <m/>
    <n v="4"/>
    <n v="5"/>
    <n v="5"/>
    <n v="5"/>
    <n v="5"/>
    <s v="No"/>
    <n v="4"/>
    <x v="5"/>
    <s v="Facebook|Youtube|Instagram"/>
    <m/>
    <m/>
    <m/>
    <m/>
    <m/>
    <m/>
    <m/>
    <s v="No"/>
    <s v="No"/>
    <m/>
    <n v="5"/>
    <n v="5"/>
    <s v="5, muy satisfecho"/>
  </r>
  <r>
    <m/>
    <m/>
    <s v="Ciencias Sociales"/>
    <d v="2020-05-19T16:09:00"/>
    <s v="Grado y doble grado"/>
    <x v="10"/>
    <s v="Solo en época de exámenes"/>
    <s v="Muy frecuentemente (3 o más veces por semana)"/>
    <s v="Seguiré usando los servicios de la biblioteca con la misma frecuencia que expuse en la pregunta anterior"/>
    <s v="Biblioteca Maria Zambrano (Filología / Derecho)"/>
    <m/>
    <m/>
    <m/>
    <m/>
    <m/>
    <m/>
    <m/>
    <m/>
    <s v="No"/>
    <s v="Sí"/>
    <n v="2"/>
    <n v="3"/>
    <n v="3"/>
    <n v="4"/>
    <n v="3"/>
    <n v="4"/>
    <n v="1"/>
    <n v="2"/>
    <n v="3"/>
    <n v="2"/>
    <m/>
    <n v="4"/>
    <n v="5"/>
    <n v="3"/>
    <n v="4"/>
    <n v="3"/>
    <s v="Sí"/>
    <n v="3"/>
    <x v="2"/>
    <s v="No uso ninguna red social"/>
    <m/>
    <m/>
    <m/>
    <m/>
    <m/>
    <m/>
    <m/>
    <s v="No"/>
    <s v="No"/>
    <m/>
    <n v="4"/>
    <n v="5"/>
    <s v="3, normal"/>
  </r>
  <r>
    <m/>
    <m/>
    <s v="Ciencias de la Salud"/>
    <d v="2020-05-19T16:09:00"/>
    <s v="Grado y doble grado"/>
    <x v="12"/>
    <s v="Muy frecuentemente (3 o más veces por semana)"/>
    <s v="Solo en época de exámenes"/>
    <s v="Creo que voy a acudir con menos frecuencia a la biblioteca y usaré más la biblioteca virtual"/>
    <s v="Biblioteca Maria Zambrano (Filología / Derecho)"/>
    <s v="F. Psicología"/>
    <s v="F. Medicina"/>
    <m/>
    <m/>
    <m/>
    <m/>
    <m/>
    <m/>
    <s v="No"/>
    <s v="No"/>
    <n v="3"/>
    <n v="2"/>
    <n v="2"/>
    <n v="5"/>
    <n v="4"/>
    <n v="3"/>
    <n v="4"/>
    <n v="3"/>
    <n v="3"/>
    <n v="3"/>
    <m/>
    <n v="5"/>
    <n v="3"/>
    <n v="3"/>
    <n v="3"/>
    <n v="3"/>
    <s v="No"/>
    <n v="3"/>
    <x v="6"/>
    <s v="Twitter|Youtube|Instagram"/>
    <m/>
    <m/>
    <m/>
    <m/>
    <m/>
    <m/>
    <m/>
    <s v="No"/>
    <s v="No"/>
    <m/>
    <n v="4"/>
    <n v="4"/>
    <s v="4, satisfecho"/>
  </r>
  <r>
    <m/>
    <m/>
    <s v="Ciencias Sociales"/>
    <d v="2020-05-19T16:07:00"/>
    <s v="Grado y doble grado"/>
    <x v="1"/>
    <s v="Frecuentemente (1 o 2 veces por semana)"/>
    <s v="Muy frecuentemente (3 o más veces por semana)"/>
    <s v="Seguiré usando los servicios de la biblioteca con la misma frecuencia que expuse en la pregunta anterior"/>
    <s v="F. Ciencias Políticas y Sociología"/>
    <s v="Biblioteca Maria Zambrano (Filología / Derecho)"/>
    <m/>
    <m/>
    <m/>
    <m/>
    <m/>
    <m/>
    <m/>
    <s v="Sí"/>
    <s v="Sí"/>
    <n v="4"/>
    <n v="1"/>
    <n v="2"/>
    <n v="3"/>
    <n v="4"/>
    <n v="3"/>
    <n v="5"/>
    <n v="2"/>
    <n v="4"/>
    <n v="4"/>
    <m/>
    <n v="4"/>
    <n v="4"/>
    <n v="3"/>
    <n v="5"/>
    <n v="4"/>
    <s v="Sí"/>
    <n v="4"/>
    <x v="6"/>
    <s v="No uso ninguna red social"/>
    <m/>
    <m/>
    <m/>
    <m/>
    <m/>
    <m/>
    <m/>
    <s v="Sí"/>
    <s v="Sí"/>
    <s v="Muy útil"/>
    <n v="4"/>
    <n v="4"/>
    <s v="4, satisfecho"/>
  </r>
  <r>
    <m/>
    <m/>
    <s v="Ciencias de la Salud"/>
    <d v="2020-05-19T16:07:00"/>
    <s v="Grado y doble grado"/>
    <x v="18"/>
    <s v="Muy frecuentemente (3 o más veces por semana)"/>
    <s v="Nunca"/>
    <s v="Solo haré uso de la biblioteca virtual y de sus recursos electrónicos"/>
    <s v="F. Odontología"/>
    <s v="F. Medicina"/>
    <m/>
    <m/>
    <m/>
    <m/>
    <m/>
    <m/>
    <m/>
    <s v="No"/>
    <s v="No"/>
    <n v="3"/>
    <n v="3"/>
    <n v="4"/>
    <n v="4"/>
    <n v="3"/>
    <n v="2"/>
    <n v="4"/>
    <n v="4"/>
    <n v="5"/>
    <n v="5"/>
    <m/>
    <n v="4"/>
    <n v="4"/>
    <n v="5"/>
    <n v="5"/>
    <n v="5"/>
    <s v="Sí"/>
    <n v="5"/>
    <x v="1"/>
    <s v="Facebook|Instagram"/>
    <m/>
    <m/>
    <m/>
    <m/>
    <m/>
    <m/>
    <m/>
    <s v="Sí"/>
    <s v="Sí"/>
    <s v="Muy útil"/>
    <n v="5"/>
    <n v="5"/>
    <s v="5, muy satisfecho"/>
  </r>
  <r>
    <m/>
    <m/>
    <s v="Humanidades"/>
    <d v="2020-05-19T16:06:00"/>
    <s v="Grado y doble grado"/>
    <x v="6"/>
    <s v="Frecuentemente (1 o 2 veces por semana)"/>
    <s v="Frecuentemente (1 o 2 veces por semana)"/>
    <s v="Creo que voy a acudir con menos frecuencia a la biblioteca y usaré más la biblioteca virtual|Tengo que ir necesariamente para consultar los documentos que están ubicados en la biblioteca"/>
    <s v="Biblioteca Maria Zambrano (Filología / Derecho)"/>
    <s v="F. Filología (Clásicas o General)"/>
    <s v="F. Geografía e Historia"/>
    <m/>
    <m/>
    <m/>
    <m/>
    <m/>
    <m/>
    <s v="Sí"/>
    <s v="Sí"/>
    <n v="5"/>
    <n v="2"/>
    <n v="3"/>
    <n v="4"/>
    <n v="4"/>
    <n v="5"/>
    <n v="4"/>
    <n v="2"/>
    <n v="2"/>
    <n v="2"/>
    <m/>
    <n v="3"/>
    <n v="3"/>
    <n v="1"/>
    <n v="3"/>
    <n v="2"/>
    <s v="Sí"/>
    <n v="1"/>
    <x v="5"/>
    <s v="No uso ninguna red social"/>
    <m/>
    <m/>
    <m/>
    <m/>
    <m/>
    <m/>
    <m/>
    <s v="Sí"/>
    <s v="No"/>
    <m/>
    <n v="3"/>
    <n v="3"/>
    <s v="3, normal"/>
  </r>
  <r>
    <m/>
    <m/>
    <s v="Humanidades"/>
    <d v="2020-05-19T16:06:00"/>
    <s v="Grado y doble grado"/>
    <x v="6"/>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F. Geografía e Historia"/>
    <m/>
    <m/>
    <m/>
    <m/>
    <m/>
    <m/>
    <s v="Sí"/>
    <s v="Sí"/>
    <n v="4"/>
    <n v="2"/>
    <n v="3"/>
    <n v="5"/>
    <n v="5"/>
    <n v="5"/>
    <n v="5"/>
    <n v="2"/>
    <n v="3"/>
    <n v="3"/>
    <m/>
    <n v="4"/>
    <n v="4"/>
    <n v="4"/>
    <n v="3"/>
    <n v="2"/>
    <s v="Sí"/>
    <n v="4"/>
    <x v="5"/>
    <s v="Twitter|Youtube"/>
    <m/>
    <m/>
    <m/>
    <m/>
    <m/>
    <m/>
    <m/>
    <s v="No"/>
    <s v="No"/>
    <m/>
    <n v="4"/>
    <n v="3"/>
    <s v="4, satisfecho"/>
  </r>
  <r>
    <m/>
    <m/>
    <s v="Humanidades"/>
    <d v="2020-05-19T16:05:00"/>
    <s v="Máster"/>
    <x v="2"/>
    <s v="De vez en cuando (1 o 2 veces al mes)"/>
    <s v="Frecuentemente (1 o 2 veces por semana)"/>
    <s v="Creo que voy a acudir con menos frecuencia a la biblioteca y usaré más la biblioteca virtual"/>
    <s v="F. Geografía e Historia"/>
    <s v="Biblioteca Maria Zambrano (Filología / Derecho)"/>
    <s v="F. Derecho (Departamentos,Criminología)"/>
    <m/>
    <m/>
    <m/>
    <m/>
    <m/>
    <m/>
    <s v="No"/>
    <s v="Sí"/>
    <n v="3"/>
    <n v="2"/>
    <n v="5"/>
    <n v="3"/>
    <n v="4"/>
    <n v="4"/>
    <n v="5"/>
    <n v="4"/>
    <n v="2"/>
    <n v="2"/>
    <m/>
    <n v="3"/>
    <n v="2"/>
    <n v="4"/>
    <n v="2"/>
    <n v="3"/>
    <s v="No"/>
    <n v="3"/>
    <x v="5"/>
    <s v="Instagram"/>
    <m/>
    <m/>
    <m/>
    <m/>
    <m/>
    <m/>
    <m/>
    <s v="No"/>
    <s v="No"/>
    <m/>
    <n v="2"/>
    <n v="4"/>
    <s v="4, satisfecho"/>
  </r>
  <r>
    <m/>
    <m/>
    <s v="Humanidades"/>
    <d v="2020-05-19T16:03:00"/>
    <s v="Doctorado"/>
    <x v="6"/>
    <s v="Frecuentemente (1 o 2 veces por semana)"/>
    <s v="Frecuentemente (1 o 2 veces por semana)"/>
    <s v="Creo que voy a acudir con menos frecuencia a la biblioteca y usaré más la biblioteca virtual"/>
    <s v="Biblioteca Maria Zambrano (Filología / Derecho)"/>
    <s v="F. Filología (Clásicas o General)"/>
    <s v="F. Geografía e Historia"/>
    <s v="BNE"/>
    <m/>
    <m/>
    <m/>
    <m/>
    <m/>
    <s v="Sí"/>
    <s v="Sí"/>
    <n v="5"/>
    <n v="4"/>
    <n v="3"/>
    <n v="2"/>
    <n v="1"/>
    <n v="4"/>
    <n v="1"/>
    <n v="5"/>
    <n v="3"/>
    <n v="4"/>
    <m/>
    <n v="3"/>
    <n v="3"/>
    <n v="3"/>
    <n v="2"/>
    <n v="4"/>
    <s v="Sí"/>
    <n v="3"/>
    <x v="4"/>
    <s v="Instagram|LinkedIn"/>
    <m/>
    <m/>
    <m/>
    <m/>
    <m/>
    <m/>
    <m/>
    <s v="Sí"/>
    <s v="Sí"/>
    <s v="Normal"/>
    <n v="3"/>
    <n v="3"/>
    <s v="4, satisfecho"/>
  </r>
  <r>
    <m/>
    <m/>
    <s v="Ciencias Sociales"/>
    <d v="2020-05-19T16:02:00"/>
    <s v="Grado y doble grado"/>
    <x v="17"/>
    <s v="Solo en época de exámenes"/>
    <s v="De vez en cuando (1 o 2 veces al mes)"/>
    <s v="Seguiré usando los servicios de la biblioteca con la misma frecuencia que expuse en la pregunta anterior|Creo que voy a acudir con menos frecuencia a la biblioteca y usaré más la biblioteca virtual"/>
    <s v="F. Ciencias de la Documentación"/>
    <s v="Biblioteca Maria Zambrano (Filología / Derecho)"/>
    <m/>
    <s v="Biblioteca Manuel Alvar"/>
    <m/>
    <m/>
    <m/>
    <m/>
    <m/>
    <s v="No"/>
    <s v="Sí"/>
    <n v="1"/>
    <n v="1"/>
    <n v="1"/>
    <n v="1"/>
    <n v="5"/>
    <n v="3"/>
    <n v="5"/>
    <n v="1"/>
    <n v="4"/>
    <n v="4"/>
    <m/>
    <n v="4"/>
    <n v="4"/>
    <n v="3"/>
    <n v="3"/>
    <n v="3"/>
    <s v="Sí"/>
    <n v="2"/>
    <x v="2"/>
    <s v="Youtube|Instagram"/>
    <m/>
    <m/>
    <m/>
    <m/>
    <m/>
    <m/>
    <m/>
    <s v="Sí"/>
    <s v="No"/>
    <m/>
    <n v="4"/>
    <n v="4"/>
    <s v="4, satisfecho"/>
  </r>
  <r>
    <m/>
    <m/>
    <s v="Ciencias de la Salud"/>
    <d v="2020-05-19T16:02:00"/>
    <s v="Grado y doble grado"/>
    <x v="18"/>
    <s v="Frecuentemente (1 o 2 veces por semana)"/>
    <s v="De vez en cuando (1 o 2 veces al mes)"/>
    <s v="Seguiré usando los servicios de la biblioteca con la misma frecuencia que expuse en la pregunta anterior"/>
    <s v="Biblioteca Maria Zambrano (Filología / Derecho)"/>
    <s v="F. Odontología"/>
    <m/>
    <m/>
    <m/>
    <m/>
    <m/>
    <m/>
    <m/>
    <s v="Sí"/>
    <s v="Sí"/>
    <n v="5"/>
    <n v="4"/>
    <n v="3"/>
    <n v="5"/>
    <n v="5"/>
    <n v="5"/>
    <n v="5"/>
    <n v="5"/>
    <n v="5"/>
    <n v="5"/>
    <m/>
    <n v="5"/>
    <n v="5"/>
    <n v="5"/>
    <n v="5"/>
    <n v="5"/>
    <s v="No"/>
    <n v="5"/>
    <x v="1"/>
    <s v="Youtube|Instagram"/>
    <m/>
    <m/>
    <m/>
    <m/>
    <m/>
    <m/>
    <m/>
    <s v="No"/>
    <s v="No"/>
    <m/>
    <n v="5"/>
    <n v="5"/>
    <s v="4, satisfecho"/>
  </r>
  <r>
    <m/>
    <m/>
    <s v="Humanidades"/>
    <d v="2020-05-19T16:02:00"/>
    <s v="Grado y doble grado"/>
    <x v="2"/>
    <s v="Muy frecuentemente (3 o más veces por semana)"/>
    <s v="Frecuentemente (1 o 2 veces por semana)"/>
    <s v="Seguiré usando los servicios de la biblioteca con la misma frecuencia que expuse en la pregunta anterior"/>
    <s v="F. Educación - Centro de Formación del Profesorado"/>
    <s v="Biblioteca Maria Zambrano (Filología / Derecho)"/>
    <s v="F. Geografía e Historia"/>
    <m/>
    <m/>
    <m/>
    <m/>
    <m/>
    <m/>
    <s v="No"/>
    <s v="Sí"/>
    <n v="4"/>
    <n v="3"/>
    <n v="2"/>
    <n v="2"/>
    <n v="5"/>
    <n v="4"/>
    <n v="5"/>
    <n v="1"/>
    <n v="4"/>
    <n v="3"/>
    <m/>
    <n v="3"/>
    <n v="4"/>
    <n v="3"/>
    <n v="2"/>
    <n v="4"/>
    <s v="No"/>
    <n v="3"/>
    <x v="5"/>
    <s v="Youtube"/>
    <m/>
    <m/>
    <m/>
    <m/>
    <m/>
    <m/>
    <m/>
    <s v="Sí"/>
    <s v="No"/>
    <m/>
    <n v="4"/>
    <n v="4"/>
    <s v="3, normal"/>
  </r>
  <r>
    <m/>
    <m/>
    <s v="Ciencias Sociales"/>
    <d v="2020-05-19T16:02:00"/>
    <s v="Grado y doble grado"/>
    <x v="2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Trabajo Social"/>
    <m/>
    <m/>
    <m/>
    <m/>
    <m/>
    <m/>
    <m/>
    <m/>
    <s v="Sí"/>
    <s v="Sí"/>
    <n v="2"/>
    <n v="1"/>
    <n v="2"/>
    <n v="1"/>
    <n v="5"/>
    <n v="4"/>
    <n v="5"/>
    <n v="4"/>
    <n v="5"/>
    <n v="5"/>
    <m/>
    <n v="5"/>
    <n v="5"/>
    <n v="5"/>
    <n v="5"/>
    <n v="3"/>
    <s v="No"/>
    <n v="5"/>
    <x v="5"/>
    <s v="Twitter|Youtube|Instagram"/>
    <m/>
    <m/>
    <m/>
    <m/>
    <m/>
    <m/>
    <m/>
    <s v="Sí"/>
    <s v="Sí"/>
    <s v="Útil"/>
    <n v="5"/>
    <n v="5"/>
    <s v="5, muy satisfecho"/>
  </r>
  <r>
    <m/>
    <m/>
    <s v="Ciencias de la Salud"/>
    <d v="2020-05-19T16:02:00"/>
    <s v="Grado y doble grado"/>
    <x v="4"/>
    <s v="Solo en época de exámenes"/>
    <s v="Solo en época de exámenes"/>
    <s v="Creo que voy a acudir con menos frecuencia a la biblioteca y usaré más la biblioteca virtual"/>
    <s v="F. Medicina"/>
    <m/>
    <m/>
    <m/>
    <m/>
    <m/>
    <m/>
    <m/>
    <m/>
    <s v="Sí"/>
    <s v="Sí"/>
    <n v="4"/>
    <n v="1"/>
    <n v="3"/>
    <n v="1"/>
    <n v="2"/>
    <n v="5"/>
    <n v="5"/>
    <n v="1"/>
    <n v="4"/>
    <n v="5"/>
    <m/>
    <n v="4"/>
    <n v="4"/>
    <n v="2"/>
    <n v="3"/>
    <n v="5"/>
    <s v="No"/>
    <n v="3"/>
    <x v="2"/>
    <s v="Instagram"/>
    <m/>
    <m/>
    <m/>
    <m/>
    <m/>
    <m/>
    <m/>
    <s v="No"/>
    <s v="No"/>
    <m/>
    <n v="4"/>
    <n v="4"/>
    <s v="5, muy satisfecho"/>
  </r>
  <r>
    <m/>
    <m/>
    <s v="Ciencias de la Salud"/>
    <d v="2020-05-19T16:01:00"/>
    <s v="Doctorado"/>
    <x v="23"/>
    <s v="Nunca"/>
    <s v="Frecuentemente (1 o 2 veces por semana)"/>
    <s v="Seguiré usando los servicios de la biblioteca con la misma frecuencia que expuse en la pregunta anterior"/>
    <m/>
    <m/>
    <m/>
    <m/>
    <m/>
    <m/>
    <m/>
    <m/>
    <m/>
    <s v="No"/>
    <s v="No"/>
    <n v="1"/>
    <n v="5"/>
    <n v="3"/>
    <n v="3"/>
    <n v="1"/>
    <n v="1"/>
    <n v="1"/>
    <n v="1"/>
    <n v="1"/>
    <n v="4"/>
    <m/>
    <n v="4"/>
    <n v="5"/>
    <n v="5"/>
    <n v="4"/>
    <n v="4"/>
    <s v="No"/>
    <n v="4"/>
    <x v="5"/>
    <s v="Twitter|Facebook|Youtube|Instagram|LinkedIn"/>
    <m/>
    <m/>
    <m/>
    <m/>
    <m/>
    <m/>
    <m/>
    <s v="No"/>
    <s v="No"/>
    <m/>
    <n v="5"/>
    <n v="5"/>
    <s v="4, satisfecho"/>
  </r>
  <r>
    <m/>
    <m/>
    <s v="Ciencias Sociales"/>
    <d v="2020-05-19T16:01:00"/>
    <s v="Doctorado"/>
    <x v="10"/>
    <s v="De vez en cuando (1 o 2 veces al mes)"/>
    <s v="Muy frecuentemente (3 o más veces por semana)"/>
    <s v="Solo haré uso de la biblioteca virtual y de sus recursos electrónicos"/>
    <s v="Biblioteca Maria Zambrano (Filología / Derecho)"/>
    <m/>
    <m/>
    <s v="Bibliotecas italianas"/>
    <m/>
    <m/>
    <m/>
    <m/>
    <m/>
    <s v="No"/>
    <s v="Sí"/>
    <n v="1"/>
    <n v="1"/>
    <n v="1"/>
    <n v="4"/>
    <n v="1"/>
    <n v="4"/>
    <n v="1"/>
    <n v="4"/>
    <n v="3"/>
    <n v="2"/>
    <m/>
    <n v="2"/>
    <n v="3"/>
    <n v="2"/>
    <n v="3"/>
    <n v="2"/>
    <s v="No"/>
    <n v="2"/>
    <x v="4"/>
    <s v="No uso ninguna red social"/>
    <m/>
    <m/>
    <m/>
    <m/>
    <m/>
    <m/>
    <m/>
    <s v="No"/>
    <s v="No"/>
    <m/>
    <n v="2"/>
    <n v="3"/>
    <s v="2, insatisfecho"/>
  </r>
  <r>
    <m/>
    <m/>
    <s v="Humanidades"/>
    <d v="2020-05-19T16:01:00"/>
    <s v="Doctorado"/>
    <x v="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s v="F. Geografía e Historia"/>
    <s v="La biblioteca de Humanidades del CESID"/>
    <m/>
    <m/>
    <m/>
    <m/>
    <m/>
    <s v="Sí"/>
    <s v="Sí"/>
    <n v="1"/>
    <n v="3"/>
    <n v="4"/>
    <n v="4"/>
    <n v="2"/>
    <n v="5"/>
    <n v="1"/>
    <n v="4"/>
    <n v="3"/>
    <n v="3"/>
    <m/>
    <n v="3"/>
    <n v="5"/>
    <n v="4"/>
    <n v="5"/>
    <n v="5"/>
    <s v="Sí"/>
    <n v="5"/>
    <x v="6"/>
    <s v="Facebook|Youtube|LinkedIn"/>
    <m/>
    <m/>
    <m/>
    <m/>
    <m/>
    <m/>
    <m/>
    <s v="Sí"/>
    <s v="Sí"/>
    <s v="Útil"/>
    <n v="5"/>
    <n v="5"/>
    <s v="4, satisfecho"/>
  </r>
  <r>
    <m/>
    <m/>
    <s v="Humanidades"/>
    <d v="2020-05-19T16:01:00"/>
    <s v="Otros (Universidad para mayores, títulos propios, curso de idiomas, etc)"/>
    <x v="7"/>
    <s v="Nunca"/>
    <s v="De vez en cuando (1 o 2 veces al mes)"/>
    <s v="Seguiré usando los servicios de la biblioteca con la misma frecuencia que expuse en la pregunta anterior"/>
    <s v="F. Geografía e Historia"/>
    <s v="Biblioteca Maria Zambrano (Filología / Derecho)"/>
    <s v="Biblioteca Histórica"/>
    <s v="CENTRO DE HUMANIDADES DE LA CABRERA BIBLIOTECA DE BUITRAGO DE LOZOYA"/>
    <m/>
    <m/>
    <m/>
    <m/>
    <m/>
    <s v="No"/>
    <s v="Sí"/>
    <n v="3"/>
    <m/>
    <m/>
    <m/>
    <n v="4"/>
    <n v="4"/>
    <n v="4"/>
    <n v="3"/>
    <n v="2"/>
    <n v="2"/>
    <m/>
    <n v="4"/>
    <n v="5"/>
    <n v="5"/>
    <m/>
    <n v="3"/>
    <s v="No"/>
    <n v="3"/>
    <x v="5"/>
    <s v="Facebook"/>
    <m/>
    <m/>
    <m/>
    <m/>
    <m/>
    <m/>
    <m/>
    <s v="No"/>
    <s v="No"/>
    <m/>
    <n v="5"/>
    <n v="5"/>
    <m/>
  </r>
  <r>
    <m/>
    <m/>
    <s v="Ciencias Experimentales"/>
    <d v="2020-05-19T15:59:00"/>
    <s v="Grado y doble grado"/>
    <x v="27"/>
    <s v="De vez en cuando (1 o 2 veces al mes)"/>
    <s v="Nunca"/>
    <s v="Seguiré usando los servicios de la biblioteca con la misma frecuencia que expuse en la pregunta anterior"/>
    <s v="F. Informática"/>
    <s v="F. Veterinaria"/>
    <s v="F. Estudios Estadísticos"/>
    <m/>
    <m/>
    <m/>
    <m/>
    <m/>
    <m/>
    <s v="No"/>
    <s v="No"/>
    <n v="2"/>
    <n v="2"/>
    <n v="3"/>
    <n v="5"/>
    <n v="5"/>
    <n v="1"/>
    <n v="5"/>
    <n v="3"/>
    <n v="4"/>
    <n v="4"/>
    <m/>
    <n v="3"/>
    <n v="4"/>
    <n v="4"/>
    <n v="3"/>
    <n v="3"/>
    <s v="No"/>
    <n v="3"/>
    <x v="5"/>
    <s v="Twitter|Youtube|Instagram|LinkedIn"/>
    <m/>
    <m/>
    <m/>
    <m/>
    <m/>
    <m/>
    <m/>
    <s v="No"/>
    <s v="No"/>
    <m/>
    <n v="4"/>
    <n v="4"/>
    <s v="4, satisfecho"/>
  </r>
  <r>
    <m/>
    <m/>
    <s v="Humanidades"/>
    <d v="2020-05-19T15:58:00"/>
    <s v="Grado y doble grado"/>
    <x v="2"/>
    <s v="Solo en época de exámenes"/>
    <s v="De vez en cuando (1 o 2 veces al mes)"/>
    <s v="Tengo que ir necesariamente para consultar los documentos que están ubicados en la biblioteca"/>
    <s v="F. Educación - Centro de Formación del Profesorado"/>
    <m/>
    <m/>
    <s v="Bibliotecs públicas Vallecas"/>
    <m/>
    <m/>
    <m/>
    <m/>
    <m/>
    <s v="Sí"/>
    <s v="Sí"/>
    <n v="4"/>
    <n v="4"/>
    <n v="4"/>
    <n v="1"/>
    <n v="3"/>
    <n v="4"/>
    <m/>
    <n v="4"/>
    <n v="5"/>
    <n v="3"/>
    <m/>
    <n v="2"/>
    <n v="4"/>
    <n v="3"/>
    <n v="3"/>
    <n v="4"/>
    <s v="No"/>
    <n v="3"/>
    <x v="5"/>
    <s v="Twitter|Facebook|Youtube|Instagram"/>
    <m/>
    <m/>
    <m/>
    <m/>
    <m/>
    <m/>
    <m/>
    <s v="No"/>
    <s v="No"/>
    <m/>
    <n v="3"/>
    <n v="4"/>
    <s v="4, satisfecho"/>
  </r>
  <r>
    <m/>
    <m/>
    <s v="Humanidades"/>
    <d v="2020-05-19T15:58:00"/>
    <s v="Grado y doble grado"/>
    <x v="7"/>
    <s v="Solo en época de exámenes"/>
    <s v="De vez en cuando (1 o 2 veces al mes)"/>
    <s v="Seguiré usando los servicios de la biblioteca con la misma frecuencia que expuse en la pregunta anterior"/>
    <s v="Biblioteca Maria Zambrano (Filología / Derecho)"/>
    <s v="F. Geografía e Historia"/>
    <s v="F. Educación - Centro de Formación del Profesorado"/>
    <m/>
    <m/>
    <m/>
    <m/>
    <m/>
    <m/>
    <s v="No"/>
    <s v="No"/>
    <n v="4"/>
    <n v="1"/>
    <n v="4"/>
    <n v="4"/>
    <n v="5"/>
    <n v="4"/>
    <n v="5"/>
    <n v="1"/>
    <n v="3"/>
    <n v="4"/>
    <m/>
    <n v="5"/>
    <n v="5"/>
    <n v="5"/>
    <n v="5"/>
    <n v="5"/>
    <s v="Sí"/>
    <n v="5"/>
    <x v="4"/>
    <s v="Youtube|Instagram"/>
    <m/>
    <m/>
    <m/>
    <m/>
    <m/>
    <m/>
    <m/>
    <s v="Sí"/>
    <s v="No"/>
    <m/>
    <n v="5"/>
    <n v="5"/>
    <s v="4, satisfecho"/>
  </r>
  <r>
    <m/>
    <m/>
    <s v="Ciencias Sociales"/>
    <d v="2020-05-19T15:57:00"/>
    <s v="Grado y doble grado"/>
    <x v="13"/>
    <s v="Nunca"/>
    <s v="Nunca"/>
    <s v="Procuraré buscar la información que necesito fuera de la biblioteca"/>
    <m/>
    <m/>
    <m/>
    <m/>
    <m/>
    <m/>
    <m/>
    <m/>
    <m/>
    <s v="No"/>
    <s v="No"/>
    <n v="1"/>
    <n v="1"/>
    <n v="1"/>
    <n v="5"/>
    <n v="5"/>
    <n v="2"/>
    <n v="5"/>
    <n v="1"/>
    <n v="3"/>
    <n v="3"/>
    <m/>
    <n v="3"/>
    <n v="5"/>
    <n v="3"/>
    <n v="3"/>
    <n v="3"/>
    <s v="No"/>
    <n v="3"/>
    <x v="6"/>
    <s v="Facebook|Youtube|Instagram"/>
    <m/>
    <m/>
    <m/>
    <m/>
    <m/>
    <m/>
    <m/>
    <s v="No"/>
    <s v="No"/>
    <m/>
    <n v="4"/>
    <n v="4"/>
    <s v="4, satisfecho"/>
  </r>
  <r>
    <m/>
    <m/>
    <s v="Ciencias Sociales"/>
    <d v="2020-05-19T15:57:00"/>
    <s v="Otros (Universidad para mayores, títulos propios, curso de idiomas, etc)"/>
    <x v="11"/>
    <s v="Frecuentemente (1 o 2 veces por semana)"/>
    <s v="De vez en cuando (1 o 2 veces al mes)"/>
    <s v="Seguiré usando los servicios de la biblioteca con la misma frecuencia que expuse en la pregunta anterior"/>
    <s v="F. Ciencias Económicas y Empresariales"/>
    <s v="F. Ciencias Políticas y Sociología"/>
    <m/>
    <s v="Biblioteca pública Luis Rosales de Carabanchel."/>
    <m/>
    <m/>
    <m/>
    <m/>
    <m/>
    <s v="No"/>
    <s v="No"/>
    <n v="1"/>
    <n v="1"/>
    <n v="1"/>
    <n v="1"/>
    <n v="5"/>
    <n v="3"/>
    <n v="5"/>
    <n v="1"/>
    <n v="3"/>
    <n v="3"/>
    <m/>
    <n v="3"/>
    <n v="3"/>
    <n v="3"/>
    <n v="3"/>
    <n v="3"/>
    <s v="No"/>
    <n v="3"/>
    <x v="5"/>
    <s v="Youtube"/>
    <m/>
    <m/>
    <m/>
    <m/>
    <m/>
    <m/>
    <m/>
    <s v="Sí"/>
    <s v="No"/>
    <m/>
    <n v="3"/>
    <n v="3"/>
    <s v="4, satisfecho"/>
  </r>
  <r>
    <m/>
    <m/>
    <s v="Ciencias Experimentales"/>
    <d v="2020-05-19T15:57:00"/>
    <s v="Grado y doble grado"/>
    <x v="16"/>
    <s v="Muy frecuentemente (3 o más veces por semana)"/>
    <s v="Solo en época de exámenes"/>
    <s v="Creo que voy a acudir con menos frecuencia a la biblioteca y usaré más la biblioteca virtual"/>
    <s v="F. Ciencias Químicas"/>
    <m/>
    <m/>
    <m/>
    <m/>
    <m/>
    <m/>
    <m/>
    <m/>
    <s v="No"/>
    <s v="No"/>
    <n v="1"/>
    <n v="2"/>
    <n v="1"/>
    <n v="1"/>
    <n v="5"/>
    <n v="5"/>
    <n v="5"/>
    <n v="1"/>
    <n v="3"/>
    <n v="4"/>
    <m/>
    <n v="4"/>
    <n v="4"/>
    <n v="4"/>
    <n v="3"/>
    <n v="4"/>
    <s v="No"/>
    <n v="3"/>
    <x v="4"/>
    <s v="Twitter|Youtube|Instagram"/>
    <m/>
    <m/>
    <m/>
    <m/>
    <m/>
    <m/>
    <m/>
    <s v="No"/>
    <s v="No"/>
    <m/>
    <n v="5"/>
    <n v="5"/>
    <s v="4, satisfecho"/>
  </r>
  <r>
    <m/>
    <m/>
    <s v="Humanidades"/>
    <d v="2020-05-19T15:57: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Filología (Clásicas o General)"/>
    <s v="F. Filosofía"/>
    <s v="F. Geografía e Historia"/>
    <m/>
    <m/>
    <m/>
    <m/>
    <m/>
    <m/>
    <s v="Sí"/>
    <s v="Sí"/>
    <n v="3"/>
    <n v="1"/>
    <n v="3"/>
    <n v="2"/>
    <n v="5"/>
    <n v="3"/>
    <n v="5"/>
    <n v="2"/>
    <n v="3"/>
    <n v="4"/>
    <m/>
    <n v="3"/>
    <n v="5"/>
    <n v="3"/>
    <n v="2"/>
    <n v="3"/>
    <s v="No"/>
    <n v="3"/>
    <x v="2"/>
    <s v="Facebook|Youtube|Instagram"/>
    <m/>
    <m/>
    <m/>
    <m/>
    <m/>
    <m/>
    <m/>
    <s v="Sí"/>
    <s v="No"/>
    <m/>
    <n v="5"/>
    <n v="5"/>
    <s v="4, satisfecho"/>
  </r>
  <r>
    <m/>
    <m/>
    <s v="Humanidades"/>
    <d v="2020-05-19T15:56:00"/>
    <s v="Grado y doble grado"/>
    <x v="7"/>
    <s v="De vez en cuando (1 o 2 veces al mes)"/>
    <s v="De vez en cuando (1 o 2 veces al mes)"/>
    <s v="Seguiré usando los servicios de la biblioteca con la misma frecuencia que expuse en la pregunta anterior"/>
    <s v="F. Geografía e Historia"/>
    <s v="Biblioteca Maria Zambrano (Filología / Derecho)"/>
    <s v="F. Filosofía"/>
    <m/>
    <m/>
    <m/>
    <m/>
    <m/>
    <m/>
    <s v="No"/>
    <s v="Sí"/>
    <n v="3"/>
    <n v="1"/>
    <n v="1"/>
    <n v="3"/>
    <n v="3"/>
    <n v="3"/>
    <n v="2"/>
    <n v="2"/>
    <n v="2"/>
    <n v="4"/>
    <m/>
    <n v="3"/>
    <n v="3"/>
    <n v="3"/>
    <n v="2"/>
    <n v="3"/>
    <s v="No"/>
    <n v="2"/>
    <x v="4"/>
    <s v="Facebook|LinkedIn"/>
    <m/>
    <m/>
    <m/>
    <m/>
    <m/>
    <m/>
    <m/>
    <s v="No"/>
    <s v="No"/>
    <m/>
    <n v="3"/>
    <n v="3"/>
    <s v="3, normal"/>
  </r>
  <r>
    <m/>
    <m/>
    <s v="Humanidades"/>
    <d v="2020-05-19T15:53:00"/>
    <s v="Grado y doble grado"/>
    <x v="3"/>
    <s v="Frecuentemente (1 o 2 veces por semana)"/>
    <s v="Muy frecuentemente (3 o más veces por semana)"/>
    <s v="Creo que voy a acudir con menos frecuencia a la biblioteca y usaré más la biblioteca virtual"/>
    <s v="Biblioteca Maria Zambrano (Filología / Derecho)"/>
    <s v="F. Bellas Artes"/>
    <s v="F. Geografía e Historia"/>
    <m/>
    <m/>
    <m/>
    <m/>
    <m/>
    <m/>
    <s v="Sí"/>
    <s v="Sí"/>
    <n v="2"/>
    <n v="2"/>
    <n v="3"/>
    <n v="3"/>
    <n v="3"/>
    <n v="2"/>
    <n v="4"/>
    <n v="1"/>
    <n v="4"/>
    <n v="4"/>
    <m/>
    <n v="5"/>
    <n v="4"/>
    <n v="5"/>
    <n v="4"/>
    <n v="3"/>
    <s v="No"/>
    <n v="4"/>
    <x v="6"/>
    <s v="Twitter|Youtube|Instagram"/>
    <m/>
    <m/>
    <m/>
    <m/>
    <m/>
    <m/>
    <m/>
    <s v="Sí"/>
    <s v="No"/>
    <m/>
    <n v="4"/>
    <n v="5"/>
    <s v="5, muy satisfecho"/>
  </r>
  <r>
    <m/>
    <m/>
    <s v="Ciencias de la Salud"/>
    <d v="2020-05-19T15:52:00"/>
    <s v="Grado y doble grado"/>
    <x v="15"/>
    <s v="Frecuentemente (1 o 2 veces por semana)"/>
    <s v="Frecuentemente (1 o 2 veces por semana)"/>
    <s v="Seguiré usando los servicios de la biblioteca con la misma frecuencia que expuse en la pregunta anterior"/>
    <s v="F. Enfermería, Fisioterapia y Podología"/>
    <s v="F. Medicina"/>
    <s v="Biblioteca Maria Zambrano (Filología / Derecho)"/>
    <m/>
    <m/>
    <m/>
    <m/>
    <m/>
    <m/>
    <s v="No"/>
    <s v="Sí"/>
    <n v="5"/>
    <n v="1"/>
    <n v="3"/>
    <n v="1"/>
    <n v="5"/>
    <n v="3"/>
    <n v="5"/>
    <n v="1"/>
    <n v="2"/>
    <n v="5"/>
    <m/>
    <n v="2"/>
    <n v="5"/>
    <n v="3"/>
    <n v="3"/>
    <n v="5"/>
    <s v="No"/>
    <n v="5"/>
    <x v="4"/>
    <s v="Youtube|Instagram"/>
    <m/>
    <m/>
    <m/>
    <m/>
    <m/>
    <m/>
    <m/>
    <s v="No"/>
    <s v="No"/>
    <m/>
    <n v="5"/>
    <n v="5"/>
    <s v="4, satisfecho"/>
  </r>
  <r>
    <m/>
    <m/>
    <s v="Ciencias de la Salud"/>
    <d v="2020-05-19T15:52:00"/>
    <s v="Doctorado"/>
    <x v="4"/>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F. Medicina"/>
    <s v="F. Enfermería, Fisioterapia y Podología"/>
    <s v="Biblioteca Nacional de España."/>
    <m/>
    <m/>
    <m/>
    <m/>
    <m/>
    <s v="No"/>
    <s v="Sí"/>
    <n v="3"/>
    <n v="2"/>
    <n v="3"/>
    <n v="1"/>
    <n v="1"/>
    <n v="4"/>
    <n v="1"/>
    <n v="3"/>
    <n v="4"/>
    <n v="4"/>
    <m/>
    <n v="5"/>
    <n v="5"/>
    <n v="4"/>
    <n v="3"/>
    <n v="4"/>
    <s v="Sí"/>
    <n v="5"/>
    <x v="5"/>
    <s v="No uso ninguna red social"/>
    <m/>
    <m/>
    <m/>
    <m/>
    <m/>
    <m/>
    <m/>
    <s v="Sí"/>
    <s v="No"/>
    <m/>
    <n v="5"/>
    <n v="5"/>
    <s v="4, satisfecho"/>
  </r>
  <r>
    <m/>
    <m/>
    <s v="Ciencias de la Salud"/>
    <d v="2020-05-19T15:51:00"/>
    <s v="Grado y doble grado"/>
    <x v="4"/>
    <s v="Frecuentemente (1 o 2 veces por semana)"/>
    <s v="Frecuentemente (1 o 2 veces por semana)"/>
    <s v="Seguiré usando los servicios de la biblioteca con la misma frecuencia que expuse en la pregunta anterior"/>
    <s v="F. Medicina"/>
    <s v="F. Enfermería, Fisioterapia y Podología"/>
    <s v="Biblioteca Maria Zambrano (Filología / Derecho)"/>
    <m/>
    <m/>
    <m/>
    <m/>
    <m/>
    <m/>
    <s v="No"/>
    <s v="Sí"/>
    <n v="4"/>
    <n v="1"/>
    <n v="4"/>
    <n v="2"/>
    <n v="5"/>
    <n v="3"/>
    <n v="5"/>
    <n v="1"/>
    <n v="4"/>
    <n v="4"/>
    <m/>
    <n v="5"/>
    <n v="5"/>
    <n v="5"/>
    <n v="5"/>
    <n v="5"/>
    <s v="No"/>
    <n v="5"/>
    <x v="2"/>
    <s v="Youtube|Instagram"/>
    <m/>
    <m/>
    <m/>
    <m/>
    <m/>
    <m/>
    <m/>
    <s v="No"/>
    <s v="No"/>
    <m/>
    <n v="5"/>
    <n v="5"/>
    <s v="5, muy satisfecho"/>
  </r>
  <r>
    <m/>
    <m/>
    <s v="Humanidades"/>
    <d v="2020-05-19T15:51: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Geografía e Historia"/>
    <s v="Bibliotecas públicas de la Comunidad de Madrid"/>
    <m/>
    <m/>
    <m/>
    <m/>
    <m/>
    <s v="Sí"/>
    <s v="Sí"/>
    <n v="4"/>
    <n v="2"/>
    <n v="4"/>
    <n v="3"/>
    <n v="4"/>
    <n v="4"/>
    <n v="4"/>
    <n v="3"/>
    <n v="2"/>
    <n v="2"/>
    <m/>
    <n v="3"/>
    <n v="3"/>
    <n v="3"/>
    <n v="3"/>
    <n v="3"/>
    <s v="No"/>
    <n v="3"/>
    <x v="5"/>
    <s v="Facebook|Youtube|Instagram"/>
    <m/>
    <m/>
    <m/>
    <m/>
    <m/>
    <m/>
    <m/>
    <s v="No"/>
    <s v="Sí"/>
    <s v="Normal"/>
    <n v="4"/>
    <n v="4"/>
    <s v="4, satisfecho"/>
  </r>
  <r>
    <m/>
    <m/>
    <s v="Ciencias Experimentales"/>
    <d v="2020-05-19T15:50:00"/>
    <s v="Grado y doble grado"/>
    <x v="16"/>
    <s v="Muy frecuentemente (3 o más veces por semana)"/>
    <s v="Frecuentemente (1 o 2 veces por semana)"/>
    <s v="Seguiré usando los servicios de la biblioteca con la misma frecuencia que expuse en la pregunta anterior"/>
    <s v="F. Ciencias Químicas"/>
    <m/>
    <m/>
    <m/>
    <m/>
    <m/>
    <m/>
    <m/>
    <m/>
    <s v="Sí"/>
    <s v="Sí"/>
    <n v="3"/>
    <n v="1"/>
    <n v="1"/>
    <n v="1"/>
    <n v="5"/>
    <n v="4"/>
    <n v="5"/>
    <n v="2"/>
    <n v="4"/>
    <n v="4"/>
    <m/>
    <n v="4"/>
    <n v="2"/>
    <n v="4"/>
    <n v="1"/>
    <n v="1"/>
    <s v="No"/>
    <n v="3"/>
    <x v="5"/>
    <s v="Youtube|Instagram"/>
    <m/>
    <m/>
    <m/>
    <m/>
    <m/>
    <m/>
    <m/>
    <s v="No"/>
    <s v="No"/>
    <m/>
    <n v="3"/>
    <n v="4"/>
    <s v="3, normal"/>
  </r>
  <r>
    <m/>
    <m/>
    <s v="Ciencias de la Salud"/>
    <d v="2020-05-19T15:50:00"/>
    <s v="Grado y doble grado"/>
    <x v="23"/>
    <s v="De vez en cuando (1 o 2 veces al mes)"/>
    <s v="Solo en época de exámenes"/>
    <s v="Seguiré usando los servicios de la biblioteca con la misma frecuencia que expuse en la pregunta anterior"/>
    <s v="F. Veterinaria"/>
    <s v="Biblioteca Maria Zambrano (Filología / Derecho)"/>
    <s v="Biblioteca Histórica"/>
    <m/>
    <m/>
    <m/>
    <m/>
    <m/>
    <m/>
    <s v="Sí"/>
    <s v="Sí"/>
    <n v="3"/>
    <n v="1"/>
    <n v="1"/>
    <n v="1"/>
    <n v="5"/>
    <n v="1"/>
    <n v="4"/>
    <n v="1"/>
    <n v="3"/>
    <n v="3"/>
    <m/>
    <n v="4"/>
    <n v="4"/>
    <n v="3"/>
    <n v="3"/>
    <n v="3"/>
    <s v="No"/>
    <n v="4"/>
    <x v="5"/>
    <s v="Twitter|Facebook|Youtube|Instagram"/>
    <m/>
    <m/>
    <m/>
    <m/>
    <m/>
    <m/>
    <m/>
    <s v="Sí"/>
    <s v="No"/>
    <m/>
    <n v="4"/>
    <n v="5"/>
    <s v="4, satisfecho"/>
  </r>
  <r>
    <m/>
    <m/>
    <s v="Ciencias de la Salud"/>
    <d v="2020-05-19T15:49:00"/>
    <s v="Grado y doble grado"/>
    <x v="4"/>
    <s v="Frecuentemente (1 o 2 veces por semana)"/>
    <s v="De vez en cuando (1 o 2 veces al mes)"/>
    <s v="Seguiré usando los servicios de la biblioteca con la misma frecuencia que expuse en la pregunta anterior"/>
    <s v="F. Medicina"/>
    <s v="F. Odontología"/>
    <m/>
    <s v="Bibliotecas municipales"/>
    <m/>
    <m/>
    <m/>
    <m/>
    <m/>
    <s v="No"/>
    <s v="Sí"/>
    <n v="2"/>
    <n v="2"/>
    <n v="3"/>
    <n v="3"/>
    <n v="2"/>
    <n v="5"/>
    <n v="4"/>
    <n v="3"/>
    <n v="3"/>
    <n v="4"/>
    <m/>
    <n v="2"/>
    <n v="4"/>
    <n v="4"/>
    <n v="3"/>
    <n v="4"/>
    <s v="No"/>
    <n v="4"/>
    <x v="6"/>
    <s v="Twitter|Instagram"/>
    <m/>
    <m/>
    <m/>
    <m/>
    <m/>
    <m/>
    <m/>
    <s v="No"/>
    <s v="No"/>
    <m/>
    <n v="4"/>
    <n v="4"/>
    <s v="4, satisfecho"/>
  </r>
  <r>
    <m/>
    <m/>
    <s v="Ciencias Experimentales"/>
    <d v="2020-05-19T15:49:00"/>
    <s v="Grado y doble grado"/>
    <x v="1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Físicas"/>
    <s v="Biblioteca Maria Zambrano (Filología / Derecho)"/>
    <s v="F. Ciencias Matemáticas"/>
    <s v="Centro Cultural Julio Cortázar"/>
    <m/>
    <m/>
    <m/>
    <m/>
    <m/>
    <s v="Sí"/>
    <s v="Sí"/>
    <n v="5"/>
    <n v="1"/>
    <n v="1"/>
    <n v="5"/>
    <n v="5"/>
    <n v="5"/>
    <n v="5"/>
    <n v="5"/>
    <n v="5"/>
    <n v="5"/>
    <m/>
    <n v="5"/>
    <n v="4"/>
    <n v="5"/>
    <n v="5"/>
    <n v="5"/>
    <s v="No"/>
    <n v="5"/>
    <x v="5"/>
    <s v="Twitter|Youtube|Instagram"/>
    <m/>
    <m/>
    <m/>
    <m/>
    <m/>
    <m/>
    <m/>
    <s v="Sí"/>
    <s v="No"/>
    <m/>
    <n v="4"/>
    <n v="2"/>
    <s v="4, satisfecho"/>
  </r>
  <r>
    <m/>
    <m/>
    <s v="Ciencias Experimentales"/>
    <d v="2020-05-19T15:49:00"/>
    <s v="Grado y doble grado"/>
    <x v="20"/>
    <s v="Frecuentemente (1 o 2 veces por semana)"/>
    <s v="Solo en época de exámenes"/>
    <s v="Seguiré usando los servicios de la biblioteca con la misma frecuencia que expuse en la pregunta anterior"/>
    <s v="Biblioteca Maria Zambrano (Filología / Derecho)"/>
    <s v="F. Farmacia"/>
    <s v="F. Ciencias Geológicas"/>
    <m/>
    <m/>
    <m/>
    <m/>
    <m/>
    <m/>
    <s v="Sí"/>
    <s v="Sí"/>
    <n v="1"/>
    <n v="2"/>
    <n v="3"/>
    <n v="1"/>
    <n v="5"/>
    <n v="4"/>
    <n v="3"/>
    <n v="2"/>
    <n v="3"/>
    <n v="3"/>
    <m/>
    <n v="2"/>
    <n v="4"/>
    <n v="3"/>
    <n v="3"/>
    <n v="5"/>
    <s v="No"/>
    <n v="3"/>
    <x v="2"/>
    <s v="No uso ninguna red social"/>
    <m/>
    <m/>
    <m/>
    <m/>
    <m/>
    <m/>
    <m/>
    <s v="No"/>
    <s v="No"/>
    <m/>
    <n v="4"/>
    <n v="5"/>
    <s v="4, satisfecho"/>
  </r>
  <r>
    <m/>
    <m/>
    <s v="Ciencias Sociales"/>
    <d v="2020-05-19T15:48:00"/>
    <s v="Grado y doble grado"/>
    <x v="24"/>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Políticas y Sociología"/>
    <s v="F. Trabajo Social"/>
    <s v="Biblioteca Maria Zambrano (Filología / Derecho)"/>
    <s v="Centro cultural Antonio Machado"/>
    <m/>
    <m/>
    <m/>
    <m/>
    <m/>
    <s v="Sí"/>
    <s v="Sí"/>
    <n v="2"/>
    <n v="1"/>
    <n v="3"/>
    <n v="2"/>
    <n v="3"/>
    <n v="5"/>
    <n v="4"/>
    <n v="3"/>
    <n v="2"/>
    <n v="3"/>
    <m/>
    <n v="3"/>
    <n v="3"/>
    <n v="3"/>
    <n v="2"/>
    <n v="3"/>
    <s v="No"/>
    <n v="3"/>
    <x v="5"/>
    <s v="Twitter|Youtube|Instagram"/>
    <m/>
    <m/>
    <m/>
    <m/>
    <m/>
    <m/>
    <m/>
    <s v="Sí"/>
    <s v="No"/>
    <m/>
    <n v="4"/>
    <n v="5"/>
    <s v="4, satisfecho"/>
  </r>
  <r>
    <m/>
    <m/>
    <s v="Ciencias Sociales"/>
    <d v="2020-05-19T15:47:00"/>
    <s v="Máster"/>
    <x v="1"/>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Biblioteca Maria Zambrano (Filología / Derecho)"/>
    <s v="F. Ciencias Políticas y Sociología"/>
    <m/>
    <m/>
    <m/>
    <m/>
    <m/>
    <m/>
    <m/>
    <s v="No"/>
    <s v="Sí"/>
    <n v="3"/>
    <n v="2"/>
    <n v="2"/>
    <n v="3"/>
    <n v="1"/>
    <n v="4"/>
    <n v="1"/>
    <n v="3"/>
    <n v="1"/>
    <n v="3"/>
    <m/>
    <n v="1"/>
    <n v="3"/>
    <n v="3"/>
    <n v="3"/>
    <n v="3"/>
    <s v="Sí"/>
    <n v="3"/>
    <x v="2"/>
    <s v="Twitter|Facebook|Instagram|LinkedIn"/>
    <m/>
    <m/>
    <m/>
    <m/>
    <m/>
    <m/>
    <m/>
    <s v="Sí"/>
    <s v="Sí"/>
    <m/>
    <n v="4"/>
    <n v="4"/>
    <s v="4, satisfecho"/>
  </r>
  <r>
    <m/>
    <m/>
    <s v="Ciencias Experimentales"/>
    <d v="2020-05-19T15:47:00"/>
    <s v="Grado y doble grado"/>
    <x v="19"/>
    <s v="Muy frecuentemente (3 o más veces por semana)"/>
    <s v="De vez en cuando (1 o 2 veces al mes)"/>
    <s v="Procuraré buscar la información que necesito fuera de la biblioteca"/>
    <s v="F. Ciencias Físicas"/>
    <s v="F. Ciencias Matemáticas"/>
    <s v="F. Odontología"/>
    <m/>
    <m/>
    <m/>
    <m/>
    <m/>
    <m/>
    <s v="No"/>
    <s v="Sí"/>
    <n v="4"/>
    <n v="1"/>
    <n v="2"/>
    <n v="5"/>
    <n v="5"/>
    <n v="5"/>
    <n v="5"/>
    <n v="1"/>
    <n v="4"/>
    <n v="5"/>
    <m/>
    <n v="4"/>
    <n v="4"/>
    <n v="4"/>
    <n v="3"/>
    <n v="5"/>
    <s v="No"/>
    <n v="4"/>
    <x v="6"/>
    <s v="Youtube"/>
    <m/>
    <m/>
    <m/>
    <m/>
    <m/>
    <m/>
    <m/>
    <s v="Sí"/>
    <s v="No"/>
    <m/>
    <n v="5"/>
    <n v="4"/>
    <s v="4, satisfecho"/>
  </r>
  <r>
    <m/>
    <m/>
    <s v="Ciencias Experimentales"/>
    <d v="2020-05-19T15:47:00"/>
    <s v="Grado y doble grado"/>
    <x v="19"/>
    <s v="De vez en cuando (1 o 2 veces al mes)"/>
    <s v="Solo en época de exámenes"/>
    <s v="Seguiré usando los servicios de la biblioteca con la misma frecuencia que expuse en la pregunta anterior"/>
    <s v="F. Ciencias Físicas"/>
    <s v="F. Ciencias Matemáticas"/>
    <s v="F. Ciencias Químicas"/>
    <m/>
    <m/>
    <m/>
    <m/>
    <m/>
    <m/>
    <s v="Sí"/>
    <s v="Sí"/>
    <n v="3"/>
    <n v="1"/>
    <n v="1"/>
    <n v="1"/>
    <n v="5"/>
    <n v="4"/>
    <n v="5"/>
    <n v="2"/>
    <n v="3"/>
    <n v="5"/>
    <m/>
    <n v="2"/>
    <n v="4"/>
    <n v="2"/>
    <n v="3"/>
    <n v="5"/>
    <s v="No"/>
    <n v="2"/>
    <x v="6"/>
    <s v="Twitter|Youtube|Instagram"/>
    <m/>
    <m/>
    <m/>
    <m/>
    <m/>
    <m/>
    <m/>
    <s v="No"/>
    <s v="No"/>
    <m/>
    <n v="4"/>
    <n v="5"/>
    <s v="4, satisfecho"/>
  </r>
  <r>
    <m/>
    <m/>
    <s v="Ciencias Sociales"/>
    <d v="2020-05-19T15:45:00"/>
    <s v="Grado y doble grado"/>
    <x v="10"/>
    <s v="De vez en cuando (1 o 2 veces al mes)"/>
    <s v="De vez en cuando (1 o 2 veces al mes)"/>
    <s v="Ir a devolver los libros que cogí antes de la pandemia y no ir a la biblioteca a no ser que sea estrictamente necesario"/>
    <s v="Biblioteca Maria Zambrano (Filología / Derecho)"/>
    <s v="Biblioteca Maria Zambrano (Filología / Derecho)"/>
    <m/>
    <s v="Centro de Recursos para el Aprendizaje y la Investigación, perteneciente a la Universidad de Alcalá de Henares"/>
    <m/>
    <m/>
    <m/>
    <m/>
    <m/>
    <s v="Sí"/>
    <s v="Sí"/>
    <n v="3"/>
    <n v="1"/>
    <n v="1"/>
    <n v="5"/>
    <n v="5"/>
    <n v="5"/>
    <n v="5"/>
    <n v="2"/>
    <n v="3"/>
    <n v="4"/>
    <m/>
    <n v="3"/>
    <n v="2"/>
    <n v="4"/>
    <n v="3"/>
    <n v="3"/>
    <s v="No"/>
    <n v="3"/>
    <x v="5"/>
    <s v="Youtube|Instagram"/>
    <m/>
    <m/>
    <m/>
    <m/>
    <m/>
    <m/>
    <m/>
    <s v="No"/>
    <s v="No"/>
    <m/>
    <n v="4"/>
    <n v="2"/>
    <s v="4, satisfecho"/>
  </r>
  <r>
    <m/>
    <m/>
    <s v="Humanidades"/>
    <d v="2020-05-19T15:45:00"/>
    <s v="Doctorado"/>
    <x v="7"/>
    <s v="De vez en cuando (1 o 2 veces al mes)"/>
    <s v="Muy frecuentemente (3 o más veces por semana)"/>
    <s v="Seguiré usando los servicios de la biblioteca con la misma frecuencia que expuse en la pregunta anterior"/>
    <s v="F. Geografía e Historia"/>
    <s v="Biblioteca Maria Zambrano (Filología / Derecho)"/>
    <s v="F. Filología (Clásicas o General)"/>
    <s v="Bne"/>
    <m/>
    <m/>
    <m/>
    <m/>
    <m/>
    <s v="No"/>
    <s v="Sí"/>
    <n v="2"/>
    <n v="4"/>
    <n v="4"/>
    <n v="5"/>
    <n v="2"/>
    <n v="5"/>
    <n v="1"/>
    <n v="4"/>
    <n v="1"/>
    <n v="2"/>
    <m/>
    <n v="1"/>
    <n v="3"/>
    <n v="1"/>
    <n v="1"/>
    <n v="4"/>
    <s v="Sí"/>
    <n v="1"/>
    <x v="2"/>
    <s v="Facebook|Youtube|Instagram|LinkedIn"/>
    <m/>
    <m/>
    <m/>
    <m/>
    <m/>
    <m/>
    <m/>
    <s v="Sí"/>
    <s v="Sí"/>
    <s v="Normal"/>
    <n v="4"/>
    <n v="5"/>
    <s v="2, insatisfecho"/>
  </r>
  <r>
    <m/>
    <m/>
    <s v="Ciencias Sociales"/>
    <d v="2020-05-19T15:45:00"/>
    <s v="Grado y doble grado"/>
    <x v="1"/>
    <s v="Solo en época de exámenes"/>
    <s v="De vez en cuando (1 o 2 veces al mes)"/>
    <s v="Creo que voy a acudir con menos frecuencia a la biblioteca y usaré más la biblioteca virtual"/>
    <s v="F. Ciencias Políticas y Sociología"/>
    <s v="F. Ciencias Políticas y Sociología"/>
    <s v="F. Ciencias Políticas y Sociología"/>
    <s v="Biblioteca Rafael Alberti Biblioteca Villa de Vallecas"/>
    <m/>
    <m/>
    <m/>
    <m/>
    <m/>
    <s v="No"/>
    <s v="No"/>
    <n v="3"/>
    <n v="1"/>
    <n v="1"/>
    <n v="3"/>
    <n v="5"/>
    <n v="5"/>
    <n v="5"/>
    <n v="1"/>
    <n v="2"/>
    <n v="3"/>
    <m/>
    <n v="3"/>
    <n v="3"/>
    <n v="4"/>
    <n v="2"/>
    <n v="5"/>
    <s v="Sí"/>
    <n v="4"/>
    <x v="5"/>
    <s v="Facebook|Youtube|Instagram"/>
    <m/>
    <m/>
    <m/>
    <m/>
    <m/>
    <m/>
    <m/>
    <s v="Sí"/>
    <s v="No"/>
    <m/>
    <n v="3"/>
    <n v="2"/>
    <s v="4, satisfecho"/>
  </r>
  <r>
    <m/>
    <m/>
    <s v="Ciencias Experimentales"/>
    <d v="2020-05-19T15:43:00"/>
    <s v="Grado y doble grado"/>
    <x v="19"/>
    <s v="Frecuentemente (1 o 2 veces por semana)"/>
    <s v="De vez en cuando (1 o 2 veces al mes)"/>
    <s v="Seguiré usando los servicios de la biblioteca con la misma frecuencia que expuse en la pregunta anterior"/>
    <s v="Biblioteca Maria Zambrano (Filología / Derecho)"/>
    <s v="F. Ciencias Matemáticas"/>
    <s v="F. Ciencias Físicas"/>
    <s v="A la biblioteca de mi pueblo"/>
    <m/>
    <m/>
    <m/>
    <m/>
    <m/>
    <s v="Sí"/>
    <s v="Sí"/>
    <n v="5"/>
    <n v="2"/>
    <n v="3"/>
    <n v="4"/>
    <n v="4"/>
    <n v="3"/>
    <n v="5"/>
    <n v="3"/>
    <n v="3"/>
    <n v="4"/>
    <m/>
    <n v="4"/>
    <n v="5"/>
    <n v="4"/>
    <n v="3"/>
    <n v="4"/>
    <s v="No"/>
    <n v="3"/>
    <x v="6"/>
    <s v="Twitter|Instagram"/>
    <m/>
    <m/>
    <m/>
    <m/>
    <m/>
    <m/>
    <m/>
    <s v="Sí"/>
    <s v="No"/>
    <m/>
    <n v="5"/>
    <n v="3"/>
    <s v="4, satisfecho"/>
  </r>
  <r>
    <m/>
    <m/>
    <s v="Humanidades"/>
    <d v="2020-05-19T15:43:00"/>
    <s v="Doctorado"/>
    <x v="7"/>
    <s v="Frecuentemente (1 o 2 veces por semana)"/>
    <s v="Muy frecuentemente (3 o más veces por semana)"/>
    <s v="Seguiré usando los servicios de la biblioteca con la misma frecuencia que expuse en la pregunta anterior"/>
    <s v="F. Geografía e Historia"/>
    <s v="Biblioteca Maria Zambrano (Filología / Derecho)"/>
    <s v="F. Derecho (Departamentos,Criminología)"/>
    <s v="Biblioteca Nacional y a la Biblioteca Tomás Navarro Tomás"/>
    <m/>
    <m/>
    <m/>
    <m/>
    <m/>
    <s v="Sí"/>
    <s v="Sí"/>
    <n v="5"/>
    <n v="2"/>
    <n v="3"/>
    <n v="3"/>
    <n v="1"/>
    <n v="3"/>
    <n v="1"/>
    <n v="4"/>
    <n v="3"/>
    <n v="4"/>
    <m/>
    <n v="5"/>
    <n v="5"/>
    <n v="5"/>
    <n v="5"/>
    <n v="5"/>
    <s v="Sí"/>
    <n v="5"/>
    <x v="6"/>
    <s v="Facebook|ResearcherID y Orcid"/>
    <m/>
    <m/>
    <m/>
    <m/>
    <m/>
    <m/>
    <m/>
    <s v="Sí"/>
    <s v="No"/>
    <m/>
    <n v="5"/>
    <n v="5"/>
    <s v="5, muy satisfecho"/>
  </r>
  <r>
    <m/>
    <m/>
    <s v="Ciencias de la Salud"/>
    <d v="2020-05-19T15:42:00"/>
    <s v="Grado y doble grado"/>
    <x v="22"/>
    <s v="De vez en cuando (1 o 2 veces al mes)"/>
    <s v="Nunca"/>
    <s v="Procuraré buscar la información que necesito fuera de la biblioteca"/>
    <s v="F. Óptica y Optometría"/>
    <m/>
    <m/>
    <s v="Biblioteca de Moratalaz"/>
    <m/>
    <m/>
    <m/>
    <m/>
    <m/>
    <s v="No"/>
    <s v="No"/>
    <n v="2"/>
    <n v="1"/>
    <n v="3"/>
    <n v="5"/>
    <n v="4"/>
    <n v="1"/>
    <n v="5"/>
    <n v="3"/>
    <n v="3"/>
    <n v="3"/>
    <m/>
    <n v="4"/>
    <n v="3"/>
    <n v="3"/>
    <n v="3"/>
    <n v="3"/>
    <s v="No"/>
    <n v="4"/>
    <x v="5"/>
    <s v="Youtube|Instagram"/>
    <m/>
    <m/>
    <m/>
    <m/>
    <m/>
    <m/>
    <m/>
    <s v="No"/>
    <s v="No"/>
    <m/>
    <n v="3"/>
    <n v="3"/>
    <s v="3, normal"/>
  </r>
  <r>
    <m/>
    <m/>
    <s v="Humanidades"/>
    <d v="2020-05-19T15:42:00"/>
    <s v="Doctorado"/>
    <x v="6"/>
    <s v="Nunca"/>
    <s v="De vez en cuando (1 o 2 veces al mes)"/>
    <s v="Creo que voy a acudir con menos frecuencia a la biblioteca y usaré más la biblioteca virtual"/>
    <s v="F. Filología (Clásicas o General)"/>
    <s v="Biblioteca Maria Zambrano (Filología / Derecho)"/>
    <m/>
    <m/>
    <m/>
    <m/>
    <m/>
    <m/>
    <m/>
    <s v="Sí"/>
    <s v="Sí"/>
    <n v="3"/>
    <n v="4"/>
    <n v="3"/>
    <n v="4"/>
    <n v="2"/>
    <n v="4"/>
    <n v="2"/>
    <n v="3"/>
    <n v="3"/>
    <n v="5"/>
    <m/>
    <n v="4"/>
    <n v="5"/>
    <n v="4"/>
    <n v="3"/>
    <n v="3"/>
    <s v="Sí"/>
    <n v="4"/>
    <x v="6"/>
    <s v="Twitter|Facebook|Youtube|Instagram"/>
    <m/>
    <m/>
    <m/>
    <m/>
    <m/>
    <m/>
    <m/>
    <s v="Sí"/>
    <s v="Sí"/>
    <s v="Muy útil"/>
    <n v="5"/>
    <n v="5"/>
    <s v="5, muy satisfecho"/>
  </r>
  <r>
    <m/>
    <m/>
    <s v="Ciencias Experimentales"/>
    <d v="2020-05-19T15:42:00"/>
    <s v="Grado y doble grado"/>
    <x v="27"/>
    <s v="De vez en cuando (1 o 2 veces al mes)"/>
    <s v="De vez en cuando (1 o 2 veces al mes)"/>
    <s v="Procuraré buscar la información que necesito fuera de la biblioteca"/>
    <s v="F. Estudios Estadísticos"/>
    <s v="Biblioteca Maria Zambrano (Filología / Derecho)"/>
    <m/>
    <m/>
    <m/>
    <m/>
    <m/>
    <m/>
    <m/>
    <s v="No"/>
    <s v="Sí"/>
    <n v="2"/>
    <n v="2"/>
    <n v="2"/>
    <n v="3"/>
    <n v="4"/>
    <n v="4"/>
    <n v="4"/>
    <n v="3"/>
    <n v="2"/>
    <n v="2"/>
    <m/>
    <n v="1"/>
    <n v="2"/>
    <n v="3"/>
    <n v="2"/>
    <n v="4"/>
    <s v="No"/>
    <n v="3"/>
    <x v="4"/>
    <s v="Twitter|Facebook|Youtube|Instagram"/>
    <m/>
    <m/>
    <m/>
    <m/>
    <m/>
    <m/>
    <m/>
    <s v="No"/>
    <s v="No"/>
    <m/>
    <n v="3"/>
    <n v="3"/>
    <s v="2, insatisfecho"/>
  </r>
  <r>
    <m/>
    <m/>
    <s v="Ciencias Experimentales"/>
    <d v="2020-05-19T15:41:00"/>
    <s v="Grado y doble grado"/>
    <x v="19"/>
    <s v="Frecuentemente (1 o 2 veces por semana)"/>
    <s v="De vez en cuando (1 o 2 veces al mes)"/>
    <s v="Seguiré usando los servicios de la biblioteca con la misma frecuencia que expuse en la pregunta anterior"/>
    <s v="F. Ciencias Físicas"/>
    <s v="F. Ciencias Químicas"/>
    <s v="F. Ciencias Matemáticas"/>
    <s v="La más cercana de mi casa"/>
    <m/>
    <m/>
    <m/>
    <m/>
    <m/>
    <s v="Sí"/>
    <s v="Sí"/>
    <n v="3"/>
    <n v="1"/>
    <n v="2"/>
    <n v="2"/>
    <n v="5"/>
    <n v="5"/>
    <n v="2"/>
    <n v="1"/>
    <n v="4"/>
    <n v="4"/>
    <m/>
    <n v="3"/>
    <n v="3"/>
    <n v="4"/>
    <n v="3"/>
    <n v="4"/>
    <s v="No"/>
    <n v="5"/>
    <x v="4"/>
    <s v="Youtube|Instagram"/>
    <m/>
    <m/>
    <m/>
    <m/>
    <m/>
    <m/>
    <m/>
    <s v="No"/>
    <s v="No"/>
    <m/>
    <n v="4"/>
    <n v="3"/>
    <s v="4, satisfecho"/>
  </r>
  <r>
    <m/>
    <m/>
    <s v="Humanidades"/>
    <d v="2020-05-19T15:40:00"/>
    <s v="Grado y doble grado"/>
    <x v="7"/>
    <s v="De vez en cuando (1 o 2 veces al mes)"/>
    <s v="De vez en cuando (1 o 2 veces al mes)"/>
    <s v="Tengo que ir necesariamente para consultar los documentos que están ubicados en la biblioteca"/>
    <s v="F. Geografía e Historia"/>
    <s v="Biblioteca Maria Zambrano (Filología / Derecho)"/>
    <s v="F. Bellas Artes"/>
    <m/>
    <m/>
    <m/>
    <m/>
    <m/>
    <m/>
    <s v="Sí"/>
    <s v="Sí"/>
    <n v="4"/>
    <n v="3"/>
    <n v="2"/>
    <n v="1"/>
    <n v="3"/>
    <n v="1"/>
    <n v="4"/>
    <n v="2"/>
    <n v="5"/>
    <n v="4"/>
    <m/>
    <n v="4"/>
    <n v="3"/>
    <n v="3"/>
    <n v="3"/>
    <n v="4"/>
    <s v="No"/>
    <n v="3"/>
    <x v="5"/>
    <s v="Twitter|Instagram"/>
    <m/>
    <m/>
    <m/>
    <m/>
    <m/>
    <m/>
    <m/>
    <s v="No"/>
    <s v="No"/>
    <m/>
    <m/>
    <n v="3"/>
    <s v="4, satisfecho"/>
  </r>
  <r>
    <m/>
    <m/>
    <s v="Humanidades"/>
    <d v="2020-05-19T15:39:00"/>
    <s v="Grado y doble grado"/>
    <x v="6"/>
    <s v="De vez en cuando (1 o 2 veces al mes)"/>
    <s v="De vez en cuando (1 o 2 veces al mes)"/>
    <s v="Seguiré usando los servicios de la biblioteca con la misma frecuencia que expuse en la pregunta anterior"/>
    <s v="Biblioteca Maria Zambrano (Filología / Derecho)"/>
    <s v="F. Filosofía"/>
    <s v="F. Filología (Clásicas o General)"/>
    <s v="Biblioteca de la UC3M en Leganés."/>
    <m/>
    <m/>
    <m/>
    <m/>
    <m/>
    <s v="No"/>
    <s v="No"/>
    <n v="3"/>
    <n v="3"/>
    <n v="3"/>
    <n v="4"/>
    <n v="5"/>
    <n v="5"/>
    <n v="4"/>
    <n v="2"/>
    <n v="4"/>
    <n v="4"/>
    <m/>
    <n v="3"/>
    <n v="4"/>
    <n v="5"/>
    <n v="4"/>
    <n v="4"/>
    <s v="No"/>
    <n v="4"/>
    <x v="6"/>
    <s v="Twitter|Youtube|Instagram"/>
    <m/>
    <m/>
    <m/>
    <m/>
    <m/>
    <m/>
    <m/>
    <s v="Sí"/>
    <s v="Sí"/>
    <s v="Útil"/>
    <n v="4"/>
    <n v="4"/>
    <s v="4, satisfecho"/>
  </r>
  <r>
    <m/>
    <m/>
    <s v="Humanidades"/>
    <d v="2020-05-19T15:38:00"/>
    <s v="Máster"/>
    <x v="2"/>
    <s v="Frecuentemente (1 o 2 veces por semana)"/>
    <s v="Muy frecuentemente (3 o más veces por semana)"/>
    <s v="Solo haré uso de la biblioteca virtual y de sus recursos electrónicos"/>
    <s v="F. Educación - Centro de Formación del Profesorado"/>
    <s v="Biblioteca Maria Zambrano (Filología / Derecho)"/>
    <m/>
    <s v="La de la facultad de educación de la UAM y la sala búho de la UAM"/>
    <m/>
    <m/>
    <m/>
    <m/>
    <m/>
    <s v="No"/>
    <s v="Sí"/>
    <n v="2"/>
    <n v="5"/>
    <n v="5"/>
    <n v="4"/>
    <n v="1"/>
    <n v="5"/>
    <n v="1"/>
    <n v="4"/>
    <n v="1"/>
    <n v="4"/>
    <m/>
    <n v="5"/>
    <n v="5"/>
    <n v="4"/>
    <n v="3"/>
    <n v="2"/>
    <s v="Sí"/>
    <n v="5"/>
    <x v="5"/>
    <s v="Twitter|Instagram"/>
    <m/>
    <m/>
    <m/>
    <m/>
    <m/>
    <m/>
    <m/>
    <s v="Sí"/>
    <s v="Sí"/>
    <s v="Normal"/>
    <n v="4"/>
    <n v="5"/>
    <s v="5, muy satisfecho"/>
  </r>
  <r>
    <m/>
    <m/>
    <s v="Ciencias Experimentales"/>
    <d v="2020-05-19T15:37:00"/>
    <s v="Grado y doble grado"/>
    <x v="14"/>
    <s v="De vez en cuando (1 o 2 veces al mes)"/>
    <s v="De vez en cuando (1 o 2 veces al mes)"/>
    <s v="Seguiré usando los servicios de la biblioteca con la misma frecuencia que expuse en la pregunta anterior"/>
    <s v="F. Ciencias Geológicas"/>
    <s v="F. Ciencias Geológicas"/>
    <s v="F. Ciencias Geológicas"/>
    <m/>
    <m/>
    <m/>
    <m/>
    <m/>
    <m/>
    <s v="Sí"/>
    <s v="No"/>
    <n v="1"/>
    <n v="1"/>
    <n v="1"/>
    <n v="3"/>
    <n v="1"/>
    <n v="4"/>
    <n v="5"/>
    <n v="5"/>
    <n v="1"/>
    <n v="4"/>
    <m/>
    <n v="3"/>
    <n v="3"/>
    <n v="3"/>
    <n v="3"/>
    <n v="4"/>
    <s v="No"/>
    <n v="3"/>
    <x v="5"/>
    <s v="LinkedIn"/>
    <m/>
    <m/>
    <m/>
    <m/>
    <m/>
    <m/>
    <m/>
    <s v="Sí"/>
    <s v="Sí"/>
    <s v="Muy útil"/>
    <n v="3"/>
    <n v="4"/>
    <s v="4, satisfecho"/>
  </r>
  <r>
    <m/>
    <m/>
    <s v="Humanidades"/>
    <d v="2020-05-19T15:36:00"/>
    <s v="Grado y doble grado"/>
    <x v="2"/>
    <s v="Frecuentemente (1 o 2 veces por semana)"/>
    <s v="Frecuentemente (1 o 2 veces por semana)"/>
    <s v="Seguiré usando los servicios de la biblioteca con la misma frecuencia que expuse en la pregunta anterior"/>
    <s v="F. Educación - Centro de Formación del Profesorado"/>
    <s v="Biblioteca Maria Zambrano (Filología / Derecho)"/>
    <s v="F. Derecho (Departamentos,Criminología)"/>
    <s v="Bibliotecas de Leganés"/>
    <m/>
    <m/>
    <m/>
    <m/>
    <m/>
    <s v="No"/>
    <s v="Sí"/>
    <n v="4"/>
    <n v="4"/>
    <n v="4"/>
    <n v="4"/>
    <n v="4"/>
    <n v="4"/>
    <n v="4"/>
    <n v="4"/>
    <n v="2"/>
    <n v="3"/>
    <m/>
    <n v="4"/>
    <n v="3"/>
    <n v="2"/>
    <n v="3"/>
    <n v="3"/>
    <s v="No"/>
    <n v="4"/>
    <x v="6"/>
    <s v="Twitter|Facebook|Instagram"/>
    <m/>
    <m/>
    <m/>
    <m/>
    <m/>
    <m/>
    <m/>
    <s v="No"/>
    <s v="No"/>
    <m/>
    <n v="3"/>
    <n v="4"/>
    <s v="4, satisfecho"/>
  </r>
  <r>
    <m/>
    <m/>
    <s v="Ciencias de la Salud"/>
    <d v="2020-05-19T15:36:00"/>
    <s v="Grado y doble grado"/>
    <x v="23"/>
    <s v="Solo en época de exámenes"/>
    <s v="De vez en cuando (1 o 2 veces al mes)"/>
    <s v="Tengo que ir necesariamente para consultar los documentos que están ubicados en la biblioteca"/>
    <s v="F. Geografía e Historia"/>
    <s v="F. Veterinaria"/>
    <m/>
    <m/>
    <m/>
    <m/>
    <m/>
    <m/>
    <m/>
    <s v="Sí"/>
    <s v="Sí"/>
    <n v="3"/>
    <n v="3"/>
    <n v="4"/>
    <n v="1"/>
    <n v="5"/>
    <n v="2"/>
    <n v="5"/>
    <n v="1"/>
    <n v="4"/>
    <n v="5"/>
    <m/>
    <n v="5"/>
    <n v="5"/>
    <n v="4"/>
    <n v="5"/>
    <n v="5"/>
    <s v="No"/>
    <n v="4"/>
    <x v="6"/>
    <s v="Facebook|Youtube"/>
    <m/>
    <m/>
    <m/>
    <m/>
    <m/>
    <m/>
    <m/>
    <s v="Sí"/>
    <s v="Sí"/>
    <m/>
    <n v="5"/>
    <n v="5"/>
    <s v="5, muy satisfecho"/>
  </r>
  <r>
    <m/>
    <m/>
    <s v="Humanidades"/>
    <d v="2020-05-19T15:36:00"/>
    <s v="Grado y doble grado"/>
    <x v="2"/>
    <s v="De vez en cuando (1 o 2 veces al mes)"/>
    <s v="De vez en cuando (1 o 2 veces al mes)"/>
    <s v="Seguiré usando los servicios de la biblioteca con la misma frecuencia que expuse en la pregunta anterior"/>
    <s v="F. Educación - Centro de Formación del Profesorado"/>
    <m/>
    <m/>
    <m/>
    <m/>
    <m/>
    <m/>
    <m/>
    <m/>
    <s v="No"/>
    <s v="Sí"/>
    <n v="3"/>
    <n v="3"/>
    <n v="3"/>
    <n v="2"/>
    <n v="4"/>
    <n v="4"/>
    <n v="4"/>
    <n v="3"/>
    <n v="3"/>
    <n v="4"/>
    <m/>
    <n v="3"/>
    <n v="3"/>
    <n v="3"/>
    <n v="3"/>
    <n v="3"/>
    <s v="No"/>
    <n v="3"/>
    <x v="6"/>
    <s v="Twitter|Instagram"/>
    <m/>
    <m/>
    <m/>
    <m/>
    <m/>
    <m/>
    <m/>
    <s v="No"/>
    <s v="No"/>
    <m/>
    <n v="3"/>
    <n v="3"/>
    <s v="4, satisfecho"/>
  </r>
  <r>
    <m/>
    <m/>
    <s v="Ciencias de la Salud"/>
    <d v="2020-05-19T15:36:00"/>
    <s v="Grado y doble grado"/>
    <x v="22"/>
    <s v="Solo en época de exámenes"/>
    <s v="Nunca"/>
    <s v="Procuraré buscar la información que necesito fuera de la biblioteca"/>
    <s v="F. Óptica y Optometría"/>
    <s v="F. Ciencias Físicas"/>
    <s v="F. Ciencias Matemáticas"/>
    <s v="Públicas"/>
    <m/>
    <m/>
    <m/>
    <m/>
    <m/>
    <s v="No"/>
    <s v="No"/>
    <n v="2"/>
    <n v="2"/>
    <n v="4"/>
    <n v="4"/>
    <n v="4"/>
    <n v="4"/>
    <n v="4"/>
    <n v="2"/>
    <n v="2"/>
    <n v="4"/>
    <m/>
    <n v="4"/>
    <n v="2"/>
    <n v="2"/>
    <n v="2"/>
    <n v="3"/>
    <s v="No"/>
    <n v="4"/>
    <x v="4"/>
    <s v="Youtube|Instagram"/>
    <m/>
    <m/>
    <m/>
    <m/>
    <m/>
    <m/>
    <m/>
    <s v="No"/>
    <s v="No"/>
    <m/>
    <n v="2"/>
    <n v="2"/>
    <s v="2, insatisfecho"/>
  </r>
  <r>
    <m/>
    <m/>
    <s v="Ciencias de la Salud"/>
    <d v="2020-05-19T15:35:00"/>
    <s v="Grado y doble grado"/>
    <x v="23"/>
    <s v="Muy frecuentemente (3 o más veces por semana)"/>
    <s v="Muy frecuentemente (3 o más veces por semana)"/>
    <s v="Seguiré usando los servicios de la biblioteca con la misma frecuencia que expuse en la pregunta anterior"/>
    <s v="F. Veterinaria"/>
    <s v="F. Veterinaria"/>
    <s v="F. Veterinaria"/>
    <s v="Las rozas, Tolstoy"/>
    <m/>
    <m/>
    <m/>
    <m/>
    <m/>
    <s v="No"/>
    <s v="Sí"/>
    <n v="3"/>
    <n v="4"/>
    <n v="4"/>
    <n v="1"/>
    <n v="5"/>
    <n v="5"/>
    <n v="5"/>
    <n v="1"/>
    <n v="5"/>
    <n v="5"/>
    <m/>
    <n v="5"/>
    <n v="5"/>
    <n v="5"/>
    <n v="5"/>
    <n v="5"/>
    <s v="No"/>
    <n v="4"/>
    <x v="1"/>
    <s v="Facebook|Youtube|Instagram"/>
    <m/>
    <m/>
    <m/>
    <m/>
    <m/>
    <m/>
    <m/>
    <s v="No"/>
    <s v="No"/>
    <m/>
    <n v="5"/>
    <n v="5"/>
    <s v="5, muy satisfecho"/>
  </r>
  <r>
    <m/>
    <m/>
    <s v="Ciencias Sociales"/>
    <d v="2020-05-19T15:34:00"/>
    <s v="Grado y doble grado"/>
    <x v="21"/>
    <s v="Frecuentemente (1 o 2 veces por semana)"/>
    <s v="De vez en cuando (1 o 2 veces al mes)"/>
    <s v="Seguiré usando los servicios de la biblioteca con la misma frecuencia que expuse en la pregunta anterior"/>
    <s v="Biblioteca Maria Zambrano (Filología / Derecho)"/>
    <s v="F. Comercio y Turismo"/>
    <m/>
    <m/>
    <m/>
    <m/>
    <m/>
    <m/>
    <m/>
    <s v="No"/>
    <s v="No"/>
    <n v="1"/>
    <n v="1"/>
    <n v="2"/>
    <n v="3"/>
    <n v="4"/>
    <n v="3"/>
    <n v="3"/>
    <n v="1"/>
    <n v="3"/>
    <n v="3"/>
    <m/>
    <n v="3"/>
    <n v="3"/>
    <n v="3"/>
    <n v="3"/>
    <n v="3"/>
    <s v="Sí"/>
    <n v="3"/>
    <x v="5"/>
    <s v="Youtube|Instagram"/>
    <m/>
    <m/>
    <m/>
    <m/>
    <m/>
    <m/>
    <m/>
    <s v="No"/>
    <s v="No"/>
    <m/>
    <m/>
    <m/>
    <m/>
  </r>
  <r>
    <m/>
    <m/>
    <s v="Humanidades"/>
    <d v="2020-05-19T15:34:00"/>
    <s v="Grado y doble grado"/>
    <x v="2"/>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Educación - Centro de Formación del Profesorado"/>
    <m/>
    <m/>
    <m/>
    <m/>
    <m/>
    <m/>
    <m/>
    <m/>
    <s v="Sí"/>
    <s v="Sí"/>
    <n v="3"/>
    <n v="5"/>
    <n v="4"/>
    <n v="2"/>
    <n v="4"/>
    <n v="4"/>
    <n v="4"/>
    <n v="2"/>
    <n v="5"/>
    <n v="4"/>
    <m/>
    <n v="3"/>
    <n v="5"/>
    <n v="4"/>
    <n v="3"/>
    <n v="5"/>
    <s v="No"/>
    <n v="4"/>
    <x v="6"/>
    <s v="Twitter|Youtube|Instagram"/>
    <m/>
    <m/>
    <m/>
    <m/>
    <m/>
    <m/>
    <m/>
    <s v="Sí"/>
    <s v="No"/>
    <m/>
    <n v="5"/>
    <n v="5"/>
    <s v="4, satisfecho"/>
  </r>
  <r>
    <m/>
    <m/>
    <s v="Ciencias de la Salud"/>
    <d v="2020-05-19T15:33:00"/>
    <s v="Grado y doble grado"/>
    <x v="4"/>
    <s v="Muy frecuentemente (3 o más veces por semana)"/>
    <s v="De vez en cuando (1 o 2 veces al mes)"/>
    <s v="Creo que voy a acudir con menos frecuencia a la biblioteca y usaré más la biblioteca virtual"/>
    <s v="F. Medicina"/>
    <s v="F. Odontología"/>
    <s v="Biblioteca Maria Zambrano (Filología / Derecho)"/>
    <m/>
    <m/>
    <m/>
    <m/>
    <m/>
    <m/>
    <s v="No"/>
    <s v="Sí"/>
    <n v="4"/>
    <n v="1"/>
    <n v="4"/>
    <n v="2"/>
    <n v="5"/>
    <n v="2"/>
    <n v="5"/>
    <n v="1"/>
    <n v="3"/>
    <n v="4"/>
    <m/>
    <n v="5"/>
    <n v="3"/>
    <n v="3"/>
    <n v="3"/>
    <n v="4"/>
    <s v="No"/>
    <n v="4"/>
    <x v="5"/>
    <s v="Instagram"/>
    <m/>
    <m/>
    <m/>
    <m/>
    <m/>
    <m/>
    <m/>
    <s v="No"/>
    <s v="No"/>
    <m/>
    <n v="5"/>
    <n v="5"/>
    <s v="5, muy satisfecho"/>
  </r>
  <r>
    <m/>
    <m/>
    <s v="Ciencias de la Salud"/>
    <d v="2020-05-19T15:33:00"/>
    <s v="Grado y doble grado"/>
    <x v="23"/>
    <s v="Frecuentemente (1 o 2 veces por semana)"/>
    <s v="Muy frecuentemente (3 o más veces por semana)"/>
    <s v="Solo haré uso de la biblioteca virtual y de sus recursos electrónicos"/>
    <s v="F. Veterinaria"/>
    <s v="Biblioteca Maria Zambrano (Filología / Derecho)"/>
    <s v="F. Geografía e Historia"/>
    <m/>
    <m/>
    <m/>
    <m/>
    <m/>
    <m/>
    <s v="No"/>
    <s v="No"/>
    <n v="2"/>
    <n v="5"/>
    <n v="4"/>
    <n v="1"/>
    <n v="4"/>
    <n v="2"/>
    <n v="2"/>
    <n v="1"/>
    <n v="4"/>
    <n v="5"/>
    <m/>
    <n v="5"/>
    <n v="5"/>
    <n v="4"/>
    <n v="4"/>
    <n v="5"/>
    <s v="Sí"/>
    <n v="5"/>
    <x v="6"/>
    <s v="Facebook|Youtube|Instagram"/>
    <m/>
    <m/>
    <m/>
    <m/>
    <m/>
    <m/>
    <m/>
    <s v="Sí"/>
    <s v="Sí"/>
    <s v="Muy útil"/>
    <n v="5"/>
    <n v="5"/>
    <s v="5, muy satisfecho"/>
  </r>
  <r>
    <m/>
    <m/>
    <s v="Humanidades"/>
    <d v="2020-05-19T15:32:00"/>
    <s v="Grado y doble grado"/>
    <x v="2"/>
    <s v="Solo en época de exámenes"/>
    <s v="Frecuentemente (1 o 2 veces por semana)"/>
    <s v="Seguiré usando los servicios de la biblioteca con la misma frecuencia que expuse en la pregunta anterior|Tengo que ir necesariamente para consultar los documentos que están ubicados en la biblioteca|Solo haré uso de la biblioteca virtual y de sus recursos electrónicos"/>
    <s v="F. Educación - Centro de Formación del Profesorado"/>
    <s v="Biblioteca Maria Zambrano (Filología / Derecho)"/>
    <m/>
    <m/>
    <m/>
    <m/>
    <m/>
    <m/>
    <m/>
    <s v="No"/>
    <s v="No"/>
    <n v="2"/>
    <n v="4"/>
    <n v="5"/>
    <n v="1"/>
    <n v="4"/>
    <n v="5"/>
    <n v="4"/>
    <n v="5"/>
    <n v="3"/>
    <n v="3"/>
    <m/>
    <n v="5"/>
    <n v="3"/>
    <n v="3"/>
    <n v="3"/>
    <n v="4"/>
    <s v="No"/>
    <n v="3"/>
    <x v="5"/>
    <s v="Twitter|Instagram"/>
    <m/>
    <m/>
    <m/>
    <m/>
    <m/>
    <m/>
    <m/>
    <s v="No"/>
    <s v="No"/>
    <m/>
    <n v="3"/>
    <n v="3"/>
    <s v="4, satisfecho"/>
  </r>
  <r>
    <m/>
    <m/>
    <s v="Humanidades"/>
    <d v="2020-05-19T15:32:00"/>
    <s v="Grado y doble grado"/>
    <x v="6"/>
    <s v="De vez en cuando (1 o 2 veces al mes)"/>
    <s v="Nunca"/>
    <s v="Creo que voy a acudir con menos frecuencia a la biblioteca y usaré más la biblioteca virtual"/>
    <s v="Biblioteca Maria Zambrano (Filología / Derecho)"/>
    <m/>
    <m/>
    <m/>
    <m/>
    <m/>
    <m/>
    <m/>
    <m/>
    <s v="No"/>
    <s v="Sí"/>
    <n v="3"/>
    <n v="1"/>
    <n v="1"/>
    <n v="2"/>
    <n v="5"/>
    <n v="5"/>
    <n v="5"/>
    <n v="3"/>
    <n v="3"/>
    <n v="4"/>
    <m/>
    <n v="3"/>
    <n v="5"/>
    <n v="4"/>
    <n v="3"/>
    <n v="4"/>
    <s v="No"/>
    <n v="3"/>
    <x v="5"/>
    <s v="Instagram"/>
    <m/>
    <m/>
    <m/>
    <m/>
    <m/>
    <m/>
    <m/>
    <s v="Sí"/>
    <s v="No"/>
    <m/>
    <n v="5"/>
    <n v="5"/>
    <s v="5, muy satisfecho"/>
  </r>
  <r>
    <m/>
    <m/>
    <s v="Humanidades"/>
    <d v="2020-05-19T15:32:00"/>
    <s v="Grado y doble grado"/>
    <x v="7"/>
    <s v="De vez en cuando (1 o 2 veces al mes)"/>
    <s v="Frecuentemente (1 o 2 veces por semana)"/>
    <s v="Seguiré usando los servicios de la biblioteca con la misma frecuencia que expuse en la pregunta anterior"/>
    <s v="F. Geografía e Historia"/>
    <s v="Biblioteca Maria Zambrano (Filología / Derecho)"/>
    <m/>
    <m/>
    <m/>
    <m/>
    <m/>
    <m/>
    <m/>
    <s v="Sí"/>
    <s v="No"/>
    <n v="5"/>
    <n v="2"/>
    <n v="2"/>
    <n v="2"/>
    <n v="5"/>
    <n v="3"/>
    <n v="5"/>
    <n v="1"/>
    <n v="1"/>
    <n v="3"/>
    <m/>
    <n v="3"/>
    <m/>
    <n v="3"/>
    <m/>
    <n v="2"/>
    <s v="No"/>
    <n v="3"/>
    <x v="2"/>
    <s v="Youtube|LinkedIn"/>
    <m/>
    <m/>
    <m/>
    <m/>
    <m/>
    <m/>
    <m/>
    <s v="No"/>
    <s v="No"/>
    <m/>
    <m/>
    <n v="5"/>
    <s v="4, satisfecho"/>
  </r>
  <r>
    <m/>
    <m/>
    <s v="Humanidades"/>
    <d v="2020-05-19T15:32:00"/>
    <s v="Grado y doble grado"/>
    <x v="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Filosofía"/>
    <s v="Biblioteca Maria Zambrano (Filología / Derecho)"/>
    <s v="F. Ciencias Económicas y Empresariales"/>
    <m/>
    <m/>
    <m/>
    <m/>
    <m/>
    <m/>
    <s v="Sí"/>
    <s v="Sí"/>
    <n v="5"/>
    <n v="1"/>
    <n v="1"/>
    <n v="5"/>
    <n v="5"/>
    <n v="5"/>
    <n v="5"/>
    <n v="5"/>
    <n v="5"/>
    <n v="5"/>
    <m/>
    <n v="3"/>
    <n v="5"/>
    <n v="3"/>
    <n v="3"/>
    <n v="5"/>
    <s v="No"/>
    <n v="5"/>
    <x v="1"/>
    <s v="Instagram"/>
    <m/>
    <m/>
    <m/>
    <m/>
    <m/>
    <m/>
    <m/>
    <s v="Sí"/>
    <s v="No"/>
    <m/>
    <n v="5"/>
    <n v="5"/>
    <s v="5, muy satisfecho"/>
  </r>
  <r>
    <m/>
    <m/>
    <s v="Ciencias Experimentales"/>
    <d v="2020-05-19T15:31:00"/>
    <s v="Máster"/>
    <x v="26"/>
    <s v="Solo en época de exámenes"/>
    <s v="Nunca"/>
    <s v="Solo haré uso de la biblioteca virtual y de sus recursos electrónicos"/>
    <s v="F. Informática"/>
    <s v="Biblioteca Maria Zambrano (Filología / Derecho)"/>
    <m/>
    <m/>
    <m/>
    <m/>
    <m/>
    <m/>
    <m/>
    <s v="No"/>
    <s v="No"/>
    <m/>
    <n v="1"/>
    <n v="1"/>
    <n v="1"/>
    <n v="5"/>
    <n v="5"/>
    <n v="5"/>
    <n v="1"/>
    <n v="1"/>
    <n v="3"/>
    <m/>
    <n v="3"/>
    <n v="5"/>
    <n v="4"/>
    <n v="3"/>
    <n v="3"/>
    <s v="No"/>
    <n v="3"/>
    <x v="6"/>
    <s v="Twitter|Facebook|Youtube|Instagram|LinkedIn"/>
    <m/>
    <m/>
    <m/>
    <m/>
    <m/>
    <m/>
    <m/>
    <s v="No"/>
    <s v="No"/>
    <m/>
    <n v="5"/>
    <n v="5"/>
    <s v="4, satisfecho"/>
  </r>
  <r>
    <m/>
    <m/>
    <s v="Humanidades"/>
    <d v="2020-05-19T15:31:00"/>
    <s v="Grado y doble grado"/>
    <x v="3"/>
    <s v="De vez en cuando (1 o 2 veces al mes)"/>
    <s v="De vez en cuando (1 o 2 veces al mes)"/>
    <s v="Tengo que ir necesariamente para consultar los documentos que están ubicados en la biblioteca"/>
    <s v="F. Bellas Artes"/>
    <m/>
    <m/>
    <m/>
    <m/>
    <m/>
    <m/>
    <m/>
    <m/>
    <s v="Sí"/>
    <s v="Sí"/>
    <n v="4"/>
    <n v="4"/>
    <n v="3"/>
    <n v="4"/>
    <n v="5"/>
    <n v="5"/>
    <n v="5"/>
    <n v="5"/>
    <n v="4"/>
    <n v="5"/>
    <m/>
    <n v="4"/>
    <n v="4"/>
    <n v="4"/>
    <n v="4"/>
    <n v="4"/>
    <s v="No"/>
    <n v="2"/>
    <x v="4"/>
    <s v="Twitter|Youtube|Instagram"/>
    <m/>
    <m/>
    <m/>
    <m/>
    <m/>
    <m/>
    <m/>
    <s v="No"/>
    <s v="No"/>
    <m/>
    <n v="5"/>
    <n v="5"/>
    <s v="4, satisfecho"/>
  </r>
  <r>
    <m/>
    <m/>
    <s v="Ciencias Sociales"/>
    <d v="2020-05-19T15:31:00"/>
    <s v="Grado y doble grado"/>
    <x v="10"/>
    <s v="De vez en cuando (1 o 2 veces al mes)"/>
    <s v="De vez en cuando (1 o 2 veces al mes)"/>
    <s v="Seguiré usando los servicios de la biblioteca con la misma frecuencia que expuse en la pregunta anterior"/>
    <s v="Biblioteca Maria Zambrano (Filología / Derecho)"/>
    <s v="F. Filosofía"/>
    <s v="F. Derecho (Departamentos,Criminología)"/>
    <m/>
    <m/>
    <m/>
    <m/>
    <m/>
    <m/>
    <s v="Sí"/>
    <s v="Sí"/>
    <n v="3"/>
    <n v="1"/>
    <n v="3"/>
    <n v="1"/>
    <n v="5"/>
    <n v="5"/>
    <n v="5"/>
    <n v="1"/>
    <n v="1"/>
    <n v="1"/>
    <m/>
    <n v="4"/>
    <n v="2"/>
    <n v="5"/>
    <n v="1"/>
    <n v="5"/>
    <s v="Sí"/>
    <n v="4"/>
    <x v="4"/>
    <s v="Twitter|Facebook|Youtube|Instagram"/>
    <m/>
    <m/>
    <m/>
    <m/>
    <m/>
    <m/>
    <m/>
    <s v="Sí"/>
    <s v="No"/>
    <m/>
    <n v="5"/>
    <n v="4"/>
    <s v="4, satisfecho"/>
  </r>
  <r>
    <m/>
    <m/>
    <s v="Ciencias Experimentales"/>
    <d v="2020-05-19T15:31:00"/>
    <s v="Grado y doble grado"/>
    <x v="2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Informática"/>
    <s v="Biblioteca Maria Zambrano (Filología / Derecho)"/>
    <s v="F. Geografía e Historia"/>
    <m/>
    <m/>
    <m/>
    <m/>
    <m/>
    <m/>
    <s v="Sí"/>
    <s v="Sí"/>
    <n v="5"/>
    <n v="2"/>
    <n v="5"/>
    <n v="3"/>
    <n v="4"/>
    <n v="5"/>
    <n v="2"/>
    <n v="4"/>
    <n v="3"/>
    <n v="4"/>
    <m/>
    <n v="3"/>
    <n v="5"/>
    <n v="4"/>
    <n v="3"/>
    <n v="5"/>
    <s v="Sí"/>
    <n v="4"/>
    <x v="2"/>
    <s v="No uso ninguna red social"/>
    <m/>
    <m/>
    <m/>
    <m/>
    <m/>
    <m/>
    <m/>
    <s v="Sí"/>
    <s v="No"/>
    <m/>
    <n v="5"/>
    <n v="5"/>
    <s v="4, satisfecho"/>
  </r>
  <r>
    <m/>
    <m/>
    <s v="Ciencias Sociales"/>
    <d v="2020-05-19T15:30:00"/>
    <s v="Grado y doble grado"/>
    <x v="10"/>
    <s v="Solo en época de exámenes"/>
    <s v="Nunca"/>
    <s v="Seguiré usando los servicios de la biblioteca con la misma frecuencia que expuse en la pregunta anterior"/>
    <s v="Biblioteca Maria Zambrano (Filología / Derecho)"/>
    <m/>
    <m/>
    <m/>
    <m/>
    <m/>
    <m/>
    <m/>
    <m/>
    <s v="No"/>
    <s v="No"/>
    <n v="5"/>
    <n v="2"/>
    <n v="4"/>
    <n v="5"/>
    <n v="5"/>
    <n v="3"/>
    <n v="5"/>
    <n v="1"/>
    <n v="5"/>
    <n v="3"/>
    <m/>
    <n v="5"/>
    <n v="5"/>
    <n v="5"/>
    <n v="5"/>
    <n v="5"/>
    <s v="No"/>
    <n v="4"/>
    <x v="6"/>
    <s v="Twitter|Youtube|Instagram"/>
    <m/>
    <m/>
    <m/>
    <m/>
    <m/>
    <m/>
    <m/>
    <s v="No"/>
    <s v="No"/>
    <m/>
    <n v="5"/>
    <n v="5"/>
    <s v="5, muy satisfecho"/>
  </r>
  <r>
    <m/>
    <m/>
    <s v="Ciencias Experimentales"/>
    <d v="2020-05-19T15:29:00"/>
    <s v="Grado y doble grado"/>
    <x v="16"/>
    <s v="Muy frecuentemente (3 o más veces por semana)"/>
    <s v="Nunca"/>
    <s v="Seguiré usando los servicios de la biblioteca con la misma frecuencia que expuse en la pregunta anterior"/>
    <s v="F. Ciencias Químicas"/>
    <s v="F. Ciencias Químicas"/>
    <s v="F. Ciencias Químicas"/>
    <m/>
    <m/>
    <m/>
    <m/>
    <m/>
    <m/>
    <s v="No"/>
    <s v="No"/>
    <n v="3"/>
    <n v="1"/>
    <n v="1"/>
    <n v="1"/>
    <n v="5"/>
    <n v="5"/>
    <n v="5"/>
    <n v="5"/>
    <n v="3"/>
    <n v="5"/>
    <m/>
    <n v="5"/>
    <n v="5"/>
    <n v="3"/>
    <n v="4"/>
    <n v="5"/>
    <s v="No"/>
    <n v="3"/>
    <x v="5"/>
    <s v="Youtube|Instagram"/>
    <m/>
    <m/>
    <m/>
    <m/>
    <m/>
    <m/>
    <m/>
    <s v="No"/>
    <s v="No"/>
    <m/>
    <n v="5"/>
    <n v="5"/>
    <s v="5, muy satisfecho"/>
  </r>
  <r>
    <m/>
    <m/>
    <s v="Ciencias de la Salud"/>
    <d v="2020-05-19T15:29:00"/>
    <s v="Grado y doble grado"/>
    <x v="15"/>
    <s v="Frecuentemente (1 o 2 veces por semana)"/>
    <s v="Nunca"/>
    <s v="Creo que voy a acudir con menos frecuencia a la biblioteca y usaré más la biblioteca virtual"/>
    <s v="F. Medicina"/>
    <s v="F. Enfermería, Fisioterapia y Podología"/>
    <m/>
    <m/>
    <m/>
    <m/>
    <m/>
    <m/>
    <m/>
    <s v="No"/>
    <s v="No"/>
    <n v="1"/>
    <n v="1"/>
    <n v="2"/>
    <n v="2"/>
    <n v="4"/>
    <n v="5"/>
    <n v="5"/>
    <m/>
    <n v="2"/>
    <n v="3"/>
    <m/>
    <n v="1"/>
    <n v="4"/>
    <n v="1"/>
    <n v="4"/>
    <n v="1"/>
    <s v="No"/>
    <n v="2"/>
    <x v="2"/>
    <s v="Youtube|Instagram"/>
    <m/>
    <m/>
    <m/>
    <m/>
    <m/>
    <m/>
    <m/>
    <s v="No"/>
    <s v="No"/>
    <m/>
    <n v="5"/>
    <n v="5"/>
    <s v="3, normal"/>
  </r>
  <r>
    <m/>
    <m/>
    <s v="Humanidades"/>
    <d v="2020-05-19T15:29:00"/>
    <s v="Doctorado"/>
    <x v="2"/>
    <s v="De vez en cuando (1 o 2 veces al mes)"/>
    <s v="Muy frecuentemente (3 o más veces por semana)"/>
    <s v="Seguiré usando los servicios de la biblioteca con la misma frecuencia que expuse en la pregunta anterior"/>
    <s v="F. Educación - Centro de Formación del Profesorado"/>
    <s v="F. Psicología"/>
    <s v="F. Medicina"/>
    <m/>
    <m/>
    <m/>
    <m/>
    <m/>
    <m/>
    <s v="No"/>
    <s v="Sí"/>
    <n v="3"/>
    <n v="5"/>
    <n v="5"/>
    <n v="2"/>
    <n v="2"/>
    <n v="1"/>
    <n v="2"/>
    <n v="1"/>
    <n v="4"/>
    <n v="4"/>
    <m/>
    <n v="5"/>
    <n v="5"/>
    <n v="5"/>
    <n v="5"/>
    <n v="5"/>
    <s v="Sí"/>
    <n v="5"/>
    <x v="5"/>
    <s v="Facebook"/>
    <m/>
    <m/>
    <m/>
    <m/>
    <m/>
    <m/>
    <m/>
    <s v="Sí"/>
    <s v="Sí"/>
    <s v="Útil"/>
    <n v="5"/>
    <n v="5"/>
    <s v="4, satisfecho"/>
  </r>
  <r>
    <m/>
    <m/>
    <s v="Humanidades"/>
    <d v="2020-05-19T15:29:00"/>
    <s v="Grado y doble grado"/>
    <x v="7"/>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Geografía e Historia"/>
    <s v="F. Derecho (Departamentos,Criminología)"/>
    <m/>
    <m/>
    <m/>
    <m/>
    <m/>
    <m/>
    <s v="Sí"/>
    <s v="Sí"/>
    <n v="5"/>
    <n v="3"/>
    <n v="5"/>
    <n v="4"/>
    <n v="5"/>
    <n v="2"/>
    <n v="4"/>
    <n v="3"/>
    <n v="4"/>
    <n v="5"/>
    <m/>
    <n v="5"/>
    <n v="5"/>
    <n v="5"/>
    <n v="5"/>
    <n v="5"/>
    <s v="Sí"/>
    <n v="4"/>
    <x v="4"/>
    <s v="Twitter|Youtube|Instagram"/>
    <m/>
    <m/>
    <m/>
    <m/>
    <m/>
    <m/>
    <m/>
    <s v="Sí"/>
    <s v="Sí"/>
    <s v="Muy útil"/>
    <n v="5"/>
    <n v="5"/>
    <s v="5, muy satisfecho"/>
  </r>
  <r>
    <m/>
    <m/>
    <s v="Ciencias de la Salud"/>
    <d v="2020-05-19T15:28:00"/>
    <s v="Grado y doble grado"/>
    <x v="15"/>
    <s v="De vez en cuando (1 o 2 veces al mes)"/>
    <s v="De vez en cuando (1 o 2 veces al mes)"/>
    <s v="Seguiré usando los servicios de la biblioteca con la misma frecuencia que expuse en la pregunta anterior"/>
    <s v="F. Enfermería, Fisioterapia y Podología"/>
    <s v="F. Medicina"/>
    <s v="F. Ciencias Físicas"/>
    <m/>
    <m/>
    <m/>
    <m/>
    <m/>
    <m/>
    <s v="No"/>
    <s v="No"/>
    <n v="5"/>
    <n v="2"/>
    <n v="4"/>
    <n v="2"/>
    <n v="5"/>
    <n v="5"/>
    <n v="5"/>
    <n v="1"/>
    <n v="5"/>
    <n v="5"/>
    <m/>
    <n v="5"/>
    <n v="5"/>
    <n v="4"/>
    <n v="4"/>
    <n v="4"/>
    <s v="No"/>
    <n v="5"/>
    <x v="1"/>
    <s v="Youtube|Instagram"/>
    <m/>
    <m/>
    <m/>
    <m/>
    <m/>
    <m/>
    <m/>
    <s v="Sí"/>
    <s v="No"/>
    <m/>
    <n v="5"/>
    <n v="5"/>
    <s v="5, muy satisfecho"/>
  </r>
  <r>
    <m/>
    <m/>
    <s v="Ciencias de la Salud"/>
    <d v="2020-05-19T15:28:00"/>
    <s v="Grado y doble grado"/>
    <x v="23"/>
    <s v="Solo en época de exámenes"/>
    <s v="Nunca"/>
    <s v="Seguiré usando los servicios de la biblioteca con la misma frecuencia que expuse en la pregunta anterior"/>
    <s v="Biblioteca Maria Zambrano (Filología / Derecho)"/>
    <s v="F. Veterinaria"/>
    <m/>
    <m/>
    <m/>
    <m/>
    <m/>
    <m/>
    <m/>
    <s v="No"/>
    <s v="Sí"/>
    <n v="3"/>
    <n v="1"/>
    <n v="1"/>
    <n v="2"/>
    <n v="5"/>
    <n v="3"/>
    <n v="5"/>
    <n v="1"/>
    <n v="4"/>
    <n v="5"/>
    <m/>
    <n v="5"/>
    <n v="4"/>
    <n v="3"/>
    <n v="4"/>
    <n v="4"/>
    <s v="No"/>
    <n v="3"/>
    <x v="4"/>
    <s v="Instagram"/>
    <m/>
    <m/>
    <m/>
    <m/>
    <m/>
    <m/>
    <m/>
    <s v="No"/>
    <s v="No"/>
    <m/>
    <n v="3"/>
    <n v="3"/>
    <s v="3, normal"/>
  </r>
  <r>
    <m/>
    <m/>
    <s v="Ciencias Sociales"/>
    <d v="2020-05-19T15:28:00"/>
    <s v="Grado y doble grado"/>
    <x v="1"/>
    <s v="Muy frecuentemente (3 o más veces por semana)"/>
    <s v="Frecuentemente (1 o 2 veces por semana)"/>
    <s v="Creo que voy a acudir con menos frecuencia a la biblioteca y usaré más la biblioteca virtual"/>
    <s v="F. Ciencias Políticas y Sociología"/>
    <s v="F. Trabajo Social"/>
    <s v="F. Ciencias Económicas y Empresariales"/>
    <s v="Bibliotecas de la Comunidad de Madrid"/>
    <m/>
    <m/>
    <m/>
    <m/>
    <m/>
    <s v="Sí"/>
    <s v="Sí"/>
    <n v="5"/>
    <n v="4"/>
    <n v="4"/>
    <n v="3"/>
    <n v="4"/>
    <n v="5"/>
    <n v="5"/>
    <n v="5"/>
    <n v="5"/>
    <n v="5"/>
    <m/>
    <n v="5"/>
    <n v="5"/>
    <n v="5"/>
    <n v="4"/>
    <n v="5"/>
    <s v="No"/>
    <n v="4"/>
    <x v="5"/>
    <s v="Youtube|Instagram"/>
    <m/>
    <m/>
    <m/>
    <m/>
    <m/>
    <m/>
    <m/>
    <s v="No"/>
    <s v="No"/>
    <m/>
    <n v="5"/>
    <n v="5"/>
    <s v="4, satisfecho"/>
  </r>
  <r>
    <m/>
    <m/>
    <s v="Ciencias de la Salud"/>
    <d v="2020-05-19T15:27:00"/>
    <s v="Grado y doble grado"/>
    <x v="9"/>
    <s v="De vez en cuando (1 o 2 veces al mes)"/>
    <s v="De vez en cuando (1 o 2 veces al mes)"/>
    <s v="Seguiré usando los servicios de la biblioteca con la misma frecuencia que expuse en la pregunta anterior"/>
    <s v="F. Farmacia"/>
    <s v="Biblioteca Maria Zambrano (Filología / Derecho)"/>
    <m/>
    <m/>
    <m/>
    <m/>
    <m/>
    <m/>
    <m/>
    <s v="No"/>
    <s v="Sí"/>
    <n v="1"/>
    <n v="1"/>
    <n v="3"/>
    <n v="1"/>
    <n v="3"/>
    <n v="3"/>
    <n v="3"/>
    <n v="3"/>
    <n v="3"/>
    <n v="3"/>
    <m/>
    <n v="3"/>
    <n v="3"/>
    <n v="3"/>
    <n v="3"/>
    <n v="3"/>
    <s v="No"/>
    <n v="2"/>
    <x v="5"/>
    <s v="Facebook|Youtube|Instagram"/>
    <m/>
    <m/>
    <m/>
    <m/>
    <m/>
    <m/>
    <m/>
    <s v="No"/>
    <s v="No"/>
    <m/>
    <n v="3"/>
    <n v="3"/>
    <s v="4, satisfecho"/>
  </r>
  <r>
    <m/>
    <m/>
    <s v="Ciencias Experimentales"/>
    <d v="2020-05-19T15:26:00"/>
    <s v="Grado y doble grado"/>
    <x v="16"/>
    <s v="Muy frecuentemente (3 o más veces por semana)"/>
    <s v="De vez en cuando (1 o 2 veces al mes)"/>
    <s v="Creo que voy a acudir con menos frecuencia a la biblioteca y usaré más la biblioteca virtual"/>
    <s v="F. Ciencias Químicas"/>
    <s v="Biblioteca Maria Zambrano (Filología / Derecho)"/>
    <s v="F. Ciencias de la Información"/>
    <m/>
    <m/>
    <m/>
    <m/>
    <m/>
    <m/>
    <s v="No"/>
    <s v="Sí"/>
    <n v="2"/>
    <n v="2"/>
    <n v="2"/>
    <n v="2"/>
    <n v="5"/>
    <n v="4"/>
    <n v="4"/>
    <n v="3"/>
    <n v="4"/>
    <n v="3"/>
    <m/>
    <n v="3"/>
    <n v="4"/>
    <n v="3"/>
    <n v="3"/>
    <n v="4"/>
    <s v="Sí"/>
    <n v="3"/>
    <x v="4"/>
    <s v="Youtube|Instagram|WhatsApp"/>
    <m/>
    <m/>
    <m/>
    <m/>
    <m/>
    <m/>
    <m/>
    <s v="Sí"/>
    <s v="No"/>
    <m/>
    <n v="4"/>
    <n v="5"/>
    <s v="4, satisfecho"/>
  </r>
  <r>
    <m/>
    <m/>
    <s v="Ciencias de la Salud"/>
    <d v="2020-05-19T15:26:00"/>
    <s v="Grado y doble grado"/>
    <x v="15"/>
    <s v="De vez en cuando (1 o 2 veces al mes)"/>
    <s v="De vez en cuando (1 o 2 veces al mes)"/>
    <s v="Seguiré usando los servicios de la biblioteca con la misma frecuencia que expuse en la pregunta anterior"/>
    <s v="F. Enfermería, Fisioterapia y Podología"/>
    <s v="F. Medicina"/>
    <m/>
    <m/>
    <m/>
    <m/>
    <m/>
    <m/>
    <m/>
    <s v="No"/>
    <s v="Sí"/>
    <n v="3"/>
    <n v="3"/>
    <n v="2"/>
    <n v="4"/>
    <n v="5"/>
    <n v="5"/>
    <n v="5"/>
    <n v="1"/>
    <n v="5"/>
    <n v="5"/>
    <m/>
    <n v="5"/>
    <n v="5"/>
    <n v="4"/>
    <n v="4"/>
    <n v="4"/>
    <s v="No"/>
    <n v="4"/>
    <x v="6"/>
    <s v="Youtube|Instagram"/>
    <m/>
    <m/>
    <m/>
    <m/>
    <m/>
    <m/>
    <m/>
    <s v="Sí"/>
    <s v="Sí"/>
    <m/>
    <n v="5"/>
    <n v="5"/>
    <s v="5, muy satisfecho"/>
  </r>
  <r>
    <m/>
    <m/>
    <s v="Ciencias Sociales"/>
    <d v="2020-05-19T15:26:00"/>
    <s v="Grado y doble grado"/>
    <x v="13"/>
    <s v="Frecuentemente (1 o 2 veces por semana)"/>
    <s v="De vez en cuando (1 o 2 veces al mes)"/>
    <s v="Seguiré usando los servicios de la biblioteca con la misma frecuencia que expuse en la pregunta anterior"/>
    <s v="F. Ciencias de la Información"/>
    <m/>
    <m/>
    <m/>
    <m/>
    <m/>
    <m/>
    <m/>
    <m/>
    <s v="Sí"/>
    <s v="Sí"/>
    <n v="5"/>
    <n v="1"/>
    <n v="2"/>
    <n v="2"/>
    <n v="5"/>
    <n v="5"/>
    <n v="5"/>
    <n v="2"/>
    <n v="3"/>
    <n v="4"/>
    <m/>
    <n v="4"/>
    <n v="5"/>
    <n v="3"/>
    <n v="4"/>
    <n v="4"/>
    <s v="No"/>
    <n v="3"/>
    <x v="3"/>
    <s v="No uso ninguna red social"/>
    <m/>
    <m/>
    <m/>
    <m/>
    <m/>
    <m/>
    <m/>
    <s v="No"/>
    <s v="No"/>
    <m/>
    <n v="5"/>
    <n v="5"/>
    <s v="5, muy satisfecho"/>
  </r>
  <r>
    <m/>
    <m/>
    <s v="Ciencias Experimentales"/>
    <d v="2020-05-19T15:25:00"/>
    <s v="Máster"/>
    <x v="16"/>
    <s v="Frecuentemente (1 o 2 veces por semana)"/>
    <s v="Muy frecuentemente (3 o más veces por semana)"/>
    <s v="Seguiré usando los servicios de la biblioteca con la misma frecuencia que expuse en la pregunta anterior"/>
    <s v="F. Ciencias Químicas"/>
    <s v="F. Ciencias Biológicas"/>
    <m/>
    <m/>
    <m/>
    <m/>
    <m/>
    <m/>
    <m/>
    <s v="No"/>
    <s v="Sí"/>
    <n v="4"/>
    <n v="1"/>
    <n v="4"/>
    <n v="2"/>
    <n v="5"/>
    <n v="3"/>
    <n v="5"/>
    <n v="2"/>
    <n v="5"/>
    <n v="5"/>
    <m/>
    <n v="5"/>
    <n v="5"/>
    <n v="5"/>
    <n v="4"/>
    <n v="5"/>
    <s v="Sí"/>
    <n v="5"/>
    <x v="1"/>
    <s v="Facebook|Instagram|LinkedIn"/>
    <m/>
    <m/>
    <m/>
    <m/>
    <m/>
    <m/>
    <m/>
    <s v="Sí"/>
    <s v="No"/>
    <m/>
    <n v="5"/>
    <n v="5"/>
    <s v="5, muy satisfecho"/>
  </r>
  <r>
    <m/>
    <m/>
    <s v="Ciencias de la Salud"/>
    <d v="2020-05-19T15:25:00"/>
    <s v="Grado y doble grado"/>
    <x v="9"/>
    <s v="Frecuentemente (1 o 2 veces por semana)"/>
    <s v="De vez en cuando (1 o 2 veces al mes)"/>
    <s v="Seguiré usando los servicios de la biblioteca con la misma frecuencia que expuse en la pregunta anterior"/>
    <s v="F. Ciencias Geológicas"/>
    <s v="F. Ciencias Biológicas"/>
    <s v="Biblioteca Maria Zambrano (Filología / Derecho)"/>
    <s v="Biblioteca Isaac Albéniz Parla, Madrid"/>
    <m/>
    <m/>
    <m/>
    <m/>
    <m/>
    <s v="No"/>
    <s v="No"/>
    <n v="2"/>
    <n v="2"/>
    <n v="1"/>
    <n v="1"/>
    <n v="5"/>
    <n v="5"/>
    <n v="5"/>
    <n v="5"/>
    <n v="3"/>
    <n v="5"/>
    <m/>
    <n v="3"/>
    <n v="5"/>
    <n v="5"/>
    <n v="5"/>
    <n v="5"/>
    <s v="No"/>
    <n v="4"/>
    <x v="1"/>
    <s v="Twitter|Youtube|Instagram"/>
    <m/>
    <m/>
    <m/>
    <m/>
    <m/>
    <m/>
    <m/>
    <s v="No"/>
    <s v="No"/>
    <m/>
    <n v="5"/>
    <n v="5"/>
    <s v="4, satisfecho"/>
  </r>
  <r>
    <m/>
    <m/>
    <s v="Humanidades"/>
    <d v="2020-05-19T15:24:00"/>
    <s v="Doctorado"/>
    <x v="7"/>
    <s v="De vez en cuando (1 o 2 veces al mes)"/>
    <s v="Muy frecuentemente (3 o más veces por semana)"/>
    <s v="Seguiré usando los servicios de la biblioteca con la misma frecuencia que expuse en la pregunta anterior"/>
    <s v="F. Geografía e Historia"/>
    <s v="Biblioteca Maria Zambrano (Filología / Derecho)"/>
    <m/>
    <s v="Biblioteca Nacional de España"/>
    <m/>
    <m/>
    <m/>
    <m/>
    <m/>
    <s v="Sí"/>
    <s v="Sí"/>
    <n v="4"/>
    <n v="4"/>
    <n v="4"/>
    <n v="3"/>
    <n v="4"/>
    <n v="5"/>
    <n v="2"/>
    <n v="4"/>
    <n v="4"/>
    <n v="5"/>
    <m/>
    <n v="5"/>
    <n v="5"/>
    <n v="4"/>
    <n v="4"/>
    <n v="4"/>
    <s v="Sí"/>
    <n v="5"/>
    <x v="6"/>
    <s v="Twitter|Youtube|Instagram"/>
    <m/>
    <m/>
    <m/>
    <m/>
    <m/>
    <m/>
    <m/>
    <s v="Sí"/>
    <s v="No"/>
    <m/>
    <n v="5"/>
    <n v="5"/>
    <s v="5, muy satisfecho"/>
  </r>
  <r>
    <m/>
    <m/>
    <s v="Humanidades"/>
    <d v="2020-05-19T15:24:00"/>
    <s v="Máster"/>
    <x v="2"/>
    <s v="Frecuentemente (1 o 2 veces por semana)"/>
    <s v="De vez en cuando (1 o 2 veces al mes)"/>
    <s v="Tengo que ir necesariamente para consultar los documentos que están ubicados en la biblioteca"/>
    <s v="F. Educación - Centro de Formación del Profesorado"/>
    <s v="F. Trabajo Social"/>
    <s v="F. Ciencias de la Documentación"/>
    <m/>
    <m/>
    <m/>
    <m/>
    <m/>
    <m/>
    <s v="No"/>
    <s v="Sí"/>
    <n v="2"/>
    <n v="4"/>
    <n v="5"/>
    <n v="2"/>
    <n v="5"/>
    <n v="5"/>
    <n v="5"/>
    <n v="4"/>
    <n v="3"/>
    <n v="3"/>
    <m/>
    <n v="3"/>
    <n v="3"/>
    <n v="2"/>
    <n v="2"/>
    <n v="4"/>
    <s v="No"/>
    <n v="3"/>
    <x v="5"/>
    <s v="Facebook|Instagram"/>
    <m/>
    <m/>
    <m/>
    <m/>
    <m/>
    <m/>
    <m/>
    <s v="Sí"/>
    <s v="Sí"/>
    <s v="Útil"/>
    <n v="2"/>
    <n v="2"/>
    <s v="3, normal"/>
  </r>
  <r>
    <m/>
    <m/>
    <s v="Ciencias Sociales"/>
    <d v="2020-05-19T15:23:00"/>
    <s v="Grado y doble grado"/>
    <x v="10"/>
    <s v="Solo en época de exámenes"/>
    <s v="De vez en cuando (1 o 2 veces al mes)"/>
    <s v="Seguiré usando los servicios de la biblioteca con la misma frecuencia que expuse en la pregunta anterior"/>
    <s v="Biblioteca Maria Zambrano (Filología / Derecho)"/>
    <m/>
    <m/>
    <m/>
    <m/>
    <m/>
    <m/>
    <m/>
    <m/>
    <s v="No"/>
    <s v="No"/>
    <n v="1"/>
    <n v="1"/>
    <n v="2"/>
    <n v="3"/>
    <n v="4"/>
    <n v="5"/>
    <n v="5"/>
    <n v="2"/>
    <n v="2"/>
    <n v="3"/>
    <m/>
    <n v="3"/>
    <n v="3"/>
    <n v="3"/>
    <n v="3"/>
    <n v="3"/>
    <s v="Sí"/>
    <n v="3"/>
    <x v="2"/>
    <s v="Twitter|Youtube|Instagram"/>
    <m/>
    <m/>
    <m/>
    <m/>
    <m/>
    <m/>
    <m/>
    <s v="No"/>
    <s v="No"/>
    <m/>
    <n v="4"/>
    <n v="3"/>
    <s v="3, normal"/>
  </r>
  <r>
    <m/>
    <m/>
    <s v="Humanidades"/>
    <d v="2020-05-19T15:23:00"/>
    <s v="Doctorado"/>
    <x v="6"/>
    <s v="De vez en cuando (1 o 2 veces al mes)"/>
    <s v="Frecuentemente (1 o 2 veces por semana)"/>
    <s v="Seguiré usando los servicios de la biblioteca con la misma frecuencia que expuse en la pregunta anterior"/>
    <s v="Biblioteca Maria Zambrano (Filología / Derecho)"/>
    <s v="F. Filología (Clásicas o General)"/>
    <s v="F. Filosofía"/>
    <m/>
    <m/>
    <m/>
    <m/>
    <m/>
    <m/>
    <s v="No"/>
    <s v="No"/>
    <n v="2"/>
    <n v="5"/>
    <n v="5"/>
    <n v="2"/>
    <n v="4"/>
    <n v="5"/>
    <n v="4"/>
    <n v="4"/>
    <n v="4"/>
    <n v="5"/>
    <m/>
    <n v="5"/>
    <n v="5"/>
    <n v="5"/>
    <n v="5"/>
    <n v="5"/>
    <s v="Sí"/>
    <n v="5"/>
    <x v="1"/>
    <s v="Facebook|Instagram"/>
    <m/>
    <m/>
    <m/>
    <m/>
    <m/>
    <m/>
    <m/>
    <s v="Sí"/>
    <s v="No"/>
    <m/>
    <n v="5"/>
    <n v="4"/>
    <s v="5, muy satisfecho"/>
  </r>
  <r>
    <m/>
    <m/>
    <s v="Ciencias Sociales"/>
    <d v="2020-05-19T15:23:00"/>
    <s v="Grado y doble grado"/>
    <x v="1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Documentación"/>
    <m/>
    <m/>
    <s v="Biblioteca CES Cardenal Cisneros (centro adscrito a la UCM)."/>
    <m/>
    <m/>
    <m/>
    <m/>
    <m/>
    <s v="Sí"/>
    <s v="Sí"/>
    <n v="4"/>
    <m/>
    <n v="2"/>
    <n v="2"/>
    <n v="2"/>
    <n v="4"/>
    <n v="4"/>
    <n v="2"/>
    <m/>
    <n v="3"/>
    <m/>
    <n v="3"/>
    <n v="5"/>
    <n v="4"/>
    <m/>
    <n v="4"/>
    <s v="No"/>
    <n v="3"/>
    <x v="3"/>
    <s v="Facebook|Youtube"/>
    <m/>
    <m/>
    <m/>
    <m/>
    <m/>
    <m/>
    <m/>
    <s v="Sí"/>
    <s v="No"/>
    <m/>
    <n v="4"/>
    <n v="5"/>
    <s v="4, satisfecho"/>
  </r>
  <r>
    <m/>
    <m/>
    <s v="Ciencias Sociales"/>
    <d v="2020-05-19T15:21:00"/>
    <s v="Grado y doble grado"/>
    <x v="13"/>
    <s v="Frecuentemente (1 o 2 veces por semana)"/>
    <s v="Solo en época de exámenes"/>
    <s v="Seguiré usando los servicios de la biblioteca con la misma frecuencia que expuse en la pregunta anterior"/>
    <s v="F. Ciencias de la Información"/>
    <s v="F. Derecho (Departamentos,Criminología)"/>
    <m/>
    <m/>
    <m/>
    <m/>
    <m/>
    <m/>
    <m/>
    <s v="No"/>
    <s v="Sí"/>
    <n v="4"/>
    <n v="2"/>
    <n v="2"/>
    <n v="1"/>
    <n v="4"/>
    <n v="4"/>
    <n v="4"/>
    <n v="1"/>
    <n v="2"/>
    <n v="2"/>
    <m/>
    <n v="5"/>
    <n v="5"/>
    <n v="5"/>
    <n v="5"/>
    <n v="5"/>
    <s v="No"/>
    <n v="2"/>
    <x v="2"/>
    <s v="Youtube|Instagram"/>
    <m/>
    <m/>
    <m/>
    <m/>
    <m/>
    <m/>
    <m/>
    <s v="No"/>
    <s v="No"/>
    <m/>
    <n v="3"/>
    <n v="4"/>
    <s v="4, satisfecho"/>
  </r>
  <r>
    <m/>
    <m/>
    <s v="Ciencias Experimentales"/>
    <d v="2020-05-19T15:21:00"/>
    <s v="Grado y doble grado"/>
    <x v="26"/>
    <s v="Solo en época de exámenes"/>
    <s v="Solo en época de exámenes"/>
    <s v="Seguiré usando los servicios de la biblioteca con la misma frecuencia que expuse en la pregunta anterior"/>
    <s v="F. Informática"/>
    <s v="Biblioteca Maria Zambrano (Filología / Derecho)"/>
    <m/>
    <m/>
    <m/>
    <m/>
    <m/>
    <m/>
    <m/>
    <s v="No"/>
    <s v="No"/>
    <n v="2"/>
    <n v="1"/>
    <n v="1"/>
    <n v="1"/>
    <n v="5"/>
    <n v="4"/>
    <n v="5"/>
    <n v="1"/>
    <n v="3"/>
    <n v="4"/>
    <m/>
    <n v="3"/>
    <n v="3"/>
    <n v="2"/>
    <n v="3"/>
    <n v="4"/>
    <s v="No"/>
    <n v="3"/>
    <x v="1"/>
    <s v="Twitter|Instagram"/>
    <m/>
    <m/>
    <m/>
    <m/>
    <m/>
    <m/>
    <m/>
    <s v="Sí"/>
    <s v="Sí"/>
    <s v="Útil"/>
    <n v="4"/>
    <n v="4"/>
    <s v="4, satisfecho"/>
  </r>
  <r>
    <m/>
    <m/>
    <s v="Ciencias Sociales"/>
    <d v="2020-05-19T15:20:00"/>
    <s v="Grado y doble grado"/>
    <x v="1"/>
    <s v="Frecuentemente (1 o 2 veces por semana)"/>
    <s v="Nunca"/>
    <s v="Seguiré usando los servicios de la biblioteca con la misma frecuencia que expuse en la pregunta anterior"/>
    <s v="F. Ciencias Políticas y Sociología"/>
    <s v="F. Trabajo Social"/>
    <s v="Biblioteca Maria Zambrano (Filología / Derecho)"/>
    <m/>
    <m/>
    <m/>
    <m/>
    <m/>
    <m/>
    <s v="Sí"/>
    <s v="No"/>
    <n v="5"/>
    <n v="1"/>
    <n v="1"/>
    <n v="4"/>
    <n v="4"/>
    <n v="4"/>
    <n v="4"/>
    <n v="1"/>
    <n v="2"/>
    <n v="5"/>
    <m/>
    <n v="3"/>
    <n v="2"/>
    <n v="3"/>
    <n v="3"/>
    <n v="5"/>
    <s v="No"/>
    <n v="3"/>
    <x v="2"/>
    <s v="No uso ninguna red social"/>
    <m/>
    <m/>
    <m/>
    <m/>
    <m/>
    <m/>
    <m/>
    <s v="No"/>
    <s v="No"/>
    <m/>
    <n v="4"/>
    <n v="4"/>
    <s v="5, muy satisfecho"/>
  </r>
  <r>
    <m/>
    <m/>
    <s v="Ciencias de la Salud"/>
    <d v="2020-05-19T15:20:00"/>
    <s v="Grado y doble grado"/>
    <x v="4"/>
    <s v="Muy frecuentemente (3 o más veces por semana)"/>
    <s v="Solo en época de exámenes"/>
    <s v="Seguiré usando los servicios de la biblioteca con la misma frecuencia que expuse en la pregunta anterior"/>
    <s v="F. Medicina"/>
    <m/>
    <m/>
    <m/>
    <m/>
    <m/>
    <m/>
    <m/>
    <m/>
    <s v="No"/>
    <s v="No"/>
    <n v="1"/>
    <n v="1"/>
    <n v="5"/>
    <n v="5"/>
    <n v="5"/>
    <n v="1"/>
    <n v="5"/>
    <n v="1"/>
    <n v="5"/>
    <n v="5"/>
    <m/>
    <n v="5"/>
    <n v="5"/>
    <n v="5"/>
    <n v="5"/>
    <n v="5"/>
    <s v="Sí"/>
    <n v="5"/>
    <x v="2"/>
    <s v="Twitter|Youtube|Instagram"/>
    <m/>
    <m/>
    <m/>
    <m/>
    <m/>
    <m/>
    <m/>
    <s v="No"/>
    <s v="No"/>
    <m/>
    <n v="5"/>
    <n v="5"/>
    <s v="5, muy satisfecho"/>
  </r>
  <r>
    <m/>
    <m/>
    <s v="Ciencias Sociales"/>
    <d v="2020-05-19T15:20:00"/>
    <s v="Máster"/>
    <x v="1"/>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s v="F. Ciencias Políticas y Sociología"/>
    <s v="F. Trabajo Social"/>
    <m/>
    <m/>
    <m/>
    <m/>
    <m/>
    <m/>
    <m/>
    <s v="Sí"/>
    <s v="Sí"/>
    <n v="4"/>
    <n v="1"/>
    <n v="3"/>
    <n v="2"/>
    <n v="5"/>
    <n v="5"/>
    <n v="2"/>
    <n v="4"/>
    <n v="4"/>
    <n v="3"/>
    <m/>
    <n v="3"/>
    <n v="5"/>
    <n v="3"/>
    <n v="2"/>
    <n v="4"/>
    <s v="Sí"/>
    <n v="3"/>
    <x v="2"/>
    <s v="Facebook|Youtube|Instagram"/>
    <m/>
    <m/>
    <m/>
    <m/>
    <m/>
    <m/>
    <m/>
    <s v="Sí"/>
    <s v="Sí"/>
    <s v="Poco útil"/>
    <n v="4"/>
    <n v="4"/>
    <s v="3, normal"/>
  </r>
  <r>
    <m/>
    <m/>
    <s v="Ciencias Sociales"/>
    <d v="2020-05-19T15:20:00"/>
    <s v="Grado y doble grado"/>
    <x v="10"/>
    <s v="Nunca"/>
    <s v="Frecuentemente (1 o 2 veces por semana)"/>
    <s v="Tengo que ir necesariamente para consultar los documentos que están ubicados en la biblioteca"/>
    <s v="Biblioteca Maria Zambrano (Filología / Derecho)"/>
    <s v="F. Derecho (Departamentos,Criminología)"/>
    <s v="F. Filosofía"/>
    <m/>
    <m/>
    <m/>
    <m/>
    <m/>
    <m/>
    <s v="No"/>
    <s v="No"/>
    <n v="4"/>
    <n v="3"/>
    <n v="4"/>
    <n v="4"/>
    <n v="5"/>
    <n v="5"/>
    <n v="4"/>
    <n v="2"/>
    <n v="1"/>
    <n v="1"/>
    <m/>
    <n v="1"/>
    <n v="3"/>
    <n v="1"/>
    <n v="1"/>
    <n v="3"/>
    <s v="No"/>
    <n v="3"/>
    <x v="4"/>
    <s v="Facebook|Youtube|Instagram"/>
    <m/>
    <m/>
    <m/>
    <m/>
    <m/>
    <m/>
    <m/>
    <s v="No"/>
    <s v="Sí"/>
    <s v="Muy útil"/>
    <n v="5"/>
    <n v="5"/>
    <s v="5, muy satisfecho"/>
  </r>
  <r>
    <m/>
    <m/>
    <s v="Ciencias de la Salud"/>
    <d v="2020-05-19T15:20:00"/>
    <s v="Grado y doble grado"/>
    <x v="23"/>
    <s v="Frecuentemente (1 o 2 veces por semana)"/>
    <s v="Nunca"/>
    <s v="Creo que voy a acudir con menos frecuencia a la biblioteca y usaré más la biblioteca virtual"/>
    <s v="F. Veterinaria"/>
    <s v="Biblioteca Maria Zambrano (Filología / Derecho)"/>
    <s v="F. Filosofía"/>
    <m/>
    <m/>
    <m/>
    <m/>
    <m/>
    <m/>
    <s v="No"/>
    <s v="Sí"/>
    <n v="2"/>
    <n v="1"/>
    <n v="1"/>
    <n v="1"/>
    <n v="5"/>
    <n v="5"/>
    <n v="5"/>
    <n v="1"/>
    <n v="3"/>
    <n v="4"/>
    <m/>
    <n v="3"/>
    <n v="5"/>
    <n v="2"/>
    <n v="4"/>
    <n v="4"/>
    <s v="No"/>
    <n v="3"/>
    <x v="3"/>
    <s v="Twitter|Instagram"/>
    <m/>
    <m/>
    <m/>
    <m/>
    <m/>
    <m/>
    <m/>
    <s v="Sí"/>
    <s v="No"/>
    <m/>
    <n v="5"/>
    <n v="4"/>
    <s v="4, satisfecho"/>
  </r>
  <r>
    <m/>
    <m/>
    <s v="Ciencias Sociales"/>
    <d v="2020-05-19T15:20:00"/>
    <s v="Grado y doble grado"/>
    <x v="10"/>
    <s v="Nunca"/>
    <s v="Frecuentemente (1 o 2 veces por semana)"/>
    <s v="Tengo que ir necesariamente para consultar los documentos que están ubicados en la biblioteca"/>
    <s v="Biblioteca Maria Zambrano (Filología / Derecho)"/>
    <m/>
    <m/>
    <m/>
    <m/>
    <m/>
    <m/>
    <m/>
    <m/>
    <s v="No"/>
    <s v="No"/>
    <n v="1"/>
    <n v="5"/>
    <n v="3"/>
    <n v="5"/>
    <n v="4"/>
    <n v="4"/>
    <n v="1"/>
    <n v="1"/>
    <n v="1"/>
    <n v="4"/>
    <m/>
    <n v="3"/>
    <n v="1"/>
    <n v="2"/>
    <m/>
    <m/>
    <s v="Sí"/>
    <n v="4"/>
    <x v="6"/>
    <s v="No uso ninguna red social"/>
    <m/>
    <m/>
    <m/>
    <m/>
    <m/>
    <m/>
    <m/>
    <s v="No"/>
    <s v="No"/>
    <m/>
    <m/>
    <m/>
    <s v="3, normal"/>
  </r>
  <r>
    <m/>
    <m/>
    <s v="Ciencias de la Salud"/>
    <d v="2020-05-19T15:19:00"/>
    <s v="Grado y doble grado"/>
    <x v="4"/>
    <s v="De vez en cuando (1 o 2 veces al mes)"/>
    <s v="De vez en cuando (1 o 2 veces al mes)"/>
    <s v="Seguiré usando los servicios de la biblioteca con la misma frecuencia que expuse en la pregunta anterior|Devolver unos libros que tengo prestados pero que no pude devolver por la pandemia"/>
    <s v="F. Medicina"/>
    <s v="F. Odontología"/>
    <s v="Biblioteca Maria Zambrano (Filología / Derecho)"/>
    <s v="Pío Baroja"/>
    <m/>
    <m/>
    <m/>
    <m/>
    <m/>
    <s v="Sí"/>
    <s v="Sí"/>
    <n v="3"/>
    <n v="1"/>
    <n v="1"/>
    <n v="1"/>
    <n v="2"/>
    <n v="3"/>
    <n v="5"/>
    <n v="1"/>
    <n v="4"/>
    <n v="4"/>
    <m/>
    <n v="3"/>
    <n v="4"/>
    <n v="3"/>
    <n v="2"/>
    <n v="3"/>
    <s v="Sí"/>
    <n v="3"/>
    <x v="2"/>
    <s v="Twitter|Facebook|Youtube|Instagram"/>
    <m/>
    <m/>
    <m/>
    <m/>
    <m/>
    <m/>
    <m/>
    <s v="No"/>
    <s v="No"/>
    <m/>
    <n v="5"/>
    <n v="5"/>
    <s v="3, normal"/>
  </r>
  <r>
    <m/>
    <m/>
    <s v="Humanidades"/>
    <d v="2020-05-19T15:18:00"/>
    <s v="Grado y doble grado"/>
    <x v="7"/>
    <s v="De vez en cuando (1 o 2 veces al mes)"/>
    <s v="De vez en cuando (1 o 2 veces al mes)"/>
    <s v="Seguiré usando los servicios de la biblioteca con la misma frecuencia que expuse en la pregunta anterior"/>
    <s v="F. Geografía e Historia"/>
    <m/>
    <m/>
    <m/>
    <m/>
    <m/>
    <m/>
    <m/>
    <m/>
    <s v="Sí"/>
    <s v="Sí"/>
    <n v="3"/>
    <n v="1"/>
    <n v="1"/>
    <n v="1"/>
    <n v="5"/>
    <n v="3"/>
    <n v="5"/>
    <n v="1"/>
    <n v="2"/>
    <n v="1"/>
    <m/>
    <n v="2"/>
    <n v="3"/>
    <n v="3"/>
    <n v="2"/>
    <n v="2"/>
    <s v="No"/>
    <n v="2"/>
    <x v="6"/>
    <s v="Youtube|Instagram"/>
    <m/>
    <m/>
    <m/>
    <m/>
    <m/>
    <m/>
    <m/>
    <s v="Sí"/>
    <s v="Sí"/>
    <s v="Muy útil"/>
    <n v="5"/>
    <n v="5"/>
    <s v="3, normal"/>
  </r>
  <r>
    <m/>
    <m/>
    <s v="Ciencias Experimentales"/>
    <d v="2020-05-19T15:17:00"/>
    <s v="Grado y doble grado"/>
    <x v="2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Estudios Estadísticos"/>
    <s v="F. Ciencias Matemáticas"/>
    <s v="F. Ciencias Económicas y Empresariales"/>
    <s v="Bibliotecas de la Comunidad de Madrid."/>
    <m/>
    <m/>
    <m/>
    <m/>
    <m/>
    <s v="Sí"/>
    <s v="Sí"/>
    <n v="3"/>
    <n v="2"/>
    <n v="2"/>
    <n v="2"/>
    <n v="4"/>
    <n v="4"/>
    <n v="4"/>
    <n v="3"/>
    <n v="4"/>
    <n v="4"/>
    <m/>
    <n v="3"/>
    <n v="4"/>
    <n v="4"/>
    <n v="3"/>
    <n v="4"/>
    <s v="Sí"/>
    <n v="4"/>
    <x v="6"/>
    <s v="Twitter|Youtube|Instagram"/>
    <m/>
    <m/>
    <m/>
    <m/>
    <m/>
    <m/>
    <m/>
    <s v="Sí"/>
    <s v="No"/>
    <m/>
    <n v="4"/>
    <n v="4"/>
    <s v="4, satisfecho"/>
  </r>
  <r>
    <m/>
    <m/>
    <s v="Ciencias Sociales"/>
    <d v="2020-05-19T15:17:00"/>
    <s v="Grado y doble grado"/>
    <x v="10"/>
    <s v="De vez en cuando (1 o 2 veces al mes)"/>
    <s v="Solo en época de exámenes"/>
    <s v="Seguiré usando los servicios de la biblioteca con la misma frecuencia que expuse en la pregunta anterior"/>
    <s v="F. Bellas Artes"/>
    <m/>
    <m/>
    <s v="Biblioteca Ángel González"/>
    <m/>
    <m/>
    <m/>
    <m/>
    <m/>
    <s v="Sí"/>
    <s v="Sí"/>
    <n v="5"/>
    <n v="3"/>
    <n v="5"/>
    <n v="3"/>
    <n v="5"/>
    <n v="5"/>
    <n v="4"/>
    <n v="3"/>
    <n v="3"/>
    <n v="5"/>
    <m/>
    <n v="5"/>
    <n v="5"/>
    <n v="4"/>
    <n v="3"/>
    <n v="4"/>
    <s v="Sí"/>
    <n v="5"/>
    <x v="6"/>
    <s v="Facebook"/>
    <m/>
    <m/>
    <m/>
    <m/>
    <m/>
    <m/>
    <m/>
    <s v="Sí"/>
    <s v="Sí"/>
    <s v="Normal"/>
    <n v="5"/>
    <n v="5"/>
    <s v="5, muy satisfecho"/>
  </r>
  <r>
    <m/>
    <m/>
    <s v="Ciencias Experimentales"/>
    <d v="2020-05-19T15:17:00"/>
    <s v="Otros (Universidad para mayores, títulos propios, curso de idiomas, etc)"/>
    <x v="19"/>
    <s v="Nunca"/>
    <s v="De vez en cuando (1 o 2 veces al mes)"/>
    <s v="Seguiré usando los servicios de la biblioteca con la misma frecuencia que expuse en la pregunta anterior|Solo haré uso de la biblioteca virtual y de sus recursos electrónicos"/>
    <s v="F. Ciencias Físicas"/>
    <s v="F. Informática"/>
    <s v="F. Ciencias Matemáticas"/>
    <m/>
    <m/>
    <m/>
    <m/>
    <m/>
    <m/>
    <s v="No"/>
    <s v="No"/>
    <m/>
    <m/>
    <n v="2"/>
    <n v="5"/>
    <n v="5"/>
    <n v="5"/>
    <n v="5"/>
    <n v="5"/>
    <n v="3"/>
    <n v="3"/>
    <m/>
    <n v="4"/>
    <n v="5"/>
    <n v="5"/>
    <n v="4"/>
    <n v="3"/>
    <s v="No"/>
    <n v="4"/>
    <x v="3"/>
    <s v="Facebook|Youtube"/>
    <m/>
    <m/>
    <m/>
    <m/>
    <m/>
    <m/>
    <m/>
    <s v="No"/>
    <s v="No"/>
    <m/>
    <n v="5"/>
    <n v="5"/>
    <s v="4, satisfecho"/>
  </r>
  <r>
    <m/>
    <m/>
    <s v="Ciencias Sociales"/>
    <d v="2020-05-19T15:15:00"/>
    <s v="Doctorado"/>
    <x v="11"/>
    <s v="Frecuentemente (1 o 2 veces por semana)"/>
    <s v="Muy frecuentemente (3 o más veces por semana)"/>
    <s v="Seguiré usando los servicios de la biblioteca con la misma frecuencia que expuse en la pregunta anterior|Creo que voy a acudir con menos frecuencia a la biblioteca y usaré más la biblioteca virtual"/>
    <s v="F. Ciencias Económicas y Empresariales"/>
    <s v="F. Derecho (Departamentos,Criminología)"/>
    <s v="F. Comercio y Turismo"/>
    <m/>
    <m/>
    <m/>
    <m/>
    <m/>
    <m/>
    <s v="No"/>
    <s v="Sí"/>
    <n v="3"/>
    <n v="5"/>
    <n v="5"/>
    <n v="5"/>
    <n v="3"/>
    <n v="3"/>
    <n v="3"/>
    <n v="3"/>
    <n v="5"/>
    <n v="5"/>
    <m/>
    <n v="5"/>
    <n v="5"/>
    <n v="5"/>
    <n v="4"/>
    <n v="4"/>
    <s v="Sí"/>
    <n v="5"/>
    <x v="5"/>
    <s v="LinkedIn"/>
    <m/>
    <m/>
    <m/>
    <m/>
    <m/>
    <m/>
    <m/>
    <s v="Sí"/>
    <s v="Sí"/>
    <m/>
    <n v="5"/>
    <n v="5"/>
    <s v="5, muy satisfecho"/>
  </r>
  <r>
    <m/>
    <m/>
    <s v="Ciencias Sociales"/>
    <d v="2020-05-19T15:15:00"/>
    <s v="Grado y doble grado"/>
    <x v="24"/>
    <s v="De vez en cuando (1 o 2 veces al mes)"/>
    <s v="Frecuentemente (1 o 2 veces por semana)"/>
    <s v="Tengo que ir necesariamente para consultar los documentos que están ubicados en la biblioteca"/>
    <s v="F. Trabajo Social"/>
    <s v="F. Ciencias Políticas y Sociología"/>
    <m/>
    <m/>
    <m/>
    <m/>
    <m/>
    <m/>
    <m/>
    <s v="Sí"/>
    <s v="Sí"/>
    <n v="1"/>
    <n v="1"/>
    <n v="1"/>
    <n v="3"/>
    <n v="5"/>
    <n v="3"/>
    <n v="5"/>
    <n v="1"/>
    <n v="2"/>
    <n v="2"/>
    <m/>
    <n v="3"/>
    <n v="2"/>
    <n v="3"/>
    <n v="3"/>
    <n v="2"/>
    <s v="No"/>
    <n v="3"/>
    <x v="5"/>
    <s v="Twitter|Youtube|Instagram"/>
    <m/>
    <m/>
    <m/>
    <m/>
    <m/>
    <m/>
    <m/>
    <s v="No"/>
    <s v="No"/>
    <m/>
    <n v="3"/>
    <n v="4"/>
    <s v="3, normal"/>
  </r>
  <r>
    <m/>
    <m/>
    <s v="Ciencias Experimentales"/>
    <d v="2020-05-19T15:13:00"/>
    <s v="Grado y doble grado"/>
    <x v="8"/>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Ciencias Matemáticas"/>
    <s v="F. Ciencias Físicas"/>
    <m/>
    <m/>
    <m/>
    <m/>
    <m/>
    <m/>
    <m/>
    <s v="Sí"/>
    <s v="Sí"/>
    <n v="3"/>
    <n v="1"/>
    <n v="1"/>
    <n v="3"/>
    <n v="5"/>
    <n v="5"/>
    <n v="5"/>
    <n v="1"/>
    <n v="4"/>
    <n v="4"/>
    <m/>
    <n v="3"/>
    <n v="4"/>
    <n v="3"/>
    <n v="3"/>
    <n v="4"/>
    <s v="Sí"/>
    <n v="4"/>
    <x v="5"/>
    <s v="No uso ninguna red social"/>
    <m/>
    <m/>
    <m/>
    <m/>
    <m/>
    <m/>
    <m/>
    <s v="Sí"/>
    <s v="Sí"/>
    <s v="Útil"/>
    <n v="4"/>
    <n v="4"/>
    <s v="4, satisfecho"/>
  </r>
  <r>
    <m/>
    <m/>
    <s v="Humanidades"/>
    <d v="2020-05-19T15:13:00"/>
    <s v="Máster"/>
    <x v="5"/>
    <s v="Solo en época de exámenes"/>
    <s v="Solo en época de exámenes"/>
    <s v="Tengo que ir necesariamente para consultar los documentos que están ubicados en la biblioteca"/>
    <s v="F. Filosofía"/>
    <s v="F. Filología (Clásicas o General)"/>
    <s v="F. Psicología"/>
    <m/>
    <m/>
    <m/>
    <m/>
    <m/>
    <m/>
    <s v="Sí"/>
    <s v="Sí"/>
    <n v="4"/>
    <n v="1"/>
    <n v="3"/>
    <n v="4"/>
    <n v="5"/>
    <n v="3"/>
    <n v="2"/>
    <n v="1"/>
    <n v="1"/>
    <n v="4"/>
    <m/>
    <n v="3"/>
    <n v="4"/>
    <n v="3"/>
    <n v="3"/>
    <n v="3"/>
    <s v="No"/>
    <n v="3"/>
    <x v="5"/>
    <s v="Facebook|Youtube"/>
    <m/>
    <m/>
    <m/>
    <m/>
    <m/>
    <m/>
    <m/>
    <s v="No"/>
    <s v="No"/>
    <m/>
    <n v="4"/>
    <n v="4"/>
    <s v="4, satisfecho"/>
  </r>
  <r>
    <m/>
    <m/>
    <s v="Ciencias Experimentales"/>
    <d v="2020-05-19T15:13:00"/>
    <s v="Doctorado"/>
    <x v="27"/>
    <s v="Muy frecuentemente (3 o más veces por semana)"/>
    <s v="De vez en cuando (1 o 2 veces al mes)"/>
    <s v="Seguiré usando los servicios de la biblioteca con la misma frecuencia que expuse en la pregunta anterior"/>
    <s v="F. Estudios Estadísticos"/>
    <s v="F. Bellas Artes"/>
    <s v="F. Ciencias de la Información"/>
    <m/>
    <m/>
    <m/>
    <m/>
    <m/>
    <m/>
    <s v="Sí"/>
    <s v="Sí"/>
    <n v="5"/>
    <n v="5"/>
    <n v="5"/>
    <m/>
    <m/>
    <m/>
    <m/>
    <m/>
    <n v="3"/>
    <n v="4"/>
    <m/>
    <n v="5"/>
    <n v="5"/>
    <n v="5"/>
    <n v="5"/>
    <n v="5"/>
    <s v="Sí"/>
    <n v="5"/>
    <x v="1"/>
    <m/>
    <m/>
    <m/>
    <m/>
    <m/>
    <m/>
    <m/>
    <m/>
    <s v="No"/>
    <s v="No"/>
    <m/>
    <n v="5"/>
    <n v="2"/>
    <s v="5, muy satisfecho"/>
  </r>
  <r>
    <m/>
    <m/>
    <s v="Ciencias de la Salud"/>
    <d v="2020-05-19T15:13:00"/>
    <s v="Otros (Universidad para mayores, títulos propios, curso de idiomas, etc)"/>
    <x v="23"/>
    <s v="Nunca"/>
    <s v="De vez en cuando (1 o 2 veces al mes)"/>
    <s v="Seguiré usando los servicios de la biblioteca con la misma frecuencia que expuse en la pregunta anterior"/>
    <m/>
    <m/>
    <m/>
    <m/>
    <m/>
    <m/>
    <m/>
    <m/>
    <m/>
    <s v="No"/>
    <s v="No"/>
    <n v="2"/>
    <n v="5"/>
    <n v="5"/>
    <n v="4"/>
    <n v="5"/>
    <n v="5"/>
    <n v="5"/>
    <n v="5"/>
    <n v="5"/>
    <n v="5"/>
    <m/>
    <n v="5"/>
    <n v="5"/>
    <n v="5"/>
    <n v="5"/>
    <n v="5"/>
    <s v="Sí"/>
    <n v="5"/>
    <x v="1"/>
    <s v="Twitter|Youtube|Instagram|LinkedIn"/>
    <m/>
    <m/>
    <m/>
    <m/>
    <m/>
    <m/>
    <m/>
    <s v="Sí"/>
    <s v="Sí"/>
    <s v="Muy útil"/>
    <n v="5"/>
    <n v="5"/>
    <s v="5, muy satisfecho"/>
  </r>
  <r>
    <m/>
    <m/>
    <s v="Ciencias Sociales"/>
    <d v="2020-05-19T15:12:00"/>
    <s v="Grado y doble grado"/>
    <x v="21"/>
    <s v="De vez en cuando (1 o 2 veces al mes)"/>
    <s v="Nunca"/>
    <s v="Seguiré usando los servicios de la biblioteca con la misma frecuencia que expuse en la pregunta anterior"/>
    <s v="F. Comercio y Turismo"/>
    <m/>
    <m/>
    <m/>
    <m/>
    <m/>
    <m/>
    <m/>
    <m/>
    <s v="No"/>
    <s v="No"/>
    <n v="1"/>
    <n v="1"/>
    <n v="2"/>
    <n v="4"/>
    <n v="5"/>
    <n v="4"/>
    <n v="5"/>
    <n v="1"/>
    <n v="3"/>
    <n v="4"/>
    <m/>
    <n v="4"/>
    <n v="5"/>
    <n v="4"/>
    <n v="5"/>
    <n v="4"/>
    <s v="No"/>
    <n v="3"/>
    <x v="6"/>
    <s v="Twitter|Facebook|Youtube|Instagram|LinkedIn"/>
    <m/>
    <m/>
    <m/>
    <m/>
    <m/>
    <m/>
    <m/>
    <s v="No"/>
    <s v="No"/>
    <m/>
    <n v="5"/>
    <n v="5"/>
    <s v="4, satisfecho"/>
  </r>
  <r>
    <m/>
    <m/>
    <s v="Ciencias Experimentales"/>
    <d v="2020-05-19T15:11:00"/>
    <s v="Grado y doble grado"/>
    <x v="8"/>
    <s v="Frecuentemente (1 o 2 veces por semana)"/>
    <s v="Frecuentemente (1 o 2 veces por semana)"/>
    <s v="Seguiré usando los servicios de la biblioteca con la misma frecuencia que expuse en la pregunta anterior"/>
    <s v="F. Ciencias Matemáticas"/>
    <s v="Biblioteca Maria Zambrano (Filología / Derecho)"/>
    <s v="F. Derecho (Departamentos,Criminología)"/>
    <m/>
    <m/>
    <m/>
    <m/>
    <m/>
    <m/>
    <s v="Sí"/>
    <s v="Sí"/>
    <n v="3"/>
    <n v="1"/>
    <n v="2"/>
    <n v="1"/>
    <n v="5"/>
    <n v="2"/>
    <n v="5"/>
    <n v="2"/>
    <n v="2"/>
    <n v="3"/>
    <m/>
    <n v="2"/>
    <n v="4"/>
    <n v="4"/>
    <n v="1"/>
    <n v="3"/>
    <s v="No"/>
    <n v="4"/>
    <x v="1"/>
    <s v="Twitter|Youtube|Instagram"/>
    <m/>
    <m/>
    <m/>
    <m/>
    <m/>
    <m/>
    <m/>
    <s v="Sí"/>
    <s v="No"/>
    <m/>
    <n v="4"/>
    <n v="4"/>
    <s v="3, normal"/>
  </r>
  <r>
    <m/>
    <m/>
    <s v="Humanidades"/>
    <d v="2020-05-19T15:11:00"/>
    <s v="Grado y doble grado"/>
    <x v="7"/>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logía (Clásicas o General)"/>
    <m/>
    <m/>
    <m/>
    <m/>
    <m/>
    <m/>
    <s v="Sí"/>
    <s v="No"/>
    <n v="5"/>
    <n v="1"/>
    <n v="5"/>
    <n v="3"/>
    <n v="3"/>
    <n v="4"/>
    <n v="3"/>
    <n v="3"/>
    <n v="1"/>
    <n v="4"/>
    <m/>
    <n v="3"/>
    <n v="4"/>
    <n v="3"/>
    <n v="1"/>
    <n v="3"/>
    <s v="No"/>
    <n v="2"/>
    <x v="6"/>
    <s v="Youtube|Instagram"/>
    <m/>
    <m/>
    <m/>
    <m/>
    <m/>
    <m/>
    <m/>
    <s v="No"/>
    <s v="No"/>
    <m/>
    <n v="5"/>
    <n v="5"/>
    <s v="5, muy satisfecho"/>
  </r>
  <r>
    <m/>
    <m/>
    <s v="Ciencias Sociales"/>
    <d v="2020-05-19T15:11:00"/>
    <s v="Grado y doble grado"/>
    <x v="13"/>
    <s v="De vez en cuando (1 o 2 veces al mes)"/>
    <s v="De vez en cuando (1 o 2 veces al mes)"/>
    <s v="Seguiré usando los servicios de la biblioteca con la misma frecuencia que expuse en la pregunta anterior"/>
    <s v="F. Ciencias de la Información"/>
    <m/>
    <m/>
    <m/>
    <m/>
    <m/>
    <m/>
    <m/>
    <m/>
    <s v="Sí"/>
    <s v="Sí"/>
    <n v="2"/>
    <n v="1"/>
    <n v="1"/>
    <n v="3"/>
    <n v="5"/>
    <n v="5"/>
    <n v="5"/>
    <n v="1"/>
    <n v="1"/>
    <n v="2"/>
    <m/>
    <n v="1"/>
    <n v="5"/>
    <n v="2"/>
    <n v="3"/>
    <n v="5"/>
    <s v="No"/>
    <n v="2"/>
    <x v="1"/>
    <s v="Twitter"/>
    <m/>
    <m/>
    <m/>
    <m/>
    <m/>
    <m/>
    <m/>
    <s v="No"/>
    <s v="No"/>
    <m/>
    <n v="5"/>
    <n v="5"/>
    <s v="3, normal"/>
  </r>
  <r>
    <m/>
    <m/>
    <s v="Ciencias de la Salud"/>
    <d v="2020-05-19T15:11:00"/>
    <s v="Grado y doble grado"/>
    <x v="1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Psicología"/>
    <m/>
    <m/>
    <m/>
    <m/>
    <m/>
    <m/>
    <m/>
    <m/>
    <s v="Sí"/>
    <s v="Sí"/>
    <n v="4"/>
    <n v="3"/>
    <n v="3"/>
    <m/>
    <n v="4"/>
    <n v="3"/>
    <n v="1"/>
    <n v="1"/>
    <n v="4"/>
    <n v="4"/>
    <m/>
    <n v="3"/>
    <n v="5"/>
    <n v="4"/>
    <m/>
    <n v="4"/>
    <s v="No"/>
    <n v="4"/>
    <x v="3"/>
    <s v="No uso ninguna red social"/>
    <m/>
    <m/>
    <m/>
    <m/>
    <m/>
    <m/>
    <m/>
    <s v="No"/>
    <s v="No"/>
    <m/>
    <n v="5"/>
    <n v="5"/>
    <s v="5, muy satisfecho"/>
  </r>
  <r>
    <m/>
    <m/>
    <s v="Ciencias de la Salud"/>
    <d v="2020-05-19T15:11:00"/>
    <s v="Doctorado"/>
    <x v="12"/>
    <s v="De vez en cuando (1 o 2 veces al mes)"/>
    <s v="De vez en cuando (1 o 2 veces al mes)"/>
    <s v="Creo que voy a acudir con menos frecuencia a la biblioteca y usaré más la biblioteca virtual"/>
    <s v="F. Psicología"/>
    <s v="F. Comercio y Turismo"/>
    <s v="F. Ciencias de la Documentación"/>
    <m/>
    <m/>
    <m/>
    <m/>
    <m/>
    <m/>
    <s v="Sí"/>
    <s v="Sí"/>
    <n v="3"/>
    <n v="3"/>
    <n v="1"/>
    <n v="1"/>
    <n v="1"/>
    <n v="5"/>
    <n v="1"/>
    <n v="4"/>
    <n v="4"/>
    <n v="3"/>
    <m/>
    <n v="3"/>
    <n v="4"/>
    <n v="2"/>
    <n v="4"/>
    <n v="4"/>
    <s v="Sí"/>
    <n v="3"/>
    <x v="2"/>
    <s v="Instagram|LinkedIn"/>
    <m/>
    <m/>
    <m/>
    <m/>
    <m/>
    <m/>
    <m/>
    <s v="Sí"/>
    <s v="Sí"/>
    <s v="Útil"/>
    <n v="4"/>
    <n v="4"/>
    <s v="3, normal"/>
  </r>
  <r>
    <m/>
    <m/>
    <s v="Ciencias Experimentales"/>
    <d v="2020-05-19T15:10:00"/>
    <s v="Grado y doble grado"/>
    <x v="14"/>
    <s v="De vez en cuando (1 o 2 veces al mes)"/>
    <s v="De vez en cuando (1 o 2 veces al mes)"/>
    <s v="Seguiré usando los servicios de la biblioteca con la misma frecuencia que expuse en la pregunta anterior|Visitar otras bibliotecas"/>
    <s v="F. Ciencias Geológicas"/>
    <m/>
    <m/>
    <s v="Etsime upm"/>
    <m/>
    <m/>
    <m/>
    <m/>
    <m/>
    <s v="No"/>
    <s v="Sí"/>
    <n v="5"/>
    <n v="3"/>
    <n v="5"/>
    <n v="4"/>
    <n v="5"/>
    <n v="4"/>
    <n v="5"/>
    <n v="3"/>
    <n v="5"/>
    <n v="5"/>
    <m/>
    <n v="5"/>
    <n v="5"/>
    <n v="5"/>
    <n v="5"/>
    <n v="5"/>
    <s v="Sí"/>
    <n v="5"/>
    <x v="1"/>
    <s v="Twitter|LinkedIn"/>
    <m/>
    <m/>
    <m/>
    <m/>
    <m/>
    <m/>
    <m/>
    <s v="Sí"/>
    <m/>
    <m/>
    <n v="5"/>
    <n v="5"/>
    <s v="5, muy satisfecho"/>
  </r>
  <r>
    <m/>
    <m/>
    <s v="Humanidades"/>
    <d v="2020-05-19T15:09:00"/>
    <s v="Grado y doble grado"/>
    <x v="2"/>
    <s v="Frecuentemente (1 o 2 veces por semana)"/>
    <s v="Muy frecuentemente (3 o más veces por semana)"/>
    <s v="Seguiré usando los servicios de la biblioteca con la misma frecuencia que expuse en la pregunta anterior"/>
    <s v="F. Educación - Centro de Formación del Profesorado"/>
    <s v="F. Ciencias Matemáticas"/>
    <s v="F. Ciencias Biológicas"/>
    <m/>
    <m/>
    <m/>
    <m/>
    <m/>
    <m/>
    <s v="Sí"/>
    <s v="Sí"/>
    <n v="4"/>
    <n v="1"/>
    <n v="4"/>
    <n v="3"/>
    <n v="1"/>
    <n v="2"/>
    <n v="3"/>
    <n v="2"/>
    <n v="2"/>
    <n v="3"/>
    <m/>
    <n v="4"/>
    <n v="3"/>
    <n v="4"/>
    <n v="2"/>
    <n v="2"/>
    <s v="No"/>
    <n v="2"/>
    <x v="5"/>
    <s v="Youtube|Instagram"/>
    <m/>
    <m/>
    <m/>
    <m/>
    <m/>
    <m/>
    <m/>
    <s v="No"/>
    <s v="No"/>
    <m/>
    <n v="2"/>
    <n v="3"/>
    <s v="4, satisfecho"/>
  </r>
  <r>
    <m/>
    <m/>
    <s v="Ciencias Sociales"/>
    <d v="2020-05-19T15:08:00"/>
    <s v="Máster"/>
    <x v="1"/>
    <s v="Frecuentemente (1 o 2 veces por semana)"/>
    <s v="Frecuentemente (1 o 2 veces por semana)"/>
    <s v="Seguiré usando los servicios de la biblioteca con la misma frecuencia que expuse en la pregunta anterior"/>
    <s v="F. Ciencias Políticas y Sociología"/>
    <s v="F. Ciencias de la Información"/>
    <s v="F. Geografía e Historia"/>
    <m/>
    <m/>
    <m/>
    <m/>
    <m/>
    <m/>
    <s v="Sí"/>
    <s v="Sí"/>
    <n v="4"/>
    <n v="4"/>
    <n v="4"/>
    <n v="3"/>
    <n v="4"/>
    <n v="3"/>
    <n v="3"/>
    <n v="3"/>
    <n v="4"/>
    <n v="4"/>
    <m/>
    <n v="4"/>
    <n v="5"/>
    <n v="4"/>
    <m/>
    <n v="4"/>
    <s v="Sí"/>
    <n v="4"/>
    <x v="6"/>
    <s v="Twitter|Instagram|LinkedIn"/>
    <m/>
    <m/>
    <m/>
    <m/>
    <m/>
    <m/>
    <m/>
    <s v="Sí"/>
    <s v="Sí"/>
    <s v="Útil"/>
    <n v="5"/>
    <n v="5"/>
    <s v="5, muy satisfecho"/>
  </r>
  <r>
    <m/>
    <m/>
    <s v="Humanidades"/>
    <d v="2020-05-19T15:08:00"/>
    <s v="Grado y doble grado"/>
    <x v="2"/>
    <s v="De vez en cuando (1 o 2 veces al mes)"/>
    <s v="De vez en cuando (1 o 2 veces al mes)"/>
    <s v="Tengo que ir necesariamente para consultar los documentos que están ubicados en la biblioteca"/>
    <s v="F. Educación - Centro de Formación del Profesorado"/>
    <s v="Biblioteca Maria Zambrano (Filología / Derecho)"/>
    <m/>
    <m/>
    <m/>
    <m/>
    <m/>
    <m/>
    <m/>
    <s v="Sí"/>
    <s v="Sí"/>
    <n v="4"/>
    <n v="1"/>
    <n v="3"/>
    <n v="1"/>
    <n v="4"/>
    <n v="5"/>
    <n v="3"/>
    <n v="3"/>
    <n v="5"/>
    <n v="3"/>
    <m/>
    <n v="3"/>
    <n v="4"/>
    <n v="5"/>
    <n v="3"/>
    <n v="4"/>
    <s v="No"/>
    <n v="4"/>
    <x v="6"/>
    <s v="Twitter|Instagram"/>
    <m/>
    <m/>
    <m/>
    <m/>
    <m/>
    <m/>
    <m/>
    <s v="No"/>
    <s v="No"/>
    <m/>
    <n v="5"/>
    <n v="5"/>
    <s v="4, satisfecho"/>
  </r>
  <r>
    <m/>
    <m/>
    <s v="Ciencias Sociales"/>
    <d v="2020-05-19T15:07:00"/>
    <s v="Grado y doble grado"/>
    <x v="10"/>
    <s v="Muy frecuentemente (3 o más veces por semana)"/>
    <s v="Muy frecuentemente (3 o más veces por semana)"/>
    <s v="Creo que voy a acudir con menos frecuencia a la biblioteca y usaré más la biblioteca virtual"/>
    <s v="Biblioteca Maria Zambrano (Filología / Derecho)"/>
    <s v="F. Derecho (Departamentos,Criminología)"/>
    <s v="F. Filosofía"/>
    <m/>
    <m/>
    <m/>
    <m/>
    <m/>
    <m/>
    <s v="Sí"/>
    <s v="Sí"/>
    <n v="4"/>
    <n v="3"/>
    <n v="5"/>
    <n v="4"/>
    <n v="3"/>
    <n v="5"/>
    <n v="1"/>
    <n v="1"/>
    <n v="5"/>
    <n v="5"/>
    <m/>
    <n v="5"/>
    <n v="5"/>
    <n v="5"/>
    <n v="5"/>
    <m/>
    <s v="Sí"/>
    <n v="5"/>
    <x v="1"/>
    <s v="Twitter|Instagram"/>
    <m/>
    <m/>
    <m/>
    <m/>
    <m/>
    <m/>
    <m/>
    <s v="Sí"/>
    <s v="Sí"/>
    <s v="Muy útil"/>
    <n v="5"/>
    <n v="5"/>
    <s v="5, muy satisfecho"/>
  </r>
  <r>
    <m/>
    <m/>
    <s v="Ciencias de la Salud"/>
    <d v="2020-05-19T15:07:00"/>
    <s v="Grado y doble grado"/>
    <x v="22"/>
    <s v="Frecuentemente (1 o 2 veces por semana)"/>
    <s v="Solo en época de exámenes"/>
    <s v="Creo que voy a acudir con menos frecuencia a la biblioteca y usaré más la biblioteca virtual|Procuraré buscar la información que necesito fuera de la biblioteca"/>
    <s v="F. Óptica y Optometría"/>
    <s v="F. Óptica y Optometría"/>
    <s v="F. Óptica y Optometría"/>
    <s v="Biblioteca CRAI de la Universidad de Alcalá"/>
    <m/>
    <m/>
    <m/>
    <m/>
    <m/>
    <s v="No"/>
    <s v="Sí"/>
    <n v="2"/>
    <n v="1"/>
    <n v="1"/>
    <n v="4"/>
    <n v="5"/>
    <n v="5"/>
    <n v="5"/>
    <n v="5"/>
    <n v="3"/>
    <n v="4"/>
    <m/>
    <n v="3"/>
    <n v="3"/>
    <n v="3"/>
    <n v="3"/>
    <n v="2"/>
    <s v="No"/>
    <n v="3"/>
    <x v="5"/>
    <s v="Youtube|Instagram|TikTok"/>
    <m/>
    <m/>
    <m/>
    <m/>
    <m/>
    <m/>
    <m/>
    <s v="No"/>
    <s v="No"/>
    <m/>
    <n v="4"/>
    <n v="3"/>
    <s v="4, satisfecho"/>
  </r>
  <r>
    <m/>
    <m/>
    <s v="Ciencias Sociales"/>
    <d v="2020-05-19T15:07:00"/>
    <s v="Grado y doble grado"/>
    <x v="21"/>
    <s v="Frecuentemente (1 o 2 veces por semana)"/>
    <s v="De vez en cuando (1 o 2 veces al mes)"/>
    <s v="Creo que voy a acudir con menos frecuencia a la biblioteca y usaré más la biblioteca virtual|Tengo que ir necesariamente para consultar los documentos que están ubicados en la biblioteca"/>
    <s v="F. Comercio y Turismo"/>
    <m/>
    <m/>
    <m/>
    <m/>
    <m/>
    <m/>
    <m/>
    <m/>
    <s v="No"/>
    <s v="No"/>
    <n v="2"/>
    <n v="2"/>
    <n v="3"/>
    <n v="1"/>
    <n v="4"/>
    <n v="4"/>
    <n v="4"/>
    <n v="4"/>
    <n v="2"/>
    <n v="3"/>
    <m/>
    <n v="4"/>
    <n v="4"/>
    <n v="3"/>
    <n v="3"/>
    <n v="3"/>
    <s v="No"/>
    <n v="4"/>
    <x v="5"/>
    <s v="Twitter|Instagram"/>
    <m/>
    <m/>
    <m/>
    <m/>
    <m/>
    <m/>
    <m/>
    <s v="No"/>
    <s v="No"/>
    <m/>
    <n v="3"/>
    <n v="3"/>
    <s v="3, normal"/>
  </r>
  <r>
    <m/>
    <m/>
    <s v="Ciencias de la Salud"/>
    <d v="2020-05-19T15:07:00"/>
    <s v="Grado y doble grado"/>
    <x v="23"/>
    <s v="Nunca"/>
    <s v="Muy frecuentemente (3 o más veces por semana)"/>
    <s v="Creo que voy a acudir con menos frecuencia a la biblioteca y usaré más la biblioteca virtual|Solo haré uso de la biblioteca virtual y de sus recursos electrónicos"/>
    <s v="Biblioteca Maria Zambrano (Filología / Derecho)"/>
    <s v="F. Veterinaria"/>
    <s v="F. Filosofía"/>
    <m/>
    <m/>
    <m/>
    <m/>
    <m/>
    <m/>
    <s v="No"/>
    <s v="No"/>
    <n v="2"/>
    <n v="5"/>
    <n v="5"/>
    <n v="4"/>
    <n v="3"/>
    <n v="2"/>
    <n v="3"/>
    <n v="3"/>
    <n v="4"/>
    <n v="4"/>
    <m/>
    <n v="4"/>
    <n v="4"/>
    <n v="4"/>
    <n v="4"/>
    <n v="4"/>
    <s v="No"/>
    <n v="4"/>
    <x v="6"/>
    <s v="No uso ninguna red social"/>
    <m/>
    <m/>
    <m/>
    <m/>
    <m/>
    <m/>
    <m/>
    <s v="Sí"/>
    <s v="Sí"/>
    <s v="Muy útil"/>
    <n v="4"/>
    <n v="4"/>
    <s v="4, satisfecho"/>
  </r>
  <r>
    <m/>
    <m/>
    <s v="Humanidades"/>
    <d v="2020-05-19T15:06:00"/>
    <s v="Doctorado"/>
    <x v="6"/>
    <s v="Frecuentemente (1 o 2 veces por semana)"/>
    <s v="Nunca"/>
    <s v="Solo haré uso de la biblioteca virtual y de sus recursos electrónicos"/>
    <s v="F. Filología (Clásicas o General)"/>
    <s v="F. Filología (Clásicas o General)"/>
    <s v="F. Filología (Clásicas o General)"/>
    <m/>
    <m/>
    <m/>
    <m/>
    <m/>
    <m/>
    <m/>
    <m/>
    <n v="5"/>
    <n v="5"/>
    <n v="5"/>
    <n v="5"/>
    <n v="5"/>
    <n v="5"/>
    <n v="5"/>
    <n v="5"/>
    <n v="5"/>
    <n v="5"/>
    <m/>
    <n v="5"/>
    <n v="5"/>
    <n v="5"/>
    <n v="5"/>
    <n v="5"/>
    <s v="Sí"/>
    <n v="5"/>
    <x v="1"/>
    <m/>
    <m/>
    <m/>
    <m/>
    <m/>
    <m/>
    <m/>
    <m/>
    <s v="No"/>
    <s v="No"/>
    <m/>
    <n v="5"/>
    <n v="5"/>
    <s v="5, muy satisfecho"/>
  </r>
  <r>
    <m/>
    <m/>
    <s v="Humanidades"/>
    <d v="2020-05-19T15:03:00"/>
    <s v="Grado y doble grado"/>
    <x v="7"/>
    <s v="Frecuentemente (1 o 2 veces por semana)"/>
    <s v="De vez en cuando (1 o 2 veces al mes)"/>
    <s v="Seguiré usando los servicios de la biblioteca con la misma frecuencia que expuse en la pregunta anterior"/>
    <s v="F. Geografía e Historia"/>
    <s v="F. Ciencias de la Información"/>
    <s v="F. Ciencias Políticas y Sociología"/>
    <s v="AECID"/>
    <m/>
    <m/>
    <m/>
    <m/>
    <m/>
    <s v="Sí"/>
    <s v="Sí"/>
    <n v="4"/>
    <n v="2"/>
    <n v="2"/>
    <n v="4"/>
    <n v="4"/>
    <n v="4"/>
    <n v="4"/>
    <n v="2"/>
    <n v="3"/>
    <n v="4"/>
    <m/>
    <n v="3"/>
    <n v="4"/>
    <n v="4"/>
    <n v="1"/>
    <n v="3"/>
    <s v="No"/>
    <n v="3"/>
    <x v="2"/>
    <s v="Youtube|Instagram"/>
    <m/>
    <m/>
    <m/>
    <m/>
    <m/>
    <m/>
    <m/>
    <s v="No"/>
    <s v="No"/>
    <m/>
    <n v="4"/>
    <n v="5"/>
    <s v="4, satisfecho"/>
  </r>
  <r>
    <m/>
    <m/>
    <s v="Ciencias Sociales"/>
    <d v="2020-05-19T15:03:00"/>
    <s v="Máster"/>
    <x v="13"/>
    <s v="De vez en cuando (1 o 2 veces al mes)"/>
    <s v="Nunca"/>
    <s v="Tengo que ir necesariamente para consultar los documentos que están ubicados en la biblioteca"/>
    <s v="F. Ciencias de la Información"/>
    <s v="F. Filología (Clásicas o General)"/>
    <s v="F. Filosofía"/>
    <m/>
    <m/>
    <m/>
    <m/>
    <m/>
    <m/>
    <s v="No"/>
    <s v="Sí"/>
    <n v="4"/>
    <n v="3"/>
    <n v="2"/>
    <n v="2"/>
    <n v="2"/>
    <n v="5"/>
    <n v="5"/>
    <n v="3"/>
    <n v="3"/>
    <n v="3"/>
    <m/>
    <n v="3"/>
    <n v="2"/>
    <n v="2"/>
    <n v="2"/>
    <n v="4"/>
    <s v="No"/>
    <n v="3"/>
    <x v="4"/>
    <s v="Instagram|Wechat"/>
    <m/>
    <m/>
    <m/>
    <m/>
    <m/>
    <m/>
    <m/>
    <s v="No"/>
    <s v="No"/>
    <m/>
    <n v="5"/>
    <n v="5"/>
    <s v="3, normal"/>
  </r>
  <r>
    <m/>
    <m/>
    <s v=""/>
    <d v="2020-05-19T15:03:00"/>
    <s v="Grado y doble grado"/>
    <x v="25"/>
    <s v="Frecuentemente (1 o 2 veces por semana)"/>
    <s v="De vez en cuando (1 o 2 veces al mes)"/>
    <s v="Seguiré usando los servicios de la biblioteca con la misma frecuencia que expuse en la pregunta anterior"/>
    <s v="F. Ciencias Políticas y Sociología"/>
    <s v="Biblioteca Maria Zambrano (Filología / Derecho)"/>
    <m/>
    <m/>
    <m/>
    <m/>
    <m/>
    <m/>
    <m/>
    <s v="Sí"/>
    <s v="Sí"/>
    <n v="1"/>
    <n v="1"/>
    <n v="4"/>
    <n v="2"/>
    <n v="5"/>
    <n v="5"/>
    <n v="3"/>
    <n v="5"/>
    <n v="3"/>
    <n v="3"/>
    <m/>
    <n v="4"/>
    <n v="4"/>
    <n v="4"/>
    <n v="3"/>
    <n v="5"/>
    <s v="No"/>
    <n v="4"/>
    <x v="5"/>
    <s v="Youtube|Instagram"/>
    <m/>
    <m/>
    <m/>
    <m/>
    <m/>
    <m/>
    <m/>
    <s v="No"/>
    <s v="No"/>
    <m/>
    <n v="4"/>
    <n v="5"/>
    <s v="4, satisfecho"/>
  </r>
  <r>
    <m/>
    <m/>
    <s v="Ciencias Experimentales"/>
    <d v="2020-05-19T15:02:00"/>
    <s v="Grado y doble grado"/>
    <x v="16"/>
    <s v="Muy frecuentemente (3 o más veces por semana)"/>
    <s v="De vez en cuando (1 o 2 veces al mes)"/>
    <s v="Creo que voy a acudir con menos frecuencia a la biblioteca y usaré más la biblioteca virtual"/>
    <s v="F. Ciencias Químicas"/>
    <s v="Biblioteca Maria Zambrano (Filología / Derecho)"/>
    <s v="F. Ciencias Biológicas"/>
    <m/>
    <m/>
    <m/>
    <m/>
    <m/>
    <m/>
    <s v="Sí"/>
    <s v="Sí"/>
    <n v="5"/>
    <n v="1"/>
    <n v="1"/>
    <n v="1"/>
    <n v="5"/>
    <n v="3"/>
    <n v="1"/>
    <n v="1"/>
    <n v="4"/>
    <n v="5"/>
    <m/>
    <n v="5"/>
    <n v="5"/>
    <n v="4"/>
    <n v="5"/>
    <n v="5"/>
    <s v="No"/>
    <n v="5"/>
    <x v="6"/>
    <s v="Twitter|Youtube|Instagram"/>
    <m/>
    <m/>
    <m/>
    <m/>
    <m/>
    <m/>
    <m/>
    <s v="No"/>
    <s v="No"/>
    <m/>
    <n v="5"/>
    <n v="5"/>
    <s v="5, muy satisfecho"/>
  </r>
  <r>
    <m/>
    <m/>
    <s v="Ciencias Sociales"/>
    <d v="2020-05-19T15:02:00"/>
    <s v="Grado y doble grado"/>
    <x v="10"/>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Biblioteca Maria Zambrano (Filología / Derecho)"/>
    <s v="Biblioteca Maria Zambrano (Filología / Derecho)"/>
    <m/>
    <m/>
    <m/>
    <m/>
    <m/>
    <m/>
    <s v="Sí"/>
    <s v="Sí"/>
    <n v="5"/>
    <n v="3"/>
    <n v="4"/>
    <n v="3"/>
    <n v="4"/>
    <n v="5"/>
    <n v="5"/>
    <n v="2"/>
    <n v="3"/>
    <n v="4"/>
    <m/>
    <n v="3"/>
    <n v="5"/>
    <n v="4"/>
    <n v="4"/>
    <n v="5"/>
    <s v="No"/>
    <n v="4"/>
    <x v="5"/>
    <s v="Facebook|Instagram"/>
    <m/>
    <m/>
    <m/>
    <m/>
    <m/>
    <m/>
    <m/>
    <s v="No"/>
    <s v="No"/>
    <m/>
    <n v="5"/>
    <n v="4"/>
    <s v="4, satisfecho"/>
  </r>
  <r>
    <m/>
    <m/>
    <s v="Ciencias Sociales"/>
    <d v="2020-05-19T15:00:00"/>
    <s v="Grado y doble grado"/>
    <x v="13"/>
    <s v="Nunca"/>
    <s v="Nunca"/>
    <s v="Solo haré uso de la biblioteca virtual y de sus recursos electrónicos"/>
    <s v="F. Ciencias de la Información"/>
    <m/>
    <m/>
    <m/>
    <m/>
    <m/>
    <m/>
    <m/>
    <m/>
    <s v="No"/>
    <s v="No"/>
    <n v="1"/>
    <n v="1"/>
    <n v="2"/>
    <n v="1"/>
    <n v="1"/>
    <n v="3"/>
    <n v="5"/>
    <n v="1"/>
    <n v="2"/>
    <n v="2"/>
    <m/>
    <n v="3"/>
    <n v="3"/>
    <n v="2"/>
    <n v="4"/>
    <n v="4"/>
    <s v="No"/>
    <n v="4"/>
    <x v="5"/>
    <s v="Instagram"/>
    <m/>
    <m/>
    <m/>
    <m/>
    <m/>
    <m/>
    <m/>
    <s v="No"/>
    <s v="No"/>
    <m/>
    <n v="3"/>
    <n v="3"/>
    <s v="3, normal"/>
  </r>
  <r>
    <m/>
    <m/>
    <s v="Ciencias Sociales"/>
    <d v="2020-05-19T15:00:00"/>
    <s v="Doctorado"/>
    <x v="1"/>
    <s v="Frecuentemente (1 o 2 veces por semana)"/>
    <s v="Muy frecuentemente (3 o más veces por semana)"/>
    <s v="Seguiré usando los servicios de la biblioteca con la misma frecuencia que expuse en la pregunta anterior"/>
    <s v="F. Ciencias Políticas y Sociología"/>
    <s v="F. Ciencias Económicas y Empresariales"/>
    <s v="Biblioteca Maria Zambrano (Filología / Derecho)"/>
    <s v="MAEC, Biblioteca Eugenio Trias"/>
    <m/>
    <m/>
    <m/>
    <m/>
    <m/>
    <s v="Sí"/>
    <s v="Sí"/>
    <n v="4"/>
    <n v="4"/>
    <n v="4"/>
    <n v="4"/>
    <n v="3"/>
    <n v="5"/>
    <n v="2"/>
    <n v="4"/>
    <n v="3"/>
    <n v="4"/>
    <m/>
    <n v="3"/>
    <n v="5"/>
    <n v="4"/>
    <n v="3"/>
    <n v="3"/>
    <s v="Sí"/>
    <n v="4"/>
    <x v="5"/>
    <s v="Twitter|Facebook|Youtube|Instagram"/>
    <m/>
    <m/>
    <m/>
    <m/>
    <m/>
    <m/>
    <m/>
    <s v="Sí"/>
    <s v="Sí"/>
    <s v="Muy útil"/>
    <n v="4"/>
    <n v="4"/>
    <s v="4, satisfecho"/>
  </r>
  <r>
    <m/>
    <m/>
    <s v="Ciencias Sociales"/>
    <d v="2020-05-19T15:00:00"/>
    <s v="Máster"/>
    <x v="13"/>
    <s v="Frecuentemente (1 o 2 veces por semana)"/>
    <s v="Frecuentemente (1 o 2 veces por semana)"/>
    <s v="Seguiré usando los servicios de la biblioteca con la misma frecuencia que expuse en la pregunta anterior"/>
    <s v="F. Ciencias de la Información"/>
    <m/>
    <m/>
    <m/>
    <m/>
    <m/>
    <m/>
    <m/>
    <m/>
    <s v="No"/>
    <s v="No"/>
    <n v="5"/>
    <n v="5"/>
    <n v="5"/>
    <n v="5"/>
    <n v="5"/>
    <n v="5"/>
    <n v="5"/>
    <n v="5"/>
    <n v="5"/>
    <n v="5"/>
    <m/>
    <n v="5"/>
    <n v="5"/>
    <n v="5"/>
    <n v="5"/>
    <n v="5"/>
    <s v="Sí"/>
    <n v="5"/>
    <x v="1"/>
    <s v="Twitter|Youtube|Instagram"/>
    <m/>
    <m/>
    <m/>
    <m/>
    <m/>
    <m/>
    <m/>
    <s v="No"/>
    <s v="No"/>
    <m/>
    <n v="3"/>
    <n v="3"/>
    <s v="5, muy satisfecho"/>
  </r>
  <r>
    <m/>
    <m/>
    <s v="Humanidades"/>
    <d v="2020-05-19T15:00:00"/>
    <s v="Grado y doble grado"/>
    <x v="2"/>
    <s v="De vez en cuando (1 o 2 veces al mes)"/>
    <s v="Frecuentemente (1 o 2 veces por semana)"/>
    <s v="Seguiré usando los servicios de la biblioteca con la misma frecuencia que expuse en la pregunta anterior"/>
    <s v="F. Psicología"/>
    <s v="F. Medicina"/>
    <s v="F. Educación - Centro de Formación del Profesorado"/>
    <m/>
    <m/>
    <m/>
    <m/>
    <m/>
    <m/>
    <s v="Sí"/>
    <s v="Sí"/>
    <n v="3"/>
    <n v="4"/>
    <n v="4"/>
    <n v="3"/>
    <n v="4"/>
    <n v="5"/>
    <n v="5"/>
    <n v="4"/>
    <n v="4"/>
    <n v="4"/>
    <m/>
    <n v="4"/>
    <n v="5"/>
    <n v="4"/>
    <n v="1"/>
    <n v="3"/>
    <s v="No"/>
    <n v="4"/>
    <x v="5"/>
    <s v="Facebook"/>
    <m/>
    <m/>
    <m/>
    <m/>
    <m/>
    <m/>
    <m/>
    <s v="No"/>
    <s v="No"/>
    <m/>
    <n v="5"/>
    <n v="5"/>
    <s v="4, satisfecho"/>
  </r>
  <r>
    <m/>
    <m/>
    <s v="Ciencias de la Salud"/>
    <d v="2020-05-19T15:00:00"/>
    <s v="Grado y doble grado"/>
    <x v="12"/>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Psicología"/>
    <s v="F. Geografía e Historia"/>
    <m/>
    <m/>
    <m/>
    <m/>
    <m/>
    <m/>
    <s v="Sí"/>
    <s v="Sí"/>
    <n v="4"/>
    <n v="3"/>
    <n v="3"/>
    <n v="2"/>
    <n v="5"/>
    <n v="5"/>
    <n v="4"/>
    <n v="3"/>
    <n v="4"/>
    <n v="4"/>
    <m/>
    <n v="4"/>
    <n v="5"/>
    <n v="5"/>
    <n v="3"/>
    <n v="4"/>
    <s v="No"/>
    <n v="5"/>
    <x v="1"/>
    <s v="Instagram"/>
    <m/>
    <m/>
    <m/>
    <m/>
    <m/>
    <m/>
    <m/>
    <s v="No"/>
    <s v="No"/>
    <m/>
    <n v="4"/>
    <n v="5"/>
    <s v="5, muy satisfecho"/>
  </r>
  <r>
    <m/>
    <m/>
    <s v="Humanidades"/>
    <d v="2020-05-19T14:59:00"/>
    <s v="Máster"/>
    <x v="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Bellas Artes"/>
    <s v="Biblioteca Maria Zambrano (Filología / Derecho)"/>
    <s v="F. Geografía e Historia"/>
    <s v="UNED"/>
    <m/>
    <m/>
    <m/>
    <m/>
    <m/>
    <s v="No"/>
    <s v="Sí"/>
    <n v="4"/>
    <n v="3"/>
    <n v="2"/>
    <n v="3"/>
    <n v="5"/>
    <n v="5"/>
    <n v="3"/>
    <n v="1"/>
    <n v="5"/>
    <n v="5"/>
    <m/>
    <n v="3"/>
    <n v="5"/>
    <n v="5"/>
    <n v="5"/>
    <n v="5"/>
    <s v="Sí"/>
    <n v="4"/>
    <x v="4"/>
    <s v="Youtube|Instagram"/>
    <m/>
    <m/>
    <m/>
    <m/>
    <m/>
    <m/>
    <m/>
    <s v="No"/>
    <s v="No"/>
    <m/>
    <n v="5"/>
    <n v="5"/>
    <s v="5, muy satisfecho"/>
  </r>
  <r>
    <m/>
    <m/>
    <s v="Humanidades"/>
    <d v="2020-05-19T14:59:00"/>
    <s v="Grado y doble grado"/>
    <x v="3"/>
    <s v="De vez en cuando (1 o 2 veces al mes)"/>
    <s v="Nunca"/>
    <s v="Seguiré usando los servicios de la biblioteca con la misma frecuencia que expuse en la pregunta anterior"/>
    <s v="F. Bellas Artes"/>
    <s v="F. Ciencias de la Información"/>
    <m/>
    <m/>
    <m/>
    <m/>
    <m/>
    <m/>
    <m/>
    <s v="No"/>
    <s v="Sí"/>
    <n v="2"/>
    <n v="1"/>
    <n v="2"/>
    <n v="3"/>
    <n v="5"/>
    <n v="5"/>
    <n v="5"/>
    <n v="3"/>
    <n v="2"/>
    <n v="2"/>
    <m/>
    <n v="3"/>
    <n v="5"/>
    <n v="4"/>
    <n v="1"/>
    <n v="3"/>
    <s v="Sí"/>
    <n v="4"/>
    <x v="2"/>
    <s v="Twitter|Instagram"/>
    <m/>
    <m/>
    <m/>
    <m/>
    <m/>
    <m/>
    <m/>
    <s v="No"/>
    <s v="No"/>
    <m/>
    <n v="5"/>
    <n v="5"/>
    <s v="5, muy satisfecho"/>
  </r>
  <r>
    <m/>
    <m/>
    <s v="Humanidades"/>
    <d v="2020-05-19T14:58:00"/>
    <s v="Grado y doble grado"/>
    <x v="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m/>
    <m/>
    <m/>
    <m/>
    <m/>
    <m/>
    <m/>
    <m/>
    <m/>
    <s v="Sí"/>
    <s v="Sí"/>
    <n v="4"/>
    <n v="2"/>
    <n v="2"/>
    <n v="1"/>
    <n v="5"/>
    <n v="5"/>
    <n v="3"/>
    <n v="1"/>
    <n v="5"/>
    <n v="4"/>
    <m/>
    <n v="3"/>
    <n v="5"/>
    <n v="3"/>
    <n v="3"/>
    <n v="4"/>
    <s v="Sí"/>
    <n v="3"/>
    <x v="5"/>
    <s v="Facebook|Youtube|Instagram"/>
    <m/>
    <m/>
    <m/>
    <m/>
    <m/>
    <m/>
    <m/>
    <s v="Sí"/>
    <s v="Sí"/>
    <s v="Útil"/>
    <n v="5"/>
    <n v="5"/>
    <s v="5, muy satisfecho"/>
  </r>
  <r>
    <m/>
    <m/>
    <s v="Ciencias de la Salud"/>
    <d v="2020-05-19T14:57:00"/>
    <s v="Grado y doble grado"/>
    <x v="15"/>
    <s v="Solo en época de exámenes"/>
    <s v="De vez en cuando (1 o 2 veces al mes)"/>
    <s v="Seguiré usando los servicios de la biblioteca con la misma frecuencia que expuse en la pregunta anterior"/>
    <s v="F. Enfermería, Fisioterapia y Podología"/>
    <s v="F. Medicina"/>
    <s v="Biblioteca Maria Zambrano (Filología / Derecho)"/>
    <s v="Biblioteca León Tolstoi"/>
    <m/>
    <m/>
    <m/>
    <m/>
    <m/>
    <s v="No"/>
    <s v="No"/>
    <n v="1"/>
    <n v="2"/>
    <n v="1"/>
    <n v="1"/>
    <n v="5"/>
    <n v="5"/>
    <n v="5"/>
    <n v="1"/>
    <n v="3"/>
    <n v="3"/>
    <m/>
    <n v="2"/>
    <n v="4"/>
    <n v="2"/>
    <n v="3"/>
    <n v="1"/>
    <s v="No"/>
    <n v="3"/>
    <x v="5"/>
    <s v="Youtube|Instagram|Pinterest"/>
    <m/>
    <m/>
    <m/>
    <m/>
    <m/>
    <m/>
    <m/>
    <s v="No"/>
    <s v="No"/>
    <m/>
    <n v="5"/>
    <n v="4"/>
    <s v="4, satisfecho"/>
  </r>
  <r>
    <m/>
    <m/>
    <s v="Ciencias de la Salud"/>
    <d v="2020-05-19T14:57:00"/>
    <s v="Grado y doble grado"/>
    <x v="4"/>
    <s v="De vez en cuando (1 o 2 veces al mes)"/>
    <s v="Frecuentemente (1 o 2 veces por semana)"/>
    <s v="Seguiré usando los servicios de la biblioteca con la misma frecuencia que expuse en la pregunta anterior"/>
    <s v="F. Medicina"/>
    <s v="Biblioteca Maria Zambrano (Filología / Derecho)"/>
    <m/>
    <m/>
    <m/>
    <m/>
    <m/>
    <m/>
    <m/>
    <s v="Sí"/>
    <s v="Sí"/>
    <n v="3"/>
    <n v="1"/>
    <n v="3"/>
    <n v="2"/>
    <n v="5"/>
    <n v="3"/>
    <n v="5"/>
    <n v="1"/>
    <n v="5"/>
    <n v="3"/>
    <m/>
    <n v="4"/>
    <n v="5"/>
    <n v="5"/>
    <n v="3"/>
    <n v="4"/>
    <s v="No"/>
    <n v="4"/>
    <x v="5"/>
    <s v="Twitter|Facebook|Youtube|Instagram"/>
    <m/>
    <m/>
    <m/>
    <m/>
    <m/>
    <m/>
    <m/>
    <s v="No"/>
    <s v="No"/>
    <m/>
    <n v="5"/>
    <n v="5"/>
    <s v="4, satisfecho"/>
  </r>
  <r>
    <m/>
    <m/>
    <s v="Ciencias Sociales"/>
    <d v="2020-05-19T14:57:00"/>
    <s v="Grado y doble grado"/>
    <x v="1"/>
    <s v="De vez en cuando (1 o 2 veces al mes)"/>
    <s v="De vez en cuando (1 o 2 veces al mes)"/>
    <s v="Creo que voy a acudir con menos frecuencia a la biblioteca y usaré más la biblioteca virtual"/>
    <s v="F. Ciencias Políticas y Sociología"/>
    <s v="F. Ciencias Políticas y Sociología"/>
    <s v="F. Ciencias Políticas y Sociología"/>
    <m/>
    <m/>
    <m/>
    <m/>
    <m/>
    <m/>
    <s v="No"/>
    <s v="Sí"/>
    <n v="4"/>
    <n v="1"/>
    <n v="4"/>
    <n v="1"/>
    <n v="3"/>
    <n v="3"/>
    <n v="3"/>
    <n v="1"/>
    <n v="3"/>
    <n v="3"/>
    <m/>
    <n v="4"/>
    <n v="4"/>
    <n v="4"/>
    <n v="4"/>
    <n v="4"/>
    <s v="No"/>
    <n v="4"/>
    <x v="5"/>
    <s v="Twitter|Youtube|Instagram"/>
    <m/>
    <m/>
    <m/>
    <m/>
    <m/>
    <m/>
    <m/>
    <s v="No"/>
    <s v="No"/>
    <m/>
    <n v="4"/>
    <n v="4"/>
    <s v="4, satisfecho"/>
  </r>
  <r>
    <m/>
    <m/>
    <s v="Ciencias Experimentales"/>
    <d v="2020-05-19T14:56:00"/>
    <s v="Grado y doble grado"/>
    <x v="8"/>
    <s v="Frecuentemente (1 o 2 veces por semana)"/>
    <s v="Nunca"/>
    <s v="Seguiré usando los servicios de la biblioteca con la misma frecuencia que expuse en la pregunta anterior"/>
    <s v="F. Ciencias Matemáticas"/>
    <m/>
    <m/>
    <s v="Biblioteca pública de Segovia"/>
    <m/>
    <m/>
    <m/>
    <m/>
    <m/>
    <s v="Sí"/>
    <s v="Sí"/>
    <n v="4"/>
    <n v="1"/>
    <n v="1"/>
    <n v="5"/>
    <n v="5"/>
    <n v="4"/>
    <n v="5"/>
    <n v="1"/>
    <n v="5"/>
    <n v="5"/>
    <m/>
    <n v="3"/>
    <n v="3"/>
    <n v="3"/>
    <n v="1"/>
    <n v="5"/>
    <s v="No"/>
    <n v="3"/>
    <x v="5"/>
    <s v="Twitter|Youtube|Instagram"/>
    <m/>
    <m/>
    <m/>
    <m/>
    <m/>
    <m/>
    <m/>
    <s v="No"/>
    <s v="No"/>
    <m/>
    <n v="5"/>
    <n v="5"/>
    <s v="4, satisfecho"/>
  </r>
  <r>
    <m/>
    <m/>
    <s v="Ciencias de la Salud"/>
    <d v="2020-05-19T14:56:00"/>
    <s v="Doctorado"/>
    <x v="22"/>
    <s v="Frecuentemente (1 o 2 veces por semana)"/>
    <s v="Muy frecuentemente (3 o más veces por semana)"/>
    <s v="Creo que voy a acudir con menos frecuencia a la biblioteca y usaré más la biblioteca virtual"/>
    <s v="F. Óptica y Optometría"/>
    <s v="F. Farmacia"/>
    <s v="F. Ciencias Biológicas"/>
    <m/>
    <m/>
    <m/>
    <m/>
    <m/>
    <m/>
    <s v="No"/>
    <s v="Sí"/>
    <n v="2"/>
    <n v="5"/>
    <n v="3"/>
    <n v="1"/>
    <n v="3"/>
    <n v="4"/>
    <n v="2"/>
    <n v="2"/>
    <n v="5"/>
    <n v="5"/>
    <m/>
    <n v="5"/>
    <n v="5"/>
    <n v="3"/>
    <n v="5"/>
    <n v="4"/>
    <s v="Sí"/>
    <n v="5"/>
    <x v="5"/>
    <s v="Facebook|Youtube|Instagram"/>
    <m/>
    <m/>
    <m/>
    <m/>
    <m/>
    <m/>
    <m/>
    <s v="Sí"/>
    <s v="Sí"/>
    <s v="Muy útil"/>
    <n v="5"/>
    <n v="5"/>
    <s v="5, muy satisfecho"/>
  </r>
  <r>
    <m/>
    <m/>
    <s v="Ciencias Sociales"/>
    <d v="2020-05-19T14:55:00"/>
    <s v="Grado y doble grado"/>
    <x v="13"/>
    <s v="Solo en época de exámenes"/>
    <s v="Nunca"/>
    <s v="Seguiré usando los servicios de la biblioteca con la misma frecuencia que expuse en la pregunta anterior"/>
    <m/>
    <m/>
    <m/>
    <m/>
    <m/>
    <m/>
    <m/>
    <m/>
    <m/>
    <s v="No"/>
    <s v="No"/>
    <n v="1"/>
    <n v="1"/>
    <n v="1"/>
    <n v="5"/>
    <n v="5"/>
    <n v="5"/>
    <n v="5"/>
    <n v="4"/>
    <m/>
    <m/>
    <m/>
    <m/>
    <m/>
    <m/>
    <m/>
    <m/>
    <s v="No"/>
    <m/>
    <x v="3"/>
    <s v="Twitter|Youtube|Instagram"/>
    <m/>
    <m/>
    <m/>
    <m/>
    <m/>
    <m/>
    <m/>
    <s v="No"/>
    <s v="No"/>
    <m/>
    <m/>
    <m/>
    <s v="5, muy satisfecho"/>
  </r>
  <r>
    <m/>
    <m/>
    <s v="Humanidades"/>
    <d v="2020-05-19T14:55:00"/>
    <s v="Grado y doble grado"/>
    <x v="5"/>
    <s v="Frecuentemente (1 o 2 veces por semana)"/>
    <s v="De vez en cuando (1 o 2 veces al mes)"/>
    <s v="Seguiré usando los servicios de la biblioteca con la misma frecuencia que expuse en la pregunta anterior"/>
    <s v="F. Filosofía"/>
    <s v="F. Ciencias Políticas y Sociología"/>
    <s v="Biblioteca Maria Zambrano (Filología / Derecho)"/>
    <m/>
    <m/>
    <m/>
    <m/>
    <m/>
    <m/>
    <s v="Sí"/>
    <s v="Sí"/>
    <n v="5"/>
    <n v="4"/>
    <n v="4"/>
    <n v="1"/>
    <n v="5"/>
    <n v="3"/>
    <n v="5"/>
    <n v="1"/>
    <n v="5"/>
    <n v="4"/>
    <m/>
    <n v="3"/>
    <n v="5"/>
    <n v="3"/>
    <n v="3"/>
    <n v="4"/>
    <s v="No"/>
    <n v="4"/>
    <x v="1"/>
    <s v="Twitter|Instagram"/>
    <m/>
    <m/>
    <m/>
    <m/>
    <m/>
    <m/>
    <m/>
    <s v="No"/>
    <s v="No"/>
    <m/>
    <n v="5"/>
    <n v="4"/>
    <s v="5, muy satisfecho"/>
  </r>
  <r>
    <m/>
    <m/>
    <s v="Ciencias de la Salud"/>
    <d v="2020-05-19T14:54:00"/>
    <s v="Grado y doble grado"/>
    <x v="15"/>
    <s v="De vez en cuando (1 o 2 veces al mes)"/>
    <s v="De vez en cuando (1 o 2 veces al mes)"/>
    <s v="Seguiré usando los servicios de la biblioteca con la misma frecuencia que expuse en la pregunta anterior"/>
    <s v="F. Medicina"/>
    <s v="F. Enfermería, Fisioterapia y Podología"/>
    <s v="Biblioteca Maria Zambrano (Filología / Derecho)"/>
    <s v="Biblioteca CRAI"/>
    <m/>
    <m/>
    <m/>
    <m/>
    <m/>
    <s v="No"/>
    <s v="No"/>
    <n v="1"/>
    <n v="1"/>
    <n v="2"/>
    <n v="4"/>
    <n v="5"/>
    <n v="5"/>
    <n v="5"/>
    <n v="3"/>
    <n v="4"/>
    <n v="3"/>
    <m/>
    <n v="5"/>
    <n v="4"/>
    <n v="3"/>
    <n v="3"/>
    <n v="3"/>
    <s v="No"/>
    <n v="3"/>
    <x v="5"/>
    <s v="Youtube|Instagram"/>
    <m/>
    <m/>
    <m/>
    <m/>
    <m/>
    <m/>
    <m/>
    <s v="Sí"/>
    <s v="Sí"/>
    <s v="Útil"/>
    <n v="4"/>
    <n v="4"/>
    <s v="4, satisfecho"/>
  </r>
  <r>
    <m/>
    <m/>
    <s v="Ciencias de la Salud"/>
    <d v="2020-05-19T14:54:00"/>
    <s v="Doctorado"/>
    <x v="23"/>
    <s v="Nunca"/>
    <s v="De vez en cuando (1 o 2 veces al mes)"/>
    <s v="Seguiré usando los servicios de la biblioteca con la misma frecuencia que expuse en la pregunta anterior"/>
    <s v="F. Veterinaria"/>
    <s v="F. Medicina"/>
    <s v="F. Ciencias Químicas"/>
    <m/>
    <m/>
    <m/>
    <m/>
    <m/>
    <m/>
    <s v="No"/>
    <s v="No"/>
    <n v="3"/>
    <n v="5"/>
    <n v="4"/>
    <n v="1"/>
    <n v="1"/>
    <n v="4"/>
    <n v="1"/>
    <n v="5"/>
    <n v="4"/>
    <n v="5"/>
    <m/>
    <n v="5"/>
    <n v="4"/>
    <n v="5"/>
    <n v="3"/>
    <n v="5"/>
    <s v="Sí"/>
    <n v="4"/>
    <x v="5"/>
    <s v="Facebook"/>
    <m/>
    <m/>
    <m/>
    <m/>
    <m/>
    <m/>
    <m/>
    <s v="Sí"/>
    <s v="No"/>
    <m/>
    <n v="4"/>
    <n v="5"/>
    <s v="4, satisfecho"/>
  </r>
  <r>
    <m/>
    <m/>
    <s v="Ciencias Sociales"/>
    <d v="2020-05-19T14:53:00"/>
    <s v="Grado y doble grado"/>
    <x v="13"/>
    <s v="De vez en cuando (1 o 2 veces al mes)"/>
    <s v="Nunca"/>
    <s v="Creo que voy a acudir con menos frecuencia a la biblioteca y usaré más la biblioteca virtual"/>
    <s v="F. Ciencias de la Información"/>
    <m/>
    <m/>
    <s v="Biblioteca Pedro Salinas. Biblioteca Iván de Vargas"/>
    <m/>
    <m/>
    <m/>
    <m/>
    <m/>
    <s v="No"/>
    <s v="Sí"/>
    <n v="3"/>
    <n v="1"/>
    <n v="1"/>
    <n v="1"/>
    <n v="4"/>
    <n v="5"/>
    <n v="4"/>
    <n v="1"/>
    <n v="4"/>
    <n v="5"/>
    <m/>
    <n v="5"/>
    <n v="5"/>
    <n v="5"/>
    <n v="5"/>
    <n v="4"/>
    <s v="No"/>
    <n v="5"/>
    <x v="6"/>
    <m/>
    <m/>
    <m/>
    <m/>
    <m/>
    <m/>
    <m/>
    <m/>
    <s v="No"/>
    <s v="No"/>
    <m/>
    <n v="5"/>
    <n v="4"/>
    <s v="4, satisfecho"/>
  </r>
  <r>
    <m/>
    <m/>
    <s v="Humanidades"/>
    <d v="2020-05-19T14:52:00"/>
    <s v="Máster"/>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s v="F. Filología (Clásicas o General)"/>
    <m/>
    <m/>
    <m/>
    <m/>
    <m/>
    <m/>
    <s v="No"/>
    <s v="Sí"/>
    <n v="4"/>
    <n v="3"/>
    <n v="3"/>
    <n v="4"/>
    <n v="4"/>
    <n v="3"/>
    <n v="4"/>
    <n v="5"/>
    <n v="5"/>
    <n v="5"/>
    <m/>
    <n v="5"/>
    <n v="5"/>
    <n v="5"/>
    <n v="5"/>
    <n v="5"/>
    <s v="Sí"/>
    <m/>
    <x v="1"/>
    <s v="Twitter|Facebook|Youtube|Instagram|LinkedIn"/>
    <m/>
    <m/>
    <m/>
    <m/>
    <m/>
    <m/>
    <m/>
    <s v="Sí"/>
    <s v="No"/>
    <m/>
    <n v="5"/>
    <n v="5"/>
    <s v="5, muy satisfecho"/>
  </r>
  <r>
    <m/>
    <m/>
    <s v="Humanidades"/>
    <d v="2020-05-19T14:51:00"/>
    <s v="Máster"/>
    <x v="7"/>
    <s v="De vez en cuando (1 o 2 veces al mes)"/>
    <s v="Frecuentemente (1 o 2 veces por semana)"/>
    <s v="Tengo que ir necesariamente para consultar los documentos que están ubicados en la biblioteca"/>
    <s v="F. Geografía e Historia"/>
    <m/>
    <m/>
    <s v="Csic"/>
    <m/>
    <m/>
    <m/>
    <m/>
    <m/>
    <s v="Sí"/>
    <s v="Sí"/>
    <n v="3"/>
    <n v="4"/>
    <n v="3"/>
    <n v="2"/>
    <n v="4"/>
    <n v="3"/>
    <m/>
    <n v="3"/>
    <n v="4"/>
    <n v="2"/>
    <m/>
    <n v="3"/>
    <n v="3"/>
    <n v="3"/>
    <n v="2"/>
    <n v="3"/>
    <s v="Sí"/>
    <n v="3"/>
    <x v="5"/>
    <s v="Twitter"/>
    <m/>
    <m/>
    <m/>
    <m/>
    <m/>
    <m/>
    <m/>
    <s v="Sí"/>
    <s v="Sí"/>
    <s v="Normal"/>
    <n v="5"/>
    <n v="5"/>
    <s v="3, normal"/>
  </r>
  <r>
    <m/>
    <m/>
    <s v="Ciencias de la Salud"/>
    <d v="2020-05-19T14:51:00"/>
    <s v="Grado y doble grado"/>
    <x v="22"/>
    <s v="Muy frecuentemente (3 o más veces por semana)"/>
    <s v="De vez en cuando (1 o 2 veces al mes)"/>
    <s v="Seguiré usando los servicios de la biblioteca con la misma frecuencia que expuse en la pregunta anterior"/>
    <s v="F. Óptica y Optometría"/>
    <m/>
    <m/>
    <m/>
    <m/>
    <m/>
    <m/>
    <m/>
    <m/>
    <s v="Sí"/>
    <s v="Sí"/>
    <n v="3"/>
    <n v="2"/>
    <n v="2"/>
    <n v="1"/>
    <n v="4"/>
    <n v="5"/>
    <n v="5"/>
    <n v="2"/>
    <n v="3"/>
    <n v="5"/>
    <m/>
    <n v="5"/>
    <n v="5"/>
    <n v="3"/>
    <n v="5"/>
    <n v="4"/>
    <s v="No"/>
    <n v="3"/>
    <x v="5"/>
    <s v="Twitter|Youtube|Instagram"/>
    <m/>
    <m/>
    <m/>
    <m/>
    <m/>
    <m/>
    <m/>
    <s v="No"/>
    <s v="No"/>
    <m/>
    <n v="5"/>
    <n v="5"/>
    <s v="5, muy satisfecho"/>
  </r>
  <r>
    <m/>
    <m/>
    <s v="Humanidades"/>
    <d v="2020-05-19T14:50:00"/>
    <s v="Grado y doble grado"/>
    <x v="7"/>
    <s v="Frecuentemente (1 o 2 veces por semana)"/>
    <s v="De vez en cuando (1 o 2 veces al mes)"/>
    <s v="Seguiré usando los servicios de la biblioteca con la misma frecuencia que expuse en la pregunta anterior"/>
    <s v="Biblioteca Maria Zambrano (Filología / Derecho)"/>
    <s v="F. Geografía e Historia"/>
    <s v="F. Filología (Clásicas o General)"/>
    <m/>
    <m/>
    <m/>
    <m/>
    <m/>
    <m/>
    <s v="Sí"/>
    <m/>
    <n v="4"/>
    <n v="1"/>
    <n v="4"/>
    <n v="2"/>
    <n v="4"/>
    <n v="4"/>
    <n v="4"/>
    <n v="1"/>
    <n v="2"/>
    <n v="4"/>
    <m/>
    <n v="4"/>
    <n v="2"/>
    <n v="4"/>
    <n v="2"/>
    <n v="3"/>
    <s v="No"/>
    <n v="4"/>
    <x v="2"/>
    <s v="Twitter|Youtube|Instagram"/>
    <m/>
    <m/>
    <m/>
    <m/>
    <m/>
    <m/>
    <m/>
    <s v="No"/>
    <s v="No"/>
    <m/>
    <n v="3"/>
    <n v="1"/>
    <s v="4, satisfecho"/>
  </r>
  <r>
    <m/>
    <m/>
    <s v="Ciencias Sociales"/>
    <d v="2020-05-19T14:50:00"/>
    <s v="Grado y doble grado"/>
    <x v="13"/>
    <s v="De vez en cuando (1 o 2 veces al mes)"/>
    <s v="De vez en cuando (1 o 2 veces al mes)"/>
    <s v="Seguiré usando los servicios de la biblioteca con la misma frecuencia que expuse en la pregunta anterior"/>
    <s v="F. Ciencias de la Información"/>
    <s v="F. Bellas Artes"/>
    <m/>
    <m/>
    <m/>
    <m/>
    <m/>
    <m/>
    <m/>
    <s v="No"/>
    <s v="Sí"/>
    <n v="2"/>
    <n v="1"/>
    <n v="4"/>
    <n v="1"/>
    <n v="5"/>
    <n v="5"/>
    <n v="5"/>
    <n v="5"/>
    <n v="4"/>
    <n v="5"/>
    <m/>
    <n v="5"/>
    <n v="5"/>
    <n v="4"/>
    <n v="4"/>
    <n v="4"/>
    <s v="Sí"/>
    <n v="5"/>
    <x v="6"/>
    <s v="Twitter|Facebook|Youtube|Instagram"/>
    <m/>
    <m/>
    <m/>
    <m/>
    <m/>
    <m/>
    <m/>
    <s v="Sí"/>
    <s v="No"/>
    <m/>
    <n v="5"/>
    <n v="5"/>
    <s v="4, satisfecho"/>
  </r>
  <r>
    <m/>
    <m/>
    <s v="Ciencias Experimentales"/>
    <d v="2020-05-19T14:49:00"/>
    <s v="Grado y doble grado"/>
    <x v="1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Químicas"/>
    <s v="Biblioteca Maria Zambrano (Filología / Derecho)"/>
    <s v="F. Ciencias Matemáticas"/>
    <m/>
    <m/>
    <m/>
    <m/>
    <m/>
    <m/>
    <s v="No"/>
    <s v="Sí"/>
    <n v="2"/>
    <n v="1"/>
    <n v="3"/>
    <n v="1"/>
    <n v="4"/>
    <n v="5"/>
    <n v="5"/>
    <n v="5"/>
    <n v="5"/>
    <n v="4"/>
    <m/>
    <n v="3"/>
    <n v="4"/>
    <n v="4"/>
    <n v="3"/>
    <n v="4"/>
    <s v="Sí"/>
    <n v="2"/>
    <x v="5"/>
    <s v="Youtube"/>
    <m/>
    <m/>
    <m/>
    <m/>
    <m/>
    <m/>
    <m/>
    <s v="Sí"/>
    <s v="No"/>
    <m/>
    <n v="5"/>
    <n v="5"/>
    <s v="4, satisfecho"/>
  </r>
  <r>
    <m/>
    <m/>
    <s v="Ciencias de la Salud"/>
    <d v="2020-05-19T14:48:00"/>
    <s v="Grado y doble grado"/>
    <x v="4"/>
    <s v="Muy frecuentemente (3 o más veces por semana)"/>
    <s v="De vez en cuando (1 o 2 veces al mes)"/>
    <s v="Creo que voy a acudir con menos frecuencia a la biblioteca y usaré más la biblioteca virtual"/>
    <s v="F. Enfermería, Fisioterapia y Podología"/>
    <s v="F. Medicina"/>
    <s v="F. Odontología"/>
    <m/>
    <m/>
    <m/>
    <m/>
    <m/>
    <m/>
    <s v="No"/>
    <s v="Sí"/>
    <n v="2"/>
    <n v="2"/>
    <n v="4"/>
    <n v="4"/>
    <n v="5"/>
    <n v="4"/>
    <n v="5"/>
    <n v="1"/>
    <n v="4"/>
    <n v="5"/>
    <m/>
    <n v="5"/>
    <n v="5"/>
    <n v="4"/>
    <n v="3"/>
    <n v="4"/>
    <s v="No"/>
    <n v="4"/>
    <x v="6"/>
    <s v="Instagram"/>
    <m/>
    <m/>
    <m/>
    <m/>
    <m/>
    <m/>
    <m/>
    <s v="Sí"/>
    <s v="Sí"/>
    <s v="Útil"/>
    <n v="5"/>
    <n v="5"/>
    <s v="5, muy satisfecho"/>
  </r>
  <r>
    <m/>
    <m/>
    <s v="Ciencias Experimentales"/>
    <d v="2020-05-19T14:48:00"/>
    <s v="Grado y doble grado"/>
    <x v="26"/>
    <s v="De vez en cuando (1 o 2 veces al mes)"/>
    <s v="De vez en cuando (1 o 2 veces al mes)"/>
    <s v="Seguiré usando los servicios de la biblioteca con la misma frecuencia que expuse en la pregunta anterior"/>
    <s v="F. Informática"/>
    <s v="Biblioteca Maria Zambrano (Filología / Derecho)"/>
    <m/>
    <m/>
    <m/>
    <m/>
    <m/>
    <m/>
    <m/>
    <s v="Sí"/>
    <s v="Sí"/>
    <n v="2"/>
    <n v="1"/>
    <n v="1"/>
    <n v="1"/>
    <n v="5"/>
    <n v="5"/>
    <n v="5"/>
    <n v="1"/>
    <n v="3"/>
    <n v="5"/>
    <m/>
    <n v="3"/>
    <n v="4"/>
    <n v="4"/>
    <n v="3"/>
    <n v="4"/>
    <s v="No"/>
    <n v="4"/>
    <x v="5"/>
    <s v="Twitter"/>
    <m/>
    <m/>
    <m/>
    <m/>
    <m/>
    <m/>
    <m/>
    <s v="No"/>
    <s v="No"/>
    <m/>
    <n v="4"/>
    <n v="4"/>
    <s v="4, satisfecho"/>
  </r>
  <r>
    <m/>
    <m/>
    <s v="Ciencias de la Salud"/>
    <d v="2020-05-19T14:47:00"/>
    <s v="Grado y doble grado"/>
    <x v="22"/>
    <s v="De vez en cuando (1 o 2 veces al mes)"/>
    <s v="Solo en época de exámenes"/>
    <s v="Seguiré usando los servicios de la biblioteca con la misma frecuencia que expuse en la pregunta anterior"/>
    <s v="F. Óptica y Optometría"/>
    <s v="F. Medicina"/>
    <s v="F. Comercio y Turismo"/>
    <m/>
    <m/>
    <m/>
    <m/>
    <m/>
    <m/>
    <s v="Sí"/>
    <s v="Sí"/>
    <n v="3"/>
    <n v="1"/>
    <n v="3"/>
    <n v="1"/>
    <n v="5"/>
    <n v="2"/>
    <n v="5"/>
    <n v="1"/>
    <n v="5"/>
    <n v="5"/>
    <m/>
    <n v="3"/>
    <n v="5"/>
    <n v="4"/>
    <n v="3"/>
    <n v="4"/>
    <s v="No"/>
    <n v="4"/>
    <x v="5"/>
    <s v="Twitter|Youtube|Instagram"/>
    <m/>
    <m/>
    <m/>
    <m/>
    <m/>
    <m/>
    <m/>
    <s v="No"/>
    <s v="No"/>
    <m/>
    <n v="5"/>
    <n v="5"/>
    <s v="5, muy satisfecho"/>
  </r>
  <r>
    <m/>
    <m/>
    <s v="Ciencias Sociales"/>
    <d v="2020-05-19T14:47:00"/>
    <s v="Grado y doble grado"/>
    <x v="10"/>
    <s v="Frecuentemente (1 o 2 veces por semana)"/>
    <s v="Frecuentemente (1 o 2 veces por semana)"/>
    <s v="Seguiré usando los servicios de la biblioteca con la misma frecuencia que expuse en la pregunta anterior"/>
    <s v="Biblioteca Maria Zambrano (Filología / Derecho)"/>
    <s v="F. Filosofía"/>
    <s v="F. Derecho (Departamentos,Criminología)"/>
    <m/>
    <m/>
    <m/>
    <m/>
    <m/>
    <m/>
    <s v="Sí"/>
    <s v="Sí"/>
    <n v="5"/>
    <n v="2"/>
    <n v="5"/>
    <n v="5"/>
    <n v="4"/>
    <n v="3"/>
    <n v="4"/>
    <n v="2"/>
    <n v="3"/>
    <n v="3"/>
    <m/>
    <n v="4"/>
    <n v="4"/>
    <n v="4"/>
    <n v="4"/>
    <n v="4"/>
    <s v="Sí"/>
    <n v="4"/>
    <x v="5"/>
    <s v="Facebook|Youtube|Instagram"/>
    <m/>
    <m/>
    <m/>
    <m/>
    <m/>
    <m/>
    <m/>
    <s v="No"/>
    <s v="No"/>
    <m/>
    <n v="4"/>
    <n v="3"/>
    <s v="3, normal"/>
  </r>
  <r>
    <m/>
    <m/>
    <s v="Ciencias Sociales"/>
    <d v="2020-05-19T14:43:00"/>
    <s v="Grado y doble grado"/>
    <x v="21"/>
    <s v="De vez en cuando (1 o 2 veces al mes)"/>
    <s v="Solo en época de exámenes"/>
    <s v="Seguiré usando los servicios de la biblioteca con la misma frecuencia que expuse en la pregunta anterior"/>
    <s v="F. Comercio y Turismo"/>
    <m/>
    <m/>
    <m/>
    <m/>
    <m/>
    <m/>
    <m/>
    <m/>
    <s v="Sí"/>
    <s v="Sí"/>
    <n v="3"/>
    <n v="1"/>
    <n v="3"/>
    <n v="3"/>
    <n v="5"/>
    <n v="3"/>
    <n v="5"/>
    <n v="1"/>
    <n v="4"/>
    <n v="4"/>
    <m/>
    <n v="4"/>
    <n v="4"/>
    <n v="4"/>
    <n v="4"/>
    <n v="4"/>
    <s v="Sí"/>
    <n v="4"/>
    <x v="6"/>
    <s v="Facebook|Youtube|Instagram"/>
    <m/>
    <m/>
    <m/>
    <m/>
    <m/>
    <m/>
    <m/>
    <s v="No"/>
    <s v="No"/>
    <m/>
    <n v="2"/>
    <n v="2"/>
    <s v="4, satisfecho"/>
  </r>
  <r>
    <m/>
    <m/>
    <s v="Humanidades"/>
    <d v="2020-05-19T14:43:00"/>
    <s v="Grado y doble grado"/>
    <x v="7"/>
    <s v="Muy frecuentemente (3 o más veces por semana)"/>
    <s v="Muy frecuentemente (3 o más veces por semana)"/>
    <s v="Creo que voy a acudir con menos frecuencia a la biblioteca y usaré más la biblioteca virtual"/>
    <s v="F. Filosofía"/>
    <s v="F. Geografía e Historia"/>
    <s v="F. Filología (Clásicas o General)"/>
    <m/>
    <m/>
    <m/>
    <m/>
    <m/>
    <m/>
    <s v="Sí"/>
    <s v="Sí"/>
    <n v="3"/>
    <n v="5"/>
    <n v="5"/>
    <n v="1"/>
    <n v="4"/>
    <n v="5"/>
    <n v="2"/>
    <n v="1"/>
    <n v="4"/>
    <n v="5"/>
    <m/>
    <n v="5"/>
    <n v="4"/>
    <n v="5"/>
    <n v="3"/>
    <n v="5"/>
    <s v="Sí"/>
    <n v="5"/>
    <x v="4"/>
    <s v="Twitter|Youtube|Instagram"/>
    <m/>
    <m/>
    <m/>
    <m/>
    <m/>
    <m/>
    <m/>
    <s v="No"/>
    <s v="No"/>
    <m/>
    <n v="5"/>
    <n v="4"/>
    <s v="5, muy satisfecho"/>
  </r>
  <r>
    <m/>
    <m/>
    <s v="Ciencias Sociales"/>
    <d v="2020-05-19T14:41:00"/>
    <s v="Máster"/>
    <x v="21"/>
    <s v="Solo en época de exámenes"/>
    <s v="Nunca"/>
    <s v="No usar nada, porque termino el máster. Merodearé por el miserable mercado laboral en busca de un hueco."/>
    <s v="F. Ciencias Políticas y Sociología"/>
    <s v="F. Comercio y Turismo"/>
    <s v="Biblioteca Maria Zambrano (Filología / Derecho)"/>
    <s v="Bibliotecas públicas, a muchas."/>
    <m/>
    <m/>
    <m/>
    <m/>
    <m/>
    <s v="No"/>
    <s v="No"/>
    <n v="3"/>
    <n v="1"/>
    <n v="1"/>
    <n v="1"/>
    <n v="5"/>
    <n v="5"/>
    <n v="5"/>
    <n v="1"/>
    <n v="4"/>
    <n v="4"/>
    <m/>
    <n v="4"/>
    <n v="5"/>
    <n v="4"/>
    <n v="3"/>
    <n v="4"/>
    <s v="Sí"/>
    <n v="4"/>
    <x v="1"/>
    <s v="Facebook|Youtube"/>
    <m/>
    <m/>
    <m/>
    <m/>
    <m/>
    <m/>
    <m/>
    <s v="Sí"/>
    <s v="Sí"/>
    <s v="Muy útil"/>
    <n v="5"/>
    <n v="5"/>
    <s v="5, muy satisfecho"/>
  </r>
  <r>
    <m/>
    <m/>
    <s v="Ciencias Experimentales"/>
    <d v="2020-05-19T14:41:00"/>
    <s v="Máster"/>
    <x v="8"/>
    <s v="De vez en cuando (1 o 2 veces al mes)"/>
    <s v="De vez en cuando (1 o 2 veces al mes)"/>
    <s v="Tengo que ir necesariamente para consultar los documentos que están ubicados en la biblioteca"/>
    <s v="F. Ciencias Matemáticas"/>
    <s v="F. Ciencias Químicas"/>
    <s v="F. Educación - Centro de Formación del Profesorado"/>
    <m/>
    <m/>
    <m/>
    <m/>
    <m/>
    <m/>
    <s v="No"/>
    <s v="No"/>
    <n v="5"/>
    <n v="2"/>
    <n v="4"/>
    <n v="1"/>
    <n v="5"/>
    <n v="4"/>
    <n v="5"/>
    <n v="2"/>
    <n v="4"/>
    <n v="5"/>
    <m/>
    <n v="5"/>
    <n v="5"/>
    <n v="4"/>
    <n v="3"/>
    <n v="4"/>
    <s v="No"/>
    <n v="5"/>
    <x v="6"/>
    <s v="Twitter|Facebook|Youtube|Instagram"/>
    <m/>
    <m/>
    <m/>
    <m/>
    <m/>
    <m/>
    <m/>
    <s v="Sí"/>
    <s v="Sí"/>
    <s v="Muy útil"/>
    <n v="5"/>
    <n v="4"/>
    <s v="4, satisfecho"/>
  </r>
  <r>
    <m/>
    <m/>
    <s v="Humanidades"/>
    <d v="2020-05-19T14:40:00"/>
    <s v="Grado y doble grado"/>
    <x v="2"/>
    <s v="Muy frecuentemente (3 o más veces por semana)"/>
    <s v="Frecuentemente (1 o 2 veces por semana)"/>
    <s v="Seguiré usando los servicios de la biblioteca con la misma frecuencia que expuse en la pregunta anterior"/>
    <s v="F. Educación - Centro de Formación del Profesorado"/>
    <s v="F. Educación - Centro de Formación del Profesorado"/>
    <m/>
    <s v="BIBLIOTECAS DEL DISTRITO DE CASA"/>
    <m/>
    <m/>
    <m/>
    <m/>
    <m/>
    <s v="Sí"/>
    <s v="Sí"/>
    <n v="4"/>
    <n v="4"/>
    <n v="4"/>
    <n v="3"/>
    <n v="5"/>
    <n v="3"/>
    <n v="3"/>
    <n v="3"/>
    <n v="5"/>
    <n v="4"/>
    <m/>
    <n v="4"/>
    <n v="5"/>
    <n v="4"/>
    <m/>
    <n v="4"/>
    <s v="No"/>
    <n v="4"/>
    <x v="6"/>
    <s v="No uso ninguna red social"/>
    <m/>
    <m/>
    <m/>
    <m/>
    <m/>
    <m/>
    <m/>
    <s v="Sí"/>
    <s v="No"/>
    <m/>
    <n v="5"/>
    <n v="5"/>
    <s v="5, muy satisfecho"/>
  </r>
  <r>
    <m/>
    <m/>
    <s v="Humanidades"/>
    <d v="2020-05-19T14:40:00"/>
    <s v="Grado y doble grado"/>
    <x v="2"/>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s v="Biblioteca Maria Zambrano (Filología / Derecho)"/>
    <m/>
    <m/>
    <m/>
    <m/>
    <m/>
    <m/>
    <m/>
    <s v="No"/>
    <s v="Sí"/>
    <n v="4"/>
    <n v="1"/>
    <n v="3"/>
    <n v="3"/>
    <n v="5"/>
    <n v="5"/>
    <n v="4"/>
    <n v="4"/>
    <n v="3"/>
    <n v="3"/>
    <m/>
    <n v="3"/>
    <n v="3"/>
    <n v="3"/>
    <n v="3"/>
    <n v="3"/>
    <s v="No"/>
    <n v="3"/>
    <x v="5"/>
    <s v="Youtube"/>
    <m/>
    <m/>
    <m/>
    <m/>
    <m/>
    <m/>
    <m/>
    <s v="Sí"/>
    <s v="No"/>
    <m/>
    <n v="3"/>
    <n v="3"/>
    <s v="4, satisfecho"/>
  </r>
  <r>
    <m/>
    <m/>
    <s v="Ciencias Experimentales"/>
    <d v="2020-05-19T14:39:00"/>
    <s v="Grado y doble grado"/>
    <x v="8"/>
    <s v="Muy frecuentemente (3 o más veces por semana)"/>
    <s v="De vez en cuando (1 o 2 veces al mes)"/>
    <s v="Seguiré usando los servicios de la biblioteca con la misma frecuencia que expuse en la pregunta anterior"/>
    <s v="F. Ciencias Matemáticas"/>
    <s v="Biblioteca Maria Zambrano (Filología / Derecho)"/>
    <s v="F. Ciencias Físicas"/>
    <s v="BIBLIOTECA PÚBLICA BENITO PÉREZ GALDÓS"/>
    <m/>
    <m/>
    <m/>
    <m/>
    <m/>
    <s v="Sí"/>
    <s v="Sí"/>
    <n v="4"/>
    <n v="1"/>
    <n v="1"/>
    <n v="3"/>
    <n v="5"/>
    <n v="4"/>
    <n v="5"/>
    <n v="2"/>
    <n v="4"/>
    <n v="5"/>
    <m/>
    <n v="3"/>
    <n v="5"/>
    <n v="2"/>
    <n v="3"/>
    <n v="3"/>
    <s v="No"/>
    <n v="2"/>
    <x v="2"/>
    <s v="No uso ninguna red social"/>
    <m/>
    <m/>
    <m/>
    <m/>
    <m/>
    <m/>
    <m/>
    <s v="Sí"/>
    <s v="No"/>
    <m/>
    <n v="5"/>
    <n v="5"/>
    <s v="4, satisfecho"/>
  </r>
  <r>
    <m/>
    <m/>
    <s v="Humanidades"/>
    <d v="2020-05-19T14:39:00"/>
    <s v="Grado y doble grado"/>
    <x v="7"/>
    <s v="Frecuentemente (1 o 2 veces por semana)"/>
    <s v="Frecuentemente (1 o 2 veces por semana)"/>
    <s v="Procuraré buscar la información que necesito fuera de la biblioteca"/>
    <s v="F. Geografía e Historia"/>
    <s v="Biblioteca Maria Zambrano (Filología / Derecho)"/>
    <s v="F. Filosofía"/>
    <m/>
    <m/>
    <m/>
    <m/>
    <m/>
    <m/>
    <s v="No"/>
    <s v="Sí"/>
    <n v="4"/>
    <n v="1"/>
    <n v="1"/>
    <n v="1"/>
    <n v="4"/>
    <n v="5"/>
    <n v="3"/>
    <n v="1"/>
    <n v="1"/>
    <n v="2"/>
    <m/>
    <n v="1"/>
    <n v="3"/>
    <n v="3"/>
    <n v="2"/>
    <n v="3"/>
    <s v="Sí"/>
    <n v="3"/>
    <x v="5"/>
    <s v="Twitter|Youtube"/>
    <m/>
    <m/>
    <m/>
    <m/>
    <m/>
    <m/>
    <m/>
    <s v="No"/>
    <s v="No"/>
    <m/>
    <n v="3"/>
    <n v="3"/>
    <s v="3, normal"/>
  </r>
  <r>
    <m/>
    <m/>
    <s v="Ciencias Sociales"/>
    <d v="2020-05-19T14:38:00"/>
    <s v="Grado y doble grado"/>
    <x v="13"/>
    <s v="De vez en cuando (1 o 2 veces al mes)"/>
    <s v="Solo en época de exámenes"/>
    <s v="Creo que voy a acudir con menos frecuencia a la biblioteca y usaré más la biblioteca virtual"/>
    <s v="F. Ciencias de la Información"/>
    <s v="Biblioteca Maria Zambrano (Filología / Derecho)"/>
    <m/>
    <m/>
    <m/>
    <m/>
    <m/>
    <m/>
    <m/>
    <s v="Sí"/>
    <s v="Sí"/>
    <n v="3"/>
    <n v="1"/>
    <n v="4"/>
    <n v="1"/>
    <n v="5"/>
    <n v="3"/>
    <n v="4"/>
    <n v="1"/>
    <n v="2"/>
    <n v="4"/>
    <m/>
    <n v="4"/>
    <n v="2"/>
    <n v="2"/>
    <n v="3"/>
    <n v="3"/>
    <s v="No"/>
    <n v="2"/>
    <x v="2"/>
    <s v="Twitter|Instagram"/>
    <m/>
    <m/>
    <m/>
    <m/>
    <m/>
    <m/>
    <m/>
    <s v="No"/>
    <s v="No"/>
    <m/>
    <n v="2"/>
    <n v="1"/>
    <s v="3, normal"/>
  </r>
  <r>
    <m/>
    <m/>
    <s v="Ciencias Experimentales"/>
    <d v="2020-05-19T14:38:00"/>
    <s v="Grado y doble grado"/>
    <x v="19"/>
    <s v="De vez en cuando (1 o 2 veces al mes)"/>
    <s v="De vez en cuando (1 o 2 veces al mes)"/>
    <s v="Seguiré usando los servicios de la biblioteca con la misma frecuencia que expuse en la pregunta anterior"/>
    <s v="F. Ciencias Físicas"/>
    <m/>
    <m/>
    <m/>
    <m/>
    <m/>
    <m/>
    <m/>
    <m/>
    <s v="Sí"/>
    <s v="Sí"/>
    <n v="5"/>
    <n v="1"/>
    <m/>
    <n v="4"/>
    <n v="5"/>
    <n v="2"/>
    <n v="5"/>
    <n v="1"/>
    <n v="3"/>
    <n v="5"/>
    <m/>
    <n v="4"/>
    <n v="5"/>
    <n v="4"/>
    <n v="3"/>
    <n v="5"/>
    <s v="No"/>
    <n v="4"/>
    <x v="2"/>
    <s v="Facebook|Youtube|LinkedIn"/>
    <m/>
    <m/>
    <m/>
    <m/>
    <m/>
    <m/>
    <m/>
    <s v="Sí"/>
    <s v="Sí"/>
    <s v="Muy útil"/>
    <n v="5"/>
    <n v="5"/>
    <s v="5, muy satisfecho"/>
  </r>
  <r>
    <m/>
    <m/>
    <s v="Humanidades"/>
    <d v="2020-05-19T14:37:00"/>
    <s v="Grado y doble grado"/>
    <x v="6"/>
    <s v="Muy frecuentemente (3 o más veces por semana)"/>
    <s v="De vez en cuando (1 o 2 veces al mes)"/>
    <s v="Seguiré usando los servicios de la biblioteca con la misma frecuencia que expuse en la pregunta anterior|Procuraré buscar la información que necesito fuera de la biblioteca"/>
    <s v="F. Filología (Clásicas o General)"/>
    <s v="Biblioteca Maria Zambrano (Filología / Derecho)"/>
    <s v="F. Filosofía"/>
    <m/>
    <m/>
    <m/>
    <m/>
    <m/>
    <m/>
    <s v="No"/>
    <s v="Sí"/>
    <n v="2"/>
    <n v="3"/>
    <n v="4"/>
    <n v="4"/>
    <n v="5"/>
    <n v="5"/>
    <n v="5"/>
    <n v="5"/>
    <n v="1"/>
    <n v="5"/>
    <m/>
    <n v="5"/>
    <n v="5"/>
    <n v="4"/>
    <n v="3"/>
    <n v="5"/>
    <s v="No"/>
    <n v="4"/>
    <x v="5"/>
    <s v="Twitter|Instagram"/>
    <m/>
    <m/>
    <m/>
    <m/>
    <m/>
    <m/>
    <m/>
    <s v="No"/>
    <s v="No"/>
    <m/>
    <n v="5"/>
    <n v="5"/>
    <s v="5, muy satisfecho"/>
  </r>
  <r>
    <m/>
    <m/>
    <s v="Ciencias Experimentales"/>
    <d v="2020-05-19T14:37:00"/>
    <s v="Máster"/>
    <x v="8"/>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Ciencias Matemáticas"/>
    <s v="F. Ciencias Económicas y Empresariales"/>
    <s v="Biblioteca Maria Zambrano (Filología / Derecho)"/>
    <m/>
    <m/>
    <m/>
    <m/>
    <m/>
    <m/>
    <s v="No"/>
    <s v="No"/>
    <n v="5"/>
    <n v="4"/>
    <n v="4"/>
    <n v="5"/>
    <n v="4"/>
    <n v="4"/>
    <n v="4"/>
    <n v="5"/>
    <n v="4"/>
    <n v="5"/>
    <m/>
    <n v="4"/>
    <n v="3"/>
    <n v="4"/>
    <n v="5"/>
    <n v="4"/>
    <s v="No"/>
    <n v="4"/>
    <x v="5"/>
    <s v="Twitter|Facebook|Youtube|Instagram|LinkedIn"/>
    <m/>
    <m/>
    <m/>
    <m/>
    <m/>
    <m/>
    <m/>
    <m/>
    <m/>
    <m/>
    <m/>
    <m/>
    <m/>
  </r>
  <r>
    <m/>
    <m/>
    <s v="Ciencias Experimentales"/>
    <d v="2020-05-19T14:37:00"/>
    <s v="Grado y doble grado"/>
    <x v="19"/>
    <s v="Frecuentemente (1 o 2 veces por semana)"/>
    <s v="Nunca"/>
    <s v="Tengo que ir necesariamente para consultar los documentos que están ubicados en la biblioteca"/>
    <s v="F. Ciencias Físicas"/>
    <s v="Biblioteca Maria Zambrano (Filología / Derecho)"/>
    <s v="F. Ciencias Matemáticas"/>
    <m/>
    <m/>
    <m/>
    <m/>
    <m/>
    <m/>
    <s v="Sí"/>
    <s v="Sí"/>
    <n v="4"/>
    <n v="1"/>
    <n v="1"/>
    <n v="3"/>
    <n v="4"/>
    <n v="4"/>
    <n v="3"/>
    <n v="1"/>
    <n v="4"/>
    <n v="5"/>
    <m/>
    <n v="3"/>
    <n v="5"/>
    <n v="3"/>
    <n v="3"/>
    <n v="4"/>
    <s v="No"/>
    <n v="3"/>
    <x v="5"/>
    <s v="Twitter|Youtube|Instagram"/>
    <m/>
    <m/>
    <m/>
    <m/>
    <m/>
    <m/>
    <m/>
    <s v="No"/>
    <s v="No"/>
    <m/>
    <n v="5"/>
    <n v="5"/>
    <s v="4, satisfecho"/>
  </r>
  <r>
    <m/>
    <m/>
    <s v="Ciencias Experimentales"/>
    <d v="2020-05-19T14:37:00"/>
    <s v="Grado y doble grado"/>
    <x v="16"/>
    <s v="Muy frecuentemente (3 o más veces por semana)"/>
    <s v="De vez en cuando (1 o 2 veces al mes)"/>
    <s v="Seguiré usando los servicios de la biblioteca con la misma frecuencia que expuse en la pregunta anterior"/>
    <s v="F. Ciencias Químicas"/>
    <s v="F. Ciencias Biológicas"/>
    <s v="F. Ciencias Matemáticas"/>
    <m/>
    <m/>
    <m/>
    <m/>
    <m/>
    <m/>
    <s v="Sí"/>
    <s v="Sí"/>
    <n v="3"/>
    <n v="1"/>
    <n v="1"/>
    <n v="1"/>
    <n v="5"/>
    <n v="5"/>
    <n v="5"/>
    <n v="1"/>
    <n v="4"/>
    <n v="4"/>
    <m/>
    <n v="3"/>
    <n v="5"/>
    <n v="2"/>
    <n v="2"/>
    <n v="3"/>
    <s v="No"/>
    <n v="2"/>
    <x v="5"/>
    <s v="Twitter|Youtube|Instagram"/>
    <m/>
    <m/>
    <m/>
    <m/>
    <m/>
    <m/>
    <m/>
    <s v="No"/>
    <s v="No"/>
    <m/>
    <n v="5"/>
    <n v="5"/>
    <s v="3, normal"/>
  </r>
  <r>
    <m/>
    <m/>
    <s v="Ciencias Sociales"/>
    <d v="2020-05-19T14:37:00"/>
    <s v="Grado y doble grado"/>
    <x v="1"/>
    <s v="Frecuentemente (1 o 2 veces por semana)"/>
    <s v="De vez en cuando (1 o 2 veces al mes)"/>
    <s v="Creo que voy a acudir con menos frecuencia a la biblioteca y usaré más la biblioteca virtual"/>
    <s v="F. Ciencias Políticas y Sociología"/>
    <s v="F. Trabajo Social"/>
    <s v="Biblioteca Maria Zambrano (Filología / Derecho)"/>
    <m/>
    <m/>
    <m/>
    <m/>
    <m/>
    <m/>
    <s v="Sí"/>
    <m/>
    <n v="3"/>
    <n v="4"/>
    <n v="3"/>
    <n v="5"/>
    <n v="5"/>
    <n v="3"/>
    <n v="5"/>
    <n v="1"/>
    <n v="4"/>
    <n v="3"/>
    <m/>
    <n v="4"/>
    <n v="4"/>
    <n v="4"/>
    <n v="3"/>
    <n v="3"/>
    <s v="No"/>
    <n v="3"/>
    <x v="5"/>
    <s v="Youtube|Instagram"/>
    <m/>
    <m/>
    <m/>
    <m/>
    <m/>
    <m/>
    <m/>
    <s v="No"/>
    <s v="No"/>
    <m/>
    <n v="4"/>
    <n v="5"/>
    <s v="4, satisfecho"/>
  </r>
  <r>
    <m/>
    <m/>
    <s v="Ciencias Sociales"/>
    <d v="2020-05-19T14:36:00"/>
    <s v="Grado y doble grado"/>
    <x v="10"/>
    <s v="De vez en cuando (1 o 2 veces al mes)"/>
    <s v="Nunca"/>
    <s v="Creo que voy a acudir con menos frecuencia a la biblioteca y usaré más la biblioteca virtual"/>
    <s v="F. Derecho (Departamentos,Criminología)"/>
    <m/>
    <m/>
    <m/>
    <m/>
    <m/>
    <m/>
    <m/>
    <m/>
    <s v="No"/>
    <s v="Sí"/>
    <n v="1"/>
    <n v="2"/>
    <n v="3"/>
    <n v="5"/>
    <n v="5"/>
    <n v="5"/>
    <n v="5"/>
    <n v="1"/>
    <n v="3"/>
    <n v="4"/>
    <m/>
    <n v="3"/>
    <n v="4"/>
    <n v="3"/>
    <n v="1"/>
    <n v="3"/>
    <s v="No"/>
    <n v="4"/>
    <x v="5"/>
    <s v="Twitter|Youtube|Instagram"/>
    <m/>
    <m/>
    <m/>
    <m/>
    <m/>
    <m/>
    <m/>
    <s v="No"/>
    <s v="No"/>
    <m/>
    <n v="4"/>
    <n v="4"/>
    <s v="4, satisfecho"/>
  </r>
  <r>
    <m/>
    <m/>
    <s v="Ciencias Sociales"/>
    <d v="2020-05-19T14:36:00"/>
    <s v="Grado y doble grado"/>
    <x v="1"/>
    <s v="Muy frecuentemente (3 o más veces por semana)"/>
    <s v="Nunca"/>
    <s v="Seguiré usando los servicios de la biblioteca con la misma frecuencia que expuse en la pregunta anterior|Tengo que ir necesariamente para consultar los documentos que están ubicados en la biblioteca"/>
    <s v="F. Ciencias Políticas y Sociología"/>
    <s v="Biblioteca Maria Zambrano (Filología / Derecho)"/>
    <s v="F. Ciencias Económicas y Empresariales"/>
    <m/>
    <m/>
    <m/>
    <m/>
    <m/>
    <m/>
    <s v="Sí"/>
    <s v="No"/>
    <n v="5"/>
    <n v="2"/>
    <n v="2"/>
    <n v="1"/>
    <n v="2"/>
    <n v="1"/>
    <n v="1"/>
    <n v="1"/>
    <n v="5"/>
    <n v="5"/>
    <m/>
    <n v="3"/>
    <n v="4"/>
    <n v="5"/>
    <n v="4"/>
    <n v="5"/>
    <s v="No"/>
    <n v="4"/>
    <x v="2"/>
    <s v="Twitter|Youtube"/>
    <m/>
    <m/>
    <m/>
    <m/>
    <m/>
    <m/>
    <m/>
    <s v="No"/>
    <s v="No"/>
    <m/>
    <n v="4"/>
    <n v="4"/>
    <s v="5, muy satisfecho"/>
  </r>
  <r>
    <m/>
    <m/>
    <s v="Ciencias Experimentales"/>
    <d v="2020-05-19T14:36:00"/>
    <s v="Grado y doble grado"/>
    <x v="14"/>
    <s v="Muy frecuentemente (3 o más veces por semana)"/>
    <s v="Nunca"/>
    <s v="Tengo que ir necesariamente para consultar los documentos que están ubicados en la biblioteca"/>
    <s v="F. Ciencias Geológicas"/>
    <s v="F. Geografía e Historia"/>
    <m/>
    <m/>
    <m/>
    <m/>
    <m/>
    <m/>
    <m/>
    <s v="No"/>
    <s v="No"/>
    <n v="1"/>
    <n v="1"/>
    <n v="1"/>
    <n v="1"/>
    <n v="5"/>
    <n v="5"/>
    <n v="5"/>
    <n v="1"/>
    <n v="4"/>
    <n v="5"/>
    <m/>
    <n v="3"/>
    <n v="3"/>
    <n v="3"/>
    <n v="3"/>
    <n v="3"/>
    <s v="No"/>
    <n v="3"/>
    <x v="5"/>
    <s v="Youtube|Instagram"/>
    <m/>
    <m/>
    <m/>
    <m/>
    <m/>
    <m/>
    <m/>
    <s v="Sí"/>
    <s v="No"/>
    <m/>
    <n v="5"/>
    <n v="5"/>
    <s v="5, muy satisfecho"/>
  </r>
  <r>
    <m/>
    <m/>
    <s v="Humanidades"/>
    <d v="2020-05-19T14:35:00"/>
    <s v="Grado y doble grado"/>
    <x v="7"/>
    <s v="Frecuentemente (1 o 2 veces por semana)"/>
    <s v="Frecuentemente (1 o 2 veces por semana)"/>
    <s v="Iré a devolver los libros que imagino me pedirán su devolución y como se acerca el verano no creo que vuelva a hacer uso de la biblioteca hasta el próximo curso o si lo hago será a través de la biblioteca virtual."/>
    <s v="F. Geografía e Historia"/>
    <s v="Biblioteca Maria Zambrano (Filología / Derecho)"/>
    <m/>
    <s v="Biblioteca Manuel Alvar Biblioteca del Centro Cultural Buenavista"/>
    <m/>
    <m/>
    <m/>
    <m/>
    <m/>
    <s v="Sí"/>
    <s v="Sí"/>
    <n v="5"/>
    <n v="1"/>
    <n v="5"/>
    <n v="3"/>
    <n v="3"/>
    <n v="3"/>
    <n v="5"/>
    <n v="3"/>
    <n v="1"/>
    <n v="4"/>
    <m/>
    <n v="2"/>
    <n v="3"/>
    <n v="2"/>
    <n v="2"/>
    <n v="1"/>
    <s v="Sí"/>
    <n v="3"/>
    <x v="4"/>
    <s v="Twitter|Facebook|Youtube|Instagram"/>
    <m/>
    <m/>
    <m/>
    <m/>
    <m/>
    <m/>
    <m/>
    <s v="No"/>
    <s v="No"/>
    <m/>
    <n v="3"/>
    <n v="3"/>
    <s v="3, normal"/>
  </r>
  <r>
    <m/>
    <m/>
    <s v="Ciencias Experimentales"/>
    <d v="2020-05-19T14:34:00"/>
    <s v="Grado y doble grado"/>
    <x v="26"/>
    <s v="Muy frecuentemente (3 o más veces por semana)"/>
    <s v="Nunca"/>
    <s v="Seguiré usando los servicios de la biblioteca con la misma frecuencia que expuse en la pregunta anterior"/>
    <s v="F. Informática"/>
    <s v="Biblioteca Maria Zambrano (Filología / Derecho)"/>
    <m/>
    <m/>
    <m/>
    <m/>
    <m/>
    <m/>
    <m/>
    <s v="No"/>
    <s v="Sí"/>
    <n v="3"/>
    <n v="1"/>
    <n v="2"/>
    <n v="1"/>
    <n v="5"/>
    <n v="2"/>
    <n v="5"/>
    <n v="1"/>
    <n v="3"/>
    <n v="5"/>
    <m/>
    <n v="5"/>
    <n v="5"/>
    <n v="4"/>
    <n v="4"/>
    <n v="5"/>
    <s v="Sí"/>
    <n v="4"/>
    <x v="4"/>
    <s v="Facebook|Youtube|Instagram"/>
    <m/>
    <m/>
    <m/>
    <m/>
    <m/>
    <m/>
    <m/>
    <s v="No"/>
    <s v="No"/>
    <m/>
    <n v="5"/>
    <n v="4"/>
    <s v="5, muy satisfecho"/>
  </r>
  <r>
    <m/>
    <m/>
    <s v="Ciencias de la Salud"/>
    <d v="2020-05-19T14:34:00"/>
    <s v="Grado y doble grado"/>
    <x v="4"/>
    <s v="Muy frecuentemente (3 o más veces por semana)"/>
    <s v="Frecuentemente (1 o 2 veces por semana)"/>
    <s v="Creo que voy a acudir con menos frecuencia a la biblioteca y usaré más la biblioteca virtual"/>
    <s v="F. Enfermería, Fisioterapia y Podología"/>
    <s v="F. Medicina"/>
    <s v="F. Odontología"/>
    <m/>
    <m/>
    <m/>
    <m/>
    <m/>
    <m/>
    <s v="No"/>
    <s v="Sí"/>
    <n v="2"/>
    <n v="2"/>
    <n v="5"/>
    <n v="3"/>
    <n v="5"/>
    <n v="3"/>
    <n v="4"/>
    <n v="1"/>
    <n v="3"/>
    <n v="5"/>
    <m/>
    <n v="5"/>
    <n v="5"/>
    <n v="5"/>
    <n v="5"/>
    <n v="3"/>
    <s v="No"/>
    <n v="5"/>
    <x v="5"/>
    <s v="Youtube|Instagram"/>
    <m/>
    <m/>
    <m/>
    <m/>
    <m/>
    <m/>
    <m/>
    <s v="Sí"/>
    <s v="Sí"/>
    <s v="Útil"/>
    <n v="5"/>
    <n v="5"/>
    <s v="5, muy satisfecho"/>
  </r>
  <r>
    <m/>
    <m/>
    <s v="Ciencias Experimentales"/>
    <d v="2020-05-19T14:34:00"/>
    <s v="Grado y doble grado"/>
    <x v="19"/>
    <s v="Muy frecuentemente (3 o más veces por semana)"/>
    <s v="Muy frecuentemente (3 o más veces por semana)"/>
    <s v="Tengo que ir necesariamente para consultar los documentos que están ubicados en la biblioteca"/>
    <s v="F. Ciencias Físicas"/>
    <s v="F. Ciencias Químicas"/>
    <s v="F. Medicina"/>
    <m/>
    <m/>
    <m/>
    <m/>
    <m/>
    <m/>
    <s v="Sí"/>
    <s v="Sí"/>
    <n v="5"/>
    <n v="1"/>
    <n v="5"/>
    <n v="5"/>
    <n v="5"/>
    <n v="5"/>
    <n v="5"/>
    <n v="5"/>
    <n v="5"/>
    <n v="5"/>
    <m/>
    <n v="5"/>
    <n v="4"/>
    <n v="5"/>
    <n v="5"/>
    <n v="5"/>
    <s v="No"/>
    <n v="5"/>
    <x v="3"/>
    <s v="No uso ninguna red social"/>
    <m/>
    <m/>
    <m/>
    <m/>
    <m/>
    <m/>
    <m/>
    <s v="Sí"/>
    <s v="No"/>
    <m/>
    <n v="5"/>
    <n v="5"/>
    <s v="5, muy satisfecho"/>
  </r>
  <r>
    <m/>
    <m/>
    <s v="Humanidades"/>
    <d v="2020-05-19T14:34:00"/>
    <s v="Grado y doble grado"/>
    <x v="2"/>
    <s v="De vez en cuando (1 o 2 veces al mes)"/>
    <s v="Solo en época de exámenes"/>
    <s v="Seguiré usando los servicios de la biblioteca con la misma frecuencia que expuse en la pregunta anterior"/>
    <s v="F. Educación - Centro de Formación del Profesorado"/>
    <s v="Biblioteca Maria Zambrano (Filología / Derecho)"/>
    <m/>
    <m/>
    <m/>
    <m/>
    <m/>
    <m/>
    <m/>
    <s v="No"/>
    <s v="Sí"/>
    <n v="2"/>
    <n v="2"/>
    <n v="2"/>
    <n v="4"/>
    <n v="4"/>
    <n v="4"/>
    <n v="4"/>
    <n v="2"/>
    <n v="2"/>
    <n v="3"/>
    <m/>
    <n v="3"/>
    <n v="3"/>
    <n v="3"/>
    <n v="3"/>
    <n v="3"/>
    <s v="Sí"/>
    <n v="2"/>
    <x v="4"/>
    <s v="Twitter|Instagram"/>
    <m/>
    <m/>
    <m/>
    <m/>
    <m/>
    <m/>
    <m/>
    <s v="Sí"/>
    <s v="No"/>
    <m/>
    <n v="2"/>
    <n v="3"/>
    <s v="3, normal"/>
  </r>
  <r>
    <m/>
    <m/>
    <s v="Ciencias de la Salud"/>
    <d v="2020-05-19T14:34:00"/>
    <s v="Grado y doble grado"/>
    <x v="15"/>
    <s v="De vez en cuando (1 o 2 veces al mes)"/>
    <s v="Muy frecuentemente (3 o más veces por semana)"/>
    <s v="Seguiré usando los servicios de la biblioteca con la misma frecuencia que expuse en la pregunta anterior"/>
    <s v="F. Enfermería, Fisioterapia y Podología"/>
    <s v="F. Medicina"/>
    <m/>
    <m/>
    <m/>
    <m/>
    <m/>
    <m/>
    <m/>
    <s v="Sí"/>
    <s v="No"/>
    <n v="3"/>
    <n v="3"/>
    <n v="3"/>
    <n v="4"/>
    <n v="4"/>
    <n v="4"/>
    <n v="4"/>
    <n v="3"/>
    <n v="5"/>
    <n v="5"/>
    <m/>
    <n v="5"/>
    <n v="5"/>
    <n v="4"/>
    <n v="4"/>
    <n v="4"/>
    <s v="Sí"/>
    <n v="4"/>
    <x v="6"/>
    <s v="Twitter|Facebook"/>
    <m/>
    <m/>
    <m/>
    <m/>
    <m/>
    <m/>
    <m/>
    <s v="Sí"/>
    <s v="No"/>
    <m/>
    <n v="5"/>
    <n v="5"/>
    <s v="4, satisfecho"/>
  </r>
  <r>
    <m/>
    <m/>
    <s v="Humanidades"/>
    <d v="2020-05-19T14:34:00"/>
    <s v="Máster"/>
    <x v="5"/>
    <s v="Muy frecuentemente (3 o más veces por semana)"/>
    <s v="Muy frecuentemente (3 o más veces por semana)"/>
    <s v="Tengo que ir necesariamente para consultar los documentos que están ubicados en la biblioteca"/>
    <s v="F. Filosofía"/>
    <s v="Biblioteca Maria Zambrano (Filología / Derecho)"/>
    <m/>
    <s v="Museo Reina Sofía"/>
    <m/>
    <m/>
    <m/>
    <m/>
    <m/>
    <s v="No"/>
    <s v="Sí"/>
    <n v="5"/>
    <n v="4"/>
    <n v="3"/>
    <n v="4"/>
    <n v="4"/>
    <n v="5"/>
    <n v="5"/>
    <n v="5"/>
    <n v="5"/>
    <n v="4"/>
    <m/>
    <n v="3"/>
    <n v="4"/>
    <n v="4"/>
    <n v="4"/>
    <n v="4"/>
    <s v="Sí"/>
    <n v="5"/>
    <x v="5"/>
    <s v="Facebook|Youtube|Instagram"/>
    <m/>
    <m/>
    <m/>
    <m/>
    <m/>
    <m/>
    <m/>
    <s v="Sí"/>
    <s v="No"/>
    <m/>
    <n v="4"/>
    <n v="5"/>
    <s v="5, muy satisfecho"/>
  </r>
  <r>
    <m/>
    <m/>
    <s v="Ciencias Sociales"/>
    <d v="2020-05-19T14:33:00"/>
    <s v="Grado y doble grado"/>
    <x v="10"/>
    <s v="Frecuentemente (1 o 2 veces por semana)"/>
    <s v="Muy frecuentemente (3 o más veces por semana)"/>
    <s v="Seguiré usando los servicios de la biblioteca con la misma frecuencia que expuse en la pregunta anterior"/>
    <s v="F. Derecho (Departamentos,Criminología)"/>
    <s v="Biblioteca Maria Zambrano (Filología / Derecho)"/>
    <s v="F. Filología (Clásicas o General)"/>
    <m/>
    <m/>
    <m/>
    <m/>
    <m/>
    <m/>
    <s v="Sí"/>
    <s v="Sí"/>
    <n v="5"/>
    <n v="1"/>
    <n v="4"/>
    <n v="5"/>
    <n v="2"/>
    <n v="5"/>
    <n v="1"/>
    <n v="1"/>
    <n v="4"/>
    <n v="3"/>
    <m/>
    <n v="1"/>
    <n v="5"/>
    <n v="5"/>
    <n v="1"/>
    <n v="3"/>
    <s v="Sí"/>
    <n v="4"/>
    <x v="1"/>
    <s v="Instagram"/>
    <m/>
    <m/>
    <m/>
    <m/>
    <m/>
    <m/>
    <m/>
    <s v="No"/>
    <s v="No"/>
    <m/>
    <n v="5"/>
    <n v="5"/>
    <s v="4, satisfecho"/>
  </r>
  <r>
    <m/>
    <m/>
    <s v="Humanidades"/>
    <d v="2020-05-19T14:33:00"/>
    <s v="Grado y doble grado"/>
    <x v="3"/>
    <s v="De vez en cuando (1 o 2 veces al mes)"/>
    <s v="De vez en cuando (1 o 2 veces al mes)"/>
    <s v="Procuraré buscar la información que necesito fuera de la biblioteca"/>
    <s v="F. Bellas Artes"/>
    <s v="F. Bellas Artes"/>
    <s v="F. Bellas Artes"/>
    <m/>
    <m/>
    <m/>
    <m/>
    <m/>
    <m/>
    <s v="No"/>
    <s v="Sí"/>
    <n v="1"/>
    <n v="1"/>
    <n v="1"/>
    <n v="2"/>
    <n v="4"/>
    <n v="5"/>
    <n v="3"/>
    <n v="1"/>
    <n v="4"/>
    <n v="4"/>
    <m/>
    <n v="3"/>
    <n v="4"/>
    <n v="3"/>
    <n v="4"/>
    <n v="3"/>
    <s v="No"/>
    <n v="4"/>
    <x v="5"/>
    <s v="Twitter|Youtube|Instagram"/>
    <m/>
    <m/>
    <m/>
    <m/>
    <m/>
    <m/>
    <m/>
    <s v="Sí"/>
    <s v="No"/>
    <m/>
    <n v="5"/>
    <n v="5"/>
    <s v="5, muy satisfecho"/>
  </r>
  <r>
    <m/>
    <m/>
    <s v="Ciencias Experimentales"/>
    <d v="2020-05-19T14:33:00"/>
    <s v="Grado y doble grado"/>
    <x v="8"/>
    <s v="Solo en época de exámenes"/>
    <s v="De vez en cuando (1 o 2 veces al mes)"/>
    <s v="Seguiré usando los servicios de la biblioteca con la misma frecuencia que expuse en la pregunta anterior"/>
    <s v="Biblioteca Maria Zambrano (Filología / Derecho)"/>
    <s v="F. Ciencias Matemáticas"/>
    <s v="F. Ciencias Económicas y Empresariales"/>
    <m/>
    <m/>
    <m/>
    <m/>
    <m/>
    <m/>
    <s v="Sí"/>
    <s v="Sí"/>
    <n v="3"/>
    <n v="1"/>
    <n v="1"/>
    <n v="4"/>
    <n v="4"/>
    <n v="4"/>
    <n v="4"/>
    <n v="1"/>
    <n v="4"/>
    <n v="3"/>
    <m/>
    <n v="3"/>
    <n v="3"/>
    <n v="4"/>
    <n v="4"/>
    <n v="4"/>
    <s v="Sí"/>
    <n v="4"/>
    <x v="5"/>
    <s v="No uso ninguna red social"/>
    <m/>
    <m/>
    <m/>
    <m/>
    <m/>
    <m/>
    <m/>
    <s v="No"/>
    <s v="No"/>
    <m/>
    <n v="4"/>
    <n v="4"/>
    <s v="4, satisfecho"/>
  </r>
  <r>
    <m/>
    <m/>
    <s v="Humanidades"/>
    <d v="2020-05-19T14:32:00"/>
    <s v="Grado y doble grado"/>
    <x v="7"/>
    <s v="De vez en cuando (1 o 2 veces al mes)"/>
    <s v="De vez en cuando (1 o 2 veces al mes)"/>
    <s v="Seguiré usando los servicios de la biblioteca con la misma frecuencia que expuse en la pregunta anterior"/>
    <s v="F. Geografía e Historia"/>
    <s v="Biblioteca Maria Zambrano (Filología / Derecho)"/>
    <s v="F. Filología (Clásicas o General)"/>
    <s v="Bibliotecas de la Comunidad de Madrid"/>
    <m/>
    <m/>
    <m/>
    <m/>
    <m/>
    <s v="No"/>
    <s v="Sí"/>
    <n v="3"/>
    <n v="4"/>
    <n v="4"/>
    <n v="2"/>
    <n v="5"/>
    <n v="5"/>
    <n v="5"/>
    <n v="3"/>
    <n v="3"/>
    <n v="3"/>
    <m/>
    <n v="1"/>
    <n v="3"/>
    <n v="2"/>
    <n v="3"/>
    <n v="3"/>
    <s v="Sí"/>
    <n v="2"/>
    <x v="5"/>
    <s v="Facebook|Youtube|Instagram"/>
    <m/>
    <m/>
    <m/>
    <m/>
    <m/>
    <m/>
    <m/>
    <s v="No"/>
    <s v="No"/>
    <m/>
    <n v="3"/>
    <n v="3"/>
    <s v="2, insatisfecho"/>
  </r>
  <r>
    <m/>
    <m/>
    <s v="Ciencias Experimentales"/>
    <d v="2020-05-19T14:32:00"/>
    <s v="Grado y doble grado"/>
    <x v="20"/>
    <s v="Muy frecuentemente (3 o más veces por semana)"/>
    <s v="Nunca"/>
    <s v="Seguiré usando los servicios de la biblioteca con la misma frecuencia que expuse en la pregunta anterior"/>
    <s v="F. Ciencias Biológicas"/>
    <s v="F. Ciencias Geológicas"/>
    <s v="F. Medicina"/>
    <s v="Biblioteca Miguel Hernández y Biblioteca Sancho Panza"/>
    <m/>
    <m/>
    <m/>
    <m/>
    <m/>
    <s v="No"/>
    <s v="Sí"/>
    <n v="3"/>
    <n v="1"/>
    <n v="1"/>
    <n v="1"/>
    <n v="5"/>
    <n v="4"/>
    <n v="5"/>
    <n v="3"/>
    <n v="3"/>
    <n v="3"/>
    <m/>
    <n v="3"/>
    <n v="3"/>
    <n v="2"/>
    <n v="3"/>
    <n v="2"/>
    <s v="No"/>
    <n v="3"/>
    <x v="5"/>
    <s v="Twitter|Youtube|Instagram"/>
    <m/>
    <m/>
    <m/>
    <m/>
    <m/>
    <m/>
    <m/>
    <s v="Sí"/>
    <s v="No"/>
    <m/>
    <n v="3"/>
    <n v="2"/>
    <s v="3, normal"/>
  </r>
  <r>
    <m/>
    <m/>
    <s v="Humanidades"/>
    <d v="2020-05-19T14:32:00"/>
    <s v="Doctorado"/>
    <x v="7"/>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Geografía e Historia"/>
    <s v="F. Filosofía"/>
    <m/>
    <s v="Archivo General de Palacio"/>
    <m/>
    <m/>
    <m/>
    <m/>
    <m/>
    <s v="Sí"/>
    <s v="Sí"/>
    <n v="4"/>
    <n v="4"/>
    <n v="4"/>
    <n v="2"/>
    <n v="1"/>
    <n v="5"/>
    <n v="1"/>
    <n v="4"/>
    <n v="3"/>
    <n v="2"/>
    <m/>
    <n v="1"/>
    <n v="2"/>
    <n v="1"/>
    <n v="2"/>
    <n v="2"/>
    <s v="Sí"/>
    <n v="2"/>
    <x v="5"/>
    <s v="Facebook|Youtube"/>
    <m/>
    <m/>
    <m/>
    <m/>
    <m/>
    <m/>
    <m/>
    <s v="Sí"/>
    <s v="No"/>
    <m/>
    <n v="4"/>
    <n v="4"/>
    <s v="3, normal"/>
  </r>
  <r>
    <m/>
    <m/>
    <s v="Ciencias Experimentales"/>
    <d v="2020-05-19T14:31:00"/>
    <s v="Grado y doble grado"/>
    <x v="16"/>
    <s v="Muy frecuentemente (3 o más veces por semana)"/>
    <s v="De vez en cuando (1 o 2 veces al mes)"/>
    <s v="Tengo que ir necesariamente para consultar los documentos que están ubicados en la biblioteca|Procuraré buscar la información que necesito fuera de la biblioteca"/>
    <s v="F. Ciencias Químicas"/>
    <s v="F. Medicina"/>
    <s v="F. Ciencias Físicas"/>
    <s v="Biblioteca UPM técnicos superiores de Ingeniería Naval"/>
    <m/>
    <m/>
    <m/>
    <m/>
    <m/>
    <s v="No"/>
    <s v="Sí"/>
    <n v="1"/>
    <n v="1"/>
    <n v="1"/>
    <n v="2"/>
    <n v="4"/>
    <n v="3"/>
    <n v="4"/>
    <n v="3"/>
    <n v="2"/>
    <n v="4"/>
    <m/>
    <n v="3"/>
    <n v="5"/>
    <n v="5"/>
    <n v="5"/>
    <n v="5"/>
    <s v="No"/>
    <n v="5"/>
    <x v="6"/>
    <s v="Youtube|Instagram"/>
    <m/>
    <m/>
    <m/>
    <m/>
    <m/>
    <m/>
    <m/>
    <s v="Sí"/>
    <s v="No"/>
    <m/>
    <n v="5"/>
    <n v="5"/>
    <s v="5, muy satisfecho"/>
  </r>
  <r>
    <m/>
    <m/>
    <s v="Humanidades"/>
    <d v="2020-05-19T14:31:00"/>
    <s v="Otros (Universidad para mayores, títulos propios, curso de idiomas, etc)"/>
    <x v="7"/>
    <s v="De vez en cuando (1 o 2 veces al mes)"/>
    <s v="De vez en cuando (1 o 2 veces al mes)"/>
    <s v="Seguiré usando los servicios de la biblioteca con la misma frecuencia que expuse en la pregunta anterior"/>
    <s v="F. Geografía e Historia"/>
    <s v="Biblioteca Maria Zambrano (Filología / Derecho)"/>
    <m/>
    <m/>
    <m/>
    <m/>
    <m/>
    <m/>
    <m/>
    <s v="No"/>
    <s v="Sí"/>
    <n v="4"/>
    <m/>
    <m/>
    <n v="4"/>
    <m/>
    <n v="4"/>
    <n v="4"/>
    <m/>
    <n v="3"/>
    <n v="4"/>
    <m/>
    <n v="4"/>
    <n v="3"/>
    <n v="3"/>
    <n v="3"/>
    <n v="3"/>
    <s v="No"/>
    <n v="4"/>
    <x v="5"/>
    <s v="Twitter|Facebook|Youtube"/>
    <m/>
    <m/>
    <m/>
    <m/>
    <m/>
    <m/>
    <m/>
    <s v="No"/>
    <s v="No"/>
    <m/>
    <n v="4"/>
    <n v="4"/>
    <s v="4, satisfecho"/>
  </r>
  <r>
    <m/>
    <m/>
    <s v="Ciencias Experimentales"/>
    <d v="2020-05-19T14:31:00"/>
    <s v="Grado y doble grado"/>
    <x v="16"/>
    <s v="Muy frecuentemente (3 o más veces por semana)"/>
    <s v="Solo en época de exámenes"/>
    <s v="Procuraré buscar la información que necesito fuera de la biblioteca"/>
    <s v="F. Ciencias Químicas"/>
    <s v="Biblioteca Maria Zambrano (Filología / Derecho)"/>
    <s v="F. Ciencias Geológicas"/>
    <m/>
    <m/>
    <m/>
    <m/>
    <m/>
    <m/>
    <s v="No"/>
    <s v="Sí"/>
    <n v="2"/>
    <n v="1"/>
    <n v="4"/>
    <n v="1"/>
    <n v="5"/>
    <n v="5"/>
    <n v="5"/>
    <n v="2"/>
    <n v="5"/>
    <n v="4"/>
    <m/>
    <n v="4"/>
    <n v="5"/>
    <n v="3"/>
    <n v="5"/>
    <n v="5"/>
    <s v="No"/>
    <n v="5"/>
    <x v="2"/>
    <s v="Twitter|Facebook|Youtube|Instagram|LinkedIn"/>
    <m/>
    <m/>
    <m/>
    <m/>
    <m/>
    <m/>
    <m/>
    <s v="Sí"/>
    <s v="Sí"/>
    <s v="Poco útil"/>
    <n v="3"/>
    <n v="4"/>
    <s v="4, satisfecho"/>
  </r>
  <r>
    <m/>
    <m/>
    <s v="Ciencias Sociales"/>
    <d v="2020-05-19T14:31:00"/>
    <s v="Grado y doble grado"/>
    <x v="10"/>
    <s v="Frecuentemente (1 o 2 veces por semana)"/>
    <s v="De vez en cuando (1 o 2 veces al mes)"/>
    <s v="Creo que voy a acudir con menos frecuencia a la biblioteca y usaré más la biblioteca virtual"/>
    <s v="Biblioteca Maria Zambrano (Filología / Derecho)"/>
    <m/>
    <m/>
    <m/>
    <m/>
    <m/>
    <m/>
    <m/>
    <m/>
    <s v="No"/>
    <s v="Sí"/>
    <n v="3"/>
    <n v="1"/>
    <n v="4"/>
    <n v="5"/>
    <n v="5"/>
    <n v="5"/>
    <n v="5"/>
    <n v="4"/>
    <n v="2"/>
    <n v="4"/>
    <m/>
    <n v="4"/>
    <n v="2"/>
    <n v="5"/>
    <n v="1"/>
    <n v="4"/>
    <s v="No"/>
    <n v="4"/>
    <x v="5"/>
    <s v="Twitter|Instagram"/>
    <m/>
    <m/>
    <m/>
    <m/>
    <m/>
    <m/>
    <m/>
    <s v="No"/>
    <s v="No"/>
    <m/>
    <n v="2"/>
    <n v="2"/>
    <s v="3, normal"/>
  </r>
  <r>
    <m/>
    <m/>
    <s v="Ciencias de la Salud"/>
    <d v="2020-05-19T14:30:00"/>
    <s v="Grado y doble grado"/>
    <x v="9"/>
    <s v="De vez en cuando (1 o 2 veces al mes)"/>
    <s v="Muy frecuentemente (3 o más veces por semana)"/>
    <s v="Creo que voy a acudir con menos frecuencia a la biblioteca y usaré más la biblioteca virtual"/>
    <s v="F. Farmacia"/>
    <m/>
    <m/>
    <m/>
    <m/>
    <m/>
    <m/>
    <m/>
    <m/>
    <s v="Sí"/>
    <s v="Sí"/>
    <n v="4"/>
    <n v="1"/>
    <n v="5"/>
    <n v="1"/>
    <n v="5"/>
    <n v="3"/>
    <n v="5"/>
    <n v="3"/>
    <n v="4"/>
    <n v="4"/>
    <m/>
    <n v="4"/>
    <n v="4"/>
    <n v="3"/>
    <n v="3"/>
    <n v="4"/>
    <s v="No"/>
    <n v="4"/>
    <x v="4"/>
    <s v="Twitter|Youtube|Instagram"/>
    <m/>
    <m/>
    <m/>
    <m/>
    <m/>
    <m/>
    <m/>
    <s v="No"/>
    <s v="No"/>
    <m/>
    <n v="4"/>
    <n v="4"/>
    <s v="5, muy satisfecho"/>
  </r>
  <r>
    <m/>
    <m/>
    <s v="Humanidades"/>
    <d v="2020-05-19T14:29:00"/>
    <s v="Grado y doble grado"/>
    <x v="7"/>
    <s v="Frecuentemente (1 o 2 veces por semana)"/>
    <s v="Frecuentemente (1 o 2 veces por semana)"/>
    <s v="Seguiré usando los servicios de la biblioteca con la misma frecuencia que expuse en la pregunta anterior"/>
    <s v="F. Geografía e Historia"/>
    <s v="F. Filología (Clásicas o General)"/>
    <s v="F. Filosofía"/>
    <m/>
    <m/>
    <m/>
    <m/>
    <m/>
    <m/>
    <s v="Sí"/>
    <s v="Sí"/>
    <n v="5"/>
    <n v="2"/>
    <n v="4"/>
    <n v="5"/>
    <n v="5"/>
    <n v="3"/>
    <n v="5"/>
    <n v="3"/>
    <n v="2"/>
    <n v="5"/>
    <m/>
    <n v="5"/>
    <n v="3"/>
    <n v="4"/>
    <n v="3"/>
    <n v="5"/>
    <s v="No"/>
    <n v="3"/>
    <x v="4"/>
    <s v="Instagram"/>
    <m/>
    <m/>
    <m/>
    <m/>
    <m/>
    <m/>
    <m/>
    <s v="No"/>
    <s v="No"/>
    <m/>
    <n v="3"/>
    <n v="3"/>
    <s v="4, satisfecho"/>
  </r>
  <r>
    <m/>
    <m/>
    <s v="Ciencias Experimentales"/>
    <d v="2020-05-19T14:29:00"/>
    <s v="Grado y doble grado"/>
    <x v="26"/>
    <s v="Muy frecuentemente (3 o más veces por semana)"/>
    <s v="Frecuentemente (1 o 2 veces por semana)"/>
    <s v="Seguiré usando los servicios de la biblioteca con la misma frecuencia que expuse en la pregunta anterior"/>
    <s v="F. Informática"/>
    <s v="Biblioteca Maria Zambrano (Filología / Derecho)"/>
    <s v="F. Ciencias Físicas"/>
    <s v="Biblioteca luis rosales Carabanchel alto"/>
    <m/>
    <m/>
    <m/>
    <m/>
    <m/>
    <s v="Sí"/>
    <s v="Sí"/>
    <n v="4"/>
    <n v="2"/>
    <n v="4"/>
    <n v="3"/>
    <n v="4"/>
    <n v="5"/>
    <n v="4"/>
    <n v="4"/>
    <n v="5"/>
    <m/>
    <m/>
    <n v="5"/>
    <n v="5"/>
    <n v="5"/>
    <n v="5"/>
    <n v="5"/>
    <s v="Sí"/>
    <n v="5"/>
    <x v="1"/>
    <s v="Twitter|Youtube|Instagram"/>
    <m/>
    <m/>
    <m/>
    <m/>
    <m/>
    <m/>
    <m/>
    <s v="No"/>
    <m/>
    <m/>
    <n v="5"/>
    <n v="5"/>
    <s v="5, muy satisfecho"/>
  </r>
  <r>
    <m/>
    <m/>
    <s v="Ciencias Sociales"/>
    <d v="2020-05-19T14:28:00"/>
    <s v="Grado y doble grado"/>
    <x v="10"/>
    <s v="Frecuentemente (1 o 2 veces por semana)"/>
    <s v="De vez en cuando (1 o 2 veces al mes)"/>
    <s v="Seguiré usando los servicios de la biblioteca con la misma frecuencia que expuse en la pregunta anterior"/>
    <s v="Biblioteca Maria Zambrano (Filología / Derecho)"/>
    <s v="F. Psicología"/>
    <m/>
    <m/>
    <m/>
    <m/>
    <m/>
    <m/>
    <m/>
    <s v="Sí"/>
    <s v="Sí"/>
    <n v="3"/>
    <n v="1"/>
    <n v="1"/>
    <n v="3"/>
    <n v="2"/>
    <n v="5"/>
    <n v="5"/>
    <n v="3"/>
    <n v="5"/>
    <n v="5"/>
    <m/>
    <n v="5"/>
    <n v="5"/>
    <n v="5"/>
    <n v="5"/>
    <n v="5"/>
    <s v="No"/>
    <n v="5"/>
    <x v="1"/>
    <s v="Twitter|Instagram"/>
    <m/>
    <m/>
    <m/>
    <m/>
    <m/>
    <m/>
    <m/>
    <s v="No"/>
    <s v="No"/>
    <m/>
    <n v="4"/>
    <n v="4"/>
    <s v="5, muy satisfecho"/>
  </r>
  <r>
    <m/>
    <m/>
    <s v="Ciencias Sociales"/>
    <d v="2020-05-19T14:28:00"/>
    <s v="Grado y doble grado"/>
    <x v="13"/>
    <s v="Solo en época de exámenes"/>
    <s v="Solo en época de exámenes"/>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m/>
    <m/>
    <m/>
    <m/>
    <m/>
    <m/>
    <m/>
    <s v="No"/>
    <s v="Sí"/>
    <n v="4"/>
    <n v="1"/>
    <n v="3"/>
    <n v="5"/>
    <n v="5"/>
    <n v="5"/>
    <n v="5"/>
    <n v="5"/>
    <n v="2"/>
    <n v="2"/>
    <m/>
    <n v="1"/>
    <n v="5"/>
    <n v="2"/>
    <n v="1"/>
    <n v="1"/>
    <s v="Sí"/>
    <n v="2"/>
    <x v="4"/>
    <s v="Instagram"/>
    <m/>
    <m/>
    <m/>
    <m/>
    <m/>
    <m/>
    <m/>
    <s v="No"/>
    <s v="No"/>
    <m/>
    <n v="5"/>
    <n v="5"/>
    <s v="3, normal"/>
  </r>
  <r>
    <m/>
    <m/>
    <s v="Ciencias de la Salud"/>
    <d v="2020-05-19T14:27:00"/>
    <s v="Grado y doble grado"/>
    <x v="9"/>
    <s v="Muy frecuentemente (3 o más veces por semana)"/>
    <s v="Solo en época de exámenes"/>
    <s v="Seguiré usando los servicios de la biblioteca con la misma frecuencia que expuse en la pregunta anterior"/>
    <s v="F. Farmacia"/>
    <s v="Biblioteca Maria Zambrano (Filología / Derecho)"/>
    <s v="F. Enfermería, Fisioterapia y Podología"/>
    <m/>
    <m/>
    <m/>
    <m/>
    <m/>
    <m/>
    <s v="No"/>
    <s v="Sí"/>
    <n v="3"/>
    <n v="1"/>
    <n v="3"/>
    <n v="2"/>
    <n v="5"/>
    <n v="3"/>
    <n v="5"/>
    <n v="1"/>
    <n v="3"/>
    <n v="4"/>
    <m/>
    <n v="3"/>
    <n v="3"/>
    <n v="4"/>
    <n v="4"/>
    <n v="3"/>
    <s v="No"/>
    <n v="4"/>
    <x v="4"/>
    <s v="Instagram"/>
    <m/>
    <m/>
    <m/>
    <m/>
    <m/>
    <m/>
    <m/>
    <s v="No"/>
    <s v="No"/>
    <m/>
    <n v="3"/>
    <n v="3"/>
    <s v="4, satisfecho"/>
  </r>
  <r>
    <m/>
    <m/>
    <s v="Humanidades"/>
    <d v="2020-05-19T14:27:00"/>
    <s v="Doctorado"/>
    <x v="3"/>
    <s v="De vez en cuando (1 o 2 veces al mes)"/>
    <s v="Frecuentemente (1 o 2 veces por semana)"/>
    <s v="Tengo que ir necesariamente para consultar los documentos que están ubicados en la biblioteca"/>
    <s v="F. Geografía e Historia"/>
    <s v="F. Filosofía"/>
    <s v="F. Ciencias de la Información"/>
    <s v="Biblioteca Nacional, biblioteca de Ciencias Humanas y Sociales del CSIC, Biblioteca del AECID, Biblioteca del Museo Reina Sofía"/>
    <m/>
    <m/>
    <m/>
    <m/>
    <m/>
    <s v="Sí"/>
    <s v="Sí"/>
    <n v="4"/>
    <n v="3"/>
    <n v="3"/>
    <n v="3"/>
    <n v="1"/>
    <n v="5"/>
    <n v="1"/>
    <n v="4"/>
    <n v="3"/>
    <n v="3"/>
    <m/>
    <n v="2"/>
    <n v="4"/>
    <n v="5"/>
    <n v="4"/>
    <n v="4"/>
    <s v="Sí"/>
    <n v="4"/>
    <x v="2"/>
    <s v="Facebook|LinkedIn"/>
    <m/>
    <m/>
    <m/>
    <m/>
    <m/>
    <m/>
    <m/>
    <s v="No"/>
    <s v="No"/>
    <m/>
    <n v="4"/>
    <n v="4"/>
    <s v="4, satisfecho"/>
  </r>
  <r>
    <m/>
    <m/>
    <s v="Humanidades"/>
    <d v="2020-05-19T14:27:00"/>
    <s v="Doctorado"/>
    <x v="7"/>
    <s v="De vez en cuando (1 o 2 veces al mes)"/>
    <s v="Muy frecuentemente (3 o más veces por semana)"/>
    <s v="Solo haré uso de la biblioteca virtual y de sus recursos electrónicos"/>
    <s v="F. Geografía e Historia"/>
    <s v="Biblioteca Histórica"/>
    <s v="F. Bellas Artes"/>
    <s v="Ninguno"/>
    <m/>
    <m/>
    <m/>
    <m/>
    <m/>
    <s v="No"/>
    <s v="No"/>
    <n v="2"/>
    <n v="5"/>
    <n v="5"/>
    <n v="3"/>
    <n v="5"/>
    <n v="5"/>
    <n v="1"/>
    <n v="4"/>
    <n v="3"/>
    <n v="3"/>
    <m/>
    <n v="5"/>
    <n v="3"/>
    <n v="5"/>
    <n v="3"/>
    <n v="4"/>
    <s v="Sí"/>
    <n v="5"/>
    <x v="5"/>
    <s v="Facebook"/>
    <m/>
    <m/>
    <m/>
    <m/>
    <m/>
    <m/>
    <m/>
    <s v="Sí"/>
    <s v="No"/>
    <m/>
    <n v="4"/>
    <n v="4"/>
    <s v="4, satisfecho"/>
  </r>
  <r>
    <m/>
    <m/>
    <s v="Humanidades"/>
    <d v="2020-05-19T14:27:00"/>
    <s v="Grado y doble grado"/>
    <x v="2"/>
    <s v="De vez en cuando (1 o 2 veces al mes)"/>
    <s v="De vez en cuando (1 o 2 veces al mes)"/>
    <s v="Seguiré usando los servicios de la biblioteca con la misma frecuencia que expuse en la pregunta anterior"/>
    <s v="F. Educación - Centro de Formación del Profesorado"/>
    <m/>
    <m/>
    <s v="Biblioteca de Alcalá de Henares"/>
    <m/>
    <m/>
    <m/>
    <m/>
    <m/>
    <s v="Sí"/>
    <s v="Sí"/>
    <n v="2"/>
    <n v="2"/>
    <n v="3"/>
    <n v="2"/>
    <n v="3"/>
    <n v="4"/>
    <n v="4"/>
    <n v="2"/>
    <n v="3"/>
    <n v="2"/>
    <m/>
    <n v="4"/>
    <n v="3"/>
    <n v="4"/>
    <n v="2"/>
    <n v="2"/>
    <s v="No"/>
    <n v="4"/>
    <x v="4"/>
    <s v="Twitter|Instagram"/>
    <m/>
    <m/>
    <m/>
    <m/>
    <m/>
    <m/>
    <m/>
    <s v="No"/>
    <s v="No"/>
    <m/>
    <n v="2"/>
    <n v="4"/>
    <s v="4, satisfecho"/>
  </r>
  <r>
    <m/>
    <m/>
    <s v="Humanidades"/>
    <d v="2020-05-19T14:27:00"/>
    <s v="Grado y doble grado"/>
    <x v="3"/>
    <s v="Muy frecuentemente (3 o más veces por semana)"/>
    <s v="De vez en cuando (1 o 2 veces al mes)"/>
    <s v="Creo que voy a acudir con menos frecuencia a la biblioteca y usaré más la biblioteca virtual"/>
    <s v="F. Bellas Artes"/>
    <s v="F. Ciencias Políticas y Sociología"/>
    <s v="F. Psicología"/>
    <m/>
    <m/>
    <m/>
    <m/>
    <m/>
    <m/>
    <s v="No"/>
    <s v="No"/>
    <n v="3"/>
    <n v="2"/>
    <n v="3"/>
    <n v="5"/>
    <n v="4"/>
    <n v="4"/>
    <n v="3"/>
    <n v="1"/>
    <n v="4"/>
    <n v="4"/>
    <m/>
    <n v="4"/>
    <n v="4"/>
    <n v="4"/>
    <n v="4"/>
    <n v="4"/>
    <s v="No"/>
    <n v="4"/>
    <x v="6"/>
    <s v="Twitter|Youtube|Instagram"/>
    <m/>
    <m/>
    <m/>
    <m/>
    <m/>
    <m/>
    <m/>
    <s v="No"/>
    <s v="No"/>
    <m/>
    <n v="4"/>
    <n v="4"/>
    <s v="5, muy satisfecho"/>
  </r>
  <r>
    <m/>
    <m/>
    <s v="Ciencias Experimentales"/>
    <d v="2020-05-19T14:26:00"/>
    <s v="Máster"/>
    <x v="19"/>
    <s v="De vez en cuando (1 o 2 veces al mes)"/>
    <s v="Solo en época de exámenes"/>
    <s v="Seguiré usando los servicios de la biblioteca con la misma frecuencia que expuse en la pregunta anterior"/>
    <s v="F. Ciencias Físicas"/>
    <s v="F. Ciencias Matemáticas"/>
    <s v="F. Ciencias Químicas"/>
    <s v="No es tanto biblioteca, sino búsquedas en google scholar para encontrar artículos científicos rápidamente."/>
    <m/>
    <m/>
    <m/>
    <m/>
    <m/>
    <s v="No"/>
    <s v="No"/>
    <n v="2"/>
    <n v="4"/>
    <n v="1"/>
    <n v="3"/>
    <n v="5"/>
    <n v="5"/>
    <n v="5"/>
    <n v="3"/>
    <n v="4"/>
    <n v="5"/>
    <m/>
    <n v="5"/>
    <n v="5"/>
    <n v="4"/>
    <n v="4"/>
    <n v="5"/>
    <s v="No"/>
    <n v="4"/>
    <x v="6"/>
    <s v="Twitter|Youtube"/>
    <m/>
    <m/>
    <m/>
    <m/>
    <m/>
    <m/>
    <m/>
    <s v="Sí"/>
    <s v="Sí"/>
    <s v="Muy útil"/>
    <n v="5"/>
    <n v="5"/>
    <s v="4, satisfecho"/>
  </r>
  <r>
    <m/>
    <m/>
    <s v="Ciencias Experimentales"/>
    <d v="2020-05-19T14:26:00"/>
    <s v="Grado y doble grado"/>
    <x v="26"/>
    <s v="De vez en cuando (1 o 2 veces al mes)"/>
    <s v="Nunca"/>
    <s v="Seguiré usando los servicios de la biblioteca con la misma frecuencia que expuse en la pregunta anterior"/>
    <s v="F. Informática"/>
    <s v="Biblioteca Maria Zambrano (Filología / Derecho)"/>
    <m/>
    <m/>
    <m/>
    <m/>
    <m/>
    <m/>
    <m/>
    <s v="No"/>
    <s v="No"/>
    <n v="2"/>
    <n v="2"/>
    <n v="2"/>
    <n v="2"/>
    <n v="5"/>
    <n v="5"/>
    <n v="4"/>
    <n v="2"/>
    <n v="3"/>
    <n v="3"/>
    <m/>
    <n v="3"/>
    <m/>
    <n v="2"/>
    <n v="3"/>
    <n v="3"/>
    <s v="No"/>
    <n v="3"/>
    <x v="5"/>
    <s v="Twitter|Instagram"/>
    <m/>
    <m/>
    <m/>
    <m/>
    <m/>
    <m/>
    <m/>
    <s v="No"/>
    <s v="No"/>
    <m/>
    <n v="3"/>
    <n v="3"/>
    <s v="4, satisfecho"/>
  </r>
  <r>
    <m/>
    <m/>
    <s v="Humanidades"/>
    <d v="2020-05-19T14:25:00"/>
    <s v="Grado y doble grado"/>
    <x v="2"/>
    <s v="De vez en cuando (1 o 2 veces al mes)"/>
    <s v="De vez en cuando (1 o 2 veces al mes)"/>
    <s v="Seguiré usando los servicios de la biblioteca con la misma frecuencia que expuse en la pregunta anterior"/>
    <m/>
    <m/>
    <m/>
    <m/>
    <m/>
    <m/>
    <m/>
    <m/>
    <m/>
    <s v="No"/>
    <s v="Sí"/>
    <n v="2"/>
    <n v="1"/>
    <n v="1"/>
    <n v="1"/>
    <n v="5"/>
    <n v="4"/>
    <n v="5"/>
    <n v="2"/>
    <n v="5"/>
    <n v="5"/>
    <m/>
    <n v="3"/>
    <n v="4"/>
    <n v="3"/>
    <n v="3"/>
    <n v="3"/>
    <s v="No"/>
    <n v="3"/>
    <x v="2"/>
    <s v="Twitter|Youtube|Instagram|Tumblr"/>
    <m/>
    <m/>
    <m/>
    <m/>
    <m/>
    <m/>
    <m/>
    <s v="No"/>
    <s v="No"/>
    <m/>
    <n v="4"/>
    <n v="5"/>
    <s v="4, satisfecho"/>
  </r>
  <r>
    <m/>
    <m/>
    <s v="Ciencias Sociales"/>
    <d v="2020-05-19T14:25:00"/>
    <s v="Grado y doble grado"/>
    <x v="1"/>
    <s v="De vez en cuando (1 o 2 veces al mes)"/>
    <s v="Nunca"/>
    <s v="Creo que voy a acudir con menos frecuencia a la biblioteca y usaré más la biblioteca virtual"/>
    <s v="F. Ciencias Políticas y Sociología"/>
    <m/>
    <m/>
    <m/>
    <m/>
    <m/>
    <m/>
    <m/>
    <m/>
    <s v="No"/>
    <s v="Sí"/>
    <n v="2"/>
    <n v="1"/>
    <n v="1"/>
    <n v="1"/>
    <n v="5"/>
    <n v="5"/>
    <n v="5"/>
    <n v="5"/>
    <n v="4"/>
    <n v="5"/>
    <m/>
    <n v="5"/>
    <n v="4"/>
    <n v="4"/>
    <n v="4"/>
    <n v="4"/>
    <s v="No"/>
    <n v="4"/>
    <x v="6"/>
    <s v="Twitter|Facebook|Youtube|Instagram"/>
    <m/>
    <m/>
    <m/>
    <m/>
    <m/>
    <m/>
    <m/>
    <s v="Sí"/>
    <s v="No"/>
    <m/>
    <n v="3"/>
    <n v="2"/>
    <s v="3, normal"/>
  </r>
  <r>
    <m/>
    <m/>
    <s v="Ciencias de la Salud"/>
    <d v="2020-05-19T14:25:00"/>
    <s v="Grado y doble grado"/>
    <x v="18"/>
    <s v="Frecuentemente (1 o 2 veces por semana)"/>
    <s v="Solo en época de exámenes"/>
    <s v="Procuraré buscar la información que necesito fuera de la biblioteca"/>
    <s v="F. Odontología"/>
    <m/>
    <m/>
    <m/>
    <m/>
    <m/>
    <m/>
    <m/>
    <m/>
    <s v="No"/>
    <s v="No"/>
    <n v="2"/>
    <n v="1"/>
    <n v="3"/>
    <n v="3"/>
    <n v="5"/>
    <n v="4"/>
    <n v="4"/>
    <n v="3"/>
    <n v="5"/>
    <n v="4"/>
    <m/>
    <n v="3"/>
    <n v="4"/>
    <n v="3"/>
    <n v="4"/>
    <n v="2"/>
    <s v="No"/>
    <n v="3"/>
    <x v="4"/>
    <s v="Youtube|Instagram"/>
    <m/>
    <m/>
    <m/>
    <m/>
    <m/>
    <m/>
    <m/>
    <s v="No"/>
    <s v="Sí"/>
    <s v="Normal"/>
    <n v="5"/>
    <n v="5"/>
    <s v="4, satisfecho"/>
  </r>
  <r>
    <m/>
    <m/>
    <s v="Ciencias Experimentales"/>
    <d v="2020-05-19T14:24:00"/>
    <s v="Grado y doble grado"/>
    <x v="16"/>
    <s v="De vez en cuando (1 o 2 veces al mes)"/>
    <s v="De vez en cuando (1 o 2 veces al mes)"/>
    <s v="Seguiré usando los servicios de la biblioteca con la misma frecuencia que expuse en la pregunta anterior"/>
    <s v="F. Ciencias Químicas"/>
    <s v="F. Ciencias Físicas"/>
    <s v="F. Ciencias Matemáticas"/>
    <m/>
    <m/>
    <m/>
    <m/>
    <m/>
    <m/>
    <s v="Sí"/>
    <s v="Sí"/>
    <n v="1"/>
    <n v="1"/>
    <n v="3"/>
    <n v="2"/>
    <n v="4"/>
    <n v="3"/>
    <n v="4"/>
    <n v="1"/>
    <n v="3"/>
    <n v="3"/>
    <m/>
    <n v="4"/>
    <n v="4"/>
    <n v="3"/>
    <n v="3"/>
    <n v="3"/>
    <s v="No"/>
    <n v="3"/>
    <x v="5"/>
    <s v="Twitter|Youtube"/>
    <m/>
    <m/>
    <m/>
    <m/>
    <m/>
    <m/>
    <m/>
    <s v="No"/>
    <s v="No"/>
    <m/>
    <n v="4"/>
    <n v="5"/>
    <s v="4, satisfecho"/>
  </r>
  <r>
    <m/>
    <m/>
    <s v="Humanidades"/>
    <d v="2020-05-19T14:24:00"/>
    <s v="Grado y doble grado"/>
    <x v="6"/>
    <s v="Muy frecuentemente (3 o más veces por semana)"/>
    <s v="Nunca"/>
    <s v="Tengo que ir necesariamente para consultar los documentos que están ubicados en la biblioteca|Procuraré buscar la información que necesito fuera de la biblioteca"/>
    <s v="Biblioteca Maria Zambrano (Filología / Derecho)"/>
    <s v="F. Filología (Clásicas o General)"/>
    <s v="F. Geografía e Historia"/>
    <m/>
    <m/>
    <m/>
    <m/>
    <m/>
    <m/>
    <s v="No"/>
    <s v="Sí"/>
    <n v="2"/>
    <n v="2"/>
    <n v="1"/>
    <n v="5"/>
    <n v="2"/>
    <n v="4"/>
    <n v="3"/>
    <n v="4"/>
    <n v="1"/>
    <n v="2"/>
    <m/>
    <n v="2"/>
    <n v="2"/>
    <n v="1"/>
    <n v="1"/>
    <n v="2"/>
    <s v="No"/>
    <n v="2"/>
    <x v="4"/>
    <s v="Facebook|Instagram"/>
    <m/>
    <m/>
    <m/>
    <m/>
    <m/>
    <m/>
    <m/>
    <s v="No"/>
    <s v="No"/>
    <m/>
    <n v="3"/>
    <n v="3"/>
    <s v="3, normal"/>
  </r>
  <r>
    <m/>
    <m/>
    <s v="Ciencias de la Salud"/>
    <d v="2020-05-19T14:23:00"/>
    <s v="Grado y doble grado"/>
    <x v="4"/>
    <s v="Solo en época de exámenes"/>
    <s v="De vez en cuando (1 o 2 veces al mes)"/>
    <s v="Seguiré usando los servicios de la biblioteca con la misma frecuencia que expuse en la pregunta anterior"/>
    <s v="F. Medicina"/>
    <s v="Biblioteca Maria Zambrano (Filología / Derecho)"/>
    <m/>
    <m/>
    <m/>
    <m/>
    <m/>
    <m/>
    <m/>
    <s v="No"/>
    <s v="Sí"/>
    <n v="3"/>
    <n v="1"/>
    <n v="2"/>
    <n v="3"/>
    <n v="5"/>
    <n v="3"/>
    <n v="5"/>
    <n v="1"/>
    <n v="3"/>
    <n v="3"/>
    <m/>
    <n v="4"/>
    <n v="3"/>
    <n v="4"/>
    <n v="2"/>
    <n v="3"/>
    <s v="No"/>
    <n v="4"/>
    <x v="5"/>
    <s v="Twitter|Youtube|Instagram"/>
    <m/>
    <m/>
    <m/>
    <m/>
    <m/>
    <m/>
    <m/>
    <s v="No"/>
    <s v="No"/>
    <m/>
    <n v="3"/>
    <n v="4"/>
    <s v="3, normal"/>
  </r>
  <r>
    <m/>
    <m/>
    <s v="Ciencias Experimentales"/>
    <d v="2020-05-19T14:23:00"/>
    <s v="Grado y doble grado"/>
    <x v="8"/>
    <s v="Muy frecuentemente (3 o más veces por semana)"/>
    <s v="De vez en cuando (1 o 2 veces al mes)"/>
    <s v="Seguiré usando los servicios de la biblioteca con la misma frecuencia que expuse en la pregunta anterior"/>
    <s v="F. Ciencias Matemáticas"/>
    <m/>
    <m/>
    <s v="Bibliotecas Públicas CAM"/>
    <m/>
    <m/>
    <m/>
    <m/>
    <m/>
    <s v="Sí"/>
    <s v="Sí"/>
    <n v="2"/>
    <n v="1"/>
    <n v="2"/>
    <n v="2"/>
    <n v="5"/>
    <n v="3"/>
    <n v="4"/>
    <n v="1"/>
    <n v="5"/>
    <n v="5"/>
    <m/>
    <n v="4"/>
    <n v="5"/>
    <n v="4"/>
    <n v="5"/>
    <n v="4"/>
    <s v="No"/>
    <n v="4"/>
    <x v="6"/>
    <s v="Youtube|Instagram"/>
    <m/>
    <m/>
    <m/>
    <m/>
    <m/>
    <m/>
    <m/>
    <s v="Sí"/>
    <s v="Sí"/>
    <s v="Útil"/>
    <n v="5"/>
    <n v="5"/>
    <s v="5, muy satisfecho"/>
  </r>
  <r>
    <m/>
    <m/>
    <s v="Humanidades"/>
    <d v="2020-05-19T14:23: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No"/>
    <s v="Sí"/>
    <n v="3"/>
    <n v="1"/>
    <n v="1"/>
    <n v="5"/>
    <n v="5"/>
    <n v="5"/>
    <n v="5"/>
    <n v="4"/>
    <n v="2"/>
    <n v="5"/>
    <m/>
    <n v="5"/>
    <n v="5"/>
    <n v="5"/>
    <n v="4"/>
    <n v="3"/>
    <s v="No"/>
    <n v="5"/>
    <x v="6"/>
    <s v="Twitter|Youtube|Instagram"/>
    <m/>
    <m/>
    <m/>
    <m/>
    <m/>
    <m/>
    <m/>
    <s v="No"/>
    <s v="No"/>
    <m/>
    <n v="5"/>
    <n v="5"/>
    <s v="4, satisfecho"/>
  </r>
  <r>
    <m/>
    <m/>
    <s v="Ciencias Sociales"/>
    <d v="2020-05-19T14:23:00"/>
    <s v="Máster"/>
    <x v="11"/>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Ciencias Económicas y Empresariales"/>
    <s v="Biblioteca Maria Zambrano (Filología / Derecho)"/>
    <s v="F. Ciencias Políticas y Sociología"/>
    <s v="La biblioteca municipal del distrito de Vicálvaro"/>
    <m/>
    <m/>
    <m/>
    <m/>
    <m/>
    <s v="Sí"/>
    <s v="Sí"/>
    <n v="5"/>
    <n v="1"/>
    <n v="3"/>
    <n v="4"/>
    <n v="4"/>
    <n v="2"/>
    <n v="4"/>
    <n v="3"/>
    <n v="4"/>
    <n v="5"/>
    <m/>
    <n v="3"/>
    <n v="4"/>
    <n v="5"/>
    <n v="5"/>
    <n v="4"/>
    <s v="No"/>
    <n v="5"/>
    <x v="6"/>
    <s v="Twitter|Youtube|Instagram"/>
    <m/>
    <m/>
    <m/>
    <m/>
    <m/>
    <m/>
    <m/>
    <s v="Sí"/>
    <s v="Sí"/>
    <s v="Útil"/>
    <n v="5"/>
    <n v="5"/>
    <s v="5, muy satisfecho"/>
  </r>
  <r>
    <m/>
    <m/>
    <s v="Humanidades"/>
    <d v="2020-05-19T14:23:00"/>
    <s v="Grado y doble grado"/>
    <x v="7"/>
    <s v="Frecuentemente (1 o 2 veces por semana)"/>
    <s v="Frecuentemente (1 o 2 veces por semana)"/>
    <s v="Tengo que ir necesariamente para consultar los documentos que están ubicados en la biblioteca"/>
    <s v="F. Geografía e Historia"/>
    <s v="Biblioteca Maria Zambrano (Filología / Derecho)"/>
    <s v="F. Ciencias Políticas y Sociología"/>
    <m/>
    <m/>
    <m/>
    <m/>
    <m/>
    <m/>
    <s v="No"/>
    <s v="Sí"/>
    <n v="4"/>
    <n v="3"/>
    <n v="3"/>
    <n v="5"/>
    <n v="4"/>
    <n v="5"/>
    <n v="4"/>
    <n v="3"/>
    <n v="1"/>
    <n v="2"/>
    <m/>
    <n v="3"/>
    <n v="1"/>
    <n v="3"/>
    <n v="1"/>
    <n v="3"/>
    <s v="Sí"/>
    <n v="3"/>
    <x v="5"/>
    <s v="Twitter|Instagram"/>
    <m/>
    <m/>
    <m/>
    <m/>
    <m/>
    <m/>
    <m/>
    <s v="Sí"/>
    <s v="No"/>
    <m/>
    <n v="3"/>
    <n v="3"/>
    <s v="3, normal"/>
  </r>
  <r>
    <m/>
    <m/>
    <s v="Ciencias Sociales"/>
    <d v="2020-05-19T14:22:00"/>
    <s v="Máster"/>
    <x v="13"/>
    <s v="Frecuentemente (1 o 2 veces por semana)"/>
    <s v="Muy frecuentemente (3 o más veces por semana)"/>
    <s v="Procuraré buscar la información que necesito fuera de la biblioteca"/>
    <s v="F. Ciencias de la Información"/>
    <s v="F. Ciencias de la Documentación"/>
    <s v="F. Geografía e Historia"/>
    <m/>
    <m/>
    <m/>
    <m/>
    <m/>
    <m/>
    <s v="No"/>
    <s v="Sí"/>
    <n v="2"/>
    <n v="3"/>
    <n v="3"/>
    <n v="3"/>
    <n v="2"/>
    <n v="5"/>
    <n v="2"/>
    <n v="4"/>
    <n v="3"/>
    <n v="4"/>
    <m/>
    <n v="4"/>
    <n v="4"/>
    <n v="5"/>
    <n v="3"/>
    <n v="5"/>
    <s v="Sí"/>
    <n v="4"/>
    <x v="6"/>
    <s v="Youtube|Instagram"/>
    <m/>
    <m/>
    <m/>
    <m/>
    <m/>
    <m/>
    <m/>
    <s v="No"/>
    <s v="No"/>
    <m/>
    <n v="4"/>
    <n v="5"/>
    <s v="4, satisfecho"/>
  </r>
  <r>
    <m/>
    <m/>
    <s v="Humanidades"/>
    <d v="2020-05-19T14:21:00"/>
    <s v="Grado y doble grado"/>
    <x v="7"/>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Sí"/>
    <s v="Sí"/>
    <n v="5"/>
    <n v="3"/>
    <n v="5"/>
    <n v="5"/>
    <n v="5"/>
    <n v="2"/>
    <n v="5"/>
    <n v="1"/>
    <n v="5"/>
    <n v="5"/>
    <m/>
    <n v="5"/>
    <n v="5"/>
    <n v="5"/>
    <n v="5"/>
    <n v="3"/>
    <s v="No"/>
    <n v="5"/>
    <x v="6"/>
    <s v="Twitter|Instagram"/>
    <m/>
    <m/>
    <m/>
    <m/>
    <m/>
    <m/>
    <m/>
    <s v="No"/>
    <s v="No"/>
    <m/>
    <n v="5"/>
    <n v="5"/>
    <s v="5, muy satisfecho"/>
  </r>
  <r>
    <m/>
    <m/>
    <s v="Ciencias Sociales"/>
    <d v="2020-05-19T14:21:00"/>
    <s v="Grado y doble grado"/>
    <x v="17"/>
    <s v="Nunca"/>
    <s v="De vez en cuando (1 o 2 veces al mes)"/>
    <s v="Solo haré uso de la biblioteca virtual y de sus recursos electrónicos"/>
    <s v="F. Ciencias de la Documentación"/>
    <s v="F. Ciencias de la Información"/>
    <m/>
    <m/>
    <m/>
    <m/>
    <m/>
    <m/>
    <m/>
    <s v="Sí"/>
    <s v="Sí"/>
    <n v="4"/>
    <n v="3"/>
    <n v="1"/>
    <n v="1"/>
    <n v="5"/>
    <n v="5"/>
    <n v="5"/>
    <n v="5"/>
    <n v="4"/>
    <n v="4"/>
    <m/>
    <n v="1"/>
    <n v="5"/>
    <n v="5"/>
    <n v="3"/>
    <n v="5"/>
    <s v="No"/>
    <n v="5"/>
    <x v="5"/>
    <s v="Twitter|Instagram"/>
    <m/>
    <m/>
    <m/>
    <m/>
    <m/>
    <m/>
    <m/>
    <s v="No"/>
    <s v="No"/>
    <m/>
    <n v="4"/>
    <n v="5"/>
    <s v="4, satisfecho"/>
  </r>
  <r>
    <m/>
    <m/>
    <s v="Humanidades"/>
    <d v="2020-05-19T14:21:00"/>
    <s v="Doctorado"/>
    <x v="6"/>
    <s v="De vez en cuando (1 o 2 veces al mes)"/>
    <s v="De vez en cuando (1 o 2 veces al mes)"/>
    <s v="Seguiré usando los servicios de la biblioteca con la misma frecuencia que expuse en la pregunta anterior"/>
    <s v="F. Filosofía"/>
    <s v="F. Derecho (Departamentos,Criminología)"/>
    <s v="F. Filología (Clásicas o General)"/>
    <s v="Dispongo de una extensa y selecta biblioteca personal"/>
    <m/>
    <m/>
    <m/>
    <m/>
    <m/>
    <s v="No"/>
    <s v="No"/>
    <n v="2"/>
    <n v="2"/>
    <n v="3"/>
    <m/>
    <n v="5"/>
    <n v="5"/>
    <n v="2"/>
    <n v="2"/>
    <n v="4"/>
    <n v="4"/>
    <m/>
    <n v="5"/>
    <n v="5"/>
    <n v="5"/>
    <n v="3"/>
    <n v="3"/>
    <s v="Sí"/>
    <n v="5"/>
    <x v="5"/>
    <s v="Twitter|Facebook"/>
    <m/>
    <m/>
    <m/>
    <m/>
    <m/>
    <m/>
    <m/>
    <s v="Sí"/>
    <s v="No"/>
    <m/>
    <n v="4"/>
    <n v="4"/>
    <s v="5, muy satisfecho"/>
  </r>
  <r>
    <m/>
    <m/>
    <s v="Ciencias Sociales"/>
    <d v="2020-05-19T14:21:00"/>
    <s v="Grado y doble grado"/>
    <x v="1"/>
    <s v="Solo en época de exámenes"/>
    <s v="Solo en época de exámenes"/>
    <s v="Creo que voy a acudir con menos frecuencia a la biblioteca y usaré más la biblioteca virtual"/>
    <s v="F. Ciencias Políticas y Sociología"/>
    <s v="F. Derecho (Departamentos,Criminología)"/>
    <s v="F. Filosofía"/>
    <m/>
    <m/>
    <m/>
    <m/>
    <m/>
    <m/>
    <s v="No"/>
    <s v="Sí"/>
    <n v="2"/>
    <n v="2"/>
    <n v="3"/>
    <n v="2"/>
    <n v="1"/>
    <n v="2"/>
    <n v="3"/>
    <n v="2"/>
    <n v="3"/>
    <n v="3"/>
    <m/>
    <n v="3"/>
    <n v="2"/>
    <n v="3"/>
    <n v="3"/>
    <n v="3"/>
    <s v="No"/>
    <n v="2"/>
    <x v="4"/>
    <s v="Youtube"/>
    <m/>
    <m/>
    <m/>
    <m/>
    <m/>
    <m/>
    <m/>
    <s v="No"/>
    <s v="No"/>
    <m/>
    <n v="3"/>
    <n v="3"/>
    <s v="3, normal"/>
  </r>
  <r>
    <m/>
    <m/>
    <s v="Ciencias Sociales"/>
    <d v="2020-05-19T14:21:00"/>
    <s v="Grado y doble grado"/>
    <x v="1"/>
    <s v="De vez en cuando (1 o 2 veces al mes)"/>
    <s v="Muy frecuentemente (3 o más veces por semana)"/>
    <s v="Tengo que ir necesariamente para consultar los documentos que están ubicados en la biblioteca"/>
    <s v="F. Ciencias Políticas y Sociología"/>
    <s v="F. Derecho (Departamentos,Criminología)"/>
    <m/>
    <m/>
    <m/>
    <m/>
    <m/>
    <m/>
    <m/>
    <s v="No"/>
    <s v="Sí"/>
    <n v="1"/>
    <n v="4"/>
    <n v="2"/>
    <n v="3"/>
    <n v="4"/>
    <n v="4"/>
    <n v="4"/>
    <n v="4"/>
    <n v="2"/>
    <n v="3"/>
    <m/>
    <n v="1"/>
    <n v="3"/>
    <n v="1"/>
    <n v="2"/>
    <n v="2"/>
    <s v="No"/>
    <n v="2"/>
    <x v="4"/>
    <s v="Twitter|Instagram|LinkedIn"/>
    <m/>
    <m/>
    <m/>
    <m/>
    <m/>
    <m/>
    <m/>
    <s v="Sí"/>
    <s v="No"/>
    <m/>
    <n v="4"/>
    <n v="4"/>
    <s v="2, insatisfecho"/>
  </r>
  <r>
    <m/>
    <m/>
    <s v="Ciencias Sociales"/>
    <d v="2020-05-19T14:21:00"/>
    <s v="Máster"/>
    <x v="11"/>
    <s v="De vez en cuando (1 o 2 veces al mes)"/>
    <s v="Nunca"/>
    <s v="Seguiré usando los servicios de la biblioteca con la misma frecuencia que expuse en la pregunta anterior"/>
    <s v="F. Ciencias Económicas y Empresariales"/>
    <m/>
    <m/>
    <m/>
    <m/>
    <m/>
    <m/>
    <m/>
    <m/>
    <s v="Sí"/>
    <s v="Sí"/>
    <n v="4"/>
    <n v="1"/>
    <n v="1"/>
    <n v="2"/>
    <n v="5"/>
    <n v="5"/>
    <n v="4"/>
    <n v="3"/>
    <n v="5"/>
    <n v="5"/>
    <m/>
    <n v="5"/>
    <n v="5"/>
    <n v="5"/>
    <n v="3"/>
    <n v="4"/>
    <s v="No"/>
    <n v="5"/>
    <x v="5"/>
    <m/>
    <m/>
    <m/>
    <m/>
    <m/>
    <m/>
    <m/>
    <m/>
    <s v="No"/>
    <s v="No"/>
    <m/>
    <n v="5"/>
    <n v="5"/>
    <s v="4, satisfecho"/>
  </r>
  <r>
    <m/>
    <m/>
    <s v="Ciencias de la Salud"/>
    <d v="2020-05-19T14:19:00"/>
    <s v="Grado y doble grado"/>
    <x v="22"/>
    <s v="Muy frecuentemente (3 o más veces por semana)"/>
    <s v="Nunca"/>
    <s v="Seguiré usando los servicios de la biblioteca con la misma frecuencia que expuse en la pregunta anterior"/>
    <s v="F. Óptica y Optometría"/>
    <s v="F. Medicina"/>
    <s v="Biblioteca Maria Zambrano (Filología / Derecho)"/>
    <m/>
    <m/>
    <m/>
    <m/>
    <m/>
    <m/>
    <s v="No"/>
    <s v="No"/>
    <n v="3"/>
    <n v="2"/>
    <n v="4"/>
    <n v="1"/>
    <n v="5"/>
    <n v="2"/>
    <n v="5"/>
    <n v="1"/>
    <n v="5"/>
    <n v="4"/>
    <m/>
    <n v="2"/>
    <m/>
    <n v="4"/>
    <n v="4"/>
    <n v="4"/>
    <s v="No"/>
    <n v="3"/>
    <x v="1"/>
    <s v="Twitter|Instagram"/>
    <m/>
    <m/>
    <m/>
    <m/>
    <m/>
    <m/>
    <m/>
    <s v="No"/>
    <s v="No"/>
    <m/>
    <n v="5"/>
    <n v="5"/>
    <s v="4, satisfecho"/>
  </r>
  <r>
    <m/>
    <m/>
    <s v="Ciencias de la Salud"/>
    <d v="2020-05-19T14:19:00"/>
    <s v="Grado y doble grado"/>
    <x v="9"/>
    <s v="Frecuentemente (1 o 2 veces por semana)"/>
    <s v="De vez en cuando (1 o 2 veces al mes)"/>
    <s v="Creo que voy a acudir con menos frecuencia a la biblioteca y usaré más la biblioteca virtual"/>
    <s v="F. Farmacia"/>
    <s v="F. Informática"/>
    <m/>
    <s v="Biblioteca Eugenio Trias, Centro cultural Las californias"/>
    <m/>
    <m/>
    <m/>
    <m/>
    <m/>
    <s v="No"/>
    <s v="Sí"/>
    <n v="4"/>
    <n v="1"/>
    <n v="4"/>
    <n v="1"/>
    <n v="5"/>
    <n v="2"/>
    <n v="5"/>
    <n v="2"/>
    <n v="4"/>
    <n v="3"/>
    <m/>
    <n v="2"/>
    <n v="4"/>
    <m/>
    <n v="3"/>
    <n v="4"/>
    <s v="No"/>
    <n v="3"/>
    <x v="4"/>
    <s v="Twitter|Instagram"/>
    <m/>
    <m/>
    <m/>
    <m/>
    <m/>
    <m/>
    <m/>
    <s v="No"/>
    <s v="No"/>
    <m/>
    <n v="5"/>
    <n v="5"/>
    <s v="2, insatisfecho"/>
  </r>
  <r>
    <m/>
    <m/>
    <s v="Humanidades"/>
    <d v="2020-05-19T14:19:00"/>
    <s v="Grado y doble grado"/>
    <x v="6"/>
    <s v="Frecuentemente (1 o 2 veces por semana)"/>
    <s v="Muy frecuentemente (3 o más veces por semana)"/>
    <s v="Tengo que ir necesariamente para consultar los documentos que están ubicados en la biblioteca"/>
    <s v="Biblioteca Maria Zambrano (Filología / Derecho)"/>
    <s v="F. Filología (Clásicas o General)"/>
    <s v="F. Derecho (Departamentos,Criminología)"/>
    <s v="Bibliotecas municipales"/>
    <m/>
    <m/>
    <m/>
    <m/>
    <m/>
    <s v="Sí"/>
    <s v="Sí"/>
    <n v="3"/>
    <n v="1"/>
    <n v="1"/>
    <n v="5"/>
    <n v="4"/>
    <n v="2"/>
    <n v="2"/>
    <n v="1"/>
    <n v="3"/>
    <n v="3"/>
    <m/>
    <n v="2"/>
    <n v="3"/>
    <n v="4"/>
    <n v="2"/>
    <n v="1"/>
    <s v="No"/>
    <n v="3"/>
    <x v="5"/>
    <s v="Twitter|Youtube|Instagram"/>
    <m/>
    <m/>
    <m/>
    <m/>
    <m/>
    <m/>
    <m/>
    <s v="No"/>
    <s v="No"/>
    <m/>
    <n v="3"/>
    <n v="3"/>
    <s v="3, normal"/>
  </r>
  <r>
    <m/>
    <m/>
    <s v="Ciencias Experimentales"/>
    <d v="2020-05-19T14:19:00"/>
    <s v="Grado y doble grado"/>
    <x v="19"/>
    <s v="De vez en cuando (1 o 2 veces al mes)"/>
    <s v="De vez en cuando (1 o 2 veces al mes)"/>
    <s v="Seguiré usando los servicios de la biblioteca con la misma frecuencia que expuse en la pregunta anterior"/>
    <s v="F. Ciencias Físicas"/>
    <s v="F. Ciencias Matemáticas"/>
    <m/>
    <m/>
    <m/>
    <m/>
    <m/>
    <m/>
    <m/>
    <s v="Sí"/>
    <s v="Sí"/>
    <n v="3"/>
    <n v="1"/>
    <n v="1"/>
    <n v="1"/>
    <n v="2"/>
    <n v="2"/>
    <n v="5"/>
    <n v="1"/>
    <n v="4"/>
    <n v="4"/>
    <m/>
    <n v="3"/>
    <n v="3"/>
    <n v="3"/>
    <n v="3"/>
    <n v="4"/>
    <s v="No"/>
    <n v="3"/>
    <x v="2"/>
    <s v="Youtube|Instagram"/>
    <m/>
    <m/>
    <m/>
    <m/>
    <m/>
    <m/>
    <m/>
    <s v="No"/>
    <s v="No"/>
    <m/>
    <n v="4"/>
    <n v="4"/>
    <s v="4, satisfecho"/>
  </r>
  <r>
    <m/>
    <m/>
    <s v="Humanidades"/>
    <d v="2020-05-19T14:18:00"/>
    <s v="Grado y doble grado"/>
    <x v="7"/>
    <s v="Frecuentemente (1 o 2 veces por semana)"/>
    <s v="Frecuentemente (1 o 2 veces por semana)"/>
    <s v="Seguiré usando los servicios de la biblioteca con la misma frecuencia que expuse en la pregunta anterior"/>
    <s v="F. Geografía e Historia"/>
    <s v="F. Filología (Clásicas o General)"/>
    <s v="F. Filosofía"/>
    <m/>
    <m/>
    <m/>
    <m/>
    <m/>
    <m/>
    <s v="Sí"/>
    <s v="Sí"/>
    <n v="4"/>
    <n v="3"/>
    <n v="2"/>
    <n v="2"/>
    <n v="4"/>
    <n v="3"/>
    <n v="4"/>
    <n v="1"/>
    <n v="3"/>
    <n v="4"/>
    <m/>
    <n v="5"/>
    <n v="4"/>
    <n v="4"/>
    <n v="3"/>
    <n v="4"/>
    <s v="No"/>
    <n v="3"/>
    <x v="5"/>
    <s v="Twitter|Youtube"/>
    <m/>
    <m/>
    <m/>
    <m/>
    <m/>
    <m/>
    <m/>
    <s v="No"/>
    <s v="No"/>
    <m/>
    <n v="3"/>
    <n v="4"/>
    <s v="4, satisfecho"/>
  </r>
  <r>
    <m/>
    <m/>
    <s v="Ciencias Experimentales"/>
    <d v="2020-05-19T14:18:00"/>
    <s v="Grado y doble grado"/>
    <x v="8"/>
    <s v="De vez en cuando (1 o 2 veces al mes)"/>
    <s v="Nunca"/>
    <s v="Seguiré usando los servicios de la biblioteca con la misma frecuencia que expuse en la pregunta anterior|Tengo que ir necesariamente para consultar los documentos que están ubicados en la biblioteca"/>
    <s v="F. Ciencias Matemáticas"/>
    <m/>
    <m/>
    <m/>
    <m/>
    <m/>
    <m/>
    <m/>
    <m/>
    <s v="Sí"/>
    <s v="Sí"/>
    <n v="5"/>
    <n v="1"/>
    <n v="3"/>
    <n v="2"/>
    <n v="5"/>
    <n v="3"/>
    <n v="5"/>
    <n v="3"/>
    <n v="2"/>
    <n v="4"/>
    <m/>
    <n v="3"/>
    <n v="3"/>
    <n v="3"/>
    <n v="3"/>
    <n v="4"/>
    <s v="No"/>
    <n v="4"/>
    <x v="5"/>
    <s v="Twitter|Youtube"/>
    <m/>
    <m/>
    <m/>
    <m/>
    <m/>
    <m/>
    <m/>
    <s v="Sí"/>
    <s v="No"/>
    <m/>
    <n v="4"/>
    <n v="4"/>
    <s v="4, satisfecho"/>
  </r>
  <r>
    <m/>
    <m/>
    <s v="Ciencias de la Salud"/>
    <d v="2020-05-19T14:18:00"/>
    <s v="Grado y doble grado"/>
    <x v="4"/>
    <s v="Solo en época de exámenes"/>
    <s v="De vez en cuando (1 o 2 veces al mes)"/>
    <s v="Seguiré usando los servicios de la biblioteca con la misma frecuencia que expuse en la pregunta anterior"/>
    <m/>
    <m/>
    <m/>
    <m/>
    <m/>
    <m/>
    <m/>
    <m/>
    <m/>
    <s v="No"/>
    <s v="No"/>
    <n v="2"/>
    <n v="3"/>
    <n v="3"/>
    <n v="4"/>
    <n v="5"/>
    <n v="5"/>
    <n v="5"/>
    <n v="2"/>
    <n v="5"/>
    <n v="5"/>
    <m/>
    <n v="5"/>
    <n v="5"/>
    <n v="5"/>
    <n v="5"/>
    <n v="5"/>
    <s v="Sí"/>
    <n v="4"/>
    <x v="6"/>
    <s v="Youtube|Instagram"/>
    <m/>
    <m/>
    <m/>
    <m/>
    <m/>
    <m/>
    <m/>
    <s v="No"/>
    <s v="No"/>
    <m/>
    <n v="5"/>
    <n v="5"/>
    <s v="4, satisfecho"/>
  </r>
  <r>
    <m/>
    <m/>
    <s v="Ciencias de la Salud"/>
    <d v="2020-05-19T14:18:00"/>
    <s v="Grado y doble grado"/>
    <x v="9"/>
    <s v="Muy frecuentemente (3 o más veces por semana)"/>
    <s v="Nunca"/>
    <s v="Procuraré buscar la información que necesito fuera de la biblioteca"/>
    <s v="F. Farmacia"/>
    <s v="F. Medicina"/>
    <m/>
    <s v="A la biblioteca de la Universidad Autónoma, tienen muchos más libros"/>
    <m/>
    <m/>
    <m/>
    <m/>
    <m/>
    <s v="No"/>
    <s v="Sí"/>
    <n v="4"/>
    <n v="1"/>
    <n v="1"/>
    <n v="1"/>
    <n v="1"/>
    <n v="5"/>
    <n v="5"/>
    <n v="1"/>
    <n v="1"/>
    <n v="1"/>
    <m/>
    <n v="1"/>
    <n v="5"/>
    <n v="1"/>
    <n v="1"/>
    <n v="2"/>
    <s v="No"/>
    <n v="1"/>
    <x v="4"/>
    <s v="Facebook|Youtube|Instagram"/>
    <m/>
    <m/>
    <m/>
    <m/>
    <m/>
    <m/>
    <m/>
    <s v="No"/>
    <s v="Sí"/>
    <s v="Muy útil"/>
    <n v="4"/>
    <n v="4"/>
    <s v="2, insatisfecho"/>
  </r>
  <r>
    <m/>
    <m/>
    <s v="Ciencias Experimentales"/>
    <d v="2020-05-19T14:17:00"/>
    <s v="Grado y doble grado"/>
    <x v="19"/>
    <s v="Muy frecuentemente (3 o más veces por semana)"/>
    <s v="Frecuentemente (1 o 2 veces por semana)"/>
    <s v="Creo que voy a acudir con menos frecuencia a la biblioteca y usaré más la biblioteca virtual|Tengo que ir necesariamente para consultar los documentos que están ubicados en la biblioteca"/>
    <s v="F. Ciencias Matemáticas"/>
    <s v="F. Ciencias Físicas"/>
    <s v="F. Ciencias Químicas"/>
    <m/>
    <m/>
    <m/>
    <m/>
    <m/>
    <m/>
    <s v="Sí"/>
    <s v="Sí"/>
    <n v="5"/>
    <n v="1"/>
    <n v="5"/>
    <n v="3"/>
    <n v="4"/>
    <n v="4"/>
    <n v="4"/>
    <n v="2"/>
    <n v="5"/>
    <n v="5"/>
    <m/>
    <n v="5"/>
    <n v="5"/>
    <n v="5"/>
    <n v="2"/>
    <n v="5"/>
    <s v="No"/>
    <n v="5"/>
    <x v="1"/>
    <s v="Twitter|Facebook|Youtube"/>
    <m/>
    <m/>
    <m/>
    <m/>
    <m/>
    <m/>
    <m/>
    <s v="Sí"/>
    <s v="Sí"/>
    <s v="Muy útil"/>
    <n v="5"/>
    <n v="5"/>
    <s v="5, muy satisfecho"/>
  </r>
  <r>
    <m/>
    <m/>
    <s v="Ciencias Experimentales"/>
    <d v="2020-05-19T14:17:00"/>
    <s v="Grado y doble grado"/>
    <x v="1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Químicas"/>
    <m/>
    <m/>
    <s v="Bilbioteca pública Luis Rosales."/>
    <m/>
    <m/>
    <m/>
    <m/>
    <m/>
    <s v="Sí"/>
    <s v="Sí"/>
    <n v="5"/>
    <m/>
    <m/>
    <n v="5"/>
    <m/>
    <n v="4"/>
    <n v="4"/>
    <m/>
    <n v="5"/>
    <n v="5"/>
    <m/>
    <n v="4"/>
    <n v="5"/>
    <n v="4"/>
    <n v="5"/>
    <n v="5"/>
    <s v="No"/>
    <n v="4"/>
    <x v="4"/>
    <s v="Youtube|WhatsApp"/>
    <m/>
    <m/>
    <m/>
    <m/>
    <m/>
    <m/>
    <m/>
    <s v="No"/>
    <s v="No"/>
    <m/>
    <n v="5"/>
    <n v="4"/>
    <s v="5, muy satisfecho"/>
  </r>
  <r>
    <m/>
    <m/>
    <s v="Ciencias Experimentales"/>
    <d v="2020-05-19T14:17:00"/>
    <s v="Grado y doble grado"/>
    <x v="16"/>
    <s v="Frecuentemente (1 o 2 veces por semana)"/>
    <s v="De vez en cuando (1 o 2 veces al mes)"/>
    <s v="Seguiré usando los servicios de la biblioteca con la misma frecuencia que expuse en la pregunta anterior|Procuraré buscar la información que necesito fuera de la biblioteca"/>
    <s v="F. Ciencias Químicas"/>
    <s v="F. Ciencias Físicas"/>
    <s v="F. Ciencias Matemáticas"/>
    <s v="Bibliotecas municipales"/>
    <m/>
    <m/>
    <m/>
    <m/>
    <m/>
    <s v="No"/>
    <s v="No"/>
    <n v="2"/>
    <n v="1"/>
    <n v="2"/>
    <n v="4"/>
    <n v="5"/>
    <n v="4"/>
    <n v="5"/>
    <n v="1"/>
    <n v="5"/>
    <n v="4"/>
    <m/>
    <n v="4"/>
    <n v="4"/>
    <n v="4"/>
    <n v="3"/>
    <n v="4"/>
    <s v="No"/>
    <n v="3"/>
    <x v="4"/>
    <s v="Twitter|Youtube|Instagram"/>
    <m/>
    <m/>
    <m/>
    <m/>
    <m/>
    <m/>
    <m/>
    <s v="No"/>
    <s v="No"/>
    <m/>
    <n v="3"/>
    <n v="3"/>
    <s v="2, insatisfecho"/>
  </r>
  <r>
    <m/>
    <m/>
    <s v="Ciencias Experimentales"/>
    <d v="2020-05-19T14:15:00"/>
    <s v="Máster"/>
    <x v="16"/>
    <s v="Frecuentemente (1 o 2 veces por semana)"/>
    <s v="Frecuentemente (1 o 2 veces por semana)"/>
    <s v="Creo que voy a acudir con menos frecuencia a la biblioteca y usaré más la biblioteca virtual"/>
    <s v="F. Ciencias Químicas"/>
    <m/>
    <m/>
    <s v="Escuela Técnica Superior de Ingenieros Industriales"/>
    <m/>
    <m/>
    <m/>
    <m/>
    <m/>
    <s v="No"/>
    <s v="No"/>
    <n v="1"/>
    <n v="5"/>
    <n v="5"/>
    <n v="4"/>
    <n v="5"/>
    <n v="5"/>
    <n v="3"/>
    <n v="5"/>
    <n v="5"/>
    <n v="4"/>
    <m/>
    <n v="4"/>
    <n v="5"/>
    <n v="4"/>
    <n v="4"/>
    <m/>
    <s v="No"/>
    <n v="5"/>
    <x v="6"/>
    <s v="Facebook|Youtube|LinkedIn"/>
    <m/>
    <m/>
    <m/>
    <m/>
    <m/>
    <m/>
    <m/>
    <s v="Sí"/>
    <s v="No"/>
    <m/>
    <n v="5"/>
    <n v="5"/>
    <s v="5, muy satisfecho"/>
  </r>
  <r>
    <m/>
    <m/>
    <s v="Ciencias Sociales"/>
    <d v="2020-05-19T14:15:00"/>
    <s v="Doctorado"/>
    <x v="1"/>
    <s v="De vez en cuando (1 o 2 veces al mes)"/>
    <s v="Muy frecuentemente (3 o más veces por semana)"/>
    <s v="Seguiré usando los servicios de la biblioteca con la misma frecuencia que expuse en la pregunta anterior"/>
    <s v="F. Ciencias Políticas y Sociología"/>
    <s v="Biblioteca Maria Zambrano (Filología / Derecho)"/>
    <s v="F. Ciencias Económicas y Empresariales"/>
    <s v="Biblioteca Pública Conde Duque"/>
    <m/>
    <m/>
    <m/>
    <m/>
    <m/>
    <s v="Sí"/>
    <s v="Sí"/>
    <n v="4"/>
    <n v="5"/>
    <n v="5"/>
    <n v="3"/>
    <n v="1"/>
    <n v="3"/>
    <n v="1"/>
    <n v="2"/>
    <n v="4"/>
    <n v="4"/>
    <m/>
    <n v="5"/>
    <n v="5"/>
    <n v="5"/>
    <n v="3"/>
    <n v="4"/>
    <s v="Sí"/>
    <n v="5"/>
    <x v="5"/>
    <s v="Facebook|Instagram|LinkedIn"/>
    <m/>
    <m/>
    <m/>
    <m/>
    <m/>
    <m/>
    <m/>
    <s v="Sí"/>
    <s v="No"/>
    <m/>
    <n v="5"/>
    <n v="5"/>
    <s v="4, satisfecho"/>
  </r>
  <r>
    <m/>
    <m/>
    <s v="Humanidades"/>
    <d v="2020-05-19T14:15:00"/>
    <s v="Grado y doble grado"/>
    <x v="2"/>
    <s v="De vez en cuando (1 o 2 veces al mes)"/>
    <s v="Nunca"/>
    <m/>
    <m/>
    <m/>
    <m/>
    <m/>
    <m/>
    <m/>
    <m/>
    <m/>
    <m/>
    <s v="No"/>
    <s v="No"/>
    <n v="3"/>
    <n v="2"/>
    <n v="2"/>
    <n v="1"/>
    <n v="4"/>
    <n v="4"/>
    <n v="4"/>
    <n v="1"/>
    <n v="3"/>
    <n v="2"/>
    <m/>
    <n v="3"/>
    <n v="3"/>
    <n v="3"/>
    <n v="2"/>
    <n v="3"/>
    <s v="No"/>
    <n v="3"/>
    <x v="2"/>
    <s v="Youtube|Instagram"/>
    <m/>
    <m/>
    <m/>
    <m/>
    <m/>
    <m/>
    <m/>
    <s v="No"/>
    <s v="No"/>
    <m/>
    <n v="2"/>
    <n v="2"/>
    <s v="3, normal"/>
  </r>
  <r>
    <m/>
    <m/>
    <s v="Ciencias de la Salud"/>
    <d v="2020-05-19T14:14:00"/>
    <s v="Grado y doble grado"/>
    <x v="4"/>
    <s v="Muy frecuentemente (3 o más veces por semana)"/>
    <s v="Nunca"/>
    <s v="Seguiré usando los servicios de la biblioteca con la misma frecuencia que expuse en la pregunta anterior"/>
    <s v="Biblioteca Maria Zambrano (Filología / Derecho)"/>
    <s v="F. Geografía e Historia"/>
    <s v="F. Medicina"/>
    <s v="Biblioteca del Hospital Universitario Doce de Octubre"/>
    <m/>
    <m/>
    <m/>
    <m/>
    <m/>
    <s v="No"/>
    <s v="Sí"/>
    <n v="4"/>
    <n v="3"/>
    <n v="2"/>
    <n v="5"/>
    <n v="3"/>
    <n v="5"/>
    <n v="5"/>
    <n v="5"/>
    <n v="1"/>
    <n v="2"/>
    <m/>
    <n v="2"/>
    <n v="2"/>
    <n v="1"/>
    <n v="1"/>
    <n v="2"/>
    <s v="No"/>
    <n v="1"/>
    <x v="4"/>
    <s v="Youtube|Instagram"/>
    <m/>
    <m/>
    <m/>
    <m/>
    <m/>
    <m/>
    <m/>
    <s v="No"/>
    <s v="No"/>
    <m/>
    <n v="3"/>
    <n v="3"/>
    <s v="3, normal"/>
  </r>
  <r>
    <m/>
    <m/>
    <s v="Ciencias Experimentales"/>
    <d v="2020-05-19T14:14:00"/>
    <s v="Grado y doble grado"/>
    <x v="26"/>
    <s v="Frecuentemente (1 o 2 veces por semana)"/>
    <s v="De vez en cuando (1 o 2 veces al mes)"/>
    <s v="Seguiré usando los servicios de la biblioteca con la misma frecuencia que expuse en la pregunta anterior|Procuraré buscar la información que necesito fuera de la biblioteca"/>
    <s v="F. Informática"/>
    <s v="Biblioteca Maria Zambrano (Filología / Derecho)"/>
    <s v="F. Filología (Clásicas o General)"/>
    <m/>
    <m/>
    <m/>
    <m/>
    <m/>
    <m/>
    <s v="Sí"/>
    <s v="Sí"/>
    <n v="2"/>
    <n v="1"/>
    <n v="2"/>
    <n v="4"/>
    <n v="5"/>
    <n v="5"/>
    <n v="3"/>
    <n v="1"/>
    <n v="2"/>
    <n v="4"/>
    <m/>
    <n v="3"/>
    <n v="5"/>
    <n v="4"/>
    <n v="3"/>
    <n v="4"/>
    <s v="No"/>
    <n v="2"/>
    <x v="2"/>
    <s v="Twitter|Youtube|Instagram"/>
    <m/>
    <m/>
    <m/>
    <m/>
    <m/>
    <m/>
    <m/>
    <s v="No"/>
    <s v="No"/>
    <m/>
    <n v="4"/>
    <n v="5"/>
    <s v="5, muy satisfecho"/>
  </r>
  <r>
    <m/>
    <m/>
    <s v="Ciencias Sociales"/>
    <d v="2020-05-19T14:14:00"/>
    <s v="Grado y doble grado"/>
    <x v="24"/>
    <s v="De vez en cuando (1 o 2 veces al mes)"/>
    <s v="Nunca"/>
    <s v="Seguiré usando los servicios de la biblioteca con la misma frecuencia que expuse en la pregunta anterior"/>
    <s v="F. Trabajo Social"/>
    <s v="F. Ciencias Políticas y Sociología"/>
    <s v="Biblioteca Maria Zambrano (Filología / Derecho)"/>
    <m/>
    <m/>
    <m/>
    <m/>
    <m/>
    <m/>
    <s v="Sí"/>
    <s v="Sí"/>
    <n v="3"/>
    <n v="2"/>
    <n v="1"/>
    <n v="4"/>
    <n v="5"/>
    <n v="5"/>
    <n v="5"/>
    <n v="5"/>
    <n v="5"/>
    <n v="5"/>
    <m/>
    <n v="5"/>
    <n v="5"/>
    <n v="2"/>
    <n v="1"/>
    <n v="5"/>
    <s v="No"/>
    <n v="2"/>
    <x v="5"/>
    <s v="Twitter|Youtube|Instagram"/>
    <m/>
    <m/>
    <m/>
    <m/>
    <m/>
    <m/>
    <m/>
    <s v="No"/>
    <s v="No"/>
    <m/>
    <n v="5"/>
    <n v="5"/>
    <s v="4, satisfecho"/>
  </r>
  <r>
    <m/>
    <m/>
    <s v="Humanidades"/>
    <d v="2020-05-19T14:14:00"/>
    <s v="Grado y doble grado"/>
    <x v="2"/>
    <s v="De vez en cuando (1 o 2 veces al mes)"/>
    <s v="De vez en cuando (1 o 2 veces al mes)"/>
    <s v="Seguiré usando los servicios de la biblioteca con la misma frecuencia que expuse en la pregunta anterior"/>
    <s v="Biblioteca Maria Zambrano (Filología / Derecho)"/>
    <s v="F. Educación - Centro de Formación del Profesorado"/>
    <s v="F. Educación - Centro de Formación del Profesorado"/>
    <m/>
    <m/>
    <m/>
    <m/>
    <m/>
    <m/>
    <s v="No"/>
    <s v="No"/>
    <n v="3"/>
    <n v="3"/>
    <n v="4"/>
    <n v="5"/>
    <n v="4"/>
    <n v="5"/>
    <n v="5"/>
    <n v="5"/>
    <n v="4"/>
    <n v="4"/>
    <m/>
    <n v="4"/>
    <n v="5"/>
    <n v="4"/>
    <n v="4"/>
    <n v="4"/>
    <s v="No"/>
    <n v="4"/>
    <x v="6"/>
    <s v="Facebook|Youtube|Instagram"/>
    <m/>
    <m/>
    <m/>
    <m/>
    <m/>
    <m/>
    <m/>
    <s v="Sí"/>
    <s v="No"/>
    <m/>
    <n v="4"/>
    <n v="5"/>
    <s v="4, satisfecho"/>
  </r>
  <r>
    <m/>
    <m/>
    <s v="Ciencias de la Salud"/>
    <d v="2020-05-19T14:13:00"/>
    <s v="Grado y doble grado"/>
    <x v="9"/>
    <s v="Frecuentemente (1 o 2 veces por semana)"/>
    <s v="Solo en época de exámenes"/>
    <s v="Creo que voy a acudir con menos frecuencia a la biblioteca y usaré más la biblioteca virtual"/>
    <s v="Biblioteca Maria Zambrano (Filología / Derecho)"/>
    <s v="F. Farmacia"/>
    <s v="F. Odontología"/>
    <m/>
    <m/>
    <m/>
    <m/>
    <m/>
    <m/>
    <s v="No"/>
    <s v="No"/>
    <n v="3"/>
    <n v="1"/>
    <n v="2"/>
    <n v="4"/>
    <n v="4"/>
    <n v="5"/>
    <n v="4"/>
    <n v="1"/>
    <n v="4"/>
    <n v="4"/>
    <m/>
    <n v="4"/>
    <n v="5"/>
    <n v="4"/>
    <n v="5"/>
    <n v="4"/>
    <s v="No"/>
    <n v="4"/>
    <x v="6"/>
    <s v="Twitter|Instagram"/>
    <m/>
    <m/>
    <m/>
    <m/>
    <m/>
    <m/>
    <m/>
    <s v="No"/>
    <s v="No"/>
    <m/>
    <n v="5"/>
    <n v="5"/>
    <s v="4, satisfecho"/>
  </r>
  <r>
    <m/>
    <m/>
    <s v="Ciencias Sociales"/>
    <d v="2020-05-19T14:13:00"/>
    <s v="Doctorado"/>
    <x v="17"/>
    <s v="De vez en cuando (1 o 2 veces al mes)"/>
    <s v="Frecuentemente (1 o 2 veces por semana)"/>
    <s v="Tengo que ir necesariamente para consultar los documentos que están ubicados en la biblioteca"/>
    <s v="F. Ciencias de la Documentación"/>
    <s v="F. Ciencias de la Información"/>
    <m/>
    <s v="Biblioteca Nacional, Biblioteca del Museo Reina Sofía"/>
    <m/>
    <m/>
    <m/>
    <m/>
    <m/>
    <s v="Sí"/>
    <s v="Sí"/>
    <n v="5"/>
    <n v="3"/>
    <n v="3"/>
    <m/>
    <n v="2"/>
    <n v="4"/>
    <m/>
    <n v="3"/>
    <n v="4"/>
    <n v="5"/>
    <m/>
    <n v="4"/>
    <n v="4"/>
    <n v="3"/>
    <n v="3"/>
    <n v="3"/>
    <s v="Sí"/>
    <n v="3"/>
    <x v="3"/>
    <s v="No uso ninguna red social"/>
    <m/>
    <m/>
    <m/>
    <m/>
    <m/>
    <m/>
    <m/>
    <s v="Sí"/>
    <s v="No"/>
    <m/>
    <n v="5"/>
    <n v="5"/>
    <s v="4, satisfecho"/>
  </r>
  <r>
    <m/>
    <m/>
    <s v="Humanidades"/>
    <d v="2020-05-19T14:12:00"/>
    <s v="Grado y doble grado"/>
    <x v="3"/>
    <s v="De vez en cuando (1 o 2 veces al mes)"/>
    <s v="Frecuentemente (1 o 2 veces por semana)"/>
    <s v="Seguiré usando los servicios de la biblioteca con la misma frecuencia que expuse en la pregunta anterior"/>
    <s v="F. Bellas Artes"/>
    <s v="Biblioteca Maria Zambrano (Filología / Derecho)"/>
    <s v="F. Geografía e Historia"/>
    <m/>
    <m/>
    <m/>
    <m/>
    <m/>
    <m/>
    <s v="No"/>
    <s v="Sí"/>
    <n v="3"/>
    <n v="1"/>
    <n v="1"/>
    <n v="4"/>
    <n v="3"/>
    <n v="5"/>
    <n v="4"/>
    <n v="3"/>
    <n v="5"/>
    <n v="5"/>
    <m/>
    <n v="5"/>
    <n v="5"/>
    <n v="5"/>
    <n v="4"/>
    <n v="5"/>
    <s v="No"/>
    <n v="5"/>
    <x v="1"/>
    <s v="Youtube|Instagram"/>
    <m/>
    <m/>
    <m/>
    <m/>
    <m/>
    <m/>
    <m/>
    <s v="No"/>
    <s v="No"/>
    <m/>
    <n v="5"/>
    <n v="5"/>
    <s v="5, muy satisfecho"/>
  </r>
  <r>
    <m/>
    <m/>
    <s v="Ciencias de la Salud"/>
    <d v="2020-05-19T14:12:00"/>
    <s v="Grado y doble grado"/>
    <x v="9"/>
    <s v="Frecuentemente (1 o 2 veces por semana)"/>
    <s v="De vez en cuando (1 o 2 veces al mes)"/>
    <s v="Creo que voy a acudir con menos frecuencia a la biblioteca y usaré más la biblioteca virtual"/>
    <s v="F. Farmacia"/>
    <s v="Biblioteca Maria Zambrano (Filología / Derecho)"/>
    <s v="F. Medicina"/>
    <m/>
    <m/>
    <m/>
    <m/>
    <m/>
    <m/>
    <s v="No"/>
    <s v="No"/>
    <n v="1"/>
    <n v="1"/>
    <n v="4"/>
    <n v="3"/>
    <n v="5"/>
    <n v="3"/>
    <n v="5"/>
    <n v="2"/>
    <n v="4"/>
    <n v="5"/>
    <m/>
    <n v="5"/>
    <n v="4"/>
    <n v="4"/>
    <n v="3"/>
    <n v="4"/>
    <s v="No"/>
    <n v="4"/>
    <x v="4"/>
    <s v="Twitter|Facebook|Youtube|Instagram"/>
    <m/>
    <m/>
    <m/>
    <m/>
    <m/>
    <m/>
    <m/>
    <s v="No"/>
    <s v="No"/>
    <m/>
    <n v="4"/>
    <n v="4"/>
    <s v="4, satisfecho"/>
  </r>
  <r>
    <m/>
    <m/>
    <s v="Ciencias Experimentales"/>
    <d v="2020-05-19T14:12:00"/>
    <s v="Grado y doble grado"/>
    <x v="19"/>
    <s v="De vez en cuando (1 o 2 veces al mes)"/>
    <s v="De vez en cuando (1 o 2 veces al mes)"/>
    <s v="Seguiré usando los servicios de la biblioteca con la misma frecuencia que expuse en la pregunta anterior"/>
    <s v="F. Ciencias Matemáticas"/>
    <s v="F. Ciencias Físicas"/>
    <s v="F. Ciencias Químicas"/>
    <m/>
    <m/>
    <m/>
    <m/>
    <m/>
    <m/>
    <s v="Sí"/>
    <s v="Sí"/>
    <n v="3"/>
    <n v="1"/>
    <n v="1"/>
    <n v="4"/>
    <n v="5"/>
    <n v="2"/>
    <n v="4"/>
    <n v="2"/>
    <n v="3"/>
    <n v="4"/>
    <m/>
    <n v="4"/>
    <n v="3"/>
    <n v="3"/>
    <n v="2"/>
    <n v="4"/>
    <s v="No"/>
    <n v="3"/>
    <x v="5"/>
    <s v="Instagram"/>
    <m/>
    <m/>
    <m/>
    <m/>
    <m/>
    <m/>
    <m/>
    <s v="No"/>
    <s v="No"/>
    <m/>
    <n v="4"/>
    <n v="4"/>
    <s v="5, muy satisfecho"/>
  </r>
  <r>
    <m/>
    <m/>
    <s v="Ciencias Sociales"/>
    <d v="2020-05-19T14:12:00"/>
    <s v="Máster"/>
    <x v="1"/>
    <m/>
    <m/>
    <m/>
    <s v="F. Ciencias Políticas y Sociología"/>
    <m/>
    <m/>
    <m/>
    <m/>
    <m/>
    <m/>
    <m/>
    <m/>
    <s v="No"/>
    <s v="Sí"/>
    <n v="3"/>
    <n v="2"/>
    <n v="2"/>
    <n v="4"/>
    <n v="3"/>
    <n v="2"/>
    <n v="2"/>
    <n v="4"/>
    <n v="4"/>
    <n v="2"/>
    <m/>
    <n v="2"/>
    <n v="2"/>
    <n v="3"/>
    <n v="4"/>
    <n v="4"/>
    <s v="Sí"/>
    <n v="3"/>
    <x v="4"/>
    <s v="Youtube"/>
    <m/>
    <m/>
    <m/>
    <m/>
    <m/>
    <m/>
    <m/>
    <s v="No"/>
    <s v="No"/>
    <m/>
    <n v="3"/>
    <n v="4"/>
    <s v="2, insatisfecho"/>
  </r>
  <r>
    <m/>
    <m/>
    <s v="Humanidades"/>
    <d v="2020-05-19T14:12:00"/>
    <s v="Máster"/>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Bellas Artes"/>
    <s v="F. Filología (Clásicas o General)"/>
    <s v="BNE, Biblioteca del Museo Nacional del Prado y del Museo Nacional Centro de Arte Reina Sofía"/>
    <m/>
    <m/>
    <m/>
    <m/>
    <m/>
    <s v="Sí"/>
    <s v="Sí"/>
    <n v="4"/>
    <n v="2"/>
    <n v="3"/>
    <n v="3"/>
    <n v="3"/>
    <n v="4"/>
    <n v="2"/>
    <n v="4"/>
    <n v="3"/>
    <n v="4"/>
    <m/>
    <n v="4"/>
    <n v="4"/>
    <n v="4"/>
    <n v="4"/>
    <n v="4"/>
    <s v="Sí"/>
    <n v="4"/>
    <x v="6"/>
    <s v="Twitter|Instagram"/>
    <m/>
    <m/>
    <m/>
    <m/>
    <m/>
    <m/>
    <m/>
    <s v="Sí"/>
    <s v="No"/>
    <m/>
    <n v="5"/>
    <n v="5"/>
    <s v="4, satisfecho"/>
  </r>
  <r>
    <m/>
    <m/>
    <s v="Humanidades"/>
    <d v="2020-05-19T14:12:00"/>
    <s v="Doctorado"/>
    <x v="6"/>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Filología (Clásicas o General)"/>
    <s v="F. Filosofía"/>
    <s v="F. Geografía e Historia"/>
    <m/>
    <m/>
    <m/>
    <m/>
    <m/>
    <m/>
    <s v="Sí"/>
    <s v="Sí"/>
    <n v="4"/>
    <n v="3"/>
    <n v="4"/>
    <n v="2"/>
    <n v="1"/>
    <n v="5"/>
    <n v="2"/>
    <n v="1"/>
    <n v="4"/>
    <n v="4"/>
    <m/>
    <n v="3"/>
    <n v="5"/>
    <n v="4"/>
    <n v="3"/>
    <n v="2"/>
    <s v="Sí"/>
    <n v="4"/>
    <x v="1"/>
    <s v="Twitter|Facebook|Youtube"/>
    <m/>
    <m/>
    <m/>
    <m/>
    <m/>
    <m/>
    <m/>
    <s v="Sí"/>
    <s v="No"/>
    <m/>
    <n v="5"/>
    <n v="5"/>
    <s v="5, muy satisfecho"/>
  </r>
  <r>
    <m/>
    <m/>
    <s v="Ciencias Sociales"/>
    <d v="2020-05-19T14:11:00"/>
    <s v="Máster"/>
    <x v="10"/>
    <s v="Muy frecuentemente (3 o más veces por semana)"/>
    <s v="De vez en cuando (1 o 2 veces al mes)"/>
    <s v="Creo que voy a acudir con menos frecuencia a la biblioteca y usaré más la biblioteca virtual"/>
    <s v="Biblioteca Maria Zambrano (Filología / Derecho)"/>
    <s v="F. Ciencias Políticas y Sociología"/>
    <m/>
    <m/>
    <m/>
    <m/>
    <m/>
    <m/>
    <m/>
    <s v="Sí"/>
    <s v="Sí"/>
    <n v="5"/>
    <n v="2"/>
    <n v="1"/>
    <n v="3"/>
    <n v="2"/>
    <n v="2"/>
    <n v="2"/>
    <n v="3"/>
    <n v="3"/>
    <n v="4"/>
    <m/>
    <n v="3"/>
    <n v="4"/>
    <n v="4"/>
    <n v="3"/>
    <n v="3"/>
    <s v="No"/>
    <n v="2"/>
    <x v="4"/>
    <s v="Facebook|Youtube|LinkedIn"/>
    <m/>
    <m/>
    <m/>
    <m/>
    <m/>
    <m/>
    <m/>
    <s v="No"/>
    <s v="No"/>
    <m/>
    <n v="4"/>
    <n v="4"/>
    <s v="4, satisfecho"/>
  </r>
  <r>
    <m/>
    <m/>
    <s v="Ciencias Experimentales"/>
    <d v="2020-05-19T14:11:00"/>
    <s v="Grado y doble grado"/>
    <x v="20"/>
    <s v="Frecuentemente (1 o 2 veces por semana)"/>
    <s v="Solo en época de exámenes"/>
    <s v="Seguiré usando los servicios de la biblioteca con la misma frecuencia que expuse en la pregunta anterior"/>
    <s v="F. Ciencias Biológicas"/>
    <s v="Biblioteca Maria Zambrano (Filología / Derecho)"/>
    <m/>
    <m/>
    <m/>
    <m/>
    <m/>
    <m/>
    <m/>
    <s v="No"/>
    <s v="Sí"/>
    <n v="3"/>
    <n v="3"/>
    <n v="4"/>
    <n v="1"/>
    <n v="5"/>
    <n v="5"/>
    <n v="5"/>
    <n v="3"/>
    <n v="5"/>
    <n v="5"/>
    <m/>
    <n v="3"/>
    <n v="5"/>
    <n v="3"/>
    <m/>
    <n v="5"/>
    <s v="No"/>
    <n v="4"/>
    <x v="6"/>
    <s v="Instagram"/>
    <m/>
    <m/>
    <m/>
    <m/>
    <m/>
    <m/>
    <m/>
    <s v="No"/>
    <s v="No"/>
    <m/>
    <n v="5"/>
    <n v="4"/>
    <s v="5, muy satisfecho"/>
  </r>
  <r>
    <m/>
    <m/>
    <s v="Ciencias Experimentales"/>
    <d v="2020-05-19T14:10:00"/>
    <s v="Grado y doble grado"/>
    <x v="19"/>
    <s v="Frecuentemente (1 o 2 veces por semana)"/>
    <s v="Frecuentemente (1 o 2 veces por semana)"/>
    <s v="Seguiré usando los servicios de la biblioteca con la misma frecuencia que expuse en la pregunta anterior"/>
    <s v="Biblioteca Maria Zambrano (Filología / Derecho)"/>
    <s v="F. Ciencias Físicas"/>
    <s v="F. Ciencias Matemáticas"/>
    <m/>
    <m/>
    <m/>
    <m/>
    <m/>
    <m/>
    <s v="Sí"/>
    <s v="Sí"/>
    <n v="4"/>
    <n v="1"/>
    <n v="1"/>
    <n v="2"/>
    <n v="5"/>
    <n v="5"/>
    <n v="5"/>
    <n v="1"/>
    <n v="5"/>
    <n v="5"/>
    <m/>
    <n v="3"/>
    <n v="3"/>
    <n v="5"/>
    <n v="3"/>
    <n v="3"/>
    <s v="No"/>
    <n v="4"/>
    <x v="5"/>
    <s v="Twitter|Youtube"/>
    <m/>
    <m/>
    <m/>
    <m/>
    <m/>
    <m/>
    <m/>
    <s v="Sí"/>
    <s v="No"/>
    <m/>
    <n v="3"/>
    <n v="3"/>
    <s v="4, satisfecho"/>
  </r>
  <r>
    <m/>
    <m/>
    <s v="Ciencias Experimentales"/>
    <d v="2020-05-19T14:10:00"/>
    <s v="Grado y doble grado"/>
    <x v="27"/>
    <s v="De vez en cuando (1 o 2 veces al mes)"/>
    <s v="Nunca"/>
    <s v="Seguiré usando los servicios de la biblioteca con la misma frecuencia que expuse en la pregunta anterior"/>
    <s v="F. Estudios Estadísticos"/>
    <m/>
    <m/>
    <m/>
    <m/>
    <m/>
    <m/>
    <m/>
    <m/>
    <s v="No"/>
    <s v="Sí"/>
    <n v="2"/>
    <n v="1"/>
    <n v="1"/>
    <n v="1"/>
    <n v="5"/>
    <n v="2"/>
    <n v="5"/>
    <n v="1"/>
    <n v="4"/>
    <n v="4"/>
    <m/>
    <n v="3"/>
    <n v="3"/>
    <n v="3"/>
    <n v="3"/>
    <n v="4"/>
    <s v="No"/>
    <n v="3"/>
    <x v="4"/>
    <s v="Instagram"/>
    <m/>
    <m/>
    <m/>
    <m/>
    <m/>
    <m/>
    <m/>
    <s v="No"/>
    <s v="No"/>
    <m/>
    <n v="4"/>
    <n v="4"/>
    <s v="3, normal"/>
  </r>
  <r>
    <m/>
    <m/>
    <s v="Ciencias Experimentales"/>
    <d v="2020-05-19T14:10:00"/>
    <s v="Grado y doble grado"/>
    <x v="27"/>
    <s v="Muy frecuentemente (3 o más veces por semana)"/>
    <s v="De vez en cuando (1 o 2 veces al mes)"/>
    <s v="Seguiré usando los servicios de la biblioteca con la misma frecuencia que expuse en la pregunta anterior"/>
    <s v="F. Estudios Estadísticos"/>
    <s v="Biblioteca Maria Zambrano (Filología / Derecho)"/>
    <s v="F. Ciencias Matemáticas"/>
    <m/>
    <m/>
    <m/>
    <m/>
    <m/>
    <m/>
    <s v="Sí"/>
    <s v="Sí"/>
    <n v="4"/>
    <n v="1"/>
    <n v="3"/>
    <n v="1"/>
    <n v="4"/>
    <n v="4"/>
    <n v="5"/>
    <n v="3"/>
    <n v="4"/>
    <n v="5"/>
    <m/>
    <n v="3"/>
    <n v="4"/>
    <n v="2"/>
    <n v="2"/>
    <n v="4"/>
    <s v="No"/>
    <n v="3"/>
    <x v="6"/>
    <s v="Twitter|Youtube|Instagram"/>
    <m/>
    <m/>
    <m/>
    <m/>
    <m/>
    <m/>
    <m/>
    <s v="No"/>
    <s v="No"/>
    <m/>
    <n v="4"/>
    <n v="5"/>
    <s v="4, satisfecho"/>
  </r>
  <r>
    <m/>
    <m/>
    <s v="Ciencias Experimentales"/>
    <d v="2020-05-19T14:10:00"/>
    <s v="Grado y doble grado"/>
    <x v="26"/>
    <s v="Frecuentemente (1 o 2 veces por semana)"/>
    <s v="Nunca"/>
    <s v="Seguiré usando los servicios de la biblioteca con la misma frecuencia que expuse en la pregunta anterior"/>
    <s v="F. Informática"/>
    <s v="F. Ciencias Matemáticas"/>
    <m/>
    <m/>
    <m/>
    <m/>
    <m/>
    <m/>
    <m/>
    <s v="Sí"/>
    <s v="Sí"/>
    <n v="2"/>
    <n v="1"/>
    <n v="1"/>
    <n v="1"/>
    <n v="5"/>
    <n v="3"/>
    <n v="5"/>
    <n v="1"/>
    <n v="3"/>
    <n v="5"/>
    <m/>
    <n v="3"/>
    <n v="3"/>
    <n v="4"/>
    <n v="3"/>
    <n v="4"/>
    <s v="No"/>
    <n v="3"/>
    <x v="5"/>
    <s v="Twitter|Youtube|Instagram"/>
    <m/>
    <m/>
    <m/>
    <m/>
    <m/>
    <m/>
    <m/>
    <s v="No"/>
    <s v="No"/>
    <m/>
    <n v="4"/>
    <n v="4"/>
    <s v="4, satisfecho"/>
  </r>
  <r>
    <m/>
    <m/>
    <s v="Ciencias de la Salud"/>
    <d v="2020-05-19T14:10:00"/>
    <s v="Grado y doble grado"/>
    <x v="9"/>
    <s v="Frecuentemente (1 o 2 veces por semana)"/>
    <s v="De vez en cuando (1 o 2 veces al mes)"/>
    <s v="Creo que voy a acudir con menos frecuencia a la biblioteca y usaré más la biblioteca virtual"/>
    <s v="F. Farmacia"/>
    <s v="F. Medicina"/>
    <m/>
    <m/>
    <m/>
    <m/>
    <m/>
    <m/>
    <m/>
    <s v="No"/>
    <s v="Sí"/>
    <n v="5"/>
    <n v="2"/>
    <n v="4"/>
    <n v="1"/>
    <n v="5"/>
    <n v="4"/>
    <n v="4"/>
    <n v="2"/>
    <n v="4"/>
    <n v="5"/>
    <m/>
    <n v="4"/>
    <n v="5"/>
    <n v="4"/>
    <n v="3"/>
    <n v="5"/>
    <s v="No"/>
    <n v="5"/>
    <x v="1"/>
    <s v="Instagram"/>
    <m/>
    <m/>
    <m/>
    <m/>
    <m/>
    <m/>
    <m/>
    <s v="No"/>
    <s v="No"/>
    <m/>
    <n v="5"/>
    <n v="5"/>
    <s v="5, muy satisfecho"/>
  </r>
  <r>
    <m/>
    <m/>
    <s v="Humanidades"/>
    <d v="2020-05-19T14:10:00"/>
    <s v="Grado y doble grado"/>
    <x v="6"/>
    <s v="De vez en cuando (1 o 2 veces al mes)"/>
    <s v="Nunca"/>
    <s v="Solo haré uso de la biblioteca virtual y de sus recursos electrónicos"/>
    <s v="Biblioteca Maria Zambrano (Filología / Derecho)"/>
    <s v="F. Filología (Clásicas o General)"/>
    <m/>
    <m/>
    <m/>
    <m/>
    <m/>
    <m/>
    <m/>
    <s v="No"/>
    <s v="No"/>
    <n v="1"/>
    <n v="1"/>
    <n v="1"/>
    <n v="5"/>
    <n v="4"/>
    <n v="5"/>
    <n v="3"/>
    <n v="4"/>
    <n v="3"/>
    <n v="3"/>
    <m/>
    <n v="1"/>
    <n v="3"/>
    <n v="2"/>
    <n v="3"/>
    <n v="3"/>
    <s v="No"/>
    <n v="3"/>
    <x v="6"/>
    <s v="Twitter|Facebook|Youtube|Instagram"/>
    <m/>
    <m/>
    <m/>
    <m/>
    <m/>
    <m/>
    <m/>
    <s v="Sí"/>
    <s v="No"/>
    <m/>
    <n v="5"/>
    <n v="5"/>
    <s v="3, normal"/>
  </r>
  <r>
    <m/>
    <m/>
    <s v="Ciencias Experimentales"/>
    <d v="2020-05-19T14:10:00"/>
    <s v="Máster"/>
    <x v="16"/>
    <s v="Frecuentemente (1 o 2 veces por semana)"/>
    <s v="De vez en cuando (1 o 2 veces al mes)"/>
    <s v="Creo que voy a acudir con menos frecuencia a la biblioteca y usaré más la biblioteca virtual|Procuraré buscar la información que necesito fuera de la biblioteca"/>
    <s v="F. Ciencias Químicas"/>
    <s v="Biblioteca Maria Zambrano (Filología / Derecho)"/>
    <m/>
    <s v="Biblioteca Jose Hierro (Usera)"/>
    <m/>
    <m/>
    <m/>
    <m/>
    <m/>
    <s v="No"/>
    <s v="Sí"/>
    <n v="1"/>
    <n v="1"/>
    <n v="3"/>
    <n v="4"/>
    <n v="5"/>
    <n v="4"/>
    <n v="5"/>
    <n v="4"/>
    <n v="3"/>
    <n v="5"/>
    <m/>
    <n v="4"/>
    <n v="5"/>
    <n v="4"/>
    <n v="3"/>
    <n v="3"/>
    <s v="No"/>
    <n v="4"/>
    <x v="6"/>
    <s v="Twitter|Youtube|Instagram"/>
    <m/>
    <m/>
    <m/>
    <m/>
    <m/>
    <m/>
    <m/>
    <s v="No"/>
    <s v="No"/>
    <m/>
    <n v="5"/>
    <n v="5"/>
    <s v="4, satisfecho"/>
  </r>
  <r>
    <m/>
    <m/>
    <s v="Ciencias de la Salud"/>
    <d v="2020-05-19T14:09:00"/>
    <s v="Grado y doble grado"/>
    <x v="23"/>
    <s v="De vez en cuando (1 o 2 veces al mes)"/>
    <s v="Nunca"/>
    <s v="Creo que voy a acudir con menos frecuencia a la biblioteca y usaré más la biblioteca virtual"/>
    <s v="F. Veterinaria"/>
    <s v="F. Farmacia"/>
    <m/>
    <m/>
    <m/>
    <m/>
    <m/>
    <m/>
    <m/>
    <s v="No"/>
    <s v="No"/>
    <n v="2"/>
    <n v="2"/>
    <n v="2"/>
    <n v="1"/>
    <n v="5"/>
    <n v="5"/>
    <n v="5"/>
    <n v="1"/>
    <n v="5"/>
    <n v="4"/>
    <m/>
    <n v="4"/>
    <n v="5"/>
    <n v="5"/>
    <n v="4"/>
    <n v="4"/>
    <s v="No"/>
    <n v="4"/>
    <x v="5"/>
    <s v="Twitter|Youtube|Instagram"/>
    <m/>
    <m/>
    <m/>
    <m/>
    <m/>
    <m/>
    <m/>
    <s v="Sí"/>
    <s v="Sí"/>
    <s v="Útil"/>
    <n v="4"/>
    <n v="5"/>
    <s v="4, satisfecho"/>
  </r>
  <r>
    <m/>
    <m/>
    <s v="Ciencias Sociales"/>
    <d v="2020-05-19T14:09:00"/>
    <s v="Grado y doble grado"/>
    <x v="21"/>
    <s v="Solo en época de exámenes"/>
    <s v="Nunca"/>
    <s v="Seguiré usando los servicios de la biblioteca con la misma frecuencia que expuse en la pregunta anterior"/>
    <s v="F. Geografía e Historia"/>
    <s v="Biblioteca Maria Zambrano (Filología / Derecho)"/>
    <m/>
    <s v="Biblioteca Francisco Umbral"/>
    <m/>
    <m/>
    <m/>
    <m/>
    <m/>
    <s v="Sí"/>
    <s v="Sí"/>
    <n v="1"/>
    <n v="1"/>
    <n v="1"/>
    <n v="1"/>
    <n v="5"/>
    <n v="5"/>
    <n v="5"/>
    <n v="3"/>
    <n v="3"/>
    <n v="2"/>
    <m/>
    <n v="3"/>
    <n v="3"/>
    <n v="4"/>
    <n v="3"/>
    <n v="3"/>
    <s v="No"/>
    <n v="3"/>
    <x v="5"/>
    <s v="Twitter|Youtube|Instagram"/>
    <m/>
    <m/>
    <m/>
    <m/>
    <m/>
    <m/>
    <m/>
    <s v="No"/>
    <s v="No"/>
    <m/>
    <n v="4"/>
    <n v="2"/>
    <s v="4, satisfecho"/>
  </r>
  <r>
    <m/>
    <m/>
    <s v="Humanidades"/>
    <d v="2020-05-19T14:09:00"/>
    <s v="Doctorado"/>
    <x v="5"/>
    <s v="Nunca"/>
    <s v="Muy frecuentemente (3 o más veces por semana)"/>
    <s v="Seguiré usando los servicios de la biblioteca con la misma frecuencia que expuse en la pregunta anterior"/>
    <s v="F. Filología (Clásicas o General)"/>
    <s v="Biblioteca Maria Zambrano (Filología / Derecho)"/>
    <m/>
    <m/>
    <m/>
    <m/>
    <m/>
    <m/>
    <m/>
    <s v="Sí"/>
    <s v="Sí"/>
    <n v="5"/>
    <n v="2"/>
    <n v="2"/>
    <n v="5"/>
    <n v="2"/>
    <n v="2"/>
    <n v="3"/>
    <n v="2"/>
    <n v="5"/>
    <n v="4"/>
    <m/>
    <n v="5"/>
    <n v="4"/>
    <n v="5"/>
    <n v="3"/>
    <n v="4"/>
    <s v="Sí"/>
    <n v="4"/>
    <x v="5"/>
    <s v="Twitter|Instagram"/>
    <m/>
    <m/>
    <m/>
    <m/>
    <m/>
    <m/>
    <m/>
    <s v="No"/>
    <s v="No"/>
    <m/>
    <n v="5"/>
    <n v="5"/>
    <s v="5, muy satisfecho"/>
  </r>
  <r>
    <m/>
    <m/>
    <s v="Ciencias Sociales"/>
    <d v="2020-05-19T14:08:00"/>
    <s v="Grado y doble grado"/>
    <x v="10"/>
    <s v="Frecuentemente (1 o 2 veces por semana)"/>
    <s v="Muy frecuentemente (3 o más veces por semana)"/>
    <s v="Seguiré usando los servicios de la biblioteca con la misma frecuencia que expuse en la pregunta anterior|Procuraré buscar la información que necesito fuera de la biblioteca"/>
    <s v="Biblioteca Maria Zambrano (Filología / Derecho)"/>
    <m/>
    <m/>
    <m/>
    <m/>
    <m/>
    <m/>
    <m/>
    <m/>
    <s v="Sí"/>
    <s v="No"/>
    <n v="5"/>
    <n v="1"/>
    <n v="1"/>
    <n v="3"/>
    <n v="5"/>
    <n v="5"/>
    <n v="5"/>
    <n v="5"/>
    <n v="1"/>
    <n v="3"/>
    <m/>
    <n v="3"/>
    <n v="2"/>
    <n v="5"/>
    <n v="3"/>
    <n v="1"/>
    <s v="No"/>
    <n v="2"/>
    <x v="2"/>
    <s v="Youtube|Instagram"/>
    <m/>
    <m/>
    <m/>
    <m/>
    <m/>
    <m/>
    <m/>
    <s v="No"/>
    <s v="No"/>
    <m/>
    <n v="5"/>
    <n v="4"/>
    <s v="4, satisfecho"/>
  </r>
  <r>
    <m/>
    <m/>
    <s v="Humanidades"/>
    <d v="2020-05-19T14:08:00"/>
    <s v="Doctorado"/>
    <x v="7"/>
    <s v="Muy frecuentemente (3 o más veces por semana)"/>
    <s v="Muy frecuentemente (3 o más veces por semana)"/>
    <s v="Seguiré usando los servicios de la biblioteca con la misma frecuencia que expuse en la pregunta anterior"/>
    <s v="F. Geografía e Historia"/>
    <s v="F. Bellas Artes"/>
    <s v="Biblioteca Histórica"/>
    <s v="AECID"/>
    <m/>
    <m/>
    <m/>
    <m/>
    <m/>
    <s v="Sí"/>
    <s v="Sí"/>
    <n v="5"/>
    <n v="2"/>
    <n v="3"/>
    <n v="2"/>
    <n v="1"/>
    <n v="2"/>
    <n v="1"/>
    <n v="3"/>
    <n v="1"/>
    <n v="4"/>
    <m/>
    <n v="3"/>
    <n v="5"/>
    <n v="3"/>
    <n v="3"/>
    <n v="3"/>
    <s v="No"/>
    <n v="2"/>
    <x v="4"/>
    <s v="Facebook|Youtube"/>
    <m/>
    <m/>
    <m/>
    <m/>
    <m/>
    <m/>
    <m/>
    <s v="No"/>
    <s v="No"/>
    <m/>
    <n v="4"/>
    <n v="4"/>
    <s v="4, satisfecho"/>
  </r>
  <r>
    <m/>
    <m/>
    <s v="Ciencias Sociales"/>
    <d v="2020-05-19T14:08:00"/>
    <s v="Grado y doble grado"/>
    <x v="10"/>
    <s v="Frecuentemente (1 o 2 veces por semana)"/>
    <s v="Frecuentemente (1 o 2 veces por semana)"/>
    <s v="Tengo que ir necesariamente para consultar los documentos que están ubicados en la biblioteca"/>
    <s v="Biblioteca Maria Zambrano (Filología / Derecho)"/>
    <s v="F. Derecho (Departamentos,Criminología)"/>
    <s v="F. Filosofía"/>
    <s v="F. Comercio y Turismo"/>
    <m/>
    <m/>
    <m/>
    <m/>
    <m/>
    <s v="Sí"/>
    <s v="Sí"/>
    <n v="5"/>
    <n v="4"/>
    <n v="5"/>
    <n v="2"/>
    <n v="3"/>
    <n v="3"/>
    <n v="3"/>
    <n v="1"/>
    <n v="3"/>
    <n v="5"/>
    <m/>
    <n v="3"/>
    <n v="5"/>
    <n v="5"/>
    <n v="5"/>
    <n v="5"/>
    <s v="No"/>
    <n v="4"/>
    <x v="2"/>
    <s v="Youtube"/>
    <m/>
    <m/>
    <m/>
    <m/>
    <m/>
    <m/>
    <m/>
    <s v="Sí"/>
    <s v="Sí"/>
    <s v="Muy útil"/>
    <n v="5"/>
    <n v="5"/>
    <s v="5, muy satisfecho"/>
  </r>
  <r>
    <m/>
    <m/>
    <s v="Ciencias de la Salud"/>
    <d v="2020-05-19T14:08:00"/>
    <s v="Otros (Universidad para mayores, títulos propios, curso de idiomas, etc)"/>
    <x v="12"/>
    <s v="Frecuentemente (1 o 2 veces por semana)"/>
    <s v="De vez en cuando (1 o 2 veces al mes)"/>
    <s v="Seguiré usando los servicios de la biblioteca con la misma frecuencia que expuse en la pregunta anterior|A lo mejor en principio no voy (porque no tendré clases presenciales y no me merece la pena el viaje solo para la biblioteca). Pero en cuanto se reanuden mis clases, planeo ir con la misma frecuencia que antes."/>
    <s v="F. Psicología"/>
    <s v="Biblioteca Maria Zambrano (Filología / Derecho)"/>
    <s v="F. Geografía e Historia"/>
    <m/>
    <m/>
    <m/>
    <m/>
    <m/>
    <m/>
    <s v="Sí"/>
    <s v="Sí"/>
    <n v="5"/>
    <n v="1"/>
    <n v="1"/>
    <n v="5"/>
    <n v="1"/>
    <n v="5"/>
    <n v="2"/>
    <n v="1"/>
    <n v="5"/>
    <n v="5"/>
    <m/>
    <n v="5"/>
    <n v="5"/>
    <n v="5"/>
    <n v="5"/>
    <n v="5"/>
    <s v="No"/>
    <n v="5"/>
    <x v="1"/>
    <s v="Twitter|Facebook|Youtube|Instagram"/>
    <m/>
    <m/>
    <m/>
    <m/>
    <m/>
    <m/>
    <m/>
    <s v="No"/>
    <s v="No"/>
    <m/>
    <n v="5"/>
    <n v="4"/>
    <s v="5, muy satisfecho"/>
  </r>
  <r>
    <m/>
    <m/>
    <s v="Ciencias Sociales"/>
    <d v="2020-05-19T14:07:00"/>
    <s v="Grado y doble grado"/>
    <x v="11"/>
    <s v="Frecuentemente (1 o 2 veces por semana)"/>
    <s v="De vez en cuando (1 o 2 veces al mes)"/>
    <s v="Seguiré usando los servicios de la biblioteca con la misma frecuencia que expuse en la pregunta anterior"/>
    <s v="F. Ciencias Económicas y Empresariales"/>
    <s v="F. Comercio y Turismo"/>
    <m/>
    <m/>
    <m/>
    <m/>
    <m/>
    <m/>
    <m/>
    <s v="Sí"/>
    <s v="Sí"/>
    <n v="4"/>
    <n v="1"/>
    <n v="3"/>
    <n v="2"/>
    <n v="4"/>
    <n v="2"/>
    <n v="3"/>
    <n v="2"/>
    <n v="5"/>
    <n v="5"/>
    <m/>
    <n v="3"/>
    <n v="5"/>
    <n v="4"/>
    <n v="3"/>
    <n v="3"/>
    <s v="No"/>
    <n v="5"/>
    <x v="6"/>
    <s v="Twitter|Facebook|Youtube|Instagram"/>
    <m/>
    <m/>
    <m/>
    <m/>
    <m/>
    <m/>
    <m/>
    <s v="No"/>
    <s v="No"/>
    <m/>
    <n v="4"/>
    <n v="4"/>
    <s v="4, satisfecho"/>
  </r>
  <r>
    <m/>
    <m/>
    <s v="Ciencias Experimentales"/>
    <d v="2020-05-19T14:07:00"/>
    <s v="Grado y doble grado"/>
    <x v="16"/>
    <s v="Muy frecuentemente (3 o más veces por semana)"/>
    <s v="Solo en época de exámenes"/>
    <s v="Seguiré usando los servicios de la biblioteca con la misma frecuencia que expuse en la pregunta anterior"/>
    <s v="F. Ciencias Químicas"/>
    <s v="Biblioteca Maria Zambrano (Filología / Derecho)"/>
    <s v="F. Medicina"/>
    <s v="CRAI"/>
    <m/>
    <m/>
    <m/>
    <m/>
    <m/>
    <s v="No"/>
    <s v="Sí"/>
    <n v="2"/>
    <n v="1"/>
    <n v="1"/>
    <n v="2"/>
    <n v="4"/>
    <n v="5"/>
    <n v="5"/>
    <n v="3"/>
    <n v="4"/>
    <n v="4"/>
    <m/>
    <n v="4"/>
    <n v="4"/>
    <n v="3"/>
    <n v="2"/>
    <n v="4"/>
    <s v="No"/>
    <n v="3"/>
    <x v="5"/>
    <s v="Twitter|Youtube|Instagram"/>
    <m/>
    <m/>
    <m/>
    <m/>
    <m/>
    <m/>
    <m/>
    <s v="Sí"/>
    <s v="No"/>
    <m/>
    <n v="4"/>
    <n v="5"/>
    <s v="5, muy satisfecho"/>
  </r>
  <r>
    <m/>
    <m/>
    <s v="Ciencias de la Salud"/>
    <d v="2020-05-19T14:07:00"/>
    <s v="Grado y doble grado"/>
    <x v="4"/>
    <s v="De vez en cuando (1 o 2 veces al mes)"/>
    <s v="De vez en cuando (1 o 2 veces al mes)"/>
    <s v="Seguiré usando los servicios de la biblioteca con la misma frecuencia que expuse en la pregunta anterior"/>
    <s v="F. Medicina"/>
    <s v="F. Enfermería, Fisioterapia y Podología"/>
    <s v="F. Farmacia"/>
    <m/>
    <m/>
    <m/>
    <m/>
    <m/>
    <m/>
    <s v="No"/>
    <s v="Sí"/>
    <n v="3"/>
    <n v="2"/>
    <n v="1"/>
    <n v="4"/>
    <n v="5"/>
    <n v="5"/>
    <n v="4"/>
    <n v="4"/>
    <n v="3"/>
    <n v="3"/>
    <m/>
    <n v="4"/>
    <n v="4"/>
    <n v="4"/>
    <n v="3"/>
    <n v="3"/>
    <s v="Sí"/>
    <n v="4"/>
    <x v="5"/>
    <s v="Facebook|Youtube"/>
    <m/>
    <m/>
    <m/>
    <m/>
    <m/>
    <m/>
    <m/>
    <s v="No"/>
    <s v="No"/>
    <m/>
    <n v="4"/>
    <n v="4"/>
    <s v="3, normal"/>
  </r>
  <r>
    <m/>
    <m/>
    <s v="Ciencias Experimentales"/>
    <d v="2020-05-19T14:07:00"/>
    <s v="Grado y doble grado"/>
    <x v="8"/>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Matemáticas"/>
    <s v="Biblioteca Maria Zambrano (Filología / Derecho)"/>
    <s v="F. Ciencias Físicas"/>
    <m/>
    <m/>
    <m/>
    <m/>
    <m/>
    <m/>
    <s v="Sí"/>
    <s v="Sí"/>
    <n v="5"/>
    <n v="1"/>
    <n v="3"/>
    <n v="2"/>
    <n v="5"/>
    <n v="5"/>
    <n v="1"/>
    <n v="1"/>
    <n v="4"/>
    <n v="5"/>
    <m/>
    <n v="5"/>
    <n v="5"/>
    <n v="5"/>
    <n v="3"/>
    <n v="3"/>
    <s v="Sí"/>
    <n v="5"/>
    <x v="1"/>
    <s v="Twitter|Facebook|Youtube|Instagram"/>
    <m/>
    <m/>
    <m/>
    <m/>
    <m/>
    <m/>
    <m/>
    <s v="Sí"/>
    <s v="Sí"/>
    <s v="Muy útil"/>
    <n v="5"/>
    <n v="5"/>
    <s v="5, muy satisfecho"/>
  </r>
  <r>
    <m/>
    <m/>
    <s v="Humanidades"/>
    <d v="2020-05-19T14:06:00"/>
    <s v="Grado y doble grado"/>
    <x v="2"/>
    <s v="Muy frecuentemente (3 o más veces por semana)"/>
    <s v="Frecuentemente (1 o 2 veces por semana)"/>
    <s v="Seguiré usando los servicios de la biblioteca con la misma frecuencia que expuse en la pregunta anterior"/>
    <s v="F. Educación - Centro de Formación del Profesorado"/>
    <s v="F. Educación - Centro de Formación del Profesorado"/>
    <s v="F. Educación - Centro de Formación del Profesorado"/>
    <m/>
    <m/>
    <m/>
    <m/>
    <m/>
    <m/>
    <s v="Sí"/>
    <s v="Sí"/>
    <n v="5"/>
    <n v="5"/>
    <n v="5"/>
    <n v="5"/>
    <n v="5"/>
    <n v="3"/>
    <n v="5"/>
    <n v="4"/>
    <n v="3"/>
    <n v="4"/>
    <m/>
    <n v="5"/>
    <n v="5"/>
    <n v="3"/>
    <n v="3"/>
    <n v="4"/>
    <s v="No"/>
    <n v="3"/>
    <x v="5"/>
    <s v="Youtube|Instagram"/>
    <m/>
    <m/>
    <m/>
    <m/>
    <m/>
    <m/>
    <m/>
    <s v="Sí"/>
    <s v="No"/>
    <m/>
    <n v="5"/>
    <n v="5"/>
    <s v="5, muy satisfecho"/>
  </r>
  <r>
    <m/>
    <m/>
    <s v="Ciencias de la Salud"/>
    <d v="2020-05-19T14:06:00"/>
    <s v="Grado y doble grado"/>
    <x v="4"/>
    <s v="Frecuentemente (1 o 2 veces por semana)"/>
    <s v="Solo en época de exámenes"/>
    <s v="Seguiré usando los servicios de la biblioteca con la misma frecuencia que expuse en la pregunta anterior"/>
    <s v="F. Medicina"/>
    <s v="Biblioteca Maria Zambrano (Filología / Derecho)"/>
    <s v="F. Ciencias de la Información"/>
    <m/>
    <m/>
    <m/>
    <m/>
    <m/>
    <m/>
    <s v="No"/>
    <s v="Sí"/>
    <n v="4"/>
    <n v="2"/>
    <n v="2"/>
    <n v="3"/>
    <n v="4"/>
    <n v="4"/>
    <n v="5"/>
    <n v="1"/>
    <n v="3"/>
    <n v="4"/>
    <m/>
    <n v="2"/>
    <n v="4"/>
    <n v="2"/>
    <n v="3"/>
    <n v="3"/>
    <s v="No"/>
    <n v="3"/>
    <x v="5"/>
    <s v="Facebook|Youtube|Instagram"/>
    <m/>
    <m/>
    <m/>
    <m/>
    <m/>
    <m/>
    <m/>
    <s v="No"/>
    <s v="No"/>
    <m/>
    <n v="4"/>
    <n v="4"/>
    <s v="4, satisfecho"/>
  </r>
  <r>
    <m/>
    <m/>
    <s v="Ciencias de la Salud"/>
    <d v="2020-05-19T14:06:00"/>
    <s v="Grado y doble grado"/>
    <x v="15"/>
    <s v="De vez en cuando (1 o 2 veces al mes)"/>
    <s v="Frecuentemente (1 o 2 veces por semana)"/>
    <s v="Creo que voy a acudir con menos frecuencia a la biblioteca y usaré más la biblioteca virtual"/>
    <s v="F. Enfermería, Fisioterapia y Podología"/>
    <s v="F. Medicina"/>
    <m/>
    <m/>
    <m/>
    <m/>
    <m/>
    <m/>
    <m/>
    <s v="No"/>
    <s v="Sí"/>
    <n v="4"/>
    <n v="3"/>
    <n v="5"/>
    <n v="2"/>
    <n v="4"/>
    <n v="2"/>
    <n v="4"/>
    <n v="1"/>
    <n v="5"/>
    <n v="4"/>
    <m/>
    <n v="4"/>
    <n v="5"/>
    <n v="5"/>
    <n v="4"/>
    <n v="5"/>
    <s v="No"/>
    <n v="4"/>
    <x v="4"/>
    <s v="No uso ninguna red social"/>
    <m/>
    <m/>
    <m/>
    <m/>
    <m/>
    <m/>
    <m/>
    <s v="Sí"/>
    <s v="No"/>
    <m/>
    <n v="5"/>
    <n v="5"/>
    <s v="5, muy satisfecho"/>
  </r>
  <r>
    <m/>
    <m/>
    <s v="Ciencias Experimentales"/>
    <d v="2020-05-19T14:06:00"/>
    <s v="Grado y doble grado"/>
    <x v="19"/>
    <s v="De vez en cuando (1 o 2 veces al mes)"/>
    <s v="Nunca"/>
    <s v="Seguiré usando los servicios de la biblioteca con la misma frecuencia que expuse en la pregunta anterior"/>
    <s v="F. Ciencias Físicas"/>
    <s v="F. Ciencias Matemáticas"/>
    <s v="F. Ciencias Biológicas"/>
    <m/>
    <m/>
    <m/>
    <m/>
    <m/>
    <m/>
    <s v="Sí"/>
    <s v="Sí"/>
    <n v="5"/>
    <n v="1"/>
    <n v="1"/>
    <n v="3"/>
    <n v="5"/>
    <n v="5"/>
    <n v="5"/>
    <n v="3"/>
    <n v="4"/>
    <n v="4"/>
    <m/>
    <n v="2"/>
    <n v="4"/>
    <n v="1"/>
    <n v="2"/>
    <n v="2"/>
    <s v="No"/>
    <n v="3"/>
    <x v="4"/>
    <s v="Youtube|Instagram"/>
    <m/>
    <m/>
    <m/>
    <m/>
    <m/>
    <m/>
    <m/>
    <s v="No"/>
    <s v="No"/>
    <m/>
    <n v="3"/>
    <n v="4"/>
    <s v="3, normal"/>
  </r>
  <r>
    <m/>
    <m/>
    <s v="Ciencias Sociales"/>
    <d v="2020-05-19T14:05:00"/>
    <s v="Doctorado"/>
    <x v="11"/>
    <s v="De vez en cuando (1 o 2 veces al mes)"/>
    <s v="Frecuentemente (1 o 2 veces por semana)"/>
    <s v="Seguiré usando los servicios de la biblioteca con la misma frecuencia que expuse en la pregunta anterior"/>
    <s v="F. Ciencias Económicas y Empresariales"/>
    <m/>
    <m/>
    <m/>
    <m/>
    <m/>
    <m/>
    <m/>
    <m/>
    <s v="Sí"/>
    <s v="Sí"/>
    <m/>
    <n v="5"/>
    <n v="4"/>
    <m/>
    <m/>
    <m/>
    <m/>
    <n v="4"/>
    <n v="4"/>
    <n v="4"/>
    <m/>
    <n v="4"/>
    <n v="4"/>
    <n v="4"/>
    <n v="4"/>
    <n v="4"/>
    <s v="Sí"/>
    <n v="4"/>
    <x v="5"/>
    <s v="Twitter|Facebook"/>
    <m/>
    <m/>
    <m/>
    <m/>
    <m/>
    <m/>
    <m/>
    <s v="Sí"/>
    <s v="No"/>
    <m/>
    <n v="4"/>
    <n v="4"/>
    <s v="4, satisfecho"/>
  </r>
  <r>
    <m/>
    <m/>
    <s v="Ciencias de la Salud"/>
    <d v="2020-05-19T14:05:00"/>
    <s v="Grado y doble grado"/>
    <x v="9"/>
    <s v="Solo en época de exámenes"/>
    <s v="Nunca"/>
    <s v="Solo haré uso de la biblioteca virtual y de sus recursos electrónicos"/>
    <s v="Biblioteca Maria Zambrano (Filología / Derecho)"/>
    <s v="F. Farmacia"/>
    <s v="Biblioteca Maria Zambrano (Filología / Derecho)"/>
    <m/>
    <m/>
    <m/>
    <m/>
    <m/>
    <m/>
    <s v="No"/>
    <s v="No"/>
    <n v="1"/>
    <n v="2"/>
    <n v="2"/>
    <n v="3"/>
    <n v="5"/>
    <n v="5"/>
    <n v="5"/>
    <n v="5"/>
    <n v="2"/>
    <n v="4"/>
    <m/>
    <n v="4"/>
    <n v="4"/>
    <n v="4"/>
    <n v="3"/>
    <n v="3"/>
    <s v="No"/>
    <n v="3"/>
    <x v="5"/>
    <s v="Youtube|Instagram"/>
    <m/>
    <m/>
    <m/>
    <m/>
    <m/>
    <m/>
    <m/>
    <s v="No"/>
    <s v="No"/>
    <m/>
    <n v="4"/>
    <n v="4"/>
    <s v="3, normal"/>
  </r>
  <r>
    <m/>
    <m/>
    <s v="Humanidades"/>
    <d v="2020-05-19T14:04:00"/>
    <s v="Grado y doble grado"/>
    <x v="7"/>
    <s v="Muy frecuentemente (3 o más veces por semana)"/>
    <s v="Muy frecuentemente (3 o más veces por semana)"/>
    <s v="Seguiré usando los servicios de la biblioteca con la misma frecuencia que expuse en la pregunta anterior"/>
    <s v="F. Geografía e Historia"/>
    <s v="F. Ciencias Geológicas"/>
    <s v="Biblioteca Maria Zambrano (Filología / Derecho)"/>
    <m/>
    <m/>
    <m/>
    <m/>
    <m/>
    <m/>
    <s v="Sí"/>
    <s v="Sí"/>
    <n v="4"/>
    <n v="4"/>
    <n v="3"/>
    <n v="3"/>
    <n v="4"/>
    <n v="3"/>
    <n v="4"/>
    <n v="3"/>
    <n v="5"/>
    <n v="5"/>
    <m/>
    <n v="3"/>
    <n v="3"/>
    <n v="4"/>
    <m/>
    <n v="2"/>
    <s v="No"/>
    <n v="4"/>
    <x v="4"/>
    <s v="Youtube"/>
    <m/>
    <m/>
    <m/>
    <m/>
    <m/>
    <m/>
    <m/>
    <s v="Sí"/>
    <s v="No"/>
    <m/>
    <n v="4"/>
    <n v="4"/>
    <s v="4, satisfecho"/>
  </r>
  <r>
    <m/>
    <m/>
    <s v="Ciencias Sociales"/>
    <d v="2020-05-19T14:04:00"/>
    <s v="Grado y doble grado"/>
    <x v="21"/>
    <s v="Nunca"/>
    <s v="De vez en cuando (1 o 2 veces al mes)"/>
    <s v="Tengo que ir necesariamente para consultar los documentos que están ubicados en la biblioteca|Solo haré uso de la biblioteca virtual y de sus recursos electrónicos|Procuraré buscar la información que necesito fuera de la biblioteca"/>
    <s v="F. Comercio y Turismo"/>
    <m/>
    <m/>
    <s v="Biblioteca Tierno Galván"/>
    <m/>
    <m/>
    <m/>
    <m/>
    <m/>
    <s v="No"/>
    <s v="No"/>
    <n v="2"/>
    <n v="3"/>
    <n v="3"/>
    <n v="4"/>
    <n v="5"/>
    <n v="5"/>
    <n v="5"/>
    <n v="4"/>
    <n v="4"/>
    <n v="4"/>
    <m/>
    <n v="5"/>
    <n v="5"/>
    <n v="2"/>
    <n v="3"/>
    <n v="4"/>
    <s v="No"/>
    <n v="3"/>
    <x v="4"/>
    <s v="Twitter|Youtube|Instagram"/>
    <m/>
    <m/>
    <m/>
    <m/>
    <m/>
    <m/>
    <m/>
    <s v="No"/>
    <s v="No"/>
    <m/>
    <n v="3"/>
    <n v="4"/>
    <s v="4, satisfecho"/>
  </r>
  <r>
    <m/>
    <m/>
    <s v="Ciencias Experimentales"/>
    <d v="2020-05-19T14:04:00"/>
    <s v="Grado y doble grado"/>
    <x v="8"/>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Ciencias Matemáticas"/>
    <s v="F. Ciencias Físicas"/>
    <s v="F. Informática"/>
    <m/>
    <m/>
    <m/>
    <m/>
    <m/>
    <m/>
    <s v="Sí"/>
    <s v="Sí"/>
    <n v="4"/>
    <n v="4"/>
    <n v="5"/>
    <n v="3"/>
    <n v="4"/>
    <n v="3"/>
    <n v="4"/>
    <n v="2"/>
    <n v="2"/>
    <n v="3"/>
    <m/>
    <n v="4"/>
    <n v="3"/>
    <n v="5"/>
    <n v="3"/>
    <n v="3"/>
    <s v="Sí"/>
    <n v="5"/>
    <x v="5"/>
    <s v="Instagram"/>
    <m/>
    <m/>
    <m/>
    <m/>
    <m/>
    <m/>
    <m/>
    <s v="Sí"/>
    <s v="No"/>
    <m/>
    <n v="3"/>
    <n v="3"/>
    <s v="4, satisfecho"/>
  </r>
  <r>
    <m/>
    <m/>
    <s v="Ciencias Experimentales"/>
    <d v="2020-05-19T14:04:00"/>
    <s v="Grado y doble grado"/>
    <x v="16"/>
    <s v="De vez en cuando (1 o 2 veces al mes)"/>
    <s v="Nunca"/>
    <s v="Seguiré usando los servicios de la biblioteca con la misma frecuencia que expuse en la pregunta anterior"/>
    <s v="F. Ciencias Químicas"/>
    <s v="F. Farmacia"/>
    <s v="F. Ciencias Físicas"/>
    <m/>
    <m/>
    <m/>
    <m/>
    <m/>
    <m/>
    <s v="No"/>
    <s v="Sí"/>
    <n v="5"/>
    <n v="1"/>
    <n v="3"/>
    <n v="2"/>
    <n v="5"/>
    <n v="1"/>
    <n v="5"/>
    <n v="1"/>
    <n v="4"/>
    <n v="4"/>
    <m/>
    <n v="3"/>
    <n v="5"/>
    <n v="3"/>
    <n v="3"/>
    <n v="5"/>
    <s v="No"/>
    <n v="5"/>
    <x v="5"/>
    <s v="Twitter|Youtube"/>
    <m/>
    <m/>
    <m/>
    <m/>
    <m/>
    <m/>
    <m/>
    <s v="Sí"/>
    <s v="Sí"/>
    <s v="Muy útil"/>
    <n v="5"/>
    <n v="5"/>
    <s v="5, muy satisfecho"/>
  </r>
  <r>
    <m/>
    <m/>
    <s v="Ciencias de la Salud"/>
    <d v="2020-05-19T14:04:00"/>
    <s v="Grado y doble grado"/>
    <x v="12"/>
    <s v="Muy frecuentemente (3 o más veces por semana)"/>
    <s v="Frecuentemente (1 o 2 veces por semana)"/>
    <s v="Creo que voy a acudir con menos frecuencia a la biblioteca y usaré más la biblioteca virtual"/>
    <s v="F. Psicología"/>
    <s v="Biblioteca Maria Zambrano (Filología / Derecho)"/>
    <m/>
    <m/>
    <m/>
    <m/>
    <m/>
    <m/>
    <m/>
    <s v="Sí"/>
    <s v="No"/>
    <n v="4"/>
    <n v="1"/>
    <n v="2"/>
    <n v="4"/>
    <n v="5"/>
    <n v="3"/>
    <n v="5"/>
    <n v="4"/>
    <n v="3"/>
    <n v="4"/>
    <m/>
    <n v="4"/>
    <n v="4"/>
    <n v="4"/>
    <n v="4"/>
    <n v="4"/>
    <s v="No"/>
    <n v="4"/>
    <x v="6"/>
    <s v="Twitter|Youtube|Instagram"/>
    <m/>
    <m/>
    <m/>
    <m/>
    <m/>
    <m/>
    <m/>
    <s v="No"/>
    <s v="No"/>
    <m/>
    <n v="4"/>
    <n v="1"/>
    <s v="3, normal"/>
  </r>
  <r>
    <m/>
    <m/>
    <s v="Ciencias de la Salud"/>
    <d v="2020-05-19T14:03:00"/>
    <s v="Grado y doble grado"/>
    <x v="23"/>
    <s v="De vez en cuando (1 o 2 veces al mes)"/>
    <s v="Solo en época de exámenes"/>
    <s v="Creo que voy a acudir con menos frecuencia a la biblioteca y usaré más la biblioteca virtual"/>
    <s v="Biblioteca Maria Zambrano (Filología / Derecho)"/>
    <s v="F. Veterinaria"/>
    <m/>
    <s v="biblioteca publica municipal jose saramago"/>
    <m/>
    <m/>
    <m/>
    <m/>
    <m/>
    <s v="No"/>
    <s v="No"/>
    <n v="1"/>
    <n v="1"/>
    <n v="2"/>
    <n v="1"/>
    <n v="5"/>
    <n v="5"/>
    <n v="5"/>
    <n v="2"/>
    <n v="3"/>
    <n v="3"/>
    <m/>
    <n v="3"/>
    <n v="4"/>
    <n v="3"/>
    <n v="4"/>
    <n v="4"/>
    <s v="No"/>
    <n v="3"/>
    <x v="3"/>
    <s v="Twitter|Instagram"/>
    <m/>
    <m/>
    <m/>
    <m/>
    <m/>
    <m/>
    <m/>
    <s v="Sí"/>
    <s v="No"/>
    <m/>
    <n v="5"/>
    <n v="5"/>
    <s v="4, satisfecho"/>
  </r>
  <r>
    <m/>
    <m/>
    <s v="Ciencias Sociales"/>
    <d v="2020-05-19T14:03:00"/>
    <s v="Grado y doble grado"/>
    <x v="21"/>
    <s v="Frecuentemente (1 o 2 veces por semana)"/>
    <s v="Frecuentemente (1 o 2 veces por semana)"/>
    <s v="Seguiré usando los servicios de la biblioteca con la misma frecuencia que expuse en la pregunta anterior"/>
    <s v="Biblioteca Maria Zambrano (Filología / Derecho)"/>
    <s v="F. Comercio y Turismo"/>
    <m/>
    <m/>
    <m/>
    <m/>
    <m/>
    <m/>
    <m/>
    <s v="Sí"/>
    <s v="Sí"/>
    <n v="5"/>
    <n v="3"/>
    <n v="3"/>
    <n v="1"/>
    <n v="5"/>
    <n v="1"/>
    <n v="5"/>
    <n v="1"/>
    <n v="5"/>
    <n v="5"/>
    <m/>
    <n v="5"/>
    <n v="5"/>
    <n v="5"/>
    <n v="5"/>
    <n v="5"/>
    <s v="No"/>
    <n v="5"/>
    <x v="1"/>
    <s v="Twitter|Instagram"/>
    <m/>
    <m/>
    <m/>
    <m/>
    <m/>
    <m/>
    <m/>
    <s v="No"/>
    <s v="No"/>
    <m/>
    <n v="5"/>
    <n v="5"/>
    <s v="5, muy satisfecho"/>
  </r>
  <r>
    <m/>
    <m/>
    <s v="Humanidades"/>
    <d v="2020-05-19T14:02:00"/>
    <s v="Grado y doble grado"/>
    <x v="7"/>
    <s v="Frecuentemente (1 o 2 veces por semana)"/>
    <s v="Muy frecuentemente (3 o más veces por semana)"/>
    <s v="Seguiré usando los servicios de la biblioteca con la misma frecuencia que expuse en la pregunta anterior"/>
    <s v="F. Geografía e Historia"/>
    <s v="Biblioteca Maria Zambrano (Filología / Derecho)"/>
    <s v="F. Bellas Artes"/>
    <m/>
    <m/>
    <m/>
    <m/>
    <m/>
    <m/>
    <s v="Sí"/>
    <s v="Sí"/>
    <n v="3"/>
    <n v="1"/>
    <n v="3"/>
    <n v="5"/>
    <n v="4"/>
    <n v="5"/>
    <n v="4"/>
    <n v="1"/>
    <n v="3"/>
    <n v="4"/>
    <m/>
    <n v="5"/>
    <n v="4"/>
    <n v="5"/>
    <n v="2"/>
    <n v="4"/>
    <s v="No"/>
    <n v="4"/>
    <x v="2"/>
    <m/>
    <m/>
    <m/>
    <m/>
    <m/>
    <m/>
    <m/>
    <m/>
    <s v="No"/>
    <s v="No"/>
    <m/>
    <n v="4"/>
    <n v="5"/>
    <s v="4, satisfecho"/>
  </r>
  <r>
    <m/>
    <m/>
    <s v="Humanidades"/>
    <d v="2020-05-19T14:02:00"/>
    <s v="Grado y doble grado"/>
    <x v="5"/>
    <s v="Frecuentemente (1 o 2 veces por semana)"/>
    <s v="De vez en cuando (1 o 2 veces al mes)"/>
    <s v="Seguiré usando los servicios de la biblioteca con la misma frecuencia que expuse en la pregunta anterior"/>
    <s v="F. Filosofía"/>
    <s v="Biblioteca Maria Zambrano (Filología / Derecho)"/>
    <s v="F. Geografía e Historia"/>
    <m/>
    <m/>
    <m/>
    <m/>
    <m/>
    <m/>
    <s v="Sí"/>
    <s v="Sí"/>
    <n v="3"/>
    <n v="1"/>
    <n v="2"/>
    <n v="3"/>
    <n v="5"/>
    <n v="5"/>
    <n v="5"/>
    <n v="4"/>
    <n v="4"/>
    <n v="5"/>
    <m/>
    <n v="3"/>
    <n v="5"/>
    <n v="4"/>
    <n v="4"/>
    <n v="4"/>
    <s v="No"/>
    <n v="3"/>
    <x v="6"/>
    <s v="Instagram"/>
    <m/>
    <m/>
    <m/>
    <m/>
    <m/>
    <m/>
    <m/>
    <s v="No"/>
    <s v="No"/>
    <m/>
    <n v="5"/>
    <n v="5"/>
    <s v="4, satisfecho"/>
  </r>
  <r>
    <m/>
    <m/>
    <s v="Humanidades"/>
    <d v="2020-05-19T14:02:00"/>
    <s v="Máster"/>
    <x v="5"/>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s v="F. Filosofía"/>
    <s v="F. Filología (Clásicas o General)"/>
    <s v="F. Ciencias Políticas y Sociología"/>
    <m/>
    <m/>
    <m/>
    <m/>
    <m/>
    <m/>
    <s v="Sí"/>
    <s v="Sí"/>
    <n v="3"/>
    <n v="5"/>
    <n v="5"/>
    <n v="4"/>
    <n v="4"/>
    <n v="2"/>
    <n v="4"/>
    <n v="3"/>
    <n v="5"/>
    <n v="5"/>
    <m/>
    <n v="5"/>
    <n v="5"/>
    <n v="5"/>
    <n v="5"/>
    <n v="5"/>
    <s v="Sí"/>
    <n v="5"/>
    <x v="5"/>
    <s v="Twitter"/>
    <m/>
    <m/>
    <m/>
    <m/>
    <m/>
    <m/>
    <m/>
    <s v="No"/>
    <s v="No"/>
    <m/>
    <n v="5"/>
    <n v="4"/>
    <s v="5, muy satisfecho"/>
  </r>
  <r>
    <m/>
    <m/>
    <s v="Ciencias de la Salud"/>
    <d v="2020-05-19T14:02:00"/>
    <s v="Grado y doble grado"/>
    <x v="23"/>
    <s v="De vez en cuando (1 o 2 veces al mes)"/>
    <s v="Frecuentemente (1 o 2 veces por semana)"/>
    <s v="Seguiré usando los servicios de la biblioteca con la misma frecuencia que expuse en la pregunta anterior"/>
    <s v="F. Veterinaria"/>
    <s v="Biblioteca Maria Zambrano (Filología / Derecho)"/>
    <s v="F. Ciencias Químicas"/>
    <s v="Centro Cultural Miguel Delibes (Villaviciosa de Odón) y Coliseo de la Cultura (Villaviciosa de Odón)"/>
    <m/>
    <m/>
    <m/>
    <m/>
    <m/>
    <s v="No"/>
    <s v="Sí"/>
    <n v="4"/>
    <n v="1"/>
    <n v="5"/>
    <n v="1"/>
    <n v="5"/>
    <n v="4"/>
    <n v="2"/>
    <n v="2"/>
    <n v="2"/>
    <n v="5"/>
    <m/>
    <n v="3"/>
    <n v="5"/>
    <n v="5"/>
    <n v="3"/>
    <n v="5"/>
    <s v="No"/>
    <n v="4"/>
    <x v="1"/>
    <s v="Twitter|Instagram"/>
    <m/>
    <m/>
    <m/>
    <m/>
    <m/>
    <m/>
    <m/>
    <s v="Sí"/>
    <s v="No"/>
    <m/>
    <n v="5"/>
    <n v="5"/>
    <s v="4, satisfecho"/>
  </r>
  <r>
    <m/>
    <m/>
    <s v="Humanidades"/>
    <d v="2020-05-19T14:02:00"/>
    <s v="Máster"/>
    <x v="6"/>
    <s v="Frecuentemente (1 o 2 veces por semana)"/>
    <s v="Solo en época de exámenes"/>
    <s v="Un combinado de virtualidad y presencial, si pudiera ser. Para ello me gustaría que hubiera más fondos virtuales de teatro, que es la materia de mi especialidad. En realidad apenas he encontrado documentación de forma virtual de teatro. O no se buscarla."/>
    <s v="Biblioteca Maria Zambrano (Filología / Derecho)"/>
    <s v="F. Geografía e Historia"/>
    <s v="F. Filología (Clásicas o General)"/>
    <s v="AECID. FUNDACIÓN JUAN MARCH."/>
    <m/>
    <m/>
    <m/>
    <m/>
    <m/>
    <s v="Sí"/>
    <s v="No"/>
    <n v="3"/>
    <n v="3"/>
    <n v="2"/>
    <n v="5"/>
    <n v="5"/>
    <n v="3"/>
    <n v="4"/>
    <n v="5"/>
    <n v="4"/>
    <n v="3"/>
    <m/>
    <n v="3"/>
    <n v="4"/>
    <n v="3"/>
    <n v="3"/>
    <n v="3"/>
    <s v="No"/>
    <n v="3"/>
    <x v="5"/>
    <s v="Facebook|Youtube|LinkedIn"/>
    <m/>
    <m/>
    <m/>
    <m/>
    <m/>
    <m/>
    <m/>
    <s v="No"/>
    <s v="No"/>
    <m/>
    <n v="5"/>
    <n v="5"/>
    <s v="5, muy satisfecho"/>
  </r>
  <r>
    <m/>
    <m/>
    <s v="Humanidades"/>
    <d v="2020-05-19T14:02:00"/>
    <s v="Grado y doble grado"/>
    <x v="7"/>
    <s v="De vez en cuando (1 o 2 veces al mes)"/>
    <s v="De vez en cuando (1 o 2 veces al mes)"/>
    <s v="Solo haré uso de la biblioteca virtual y de sus recursos electrónicos"/>
    <s v="F. Geografía e Historia"/>
    <m/>
    <m/>
    <m/>
    <m/>
    <m/>
    <m/>
    <m/>
    <m/>
    <s v="No"/>
    <s v="No"/>
    <m/>
    <n v="5"/>
    <n v="5"/>
    <n v="3"/>
    <n v="5"/>
    <n v="5"/>
    <n v="5"/>
    <n v="3"/>
    <n v="4"/>
    <n v="4"/>
    <m/>
    <n v="4"/>
    <n v="4"/>
    <n v="4"/>
    <n v="4"/>
    <n v="4"/>
    <s v="No"/>
    <n v="4"/>
    <x v="6"/>
    <m/>
    <m/>
    <m/>
    <m/>
    <m/>
    <m/>
    <m/>
    <m/>
    <s v="No"/>
    <s v="No"/>
    <m/>
    <n v="4"/>
    <n v="5"/>
    <s v="5, muy satisfecho"/>
  </r>
  <r>
    <m/>
    <m/>
    <s v="Ciencias Sociales"/>
    <d v="2020-05-19T14:01:00"/>
    <s v="Máster"/>
    <x v="13"/>
    <s v="Frecuentemente (1 o 2 veces por semana)"/>
    <s v="De vez en cuando (1 o 2 veces al mes)"/>
    <s v="Seguiré usando los servicios de la biblioteca con la misma frecuencia que expuse en la pregunta anterior"/>
    <s v="F. Ciencias de la Información"/>
    <s v="Biblioteca Maria Zambrano (Filología / Derecho)"/>
    <s v="F. Ciencias de la Documentación"/>
    <m/>
    <m/>
    <m/>
    <m/>
    <m/>
    <m/>
    <s v="No"/>
    <s v="Sí"/>
    <n v="5"/>
    <m/>
    <m/>
    <n v="5"/>
    <m/>
    <n v="5"/>
    <n v="5"/>
    <m/>
    <n v="4"/>
    <n v="4"/>
    <m/>
    <n v="4"/>
    <n v="4"/>
    <n v="4"/>
    <n v="4"/>
    <n v="4"/>
    <s v="Sí"/>
    <n v="4"/>
    <x v="6"/>
    <s v="Twitter|Facebook|Instagram|LinkedIn"/>
    <m/>
    <m/>
    <m/>
    <m/>
    <m/>
    <m/>
    <m/>
    <s v="No"/>
    <s v="No"/>
    <m/>
    <n v="4"/>
    <n v="4"/>
    <s v="4, satisfecho"/>
  </r>
  <r>
    <m/>
    <m/>
    <s v="Ciencias Sociales"/>
    <d v="2020-05-19T14:00:00"/>
    <s v="Grado y doble grado"/>
    <x v="11"/>
    <s v="De vez en cuando (1 o 2 veces al mes)"/>
    <s v="Nunca"/>
    <s v="Creo que voy a acudir con menos frecuencia a la biblioteca y usaré más la biblioteca virtual"/>
    <s v="F. Ciencias Económicas y Empresariales"/>
    <m/>
    <m/>
    <m/>
    <m/>
    <m/>
    <m/>
    <m/>
    <m/>
    <s v="Sí"/>
    <s v="Sí"/>
    <n v="2"/>
    <n v="1"/>
    <n v="2"/>
    <n v="3"/>
    <n v="5"/>
    <n v="3"/>
    <n v="4"/>
    <n v="3"/>
    <n v="3"/>
    <n v="3"/>
    <m/>
    <n v="2"/>
    <n v="2"/>
    <n v="2"/>
    <n v="2"/>
    <n v="2"/>
    <s v="No"/>
    <n v="3"/>
    <x v="4"/>
    <s v="No uso ninguna red social"/>
    <m/>
    <m/>
    <m/>
    <m/>
    <m/>
    <m/>
    <m/>
    <s v="No"/>
    <s v="No"/>
    <m/>
    <n v="3"/>
    <n v="4"/>
    <s v="3, normal"/>
  </r>
  <r>
    <m/>
    <m/>
    <s v="Ciencias de la Salud"/>
    <d v="2020-05-19T14:00:00"/>
    <s v="Grado y doble grado"/>
    <x v="4"/>
    <s v="De vez en cuando (1 o 2 veces al mes)"/>
    <s v="Solo en época de exámenes"/>
    <s v="Procuraré buscar la información que necesito fuera de la biblioteca"/>
    <s v="F. Medicina"/>
    <s v="F. Enfermería, Fisioterapia y Podología"/>
    <s v="Biblioteca Maria Zambrano (Filología / Derecho)"/>
    <s v="Pudmed"/>
    <m/>
    <m/>
    <m/>
    <m/>
    <m/>
    <s v="No"/>
    <s v="Sí"/>
    <n v="3"/>
    <n v="2"/>
    <n v="2"/>
    <n v="4"/>
    <n v="5"/>
    <n v="5"/>
    <n v="5"/>
    <n v="1"/>
    <n v="5"/>
    <n v="3"/>
    <m/>
    <n v="2"/>
    <n v="5"/>
    <n v="1"/>
    <n v="3"/>
    <n v="3"/>
    <s v="No"/>
    <n v="1"/>
    <x v="6"/>
    <s v="Twitter|Youtube|Instagram"/>
    <m/>
    <m/>
    <m/>
    <m/>
    <m/>
    <m/>
    <m/>
    <s v="Sí"/>
    <s v="Sí"/>
    <s v="Útil"/>
    <n v="5"/>
    <n v="5"/>
    <s v="4, satisfecho"/>
  </r>
  <r>
    <m/>
    <m/>
    <s v="Humanidades"/>
    <d v="2020-05-19T14:00:00"/>
    <s v="Grado y doble grado"/>
    <x v="7"/>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Biblioteca Maria Zambrano (Filología / Derecho)"/>
    <s v="F. Filosofía"/>
    <m/>
    <m/>
    <m/>
    <m/>
    <m/>
    <m/>
    <s v="No"/>
    <s v="Sí"/>
    <n v="4"/>
    <n v="3"/>
    <n v="3"/>
    <n v="1"/>
    <n v="5"/>
    <n v="4"/>
    <n v="4"/>
    <n v="2"/>
    <n v="4"/>
    <n v="4"/>
    <m/>
    <n v="3"/>
    <n v="3"/>
    <n v="4"/>
    <n v="3"/>
    <n v="3"/>
    <s v="Sí"/>
    <n v="4"/>
    <x v="5"/>
    <s v="Twitter|Facebook|Instagram"/>
    <m/>
    <m/>
    <m/>
    <m/>
    <m/>
    <m/>
    <m/>
    <s v="Sí"/>
    <s v="No"/>
    <m/>
    <n v="4"/>
    <n v="5"/>
    <s v="4, satisfecho"/>
  </r>
  <r>
    <m/>
    <m/>
    <s v="Humanidades"/>
    <d v="2020-05-19T14:00:00"/>
    <s v="Grado y doble grado"/>
    <x v="7"/>
    <s v="Frecuentemente (1 o 2 veces por semana)"/>
    <s v="Frecuentemente (1 o 2 veces por semana)"/>
    <s v="Seguiré usando los servicios de la biblioteca con la misma frecuencia que expuse en la pregunta anterior"/>
    <s v="F. Geografía e Historia"/>
    <s v="F. Filología (Clásicas o General)"/>
    <s v="Biblioteca Maria Zambrano (Filología / Derecho)"/>
    <m/>
    <m/>
    <m/>
    <m/>
    <m/>
    <m/>
    <s v="No"/>
    <s v="Sí"/>
    <n v="2"/>
    <n v="1"/>
    <n v="3"/>
    <n v="1"/>
    <n v="4"/>
    <n v="4"/>
    <n v="5"/>
    <n v="1"/>
    <n v="3"/>
    <n v="3"/>
    <m/>
    <n v="2"/>
    <n v="3"/>
    <n v="4"/>
    <n v="3"/>
    <n v="3"/>
    <s v="No"/>
    <n v="4"/>
    <x v="2"/>
    <s v="Twitter|Youtube|Instagram"/>
    <m/>
    <m/>
    <m/>
    <m/>
    <m/>
    <m/>
    <m/>
    <s v="No"/>
    <s v="No"/>
    <m/>
    <n v="4"/>
    <n v="5"/>
    <s v="4, satisfecho"/>
  </r>
  <r>
    <m/>
    <m/>
    <s v="Ciencias de la Salud"/>
    <d v="2020-05-19T14:00:00"/>
    <s v="Grado y doble grado"/>
    <x v="12"/>
    <s v="De vez en cuando (1 o 2 veces al mes)"/>
    <s v="Frecuentemente (1 o 2 veces por semana)"/>
    <s v="Seguiré usando los servicios de la biblioteca con la misma frecuencia que expuse en la pregunta anterior"/>
    <s v="F. Psicología"/>
    <s v="Biblioteca Maria Zambrano (Filología / Derecho)"/>
    <m/>
    <s v="Biblioteca Central de Coslada, biblioteca La Jaramilla"/>
    <m/>
    <m/>
    <m/>
    <m/>
    <m/>
    <s v="Sí"/>
    <s v="Sí"/>
    <n v="4"/>
    <n v="2"/>
    <n v="1"/>
    <n v="1"/>
    <n v="5"/>
    <n v="3"/>
    <n v="5"/>
    <n v="1"/>
    <n v="3"/>
    <n v="4"/>
    <m/>
    <n v="3"/>
    <n v="5"/>
    <n v="5"/>
    <n v="4"/>
    <n v="5"/>
    <s v="No"/>
    <n v="4"/>
    <x v="4"/>
    <s v="Twitter|Instagram"/>
    <m/>
    <m/>
    <m/>
    <m/>
    <m/>
    <m/>
    <m/>
    <s v="Sí"/>
    <s v="Sí"/>
    <s v="Útil"/>
    <n v="5"/>
    <n v="5"/>
    <s v="4, satisfecho"/>
  </r>
  <r>
    <m/>
    <m/>
    <s v="Humanidades"/>
    <d v="2020-05-19T14:00:00"/>
    <s v="Máster"/>
    <x v="3"/>
    <s v="Frecuentemente (1 o 2 veces por semana)"/>
    <s v="Muy frecuentemente (3 o más veces por semana)"/>
    <s v="Seguiré usando los servicios de la biblioteca con la misma frecuencia que expuse en la pregunta anterior"/>
    <s v="F. Bellas Artes"/>
    <s v="F. Geografía e Historia"/>
    <s v="F. Filosofía"/>
    <m/>
    <m/>
    <m/>
    <m/>
    <m/>
    <m/>
    <s v="Sí"/>
    <s v="Sí"/>
    <n v="4"/>
    <n v="4"/>
    <n v="4"/>
    <n v="2"/>
    <n v="3"/>
    <n v="4"/>
    <n v="4"/>
    <n v="4"/>
    <n v="4"/>
    <n v="4"/>
    <m/>
    <n v="4"/>
    <n v="4"/>
    <n v="3"/>
    <n v="4"/>
    <n v="5"/>
    <s v="Sí"/>
    <n v="5"/>
    <x v="6"/>
    <s v="Instagram"/>
    <m/>
    <m/>
    <m/>
    <m/>
    <m/>
    <m/>
    <m/>
    <s v="Sí"/>
    <s v="No"/>
    <m/>
    <n v="5"/>
    <n v="5"/>
    <s v="5, muy satisfecho"/>
  </r>
  <r>
    <m/>
    <m/>
    <s v="Humanidades"/>
    <d v="2020-05-19T14:00:00"/>
    <s v="Grado y doble grado"/>
    <x v="3"/>
    <s v="De vez en cuando (1 o 2 veces al mes)"/>
    <s v="De vez en cuando (1 o 2 veces al mes)"/>
    <s v="Tengo que ir necesariamente para consultar los documentos que están ubicados en la biblioteca"/>
    <s v="F. Bellas Artes"/>
    <s v="F. Filosofía"/>
    <m/>
    <s v="Bibliotecas Municipales"/>
    <m/>
    <m/>
    <m/>
    <m/>
    <m/>
    <s v="No"/>
    <s v="Sí"/>
    <n v="3"/>
    <n v="3"/>
    <n v="4"/>
    <n v="4"/>
    <n v="4"/>
    <n v="4"/>
    <n v="2"/>
    <n v="3"/>
    <n v="2"/>
    <n v="5"/>
    <m/>
    <n v="2"/>
    <n v="4"/>
    <n v="4"/>
    <n v="2"/>
    <n v="5"/>
    <s v="Sí"/>
    <n v="5"/>
    <x v="4"/>
    <s v="No uso ninguna red social"/>
    <m/>
    <m/>
    <m/>
    <m/>
    <m/>
    <m/>
    <m/>
    <s v="No"/>
    <s v="Sí"/>
    <s v="Muy útil"/>
    <n v="5"/>
    <n v="5"/>
    <s v="3, normal"/>
  </r>
  <r>
    <m/>
    <m/>
    <s v="Ciencias de la Salud"/>
    <d v="2020-05-19T14:00:00"/>
    <s v="Grado y doble grado"/>
    <x v="23"/>
    <s v="Muy frecuentemente (3 o más veces por semana)"/>
    <s v="Solo en época de exámenes"/>
    <s v="Creo que voy a acudir con menos frecuencia a la biblioteca y usaré más la biblioteca virtual"/>
    <s v="F. Veterinaria"/>
    <s v="Biblioteca Maria Zambrano (Filología / Derecho)"/>
    <s v="F. Ciencias de la Información"/>
    <m/>
    <m/>
    <m/>
    <m/>
    <m/>
    <m/>
    <s v="No"/>
    <s v="Sí"/>
    <n v="5"/>
    <n v="5"/>
    <n v="3"/>
    <n v="1"/>
    <n v="5"/>
    <n v="5"/>
    <n v="5"/>
    <n v="3"/>
    <n v="5"/>
    <n v="5"/>
    <m/>
    <n v="5"/>
    <n v="5"/>
    <n v="3"/>
    <n v="5"/>
    <n v="5"/>
    <s v="No"/>
    <n v="5"/>
    <x v="1"/>
    <s v="Twitter|Instagram"/>
    <m/>
    <m/>
    <m/>
    <m/>
    <m/>
    <m/>
    <m/>
    <s v="Sí"/>
    <s v="No"/>
    <m/>
    <n v="5"/>
    <n v="5"/>
    <s v="5, muy satisfecho"/>
  </r>
  <r>
    <m/>
    <m/>
    <s v="Ciencias Experimentales"/>
    <d v="2020-05-19T13:59:00"/>
    <s v="Grado y doble grado"/>
    <x v="8"/>
    <s v="Muy frecuentemente (3 o más veces por semana)"/>
    <s v="De vez en cuando (1 o 2 veces al mes)"/>
    <s v="Seguiré usando los servicios de la biblioteca con la misma frecuencia que expuse en la pregunta anterior"/>
    <s v="F. Ciencias Matemáticas"/>
    <m/>
    <m/>
    <s v="Biblioteca de la facultad de Telecomunicaciones de la Politécnica"/>
    <m/>
    <m/>
    <m/>
    <m/>
    <m/>
    <s v="Sí"/>
    <s v="Sí"/>
    <n v="5"/>
    <n v="1"/>
    <n v="1"/>
    <n v="1"/>
    <n v="4"/>
    <n v="4"/>
    <n v="4"/>
    <n v="2"/>
    <n v="4"/>
    <n v="3"/>
    <m/>
    <n v="5"/>
    <n v="4"/>
    <n v="4"/>
    <n v="3"/>
    <n v="4"/>
    <s v="No"/>
    <n v="4"/>
    <x v="5"/>
    <s v="Twitter|Youtube|Instagram"/>
    <m/>
    <m/>
    <m/>
    <m/>
    <m/>
    <m/>
    <m/>
    <s v="Sí"/>
    <s v="Sí"/>
    <s v="Útil"/>
    <n v="5"/>
    <n v="5"/>
    <s v="4, satisfecho"/>
  </r>
  <r>
    <m/>
    <m/>
    <s v="Ciencias Sociales"/>
    <d v="2020-05-19T13:59:00"/>
    <s v="Grado y doble grado"/>
    <x v="10"/>
    <s v="Muy frecuentemente (3 o más veces por semana)"/>
    <s v="Muy frecuentemente (3 o más veces por semana)"/>
    <s v="Seguiré usando los servicios de la biblioteca con la misma frecuencia que expuse en la pregunta anterior"/>
    <s v="F. Derecho (Departamentos,Criminología)"/>
    <s v="F. Ciencias Políticas y Sociología"/>
    <s v="F. Ciencias Económicas y Empresariales"/>
    <s v="A la URJC."/>
    <m/>
    <m/>
    <m/>
    <m/>
    <m/>
    <s v="No"/>
    <s v="Sí"/>
    <n v="4"/>
    <n v="3"/>
    <n v="5"/>
    <n v="5"/>
    <n v="2"/>
    <n v="5"/>
    <n v="4"/>
    <n v="5"/>
    <n v="5"/>
    <n v="5"/>
    <m/>
    <n v="5"/>
    <n v="5"/>
    <n v="2"/>
    <n v="5"/>
    <n v="4"/>
    <s v="No"/>
    <n v="5"/>
    <x v="1"/>
    <s v="Facebook|Youtube|Instagram"/>
    <m/>
    <m/>
    <m/>
    <m/>
    <m/>
    <m/>
    <m/>
    <s v="Sí"/>
    <s v="Sí"/>
    <s v="Muy útil"/>
    <n v="5"/>
    <n v="5"/>
    <s v="5, muy satisfecho"/>
  </r>
  <r>
    <m/>
    <m/>
    <s v="Ciencias Sociales"/>
    <d v="2020-05-19T13:59:00"/>
    <s v="Máster"/>
    <x v="13"/>
    <s v="Frecuentemente (1 o 2 veces por semana)"/>
    <s v="De vez en cuando (1 o 2 veces al mes)"/>
    <s v="Tengo que ir necesariamente para consultar los documentos que están ubicados en la biblioteca"/>
    <s v="F. Ciencias de la Documentación"/>
    <s v="F. Geografía e Historia"/>
    <s v="F. Bellas Artes"/>
    <m/>
    <m/>
    <m/>
    <m/>
    <m/>
    <m/>
    <s v="Sí"/>
    <s v="Sí"/>
    <n v="4"/>
    <n v="2"/>
    <n v="3"/>
    <n v="1"/>
    <n v="5"/>
    <n v="5"/>
    <n v="2"/>
    <n v="3"/>
    <n v="3"/>
    <n v="3"/>
    <m/>
    <n v="4"/>
    <n v="4"/>
    <n v="4"/>
    <n v="4"/>
    <n v="3"/>
    <s v="Sí"/>
    <n v="4"/>
    <x v="6"/>
    <s v="Instagram"/>
    <m/>
    <m/>
    <m/>
    <m/>
    <m/>
    <m/>
    <m/>
    <s v="No"/>
    <s v="No"/>
    <m/>
    <n v="4"/>
    <n v="4"/>
    <s v="4, satisfecho"/>
  </r>
  <r>
    <m/>
    <m/>
    <s v="Ciencias de la Salud"/>
    <d v="2020-05-19T13:59:00"/>
    <s v="Grado y doble grado"/>
    <x v="23"/>
    <s v="De vez en cuando (1 o 2 veces al mes)"/>
    <s v="De vez en cuando (1 o 2 veces al mes)"/>
    <s v="Tengo que ir necesariamente para consultar los documentos que están ubicados en la biblioteca"/>
    <s v="F. Veterinaria"/>
    <m/>
    <m/>
    <m/>
    <m/>
    <m/>
    <m/>
    <m/>
    <m/>
    <s v="No"/>
    <s v="Sí"/>
    <n v="4"/>
    <n v="2"/>
    <n v="3"/>
    <n v="1"/>
    <n v="5"/>
    <n v="5"/>
    <n v="5"/>
    <n v="2"/>
    <n v="3"/>
    <n v="3"/>
    <m/>
    <n v="2"/>
    <n v="5"/>
    <n v="1"/>
    <n v="4"/>
    <n v="3"/>
    <s v="Sí"/>
    <n v="2"/>
    <x v="5"/>
    <s v="Twitter|Youtube|Instagram"/>
    <m/>
    <m/>
    <m/>
    <m/>
    <m/>
    <m/>
    <m/>
    <s v="Sí"/>
    <s v="Sí"/>
    <m/>
    <n v="3"/>
    <n v="4"/>
    <s v="3, normal"/>
  </r>
  <r>
    <m/>
    <m/>
    <s v="Humanidades"/>
    <d v="2020-05-19T13:59:00"/>
    <s v="Grado y doble grado"/>
    <x v="7"/>
    <s v="Frecuentemente (1 o 2 veces por semana)"/>
    <s v="Frecuentemente (1 o 2 veces por semana)"/>
    <s v="Hasta que comience el próximo curso no creo que acuda para nada que no sea devolver los libros que cogí antes del comienzo de la pandemia y que espero que no se nos penalice por el retraso."/>
    <s v="F. Geografía e Historia"/>
    <s v="Biblioteca Maria Zambrano (Filología / Derecho)"/>
    <s v="F. Filosofía"/>
    <m/>
    <m/>
    <m/>
    <m/>
    <m/>
    <m/>
    <s v="Sí"/>
    <s v="Sí"/>
    <n v="4"/>
    <n v="1"/>
    <n v="1"/>
    <n v="3"/>
    <n v="3"/>
    <n v="3"/>
    <n v="4"/>
    <n v="2"/>
    <n v="4"/>
    <n v="3"/>
    <m/>
    <n v="4"/>
    <n v="4"/>
    <n v="5"/>
    <n v="4"/>
    <n v="4"/>
    <s v="No"/>
    <n v="4"/>
    <x v="2"/>
    <s v="Instagram"/>
    <m/>
    <m/>
    <m/>
    <m/>
    <m/>
    <m/>
    <m/>
    <s v="No"/>
    <s v="No"/>
    <m/>
    <n v="3"/>
    <n v="3"/>
    <s v="4, satisfecho"/>
  </r>
  <r>
    <m/>
    <m/>
    <s v="Ciencias Sociales"/>
    <d v="2020-05-19T13:58:00"/>
    <s v="Grado y doble grado"/>
    <x v="13"/>
    <s v="De vez en cuando (1 o 2 veces al mes)"/>
    <s v="Frecuentemente (1 o 2 veces por semana)"/>
    <s v="Seguiré usando los servicios de la biblioteca con la misma frecuencia que expuse en la pregunta anterior"/>
    <s v="F. Ciencias de la Información"/>
    <s v="Biblioteca Maria Zambrano (Filología / Derecho)"/>
    <s v="F. Ciencias Políticas y Sociología"/>
    <m/>
    <m/>
    <m/>
    <m/>
    <m/>
    <m/>
    <s v="Sí"/>
    <s v="Sí"/>
    <n v="3"/>
    <n v="1"/>
    <n v="1"/>
    <n v="1"/>
    <n v="4"/>
    <n v="4"/>
    <n v="1"/>
    <n v="3"/>
    <n v="2"/>
    <n v="3"/>
    <m/>
    <n v="2"/>
    <n v="3"/>
    <n v="4"/>
    <n v="2"/>
    <n v="4"/>
    <s v="No"/>
    <n v="5"/>
    <x v="5"/>
    <s v="Twitter|Youtube|Instagram"/>
    <m/>
    <m/>
    <m/>
    <m/>
    <m/>
    <m/>
    <m/>
    <s v="No"/>
    <s v="No"/>
    <m/>
    <n v="4"/>
    <n v="4"/>
    <s v="4, satisfecho"/>
  </r>
  <r>
    <m/>
    <m/>
    <s v="Humanidades"/>
    <d v="2020-05-19T13:58:00"/>
    <s v="Grado y doble grado"/>
    <x v="5"/>
    <s v="De vez en cuando (1 o 2 veces al mes)"/>
    <s v="De vez en cuando (1 o 2 veces al mes)"/>
    <s v="Seguiré usando los servicios de la biblioteca con la misma frecuencia que expuse en la pregunta anterior"/>
    <s v="F. Filosofía"/>
    <s v="Biblioteca Maria Zambrano (Filología / Derecho)"/>
    <s v="F. Derecho (Departamentos,Criminología)"/>
    <m/>
    <m/>
    <m/>
    <m/>
    <m/>
    <m/>
    <s v="Sí"/>
    <s v="No"/>
    <n v="3"/>
    <n v="1"/>
    <n v="1"/>
    <n v="3"/>
    <n v="4"/>
    <n v="4"/>
    <n v="5"/>
    <n v="3"/>
    <n v="4"/>
    <n v="5"/>
    <m/>
    <n v="4"/>
    <n v="5"/>
    <n v="5"/>
    <n v="4"/>
    <n v="4"/>
    <s v="No"/>
    <n v="4"/>
    <x v="6"/>
    <s v="Twitter"/>
    <m/>
    <m/>
    <m/>
    <m/>
    <m/>
    <m/>
    <m/>
    <s v="No"/>
    <s v="No"/>
    <m/>
    <n v="5"/>
    <n v="5"/>
    <s v="5, muy satisfecho"/>
  </r>
  <r>
    <m/>
    <m/>
    <s v="Ciencias Experimentales"/>
    <d v="2020-05-19T13:58:00"/>
    <s v="Grado y doble grado"/>
    <x v="19"/>
    <s v="Frecuentemente (1 o 2 veces por semana)"/>
    <s v="Solo en época de exámenes"/>
    <s v="Creo que voy a acudir con menos frecuencia a la biblioteca y usaré más la biblioteca virtual"/>
    <s v="Biblioteca Maria Zambrano (Filología / Derecho)"/>
    <s v="F. Ciencias Físicas"/>
    <s v="F. Ciencias Matemáticas"/>
    <m/>
    <m/>
    <m/>
    <m/>
    <m/>
    <m/>
    <s v="Sí"/>
    <s v="Sí"/>
    <n v="4"/>
    <n v="1"/>
    <n v="1"/>
    <n v="2"/>
    <n v="4"/>
    <n v="4"/>
    <n v="5"/>
    <n v="2"/>
    <n v="4"/>
    <n v="4"/>
    <m/>
    <n v="3"/>
    <n v="4"/>
    <n v="4"/>
    <n v="3"/>
    <n v="4"/>
    <s v="No"/>
    <n v="4"/>
    <x v="5"/>
    <s v="Twitter|Youtube|Instagram"/>
    <m/>
    <m/>
    <m/>
    <m/>
    <m/>
    <m/>
    <m/>
    <s v="No"/>
    <s v="No"/>
    <m/>
    <n v="4"/>
    <n v="4"/>
    <s v="4, satisfecho"/>
  </r>
  <r>
    <m/>
    <m/>
    <s v="Humanidades"/>
    <d v="2020-05-19T13:58:00"/>
    <s v="Grado y doble grado"/>
    <x v="2"/>
    <s v="De vez en cuando (1 o 2 veces al mes)"/>
    <s v="Solo en época de exámenes"/>
    <s v="Creo que voy a acudir con menos frecuencia a la biblioteca y usaré más la biblioteca virtual"/>
    <s v="F. Educación - Centro de Formación del Profesorado"/>
    <m/>
    <m/>
    <s v="Biblioteca municipal de Rivas Vaciamadrid"/>
    <m/>
    <m/>
    <m/>
    <m/>
    <m/>
    <s v="Sí"/>
    <s v="Sí"/>
    <n v="2"/>
    <n v="4"/>
    <n v="4"/>
    <n v="1"/>
    <n v="2"/>
    <n v="5"/>
    <n v="2"/>
    <n v="4"/>
    <n v="2"/>
    <n v="2"/>
    <m/>
    <n v="2"/>
    <n v="2"/>
    <n v="3"/>
    <n v="3"/>
    <n v="3"/>
    <s v="Sí"/>
    <n v="3"/>
    <x v="5"/>
    <s v="Twitter|Facebook|Youtube"/>
    <m/>
    <m/>
    <m/>
    <m/>
    <m/>
    <m/>
    <m/>
    <s v="Sí"/>
    <s v="No"/>
    <m/>
    <n v="3"/>
    <n v="3"/>
    <s v="3, normal"/>
  </r>
  <r>
    <m/>
    <m/>
    <s v="Ciencias Sociales"/>
    <d v="2020-05-19T13:58:00"/>
    <s v="Grado y doble grado"/>
    <x v="17"/>
    <s v="Solo en época de exámenes"/>
    <s v="De vez en cuando (1 o 2 veces al mes)"/>
    <s v="Seguiré usando los servicios de la biblioteca con la misma frecuencia que expuse en la pregunta anterior|Tengo que ir necesariamente para consultar los documentos que están ubicados en la biblioteca"/>
    <s v="F. Ciencias de la Documentación"/>
    <m/>
    <m/>
    <s v="Biblioteca José del Hierro"/>
    <m/>
    <m/>
    <m/>
    <m/>
    <m/>
    <s v="No"/>
    <s v="No"/>
    <n v="2"/>
    <n v="3"/>
    <n v="3"/>
    <n v="3"/>
    <n v="4"/>
    <n v="4"/>
    <n v="4"/>
    <n v="3"/>
    <n v="4"/>
    <n v="3"/>
    <m/>
    <n v="4"/>
    <n v="4"/>
    <n v="4"/>
    <n v="3"/>
    <n v="3"/>
    <s v="Sí"/>
    <n v="4"/>
    <x v="2"/>
    <s v="Twitter|Youtube|Instagram"/>
    <m/>
    <m/>
    <m/>
    <m/>
    <m/>
    <m/>
    <m/>
    <s v="No"/>
    <s v="No"/>
    <m/>
    <n v="4"/>
    <n v="4"/>
    <s v="4, satisfecho"/>
  </r>
  <r>
    <m/>
    <m/>
    <s v="Ciencias de la Salud"/>
    <d v="2020-05-19T13:58:00"/>
    <s v="Grado y doble grado"/>
    <x v="4"/>
    <s v="De vez en cuando (1 o 2 veces al mes)"/>
    <s v="Solo en época de exámenes"/>
    <s v="Seguiré usando los servicios de la biblioteca con la misma frecuencia que expuse en la pregunta anterior"/>
    <s v="F. Medicina"/>
    <s v="Biblioteca Maria Zambrano (Filología / Derecho)"/>
    <m/>
    <m/>
    <m/>
    <m/>
    <m/>
    <m/>
    <m/>
    <s v="No"/>
    <s v="Sí"/>
    <n v="3"/>
    <n v="3"/>
    <n v="2"/>
    <n v="4"/>
    <n v="4"/>
    <n v="3"/>
    <n v="4"/>
    <n v="3"/>
    <n v="3"/>
    <n v="4"/>
    <m/>
    <n v="3"/>
    <n v="3"/>
    <n v="3"/>
    <n v="3"/>
    <n v="3"/>
    <s v="No"/>
    <n v="3"/>
    <x v="5"/>
    <s v="Youtube|Instagram"/>
    <m/>
    <m/>
    <m/>
    <m/>
    <m/>
    <m/>
    <m/>
    <s v="No"/>
    <s v="No"/>
    <m/>
    <n v="4"/>
    <n v="4"/>
    <s v="4, satisfecho"/>
  </r>
  <r>
    <m/>
    <m/>
    <s v="Ciencias Experimentales"/>
    <d v="2020-05-19T13:58:00"/>
    <s v="Máster"/>
    <x v="2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Informática"/>
    <s v="Biblioteca Maria Zambrano (Filología / Derecho)"/>
    <m/>
    <m/>
    <m/>
    <m/>
    <m/>
    <m/>
    <m/>
    <s v="Sí"/>
    <s v="Sí"/>
    <n v="4"/>
    <n v="1"/>
    <n v="2"/>
    <n v="2"/>
    <n v="2"/>
    <n v="5"/>
    <n v="5"/>
    <n v="1"/>
    <n v="5"/>
    <n v="5"/>
    <m/>
    <n v="4"/>
    <n v="4"/>
    <n v="4"/>
    <n v="4"/>
    <n v="4"/>
    <s v="Sí"/>
    <n v="4"/>
    <x v="5"/>
    <s v="Twitter|Instagram"/>
    <m/>
    <m/>
    <m/>
    <m/>
    <m/>
    <m/>
    <m/>
    <s v="No"/>
    <s v="No"/>
    <m/>
    <n v="5"/>
    <n v="4"/>
    <s v="4, satisfecho"/>
  </r>
  <r>
    <m/>
    <m/>
    <s v="Ciencias de la Salud"/>
    <d v="2020-05-19T13:57:00"/>
    <s v="Máster"/>
    <x v="9"/>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Farmacia"/>
    <m/>
    <m/>
    <m/>
    <m/>
    <m/>
    <m/>
    <m/>
    <m/>
    <s v="Sí"/>
    <s v="Sí"/>
    <n v="3"/>
    <n v="4"/>
    <n v="3"/>
    <n v="2"/>
    <n v="3"/>
    <n v="5"/>
    <n v="3"/>
    <n v="3"/>
    <n v="4"/>
    <n v="4"/>
    <m/>
    <n v="5"/>
    <n v="5"/>
    <n v="3"/>
    <n v="4"/>
    <n v="3"/>
    <s v="No"/>
    <n v="3"/>
    <x v="5"/>
    <s v="Facebook|Youtube"/>
    <m/>
    <m/>
    <m/>
    <m/>
    <m/>
    <m/>
    <m/>
    <s v="No"/>
    <s v="No"/>
    <m/>
    <n v="5"/>
    <n v="5"/>
    <s v="4, satisfecho"/>
  </r>
  <r>
    <m/>
    <m/>
    <s v="Humanidades"/>
    <d v="2020-05-19T13:56:00"/>
    <s v="Grado y doble grado"/>
    <x v="7"/>
    <s v="De vez en cuando (1 o 2 veces al mes)"/>
    <s v="De vez en cuando (1 o 2 veces al mes)"/>
    <s v="Seguiré usando los servicios de la biblioteca con la misma frecuencia que expuse en la pregunta anterior"/>
    <s v="Biblioteca Maria Zambrano (Filología / Derecho)"/>
    <s v="F. Geografía e Historia"/>
    <m/>
    <m/>
    <m/>
    <m/>
    <m/>
    <m/>
    <m/>
    <m/>
    <s v="Sí"/>
    <n v="5"/>
    <n v="4"/>
    <n v="3"/>
    <n v="4"/>
    <n v="5"/>
    <n v="4"/>
    <n v="4"/>
    <n v="3"/>
    <n v="5"/>
    <n v="5"/>
    <m/>
    <n v="5"/>
    <n v="5"/>
    <n v="5"/>
    <m/>
    <n v="5"/>
    <s v="No"/>
    <n v="4"/>
    <x v="3"/>
    <s v="No uso ninguna red social"/>
    <m/>
    <m/>
    <m/>
    <m/>
    <m/>
    <m/>
    <m/>
    <s v="No"/>
    <s v="No"/>
    <m/>
    <n v="5"/>
    <n v="5"/>
    <s v="4, satisfecho"/>
  </r>
  <r>
    <m/>
    <m/>
    <s v="Ciencias Experimentales"/>
    <d v="2020-05-19T13:56:00"/>
    <s v="Grado y doble grado"/>
    <x v="8"/>
    <s v="Frecuentemente (1 o 2 veces por semana)"/>
    <s v="Nunca"/>
    <s v="Creo que voy a acudir con menos frecuencia a la biblioteca y usaré más la biblioteca virtual"/>
    <s v="F. Ciencias Matemáticas"/>
    <m/>
    <m/>
    <m/>
    <m/>
    <m/>
    <m/>
    <m/>
    <m/>
    <s v="Sí"/>
    <s v="Sí"/>
    <n v="1"/>
    <n v="1"/>
    <n v="1"/>
    <n v="1"/>
    <n v="5"/>
    <n v="3"/>
    <n v="4"/>
    <n v="1"/>
    <n v="3"/>
    <n v="3"/>
    <m/>
    <n v="4"/>
    <n v="4"/>
    <n v="4"/>
    <n v="4"/>
    <n v="4"/>
    <s v="No"/>
    <n v="4"/>
    <x v="6"/>
    <m/>
    <m/>
    <m/>
    <m/>
    <m/>
    <m/>
    <m/>
    <m/>
    <s v="No"/>
    <s v="No"/>
    <m/>
    <n v="4"/>
    <n v="5"/>
    <s v="4, satisfecho"/>
  </r>
  <r>
    <m/>
    <m/>
    <s v="Ciencias Experimentales"/>
    <d v="2020-05-19T13:56:00"/>
    <s v="Grado y doble grado"/>
    <x v="1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Matemáticas"/>
    <s v="F. Filología (Clásicas o General)"/>
    <s v="F. Ciencias Químicas"/>
    <m/>
    <m/>
    <m/>
    <m/>
    <m/>
    <m/>
    <s v="Sí"/>
    <s v="Sí"/>
    <n v="4"/>
    <n v="1"/>
    <n v="3"/>
    <n v="3"/>
    <n v="5"/>
    <n v="5"/>
    <n v="4"/>
    <n v="1"/>
    <n v="4"/>
    <n v="4"/>
    <m/>
    <n v="4"/>
    <n v="4"/>
    <n v="4"/>
    <n v="4"/>
    <n v="4"/>
    <s v="Sí"/>
    <n v="4"/>
    <x v="2"/>
    <s v="Instagram"/>
    <m/>
    <m/>
    <m/>
    <m/>
    <m/>
    <m/>
    <m/>
    <s v="Sí"/>
    <s v="No"/>
    <m/>
    <n v="5"/>
    <n v="5"/>
    <s v="4, satisfecho"/>
  </r>
  <r>
    <m/>
    <m/>
    <s v="Ciencias Experimentales"/>
    <d v="2020-05-19T13:56:00"/>
    <s v="Grado y doble grado"/>
    <x v="19"/>
    <s v="Muy frecuentemente (3 o más veces por semana)"/>
    <s v="De vez en cuando (1 o 2 veces al mes)"/>
    <s v="Seguiré usando los servicios de la biblioteca con la misma frecuencia que expuse en la pregunta anterior|Procuraré buscar la información que necesito fuera de la biblioteca"/>
    <s v="F. Ciencias Físicas"/>
    <s v="Biblioteca Maria Zambrano (Filología / Derecho)"/>
    <s v="F. Ciencias Químicas"/>
    <s v="Biblioteca Elena Fortun, Biblioteca Eugenio Trías, Biblioteca Miguel Delibes"/>
    <m/>
    <m/>
    <m/>
    <m/>
    <m/>
    <s v="Sí"/>
    <s v="Sí"/>
    <n v="4"/>
    <n v="1"/>
    <n v="1"/>
    <n v="4"/>
    <n v="5"/>
    <n v="4"/>
    <n v="5"/>
    <n v="1"/>
    <n v="4"/>
    <n v="4"/>
    <m/>
    <n v="3"/>
    <n v="5"/>
    <n v="3"/>
    <n v="4"/>
    <n v="4"/>
    <s v="Sí"/>
    <n v="3"/>
    <x v="5"/>
    <s v="Twitter|Youtube|Instagram"/>
    <m/>
    <m/>
    <m/>
    <m/>
    <m/>
    <m/>
    <m/>
    <s v="Sí"/>
    <s v="Sí"/>
    <s v="Muy útil"/>
    <n v="5"/>
    <n v="4"/>
    <s v="4, satisfecho"/>
  </r>
  <r>
    <m/>
    <m/>
    <s v="Ciencias Sociales"/>
    <d v="2020-05-19T13:56:00"/>
    <s v="Grado y doble grado"/>
    <x v="17"/>
    <s v="Nunca"/>
    <s v="Nunca"/>
    <s v="Seguiré usando los servicios de la biblioteca con la misma frecuencia que expuse en la pregunta anterior"/>
    <s v="F. Ciencias de la Documentación"/>
    <s v="F. Ciencias de la Documentación"/>
    <s v="F. Ciencias de la Documentación"/>
    <m/>
    <m/>
    <m/>
    <m/>
    <m/>
    <m/>
    <s v="No"/>
    <s v="No"/>
    <n v="1"/>
    <n v="1"/>
    <n v="1"/>
    <n v="1"/>
    <n v="2"/>
    <n v="2"/>
    <n v="1"/>
    <n v="1"/>
    <n v="1"/>
    <n v="1"/>
    <m/>
    <n v="3"/>
    <n v="4"/>
    <n v="1"/>
    <n v="1"/>
    <n v="1"/>
    <s v="No"/>
    <n v="1"/>
    <x v="2"/>
    <s v="Youtube|Instagram|Whatsapp"/>
    <m/>
    <m/>
    <m/>
    <m/>
    <m/>
    <m/>
    <m/>
    <s v="No"/>
    <s v="No"/>
    <m/>
    <n v="1"/>
    <n v="4"/>
    <s v="1, muy insatisfecho"/>
  </r>
  <r>
    <m/>
    <m/>
    <s v="Ciencias de la Salud"/>
    <d v="2020-05-19T13:56:00"/>
    <s v="Grado y doble grado"/>
    <x v="4"/>
    <s v="Nunca"/>
    <s v="Frecuentemente (1 o 2 veces por semana)"/>
    <s v="Seguiré usando los servicios de la biblioteca con la misma frecuencia que expuse en la pregunta anterior|Solo haré uso de la biblioteca virtual y de sus recursos electrónicos"/>
    <m/>
    <m/>
    <m/>
    <m/>
    <m/>
    <m/>
    <m/>
    <m/>
    <m/>
    <s v="No"/>
    <s v="No"/>
    <n v="1"/>
    <n v="4"/>
    <n v="5"/>
    <n v="3"/>
    <n v="4"/>
    <n v="5"/>
    <n v="2"/>
    <n v="1"/>
    <n v="2"/>
    <n v="5"/>
    <m/>
    <n v="4"/>
    <n v="5"/>
    <n v="2"/>
    <n v="3"/>
    <n v="3"/>
    <s v="Sí"/>
    <n v="2"/>
    <x v="2"/>
    <s v="No uso ninguna red social"/>
    <m/>
    <m/>
    <m/>
    <m/>
    <m/>
    <m/>
    <m/>
    <s v="Sí"/>
    <s v="Sí"/>
    <s v="Poco útil"/>
    <n v="5"/>
    <n v="4"/>
    <s v="3, normal"/>
  </r>
  <r>
    <m/>
    <m/>
    <s v="Ciencias Experimentales"/>
    <d v="2020-05-19T13:56:00"/>
    <s v="Grado y doble grado"/>
    <x v="8"/>
    <s v="Frecuentemente (1 o 2 veces por semana)"/>
    <s v="Solo en época de exámenes"/>
    <s v="Seguiré usando los servicios de la biblioteca con la misma frecuencia que expuse en la pregunta anterior"/>
    <s v="F. Ciencias Matemáticas"/>
    <s v="Biblioteca Maria Zambrano (Filología / Derecho)"/>
    <m/>
    <m/>
    <m/>
    <m/>
    <m/>
    <m/>
    <m/>
    <s v="No"/>
    <s v="Sí"/>
    <n v="2"/>
    <n v="1"/>
    <n v="1"/>
    <n v="2"/>
    <n v="5"/>
    <n v="4"/>
    <n v="5"/>
    <n v="2"/>
    <n v="2"/>
    <n v="3"/>
    <m/>
    <n v="4"/>
    <n v="5"/>
    <n v="5"/>
    <n v="5"/>
    <n v="4"/>
    <s v="No"/>
    <n v="5"/>
    <x v="6"/>
    <s v="Youtube|Instagram"/>
    <m/>
    <m/>
    <m/>
    <m/>
    <m/>
    <m/>
    <m/>
    <s v="Sí"/>
    <s v="No"/>
    <m/>
    <n v="5"/>
    <n v="5"/>
    <s v="4, satisfecho"/>
  </r>
  <r>
    <m/>
    <m/>
    <s v="Humanidades"/>
    <d v="2020-05-19T13:56:00"/>
    <s v="Grado y doble grado"/>
    <x v="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s v="F. Geografía e Historia"/>
    <s v="Biblioteca Maria Zambrano (Filología / Derecho)"/>
    <m/>
    <m/>
    <m/>
    <m/>
    <m/>
    <m/>
    <s v="No"/>
    <s v="No"/>
    <n v="3"/>
    <n v="1"/>
    <m/>
    <m/>
    <n v="2"/>
    <n v="4"/>
    <n v="2"/>
    <n v="4"/>
    <n v="2"/>
    <n v="3"/>
    <m/>
    <n v="3"/>
    <n v="3"/>
    <n v="4"/>
    <n v="2"/>
    <n v="2"/>
    <s v="No"/>
    <n v="3"/>
    <x v="5"/>
    <s v="Youtube|Instagram"/>
    <m/>
    <m/>
    <m/>
    <m/>
    <m/>
    <m/>
    <m/>
    <s v="No"/>
    <s v="No"/>
    <m/>
    <n v="3"/>
    <n v="3"/>
    <s v="3, normal"/>
  </r>
  <r>
    <m/>
    <m/>
    <s v="Humanidades"/>
    <d v="2020-05-19T13:55:00"/>
    <s v="Grado y doble grado"/>
    <x v="6"/>
    <s v="Muy frecuentemente (3 o más veces por semana)"/>
    <s v="Nunca"/>
    <s v="Creo que voy a acudir con menos frecuencia a la biblioteca y usaré más la biblioteca virtual"/>
    <s v="Biblioteca Maria Zambrano (Filología / Derecho)"/>
    <s v="F. Filología (Clásicas o General)"/>
    <s v="F. Geografía e Historia"/>
    <m/>
    <m/>
    <m/>
    <m/>
    <m/>
    <m/>
    <s v="No"/>
    <s v="No"/>
    <n v="1"/>
    <n v="3"/>
    <n v="4"/>
    <n v="4"/>
    <n v="5"/>
    <n v="5"/>
    <n v="5"/>
    <n v="4"/>
    <n v="4"/>
    <n v="5"/>
    <m/>
    <n v="4"/>
    <n v="4"/>
    <n v="4"/>
    <n v="5"/>
    <n v="4"/>
    <s v="No"/>
    <n v="3"/>
    <x v="1"/>
    <s v="Twitter|Instagram"/>
    <m/>
    <m/>
    <m/>
    <m/>
    <m/>
    <m/>
    <m/>
    <s v="No"/>
    <s v="No"/>
    <m/>
    <n v="4"/>
    <n v="4"/>
    <s v="5, muy satisfecho"/>
  </r>
  <r>
    <m/>
    <m/>
    <s v="Ciencias Sociales"/>
    <d v="2020-05-19T13:55:00"/>
    <s v="Grado y doble grado"/>
    <x v="17"/>
    <s v="De vez en cuando (1 o 2 veces al mes)"/>
    <s v="Muy frecuentemente (3 o más veces por semana)"/>
    <s v="Seguiré usando los servicios de la biblioteca con la misma frecuencia que expuse en la pregunta anterior"/>
    <s v="F. Ciencias de la Documentación"/>
    <m/>
    <m/>
    <s v="Centro de Documentación Europea"/>
    <m/>
    <m/>
    <m/>
    <m/>
    <m/>
    <s v="Sí"/>
    <s v="Sí"/>
    <n v="2"/>
    <n v="4"/>
    <n v="4"/>
    <n v="5"/>
    <n v="5"/>
    <n v="4"/>
    <n v="3"/>
    <n v="1"/>
    <n v="5"/>
    <n v="4"/>
    <m/>
    <n v="5"/>
    <n v="5"/>
    <n v="5"/>
    <n v="5"/>
    <n v="5"/>
    <s v="Sí"/>
    <n v="5"/>
    <x v="6"/>
    <s v="Facebook"/>
    <m/>
    <m/>
    <m/>
    <m/>
    <m/>
    <m/>
    <m/>
    <s v="Sí"/>
    <s v="No"/>
    <m/>
    <n v="5"/>
    <n v="5"/>
    <s v="5, muy satisfecho"/>
  </r>
  <r>
    <m/>
    <m/>
    <s v="Humanidades"/>
    <d v="2020-05-19T13:55:00"/>
    <s v="Máster"/>
    <x v="3"/>
    <s v="Frecuentemente (1 o 2 veces por semana)"/>
    <s v="Frecuentemente (1 o 2 veces por semana)"/>
    <s v="Tengo que ir necesariamente para consultar los documentos que están ubicados en la biblioteca"/>
    <s v="F. Bellas Artes"/>
    <m/>
    <m/>
    <s v="Biblioteca Reina Sofía"/>
    <m/>
    <m/>
    <m/>
    <m/>
    <m/>
    <s v="Sí"/>
    <s v="Sí"/>
    <n v="4"/>
    <n v="2"/>
    <n v="4"/>
    <n v="4"/>
    <n v="4"/>
    <n v="4"/>
    <n v="3"/>
    <n v="3"/>
    <n v="5"/>
    <n v="4"/>
    <m/>
    <n v="4"/>
    <n v="5"/>
    <n v="4"/>
    <n v="4"/>
    <n v="5"/>
    <s v="Sí"/>
    <n v="4"/>
    <x v="1"/>
    <s v="Instagram"/>
    <m/>
    <m/>
    <m/>
    <m/>
    <m/>
    <m/>
    <m/>
    <s v="Sí"/>
    <s v="Sí"/>
    <s v="Muy útil"/>
    <n v="5"/>
    <n v="5"/>
    <s v="5, muy satisfecho"/>
  </r>
  <r>
    <m/>
    <m/>
    <s v="Ciencias de la Salud"/>
    <d v="2020-05-19T13:55:00"/>
    <s v="Grado y doble grado"/>
    <x v="15"/>
    <s v="Frecuentemente (1 o 2 veces por semana)"/>
    <s v="Frecuentemente (1 o 2 veces por semana)"/>
    <s v="Creo que voy a acudir con menos frecuencia a la biblioteca y usaré más la biblioteca virtual"/>
    <s v="F. Enfermería, Fisioterapia y Podología"/>
    <s v="F. Enfermería, Fisioterapia y Podología"/>
    <s v="F. Odontología"/>
    <m/>
    <m/>
    <m/>
    <m/>
    <m/>
    <m/>
    <s v="No"/>
    <s v="No"/>
    <n v="3"/>
    <n v="5"/>
    <n v="5"/>
    <n v="2"/>
    <n v="4"/>
    <n v="3"/>
    <n v="4"/>
    <n v="2"/>
    <n v="5"/>
    <n v="5"/>
    <m/>
    <n v="5"/>
    <n v="5"/>
    <n v="4"/>
    <n v="5"/>
    <n v="4"/>
    <s v="Sí"/>
    <n v="4"/>
    <x v="1"/>
    <s v="Facebook|Youtube|Instagram"/>
    <m/>
    <m/>
    <m/>
    <m/>
    <m/>
    <m/>
    <m/>
    <s v="Sí"/>
    <s v="Sí"/>
    <s v="Muy útil"/>
    <n v="5"/>
    <n v="5"/>
    <s v="5, muy satisfecho"/>
  </r>
  <r>
    <m/>
    <m/>
    <s v="Ciencias Experimentales"/>
    <d v="2020-05-19T13:54:00"/>
    <s v="Grado y doble grado"/>
    <x v="19"/>
    <s v="Frecuentemente (1 o 2 veces por semana)"/>
    <s v="De vez en cuando (1 o 2 veces al mes)"/>
    <s v="Seguiré usando los servicios de la biblioteca con la misma frecuencia que expuse en la pregunta anterior"/>
    <s v="F. Ciencias Físicas"/>
    <s v="F. Ciencias Matemáticas"/>
    <s v="F. Informática"/>
    <m/>
    <m/>
    <m/>
    <m/>
    <m/>
    <m/>
    <s v="No"/>
    <s v="Sí"/>
    <n v="3"/>
    <n v="1"/>
    <n v="3"/>
    <n v="2"/>
    <n v="5"/>
    <n v="5"/>
    <n v="5"/>
    <n v="3"/>
    <n v="4"/>
    <n v="4"/>
    <m/>
    <n v="4"/>
    <n v="4"/>
    <n v="3"/>
    <n v="3"/>
    <n v="4"/>
    <s v="No"/>
    <n v="3"/>
    <x v="5"/>
    <s v="Twitter|Youtube"/>
    <m/>
    <m/>
    <m/>
    <m/>
    <m/>
    <m/>
    <m/>
    <s v="No"/>
    <s v="No"/>
    <m/>
    <n v="4"/>
    <n v="4"/>
    <s v="4, satisfecho"/>
  </r>
  <r>
    <m/>
    <m/>
    <s v="Ciencias Sociales"/>
    <d v="2020-05-19T13:54:00"/>
    <s v="Doctorado"/>
    <x v="1"/>
    <s v="Nunca"/>
    <s v="De vez en cuando (1 o 2 veces al mes)"/>
    <s v="Solo haré uso de la biblioteca virtual y de sus recursos electrónicos"/>
    <s v="Biblioteca Maria Zambrano (Filología / Derecho)"/>
    <s v="F. Bellas Artes"/>
    <s v="F. Ciencias de la Información"/>
    <m/>
    <m/>
    <m/>
    <m/>
    <m/>
    <m/>
    <s v="No"/>
    <s v="No"/>
    <n v="3"/>
    <n v="3"/>
    <n v="3"/>
    <n v="4"/>
    <n v="4"/>
    <n v="4"/>
    <n v="4"/>
    <n v="4"/>
    <n v="3"/>
    <n v="3"/>
    <m/>
    <n v="3"/>
    <n v="5"/>
    <n v="4"/>
    <n v="4"/>
    <n v="4"/>
    <s v="Sí"/>
    <n v="3"/>
    <x v="6"/>
    <s v="Youtube|Instagram|LinkedIn"/>
    <m/>
    <m/>
    <m/>
    <m/>
    <m/>
    <m/>
    <m/>
    <s v="Sí"/>
    <s v="Sí"/>
    <s v="Muy útil"/>
    <n v="4"/>
    <n v="4"/>
    <s v="5, muy satisfecho"/>
  </r>
  <r>
    <m/>
    <m/>
    <s v="Ciencias Experimentales"/>
    <d v="2020-05-19T13:54:00"/>
    <s v="Grado y doble grado"/>
    <x v="8"/>
    <s v="Muy frecuentemente (3 o más veces por semana)"/>
    <s v="De vez en cuando (1 o 2 veces al mes)"/>
    <s v="Seguiré usando los servicios de la biblioteca con la misma frecuencia que expuse en la pregunta anterior"/>
    <s v="F. Ciencias Matemáticas"/>
    <s v="Biblioteca Maria Zambrano (Filología / Derecho)"/>
    <m/>
    <m/>
    <m/>
    <m/>
    <m/>
    <m/>
    <m/>
    <s v="Sí"/>
    <s v="Sí"/>
    <n v="4"/>
    <n v="1"/>
    <n v="2"/>
    <n v="1"/>
    <n v="5"/>
    <n v="2"/>
    <n v="2"/>
    <n v="1"/>
    <n v="2"/>
    <n v="3"/>
    <m/>
    <n v="3"/>
    <n v="4"/>
    <n v="3"/>
    <n v="4"/>
    <n v="4"/>
    <s v="Sí"/>
    <n v="3"/>
    <x v="2"/>
    <s v="Youtube|Instagram"/>
    <m/>
    <m/>
    <m/>
    <m/>
    <m/>
    <m/>
    <m/>
    <s v="Sí"/>
    <s v="Sí"/>
    <s v="Normal"/>
    <n v="5"/>
    <n v="4"/>
    <s v="5, muy satisfecho"/>
  </r>
  <r>
    <m/>
    <m/>
    <s v="Humanidades"/>
    <d v="2020-05-19T13:54:00"/>
    <s v="Grado y doble grado"/>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Biblioteca Maria Zambrano (Filología / Derecho)"/>
    <s v="F. Filología (Clásicas o General)"/>
    <s v="F. Ciencias de la Documentación"/>
    <m/>
    <m/>
    <m/>
    <m/>
    <m/>
    <m/>
    <s v="No"/>
    <s v="Sí"/>
    <n v="5"/>
    <n v="1"/>
    <n v="2"/>
    <n v="5"/>
    <n v="5"/>
    <n v="5"/>
    <n v="5"/>
    <n v="5"/>
    <n v="5"/>
    <n v="4"/>
    <m/>
    <n v="5"/>
    <n v="5"/>
    <n v="2"/>
    <n v="3"/>
    <n v="3"/>
    <s v="No"/>
    <n v="4"/>
    <x v="6"/>
    <s v="Twitter|Facebook|Instagram|LinkedIn"/>
    <m/>
    <m/>
    <m/>
    <m/>
    <m/>
    <m/>
    <m/>
    <s v="No"/>
    <s v="No"/>
    <m/>
    <n v="5"/>
    <n v="4"/>
    <s v="4, satisfecho"/>
  </r>
  <r>
    <m/>
    <m/>
    <s v="Ciencias de la Salud"/>
    <d v="2020-05-19T13:54:00"/>
    <s v="Grado y doble grado"/>
    <x v="4"/>
    <s v="Muy frecuentemente (3 o más veces por semana)"/>
    <s v="Solo en época de exámenes"/>
    <s v="Seguiré usando los servicios de la biblioteca con la misma frecuencia que expuse en la pregunta anterior"/>
    <s v="F. Medicina"/>
    <s v="Biblioteca Maria Zambrano (Filología / Derecho)"/>
    <s v="F. Enfermería, Fisioterapia y Podología"/>
    <s v="Biblioteca ESIC Pozuelo"/>
    <m/>
    <m/>
    <m/>
    <m/>
    <m/>
    <s v="No"/>
    <s v="Sí"/>
    <n v="4"/>
    <n v="2"/>
    <n v="3"/>
    <n v="1"/>
    <n v="3"/>
    <n v="5"/>
    <n v="5"/>
    <n v="1"/>
    <n v="1"/>
    <n v="3"/>
    <m/>
    <n v="2"/>
    <n v="1"/>
    <n v="2"/>
    <n v="2"/>
    <n v="3"/>
    <s v="No"/>
    <n v="2"/>
    <x v="2"/>
    <s v="Twitter|Youtube|Instagram"/>
    <m/>
    <m/>
    <m/>
    <m/>
    <m/>
    <m/>
    <m/>
    <s v="No"/>
    <s v="No"/>
    <m/>
    <n v="1"/>
    <n v="4"/>
    <s v="4, satisfecho"/>
  </r>
  <r>
    <m/>
    <m/>
    <s v="Humanidades"/>
    <d v="2020-05-19T13:54:00"/>
    <s v="Grado y doble grado"/>
    <x v="6"/>
    <s v="Muy frecuentemente (3 o más veces por semana)"/>
    <s v="De vez en cuando (1 o 2 veces al mes)"/>
    <s v="Seguiré usando los servicios de la biblioteca con la misma frecuencia que expuse en la pregunta anterior"/>
    <s v="F. Filología (Clásicas o General)"/>
    <s v="Biblioteca Maria Zambrano (Filología / Derecho)"/>
    <s v="F. Geografía e Historia"/>
    <m/>
    <m/>
    <m/>
    <m/>
    <m/>
    <m/>
    <s v="No"/>
    <s v="Sí"/>
    <n v="5"/>
    <n v="2"/>
    <n v="2"/>
    <n v="4"/>
    <n v="4"/>
    <n v="3"/>
    <n v="4"/>
    <n v="2"/>
    <n v="5"/>
    <n v="5"/>
    <m/>
    <n v="5"/>
    <n v="4"/>
    <n v="5"/>
    <n v="5"/>
    <n v="5"/>
    <s v="No"/>
    <n v="3"/>
    <x v="6"/>
    <s v="No uso ninguna red social"/>
    <m/>
    <m/>
    <m/>
    <m/>
    <m/>
    <m/>
    <m/>
    <s v="Sí"/>
    <s v="No"/>
    <m/>
    <n v="5"/>
    <n v="5"/>
    <s v="5, muy satisfecho"/>
  </r>
  <r>
    <m/>
    <m/>
    <s v="Humanidades"/>
    <d v="2020-05-19T13:54:00"/>
    <s v="Grado y doble grado"/>
    <x v="7"/>
    <s v="Muy frecuentemente (3 o más veces por semana)"/>
    <s v="Muy frecuentemente (3 o más veces por semana)"/>
    <s v="Tengo que ir necesariamente para consultar los documentos que están ubicados en la biblioteca"/>
    <s v="F. Geografía e Historia"/>
    <s v="Biblioteca Maria Zambrano (Filología / Derecho)"/>
    <s v="F. Filosofía"/>
    <s v="Facultad de Bellas Artes"/>
    <m/>
    <m/>
    <m/>
    <m/>
    <m/>
    <s v="Sí"/>
    <s v="Sí"/>
    <n v="5"/>
    <n v="2"/>
    <n v="4"/>
    <n v="5"/>
    <n v="2"/>
    <n v="5"/>
    <n v="5"/>
    <n v="3"/>
    <n v="3"/>
    <n v="2"/>
    <m/>
    <n v="2"/>
    <n v="3"/>
    <n v="2"/>
    <n v="3"/>
    <n v="3"/>
    <s v="No"/>
    <n v="2"/>
    <x v="5"/>
    <s v="Twitter|Facebook|Instagram"/>
    <m/>
    <m/>
    <m/>
    <m/>
    <m/>
    <m/>
    <m/>
    <s v="No"/>
    <s v="No"/>
    <m/>
    <n v="4"/>
    <n v="3"/>
    <s v="2, insatisfecho"/>
  </r>
  <r>
    <m/>
    <m/>
    <s v="Ciencias de la Salud"/>
    <d v="2020-05-19T13:54:00"/>
    <s v="Grado y doble grado"/>
    <x v="4"/>
    <s v="De vez en cuando (1 o 2 veces al mes)"/>
    <s v="Solo en época de exámenes"/>
    <s v="Seguiré usando los servicios de la biblioteca con la misma frecuencia que expuse en la pregunta anterior"/>
    <s v="F. Medicina"/>
    <s v="F. Medicina"/>
    <s v="F. Medicina"/>
    <m/>
    <m/>
    <m/>
    <m/>
    <m/>
    <m/>
    <s v="Sí"/>
    <s v="Sí"/>
    <n v="3"/>
    <n v="4"/>
    <n v="5"/>
    <n v="5"/>
    <n v="2"/>
    <n v="4"/>
    <m/>
    <n v="1"/>
    <n v="5"/>
    <n v="5"/>
    <m/>
    <n v="5"/>
    <n v="5"/>
    <n v="5"/>
    <n v="5"/>
    <n v="5"/>
    <s v="No"/>
    <n v="4"/>
    <x v="2"/>
    <m/>
    <m/>
    <m/>
    <m/>
    <m/>
    <m/>
    <m/>
    <m/>
    <s v="Sí"/>
    <s v="No"/>
    <m/>
    <n v="5"/>
    <n v="5"/>
    <s v="4, satisfecho"/>
  </r>
  <r>
    <m/>
    <m/>
    <s v="Ciencias Sociales"/>
    <d v="2020-05-19T13:53:00"/>
    <s v="Máster"/>
    <x v="1"/>
    <s v="De vez en cuando (1 o 2 veces al mes)"/>
    <s v="De vez en cuando (1 o 2 veces al mes)"/>
    <s v="Solo haré uso de la biblioteca virtual y de sus recursos electrónicos"/>
    <s v="F. Ciencias Políticas y Sociología"/>
    <s v="F. Trabajo Social"/>
    <s v="F. Ciencias Económicas y Empresariales"/>
    <m/>
    <m/>
    <m/>
    <m/>
    <m/>
    <m/>
    <s v="No"/>
    <s v="Sí"/>
    <n v="4"/>
    <n v="4"/>
    <n v="3"/>
    <n v="3"/>
    <n v="4"/>
    <n v="5"/>
    <n v="3"/>
    <n v="4"/>
    <n v="4"/>
    <n v="4"/>
    <m/>
    <n v="4"/>
    <n v="5"/>
    <n v="4"/>
    <n v="4"/>
    <n v="5"/>
    <s v="Sí"/>
    <n v="4"/>
    <x v="6"/>
    <s v="Twitter|Facebook|Instagram"/>
    <m/>
    <m/>
    <m/>
    <m/>
    <m/>
    <m/>
    <m/>
    <s v="No"/>
    <s v="No"/>
    <m/>
    <n v="5"/>
    <n v="5"/>
    <s v="4, satisfecho"/>
  </r>
  <r>
    <m/>
    <m/>
    <s v="Ciencias Experimentales"/>
    <d v="2020-05-19T13:53:00"/>
    <s v="Grado y doble grado"/>
    <x v="19"/>
    <s v="Frecuentemente (1 o 2 veces por semana)"/>
    <s v="Nunca"/>
    <s v="Seguiré usando los servicios de la biblioteca con la misma frecuencia que expuse en la pregunta anterior"/>
    <s v="F. Ciencias Físicas"/>
    <s v="Biblioteca Maria Zambrano (Filología / Derecho)"/>
    <s v="F. Farmacia"/>
    <m/>
    <m/>
    <m/>
    <m/>
    <m/>
    <m/>
    <s v="No"/>
    <s v="No"/>
    <n v="2"/>
    <n v="1"/>
    <n v="1"/>
    <n v="2"/>
    <n v="4"/>
    <n v="3"/>
    <n v="3"/>
    <n v="1"/>
    <n v="3"/>
    <n v="2"/>
    <m/>
    <n v="3"/>
    <n v="3"/>
    <n v="3"/>
    <n v="3"/>
    <n v="3"/>
    <s v="No"/>
    <n v="3"/>
    <x v="4"/>
    <s v="Twitter|Facebook|Youtube|Instagram"/>
    <m/>
    <m/>
    <m/>
    <m/>
    <m/>
    <m/>
    <m/>
    <s v="No"/>
    <s v="No"/>
    <m/>
    <n v="3"/>
    <n v="2"/>
    <s v="3, normal"/>
  </r>
  <r>
    <m/>
    <m/>
    <s v="Humanidades"/>
    <d v="2020-05-19T13:53:00"/>
    <s v="Grado y doble grado"/>
    <x v="2"/>
    <s v="De vez en cuando (1 o 2 veces al mes)"/>
    <s v="De vez en cuando (1 o 2 veces al mes)"/>
    <s v="Seguiré usando los servicios de la biblioteca con la misma frecuencia que expuse en la pregunta anterior"/>
    <s v="F. Educación - Centro de Formación del Profesorado"/>
    <m/>
    <m/>
    <m/>
    <m/>
    <m/>
    <m/>
    <m/>
    <m/>
    <s v="No"/>
    <s v="Sí"/>
    <n v="3"/>
    <n v="1"/>
    <n v="3"/>
    <n v="5"/>
    <n v="5"/>
    <n v="5"/>
    <n v="5"/>
    <n v="3"/>
    <n v="5"/>
    <n v="5"/>
    <m/>
    <n v="5"/>
    <n v="5"/>
    <n v="4"/>
    <n v="4"/>
    <n v="4"/>
    <s v="No"/>
    <n v="4"/>
    <x v="4"/>
    <s v="Instagram"/>
    <m/>
    <m/>
    <m/>
    <m/>
    <m/>
    <m/>
    <m/>
    <s v="Sí"/>
    <s v="No"/>
    <m/>
    <n v="5"/>
    <n v="5"/>
    <s v="5, muy satisfecho"/>
  </r>
  <r>
    <m/>
    <m/>
    <s v=""/>
    <d v="2020-05-19T13:53:00"/>
    <s v="Grado y doble grado"/>
    <x v="28"/>
    <s v="Frecuentemente (1 o 2 veces por semana)"/>
    <s v="Nunca"/>
    <s v="Seguiré usando los servicios de la biblioteca con la misma frecuencia que expuse en la pregunta anterior"/>
    <s v="F. Ciencias Biológicas"/>
    <s v="F. Veterinaria"/>
    <s v="Biblioteca Histórica"/>
    <m/>
    <m/>
    <m/>
    <m/>
    <m/>
    <m/>
    <s v="Sí"/>
    <s v="Sí"/>
    <n v="3"/>
    <n v="1"/>
    <n v="1"/>
    <n v="4"/>
    <n v="1"/>
    <n v="1"/>
    <n v="5"/>
    <n v="2"/>
    <n v="3"/>
    <n v="3"/>
    <m/>
    <n v="3"/>
    <n v="3"/>
    <n v="3"/>
    <n v="3"/>
    <n v="3"/>
    <s v="No"/>
    <n v="1"/>
    <x v="2"/>
    <s v="No uso ninguna red social"/>
    <m/>
    <m/>
    <m/>
    <m/>
    <m/>
    <m/>
    <m/>
    <s v="No"/>
    <s v="No"/>
    <m/>
    <n v="4"/>
    <n v="5"/>
    <s v="4, satisfecho"/>
  </r>
  <r>
    <m/>
    <m/>
    <s v="Ciencias Experimentales"/>
    <d v="2020-05-19T13:52:00"/>
    <s v="Grado y doble grado"/>
    <x v="16"/>
    <s v="De vez en cuando (1 o 2 veces al mes)"/>
    <s v="De vez en cuando (1 o 2 veces al mes)"/>
    <s v="Seguiré usando los servicios de la biblioteca con la misma frecuencia que expuse en la pregunta anterior"/>
    <s v="F. Ciencias Químicas"/>
    <s v="F. Ciencias Biológicas"/>
    <s v="F. Ciencias Físicas"/>
    <m/>
    <m/>
    <m/>
    <m/>
    <m/>
    <m/>
    <s v="No"/>
    <s v="Sí"/>
    <n v="4"/>
    <n v="1"/>
    <n v="2"/>
    <n v="4"/>
    <n v="5"/>
    <n v="4"/>
    <n v="5"/>
    <n v="1"/>
    <n v="5"/>
    <n v="4"/>
    <m/>
    <n v="2"/>
    <n v="5"/>
    <n v="2"/>
    <n v="4"/>
    <n v="4"/>
    <s v="Sí"/>
    <n v="3"/>
    <x v="5"/>
    <s v="Twitter|Facebook"/>
    <m/>
    <m/>
    <m/>
    <m/>
    <m/>
    <m/>
    <m/>
    <s v="Sí"/>
    <s v="Sí"/>
    <s v="Muy útil"/>
    <n v="5"/>
    <n v="4"/>
    <s v="4, satisfecho"/>
  </r>
  <r>
    <m/>
    <m/>
    <s v="Humanidades"/>
    <d v="2020-05-19T13:51:00"/>
    <s v="Máster"/>
    <x v="6"/>
    <s v="De vez en cuando (1 o 2 veces al mes)"/>
    <s v="De vez en cuando (1 o 2 veces al mes)"/>
    <s v="Seguiré usando los servicios de la biblioteca con la misma frecuencia que expuse en la pregunta anterior"/>
    <s v="Biblioteca Maria Zambrano (Filología / Derecho)"/>
    <s v="F. Filología (Clásicas o General)"/>
    <m/>
    <m/>
    <m/>
    <m/>
    <m/>
    <m/>
    <m/>
    <s v="Sí"/>
    <s v="Sí"/>
    <n v="5"/>
    <n v="2"/>
    <n v="5"/>
    <n v="2"/>
    <n v="4"/>
    <n v="3"/>
    <n v="5"/>
    <n v="3"/>
    <n v="5"/>
    <n v="4"/>
    <m/>
    <n v="4"/>
    <n v="4"/>
    <n v="4"/>
    <n v="4"/>
    <n v="4"/>
    <s v="No"/>
    <n v="4"/>
    <x v="6"/>
    <s v="Facebook|Youtube|Instagram"/>
    <m/>
    <m/>
    <m/>
    <m/>
    <m/>
    <m/>
    <m/>
    <s v="No"/>
    <s v="No"/>
    <m/>
    <n v="5"/>
    <n v="5"/>
    <s v="5, muy satisfecho"/>
  </r>
  <r>
    <m/>
    <m/>
    <s v="Ciencias Experimentales"/>
    <d v="2020-05-19T13:51:00"/>
    <s v="Grado y doble grado"/>
    <x v="16"/>
    <s v="Muy frecuentemente (3 o más veces por semana)"/>
    <s v="Frecuentemente (1 o 2 veces por semana)"/>
    <s v="Solo haré uso de la biblioteca virtual y de sus recursos electrónicos"/>
    <s v="F. Ciencias Químicas"/>
    <m/>
    <m/>
    <m/>
    <m/>
    <m/>
    <m/>
    <m/>
    <m/>
    <s v="No"/>
    <s v="No"/>
    <n v="3"/>
    <n v="1"/>
    <n v="3"/>
    <n v="1"/>
    <n v="5"/>
    <n v="4"/>
    <n v="5"/>
    <n v="3"/>
    <n v="3"/>
    <n v="3"/>
    <m/>
    <n v="3"/>
    <n v="3"/>
    <n v="2"/>
    <n v="3"/>
    <n v="1"/>
    <s v="No"/>
    <n v="3"/>
    <x v="5"/>
    <s v="Youtube|Instagram"/>
    <m/>
    <m/>
    <m/>
    <m/>
    <m/>
    <m/>
    <m/>
    <s v="No"/>
    <s v="No"/>
    <m/>
    <n v="3"/>
    <n v="5"/>
    <s v="4, satisfecho"/>
  </r>
  <r>
    <m/>
    <m/>
    <s v="Ciencias de la Salud"/>
    <d v="2020-05-19T13:51:00"/>
    <s v="Grado y doble grado"/>
    <x v="9"/>
    <s v="De vez en cuando (1 o 2 veces al mes)"/>
    <s v="Muy frecuentemente (3 o más veces por semana)"/>
    <s v="Solo haré uso de la biblioteca virtual y de sus recursos electrónicos"/>
    <m/>
    <m/>
    <m/>
    <m/>
    <m/>
    <m/>
    <m/>
    <m/>
    <m/>
    <s v="No"/>
    <s v="Sí"/>
    <n v="1"/>
    <n v="1"/>
    <n v="4"/>
    <n v="1"/>
    <n v="5"/>
    <n v="1"/>
    <n v="5"/>
    <n v="1"/>
    <n v="3"/>
    <n v="3"/>
    <m/>
    <n v="5"/>
    <n v="4"/>
    <n v="3"/>
    <n v="1"/>
    <n v="4"/>
    <s v="No"/>
    <n v="3"/>
    <x v="4"/>
    <s v="Twitter|Instagram"/>
    <m/>
    <m/>
    <m/>
    <m/>
    <m/>
    <m/>
    <m/>
    <s v="No"/>
    <s v="No"/>
    <m/>
    <n v="4"/>
    <n v="3"/>
    <s v="4, satisfecho"/>
  </r>
  <r>
    <m/>
    <m/>
    <s v="Ciencias Sociales"/>
    <d v="2020-05-19T13:51:00"/>
    <s v="Grado y doble grado"/>
    <x v="13"/>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s v="F. Trabajo Social"/>
    <m/>
    <m/>
    <m/>
    <m/>
    <m/>
    <m/>
    <s v="Sí"/>
    <s v="Sí"/>
    <n v="5"/>
    <n v="2"/>
    <n v="3"/>
    <n v="1"/>
    <n v="5"/>
    <n v="5"/>
    <n v="5"/>
    <n v="2"/>
    <n v="5"/>
    <n v="4"/>
    <m/>
    <n v="5"/>
    <n v="5"/>
    <n v="2"/>
    <n v="3"/>
    <n v="3"/>
    <s v="No"/>
    <n v="3"/>
    <x v="5"/>
    <s v="Twitter|Instagram"/>
    <m/>
    <m/>
    <m/>
    <m/>
    <m/>
    <m/>
    <m/>
    <s v="No"/>
    <s v="No"/>
    <m/>
    <n v="3"/>
    <n v="4"/>
    <s v="4, satisfecho"/>
  </r>
  <r>
    <m/>
    <m/>
    <s v="Humanidades"/>
    <d v="2020-05-19T13:51:00"/>
    <s v="Grado y doble grado"/>
    <x v="7"/>
    <s v="De vez en cuando (1 o 2 veces al mes)"/>
    <s v="De vez en cuando (1 o 2 veces al mes)"/>
    <s v="Seguiré usando los servicios de la biblioteca con la misma frecuencia que expuse en la pregunta anterior"/>
    <s v="F. Geografía e Historia"/>
    <s v="Biblioteca Maria Zambrano (Filología / Derecho)"/>
    <m/>
    <m/>
    <m/>
    <m/>
    <m/>
    <m/>
    <m/>
    <s v="No"/>
    <s v="Sí"/>
    <n v="3"/>
    <n v="1"/>
    <n v="2"/>
    <n v="1"/>
    <n v="4"/>
    <n v="4"/>
    <n v="2"/>
    <n v="2"/>
    <n v="4"/>
    <n v="4"/>
    <m/>
    <n v="3"/>
    <n v="4"/>
    <n v="3"/>
    <n v="3"/>
    <n v="5"/>
    <s v="No"/>
    <n v="4"/>
    <x v="5"/>
    <s v="Twitter|Instagram"/>
    <m/>
    <m/>
    <m/>
    <m/>
    <m/>
    <m/>
    <m/>
    <s v="Sí"/>
    <s v="No"/>
    <m/>
    <n v="5"/>
    <n v="5"/>
    <s v="4, satisfecho"/>
  </r>
  <r>
    <m/>
    <m/>
    <s v="Humanidades"/>
    <d v="2020-05-19T13:51:00"/>
    <s v="Grado y doble grado"/>
    <x v="3"/>
    <s v="Muy frecuentemente (3 o más veces por semana)"/>
    <s v="Frecuentemente (1 o 2 veces por semana)"/>
    <s v="Seguiré usando los servicios de la biblioteca con la misma frecuencia que expuse en la pregunta anterior"/>
    <s v="F. Bellas Artes"/>
    <m/>
    <m/>
    <m/>
    <m/>
    <m/>
    <m/>
    <m/>
    <m/>
    <s v="No"/>
    <s v="Sí"/>
    <n v="5"/>
    <n v="1"/>
    <n v="1"/>
    <n v="5"/>
    <n v="4"/>
    <n v="1"/>
    <n v="5"/>
    <n v="1"/>
    <n v="5"/>
    <n v="5"/>
    <m/>
    <n v="4"/>
    <n v="4"/>
    <n v="5"/>
    <n v="4"/>
    <n v="5"/>
    <s v="No"/>
    <m/>
    <x v="6"/>
    <s v="Youtube|Instagram|Pinterest"/>
    <m/>
    <m/>
    <m/>
    <m/>
    <m/>
    <m/>
    <m/>
    <s v="No"/>
    <s v="No"/>
    <m/>
    <n v="5"/>
    <n v="5"/>
    <s v="5, muy satisfecho"/>
  </r>
  <r>
    <m/>
    <m/>
    <s v="Humanidades"/>
    <d v="2020-05-19T13:51:00"/>
    <s v="Grado y doble grado"/>
    <x v="7"/>
    <s v="Muy frecuentemente (3 o más veces por semana)"/>
    <s v="Frecuentemente (1 o 2 veces por semana)"/>
    <s v="Seguiré usando los servicios de la biblioteca con la misma frecuencia que expuse en la pregunta anterior"/>
    <s v="F. Geografía e Historia"/>
    <m/>
    <m/>
    <m/>
    <m/>
    <m/>
    <m/>
    <m/>
    <m/>
    <s v="Sí"/>
    <s v="Sí"/>
    <n v="3"/>
    <n v="1"/>
    <n v="2"/>
    <n v="1"/>
    <n v="5"/>
    <n v="5"/>
    <n v="3"/>
    <n v="2"/>
    <n v="4"/>
    <n v="4"/>
    <m/>
    <n v="3"/>
    <n v="3"/>
    <n v="5"/>
    <n v="5"/>
    <n v="4"/>
    <s v="Sí"/>
    <n v="3"/>
    <x v="4"/>
    <s v="Youtube|Instagram"/>
    <m/>
    <m/>
    <m/>
    <m/>
    <m/>
    <m/>
    <m/>
    <s v="Sí"/>
    <s v="No"/>
    <m/>
    <n v="2"/>
    <n v="4"/>
    <s v="4, satisfecho"/>
  </r>
  <r>
    <m/>
    <m/>
    <s v="Ciencias Experimentales"/>
    <d v="2020-05-19T13:51:00"/>
    <s v="Grado y doble grado"/>
    <x v="20"/>
    <s v="Solo en época de exámenes"/>
    <s v="Nunca"/>
    <s v="Seguiré usando los servicios de la biblioteca con la misma frecuencia que expuse en la pregunta anterior"/>
    <s v="F. Ciencias Biológicas"/>
    <s v="F. Ciencias Geológicas"/>
    <s v="Biblioteca Maria Zambrano (Filología / Derecho)"/>
    <m/>
    <m/>
    <m/>
    <m/>
    <m/>
    <m/>
    <s v="No"/>
    <s v="Sí"/>
    <n v="3"/>
    <n v="1"/>
    <n v="2"/>
    <n v="1"/>
    <n v="5"/>
    <n v="5"/>
    <n v="5"/>
    <n v="3"/>
    <n v="1"/>
    <n v="3"/>
    <m/>
    <n v="3"/>
    <n v="3"/>
    <n v="3"/>
    <n v="3"/>
    <n v="3"/>
    <s v="No"/>
    <n v="3"/>
    <x v="5"/>
    <s v="Twitter|Facebook|Instagram"/>
    <m/>
    <m/>
    <m/>
    <m/>
    <m/>
    <m/>
    <m/>
    <s v="No"/>
    <s v="No"/>
    <m/>
    <n v="4"/>
    <n v="3"/>
    <s v="4, satisfecho"/>
  </r>
  <r>
    <m/>
    <m/>
    <s v="Ciencias Sociales"/>
    <d v="2020-05-19T13:50:00"/>
    <s v="Grado y doble grado"/>
    <x v="10"/>
    <s v="De vez en cuando (1 o 2 veces al mes)"/>
    <s v="Frecuentemente (1 o 2 veces por semana)"/>
    <s v="Seguiré usando los servicios de la biblioteca con la misma frecuencia que expuse en la pregunta anterior"/>
    <s v="Biblioteca Maria Zambrano (Filología / Derecho)"/>
    <s v="F. Psicología"/>
    <s v="F. Derecho (Departamentos,Criminología)"/>
    <m/>
    <m/>
    <m/>
    <m/>
    <m/>
    <m/>
    <s v="Sí"/>
    <s v="Sí"/>
    <n v="5"/>
    <n v="3"/>
    <n v="4"/>
    <n v="1"/>
    <n v="2"/>
    <n v="3"/>
    <n v="4"/>
    <n v="2"/>
    <n v="2"/>
    <n v="4"/>
    <m/>
    <n v="4"/>
    <n v="3"/>
    <n v="4"/>
    <n v="2"/>
    <n v="3"/>
    <s v="No"/>
    <n v="4"/>
    <x v="5"/>
    <s v="Twitter|Youtube|Instagram|LinkedIn"/>
    <m/>
    <m/>
    <m/>
    <m/>
    <m/>
    <m/>
    <m/>
    <s v="Sí"/>
    <s v="No"/>
    <m/>
    <n v="4"/>
    <n v="3"/>
    <s v="4, satisfecho"/>
  </r>
  <r>
    <m/>
    <m/>
    <s v="Humanidades"/>
    <d v="2020-05-19T13:50:00"/>
    <s v="Máster"/>
    <x v="3"/>
    <s v="Frecuentemente (1 o 2 veces por semana)"/>
    <s v="De vez en cuando (1 o 2 veces al mes)"/>
    <s v="Creo que voy a acudir con menos frecuencia a la biblioteca y usaré más la biblioteca virtual|Procuraré buscar la información que necesito fuera de la biblioteca"/>
    <s v="F. Ciencias de la Información"/>
    <s v="F. Bellas Artes"/>
    <s v="F. Educación - Centro de Formación del Profesorado"/>
    <m/>
    <m/>
    <m/>
    <m/>
    <m/>
    <m/>
    <s v="No"/>
    <s v="Sí"/>
    <n v="4"/>
    <n v="3"/>
    <n v="5"/>
    <n v="1"/>
    <n v="5"/>
    <n v="2"/>
    <n v="5"/>
    <n v="3"/>
    <n v="4"/>
    <n v="4"/>
    <m/>
    <n v="4"/>
    <n v="5"/>
    <n v="4"/>
    <n v="4"/>
    <n v="4"/>
    <s v="Sí"/>
    <n v="4"/>
    <x v="5"/>
    <s v="Youtube|Instagram"/>
    <m/>
    <m/>
    <m/>
    <m/>
    <m/>
    <m/>
    <m/>
    <s v="No"/>
    <s v="No"/>
    <m/>
    <n v="4"/>
    <n v="4"/>
    <s v="4, satisfecho"/>
  </r>
  <r>
    <m/>
    <m/>
    <s v="Ciencias Experimentales"/>
    <d v="2020-05-19T13:50:00"/>
    <s v="Grado y doble grado"/>
    <x v="8"/>
    <s v="Muy frecuentemente (3 o más veces por semana)"/>
    <s v="Nunca"/>
    <s v="Seguiré usando los servicios de la biblioteca con la misma frecuencia que expuse en la pregunta anterior"/>
    <s v="F. Ciencias Matemáticas"/>
    <s v="Biblioteca Maria Zambrano (Filología / Derecho)"/>
    <m/>
    <s v="bibloteca leon tolstoi las rozas, biblioteca las rozas"/>
    <m/>
    <m/>
    <m/>
    <m/>
    <m/>
    <s v="No"/>
    <s v="No"/>
    <n v="4"/>
    <n v="1"/>
    <n v="1"/>
    <n v="3"/>
    <n v="5"/>
    <n v="4"/>
    <n v="5"/>
    <n v="1"/>
    <n v="1"/>
    <n v="4"/>
    <m/>
    <n v="3"/>
    <n v="4"/>
    <n v="2"/>
    <n v="1"/>
    <n v="1"/>
    <s v="No"/>
    <n v="2"/>
    <x v="2"/>
    <s v="Facebook"/>
    <m/>
    <m/>
    <m/>
    <m/>
    <m/>
    <m/>
    <m/>
    <s v="No"/>
    <s v="No"/>
    <m/>
    <n v="5"/>
    <n v="4"/>
    <s v="4, satisfecho"/>
  </r>
  <r>
    <m/>
    <m/>
    <s v="Ciencias Experimentales"/>
    <d v="2020-05-19T13:50:00"/>
    <s v="Grado y doble grado"/>
    <x v="8"/>
    <s v="Frecuentemente (1 o 2 veces por semana)"/>
    <s v="De vez en cuando (1 o 2 veces al mes)"/>
    <s v="Seguiré usando los servicios de la biblioteca con la misma frecuencia que expuse en la pregunta anterior"/>
    <s v="F. Ciencias Matemáticas"/>
    <s v="F. Ciencias Físicas"/>
    <s v="F. Ciencias Químicas"/>
    <m/>
    <m/>
    <m/>
    <m/>
    <m/>
    <m/>
    <s v="Sí"/>
    <s v="Sí"/>
    <n v="5"/>
    <n v="1"/>
    <n v="2"/>
    <n v="3"/>
    <n v="4"/>
    <n v="4"/>
    <n v="4"/>
    <n v="1"/>
    <n v="4"/>
    <n v="4"/>
    <m/>
    <n v="4"/>
    <n v="4"/>
    <n v="3"/>
    <n v="4"/>
    <n v="4"/>
    <s v="No"/>
    <n v="4"/>
    <x v="1"/>
    <s v="Twitter|Youtube|Instagram"/>
    <m/>
    <m/>
    <m/>
    <m/>
    <m/>
    <m/>
    <m/>
    <s v="Sí"/>
    <s v="Sí"/>
    <s v="Muy útil"/>
    <n v="5"/>
    <n v="5"/>
    <s v="4, satisfecho"/>
  </r>
  <r>
    <m/>
    <m/>
    <s v="Ciencias Experimentales"/>
    <d v="2020-05-19T13:50:00"/>
    <s v="Grado y doble grado"/>
    <x v="19"/>
    <s v="De vez en cuando (1 o 2 veces al mes)"/>
    <s v="Solo en época de exámenes"/>
    <s v="Creo que voy a acudir con menos frecuencia a la biblioteca y usaré más la biblioteca virtual"/>
    <s v="F. Ciencias Físicas"/>
    <s v="F. Ciencias Químicas"/>
    <s v="Biblioteca Maria Zambrano (Filología / Derecho)"/>
    <m/>
    <m/>
    <m/>
    <m/>
    <m/>
    <m/>
    <s v="No"/>
    <s v="Sí"/>
    <n v="2"/>
    <n v="2"/>
    <n v="2"/>
    <n v="5"/>
    <n v="5"/>
    <n v="5"/>
    <n v="5"/>
    <n v="2"/>
    <n v="5"/>
    <n v="5"/>
    <m/>
    <n v="5"/>
    <n v="5"/>
    <n v="3"/>
    <n v="3"/>
    <n v="4"/>
    <s v="No"/>
    <n v="4"/>
    <x v="2"/>
    <s v="Twitter"/>
    <m/>
    <m/>
    <m/>
    <m/>
    <m/>
    <m/>
    <m/>
    <s v="No"/>
    <s v="No"/>
    <m/>
    <n v="5"/>
    <n v="5"/>
    <s v="4, satisfecho"/>
  </r>
  <r>
    <m/>
    <m/>
    <s v="Humanidades"/>
    <d v="2020-05-19T13:50:00"/>
    <s v="Máster"/>
    <x v="2"/>
    <s v="Frecuentemente (1 o 2 veces por semana)"/>
    <s v="De vez en cuando (1 o 2 veces al mes)"/>
    <s v="Tengo que ir necesariamente para consultar los documentos que están ubicados en la biblioteca"/>
    <s v="F. Educación - Centro de Formación del Profesorado"/>
    <s v="F. Ciencias Físicas"/>
    <s v="F. Ciencias Químicas"/>
    <s v="Biblioteca de Móstoles."/>
    <m/>
    <m/>
    <m/>
    <m/>
    <m/>
    <s v="No"/>
    <s v="No"/>
    <n v="3"/>
    <n v="4"/>
    <n v="1"/>
    <n v="5"/>
    <n v="5"/>
    <n v="5"/>
    <n v="2"/>
    <n v="4"/>
    <n v="1"/>
    <n v="4"/>
    <m/>
    <n v="2"/>
    <n v="3"/>
    <n v="1"/>
    <n v="3"/>
    <n v="4"/>
    <s v="No"/>
    <n v="4"/>
    <x v="4"/>
    <s v="Twitter|Facebook|Youtube|Instagram|LinkedIn"/>
    <m/>
    <m/>
    <m/>
    <m/>
    <m/>
    <m/>
    <m/>
    <s v="Sí"/>
    <s v="No"/>
    <m/>
    <n v="3"/>
    <n v="3"/>
    <s v="3, normal"/>
  </r>
  <r>
    <m/>
    <m/>
    <s v="Ciencias Sociales"/>
    <d v="2020-05-19T13:49:00"/>
    <s v="Grado y doble grado"/>
    <x v="10"/>
    <s v="Frecuentemente (1 o 2 veces por semana)"/>
    <s v="Nunca"/>
    <s v="Tengo que ir necesariamente para consultar los documentos que están ubicados en la biblioteca"/>
    <s v="Biblioteca Maria Zambrano (Filología / Derecho)"/>
    <m/>
    <m/>
    <s v="Biblioteca municipal de Las Rozas de Madrid."/>
    <m/>
    <m/>
    <m/>
    <m/>
    <m/>
    <s v="No"/>
    <s v="Sí"/>
    <n v="1"/>
    <n v="1"/>
    <n v="2"/>
    <n v="4"/>
    <n v="2"/>
    <n v="4"/>
    <n v="5"/>
    <n v="1"/>
    <n v="3"/>
    <n v="2"/>
    <m/>
    <n v="3"/>
    <n v="3"/>
    <n v="4"/>
    <n v="5"/>
    <n v="4"/>
    <s v="No"/>
    <n v="3"/>
    <x v="2"/>
    <s v="Facebook|Instagram"/>
    <m/>
    <m/>
    <m/>
    <m/>
    <m/>
    <m/>
    <m/>
    <s v="Sí"/>
    <s v="No"/>
    <m/>
    <n v="5"/>
    <n v="5"/>
    <s v="4, satisfecho"/>
  </r>
  <r>
    <m/>
    <m/>
    <s v="Ciencias de la Salud"/>
    <d v="2020-05-19T13:49:00"/>
    <s v="Grado y doble grado"/>
    <x v="23"/>
    <s v="De vez en cuando (1 o 2 veces al mes)"/>
    <s v="De vez en cuando (1 o 2 veces al mes)"/>
    <s v="Seguiré usando los servicios de la biblioteca con la misma frecuencia que expuse en la pregunta anterior"/>
    <s v="F. Veterinaria"/>
    <s v="Biblioteca Maria Zambrano (Filología / Derecho)"/>
    <m/>
    <m/>
    <m/>
    <m/>
    <m/>
    <m/>
    <m/>
    <s v="No"/>
    <s v="Sí"/>
    <n v="5"/>
    <n v="1"/>
    <n v="5"/>
    <n v="3"/>
    <n v="5"/>
    <n v="3"/>
    <n v="5"/>
    <n v="1"/>
    <n v="3"/>
    <n v="4"/>
    <m/>
    <n v="3"/>
    <n v="4"/>
    <n v="3"/>
    <n v="3"/>
    <n v="3"/>
    <s v="No"/>
    <n v="4"/>
    <x v="5"/>
    <s v="Twitter|Facebook|Instagram"/>
    <m/>
    <m/>
    <m/>
    <m/>
    <m/>
    <m/>
    <m/>
    <s v="Sí"/>
    <s v="No"/>
    <m/>
    <n v="3"/>
    <n v="3"/>
    <s v="4, satisfecho"/>
  </r>
  <r>
    <m/>
    <m/>
    <s v="Ciencias Experimentales"/>
    <d v="2020-05-19T13:49:00"/>
    <s v="Grado y doble grado"/>
    <x v="26"/>
    <s v="Frecuentemente (1 o 2 veces por semana)"/>
    <s v="De vez en cuando (1 o 2 veces al mes)"/>
    <s v="Creo que voy a acudir con menos frecuencia a la biblioteca y usaré más la biblioteca virtual"/>
    <s v="F. Informática"/>
    <s v="Biblioteca Maria Zambrano (Filología / Derecho)"/>
    <s v="F. Ciencias de la Información"/>
    <m/>
    <m/>
    <m/>
    <m/>
    <m/>
    <m/>
    <s v="Sí"/>
    <s v="Sí"/>
    <n v="1"/>
    <n v="1"/>
    <n v="2"/>
    <n v="2"/>
    <n v="4"/>
    <n v="4"/>
    <n v="4"/>
    <n v="3"/>
    <n v="5"/>
    <n v="4"/>
    <m/>
    <n v="4"/>
    <n v="5"/>
    <n v="4"/>
    <n v="3"/>
    <n v="4"/>
    <s v="No"/>
    <n v="4"/>
    <x v="2"/>
    <s v="Youtube|Instagram"/>
    <m/>
    <m/>
    <m/>
    <m/>
    <m/>
    <m/>
    <m/>
    <s v="No"/>
    <s v="No"/>
    <m/>
    <n v="5"/>
    <n v="5"/>
    <s v="5, muy satisfecho"/>
  </r>
  <r>
    <m/>
    <m/>
    <s v="Humanidades"/>
    <d v="2020-05-19T13:49:00"/>
    <s v="Grado y doble grado"/>
    <x v="6"/>
    <s v="Solo en época de exámenes"/>
    <s v="Nunca"/>
    <s v="Seguiré usando los servicios de la biblioteca con la misma frecuencia que expuse en la pregunta anterior"/>
    <s v="Biblioteca Maria Zambrano (Filología / Derecho)"/>
    <s v="F. Filología (Clásicas o General)"/>
    <s v="F. Filosofía"/>
    <m/>
    <m/>
    <m/>
    <m/>
    <m/>
    <m/>
    <s v="No"/>
    <s v="No"/>
    <n v="2"/>
    <n v="1"/>
    <n v="2"/>
    <n v="4"/>
    <n v="5"/>
    <n v="5"/>
    <n v="5"/>
    <n v="2"/>
    <n v="3"/>
    <n v="4"/>
    <m/>
    <n v="4"/>
    <n v="4"/>
    <n v="4"/>
    <n v="3"/>
    <n v="4"/>
    <s v="No"/>
    <n v="3"/>
    <x v="5"/>
    <s v="Twitter|Instagram"/>
    <m/>
    <m/>
    <m/>
    <m/>
    <m/>
    <m/>
    <m/>
    <s v="Sí"/>
    <s v="No"/>
    <m/>
    <n v="4"/>
    <n v="4"/>
    <s v="4, satisfecho"/>
  </r>
  <r>
    <m/>
    <m/>
    <s v="Humanidades"/>
    <d v="2020-05-19T13:49: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Sí"/>
    <s v="Sí"/>
    <n v="4"/>
    <n v="2"/>
    <n v="4"/>
    <n v="1"/>
    <n v="4"/>
    <n v="5"/>
    <n v="5"/>
    <n v="4"/>
    <n v="4"/>
    <n v="4"/>
    <m/>
    <n v="4"/>
    <n v="4"/>
    <n v="3"/>
    <n v="2"/>
    <n v="5"/>
    <s v="No"/>
    <n v="5"/>
    <x v="4"/>
    <s v="Instagram"/>
    <m/>
    <m/>
    <m/>
    <m/>
    <m/>
    <m/>
    <m/>
    <s v="Sí"/>
    <s v="No"/>
    <m/>
    <n v="3"/>
    <n v="3"/>
    <s v="4, satisfecho"/>
  </r>
  <r>
    <m/>
    <m/>
    <s v="Ciencias Sociales"/>
    <d v="2020-05-19T13:49:00"/>
    <s v="Grado y doble grado"/>
    <x v="1"/>
    <s v="Muy frecuentemente (3 o más veces por semana)"/>
    <s v="De vez en cuando (1 o 2 veces al mes)"/>
    <s v="Seguiré usando los servicios de la biblioteca con la misma frecuencia que expuse en la pregunta anterior"/>
    <s v="F. Ciencias Políticas y Sociología"/>
    <s v="Biblioteca Maria Zambrano (Filología / Derecho)"/>
    <m/>
    <s v="Biblioteca Gloria Fuertes de Rivas Vaciamadrid"/>
    <m/>
    <m/>
    <m/>
    <m/>
    <m/>
    <s v="Sí"/>
    <s v="Sí"/>
    <n v="3"/>
    <n v="2"/>
    <n v="3"/>
    <n v="3"/>
    <n v="4"/>
    <n v="5"/>
    <n v="4"/>
    <n v="3"/>
    <n v="3"/>
    <n v="4"/>
    <m/>
    <n v="3"/>
    <n v="3"/>
    <n v="4"/>
    <n v="2"/>
    <n v="3"/>
    <s v="No"/>
    <n v="3"/>
    <x v="5"/>
    <s v="Twitter|Youtube|Instagram"/>
    <m/>
    <m/>
    <m/>
    <m/>
    <m/>
    <m/>
    <m/>
    <s v="No"/>
    <s v="No"/>
    <m/>
    <n v="3"/>
    <n v="4"/>
    <s v="4, satisfecho"/>
  </r>
  <r>
    <m/>
    <m/>
    <s v="Ciencias de la Salud"/>
    <d v="2020-05-19T13:49:00"/>
    <s v="Grado y doble grado"/>
    <x v="15"/>
    <s v="Muy frecuentemente (3 o más veces por semana)"/>
    <s v="Nunca"/>
    <s v="Seguiré usando los servicios de la biblioteca con la misma frecuencia que expuse en la pregunta anterior"/>
    <s v="F. Enfermería, Fisioterapia y Podología"/>
    <s v="F. Odontología"/>
    <s v="F. Medicina"/>
    <s v="Centro de estudios del centro cultural de mi barrio"/>
    <m/>
    <m/>
    <m/>
    <m/>
    <m/>
    <s v="No"/>
    <s v="Sí"/>
    <n v="2"/>
    <n v="1"/>
    <n v="1"/>
    <n v="1"/>
    <n v="5"/>
    <n v="4"/>
    <n v="5"/>
    <n v="1"/>
    <n v="4"/>
    <n v="3"/>
    <m/>
    <n v="3"/>
    <n v="5"/>
    <n v="3"/>
    <n v="3"/>
    <n v="4"/>
    <s v="Sí"/>
    <n v="3"/>
    <x v="5"/>
    <s v="Youtube|Instagram"/>
    <m/>
    <m/>
    <m/>
    <m/>
    <m/>
    <m/>
    <m/>
    <s v="Sí"/>
    <s v="Sí"/>
    <s v="Muy útil"/>
    <n v="5"/>
    <n v="4"/>
    <s v="5, muy satisfecho"/>
  </r>
  <r>
    <m/>
    <m/>
    <s v=""/>
    <d v="2020-05-19T13:48:00"/>
    <s v="Grado y doble grado"/>
    <x v="25"/>
    <s v="Frecuentemente (1 o 2 veces por semana)"/>
    <s v="Nunca"/>
    <s v="Seguiré usando los servicios de la biblioteca con la misma frecuencia que expuse en la pregunta anterior"/>
    <s v="F. Ciencias Biológicas"/>
    <s v="F. Veterinaria"/>
    <s v="Biblioteca Histórica"/>
    <m/>
    <m/>
    <m/>
    <m/>
    <m/>
    <m/>
    <s v="Sí"/>
    <s v="Sí"/>
    <n v="2"/>
    <n v="2"/>
    <n v="1"/>
    <n v="4"/>
    <n v="1"/>
    <n v="1"/>
    <n v="5"/>
    <n v="1"/>
    <n v="4"/>
    <n v="3"/>
    <m/>
    <n v="3"/>
    <n v="3"/>
    <n v="3"/>
    <n v="3"/>
    <n v="3"/>
    <s v="No"/>
    <n v="3"/>
    <x v="2"/>
    <s v="No uso ninguna red social"/>
    <m/>
    <m/>
    <m/>
    <m/>
    <m/>
    <m/>
    <m/>
    <s v="No"/>
    <m/>
    <m/>
    <n v="4"/>
    <n v="5"/>
    <s v="4, satisfecho"/>
  </r>
  <r>
    <m/>
    <m/>
    <s v="Ciencias Sociales"/>
    <d v="2020-05-19T13:48:00"/>
    <s v="Grado y doble grado"/>
    <x v="10"/>
    <s v="Muy frecuentemente (3 o más veces por semana)"/>
    <s v="Frecuentemente (1 o 2 veces por semana)"/>
    <s v="Seguiré usando los servicios de la biblioteca con la misma frecuencia que expuse en la pregunta anterior"/>
    <s v="Biblioteca Maria Zambrano (Filología / Derecho)"/>
    <s v="Biblioteca Maria Zambrano (Filología / Derecho)"/>
    <s v="Biblioteca Maria Zambrano (Filología / Derecho)"/>
    <m/>
    <m/>
    <m/>
    <m/>
    <m/>
    <m/>
    <s v="Sí"/>
    <s v="Sí"/>
    <n v="4"/>
    <n v="2"/>
    <n v="4"/>
    <n v="1"/>
    <n v="3"/>
    <n v="1"/>
    <n v="3"/>
    <n v="4"/>
    <n v="3"/>
    <n v="4"/>
    <m/>
    <n v="4"/>
    <n v="4"/>
    <n v="3"/>
    <n v="4"/>
    <n v="4"/>
    <s v="No"/>
    <n v="3"/>
    <x v="5"/>
    <s v="Youtube|Instagram"/>
    <m/>
    <m/>
    <m/>
    <m/>
    <m/>
    <m/>
    <m/>
    <s v="Sí"/>
    <s v="Sí"/>
    <s v="Útil"/>
    <n v="3"/>
    <n v="4"/>
    <s v="4, satisfecho"/>
  </r>
  <r>
    <m/>
    <m/>
    <s v="Ciencias Sociales"/>
    <d v="2020-05-19T13:48:00"/>
    <s v="Grado y doble grado"/>
    <x v="13"/>
    <s v="De vez en cuando (1 o 2 veces al mes)"/>
    <s v="Nunca"/>
    <s v="Seguiré usando los servicios de la biblioteca con la misma frecuencia que expuse en la pregunta anterior"/>
    <s v="F. Ciencias de la Información"/>
    <s v="Biblioteca Maria Zambrano (Filología / Derecho)"/>
    <s v="F. Enfermería, Fisioterapia y Podología"/>
    <s v="Bibliotecas públicas de la Comunidad de Madrid"/>
    <m/>
    <m/>
    <m/>
    <m/>
    <m/>
    <s v="No"/>
    <s v="Sí"/>
    <n v="3"/>
    <n v="1"/>
    <n v="3"/>
    <n v="4"/>
    <n v="5"/>
    <n v="5"/>
    <n v="5"/>
    <n v="1"/>
    <n v="4"/>
    <n v="3"/>
    <m/>
    <n v="3"/>
    <n v="5"/>
    <n v="5"/>
    <n v="3"/>
    <n v="4"/>
    <s v="No"/>
    <n v="3"/>
    <x v="6"/>
    <s v="Twitter|Instagram"/>
    <m/>
    <m/>
    <m/>
    <m/>
    <m/>
    <m/>
    <m/>
    <s v="No"/>
    <s v="No"/>
    <m/>
    <n v="5"/>
    <n v="5"/>
    <s v="3, normal"/>
  </r>
  <r>
    <m/>
    <m/>
    <s v="Ciencias Experimentales"/>
    <d v="2020-05-19T13:48:00"/>
    <s v="Grado y doble grado"/>
    <x v="8"/>
    <s v="Muy frecuentemente (3 o más veces por semana)"/>
    <s v="De vez en cuando (1 o 2 veces al mes)"/>
    <s v="Seguiré usando los servicios de la biblioteca con la misma frecuencia que expuse en la pregunta anterior"/>
    <s v="F. Ciencias Matemáticas"/>
    <s v="F. Ciencias Físicas"/>
    <s v="Biblioteca Maria Zambrano (Filología / Derecho)"/>
    <m/>
    <m/>
    <m/>
    <m/>
    <m/>
    <m/>
    <s v="No"/>
    <s v="Sí"/>
    <n v="4"/>
    <n v="2"/>
    <n v="2"/>
    <n v="4"/>
    <n v="3"/>
    <n v="1"/>
    <n v="4"/>
    <n v="4"/>
    <n v="4"/>
    <n v="3"/>
    <m/>
    <n v="5"/>
    <n v="5"/>
    <n v="2"/>
    <n v="3"/>
    <n v="2"/>
    <s v="No"/>
    <n v="3"/>
    <x v="6"/>
    <s v="Twitter|Facebook|Instagram"/>
    <m/>
    <m/>
    <m/>
    <m/>
    <m/>
    <m/>
    <m/>
    <s v="No"/>
    <s v="Sí"/>
    <s v="Útil"/>
    <n v="4"/>
    <n v="4"/>
    <s v="4, satisfecho"/>
  </r>
  <r>
    <m/>
    <m/>
    <s v="Ciencias Experimentales"/>
    <d v="2020-05-19T13:48:00"/>
    <s v="Grado y doble grado"/>
    <x v="26"/>
    <s v="Muy frecuentemente (3 o más veces por semana)"/>
    <s v="De vez en cuando (1 o 2 veces al mes)"/>
    <s v="Seguiré usando los servicios de la biblioteca con la misma frecuencia que expuse en la pregunta anterior"/>
    <s v="F. Informática"/>
    <m/>
    <m/>
    <m/>
    <m/>
    <m/>
    <m/>
    <m/>
    <m/>
    <s v="No"/>
    <s v="No"/>
    <n v="5"/>
    <n v="1"/>
    <n v="2"/>
    <n v="4"/>
    <n v="1"/>
    <n v="5"/>
    <n v="4"/>
    <n v="1"/>
    <n v="3"/>
    <n v="2"/>
    <m/>
    <n v="4"/>
    <n v="5"/>
    <n v="2"/>
    <n v="4"/>
    <n v="3"/>
    <s v="Sí"/>
    <n v="3"/>
    <x v="4"/>
    <s v="Youtube"/>
    <m/>
    <m/>
    <m/>
    <m/>
    <m/>
    <m/>
    <m/>
    <s v="No"/>
    <s v="No"/>
    <m/>
    <n v="4"/>
    <n v="5"/>
    <s v="5, muy satisfecho"/>
  </r>
  <r>
    <m/>
    <m/>
    <s v="Humanidades"/>
    <d v="2020-05-19T13:48:00"/>
    <s v="Grado y doble grado"/>
    <x v="7"/>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3"/>
    <n v="1"/>
    <n v="4"/>
    <n v="4"/>
    <n v="1"/>
    <n v="5"/>
    <n v="1"/>
    <n v="3"/>
    <n v="2"/>
    <n v="3"/>
    <m/>
    <n v="3"/>
    <n v="2"/>
    <n v="3"/>
    <n v="1"/>
    <n v="1"/>
    <s v="No"/>
    <n v="3"/>
    <x v="2"/>
    <s v="Twitter|Youtube|Instagram"/>
    <m/>
    <m/>
    <m/>
    <m/>
    <m/>
    <m/>
    <m/>
    <s v="No"/>
    <s v="No"/>
    <m/>
    <n v="2"/>
    <n v="2"/>
    <s v="3, normal"/>
  </r>
  <r>
    <m/>
    <m/>
    <s v="Ciencias Experimentales"/>
    <d v="2020-05-19T13:48:00"/>
    <s v="Grado y doble grado"/>
    <x v="16"/>
    <s v="Nunca"/>
    <s v="Nunca"/>
    <s v="Seguiré usando los servicios de la biblioteca con la misma frecuencia que expuse en la pregunta anterior"/>
    <m/>
    <m/>
    <m/>
    <m/>
    <m/>
    <m/>
    <m/>
    <m/>
    <m/>
    <s v="Sí"/>
    <s v="Sí"/>
    <n v="1"/>
    <n v="1"/>
    <n v="3"/>
    <n v="1"/>
    <n v="5"/>
    <n v="4"/>
    <n v="4"/>
    <n v="3"/>
    <n v="4"/>
    <n v="4"/>
    <m/>
    <n v="4"/>
    <n v="4"/>
    <n v="4"/>
    <n v="4"/>
    <n v="5"/>
    <s v="No"/>
    <n v="4"/>
    <x v="6"/>
    <s v="Youtube|Instagram"/>
    <m/>
    <m/>
    <m/>
    <m/>
    <m/>
    <m/>
    <m/>
    <s v="Sí"/>
    <s v="No"/>
    <m/>
    <n v="3"/>
    <n v="5"/>
    <s v="4, satisfecho"/>
  </r>
  <r>
    <m/>
    <m/>
    <s v="Ciencias Sociales"/>
    <d v="2020-05-19T13:48:00"/>
    <s v="Grado y doble grado"/>
    <x v="10"/>
    <s v="De vez en cuando (1 o 2 veces al mes)"/>
    <s v="De vez en cuando (1 o 2 veces al mes)"/>
    <s v="Creo que voy a acudir con menos frecuencia a la biblioteca y usaré más la biblioteca virtual"/>
    <s v="Biblioteca Maria Zambrano (Filología / Derecho)"/>
    <s v="F. Ciencias Económicas y Empresariales"/>
    <s v="Biblioteca Histórica"/>
    <m/>
    <m/>
    <m/>
    <m/>
    <m/>
    <m/>
    <s v="No"/>
    <s v="No"/>
    <n v="2"/>
    <n v="3"/>
    <n v="4"/>
    <n v="5"/>
    <n v="5"/>
    <n v="5"/>
    <n v="4"/>
    <n v="2"/>
    <n v="3"/>
    <n v="3"/>
    <m/>
    <n v="4"/>
    <n v="4"/>
    <n v="4"/>
    <n v="4"/>
    <n v="3"/>
    <s v="Sí"/>
    <n v="4"/>
    <x v="5"/>
    <s v="Youtube|Instagram"/>
    <m/>
    <m/>
    <m/>
    <m/>
    <m/>
    <m/>
    <m/>
    <s v="No"/>
    <s v="No"/>
    <m/>
    <n v="5"/>
    <n v="5"/>
    <s v="4, satisfecho"/>
  </r>
  <r>
    <m/>
    <m/>
    <s v="Ciencias Experimentales"/>
    <d v="2020-05-19T13:47:00"/>
    <s v="Grado y doble grado"/>
    <x v="16"/>
    <s v="De vez en cuando (1 o 2 veces al mes)"/>
    <s v="Nunca"/>
    <s v="Seguiré usando los servicios de la biblioteca con la misma frecuencia que expuse en la pregunta anterior"/>
    <s v="F. Ciencias Químicas"/>
    <s v="Biblioteca Maria Zambrano (Filología / Derecho)"/>
    <m/>
    <s v="Biblioteca s Universidad Carlos III Colmenarejo"/>
    <m/>
    <m/>
    <m/>
    <m/>
    <m/>
    <s v="No"/>
    <s v="Sí"/>
    <n v="4"/>
    <n v="1"/>
    <n v="1"/>
    <n v="1"/>
    <n v="4"/>
    <n v="4"/>
    <n v="4"/>
    <n v="1"/>
    <n v="5"/>
    <n v="5"/>
    <m/>
    <n v="5"/>
    <n v="4"/>
    <n v="3"/>
    <n v="3"/>
    <n v="4"/>
    <s v="No"/>
    <n v="3"/>
    <x v="5"/>
    <s v="Youtube|Instagram|Pinterest, WhatsApp"/>
    <m/>
    <m/>
    <m/>
    <m/>
    <m/>
    <m/>
    <m/>
    <s v="No"/>
    <s v="No"/>
    <m/>
    <n v="4"/>
    <n v="5"/>
    <s v="5, muy satisfecho"/>
  </r>
  <r>
    <m/>
    <m/>
    <s v="Ciencias Experimentales"/>
    <d v="2020-05-19T13:47:00"/>
    <s v="Grado y doble grado"/>
    <x v="20"/>
    <s v="Frecuentemente (1 o 2 veces por semana)"/>
    <s v="Nunca"/>
    <s v="Seguiré usando los servicios de la biblioteca con la misma frecuencia que expuse en la pregunta anterior"/>
    <s v="F. Ciencias Biológicas"/>
    <m/>
    <m/>
    <m/>
    <m/>
    <m/>
    <m/>
    <m/>
    <m/>
    <s v="No"/>
    <s v="No"/>
    <n v="1"/>
    <n v="1"/>
    <n v="1"/>
    <n v="1"/>
    <n v="5"/>
    <n v="3"/>
    <n v="5"/>
    <m/>
    <m/>
    <m/>
    <m/>
    <m/>
    <m/>
    <m/>
    <m/>
    <m/>
    <s v="No"/>
    <m/>
    <x v="2"/>
    <s v="Twitter|Youtube|Instagram"/>
    <m/>
    <m/>
    <m/>
    <m/>
    <m/>
    <m/>
    <m/>
    <s v="No"/>
    <s v="No"/>
    <m/>
    <n v="5"/>
    <n v="5"/>
    <s v="4, satisfecho"/>
  </r>
  <r>
    <m/>
    <m/>
    <s v="Ciencias Sociales"/>
    <d v="2020-05-19T13:47:00"/>
    <s v="Grado y doble grado"/>
    <x v="13"/>
    <s v="Frecuentemente (1 o 2 veces por semana)"/>
    <s v="De vez en cuando (1 o 2 veces al mes)"/>
    <s v="Solo haré uso de la biblioteca virtual y de sus recursos electrónicos"/>
    <s v="F. Ciencias de la Información"/>
    <m/>
    <m/>
    <m/>
    <m/>
    <m/>
    <m/>
    <m/>
    <m/>
    <s v="No"/>
    <s v="No"/>
    <n v="3"/>
    <n v="1"/>
    <n v="2"/>
    <n v="4"/>
    <n v="5"/>
    <n v="3"/>
    <n v="2"/>
    <n v="1"/>
    <n v="2"/>
    <n v="2"/>
    <m/>
    <n v="2"/>
    <n v="2"/>
    <n v="2"/>
    <n v="2"/>
    <n v="2"/>
    <s v="Sí"/>
    <n v="2"/>
    <x v="4"/>
    <s v="Twitter|Youtube|Instagram"/>
    <m/>
    <m/>
    <m/>
    <m/>
    <m/>
    <m/>
    <m/>
    <s v="No"/>
    <s v="No"/>
    <m/>
    <n v="3"/>
    <n v="3"/>
    <s v="3, normal"/>
  </r>
  <r>
    <m/>
    <m/>
    <s v="Humanidades"/>
    <d v="2020-05-19T13:47:00"/>
    <s v="Grado y doble grado"/>
    <x v="6"/>
    <s v="Frecuentemente (1 o 2 veces por semana)"/>
    <s v="Frecuentemente (1 o 2 veces por semana)"/>
    <s v="Seguiré usando los servicios de la biblioteca con la misma frecuencia que expuse en la pregunta anterior"/>
    <s v="Biblioteca Maria Zambrano (Filología / Derecho)"/>
    <s v="F. Filología (Clásicas o General)"/>
    <m/>
    <s v="Biblioteca María Zambrano"/>
    <m/>
    <m/>
    <m/>
    <m/>
    <m/>
    <s v="Sí"/>
    <s v="No"/>
    <n v="3"/>
    <n v="3"/>
    <n v="3"/>
    <n v="1"/>
    <n v="5"/>
    <n v="5"/>
    <n v="5"/>
    <n v="5"/>
    <n v="4"/>
    <n v="4"/>
    <m/>
    <n v="4"/>
    <n v="4"/>
    <n v="4"/>
    <n v="4"/>
    <n v="4"/>
    <s v="Sí"/>
    <n v="5"/>
    <x v="1"/>
    <s v="Facebook|Youtube|Whatsapp"/>
    <m/>
    <m/>
    <m/>
    <m/>
    <m/>
    <m/>
    <m/>
    <s v="Sí"/>
    <s v="No"/>
    <m/>
    <n v="4"/>
    <n v="3"/>
    <s v="4, satisfecho"/>
  </r>
  <r>
    <m/>
    <m/>
    <s v="Ciencias de la Salud"/>
    <d v="2020-05-19T13:47:00"/>
    <s v="Grado y doble grado"/>
    <x v="18"/>
    <s v="De vez en cuando (1 o 2 veces al mes)"/>
    <s v="De vez en cuando (1 o 2 veces al mes)"/>
    <s v="Seguiré usando los servicios de la biblioteca con la misma frecuencia que expuse en la pregunta anterior"/>
    <s v="F. Odontología"/>
    <s v="F. Medicina"/>
    <s v="F. Enfermería, Fisioterapia y Podología"/>
    <m/>
    <m/>
    <m/>
    <m/>
    <m/>
    <m/>
    <s v="No"/>
    <s v="Sí"/>
    <n v="4"/>
    <n v="1"/>
    <n v="1"/>
    <n v="1"/>
    <n v="5"/>
    <n v="5"/>
    <n v="5"/>
    <n v="3"/>
    <n v="1"/>
    <n v="1"/>
    <m/>
    <n v="3"/>
    <n v="5"/>
    <n v="3"/>
    <n v="3"/>
    <n v="3"/>
    <s v="No"/>
    <n v="3"/>
    <x v="2"/>
    <s v="Youtube|Instagram"/>
    <m/>
    <m/>
    <m/>
    <m/>
    <m/>
    <m/>
    <m/>
    <s v="No"/>
    <s v="No"/>
    <m/>
    <n v="5"/>
    <n v="5"/>
    <s v="3, normal"/>
  </r>
  <r>
    <m/>
    <m/>
    <s v="Ciencias de la Salud"/>
    <d v="2020-05-19T13:46:00"/>
    <s v="Grado y doble grado"/>
    <x v="22"/>
    <s v="Frecuentemente (1 o 2 veces por semana)"/>
    <s v="Solo en época de exámenes"/>
    <s v="Seguiré usando los servicios de la biblioteca con la misma frecuencia que expuse en la pregunta anterior"/>
    <s v="F. Óptica y Optometría"/>
    <m/>
    <m/>
    <m/>
    <m/>
    <m/>
    <m/>
    <m/>
    <m/>
    <s v="No"/>
    <s v="No"/>
    <n v="1"/>
    <n v="1"/>
    <n v="1"/>
    <n v="1"/>
    <n v="5"/>
    <n v="4"/>
    <n v="5"/>
    <n v="1"/>
    <n v="3"/>
    <n v="3"/>
    <m/>
    <n v="4"/>
    <n v="4"/>
    <n v="2"/>
    <n v="3"/>
    <n v="3"/>
    <s v="No"/>
    <n v="4"/>
    <x v="5"/>
    <s v="Twitter|Youtube|Instagram"/>
    <m/>
    <m/>
    <m/>
    <m/>
    <m/>
    <m/>
    <m/>
    <s v="Sí"/>
    <s v="No"/>
    <m/>
    <n v="4"/>
    <n v="4"/>
    <s v="4, satisfecho"/>
  </r>
  <r>
    <m/>
    <m/>
    <s v="Humanidades"/>
    <d v="2020-05-19T13:46:00"/>
    <s v="Máster"/>
    <x v="6"/>
    <s v="Frecuentemente (1 o 2 veces por semana)"/>
    <s v="De vez en cuando (1 o 2 veces al mes)"/>
    <s v="Creo que voy a acudir con menos frecuencia a la biblioteca y usaré más la biblioteca virtual"/>
    <s v="Biblioteca Maria Zambrano (Filología / Derecho)"/>
    <s v="F. Filología (Clásicas o General)"/>
    <s v="F. Ciencias de la Información"/>
    <m/>
    <m/>
    <m/>
    <m/>
    <m/>
    <m/>
    <s v="Sí"/>
    <s v="Sí"/>
    <n v="3"/>
    <n v="3"/>
    <n v="4"/>
    <n v="2"/>
    <n v="3"/>
    <n v="5"/>
    <n v="3"/>
    <n v="3"/>
    <n v="4"/>
    <n v="4"/>
    <m/>
    <n v="4"/>
    <n v="4"/>
    <n v="3"/>
    <n v="4"/>
    <n v="4"/>
    <s v="Sí"/>
    <n v="4"/>
    <x v="5"/>
    <s v="Facebook|Instagram|LinkedIn"/>
    <m/>
    <m/>
    <m/>
    <m/>
    <m/>
    <m/>
    <m/>
    <s v="Sí"/>
    <s v="No"/>
    <m/>
    <n v="4"/>
    <n v="4"/>
    <s v="4, satisfecho"/>
  </r>
  <r>
    <m/>
    <m/>
    <s v="Humanidades"/>
    <d v="2020-05-19T13:45:00"/>
    <s v="Máster"/>
    <x v="2"/>
    <s v="Frecuentemente (1 o 2 veces por semana)"/>
    <s v="Frecuentemente (1 o 2 veces por semana)"/>
    <s v="Seguiré usando los servicios de la biblioteca con la misma frecuencia que expuse en la pregunta anterior"/>
    <s v="F. Psicología"/>
    <s v="F. Educación - Centro de Formación del Profesorado"/>
    <s v="F. Ciencias Políticas y Sociología"/>
    <m/>
    <m/>
    <m/>
    <m/>
    <m/>
    <m/>
    <s v="Sí"/>
    <s v="Sí"/>
    <n v="5"/>
    <n v="4"/>
    <n v="5"/>
    <n v="2"/>
    <n v="3"/>
    <n v="4"/>
    <n v="4"/>
    <n v="3"/>
    <n v="2"/>
    <n v="3"/>
    <m/>
    <n v="4"/>
    <n v="3"/>
    <n v="4"/>
    <n v="3"/>
    <n v="3"/>
    <s v="No"/>
    <n v="4"/>
    <x v="4"/>
    <s v="Youtube|Instagram"/>
    <m/>
    <m/>
    <m/>
    <m/>
    <m/>
    <m/>
    <m/>
    <s v="Sí"/>
    <s v="Sí"/>
    <s v="Normal"/>
    <n v="3"/>
    <n v="3"/>
    <s v="4, satisfecho"/>
  </r>
  <r>
    <m/>
    <m/>
    <s v="Ciencias de la Salud"/>
    <d v="2020-05-19T13:45:00"/>
    <s v="Grado y doble grado"/>
    <x v="9"/>
    <s v="Frecuentemente (1 o 2 veces por semana)"/>
    <s v="De vez en cuando (1 o 2 veces al mes)"/>
    <s v="Creo que voy a acudir con menos frecuencia a la biblioteca y usaré más la biblioteca virtual"/>
    <s v="F. Farmacia"/>
    <s v="F. Medicina"/>
    <s v="F. Farmacia"/>
    <m/>
    <m/>
    <m/>
    <m/>
    <m/>
    <m/>
    <s v="No"/>
    <s v="No"/>
    <n v="1"/>
    <n v="1"/>
    <n v="1"/>
    <n v="2"/>
    <n v="5"/>
    <n v="5"/>
    <n v="1"/>
    <n v="4"/>
    <n v="3"/>
    <n v="4"/>
    <m/>
    <n v="4"/>
    <n v="4"/>
    <n v="2"/>
    <n v="3"/>
    <n v="3"/>
    <s v="No"/>
    <n v="4"/>
    <x v="5"/>
    <s v="Twitter|Facebook|Youtube|Instagram"/>
    <m/>
    <m/>
    <m/>
    <m/>
    <m/>
    <m/>
    <m/>
    <s v="No"/>
    <s v="No"/>
    <m/>
    <n v="3"/>
    <n v="3"/>
    <s v="3, normal"/>
  </r>
  <r>
    <m/>
    <m/>
    <s v="Humanidades"/>
    <d v="2020-05-19T13:45:00"/>
    <s v="Grado y doble grado"/>
    <x v="7"/>
    <s v="De vez en cuando (1 o 2 veces al mes)"/>
    <s v="De vez en cuando (1 o 2 veces al mes)"/>
    <s v="Creo que voy a acudir con menos frecuencia a la biblioteca y usaré más la biblioteca virtual"/>
    <s v="F. Geografía e Historia"/>
    <m/>
    <m/>
    <s v="Bibliotecas públicas."/>
    <m/>
    <m/>
    <m/>
    <m/>
    <m/>
    <s v="No"/>
    <s v="Sí"/>
    <n v="4"/>
    <n v="3"/>
    <n v="3"/>
    <n v="2"/>
    <n v="5"/>
    <n v="3"/>
    <n v="5"/>
    <n v="2"/>
    <n v="2"/>
    <n v="5"/>
    <m/>
    <n v="4"/>
    <n v="5"/>
    <n v="4"/>
    <n v="3"/>
    <n v="5"/>
    <s v="No"/>
    <n v="4"/>
    <x v="5"/>
    <s v="Facebook|Youtube"/>
    <m/>
    <m/>
    <m/>
    <m/>
    <m/>
    <m/>
    <m/>
    <s v="No"/>
    <s v="No"/>
    <m/>
    <n v="5"/>
    <n v="5"/>
    <s v="5, muy satisfecho"/>
  </r>
  <r>
    <m/>
    <m/>
    <s v="Humanidades"/>
    <d v="2020-05-19T13:45:00"/>
    <s v="Grado y doble grado"/>
    <x v="3"/>
    <s v="Frecuentemente (1 o 2 veces por semana)"/>
    <s v="Nunca"/>
    <s v="Seguiré usando los servicios de la biblioteca con la misma frecuencia que expuse en la pregunta anterior"/>
    <s v="F. Bellas Artes"/>
    <s v="Biblioteca Maria Zambrano (Filología / Derecho)"/>
    <m/>
    <s v="Bibliotecas de mi zona donde vivo. En este caso las de ciudad lineal"/>
    <m/>
    <m/>
    <m/>
    <m/>
    <m/>
    <s v="No"/>
    <s v="No"/>
    <n v="2"/>
    <n v="1"/>
    <n v="1"/>
    <n v="3"/>
    <n v="5"/>
    <n v="5"/>
    <n v="3"/>
    <n v="1"/>
    <n v="2"/>
    <n v="3"/>
    <m/>
    <n v="1"/>
    <n v="1"/>
    <n v="2"/>
    <n v="1"/>
    <n v="3"/>
    <s v="No"/>
    <n v="3"/>
    <x v="2"/>
    <s v="Youtube|Instagram|LinkedIn"/>
    <m/>
    <m/>
    <m/>
    <m/>
    <m/>
    <m/>
    <m/>
    <s v="No"/>
    <s v="No"/>
    <m/>
    <n v="4"/>
    <n v="4"/>
    <s v="3, normal"/>
  </r>
  <r>
    <m/>
    <m/>
    <s v="Humanidades"/>
    <d v="2020-05-19T13:44:00"/>
    <s v="Grado y doble grado"/>
    <x v="7"/>
    <s v="Frecuentemente (1 o 2 veces por semana)"/>
    <s v="De vez en cuando (1 o 2 veces al mes)"/>
    <s v="Seguiré usando los servicios de la biblioteca con la misma frecuencia que expuse en la pregunta anterior"/>
    <s v="F. Geografía e Historia"/>
    <s v="F. Bellas Artes"/>
    <s v="F. Educación - Centro de Formación del Profesorado"/>
    <m/>
    <m/>
    <m/>
    <m/>
    <m/>
    <m/>
    <s v="Sí"/>
    <s v="Sí"/>
    <n v="5"/>
    <n v="3"/>
    <n v="4"/>
    <n v="5"/>
    <n v="5"/>
    <n v="3"/>
    <n v="5"/>
    <n v="2"/>
    <n v="4"/>
    <n v="5"/>
    <m/>
    <n v="5"/>
    <n v="5"/>
    <n v="4"/>
    <n v="3"/>
    <n v="5"/>
    <s v="Sí"/>
    <n v="4"/>
    <x v="6"/>
    <s v="Twitter|Youtube|LinkedIn"/>
    <m/>
    <m/>
    <m/>
    <m/>
    <m/>
    <m/>
    <m/>
    <s v="Sí"/>
    <s v="No"/>
    <m/>
    <n v="5"/>
    <n v="5"/>
    <s v="5, muy satisfecho"/>
  </r>
  <r>
    <m/>
    <m/>
    <s v="Humanidades"/>
    <d v="2020-05-19T13:44:00"/>
    <s v="Grado y doble grado"/>
    <x v="7"/>
    <s v="Frecuentemente (1 o 2 veces por semana)"/>
    <s v="Frecuentemente (1 o 2 veces por semana)"/>
    <s v="Seguiré usando los servicios de la biblioteca con la misma frecuencia que expuse en la pregunta anterior|Procuraré buscar la información que necesito fuera de la biblioteca"/>
    <s v="F. Geografía e Historia"/>
    <s v="Biblioteca Maria Zambrano (Filología / Derecho)"/>
    <m/>
    <m/>
    <m/>
    <m/>
    <m/>
    <m/>
    <m/>
    <s v="No"/>
    <s v="Sí"/>
    <n v="3"/>
    <n v="1"/>
    <n v="2"/>
    <n v="3"/>
    <n v="5"/>
    <n v="5"/>
    <n v="5"/>
    <n v="3"/>
    <n v="4"/>
    <n v="4"/>
    <m/>
    <n v="3"/>
    <n v="5"/>
    <n v="5"/>
    <n v="4"/>
    <n v="4"/>
    <s v="Sí"/>
    <n v="5"/>
    <x v="4"/>
    <s v="Twitter|Facebook|Youtube|Instagram"/>
    <m/>
    <m/>
    <m/>
    <m/>
    <m/>
    <m/>
    <m/>
    <s v="No"/>
    <s v="No"/>
    <m/>
    <n v="5"/>
    <n v="5"/>
    <s v="4, satisfecho"/>
  </r>
  <r>
    <m/>
    <m/>
    <s v="Ciencias Sociales"/>
    <d v="2020-05-19T13:44:00"/>
    <s v="Grado y doble grado"/>
    <x v="10"/>
    <s v="De vez en cuando (1 o 2 veces al mes)"/>
    <s v="Solo en época de exámenes"/>
    <s v="Seguiré usando los servicios de la biblioteca con la misma frecuencia que expuse en la pregunta anterior"/>
    <s v="Biblioteca Maria Zambrano (Filología / Derecho)"/>
    <s v="Biblioteca Maria Zambrano (Filología / Derecho)"/>
    <s v="Biblioteca Maria Zambrano (Filología / Derecho)"/>
    <m/>
    <m/>
    <m/>
    <m/>
    <m/>
    <m/>
    <s v="No"/>
    <s v="No"/>
    <n v="1"/>
    <n v="3"/>
    <n v="2"/>
    <n v="4"/>
    <n v="5"/>
    <n v="4"/>
    <n v="4"/>
    <n v="5"/>
    <n v="2"/>
    <n v="2"/>
    <m/>
    <n v="2"/>
    <n v="3"/>
    <n v="4"/>
    <n v="3"/>
    <n v="3"/>
    <s v="No"/>
    <n v="3"/>
    <x v="4"/>
    <s v="Twitter|Youtube|Instagram"/>
    <m/>
    <m/>
    <m/>
    <m/>
    <m/>
    <m/>
    <m/>
    <s v="No"/>
    <s v="No"/>
    <m/>
    <n v="2"/>
    <n v="2"/>
    <s v="4, satisfecho"/>
  </r>
  <r>
    <m/>
    <m/>
    <s v="Humanidades"/>
    <d v="2020-05-19T13:43:00"/>
    <s v="Doctorado"/>
    <x v="2"/>
    <s v="De vez en cuando (1 o 2 veces al mes)"/>
    <s v="Frecuentemente (1 o 2 veces por semana)"/>
    <s v="Tengo que ir necesariamente para consultar los documentos que están ubicados en la biblioteca"/>
    <s v="F. Educación - Centro de Formación del Profesorado"/>
    <s v="F. Psicología"/>
    <m/>
    <m/>
    <m/>
    <m/>
    <m/>
    <m/>
    <m/>
    <s v="Sí"/>
    <s v="Sí"/>
    <n v="2"/>
    <n v="5"/>
    <n v="5"/>
    <n v="4"/>
    <n v="5"/>
    <n v="5"/>
    <m/>
    <n v="5"/>
    <n v="5"/>
    <n v="4"/>
    <m/>
    <n v="5"/>
    <n v="5"/>
    <n v="4"/>
    <m/>
    <n v="5"/>
    <s v="Sí"/>
    <n v="5"/>
    <x v="1"/>
    <s v="Facebook|LinkedIn"/>
    <m/>
    <m/>
    <m/>
    <m/>
    <m/>
    <m/>
    <m/>
    <s v="Sí"/>
    <s v="Sí"/>
    <s v="Muy útil"/>
    <n v="5"/>
    <n v="5"/>
    <s v="5, muy satisfecho"/>
  </r>
  <r>
    <m/>
    <m/>
    <s v="Humanidades"/>
    <d v="2020-05-19T13:43:00"/>
    <s v="Máster"/>
    <x v="2"/>
    <s v="Frecuentemente (1 o 2 veces por semana)"/>
    <s v="De vez en cuando (1 o 2 veces al mes)"/>
    <s v="Creo que voy a acudir con menos frecuencia a la biblioteca y usaré más la biblioteca virtual"/>
    <s v="F. Educación - Centro de Formación del Profesorado"/>
    <s v="Biblioteca Histórica"/>
    <m/>
    <s v="A la de mi municipio"/>
    <m/>
    <m/>
    <m/>
    <m/>
    <m/>
    <s v="Sí"/>
    <s v="Sí"/>
    <n v="3"/>
    <n v="3"/>
    <n v="3"/>
    <n v="2"/>
    <n v="5"/>
    <n v="3"/>
    <n v="5"/>
    <n v="2"/>
    <n v="5"/>
    <n v="5"/>
    <m/>
    <n v="4"/>
    <n v="5"/>
    <n v="4"/>
    <n v="5"/>
    <n v="4"/>
    <s v="No"/>
    <n v="5"/>
    <x v="6"/>
    <s v="Youtube|Instagram"/>
    <m/>
    <m/>
    <m/>
    <m/>
    <m/>
    <m/>
    <m/>
    <s v="Sí"/>
    <s v="No"/>
    <m/>
    <n v="5"/>
    <n v="5"/>
    <s v="4, satisfecho"/>
  </r>
  <r>
    <m/>
    <m/>
    <s v="Ciencias Experimentales"/>
    <d v="2020-05-19T13:43:00"/>
    <s v="Grado y doble grado"/>
    <x v="16"/>
    <s v="Frecuentemente (1 o 2 veces por semana)"/>
    <s v="Nunca"/>
    <s v="Seguiré usando los servicios de la biblioteca con la misma frecuencia que expuse en la pregunta anterior"/>
    <s v="F. Ciencias Químicas"/>
    <m/>
    <m/>
    <m/>
    <m/>
    <m/>
    <m/>
    <m/>
    <m/>
    <s v="No"/>
    <s v="Sí"/>
    <n v="2"/>
    <n v="1"/>
    <n v="1"/>
    <n v="3"/>
    <n v="5"/>
    <n v="5"/>
    <n v="5"/>
    <n v="4"/>
    <n v="4"/>
    <n v="5"/>
    <m/>
    <n v="5"/>
    <n v="5"/>
    <n v="4"/>
    <n v="5"/>
    <n v="5"/>
    <s v="Sí"/>
    <n v="5"/>
    <x v="1"/>
    <s v="No uso ninguna red social"/>
    <m/>
    <m/>
    <m/>
    <m/>
    <m/>
    <m/>
    <m/>
    <s v="No"/>
    <s v="No"/>
    <m/>
    <n v="5"/>
    <n v="5"/>
    <s v="5, muy satisfecho"/>
  </r>
  <r>
    <m/>
    <m/>
    <s v="Ciencias Sociales"/>
    <d v="2020-05-19T13:43:00"/>
    <s v="Máster"/>
    <x v="13"/>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s v="F. Filología (Clásicas o General)"/>
    <m/>
    <m/>
    <m/>
    <m/>
    <m/>
    <m/>
    <s v="Sí"/>
    <s v="Sí"/>
    <n v="5"/>
    <n v="3"/>
    <n v="4"/>
    <n v="5"/>
    <n v="4"/>
    <n v="4"/>
    <n v="3"/>
    <n v="3"/>
    <n v="3"/>
    <n v="3"/>
    <m/>
    <n v="3"/>
    <n v="3"/>
    <n v="4"/>
    <n v="4"/>
    <n v="4"/>
    <s v="No"/>
    <n v="3"/>
    <x v="4"/>
    <s v="Instagram"/>
    <m/>
    <m/>
    <m/>
    <m/>
    <m/>
    <m/>
    <m/>
    <s v="No"/>
    <s v="No"/>
    <m/>
    <n v="3"/>
    <n v="3"/>
    <s v="4, satisfecho"/>
  </r>
  <r>
    <m/>
    <m/>
    <s v="Ciencias Sociales"/>
    <d v="2020-05-19T13:43:00"/>
    <s v="Grado y doble grado"/>
    <x v="24"/>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Trabajo Social"/>
    <s v="F. Ciencias Políticas y Sociología"/>
    <m/>
    <m/>
    <m/>
    <m/>
    <m/>
    <m/>
    <m/>
    <s v="Sí"/>
    <s v="Sí"/>
    <n v="5"/>
    <n v="2"/>
    <n v="3"/>
    <n v="1"/>
    <n v="4"/>
    <n v="5"/>
    <n v="5"/>
    <n v="4"/>
    <n v="3"/>
    <n v="3"/>
    <m/>
    <n v="4"/>
    <n v="5"/>
    <n v="3"/>
    <n v="3"/>
    <n v="3"/>
    <s v="No"/>
    <n v="3"/>
    <x v="5"/>
    <s v="Twitter|Facebook|Youtube|Instagram"/>
    <m/>
    <m/>
    <m/>
    <m/>
    <m/>
    <m/>
    <m/>
    <s v="Sí"/>
    <s v="No"/>
    <m/>
    <n v="4"/>
    <n v="5"/>
    <s v="4, satisfecho"/>
  </r>
  <r>
    <m/>
    <m/>
    <s v="Ciencias Experimentales"/>
    <d v="2020-05-19T13:43:00"/>
    <s v="Grado y doble grado"/>
    <x v="16"/>
    <s v="Frecuentemente (1 o 2 veces por semana)"/>
    <s v="Nunca"/>
    <s v="Seguiré usando los servicios de la biblioteca con la misma frecuencia que expuse en la pregunta anterior"/>
    <s v="F. Ciencias Químicas"/>
    <m/>
    <m/>
    <m/>
    <m/>
    <m/>
    <m/>
    <m/>
    <m/>
    <s v="No"/>
    <s v="No"/>
    <n v="2"/>
    <n v="1"/>
    <n v="2"/>
    <n v="4"/>
    <n v="5"/>
    <n v="5"/>
    <n v="5"/>
    <n v="2"/>
    <n v="4"/>
    <n v="4"/>
    <m/>
    <n v="3"/>
    <n v="4"/>
    <n v="2"/>
    <n v="3"/>
    <n v="4"/>
    <s v="No"/>
    <n v="3"/>
    <x v="5"/>
    <s v="Twitter|Facebook|Youtube|Instagram"/>
    <m/>
    <m/>
    <m/>
    <m/>
    <m/>
    <m/>
    <m/>
    <s v="Sí"/>
    <s v="No"/>
    <m/>
    <n v="5"/>
    <n v="5"/>
    <s v="5, muy satisfecho"/>
  </r>
  <r>
    <m/>
    <m/>
    <s v="Humanidades"/>
    <d v="2020-05-19T13:43:00"/>
    <s v="Grado y doble grado"/>
    <x v="2"/>
    <s v="Solo en época de exámenes"/>
    <s v="Nunca"/>
    <s v="Procuraré buscar la información que necesito fuera de la biblioteca"/>
    <s v="F. Educación - Centro de Formación del Profesorado"/>
    <s v="Biblioteca Maria Zambrano (Filología / Derecho)"/>
    <m/>
    <s v="CRAI, Alcalá de Henares"/>
    <m/>
    <m/>
    <m/>
    <m/>
    <m/>
    <s v="No"/>
    <s v="Sí"/>
    <n v="4"/>
    <n v="1"/>
    <n v="1"/>
    <n v="1"/>
    <n v="5"/>
    <n v="5"/>
    <n v="5"/>
    <n v="4"/>
    <n v="3"/>
    <n v="3"/>
    <m/>
    <n v="3"/>
    <n v="3"/>
    <n v="2"/>
    <n v="2"/>
    <n v="3"/>
    <s v="No"/>
    <n v="3"/>
    <x v="4"/>
    <s v="Twitter|Instagram"/>
    <m/>
    <m/>
    <m/>
    <m/>
    <m/>
    <m/>
    <m/>
    <s v="No"/>
    <s v="No"/>
    <m/>
    <n v="3"/>
    <n v="3"/>
    <s v="3, normal"/>
  </r>
  <r>
    <m/>
    <m/>
    <s v="Ciencias Sociales"/>
    <d v="2020-05-19T13:42:00"/>
    <s v="Grado y doble grado"/>
    <x v="13"/>
    <s v="Solo en época de exámenes"/>
    <s v="Nunca"/>
    <s v="Seguiré usando los servicios de la biblioteca con la misma frecuencia que expuse en la pregunta anterior"/>
    <s v="F. Ciencias de la Información"/>
    <m/>
    <m/>
    <m/>
    <m/>
    <m/>
    <m/>
    <m/>
    <m/>
    <s v="No"/>
    <s v="Sí"/>
    <n v="5"/>
    <n v="2"/>
    <n v="1"/>
    <n v="5"/>
    <n v="5"/>
    <n v="5"/>
    <n v="5"/>
    <n v="5"/>
    <n v="5"/>
    <n v="4"/>
    <m/>
    <n v="5"/>
    <n v="5"/>
    <n v="5"/>
    <n v="5"/>
    <n v="5"/>
    <s v="No"/>
    <n v="5"/>
    <x v="5"/>
    <s v="Twitter|Youtube|Instagram"/>
    <m/>
    <m/>
    <m/>
    <m/>
    <m/>
    <m/>
    <m/>
    <s v="No"/>
    <s v="No"/>
    <m/>
    <n v="4"/>
    <n v="4"/>
    <s v="5, muy satisfecho"/>
  </r>
  <r>
    <m/>
    <m/>
    <s v="Ciencias de la Salud"/>
    <d v="2020-05-19T13:42:00"/>
    <s v="Grado y doble grado"/>
    <x v="9"/>
    <s v="Frecuentemente (1 o 2 veces por semana)"/>
    <s v="De vez en cuando (1 o 2 veces al mes)"/>
    <s v="Creo que voy a acudir con menos frecuencia a la biblioteca y usaré más la biblioteca virtual"/>
    <s v="F. Farmacia"/>
    <s v="F. Medicina"/>
    <s v="Biblioteca Maria Zambrano (Filología / Derecho)"/>
    <m/>
    <m/>
    <m/>
    <m/>
    <m/>
    <m/>
    <s v="No"/>
    <s v="No"/>
    <n v="1"/>
    <n v="1"/>
    <n v="3"/>
    <n v="1"/>
    <n v="4"/>
    <n v="3"/>
    <n v="4"/>
    <n v="2"/>
    <n v="3"/>
    <n v="3"/>
    <m/>
    <n v="3"/>
    <n v="3"/>
    <n v="3"/>
    <n v="3"/>
    <n v="3"/>
    <s v="No"/>
    <n v="3"/>
    <x v="5"/>
    <s v="Youtube|Instagram"/>
    <m/>
    <m/>
    <m/>
    <m/>
    <m/>
    <m/>
    <m/>
    <s v="No"/>
    <s v="No"/>
    <m/>
    <n v="4"/>
    <n v="4"/>
    <s v="4, satisfecho"/>
  </r>
  <r>
    <m/>
    <m/>
    <s v="Ciencias Experimentales"/>
    <d v="2020-05-19T13:42:00"/>
    <s v="Grado y doble grado"/>
    <x v="19"/>
    <s v="Solo en época de exámenes"/>
    <s v="Nunca"/>
    <s v="Tengo que ir necesariamente para consultar los documentos que están ubicados en la biblioteca"/>
    <s v="Biblioteca Maria Zambrano (Filología / Derecho)"/>
    <s v="F. Ciencias Biológicas"/>
    <s v="F. Ciencias Matemáticas"/>
    <m/>
    <m/>
    <m/>
    <m/>
    <m/>
    <m/>
    <s v="Sí"/>
    <s v="Sí"/>
    <n v="4"/>
    <n v="1"/>
    <n v="1"/>
    <n v="1"/>
    <n v="4"/>
    <n v="4"/>
    <n v="4"/>
    <n v="1"/>
    <n v="4"/>
    <n v="5"/>
    <m/>
    <n v="3"/>
    <n v="4"/>
    <n v="3"/>
    <n v="3"/>
    <n v="4"/>
    <s v="No"/>
    <n v="4"/>
    <x v="5"/>
    <s v="Twitter|Instagram"/>
    <m/>
    <m/>
    <m/>
    <m/>
    <m/>
    <m/>
    <m/>
    <s v="No"/>
    <s v="No"/>
    <m/>
    <n v="5"/>
    <n v="5"/>
    <s v="5, muy satisfecho"/>
  </r>
  <r>
    <m/>
    <m/>
    <s v="Humanidades"/>
    <d v="2020-05-19T13:42:00"/>
    <s v="Máster"/>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Ciencias de la Documentación"/>
    <m/>
    <m/>
    <m/>
    <m/>
    <m/>
    <m/>
    <s v="Sí"/>
    <s v="Sí"/>
    <n v="4"/>
    <n v="3"/>
    <n v="2"/>
    <n v="3"/>
    <n v="5"/>
    <n v="4"/>
    <n v="4"/>
    <n v="5"/>
    <n v="2"/>
    <n v="4"/>
    <m/>
    <n v="4"/>
    <n v="4"/>
    <n v="3"/>
    <n v="4"/>
    <n v="3"/>
    <s v="Sí"/>
    <n v="4"/>
    <x v="2"/>
    <s v="No uso ninguna red social"/>
    <m/>
    <m/>
    <m/>
    <m/>
    <m/>
    <m/>
    <m/>
    <s v="Sí"/>
    <s v="No"/>
    <m/>
    <n v="5"/>
    <n v="5"/>
    <s v="5, muy satisfecho"/>
  </r>
  <r>
    <m/>
    <m/>
    <s v="Ciencias de la Salud"/>
    <d v="2020-05-19T13:42:00"/>
    <s v="Grado y doble grado"/>
    <x v="9"/>
    <s v="Muy frecuentemente (3 o más veces por semana)"/>
    <s v="Nunca"/>
    <s v="Seguiré usando los servicios de la biblioteca con la misma frecuencia que expuse en la pregunta anterior"/>
    <s v="F. Medicina"/>
    <s v="Biblioteca Maria Zambrano (Filología / Derecho)"/>
    <s v="F. Farmacia"/>
    <m/>
    <m/>
    <m/>
    <m/>
    <m/>
    <m/>
    <s v="No"/>
    <s v="Sí"/>
    <n v="3"/>
    <n v="1"/>
    <n v="1"/>
    <n v="1"/>
    <n v="4"/>
    <n v="4"/>
    <n v="5"/>
    <n v="5"/>
    <n v="3"/>
    <n v="3"/>
    <m/>
    <n v="4"/>
    <n v="4"/>
    <n v="4"/>
    <n v="4"/>
    <n v="4"/>
    <s v="No"/>
    <n v="4"/>
    <x v="2"/>
    <s v="No uso ninguna red social"/>
    <m/>
    <m/>
    <m/>
    <m/>
    <m/>
    <m/>
    <m/>
    <s v="No"/>
    <s v="No"/>
    <m/>
    <n v="4"/>
    <n v="5"/>
    <s v="3, normal"/>
  </r>
  <r>
    <m/>
    <m/>
    <s v="Ciencias Sociales"/>
    <d v="2020-05-19T13:42: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Ciencias Políticas y Sociología"/>
    <s v="F. Ciencias Económicas y Empresariales"/>
    <s v="F. Psicología"/>
    <m/>
    <m/>
    <m/>
    <m/>
    <m/>
    <m/>
    <s v="Sí"/>
    <s v="Sí"/>
    <n v="3"/>
    <n v="1"/>
    <n v="3"/>
    <n v="3"/>
    <n v="2"/>
    <n v="4"/>
    <n v="3"/>
    <n v="2"/>
    <n v="2"/>
    <n v="3"/>
    <m/>
    <n v="4"/>
    <n v="3"/>
    <n v="3"/>
    <n v="2"/>
    <n v="3"/>
    <s v="Sí"/>
    <n v="3"/>
    <x v="5"/>
    <s v="Youtube|Instagram"/>
    <m/>
    <m/>
    <m/>
    <m/>
    <m/>
    <m/>
    <m/>
    <s v="No"/>
    <s v="No"/>
    <m/>
    <n v="3"/>
    <n v="3"/>
    <s v="3, normal"/>
  </r>
  <r>
    <m/>
    <m/>
    <s v="Ciencias Experimentales"/>
    <d v="2020-05-19T13:42:00"/>
    <s v="Grado y doble grado"/>
    <x v="19"/>
    <s v="Frecuentemente (1 o 2 veces por semana)"/>
    <s v="De vez en cuando (1 o 2 veces al mes)"/>
    <s v="Seguiré usando los servicios de la biblioteca con la misma frecuencia que expuse en la pregunta anterior"/>
    <s v="F. Ciencias Físicas"/>
    <s v="F. Ciencias Matemáticas"/>
    <s v="Biblioteca Maria Zambrano (Filología / Derecho)"/>
    <m/>
    <m/>
    <m/>
    <m/>
    <m/>
    <m/>
    <s v="Sí"/>
    <s v="Sí"/>
    <n v="5"/>
    <n v="1"/>
    <n v="1"/>
    <n v="1"/>
    <n v="5"/>
    <n v="5"/>
    <n v="5"/>
    <n v="1"/>
    <n v="3"/>
    <n v="2"/>
    <m/>
    <n v="4"/>
    <n v="5"/>
    <n v="5"/>
    <n v="3"/>
    <n v="2"/>
    <s v="No"/>
    <n v="4"/>
    <x v="4"/>
    <s v="Youtube"/>
    <m/>
    <m/>
    <m/>
    <m/>
    <m/>
    <m/>
    <m/>
    <s v="Sí"/>
    <s v="No"/>
    <m/>
    <n v="5"/>
    <n v="5"/>
    <s v="4, satisfecho"/>
  </r>
  <r>
    <m/>
    <m/>
    <s v="Ciencias de la Salud"/>
    <d v="2020-05-19T13:42:00"/>
    <s v="Grado y doble grado"/>
    <x v="12"/>
    <s v="De vez en cuando (1 o 2 veces al mes)"/>
    <s v="Frecuentemente (1 o 2 veces por semana)"/>
    <s v="Procuraré buscar la información que necesito fuera de la biblioteca"/>
    <m/>
    <m/>
    <m/>
    <m/>
    <m/>
    <m/>
    <m/>
    <m/>
    <m/>
    <s v="No"/>
    <s v="Sí"/>
    <n v="2"/>
    <n v="3"/>
    <n v="2"/>
    <n v="4"/>
    <n v="5"/>
    <n v="5"/>
    <n v="5"/>
    <n v="2"/>
    <n v="3"/>
    <n v="4"/>
    <m/>
    <n v="3"/>
    <n v="4"/>
    <n v="4"/>
    <n v="3"/>
    <n v="3"/>
    <s v="Sí"/>
    <n v="3"/>
    <x v="4"/>
    <s v="Youtube|Instagram"/>
    <m/>
    <m/>
    <m/>
    <m/>
    <m/>
    <m/>
    <m/>
    <s v="Sí"/>
    <s v="No"/>
    <m/>
    <n v="4"/>
    <n v="4"/>
    <s v="3, normal"/>
  </r>
  <r>
    <m/>
    <m/>
    <s v="Humanidades"/>
    <d v="2020-05-19T13:41:00"/>
    <s v="Grado y doble grado"/>
    <x v="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Bellas Artes"/>
    <s v="Biblioteca Maria Zambrano (Filología / Derecho)"/>
    <s v="F. Ciencias de la Información"/>
    <m/>
    <m/>
    <m/>
    <m/>
    <m/>
    <m/>
    <s v="Sí"/>
    <s v="Sí"/>
    <n v="5"/>
    <n v="3"/>
    <n v="2"/>
    <n v="5"/>
    <n v="5"/>
    <n v="2"/>
    <n v="5"/>
    <n v="1"/>
    <n v="2"/>
    <n v="4"/>
    <m/>
    <n v="4"/>
    <n v="5"/>
    <n v="5"/>
    <n v="5"/>
    <n v="5"/>
    <s v="No"/>
    <n v="1"/>
    <x v="6"/>
    <s v="Youtube|Instagram"/>
    <m/>
    <m/>
    <m/>
    <m/>
    <m/>
    <m/>
    <m/>
    <s v="Sí"/>
    <s v="Sí"/>
    <s v="Poco útil"/>
    <n v="5"/>
    <n v="5"/>
    <s v="4, satisfecho"/>
  </r>
  <r>
    <m/>
    <m/>
    <s v="Ciencias Experimentales"/>
    <d v="2020-05-19T13:41:00"/>
    <s v="Máster"/>
    <x v="14"/>
    <s v="Frecuentemente (1 o 2 veces por semana)"/>
    <s v="De vez en cuando (1 o 2 veces al mes)"/>
    <s v="Creo que voy a acudir con menos frecuencia a la biblioteca y usaré más la biblioteca virtual"/>
    <s v="F. Ciencias Geológicas"/>
    <s v="F. Ciencias Biológicas"/>
    <s v="Biblioteca Maria Zambrano (Filología / Derecho)"/>
    <m/>
    <m/>
    <m/>
    <m/>
    <m/>
    <m/>
    <s v="No"/>
    <s v="No"/>
    <n v="2"/>
    <n v="1"/>
    <n v="2"/>
    <n v="2"/>
    <n v="4"/>
    <n v="4"/>
    <n v="4"/>
    <n v="1"/>
    <n v="3"/>
    <n v="3"/>
    <m/>
    <n v="3"/>
    <n v="3"/>
    <n v="3"/>
    <n v="3"/>
    <n v="3"/>
    <s v="No"/>
    <n v="3"/>
    <x v="5"/>
    <s v="Facebook|Youtube|Instagram"/>
    <m/>
    <m/>
    <m/>
    <m/>
    <m/>
    <m/>
    <m/>
    <s v="No"/>
    <s v="No"/>
    <m/>
    <n v="5"/>
    <n v="4"/>
    <s v="4, satisfecho"/>
  </r>
  <r>
    <m/>
    <m/>
    <s v="Ciencias Sociales"/>
    <d v="2020-05-19T13:40:00"/>
    <s v="Grado y doble grado"/>
    <x v="10"/>
    <s v="De vez en cuando (1 o 2 veces al mes)"/>
    <s v="Frecuentemente (1 o 2 veces por semana)"/>
    <s v="Creo que voy a acudir con menos frecuencia a la biblioteca y usaré más la biblioteca virtual"/>
    <s v="Biblioteca Maria Zambrano (Filología / Derecho)"/>
    <s v="F. Geografía e Historia"/>
    <m/>
    <m/>
    <m/>
    <m/>
    <m/>
    <m/>
    <m/>
    <s v="No"/>
    <s v="No"/>
    <n v="3"/>
    <n v="1"/>
    <n v="1"/>
    <n v="4"/>
    <n v="4"/>
    <n v="1"/>
    <n v="4"/>
    <n v="1"/>
    <n v="4"/>
    <n v="4"/>
    <m/>
    <n v="2"/>
    <n v="4"/>
    <n v="4"/>
    <n v="4"/>
    <n v="4"/>
    <s v="Sí"/>
    <n v="3"/>
    <x v="2"/>
    <s v="Instagram"/>
    <m/>
    <m/>
    <m/>
    <m/>
    <m/>
    <m/>
    <m/>
    <s v="Sí"/>
    <s v="Sí"/>
    <s v="Útil"/>
    <n v="5"/>
    <n v="5"/>
    <s v="4, satisfecho"/>
  </r>
  <r>
    <m/>
    <m/>
    <s v="Ciencias Sociales"/>
    <d v="2020-05-19T13:40:00"/>
    <s v="Grado y doble grado"/>
    <x v="1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Económicas y Empresariales"/>
    <s v="Biblioteca Maria Zambrano (Filología / Derecho)"/>
    <s v="F. Psicología"/>
    <m/>
    <m/>
    <m/>
    <m/>
    <m/>
    <m/>
    <s v="Sí"/>
    <s v="Sí"/>
    <n v="4"/>
    <n v="1"/>
    <n v="3"/>
    <n v="4"/>
    <n v="4"/>
    <n v="4"/>
    <n v="3"/>
    <n v="2"/>
    <n v="4"/>
    <n v="3"/>
    <m/>
    <n v="4"/>
    <n v="3"/>
    <n v="3"/>
    <n v="3"/>
    <n v="4"/>
    <s v="No"/>
    <n v="4"/>
    <x v="6"/>
    <s v="Twitter|Youtube|Instagram"/>
    <m/>
    <m/>
    <m/>
    <m/>
    <m/>
    <m/>
    <m/>
    <s v="No"/>
    <s v="No"/>
    <m/>
    <n v="5"/>
    <n v="5"/>
    <s v="4, satisfecho"/>
  </r>
  <r>
    <m/>
    <m/>
    <s v="Ciencias de la Salud"/>
    <d v="2020-05-19T13:40:00"/>
    <s v="Grado y doble grado"/>
    <x v="4"/>
    <s v="Nunca"/>
    <s v="Nunca"/>
    <s v="Procuraré buscar la información que necesito fuera de la biblioteca"/>
    <m/>
    <m/>
    <m/>
    <m/>
    <m/>
    <m/>
    <m/>
    <m/>
    <m/>
    <s v="No"/>
    <s v="No"/>
    <n v="1"/>
    <n v="1"/>
    <n v="1"/>
    <n v="3"/>
    <n v="5"/>
    <n v="3"/>
    <n v="5"/>
    <n v="2"/>
    <n v="3"/>
    <n v="4"/>
    <m/>
    <n v="2"/>
    <n v="3"/>
    <m/>
    <m/>
    <m/>
    <s v="Sí"/>
    <n v="4"/>
    <x v="4"/>
    <s v="Youtube|Instagram"/>
    <m/>
    <m/>
    <m/>
    <m/>
    <m/>
    <m/>
    <m/>
    <s v="No"/>
    <s v="Sí"/>
    <s v="Útil"/>
    <m/>
    <m/>
    <s v="3, normal"/>
  </r>
  <r>
    <m/>
    <m/>
    <s v="Ciencias de la Salud"/>
    <d v="2020-05-19T13:40:00"/>
    <s v="Grado y doble grado"/>
    <x v="23"/>
    <s v="Solo en época de exámenes"/>
    <s v="De vez en cuando (1 o 2 veces al mes)"/>
    <s v="Seguiré usando los servicios de la biblioteca con la misma frecuencia que expuse en la pregunta anterior"/>
    <s v="Biblioteca Maria Zambrano (Filología / Derecho)"/>
    <s v="F. Geografía e Historia"/>
    <s v="F. Veterinaria"/>
    <m/>
    <m/>
    <m/>
    <m/>
    <m/>
    <m/>
    <s v="No"/>
    <s v="Sí"/>
    <n v="2"/>
    <n v="1"/>
    <n v="1"/>
    <n v="2"/>
    <n v="5"/>
    <n v="2"/>
    <n v="5"/>
    <n v="1"/>
    <n v="4"/>
    <n v="5"/>
    <m/>
    <n v="4"/>
    <n v="5"/>
    <n v="3"/>
    <n v="5"/>
    <n v="4"/>
    <s v="Sí"/>
    <n v="5"/>
    <x v="1"/>
    <s v="Twitter|Facebook|Youtube|Instagram"/>
    <m/>
    <m/>
    <m/>
    <m/>
    <m/>
    <m/>
    <m/>
    <s v="Sí"/>
    <s v="Sí"/>
    <s v="Muy útil"/>
    <n v="5"/>
    <n v="5"/>
    <s v="5, muy satisfecho"/>
  </r>
  <r>
    <m/>
    <m/>
    <s v="Ciencias Experimentales"/>
    <d v="2020-05-19T13:40:00"/>
    <s v="Grado y doble grado"/>
    <x v="19"/>
    <s v="Muy frecuentemente (3 o más veces por semana)"/>
    <s v="Nunca"/>
    <s v="Seguiré usando los servicios de la biblioteca con la misma frecuencia que expuse en la pregunta anterior"/>
    <s v="F. Ciencias Físicas"/>
    <s v="F. Ciencias Matemáticas"/>
    <m/>
    <s v="Biblioteca Lope de Vega de Tres Cantos"/>
    <m/>
    <m/>
    <m/>
    <m/>
    <m/>
    <s v="Sí"/>
    <s v="Sí"/>
    <n v="3"/>
    <n v="1"/>
    <n v="1"/>
    <n v="3"/>
    <n v="5"/>
    <n v="3"/>
    <n v="5"/>
    <n v="1"/>
    <n v="4"/>
    <n v="4"/>
    <m/>
    <n v="3"/>
    <n v="4"/>
    <n v="4"/>
    <n v="4"/>
    <n v="3"/>
    <s v="No"/>
    <n v="4"/>
    <x v="6"/>
    <s v="Twitter|Instagram"/>
    <m/>
    <m/>
    <m/>
    <m/>
    <m/>
    <m/>
    <m/>
    <s v="Sí"/>
    <s v="No"/>
    <m/>
    <n v="5"/>
    <n v="4"/>
    <s v="4, satisfecho"/>
  </r>
  <r>
    <m/>
    <m/>
    <s v="Ciencias Sociales"/>
    <d v="2020-05-19T13:40:00"/>
    <s v="Grado y doble grado"/>
    <x v="13"/>
    <s v="De vez en cuando (1 o 2 veces al mes)"/>
    <s v="De vez en cuando (1 o 2 veces al mes)"/>
    <s v="Seguiré usando los servicios de la biblioteca con la misma frecuencia que expuse en la pregunta anterior"/>
    <s v="F. Ciencias de la Información"/>
    <s v="Biblioteca Maria Zambrano (Filología / Derecho)"/>
    <s v="F. Farmacia"/>
    <m/>
    <m/>
    <m/>
    <m/>
    <m/>
    <m/>
    <s v="No"/>
    <s v="Sí"/>
    <n v="2"/>
    <n v="1"/>
    <n v="3"/>
    <n v="5"/>
    <n v="5"/>
    <n v="5"/>
    <n v="5"/>
    <n v="1"/>
    <n v="5"/>
    <n v="5"/>
    <m/>
    <n v="5"/>
    <n v="5"/>
    <n v="5"/>
    <n v="5"/>
    <n v="5"/>
    <s v="No"/>
    <n v="4"/>
    <x v="6"/>
    <s v="Twitter"/>
    <m/>
    <m/>
    <m/>
    <m/>
    <m/>
    <m/>
    <m/>
    <s v="No"/>
    <s v="No"/>
    <m/>
    <n v="4"/>
    <n v="3"/>
    <s v="4, satisfecho"/>
  </r>
  <r>
    <m/>
    <m/>
    <s v="Humanidades"/>
    <d v="2020-05-19T13:40:00"/>
    <s v="Grado y doble grado"/>
    <x v="3"/>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Bellas Artes"/>
    <s v="Biblioteca Maria Zambrano (Filología / Derecho)"/>
    <s v="F. Geografía e Historia"/>
    <m/>
    <m/>
    <m/>
    <m/>
    <m/>
    <m/>
    <s v="Sí"/>
    <s v="Sí"/>
    <n v="5"/>
    <n v="1"/>
    <n v="3"/>
    <n v="4"/>
    <n v="2"/>
    <n v="5"/>
    <n v="1"/>
    <n v="2"/>
    <n v="3"/>
    <n v="4"/>
    <m/>
    <n v="3"/>
    <n v="4"/>
    <n v="4"/>
    <n v="3"/>
    <n v="3"/>
    <s v="Sí"/>
    <n v="2"/>
    <x v="4"/>
    <s v="Instagram|Reddit"/>
    <m/>
    <m/>
    <m/>
    <m/>
    <m/>
    <m/>
    <m/>
    <s v="Sí"/>
    <s v="No"/>
    <m/>
    <n v="4"/>
    <n v="4"/>
    <s v="3, normal"/>
  </r>
  <r>
    <m/>
    <m/>
    <s v="Ciencias Experimentales"/>
    <d v="2020-05-19T13:40:00"/>
    <s v="Grado y doble grado"/>
    <x v="27"/>
    <s v="Frecuentemente (1 o 2 veces por semana)"/>
    <s v="De vez en cuando (1 o 2 veces al mes)"/>
    <s v="Seguiré usando los servicios de la biblioteca con la misma frecuencia que expuse en la pregunta anterior"/>
    <s v="Biblioteca Maria Zambrano (Filología / Derecho)"/>
    <s v="F. Estudios Estadísticos"/>
    <m/>
    <m/>
    <m/>
    <m/>
    <m/>
    <m/>
    <m/>
    <s v="No"/>
    <s v="Sí"/>
    <n v="1"/>
    <n v="1"/>
    <n v="1"/>
    <n v="2"/>
    <n v="2"/>
    <n v="3"/>
    <n v="3"/>
    <n v="3"/>
    <n v="3"/>
    <n v="3"/>
    <m/>
    <n v="4"/>
    <n v="4"/>
    <n v="4"/>
    <n v="2"/>
    <n v="2"/>
    <s v="No"/>
    <n v="4"/>
    <x v="6"/>
    <s v="Twitter|Instagram"/>
    <m/>
    <m/>
    <m/>
    <m/>
    <m/>
    <m/>
    <m/>
    <s v="No"/>
    <s v="No"/>
    <m/>
    <n v="5"/>
    <n v="5"/>
    <s v="4, satisfecho"/>
  </r>
  <r>
    <m/>
    <m/>
    <s v="Ciencias de la Salud"/>
    <d v="2020-05-19T13:40:00"/>
    <s v="Grado y doble grado"/>
    <x v="9"/>
    <s v="De vez en cuando (1 o 2 veces al mes)"/>
    <s v="De vez en cuando (1 o 2 veces al mes)"/>
    <s v="Seguiré usando los servicios de la biblioteca con la misma frecuencia que expuse en la pregunta anterior"/>
    <s v="F. Farmacia"/>
    <s v="F. Odontología"/>
    <m/>
    <s v="Biblioteca Municipal La Chata"/>
    <m/>
    <m/>
    <m/>
    <m/>
    <m/>
    <s v="No"/>
    <s v="No"/>
    <n v="1"/>
    <n v="1"/>
    <n v="3"/>
    <n v="2"/>
    <n v="5"/>
    <n v="3"/>
    <n v="5"/>
    <n v="1"/>
    <n v="2"/>
    <n v="3"/>
    <m/>
    <n v="3"/>
    <n v="3"/>
    <n v="2"/>
    <n v="3"/>
    <n v="2"/>
    <s v="Sí"/>
    <n v="3"/>
    <x v="4"/>
    <s v="Twitter|Facebook|Youtube|Instagram"/>
    <m/>
    <m/>
    <m/>
    <m/>
    <m/>
    <m/>
    <m/>
    <s v="Sí"/>
    <s v="Sí"/>
    <s v="Normal"/>
    <n v="3"/>
    <n v="3"/>
    <s v="3, normal"/>
  </r>
  <r>
    <m/>
    <m/>
    <s v="Ciencias Sociales"/>
    <d v="2020-05-19T13:40:00"/>
    <s v="Grado y doble grado"/>
    <x v="13"/>
    <s v="Nunca"/>
    <s v="Nunca"/>
    <s v="Seguiré usando los servicios de la biblioteca con la misma frecuencia que expuse en la pregunta anterior"/>
    <m/>
    <m/>
    <m/>
    <m/>
    <m/>
    <m/>
    <m/>
    <m/>
    <m/>
    <s v="No"/>
    <s v="No"/>
    <n v="1"/>
    <n v="1"/>
    <n v="1"/>
    <n v="5"/>
    <n v="5"/>
    <n v="5"/>
    <n v="5"/>
    <n v="1"/>
    <n v="1"/>
    <n v="3"/>
    <m/>
    <m/>
    <m/>
    <m/>
    <m/>
    <m/>
    <m/>
    <m/>
    <x v="3"/>
    <s v="Twitter|Youtube|Instagram|Whatsapp"/>
    <m/>
    <m/>
    <m/>
    <m/>
    <m/>
    <m/>
    <m/>
    <s v="No"/>
    <s v="No"/>
    <m/>
    <m/>
    <m/>
    <m/>
  </r>
  <r>
    <m/>
    <m/>
    <s v="Humanidades"/>
    <d v="2020-05-19T13:39:00"/>
    <s v="Grado y doble grado"/>
    <x v="7"/>
    <s v="Frecuentemente (1 o 2 veces por semana)"/>
    <s v="Frecuentemente (1 o 2 veces por semana)"/>
    <s v="Creo que voy a acudir con menos frecuencia a la biblioteca y usaré más la biblioteca virtual|Procuraré buscar la información que necesito fuera de la biblioteca"/>
    <s v="F. Geografía e Historia"/>
    <s v="Biblioteca Maria Zambrano (Filología / Derecho)"/>
    <s v="F. Filología (Clásicas o General)"/>
    <s v="Bibliotecas municipales y de la Comunidad de Madrid"/>
    <m/>
    <m/>
    <m/>
    <m/>
    <m/>
    <s v="Sí"/>
    <s v="Sí"/>
    <n v="5"/>
    <n v="3"/>
    <n v="3"/>
    <n v="4"/>
    <n v="5"/>
    <n v="5"/>
    <n v="4"/>
    <n v="5"/>
    <n v="1"/>
    <n v="3"/>
    <m/>
    <n v="2"/>
    <n v="1"/>
    <n v="3"/>
    <n v="1"/>
    <n v="3"/>
    <s v="No"/>
    <n v="3"/>
    <x v="4"/>
    <s v="Facebook|Youtube|Instagram"/>
    <m/>
    <m/>
    <m/>
    <m/>
    <m/>
    <m/>
    <m/>
    <s v="Sí"/>
    <s v="No"/>
    <m/>
    <n v="2"/>
    <n v="3"/>
    <s v="2, insatisfecho"/>
  </r>
  <r>
    <m/>
    <m/>
    <s v="Ciencias de la Salud"/>
    <d v="2020-05-19T13:39:00"/>
    <s v="Máster"/>
    <x v="9"/>
    <s v="Frecuentemente (1 o 2 veces por semana)"/>
    <s v="De vez en cuando (1 o 2 veces al mes)"/>
    <s v="Seguiré usando los servicios de la biblioteca con la misma frecuencia que expuse en la pregunta anterior"/>
    <s v="F. Ciencias Biológicas"/>
    <s v="F. Farmacia"/>
    <m/>
    <m/>
    <m/>
    <m/>
    <m/>
    <m/>
    <m/>
    <s v="No"/>
    <s v="No"/>
    <n v="2"/>
    <n v="2"/>
    <n v="2"/>
    <n v="1"/>
    <n v="4"/>
    <n v="5"/>
    <n v="1"/>
    <n v="1"/>
    <n v="4"/>
    <n v="4"/>
    <m/>
    <n v="4"/>
    <n v="5"/>
    <n v="4"/>
    <m/>
    <m/>
    <s v="Sí"/>
    <n v="4"/>
    <x v="3"/>
    <s v="Facebook|Youtube"/>
    <m/>
    <m/>
    <m/>
    <m/>
    <m/>
    <m/>
    <m/>
    <s v="Sí"/>
    <s v="Sí"/>
    <s v="Útil"/>
    <n v="5"/>
    <n v="5"/>
    <s v="5, muy satisfecho"/>
  </r>
  <r>
    <m/>
    <m/>
    <s v="Ciencias Sociales"/>
    <d v="2020-05-19T13:39:00"/>
    <s v="Grado y doble grado"/>
    <x v="21"/>
    <s v="De vez en cuando (1 o 2 veces al mes)"/>
    <s v="Solo en época de exámenes"/>
    <s v="Tengo que ir necesariamente para consultar los documentos que están ubicados en la biblioteca"/>
    <s v="F. Comercio y Turismo"/>
    <s v="Biblioteca Maria Zambrano (Filología / Derecho)"/>
    <m/>
    <m/>
    <m/>
    <m/>
    <m/>
    <m/>
    <m/>
    <s v="No"/>
    <s v="Sí"/>
    <n v="2"/>
    <n v="2"/>
    <n v="2"/>
    <n v="3"/>
    <n v="4"/>
    <n v="5"/>
    <n v="4"/>
    <n v="1"/>
    <n v="4"/>
    <n v="3"/>
    <m/>
    <n v="2"/>
    <n v="3"/>
    <n v="1"/>
    <n v="2"/>
    <n v="2"/>
    <s v="No"/>
    <n v="3"/>
    <x v="4"/>
    <s v="Twitter|Facebook|Youtube|Instagram"/>
    <m/>
    <m/>
    <m/>
    <m/>
    <m/>
    <m/>
    <m/>
    <s v="No"/>
    <s v="No"/>
    <m/>
    <n v="4"/>
    <n v="3"/>
    <s v="3, normal"/>
  </r>
  <r>
    <m/>
    <m/>
    <s v="Ciencias Sociales"/>
    <d v="2020-05-19T13:39:00"/>
    <s v="Grado y doble grado"/>
    <x v="21"/>
    <s v="Frecuentemente (1 o 2 veces por semana)"/>
    <s v="De vez en cuando (1 o 2 veces al mes)"/>
    <m/>
    <s v="F. Comercio y Turismo"/>
    <m/>
    <m/>
    <m/>
    <m/>
    <m/>
    <m/>
    <m/>
    <m/>
    <s v="Sí"/>
    <s v="Sí"/>
    <n v="5"/>
    <n v="1"/>
    <n v="5"/>
    <m/>
    <n v="5"/>
    <n v="5"/>
    <n v="5"/>
    <n v="1"/>
    <n v="2"/>
    <n v="5"/>
    <m/>
    <n v="5"/>
    <n v="4"/>
    <n v="5"/>
    <n v="3"/>
    <n v="5"/>
    <s v="Sí"/>
    <m/>
    <x v="3"/>
    <s v="Twitter|Youtube|LinkedIn"/>
    <m/>
    <m/>
    <m/>
    <m/>
    <m/>
    <m/>
    <m/>
    <s v="Sí"/>
    <s v="No"/>
    <m/>
    <n v="4"/>
    <n v="3"/>
    <s v="4, satisfecho"/>
  </r>
  <r>
    <m/>
    <m/>
    <s v="Ciencias Sociales"/>
    <d v="2020-05-19T13:39:00"/>
    <s v="Grado y doble grado"/>
    <x v="10"/>
    <s v="Frecuentemente (1 o 2 veces por semana)"/>
    <s v="Frecuentemente (1 o 2 veces por semana)"/>
    <s v="Creo que voy a acudir con menos frecuencia a la biblioteca y usaré más la biblioteca virtual"/>
    <s v="Biblioteca Maria Zambrano (Filología / Derecho)"/>
    <s v="F. Filosofía"/>
    <s v="F. Geografía e Historia"/>
    <m/>
    <m/>
    <m/>
    <m/>
    <m/>
    <m/>
    <s v="Sí"/>
    <s v="Sí"/>
    <n v="4"/>
    <n v="1"/>
    <n v="4"/>
    <n v="2"/>
    <n v="5"/>
    <n v="4"/>
    <n v="5"/>
    <n v="2"/>
    <n v="3"/>
    <n v="4"/>
    <m/>
    <n v="4"/>
    <n v="3"/>
    <n v="4"/>
    <n v="2"/>
    <n v="3"/>
    <s v="Sí"/>
    <n v="4"/>
    <x v="6"/>
    <s v="Twitter|Facebook|Youtube|Instagram|LinkedIn"/>
    <m/>
    <m/>
    <m/>
    <m/>
    <m/>
    <m/>
    <m/>
    <s v="No"/>
    <s v="No"/>
    <m/>
    <n v="4"/>
    <n v="3"/>
    <s v="4, satisfecho"/>
  </r>
  <r>
    <m/>
    <m/>
    <s v="Ciencias Sociales"/>
    <d v="2020-05-19T13:39:00"/>
    <s v="Grado y doble grado"/>
    <x v="1"/>
    <s v="De vez en cuando (1 o 2 veces al mes)"/>
    <s v="De vez en cuando (1 o 2 veces al mes)"/>
    <s v="Creo que voy a acudir con menos frecuencia a la biblioteca y usaré más la biblioteca virtual"/>
    <s v="F. Ciencias Políticas y Sociología"/>
    <s v="Biblioteca Maria Zambrano (Filología / Derecho)"/>
    <m/>
    <m/>
    <m/>
    <m/>
    <m/>
    <m/>
    <m/>
    <s v="No"/>
    <s v="No"/>
    <n v="1"/>
    <n v="4"/>
    <n v="4"/>
    <n v="4"/>
    <n v="5"/>
    <n v="3"/>
    <n v="5"/>
    <n v="1"/>
    <n v="4"/>
    <n v="4"/>
    <m/>
    <n v="3"/>
    <n v="3"/>
    <n v="3"/>
    <n v="3"/>
    <n v="4"/>
    <s v="Sí"/>
    <n v="3"/>
    <x v="5"/>
    <m/>
    <m/>
    <m/>
    <m/>
    <m/>
    <m/>
    <m/>
    <m/>
    <s v="No"/>
    <s v="No"/>
    <m/>
    <n v="4"/>
    <n v="4"/>
    <s v="4, satisfecho"/>
  </r>
  <r>
    <m/>
    <m/>
    <s v="Ciencias Sociales"/>
    <d v="2020-05-19T13:39:00"/>
    <s v="Doctorado"/>
    <x v="10"/>
    <s v="De vez en cuando (1 o 2 veces al mes)"/>
    <s v="De vez en cuando (1 o 2 veces al mes)"/>
    <s v="Seguiré usando los servicios de la biblioteca con la misma frecuencia que expuse en la pregunta anterior"/>
    <s v="Biblioteca Maria Zambrano (Filología / Derecho)"/>
    <s v="F. Ciencias Económicas y Empresariales"/>
    <m/>
    <s v="Biblioteca UNED"/>
    <m/>
    <m/>
    <m/>
    <m/>
    <m/>
    <s v="Sí"/>
    <s v="Sí"/>
    <n v="5"/>
    <n v="4"/>
    <n v="3"/>
    <n v="4"/>
    <n v="5"/>
    <n v="5"/>
    <n v="1"/>
    <n v="5"/>
    <n v="5"/>
    <n v="5"/>
    <m/>
    <n v="5"/>
    <n v="5"/>
    <n v="5"/>
    <n v="5"/>
    <n v="5"/>
    <s v="Sí"/>
    <n v="5"/>
    <x v="1"/>
    <s v="LinkedIn"/>
    <m/>
    <m/>
    <m/>
    <m/>
    <m/>
    <m/>
    <m/>
    <s v="No"/>
    <s v="No"/>
    <m/>
    <n v="5"/>
    <n v="5"/>
    <s v="5, muy satisfecho"/>
  </r>
  <r>
    <m/>
    <m/>
    <s v="Ciencias de la Salud"/>
    <d v="2020-05-19T13:39:00"/>
    <s v="Grado y doble grado"/>
    <x v="9"/>
    <s v="De vez en cuando (1 o 2 veces al mes)"/>
    <s v="Solo en época de exámenes"/>
    <s v="Creo que voy a acudir con menos frecuencia a la biblioteca y usaré más la biblioteca virtual"/>
    <s v="F. Farmacia"/>
    <s v="Biblioteca Maria Zambrano (Filología / Derecho)"/>
    <m/>
    <m/>
    <m/>
    <m/>
    <m/>
    <m/>
    <m/>
    <s v="No"/>
    <s v="No"/>
    <n v="2"/>
    <n v="1"/>
    <n v="3"/>
    <n v="1"/>
    <n v="2"/>
    <n v="1"/>
    <n v="4"/>
    <n v="1"/>
    <n v="3"/>
    <n v="3"/>
    <m/>
    <n v="4"/>
    <n v="3"/>
    <n v="3"/>
    <n v="3"/>
    <n v="3"/>
    <s v="No"/>
    <n v="3"/>
    <x v="5"/>
    <s v="Twitter|Youtube|Instagram"/>
    <m/>
    <m/>
    <m/>
    <m/>
    <m/>
    <m/>
    <m/>
    <s v="No"/>
    <s v="No"/>
    <m/>
    <n v="4"/>
    <n v="4"/>
    <s v="4, satisfecho"/>
  </r>
  <r>
    <m/>
    <m/>
    <s v="Ciencias Experimentales"/>
    <d v="2020-05-19T13:39:00"/>
    <s v="Grado y doble grado"/>
    <x v="20"/>
    <s v="Muy frecuentemente (3 o más veces por semana)"/>
    <s v="Frecuentemente (1 o 2 veces por semana)"/>
    <s v="Seguiré usando los servicios de la biblioteca con la misma frecuencia que expuse en la pregunta anterior"/>
    <s v="F. Ciencias Biológicas"/>
    <s v="F. Ciencias Geológicas"/>
    <s v="F. Medicina"/>
    <m/>
    <m/>
    <m/>
    <m/>
    <m/>
    <m/>
    <s v="No"/>
    <s v="Sí"/>
    <n v="3"/>
    <n v="1"/>
    <n v="2"/>
    <n v="1"/>
    <n v="4"/>
    <n v="3"/>
    <n v="4"/>
    <n v="1"/>
    <n v="1"/>
    <n v="3"/>
    <m/>
    <n v="1"/>
    <n v="1"/>
    <n v="4"/>
    <n v="1"/>
    <n v="1"/>
    <s v="Sí"/>
    <n v="3"/>
    <x v="2"/>
    <s v="Twitter|Youtube|Instagram"/>
    <m/>
    <m/>
    <m/>
    <m/>
    <m/>
    <m/>
    <m/>
    <s v="Sí"/>
    <s v="No"/>
    <m/>
    <n v="2"/>
    <n v="2"/>
    <s v="3, normal"/>
  </r>
  <r>
    <m/>
    <m/>
    <s v="Ciencias Sociales"/>
    <d v="2020-05-19T13:39:00"/>
    <s v="Doctorado"/>
    <x v="1"/>
    <s v="Frecuentemente (1 o 2 veces por semana)"/>
    <s v="Muy frecuentemente (3 o más veces por semana)"/>
    <s v="Seguiré usando los servicios de la biblioteca con la misma frecuencia que expuse en la pregunta anterior"/>
    <s v="F. Ciencias Políticas y Sociología"/>
    <s v="F. Geografía e Historia"/>
    <s v="F. Ciencias Económicas y Empresariales"/>
    <s v="Biblioteca Histórica Marqués de Valdecilla - Archivo Histórico del PCE  Biblioteca Nacional"/>
    <m/>
    <m/>
    <m/>
    <m/>
    <m/>
    <s v="Sí"/>
    <s v="Sí"/>
    <n v="4"/>
    <n v="5"/>
    <n v="3"/>
    <n v="4"/>
    <n v="1"/>
    <n v="2"/>
    <n v="1"/>
    <n v="4"/>
    <n v="5"/>
    <n v="2"/>
    <m/>
    <n v="4"/>
    <n v="5"/>
    <n v="2"/>
    <n v="5"/>
    <n v="4"/>
    <s v="Sí"/>
    <n v="2"/>
    <x v="2"/>
    <s v="No uso ninguna red social"/>
    <m/>
    <m/>
    <m/>
    <m/>
    <m/>
    <m/>
    <m/>
    <s v="Sí"/>
    <s v="Sí"/>
    <m/>
    <n v="5"/>
    <n v="5"/>
    <s v="4, satisfecho"/>
  </r>
  <r>
    <m/>
    <m/>
    <s v="Ciencias de la Salud"/>
    <d v="2020-05-19T13:39:00"/>
    <s v="Grado y doble grado"/>
    <x v="15"/>
    <s v="Solo en época de exámenes"/>
    <s v="De vez en cuando (1 o 2 veces al mes)"/>
    <s v="Seguiré usando los servicios de la biblioteca con la misma frecuencia que expuse en la pregunta anterior"/>
    <s v="F. Enfermería, Fisioterapia y Podología"/>
    <m/>
    <m/>
    <m/>
    <m/>
    <m/>
    <m/>
    <m/>
    <m/>
    <s v="No"/>
    <s v="No"/>
    <n v="1"/>
    <n v="1"/>
    <n v="1"/>
    <n v="1"/>
    <n v="5"/>
    <n v="2"/>
    <n v="5"/>
    <n v="2"/>
    <n v="3"/>
    <n v="3"/>
    <m/>
    <n v="4"/>
    <n v="4"/>
    <n v="4"/>
    <n v="4"/>
    <n v="4"/>
    <s v="No"/>
    <n v="4"/>
    <x v="6"/>
    <s v="Twitter|Facebook|Youtube|Instagram"/>
    <m/>
    <m/>
    <m/>
    <m/>
    <m/>
    <m/>
    <m/>
    <s v="No"/>
    <s v="No"/>
    <m/>
    <n v="4"/>
    <n v="4"/>
    <s v="4, satisfecho"/>
  </r>
  <r>
    <m/>
    <m/>
    <s v="Ciencias de la Salud"/>
    <d v="2020-05-19T13:39:00"/>
    <s v="Grado y doble grado"/>
    <x v="12"/>
    <s v="Muy frecuentemente (3 o más veces por semana)"/>
    <s v="Frecuentemente (1 o 2 veces por semana)"/>
    <s v="Cuando se alcance la nueva normalidad haré uso de los puestos de lectura y del préstamo de material, hasta que ésto ocurra, no usaré la biblioteca."/>
    <s v="F. Psicología"/>
    <s v="Biblioteca Maria Zambrano (Filología / Derecho)"/>
    <m/>
    <s v="Julio Caro Baroja (San Nicasio, Leganés)"/>
    <m/>
    <m/>
    <m/>
    <m/>
    <m/>
    <s v="Sí"/>
    <s v="Sí"/>
    <n v="4"/>
    <n v="2"/>
    <n v="2"/>
    <n v="1"/>
    <n v="5"/>
    <n v="3"/>
    <n v="3"/>
    <n v="2"/>
    <n v="5"/>
    <n v="4"/>
    <m/>
    <n v="4"/>
    <n v="5"/>
    <n v="5"/>
    <n v="4"/>
    <n v="4"/>
    <s v="No"/>
    <n v="4"/>
    <x v="5"/>
    <s v="Youtube"/>
    <m/>
    <m/>
    <m/>
    <m/>
    <m/>
    <m/>
    <m/>
    <s v="Sí"/>
    <s v="Sí"/>
    <s v="Útil"/>
    <n v="4"/>
    <n v="4"/>
    <s v="4, satisfecho"/>
  </r>
  <r>
    <m/>
    <m/>
    <s v="Ciencias Sociales"/>
    <d v="2020-05-19T13:39:00"/>
    <s v="Grado y doble grado"/>
    <x v="24"/>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F. Trabajo Social"/>
    <s v="F. Ciencias Políticas y Sociología"/>
    <m/>
    <m/>
    <m/>
    <m/>
    <m/>
    <m/>
    <m/>
    <s v="Sí"/>
    <s v="Sí"/>
    <n v="5"/>
    <n v="2"/>
    <n v="4"/>
    <n v="1"/>
    <n v="5"/>
    <n v="5"/>
    <n v="5"/>
    <n v="4"/>
    <n v="3"/>
    <n v="5"/>
    <m/>
    <n v="4"/>
    <n v="5"/>
    <n v="5"/>
    <n v="5"/>
    <n v="5"/>
    <s v="No"/>
    <n v="5"/>
    <x v="1"/>
    <s v="Twitter|Youtube|Instagram"/>
    <m/>
    <m/>
    <m/>
    <m/>
    <m/>
    <m/>
    <m/>
    <s v="No"/>
    <s v="No"/>
    <m/>
    <n v="5"/>
    <n v="5"/>
    <s v="5, muy satisfecho"/>
  </r>
  <r>
    <m/>
    <m/>
    <s v="Ciencias Sociales"/>
    <d v="2020-05-19T13:38:00"/>
    <s v="Grado y doble grado"/>
    <x v="1"/>
    <s v="De vez en cuando (1 o 2 veces al mes)"/>
    <s v="Frecuentemente (1 o 2 veces por semana)"/>
    <s v="Creo que voy a acudir con menos frecuencia a la biblioteca y usaré más la biblioteca virtual|Solo haré uso de la biblioteca virtual y de sus recursos electrónicos"/>
    <s v="Biblioteca Maria Zambrano (Filología / Derecho)"/>
    <s v="F. Ciencias Políticas y Sociología"/>
    <m/>
    <s v="Biblioteca municipal Pablo Neruda"/>
    <m/>
    <m/>
    <m/>
    <m/>
    <m/>
    <s v="No"/>
    <s v="Sí"/>
    <n v="5"/>
    <n v="3"/>
    <n v="3"/>
    <n v="3"/>
    <n v="5"/>
    <n v="3"/>
    <n v="5"/>
    <n v="2"/>
    <n v="2"/>
    <n v="3"/>
    <m/>
    <n v="4"/>
    <n v="4"/>
    <n v="3"/>
    <n v="5"/>
    <n v="4"/>
    <s v="No"/>
    <n v="3"/>
    <x v="4"/>
    <s v="Twitter|Facebook|Youtube|Instagram|LinkedIn"/>
    <m/>
    <m/>
    <m/>
    <m/>
    <m/>
    <m/>
    <m/>
    <s v="No"/>
    <s v="Sí"/>
    <s v="Poco útil"/>
    <n v="5"/>
    <n v="5"/>
    <s v="4, satisfecho"/>
  </r>
  <r>
    <m/>
    <m/>
    <s v="Ciencias Experimentales"/>
    <d v="2020-05-19T13:37:00"/>
    <s v="Doctorado"/>
    <x v="16"/>
    <s v="De vez en cuando (1 o 2 veces al mes)"/>
    <s v="Nunca"/>
    <s v="Seguiré usando los servicios de la biblioteca con la misma frecuencia que expuse en la pregunta anterior"/>
    <s v="F. Ciencias Químicas"/>
    <s v="Biblioteca Maria Zambrano (Filología / Derecho)"/>
    <s v="F. Ciencias Matemáticas"/>
    <m/>
    <m/>
    <m/>
    <m/>
    <m/>
    <m/>
    <s v="No"/>
    <s v="Sí"/>
    <n v="2"/>
    <n v="1"/>
    <n v="1"/>
    <n v="1"/>
    <n v="3"/>
    <n v="5"/>
    <n v="3"/>
    <n v="1"/>
    <n v="2"/>
    <n v="5"/>
    <m/>
    <n v="3"/>
    <n v="4"/>
    <n v="4"/>
    <n v="3"/>
    <n v="4"/>
    <s v="Sí"/>
    <n v="3"/>
    <x v="5"/>
    <s v="Youtube|Instagram"/>
    <m/>
    <m/>
    <m/>
    <m/>
    <m/>
    <m/>
    <m/>
    <s v="No"/>
    <s v="No"/>
    <m/>
    <n v="5"/>
    <n v="4"/>
    <s v="5, muy satisfecho"/>
  </r>
  <r>
    <m/>
    <m/>
    <s v="Ciencias Experimentales"/>
    <d v="2020-05-19T13:37:00"/>
    <s v="Grado y doble grado"/>
    <x v="20"/>
    <s v="De vez en cuando (1 o 2 veces al mes)"/>
    <s v="Nunca"/>
    <s v="Seguiré usando los servicios de la biblioteca con la misma frecuencia que expuse en la pregunta anterior"/>
    <s v="F. Ciencias Biológicas"/>
    <s v="F. Ciencias Geológicas"/>
    <m/>
    <m/>
    <m/>
    <m/>
    <m/>
    <m/>
    <m/>
    <s v="No"/>
    <s v="No"/>
    <n v="1"/>
    <n v="1"/>
    <n v="1"/>
    <n v="2"/>
    <n v="5"/>
    <n v="1"/>
    <n v="4"/>
    <n v="1"/>
    <n v="3"/>
    <n v="3"/>
    <m/>
    <n v="4"/>
    <n v="3"/>
    <n v="2"/>
    <n v="2"/>
    <n v="3"/>
    <s v="No"/>
    <n v="3"/>
    <x v="4"/>
    <s v="Youtube|Instagram"/>
    <m/>
    <m/>
    <m/>
    <m/>
    <m/>
    <m/>
    <m/>
    <s v="No"/>
    <s v="No"/>
    <m/>
    <n v="3"/>
    <n v="5"/>
    <s v="3, normal"/>
  </r>
  <r>
    <m/>
    <m/>
    <s v="Ciencias Sociales"/>
    <d v="2020-05-19T13:37:00"/>
    <s v="Grado y doble grado"/>
    <x v="11"/>
    <s v="Frecuentemente (1 o 2 veces por semana)"/>
    <s v="De vez en cuando (1 o 2 veces al mes)"/>
    <s v="Seguiré usando los servicios de la biblioteca con la misma frecuencia que expuse en la pregunta anterior"/>
    <s v="F. Ciencias Económicas y Empresariales"/>
    <m/>
    <m/>
    <m/>
    <m/>
    <m/>
    <m/>
    <m/>
    <m/>
    <s v="Sí"/>
    <s v="Sí"/>
    <n v="4"/>
    <n v="3"/>
    <n v="4"/>
    <n v="4"/>
    <n v="4"/>
    <n v="4"/>
    <n v="3"/>
    <n v="4"/>
    <n v="4"/>
    <n v="4"/>
    <m/>
    <n v="5"/>
    <n v="4"/>
    <n v="5"/>
    <n v="4"/>
    <n v="5"/>
    <s v="Sí"/>
    <n v="4"/>
    <x v="5"/>
    <s v="Twitter|Youtube|Instagram"/>
    <m/>
    <m/>
    <m/>
    <m/>
    <m/>
    <m/>
    <m/>
    <s v="Sí"/>
    <s v="No"/>
    <m/>
    <n v="5"/>
    <n v="5"/>
    <s v="4, satisfecho"/>
  </r>
  <r>
    <m/>
    <m/>
    <s v="Ciencias de la Salud"/>
    <d v="2020-05-19T13:37:00"/>
    <s v="Grado y doble grado"/>
    <x v="9"/>
    <s v="De vez en cuando (1 o 2 veces al mes)"/>
    <s v="Nunca"/>
    <s v="Seguiré usando los servicios de la biblioteca con la misma frecuencia que expuse en la pregunta anterior"/>
    <s v="Biblioteca Maria Zambrano (Filología / Derecho)"/>
    <s v="F. Farmacia"/>
    <s v="F. Medicina"/>
    <m/>
    <m/>
    <m/>
    <m/>
    <m/>
    <m/>
    <s v="No"/>
    <s v="Sí"/>
    <n v="2"/>
    <n v="1"/>
    <n v="3"/>
    <n v="2"/>
    <n v="5"/>
    <n v="5"/>
    <n v="5"/>
    <n v="4"/>
    <n v="2"/>
    <n v="3"/>
    <m/>
    <n v="4"/>
    <n v="4"/>
    <n v="4"/>
    <n v="2"/>
    <n v="1"/>
    <s v="No"/>
    <n v="3"/>
    <x v="4"/>
    <s v="Twitter|Youtube|Instagram"/>
    <m/>
    <m/>
    <m/>
    <m/>
    <m/>
    <m/>
    <m/>
    <s v="No"/>
    <s v="No"/>
    <m/>
    <n v="2"/>
    <n v="4"/>
    <s v="3, normal"/>
  </r>
  <r>
    <m/>
    <m/>
    <s v="Humanidades"/>
    <d v="2020-05-19T13:36:00"/>
    <s v="Máster"/>
    <x v="6"/>
    <s v="Frecuentemente (1 o 2 veces por semana)"/>
    <s v="Frecuentemente (1 o 2 veces por semana)"/>
    <s v="Creo que voy a acudir con menos frecuencia a la biblioteca y usaré más la biblioteca virtual"/>
    <s v="F. Filología (Clásicas o General)"/>
    <s v="Biblioteca Maria Zambrano (Filología / Derecho)"/>
    <m/>
    <s v="Goethe Institut"/>
    <m/>
    <m/>
    <m/>
    <m/>
    <m/>
    <s v="No"/>
    <s v="Sí"/>
    <n v="5"/>
    <n v="5"/>
    <n v="5"/>
    <m/>
    <n v="5"/>
    <n v="5"/>
    <n v="5"/>
    <n v="4"/>
    <n v="4"/>
    <n v="4"/>
    <m/>
    <n v="4"/>
    <n v="4"/>
    <n v="5"/>
    <n v="5"/>
    <n v="4"/>
    <s v="Sí"/>
    <n v="4"/>
    <x v="6"/>
    <s v="Youtube"/>
    <m/>
    <m/>
    <m/>
    <m/>
    <m/>
    <m/>
    <m/>
    <s v="Sí"/>
    <s v="No"/>
    <m/>
    <n v="4"/>
    <n v="4"/>
    <s v="4, satisfecho"/>
  </r>
  <r>
    <m/>
    <m/>
    <s v="Ciencias Experimentales"/>
    <d v="2020-05-19T13:36:00"/>
    <s v="Grado y doble grado"/>
    <x v="16"/>
    <s v="Frecuentemente (1 o 2 veces por semana)"/>
    <s v="Muy frecuentemente (3 o más veces por semana)"/>
    <s v="Solo haré uso de la biblioteca virtual y de sus recursos electrónicos"/>
    <s v="F. Ciencias Químicas"/>
    <m/>
    <m/>
    <m/>
    <m/>
    <m/>
    <m/>
    <m/>
    <m/>
    <s v="Sí"/>
    <s v="No"/>
    <n v="5"/>
    <n v="1"/>
    <n v="1"/>
    <n v="5"/>
    <n v="5"/>
    <n v="5"/>
    <n v="5"/>
    <n v="1"/>
    <n v="4"/>
    <n v="5"/>
    <m/>
    <n v="5"/>
    <n v="5"/>
    <n v="4"/>
    <n v="3"/>
    <n v="3"/>
    <s v="No"/>
    <n v="3"/>
    <x v="5"/>
    <s v="Youtube|Instagram"/>
    <m/>
    <m/>
    <m/>
    <m/>
    <m/>
    <m/>
    <m/>
    <s v="No"/>
    <s v="No"/>
    <m/>
    <n v="5"/>
    <n v="5"/>
    <s v="5, muy satisfecho"/>
  </r>
  <r>
    <m/>
    <m/>
    <s v="Ciencias Sociales"/>
    <d v="2020-05-19T13:36:00"/>
    <s v="Grado y doble grado"/>
    <x v="13"/>
    <s v="Solo en época de exámenes"/>
    <s v="De vez en cuando (1 o 2 veces al mes)"/>
    <s v="Seguiré usando los servicios de la biblioteca con la misma frecuencia que expuse en la pregunta anterior"/>
    <s v="Biblioteca Maria Zambrano (Filología / Derecho)"/>
    <s v="F. Ciencias de la Información"/>
    <m/>
    <m/>
    <m/>
    <m/>
    <m/>
    <m/>
    <m/>
    <s v="Sí"/>
    <s v="Sí"/>
    <n v="3"/>
    <n v="1"/>
    <n v="2"/>
    <n v="3"/>
    <n v="5"/>
    <n v="4"/>
    <n v="5"/>
    <n v="2"/>
    <n v="5"/>
    <n v="5"/>
    <m/>
    <n v="5"/>
    <n v="4"/>
    <n v="4"/>
    <n v="4"/>
    <n v="4"/>
    <s v="No"/>
    <n v="4"/>
    <x v="5"/>
    <s v="Facebook|Youtube|Instagram|LinkedIn"/>
    <m/>
    <m/>
    <m/>
    <m/>
    <m/>
    <m/>
    <m/>
    <s v="No"/>
    <s v="No"/>
    <m/>
    <n v="4"/>
    <n v="3"/>
    <s v="4, satisfecho"/>
  </r>
  <r>
    <m/>
    <m/>
    <s v="Ciencias de la Salud"/>
    <d v="2020-05-19T13:36:00"/>
    <s v="Grado y doble grado"/>
    <x v="9"/>
    <s v="Muy frecuentemente (3 o más veces por semana)"/>
    <s v="Nunca"/>
    <s v="Seguiré usando los servicios de la biblioteca con la misma frecuencia que expuse en la pregunta anterior"/>
    <s v="Biblioteca Maria Zambrano (Filología / Derecho)"/>
    <s v="F. Odontología"/>
    <s v="F. Farmacia"/>
    <m/>
    <m/>
    <m/>
    <m/>
    <m/>
    <m/>
    <s v="No"/>
    <s v="No"/>
    <n v="1"/>
    <n v="1"/>
    <n v="1"/>
    <n v="1"/>
    <n v="5"/>
    <n v="5"/>
    <n v="5"/>
    <n v="1"/>
    <n v="4"/>
    <n v="4"/>
    <m/>
    <n v="2"/>
    <n v="4"/>
    <n v="4"/>
    <n v="4"/>
    <n v="4"/>
    <s v="No"/>
    <n v="4"/>
    <x v="6"/>
    <s v="Correo"/>
    <m/>
    <m/>
    <m/>
    <m/>
    <m/>
    <m/>
    <m/>
    <s v="Sí"/>
    <s v="Sí"/>
    <s v="Útil"/>
    <n v="4"/>
    <n v="3"/>
    <s v="1, muy insatisfecho"/>
  </r>
  <r>
    <m/>
    <m/>
    <s v="Humanidades"/>
    <d v="2020-05-19T13:35:00"/>
    <s v="Grado y doble grado"/>
    <x v="7"/>
    <s v="Frecuentemente (1 o 2 veces por semana)"/>
    <s v="De vez en cuando (1 o 2 veces al mes)"/>
    <s v="Seguiré usando los servicios de la biblioteca con la misma frecuencia que expuse en la pregunta anterior"/>
    <s v="F. Geografía e Historia"/>
    <s v="F. Ciencias Biológicas"/>
    <s v="F. Ciencias Geológicas"/>
    <m/>
    <m/>
    <m/>
    <m/>
    <m/>
    <m/>
    <s v="Sí"/>
    <s v="Sí"/>
    <n v="4"/>
    <n v="4"/>
    <n v="1"/>
    <n v="2"/>
    <n v="5"/>
    <n v="3"/>
    <n v="4"/>
    <n v="2"/>
    <n v="4"/>
    <n v="2"/>
    <m/>
    <n v="2"/>
    <n v="5"/>
    <n v="3"/>
    <n v="2"/>
    <n v="3"/>
    <s v="Sí"/>
    <n v="3"/>
    <x v="2"/>
    <s v="No uso ninguna red social"/>
    <m/>
    <m/>
    <m/>
    <m/>
    <m/>
    <m/>
    <m/>
    <s v="No"/>
    <s v="No"/>
    <m/>
    <n v="5"/>
    <n v="5"/>
    <s v="4, satisfecho"/>
  </r>
  <r>
    <m/>
    <m/>
    <s v="Ciencias Experimentales"/>
    <d v="2020-05-19T13:35:00"/>
    <s v="Máster"/>
    <x v="27"/>
    <s v="Nunca"/>
    <s v="Nunca"/>
    <s v="Creo que voy a acudir con menos frecuencia a la biblioteca y usaré más la biblioteca virtual|Solo haré uso de la biblioteca virtual y de sus recursos electrónicos|Procuraré buscar la información que necesito fuera de la biblioteca"/>
    <m/>
    <m/>
    <m/>
    <m/>
    <m/>
    <m/>
    <m/>
    <m/>
    <m/>
    <s v="No"/>
    <s v="No"/>
    <n v="1"/>
    <n v="1"/>
    <n v="1"/>
    <n v="2"/>
    <n v="2"/>
    <n v="5"/>
    <n v="2"/>
    <n v="4"/>
    <n v="1"/>
    <n v="1"/>
    <m/>
    <n v="2"/>
    <n v="1"/>
    <n v="3"/>
    <n v="2"/>
    <n v="2"/>
    <s v="No"/>
    <n v="3"/>
    <x v="4"/>
    <s v="Facebook|Youtube|Instagram|LinkedIn"/>
    <m/>
    <m/>
    <m/>
    <m/>
    <m/>
    <m/>
    <m/>
    <s v="No"/>
    <s v="No"/>
    <m/>
    <n v="3"/>
    <n v="3"/>
    <s v="1, muy insatisfecho"/>
  </r>
  <r>
    <m/>
    <m/>
    <s v="Humanidades"/>
    <d v="2020-05-19T13:35:00"/>
    <s v="Otros (Universidad para mayores, títulos propios, curso de idiomas, etc)"/>
    <x v="7"/>
    <s v="De vez en cuando (1 o 2 veces al mes)"/>
    <s v="De vez en cuando (1 o 2 veces al mes)"/>
    <s v="Seguiré usando los servicios de la biblioteca con la misma frecuencia que expuse en la pregunta anterior"/>
    <s v="F. Geografía e Historia"/>
    <s v="Biblioteca Maria Zambrano (Filología / Derecho)"/>
    <m/>
    <s v="Biblioteca publica en Navalcarnero"/>
    <m/>
    <m/>
    <m/>
    <m/>
    <m/>
    <s v="No"/>
    <s v="Sí"/>
    <n v="2"/>
    <n v="2"/>
    <n v="3"/>
    <n v="3"/>
    <n v="4"/>
    <n v="4"/>
    <n v="3"/>
    <n v="2"/>
    <n v="4"/>
    <n v="4"/>
    <m/>
    <n v="4"/>
    <n v="4"/>
    <n v="5"/>
    <n v="4"/>
    <n v="4"/>
    <s v="Sí"/>
    <n v="4"/>
    <x v="6"/>
    <s v="Facebook|Youtube"/>
    <m/>
    <m/>
    <m/>
    <m/>
    <m/>
    <m/>
    <m/>
    <s v="No"/>
    <s v="No"/>
    <m/>
    <n v="5"/>
    <n v="5"/>
    <s v="4, satisfecho"/>
  </r>
  <r>
    <m/>
    <m/>
    <s v="Ciencias de la Salud"/>
    <d v="2020-05-19T13:35:00"/>
    <s v="Grado y doble grado"/>
    <x v="9"/>
    <s v="Frecuentemente (1 o 2 veces por semana)"/>
    <s v="Nunca"/>
    <s v="Seguiré usando los servicios de la biblioteca con la misma frecuencia que expuse en la pregunta anterior"/>
    <s v="F. Farmacia"/>
    <s v="F. Medicina"/>
    <m/>
    <m/>
    <m/>
    <m/>
    <m/>
    <m/>
    <m/>
    <s v="No"/>
    <s v="No"/>
    <n v="1"/>
    <n v="1"/>
    <n v="1"/>
    <n v="1"/>
    <n v="5"/>
    <n v="5"/>
    <n v="5"/>
    <n v="1"/>
    <n v="4"/>
    <n v="3"/>
    <m/>
    <n v="3"/>
    <n v="3"/>
    <n v="3"/>
    <n v="3"/>
    <n v="3"/>
    <s v="No"/>
    <n v="4"/>
    <x v="6"/>
    <s v="Twitter|Youtube|Instagram"/>
    <m/>
    <m/>
    <m/>
    <m/>
    <m/>
    <m/>
    <m/>
    <s v="No"/>
    <s v="No"/>
    <m/>
    <n v="3"/>
    <n v="4"/>
    <s v="4, satisfecho"/>
  </r>
  <r>
    <m/>
    <m/>
    <s v="Ciencias de la Salud"/>
    <d v="2020-05-19T13:35:00"/>
    <s v="Grado y doble grado"/>
    <x v="12"/>
    <s v="De vez en cuando (1 o 2 veces al mes)"/>
    <s v="Nunca"/>
    <s v="Tengo que ir necesariamente para consultar los documentos que están ubicados en la biblioteca"/>
    <s v="F. Psicología"/>
    <m/>
    <m/>
    <s v="Biblioteca CES Cardenal Cisneros"/>
    <m/>
    <m/>
    <m/>
    <m/>
    <m/>
    <s v="No"/>
    <s v="Sí"/>
    <n v="4"/>
    <n v="4"/>
    <m/>
    <n v="4"/>
    <n v="5"/>
    <n v="4"/>
    <n v="5"/>
    <n v="1"/>
    <n v="3"/>
    <n v="4"/>
    <m/>
    <n v="4"/>
    <n v="5"/>
    <n v="3"/>
    <n v="3"/>
    <n v="5"/>
    <s v="No"/>
    <n v="3"/>
    <x v="5"/>
    <s v="Youtube|Instagram"/>
    <m/>
    <m/>
    <m/>
    <m/>
    <m/>
    <m/>
    <m/>
    <s v="No"/>
    <s v="No"/>
    <m/>
    <n v="5"/>
    <n v="5"/>
    <s v="5, muy satisfecho"/>
  </r>
  <r>
    <m/>
    <m/>
    <s v="Ciencias de la Salud"/>
    <d v="2020-05-19T13:35:00"/>
    <s v="Grado y doble grado"/>
    <x v="23"/>
    <s v="Solo en época de exámenes"/>
    <s v="De vez en cuando (1 o 2 veces al mes)"/>
    <s v="Seguiré usando los servicios de la biblioteca con la misma frecuencia que expuse en la pregunta anterior|Creo que voy a acudir con menos frecuencia a la biblioteca y usaré más la biblioteca virtual"/>
    <s v="Biblioteca Maria Zambrano (Filología / Derecho)"/>
    <s v="F. Veterinaria"/>
    <s v="F. Ciencias Biológicas"/>
    <m/>
    <m/>
    <m/>
    <m/>
    <m/>
    <m/>
    <s v="No"/>
    <s v="Sí"/>
    <n v="3"/>
    <n v="3"/>
    <n v="3"/>
    <n v="2"/>
    <n v="4"/>
    <n v="4"/>
    <n v="1"/>
    <n v="1"/>
    <n v="4"/>
    <n v="4"/>
    <m/>
    <n v="3"/>
    <n v="4"/>
    <n v="3"/>
    <m/>
    <n v="5"/>
    <s v="Sí"/>
    <n v="3"/>
    <x v="3"/>
    <s v="Youtube|Instagram"/>
    <m/>
    <m/>
    <m/>
    <m/>
    <m/>
    <m/>
    <m/>
    <s v="Sí"/>
    <s v="Sí"/>
    <s v="Muy útil"/>
    <n v="5"/>
    <n v="5"/>
    <s v="4, satisfecho"/>
  </r>
  <r>
    <m/>
    <m/>
    <s v="Ciencias Experimentales"/>
    <d v="2020-05-19T13:35:00"/>
    <s v="Grado y doble grado"/>
    <x v="16"/>
    <s v="Frecuentemente (1 o 2 veces por semana)"/>
    <s v="Frecuentemente (1 o 2 veces por semana)"/>
    <s v="Seguiré usando los servicios de la biblioteca con la misma frecuencia que expuse en la pregunta anterior"/>
    <s v="F. Ciencias Químicas"/>
    <s v="F. Ciencias Biológicas"/>
    <s v="Biblioteca Maria Zambrano (Filología / Derecho)"/>
    <s v="Centro cultural Conde Duque, Biblioteca Acuña."/>
    <m/>
    <m/>
    <m/>
    <m/>
    <m/>
    <s v="Sí"/>
    <s v="Sí"/>
    <n v="3"/>
    <n v="1"/>
    <n v="3"/>
    <n v="1"/>
    <n v="5"/>
    <n v="3"/>
    <n v="4"/>
    <n v="3"/>
    <n v="4"/>
    <n v="3"/>
    <m/>
    <n v="4"/>
    <n v="4"/>
    <n v="4"/>
    <n v="3"/>
    <n v="4"/>
    <s v="No"/>
    <n v="4"/>
    <x v="5"/>
    <s v="Youtube|Instagram"/>
    <m/>
    <m/>
    <m/>
    <m/>
    <m/>
    <m/>
    <m/>
    <s v="Sí"/>
    <s v="No"/>
    <m/>
    <n v="4"/>
    <n v="4"/>
    <s v="4, satisfecho"/>
  </r>
  <r>
    <m/>
    <m/>
    <s v="Ciencias Sociales"/>
    <d v="2020-05-19T13:34:00"/>
    <s v="Grado y doble grado"/>
    <x v="1"/>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Ciencias Políticas y Sociología"/>
    <s v="Biblioteca Maria Zambrano (Filología / Derecho)"/>
    <s v="F. Ciencias Económicas y Empresariales"/>
    <m/>
    <m/>
    <m/>
    <m/>
    <m/>
    <m/>
    <s v="Sí"/>
    <s v="Sí"/>
    <n v="3"/>
    <n v="5"/>
    <n v="5"/>
    <n v="1"/>
    <n v="5"/>
    <n v="5"/>
    <n v="2"/>
    <n v="2"/>
    <n v="4"/>
    <n v="4"/>
    <m/>
    <n v="4"/>
    <n v="5"/>
    <n v="3"/>
    <n v="3"/>
    <n v="5"/>
    <s v="No"/>
    <n v="2"/>
    <x v="5"/>
    <s v="Twitter|Youtube|Instagram"/>
    <m/>
    <m/>
    <m/>
    <m/>
    <m/>
    <m/>
    <m/>
    <s v="Sí"/>
    <s v="Sí"/>
    <s v="Útil"/>
    <n v="4"/>
    <n v="4"/>
    <s v="4, satisfecho"/>
  </r>
  <r>
    <m/>
    <m/>
    <s v="Ciencias de la Salud"/>
    <d v="2020-05-19T13:34:00"/>
    <s v="Grado y doble grado"/>
    <x v="23"/>
    <s v="Frecuentemente (1 o 2 veces por semana)"/>
    <s v="Solo en época de exámenes"/>
    <s v="Seguiré usando los servicios de la biblioteca con la misma frecuencia que expuse en la pregunta anterior"/>
    <s v="F. Veterinaria"/>
    <s v="Biblioteca Maria Zambrano (Filología / Derecho)"/>
    <s v="F. Farmacia"/>
    <m/>
    <m/>
    <m/>
    <m/>
    <m/>
    <m/>
    <s v="No"/>
    <s v="No"/>
    <n v="3"/>
    <n v="1"/>
    <n v="2"/>
    <n v="1"/>
    <n v="5"/>
    <n v="4"/>
    <n v="5"/>
    <n v="1"/>
    <n v="2"/>
    <n v="3"/>
    <m/>
    <n v="3"/>
    <n v="3"/>
    <m/>
    <n v="3"/>
    <n v="3"/>
    <s v="No"/>
    <n v="3"/>
    <x v="6"/>
    <s v="Youtube|Instagram"/>
    <m/>
    <m/>
    <m/>
    <m/>
    <m/>
    <m/>
    <m/>
    <s v="Sí"/>
    <s v="No"/>
    <m/>
    <n v="2"/>
    <n v="3"/>
    <s v="3, normal"/>
  </r>
  <r>
    <m/>
    <m/>
    <s v="Ciencias Sociales"/>
    <d v="2020-05-19T13:34:00"/>
    <s v="Grado y doble grado"/>
    <x v="21"/>
    <s v="Frecuentemente (1 o 2 veces por semana)"/>
    <s v="Solo en época de exámenes"/>
    <s v="Tengo que ir necesariamente para consultar los documentos que están ubicados en la biblioteca"/>
    <s v="F. Comercio y Turismo"/>
    <s v="Biblioteca Maria Zambrano (Filología / Derecho)"/>
    <m/>
    <m/>
    <m/>
    <m/>
    <m/>
    <m/>
    <m/>
    <s v="Sí"/>
    <s v="No"/>
    <n v="5"/>
    <n v="4"/>
    <n v="4"/>
    <n v="1"/>
    <n v="3"/>
    <n v="3"/>
    <n v="2"/>
    <n v="5"/>
    <n v="1"/>
    <n v="1"/>
    <m/>
    <n v="1"/>
    <n v="1"/>
    <n v="4"/>
    <n v="1"/>
    <n v="4"/>
    <s v="No"/>
    <n v="3"/>
    <x v="2"/>
    <s v="No uso ninguna red social"/>
    <m/>
    <m/>
    <m/>
    <m/>
    <m/>
    <m/>
    <m/>
    <s v="No"/>
    <s v="No"/>
    <m/>
    <n v="5"/>
    <n v="5"/>
    <s v="2, insatisfecho"/>
  </r>
  <r>
    <m/>
    <m/>
    <s v="Ciencias Experimentales"/>
    <d v="2020-05-19T13:34:00"/>
    <s v="Grado y doble grado"/>
    <x v="16"/>
    <s v="Solo en época de exámenes"/>
    <s v="De vez en cuando (1 o 2 veces al mes)"/>
    <s v="Seguiré usando los servicios de la biblioteca con la misma frecuencia que expuse en la pregunta anterior"/>
    <s v="F. Ciencias Químicas"/>
    <s v="F. Ciencias Químicas"/>
    <s v="F. Ciencias Químicas"/>
    <m/>
    <m/>
    <m/>
    <m/>
    <m/>
    <m/>
    <s v="No"/>
    <s v="Sí"/>
    <n v="2"/>
    <n v="2"/>
    <n v="3"/>
    <n v="1"/>
    <n v="5"/>
    <n v="4"/>
    <n v="5"/>
    <n v="1"/>
    <n v="4"/>
    <n v="4"/>
    <m/>
    <n v="4"/>
    <n v="4"/>
    <n v="3"/>
    <n v="3"/>
    <n v="4"/>
    <s v="No"/>
    <n v="3"/>
    <x v="5"/>
    <s v="Youtube|Instagram"/>
    <m/>
    <m/>
    <m/>
    <m/>
    <m/>
    <m/>
    <m/>
    <s v="No"/>
    <s v="No"/>
    <m/>
    <n v="3"/>
    <n v="3"/>
    <s v="4, satisfecho"/>
  </r>
  <r>
    <m/>
    <m/>
    <s v="Ciencias de la Salud"/>
    <d v="2020-05-19T13:34:00"/>
    <s v="Grado y doble grado"/>
    <x v="12"/>
    <s v="Frecuentemente (1 o 2 veces por semana)"/>
    <s v="De vez en cuando (1 o 2 veces al mes)"/>
    <s v="Seguiré usando los servicios de la biblioteca con la misma frecuencia que expuse en la pregunta anterior"/>
    <s v="F. Psicología"/>
    <s v="F. Psicología"/>
    <s v="F. Psicología"/>
    <m/>
    <m/>
    <m/>
    <m/>
    <m/>
    <m/>
    <s v="Sí"/>
    <s v="Sí"/>
    <n v="3"/>
    <n v="1"/>
    <n v="1"/>
    <n v="4"/>
    <n v="5"/>
    <n v="3"/>
    <n v="5"/>
    <n v="1"/>
    <n v="3"/>
    <n v="4"/>
    <m/>
    <n v="3"/>
    <n v="5"/>
    <n v="5"/>
    <n v="3"/>
    <n v="5"/>
    <s v="No"/>
    <n v="5"/>
    <x v="6"/>
    <s v="Twitter|Youtube|Instagram"/>
    <m/>
    <m/>
    <m/>
    <m/>
    <m/>
    <m/>
    <m/>
    <s v="Sí"/>
    <s v="Sí"/>
    <s v="Muy útil"/>
    <n v="5"/>
    <n v="5"/>
    <s v="5, muy satisfecho"/>
  </r>
  <r>
    <m/>
    <m/>
    <s v="Humanidades"/>
    <d v="2020-05-19T13:34:00"/>
    <s v="Grado y doble grado"/>
    <x v="5"/>
    <s v="Muy frecuentemente (3 o más veces por semana)"/>
    <s v="De vez en cuando (1 o 2 veces al mes)"/>
    <s v="Tengo que ir necesariamente para consultar los documentos que están ubicados en la biblioteca"/>
    <s v="F. Filosofía"/>
    <s v="F. Filología (Clásicas o General)"/>
    <s v="F. Geografía e Historia"/>
    <m/>
    <m/>
    <m/>
    <m/>
    <m/>
    <m/>
    <s v="Sí"/>
    <s v="Sí"/>
    <n v="4"/>
    <n v="1"/>
    <n v="1"/>
    <n v="5"/>
    <n v="4"/>
    <n v="2"/>
    <n v="3"/>
    <n v="2"/>
    <n v="5"/>
    <n v="5"/>
    <m/>
    <n v="3"/>
    <n v="5"/>
    <n v="3"/>
    <n v="4"/>
    <n v="5"/>
    <s v="Sí"/>
    <n v="3"/>
    <x v="4"/>
    <s v="Twitter"/>
    <m/>
    <m/>
    <m/>
    <m/>
    <m/>
    <m/>
    <m/>
    <s v="No"/>
    <s v="No"/>
    <m/>
    <n v="5"/>
    <n v="5"/>
    <s v="5, muy satisfecho"/>
  </r>
  <r>
    <m/>
    <m/>
    <s v="Ciencias de la Salud"/>
    <d v="2020-05-19T13:34:00"/>
    <s v="Grado y doble grado"/>
    <x v="4"/>
    <s v="De vez en cuando (1 o 2 veces al mes)"/>
    <s v="Frecuentemente (1 o 2 veces por semana)"/>
    <s v="Seguiré usando los servicios de la biblioteca con la misma frecuencia que expuse en la pregunta anterior"/>
    <s v="F. Medicina"/>
    <m/>
    <m/>
    <s v="Biblioteca CRAI de la Universidad de Alcalá (UAH)"/>
    <m/>
    <m/>
    <m/>
    <m/>
    <m/>
    <s v="No"/>
    <s v="No"/>
    <n v="1"/>
    <n v="4"/>
    <n v="4"/>
    <n v="1"/>
    <n v="5"/>
    <n v="2"/>
    <n v="5"/>
    <n v="3"/>
    <n v="4"/>
    <n v="3"/>
    <m/>
    <n v="5"/>
    <n v="3"/>
    <n v="5"/>
    <n v="3"/>
    <n v="3"/>
    <s v="No"/>
    <n v="5"/>
    <x v="5"/>
    <s v="Twitter|Youtube|Instagram"/>
    <m/>
    <m/>
    <m/>
    <m/>
    <m/>
    <m/>
    <m/>
    <s v="Sí"/>
    <s v="Sí"/>
    <s v="Muy útil"/>
    <n v="5"/>
    <n v="5"/>
    <s v="4, satisfecho"/>
  </r>
  <r>
    <m/>
    <m/>
    <s v="Ciencias de la Salud"/>
    <d v="2020-05-19T13:34:00"/>
    <s v="Grado y doble grado"/>
    <x v="12"/>
    <s v="Frecuentemente (1 o 2 veces por semana)"/>
    <s v="De vez en cuando (1 o 2 veces al mes)"/>
    <s v="Seguiré usando los servicios de la biblioteca con la misma frecuencia que expuse en la pregunta anterior"/>
    <s v="F. Psicología"/>
    <s v="Biblioteca Maria Zambrano (Filología / Derecho)"/>
    <m/>
    <s v="Biblioteca Pablo Neruda, islas Filipinas"/>
    <m/>
    <m/>
    <m/>
    <m/>
    <m/>
    <s v="Sí"/>
    <s v="Sí"/>
    <n v="4"/>
    <n v="5"/>
    <n v="3"/>
    <n v="1"/>
    <n v="5"/>
    <n v="3"/>
    <n v="5"/>
    <n v="4"/>
    <n v="1"/>
    <n v="4"/>
    <m/>
    <n v="5"/>
    <n v="5"/>
    <n v="4"/>
    <n v="1"/>
    <n v="5"/>
    <s v="No"/>
    <n v="5"/>
    <x v="4"/>
    <s v="Twitter|Instagram"/>
    <m/>
    <m/>
    <m/>
    <m/>
    <m/>
    <m/>
    <m/>
    <s v="Sí"/>
    <s v="Sí"/>
    <s v="Útil"/>
    <n v="4"/>
    <n v="4"/>
    <s v="4, satisfecho"/>
  </r>
  <r>
    <m/>
    <m/>
    <s v="Ciencias de la Salud"/>
    <d v="2020-05-19T13:33:00"/>
    <s v="Máster"/>
    <x v="22"/>
    <s v="Muy frecuentemente (3 o más veces por semana)"/>
    <s v="Muy frecuentemente (3 o más veces por semana)"/>
    <s v="Tengo que ir necesariamente para consultar los documentos que están ubicados en la biblioteca"/>
    <s v="F. Óptica y Optometría"/>
    <s v="F. Ciencias de la Información"/>
    <s v="Biblioteca Maria Zambrano (Filología / Derecho)"/>
    <m/>
    <m/>
    <m/>
    <m/>
    <m/>
    <m/>
    <s v="Sí"/>
    <s v="Sí"/>
    <n v="5"/>
    <n v="5"/>
    <n v="5"/>
    <n v="5"/>
    <n v="5"/>
    <n v="5"/>
    <n v="5"/>
    <n v="5"/>
    <n v="5"/>
    <n v="5"/>
    <m/>
    <n v="5"/>
    <n v="5"/>
    <n v="5"/>
    <n v="5"/>
    <n v="5"/>
    <s v="Sí"/>
    <n v="5"/>
    <x v="1"/>
    <s v="LinkedIn"/>
    <m/>
    <m/>
    <m/>
    <m/>
    <m/>
    <m/>
    <m/>
    <s v="Sí"/>
    <s v="Sí"/>
    <s v="Muy útil"/>
    <n v="5"/>
    <n v="5"/>
    <s v="5, muy satisfecho"/>
  </r>
  <r>
    <m/>
    <m/>
    <s v="Ciencias de la Salud"/>
    <d v="2020-05-19T13:33:00"/>
    <s v="Grado y doble grado"/>
    <x v="4"/>
    <s v="Solo en época de exámenes"/>
    <s v="De vez en cuando (1 o 2 veces al mes)"/>
    <s v="Seguiré usando los servicios de la biblioteca con la misma frecuencia que expuse en la pregunta anterior"/>
    <m/>
    <m/>
    <m/>
    <m/>
    <m/>
    <m/>
    <m/>
    <m/>
    <m/>
    <s v="No"/>
    <s v="Sí"/>
    <n v="2"/>
    <n v="1"/>
    <n v="4"/>
    <n v="1"/>
    <n v="4"/>
    <n v="1"/>
    <n v="5"/>
    <n v="1"/>
    <n v="3"/>
    <n v="3"/>
    <m/>
    <n v="4"/>
    <n v="5"/>
    <n v="4"/>
    <n v="3"/>
    <n v="3"/>
    <s v="No"/>
    <n v="5"/>
    <x v="4"/>
    <s v="Twitter|Instagram"/>
    <m/>
    <m/>
    <m/>
    <m/>
    <m/>
    <m/>
    <m/>
    <s v="Sí"/>
    <s v="No"/>
    <m/>
    <n v="5"/>
    <n v="5"/>
    <s v="4, satisfecho"/>
  </r>
  <r>
    <m/>
    <m/>
    <s v="Ciencias de la Salud"/>
    <d v="2020-05-19T13:33:00"/>
    <s v="Grado y doble grado"/>
    <x v="9"/>
    <s v="Solo en época de exámenes"/>
    <s v="Solo en época de exámenes"/>
    <s v="Seguiré usando los servicios de la biblioteca con la misma frecuencia que expuse en la pregunta anterior"/>
    <s v="F. Farmacia"/>
    <s v="Biblioteca Maria Zambrano (Filología / Derecho)"/>
    <s v="F. Odontología"/>
    <m/>
    <m/>
    <m/>
    <m/>
    <m/>
    <m/>
    <s v="No"/>
    <s v="No"/>
    <n v="5"/>
    <n v="1"/>
    <n v="5"/>
    <n v="2"/>
    <n v="5"/>
    <n v="5"/>
    <n v="5"/>
    <n v="1"/>
    <n v="5"/>
    <n v="5"/>
    <m/>
    <n v="3"/>
    <n v="4"/>
    <n v="4"/>
    <n v="5"/>
    <n v="5"/>
    <s v="No"/>
    <n v="5"/>
    <x v="1"/>
    <s v="Twitter|Youtube|Instagram"/>
    <m/>
    <m/>
    <m/>
    <m/>
    <m/>
    <m/>
    <m/>
    <s v="No"/>
    <s v="No"/>
    <m/>
    <n v="5"/>
    <n v="5"/>
    <s v="4, satisfecho"/>
  </r>
  <r>
    <m/>
    <m/>
    <s v=""/>
    <d v="2020-05-19T13:33:00"/>
    <s v="Otros (Universidad para mayores, títulos propios, curso de idiomas, etc)"/>
    <x v="25"/>
    <s v="De vez en cuando (1 o 2 veces al mes)"/>
    <s v="De vez en cuando (1 o 2 veces al mes)"/>
    <s v="Seguiré usando los servicios de la biblioteca con la misma frecuencia que expuse en la pregunta anterior"/>
    <s v="Biblioteca Maria Zambrano (Filología / Derecho)"/>
    <s v="F. Geografía e Historia"/>
    <s v="F. Ciencias Económicas y Empresariales"/>
    <m/>
    <m/>
    <m/>
    <m/>
    <m/>
    <m/>
    <s v="No"/>
    <s v="Sí"/>
    <n v="5"/>
    <n v="1"/>
    <n v="2"/>
    <n v="5"/>
    <n v="5"/>
    <n v="2"/>
    <n v="5"/>
    <n v="1"/>
    <n v="3"/>
    <n v="3"/>
    <m/>
    <m/>
    <n v="2"/>
    <n v="3"/>
    <n v="3"/>
    <n v="4"/>
    <s v="No"/>
    <n v="2"/>
    <x v="2"/>
    <s v="No uso ninguna red social"/>
    <m/>
    <m/>
    <m/>
    <m/>
    <m/>
    <m/>
    <m/>
    <s v="Sí"/>
    <s v="Sí"/>
    <s v="Útil"/>
    <n v="3"/>
    <n v="4"/>
    <s v="4, satisfecho"/>
  </r>
  <r>
    <m/>
    <m/>
    <s v="Ciencias de la Salud"/>
    <d v="2020-05-19T13:33:00"/>
    <s v="Grado y doble grado"/>
    <x v="4"/>
    <s v="Solo en época de exámenes"/>
    <s v="De vez en cuando (1 o 2 veces al mes)"/>
    <s v="Seguiré usando los servicios de la biblioteca con la misma frecuencia que expuse en la pregunta anterior"/>
    <s v="F. Medicina"/>
    <s v="Biblioteca Maria Zambrano (Filología / Derecho)"/>
    <m/>
    <m/>
    <m/>
    <m/>
    <m/>
    <m/>
    <m/>
    <s v="No"/>
    <s v="Sí"/>
    <n v="3"/>
    <n v="2"/>
    <n v="2"/>
    <n v="2"/>
    <n v="4"/>
    <n v="3"/>
    <n v="3"/>
    <n v="3"/>
    <n v="4"/>
    <n v="4"/>
    <m/>
    <n v="4"/>
    <n v="4"/>
    <n v="3"/>
    <n v="3"/>
    <n v="2"/>
    <s v="No"/>
    <n v="3"/>
    <x v="2"/>
    <s v="Twitter|Youtube|Instagram"/>
    <m/>
    <m/>
    <m/>
    <m/>
    <m/>
    <m/>
    <m/>
    <s v="Sí"/>
    <s v="No"/>
    <m/>
    <n v="4"/>
    <n v="3"/>
    <s v="4, satisfecho"/>
  </r>
  <r>
    <m/>
    <m/>
    <s v="Humanidades"/>
    <d v="2020-05-19T13:33:00"/>
    <s v="Grado y doble grado"/>
    <x v="3"/>
    <s v="Muy frecuentemente (3 o más veces por semana)"/>
    <s v="De vez en cuando (1 o 2 veces al mes)"/>
    <s v="Seguiré usando los servicios de la biblioteca con la misma frecuencia que expuse en la pregunta anterior|Creo que voy a acudir con menos frecuencia a la biblioteca y usaré más la biblioteca virtual"/>
    <s v="F. Bellas Artes"/>
    <s v="F. Ciencias de la Información"/>
    <s v="F. Comercio y Turismo"/>
    <m/>
    <m/>
    <m/>
    <m/>
    <m/>
    <m/>
    <s v="No"/>
    <s v="Sí"/>
    <n v="3"/>
    <n v="3"/>
    <n v="3"/>
    <m/>
    <n v="3"/>
    <n v="4"/>
    <n v="2"/>
    <m/>
    <n v="3"/>
    <n v="4"/>
    <m/>
    <n v="4"/>
    <n v="4"/>
    <n v="3"/>
    <m/>
    <n v="4"/>
    <s v="No"/>
    <m/>
    <x v="6"/>
    <s v="Instagram"/>
    <m/>
    <m/>
    <m/>
    <m/>
    <m/>
    <m/>
    <m/>
    <s v="Sí"/>
    <s v="Sí"/>
    <s v="Útil"/>
    <n v="4"/>
    <n v="5"/>
    <s v="5, muy satisfecho"/>
  </r>
  <r>
    <m/>
    <m/>
    <s v="Ciencias de la Salud"/>
    <d v="2020-05-19T13:32:00"/>
    <s v="Grado y doble grado"/>
    <x v="4"/>
    <s v="Muy frecuentemente (3 o más veces por semana)"/>
    <s v="De vez en cuando (1 o 2 veces al mes)"/>
    <s v="Seguiré usando los servicios de la biblioteca con la misma frecuencia que expuse en la pregunta anterior"/>
    <s v="F. Enfermería, Fisioterapia y Podología"/>
    <s v="F. Medicina"/>
    <s v="Biblioteca Maria Zambrano (Filología / Derecho)"/>
    <s v="Biblioteca Pública Pedro Salinas"/>
    <m/>
    <m/>
    <m/>
    <m/>
    <m/>
    <s v="Sí"/>
    <s v="Sí"/>
    <n v="4"/>
    <n v="1"/>
    <n v="3"/>
    <n v="1"/>
    <n v="5"/>
    <n v="5"/>
    <n v="5"/>
    <n v="2"/>
    <n v="3"/>
    <n v="5"/>
    <m/>
    <n v="4"/>
    <n v="4"/>
    <n v="3"/>
    <n v="3"/>
    <n v="4"/>
    <s v="No"/>
    <n v="4"/>
    <x v="5"/>
    <s v="Twitter|Instagram"/>
    <m/>
    <m/>
    <m/>
    <m/>
    <m/>
    <m/>
    <m/>
    <s v="No"/>
    <s v="No"/>
    <m/>
    <n v="4"/>
    <n v="4"/>
    <s v="5, muy satisfecho"/>
  </r>
  <r>
    <m/>
    <m/>
    <s v="Humanidades"/>
    <d v="2020-05-19T13:32:00"/>
    <s v="Doctorado"/>
    <x v="7"/>
    <s v="De vez en cuando (1 o 2 veces al mes)"/>
    <s v="Muy frecuentemente (3 o más veces por semana)"/>
    <s v="Seguiré usando los servicios de la biblioteca con la misma frecuencia que expuse en la pregunta anterior"/>
    <s v="F. Geografía e Historia"/>
    <s v="Biblioteca Maria Zambrano (Filología / Derecho)"/>
    <s v="F. Ciencias de la Información"/>
    <m/>
    <m/>
    <m/>
    <m/>
    <m/>
    <m/>
    <s v="No"/>
    <s v="Sí"/>
    <n v="3"/>
    <n v="4"/>
    <n v="4"/>
    <n v="1"/>
    <n v="1"/>
    <n v="5"/>
    <n v="1"/>
    <n v="2"/>
    <n v="2"/>
    <n v="3"/>
    <m/>
    <n v="4"/>
    <n v="4"/>
    <n v="3"/>
    <n v="4"/>
    <n v="3"/>
    <s v="Sí"/>
    <n v="3"/>
    <x v="5"/>
    <s v="Youtube|Instagram"/>
    <m/>
    <m/>
    <m/>
    <m/>
    <m/>
    <m/>
    <m/>
    <s v="Sí"/>
    <s v="No"/>
    <m/>
    <n v="4"/>
    <n v="4"/>
    <s v="4, satisfecho"/>
  </r>
  <r>
    <m/>
    <m/>
    <s v="Ciencias Sociales"/>
    <d v="2020-05-19T13:32:00"/>
    <s v="Grado y doble grado"/>
    <x v="1"/>
    <s v="Muy frecuentemente (3 o más veces por semana)"/>
    <s v="De vez en cuando (1 o 2 veces al mes)"/>
    <s v="Seguiré usando los servicios de la biblioteca con la misma frecuencia que expuse en la pregunta anterior"/>
    <s v="F. Ciencias Políticas y Sociología"/>
    <s v="F. Trabajo Social"/>
    <s v="F. Ciencias Económicas y Empresariales"/>
    <m/>
    <m/>
    <m/>
    <m/>
    <m/>
    <m/>
    <s v="No"/>
    <s v="Sí"/>
    <n v="3"/>
    <n v="1"/>
    <n v="3"/>
    <n v="1"/>
    <n v="5"/>
    <n v="4"/>
    <n v="5"/>
    <n v="2"/>
    <n v="2"/>
    <n v="3"/>
    <m/>
    <n v="3"/>
    <n v="3"/>
    <n v="3"/>
    <n v="3"/>
    <n v="4"/>
    <s v="Sí"/>
    <n v="4"/>
    <x v="2"/>
    <s v="Twitter|Youtube"/>
    <m/>
    <m/>
    <m/>
    <m/>
    <m/>
    <m/>
    <m/>
    <s v="Sí"/>
    <s v="No"/>
    <m/>
    <n v="3"/>
    <n v="3"/>
    <s v="3, normal"/>
  </r>
  <r>
    <m/>
    <m/>
    <s v="Ciencias de la Salud"/>
    <d v="2020-05-19T13:32:00"/>
    <s v="Grado y doble grado"/>
    <x v="9"/>
    <s v="Frecuentemente (1 o 2 veces por semana)"/>
    <s v="De vez en cuando (1 o 2 veces al mes)"/>
    <s v="Solo haré uso de la biblioteca virtual y de sus recursos electrónicos"/>
    <s v="F. Farmacia"/>
    <s v="Biblioteca Maria Zambrano (Filología / Derecho)"/>
    <m/>
    <s v="biblioteca UCLM"/>
    <m/>
    <m/>
    <m/>
    <m/>
    <m/>
    <s v="Sí"/>
    <s v="Sí"/>
    <n v="3"/>
    <n v="1"/>
    <n v="2"/>
    <n v="1"/>
    <n v="5"/>
    <n v="5"/>
    <n v="5"/>
    <n v="2"/>
    <n v="4"/>
    <n v="4"/>
    <m/>
    <n v="4"/>
    <n v="4"/>
    <n v="1"/>
    <n v="2"/>
    <n v="4"/>
    <s v="No"/>
    <n v="1"/>
    <x v="2"/>
    <s v="Youtube|Instagram"/>
    <m/>
    <m/>
    <m/>
    <m/>
    <m/>
    <m/>
    <m/>
    <s v="Sí"/>
    <s v="Sí"/>
    <s v="Poco útil"/>
    <n v="4"/>
    <n v="4"/>
    <s v="3, normal"/>
  </r>
  <r>
    <m/>
    <m/>
    <s v="Ciencias Experimentales"/>
    <d v="2020-05-19T13:32:00"/>
    <s v="Grado y doble grado"/>
    <x v="20"/>
    <s v="Muy frecuentemente (3 o más veces por semana)"/>
    <s v="De vez en cuando (1 o 2 veces al mes)"/>
    <s v="Tengo que ir necesariamente para consultar los documentos que están ubicados en la biblioteca"/>
    <s v="F. Ciencias Biológicas"/>
    <s v="F. Ciencias Químicas"/>
    <s v="F. Ciencias Físicas"/>
    <m/>
    <m/>
    <m/>
    <m/>
    <m/>
    <m/>
    <s v="Sí"/>
    <s v="Sí"/>
    <n v="5"/>
    <n v="2"/>
    <n v="5"/>
    <n v="1"/>
    <n v="5"/>
    <n v="1"/>
    <n v="5"/>
    <n v="1"/>
    <n v="5"/>
    <n v="5"/>
    <m/>
    <n v="5"/>
    <n v="5"/>
    <n v="5"/>
    <n v="5"/>
    <n v="5"/>
    <s v="Sí"/>
    <n v="5"/>
    <x v="5"/>
    <s v="Twitter|Instagram"/>
    <m/>
    <m/>
    <m/>
    <m/>
    <m/>
    <m/>
    <m/>
    <s v="No"/>
    <s v="No"/>
    <m/>
    <n v="5"/>
    <n v="5"/>
    <s v="4, satisfecho"/>
  </r>
  <r>
    <m/>
    <m/>
    <s v="Ciencias Sociales"/>
    <d v="2020-05-19T13:32:00"/>
    <s v="Grado y doble grado"/>
    <x v="10"/>
    <s v="Solo en época de exámenes"/>
    <s v="De vez en cuando (1 o 2 veces al mes)"/>
    <s v="Seguiré usando los servicios de la biblioteca con la misma frecuencia que expuse en la pregunta anterior"/>
    <m/>
    <m/>
    <m/>
    <s v="Biblioteca Antonio Mingote, Biblioteca Los Rosales"/>
    <m/>
    <m/>
    <m/>
    <m/>
    <m/>
    <s v="No"/>
    <s v="No"/>
    <n v="4"/>
    <n v="1"/>
    <n v="3"/>
    <n v="4"/>
    <n v="4"/>
    <n v="5"/>
    <n v="5"/>
    <n v="2"/>
    <n v="4"/>
    <n v="5"/>
    <m/>
    <n v="4"/>
    <n v="4"/>
    <n v="5"/>
    <n v="3"/>
    <n v="4"/>
    <s v="No"/>
    <n v="4"/>
    <x v="5"/>
    <s v="Twitter|Youtube|Instagram"/>
    <m/>
    <m/>
    <m/>
    <m/>
    <m/>
    <m/>
    <m/>
    <s v="No"/>
    <m/>
    <m/>
    <n v="4"/>
    <n v="2"/>
    <s v="5, muy satisfecho"/>
  </r>
  <r>
    <m/>
    <m/>
    <s v="Humanidades"/>
    <d v="2020-05-19T13:32:00"/>
    <s v="Grado y doble grado"/>
    <x v="3"/>
    <s v="De vez en cuando (1 o 2 veces al mes)"/>
    <s v="Muy frecuentemente (3 o más veces por semana)"/>
    <s v="Seguiré usando los servicios de la biblioteca con la misma frecuencia que expuse en la pregunta anterior"/>
    <s v="F. Bellas Artes"/>
    <s v="F. Geografía e Historia"/>
    <s v="Biblioteca Maria Zambrano (Filología / Derecho)"/>
    <s v="Red de bibliotecas de la Comunidad de Madrid, Biblioteca Nacional, biblioteca de la uc3m, biblioteca de la UNED"/>
    <m/>
    <m/>
    <m/>
    <m/>
    <m/>
    <s v="Sí"/>
    <s v="Sí"/>
    <n v="4"/>
    <n v="4"/>
    <n v="3"/>
    <n v="4"/>
    <n v="5"/>
    <n v="5"/>
    <n v="5"/>
    <n v="4"/>
    <n v="5"/>
    <n v="4"/>
    <m/>
    <n v="5"/>
    <n v="5"/>
    <n v="5"/>
    <n v="4"/>
    <n v="4"/>
    <s v="Sí"/>
    <n v="4"/>
    <x v="3"/>
    <s v="Youtube|Instagram"/>
    <m/>
    <m/>
    <m/>
    <m/>
    <m/>
    <m/>
    <m/>
    <s v="Sí"/>
    <s v="No"/>
    <m/>
    <n v="5"/>
    <n v="5"/>
    <s v="5, muy satisfecho"/>
  </r>
  <r>
    <m/>
    <m/>
    <s v="Ciencias Sociales"/>
    <d v="2020-05-19T13:31:00"/>
    <s v="Grado y doble grado"/>
    <x v="13"/>
    <s v="Frecuentemente (1 o 2 veces por semana)"/>
    <s v="De vez en cuando (1 o 2 veces al mes)"/>
    <s v="Seguiré usando los servicios de la biblioteca con la misma frecuencia que expuse en la pregunta anterior"/>
    <s v="F. Ciencias de la Información"/>
    <s v="Biblioteca Maria Zambrano (Filología / Derecho)"/>
    <s v="F. Farmacia"/>
    <m/>
    <m/>
    <m/>
    <m/>
    <m/>
    <m/>
    <s v="Sí"/>
    <s v="Sí"/>
    <n v="5"/>
    <n v="1"/>
    <n v="1"/>
    <n v="5"/>
    <n v="4"/>
    <n v="4"/>
    <n v="4"/>
    <n v="2"/>
    <n v="4"/>
    <n v="4"/>
    <m/>
    <n v="2"/>
    <n v="4"/>
    <n v="3"/>
    <n v="3"/>
    <n v="4"/>
    <s v="Sí"/>
    <n v="3"/>
    <x v="5"/>
    <s v="Instagram"/>
    <m/>
    <m/>
    <m/>
    <m/>
    <m/>
    <m/>
    <m/>
    <s v="No"/>
    <s v="No"/>
    <m/>
    <n v="4"/>
    <n v="4"/>
    <s v="4, satisfecho"/>
  </r>
  <r>
    <m/>
    <m/>
    <s v="Humanidades"/>
    <d v="2020-05-19T13:31:00"/>
    <s v="Grado y doble grado"/>
    <x v="2"/>
    <s v="Solo en época de exámenes"/>
    <s v="De vez en cuando (1 o 2 veces al mes)"/>
    <s v="Seguiré usando los servicios de la biblioteca con la misma frecuencia que expuse en la pregunta anterior"/>
    <m/>
    <m/>
    <m/>
    <m/>
    <m/>
    <m/>
    <m/>
    <m/>
    <m/>
    <s v="No"/>
    <s v="No"/>
    <n v="2"/>
    <n v="3"/>
    <n v="3"/>
    <n v="4"/>
    <n v="5"/>
    <n v="5"/>
    <n v="5"/>
    <n v="5"/>
    <n v="2"/>
    <n v="3"/>
    <m/>
    <n v="3"/>
    <n v="4"/>
    <n v="3"/>
    <m/>
    <n v="2"/>
    <s v="No"/>
    <n v="3"/>
    <x v="5"/>
    <s v="Youtube|Instagram"/>
    <m/>
    <m/>
    <m/>
    <m/>
    <m/>
    <m/>
    <m/>
    <s v="No"/>
    <s v="No"/>
    <m/>
    <n v="3"/>
    <n v="3"/>
    <s v="3, normal"/>
  </r>
  <r>
    <m/>
    <m/>
    <s v="Humanidades"/>
    <d v="2020-05-19T13:31:00"/>
    <s v="Doctorado"/>
    <x v="6"/>
    <s v="Nunca"/>
    <s v="Frecuentemente (1 o 2 veces por semana)"/>
    <s v="Seguiré usando los servicios de la biblioteca con la misma frecuencia que expuse en la pregunta anterior"/>
    <s v="Biblioteca Maria Zambrano (Filología / Derecho)"/>
    <m/>
    <m/>
    <m/>
    <m/>
    <m/>
    <m/>
    <m/>
    <m/>
    <s v="No"/>
    <s v="No"/>
    <n v="2"/>
    <n v="5"/>
    <n v="5"/>
    <n v="2"/>
    <n v="4"/>
    <n v="4"/>
    <n v="3"/>
    <n v="3"/>
    <n v="4"/>
    <n v="4"/>
    <m/>
    <n v="4"/>
    <n v="4"/>
    <n v="4"/>
    <n v="4"/>
    <n v="4"/>
    <s v="Sí"/>
    <n v="4"/>
    <x v="6"/>
    <s v="Twitter|Facebook|Youtube|Instagram|LinkedIn"/>
    <m/>
    <m/>
    <m/>
    <m/>
    <m/>
    <m/>
    <m/>
    <s v="Sí"/>
    <s v="Sí"/>
    <s v="Útil"/>
    <n v="4"/>
    <n v="4"/>
    <s v="4, satisfecho"/>
  </r>
  <r>
    <m/>
    <m/>
    <s v="Ciencias de la Salud"/>
    <d v="2020-05-19T13:31:00"/>
    <s v="Grado y doble grado"/>
    <x v="9"/>
    <s v="Frecuentemente (1 o 2 veces por semana)"/>
    <s v="Solo en época de exámenes"/>
    <s v="Creo que voy a acudir con menos frecuencia a la biblioteca y usaré más la biblioteca virtual|Procuraré buscar la información que necesito fuera de la biblioteca"/>
    <s v="F. Farmacia"/>
    <s v="F. Odontología"/>
    <s v="Biblioteca Maria Zambrano (Filología / Derecho)"/>
    <m/>
    <m/>
    <m/>
    <m/>
    <m/>
    <m/>
    <s v="No"/>
    <s v="No"/>
    <n v="3"/>
    <n v="3"/>
    <n v="4"/>
    <n v="4"/>
    <n v="3"/>
    <n v="4"/>
    <n v="4"/>
    <n v="3"/>
    <n v="3"/>
    <n v="4"/>
    <m/>
    <n v="4"/>
    <n v="3"/>
    <n v="4"/>
    <n v="3"/>
    <n v="3"/>
    <s v="No"/>
    <n v="4"/>
    <x v="4"/>
    <s v="No uso ninguna red social"/>
    <m/>
    <m/>
    <m/>
    <m/>
    <m/>
    <m/>
    <m/>
    <s v="No"/>
    <s v="No"/>
    <m/>
    <n v="4"/>
    <n v="4"/>
    <s v="4, satisfecho"/>
  </r>
  <r>
    <m/>
    <m/>
    <s v="Ciencias Sociales"/>
    <d v="2020-05-19T13:31:00"/>
    <s v="Grado y doble grado"/>
    <x v="11"/>
    <s v="Frecuentemente (1 o 2 veces por semana)"/>
    <s v="Nunca"/>
    <s v="Tengo que ir necesariamente para consultar los documentos que están ubicados en la biblioteca"/>
    <s v="F. Ciencias Económicas y Empresariales"/>
    <m/>
    <m/>
    <m/>
    <m/>
    <m/>
    <m/>
    <m/>
    <m/>
    <s v="No"/>
    <s v="Sí"/>
    <n v="4"/>
    <n v="1"/>
    <n v="1"/>
    <n v="5"/>
    <n v="5"/>
    <n v="1"/>
    <n v="5"/>
    <n v="1"/>
    <n v="4"/>
    <n v="5"/>
    <m/>
    <n v="3"/>
    <m/>
    <n v="4"/>
    <m/>
    <n v="4"/>
    <s v="No"/>
    <n v="4"/>
    <x v="3"/>
    <s v="Twitter|Youtube|Instagram"/>
    <m/>
    <m/>
    <m/>
    <m/>
    <m/>
    <m/>
    <m/>
    <s v="No"/>
    <s v="No"/>
    <m/>
    <n v="4"/>
    <n v="4"/>
    <s v="4, satisfecho"/>
  </r>
  <r>
    <m/>
    <m/>
    <s v="Ciencias Sociales"/>
    <d v="2020-05-19T13:31:00"/>
    <s v="Grado y doble grado"/>
    <x v="10"/>
    <s v="Frecuentemente (1 o 2 veces por semana)"/>
    <s v="De vez en cuando (1 o 2 veces al mes)"/>
    <s v="Creo que voy a acudir con menos frecuencia a la biblioteca y usaré más la biblioteca virtual"/>
    <s v="Biblioteca Maria Zambrano (Filología / Derecho)"/>
    <m/>
    <m/>
    <m/>
    <m/>
    <m/>
    <m/>
    <m/>
    <m/>
    <s v="No"/>
    <s v="No"/>
    <n v="5"/>
    <n v="2"/>
    <n v="4"/>
    <n v="5"/>
    <n v="5"/>
    <n v="3"/>
    <n v="5"/>
    <n v="3"/>
    <n v="4"/>
    <n v="4"/>
    <m/>
    <n v="4"/>
    <n v="4"/>
    <n v="4"/>
    <n v="4"/>
    <n v="4"/>
    <s v="No"/>
    <n v="3"/>
    <x v="5"/>
    <s v="Instagram|LinkedIn"/>
    <m/>
    <m/>
    <m/>
    <m/>
    <m/>
    <m/>
    <m/>
    <s v="No"/>
    <s v="No"/>
    <m/>
    <n v="5"/>
    <n v="5"/>
    <s v="4, satisfecho"/>
  </r>
  <r>
    <m/>
    <m/>
    <s v="Ciencias de la Salud"/>
    <d v="2020-05-19T13:31:00"/>
    <s v="Grado y doble grado"/>
    <x v="22"/>
    <s v="Muy frecuentemente (3 o más veces por semana)"/>
    <s v="De vez en cuando (1 o 2 veces al mes)"/>
    <s v="Creo que voy a acudir con menos frecuencia a la biblioteca y usaré más la biblioteca virtual|Procuraré buscar la información que necesito fuera de la biblioteca"/>
    <s v="F. Óptica y Optometría"/>
    <m/>
    <m/>
    <m/>
    <m/>
    <m/>
    <m/>
    <m/>
    <m/>
    <s v="No"/>
    <s v="No"/>
    <n v="3"/>
    <n v="1"/>
    <n v="1"/>
    <n v="1"/>
    <n v="5"/>
    <n v="3"/>
    <n v="5"/>
    <n v="1"/>
    <n v="2"/>
    <n v="3"/>
    <m/>
    <n v="3"/>
    <n v="3"/>
    <n v="4"/>
    <n v="2"/>
    <n v="4"/>
    <s v="No"/>
    <n v="4"/>
    <x v="5"/>
    <s v="Youtube|Instagram"/>
    <m/>
    <m/>
    <m/>
    <m/>
    <m/>
    <m/>
    <m/>
    <s v="No"/>
    <s v="No"/>
    <m/>
    <n v="5"/>
    <n v="5"/>
    <s v="4, satisfecho"/>
  </r>
  <r>
    <m/>
    <m/>
    <s v="Ciencias Sociales"/>
    <d v="2020-05-19T13:30:00"/>
    <s v="Grado y doble grado"/>
    <x v="11"/>
    <s v="Frecuentemente (1 o 2 veces por semana)"/>
    <s v="Nunca"/>
    <s v="Seguiré usando los servicios de la biblioteca con la misma frecuencia que expuse en la pregunta anterior"/>
    <s v="F. Ciencias Económicas y Empresariales"/>
    <s v="Biblioteca Maria Zambrano (Filología / Derecho)"/>
    <s v="F. Comercio y Turismo"/>
    <m/>
    <m/>
    <m/>
    <m/>
    <m/>
    <m/>
    <s v="Sí"/>
    <s v="Sí"/>
    <n v="4"/>
    <n v="1"/>
    <n v="1"/>
    <n v="4"/>
    <n v="5"/>
    <n v="3"/>
    <n v="5"/>
    <n v="1"/>
    <n v="1"/>
    <n v="2"/>
    <m/>
    <n v="1"/>
    <n v="3"/>
    <n v="2"/>
    <n v="1"/>
    <n v="2"/>
    <s v="No"/>
    <n v="3"/>
    <x v="4"/>
    <s v="Twitter|Facebook|Instagram"/>
    <m/>
    <m/>
    <m/>
    <m/>
    <m/>
    <m/>
    <m/>
    <s v="No"/>
    <s v="No"/>
    <m/>
    <n v="3"/>
    <n v="3"/>
    <s v="3, normal"/>
  </r>
  <r>
    <m/>
    <m/>
    <s v="Humanidades"/>
    <d v="2020-05-19T13:30: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5"/>
    <n v="5"/>
    <n v="4"/>
    <n v="2"/>
    <n v="5"/>
    <n v="4"/>
    <n v="5"/>
    <n v="1"/>
    <n v="5"/>
    <n v="3"/>
    <m/>
    <n v="5"/>
    <n v="5"/>
    <n v="4"/>
    <n v="5"/>
    <n v="3"/>
    <s v="No"/>
    <n v="5"/>
    <x v="1"/>
    <s v="Instagram"/>
    <m/>
    <m/>
    <m/>
    <m/>
    <m/>
    <m/>
    <m/>
    <s v="Sí"/>
    <s v="No"/>
    <m/>
    <n v="4"/>
    <n v="5"/>
    <s v="5, muy satisfecho"/>
  </r>
  <r>
    <m/>
    <m/>
    <s v="Ciencias de la Salud"/>
    <d v="2020-05-19T13:30:00"/>
    <s v="Grado y doble grado"/>
    <x v="15"/>
    <s v="Muy frecuentemente (3 o más veces por semana)"/>
    <s v="Frecuentemente (1 o 2 veces por semana)"/>
    <s v="Seguiré usando los servicios de la biblioteca con la misma frecuencia que expuse en la pregunta anterior"/>
    <s v="F. Enfermería, Fisioterapia y Podología"/>
    <s v="Biblioteca Maria Zambrano (Filología / Derecho)"/>
    <s v="F. Medicina"/>
    <m/>
    <m/>
    <m/>
    <m/>
    <m/>
    <m/>
    <s v="No"/>
    <s v="Sí"/>
    <n v="4"/>
    <n v="5"/>
    <n v="4"/>
    <n v="4"/>
    <n v="4"/>
    <n v="4"/>
    <n v="2"/>
    <n v="1"/>
    <n v="5"/>
    <n v="5"/>
    <m/>
    <n v="5"/>
    <n v="5"/>
    <n v="5"/>
    <n v="5"/>
    <n v="5"/>
    <s v="Sí"/>
    <n v="5"/>
    <x v="5"/>
    <s v="No uso ninguna red social"/>
    <m/>
    <m/>
    <m/>
    <m/>
    <m/>
    <m/>
    <m/>
    <s v="Sí"/>
    <s v="Sí"/>
    <s v="Muy útil"/>
    <n v="5"/>
    <n v="5"/>
    <s v="5, muy satisfecho"/>
  </r>
  <r>
    <m/>
    <m/>
    <s v="Ciencias Experimentales"/>
    <d v="2020-05-19T13:30:00"/>
    <s v="Grado y doble grado"/>
    <x v="16"/>
    <s v="Muy frecuentemente (3 o más veces por semana)"/>
    <s v="De vez en cuando (1 o 2 veces al mes)"/>
    <s v="Solo haré uso de la biblioteca virtual y de sus recursos electrónicos"/>
    <s v="F. Ciencias Químicas"/>
    <m/>
    <m/>
    <m/>
    <m/>
    <m/>
    <m/>
    <m/>
    <m/>
    <s v="No"/>
    <s v="Sí"/>
    <n v="4"/>
    <n v="1"/>
    <n v="3"/>
    <n v="1"/>
    <n v="5"/>
    <n v="4"/>
    <n v="4"/>
    <n v="1"/>
    <n v="3"/>
    <n v="2"/>
    <m/>
    <n v="4"/>
    <n v="5"/>
    <n v="2"/>
    <n v="3"/>
    <n v="3"/>
    <s v="Sí"/>
    <n v="4"/>
    <x v="5"/>
    <s v="Twitter"/>
    <m/>
    <m/>
    <m/>
    <m/>
    <m/>
    <m/>
    <m/>
    <s v="Sí"/>
    <s v="No"/>
    <m/>
    <n v="3"/>
    <n v="4"/>
    <s v="3, normal"/>
  </r>
  <r>
    <m/>
    <m/>
    <s v="Ciencias de la Salud"/>
    <d v="2020-05-19T13:30:00"/>
    <s v="Grado y doble grado"/>
    <x v="15"/>
    <s v="De vez en cuando (1 o 2 veces al mes)"/>
    <s v="Nunca"/>
    <s v="Tengo que ir necesariamente para consultar los documentos que están ubicados en la biblioteca"/>
    <s v="F. Enfermería, Fisioterapia y Podología"/>
    <s v="F. Medicina"/>
    <m/>
    <m/>
    <m/>
    <m/>
    <m/>
    <m/>
    <m/>
    <s v="No"/>
    <s v="Sí"/>
    <n v="3"/>
    <n v="1"/>
    <n v="2"/>
    <n v="3"/>
    <n v="5"/>
    <n v="2"/>
    <n v="2"/>
    <n v="1"/>
    <n v="4"/>
    <n v="2"/>
    <m/>
    <n v="4"/>
    <n v="3"/>
    <n v="2"/>
    <n v="3"/>
    <n v="4"/>
    <s v="No"/>
    <n v="4"/>
    <x v="2"/>
    <s v="Youtube|Instagram"/>
    <m/>
    <m/>
    <m/>
    <m/>
    <m/>
    <m/>
    <m/>
    <s v="No"/>
    <s v="No"/>
    <m/>
    <n v="4"/>
    <n v="5"/>
    <s v="4, satisfecho"/>
  </r>
  <r>
    <m/>
    <m/>
    <s v="Ciencias Experimentales"/>
    <d v="2020-05-19T13:29:00"/>
    <s v="Grado y doble grado"/>
    <x v="19"/>
    <s v="Frecuentemente (1 o 2 veces por semana)"/>
    <s v="De vez en cuando (1 o 2 veces al mes)"/>
    <s v="Seguiré usando los servicios de la biblioteca con la misma frecuencia que expuse en la pregunta anterior"/>
    <s v="F. Ciencias Físicas"/>
    <s v="F. Ciencias Químicas"/>
    <m/>
    <m/>
    <m/>
    <m/>
    <m/>
    <m/>
    <m/>
    <s v="Sí"/>
    <m/>
    <n v="4"/>
    <n v="3"/>
    <n v="3"/>
    <n v="3"/>
    <n v="4"/>
    <n v="4"/>
    <n v="4"/>
    <n v="3"/>
    <n v="5"/>
    <n v="5"/>
    <m/>
    <n v="5"/>
    <n v="5"/>
    <n v="5"/>
    <n v="5"/>
    <n v="5"/>
    <s v="No"/>
    <n v="5"/>
    <x v="6"/>
    <s v="No uso ninguna red social"/>
    <m/>
    <m/>
    <m/>
    <m/>
    <m/>
    <m/>
    <m/>
    <s v="Sí"/>
    <s v="No"/>
    <m/>
    <n v="5"/>
    <n v="3"/>
    <s v="4, satisfecho"/>
  </r>
  <r>
    <m/>
    <m/>
    <s v="Ciencias Experimentales"/>
    <d v="2020-05-19T13:29:00"/>
    <s v="Otros (Universidad para mayores, títulos propios, curso de idiomas, etc)"/>
    <x v="19"/>
    <s v="De vez en cuando (1 o 2 veces al mes)"/>
    <s v="De vez en cuando (1 o 2 veces al mes)"/>
    <s v="Creo que voy a acudir con menos frecuencia a la biblioteca y usaré más la biblioteca virtual"/>
    <s v="F. Ciencias Físicas"/>
    <s v="F. Filología (Clásicas o General)"/>
    <m/>
    <s v="biblioteca nacional"/>
    <m/>
    <m/>
    <m/>
    <m/>
    <m/>
    <s v="No"/>
    <s v="No"/>
    <n v="1"/>
    <n v="4"/>
    <n v="1"/>
    <n v="2"/>
    <n v="3"/>
    <n v="5"/>
    <n v="2"/>
    <n v="2"/>
    <n v="4"/>
    <n v="4"/>
    <m/>
    <n v="4"/>
    <n v="5"/>
    <n v="4"/>
    <n v="1"/>
    <n v="1"/>
    <s v="No"/>
    <n v="4"/>
    <x v="2"/>
    <s v="Twitter|Facebook|Youtube|LinkedIn"/>
    <m/>
    <m/>
    <m/>
    <m/>
    <m/>
    <m/>
    <m/>
    <s v="No"/>
    <s v="No"/>
    <m/>
    <n v="5"/>
    <n v="5"/>
    <s v="4, satisfecho"/>
  </r>
  <r>
    <m/>
    <m/>
    <s v="Humanidades"/>
    <d v="2020-05-19T13:29:00"/>
    <s v="Grado y doble grado"/>
    <x v="6"/>
    <s v="Frecuentemente (1 o 2 veces por semana)"/>
    <s v="De vez en cuando (1 o 2 veces al mes)"/>
    <s v="Tengo que ir necesariamente para consultar los documentos que están ubicados en la biblioteca"/>
    <s v="Biblioteca Maria Zambrano (Filología / Derecho)"/>
    <s v="F. Filología (Clásicas o General)"/>
    <s v="F. Geografía e Historia"/>
    <m/>
    <m/>
    <m/>
    <m/>
    <m/>
    <m/>
    <s v="No"/>
    <s v="Sí"/>
    <n v="4"/>
    <n v="2"/>
    <n v="3"/>
    <n v="5"/>
    <n v="5"/>
    <n v="4"/>
    <n v="2"/>
    <n v="1"/>
    <n v="4"/>
    <n v="4"/>
    <m/>
    <n v="5"/>
    <n v="4"/>
    <n v="5"/>
    <n v="3"/>
    <n v="4"/>
    <s v="No"/>
    <n v="5"/>
    <x v="5"/>
    <s v="Youtube"/>
    <m/>
    <m/>
    <m/>
    <m/>
    <m/>
    <m/>
    <m/>
    <s v="No"/>
    <s v="No"/>
    <m/>
    <n v="3"/>
    <n v="4"/>
    <s v="4, satisfecho"/>
  </r>
  <r>
    <m/>
    <m/>
    <s v="Humanidades"/>
    <d v="2020-05-19T13:29:00"/>
    <s v="Máster"/>
    <x v="3"/>
    <s v="De vez en cuando (1 o 2 veces al mes)"/>
    <s v="De vez en cuando (1 o 2 veces al mes)"/>
    <s v="Creo que voy a acudir con menos frecuencia a la biblioteca y usaré más la biblioteca virtual"/>
    <s v="F. Bellas Artes"/>
    <s v="Biblioteca Maria Zambrano (Filología / Derecho)"/>
    <s v="F. Ciencias de la Información"/>
    <s v="Biblioteca del reina Sofía"/>
    <m/>
    <m/>
    <m/>
    <m/>
    <m/>
    <s v="No"/>
    <s v="No"/>
    <n v="4"/>
    <n v="2"/>
    <n v="2"/>
    <n v="4"/>
    <n v="2"/>
    <n v="4"/>
    <n v="4"/>
    <n v="2"/>
    <n v="2"/>
    <n v="3"/>
    <m/>
    <n v="3"/>
    <n v="3"/>
    <n v="2"/>
    <n v="2"/>
    <n v="2"/>
    <s v="No"/>
    <n v="1"/>
    <x v="4"/>
    <s v="Instagram"/>
    <m/>
    <m/>
    <m/>
    <m/>
    <m/>
    <m/>
    <m/>
    <s v="No"/>
    <s v="Sí"/>
    <s v="Normal"/>
    <n v="3"/>
    <n v="4"/>
    <s v="3, normal"/>
  </r>
  <r>
    <m/>
    <m/>
    <s v="Ciencias Sociales"/>
    <d v="2020-05-19T13:29:00"/>
    <s v="Grado y doble grado"/>
    <x v="10"/>
    <s v="De vez en cuando (1 o 2 veces al mes)"/>
    <s v="De vez en cuando (1 o 2 veces al mes)"/>
    <s v="Creo que voy a acudir con menos frecuencia a la biblioteca y usaré más la biblioteca virtual"/>
    <s v="Biblioteca Maria Zambrano (Filología / Derecho)"/>
    <s v="F. Derecho (Departamentos,Criminología)"/>
    <m/>
    <m/>
    <m/>
    <m/>
    <m/>
    <m/>
    <m/>
    <s v="Sí"/>
    <s v="No"/>
    <n v="2"/>
    <n v="2"/>
    <n v="2"/>
    <n v="5"/>
    <n v="5"/>
    <n v="3"/>
    <n v="4"/>
    <n v="2"/>
    <n v="1"/>
    <n v="4"/>
    <m/>
    <n v="4"/>
    <n v="4"/>
    <n v="4"/>
    <n v="2"/>
    <n v="2"/>
    <s v="No"/>
    <n v="3"/>
    <x v="3"/>
    <s v="Youtube|Instagram"/>
    <m/>
    <m/>
    <m/>
    <m/>
    <m/>
    <m/>
    <m/>
    <s v="No"/>
    <s v="No"/>
    <m/>
    <n v="4"/>
    <n v="3"/>
    <s v="4, satisfecho"/>
  </r>
  <r>
    <m/>
    <m/>
    <s v=""/>
    <d v="2020-05-19T13:29:00"/>
    <s v="Máster"/>
    <x v="25"/>
    <s v="De vez en cuando (1 o 2 veces al mes)"/>
    <s v="De vez en cuando (1 o 2 veces al mes)"/>
    <s v="Creo que voy a acudir con menos frecuencia a la biblioteca y usaré más la biblioteca virtual"/>
    <s v="Biblioteca Maria Zambrano (Filología / Derecho)"/>
    <s v="F. Ciencias Económicas y Empresariales"/>
    <m/>
    <m/>
    <m/>
    <m/>
    <m/>
    <m/>
    <m/>
    <s v="No"/>
    <s v="Sí"/>
    <n v="5"/>
    <n v="3"/>
    <n v="4"/>
    <n v="2"/>
    <n v="4"/>
    <n v="4"/>
    <n v="3"/>
    <n v="3"/>
    <n v="5"/>
    <n v="5"/>
    <m/>
    <n v="5"/>
    <n v="5"/>
    <n v="5"/>
    <n v="4"/>
    <n v="4"/>
    <s v="No"/>
    <n v="3"/>
    <x v="5"/>
    <s v="Twitter|Youtube|Instagram|LinkedIn|Reddit"/>
    <m/>
    <m/>
    <m/>
    <m/>
    <m/>
    <m/>
    <m/>
    <s v="No"/>
    <s v="No"/>
    <m/>
    <n v="5"/>
    <n v="5"/>
    <s v="4, satisfecho"/>
  </r>
  <r>
    <m/>
    <m/>
    <s v=""/>
    <d v="2020-05-19T13:28:00"/>
    <s v="Otros (Universidad para mayores, títulos propios, curso de idiomas, etc)"/>
    <x v="25"/>
    <s v="Solo en época de exámenes"/>
    <s v="Solo en época de exámenes"/>
    <s v="Creo que voy a acudir con menos frecuencia a la biblioteca y usaré más la biblioteca virtual"/>
    <s v="F. Ciencias Económicas y Empresariales"/>
    <m/>
    <m/>
    <m/>
    <m/>
    <m/>
    <m/>
    <m/>
    <m/>
    <s v="No"/>
    <s v="Sí"/>
    <n v="4"/>
    <n v="2"/>
    <n v="3"/>
    <n v="5"/>
    <n v="5"/>
    <n v="5"/>
    <n v="5"/>
    <n v="4"/>
    <n v="4"/>
    <n v="5"/>
    <m/>
    <n v="5"/>
    <n v="5"/>
    <n v="5"/>
    <n v="4"/>
    <n v="5"/>
    <s v="No"/>
    <n v="5"/>
    <x v="6"/>
    <s v="Twitter|Facebook|Youtube|LinkedIn"/>
    <m/>
    <m/>
    <m/>
    <m/>
    <m/>
    <m/>
    <m/>
    <s v="Sí"/>
    <s v="No"/>
    <m/>
    <n v="5"/>
    <n v="5"/>
    <s v="5, muy satisfecho"/>
  </r>
  <r>
    <m/>
    <m/>
    <s v="Ciencias Experimentales"/>
    <d v="2020-05-19T13:28:00"/>
    <s v="Grado y doble grado"/>
    <x v="8"/>
    <s v="De vez en cuando (1 o 2 veces al mes)"/>
    <s v="De vez en cuando (1 o 2 veces al mes)"/>
    <s v="Seguiré usando los servicios de la biblioteca con la misma frecuencia que expuse en la pregunta anterior"/>
    <s v="F. Ciencias Matemáticas"/>
    <s v="F. Ciencias Económicas y Empresariales"/>
    <s v="Biblioteca Maria Zambrano (Filología / Derecho)"/>
    <m/>
    <m/>
    <m/>
    <m/>
    <m/>
    <m/>
    <s v="Sí"/>
    <s v="Sí"/>
    <n v="2"/>
    <n v="1"/>
    <n v="2"/>
    <n v="2"/>
    <n v="4"/>
    <n v="4"/>
    <n v="4"/>
    <n v="1"/>
    <n v="4"/>
    <n v="4"/>
    <m/>
    <n v="4"/>
    <n v="4"/>
    <n v="4"/>
    <n v="3"/>
    <n v="4"/>
    <s v="No"/>
    <n v="4"/>
    <x v="2"/>
    <s v="Instagram"/>
    <m/>
    <m/>
    <m/>
    <m/>
    <m/>
    <m/>
    <m/>
    <s v="No"/>
    <s v="No"/>
    <m/>
    <n v="4"/>
    <n v="4"/>
    <s v="4, satisfecho"/>
  </r>
  <r>
    <m/>
    <m/>
    <s v="Ciencias Sociales"/>
    <d v="2020-05-19T13:28:00"/>
    <s v="Grado y doble grado"/>
    <x v="1"/>
    <s v="Frecuentemente (1 o 2 veces por semana)"/>
    <s v="De vez en cuando (1 o 2 veces al mes)"/>
    <s v="Creo que voy a acudir con menos frecuencia a la biblioteca y usaré más la biblioteca virtual"/>
    <s v="F. Ciencias Políticas y Sociología"/>
    <s v="Biblioteca Maria Zambrano (Filología / Derecho)"/>
    <s v="F. Geografía e Historia"/>
    <m/>
    <m/>
    <m/>
    <m/>
    <m/>
    <m/>
    <s v="Sí"/>
    <s v="Sí"/>
    <n v="3"/>
    <n v="3"/>
    <n v="5"/>
    <n v="2"/>
    <n v="5"/>
    <n v="3"/>
    <n v="5"/>
    <n v="3"/>
    <n v="2"/>
    <n v="4"/>
    <m/>
    <n v="4"/>
    <n v="4"/>
    <n v="4"/>
    <n v="3"/>
    <n v="4"/>
    <s v="No"/>
    <n v="4"/>
    <x v="5"/>
    <s v="Twitter|Youtube|Instagram"/>
    <m/>
    <m/>
    <m/>
    <m/>
    <m/>
    <m/>
    <m/>
    <s v="No"/>
    <s v="No"/>
    <m/>
    <n v="5"/>
    <n v="5"/>
    <s v="4, satisfecho"/>
  </r>
  <r>
    <m/>
    <m/>
    <s v="Ciencias Experimentales"/>
    <d v="2020-05-19T13:28:00"/>
    <s v="Grado y doble grado"/>
    <x v="19"/>
    <s v="Solo en época de exámenes"/>
    <s v="Nunca"/>
    <s v="Seguiré usando los servicios de la biblioteca con la misma frecuencia que expuse en la pregunta anterior"/>
    <s v="F. Ciencias Físicas"/>
    <s v="F. Ciencias Químicas"/>
    <s v="Biblioteca Maria Zambrano (Filología / Derecho)"/>
    <m/>
    <m/>
    <m/>
    <m/>
    <m/>
    <m/>
    <s v="Sí"/>
    <s v="Sí"/>
    <n v="3"/>
    <n v="1"/>
    <n v="1"/>
    <n v="3"/>
    <n v="5"/>
    <n v="3"/>
    <n v="4"/>
    <n v="2"/>
    <n v="3"/>
    <n v="4"/>
    <m/>
    <n v="4"/>
    <n v="4"/>
    <n v="3"/>
    <n v="3"/>
    <n v="3"/>
    <s v="No"/>
    <n v="3"/>
    <x v="5"/>
    <s v="Youtube|Instagram"/>
    <m/>
    <m/>
    <m/>
    <m/>
    <m/>
    <m/>
    <m/>
    <s v="No"/>
    <s v="No"/>
    <m/>
    <n v="4"/>
    <n v="4"/>
    <s v="4, satisfecho"/>
  </r>
  <r>
    <m/>
    <m/>
    <s v="Humanidades"/>
    <d v="2020-05-19T13:28:00"/>
    <s v="Grado y doble grado"/>
    <x v="2"/>
    <s v="Frecuentemente (1 o 2 veces por semana)"/>
    <s v="De vez en cuando (1 o 2 veces al mes)"/>
    <s v="Creo que voy a acudir con menos frecuencia a la biblioteca y usaré más la biblioteca virtual"/>
    <s v="F. Educación - Centro de Formación del Profesorado"/>
    <s v="F. Geografía e Historia"/>
    <s v="Biblioteca Maria Zambrano (Filología / Derecho)"/>
    <m/>
    <m/>
    <m/>
    <m/>
    <m/>
    <m/>
    <s v="Sí"/>
    <s v="Sí"/>
    <n v="4"/>
    <n v="1"/>
    <n v="1"/>
    <n v="1"/>
    <n v="1"/>
    <n v="4"/>
    <n v="4"/>
    <n v="4"/>
    <n v="4"/>
    <n v="4"/>
    <m/>
    <n v="4"/>
    <n v="5"/>
    <n v="5"/>
    <n v="5"/>
    <n v="4"/>
    <s v="No"/>
    <n v="4"/>
    <x v="2"/>
    <s v="Twitter|Youtube|Instagram"/>
    <m/>
    <m/>
    <m/>
    <m/>
    <m/>
    <m/>
    <m/>
    <s v="No"/>
    <s v="No"/>
    <m/>
    <n v="5"/>
    <n v="5"/>
    <s v="5, muy satisfecho"/>
  </r>
  <r>
    <m/>
    <m/>
    <s v="Ciencias Experimentales"/>
    <d v="2020-05-19T13:27:00"/>
    <s v="Grado y doble grado"/>
    <x v="16"/>
    <s v="Frecuentemente (1 o 2 veces por semana)"/>
    <s v="Nunca"/>
    <s v="Seguiré usando los servicios de la biblioteca con la misma frecuencia que expuse en la pregunta anterior"/>
    <s v="F. Ciencias Químicas"/>
    <s v="F. Ciencias Biológicas"/>
    <s v="F. Ciencias Matemáticas"/>
    <m/>
    <m/>
    <m/>
    <m/>
    <m/>
    <m/>
    <s v="Sí"/>
    <s v="Sí"/>
    <n v="4"/>
    <n v="1"/>
    <n v="2"/>
    <n v="1"/>
    <n v="5"/>
    <n v="1"/>
    <n v="5"/>
    <n v="1"/>
    <n v="5"/>
    <n v="4"/>
    <m/>
    <n v="3"/>
    <n v="3"/>
    <n v="2"/>
    <n v="3"/>
    <n v="2"/>
    <s v="No"/>
    <n v="2"/>
    <x v="4"/>
    <s v="Youtube|Instagram"/>
    <m/>
    <m/>
    <m/>
    <m/>
    <m/>
    <m/>
    <m/>
    <s v="No"/>
    <s v="No"/>
    <m/>
    <n v="4"/>
    <n v="3"/>
    <s v="4, satisfecho"/>
  </r>
  <r>
    <m/>
    <m/>
    <s v="Humanidades"/>
    <d v="2020-05-19T13:27:00"/>
    <s v="Grado y doble grado"/>
    <x v="7"/>
    <s v="De vez en cuando (1 o 2 veces al mes)"/>
    <s v="Frecuentemente (1 o 2 veces por semana)"/>
    <s v="Seguiré usando los servicios de la biblioteca con la misma frecuencia que expuse en la pregunta anterior"/>
    <s v="F. Geografía e Historia"/>
    <s v="Biblioteca Maria Zambrano (Filología / Derecho)"/>
    <s v="F. Bellas Artes"/>
    <m/>
    <m/>
    <m/>
    <m/>
    <m/>
    <m/>
    <s v="No"/>
    <s v="Sí"/>
    <n v="2"/>
    <n v="1"/>
    <n v="1"/>
    <n v="3"/>
    <n v="5"/>
    <n v="4"/>
    <n v="5"/>
    <n v="1"/>
    <n v="2"/>
    <n v="4"/>
    <m/>
    <n v="3"/>
    <n v="3"/>
    <n v="3"/>
    <n v="2"/>
    <n v="3"/>
    <s v="No"/>
    <n v="3"/>
    <x v="2"/>
    <s v="Twitter|Facebook|Youtube|Instagram"/>
    <m/>
    <m/>
    <m/>
    <m/>
    <m/>
    <m/>
    <m/>
    <s v="No"/>
    <s v="No"/>
    <m/>
    <n v="4"/>
    <n v="4"/>
    <s v="4, satisfecho"/>
  </r>
  <r>
    <m/>
    <m/>
    <s v="Ciencias Sociales"/>
    <d v="2020-05-19T13:27:00"/>
    <s v="Grado y doble grado"/>
    <x v="10"/>
    <s v="Frecuentemente (1 o 2 veces por semana)"/>
    <s v="De vez en cuando (1 o 2 veces al mes)"/>
    <s v="Seguiré usando los servicios de la biblioteca con la misma frecuencia que expuse en la pregunta anterior"/>
    <s v="Biblioteca Maria Zambrano (Filología / Derecho)"/>
    <s v="Biblioteca Maria Zambrano (Filología / Derecho)"/>
    <s v="Biblioteca Maria Zambrano (Filología / Derecho)"/>
    <m/>
    <m/>
    <m/>
    <m/>
    <m/>
    <m/>
    <s v="Sí"/>
    <s v="Sí"/>
    <n v="1"/>
    <n v="1"/>
    <n v="2"/>
    <n v="5"/>
    <n v="5"/>
    <n v="2"/>
    <n v="5"/>
    <n v="1"/>
    <n v="3"/>
    <n v="3"/>
    <m/>
    <n v="4"/>
    <n v="5"/>
    <n v="4"/>
    <n v="3"/>
    <n v="3"/>
    <s v="No"/>
    <n v="3"/>
    <x v="6"/>
    <s v="Facebook|Instagram"/>
    <m/>
    <m/>
    <m/>
    <m/>
    <m/>
    <m/>
    <m/>
    <s v="No"/>
    <s v="No"/>
    <m/>
    <n v="5"/>
    <n v="5"/>
    <s v="5, muy satisfecho"/>
  </r>
  <r>
    <m/>
    <m/>
    <s v="Ciencias de la Salud"/>
    <d v="2020-05-19T13:27:00"/>
    <s v="Grado y doble grado"/>
    <x v="9"/>
    <s v="Muy frecuentemente (3 o más veces por semana)"/>
    <s v="Nunca"/>
    <s v="Seguiré usando los servicios de la biblioteca con la misma frecuencia que expuse en la pregunta anterior"/>
    <s v="F. Farmacia"/>
    <s v="F. Medicina"/>
    <m/>
    <m/>
    <m/>
    <m/>
    <m/>
    <m/>
    <m/>
    <s v="No"/>
    <s v="No"/>
    <n v="1"/>
    <n v="1"/>
    <n v="4"/>
    <n v="1"/>
    <n v="5"/>
    <n v="3"/>
    <n v="5"/>
    <n v="1"/>
    <n v="4"/>
    <n v="3"/>
    <m/>
    <n v="5"/>
    <n v="4"/>
    <n v="3"/>
    <n v="4"/>
    <n v="5"/>
    <s v="No"/>
    <n v="4"/>
    <x v="5"/>
    <s v="Twitter|Youtube|Instagram"/>
    <m/>
    <m/>
    <m/>
    <m/>
    <m/>
    <m/>
    <m/>
    <s v="No"/>
    <s v="No"/>
    <m/>
    <n v="4"/>
    <n v="4"/>
    <s v="3, normal"/>
  </r>
  <r>
    <m/>
    <m/>
    <s v="Humanidades"/>
    <d v="2020-05-19T13:27: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F. Ciencias Geológicas"/>
    <m/>
    <m/>
    <m/>
    <m/>
    <m/>
    <m/>
    <s v="No"/>
    <s v="No"/>
    <n v="1"/>
    <n v="1"/>
    <n v="3"/>
    <n v="4"/>
    <n v="5"/>
    <n v="5"/>
    <n v="5"/>
    <n v="2"/>
    <n v="3"/>
    <n v="3"/>
    <m/>
    <n v="3"/>
    <n v="3"/>
    <n v="2"/>
    <n v="3"/>
    <n v="3"/>
    <s v="Sí"/>
    <n v="2"/>
    <x v="4"/>
    <s v="Twitter|Facebook|Youtube|Instagram"/>
    <m/>
    <m/>
    <m/>
    <m/>
    <m/>
    <m/>
    <m/>
    <s v="Sí"/>
    <s v="No"/>
    <m/>
    <n v="3"/>
    <n v="2"/>
    <s v="3, normal"/>
  </r>
  <r>
    <m/>
    <m/>
    <s v="Humanidades"/>
    <d v="2020-05-19T13:27:00"/>
    <s v="Grado y doble grado"/>
    <x v="2"/>
    <s v="De vez en cuando (1 o 2 veces al mes)"/>
    <s v="Frecuentemente (1 o 2 veces por semana)"/>
    <s v="Creo que voy a acudir con menos frecuencia a la biblioteca y usaré más la biblioteca virtual|Solo haré uso de la biblioteca virtual y de sus recursos electrónicos|Procuraré buscar la información que necesito fuera de la biblioteca"/>
    <s v="F. Educación - Centro de Formación del Profesorado"/>
    <s v="Biblioteca Maria Zambrano (Filología / Derecho)"/>
    <s v="F. Ciencias Químicas"/>
    <s v="Biblioteca Municipal de Navalcarnero (Madrid, 28600) Biblioteca Municipal de Méntrida (Toledo, 45930)"/>
    <m/>
    <m/>
    <m/>
    <m/>
    <m/>
    <s v="No"/>
    <s v="Sí"/>
    <n v="3"/>
    <n v="1"/>
    <n v="3"/>
    <n v="1"/>
    <n v="4"/>
    <n v="5"/>
    <n v="5"/>
    <n v="4"/>
    <n v="3"/>
    <n v="2"/>
    <m/>
    <n v="4"/>
    <n v="3"/>
    <n v="5"/>
    <n v="3"/>
    <n v="5"/>
    <s v="No"/>
    <n v="4"/>
    <x v="5"/>
    <s v="Twitter|Youtube|Instagram|WhatsApp"/>
    <m/>
    <m/>
    <m/>
    <m/>
    <m/>
    <m/>
    <m/>
    <s v="No"/>
    <s v="No"/>
    <m/>
    <n v="3"/>
    <n v="2"/>
    <s v="3, normal"/>
  </r>
  <r>
    <m/>
    <m/>
    <s v="Humanidades"/>
    <d v="2020-05-19T13:26:00"/>
    <s v="Doctorado"/>
    <x v="6"/>
    <s v="Frecuentemente (1 o 2 veces por semana)"/>
    <s v="Muy frecuentemente (3 o más veces por semana)"/>
    <s v="Creo que voy a acudir con menos frecuencia a la biblioteca y usaré más la biblioteca virtual"/>
    <s v="Biblioteca Maria Zambrano (Filología / Derecho)"/>
    <s v="F. Filosofía"/>
    <s v="F. Filología (Clásicas o General)"/>
    <s v="BIBLIOTECA AECID, BIBLIOTECA NACIONAL, BIBLIOTECAS DE LA COMUNIDAD DE MADRID"/>
    <m/>
    <m/>
    <m/>
    <m/>
    <m/>
    <s v="No"/>
    <s v="Sí"/>
    <n v="4"/>
    <n v="3"/>
    <n v="4"/>
    <n v="5"/>
    <n v="4"/>
    <n v="4"/>
    <n v="3"/>
    <n v="3"/>
    <n v="3"/>
    <n v="4"/>
    <m/>
    <n v="5"/>
    <n v="5"/>
    <n v="4"/>
    <n v="4"/>
    <n v="5"/>
    <s v="Sí"/>
    <n v="4"/>
    <x v="6"/>
    <s v="No uso ninguna red social"/>
    <m/>
    <m/>
    <m/>
    <m/>
    <m/>
    <m/>
    <m/>
    <s v="Sí"/>
    <s v="Sí"/>
    <m/>
    <n v="5"/>
    <n v="5"/>
    <s v="5, muy satisfecho"/>
  </r>
  <r>
    <m/>
    <m/>
    <s v="Ciencias Sociales"/>
    <d v="2020-05-19T13:26:00"/>
    <s v="Grado y doble grado"/>
    <x v="11"/>
    <s v="Frecuentemente (1 o 2 veces por semana)"/>
    <s v="Solo en época de exámenes"/>
    <s v="Seguiré usando los servicios de la biblioteca con la misma frecuencia que expuse en la pregunta anterior|Tengo que ir necesariamente para consultar los documentos que están ubicados en la biblioteca"/>
    <s v="Biblioteca Maria Zambrano (Filología / Derecho)"/>
    <s v="F. Ciencias Económicas y Empresariales"/>
    <m/>
    <m/>
    <m/>
    <m/>
    <m/>
    <m/>
    <m/>
    <s v="Sí"/>
    <s v="Sí"/>
    <n v="4"/>
    <n v="1"/>
    <n v="1"/>
    <n v="2"/>
    <n v="1"/>
    <n v="1"/>
    <n v="3"/>
    <n v="1"/>
    <n v="3"/>
    <n v="4"/>
    <m/>
    <n v="4"/>
    <n v="4"/>
    <n v="4"/>
    <n v="3"/>
    <n v="4"/>
    <s v="No"/>
    <n v="3"/>
    <x v="5"/>
    <s v="Twitter|Youtube|Instagram"/>
    <m/>
    <m/>
    <m/>
    <m/>
    <m/>
    <m/>
    <m/>
    <s v="Sí"/>
    <s v="Sí"/>
    <s v="Muy útil"/>
    <n v="4"/>
    <n v="4"/>
    <s v="4, satisfecho"/>
  </r>
  <r>
    <m/>
    <m/>
    <s v="Humanidades"/>
    <d v="2020-05-19T13:26: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F. Filología (Clásicas o General)"/>
    <s v="Biblioteca Maria Zambrano (Filología / Derecho)"/>
    <s v="Biblioteca Pública de Maó (Menorca, Illes Balears)"/>
    <m/>
    <m/>
    <m/>
    <m/>
    <m/>
    <s v="Sí"/>
    <s v="Sí"/>
    <n v="4"/>
    <n v="2"/>
    <n v="3"/>
    <n v="4"/>
    <n v="2"/>
    <n v="3"/>
    <n v="2"/>
    <n v="3"/>
    <n v="1"/>
    <n v="4"/>
    <m/>
    <n v="4"/>
    <n v="4"/>
    <n v="4"/>
    <n v="4"/>
    <n v="2"/>
    <s v="Sí"/>
    <n v="4"/>
    <x v="4"/>
    <s v="Facebook|Youtube|Instagram"/>
    <m/>
    <m/>
    <m/>
    <m/>
    <m/>
    <m/>
    <m/>
    <s v="Sí"/>
    <s v="No"/>
    <m/>
    <n v="3"/>
    <n v="3"/>
    <s v="4, satisfecho"/>
  </r>
  <r>
    <m/>
    <m/>
    <s v="Ciencias Sociales"/>
    <d v="2020-05-19T13:26:00"/>
    <s v="Grado y doble grado"/>
    <x v="10"/>
    <s v="De vez en cuando (1 o 2 veces al mes)"/>
    <s v="De vez en cuando (1 o 2 veces al mes)"/>
    <s v="Seguiré usando los servicios de la biblioteca con la misma frecuencia que expuse en la pregunta anterior"/>
    <s v="Biblioteca Maria Zambrano (Filología / Derecho)"/>
    <m/>
    <m/>
    <m/>
    <m/>
    <m/>
    <m/>
    <m/>
    <m/>
    <s v="No"/>
    <s v="Sí"/>
    <n v="3"/>
    <n v="1"/>
    <n v="1"/>
    <n v="5"/>
    <n v="4"/>
    <n v="3"/>
    <n v="3"/>
    <n v="1"/>
    <n v="5"/>
    <n v="4"/>
    <m/>
    <n v="5"/>
    <n v="5"/>
    <n v="5"/>
    <n v="4"/>
    <n v="3"/>
    <s v="No"/>
    <n v="4"/>
    <x v="5"/>
    <s v="Twitter|Youtube|Instagram"/>
    <m/>
    <m/>
    <m/>
    <m/>
    <m/>
    <m/>
    <m/>
    <s v="No"/>
    <s v="No"/>
    <m/>
    <n v="5"/>
    <n v="5"/>
    <s v="4, satisfecho"/>
  </r>
  <r>
    <m/>
    <m/>
    <s v="Ciencias Experimentales"/>
    <d v="2020-05-19T13:26:00"/>
    <s v="Grado y doble grado"/>
    <x v="16"/>
    <s v="Frecuentemente (1 o 2 veces por semana)"/>
    <s v="De vez en cuando (1 o 2 veces al mes)"/>
    <s v="Seguiré usando los servicios de la biblioteca con la misma frecuencia que expuse en la pregunta anterior"/>
    <s v="F. Ciencias Químicas"/>
    <m/>
    <m/>
    <m/>
    <m/>
    <m/>
    <m/>
    <m/>
    <m/>
    <s v="No"/>
    <s v="Sí"/>
    <n v="4"/>
    <n v="1"/>
    <n v="3"/>
    <n v="2"/>
    <n v="5"/>
    <n v="3"/>
    <n v="5"/>
    <n v="1"/>
    <n v="4"/>
    <n v="4"/>
    <m/>
    <n v="4"/>
    <n v="4"/>
    <n v="2"/>
    <n v="3"/>
    <n v="4"/>
    <s v="No"/>
    <n v="2"/>
    <x v="5"/>
    <s v="Twitter|Youtube|Instagram"/>
    <m/>
    <m/>
    <m/>
    <m/>
    <m/>
    <m/>
    <m/>
    <s v="No"/>
    <s v="No"/>
    <m/>
    <n v="4"/>
    <n v="5"/>
    <s v="4, satisfecho"/>
  </r>
  <r>
    <m/>
    <m/>
    <s v="Ciencias Sociales"/>
    <d v="2020-05-19T13:26:00"/>
    <s v="Grado y doble grado"/>
    <x v="10"/>
    <s v="Frecuentemente (1 o 2 veces por semana)"/>
    <s v="De vez en cuando (1 o 2 veces al mes)"/>
    <s v="Seguiré usando los servicios de la biblioteca con la misma frecuencia que expuse en la pregunta anterior"/>
    <s v="F. Derecho (Departamentos,Criminología)"/>
    <s v="F. Ciencias Económicas y Empresariales"/>
    <s v="Biblioteca Maria Zambrano (Filología / Derecho)"/>
    <m/>
    <m/>
    <m/>
    <m/>
    <m/>
    <m/>
    <s v="No"/>
    <s v="Sí"/>
    <n v="4"/>
    <n v="2"/>
    <n v="4"/>
    <n v="2"/>
    <n v="5"/>
    <n v="3"/>
    <n v="3"/>
    <n v="2"/>
    <n v="4"/>
    <n v="4"/>
    <m/>
    <n v="4"/>
    <n v="5"/>
    <n v="4"/>
    <n v="4"/>
    <n v="4"/>
    <s v="No"/>
    <n v="4"/>
    <x v="6"/>
    <s v="Facebook|Youtube|Instagram|LinkedIn"/>
    <m/>
    <m/>
    <m/>
    <m/>
    <m/>
    <m/>
    <m/>
    <s v="No"/>
    <s v="No"/>
    <m/>
    <n v="5"/>
    <n v="5"/>
    <s v="4, satisfecho"/>
  </r>
  <r>
    <m/>
    <m/>
    <s v="Ciencias Sociales"/>
    <d v="2020-05-19T13:26:00"/>
    <s v="Grado y doble grado"/>
    <x v="10"/>
    <s v="De vez en cuando (1 o 2 veces al mes)"/>
    <s v="Frecuentemente (1 o 2 veces por semana)"/>
    <s v="Seguiré usando los servicios de la biblioteca con la misma frecuencia que expuse en la pregunta anterior"/>
    <s v="Biblioteca Maria Zambrano (Filología / Derecho)"/>
    <s v="F. Derecho (Departamentos,Criminología)"/>
    <s v="F. Geografía e Historia"/>
    <m/>
    <m/>
    <m/>
    <m/>
    <m/>
    <m/>
    <s v="Sí"/>
    <s v="Sí"/>
    <n v="5"/>
    <n v="4"/>
    <n v="1"/>
    <n v="5"/>
    <n v="4"/>
    <n v="1"/>
    <n v="5"/>
    <n v="1"/>
    <n v="5"/>
    <n v="5"/>
    <m/>
    <n v="2"/>
    <n v="5"/>
    <n v="5"/>
    <n v="5"/>
    <n v="5"/>
    <s v="Sí"/>
    <n v="5"/>
    <x v="1"/>
    <s v="Twitter|Instagram|LinkedIn"/>
    <m/>
    <m/>
    <m/>
    <m/>
    <m/>
    <m/>
    <m/>
    <s v="Sí"/>
    <s v="Sí"/>
    <s v="Útil"/>
    <n v="5"/>
    <n v="4"/>
    <s v="5, muy satisfecho"/>
  </r>
  <r>
    <m/>
    <m/>
    <s v="Ciencias Sociales"/>
    <d v="2020-05-19T13:26:00"/>
    <s v="Grado y doble grado"/>
    <x v="11"/>
    <s v="De vez en cuando (1 o 2 veces al mes)"/>
    <s v="Nunca"/>
    <m/>
    <s v="F. Ciencias Económicas y Empresariales"/>
    <s v="Biblioteca Maria Zambrano (Filología / Derecho)"/>
    <s v="F. Farmacia"/>
    <m/>
    <m/>
    <m/>
    <m/>
    <m/>
    <m/>
    <s v="No"/>
    <s v="Sí"/>
    <n v="4"/>
    <n v="1"/>
    <n v="1"/>
    <n v="3"/>
    <n v="5"/>
    <n v="4"/>
    <n v="5"/>
    <n v="2"/>
    <n v="1"/>
    <n v="2"/>
    <m/>
    <n v="2"/>
    <n v="4"/>
    <n v="1"/>
    <n v="2"/>
    <n v="4"/>
    <s v="No"/>
    <n v="2"/>
    <x v="2"/>
    <s v="Twitter|Youtube|Instagram"/>
    <m/>
    <m/>
    <m/>
    <m/>
    <m/>
    <m/>
    <m/>
    <s v="No"/>
    <s v="No"/>
    <m/>
    <n v="4"/>
    <n v="4"/>
    <s v="4, satisfecho"/>
  </r>
  <r>
    <m/>
    <m/>
    <s v="Ciencias Sociales"/>
    <d v="2020-05-19T13:26:00"/>
    <s v="Máster"/>
    <x v="17"/>
    <s v="De vez en cuando (1 o 2 veces al mes)"/>
    <s v="Nunca"/>
    <s v="Tengo que ir necesariamente para consultar los documentos que están ubicados en la biblioteca"/>
    <s v="F. Ciencias de la Documentación"/>
    <s v="F. Geografía e Historia"/>
    <s v="Biblioteca Maria Zambrano (Filología / Derecho)"/>
    <m/>
    <m/>
    <m/>
    <m/>
    <m/>
    <m/>
    <s v="Sí"/>
    <s v="Sí"/>
    <n v="2"/>
    <n v="1"/>
    <n v="3"/>
    <n v="1"/>
    <n v="5"/>
    <n v="5"/>
    <n v="5"/>
    <n v="3"/>
    <n v="4"/>
    <n v="2"/>
    <m/>
    <n v="2"/>
    <n v="2"/>
    <n v="5"/>
    <n v="3"/>
    <n v="5"/>
    <s v="Sí"/>
    <n v="5"/>
    <x v="4"/>
    <s v="Twitter|Youtube|Instagram"/>
    <m/>
    <m/>
    <m/>
    <m/>
    <m/>
    <m/>
    <m/>
    <s v="Sí"/>
    <s v="No"/>
    <m/>
    <n v="2"/>
    <n v="4"/>
    <s v="3, normal"/>
  </r>
  <r>
    <m/>
    <m/>
    <s v="Humanidades"/>
    <d v="2020-05-19T13:26:00"/>
    <s v="Doctorado"/>
    <x v="2"/>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F. Educación - Centro de Formación del Profesorado"/>
    <s v="Biblioteca Maria Zambrano (Filología / Derecho)"/>
    <m/>
    <s v="La Casa Encendida"/>
    <m/>
    <m/>
    <m/>
    <m/>
    <m/>
    <s v="Sí"/>
    <s v="Sí"/>
    <n v="3"/>
    <n v="3"/>
    <n v="4"/>
    <n v="2"/>
    <n v="2"/>
    <n v="5"/>
    <n v="2"/>
    <n v="5"/>
    <n v="4"/>
    <n v="3"/>
    <m/>
    <n v="3"/>
    <n v="4"/>
    <n v="5"/>
    <n v="3"/>
    <n v="3"/>
    <s v="Sí"/>
    <n v="4"/>
    <x v="2"/>
    <s v="Twitter|Youtube|Instagram|Reddit, Plataformas de Podcast (Castbox, iVoox)"/>
    <m/>
    <m/>
    <m/>
    <m/>
    <m/>
    <m/>
    <m/>
    <s v="Sí"/>
    <s v="Sí"/>
    <s v="Útil"/>
    <n v="5"/>
    <n v="4"/>
    <s v="4, satisfecho"/>
  </r>
  <r>
    <m/>
    <m/>
    <s v="Ciencias Experimentales"/>
    <d v="2020-05-19T13:26:00"/>
    <s v="Grado y doble grado"/>
    <x v="27"/>
    <s v="De vez en cuando (1 o 2 veces al mes)"/>
    <s v="De vez en cuando (1 o 2 veces al mes)"/>
    <s v="Seguiré usando los servicios de la biblioteca con la misma frecuencia que expuse en la pregunta anterior"/>
    <s v="F. Estudios Estadísticos"/>
    <s v="F. Geografía e Historia"/>
    <s v="Biblioteca Maria Zambrano (Filología / Derecho)"/>
    <m/>
    <m/>
    <m/>
    <m/>
    <m/>
    <m/>
    <s v="Sí"/>
    <s v="Sí"/>
    <n v="2"/>
    <n v="1"/>
    <n v="1"/>
    <n v="5"/>
    <n v="4"/>
    <n v="5"/>
    <n v="3"/>
    <n v="1"/>
    <n v="4"/>
    <n v="5"/>
    <m/>
    <n v="4"/>
    <n v="4"/>
    <n v="4"/>
    <n v="4"/>
    <n v="4"/>
    <s v="No"/>
    <n v="3"/>
    <x v="5"/>
    <s v="LinkedIn"/>
    <m/>
    <m/>
    <m/>
    <m/>
    <m/>
    <m/>
    <m/>
    <s v="No"/>
    <s v="No"/>
    <m/>
    <n v="5"/>
    <n v="5"/>
    <s v="5, muy satisfecho"/>
  </r>
  <r>
    <m/>
    <m/>
    <s v="Humanidades"/>
    <d v="2020-05-19T13:26:00"/>
    <s v="Grado y doble grado"/>
    <x v="3"/>
    <s v="De vez en cuando (1 o 2 veces al mes)"/>
    <s v="Frecuentemente (1 o 2 veces por semana)"/>
    <s v="Creo que voy a acudir con menos frecuencia a la biblioteca y usaré más la biblioteca virtual|Tengo que ir necesariamente para consultar los documentos que están ubicados en la biblioteca"/>
    <s v="F. Bellas Artes"/>
    <s v="F. Geografía e Historia"/>
    <s v="F. Filosofía"/>
    <s v="Bibliotecas públicas"/>
    <m/>
    <m/>
    <m/>
    <m/>
    <m/>
    <s v="No"/>
    <s v="Sí"/>
    <n v="3"/>
    <n v="2"/>
    <n v="3"/>
    <n v="2"/>
    <n v="4"/>
    <n v="4"/>
    <n v="5"/>
    <n v="1"/>
    <n v="3"/>
    <n v="2"/>
    <m/>
    <n v="3"/>
    <n v="3"/>
    <n v="5"/>
    <n v="1"/>
    <n v="2"/>
    <s v="Sí"/>
    <n v="4"/>
    <x v="5"/>
    <s v="Twitter|Instagram"/>
    <m/>
    <m/>
    <m/>
    <m/>
    <m/>
    <m/>
    <m/>
    <s v="No"/>
    <s v="No"/>
    <m/>
    <n v="5"/>
    <n v="3"/>
    <s v="4, satisfecho"/>
  </r>
  <r>
    <m/>
    <m/>
    <s v="Humanidades"/>
    <d v="2020-05-19T13:26:00"/>
    <s v="Grado y doble grado"/>
    <x v="3"/>
    <s v="De vez en cuando (1 o 2 veces al mes)"/>
    <s v="Nunca"/>
    <s v="Creo que voy a acudir con menos frecuencia a la biblioteca y usaré más la biblioteca virtual"/>
    <s v="F. Bellas Artes"/>
    <s v="F. Filosofía"/>
    <m/>
    <m/>
    <m/>
    <m/>
    <m/>
    <m/>
    <m/>
    <s v="No"/>
    <s v="No"/>
    <n v="3"/>
    <n v="2"/>
    <n v="2"/>
    <n v="4"/>
    <n v="3"/>
    <n v="4"/>
    <n v="2"/>
    <n v="1"/>
    <n v="3"/>
    <n v="3"/>
    <m/>
    <n v="4"/>
    <m/>
    <n v="4"/>
    <m/>
    <n v="3"/>
    <s v="No"/>
    <n v="4"/>
    <x v="3"/>
    <s v="Youtube|Instagram"/>
    <m/>
    <m/>
    <m/>
    <m/>
    <m/>
    <m/>
    <m/>
    <s v="No"/>
    <s v="No"/>
    <m/>
    <n v="4"/>
    <n v="4"/>
    <s v="4, satisfecho"/>
  </r>
  <r>
    <m/>
    <m/>
    <s v="Ciencias Experimentales"/>
    <d v="2020-05-19T13:25:00"/>
    <s v="Grado y doble grado"/>
    <x v="20"/>
    <s v="De vez en cuando (1 o 2 veces al mes)"/>
    <s v="De vez en cuando (1 o 2 veces al mes)"/>
    <s v="Seguiré usando los servicios de la biblioteca con la misma frecuencia que expuse en la pregunta anterior"/>
    <s v="F. Ciencias Biológicas"/>
    <m/>
    <m/>
    <m/>
    <m/>
    <m/>
    <m/>
    <m/>
    <m/>
    <s v="Sí"/>
    <s v="Sí"/>
    <n v="4"/>
    <n v="2"/>
    <n v="2"/>
    <n v="1"/>
    <n v="5"/>
    <n v="3"/>
    <n v="4"/>
    <n v="1"/>
    <n v="3"/>
    <n v="4"/>
    <m/>
    <n v="4"/>
    <n v="4"/>
    <n v="4"/>
    <n v="2"/>
    <n v="4"/>
    <s v="No"/>
    <n v="4"/>
    <x v="4"/>
    <s v="Twitter|Instagram|Tik tok"/>
    <m/>
    <m/>
    <m/>
    <m/>
    <m/>
    <m/>
    <m/>
    <s v="Sí"/>
    <s v="No"/>
    <m/>
    <n v="4"/>
    <n v="4"/>
    <s v="4, satisfecho"/>
  </r>
  <r>
    <m/>
    <m/>
    <s v="Ciencias Sociales"/>
    <d v="2020-05-19T13:25:00"/>
    <s v="Grado y doble grado"/>
    <x v="1"/>
    <s v="Frecuentemente (1 o 2 veces por semana)"/>
    <s v="Frecuentemente (1 o 2 veces por semana)"/>
    <s v="Seguiré usando los servicios de la biblioteca con la misma frecuencia que expuse en la pregunta anterior"/>
    <s v="F. Ciencias Políticas y Sociología"/>
    <s v="F. Ciencias Económicas y Empresariales"/>
    <s v="F. Trabajo Social"/>
    <s v="Biblioteca de Trabajo Social y la de Económicas y Empresariales."/>
    <m/>
    <m/>
    <m/>
    <m/>
    <m/>
    <s v="No"/>
    <s v="Sí"/>
    <n v="5"/>
    <n v="4"/>
    <n v="4"/>
    <n v="1"/>
    <n v="5"/>
    <n v="3"/>
    <n v="4"/>
    <n v="4"/>
    <n v="4"/>
    <n v="4"/>
    <m/>
    <n v="4"/>
    <n v="4"/>
    <n v="3"/>
    <n v="4"/>
    <n v="4"/>
    <s v="Sí"/>
    <n v="4"/>
    <x v="6"/>
    <s v="Facebook|Youtube|LinkedIn"/>
    <m/>
    <m/>
    <m/>
    <m/>
    <m/>
    <m/>
    <m/>
    <s v="No"/>
    <s v="No"/>
    <m/>
    <n v="4"/>
    <n v="3"/>
    <s v="4, satisfecho"/>
  </r>
  <r>
    <m/>
    <m/>
    <s v="Ciencias de la Salud"/>
    <d v="2020-05-19T13:25:00"/>
    <s v="Grado y doble grado"/>
    <x v="23"/>
    <s v="Solo en época de exámenes"/>
    <s v="Nunca"/>
    <s v="Seguiré usando los servicios de la biblioteca con la misma frecuencia que expuse en la pregunta anterior"/>
    <s v="F. Veterinaria"/>
    <s v="Biblioteca Maria Zambrano (Filología / Derecho)"/>
    <m/>
    <s v="Biblioteca Leon Tolstoi, Las Rozas"/>
    <m/>
    <m/>
    <m/>
    <m/>
    <m/>
    <s v="No"/>
    <s v="No"/>
    <n v="1"/>
    <n v="1"/>
    <n v="2"/>
    <n v="1"/>
    <n v="4"/>
    <n v="1"/>
    <n v="5"/>
    <n v="1"/>
    <n v="2"/>
    <n v="3"/>
    <m/>
    <n v="4"/>
    <n v="4"/>
    <n v="4"/>
    <n v="3"/>
    <n v="4"/>
    <s v="No"/>
    <n v="4"/>
    <x v="4"/>
    <s v="Youtube|Instagram"/>
    <m/>
    <m/>
    <m/>
    <m/>
    <m/>
    <m/>
    <m/>
    <s v="Sí"/>
    <s v="No"/>
    <m/>
    <n v="5"/>
    <n v="4"/>
    <s v="4, satisfecho"/>
  </r>
  <r>
    <m/>
    <m/>
    <s v="Humanidades"/>
    <d v="2020-05-19T13:25:00"/>
    <s v="Grado y doble grado"/>
    <x v="6"/>
    <s v="Muy frecuentemente (3 o más veces por semana)"/>
    <s v="Frecuentemente (1 o 2 veces por semana)"/>
    <s v="Creo que voy a acudir con menos frecuencia a la biblioteca y usaré más la biblioteca virtual"/>
    <s v="Biblioteca Maria Zambrano (Filología / Derecho)"/>
    <s v="F. Filología (Clásicas o General)"/>
    <s v="F. Filosofía"/>
    <m/>
    <m/>
    <m/>
    <m/>
    <m/>
    <m/>
    <s v="No"/>
    <s v="Sí"/>
    <n v="5"/>
    <n v="1"/>
    <n v="1"/>
    <n v="1"/>
    <n v="1"/>
    <n v="3"/>
    <n v="1"/>
    <n v="2"/>
    <n v="3"/>
    <n v="4"/>
    <m/>
    <n v="1"/>
    <n v="2"/>
    <m/>
    <n v="1"/>
    <n v="5"/>
    <s v="No"/>
    <n v="2"/>
    <x v="2"/>
    <s v="Instagram"/>
    <m/>
    <m/>
    <m/>
    <m/>
    <m/>
    <m/>
    <m/>
    <s v="Sí"/>
    <s v="No"/>
    <m/>
    <n v="3"/>
    <n v="4"/>
    <s v="5, muy satisfecho"/>
  </r>
  <r>
    <m/>
    <m/>
    <s v="Ciencias Sociales"/>
    <d v="2020-05-19T13:25:00"/>
    <s v="Grado y doble grado"/>
    <x v="10"/>
    <s v="Muy frecuentemente (3 o más veces por semana)"/>
    <s v="De vez en cuando (1 o 2 veces al mes)"/>
    <s v="Creo que voy a acudir con menos frecuencia a la biblioteca y usaré más la biblioteca virtual"/>
    <s v="Biblioteca Maria Zambrano (Filología / Derecho)"/>
    <m/>
    <m/>
    <m/>
    <m/>
    <m/>
    <m/>
    <m/>
    <m/>
    <s v="Sí"/>
    <s v="Sí"/>
    <n v="5"/>
    <n v="1"/>
    <n v="5"/>
    <n v="5"/>
    <n v="5"/>
    <n v="5"/>
    <n v="5"/>
    <n v="4"/>
    <n v="5"/>
    <n v="4"/>
    <m/>
    <n v="4"/>
    <n v="4"/>
    <n v="5"/>
    <n v="4"/>
    <n v="5"/>
    <s v="No"/>
    <n v="5"/>
    <x v="6"/>
    <s v="Twitter|Facebook|Youtube|Instagram"/>
    <m/>
    <m/>
    <m/>
    <m/>
    <m/>
    <m/>
    <m/>
    <s v="No"/>
    <s v="No"/>
    <m/>
    <n v="5"/>
    <n v="5"/>
    <s v="5, muy satisfecho"/>
  </r>
  <r>
    <m/>
    <m/>
    <s v="Humanidades"/>
    <d v="2020-05-19T13:24:00"/>
    <s v="Grado y doble grado"/>
    <x v="2"/>
    <s v="Solo en época de exámenes"/>
    <s v="De vez en cuando (1 o 2 veces al mes)"/>
    <s v="Tengo que ir necesariamente para consultar los documentos que están ubicados en la biblioteca"/>
    <s v="F. Educación - Centro de Formación del Profesorado"/>
    <s v="F. Psicología"/>
    <m/>
    <m/>
    <m/>
    <m/>
    <m/>
    <m/>
    <m/>
    <s v="No"/>
    <s v="Sí"/>
    <n v="2"/>
    <n v="1"/>
    <n v="3"/>
    <n v="4"/>
    <n v="5"/>
    <n v="3"/>
    <n v="5"/>
    <n v="1"/>
    <n v="2"/>
    <n v="3"/>
    <m/>
    <n v="4"/>
    <n v="4"/>
    <n v="4"/>
    <n v="2"/>
    <n v="3"/>
    <s v="Sí"/>
    <n v="4"/>
    <x v="5"/>
    <s v="Twitter|Facebook|Youtube|Instagram|LinkedIn"/>
    <m/>
    <m/>
    <m/>
    <m/>
    <m/>
    <m/>
    <m/>
    <s v="Sí"/>
    <s v="Sí"/>
    <s v="Útil"/>
    <n v="5"/>
    <n v="5"/>
    <s v="4, satisfecho"/>
  </r>
  <r>
    <m/>
    <m/>
    <s v="Humanidades"/>
    <d v="2020-05-19T13:24:00"/>
    <s v="Grado y doble grado"/>
    <x v="7"/>
    <s v="De vez en cuando (1 o 2 veces al mes)"/>
    <s v="De vez en cuando (1 o 2 veces al mes)"/>
    <s v="Tengo que ir necesariamente para consultar los documentos que están ubicados en la biblioteca"/>
    <s v="F. Geografía e Historia"/>
    <s v="Biblioteca Maria Zambrano (Filología / Derecho)"/>
    <s v="Biblioteca Histórica"/>
    <s v="Ninguna"/>
    <m/>
    <m/>
    <m/>
    <m/>
    <m/>
    <s v="Sí"/>
    <s v="Sí"/>
    <n v="5"/>
    <n v="1"/>
    <n v="5"/>
    <n v="4"/>
    <n v="5"/>
    <n v="1"/>
    <n v="5"/>
    <n v="1"/>
    <n v="3"/>
    <n v="5"/>
    <m/>
    <n v="5"/>
    <n v="5"/>
    <n v="5"/>
    <n v="5"/>
    <n v="5"/>
    <s v="No"/>
    <n v="5"/>
    <x v="2"/>
    <s v="No uso ninguna red social"/>
    <m/>
    <m/>
    <m/>
    <m/>
    <m/>
    <m/>
    <m/>
    <s v="Sí"/>
    <s v="No"/>
    <m/>
    <n v="5"/>
    <n v="5"/>
    <s v="5, muy satisfecho"/>
  </r>
  <r>
    <m/>
    <m/>
    <s v="Ciencias Experimentales"/>
    <d v="2020-05-19T13:24:00"/>
    <s v="Doctorado"/>
    <x v="8"/>
    <s v="De vez en cuando (1 o 2 veces al mes)"/>
    <s v="Nunca"/>
    <s v="Creo que voy a acudir con menos frecuencia a la biblioteca y usaré más la biblioteca virtual"/>
    <s v="F. Ciencias Matemáticas"/>
    <m/>
    <m/>
    <m/>
    <m/>
    <m/>
    <m/>
    <m/>
    <m/>
    <s v="Sí"/>
    <s v="Sí"/>
    <n v="5"/>
    <n v="1"/>
    <n v="2"/>
    <n v="2"/>
    <n v="5"/>
    <n v="4"/>
    <n v="2"/>
    <n v="2"/>
    <n v="5"/>
    <n v="5"/>
    <m/>
    <n v="5"/>
    <n v="5"/>
    <n v="4"/>
    <n v="5"/>
    <n v="5"/>
    <s v="No"/>
    <n v="4"/>
    <x v="5"/>
    <s v="No uso ninguna red social"/>
    <m/>
    <m/>
    <m/>
    <m/>
    <m/>
    <m/>
    <m/>
    <s v="No"/>
    <s v="No"/>
    <m/>
    <n v="5"/>
    <n v="5"/>
    <s v="5, muy satisfecho"/>
  </r>
  <r>
    <m/>
    <m/>
    <s v="Ciencias de la Salud"/>
    <d v="2020-05-19T13:24:00"/>
    <s v="Grado y doble grado"/>
    <x v="23"/>
    <s v="Frecuentemente (1 o 2 veces por semana)"/>
    <s v="Nunca"/>
    <s v="Seguiré usando los servicios de la biblioteca con la misma frecuencia que expuse en la pregunta anterior"/>
    <s v="F. Veterinaria"/>
    <m/>
    <m/>
    <m/>
    <m/>
    <m/>
    <m/>
    <m/>
    <m/>
    <s v="No"/>
    <s v="No"/>
    <n v="1"/>
    <n v="1"/>
    <n v="1"/>
    <n v="1"/>
    <n v="5"/>
    <n v="4"/>
    <n v="5"/>
    <n v="1"/>
    <n v="3"/>
    <n v="3"/>
    <m/>
    <n v="3"/>
    <n v="3"/>
    <n v="3"/>
    <n v="1"/>
    <n v="3"/>
    <s v="No"/>
    <n v="3"/>
    <x v="5"/>
    <s v="Twitter|Youtube|Instagram"/>
    <m/>
    <m/>
    <m/>
    <m/>
    <m/>
    <m/>
    <m/>
    <s v="No"/>
    <s v="No"/>
    <m/>
    <n v="3"/>
    <n v="4"/>
    <s v="4, satisfecho"/>
  </r>
  <r>
    <m/>
    <m/>
    <s v="Humanidades"/>
    <d v="2020-05-19T13:24:00"/>
    <s v="Grado y doble grado"/>
    <x v="2"/>
    <s v="Solo en época de exámenes"/>
    <s v="Solo en época de exámenes"/>
    <s v="Procuraré buscar la información que necesito fuera de la biblioteca"/>
    <s v="F. Educación - Centro de Formación del Profesorado"/>
    <m/>
    <m/>
    <m/>
    <m/>
    <m/>
    <m/>
    <m/>
    <m/>
    <s v="Sí"/>
    <s v="Sí"/>
    <n v="1"/>
    <n v="1"/>
    <n v="3"/>
    <n v="2"/>
    <n v="5"/>
    <n v="5"/>
    <n v="5"/>
    <n v="1"/>
    <n v="1"/>
    <n v="2"/>
    <m/>
    <n v="4"/>
    <n v="5"/>
    <n v="4"/>
    <n v="2"/>
    <n v="3"/>
    <s v="No"/>
    <n v="4"/>
    <x v="2"/>
    <s v="Facebook|Youtube|Instagram|LinkedIn"/>
    <m/>
    <m/>
    <m/>
    <m/>
    <m/>
    <m/>
    <m/>
    <s v="No"/>
    <s v="No"/>
    <m/>
    <n v="3"/>
    <n v="5"/>
    <s v="4, satisfecho"/>
  </r>
  <r>
    <m/>
    <m/>
    <s v="Ciencias de la Salud"/>
    <d v="2020-05-19T13:24:00"/>
    <s v="Grado y doble grado"/>
    <x v="1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Psicología"/>
    <m/>
    <m/>
    <m/>
    <m/>
    <m/>
    <m/>
    <m/>
    <m/>
    <s v="Sí"/>
    <s v="Sí"/>
    <n v="5"/>
    <n v="4"/>
    <n v="4"/>
    <n v="2"/>
    <n v="5"/>
    <n v="4"/>
    <n v="4"/>
    <n v="1"/>
    <n v="1"/>
    <n v="3"/>
    <m/>
    <n v="4"/>
    <n v="4"/>
    <n v="2"/>
    <n v="1"/>
    <n v="4"/>
    <s v="Sí"/>
    <n v="4"/>
    <x v="6"/>
    <s v="Facebook"/>
    <m/>
    <m/>
    <m/>
    <m/>
    <m/>
    <m/>
    <m/>
    <s v="Sí"/>
    <m/>
    <m/>
    <n v="4"/>
    <n v="2"/>
    <s v="4, satisfecho"/>
  </r>
  <r>
    <m/>
    <m/>
    <s v="Humanidades"/>
    <d v="2020-05-19T13:24:00"/>
    <s v="Máster"/>
    <x v="2"/>
    <s v="Solo en época de exámenes"/>
    <s v="Solo en época de exámenes"/>
    <s v="Seguiré usando los servicios de la biblioteca con la misma frecuencia que expuse en la pregunta anterior"/>
    <s v="F. Medicina"/>
    <s v="F. Ciencias Biológicas"/>
    <s v="Biblioteca Maria Zambrano (Filología / Derecho)"/>
    <m/>
    <m/>
    <m/>
    <m/>
    <m/>
    <m/>
    <s v="Sí"/>
    <s v="Sí"/>
    <n v="2"/>
    <n v="2"/>
    <n v="4"/>
    <n v="4"/>
    <n v="4"/>
    <n v="5"/>
    <n v="3"/>
    <n v="3"/>
    <n v="3"/>
    <n v="5"/>
    <m/>
    <n v="1"/>
    <n v="5"/>
    <n v="3"/>
    <n v="2"/>
    <n v="2"/>
    <s v="No"/>
    <n v="3"/>
    <x v="5"/>
    <s v="Facebook|Instagram"/>
    <m/>
    <m/>
    <m/>
    <m/>
    <m/>
    <m/>
    <m/>
    <s v="No"/>
    <s v="No"/>
    <m/>
    <n v="5"/>
    <n v="5"/>
    <s v="3, normal"/>
  </r>
  <r>
    <m/>
    <m/>
    <s v="Humanidades"/>
    <d v="2020-05-19T13:24:00"/>
    <s v="Grado y doble grado"/>
    <x v="7"/>
    <s v="Muy frecuentemente (3 o más veces por semana)"/>
    <s v="Frecuentemente (1 o 2 veces por semana)"/>
    <s v="Seguiré usando los servicios de la biblioteca con la misma frecuencia que expuse en la pregunta anterior"/>
    <s v="F. Geografía e Historia"/>
    <s v="F. Derecho (Departamentos,Criminología)"/>
    <s v="Biblioteca Maria Zambrano (Filología / Derecho)"/>
    <s v="Facultad de Educación"/>
    <m/>
    <m/>
    <m/>
    <m/>
    <m/>
    <s v="Sí"/>
    <s v="Sí"/>
    <n v="5"/>
    <n v="1"/>
    <n v="2"/>
    <n v="1"/>
    <n v="1"/>
    <n v="3"/>
    <n v="5"/>
    <n v="1"/>
    <n v="5"/>
    <n v="5"/>
    <m/>
    <n v="5"/>
    <n v="5"/>
    <n v="5"/>
    <n v="5"/>
    <n v="5"/>
    <s v="No"/>
    <n v="5"/>
    <x v="1"/>
    <s v="Twitter|Youtube|Instagram"/>
    <m/>
    <m/>
    <m/>
    <m/>
    <m/>
    <m/>
    <m/>
    <s v="Sí"/>
    <s v="No"/>
    <m/>
    <n v="5"/>
    <n v="5"/>
    <s v="5, muy satisfecho"/>
  </r>
  <r>
    <m/>
    <m/>
    <s v="Ciencias Sociales"/>
    <d v="2020-05-19T13:24:00"/>
    <s v="Grado y doble grado"/>
    <x v="10"/>
    <s v="Muy frecuentemente (3 o más veces por semana)"/>
    <s v="Frecuentemente (1 o 2 veces por semana)"/>
    <s v="Seguiré usando los servicios de la biblioteca con la misma frecuencia que expuse en la pregunta anterior"/>
    <s v="Biblioteca Maria Zambrano (Filología / Derecho)"/>
    <m/>
    <m/>
    <s v="Sala Búho UAM"/>
    <m/>
    <m/>
    <m/>
    <m/>
    <m/>
    <s v="Sí"/>
    <s v="Sí"/>
    <n v="4"/>
    <n v="1"/>
    <n v="4"/>
    <n v="2"/>
    <n v="5"/>
    <n v="4"/>
    <n v="5"/>
    <n v="1"/>
    <n v="3"/>
    <n v="3"/>
    <m/>
    <n v="2"/>
    <n v="3"/>
    <n v="2"/>
    <n v="3"/>
    <n v="3"/>
    <s v="No"/>
    <n v="3"/>
    <x v="2"/>
    <s v="No uso ninguna red social"/>
    <m/>
    <m/>
    <m/>
    <m/>
    <m/>
    <m/>
    <m/>
    <s v="No"/>
    <s v="No"/>
    <m/>
    <n v="4"/>
    <n v="4"/>
    <s v="3, normal"/>
  </r>
  <r>
    <m/>
    <m/>
    <s v="Ciencias Sociales"/>
    <d v="2020-05-19T13:24:00"/>
    <s v="Máster"/>
    <x v="1"/>
    <s v="De vez en cuando (1 o 2 veces al mes)"/>
    <s v="Frecuentemente (1 o 2 veces por semana)"/>
    <s v="Creo que voy a acudir con menos frecuencia a la biblioteca y usaré más la biblioteca virtual"/>
    <s v="Biblioteca Maria Zambrano (Filología / Derecho)"/>
    <s v="F. Ciencias Políticas y Sociología"/>
    <m/>
    <m/>
    <m/>
    <m/>
    <m/>
    <m/>
    <m/>
    <s v="Sí"/>
    <s v="Sí"/>
    <n v="2"/>
    <n v="5"/>
    <n v="4"/>
    <n v="1"/>
    <n v="4"/>
    <n v="5"/>
    <n v="2"/>
    <n v="5"/>
    <n v="3"/>
    <n v="3"/>
    <m/>
    <n v="5"/>
    <n v="5"/>
    <n v="5"/>
    <n v="3"/>
    <n v="4"/>
    <s v="No"/>
    <n v="5"/>
    <x v="5"/>
    <s v="Youtube"/>
    <m/>
    <m/>
    <m/>
    <m/>
    <m/>
    <m/>
    <m/>
    <m/>
    <s v="No"/>
    <m/>
    <n v="5"/>
    <n v="5"/>
    <s v="4, satisfecho"/>
  </r>
  <r>
    <m/>
    <m/>
    <s v="Ciencias Experimentales"/>
    <d v="2020-05-19T13:24:00"/>
    <s v="Grado y doble grado"/>
    <x v="26"/>
    <s v="Frecuentemente (1 o 2 veces por semana)"/>
    <s v="Nunca"/>
    <s v="Seguiré usando los servicios de la biblioteca con la misma frecuencia que expuse en la pregunta anterior"/>
    <s v="F. Informática"/>
    <s v="Biblioteca Maria Zambrano (Filología / Derecho)"/>
    <s v="F. Ciencias Químicas"/>
    <m/>
    <m/>
    <m/>
    <m/>
    <m/>
    <m/>
    <s v="No"/>
    <s v="Sí"/>
    <n v="3"/>
    <n v="1"/>
    <n v="1"/>
    <n v="1"/>
    <n v="4"/>
    <n v="5"/>
    <n v="4"/>
    <n v="1"/>
    <n v="5"/>
    <n v="4"/>
    <m/>
    <n v="4"/>
    <n v="5"/>
    <n v="4"/>
    <n v="3"/>
    <n v="4"/>
    <s v="No"/>
    <n v="4"/>
    <x v="6"/>
    <s v="Twitter|Instagram"/>
    <m/>
    <m/>
    <m/>
    <m/>
    <m/>
    <m/>
    <m/>
    <s v="Sí"/>
    <s v="Sí"/>
    <s v="Útil"/>
    <n v="5"/>
    <n v="5"/>
    <m/>
  </r>
  <r>
    <m/>
    <m/>
    <s v="Humanidades"/>
    <d v="2020-05-19T13:24:00"/>
    <s v="Grado y doble grado"/>
    <x v="3"/>
    <s v="Frecuentemente (1 o 2 veces por semana)"/>
    <s v="Frecuentemente (1 o 2 veces por semana)"/>
    <s v="Creo que voy a acudir con menos frecuencia a la biblioteca y usaré más la biblioteca virtual"/>
    <m/>
    <m/>
    <m/>
    <m/>
    <m/>
    <m/>
    <m/>
    <m/>
    <m/>
    <s v="Sí"/>
    <s v="Sí"/>
    <n v="4"/>
    <n v="4"/>
    <n v="4"/>
    <n v="2"/>
    <n v="2"/>
    <n v="5"/>
    <n v="2"/>
    <n v="3"/>
    <n v="2"/>
    <n v="3"/>
    <m/>
    <n v="4"/>
    <n v="4"/>
    <n v="3"/>
    <n v="2"/>
    <n v="4"/>
    <s v="Sí"/>
    <n v="3"/>
    <x v="4"/>
    <s v="Youtube|Instagram"/>
    <m/>
    <m/>
    <m/>
    <m/>
    <m/>
    <m/>
    <m/>
    <s v="No"/>
    <s v="No"/>
    <m/>
    <n v="4"/>
    <n v="4"/>
    <s v="4, satisfecho"/>
  </r>
  <r>
    <m/>
    <m/>
    <s v="Ciencias Sociales"/>
    <d v="2020-05-19T13:23:00"/>
    <s v="Máster"/>
    <x v="10"/>
    <s v="De vez en cuando (1 o 2 veces al mes)"/>
    <s v="De vez en cuando (1 o 2 veces al mes)"/>
    <s v="Tengo que ir necesariamente para consultar los documentos que están ubicados en la biblioteca"/>
    <s v="Biblioteca Maria Zambrano (Filología / Derecho)"/>
    <m/>
    <m/>
    <m/>
    <m/>
    <m/>
    <m/>
    <m/>
    <m/>
    <s v="Sí"/>
    <s v="Sí"/>
    <n v="3"/>
    <n v="3"/>
    <n v="1"/>
    <n v="4"/>
    <n v="4"/>
    <n v="5"/>
    <n v="4"/>
    <n v="1"/>
    <n v="3"/>
    <n v="3"/>
    <m/>
    <n v="1"/>
    <n v="3"/>
    <n v="1"/>
    <n v="3"/>
    <n v="1"/>
    <s v="Sí"/>
    <n v="2"/>
    <x v="4"/>
    <s v="Twitter|Facebook|LinkedIn"/>
    <m/>
    <m/>
    <m/>
    <m/>
    <m/>
    <m/>
    <m/>
    <s v="Sí"/>
    <s v="Sí"/>
    <s v="Útil"/>
    <n v="5"/>
    <n v="5"/>
    <s v="2, insatisfecho"/>
  </r>
  <r>
    <m/>
    <m/>
    <s v="Ciencias Sociales"/>
    <d v="2020-05-19T13:23:00"/>
    <s v="Grado y doble grado"/>
    <x v="1"/>
    <s v="Muy frecuentemente (3 o más veces por semana)"/>
    <s v="De vez en cuando (1 o 2 veces al mes)"/>
    <s v="me he montado una biblioteca física&quot; en mi casa durante la cuarentena y voy a encargar libros y consultar lo justo la biblioteca digital. En mi caso particular"/>
    <s v=" no es por razones higiénicas (con cuidado y responsabilidad no tengo miedo de contagiarme en un lugar público) sino porque durante la cuarentena he sabido sacar provecho a habilitarme un mejor espacio para el estudio e investigación en mi casa.&quot;"/>
    <s v="F. Ciencias Políticas y Sociología"/>
    <s v="Biblioteca Maria Zambrano (Filología / Derecho)"/>
    <m/>
    <m/>
    <m/>
    <m/>
    <m/>
    <m/>
    <m/>
    <s v="No"/>
    <s v="No"/>
    <n v="4"/>
    <n v="3"/>
    <n v="2"/>
    <n v="5"/>
    <n v="4"/>
    <n v="5"/>
    <n v="5"/>
    <n v="2"/>
    <n v="3"/>
    <n v="3"/>
    <m/>
    <n v="4"/>
    <n v="2"/>
    <n v="2"/>
    <n v="2"/>
    <n v="3"/>
    <s v="No"/>
    <x v="6"/>
    <n v="4"/>
    <s v="No uso ninguna red social|Whatsapp"/>
    <m/>
    <m/>
    <m/>
    <m/>
    <m/>
    <m/>
    <m/>
    <s v="No"/>
    <s v="No"/>
    <m/>
    <n v="4"/>
    <n v="5"/>
  </r>
  <r>
    <m/>
    <m/>
    <s v="Humanidades"/>
    <d v="2020-05-19T13:23:00"/>
    <s v="Grado y doble grado"/>
    <x v="6"/>
    <s v="Muy frecuentemente (3 o más veces por semana)"/>
    <s v="Frecuentemente (1 o 2 veces por semana)"/>
    <s v="Creo que voy a acudir con menos frecuencia a la biblioteca y usaré más la biblioteca virtual|Procuraré buscar la información que necesito fuera de la biblioteca"/>
    <s v="Biblioteca Maria Zambrano (Filología / Derecho)"/>
    <m/>
    <m/>
    <m/>
    <m/>
    <m/>
    <m/>
    <m/>
    <m/>
    <s v="Sí"/>
    <s v="Sí"/>
    <n v="5"/>
    <n v="1"/>
    <n v="2"/>
    <n v="4"/>
    <n v="5"/>
    <n v="4"/>
    <n v="5"/>
    <n v="4"/>
    <n v="3"/>
    <n v="4"/>
    <m/>
    <n v="3"/>
    <n v="5"/>
    <n v="5"/>
    <n v="3"/>
    <n v="4"/>
    <s v="No"/>
    <n v="4"/>
    <x v="5"/>
    <s v="Twitter|Youtube|Instagram"/>
    <m/>
    <m/>
    <m/>
    <m/>
    <m/>
    <m/>
    <m/>
    <s v="Sí"/>
    <s v="No"/>
    <m/>
    <n v="4"/>
    <n v="2"/>
    <s v="4, satisfecho"/>
  </r>
  <r>
    <m/>
    <m/>
    <s v="Humanidades"/>
    <d v="2020-05-19T13:23:00"/>
    <s v="Grado y doble grado"/>
    <x v="2"/>
    <s v="Frecuentemente (1 o 2 veces por semana)"/>
    <s v="Frecuentemente (1 o 2 veces por semana)"/>
    <s v="Seguiré usando los servicios de la biblioteca con la misma frecuencia que expuse en la pregunta anterior"/>
    <s v="F. Educación - Centro de Formación del Profesorado"/>
    <s v="Biblioteca Maria Zambrano (Filología / Derecho)"/>
    <s v="F. Derecho (Departamentos,Criminología)"/>
    <m/>
    <m/>
    <m/>
    <m/>
    <m/>
    <m/>
    <s v="No"/>
    <s v="Sí"/>
    <n v="4"/>
    <n v="4"/>
    <n v="4"/>
    <n v="4"/>
    <n v="5"/>
    <n v="5"/>
    <n v="5"/>
    <n v="4"/>
    <n v="5"/>
    <n v="5"/>
    <m/>
    <n v="5"/>
    <n v="5"/>
    <n v="5"/>
    <n v="5"/>
    <n v="5"/>
    <s v="No"/>
    <n v="5"/>
    <x v="1"/>
    <s v="Twitter|Instagram"/>
    <m/>
    <m/>
    <m/>
    <m/>
    <m/>
    <m/>
    <m/>
    <s v="No"/>
    <s v="No"/>
    <m/>
    <n v="5"/>
    <n v="5"/>
    <s v="5, muy satisfecho"/>
  </r>
  <r>
    <m/>
    <m/>
    <s v="Ciencias Sociales"/>
    <d v="2020-05-19T13:23:00"/>
    <s v="Doctorado"/>
    <x v="1"/>
    <s v="De vez en cuando (1 o 2 veces al mes)"/>
    <s v="De vez en cuando (1 o 2 veces al mes)"/>
    <s v="Seguiré usando los servicios de la biblioteca con la misma frecuencia que expuse en la pregunta anterior"/>
    <s v="F. Ciencias Políticas y Sociología"/>
    <s v="F. Trabajo Social"/>
    <m/>
    <s v="IVAN DE VARGAS (Centro ciudad, Ayuntamiento Madrid); MARÍA MATUTE (Carabanchel, Comunidad de Madrid); JOSE HIERRO (Usera, COmunidad de Madrid) etc."/>
    <m/>
    <m/>
    <m/>
    <m/>
    <m/>
    <s v="No"/>
    <s v="Sí"/>
    <n v="5"/>
    <n v="5"/>
    <n v="1"/>
    <n v="5"/>
    <n v="1"/>
    <n v="5"/>
    <n v="1"/>
    <n v="5"/>
    <n v="3"/>
    <n v="4"/>
    <m/>
    <n v="4"/>
    <n v="3"/>
    <n v="1"/>
    <n v="1"/>
    <n v="1"/>
    <s v="Sí"/>
    <n v="1"/>
    <x v="2"/>
    <s v="Facebook|Youtube|Instagram|ACADEMIA.EDU"/>
    <m/>
    <m/>
    <m/>
    <m/>
    <m/>
    <m/>
    <m/>
    <s v="Sí"/>
    <s v="No"/>
    <m/>
    <n v="3"/>
    <n v="2"/>
    <s v="3, normal"/>
  </r>
  <r>
    <m/>
    <m/>
    <s v="Humanidades"/>
    <d v="2020-05-19T13:23:00"/>
    <s v="Grado y doble grado"/>
    <x v="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Educación - Centro de Formación del Profesorado"/>
    <m/>
    <m/>
    <s v="Biblioteca Miguel de Cervantes (Pozuelo de Alarcón) y Biblioteca Antonio Mingote (Las Águilas, Aluche)"/>
    <m/>
    <m/>
    <m/>
    <m/>
    <m/>
    <s v="No"/>
    <s v="Sí"/>
    <n v="2"/>
    <n v="1"/>
    <n v="1"/>
    <n v="2"/>
    <n v="5"/>
    <n v="5"/>
    <n v="5"/>
    <n v="2"/>
    <n v="3"/>
    <n v="4"/>
    <m/>
    <n v="4"/>
    <n v="4"/>
    <n v="5"/>
    <n v="3"/>
    <n v="5"/>
    <s v="No"/>
    <n v="5"/>
    <x v="6"/>
    <s v="Twitter|Youtube|Instagram|Snapchat"/>
    <m/>
    <m/>
    <m/>
    <m/>
    <m/>
    <m/>
    <m/>
    <s v="Sí"/>
    <s v="No"/>
    <m/>
    <n v="5"/>
    <n v="5"/>
    <s v="4, satisfecho"/>
  </r>
  <r>
    <m/>
    <m/>
    <s v="Humanidades"/>
    <d v="2020-05-19T13:22:00"/>
    <s v="Grado y doble grado"/>
    <x v="6"/>
    <s v="De vez en cuando (1 o 2 veces al mes)"/>
    <s v="Muy frecuentemente (3 o más veces por semana)"/>
    <s v="Seguiré usando los servicios de la biblioteca con la misma frecuencia que expuse en la pregunta anterior"/>
    <s v="F. Filología (Clásicas o General)"/>
    <s v="F. Ciencias de la Información"/>
    <s v="F. Geografía e Historia"/>
    <m/>
    <m/>
    <m/>
    <m/>
    <m/>
    <m/>
    <s v="No"/>
    <s v="Sí"/>
    <n v="4"/>
    <n v="3"/>
    <n v="4"/>
    <n v="4"/>
    <n v="3"/>
    <n v="4"/>
    <n v="5"/>
    <n v="1"/>
    <n v="3"/>
    <n v="4"/>
    <m/>
    <n v="4"/>
    <n v="5"/>
    <n v="5"/>
    <n v="5"/>
    <n v="3"/>
    <s v="No"/>
    <n v="4"/>
    <x v="5"/>
    <s v="Instagram"/>
    <m/>
    <m/>
    <m/>
    <m/>
    <m/>
    <m/>
    <m/>
    <s v="No"/>
    <s v="No"/>
    <m/>
    <n v="5"/>
    <n v="5"/>
    <s v="4, satisfecho"/>
  </r>
  <r>
    <m/>
    <m/>
    <s v="Humanidades"/>
    <d v="2020-05-19T13:22:00"/>
    <s v="Otros (Universidad para mayores, títulos propios, curso de idiomas, etc)"/>
    <x v="7"/>
    <s v="De vez en cuando (1 o 2 veces al mes)"/>
    <s v="De vez en cuando (1 o 2 veces al mes)"/>
    <s v="Seguiré usando los servicios de la biblioteca con la misma frecuencia que expuse en la pregunta anterior"/>
    <s v="F. Geografía e Historia"/>
    <s v="Biblioteca Maria Zambrano (Filología / Derecho)"/>
    <m/>
    <m/>
    <m/>
    <m/>
    <m/>
    <m/>
    <m/>
    <s v="No"/>
    <s v="Sí"/>
    <n v="3"/>
    <n v="1"/>
    <n v="4"/>
    <n v="4"/>
    <n v="5"/>
    <n v="3"/>
    <n v="4"/>
    <n v="2"/>
    <n v="3"/>
    <n v="4"/>
    <m/>
    <n v="4"/>
    <n v="3"/>
    <n v="3"/>
    <n v="2"/>
    <n v="3"/>
    <s v="No"/>
    <n v="3"/>
    <x v="5"/>
    <s v="Youtube"/>
    <m/>
    <m/>
    <m/>
    <m/>
    <m/>
    <m/>
    <m/>
    <s v="No"/>
    <s v="No"/>
    <m/>
    <n v="4"/>
    <n v="4"/>
    <s v="4, satisfecho"/>
  </r>
  <r>
    <m/>
    <m/>
    <s v="Ciencias Sociales"/>
    <d v="2020-05-19T13:22:00"/>
    <s v="Grado y doble grado"/>
    <x v="10"/>
    <s v="Nunca"/>
    <s v="De vez en cuando (1 o 2 veces al mes)"/>
    <s v="Solo haré uso de la biblioteca virtual y de sus recursos electrónicos"/>
    <s v="Biblioteca Maria Zambrano (Filología / Derecho)"/>
    <s v="F. Ciencias Físicas"/>
    <m/>
    <s v="Universidad rey Juan Carlos"/>
    <m/>
    <m/>
    <m/>
    <m/>
    <m/>
    <s v="No"/>
    <s v="No"/>
    <n v="1"/>
    <n v="1"/>
    <n v="1"/>
    <n v="3"/>
    <n v="5"/>
    <n v="5"/>
    <n v="5"/>
    <n v="1"/>
    <n v="1"/>
    <n v="1"/>
    <m/>
    <n v="3"/>
    <n v="2"/>
    <n v="1"/>
    <n v="1"/>
    <n v="4"/>
    <s v="No"/>
    <n v="1"/>
    <x v="5"/>
    <s v="Twitter|Facebook|Youtube|Instagram"/>
    <m/>
    <m/>
    <m/>
    <m/>
    <m/>
    <m/>
    <m/>
    <s v="No"/>
    <s v="No"/>
    <m/>
    <n v="1"/>
    <n v="2"/>
    <s v="3, normal"/>
  </r>
  <r>
    <m/>
    <m/>
    <s v="Humanidades"/>
    <d v="2020-05-19T13:22:00"/>
    <s v="Grado y doble grado"/>
    <x v="6"/>
    <s v="Nunca"/>
    <s v="Nunca"/>
    <s v="Procuraré buscar la información que necesito fuera de la biblioteca"/>
    <m/>
    <m/>
    <m/>
    <s v="Biblioteca de la Universidad Carlos III"/>
    <m/>
    <m/>
    <m/>
    <m/>
    <m/>
    <s v="No"/>
    <s v="No"/>
    <n v="1"/>
    <n v="1"/>
    <n v="1"/>
    <n v="5"/>
    <n v="5"/>
    <n v="5"/>
    <n v="4"/>
    <n v="4"/>
    <n v="2"/>
    <n v="3"/>
    <m/>
    <n v="1"/>
    <n v="2"/>
    <n v="2"/>
    <n v="2"/>
    <n v="3"/>
    <s v="No"/>
    <n v="2"/>
    <x v="2"/>
    <s v="Twitter|Youtube|Instagram"/>
    <m/>
    <m/>
    <m/>
    <m/>
    <m/>
    <m/>
    <m/>
    <s v="No"/>
    <s v="No"/>
    <m/>
    <n v="4"/>
    <n v="5"/>
    <s v="3, normal"/>
  </r>
  <r>
    <m/>
    <m/>
    <s v="Ciencias de la Salud"/>
    <d v="2020-05-19T13:22:00"/>
    <s v="Grado y doble grado"/>
    <x v="4"/>
    <s v="Muy frecuentemente (3 o más veces por semana)"/>
    <s v="Muy frecuentemente (3 o más veces por semana)"/>
    <s v="Seguiré usando los servicios de la biblioteca con la misma frecuencia que expuse en la pregunta anterior"/>
    <s v="F. Medicina"/>
    <s v="Biblioteca Maria Zambrano (Filología / Derecho)"/>
    <s v="F. Odontología"/>
    <s v="La biblioteca de ETSIT de la UPM"/>
    <m/>
    <m/>
    <m/>
    <m/>
    <m/>
    <s v="Sí"/>
    <s v="Sí"/>
    <n v="4"/>
    <n v="5"/>
    <n v="5"/>
    <n v="3"/>
    <n v="4"/>
    <n v="3"/>
    <n v="5"/>
    <n v="5"/>
    <n v="4"/>
    <n v="4"/>
    <m/>
    <n v="4"/>
    <n v="4"/>
    <n v="5"/>
    <n v="3"/>
    <n v="3"/>
    <s v="No"/>
    <n v="4"/>
    <x v="6"/>
    <s v="Youtube|Instagram"/>
    <m/>
    <m/>
    <m/>
    <m/>
    <m/>
    <m/>
    <m/>
    <s v="No"/>
    <s v="No"/>
    <m/>
    <n v="4"/>
    <n v="5"/>
    <s v="4, satisfecho"/>
  </r>
  <r>
    <m/>
    <m/>
    <s v="Ciencias de la Salud"/>
    <d v="2020-05-19T13:22:00"/>
    <s v="Grado y doble grado"/>
    <x v="9"/>
    <s v="Solo en época de exámenes"/>
    <s v="Solo en época de exámenes"/>
    <s v="Creo que voy a acudir con menos frecuencia a la biblioteca y usaré más la biblioteca virtual|Solo haré uso de la biblioteca virtual y de sus recursos electrónicos"/>
    <s v="F. Farmacia"/>
    <s v="F. Medicina"/>
    <m/>
    <m/>
    <m/>
    <m/>
    <m/>
    <m/>
    <m/>
    <s v="No"/>
    <s v="No"/>
    <n v="1"/>
    <n v="1"/>
    <n v="1"/>
    <n v="2"/>
    <n v="5"/>
    <n v="3"/>
    <n v="5"/>
    <n v="3"/>
    <n v="5"/>
    <n v="4"/>
    <m/>
    <n v="5"/>
    <n v="4"/>
    <n v="3"/>
    <n v="4"/>
    <n v="4"/>
    <s v="No"/>
    <n v="4"/>
    <x v="5"/>
    <s v="Twitter|Youtube|Instagram"/>
    <m/>
    <m/>
    <m/>
    <m/>
    <m/>
    <m/>
    <m/>
    <s v="Sí"/>
    <s v="No"/>
    <m/>
    <n v="4"/>
    <n v="5"/>
    <s v="5, muy satisfecho"/>
  </r>
  <r>
    <m/>
    <m/>
    <s v="Humanidades"/>
    <d v="2020-05-19T13:22:00"/>
    <s v="Grado y doble grado"/>
    <x v="5"/>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s v="Bibliotecas Municipales de Madrid"/>
    <m/>
    <m/>
    <m/>
    <m/>
    <m/>
    <s v="Sí"/>
    <s v="Sí"/>
    <n v="3"/>
    <n v="1"/>
    <n v="3"/>
    <n v="4"/>
    <n v="4"/>
    <n v="4"/>
    <n v="5"/>
    <n v="2"/>
    <n v="2"/>
    <n v="3"/>
    <m/>
    <n v="3"/>
    <n v="4"/>
    <n v="2"/>
    <m/>
    <n v="4"/>
    <s v="No"/>
    <n v="4"/>
    <x v="4"/>
    <s v="Youtube"/>
    <m/>
    <m/>
    <m/>
    <m/>
    <m/>
    <m/>
    <m/>
    <s v="Sí"/>
    <s v="No"/>
    <m/>
    <n v="5"/>
    <n v="4"/>
    <s v="4, satisfecho"/>
  </r>
  <r>
    <m/>
    <m/>
    <s v="Humanidades"/>
    <d v="2020-05-19T13:22:00"/>
    <s v="Grado y doble grado"/>
    <x v="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5"/>
    <n v="4"/>
    <n v="5"/>
    <n v="4"/>
    <n v="5"/>
    <n v="4"/>
    <n v="3"/>
    <n v="4"/>
    <n v="5"/>
    <n v="4"/>
    <m/>
    <n v="5"/>
    <n v="4"/>
    <n v="5"/>
    <n v="4"/>
    <n v="3"/>
    <s v="No"/>
    <n v="4"/>
    <x v="5"/>
    <s v="Twitter|Youtube|Instagram|LinkedIn"/>
    <m/>
    <m/>
    <m/>
    <m/>
    <m/>
    <m/>
    <m/>
    <s v="Sí"/>
    <s v="Sí"/>
    <s v="Útil"/>
    <n v="5"/>
    <n v="4"/>
    <s v="4, satisfecho"/>
  </r>
  <r>
    <m/>
    <m/>
    <s v="Ciencias de la Salud"/>
    <d v="2020-05-19T13:21:00"/>
    <s v="Grado y doble grado"/>
    <x v="15"/>
    <s v="Nunca"/>
    <s v="Frecuentemente (1 o 2 veces por semana)"/>
    <s v="Creo que voy a acudir con menos frecuencia a la biblioteca y usaré más la biblioteca virtual"/>
    <s v="F. Enfermería, Fisioterapia y Podología"/>
    <s v="F. Farmacia"/>
    <s v="F. Odontología"/>
    <m/>
    <m/>
    <m/>
    <m/>
    <m/>
    <m/>
    <s v="No"/>
    <s v="Sí"/>
    <n v="1"/>
    <n v="1"/>
    <n v="3"/>
    <n v="1"/>
    <n v="1"/>
    <n v="4"/>
    <n v="2"/>
    <n v="3"/>
    <n v="5"/>
    <n v="3"/>
    <m/>
    <n v="4"/>
    <n v="4"/>
    <n v="3"/>
    <n v="2"/>
    <n v="3"/>
    <s v="No"/>
    <n v="2"/>
    <x v="2"/>
    <s v="Twitter|Youtube|Instagram"/>
    <m/>
    <m/>
    <m/>
    <m/>
    <m/>
    <m/>
    <m/>
    <s v="No"/>
    <s v="No"/>
    <m/>
    <n v="4"/>
    <n v="3"/>
    <s v="3, normal"/>
  </r>
  <r>
    <m/>
    <m/>
    <s v="Ciencias Sociales"/>
    <d v="2020-05-19T13:21:00"/>
    <s v="Grado y doble grado"/>
    <x v="13"/>
    <s v="De vez en cuando (1 o 2 veces al mes)"/>
    <s v="Nunca"/>
    <s v="Solo haré uso de la biblioteca virtual y de sus recursos electrónicos"/>
    <s v="F. Ciencias de la Información"/>
    <m/>
    <m/>
    <m/>
    <m/>
    <m/>
    <m/>
    <m/>
    <m/>
    <s v="No"/>
    <s v="Sí"/>
    <n v="1"/>
    <n v="1"/>
    <n v="1"/>
    <n v="5"/>
    <n v="5"/>
    <n v="5"/>
    <n v="5"/>
    <n v="2"/>
    <n v="4"/>
    <n v="3"/>
    <m/>
    <n v="4"/>
    <n v="3"/>
    <n v="1"/>
    <n v="3"/>
    <n v="3"/>
    <s v="No"/>
    <n v="3"/>
    <x v="3"/>
    <s v="Instagram"/>
    <m/>
    <m/>
    <m/>
    <m/>
    <m/>
    <m/>
    <m/>
    <s v="No"/>
    <s v="No"/>
    <m/>
    <n v="3"/>
    <n v="4"/>
    <s v="3, normal"/>
  </r>
  <r>
    <m/>
    <m/>
    <s v="Ciencias Experimentales"/>
    <d v="2020-05-19T13:21:00"/>
    <s v="Grado y doble grado"/>
    <x v="16"/>
    <s v="De vez en cuando (1 o 2 veces al mes)"/>
    <s v="Nunca"/>
    <s v="Seguiré usando los servicios de la biblioteca con la misma frecuencia que expuse en la pregunta anterior"/>
    <s v="F. Ciencias Químicas"/>
    <m/>
    <m/>
    <m/>
    <m/>
    <m/>
    <m/>
    <m/>
    <m/>
    <s v="No"/>
    <s v="Sí"/>
    <n v="3"/>
    <n v="1"/>
    <n v="1"/>
    <n v="4"/>
    <n v="5"/>
    <n v="4"/>
    <n v="4"/>
    <n v="1"/>
    <n v="4"/>
    <n v="3"/>
    <m/>
    <n v="3"/>
    <n v="4"/>
    <n v="4"/>
    <n v="3"/>
    <n v="4"/>
    <s v="No"/>
    <n v="3"/>
    <x v="5"/>
    <s v="Instagram"/>
    <m/>
    <m/>
    <m/>
    <m/>
    <m/>
    <m/>
    <m/>
    <s v="No"/>
    <s v="No"/>
    <m/>
    <n v="4"/>
    <n v="4"/>
    <s v="4, satisfecho"/>
  </r>
  <r>
    <m/>
    <m/>
    <s v="Humanidades"/>
    <d v="2020-05-19T13:21:00"/>
    <s v="Grado y doble grado"/>
    <x v="6"/>
    <s v="Frecuentemente (1 o 2 veces por semana)"/>
    <s v="Frecuentemente (1 o 2 veces por semana)"/>
    <s v="Seguiré usando los servicios de la biblioteca con la misma frecuencia que expuse en la pregunta anterior"/>
    <s v="F. Filología (Clásicas o General)"/>
    <s v="Biblioteca Maria Zambrano (Filología / Derecho)"/>
    <s v="F. Filosofía"/>
    <m/>
    <m/>
    <m/>
    <m/>
    <m/>
    <m/>
    <s v="Sí"/>
    <s v="Sí"/>
    <n v="5"/>
    <n v="2"/>
    <n v="5"/>
    <n v="2"/>
    <n v="4"/>
    <n v="5"/>
    <n v="5"/>
    <n v="1"/>
    <n v="4"/>
    <n v="4"/>
    <m/>
    <n v="5"/>
    <n v="5"/>
    <n v="5"/>
    <n v="5"/>
    <n v="5"/>
    <s v="No"/>
    <n v="5"/>
    <x v="4"/>
    <s v="Youtube|Instagram"/>
    <m/>
    <m/>
    <m/>
    <m/>
    <m/>
    <m/>
    <m/>
    <s v="No"/>
    <s v="No"/>
    <m/>
    <n v="5"/>
    <n v="5"/>
    <s v="5, muy satisfecho"/>
  </r>
  <r>
    <m/>
    <m/>
    <s v="Ciencias Experimentales"/>
    <d v="2020-05-19T13:21:00"/>
    <s v="Grado y doble grado"/>
    <x v="16"/>
    <s v="De vez en cuando (1 o 2 veces al mes)"/>
    <s v="De vez en cuando (1 o 2 veces al mes)"/>
    <s v="Seguiré usando los servicios de la biblioteca con la misma frecuencia que expuse en la pregunta anterior"/>
    <s v="F. Ciencias Químicas"/>
    <s v="F. Ciencias Biológicas"/>
    <m/>
    <m/>
    <m/>
    <m/>
    <m/>
    <m/>
    <m/>
    <s v="Sí"/>
    <s v="Sí"/>
    <n v="4"/>
    <n v="1"/>
    <n v="3"/>
    <n v="2"/>
    <n v="5"/>
    <n v="2"/>
    <n v="5"/>
    <n v="1"/>
    <n v="4"/>
    <n v="2"/>
    <m/>
    <n v="3"/>
    <n v="4"/>
    <n v="4"/>
    <n v="3"/>
    <n v="4"/>
    <s v="No"/>
    <n v="4"/>
    <x v="3"/>
    <s v="Facebook"/>
    <m/>
    <m/>
    <m/>
    <m/>
    <m/>
    <m/>
    <m/>
    <s v="No"/>
    <s v="No"/>
    <m/>
    <n v="4"/>
    <n v="5"/>
    <s v="4, satisfecho"/>
  </r>
  <r>
    <m/>
    <m/>
    <s v="Ciencias Experimentales"/>
    <d v="2020-05-19T13:21:00"/>
    <s v="Máster"/>
    <x v="27"/>
    <s v="Frecuentemente (1 o 2 veces por semana)"/>
    <s v="Frecuentemente (1 o 2 veces por semana)"/>
    <s v="Seguiré usando los servicios de la biblioteca con la misma frecuencia que expuse en la pregunta anterior"/>
    <s v="F. Estudios Estadísticos"/>
    <s v="F. Farmacia"/>
    <s v="F. Odontología"/>
    <s v="BNE, UNED CENTRAL"/>
    <m/>
    <m/>
    <m/>
    <m/>
    <m/>
    <s v="No"/>
    <s v="Sí"/>
    <n v="2"/>
    <n v="4"/>
    <n v="4"/>
    <n v="2"/>
    <n v="4"/>
    <n v="5"/>
    <n v="4"/>
    <n v="2"/>
    <n v="5"/>
    <n v="5"/>
    <m/>
    <n v="5"/>
    <n v="5"/>
    <n v="5"/>
    <n v="5"/>
    <n v="5"/>
    <s v="Sí"/>
    <n v="5"/>
    <x v="1"/>
    <s v="Twitter|Youtube|Instagram|LinkedIn|No uso ninguna red social"/>
    <m/>
    <m/>
    <m/>
    <m/>
    <m/>
    <m/>
    <m/>
    <s v="Sí"/>
    <s v="Sí"/>
    <s v="Muy útil"/>
    <n v="5"/>
    <n v="5"/>
    <s v="5, muy satisfecho"/>
  </r>
  <r>
    <m/>
    <m/>
    <s v="Ciencias Sociales"/>
    <d v="2020-05-19T13:21: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Políticas y Sociología"/>
    <s v="Biblioteca Maria Zambrano (Filología / Derecho)"/>
    <s v="F. Derecho (Departamentos,Criminología)"/>
    <m/>
    <m/>
    <m/>
    <m/>
    <m/>
    <m/>
    <s v="No"/>
    <s v="No"/>
    <n v="1"/>
    <n v="2"/>
    <n v="4"/>
    <n v="3"/>
    <n v="5"/>
    <n v="5"/>
    <n v="5"/>
    <n v="2"/>
    <n v="3"/>
    <n v="3"/>
    <m/>
    <n v="5"/>
    <n v="4"/>
    <n v="4"/>
    <n v="4"/>
    <n v="3"/>
    <s v="No"/>
    <n v="4"/>
    <x v="6"/>
    <s v="Instagram"/>
    <m/>
    <m/>
    <m/>
    <m/>
    <m/>
    <m/>
    <m/>
    <s v="No"/>
    <s v="No"/>
    <m/>
    <n v="4"/>
    <n v="4"/>
    <s v="4, satisfecho"/>
  </r>
  <r>
    <m/>
    <m/>
    <s v="Ciencias Sociales"/>
    <d v="2020-05-19T13:21:00"/>
    <s v="Grado y doble grado"/>
    <x v="13"/>
    <s v="De vez en cuando (1 o 2 veces al mes)"/>
    <s v="Solo en época de exámenes"/>
    <s v="Creo que voy a acudir con menos frecuencia a la biblioteca y usaré más la biblioteca virtual"/>
    <s v="F. Ciencias de la Información"/>
    <s v="F. Ciencias de la Documentación"/>
    <s v="Biblioteca Maria Zambrano (Filología / Derecho)"/>
    <m/>
    <m/>
    <m/>
    <m/>
    <m/>
    <m/>
    <s v="No"/>
    <s v="Sí"/>
    <m/>
    <n v="1"/>
    <n v="1"/>
    <n v="5"/>
    <n v="3"/>
    <n v="5"/>
    <n v="5"/>
    <n v="1"/>
    <n v="1"/>
    <n v="3"/>
    <m/>
    <n v="3"/>
    <n v="1"/>
    <n v="2"/>
    <n v="2"/>
    <n v="3"/>
    <s v="No"/>
    <n v="1"/>
    <x v="2"/>
    <s v="Twitter|Instagram|LinkedIn"/>
    <m/>
    <m/>
    <m/>
    <m/>
    <m/>
    <m/>
    <m/>
    <s v="No"/>
    <s v="No"/>
    <m/>
    <n v="1"/>
    <n v="1"/>
    <s v="4, satisfecho"/>
  </r>
  <r>
    <m/>
    <m/>
    <s v="Humanidades"/>
    <d v="2020-05-19T13:21:00"/>
    <s v="Máster"/>
    <x v="2"/>
    <s v="De vez en cuando (1 o 2 veces al mes)"/>
    <s v="Frecuentemente (1 o 2 veces por semana)"/>
    <s v="Creo que voy a acudir con menos frecuencia a la biblioteca y usaré más la biblioteca virtual"/>
    <s v="F. Educación - Centro de Formación del Profesorado"/>
    <s v="F. Psicología"/>
    <s v="Biblioteca Maria Zambrano (Filología / Derecho)"/>
    <m/>
    <m/>
    <m/>
    <m/>
    <m/>
    <m/>
    <s v="Sí"/>
    <s v="Sí"/>
    <n v="3"/>
    <n v="4"/>
    <n v="4"/>
    <n v="4"/>
    <n v="3"/>
    <n v="4"/>
    <n v="2"/>
    <n v="4"/>
    <n v="2"/>
    <n v="3"/>
    <m/>
    <n v="4"/>
    <n v="4"/>
    <n v="3"/>
    <n v="3"/>
    <n v="4"/>
    <s v="No"/>
    <n v="4"/>
    <x v="4"/>
    <s v="Twitter|Facebook|Youtube|Instagram"/>
    <m/>
    <m/>
    <m/>
    <m/>
    <m/>
    <m/>
    <m/>
    <s v="Sí"/>
    <s v="Sí"/>
    <s v="Útil"/>
    <n v="4"/>
    <n v="3"/>
    <s v="3, normal"/>
  </r>
  <r>
    <m/>
    <m/>
    <s v="Ciencias Experimentales"/>
    <d v="2020-05-19T13:20:00"/>
    <s v="Grado y doble grado"/>
    <x v="16"/>
    <s v="Frecuentemente (1 o 2 veces por semana)"/>
    <s v="Solo en época de exámenes"/>
    <s v="Seguiré usando los servicios de la biblioteca con la misma frecuencia que expuse en la pregunta anterior"/>
    <s v="F. Ciencias Químicas"/>
    <s v="F. Ciencias Matemáticas"/>
    <s v="F. Ciencias Biológicas"/>
    <m/>
    <m/>
    <m/>
    <m/>
    <m/>
    <m/>
    <s v="No"/>
    <s v="Sí"/>
    <n v="3"/>
    <n v="1"/>
    <n v="1"/>
    <n v="3"/>
    <n v="5"/>
    <n v="5"/>
    <n v="5"/>
    <n v="2"/>
    <n v="5"/>
    <n v="5"/>
    <m/>
    <n v="5"/>
    <n v="5"/>
    <n v="5"/>
    <n v="5"/>
    <n v="5"/>
    <s v="No"/>
    <n v="5"/>
    <x v="1"/>
    <s v="Twitter|Youtube|Instagram"/>
    <m/>
    <m/>
    <m/>
    <m/>
    <m/>
    <m/>
    <m/>
    <s v="Sí"/>
    <s v="Sí"/>
    <s v="Poco útil"/>
    <n v="5"/>
    <n v="5"/>
    <s v="4, satisfecho"/>
  </r>
  <r>
    <m/>
    <m/>
    <s v="Ciencias de la Salud"/>
    <d v="2020-05-19T13:20:00"/>
    <s v="Grado y doble grado"/>
    <x v="9"/>
    <s v="Muy frecuentemente (3 o más veces por semana)"/>
    <s v="Muy frecuentemente (3 o más veces por semana)"/>
    <s v="Seguiré usando los servicios de la biblioteca con la misma frecuencia que expuse en la pregunta anterior|Creo que voy a acudir con menos frecuencia a la biblioteca y usaré más la biblioteca virtual"/>
    <s v="F. Farmacia"/>
    <s v="F. Ciencias Químicas"/>
    <s v="F. Ciencias de la Información"/>
    <m/>
    <m/>
    <m/>
    <m/>
    <m/>
    <m/>
    <s v="Sí"/>
    <s v="Sí"/>
    <n v="3"/>
    <n v="1"/>
    <n v="4"/>
    <n v="2"/>
    <n v="5"/>
    <n v="5"/>
    <n v="4"/>
    <n v="1"/>
    <n v="4"/>
    <n v="5"/>
    <m/>
    <n v="5"/>
    <n v="5"/>
    <n v="5"/>
    <n v="3"/>
    <n v="5"/>
    <s v="No"/>
    <n v="5"/>
    <x v="6"/>
    <s v="Twitter|Youtube|Instagram"/>
    <m/>
    <m/>
    <m/>
    <m/>
    <m/>
    <m/>
    <m/>
    <s v="Sí"/>
    <s v="Sí"/>
    <s v="Normal"/>
    <n v="5"/>
    <n v="5"/>
    <s v="4, satisfecho"/>
  </r>
  <r>
    <m/>
    <m/>
    <s v="Ciencias de la Salud"/>
    <d v="2020-05-19T13:20:00"/>
    <s v="Grado y doble grado"/>
    <x v="9"/>
    <s v="Muy frecuentemente (3 o más veces por semana)"/>
    <s v="De vez en cuando (1 o 2 veces al mes)"/>
    <s v="Creo que voy a acudir con menos frecuencia a la biblioteca y usaré más la biblioteca virtual"/>
    <s v="F. Ciencias de la Información"/>
    <s v="F. Ciencias Químicas"/>
    <s v="F. Farmacia"/>
    <m/>
    <m/>
    <m/>
    <m/>
    <m/>
    <m/>
    <s v="Sí"/>
    <s v="Sí"/>
    <n v="4"/>
    <n v="3"/>
    <n v="4"/>
    <n v="1"/>
    <n v="4"/>
    <n v="2"/>
    <n v="1"/>
    <n v="1"/>
    <n v="3"/>
    <n v="3"/>
    <m/>
    <n v="5"/>
    <n v="4"/>
    <n v="4"/>
    <n v="3"/>
    <n v="4"/>
    <s v="No"/>
    <n v="4"/>
    <x v="2"/>
    <s v="No uso ninguna red social"/>
    <m/>
    <m/>
    <m/>
    <m/>
    <m/>
    <m/>
    <m/>
    <s v="No"/>
    <s v="No"/>
    <m/>
    <n v="4"/>
    <n v="5"/>
    <s v="4, satisfecho"/>
  </r>
  <r>
    <m/>
    <m/>
    <s v="Ciencias de la Salud"/>
    <d v="2020-05-19T13:20:00"/>
    <s v="Otros (Universidad para mayores, títulos propios, curso de idiomas, etc)"/>
    <x v="18"/>
    <s v="De vez en cuando (1 o 2 veces al mes)"/>
    <s v="Muy frecuentemente (3 o más veces por semana)"/>
    <s v="Creo que voy a acudir con menos frecuencia a la biblioteca y usaré más la biblioteca virtual"/>
    <s v="F. Odontología"/>
    <s v="F. Odontología"/>
    <s v="F. Odontología"/>
    <m/>
    <m/>
    <m/>
    <m/>
    <m/>
    <m/>
    <s v="No"/>
    <s v="Sí"/>
    <n v="3"/>
    <n v="5"/>
    <n v="3"/>
    <n v="5"/>
    <n v="1"/>
    <n v="1"/>
    <n v="3"/>
    <n v="5"/>
    <n v="5"/>
    <n v="2"/>
    <m/>
    <n v="4"/>
    <n v="5"/>
    <n v="5"/>
    <n v="4"/>
    <n v="4"/>
    <s v="No"/>
    <n v="3"/>
    <x v="6"/>
    <s v="Youtube|Instagram"/>
    <m/>
    <m/>
    <m/>
    <m/>
    <m/>
    <m/>
    <m/>
    <s v="Sí"/>
    <s v="No"/>
    <m/>
    <n v="5"/>
    <n v="5"/>
    <s v="4, satisfecho"/>
  </r>
  <r>
    <m/>
    <m/>
    <s v="Humanidades"/>
    <d v="2020-05-19T13:20:00"/>
    <s v="Doctorado"/>
    <x v="6"/>
    <s v="Muy frecuentemente (3 o más veces por semana)"/>
    <s v="Muy frecuentemente (3 o más veces por semana)"/>
    <s v="Tengo que ir necesariamente para consultar los documentos que están ubicados en la biblioteca"/>
    <s v="F. Geografía e Historia"/>
    <s v="Biblioteca Maria Zambrano (Filología / Derecho)"/>
    <s v="F. Filología (Clásicas o General)"/>
    <s v="AECID"/>
    <m/>
    <m/>
    <m/>
    <m/>
    <m/>
    <s v="No"/>
    <s v="Sí"/>
    <n v="5"/>
    <n v="2"/>
    <n v="2"/>
    <n v="4"/>
    <n v="2"/>
    <n v="5"/>
    <n v="2"/>
    <n v="4"/>
    <n v="5"/>
    <n v="5"/>
    <m/>
    <n v="3"/>
    <n v="3"/>
    <n v="3"/>
    <n v="5"/>
    <n v="5"/>
    <s v="Sí"/>
    <n v="4"/>
    <x v="5"/>
    <s v="Instagram"/>
    <m/>
    <m/>
    <m/>
    <m/>
    <m/>
    <m/>
    <m/>
    <s v="Sí"/>
    <s v="No"/>
    <m/>
    <n v="5"/>
    <n v="5"/>
    <s v="4, satisfecho"/>
  </r>
  <r>
    <m/>
    <m/>
    <s v="Ciencias de la Salud"/>
    <d v="2020-05-19T13:20:00"/>
    <s v="Grado y doble grado"/>
    <x v="9"/>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F. Farmacia"/>
    <m/>
    <m/>
    <s v="Biblioteca Pública Municipal Buenavista"/>
    <m/>
    <m/>
    <m/>
    <m/>
    <m/>
    <s v="No"/>
    <s v="Sí"/>
    <n v="3"/>
    <n v="1"/>
    <n v="4"/>
    <n v="3"/>
    <n v="4"/>
    <n v="4"/>
    <n v="4"/>
    <n v="2"/>
    <n v="4"/>
    <n v="4"/>
    <m/>
    <n v="3"/>
    <n v="3"/>
    <n v="3"/>
    <n v="3"/>
    <n v="3"/>
    <s v="No"/>
    <n v="4"/>
    <x v="5"/>
    <s v="Facebook|Youtube|Instagram"/>
    <m/>
    <m/>
    <m/>
    <m/>
    <m/>
    <m/>
    <m/>
    <s v="No"/>
    <s v="No"/>
    <m/>
    <n v="4"/>
    <n v="4"/>
    <s v="4, satisfecho"/>
  </r>
  <r>
    <m/>
    <m/>
    <s v="Ciencias Experimentales"/>
    <d v="2020-05-19T13:20:00"/>
    <s v="Grado y doble grado"/>
    <x v="26"/>
    <s v="Solo en época de exámenes"/>
    <s v="De vez en cuando (1 o 2 veces al mes)"/>
    <s v="Seguiré usando los servicios de la biblioteca con la misma frecuencia que expuse en la pregunta anterior"/>
    <s v="Biblioteca Maria Zambrano (Filología / Derecho)"/>
    <s v="F. Informática"/>
    <m/>
    <m/>
    <m/>
    <m/>
    <m/>
    <m/>
    <m/>
    <s v="No"/>
    <s v="No"/>
    <n v="1"/>
    <n v="1"/>
    <n v="4"/>
    <n v="1"/>
    <n v="5"/>
    <n v="5"/>
    <n v="5"/>
    <n v="4"/>
    <n v="2"/>
    <n v="2"/>
    <m/>
    <n v="3"/>
    <n v="4"/>
    <n v="4"/>
    <n v="4"/>
    <n v="5"/>
    <s v="Sí"/>
    <n v="4"/>
    <x v="6"/>
    <s v="Twitter|Youtube|Instagram|LinkedIn"/>
    <m/>
    <m/>
    <m/>
    <m/>
    <m/>
    <m/>
    <m/>
    <s v="Sí"/>
    <s v="No"/>
    <m/>
    <n v="5"/>
    <n v="5"/>
    <s v="5, muy satisfecho"/>
  </r>
  <r>
    <m/>
    <m/>
    <s v="Ciencias Experimentales"/>
    <d v="2020-05-19T13:20:00"/>
    <s v="Grado y doble grado"/>
    <x v="19"/>
    <s v="Muy frecuentemente (3 o más veces por semana)"/>
    <s v="De vez en cuando (1 o 2 veces al mes)"/>
    <s v="Seguiré usando los servicios de la biblioteca con la misma frecuencia que expuse en la pregunta anterior"/>
    <s v="F. Ciencias Físicas"/>
    <s v="F. Ciencias Matemáticas"/>
    <s v="Biblioteca Maria Zambrano (Filología / Derecho)"/>
    <m/>
    <m/>
    <m/>
    <m/>
    <m/>
    <m/>
    <s v="Sí"/>
    <s v="Sí"/>
    <n v="4"/>
    <n v="1"/>
    <n v="1"/>
    <n v="3"/>
    <n v="5"/>
    <n v="5"/>
    <n v="5"/>
    <n v="1"/>
    <n v="4"/>
    <n v="3"/>
    <m/>
    <n v="3"/>
    <n v="5"/>
    <n v="3"/>
    <n v="1"/>
    <n v="5"/>
    <s v="No"/>
    <n v="4"/>
    <x v="5"/>
    <s v="Youtube"/>
    <m/>
    <m/>
    <m/>
    <m/>
    <m/>
    <m/>
    <m/>
    <s v="Sí"/>
    <s v="Sí"/>
    <s v="Normal"/>
    <n v="5"/>
    <n v="3"/>
    <s v="4, satisfecho"/>
  </r>
  <r>
    <m/>
    <m/>
    <s v="Ciencias Sociales"/>
    <d v="2020-05-19T13:20:00"/>
    <s v="Grado y doble grado"/>
    <x v="13"/>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Ciencias de la Información"/>
    <s v="Biblioteca Maria Zambrano (Filología / Derecho)"/>
    <s v="F. Ciencias Económicas y Empresariales"/>
    <m/>
    <m/>
    <m/>
    <m/>
    <m/>
    <m/>
    <s v="No"/>
    <s v="No"/>
    <n v="4"/>
    <n v="3"/>
    <n v="3"/>
    <n v="3"/>
    <n v="4"/>
    <n v="3"/>
    <n v="3"/>
    <n v="3"/>
    <n v="4"/>
    <n v="4"/>
    <m/>
    <n v="3"/>
    <n v="4"/>
    <n v="5"/>
    <n v="4"/>
    <n v="4"/>
    <s v="No"/>
    <n v="4"/>
    <x v="6"/>
    <s v="Twitter|Youtube|Instagram"/>
    <m/>
    <m/>
    <m/>
    <m/>
    <m/>
    <m/>
    <m/>
    <s v="No"/>
    <s v="No"/>
    <m/>
    <n v="4"/>
    <n v="4"/>
    <s v="4, satisfecho"/>
  </r>
  <r>
    <m/>
    <m/>
    <s v="Humanidades"/>
    <d v="2020-05-19T13:20:00"/>
    <s v="Doctorado"/>
    <x v="6"/>
    <s v="Nunca"/>
    <s v="Nunca"/>
    <s v="Creo que voy a acudir con menos frecuencia a la biblioteca y usaré más la biblioteca virtual|Solo haré uso de la biblioteca virtual y de sus recursos electrónicos"/>
    <s v="Biblioteca Maria Zambrano (Filología / Derecho)"/>
    <s v="F. Filología (Clásicas o General)"/>
    <m/>
    <s v="bibliotecas en linea"/>
    <m/>
    <m/>
    <m/>
    <m/>
    <m/>
    <s v="No"/>
    <s v="No"/>
    <n v="1"/>
    <n v="4"/>
    <n v="4"/>
    <n v="5"/>
    <n v="4"/>
    <n v="5"/>
    <n v="3"/>
    <n v="5"/>
    <n v="3"/>
    <n v="3"/>
    <m/>
    <n v="3"/>
    <n v="3"/>
    <n v="3"/>
    <n v="3"/>
    <n v="3"/>
    <s v="No"/>
    <n v="3"/>
    <x v="5"/>
    <s v="Twitter"/>
    <m/>
    <m/>
    <m/>
    <m/>
    <m/>
    <m/>
    <m/>
    <s v="No"/>
    <s v="No"/>
    <m/>
    <n v="3"/>
    <n v="3"/>
    <s v="3, normal"/>
  </r>
  <r>
    <m/>
    <m/>
    <s v="Ciencias de la Salud"/>
    <d v="2020-05-19T13:19:00"/>
    <s v="Grado y doble grado"/>
    <x v="15"/>
    <s v="Frecuentemente (1 o 2 veces por semana)"/>
    <s v="Frecuentemente (1 o 2 veces por semana)"/>
    <s v="Seguiré usando los servicios de la biblioteca con la misma frecuencia que expuse en la pregunta anterior"/>
    <s v="F. Enfermería, Fisioterapia y Podología"/>
    <s v="F. Medicina"/>
    <m/>
    <m/>
    <m/>
    <m/>
    <m/>
    <m/>
    <m/>
    <s v="Sí"/>
    <s v="Sí"/>
    <n v="4"/>
    <n v="3"/>
    <n v="3"/>
    <n v="3"/>
    <n v="4"/>
    <n v="2"/>
    <n v="4"/>
    <n v="3"/>
    <n v="4"/>
    <n v="3"/>
    <m/>
    <n v="4"/>
    <n v="3"/>
    <n v="3"/>
    <n v="3"/>
    <n v="3"/>
    <s v="Sí"/>
    <n v="3"/>
    <x v="4"/>
    <s v="No uso ninguna red social"/>
    <m/>
    <m/>
    <m/>
    <m/>
    <m/>
    <m/>
    <m/>
    <s v="Sí"/>
    <s v="No"/>
    <m/>
    <m/>
    <n v="3"/>
    <s v="4, satisfecho"/>
  </r>
  <r>
    <m/>
    <m/>
    <s v="Ciencias de la Salud"/>
    <d v="2020-05-19T13:19:00"/>
    <s v="Grado y doble grado"/>
    <x v="9"/>
    <s v="Muy frecuentemente (3 o más veces por semana)"/>
    <s v="Nunca"/>
    <s v="Seguiré usando los servicios de la biblioteca con la misma frecuencia que expuse en la pregunta anterior"/>
    <s v="F. Farmacia"/>
    <s v="F. Medicina"/>
    <s v="Biblioteca Maria Zambrano (Filología / Derecho)"/>
    <m/>
    <m/>
    <m/>
    <m/>
    <m/>
    <m/>
    <s v="No"/>
    <s v="No"/>
    <n v="3"/>
    <n v="2"/>
    <n v="1"/>
    <n v="5"/>
    <n v="5"/>
    <n v="2"/>
    <n v="5"/>
    <n v="1"/>
    <n v="5"/>
    <n v="5"/>
    <m/>
    <n v="5"/>
    <n v="5"/>
    <n v="3"/>
    <n v="3"/>
    <n v="4"/>
    <s v="No"/>
    <n v="5"/>
    <x v="6"/>
    <s v="Youtube"/>
    <m/>
    <m/>
    <m/>
    <m/>
    <m/>
    <m/>
    <m/>
    <s v="Sí"/>
    <s v="No"/>
    <m/>
    <n v="5"/>
    <n v="5"/>
    <s v="5, muy satisfecho"/>
  </r>
  <r>
    <m/>
    <m/>
    <s v="Ciencias de la Salud"/>
    <d v="2020-05-19T13:19:00"/>
    <s v="Grado y doble grado"/>
    <x v="9"/>
    <s v="Nunca"/>
    <s v="Nunca"/>
    <s v="Seguiré usando los servicios de la biblioteca con la misma frecuencia que expuse en la pregunta anterior|Creo que voy a acudir con menos frecuencia a la biblioteca y usaré más la biblioteca virtual"/>
    <s v="Biblioteca Maria Zambrano (Filología / Derecho)"/>
    <s v="F. Farmacia"/>
    <s v="F. Medicina"/>
    <m/>
    <m/>
    <m/>
    <m/>
    <m/>
    <m/>
    <s v="No"/>
    <s v="No"/>
    <n v="1"/>
    <n v="1"/>
    <n v="1"/>
    <n v="1"/>
    <n v="5"/>
    <n v="2"/>
    <n v="5"/>
    <n v="1"/>
    <n v="4"/>
    <n v="4"/>
    <m/>
    <n v="5"/>
    <n v="4"/>
    <n v="5"/>
    <n v="3"/>
    <n v="3"/>
    <s v="No"/>
    <n v="4"/>
    <x v="4"/>
    <s v="Twitter|Instagram"/>
    <m/>
    <m/>
    <m/>
    <m/>
    <m/>
    <m/>
    <m/>
    <s v="No"/>
    <s v="No"/>
    <m/>
    <n v="5"/>
    <n v="5"/>
    <s v="5, muy satisfecho"/>
  </r>
  <r>
    <m/>
    <m/>
    <s v="Ciencias Experimentales"/>
    <d v="2020-05-19T13:19:00"/>
    <s v="Grado y doble grado"/>
    <x v="16"/>
    <s v="Frecuentemente (1 o 2 veces por semana)"/>
    <s v="Solo en época de exámenes"/>
    <s v="Creo que voy a acudir con menos frecuencia a la biblioteca y usaré más la biblioteca virtual"/>
    <s v="F. Ciencias Químicas"/>
    <s v="F. Ciencias Físicas"/>
    <m/>
    <m/>
    <m/>
    <m/>
    <m/>
    <m/>
    <m/>
    <s v="Sí"/>
    <s v="Sí"/>
    <n v="5"/>
    <n v="1"/>
    <n v="3"/>
    <n v="3"/>
    <n v="5"/>
    <n v="5"/>
    <n v="3"/>
    <n v="2"/>
    <n v="5"/>
    <n v="5"/>
    <m/>
    <n v="5"/>
    <n v="4"/>
    <n v="5"/>
    <n v="5"/>
    <n v="5"/>
    <s v="No"/>
    <n v="5"/>
    <x v="1"/>
    <s v="Youtube|Instagram"/>
    <m/>
    <m/>
    <m/>
    <m/>
    <m/>
    <m/>
    <m/>
    <s v="Sí"/>
    <s v="No"/>
    <m/>
    <n v="5"/>
    <n v="5"/>
    <s v="5, muy satisfecho"/>
  </r>
  <r>
    <m/>
    <m/>
    <s v="Ciencias de la Salud"/>
    <d v="2020-05-19T13:19:00"/>
    <s v="Grado y doble grado"/>
    <x v="4"/>
    <s v="Muy frecuentemente (3 o más veces por semana)"/>
    <s v="Muy frecuentemente (3 o más veces por semana)"/>
    <s v="Creo que voy a acudir con menos frecuencia a la biblioteca y usaré más la biblioteca virtual"/>
    <s v="F. Medicina"/>
    <s v="Biblioteca Maria Zambrano (Filología / Derecho)"/>
    <s v="F. Enfermería, Fisioterapia y Podología"/>
    <m/>
    <m/>
    <m/>
    <m/>
    <m/>
    <m/>
    <s v="Sí"/>
    <s v="Sí"/>
    <n v="4"/>
    <n v="2"/>
    <n v="4"/>
    <n v="4"/>
    <n v="5"/>
    <n v="4"/>
    <n v="4"/>
    <n v="4"/>
    <n v="4"/>
    <n v="5"/>
    <m/>
    <n v="5"/>
    <n v="5"/>
    <n v="4"/>
    <n v="3"/>
    <n v="5"/>
    <s v="No"/>
    <n v="4"/>
    <x v="6"/>
    <s v="Twitter|Instagram"/>
    <m/>
    <m/>
    <m/>
    <m/>
    <m/>
    <m/>
    <m/>
    <s v="No"/>
    <s v="No"/>
    <m/>
    <n v="4"/>
    <n v="4"/>
    <s v="5, muy satisfecho"/>
  </r>
  <r>
    <m/>
    <m/>
    <s v="Humanidades"/>
    <d v="2020-05-19T13:19:00"/>
    <s v="Máster"/>
    <x v="3"/>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Bellas Artes"/>
    <s v="F. Ciencias de la Documentación"/>
    <s v="Biblioteca Maria Zambrano (Filología / Derecho)"/>
    <s v="Biblioteca Municipal &quot;Ricardo León&quot; de Galapagar, Biblioteca Municipal &quot;Miguel Hernández&quot; de Collado Villalba"/>
    <m/>
    <m/>
    <m/>
    <m/>
    <m/>
    <s v="Sí"/>
    <s v="Sí"/>
    <n v="5"/>
    <n v="2"/>
    <n v="2"/>
    <n v="4"/>
    <n v="5"/>
    <n v="5"/>
    <n v="5"/>
    <n v="5"/>
    <n v="3"/>
    <n v="4"/>
    <m/>
    <n v="4"/>
    <n v="5"/>
    <n v="4"/>
    <n v="4"/>
    <n v="5"/>
    <s v="Sí"/>
    <n v="5"/>
    <x v="1"/>
    <s v="Facebook|Youtube"/>
    <m/>
    <m/>
    <m/>
    <m/>
    <m/>
    <m/>
    <m/>
    <s v="No"/>
    <s v="No"/>
    <m/>
    <n v="5"/>
    <n v="5"/>
    <s v="5, muy satisfecho"/>
  </r>
  <r>
    <m/>
    <m/>
    <s v="Humanidades"/>
    <d v="2020-05-19T13:19:00"/>
    <s v="Grado y doble grado"/>
    <x v="3"/>
    <s v="Muy frecuentemente (3 o más veces por semana)"/>
    <s v="Muy frecuentemente (3 o más veces por semana)"/>
    <s v="Creo que voy a acudir con menos frecuencia a la biblioteca y usaré más la biblioteca virtual"/>
    <s v="F. Bellas Artes"/>
    <s v="F. Educación - Centro de Formación del Profesorado"/>
    <m/>
    <m/>
    <m/>
    <m/>
    <m/>
    <m/>
    <m/>
    <s v="Sí"/>
    <s v="Sí"/>
    <n v="5"/>
    <n v="2"/>
    <n v="3"/>
    <n v="5"/>
    <n v="3"/>
    <n v="4"/>
    <n v="4"/>
    <n v="4"/>
    <n v="1"/>
    <n v="1"/>
    <m/>
    <n v="1"/>
    <n v="1"/>
    <n v="1"/>
    <n v="1"/>
    <n v="1"/>
    <s v="No"/>
    <n v="4"/>
    <x v="6"/>
    <s v="Facebook|Youtube|Instagram"/>
    <m/>
    <m/>
    <m/>
    <m/>
    <m/>
    <m/>
    <m/>
    <s v="No"/>
    <s v="No"/>
    <m/>
    <n v="1"/>
    <n v="1"/>
    <s v="1, muy insatisfecho"/>
  </r>
  <r>
    <m/>
    <m/>
    <s v="Humanidades"/>
    <d v="2020-05-19T13:19:00"/>
    <s v="Otros (Universidad para mayores, títulos propios, curso de idiomas, etc)"/>
    <x v="7"/>
    <s v="Nunca"/>
    <s v="Nunca"/>
    <s v="Procuraré buscar la información que necesito fuera de la biblioteca"/>
    <m/>
    <m/>
    <m/>
    <m/>
    <m/>
    <m/>
    <m/>
    <m/>
    <m/>
    <s v="No"/>
    <s v="No"/>
    <n v="1"/>
    <n v="1"/>
    <n v="1"/>
    <n v="5"/>
    <n v="5"/>
    <n v="5"/>
    <n v="1"/>
    <n v="1"/>
    <n v="1"/>
    <n v="1"/>
    <m/>
    <n v="1"/>
    <n v="1"/>
    <n v="1"/>
    <n v="1"/>
    <n v="1"/>
    <s v="No"/>
    <n v="1"/>
    <x v="2"/>
    <s v="No uso ninguna red social"/>
    <m/>
    <m/>
    <m/>
    <m/>
    <m/>
    <m/>
    <m/>
    <s v="No"/>
    <s v="No"/>
    <m/>
    <n v="1"/>
    <n v="1"/>
    <s v="1, muy insatisfecho"/>
  </r>
  <r>
    <m/>
    <m/>
    <s v="Ciencias Experimentales"/>
    <d v="2020-05-19T13:19:00"/>
    <s v="Grado y doble grado"/>
    <x v="2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Estudios Estadísticos"/>
    <s v="Biblioteca Maria Zambrano (Filología / Derecho)"/>
    <m/>
    <s v="Bibliotecas Públicas del Estado"/>
    <m/>
    <m/>
    <m/>
    <m/>
    <m/>
    <s v="Sí"/>
    <s v="Sí"/>
    <n v="5"/>
    <n v="4"/>
    <n v="4"/>
    <n v="1"/>
    <n v="5"/>
    <n v="3"/>
    <n v="5"/>
    <n v="1"/>
    <n v="5"/>
    <n v="4"/>
    <m/>
    <n v="4"/>
    <n v="5"/>
    <n v="3"/>
    <n v="5"/>
    <n v="5"/>
    <s v="Sí"/>
    <n v="4"/>
    <x v="2"/>
    <s v="No uso ninguna red social"/>
    <m/>
    <m/>
    <m/>
    <m/>
    <m/>
    <m/>
    <m/>
    <s v="Sí"/>
    <s v="No"/>
    <m/>
    <n v="5"/>
    <n v="5"/>
    <s v="5, muy satisfecho"/>
  </r>
  <r>
    <m/>
    <m/>
    <s v="Ciencias Sociales"/>
    <d v="2020-05-19T13:18:00"/>
    <s v="Grado y doble grado"/>
    <x v="10"/>
    <s v="Solo en época de exámenes"/>
    <s v="De vez en cuando (1 o 2 veces al mes)"/>
    <s v="Procuraré buscar la información que necesito fuera de la biblioteca"/>
    <s v="Biblioteca Maria Zambrano (Filología / Derecho)"/>
    <s v="Biblioteca Maria Zambrano (Filología / Derecho)"/>
    <s v="Biblioteca Maria Zambrano (Filología / Derecho)"/>
    <m/>
    <m/>
    <m/>
    <m/>
    <m/>
    <m/>
    <s v="No"/>
    <s v="No"/>
    <n v="1"/>
    <n v="1"/>
    <n v="1"/>
    <n v="1"/>
    <n v="2"/>
    <n v="2"/>
    <n v="5"/>
    <n v="5"/>
    <n v="1"/>
    <n v="1"/>
    <m/>
    <n v="1"/>
    <n v="1"/>
    <n v="1"/>
    <n v="1"/>
    <n v="1"/>
    <s v="No"/>
    <n v="1"/>
    <x v="2"/>
    <s v="Twitter|Instagram"/>
    <m/>
    <m/>
    <m/>
    <m/>
    <m/>
    <m/>
    <m/>
    <s v="Sí"/>
    <s v="No"/>
    <m/>
    <n v="3"/>
    <n v="3"/>
    <s v="3, normal"/>
  </r>
  <r>
    <m/>
    <m/>
    <s v="Humanidades"/>
    <d v="2020-05-19T13:18:00"/>
    <s v="Grado y doble grado"/>
    <x v="2"/>
    <s v="Frecuentemente (1 o 2 veces por semana)"/>
    <s v="De vez en cuando (1 o 2 veces al mes)"/>
    <s v="Solo haré uso de la biblioteca virtual y de sus recursos electrónicos"/>
    <s v="F. Educación - Centro de Formación del Profesorado"/>
    <s v="Biblioteca Maria Zambrano (Filología / Derecho)"/>
    <m/>
    <m/>
    <m/>
    <m/>
    <m/>
    <m/>
    <m/>
    <s v="Sí"/>
    <s v="Sí"/>
    <n v="5"/>
    <m/>
    <m/>
    <n v="4"/>
    <m/>
    <n v="5"/>
    <n v="5"/>
    <m/>
    <n v="5"/>
    <n v="4"/>
    <m/>
    <n v="3"/>
    <n v="5"/>
    <n v="3"/>
    <n v="3"/>
    <n v="3"/>
    <s v="No"/>
    <n v="4"/>
    <x v="5"/>
    <s v="Facebook|Youtube|Instagram"/>
    <m/>
    <m/>
    <m/>
    <m/>
    <m/>
    <m/>
    <m/>
    <s v="No"/>
    <s v="No"/>
    <m/>
    <n v="5"/>
    <n v="5"/>
    <s v="4, satisfecho"/>
  </r>
  <r>
    <m/>
    <m/>
    <s v="Humanidades"/>
    <d v="2020-05-19T13:18:00"/>
    <s v="Máster"/>
    <x v="2"/>
    <s v="Nunca"/>
    <s v="De vez en cuando (1 o 2 veces al mes)"/>
    <s v="Seguiré usando los servicios de la biblioteca con la misma frecuencia que expuse en la pregunta anterior"/>
    <s v="F. Ciencias Matemáticas"/>
    <s v="F. Ciencias Físicas"/>
    <s v="F. Ciencias Químicas"/>
    <s v="No he acudido a otras"/>
    <m/>
    <m/>
    <m/>
    <m/>
    <m/>
    <s v="No"/>
    <s v="Sí"/>
    <n v="2"/>
    <n v="3"/>
    <n v="4"/>
    <n v="2"/>
    <n v="3"/>
    <n v="4"/>
    <n v="2"/>
    <n v="2"/>
    <n v="5"/>
    <n v="4"/>
    <m/>
    <n v="4"/>
    <n v="5"/>
    <n v="4"/>
    <n v="3"/>
    <n v="3"/>
    <s v="No"/>
    <n v="3"/>
    <x v="1"/>
    <s v="Facebook|Youtube"/>
    <m/>
    <m/>
    <m/>
    <m/>
    <m/>
    <m/>
    <m/>
    <s v="No"/>
    <s v="No"/>
    <m/>
    <n v="5"/>
    <n v="5"/>
    <s v="5, muy satisfecho"/>
  </r>
  <r>
    <m/>
    <m/>
    <s v="Ciencias de la Salud"/>
    <d v="2020-05-19T13:18:00"/>
    <s v="Grado y doble grado"/>
    <x v="15"/>
    <s v="De vez en cuando (1 o 2 veces al mes)"/>
    <s v="De vez en cuando (1 o 2 veces al mes)"/>
    <s v="Seguiré usando los servicios de la biblioteca con la misma frecuencia que expuse en la pregunta anterior"/>
    <s v="F. Enfermería, Fisioterapia y Podología"/>
    <s v="F. Medicina"/>
    <m/>
    <m/>
    <m/>
    <m/>
    <m/>
    <m/>
    <m/>
    <s v="No"/>
    <s v="Sí"/>
    <n v="2"/>
    <n v="1"/>
    <n v="3"/>
    <n v="1"/>
    <n v="5"/>
    <n v="4"/>
    <n v="4"/>
    <n v="1"/>
    <n v="4"/>
    <n v="4"/>
    <m/>
    <n v="5"/>
    <n v="4"/>
    <n v="3"/>
    <n v="3"/>
    <n v="3"/>
    <s v="No"/>
    <n v="4"/>
    <x v="5"/>
    <s v="Twitter|Instagram"/>
    <m/>
    <m/>
    <m/>
    <m/>
    <m/>
    <m/>
    <m/>
    <s v="Sí"/>
    <s v="No"/>
    <m/>
    <n v="4"/>
    <n v="4"/>
    <s v="4, satisfecho"/>
  </r>
  <r>
    <m/>
    <m/>
    <s v="Humanidades"/>
    <d v="2020-05-19T13:18:00"/>
    <s v="Máster"/>
    <x v="7"/>
    <s v="De vez en cuando (1 o 2 veces al mes)"/>
    <s v="Frecuentemente (1 o 2 veces por semana)"/>
    <s v="Seguiré usando los servicios de la biblioteca con la misma frecuencia que expuse en la pregunta anterior"/>
    <s v="F. Geografía e Historia"/>
    <s v="Biblioteca Maria Zambrano (Filología / Derecho)"/>
    <s v="Biblioteca Histórica"/>
    <s v="Reina Sofía, Biblioteca Municipal Arganzuela, La Casa Encendida"/>
    <m/>
    <m/>
    <m/>
    <m/>
    <m/>
    <s v="Sí"/>
    <s v="Sí"/>
    <n v="3"/>
    <n v="2"/>
    <n v="3"/>
    <n v="3"/>
    <n v="3"/>
    <n v="4"/>
    <n v="3"/>
    <n v="5"/>
    <n v="4"/>
    <n v="4"/>
    <m/>
    <n v="4"/>
    <n v="4"/>
    <n v="3"/>
    <n v="4"/>
    <n v="4"/>
    <s v="No"/>
    <n v="4"/>
    <x v="6"/>
    <s v="Twitter|Facebook|Youtube|Instagram|LinkedIn"/>
    <m/>
    <m/>
    <m/>
    <m/>
    <m/>
    <m/>
    <m/>
    <s v="Sí"/>
    <s v="No"/>
    <m/>
    <n v="4"/>
    <n v="4"/>
    <s v="4, satisfecho"/>
  </r>
  <r>
    <m/>
    <m/>
    <s v="Ciencias Experimentales"/>
    <d v="2020-05-19T13:18:00"/>
    <s v="Doctorado"/>
    <x v="8"/>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Ciencias Matemáticas"/>
    <m/>
    <m/>
    <s v="Biblioteca central UNED"/>
    <m/>
    <m/>
    <m/>
    <m/>
    <m/>
    <s v="No"/>
    <s v="Sí"/>
    <n v="5"/>
    <n v="5"/>
    <n v="5"/>
    <n v="3"/>
    <n v="3"/>
    <n v="4"/>
    <n v="3"/>
    <n v="5"/>
    <n v="5"/>
    <n v="5"/>
    <m/>
    <n v="5"/>
    <n v="5"/>
    <n v="5"/>
    <n v="5"/>
    <n v="5"/>
    <s v="Sí"/>
    <n v="5"/>
    <x v="1"/>
    <s v="Youtube|Instagram|LinkedIn"/>
    <m/>
    <m/>
    <m/>
    <m/>
    <m/>
    <m/>
    <m/>
    <s v="No"/>
    <s v="No"/>
    <m/>
    <n v="5"/>
    <n v="5"/>
    <s v="5, muy satisfecho"/>
  </r>
  <r>
    <m/>
    <m/>
    <s v="Ciencias Experimentales"/>
    <d v="2020-05-19T13:17:00"/>
    <s v="Grado y doble grado"/>
    <x v="20"/>
    <s v="Muy frecuentemente (3 o más veces por semana)"/>
    <s v="De vez en cuando (1 o 2 veces al mes)"/>
    <s v="Seguiré usando los servicios de la biblioteca con la misma frecuencia que expuse en la pregunta anterior"/>
    <s v="F. Ciencias Biológicas"/>
    <s v="F. Ciencias Geológicas"/>
    <s v="Biblioteca Maria Zambrano (Filología / Derecho)"/>
    <m/>
    <m/>
    <m/>
    <m/>
    <m/>
    <m/>
    <s v="Sí"/>
    <s v="Sí"/>
    <n v="3"/>
    <n v="1"/>
    <n v="4"/>
    <n v="2"/>
    <n v="4"/>
    <n v="4"/>
    <n v="5"/>
    <n v="1"/>
    <n v="5"/>
    <n v="4"/>
    <m/>
    <n v="5"/>
    <n v="5"/>
    <n v="3"/>
    <n v="3"/>
    <n v="3"/>
    <s v="Sí"/>
    <n v="4"/>
    <x v="6"/>
    <s v="Twitter|Youtube|Instagram"/>
    <m/>
    <m/>
    <m/>
    <m/>
    <m/>
    <m/>
    <m/>
    <s v="Sí"/>
    <s v="No"/>
    <m/>
    <n v="4"/>
    <n v="4"/>
    <s v="4, satisfecho"/>
  </r>
  <r>
    <m/>
    <m/>
    <s v="Ciencias Experimentales"/>
    <d v="2020-05-19T13:17:00"/>
    <s v="Grado y doble grado"/>
    <x v="8"/>
    <s v="De vez en cuando (1 o 2 veces al mes)"/>
    <s v="De vez en cuando (1 o 2 veces al mes)"/>
    <s v="Creo que voy a acudir con menos frecuencia a la biblioteca y usaré más la biblioteca virtual"/>
    <s v="F. Ciencias Matemáticas"/>
    <s v="F. Ciencias Físicas"/>
    <s v="F. Informática"/>
    <m/>
    <m/>
    <m/>
    <m/>
    <m/>
    <m/>
    <s v="No"/>
    <s v="Sí"/>
    <n v="5"/>
    <n v="3"/>
    <n v="4"/>
    <n v="1"/>
    <n v="5"/>
    <n v="4"/>
    <n v="4"/>
    <n v="3"/>
    <n v="5"/>
    <n v="5"/>
    <m/>
    <n v="4"/>
    <n v="5"/>
    <n v="4"/>
    <n v="4"/>
    <n v="5"/>
    <s v="No"/>
    <n v="4"/>
    <x v="6"/>
    <s v="Twitter|Youtube|Instagram"/>
    <m/>
    <m/>
    <m/>
    <m/>
    <m/>
    <m/>
    <m/>
    <s v="No"/>
    <s v="Sí"/>
    <s v="Útil"/>
    <n v="5"/>
    <n v="5"/>
    <s v="5, muy satisfecho"/>
  </r>
  <r>
    <m/>
    <m/>
    <s v="Humanidades"/>
    <d v="2020-05-19T13:17:00"/>
    <s v="Grado y doble grado"/>
    <x v="2"/>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Educación - Centro de Formación del Profesorado"/>
    <s v="Biblioteca Maria Zambrano (Filología / Derecho)"/>
    <s v="F. Ciencias Matemáticas"/>
    <s v="Biblioteca Miguel Hernández"/>
    <m/>
    <m/>
    <m/>
    <m/>
    <m/>
    <s v="Sí"/>
    <s v="Sí"/>
    <n v="4"/>
    <n v="1"/>
    <n v="4"/>
    <n v="3"/>
    <n v="4"/>
    <n v="5"/>
    <n v="5"/>
    <n v="4"/>
    <n v="3"/>
    <n v="5"/>
    <m/>
    <n v="4"/>
    <n v="5"/>
    <n v="4"/>
    <n v="3"/>
    <n v="4"/>
    <s v="No"/>
    <n v="4"/>
    <x v="6"/>
    <s v="Twitter|Youtube|Instagram"/>
    <m/>
    <m/>
    <m/>
    <m/>
    <m/>
    <m/>
    <m/>
    <s v="No"/>
    <s v="No"/>
    <m/>
    <n v="2"/>
    <n v="3"/>
    <s v="3, normal"/>
  </r>
  <r>
    <m/>
    <m/>
    <s v="Ciencias Sociales"/>
    <d v="2020-05-19T13:17:00"/>
    <s v="Grado y doble grado"/>
    <x v="21"/>
    <s v="Nunca"/>
    <s v="Nunca"/>
    <s v="Creo que voy a acudir con menos frecuencia a la biblioteca y usaré más la biblioteca virtual|Tengo que ir necesariamente para consultar los documentos que están ubicados en la biblioteca"/>
    <s v="F. Comercio y Turismo"/>
    <s v="F. Comercio y Turismo"/>
    <s v="F. Comercio y Turismo"/>
    <s v="Luis Martín Santos, villa de vallecas"/>
    <m/>
    <m/>
    <m/>
    <m/>
    <m/>
    <s v="No"/>
    <s v="No"/>
    <n v="2"/>
    <n v="2"/>
    <n v="3"/>
    <n v="1"/>
    <n v="1"/>
    <n v="5"/>
    <n v="5"/>
    <n v="2"/>
    <n v="2"/>
    <n v="3"/>
    <m/>
    <n v="4"/>
    <n v="3"/>
    <n v="2"/>
    <n v="3"/>
    <n v="1"/>
    <s v="No"/>
    <n v="1"/>
    <x v="4"/>
    <s v="Youtube|Instagram"/>
    <m/>
    <m/>
    <m/>
    <m/>
    <m/>
    <m/>
    <m/>
    <s v="No"/>
    <s v="No"/>
    <m/>
    <n v="3"/>
    <n v="4"/>
    <s v="3, normal"/>
  </r>
  <r>
    <m/>
    <m/>
    <s v="Humanidades"/>
    <d v="2020-05-19T13:17:00"/>
    <s v="Grado y doble grado"/>
    <x v="5"/>
    <s v="Solo en época de exámenes"/>
    <s v="De vez en cuando (1 o 2 veces al mes)"/>
    <s v="Creo que voy a acudir con menos frecuencia a la biblioteca y usaré más la biblioteca virtual|Tengo que ir necesariamente para consultar los documentos que están ubicados en la biblioteca|Solo haré uso de la biblioteca virtual y de sus recursos electrónicos|Seguir descargando los PDFs y libros de la biblioteca virtual de forma gratuita y sin posibles penalizaciones por extravíos."/>
    <s v="Biblioteca Maria Zambrano (Filología / Derecho)"/>
    <s v="F. Filosofía"/>
    <s v="Biblioteca Histórica"/>
    <s v="Biblioteca Manuel Álvar."/>
    <m/>
    <m/>
    <m/>
    <m/>
    <m/>
    <s v="No"/>
    <s v="No"/>
    <n v="1"/>
    <n v="1"/>
    <n v="1"/>
    <n v="5"/>
    <n v="5"/>
    <n v="5"/>
    <n v="1"/>
    <n v="1"/>
    <n v="1"/>
    <n v="1"/>
    <m/>
    <n v="5"/>
    <n v="1"/>
    <n v="1"/>
    <n v="1"/>
    <n v="1"/>
    <s v="Sí"/>
    <n v="1"/>
    <x v="2"/>
    <s v="Este tipo de encuestas deberían considerase red social ya."/>
    <m/>
    <m/>
    <m/>
    <m/>
    <m/>
    <m/>
    <m/>
    <s v="No"/>
    <s v="No"/>
    <m/>
    <n v="1"/>
    <n v="2"/>
    <s v="1, muy insatisfecho"/>
  </r>
  <r>
    <m/>
    <m/>
    <s v="Humanidades"/>
    <d v="2020-05-19T13:17:00"/>
    <s v="Máster"/>
    <x v="2"/>
    <s v="De vez en cuando (1 o 2 veces al mes)"/>
    <s v="Nunca"/>
    <s v="Creo que voy a acudir con menos frecuencia a la biblioteca y usaré más la biblioteca virtual"/>
    <s v="Biblioteca Maria Zambrano (Filología / Derecho)"/>
    <s v="F. Filología (Clásicas o General)"/>
    <s v="F. Filosofía"/>
    <m/>
    <m/>
    <m/>
    <m/>
    <m/>
    <m/>
    <s v="No"/>
    <s v="No"/>
    <n v="3"/>
    <n v="4"/>
    <n v="4"/>
    <n v="5"/>
    <n v="3"/>
    <n v="4"/>
    <n v="4"/>
    <n v="4"/>
    <n v="4"/>
    <n v="4"/>
    <m/>
    <n v="4"/>
    <n v="4"/>
    <n v="3"/>
    <n v="4"/>
    <n v="4"/>
    <s v="No"/>
    <n v="4"/>
    <x v="5"/>
    <s v="Twitter|Facebook|Instagram"/>
    <m/>
    <m/>
    <m/>
    <m/>
    <m/>
    <m/>
    <m/>
    <s v="No"/>
    <s v="No"/>
    <m/>
    <n v="4"/>
    <n v="4"/>
    <s v="4, satisfecho"/>
  </r>
  <r>
    <m/>
    <m/>
    <s v="Ciencias Sociales"/>
    <d v="2020-05-19T13:17:00"/>
    <s v="Grado y doble grado"/>
    <x v="1"/>
    <s v="Frecuentemente (1 o 2 veces por semana)"/>
    <s v="Solo en época de exámenes"/>
    <s v="Tengo que ir necesariamente para consultar los documentos que están ubicados en la biblioteca"/>
    <s v="F. Ciencias Políticas y Sociología"/>
    <s v="Biblioteca Maria Zambrano (Filología / Derecho)"/>
    <m/>
    <m/>
    <m/>
    <m/>
    <m/>
    <m/>
    <m/>
    <s v="No"/>
    <s v="Sí"/>
    <n v="4"/>
    <n v="2"/>
    <n v="3"/>
    <n v="1"/>
    <n v="5"/>
    <n v="5"/>
    <n v="5"/>
    <n v="3"/>
    <n v="3"/>
    <n v="2"/>
    <m/>
    <n v="3"/>
    <n v="5"/>
    <n v="3"/>
    <n v="3"/>
    <n v="5"/>
    <s v="No"/>
    <n v="4"/>
    <x v="5"/>
    <s v="Twitter|Instagram"/>
    <m/>
    <m/>
    <m/>
    <m/>
    <m/>
    <m/>
    <m/>
    <s v="No"/>
    <s v="Sí"/>
    <s v="Muy útil"/>
    <n v="5"/>
    <n v="5"/>
    <s v="4, satisfecho"/>
  </r>
  <r>
    <m/>
    <m/>
    <s v="Ciencias Experimentales"/>
    <d v="2020-05-19T13:17:00"/>
    <s v="Grado y doble grado"/>
    <x v="16"/>
    <s v="Muy frecuentemente (3 o más veces por semana)"/>
    <s v="Nunca"/>
    <s v="Seguiré usando los servicios de la biblioteca con la misma frecuencia que expuse en la pregunta anterior"/>
    <s v="F. Ciencias Químicas"/>
    <s v="Biblioteca Maria Zambrano (Filología / Derecho)"/>
    <s v="F. Ciencias Geológicas"/>
    <s v="Biblioteca del barrio Ascao: Pablo Neruda"/>
    <m/>
    <m/>
    <m/>
    <m/>
    <m/>
    <s v="No"/>
    <s v="No"/>
    <n v="1"/>
    <n v="1"/>
    <n v="1"/>
    <n v="5"/>
    <n v="5"/>
    <n v="5"/>
    <n v="5"/>
    <n v="1"/>
    <n v="3"/>
    <n v="5"/>
    <m/>
    <n v="5"/>
    <n v="5"/>
    <n v="3"/>
    <n v="2"/>
    <n v="3"/>
    <s v="Sí"/>
    <n v="1"/>
    <x v="1"/>
    <s v="Twitter|Youtube|Instagram|LinkedIn"/>
    <m/>
    <m/>
    <m/>
    <m/>
    <m/>
    <m/>
    <m/>
    <s v="Sí"/>
    <s v="No"/>
    <m/>
    <n v="5"/>
    <n v="5"/>
    <s v="5, muy satisfecho"/>
  </r>
  <r>
    <m/>
    <m/>
    <s v="Humanidades"/>
    <d v="2020-05-19T13:17:00"/>
    <s v="Grado y doble grado"/>
    <x v="2"/>
    <s v="Frecuentemente (1 o 2 veces por semana)"/>
    <s v="De vez en cuando (1 o 2 veces al mes)"/>
    <s v="Seguiré usando los servicios de la biblioteca con la misma frecuencia que expuse en la pregunta anterior"/>
    <s v="F. Educación - Centro de Formación del Profesorado"/>
    <s v="F. Educación - Centro de Formación del Profesorado"/>
    <s v="F. Educación - Centro de Formación del Profesorado"/>
    <m/>
    <m/>
    <m/>
    <m/>
    <m/>
    <m/>
    <s v="No"/>
    <s v="Sí"/>
    <n v="2"/>
    <n v="3"/>
    <n v="3"/>
    <n v="3"/>
    <n v="4"/>
    <n v="4"/>
    <n v="4"/>
    <n v="2"/>
    <n v="3"/>
    <n v="3"/>
    <m/>
    <n v="4"/>
    <n v="4"/>
    <n v="4"/>
    <n v="4"/>
    <n v="3"/>
    <s v="No"/>
    <n v="4"/>
    <x v="6"/>
    <s v="Facebook|Instagram"/>
    <m/>
    <m/>
    <m/>
    <m/>
    <m/>
    <m/>
    <m/>
    <s v="Sí"/>
    <s v="No"/>
    <m/>
    <n v="4"/>
    <n v="4"/>
    <s v="4, satisfecho"/>
  </r>
  <r>
    <m/>
    <m/>
    <s v="Ciencias de la Salud"/>
    <d v="2020-05-19T13:17:00"/>
    <s v="Doctorado"/>
    <x v="9"/>
    <s v="Muy frecuentemente (3 o más veces por semana)"/>
    <s v="Nunca"/>
    <s v="Seguiré usando los servicios de la biblioteca con la misma frecuencia que expuse en la pregunta anterior|Abandonar mis estudios"/>
    <s v="F. Farmacia"/>
    <m/>
    <m/>
    <m/>
    <m/>
    <m/>
    <m/>
    <m/>
    <m/>
    <s v="Sí"/>
    <s v="Sí"/>
    <n v="1"/>
    <n v="1"/>
    <n v="1"/>
    <n v="1"/>
    <n v="1"/>
    <n v="1"/>
    <n v="1"/>
    <n v="1"/>
    <n v="1"/>
    <n v="1"/>
    <m/>
    <n v="1"/>
    <n v="1"/>
    <n v="1"/>
    <n v="1"/>
    <n v="1"/>
    <s v="No"/>
    <n v="1"/>
    <x v="2"/>
    <s v="No uso ninguna red social"/>
    <m/>
    <m/>
    <m/>
    <m/>
    <m/>
    <m/>
    <m/>
    <s v="No"/>
    <s v="No"/>
    <m/>
    <n v="1"/>
    <n v="1"/>
    <s v="1, muy insatisfecho"/>
  </r>
  <r>
    <m/>
    <m/>
    <s v="Humanidades"/>
    <d v="2020-05-19T13:16:00"/>
    <s v="Grado y doble grado"/>
    <x v="2"/>
    <s v="Frecuentemente (1 o 2 veces por semana)"/>
    <s v="Nunca"/>
    <s v="Seguiré usando los servicios de la biblioteca con la misma frecuencia que expuse en la pregunta anterior"/>
    <s v="F. Educación - Centro de Formación del Profesorado"/>
    <s v="Biblioteca Maria Zambrano (Filología / Derecho)"/>
    <m/>
    <m/>
    <m/>
    <m/>
    <m/>
    <m/>
    <m/>
    <s v="No"/>
    <s v="Sí"/>
    <n v="3"/>
    <n v="1"/>
    <n v="1"/>
    <n v="2"/>
    <n v="5"/>
    <n v="5"/>
    <n v="5"/>
    <n v="1"/>
    <n v="3"/>
    <n v="3"/>
    <m/>
    <n v="3"/>
    <n v="3"/>
    <n v="3"/>
    <n v="3"/>
    <n v="4"/>
    <s v="No"/>
    <n v="3"/>
    <x v="5"/>
    <s v="Youtube|Instagram"/>
    <m/>
    <m/>
    <m/>
    <m/>
    <m/>
    <m/>
    <m/>
    <s v="Sí"/>
    <s v="No"/>
    <m/>
    <n v="4"/>
    <n v="4"/>
    <s v="4, satisfecho"/>
  </r>
  <r>
    <m/>
    <m/>
    <s v="Ciencias de la Salud"/>
    <d v="2020-05-19T13:16:00"/>
    <s v="Grado y doble grado"/>
    <x v="12"/>
    <s v="Frecuentemente (1 o 2 veces por semana)"/>
    <s v="De vez en cuando (1 o 2 veces al mes)"/>
    <s v="Seguiré usando los servicios de la biblioteca con la misma frecuencia que expuse en la pregunta anterior"/>
    <s v="F. Psicología"/>
    <s v="F. Psicología"/>
    <s v="F. Psicología"/>
    <m/>
    <m/>
    <m/>
    <m/>
    <m/>
    <m/>
    <s v="No"/>
    <s v="No"/>
    <n v="2"/>
    <n v="4"/>
    <n v="3"/>
    <n v="5"/>
    <n v="5"/>
    <n v="5"/>
    <n v="5"/>
    <n v="1"/>
    <n v="3"/>
    <n v="3"/>
    <m/>
    <n v="2"/>
    <n v="3"/>
    <n v="3"/>
    <m/>
    <n v="2"/>
    <s v="No"/>
    <n v="3"/>
    <x v="5"/>
    <s v="Facebook|Youtube|Instagram"/>
    <m/>
    <m/>
    <m/>
    <m/>
    <m/>
    <m/>
    <m/>
    <s v="No"/>
    <s v="No"/>
    <m/>
    <n v="4"/>
    <n v="5"/>
    <s v="3, normal"/>
  </r>
  <r>
    <m/>
    <m/>
    <s v="Humanidades"/>
    <d v="2020-05-19T13:16:00"/>
    <s v="Grado y doble grado"/>
    <x v="7"/>
    <s v="Frecuentemente (1 o 2 veces por semana)"/>
    <s v="Muy frecuentemente (3 o más veces por semana)"/>
    <s v="Tengo que ir necesariamente para consultar los documentos que están ubicados en la biblioteca"/>
    <s v="F. Geografía e Historia"/>
    <s v="Biblioteca Maria Zambrano (Filología / Derecho)"/>
    <s v="F. Filología (Clásicas o General)"/>
    <m/>
    <m/>
    <m/>
    <m/>
    <m/>
    <m/>
    <s v="No"/>
    <s v="Sí"/>
    <n v="4"/>
    <n v="2"/>
    <n v="5"/>
    <n v="3"/>
    <n v="5"/>
    <n v="5"/>
    <n v="5"/>
    <n v="4"/>
    <n v="4"/>
    <n v="4"/>
    <m/>
    <n v="4"/>
    <n v="4"/>
    <n v="5"/>
    <n v="4"/>
    <n v="3"/>
    <s v="No"/>
    <n v="4"/>
    <x v="6"/>
    <s v="Twitter|Youtube|Instagram"/>
    <m/>
    <m/>
    <m/>
    <m/>
    <m/>
    <m/>
    <m/>
    <s v="No"/>
    <s v="No"/>
    <m/>
    <n v="4"/>
    <n v="4"/>
    <s v="4, satisfecho"/>
  </r>
  <r>
    <m/>
    <m/>
    <s v="Ciencias de la Salud"/>
    <d v="2020-05-19T13:16:00"/>
    <s v="Grado y doble grado"/>
    <x v="9"/>
    <s v="Frecuentemente (1 o 2 veces por semana)"/>
    <s v="De vez en cuando (1 o 2 veces al mes)"/>
    <s v="Seguiré usando los servicios de la biblioteca con la misma frecuencia que expuse en la pregunta anterior"/>
    <s v="F. Farmacia"/>
    <s v="F. Medicina"/>
    <s v="F. Odontología"/>
    <m/>
    <m/>
    <m/>
    <m/>
    <m/>
    <m/>
    <s v="No"/>
    <s v="Sí"/>
    <n v="3"/>
    <n v="1"/>
    <n v="3"/>
    <n v="2"/>
    <n v="4"/>
    <n v="3"/>
    <n v="5"/>
    <n v="2"/>
    <n v="3"/>
    <n v="3"/>
    <m/>
    <n v="4"/>
    <n v="3"/>
    <n v="3"/>
    <n v="3"/>
    <n v="2"/>
    <s v="No"/>
    <n v="3"/>
    <x v="5"/>
    <s v="Twitter|Youtube|Instagram"/>
    <m/>
    <m/>
    <m/>
    <m/>
    <m/>
    <m/>
    <m/>
    <s v="No"/>
    <s v="No"/>
    <m/>
    <n v="4"/>
    <n v="4"/>
    <s v="4, satisfecho"/>
  </r>
  <r>
    <m/>
    <m/>
    <s v="Ciencias Sociales"/>
    <d v="2020-05-19T13:16:00"/>
    <s v="Grado y doble grado"/>
    <x v="21"/>
    <s v="De vez en cuando (1 o 2 veces al mes)"/>
    <s v="De vez en cuando (1 o 2 veces al mes)"/>
    <s v="Creo que voy a acudir con menos frecuencia a la biblioteca y usaré más la biblioteca virtual"/>
    <s v="F. Comercio y Turismo"/>
    <s v="F. Derecho (Departamentos,Criminología)"/>
    <m/>
    <s v="Biblioteca AECID"/>
    <m/>
    <m/>
    <m/>
    <m/>
    <m/>
    <s v="No"/>
    <s v="No"/>
    <n v="4"/>
    <n v="4"/>
    <n v="4"/>
    <n v="5"/>
    <n v="5"/>
    <n v="5"/>
    <n v="5"/>
    <n v="3"/>
    <n v="5"/>
    <n v="5"/>
    <m/>
    <n v="5"/>
    <n v="5"/>
    <n v="5"/>
    <n v="5"/>
    <n v="5"/>
    <s v="No"/>
    <n v="4"/>
    <x v="6"/>
    <s v="Facebook|Youtube|LinkedIn"/>
    <m/>
    <m/>
    <m/>
    <m/>
    <m/>
    <m/>
    <m/>
    <s v="No"/>
    <s v="No"/>
    <m/>
    <n v="5"/>
    <n v="5"/>
    <s v="4, satisfecho"/>
  </r>
  <r>
    <m/>
    <m/>
    <s v="Humanidades"/>
    <d v="2020-05-19T13:16: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F. Bellas Artes"/>
    <s v="F. Filosofía"/>
    <m/>
    <m/>
    <m/>
    <m/>
    <m/>
    <m/>
    <s v="Sí"/>
    <s v="Sí"/>
    <n v="5"/>
    <n v="5"/>
    <n v="3"/>
    <n v="2"/>
    <n v="4"/>
    <n v="5"/>
    <n v="3"/>
    <n v="4"/>
    <n v="5"/>
    <n v="5"/>
    <m/>
    <n v="4"/>
    <n v="5"/>
    <n v="3"/>
    <n v="4"/>
    <n v="2"/>
    <s v="No"/>
    <n v="3"/>
    <x v="6"/>
    <s v="Twitter|Youtube"/>
    <m/>
    <m/>
    <m/>
    <m/>
    <m/>
    <m/>
    <m/>
    <s v="Sí"/>
    <s v="Sí"/>
    <s v="Normal"/>
    <n v="5"/>
    <n v="5"/>
    <s v="4, satisfecho"/>
  </r>
  <r>
    <m/>
    <m/>
    <s v="Ciencias Sociales"/>
    <d v="2020-05-19T13:16:00"/>
    <s v="Grado y doble grado"/>
    <x v="1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m/>
    <m/>
    <m/>
    <m/>
    <m/>
    <m/>
    <m/>
    <s v="Sí"/>
    <s v="Sí"/>
    <n v="4"/>
    <n v="3"/>
    <n v="3"/>
    <n v="1"/>
    <n v="5"/>
    <n v="3"/>
    <n v="5"/>
    <n v="2"/>
    <n v="3"/>
    <n v="3"/>
    <m/>
    <n v="4"/>
    <n v="4"/>
    <n v="3"/>
    <n v="3"/>
    <n v="3"/>
    <s v="No"/>
    <n v="4"/>
    <x v="5"/>
    <s v="Twitter|Youtube|Instagram"/>
    <m/>
    <m/>
    <m/>
    <m/>
    <m/>
    <m/>
    <m/>
    <s v="No"/>
    <s v="No"/>
    <m/>
    <n v="4"/>
    <n v="5"/>
    <s v="4, satisfecho"/>
  </r>
  <r>
    <m/>
    <m/>
    <s v="Humanidades"/>
    <d v="2020-05-19T13:15:00"/>
    <s v="Doctorado"/>
    <x v="6"/>
    <s v="Frecuentemente (1 o 2 veces por semana)"/>
    <s v="Muy frecuentemente (3 o más veces por semana)"/>
    <s v="Tengo que ir necesariamente para consultar los documentos que están ubicados en la biblioteca"/>
    <s v="F. Filología (Clásicas o General)"/>
    <s v="Biblioteca Maria Zambrano (Filología / Derecho)"/>
    <m/>
    <m/>
    <m/>
    <m/>
    <m/>
    <m/>
    <m/>
    <s v="Sí"/>
    <s v="Sí"/>
    <n v="4"/>
    <n v="2"/>
    <n v="2"/>
    <n v="3"/>
    <n v="1"/>
    <n v="3"/>
    <n v="1"/>
    <n v="4"/>
    <n v="3"/>
    <n v="5"/>
    <m/>
    <n v="4"/>
    <n v="4"/>
    <n v="4"/>
    <n v="1"/>
    <n v="4"/>
    <s v="Sí"/>
    <n v="3"/>
    <x v="2"/>
    <s v="Twitter|Instagram"/>
    <m/>
    <m/>
    <m/>
    <m/>
    <m/>
    <m/>
    <m/>
    <s v="Sí"/>
    <s v="Sí"/>
    <s v="Útil"/>
    <n v="5"/>
    <n v="5"/>
    <s v="5, muy satisfecho"/>
  </r>
  <r>
    <m/>
    <m/>
    <s v="Ciencias de la Salud"/>
    <d v="2020-05-19T13:15:00"/>
    <s v="Grado y doble grado"/>
    <x v="9"/>
    <s v="De vez en cuando (1 o 2 veces al mes)"/>
    <s v="De vez en cuando (1 o 2 veces al mes)"/>
    <s v="Creo que voy a acudir con menos frecuencia a la biblioteca y usaré más la biblioteca virtual"/>
    <s v="Biblioteca Maria Zambrano (Filología / Derecho)"/>
    <s v="F. Medicina"/>
    <s v="F. Farmacia"/>
    <m/>
    <m/>
    <m/>
    <m/>
    <m/>
    <m/>
    <s v="No"/>
    <s v="Sí"/>
    <n v="1"/>
    <n v="1"/>
    <n v="3"/>
    <n v="1"/>
    <n v="5"/>
    <n v="1"/>
    <n v="5"/>
    <n v="1"/>
    <n v="5"/>
    <n v="4"/>
    <m/>
    <n v="4"/>
    <n v="3"/>
    <n v="4"/>
    <n v="3"/>
    <n v="4"/>
    <s v="No"/>
    <n v="4"/>
    <x v="6"/>
    <s v="Twitter|Youtube|Instagram"/>
    <m/>
    <m/>
    <m/>
    <m/>
    <m/>
    <m/>
    <m/>
    <s v="No"/>
    <s v="No"/>
    <m/>
    <n v="4"/>
    <n v="3"/>
    <s v="4, satisfecho"/>
  </r>
  <r>
    <m/>
    <m/>
    <s v="Ciencias de la Salud"/>
    <d v="2020-05-19T13:15:00"/>
    <s v="Grado y doble grado"/>
    <x v="12"/>
    <s v="Muy frecuentemente (3 o más veces por semana)"/>
    <s v="Frecuentemente (1 o 2 veces por semana)"/>
    <s v="Creo que voy a acudir con menos frecuencia a la biblioteca y usaré más la biblioteca virtual|Procuraré buscar la información que necesito fuera de la biblioteca"/>
    <s v="F. Psicología"/>
    <m/>
    <m/>
    <m/>
    <m/>
    <m/>
    <m/>
    <m/>
    <m/>
    <s v="No"/>
    <s v="Sí"/>
    <n v="5"/>
    <n v="1"/>
    <n v="1"/>
    <n v="5"/>
    <n v="5"/>
    <n v="5"/>
    <n v="5"/>
    <n v="5"/>
    <n v="1"/>
    <n v="1"/>
    <m/>
    <n v="1"/>
    <n v="1"/>
    <n v="1"/>
    <n v="1"/>
    <n v="5"/>
    <s v="No"/>
    <n v="3"/>
    <x v="2"/>
    <s v="Twitter|Youtube|Instagram|LinkedIn"/>
    <m/>
    <m/>
    <m/>
    <m/>
    <m/>
    <m/>
    <m/>
    <s v="Sí"/>
    <s v="No"/>
    <m/>
    <n v="1"/>
    <n v="1"/>
    <s v="1, muy insatisfecho"/>
  </r>
  <r>
    <m/>
    <m/>
    <s v="Ciencias Experimentales"/>
    <d v="2020-05-19T13:15:00"/>
    <s v="Grado y doble grado"/>
    <x v="26"/>
    <s v="Frecuentemente (1 o 2 veces por semana)"/>
    <s v="Nunca"/>
    <s v="Seguiré usando los servicios de la biblioteca con la misma frecuencia que expuse en la pregunta anterior"/>
    <s v="F. Informática"/>
    <s v="Biblioteca Maria Zambrano (Filología / Derecho)"/>
    <m/>
    <m/>
    <m/>
    <m/>
    <m/>
    <m/>
    <m/>
    <s v="No"/>
    <s v="No"/>
    <n v="1"/>
    <n v="1"/>
    <n v="2"/>
    <n v="1"/>
    <n v="5"/>
    <n v="5"/>
    <n v="5"/>
    <n v="1"/>
    <n v="5"/>
    <n v="5"/>
    <m/>
    <n v="5"/>
    <n v="5"/>
    <n v="3"/>
    <n v="5"/>
    <n v="5"/>
    <s v="No"/>
    <n v="5"/>
    <x v="5"/>
    <s v="Twitter|Youtube|Instagram"/>
    <m/>
    <m/>
    <m/>
    <m/>
    <m/>
    <m/>
    <m/>
    <s v="No"/>
    <s v="No"/>
    <m/>
    <n v="5"/>
    <n v="5"/>
    <s v="5, muy satisfecho"/>
  </r>
  <r>
    <m/>
    <m/>
    <s v="Ciencias Sociales"/>
    <d v="2020-05-19T13:15:00"/>
    <s v="Grado y doble grado"/>
    <x v="21"/>
    <s v="De vez en cuando (1 o 2 veces al mes)"/>
    <s v="De vez en cuando (1 o 2 veces al mes)"/>
    <s v="Seguiré usando los servicios de la biblioteca con la misma frecuencia que expuse en la pregunta anterior"/>
    <s v="F. Comercio y Turismo"/>
    <s v="Biblioteca Maria Zambrano (Filología / Derecho)"/>
    <m/>
    <m/>
    <m/>
    <m/>
    <m/>
    <m/>
    <m/>
    <s v="No"/>
    <s v="Sí"/>
    <n v="4"/>
    <n v="4"/>
    <n v="5"/>
    <n v="5"/>
    <n v="5"/>
    <n v="5"/>
    <n v="5"/>
    <n v="4"/>
    <n v="5"/>
    <n v="4"/>
    <m/>
    <n v="5"/>
    <n v="4"/>
    <n v="4"/>
    <n v="4"/>
    <n v="5"/>
    <s v="No"/>
    <n v="4"/>
    <x v="5"/>
    <s v="Twitter|Youtube|Instagram"/>
    <m/>
    <m/>
    <m/>
    <m/>
    <m/>
    <m/>
    <m/>
    <s v="No"/>
    <s v="No"/>
    <m/>
    <n v="4"/>
    <n v="4"/>
    <s v="4, satisfecho"/>
  </r>
  <r>
    <m/>
    <m/>
    <s v="Ciencias de la Salud"/>
    <d v="2020-05-19T13:15:00"/>
    <s v="Grado y doble grado"/>
    <x v="4"/>
    <s v="De vez en cuando (1 o 2 veces al mes)"/>
    <s v="Nunca"/>
    <s v="Seguiré usando los servicios de la biblioteca con la misma frecuencia que expuse en la pregunta anterior"/>
    <s v="F. Medicina"/>
    <s v="Biblioteca Maria Zambrano (Filología / Derecho)"/>
    <s v="F. Farmacia"/>
    <m/>
    <m/>
    <m/>
    <m/>
    <m/>
    <m/>
    <s v="No"/>
    <s v="Sí"/>
    <n v="4"/>
    <n v="1"/>
    <n v="1"/>
    <n v="1"/>
    <n v="5"/>
    <n v="4"/>
    <n v="5"/>
    <n v="1"/>
    <n v="1"/>
    <n v="3"/>
    <m/>
    <n v="1"/>
    <n v="2"/>
    <n v="1"/>
    <n v="1"/>
    <n v="1"/>
    <s v="No"/>
    <n v="1"/>
    <x v="2"/>
    <s v="Youtube"/>
    <m/>
    <m/>
    <m/>
    <m/>
    <m/>
    <m/>
    <m/>
    <s v="No"/>
    <s v="No"/>
    <m/>
    <n v="4"/>
    <n v="2"/>
    <s v="2, insatisfecho"/>
  </r>
  <r>
    <m/>
    <m/>
    <s v="Ciencias de la Salud"/>
    <d v="2020-05-19T13:15:00"/>
    <s v="Grado y doble grado"/>
    <x v="9"/>
    <s v="Muy frecuentemente (3 o más veces por semana)"/>
    <s v="Frecuentemente (1 o 2 veces por semana)"/>
    <s v="Creo que voy a acudir con menos frecuencia a la biblioteca y usaré más la biblioteca virtual"/>
    <s v="F. Farmacia"/>
    <s v="F. Odontología"/>
    <s v="F. Ciencias Biológicas"/>
    <s v="municipales y de la Comunidad de Madrid"/>
    <m/>
    <m/>
    <m/>
    <m/>
    <m/>
    <s v="No"/>
    <s v="Sí"/>
    <n v="4"/>
    <n v="2"/>
    <n v="2"/>
    <n v="1"/>
    <n v="5"/>
    <n v="3"/>
    <n v="5"/>
    <n v="4"/>
    <n v="2"/>
    <n v="2"/>
    <m/>
    <n v="3"/>
    <n v="5"/>
    <n v="4"/>
    <n v="5"/>
    <n v="5"/>
    <s v="No"/>
    <n v="3"/>
    <x v="6"/>
    <s v="Twitter|Youtube|Instagram"/>
    <m/>
    <m/>
    <m/>
    <m/>
    <m/>
    <m/>
    <m/>
    <s v="Sí"/>
    <s v="Sí"/>
    <s v="Muy útil"/>
    <n v="5"/>
    <n v="5"/>
    <s v="4, satisfecho"/>
  </r>
  <r>
    <m/>
    <m/>
    <s v="Ciencias de la Salud"/>
    <d v="2020-05-19T13:15:00"/>
    <s v="Grado y doble grado"/>
    <x v="23"/>
    <s v="Muy frecuentemente (3 o más veces por semana)"/>
    <s v="Nunca"/>
    <s v="Seguiré usando los servicios de la biblioteca con la misma frecuencia que expuse en la pregunta anterior"/>
    <s v="F. Veterinaria"/>
    <s v="Biblioteca Maria Zambrano (Filología / Derecho)"/>
    <m/>
    <m/>
    <m/>
    <m/>
    <m/>
    <m/>
    <m/>
    <s v="No"/>
    <s v="No"/>
    <n v="3"/>
    <n v="1"/>
    <n v="1"/>
    <n v="1"/>
    <n v="5"/>
    <n v="4"/>
    <n v="5"/>
    <n v="1"/>
    <n v="5"/>
    <n v="5"/>
    <m/>
    <n v="5"/>
    <n v="5"/>
    <n v="5"/>
    <n v="5"/>
    <n v="4"/>
    <s v="No"/>
    <n v="5"/>
    <x v="1"/>
    <s v="Facebook|Youtube|Instagram"/>
    <m/>
    <m/>
    <m/>
    <m/>
    <m/>
    <m/>
    <m/>
    <s v="No"/>
    <s v="No"/>
    <m/>
    <n v="4"/>
    <n v="5"/>
    <s v="5, muy satisfecho"/>
  </r>
  <r>
    <m/>
    <m/>
    <s v="Humanidades"/>
    <d v="2020-05-19T13:15:00"/>
    <s v="Grado y doble grado"/>
    <x v="7"/>
    <s v="De vez en cuando (1 o 2 veces al mes)"/>
    <s v="De vez en cuando (1 o 2 veces al mes)"/>
    <s v="Seguiré usando los servicios de la biblioteca con la misma frecuencia que expuse en la pregunta anterior"/>
    <s v="F. Geografía e Historia"/>
    <s v="Biblioteca Maria Zambrano (Filología / Derecho)"/>
    <s v="F. Ciencias de la Información"/>
    <m/>
    <m/>
    <m/>
    <m/>
    <m/>
    <m/>
    <s v="No"/>
    <s v="Sí"/>
    <n v="4"/>
    <n v="1"/>
    <n v="2"/>
    <n v="1"/>
    <n v="2"/>
    <n v="5"/>
    <n v="4"/>
    <n v="2"/>
    <n v="4"/>
    <n v="2"/>
    <m/>
    <n v="3"/>
    <n v="5"/>
    <n v="5"/>
    <n v="3"/>
    <n v="5"/>
    <s v="No"/>
    <n v="5"/>
    <x v="2"/>
    <s v="No uso ninguna red social"/>
    <m/>
    <m/>
    <m/>
    <m/>
    <m/>
    <m/>
    <m/>
    <s v="Sí"/>
    <s v="No"/>
    <m/>
    <n v="5"/>
    <n v="5"/>
    <s v="4, satisfecho"/>
  </r>
  <r>
    <m/>
    <m/>
    <s v="Humanidades"/>
    <d v="2020-05-19T13:15:00"/>
    <s v="Grado y doble grado"/>
    <x v="2"/>
    <s v="Frecuentemente (1 o 2 veces por semana)"/>
    <s v="De vez en cuando (1 o 2 veces al mes)"/>
    <s v="Seguiré usando los servicios de la biblioteca con la misma frecuencia que expuse en la pregunta anterior"/>
    <s v="F. Educación - Centro de Formación del Profesorado"/>
    <s v="Biblioteca Maria Zambrano (Filología / Derecho)"/>
    <s v="F. Geografía e Historia"/>
    <s v="No voy a ninguna biblioteca más"/>
    <m/>
    <m/>
    <m/>
    <m/>
    <m/>
    <s v="No"/>
    <s v="Sí"/>
    <n v="4"/>
    <n v="2"/>
    <n v="3"/>
    <n v="3"/>
    <n v="3"/>
    <n v="4"/>
    <n v="4"/>
    <n v="2"/>
    <n v="4"/>
    <n v="4"/>
    <m/>
    <n v="4"/>
    <n v="5"/>
    <n v="5"/>
    <n v="4"/>
    <n v="4"/>
    <s v="No"/>
    <n v="4"/>
    <x v="5"/>
    <s v="Twitter|Instagram"/>
    <m/>
    <m/>
    <m/>
    <m/>
    <m/>
    <m/>
    <m/>
    <s v="No"/>
    <s v="No"/>
    <m/>
    <n v="3"/>
    <n v="5"/>
    <s v="4, satisfecho"/>
  </r>
  <r>
    <m/>
    <m/>
    <s v="Ciencias Sociales"/>
    <d v="2020-05-19T13:15:00"/>
    <s v="Máster"/>
    <x v="11"/>
    <s v="Muy frecuentemente (3 o más veces por semana)"/>
    <s v="Muy frecuentemente (3 o más veces por semana)"/>
    <s v="Seguiré usando los servicios de la biblioteca con la misma frecuencia que expuse en la pregunta anterior"/>
    <s v="F. Ciencias Económicas y Empresariales"/>
    <s v="F. Ciencias de la Información"/>
    <s v="F. Educación - Centro de Formación del Profesorado"/>
    <m/>
    <m/>
    <m/>
    <m/>
    <m/>
    <m/>
    <s v="No"/>
    <s v="Sí"/>
    <n v="3"/>
    <n v="5"/>
    <n v="3"/>
    <n v="2"/>
    <n v="5"/>
    <n v="5"/>
    <n v="3"/>
    <n v="5"/>
    <n v="5"/>
    <n v="5"/>
    <m/>
    <n v="5"/>
    <n v="5"/>
    <n v="4"/>
    <n v="5"/>
    <n v="5"/>
    <s v="Sí"/>
    <n v="5"/>
    <x v="5"/>
    <s v="Facebook|Youtube|Instagram"/>
    <m/>
    <m/>
    <m/>
    <m/>
    <m/>
    <m/>
    <m/>
    <s v="No"/>
    <s v="Sí"/>
    <s v="Normal"/>
    <n v="4"/>
    <n v="5"/>
    <s v="5, muy satisfecho"/>
  </r>
  <r>
    <m/>
    <m/>
    <s v="Ciencias Sociales"/>
    <d v="2020-05-19T13:14:00"/>
    <s v="Máster"/>
    <x v="1"/>
    <s v="Frecuentemente (1 o 2 veces por semana)"/>
    <s v="Muy frecuentemente (3 o más veces por semana)"/>
    <s v="Creo que voy a acudir con menos frecuencia a la biblioteca y usaré más la biblioteca virtual"/>
    <s v="F. Ciencias Políticas y Sociología"/>
    <s v="Biblioteca Maria Zambrano (Filología / Derecho)"/>
    <m/>
    <m/>
    <m/>
    <m/>
    <m/>
    <m/>
    <m/>
    <s v="Sí"/>
    <s v="Sí"/>
    <n v="4"/>
    <n v="3"/>
    <n v="5"/>
    <n v="2"/>
    <n v="5"/>
    <n v="4"/>
    <n v="4"/>
    <n v="3"/>
    <n v="5"/>
    <n v="5"/>
    <m/>
    <n v="5"/>
    <n v="5"/>
    <n v="4"/>
    <n v="4"/>
    <n v="5"/>
    <s v="Sí"/>
    <n v="5"/>
    <x v="3"/>
    <s v="Twitter|Facebook|Youtube|Instagram|LinkedIn"/>
    <m/>
    <m/>
    <m/>
    <m/>
    <m/>
    <m/>
    <m/>
    <s v="Sí"/>
    <s v="Sí"/>
    <m/>
    <n v="5"/>
    <n v="5"/>
    <s v="5, muy satisfecho"/>
  </r>
  <r>
    <m/>
    <m/>
    <s v="Humanidades"/>
    <d v="2020-05-19T13:14:00"/>
    <s v="Grado y doble grado"/>
    <x v="2"/>
    <s v="Solo en época de exámenes"/>
    <s v="De vez en cuando (1 o 2 veces al mes)"/>
    <s v="Seguiré usando los servicios de la biblioteca con la misma frecuencia que expuse en la pregunta anterior"/>
    <s v="F. Educación - Centro de Formación del Profesorado"/>
    <s v="Biblioteca Maria Zambrano (Filología / Derecho)"/>
    <m/>
    <s v="Acudo con bastante frecuencia a la biblioteca de mi municipio"/>
    <m/>
    <m/>
    <m/>
    <m/>
    <m/>
    <s v="No"/>
    <s v="No"/>
    <n v="3"/>
    <n v="2"/>
    <n v="4"/>
    <n v="3"/>
    <n v="5"/>
    <n v="5"/>
    <n v="5"/>
    <n v="2"/>
    <n v="3"/>
    <n v="4"/>
    <m/>
    <n v="4"/>
    <n v="3"/>
    <n v="4"/>
    <n v="3"/>
    <n v="4"/>
    <s v="No"/>
    <n v="4"/>
    <x v="5"/>
    <s v="Youtube|Instagram"/>
    <m/>
    <m/>
    <m/>
    <m/>
    <m/>
    <m/>
    <m/>
    <s v="No"/>
    <s v="No"/>
    <m/>
    <n v="4"/>
    <n v="4"/>
    <s v="4, satisfecho"/>
  </r>
  <r>
    <m/>
    <m/>
    <s v="Ciencias Sociales"/>
    <d v="2020-05-19T13:14:00"/>
    <s v="Grado y doble grado"/>
    <x v="24"/>
    <s v="Solo en época de exámenes"/>
    <s v="Nunca"/>
    <s v="Tengo que ir necesariamente para consultar los documentos que están ubicados en la biblioteca"/>
    <m/>
    <m/>
    <m/>
    <m/>
    <m/>
    <m/>
    <m/>
    <m/>
    <m/>
    <s v="Sí"/>
    <s v="Sí"/>
    <n v="1"/>
    <n v="2"/>
    <n v="3"/>
    <n v="1"/>
    <n v="5"/>
    <n v="3"/>
    <n v="5"/>
    <n v="1"/>
    <n v="3"/>
    <n v="4"/>
    <m/>
    <n v="3"/>
    <n v="3"/>
    <n v="2"/>
    <n v="2"/>
    <n v="4"/>
    <s v="Sí"/>
    <n v="2"/>
    <x v="5"/>
    <s v="Instagram"/>
    <m/>
    <m/>
    <m/>
    <m/>
    <m/>
    <m/>
    <m/>
    <s v="Sí"/>
    <s v="Sí"/>
    <s v="Útil"/>
    <n v="3"/>
    <n v="4"/>
    <s v="3, normal"/>
  </r>
  <r>
    <m/>
    <m/>
    <s v="Ciencias Sociales"/>
    <d v="2020-05-19T13:14:00"/>
    <s v="Grado y doble grado"/>
    <x v="13"/>
    <s v="De vez en cuando (1 o 2 veces al mes)"/>
    <s v="De vez en cuando (1 o 2 veces al mes)"/>
    <s v="Creo que voy a acudir con menos frecuencia a la biblioteca y usaré más la biblioteca virtual"/>
    <s v="F. Ciencias de la Información"/>
    <s v="F. Bellas Artes"/>
    <s v="F. Farmacia"/>
    <m/>
    <m/>
    <m/>
    <m/>
    <m/>
    <m/>
    <s v="Sí"/>
    <s v="Sí"/>
    <n v="3"/>
    <n v="1"/>
    <n v="1"/>
    <n v="4"/>
    <n v="5"/>
    <n v="4"/>
    <n v="5"/>
    <n v="2"/>
    <n v="3"/>
    <n v="5"/>
    <m/>
    <n v="4"/>
    <n v="4"/>
    <n v="4"/>
    <n v="4"/>
    <n v="4"/>
    <s v="Sí"/>
    <n v="4"/>
    <x v="4"/>
    <s v="Youtube|Instagram"/>
    <m/>
    <m/>
    <m/>
    <m/>
    <m/>
    <m/>
    <m/>
    <s v="No"/>
    <s v="No"/>
    <m/>
    <n v="4"/>
    <n v="4"/>
    <s v="4, satisfecho"/>
  </r>
  <r>
    <m/>
    <m/>
    <s v="Humanidades"/>
    <d v="2020-05-19T13:14:00"/>
    <s v="Grado y doble grado"/>
    <x v="7"/>
    <s v="Solo en época de exámenes"/>
    <s v="De vez en cuando (1 o 2 veces al mes)"/>
    <s v="Tengo que ir necesariamente para consultar los documentos que están ubicados en la biblioteca"/>
    <s v="F. Geografía e Historia"/>
    <s v="Biblioteca Maria Zambrano (Filología / Derecho)"/>
    <m/>
    <m/>
    <m/>
    <m/>
    <m/>
    <m/>
    <m/>
    <s v="No"/>
    <s v="Sí"/>
    <n v="2"/>
    <n v="1"/>
    <n v="4"/>
    <n v="2"/>
    <n v="4"/>
    <n v="4"/>
    <n v="3"/>
    <n v="1"/>
    <n v="2"/>
    <n v="3"/>
    <m/>
    <n v="4"/>
    <n v="3"/>
    <n v="4"/>
    <n v="3"/>
    <n v="2"/>
    <s v="No"/>
    <n v="4"/>
    <x v="4"/>
    <s v="Twitter|Instagram"/>
    <m/>
    <m/>
    <m/>
    <m/>
    <m/>
    <m/>
    <m/>
    <s v="No"/>
    <s v="No"/>
    <m/>
    <n v="3"/>
    <n v="3"/>
    <s v="3, normal"/>
  </r>
  <r>
    <m/>
    <m/>
    <s v="Humanidades"/>
    <d v="2020-05-19T13:14:00"/>
    <s v="Máster"/>
    <x v="6"/>
    <s v="Muy frecuentemente (3 o más veces por semana)"/>
    <s v="Frecuentemente (1 o 2 veces por semana)"/>
    <s v="Seguiré usando los servicios de la biblioteca con la misma frecuencia que expuse en la pregunta anterior"/>
    <s v="Biblioteca Maria Zambrano (Filología / Derecho)"/>
    <s v="F. Filología (Clásicas o General)"/>
    <s v="F. Ciencias de la Información"/>
    <s v="BNE"/>
    <m/>
    <m/>
    <m/>
    <m/>
    <m/>
    <s v="Sí"/>
    <s v="Sí"/>
    <n v="4"/>
    <n v="3"/>
    <n v="3"/>
    <n v="3"/>
    <n v="5"/>
    <n v="2"/>
    <n v="3"/>
    <n v="3"/>
    <n v="4"/>
    <n v="4"/>
    <m/>
    <n v="3"/>
    <n v="3"/>
    <n v="3"/>
    <n v="2"/>
    <n v="3"/>
    <s v="Sí"/>
    <n v="3"/>
    <x v="5"/>
    <s v="Twitter|Facebook"/>
    <m/>
    <m/>
    <m/>
    <m/>
    <m/>
    <m/>
    <m/>
    <s v="Sí"/>
    <s v="No"/>
    <m/>
    <n v="4"/>
    <n v="4"/>
    <s v="4, satisfecho"/>
  </r>
  <r>
    <m/>
    <m/>
    <s v="Ciencias de la Salud"/>
    <d v="2020-05-19T13:13:00"/>
    <s v="Máster"/>
    <x v="12"/>
    <s v="Frecuentemente (1 o 2 veces por semana)"/>
    <s v="De vez en cuando (1 o 2 veces al mes)"/>
    <s v="Creo que voy a acudir con menos frecuencia a la biblioteca y usaré más la biblioteca virtual"/>
    <s v="F. Psicología"/>
    <s v="F. Filología (Clásicas o General)"/>
    <m/>
    <m/>
    <m/>
    <m/>
    <m/>
    <m/>
    <m/>
    <s v="Sí"/>
    <s v="Sí"/>
    <n v="4"/>
    <n v="4"/>
    <n v="4"/>
    <n v="3"/>
    <n v="5"/>
    <n v="3"/>
    <n v="5"/>
    <n v="2"/>
    <n v="2"/>
    <n v="4"/>
    <m/>
    <n v="3"/>
    <n v="5"/>
    <n v="4"/>
    <n v="3"/>
    <n v="3"/>
    <s v="No"/>
    <n v="3"/>
    <x v="6"/>
    <s v="Facebook|Youtube|LinkedIn"/>
    <m/>
    <m/>
    <m/>
    <m/>
    <m/>
    <m/>
    <m/>
    <s v="Sí"/>
    <s v="Sí"/>
    <s v="Útil"/>
    <n v="4"/>
    <n v="4"/>
    <s v="5, muy satisfecho"/>
  </r>
  <r>
    <m/>
    <m/>
    <s v="Humanidades"/>
    <d v="2020-05-19T13:13:00"/>
    <s v="Doctorado"/>
    <x v="7"/>
    <s v="De vez en cuando (1 o 2 veces al mes)"/>
    <s v="De vez en cuando (1 o 2 veces al mes)"/>
    <s v="Tengo que ir necesariamente para consultar los documentos que están ubicados en la biblioteca"/>
    <s v="F. Geografía e Historia"/>
    <s v="Biblioteca Maria Zambrano (Filología / Derecho)"/>
    <s v="Biblioteca Histórica"/>
    <m/>
    <m/>
    <m/>
    <m/>
    <m/>
    <m/>
    <s v="No"/>
    <s v="Sí"/>
    <n v="4"/>
    <n v="4"/>
    <n v="2"/>
    <n v="4"/>
    <n v="4"/>
    <n v="3"/>
    <n v="4"/>
    <n v="3"/>
    <n v="4"/>
    <n v="4"/>
    <m/>
    <n v="4"/>
    <n v="4"/>
    <n v="4"/>
    <n v="4"/>
    <n v="4"/>
    <s v="Sí"/>
    <n v="4"/>
    <x v="6"/>
    <s v="No uso ninguna red social"/>
    <m/>
    <m/>
    <m/>
    <m/>
    <m/>
    <m/>
    <m/>
    <s v="No"/>
    <s v="No"/>
    <m/>
    <n v="4"/>
    <n v="4"/>
    <s v="4, satisfecho"/>
  </r>
  <r>
    <m/>
    <m/>
    <s v="Humanidades"/>
    <d v="2020-05-19T13:13:00"/>
    <s v="Máster"/>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Educación - Centro de Formación del Profesorado"/>
    <s v="F. Bellas Artes"/>
    <m/>
    <m/>
    <m/>
    <m/>
    <m/>
    <s v="Sí"/>
    <s v="Sí"/>
    <n v="5"/>
    <n v="2"/>
    <n v="3"/>
    <n v="4"/>
    <n v="4"/>
    <n v="3"/>
    <n v="4"/>
    <n v="2"/>
    <n v="3"/>
    <n v="4"/>
    <m/>
    <n v="4"/>
    <n v="3"/>
    <n v="4"/>
    <n v="3"/>
    <n v="3"/>
    <s v="No"/>
    <n v="4"/>
    <x v="5"/>
    <s v="Facebook|Youtube|Instagram"/>
    <m/>
    <m/>
    <m/>
    <m/>
    <m/>
    <m/>
    <m/>
    <s v="No"/>
    <s v="No"/>
    <m/>
    <n v="2"/>
    <n v="3"/>
    <s v="4, satisfecho"/>
  </r>
  <r>
    <m/>
    <m/>
    <s v="Ciencias de la Salud"/>
    <d v="2020-05-19T13:13:00"/>
    <s v="Grado y doble grado"/>
    <x v="12"/>
    <s v="Frecuentemente (1 o 2 veces por semana)"/>
    <s v="Solo en época de exámenes"/>
    <s v="Creo que voy a acudir con menos frecuencia a la biblioteca y usaré más la biblioteca virtual"/>
    <s v="F. Psicología"/>
    <m/>
    <m/>
    <m/>
    <m/>
    <m/>
    <m/>
    <m/>
    <m/>
    <s v="No"/>
    <s v="No"/>
    <n v="1"/>
    <n v="2"/>
    <n v="1"/>
    <n v="4"/>
    <n v="4"/>
    <n v="3"/>
    <n v="5"/>
    <n v="4"/>
    <n v="3"/>
    <n v="3"/>
    <m/>
    <n v="4"/>
    <n v="3"/>
    <n v="4"/>
    <n v="3"/>
    <n v="3"/>
    <s v="No"/>
    <n v="3"/>
    <x v="5"/>
    <s v="Twitter|Youtube|Instagram"/>
    <m/>
    <m/>
    <m/>
    <m/>
    <m/>
    <m/>
    <m/>
    <s v="No"/>
    <s v="No"/>
    <m/>
    <n v="3"/>
    <n v="3"/>
    <s v="4, satisfecho"/>
  </r>
  <r>
    <m/>
    <m/>
    <s v="Ciencias Sociales"/>
    <d v="2020-05-19T13:13:00"/>
    <s v="Grado y doble grado"/>
    <x v="10"/>
    <s v="De vez en cuando (1 o 2 veces al mes)"/>
    <s v="Frecuentemente (1 o 2 veces por semana)"/>
    <s v="Seguiré usando los servicios de la biblioteca con la misma frecuencia que expuse en la pregunta anterior"/>
    <s v="Biblioteca Maria Zambrano (Filología / Derecho)"/>
    <s v="F. Derecho (Departamentos,Criminología)"/>
    <s v="Biblioteca Maria Zambrano (Filología / Derecho)"/>
    <m/>
    <m/>
    <m/>
    <m/>
    <m/>
    <m/>
    <s v="No"/>
    <s v="Sí"/>
    <n v="3"/>
    <m/>
    <n v="4"/>
    <n v="5"/>
    <n v="5"/>
    <n v="4"/>
    <n v="5"/>
    <n v="4"/>
    <m/>
    <n v="4"/>
    <m/>
    <n v="4"/>
    <n v="3"/>
    <n v="5"/>
    <n v="4"/>
    <n v="4"/>
    <m/>
    <n v="4"/>
    <x v="3"/>
    <m/>
    <m/>
    <m/>
    <m/>
    <m/>
    <m/>
    <m/>
    <m/>
    <m/>
    <m/>
    <m/>
    <n v="3"/>
    <n v="2"/>
    <s v="4, satisfecho"/>
  </r>
  <r>
    <m/>
    <m/>
    <s v="Humanidades"/>
    <d v="2020-05-19T13:13: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Geografía e Historia"/>
    <s v="F. Filología (Clásicas o General)"/>
    <s v="CRAI (UAH), Bibliotecas municipales"/>
    <m/>
    <m/>
    <m/>
    <m/>
    <m/>
    <s v="Sí"/>
    <s v="Sí"/>
    <n v="4"/>
    <n v="2"/>
    <n v="2"/>
    <n v="1"/>
    <n v="5"/>
    <n v="5"/>
    <n v="5"/>
    <n v="3"/>
    <n v="3"/>
    <n v="3"/>
    <m/>
    <n v="4"/>
    <n v="5"/>
    <n v="5"/>
    <n v="5"/>
    <n v="5"/>
    <s v="Sí"/>
    <n v="5"/>
    <x v="5"/>
    <s v="Instagram"/>
    <m/>
    <m/>
    <m/>
    <m/>
    <m/>
    <m/>
    <m/>
    <s v="Sí"/>
    <s v="No"/>
    <m/>
    <n v="5"/>
    <n v="4"/>
    <s v="5, muy satisfecho"/>
  </r>
  <r>
    <m/>
    <m/>
    <s v="Ciencias Sociales"/>
    <d v="2020-05-19T13:13:00"/>
    <s v="Doctorado"/>
    <x v="17"/>
    <s v="De vez en cuando (1 o 2 veces al mes)"/>
    <s v="Solo en época de exámenes"/>
    <s v="Hasta que la situación se normalice (como vuelta a la situación anterior a la crisis o como una nueva realidad con formas diferentes de hacer las cosas) seguiré utilizando los recursos virtuales y, cuando no sean suficientes o no haya otra opción de acceso, acudiré a la biblioteca física con todas las precauciones posibles."/>
    <s v="F. Ciencias de la Documentación"/>
    <s v="F. Ciencias de la Información"/>
    <m/>
    <s v="Red de Bibliotecas de la Región (de titularidad municipal y autonómica) y Biblioteca de la Casa Encendida."/>
    <m/>
    <m/>
    <m/>
    <m/>
    <m/>
    <s v="Sí"/>
    <s v="Sí"/>
    <n v="4"/>
    <n v="5"/>
    <n v="4"/>
    <n v="2"/>
    <n v="2"/>
    <n v="4"/>
    <n v="2"/>
    <n v="4"/>
    <n v="3"/>
    <n v="4"/>
    <m/>
    <n v="5"/>
    <n v="3"/>
    <n v="4"/>
    <n v="3"/>
    <n v="3"/>
    <s v="Sí"/>
    <n v="3"/>
    <x v="4"/>
    <s v="Facebook|Youtube|LinkedIn"/>
    <m/>
    <m/>
    <m/>
    <m/>
    <m/>
    <m/>
    <m/>
    <s v="Sí"/>
    <s v="No"/>
    <m/>
    <n v="3"/>
    <n v="5"/>
    <s v="4, satisfecho"/>
  </r>
  <r>
    <m/>
    <m/>
    <s v="Humanidades"/>
    <d v="2020-05-19T13:13:00"/>
    <s v="Grado y doble grado"/>
    <x v="6"/>
    <s v="Frecuentemente (1 o 2 veces por semana)"/>
    <s v="De vez en cuando (1 o 2 veces al mes)"/>
    <s v="Creo que voy a acudir con menos frecuencia a la biblioteca y usaré más la biblioteca virtual|No puedo ir a la biblioteca aunque me gustaría porque estoy en otra comunidad. Si pudiera volver a Madrid iría."/>
    <s v="F. Educación - Centro de Formación del Profesorado"/>
    <s v="F. Filología (Clásicas o General)"/>
    <s v="Biblioteca Maria Zambrano (Filología / Derecho)"/>
    <s v="Bibliotecas de otras universidades."/>
    <m/>
    <m/>
    <m/>
    <m/>
    <m/>
    <s v="No"/>
    <s v="No"/>
    <n v="1"/>
    <n v="5"/>
    <n v="5"/>
    <n v="5"/>
    <n v="4"/>
    <n v="5"/>
    <n v="2"/>
    <n v="3"/>
    <n v="1"/>
    <n v="4"/>
    <m/>
    <n v="3"/>
    <n v="2"/>
    <n v="3"/>
    <n v="1"/>
    <n v="4"/>
    <s v="No"/>
    <n v="4"/>
    <x v="4"/>
    <s v="Twitter|Youtube"/>
    <m/>
    <m/>
    <m/>
    <m/>
    <m/>
    <m/>
    <m/>
    <s v="No"/>
    <s v="No"/>
    <m/>
    <n v="3"/>
    <n v="4"/>
    <s v="3, normal"/>
  </r>
  <r>
    <m/>
    <m/>
    <s v="Ciencias de la Salud"/>
    <d v="2020-05-19T13:13:00"/>
    <s v="Grado y doble grado"/>
    <x v="4"/>
    <s v="De vez en cuando (1 o 2 veces al mes)"/>
    <s v="Solo en época de exámenes"/>
    <s v="Creo que voy a acudir con menos frecuencia a la biblioteca y usaré más la biblioteca virtual|Tengo que ir necesariamente para consultar los documentos que están ubicados en la biblioteca"/>
    <s v="F. Medicina"/>
    <s v="F. Psicología"/>
    <m/>
    <s v="La biblioteca Tomas y Valiente de Fuenlabrada"/>
    <m/>
    <m/>
    <m/>
    <m/>
    <m/>
    <s v="No"/>
    <s v="Sí"/>
    <n v="2"/>
    <n v="1"/>
    <n v="2"/>
    <n v="1"/>
    <n v="4"/>
    <n v="1"/>
    <n v="5"/>
    <n v="1"/>
    <n v="3"/>
    <n v="3"/>
    <m/>
    <n v="2"/>
    <n v="1"/>
    <n v="3"/>
    <n v="2"/>
    <n v="3"/>
    <s v="No"/>
    <n v="4"/>
    <x v="4"/>
    <s v="Twitter|Youtube|Instagram"/>
    <m/>
    <m/>
    <m/>
    <m/>
    <m/>
    <m/>
    <m/>
    <s v="No"/>
    <s v="No"/>
    <m/>
    <n v="4"/>
    <n v="4"/>
    <s v="4, satisfecho"/>
  </r>
  <r>
    <m/>
    <m/>
    <s v="Ciencias de la Salud"/>
    <d v="2020-05-19T13:12:00"/>
    <s v="Grado y doble grado"/>
    <x v="12"/>
    <s v="Frecuentemente (1 o 2 veces por semana)"/>
    <s v="De vez en cuando (1 o 2 veces al mes)"/>
    <s v="Seguiré usando los servicios de la biblioteca con la misma frecuencia que expuse en la pregunta anterior"/>
    <s v="F. Psicología"/>
    <s v="F. Ciencias Económicas y Empresariales"/>
    <s v="F. Ciencias Políticas y Sociología"/>
    <m/>
    <m/>
    <m/>
    <m/>
    <m/>
    <m/>
    <s v="Sí"/>
    <s v="Sí"/>
    <n v="4"/>
    <n v="5"/>
    <n v="2"/>
    <n v="1"/>
    <n v="4"/>
    <n v="4"/>
    <n v="4"/>
    <n v="1"/>
    <n v="5"/>
    <n v="5"/>
    <m/>
    <n v="5"/>
    <m/>
    <n v="5"/>
    <n v="5"/>
    <n v="5"/>
    <s v="No"/>
    <n v="5"/>
    <x v="1"/>
    <s v="Instagram"/>
    <m/>
    <m/>
    <m/>
    <m/>
    <m/>
    <m/>
    <m/>
    <s v="No"/>
    <s v="No"/>
    <m/>
    <n v="5"/>
    <n v="5"/>
    <s v="5, muy satisfecho"/>
  </r>
  <r>
    <m/>
    <m/>
    <s v="Ciencias de la Salud"/>
    <d v="2020-05-19T13:12:00"/>
    <s v="Grado y doble grado"/>
    <x v="23"/>
    <s v="Frecuentemente (1 o 2 veces por semana)"/>
    <s v="Nunca"/>
    <s v="Creo que voy a acudir con menos frecuencia a la biblioteca y usaré más la biblioteca virtual"/>
    <s v="Biblioteca Maria Zambrano (Filología / Derecho)"/>
    <s v="F. Veterinaria"/>
    <m/>
    <s v="ESIC"/>
    <m/>
    <m/>
    <m/>
    <m/>
    <m/>
    <s v="No"/>
    <s v="No"/>
    <n v="3"/>
    <n v="3"/>
    <n v="3"/>
    <n v="4"/>
    <n v="4"/>
    <n v="5"/>
    <n v="5"/>
    <n v="1"/>
    <n v="4"/>
    <n v="4"/>
    <m/>
    <n v="4"/>
    <n v="4"/>
    <n v="4"/>
    <n v="3"/>
    <n v="4"/>
    <s v="No"/>
    <n v="4"/>
    <x v="6"/>
    <s v="Facebook|Youtube|Instagram|LinkedIn"/>
    <m/>
    <m/>
    <m/>
    <m/>
    <m/>
    <m/>
    <m/>
    <s v="Sí"/>
    <s v="No"/>
    <m/>
    <n v="5"/>
    <n v="5"/>
    <s v="4, satisfecho"/>
  </r>
  <r>
    <m/>
    <m/>
    <s v="Ciencias Experimentales"/>
    <d v="2020-05-19T13:12:00"/>
    <s v="Grado y doble grado"/>
    <x v="16"/>
    <s v="Frecuentemente (1 o 2 veces por semana)"/>
    <s v="De vez en cuando (1 o 2 veces al mes)"/>
    <s v="Seguiré usando los servicios de la biblioteca con la misma frecuencia que expuse en la pregunta anterior"/>
    <s v="Biblioteca Maria Zambrano (Filología / Derecho)"/>
    <s v="F. Ciencias Químicas"/>
    <s v="F. Ciencias Físicas"/>
    <s v="Biblioteca Dámaso Alonso"/>
    <m/>
    <m/>
    <m/>
    <m/>
    <m/>
    <s v="No"/>
    <s v="Sí"/>
    <n v="5"/>
    <n v="1"/>
    <n v="4"/>
    <n v="5"/>
    <n v="5"/>
    <n v="5"/>
    <n v="5"/>
    <n v="1"/>
    <n v="5"/>
    <n v="5"/>
    <m/>
    <n v="5"/>
    <n v="5"/>
    <n v="4"/>
    <n v="5"/>
    <n v="5"/>
    <s v="No"/>
    <n v="5"/>
    <x v="1"/>
    <s v="Instagram"/>
    <m/>
    <m/>
    <m/>
    <m/>
    <m/>
    <m/>
    <m/>
    <s v="No"/>
    <s v="No"/>
    <m/>
    <n v="5"/>
    <n v="5"/>
    <s v="5, muy satisfecho"/>
  </r>
  <r>
    <m/>
    <m/>
    <s v="Ciencias Experimentales"/>
    <d v="2020-05-19T13:12:00"/>
    <s v="Grado y doble grado"/>
    <x v="20"/>
    <s v="Muy frecuentemente (3 o más veces por semana)"/>
    <s v="De vez en cuando (1 o 2 veces al mes)"/>
    <s v="Tengo que ir necesariamente para consultar los documentos que están ubicados en la biblioteca"/>
    <s v="F. Ciencias Biológicas"/>
    <s v="Biblioteca Maria Zambrano (Filología / Derecho)"/>
    <s v="F. Ciencias Químicas"/>
    <m/>
    <m/>
    <m/>
    <m/>
    <m/>
    <m/>
    <s v="No"/>
    <s v="Sí"/>
    <n v="4"/>
    <n v="2"/>
    <n v="3"/>
    <n v="1"/>
    <n v="3"/>
    <n v="4"/>
    <n v="4"/>
    <n v="1"/>
    <n v="5"/>
    <n v="5"/>
    <m/>
    <n v="4"/>
    <n v="4"/>
    <n v="4"/>
    <n v="4"/>
    <n v="3"/>
    <s v="Sí"/>
    <n v="4"/>
    <x v="4"/>
    <s v="No uso ninguna red social"/>
    <m/>
    <m/>
    <m/>
    <m/>
    <m/>
    <m/>
    <m/>
    <s v="Sí"/>
    <s v="Sí"/>
    <s v="Muy útil"/>
    <n v="4"/>
    <n v="3"/>
    <s v="3, normal"/>
  </r>
  <r>
    <m/>
    <m/>
    <s v="Humanidades"/>
    <d v="2020-05-19T13:12:00"/>
    <s v="Grado y doble grado"/>
    <x v="7"/>
    <s v="Muy frecuentemente (3 o más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m/>
    <m/>
    <m/>
    <m/>
    <m/>
    <m/>
    <s v="Sí"/>
    <s v="Sí"/>
    <n v="5"/>
    <n v="3"/>
    <n v="1"/>
    <n v="2"/>
    <n v="4"/>
    <n v="4"/>
    <n v="3"/>
    <n v="1"/>
    <n v="3"/>
    <n v="4"/>
    <m/>
    <n v="1"/>
    <n v="4"/>
    <n v="5"/>
    <n v="2"/>
    <n v="4"/>
    <s v="No"/>
    <n v="4"/>
    <x v="4"/>
    <s v="Youtube"/>
    <m/>
    <m/>
    <m/>
    <m/>
    <m/>
    <m/>
    <m/>
    <s v="No"/>
    <s v="No"/>
    <m/>
    <n v="4"/>
    <n v="5"/>
    <s v="4, satisfecho"/>
  </r>
  <r>
    <m/>
    <m/>
    <s v="Humanidades"/>
    <d v="2020-05-19T13:12:00"/>
    <s v="Grado y doble grado"/>
    <x v="3"/>
    <s v="Nunca"/>
    <s v="Nunca"/>
    <s v="Seguiré usando los servicios de la biblioteca con la misma frecuencia que expuse en la pregunta anterior"/>
    <m/>
    <m/>
    <m/>
    <m/>
    <m/>
    <m/>
    <m/>
    <m/>
    <m/>
    <s v="No"/>
    <s v="No"/>
    <n v="1"/>
    <n v="1"/>
    <n v="1"/>
    <n v="5"/>
    <n v="4"/>
    <n v="5"/>
    <n v="5"/>
    <n v="1"/>
    <n v="3"/>
    <n v="3"/>
    <m/>
    <n v="3"/>
    <n v="3"/>
    <n v="3"/>
    <n v="3"/>
    <n v="3"/>
    <s v="No"/>
    <n v="3"/>
    <x v="5"/>
    <s v="Youtube|Instagram"/>
    <m/>
    <m/>
    <m/>
    <m/>
    <m/>
    <m/>
    <m/>
    <s v="No"/>
    <s v="No"/>
    <m/>
    <n v="3"/>
    <n v="3"/>
    <s v="3, normal"/>
  </r>
  <r>
    <m/>
    <m/>
    <s v="Ciencias Sociales"/>
    <d v="2020-05-19T13:12:00"/>
    <s v="Doctorado"/>
    <x v="1"/>
    <s v="Frecuentemente (1 o 2 veces por semana)"/>
    <s v="Muy frecuentemente (3 o más veces por semana)"/>
    <s v="Seguiré usando los servicios de la biblioteca con la misma frecuencia que expuse en la pregunta anterior"/>
    <s v="F. Ciencias Políticas y Sociología"/>
    <s v="Biblioteca Maria Zambrano (Filología / Derecho)"/>
    <s v="F. Geografía e Historia"/>
    <m/>
    <m/>
    <m/>
    <m/>
    <m/>
    <m/>
    <s v="Sí"/>
    <s v="Sí"/>
    <n v="4"/>
    <n v="4"/>
    <n v="5"/>
    <n v="2"/>
    <n v="2"/>
    <n v="5"/>
    <n v="3"/>
    <n v="4"/>
    <n v="2"/>
    <n v="5"/>
    <m/>
    <n v="5"/>
    <n v="5"/>
    <n v="5"/>
    <n v="4"/>
    <n v="4"/>
    <s v="Sí"/>
    <n v="4"/>
    <x v="5"/>
    <s v="Facebook|Youtube|Instagram"/>
    <m/>
    <m/>
    <m/>
    <m/>
    <m/>
    <m/>
    <m/>
    <s v="Sí"/>
    <s v="Sí"/>
    <s v="Muy útil"/>
    <n v="5"/>
    <n v="5"/>
    <s v="5, muy satisfecho"/>
  </r>
  <r>
    <m/>
    <m/>
    <s v="Ciencias de la Salud"/>
    <d v="2020-05-19T13:12:00"/>
    <s v="Grado y doble grado"/>
    <x v="22"/>
    <s v="Frecuentemente (1 o 2 veces por semana)"/>
    <s v="Frecuentemente (1 o 2 veces por semana)"/>
    <s v="Creo que voy a acudir con menos frecuencia a la biblioteca y usaré más la biblioteca virtual|Procuraré buscar la información que necesito fuera de la biblioteca"/>
    <s v="F. Óptica y Optometría"/>
    <s v="Biblioteca Maria Zambrano (Filología / Derecho)"/>
    <m/>
    <m/>
    <m/>
    <m/>
    <m/>
    <m/>
    <m/>
    <s v="No"/>
    <s v="Sí"/>
    <n v="1"/>
    <n v="1"/>
    <n v="1"/>
    <n v="1"/>
    <n v="1"/>
    <n v="5"/>
    <n v="4"/>
    <m/>
    <n v="3"/>
    <n v="3"/>
    <m/>
    <n v="3"/>
    <n v="4"/>
    <n v="3"/>
    <n v="4"/>
    <n v="3"/>
    <s v="No"/>
    <n v="4"/>
    <x v="6"/>
    <s v="Facebook|Youtube|Instagram"/>
    <m/>
    <m/>
    <m/>
    <m/>
    <m/>
    <m/>
    <m/>
    <s v="No"/>
    <s v="No"/>
    <m/>
    <n v="4"/>
    <n v="4"/>
    <s v="4, satisfecho"/>
  </r>
  <r>
    <m/>
    <m/>
    <s v="Humanidades"/>
    <d v="2020-05-19T13:12:00"/>
    <s v="Grado y doble grado"/>
    <x v="6"/>
    <s v="De vez en cuando (1 o 2 veces al mes)"/>
    <s v="De vez en cuando (1 o 2 veces al mes)"/>
    <s v="Seguiré usando los servicios de la biblioteca con la misma frecuencia que expuse en la pregunta anterior"/>
    <s v="Biblioteca Maria Zambrano (Filología / Derecho)"/>
    <s v="F. Filología (Clásicas o General)"/>
    <m/>
    <m/>
    <m/>
    <m/>
    <m/>
    <m/>
    <m/>
    <s v="No"/>
    <s v="No"/>
    <n v="3"/>
    <n v="3"/>
    <n v="2"/>
    <n v="4"/>
    <n v="3"/>
    <n v="3"/>
    <n v="4"/>
    <n v="3"/>
    <n v="3"/>
    <n v="3"/>
    <m/>
    <n v="3"/>
    <n v="3"/>
    <n v="3"/>
    <n v="3"/>
    <n v="3"/>
    <s v="No"/>
    <n v="3"/>
    <x v="5"/>
    <s v="Twitter|Youtube|Instagram"/>
    <m/>
    <m/>
    <m/>
    <m/>
    <m/>
    <m/>
    <m/>
    <s v="Sí"/>
    <s v="No"/>
    <m/>
    <n v="1"/>
    <n v="1"/>
    <s v="3, normal"/>
  </r>
  <r>
    <m/>
    <m/>
    <s v="Ciencias de la Salud"/>
    <d v="2020-05-19T13:11:00"/>
    <s v="Grado y doble grado"/>
    <x v="15"/>
    <s v="Frecuentemente (1 o 2 veces por semana)"/>
    <s v="De vez en cuando (1 o 2 veces al mes)"/>
    <s v="Iba a estudiar porque tenía una asignatura por la tarde, por lo que después de todo espero no tener que ir"/>
    <s v="F. Enfermería, Fisioterapia y Podología"/>
    <s v="F. Medicina"/>
    <m/>
    <m/>
    <m/>
    <m/>
    <m/>
    <m/>
    <m/>
    <s v="No"/>
    <s v="No"/>
    <n v="1"/>
    <n v="1"/>
    <n v="1"/>
    <n v="2"/>
    <n v="5"/>
    <n v="2"/>
    <n v="4"/>
    <n v="4"/>
    <n v="2"/>
    <n v="4"/>
    <m/>
    <n v="3"/>
    <n v="2"/>
    <n v="4"/>
    <n v="2"/>
    <n v="2"/>
    <s v="No"/>
    <n v="2"/>
    <x v="2"/>
    <s v="No uso ninguna red social"/>
    <m/>
    <m/>
    <m/>
    <m/>
    <m/>
    <m/>
    <m/>
    <s v="No"/>
    <s v="No"/>
    <m/>
    <n v="3"/>
    <n v="3"/>
    <s v="3, normal"/>
  </r>
  <r>
    <m/>
    <m/>
    <s v="Humanidades"/>
    <d v="2020-05-19T13:11:00"/>
    <s v="Grado y doble grado"/>
    <x v="3"/>
    <s v="De vez en cuando (1 o 2 veces al mes)"/>
    <s v="De vez en cuando (1 o 2 veces al mes)"/>
    <s v="Seguiré usando los servicios de la biblioteca con la misma frecuencia que expuse en la pregunta anterior"/>
    <s v="F. Bellas Artes"/>
    <s v="F. Ciencias Biológicas"/>
    <m/>
    <m/>
    <m/>
    <m/>
    <m/>
    <m/>
    <m/>
    <s v="Sí"/>
    <s v="Sí"/>
    <n v="1"/>
    <n v="1"/>
    <n v="2"/>
    <n v="2"/>
    <n v="2"/>
    <n v="1"/>
    <n v="5"/>
    <n v="2"/>
    <n v="1"/>
    <n v="1"/>
    <m/>
    <n v="1"/>
    <n v="1"/>
    <n v="1"/>
    <n v="1"/>
    <n v="1"/>
    <s v="No"/>
    <n v="1"/>
    <x v="2"/>
    <s v="Youtube|Instagram"/>
    <m/>
    <m/>
    <m/>
    <m/>
    <m/>
    <m/>
    <m/>
    <s v="Sí"/>
    <s v="No"/>
    <m/>
    <n v="1"/>
    <n v="1"/>
    <s v="1, muy insatisfecho"/>
  </r>
  <r>
    <m/>
    <m/>
    <s v="Humanidades"/>
    <d v="2020-05-19T13:11:00"/>
    <s v="Grado y doble grado"/>
    <x v="6"/>
    <s v="Frecuentemente (1 o 2 veces por semana)"/>
    <s v="De vez en cuando (1 o 2 veces al mes)"/>
    <s v="Creo que voy a acudir con menos frecuencia a la biblioteca y usaré más la biblioteca virtual"/>
    <s v="F. Filología (Clásicas o General)"/>
    <s v="F. Filosofía"/>
    <s v="Biblioteca Maria Zambrano (Filología / Derecho)"/>
    <m/>
    <m/>
    <m/>
    <m/>
    <m/>
    <m/>
    <s v="Sí"/>
    <s v="Sí"/>
    <n v="5"/>
    <n v="1"/>
    <n v="1"/>
    <n v="2"/>
    <n v="5"/>
    <n v="5"/>
    <n v="5"/>
    <n v="1"/>
    <n v="1"/>
    <n v="5"/>
    <m/>
    <n v="4"/>
    <n v="5"/>
    <n v="4"/>
    <n v="4"/>
    <n v="4"/>
    <s v="No"/>
    <n v="5"/>
    <x v="6"/>
    <s v="Twitter|Youtube|Instagram"/>
    <m/>
    <m/>
    <m/>
    <m/>
    <m/>
    <m/>
    <m/>
    <s v="No"/>
    <s v="No"/>
    <m/>
    <n v="5"/>
    <n v="5"/>
    <s v="5, muy satisfecho"/>
  </r>
  <r>
    <m/>
    <m/>
    <s v="Ciencias Sociales"/>
    <d v="2020-05-19T13:11:00"/>
    <s v="Grado y doble grado"/>
    <x v="10"/>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Derecho (Departamentos,Criminología)"/>
    <m/>
    <m/>
    <m/>
    <m/>
    <m/>
    <m/>
    <m/>
    <s v="Sí"/>
    <s v="Sí"/>
    <n v="5"/>
    <n v="2"/>
    <n v="5"/>
    <n v="2"/>
    <n v="5"/>
    <n v="5"/>
    <n v="5"/>
    <n v="2"/>
    <n v="5"/>
    <n v="5"/>
    <m/>
    <n v="5"/>
    <n v="3"/>
    <n v="5"/>
    <n v="3"/>
    <n v="5"/>
    <s v="No"/>
    <n v="5"/>
    <x v="1"/>
    <s v="Facebook|Youtube|Instagram|LinkedIn"/>
    <m/>
    <m/>
    <m/>
    <m/>
    <m/>
    <m/>
    <m/>
    <s v="No"/>
    <s v="No"/>
    <m/>
    <n v="5"/>
    <n v="3"/>
    <s v="5, muy satisfecho"/>
  </r>
  <r>
    <m/>
    <m/>
    <s v="Humanidades"/>
    <d v="2020-05-19T13:11:00"/>
    <s v="Grado y doble grado"/>
    <x v="3"/>
    <s v="De vez en cuando (1 o 2 veces al mes)"/>
    <s v="Nunca"/>
    <m/>
    <s v="F. Bellas Artes"/>
    <m/>
    <m/>
    <m/>
    <m/>
    <m/>
    <m/>
    <m/>
    <m/>
    <s v="No"/>
    <s v="Sí"/>
    <n v="2"/>
    <n v="1"/>
    <n v="1"/>
    <n v="3"/>
    <n v="3"/>
    <n v="5"/>
    <n v="3"/>
    <n v="1"/>
    <n v="5"/>
    <n v="1"/>
    <m/>
    <n v="4"/>
    <n v="5"/>
    <n v="4"/>
    <n v="4"/>
    <n v="3"/>
    <s v="No"/>
    <n v="3"/>
    <x v="5"/>
    <s v="Youtube|Instagram"/>
    <m/>
    <m/>
    <m/>
    <m/>
    <m/>
    <m/>
    <m/>
    <s v="No"/>
    <s v="No"/>
    <m/>
    <n v="5"/>
    <n v="5"/>
    <s v="4, satisfecho"/>
  </r>
  <r>
    <m/>
    <m/>
    <s v="Ciencias Experimentales"/>
    <d v="2020-05-19T13:11:00"/>
    <s v="Grado y doble grado"/>
    <x v="20"/>
    <s v="De vez en cuando (1 o 2 veces al mes)"/>
    <s v="Nunca"/>
    <s v="Seguiré usando los servicios de la biblioteca con la misma frecuencia que expuse en la pregunta anterior"/>
    <s v="F. Ciencias Biológicas"/>
    <s v="F. Ciencias Geológicas"/>
    <m/>
    <m/>
    <m/>
    <m/>
    <m/>
    <m/>
    <m/>
    <s v="Sí"/>
    <s v="No"/>
    <n v="1"/>
    <n v="1"/>
    <n v="1"/>
    <n v="1"/>
    <n v="5"/>
    <n v="5"/>
    <n v="5"/>
    <m/>
    <n v="2"/>
    <n v="4"/>
    <m/>
    <n v="2"/>
    <n v="3"/>
    <n v="2"/>
    <n v="2"/>
    <n v="2"/>
    <s v="No"/>
    <n v="2"/>
    <x v="5"/>
    <s v="Twitter|Youtube|Instagram"/>
    <m/>
    <m/>
    <m/>
    <m/>
    <m/>
    <m/>
    <m/>
    <s v="No"/>
    <s v="No"/>
    <m/>
    <n v="4"/>
    <n v="4"/>
    <s v="3, normal"/>
  </r>
  <r>
    <m/>
    <m/>
    <s v="Ciencias de la Salud"/>
    <d v="2020-05-19T13:11:00"/>
    <s v="Grado y doble grado"/>
    <x v="9"/>
    <s v="De vez en cuando (1 o 2 veces al mes)"/>
    <s v="Nunca"/>
    <s v="Seguiré usando los servicios de la biblioteca con la misma frecuencia que expuse en la pregunta anterior"/>
    <s v="F. Farmacia"/>
    <s v="F. Ciencias Geológicas"/>
    <s v="Biblioteca Maria Zambrano (Filología / Derecho)"/>
    <m/>
    <m/>
    <m/>
    <m/>
    <m/>
    <m/>
    <s v="No"/>
    <s v="Sí"/>
    <n v="2"/>
    <n v="1"/>
    <n v="1"/>
    <n v="1"/>
    <n v="4"/>
    <n v="5"/>
    <n v="5"/>
    <n v="1"/>
    <n v="4"/>
    <n v="3"/>
    <m/>
    <n v="4"/>
    <n v="4"/>
    <n v="5"/>
    <n v="3"/>
    <n v="4"/>
    <s v="No"/>
    <n v="4"/>
    <x v="2"/>
    <s v="Twitter|Youtube|Instagram"/>
    <m/>
    <m/>
    <m/>
    <m/>
    <m/>
    <m/>
    <m/>
    <s v="No"/>
    <s v="No"/>
    <m/>
    <n v="5"/>
    <n v="5"/>
    <s v="4, satisfecho"/>
  </r>
  <r>
    <m/>
    <m/>
    <s v="Ciencias Sociales"/>
    <d v="2020-05-19T13:11:00"/>
    <s v="Grado y doble grado"/>
    <x v="10"/>
    <s v="Muy frecuentemente (3 o más veces por semana)"/>
    <s v="De vez en cuando (1 o 2 veces al mes)"/>
    <s v="Seguiré usando los servicios de la biblioteca con la misma frecuencia que expuse en la pregunta anterior"/>
    <s v="F. Derecho (Departamentos,Criminología)"/>
    <m/>
    <m/>
    <m/>
    <m/>
    <m/>
    <m/>
    <m/>
    <m/>
    <s v="Sí"/>
    <s v="Sí"/>
    <n v="4"/>
    <n v="4"/>
    <n v="4"/>
    <n v="4"/>
    <n v="4"/>
    <n v="4"/>
    <n v="4"/>
    <n v="4"/>
    <n v="3"/>
    <n v="3"/>
    <m/>
    <n v="3"/>
    <n v="3"/>
    <n v="3"/>
    <n v="3"/>
    <n v="3"/>
    <s v="No"/>
    <n v="3"/>
    <x v="2"/>
    <s v="Twitter|Youtube|Instagram"/>
    <m/>
    <m/>
    <m/>
    <m/>
    <m/>
    <m/>
    <m/>
    <s v="No"/>
    <s v="Sí"/>
    <s v="Útil"/>
    <n v="2"/>
    <n v="3"/>
    <s v="3, normal"/>
  </r>
  <r>
    <m/>
    <m/>
    <s v="Humanidades"/>
    <d v="2020-05-19T13:11:00"/>
    <s v="Grado y doble grado"/>
    <x v="7"/>
    <s v="Frecuentemente (1 o 2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m/>
    <m/>
    <m/>
    <m/>
    <m/>
    <m/>
    <s v="Sí"/>
    <s v="Sí"/>
    <n v="5"/>
    <n v="1"/>
    <n v="5"/>
    <n v="2"/>
    <n v="4"/>
    <n v="4"/>
    <n v="4"/>
    <n v="3"/>
    <n v="4"/>
    <n v="4"/>
    <m/>
    <n v="3"/>
    <n v="4"/>
    <n v="4"/>
    <n v="4"/>
    <n v="4"/>
    <s v="No"/>
    <n v="4"/>
    <x v="6"/>
    <s v="Twitter|Youtube|Instagram"/>
    <m/>
    <m/>
    <m/>
    <m/>
    <m/>
    <m/>
    <m/>
    <s v="Sí"/>
    <s v="No"/>
    <m/>
    <n v="4"/>
    <n v="4"/>
    <s v="4, satisfecho"/>
  </r>
  <r>
    <m/>
    <m/>
    <s v="Ciencias Sociales"/>
    <d v="2020-05-19T13:11:00"/>
    <s v="Grado y doble grado"/>
    <x v="21"/>
    <s v="Solo en época de exámenes"/>
    <s v="De vez en cuando (1 o 2 veces al mes)"/>
    <s v="Creo que voy a acudir con menos frecuencia a la biblioteca y usaré más la biblioteca virtual"/>
    <s v="F. Comercio y Turismo"/>
    <s v="Biblioteca Maria Zambrano (Filología / Derecho)"/>
    <m/>
    <m/>
    <m/>
    <m/>
    <m/>
    <m/>
    <m/>
    <s v="Sí"/>
    <s v="Sí"/>
    <n v="4"/>
    <n v="1"/>
    <n v="2"/>
    <n v="4"/>
    <n v="3"/>
    <n v="3"/>
    <n v="4"/>
    <n v="2"/>
    <n v="3"/>
    <n v="3"/>
    <m/>
    <n v="2"/>
    <n v="3"/>
    <n v="2"/>
    <n v="3"/>
    <n v="2"/>
    <s v="No"/>
    <n v="3"/>
    <x v="5"/>
    <s v="Youtube|Instagram"/>
    <m/>
    <m/>
    <m/>
    <m/>
    <m/>
    <m/>
    <m/>
    <s v="No"/>
    <s v="No"/>
    <m/>
    <n v="4"/>
    <n v="4"/>
    <s v="3, normal"/>
  </r>
  <r>
    <m/>
    <m/>
    <s v="Humanidades"/>
    <d v="2020-05-19T13:11:00"/>
    <s v="Doctorado"/>
    <x v="7"/>
    <s v="De vez en cuando (1 o 2 veces al mes)"/>
    <s v="De vez en cuando (1 o 2 veces al mes)"/>
    <s v="Seguiré usando los servicios de la biblioteca con la misma frecuencia que expuse en la pregunta anterior"/>
    <s v="F. Geografía e Historia"/>
    <s v="F. Filosofía"/>
    <s v="F. Filología (Clásicas o General)"/>
    <m/>
    <m/>
    <m/>
    <m/>
    <m/>
    <m/>
    <s v="No"/>
    <s v="No"/>
    <n v="2"/>
    <n v="2"/>
    <n v="2"/>
    <n v="4"/>
    <n v="4"/>
    <n v="4"/>
    <n v="4"/>
    <n v="4"/>
    <n v="3"/>
    <n v="5"/>
    <m/>
    <n v="4"/>
    <n v="4"/>
    <n v="4"/>
    <n v="3"/>
    <n v="4"/>
    <s v="Sí"/>
    <n v="4"/>
    <x v="5"/>
    <s v="Facebook|Youtube|Instagram"/>
    <m/>
    <m/>
    <m/>
    <m/>
    <m/>
    <m/>
    <m/>
    <s v="No"/>
    <s v="No"/>
    <m/>
    <n v="4"/>
    <n v="3"/>
    <s v="4, satisfecho"/>
  </r>
  <r>
    <m/>
    <m/>
    <s v="Ciencias Experimentales"/>
    <d v="2020-05-19T13:11:00"/>
    <s v="Grado y doble grado"/>
    <x v="14"/>
    <s v="Frecuentemente (1 o 2 veces por semana)"/>
    <s v="Nunca"/>
    <s v="Creo que voy a acudir con menos frecuencia a la biblioteca y usaré más la biblioteca virtual"/>
    <s v="F. Ciencias Geológicas"/>
    <s v="F. Veterinaria"/>
    <s v="Biblioteca Maria Zambrano (Filología / Derecho)"/>
    <m/>
    <m/>
    <m/>
    <m/>
    <m/>
    <m/>
    <s v="No"/>
    <s v="Sí"/>
    <n v="3"/>
    <m/>
    <m/>
    <n v="3"/>
    <m/>
    <m/>
    <n v="5"/>
    <m/>
    <n v="3"/>
    <n v="4"/>
    <m/>
    <n v="4"/>
    <n v="5"/>
    <n v="4"/>
    <n v="5"/>
    <n v="5"/>
    <s v="No"/>
    <n v="4"/>
    <x v="5"/>
    <s v="Facebook|Youtube"/>
    <m/>
    <m/>
    <m/>
    <m/>
    <m/>
    <m/>
    <m/>
    <s v="Sí"/>
    <s v="No"/>
    <m/>
    <n v="5"/>
    <n v="4"/>
    <s v="1, muy insatisfecho"/>
  </r>
  <r>
    <m/>
    <m/>
    <s v="Humanidades"/>
    <d v="2020-05-19T13:11:00"/>
    <s v="Máster"/>
    <x v="2"/>
    <s v="Frecuentemente (1 o 2 veces por semana)"/>
    <s v="De vez en cuando (1 o 2 veces al mes)"/>
    <s v="Seguiré usando los servicios de la biblioteca con la misma frecuencia que expuse en la pregunta anterior"/>
    <s v="Biblioteca Maria Zambrano (Filología / Derecho)"/>
    <s v="F. Educación - Centro de Formación del Profesorado"/>
    <m/>
    <m/>
    <m/>
    <m/>
    <m/>
    <m/>
    <m/>
    <s v="No"/>
    <s v="Sí"/>
    <n v="3"/>
    <n v="3"/>
    <n v="4"/>
    <n v="5"/>
    <n v="5"/>
    <n v="5"/>
    <n v="5"/>
    <n v="2"/>
    <n v="4"/>
    <n v="2"/>
    <m/>
    <n v="4"/>
    <n v="5"/>
    <n v="4"/>
    <m/>
    <n v="3"/>
    <s v="No"/>
    <n v="3"/>
    <x v="6"/>
    <s v="Instagram"/>
    <m/>
    <m/>
    <m/>
    <m/>
    <m/>
    <m/>
    <m/>
    <s v="No"/>
    <s v="No"/>
    <m/>
    <n v="3"/>
    <n v="3"/>
    <s v="4, satisfecho"/>
  </r>
  <r>
    <m/>
    <m/>
    <s v="Ciencias de la Salud"/>
    <d v="2020-05-19T13:11:00"/>
    <s v="Grado y doble grado"/>
    <x v="4"/>
    <s v="Frecuentemente (1 o 2 veces por semana)"/>
    <s v="Nunca"/>
    <s v="Seguiré usando los servicios de la biblioteca con la misma frecuencia que expuse en la pregunta anterior"/>
    <s v="Biblioteca Maria Zambrano (Filología / Derecho)"/>
    <s v="F. Odontología"/>
    <s v="F. Medicina"/>
    <s v="Biblioteca UC3M, biblioteca María Moliner, Casa Encendida"/>
    <m/>
    <m/>
    <m/>
    <m/>
    <m/>
    <s v="No"/>
    <s v="No"/>
    <n v="2"/>
    <n v="2"/>
    <n v="3"/>
    <n v="2"/>
    <n v="5"/>
    <n v="3"/>
    <n v="5"/>
    <n v="1"/>
    <n v="2"/>
    <n v="4"/>
    <m/>
    <n v="3"/>
    <n v="3"/>
    <n v="3"/>
    <n v="3"/>
    <n v="3"/>
    <s v="No"/>
    <n v="3"/>
    <x v="5"/>
    <s v="Twitter|Instagram"/>
    <m/>
    <m/>
    <m/>
    <m/>
    <m/>
    <m/>
    <m/>
    <s v="No"/>
    <s v="No"/>
    <m/>
    <n v="3"/>
    <n v="3"/>
    <s v="4, satisfecho"/>
  </r>
  <r>
    <m/>
    <m/>
    <s v="Ciencias Sociales"/>
    <d v="2020-05-19T13:10:00"/>
    <s v="Grado y doble grado"/>
    <x v="10"/>
    <s v="De vez en cuando (1 o 2 veces al mes)"/>
    <s v="De vez en cuando (1 o 2 veces al mes)"/>
    <s v="Seguiré usando los servicios de la biblioteca con la misma frecuencia que expuse en la pregunta anterior"/>
    <s v="Biblioteca Maria Zambrano (Filología / Derecho)"/>
    <s v="F. Derecho (Departamentos,Criminología)"/>
    <s v="F. Filosofía"/>
    <m/>
    <m/>
    <m/>
    <m/>
    <m/>
    <m/>
    <s v="Sí"/>
    <s v="Sí"/>
    <n v="1"/>
    <n v="1"/>
    <n v="1"/>
    <n v="5"/>
    <n v="4"/>
    <n v="1"/>
    <n v="3"/>
    <n v="1"/>
    <n v="2"/>
    <n v="3"/>
    <m/>
    <n v="3"/>
    <n v="5"/>
    <n v="5"/>
    <n v="3"/>
    <n v="1"/>
    <s v="No"/>
    <n v="4"/>
    <x v="5"/>
    <s v="Youtube|Instagram"/>
    <m/>
    <m/>
    <m/>
    <m/>
    <m/>
    <m/>
    <m/>
    <s v="Sí"/>
    <s v="Sí"/>
    <s v="Normal"/>
    <n v="4"/>
    <n v="4"/>
    <s v="4, satisfecho"/>
  </r>
  <r>
    <m/>
    <m/>
    <s v="Ciencias Sociales"/>
    <d v="2020-05-19T13:10:00"/>
    <s v="Grado y doble grado"/>
    <x v="1"/>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Ciencias Políticas y Sociología"/>
    <s v="F. Trabajo Social"/>
    <m/>
    <m/>
    <m/>
    <m/>
    <m/>
    <m/>
    <m/>
    <s v="Sí"/>
    <s v="Sí"/>
    <n v="4"/>
    <n v="4"/>
    <n v="4"/>
    <n v="3"/>
    <n v="4"/>
    <n v="1"/>
    <n v="1"/>
    <n v="2"/>
    <n v="3"/>
    <n v="3"/>
    <m/>
    <n v="3"/>
    <n v="4"/>
    <n v="4"/>
    <n v="3"/>
    <n v="3"/>
    <s v="No"/>
    <n v="3"/>
    <x v="5"/>
    <s v="Youtube|Instagram"/>
    <m/>
    <m/>
    <m/>
    <m/>
    <m/>
    <m/>
    <m/>
    <s v="No"/>
    <s v="No"/>
    <m/>
    <n v="4"/>
    <n v="4"/>
    <s v="4, satisfecho"/>
  </r>
  <r>
    <m/>
    <m/>
    <s v="Humanidades"/>
    <d v="2020-05-19T13:10:00"/>
    <s v="Grado y doble grado"/>
    <x v="7"/>
    <s v="Muy frecuentemente (3 o más veces por semana)"/>
    <s v="Muy frecuentemente (3 o más veces por semana)"/>
    <s v="Tengo que ir necesariamente para consultar los documentos que están ubicados en la biblioteca"/>
    <s v="F. Geografía e Historia"/>
    <s v="Biblioteca Maria Zambrano (Filología / Derecho)"/>
    <m/>
    <m/>
    <m/>
    <m/>
    <m/>
    <m/>
    <m/>
    <s v="Sí"/>
    <s v="Sí"/>
    <n v="4"/>
    <n v="3"/>
    <n v="2"/>
    <n v="3"/>
    <n v="3"/>
    <n v="4"/>
    <n v="4"/>
    <n v="2"/>
    <n v="3"/>
    <n v="4"/>
    <m/>
    <n v="3"/>
    <n v="4"/>
    <n v="4"/>
    <n v="3"/>
    <n v="4"/>
    <s v="Sí"/>
    <n v="4"/>
    <x v="5"/>
    <s v="Twitter|Youtube|Instagram"/>
    <m/>
    <m/>
    <m/>
    <m/>
    <m/>
    <m/>
    <m/>
    <s v="Sí"/>
    <s v="No"/>
    <m/>
    <n v="4"/>
    <n v="4"/>
    <s v="4, satisfecho"/>
  </r>
  <r>
    <m/>
    <m/>
    <s v="Ciencias Sociales"/>
    <d v="2020-05-19T13:10:00"/>
    <s v="Grado y doble grado"/>
    <x v="21"/>
    <s v="Nunca"/>
    <s v="Solo en época de exámenes"/>
    <s v="Seguiré usando los servicios de la biblioteca con la misma frecuencia que expuse en la pregunta anterior"/>
    <s v="Biblioteca Maria Zambrano (Filología / Derecho)"/>
    <s v="F. Comercio y Turismo"/>
    <m/>
    <m/>
    <m/>
    <m/>
    <m/>
    <m/>
    <m/>
    <s v="No"/>
    <s v="Sí"/>
    <n v="5"/>
    <n v="4"/>
    <n v="1"/>
    <n v="5"/>
    <n v="3"/>
    <n v="5"/>
    <n v="5"/>
    <n v="5"/>
    <n v="3"/>
    <n v="3"/>
    <m/>
    <n v="5"/>
    <n v="5"/>
    <n v="5"/>
    <n v="3"/>
    <n v="2"/>
    <s v="No"/>
    <n v="2"/>
    <x v="5"/>
    <s v="Twitter|Instagram"/>
    <m/>
    <m/>
    <m/>
    <m/>
    <m/>
    <m/>
    <m/>
    <s v="No"/>
    <s v="No"/>
    <m/>
    <n v="5"/>
    <n v="5"/>
    <s v="3, normal"/>
  </r>
  <r>
    <m/>
    <m/>
    <s v="Humanidades"/>
    <d v="2020-05-19T13:10:00"/>
    <s v="Grado y doble grado"/>
    <x v="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Filología (Clásicas o General)"/>
    <s v="F. Filosofía"/>
    <s v="F. Geografía e Historia"/>
    <m/>
    <m/>
    <m/>
    <m/>
    <m/>
    <m/>
    <s v="Sí"/>
    <s v="Sí"/>
    <n v="5"/>
    <n v="3"/>
    <n v="1"/>
    <n v="5"/>
    <n v="5"/>
    <n v="3"/>
    <n v="5"/>
    <n v="1"/>
    <n v="5"/>
    <n v="4"/>
    <m/>
    <n v="3"/>
    <n v="5"/>
    <n v="5"/>
    <n v="5"/>
    <n v="5"/>
    <s v="No"/>
    <n v="5"/>
    <x v="1"/>
    <s v="Twitter|Youtube|Instagram"/>
    <m/>
    <m/>
    <m/>
    <m/>
    <m/>
    <m/>
    <m/>
    <s v="Sí"/>
    <s v="No"/>
    <m/>
    <n v="5"/>
    <n v="5"/>
    <s v="4, satisfecho"/>
  </r>
  <r>
    <m/>
    <m/>
    <s v="Humanidades"/>
    <d v="2020-05-19T13:10:00"/>
    <s v="Grado y doble grado"/>
    <x v="7"/>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Ciencias Biológicas"/>
    <m/>
    <m/>
    <m/>
    <m/>
    <m/>
    <m/>
    <s v="Sí"/>
    <s v="No"/>
    <n v="3"/>
    <n v="2"/>
    <n v="2"/>
    <n v="3"/>
    <n v="4"/>
    <n v="3"/>
    <n v="3"/>
    <n v="1"/>
    <n v="3"/>
    <n v="3"/>
    <m/>
    <n v="4"/>
    <n v="4"/>
    <n v="4"/>
    <n v="4"/>
    <n v="4"/>
    <s v="No"/>
    <n v="3"/>
    <x v="6"/>
    <s v="Facebook|Youtube|Instagram"/>
    <m/>
    <m/>
    <m/>
    <m/>
    <m/>
    <m/>
    <m/>
    <s v="Sí"/>
    <m/>
    <m/>
    <n v="5"/>
    <n v="4"/>
    <s v="4, satisfecho"/>
  </r>
  <r>
    <m/>
    <m/>
    <s v="Ciencias de la Salud"/>
    <d v="2020-05-19T13:10:00"/>
    <s v="Grado y doble grado"/>
    <x v="4"/>
    <s v="Solo en época de exámenes"/>
    <s v="Solo en época de exámenes"/>
    <s v="Seguiré usando los servicios de la biblioteca con la misma frecuencia que expuse en la pregunta anterior"/>
    <s v="F. Medicina"/>
    <s v="Biblioteca Maria Zambrano (Filología / Derecho)"/>
    <m/>
    <s v="Biblioteca del pabellón del H12O"/>
    <m/>
    <m/>
    <m/>
    <m/>
    <m/>
    <s v="No"/>
    <s v="Sí"/>
    <n v="1"/>
    <n v="2"/>
    <n v="3"/>
    <n v="1"/>
    <n v="5"/>
    <n v="4"/>
    <n v="5"/>
    <n v="2"/>
    <n v="3"/>
    <n v="4"/>
    <m/>
    <n v="2"/>
    <n v="3"/>
    <n v="1"/>
    <n v="2"/>
    <n v="2"/>
    <s v="Sí"/>
    <n v="1"/>
    <x v="2"/>
    <s v="Twitter|Facebook|Youtube"/>
    <m/>
    <m/>
    <m/>
    <m/>
    <m/>
    <m/>
    <m/>
    <s v="Sí"/>
    <s v="Sí"/>
    <s v="Poco útil"/>
    <n v="3"/>
    <n v="4"/>
    <s v="2, insatisfecho"/>
  </r>
  <r>
    <m/>
    <m/>
    <s v="Ciencias de la Salud"/>
    <d v="2020-05-19T13:10:00"/>
    <s v="Grado y doble grado"/>
    <x v="15"/>
    <s v="De vez en cuando (1 o 2 veces al mes)"/>
    <s v="Frecuentemente (1 o 2 veces por semana)"/>
    <s v="Seguiré usando los servicios de la biblioteca con la misma frecuencia que expuse en la pregunta anterior"/>
    <s v="F. Enfermería, Fisioterapia y Podología"/>
    <s v="F. Enfermería, Fisioterapia y Podología"/>
    <s v="F. Medicina"/>
    <m/>
    <m/>
    <m/>
    <m/>
    <m/>
    <m/>
    <s v="No"/>
    <s v="Sí"/>
    <n v="3"/>
    <n v="4"/>
    <n v="4"/>
    <n v="2"/>
    <n v="3"/>
    <n v="4"/>
    <n v="5"/>
    <n v="3"/>
    <n v="3"/>
    <n v="4"/>
    <m/>
    <n v="4"/>
    <n v="5"/>
    <n v="4"/>
    <n v="3"/>
    <n v="5"/>
    <s v="Sí"/>
    <n v="4"/>
    <x v="1"/>
    <s v="Twitter|Facebook|Instagram|LinkedIn"/>
    <m/>
    <m/>
    <m/>
    <m/>
    <m/>
    <m/>
    <m/>
    <s v="Sí"/>
    <s v="No"/>
    <m/>
    <n v="4"/>
    <n v="4"/>
    <s v="4, satisfecho"/>
  </r>
  <r>
    <m/>
    <m/>
    <s v="Ciencias de la Salud"/>
    <d v="2020-05-19T13:10:00"/>
    <s v="Grado y doble grado"/>
    <x v="4"/>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Medicina"/>
    <s v="F. Enfermería, Fisioterapia y Podología"/>
    <s v="F. Psicología"/>
    <m/>
    <m/>
    <m/>
    <m/>
    <m/>
    <m/>
    <s v="Sí"/>
    <s v="Sí"/>
    <n v="5"/>
    <n v="5"/>
    <n v="5"/>
    <n v="1"/>
    <n v="4"/>
    <n v="4"/>
    <n v="4"/>
    <n v="2"/>
    <n v="3"/>
    <n v="4"/>
    <m/>
    <n v="4"/>
    <n v="4"/>
    <n v="4"/>
    <n v="3"/>
    <n v="4"/>
    <s v="Sí"/>
    <n v="4"/>
    <x v="5"/>
    <s v="Twitter|Instagram"/>
    <m/>
    <m/>
    <m/>
    <m/>
    <m/>
    <m/>
    <m/>
    <s v="No"/>
    <s v="No"/>
    <m/>
    <n v="4"/>
    <n v="4"/>
    <s v="4, satisfecho"/>
  </r>
  <r>
    <m/>
    <m/>
    <s v="Ciencias Experimentales"/>
    <d v="2020-05-19T13:10:00"/>
    <s v="Grado y doble grado"/>
    <x v="19"/>
    <s v="Frecuentemente (1 o 2 veces por semana)"/>
    <s v="Nunca"/>
    <s v="Creo que voy a acudir con menos frecuencia a la biblioteca y usaré más la biblioteca virtual"/>
    <s v="F. Ciencias Físicas"/>
    <s v="Biblioteca Maria Zambrano (Filología / Derecho)"/>
    <s v="F. Ciencias Matemáticas"/>
    <m/>
    <m/>
    <m/>
    <m/>
    <m/>
    <m/>
    <s v="No"/>
    <s v="No"/>
    <n v="5"/>
    <n v="2"/>
    <n v="2"/>
    <n v="4"/>
    <n v="5"/>
    <n v="5"/>
    <n v="5"/>
    <n v="2"/>
    <n v="4"/>
    <n v="4"/>
    <m/>
    <n v="3"/>
    <n v="3"/>
    <n v="3"/>
    <n v="3"/>
    <n v="4"/>
    <s v="No"/>
    <n v="3"/>
    <x v="5"/>
    <s v="Youtube|Instagram"/>
    <m/>
    <m/>
    <m/>
    <m/>
    <m/>
    <m/>
    <m/>
    <s v="No"/>
    <s v="No"/>
    <m/>
    <n v="3"/>
    <n v="3"/>
    <s v="4, satisfecho"/>
  </r>
  <r>
    <m/>
    <m/>
    <s v="Ciencias Sociales"/>
    <d v="2020-05-19T13:10:00"/>
    <s v="Grado y doble grado"/>
    <x v="10"/>
    <s v="Frecuentemente (1 o 2 veces por semana)"/>
    <s v="De vez en cuando (1 o 2 veces al mes)"/>
    <s v="Seguiré usando los servicios de la biblioteca con la misma frecuencia que expuse en la pregunta anterior"/>
    <s v="Biblioteca Maria Zambrano (Filología / Derecho)"/>
    <s v="F. Filosofía"/>
    <s v="F. Geografía e Historia"/>
    <m/>
    <m/>
    <m/>
    <m/>
    <m/>
    <m/>
    <s v="Sí"/>
    <s v="Sí"/>
    <n v="4"/>
    <n v="2"/>
    <n v="2"/>
    <n v="3"/>
    <n v="2"/>
    <n v="3"/>
    <n v="5"/>
    <n v="2"/>
    <n v="3"/>
    <n v="3"/>
    <m/>
    <n v="3"/>
    <n v="3"/>
    <n v="3"/>
    <n v="3"/>
    <n v="3"/>
    <s v="No"/>
    <n v="3"/>
    <x v="5"/>
    <s v="Facebook|Instagram"/>
    <m/>
    <m/>
    <m/>
    <m/>
    <m/>
    <m/>
    <m/>
    <s v="No"/>
    <s v="No"/>
    <m/>
    <n v="4"/>
    <n v="4"/>
    <s v="4, satisfecho"/>
  </r>
  <r>
    <m/>
    <m/>
    <s v="Ciencias Sociales"/>
    <d v="2020-05-19T13:09:00"/>
    <s v="Grado y doble grado"/>
    <x v="11"/>
    <s v="Frecuentemente (1 o 2 veces por semana)"/>
    <s v="De vez en cuando (1 o 2 veces al mes)"/>
    <s v="Creo que voy a acudir con menos frecuencia a la biblioteca y usaré más la biblioteca virtual"/>
    <s v="F. Ciencias Económicas y Empresariales"/>
    <m/>
    <m/>
    <m/>
    <m/>
    <m/>
    <m/>
    <m/>
    <m/>
    <s v="No"/>
    <s v="No"/>
    <n v="1"/>
    <n v="2"/>
    <n v="4"/>
    <n v="5"/>
    <n v="2"/>
    <n v="5"/>
    <n v="5"/>
    <n v="5"/>
    <n v="3"/>
    <n v="4"/>
    <m/>
    <n v="4"/>
    <n v="5"/>
    <n v="4"/>
    <n v="3"/>
    <n v="4"/>
    <s v="No"/>
    <n v="4"/>
    <x v="3"/>
    <m/>
    <m/>
    <m/>
    <m/>
    <m/>
    <m/>
    <m/>
    <m/>
    <s v="No"/>
    <s v="No"/>
    <m/>
    <n v="5"/>
    <n v="5"/>
    <s v="4, satisfecho"/>
  </r>
  <r>
    <m/>
    <m/>
    <s v="Ciencias de la Salud"/>
    <d v="2020-05-19T13:09:00"/>
    <s v="Grado y doble grado"/>
    <x v="4"/>
    <s v="De vez en cuando (1 o 2 veces al mes)"/>
    <s v="De vez en cuando (1 o 2 veces al mes)"/>
    <s v="Seguiré usando los servicios de la biblioteca con la misma frecuencia que expuse en la pregunta anterior"/>
    <s v="F. Medicina"/>
    <s v="F. Enfermería, Fisioterapia y Podología"/>
    <s v="Biblioteca Maria Zambrano (Filología / Derecho)"/>
    <m/>
    <m/>
    <m/>
    <m/>
    <m/>
    <m/>
    <s v="No"/>
    <s v="Sí"/>
    <n v="2"/>
    <n v="1"/>
    <n v="2"/>
    <n v="3"/>
    <n v="5"/>
    <n v="4"/>
    <n v="5"/>
    <n v="1"/>
    <n v="3"/>
    <n v="3"/>
    <m/>
    <n v="4"/>
    <n v="4"/>
    <n v="3"/>
    <n v="3"/>
    <n v="4"/>
    <s v="No"/>
    <n v="3"/>
    <x v="4"/>
    <s v="Twitter"/>
    <m/>
    <m/>
    <m/>
    <m/>
    <m/>
    <m/>
    <m/>
    <s v="No"/>
    <s v="No"/>
    <m/>
    <n v="4"/>
    <n v="5"/>
    <s v="3, normal"/>
  </r>
  <r>
    <m/>
    <m/>
    <s v="Ciencias Experimentales"/>
    <d v="2020-05-19T13:09:00"/>
    <s v="Grado y doble grado"/>
    <x v="16"/>
    <s v="De vez en cuando (1 o 2 veces al mes)"/>
    <s v="De vez en cuando (1 o 2 veces al mes)"/>
    <s v="Seguiré usando los servicios de la biblioteca con la misma frecuencia que expuse en la pregunta anterior"/>
    <s v="F. Ciencias Químicas"/>
    <s v="F. Ciencias Matemáticas"/>
    <s v="F. Ciencias Físicas"/>
    <m/>
    <m/>
    <m/>
    <m/>
    <m/>
    <m/>
    <s v="No"/>
    <s v="No"/>
    <n v="1"/>
    <n v="2"/>
    <n v="1"/>
    <n v="2"/>
    <n v="5"/>
    <n v="4"/>
    <n v="5"/>
    <n v="1"/>
    <n v="5"/>
    <n v="5"/>
    <m/>
    <n v="4"/>
    <n v="5"/>
    <n v="4"/>
    <n v="4"/>
    <n v="5"/>
    <s v="No"/>
    <n v="5"/>
    <x v="6"/>
    <s v="Instagram"/>
    <m/>
    <m/>
    <m/>
    <m/>
    <m/>
    <m/>
    <m/>
    <s v="No"/>
    <s v="No"/>
    <m/>
    <n v="5"/>
    <n v="5"/>
    <s v="4, satisfecho"/>
  </r>
  <r>
    <m/>
    <m/>
    <s v="Humanidades"/>
    <d v="2020-05-19T13:09:00"/>
    <s v="Máster"/>
    <x v="2"/>
    <s v="Frecuentemente (1 o 2 veces por semana)"/>
    <s v="De vez en cuando (1 o 2 veces al mes)"/>
    <s v="Seguiré usando los servicios de la biblioteca con la misma frecuencia que expuse en la pregunta anterior"/>
    <s v="F. Educación - Centro de Formación del Profesorado"/>
    <s v="F. Educación - Centro de Formación del Profesorado"/>
    <s v="F. Educación - Centro de Formación del Profesorado"/>
    <m/>
    <m/>
    <m/>
    <m/>
    <m/>
    <m/>
    <s v="No"/>
    <s v="Sí"/>
    <n v="4"/>
    <n v="3"/>
    <n v="4"/>
    <n v="2"/>
    <n v="4"/>
    <n v="4"/>
    <n v="4"/>
    <n v="1"/>
    <n v="4"/>
    <n v="3"/>
    <m/>
    <n v="4"/>
    <n v="4"/>
    <n v="3"/>
    <n v="4"/>
    <n v="3"/>
    <s v="Sí"/>
    <n v="4"/>
    <x v="4"/>
    <s v="Twitter|Facebook"/>
    <m/>
    <m/>
    <m/>
    <m/>
    <m/>
    <m/>
    <m/>
    <s v="Sí"/>
    <s v="Sí"/>
    <s v="Normal"/>
    <n v="4"/>
    <n v="5"/>
    <s v="4, satisfecho"/>
  </r>
  <r>
    <m/>
    <m/>
    <s v="Humanidades"/>
    <d v="2020-05-19T13:09:00"/>
    <s v="Grado y doble grado"/>
    <x v="2"/>
    <s v="Solo en época de exámenes"/>
    <s v="De vez en cuando (1 o 2 veces al mes)"/>
    <s v="Seguiré usando los servicios de la biblioteca con la misma frecuencia que expuse en la pregunta anterior"/>
    <s v="F. Educación - Centro de Formación del Profesorado"/>
    <s v="Biblioteca Maria Zambrano (Filología / Derecho)"/>
    <m/>
    <s v="Miguel Hernandez y Gerardo Diego"/>
    <m/>
    <m/>
    <m/>
    <m/>
    <m/>
    <s v="Sí"/>
    <s v="Sí"/>
    <n v="3"/>
    <n v="1"/>
    <n v="2"/>
    <n v="2"/>
    <n v="4"/>
    <n v="5"/>
    <n v="3"/>
    <n v="3"/>
    <n v="1"/>
    <n v="4"/>
    <m/>
    <n v="3"/>
    <n v="4"/>
    <n v="2"/>
    <n v="3"/>
    <n v="2"/>
    <s v="No"/>
    <n v="3"/>
    <x v="2"/>
    <s v="Twitter|Youtube|Instagram|WhatsApp"/>
    <m/>
    <m/>
    <m/>
    <m/>
    <m/>
    <m/>
    <m/>
    <s v="No"/>
    <s v="No"/>
    <m/>
    <n v="5"/>
    <n v="5"/>
    <s v="4, satisfecho"/>
  </r>
  <r>
    <m/>
    <m/>
    <s v="Ciencias Sociales"/>
    <d v="2020-05-19T13:09:00"/>
    <s v="Grado y doble grado"/>
    <x v="2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Trabajo Social"/>
    <s v="F. Ciencias Políticas y Sociología"/>
    <s v="Biblioteca Maria Zambrano (Filología / Derecho)"/>
    <m/>
    <m/>
    <m/>
    <m/>
    <m/>
    <m/>
    <s v="No"/>
    <s v="Sí"/>
    <n v="3"/>
    <n v="3"/>
    <n v="5"/>
    <n v="5"/>
    <n v="5"/>
    <n v="4"/>
    <n v="5"/>
    <n v="5"/>
    <n v="4"/>
    <n v="4"/>
    <m/>
    <n v="5"/>
    <n v="5"/>
    <n v="5"/>
    <n v="4"/>
    <n v="5"/>
    <s v="Sí"/>
    <n v="5"/>
    <x v="1"/>
    <s v="Youtube|Instagram"/>
    <m/>
    <m/>
    <m/>
    <m/>
    <m/>
    <m/>
    <m/>
    <s v="Sí"/>
    <s v="No"/>
    <m/>
    <n v="5"/>
    <n v="5"/>
    <s v="5, muy satisfecho"/>
  </r>
  <r>
    <m/>
    <m/>
    <s v="Humanidades"/>
    <d v="2020-05-19T13:09:00"/>
    <s v="Grado y doble grado"/>
    <x v="6"/>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m/>
    <m/>
    <m/>
    <m/>
    <m/>
    <m/>
    <m/>
    <s v="Sí"/>
    <s v="Sí"/>
    <n v="4"/>
    <n v="1"/>
    <n v="1"/>
    <n v="3"/>
    <n v="1"/>
    <n v="5"/>
    <n v="5"/>
    <n v="2"/>
    <n v="2"/>
    <n v="3"/>
    <m/>
    <n v="3"/>
    <n v="3"/>
    <n v="4"/>
    <n v="3"/>
    <n v="4"/>
    <s v="No"/>
    <n v="3"/>
    <x v="5"/>
    <s v="Twitter|Facebook|Instagram"/>
    <m/>
    <m/>
    <m/>
    <m/>
    <m/>
    <m/>
    <m/>
    <s v="No"/>
    <s v="No"/>
    <m/>
    <n v="4"/>
    <n v="4"/>
    <s v="5, muy satisfecho"/>
  </r>
  <r>
    <m/>
    <m/>
    <s v="Ciencias de la Salud"/>
    <d v="2020-05-19T13:09:00"/>
    <s v="Máster"/>
    <x v="12"/>
    <s v="Frecuentemente (1 o 2 veces por semana)"/>
    <s v="Frecuentemente (1 o 2 veces por semana)"/>
    <s v="Seguiré usando los servicios de la biblioteca con la misma frecuencia que expuse en la pregunta anterior"/>
    <s v="F. Psicología"/>
    <m/>
    <m/>
    <m/>
    <m/>
    <m/>
    <m/>
    <m/>
    <m/>
    <s v="Sí"/>
    <s v="Sí"/>
    <n v="5"/>
    <n v="1"/>
    <n v="5"/>
    <n v="5"/>
    <n v="5"/>
    <n v="1"/>
    <n v="5"/>
    <n v="1"/>
    <n v="5"/>
    <n v="5"/>
    <m/>
    <n v="4"/>
    <n v="5"/>
    <n v="5"/>
    <n v="5"/>
    <n v="5"/>
    <s v="No"/>
    <n v="4"/>
    <x v="6"/>
    <s v="Facebook|Instagram|LinkedIn"/>
    <m/>
    <m/>
    <m/>
    <m/>
    <m/>
    <m/>
    <m/>
    <s v="Sí"/>
    <s v="Sí"/>
    <s v="Muy útil"/>
    <n v="5"/>
    <n v="5"/>
    <s v="5, muy satisfecho"/>
  </r>
  <r>
    <m/>
    <m/>
    <s v="Ciencias Sociales"/>
    <d v="2020-05-19T13:09:00"/>
    <s v="Grado y doble grado"/>
    <x v="10"/>
    <s v="Frecuentemente (1 o 2 veces por semana)"/>
    <s v="Frecuentemente (1 o 2 veces por semana)"/>
    <s v="Procuraré buscar la información que necesito fuera de la biblioteca"/>
    <s v="F. Derecho (Departamentos,Criminología)"/>
    <s v="F. Geografía e Historia"/>
    <s v="F. Filosofía"/>
    <m/>
    <m/>
    <m/>
    <m/>
    <m/>
    <m/>
    <s v="No"/>
    <s v="Sí"/>
    <n v="2"/>
    <n v="1"/>
    <n v="1"/>
    <n v="5"/>
    <n v="3"/>
    <n v="5"/>
    <n v="2"/>
    <n v="3"/>
    <n v="1"/>
    <n v="2"/>
    <m/>
    <n v="1"/>
    <n v="2"/>
    <n v="1"/>
    <n v="1"/>
    <n v="3"/>
    <s v="Sí"/>
    <n v="1"/>
    <x v="2"/>
    <s v="Youtube|Instagram"/>
    <m/>
    <m/>
    <m/>
    <m/>
    <m/>
    <m/>
    <m/>
    <s v="No"/>
    <s v="Sí"/>
    <s v="Poco útil"/>
    <n v="2"/>
    <n v="3"/>
    <s v="1, muy insatisfecho"/>
  </r>
  <r>
    <m/>
    <m/>
    <s v="Ciencias Sociales"/>
    <d v="2020-05-19T13:09:00"/>
    <s v="Grado y doble grado"/>
    <x v="13"/>
    <s v="Solo en época de exámenes"/>
    <s v="Nunca"/>
    <s v="Seguiré usando los servicios de la biblioteca con la misma frecuencia que expuse en la pregunta anterior"/>
    <m/>
    <m/>
    <m/>
    <m/>
    <m/>
    <m/>
    <m/>
    <m/>
    <m/>
    <s v="No"/>
    <s v="No"/>
    <n v="1"/>
    <n v="1"/>
    <n v="1"/>
    <n v="1"/>
    <n v="5"/>
    <n v="5"/>
    <n v="5"/>
    <n v="1"/>
    <n v="2"/>
    <n v="3"/>
    <m/>
    <n v="3"/>
    <n v="4"/>
    <n v="3"/>
    <n v="3"/>
    <n v="3"/>
    <s v="No"/>
    <n v="3"/>
    <x v="5"/>
    <s v="Twitter|Youtube|Instagram"/>
    <m/>
    <m/>
    <m/>
    <m/>
    <m/>
    <m/>
    <m/>
    <s v="No"/>
    <s v="No"/>
    <m/>
    <n v="3"/>
    <n v="4"/>
    <s v="3, normal"/>
  </r>
  <r>
    <m/>
    <m/>
    <s v="Ciencias Sociales"/>
    <d v="2020-05-19T13:08:00"/>
    <s v="Grado y doble grado"/>
    <x v="1"/>
    <s v="De vez en cuando (1 o 2 veces al mes)"/>
    <s v="De vez en cuando (1 o 2 veces al mes)"/>
    <s v="Seguiré usando los servicios de la biblioteca con la misma frecuencia que expuse en la pregunta anterior"/>
    <s v="F. Ciencias Políticas y Sociología"/>
    <s v="F. Psicología"/>
    <s v="Biblioteca Maria Zambrano (Filología / Derecho)"/>
    <m/>
    <m/>
    <m/>
    <m/>
    <m/>
    <m/>
    <s v="Sí"/>
    <s v="Sí"/>
    <n v="2"/>
    <n v="1"/>
    <n v="1"/>
    <n v="4"/>
    <n v="4"/>
    <n v="5"/>
    <n v="4"/>
    <n v="4"/>
    <n v="3"/>
    <n v="4"/>
    <m/>
    <n v="3"/>
    <n v="5"/>
    <n v="5"/>
    <n v="3"/>
    <n v="3"/>
    <s v="No"/>
    <n v="4"/>
    <x v="6"/>
    <s v="Twitter|Youtube|Instagram"/>
    <m/>
    <m/>
    <m/>
    <m/>
    <m/>
    <m/>
    <m/>
    <s v="No"/>
    <s v="No"/>
    <m/>
    <n v="4"/>
    <n v="4"/>
    <s v="3, normal"/>
  </r>
  <r>
    <m/>
    <m/>
    <s v="Ciencias Experimentales"/>
    <d v="2020-05-19T13:08:00"/>
    <s v="Grado y doble grado"/>
    <x v="16"/>
    <s v="Frecuentemente (1 o 2 veces por semana)"/>
    <s v="Nunca"/>
    <s v="Seguiré usando los servicios de la biblioteca con la misma frecuencia que expuse en la pregunta anterior"/>
    <s v="F. Ciencias Químicas"/>
    <s v="F. Ciencias Biológicas"/>
    <s v="Biblioteca Maria Zambrano (Filología / Derecho)"/>
    <m/>
    <m/>
    <m/>
    <m/>
    <m/>
    <m/>
    <s v="Sí"/>
    <s v="Sí"/>
    <n v="4"/>
    <n v="4"/>
    <n v="2"/>
    <n v="1"/>
    <n v="5"/>
    <n v="5"/>
    <n v="5"/>
    <n v="4"/>
    <n v="5"/>
    <n v="5"/>
    <m/>
    <n v="4"/>
    <n v="5"/>
    <n v="5"/>
    <n v="3"/>
    <n v="4"/>
    <s v="No"/>
    <m/>
    <x v="6"/>
    <s v="Youtube|Instagram"/>
    <m/>
    <m/>
    <m/>
    <m/>
    <m/>
    <m/>
    <m/>
    <s v="No"/>
    <s v="No"/>
    <m/>
    <n v="5"/>
    <n v="5"/>
    <s v="5, muy satisfecho"/>
  </r>
  <r>
    <m/>
    <m/>
    <s v="Humanidades"/>
    <d v="2020-05-19T13:08:00"/>
    <s v="Grado y doble grado"/>
    <x v="2"/>
    <s v="De vez en cuando (1 o 2 veces al mes)"/>
    <s v="Nunca"/>
    <s v="Seguiré usando los servicios de la biblioteca con la misma frecuencia que expuse en la pregunta anterior"/>
    <s v="F. Educación - Centro de Formación del Profesorado"/>
    <s v="Biblioteca Maria Zambrano (Filología / Derecho)"/>
    <m/>
    <s v="Biblioteca Vázquez Montalván"/>
    <m/>
    <m/>
    <m/>
    <m/>
    <m/>
    <s v="No"/>
    <s v="Sí"/>
    <n v="4"/>
    <n v="4"/>
    <n v="5"/>
    <n v="5"/>
    <n v="5"/>
    <n v="3"/>
    <n v="4"/>
    <n v="3"/>
    <n v="3"/>
    <n v="4"/>
    <m/>
    <n v="3"/>
    <n v="3"/>
    <n v="4"/>
    <n v="3"/>
    <n v="4"/>
    <s v="No"/>
    <n v="4"/>
    <x v="6"/>
    <s v="Youtube|Instagram"/>
    <m/>
    <m/>
    <m/>
    <m/>
    <m/>
    <m/>
    <m/>
    <s v="Sí"/>
    <s v="No"/>
    <m/>
    <n v="4"/>
    <n v="4"/>
    <s v="4, satisfecho"/>
  </r>
  <r>
    <m/>
    <m/>
    <s v="Ciencias Sociales"/>
    <d v="2020-05-19T13:08:00"/>
    <s v="Grado y doble grado"/>
    <x v="11"/>
    <s v="Solo en época de exámenes"/>
    <s v="Nunca"/>
    <s v="Seguiré usando los servicios de la biblioteca con la misma frecuencia que expuse en la pregunta anterior"/>
    <s v="F. Ciencias Económicas y Empresariales"/>
    <s v="Biblioteca Maria Zambrano (Filología / Derecho)"/>
    <m/>
    <s v="Biblioteca Municipal de Móstoles"/>
    <m/>
    <m/>
    <m/>
    <m/>
    <m/>
    <s v="Sí"/>
    <s v="Sí"/>
    <n v="3"/>
    <n v="1"/>
    <n v="1"/>
    <n v="5"/>
    <n v="5"/>
    <n v="4"/>
    <n v="5"/>
    <n v="1"/>
    <n v="3"/>
    <n v="3"/>
    <m/>
    <n v="3"/>
    <n v="3"/>
    <n v="3"/>
    <n v="3"/>
    <n v="3"/>
    <s v="No"/>
    <n v="3"/>
    <x v="5"/>
    <s v="Twitter|Instagram"/>
    <m/>
    <m/>
    <m/>
    <m/>
    <m/>
    <m/>
    <m/>
    <s v="No"/>
    <s v="No"/>
    <m/>
    <n v="3"/>
    <n v="3"/>
    <s v="4, satisfecho"/>
  </r>
  <r>
    <m/>
    <m/>
    <s v="Humanidades"/>
    <d v="2020-05-19T13:08:00"/>
    <s v="Grado y doble grado"/>
    <x v="3"/>
    <s v="De vez en cuando (1 o 2 veces al mes)"/>
    <s v="De vez en cuando (1 o 2 veces al mes)"/>
    <s v="Seguiré usando los servicios de la biblioteca con la misma frecuencia que expuse en la pregunta anterior"/>
    <s v="F. Bellas Artes"/>
    <m/>
    <m/>
    <s v="Las bibliotecas del pueblo en el que resido (Móstoles)"/>
    <m/>
    <m/>
    <m/>
    <m/>
    <m/>
    <s v="Sí"/>
    <s v="No"/>
    <n v="2"/>
    <n v="1"/>
    <n v="2"/>
    <n v="3"/>
    <n v="5"/>
    <n v="5"/>
    <n v="5"/>
    <n v="2"/>
    <n v="3"/>
    <m/>
    <m/>
    <n v="4"/>
    <n v="5"/>
    <n v="4"/>
    <n v="3"/>
    <n v="4"/>
    <s v="No"/>
    <n v="4"/>
    <x v="5"/>
    <s v="Instagram"/>
    <m/>
    <m/>
    <m/>
    <m/>
    <m/>
    <m/>
    <m/>
    <s v="No"/>
    <s v="No"/>
    <m/>
    <n v="5"/>
    <n v="5"/>
    <s v="4, satisfecho"/>
  </r>
  <r>
    <m/>
    <m/>
    <s v="Ciencias Sociales"/>
    <d v="2020-05-19T13:08:00"/>
    <s v="Grado y doble grado"/>
    <x v="17"/>
    <s v="De vez en cuando (1 o 2 veces al mes)"/>
    <s v="De vez en cuando (1 o 2 veces al mes)"/>
    <s v="Seguiré usando los servicios de la biblioteca con la misma frecuencia que expuse en la pregunta anterior"/>
    <s v="F. Ciencias de la Documentación"/>
    <s v="F. Filología (Clásicas o General)"/>
    <s v="Biblioteca Maria Zambrano (Filología / Derecho)"/>
    <m/>
    <m/>
    <m/>
    <m/>
    <m/>
    <m/>
    <s v="Sí"/>
    <s v="Sí"/>
    <n v="3"/>
    <n v="3"/>
    <n v="3"/>
    <n v="5"/>
    <n v="5"/>
    <n v="4"/>
    <n v="5"/>
    <n v="4"/>
    <n v="4"/>
    <n v="5"/>
    <m/>
    <n v="3"/>
    <n v="4"/>
    <n v="3"/>
    <n v="3"/>
    <n v="5"/>
    <s v="Sí"/>
    <n v="4"/>
    <x v="5"/>
    <s v="Facebook|Youtube|Instagram"/>
    <m/>
    <m/>
    <m/>
    <m/>
    <m/>
    <m/>
    <m/>
    <s v="Sí"/>
    <s v="No"/>
    <m/>
    <n v="3"/>
    <n v="3"/>
    <s v="4, satisfecho"/>
  </r>
  <r>
    <m/>
    <m/>
    <s v="Ciencias Experimentales"/>
    <d v="2020-05-19T13:08:00"/>
    <s v="Grado y doble grado"/>
    <x v="26"/>
    <s v="Frecuentemente (1 o 2 veces por semana)"/>
    <s v="De vez en cuando (1 o 2 veces al mes)"/>
    <s v="Seguiré usando los servicios de la biblioteca con la misma frecuencia que expuse en la pregunta anterior"/>
    <s v="F. Informática"/>
    <m/>
    <m/>
    <m/>
    <m/>
    <m/>
    <m/>
    <m/>
    <m/>
    <s v="Sí"/>
    <s v="Sí"/>
    <n v="4"/>
    <n v="1"/>
    <n v="3"/>
    <n v="1"/>
    <n v="5"/>
    <n v="2"/>
    <n v="4"/>
    <n v="1"/>
    <n v="4"/>
    <n v="5"/>
    <m/>
    <n v="5"/>
    <n v="5"/>
    <n v="5"/>
    <n v="3"/>
    <n v="5"/>
    <s v="No"/>
    <n v="5"/>
    <x v="5"/>
    <s v="Twitter|Youtube"/>
    <m/>
    <m/>
    <m/>
    <m/>
    <m/>
    <m/>
    <m/>
    <s v="Sí"/>
    <s v="Sí"/>
    <s v="Útil"/>
    <n v="5"/>
    <n v="5"/>
    <s v="5, muy satisfecho"/>
  </r>
  <r>
    <m/>
    <m/>
    <s v="Humanidades"/>
    <d v="2020-05-19T13:08:00"/>
    <s v="Doctorado"/>
    <x v="6"/>
    <s v="De vez en cuando (1 o 2 veces al mes)"/>
    <s v="Frecuentemente (1 o 2 veces por semana)"/>
    <s v="Creo que voy a acudir con menos frecuencia a la biblioteca y usaré más la biblioteca virtual"/>
    <s v="F. Filología (Clásicas o General)"/>
    <s v="F. Ciencias de la Información"/>
    <s v="F. Bellas Artes"/>
    <m/>
    <m/>
    <m/>
    <m/>
    <m/>
    <m/>
    <s v="No"/>
    <s v="No"/>
    <n v="2"/>
    <n v="3"/>
    <n v="3"/>
    <n v="3"/>
    <n v="1"/>
    <n v="3"/>
    <n v="1"/>
    <n v="3"/>
    <n v="4"/>
    <n v="4"/>
    <m/>
    <n v="4"/>
    <n v="5"/>
    <n v="5"/>
    <n v="5"/>
    <n v="5"/>
    <s v="Sí"/>
    <n v="5"/>
    <x v="2"/>
    <s v="No uso ninguna red social"/>
    <m/>
    <m/>
    <m/>
    <m/>
    <m/>
    <m/>
    <m/>
    <s v="Sí"/>
    <s v="No"/>
    <m/>
    <n v="5"/>
    <n v="5"/>
    <s v="4, satisfecho"/>
  </r>
  <r>
    <m/>
    <m/>
    <s v="Humanidades"/>
    <d v="2020-05-19T13:08:00"/>
    <s v="Grado y doble grado"/>
    <x v="6"/>
    <s v="Muy frecuentemente (3 o más veces por semana)"/>
    <s v="Nunca"/>
    <s v="Seguiré usando los servicios de la biblioteca con la misma frecuencia que expuse en la pregunta anterior"/>
    <s v="Biblioteca Maria Zambrano (Filología / Derecho)"/>
    <s v="F. Geografía e Historia"/>
    <s v="F. Filología (Clásicas o General)"/>
    <m/>
    <m/>
    <m/>
    <m/>
    <m/>
    <m/>
    <s v="No"/>
    <s v="No"/>
    <n v="1"/>
    <n v="1"/>
    <n v="1"/>
    <n v="1"/>
    <n v="5"/>
    <n v="5"/>
    <n v="1"/>
    <n v="2"/>
    <n v="2"/>
    <n v="3"/>
    <m/>
    <n v="4"/>
    <n v="4"/>
    <n v="4"/>
    <n v="3"/>
    <n v="3"/>
    <s v="No"/>
    <n v="3"/>
    <x v="5"/>
    <s v="Youtube|Instagram"/>
    <m/>
    <m/>
    <m/>
    <m/>
    <m/>
    <m/>
    <m/>
    <s v="No"/>
    <s v="No"/>
    <m/>
    <n v="3"/>
    <n v="4"/>
    <s v="4, satisfecho"/>
  </r>
  <r>
    <m/>
    <m/>
    <s v="Ciencias Sociales"/>
    <d v="2020-05-19T13:08:00"/>
    <s v="Grado y doble grado"/>
    <x v="13"/>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m/>
    <m/>
    <m/>
    <m/>
    <m/>
    <m/>
    <m/>
    <s v="Sí"/>
    <s v="Sí"/>
    <n v="4"/>
    <n v="3"/>
    <n v="2"/>
    <n v="4"/>
    <n v="3"/>
    <n v="5"/>
    <n v="5"/>
    <n v="4"/>
    <n v="5"/>
    <n v="5"/>
    <m/>
    <n v="5"/>
    <n v="5"/>
    <n v="4"/>
    <n v="3"/>
    <n v="4"/>
    <s v="Sí"/>
    <n v="5"/>
    <x v="5"/>
    <s v="Twitter|Youtube|Instagram"/>
    <m/>
    <m/>
    <m/>
    <m/>
    <m/>
    <m/>
    <m/>
    <s v="No"/>
    <s v="No"/>
    <m/>
    <n v="5"/>
    <n v="5"/>
    <s v="4, satisfecho"/>
  </r>
  <r>
    <m/>
    <m/>
    <s v="Humanidades"/>
    <d v="2020-05-19T13:08:00"/>
    <s v="Grado y doble grado"/>
    <x v="2"/>
    <s v="De vez en cuando (1 o 2 veces al mes)"/>
    <s v="De vez en cuando (1 o 2 veces al mes)"/>
    <s v="Seguiré usando los servicios de la biblioteca con la misma frecuencia que expuse en la pregunta anterior"/>
    <s v="F. Educación - Centro de Formación del Profesorado"/>
    <s v="F. Psicología"/>
    <s v="F. Trabajo Social"/>
    <m/>
    <m/>
    <m/>
    <m/>
    <m/>
    <m/>
    <s v="No"/>
    <s v="Sí"/>
    <n v="4"/>
    <n v="2"/>
    <n v="2"/>
    <n v="2"/>
    <n v="5"/>
    <n v="3"/>
    <n v="4"/>
    <n v="3"/>
    <n v="4"/>
    <n v="4"/>
    <m/>
    <n v="4"/>
    <n v="4"/>
    <n v="4"/>
    <n v="4"/>
    <n v="4"/>
    <s v="Sí"/>
    <n v="4"/>
    <x v="5"/>
    <s v="No uso ninguna red social"/>
    <m/>
    <m/>
    <m/>
    <m/>
    <m/>
    <m/>
    <m/>
    <s v="Sí"/>
    <s v="No"/>
    <m/>
    <n v="4"/>
    <n v="4"/>
    <s v="4, satisfecho"/>
  </r>
  <r>
    <m/>
    <m/>
    <s v="Humanidades"/>
    <d v="2020-05-19T13:08:00"/>
    <s v="Doctorado"/>
    <x v="2"/>
    <s v="Frecuentemente (1 o 2 veces por semana)"/>
    <s v="Muy frecuentemente (3 o más veces por semana)"/>
    <s v="Seguiré usando los servicios de la biblioteca con la misma frecuencia que expuse en la pregunta anterior"/>
    <s v="F. Medicina"/>
    <s v="Biblioteca Maria Zambrano (Filología / Derecho)"/>
    <s v="F. Educación - Centro de Formación del Profesorado"/>
    <m/>
    <m/>
    <m/>
    <m/>
    <m/>
    <m/>
    <s v="No"/>
    <s v="Sí"/>
    <n v="3"/>
    <n v="4"/>
    <n v="4"/>
    <n v="3"/>
    <n v="1"/>
    <n v="3"/>
    <n v="1"/>
    <n v="1"/>
    <n v="3"/>
    <n v="3"/>
    <m/>
    <n v="2"/>
    <n v="4"/>
    <n v="2"/>
    <n v="3"/>
    <n v="2"/>
    <s v="Sí"/>
    <n v="3"/>
    <x v="2"/>
    <s v="Instagram"/>
    <m/>
    <m/>
    <m/>
    <m/>
    <m/>
    <m/>
    <m/>
    <s v="Sí"/>
    <s v="Sí"/>
    <s v="Normal"/>
    <n v="3"/>
    <n v="3"/>
    <s v="4, satisfecho"/>
  </r>
  <r>
    <m/>
    <m/>
    <s v="Ciencias Sociales"/>
    <d v="2020-05-19T13:08:00"/>
    <s v="Grado y doble grado"/>
    <x v="10"/>
    <s v="De vez en cuando (1 o 2 veces al mes)"/>
    <s v="Nunca"/>
    <s v="Seguiré usando los servicios de la biblioteca con la misma frecuencia que expuse en la pregunta anterior"/>
    <s v="Biblioteca Maria Zambrano (Filología / Derecho)"/>
    <s v="F. Derecho (Departamentos,Criminología)"/>
    <m/>
    <m/>
    <m/>
    <m/>
    <m/>
    <m/>
    <m/>
    <s v="No"/>
    <s v="Sí"/>
    <n v="4"/>
    <n v="1"/>
    <n v="1"/>
    <n v="1"/>
    <n v="5"/>
    <n v="1"/>
    <n v="5"/>
    <n v="3"/>
    <n v="5"/>
    <n v="5"/>
    <m/>
    <n v="5"/>
    <n v="5"/>
    <n v="4"/>
    <n v="4"/>
    <n v="5"/>
    <s v="No"/>
    <n v="4"/>
    <x v="1"/>
    <s v="No uso ninguna red social"/>
    <m/>
    <m/>
    <m/>
    <m/>
    <m/>
    <m/>
    <m/>
    <s v="No"/>
    <s v="No"/>
    <m/>
    <n v="5"/>
    <n v="5"/>
    <s v="5, muy satisfecho"/>
  </r>
  <r>
    <m/>
    <m/>
    <s v="Humanidades"/>
    <d v="2020-05-19T13:07:00"/>
    <s v="Grado y doble grado"/>
    <x v="7"/>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Histórica"/>
    <m/>
    <s v="BNE"/>
    <m/>
    <m/>
    <m/>
    <m/>
    <m/>
    <s v="Sí"/>
    <s v="Sí"/>
    <n v="3"/>
    <n v="2"/>
    <n v="3"/>
    <n v="1"/>
    <n v="4"/>
    <n v="5"/>
    <n v="3"/>
    <n v="2"/>
    <n v="5"/>
    <n v="4"/>
    <m/>
    <n v="5"/>
    <n v="5"/>
    <n v="4"/>
    <n v="4"/>
    <n v="4"/>
    <s v="Sí"/>
    <n v="4"/>
    <x v="1"/>
    <s v="Twitter|Facebook|Youtube|LinkedIn"/>
    <m/>
    <m/>
    <m/>
    <m/>
    <m/>
    <m/>
    <m/>
    <s v="Sí"/>
    <s v="No"/>
    <m/>
    <n v="5"/>
    <n v="5"/>
    <s v="5, muy satisfecho"/>
  </r>
  <r>
    <m/>
    <m/>
    <s v="Ciencias Sociales"/>
    <d v="2020-05-19T13:07:00"/>
    <s v="Grado y doble grado"/>
    <x v="10"/>
    <s v="Muy frecuentemente (3 o más veces por semana)"/>
    <s v="De vez en cuando (1 o 2 veces al mes)"/>
    <s v="Tengo que ir necesariamente para consultar los documentos que están ubicados en la biblioteca|Espero ver mejoras en los fondos electronicos de la biblioteca para un uso en linea mayor"/>
    <s v="Biblioteca Maria Zambrano (Filología / Derecho)"/>
    <m/>
    <m/>
    <m/>
    <m/>
    <m/>
    <m/>
    <m/>
    <m/>
    <s v="Sí"/>
    <s v="Sí"/>
    <n v="4"/>
    <n v="1"/>
    <n v="2"/>
    <n v="5"/>
    <n v="5"/>
    <n v="5"/>
    <n v="5"/>
    <n v="4"/>
    <n v="2"/>
    <n v="3"/>
    <m/>
    <n v="2"/>
    <n v="2"/>
    <n v="1"/>
    <n v="1"/>
    <n v="2"/>
    <s v="Sí"/>
    <n v="2"/>
    <x v="2"/>
    <s v="Instagram"/>
    <m/>
    <m/>
    <m/>
    <m/>
    <m/>
    <m/>
    <m/>
    <s v="No"/>
    <s v="Sí"/>
    <s v="Poco útil"/>
    <n v="4"/>
    <n v="4"/>
    <s v="2, insatisfecho"/>
  </r>
  <r>
    <m/>
    <m/>
    <s v="Ciencias Sociales"/>
    <d v="2020-05-19T13:07:00"/>
    <s v="Grado y doble grado"/>
    <x v="13"/>
    <s v="De vez en cuando (1 o 2 veces al mes)"/>
    <s v="Solo en época de exámenes"/>
    <s v="Seguiré usando los servicios de la biblioteca con la misma frecuencia que expuse en la pregunta anterior"/>
    <s v="F. Ciencias de la Información"/>
    <s v="Biblioteca Maria Zambrano (Filología / Derecho)"/>
    <m/>
    <s v="La de la biblioteca municipal."/>
    <m/>
    <m/>
    <m/>
    <m/>
    <m/>
    <s v="No"/>
    <s v="Sí"/>
    <n v="2"/>
    <n v="1"/>
    <n v="1"/>
    <n v="1"/>
    <n v="2"/>
    <n v="4"/>
    <n v="4"/>
    <n v="1"/>
    <n v="5"/>
    <n v="5"/>
    <m/>
    <n v="4"/>
    <n v="5"/>
    <n v="5"/>
    <n v="5"/>
    <n v="5"/>
    <s v="Sí"/>
    <n v="5"/>
    <x v="1"/>
    <s v="Twitter|Youtube|Instagram|LinkedIn"/>
    <m/>
    <m/>
    <m/>
    <m/>
    <m/>
    <m/>
    <m/>
    <s v="No"/>
    <s v="No"/>
    <m/>
    <n v="5"/>
    <n v="5"/>
    <s v="4, satisfecho"/>
  </r>
  <r>
    <m/>
    <m/>
    <s v="Humanidades"/>
    <d v="2020-05-19T13:07:00"/>
    <s v="Grado y doble grado"/>
    <x v="6"/>
    <s v="Frecuentemente (1 o 2 veces por semana)"/>
    <s v="Frecuentemente (1 o 2 veces por semana)"/>
    <s v="Tengo que ir necesariamente para consultar los documentos que están ubicados en la biblioteca"/>
    <s v="F. Filosofía"/>
    <s v="F. Filología (Clásicas o General)"/>
    <s v="Biblioteca Maria Zambrano (Filología / Derecho)"/>
    <s v="AECID"/>
    <m/>
    <m/>
    <m/>
    <m/>
    <m/>
    <s v="No"/>
    <s v="Sí"/>
    <n v="4"/>
    <n v="3"/>
    <n v="3"/>
    <n v="4"/>
    <n v="4"/>
    <n v="4"/>
    <n v="5"/>
    <n v="3"/>
    <n v="3"/>
    <n v="3"/>
    <m/>
    <n v="3"/>
    <n v="4"/>
    <n v="3"/>
    <n v="4"/>
    <n v="4"/>
    <s v="No"/>
    <n v="3"/>
    <x v="5"/>
    <s v="Facebook|Instagram"/>
    <m/>
    <m/>
    <m/>
    <m/>
    <m/>
    <m/>
    <m/>
    <s v="No"/>
    <m/>
    <m/>
    <n v="5"/>
    <n v="5"/>
    <s v="4, satisfecho"/>
  </r>
  <r>
    <m/>
    <m/>
    <s v="Humanidades"/>
    <d v="2020-05-19T13:07:00"/>
    <s v="Grado y doble grado"/>
    <x v="3"/>
    <s v="Frecuentemente (1 o 2 veces por semana)"/>
    <s v="Frecuentemente (1 o 2 veces por semana)"/>
    <s v="Seguiré usando los servicios de la biblioteca con la misma frecuencia que expuse en la pregunta anterior|Procuraré buscar la información que necesito fuera de la biblioteca"/>
    <s v="F. Bellas Artes"/>
    <m/>
    <m/>
    <m/>
    <m/>
    <m/>
    <m/>
    <m/>
    <m/>
    <s v="Sí"/>
    <s v="Sí"/>
    <n v="4"/>
    <n v="2"/>
    <n v="5"/>
    <n v="1"/>
    <n v="2"/>
    <n v="4"/>
    <n v="1"/>
    <n v="1"/>
    <n v="4"/>
    <n v="5"/>
    <m/>
    <n v="5"/>
    <n v="5"/>
    <n v="3"/>
    <m/>
    <n v="4"/>
    <s v="Sí"/>
    <n v="3"/>
    <x v="3"/>
    <s v="Youtube|Instagram|TikTok"/>
    <m/>
    <m/>
    <m/>
    <m/>
    <m/>
    <m/>
    <m/>
    <s v="No"/>
    <s v="No"/>
    <m/>
    <n v="5"/>
    <n v="4"/>
    <s v="4, satisfecho"/>
  </r>
  <r>
    <m/>
    <m/>
    <s v="Ciencias Experimentales"/>
    <d v="2020-05-19T13:07:00"/>
    <s v="Grado y doble grado"/>
    <x v="16"/>
    <s v="Frecuentemente (1 o 2 veces por semana)"/>
    <s v="De vez en cuando (1 o 2 veces al mes)"/>
    <s v="Seguiré usando los servicios de la biblioteca con la misma frecuencia que expuse en la pregunta anterior"/>
    <s v="F. Ciencias Químicas"/>
    <m/>
    <m/>
    <m/>
    <m/>
    <m/>
    <m/>
    <m/>
    <m/>
    <s v="Sí"/>
    <s v="Sí"/>
    <n v="3"/>
    <n v="1"/>
    <n v="4"/>
    <n v="1"/>
    <n v="5"/>
    <n v="2"/>
    <n v="5"/>
    <n v="1"/>
    <n v="4"/>
    <n v="4"/>
    <m/>
    <n v="2"/>
    <n v="5"/>
    <n v="2"/>
    <m/>
    <n v="4"/>
    <s v="No"/>
    <n v="3"/>
    <x v="3"/>
    <m/>
    <m/>
    <m/>
    <m/>
    <m/>
    <m/>
    <m/>
    <m/>
    <s v="No"/>
    <s v="Sí"/>
    <s v="Muy útil"/>
    <n v="5"/>
    <n v="4"/>
    <s v="4, satisfecho"/>
  </r>
  <r>
    <m/>
    <m/>
    <s v="Humanidades"/>
    <d v="2020-05-19T13:07: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Biblioteca Maria Zambrano (Filología / Derecho)"/>
    <m/>
    <m/>
    <m/>
    <m/>
    <m/>
    <m/>
    <s v="No"/>
    <s v="Sí"/>
    <n v="4"/>
    <n v="2"/>
    <n v="3"/>
    <n v="1"/>
    <n v="4"/>
    <n v="5"/>
    <n v="4"/>
    <n v="3"/>
    <n v="4"/>
    <n v="4"/>
    <m/>
    <n v="3"/>
    <n v="4"/>
    <n v="3"/>
    <n v="3"/>
    <n v="3"/>
    <s v="No"/>
    <n v="4"/>
    <x v="4"/>
    <s v="Twitter|Youtube|Instagram"/>
    <m/>
    <m/>
    <m/>
    <m/>
    <m/>
    <m/>
    <m/>
    <s v="No"/>
    <s v="No"/>
    <m/>
    <n v="4"/>
    <n v="3"/>
    <s v="4, satisfecho"/>
  </r>
  <r>
    <m/>
    <m/>
    <s v="Ciencias de la Salud"/>
    <d v="2020-05-19T13:07:00"/>
    <s v="Grado y doble grado"/>
    <x v="23"/>
    <s v="Muy frecuentemente (3 o más veces por semana)"/>
    <s v="De vez en cuando (1 o 2 veces al mes)"/>
    <s v="Seguiré usando los servicios de la biblioteca con la misma frecuencia que expuse en la pregunta anterior"/>
    <s v="F. Veterinaria"/>
    <s v="Biblioteca Maria Zambrano (Filología / Derecho)"/>
    <s v="F. Geografía e Historia"/>
    <m/>
    <m/>
    <m/>
    <m/>
    <m/>
    <m/>
    <s v="No"/>
    <s v="No"/>
    <n v="4"/>
    <n v="3"/>
    <n v="2"/>
    <n v="1"/>
    <n v="3"/>
    <n v="3"/>
    <n v="4"/>
    <n v="1"/>
    <n v="5"/>
    <n v="3"/>
    <m/>
    <n v="3"/>
    <n v="5"/>
    <n v="2"/>
    <n v="3"/>
    <n v="3"/>
    <s v="No"/>
    <n v="4"/>
    <x v="6"/>
    <s v="Facebook|Youtube|Instagram"/>
    <m/>
    <m/>
    <m/>
    <m/>
    <m/>
    <m/>
    <m/>
    <s v="Sí"/>
    <m/>
    <m/>
    <n v="5"/>
    <n v="5"/>
    <s v="4, satisfecho"/>
  </r>
  <r>
    <m/>
    <m/>
    <s v="Humanidades"/>
    <d v="2020-05-19T13:07:00"/>
    <s v="Grado y doble grado"/>
    <x v="2"/>
    <s v="De vez en cuando (1 o 2 veces al mes)"/>
    <s v="Solo en época de exámenes"/>
    <s v="uso de la biblioteca cuando me sea necesario"/>
    <m/>
    <m/>
    <m/>
    <m/>
    <m/>
    <m/>
    <m/>
    <m/>
    <m/>
    <s v="No"/>
    <s v="Sí"/>
    <n v="2"/>
    <n v="3"/>
    <n v="3"/>
    <n v="2"/>
    <n v="3"/>
    <n v="5"/>
    <n v="5"/>
    <n v="4"/>
    <n v="2"/>
    <n v="3"/>
    <m/>
    <n v="3"/>
    <n v="3"/>
    <n v="3"/>
    <n v="3"/>
    <n v="3"/>
    <s v="No"/>
    <n v="4"/>
    <x v="5"/>
    <s v="Twitter|Youtube|Instagram"/>
    <m/>
    <m/>
    <m/>
    <m/>
    <m/>
    <m/>
    <m/>
    <s v="No"/>
    <s v="No"/>
    <m/>
    <n v="2"/>
    <m/>
    <s v="4, satisfecho"/>
  </r>
  <r>
    <m/>
    <m/>
    <s v="Humanidades"/>
    <d v="2020-05-19T13:06: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Geografía e Historia"/>
    <s v="También acudo a las bibliotecas públicas de la Comunidad de Madrid."/>
    <m/>
    <m/>
    <m/>
    <m/>
    <m/>
    <s v="Sí"/>
    <s v="Sí"/>
    <n v="4"/>
    <n v="1"/>
    <n v="1"/>
    <n v="4"/>
    <n v="4"/>
    <n v="3"/>
    <n v="3"/>
    <n v="3"/>
    <n v="2"/>
    <n v="4"/>
    <m/>
    <n v="4"/>
    <n v="4"/>
    <n v="4"/>
    <n v="3"/>
    <n v="4"/>
    <s v="Sí"/>
    <n v="4"/>
    <x v="6"/>
    <s v="Facebook|Youtube"/>
    <m/>
    <m/>
    <m/>
    <m/>
    <m/>
    <m/>
    <m/>
    <s v="Sí"/>
    <s v="No"/>
    <m/>
    <n v="4"/>
    <n v="4"/>
    <s v="5, muy satisfecho"/>
  </r>
  <r>
    <m/>
    <m/>
    <s v="Humanidades"/>
    <d v="2020-05-19T13:06:00"/>
    <s v="Grado y doble grado"/>
    <x v="7"/>
    <s v="Frecuentemente (1 o 2 veces por semana)"/>
    <s v="Muy frecuentemente (3 o más veces por semana)"/>
    <s v="Tengo que ir tanto para devolver libros como para conseguir libros que necesito para trabajos pero que no se encuentran en formato virtual, pero al vivir en otra CCAA tardaré más."/>
    <s v="F. Geografía e Historia"/>
    <s v="Biblioteca Maria Zambrano (Filología / Derecho)"/>
    <s v="F. Filología (Clásicas o General)"/>
    <m/>
    <m/>
    <m/>
    <m/>
    <m/>
    <m/>
    <s v="Sí"/>
    <s v="Sí"/>
    <n v="5"/>
    <n v="2"/>
    <n v="4"/>
    <n v="2"/>
    <n v="4"/>
    <n v="4"/>
    <n v="2"/>
    <n v="2"/>
    <n v="4"/>
    <n v="4"/>
    <m/>
    <n v="2"/>
    <n v="4"/>
    <n v="5"/>
    <n v="4"/>
    <n v="2"/>
    <s v="Sí"/>
    <n v="3"/>
    <x v="6"/>
    <s v="No uso ninguna red social"/>
    <m/>
    <m/>
    <m/>
    <m/>
    <m/>
    <m/>
    <m/>
    <s v="Sí"/>
    <s v="No"/>
    <m/>
    <n v="4"/>
    <n v="5"/>
    <s v="4, satisfecho"/>
  </r>
  <r>
    <m/>
    <m/>
    <s v="Humanidades"/>
    <d v="2020-05-19T13:06:00"/>
    <s v="Grado y doble grado"/>
    <x v="5"/>
    <s v="De vez en cuando (1 o 2 veces al mes)"/>
    <s v="Frecuentemente (1 o 2 veces por semana)"/>
    <s v="Seguiré usando los servicios de la biblioteca con la misma frecuencia que expuse en la pregunta anterior"/>
    <s v="F. Filosofía"/>
    <s v="Biblioteca Maria Zambrano (Filología / Derecho)"/>
    <m/>
    <m/>
    <m/>
    <m/>
    <m/>
    <m/>
    <m/>
    <s v="Sí"/>
    <s v="Sí"/>
    <n v="3"/>
    <n v="1"/>
    <n v="4"/>
    <n v="4"/>
    <n v="5"/>
    <n v="5"/>
    <n v="5"/>
    <n v="4"/>
    <n v="2"/>
    <n v="4"/>
    <m/>
    <n v="4"/>
    <n v="4"/>
    <n v="4"/>
    <n v="3"/>
    <n v="3"/>
    <s v="Sí"/>
    <n v="3"/>
    <x v="4"/>
    <m/>
    <m/>
    <m/>
    <m/>
    <m/>
    <m/>
    <m/>
    <m/>
    <s v="No"/>
    <s v="No"/>
    <m/>
    <n v="5"/>
    <n v="5"/>
    <s v="4, satisfecho"/>
  </r>
  <r>
    <m/>
    <m/>
    <s v="Humanidades"/>
    <d v="2020-05-19T13:06:00"/>
    <s v="Grado y doble grado"/>
    <x v="2"/>
    <s v="Frecuentemente (1 o 2 veces por semana)"/>
    <s v="De vez en cuando (1 o 2 veces al mes)"/>
    <s v="Seguiré usando los servicios de la biblioteca con la misma frecuencia que expuse en la pregunta anterior"/>
    <s v="F. Educación - Centro de Formación del Profesorado"/>
    <m/>
    <m/>
    <s v="Biblioteca municipal"/>
    <m/>
    <m/>
    <m/>
    <m/>
    <m/>
    <s v="Sí"/>
    <s v="Sí"/>
    <n v="5"/>
    <n v="1"/>
    <n v="1"/>
    <n v="1"/>
    <n v="4"/>
    <n v="5"/>
    <n v="1"/>
    <n v="1"/>
    <n v="5"/>
    <n v="5"/>
    <m/>
    <n v="5"/>
    <n v="5"/>
    <n v="5"/>
    <n v="5"/>
    <n v="5"/>
    <s v="No"/>
    <n v="3"/>
    <x v="2"/>
    <s v="Twitter|Instagram"/>
    <m/>
    <m/>
    <m/>
    <m/>
    <m/>
    <m/>
    <m/>
    <s v="No"/>
    <s v="No"/>
    <m/>
    <n v="5"/>
    <n v="5"/>
    <s v="5, muy satisfecho"/>
  </r>
  <r>
    <m/>
    <m/>
    <s v="Ciencias de la Salud"/>
    <d v="2020-05-19T13:06:00"/>
    <s v="Doctorado"/>
    <x v="18"/>
    <s v="Frecuentemente (1 o 2 veces por semana)"/>
    <s v="De vez en cuando (1 o 2 veces al mes)"/>
    <s v="Creo que voy a acudir con menos frecuencia a la biblioteca y usaré más la biblioteca virtual"/>
    <s v="F. Odontología"/>
    <s v="Biblioteca Maria Zambrano (Filología / Derecho)"/>
    <s v="F. Informática"/>
    <m/>
    <m/>
    <m/>
    <m/>
    <m/>
    <m/>
    <s v="No"/>
    <s v="No"/>
    <n v="3"/>
    <n v="3"/>
    <n v="3"/>
    <n v="3"/>
    <n v="4"/>
    <n v="5"/>
    <n v="2"/>
    <n v="3"/>
    <n v="4"/>
    <n v="4"/>
    <m/>
    <n v="4"/>
    <n v="4"/>
    <n v="4"/>
    <n v="4"/>
    <m/>
    <s v="No"/>
    <n v="4"/>
    <x v="5"/>
    <s v="Facebook"/>
    <m/>
    <m/>
    <m/>
    <m/>
    <m/>
    <m/>
    <m/>
    <s v="Sí"/>
    <s v="Sí"/>
    <s v="Útil"/>
    <n v="4"/>
    <n v="5"/>
    <s v="4, satisfecho"/>
  </r>
  <r>
    <m/>
    <m/>
    <s v="Humanidades"/>
    <d v="2020-05-19T13:06:00"/>
    <s v="Grado y doble grado"/>
    <x v="6"/>
    <s v="Frecuentemente (1 o 2 veces por semana)"/>
    <s v="Muy frecuentemente (3 o más veces por semana)"/>
    <s v="Creo que voy a acudir con menos frecuencia a la biblioteca y usaré más la biblioteca virtual"/>
    <s v="Biblioteca Maria Zambrano (Filología / Derecho)"/>
    <s v="F. Filología (Clásicas o General)"/>
    <s v="F. Geografía e Historia"/>
    <s v="Biblioteca AECID"/>
    <m/>
    <m/>
    <m/>
    <m/>
    <m/>
    <s v="Sí"/>
    <s v="Sí"/>
    <n v="5"/>
    <n v="1"/>
    <n v="4"/>
    <n v="2"/>
    <n v="5"/>
    <n v="5"/>
    <n v="5"/>
    <n v="3"/>
    <n v="3"/>
    <n v="3"/>
    <m/>
    <n v="3"/>
    <m/>
    <n v="4"/>
    <m/>
    <m/>
    <s v="Sí"/>
    <n v="4"/>
    <x v="6"/>
    <s v="Twitter|Youtube|Instagram"/>
    <m/>
    <m/>
    <m/>
    <m/>
    <m/>
    <m/>
    <m/>
    <s v="Sí"/>
    <s v="Sí"/>
    <s v="Útil"/>
    <n v="3"/>
    <n v="3"/>
    <s v="4, satisfecho"/>
  </r>
  <r>
    <m/>
    <m/>
    <s v=""/>
    <d v="2020-05-19T13:06:00"/>
    <s v="Grado y doble grado"/>
    <x v="28"/>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Ciencias de la Información"/>
    <s v="F. Educación - Centro de Formación del Profesorado"/>
    <m/>
    <m/>
    <m/>
    <m/>
    <m/>
    <m/>
    <s v="No"/>
    <s v="No"/>
    <n v="5"/>
    <n v="2"/>
    <n v="4"/>
    <n v="5"/>
    <n v="5"/>
    <n v="4"/>
    <n v="5"/>
    <n v="3"/>
    <n v="5"/>
    <n v="5"/>
    <m/>
    <n v="5"/>
    <n v="4"/>
    <n v="4"/>
    <n v="3"/>
    <n v="4"/>
    <s v="No"/>
    <n v="5"/>
    <x v="6"/>
    <s v="Facebook|Youtube|Instagram"/>
    <m/>
    <m/>
    <m/>
    <m/>
    <m/>
    <m/>
    <m/>
    <s v="No"/>
    <s v="No"/>
    <m/>
    <n v="5"/>
    <n v="4"/>
    <s v="4, satisfecho"/>
  </r>
  <r>
    <m/>
    <m/>
    <s v="Ciencias Experimentales"/>
    <d v="2020-05-19T13:06:00"/>
    <s v="Grado y doble grado"/>
    <x v="26"/>
    <s v="Frecuentemente (1 o 2 veces por semana)"/>
    <s v="De vez en cuando (1 o 2 veces al mes)"/>
    <s v="Seguiré usando los servicios de la biblioteca con la misma frecuencia que expuse en la pregunta anterior"/>
    <s v="F. Informática"/>
    <m/>
    <m/>
    <m/>
    <m/>
    <m/>
    <m/>
    <m/>
    <m/>
    <s v="Sí"/>
    <s v="Sí"/>
    <n v="2"/>
    <n v="1"/>
    <n v="1"/>
    <n v="1"/>
    <n v="4"/>
    <n v="1"/>
    <n v="1"/>
    <n v="1"/>
    <n v="4"/>
    <n v="4"/>
    <m/>
    <n v="4"/>
    <n v="4"/>
    <n v="4"/>
    <n v="4"/>
    <n v="5"/>
    <s v="Sí"/>
    <n v="4"/>
    <x v="1"/>
    <s v="Twitter|Youtube|Instagram"/>
    <m/>
    <m/>
    <m/>
    <m/>
    <m/>
    <m/>
    <m/>
    <s v="Sí"/>
    <s v="Sí"/>
    <s v="Útil"/>
    <n v="4"/>
    <n v="4"/>
    <s v="4, satisfecho"/>
  </r>
  <r>
    <m/>
    <m/>
    <s v="Ciencias Experimentales"/>
    <d v="2020-05-19T13:06:00"/>
    <s v="Grado y doble grado"/>
    <x v="14"/>
    <s v="Frecuentemente (1 o 2 veces por semana)"/>
    <s v="Frecuentemente (1 o 2 veces por semana)"/>
    <s v="Seguiré usando los servicios de la biblioteca con la misma frecuencia que expuse en la pregunta anterior"/>
    <s v="F. Ciencias Geológicas"/>
    <s v="Biblioteca Maria Zambrano (Filología / Derecho)"/>
    <s v="F. Ciencias Biológicas"/>
    <m/>
    <m/>
    <m/>
    <m/>
    <m/>
    <m/>
    <s v="Sí"/>
    <s v="Sí"/>
    <n v="4"/>
    <n v="5"/>
    <n v="3"/>
    <n v="2"/>
    <n v="5"/>
    <n v="5"/>
    <n v="4"/>
    <n v="1"/>
    <n v="4"/>
    <n v="5"/>
    <m/>
    <n v="3"/>
    <n v="5"/>
    <n v="3"/>
    <n v="4"/>
    <n v="4"/>
    <s v="No"/>
    <n v="5"/>
    <x v="5"/>
    <s v="Twitter|Facebook|Youtube|Instagram"/>
    <m/>
    <m/>
    <m/>
    <m/>
    <m/>
    <m/>
    <m/>
    <s v="Sí"/>
    <s v="No"/>
    <m/>
    <n v="5"/>
    <n v="4"/>
    <s v="4, satisfecho"/>
  </r>
  <r>
    <m/>
    <m/>
    <s v="Ciencias de la Salud"/>
    <d v="2020-05-19T13:06:00"/>
    <s v="Máster"/>
    <x v="12"/>
    <s v="Muy frecuentemente (3 o más veces por semana)"/>
    <s v="Nunca"/>
    <s v="Seguiré usando los servicios de la biblioteca con la misma frecuencia que expuse en la pregunta anterior|No puedo ir porque estoy en otra comunidad si no en cuanto pudiese iría a la biblioteca"/>
    <s v="F. Psicología"/>
    <s v="Biblioteca Maria Zambrano (Filología / Derecho)"/>
    <s v="F. Enfermería, Fisioterapia y Podología"/>
    <m/>
    <m/>
    <m/>
    <m/>
    <m/>
    <m/>
    <s v="Sí"/>
    <s v="Sí"/>
    <n v="1"/>
    <n v="1"/>
    <n v="1"/>
    <n v="1"/>
    <n v="5"/>
    <n v="5"/>
    <n v="5"/>
    <n v="1"/>
    <n v="5"/>
    <n v="5"/>
    <m/>
    <n v="2"/>
    <n v="3"/>
    <n v="2"/>
    <n v="3"/>
    <n v="5"/>
    <s v="No"/>
    <n v="5"/>
    <x v="6"/>
    <s v="Twitter|Instagram"/>
    <m/>
    <m/>
    <m/>
    <m/>
    <m/>
    <m/>
    <m/>
    <s v="Sí"/>
    <s v="Sí"/>
    <s v="Útil"/>
    <n v="5"/>
    <n v="4"/>
    <s v="4, satisfecho"/>
  </r>
  <r>
    <m/>
    <m/>
    <s v="Humanidades"/>
    <d v="2020-05-19T13:06:00"/>
    <s v="Grado y doble grado"/>
    <x v="2"/>
    <s v="De vez en cuando (1 o 2 veces al mes)"/>
    <s v="De vez en cuando (1 o 2 veces al mes)"/>
    <s v="Seguiré usando los servicios de la biblioteca con la misma frecuencia que expuse en la pregunta anterior"/>
    <s v="Biblioteca Maria Zambrano (Filología / Derecho)"/>
    <s v="F. Educación - Centro de Formación del Profesorado"/>
    <m/>
    <s v="Biblioteca de la Universidad de Helsinki en Erasmus este curso"/>
    <m/>
    <m/>
    <m/>
    <m/>
    <m/>
    <s v="No"/>
    <s v="No"/>
    <n v="1"/>
    <n v="1"/>
    <n v="1"/>
    <n v="4"/>
    <n v="4"/>
    <n v="5"/>
    <n v="5"/>
    <n v="4"/>
    <n v="4"/>
    <n v="4"/>
    <m/>
    <n v="3"/>
    <n v="5"/>
    <n v="4"/>
    <n v="3"/>
    <n v="4"/>
    <s v="No"/>
    <n v="4"/>
    <x v="3"/>
    <s v="Instagram"/>
    <m/>
    <m/>
    <m/>
    <m/>
    <m/>
    <m/>
    <m/>
    <s v="No"/>
    <s v="No"/>
    <m/>
    <n v="4"/>
    <n v="4"/>
    <s v="4, satisfecho"/>
  </r>
  <r>
    <m/>
    <m/>
    <s v="Ciencias Sociales"/>
    <d v="2020-05-19T13:06:00"/>
    <s v="Grado y doble grado"/>
    <x v="13"/>
    <s v="Muy frecuentemente (3 o más veces por semana)"/>
    <s v="Nunca"/>
    <s v="Tengo que ir necesariamente para consultar los documentos que están ubicados en la biblioteca"/>
    <s v="F. Ciencias de la Información"/>
    <s v="Biblioteca Maria Zambrano (Filología / Derecho)"/>
    <s v="F. Geografía e Historia"/>
    <m/>
    <m/>
    <m/>
    <m/>
    <m/>
    <m/>
    <s v="No"/>
    <s v="No"/>
    <n v="1"/>
    <n v="1"/>
    <n v="2"/>
    <n v="5"/>
    <n v="4"/>
    <n v="5"/>
    <n v="4"/>
    <n v="4"/>
    <n v="1"/>
    <n v="1"/>
    <m/>
    <n v="1"/>
    <n v="1"/>
    <n v="3"/>
    <n v="1"/>
    <n v="1"/>
    <s v="No"/>
    <n v="1"/>
    <x v="2"/>
    <s v="LinkedIn"/>
    <m/>
    <m/>
    <m/>
    <m/>
    <m/>
    <m/>
    <m/>
    <s v="No"/>
    <s v="No"/>
    <m/>
    <n v="3"/>
    <n v="1"/>
    <s v="3, normal"/>
  </r>
  <r>
    <m/>
    <m/>
    <s v="Ciencias Sociales"/>
    <d v="2020-05-19T13:06:00"/>
    <s v="Grado y doble grado"/>
    <x v="1"/>
    <s v="Frecuentemente (1 o 2 veces por semana)"/>
    <s v="De vez en cuando (1 o 2 veces al mes)"/>
    <s v="Seguiré usando los servicios de la biblioteca con la misma frecuencia que expuse en la pregunta anterior"/>
    <s v="F. Ciencias Políticas y Sociología"/>
    <s v="F. Ciencias Económicas y Empresariales"/>
    <s v="F. Psicología"/>
    <m/>
    <m/>
    <m/>
    <m/>
    <m/>
    <m/>
    <s v="No"/>
    <s v="Sí"/>
    <n v="4"/>
    <n v="2"/>
    <n v="4"/>
    <n v="3"/>
    <n v="4"/>
    <n v="4"/>
    <n v="5"/>
    <n v="2"/>
    <n v="4"/>
    <n v="4"/>
    <m/>
    <n v="5"/>
    <n v="4"/>
    <n v="4"/>
    <n v="3"/>
    <n v="4"/>
    <s v="No"/>
    <n v="4"/>
    <x v="5"/>
    <s v="Twitter|Youtube|Instagram"/>
    <m/>
    <m/>
    <m/>
    <m/>
    <m/>
    <m/>
    <m/>
    <s v="No"/>
    <s v="No"/>
    <m/>
    <n v="3"/>
    <n v="4"/>
    <s v="4, satisfecho"/>
  </r>
  <r>
    <m/>
    <m/>
    <s v="Ciencias Sociales"/>
    <d v="2020-05-19T13:06:00"/>
    <s v="Máster"/>
    <x v="21"/>
    <s v="Nunca"/>
    <s v="De vez en cuando (1 o 2 veces al mes)"/>
    <s v="Solo haré uso de la biblioteca virtual y de sus recursos electrónicos"/>
    <m/>
    <m/>
    <m/>
    <m/>
    <m/>
    <m/>
    <m/>
    <m/>
    <m/>
    <s v="No"/>
    <s v="No"/>
    <n v="2"/>
    <n v="3"/>
    <n v="2"/>
    <n v="4"/>
    <n v="5"/>
    <n v="5"/>
    <n v="5"/>
    <n v="3"/>
    <n v="5"/>
    <n v="5"/>
    <m/>
    <n v="4"/>
    <n v="4"/>
    <n v="3"/>
    <n v="4"/>
    <n v="4"/>
    <s v="Sí"/>
    <n v="4"/>
    <x v="5"/>
    <s v="Youtube|Instagram"/>
    <m/>
    <m/>
    <m/>
    <m/>
    <m/>
    <m/>
    <m/>
    <s v="No"/>
    <s v="No"/>
    <m/>
    <n v="4"/>
    <n v="4"/>
    <s v="4, satisfecho"/>
  </r>
  <r>
    <m/>
    <m/>
    <s v="Ciencias Experimentales"/>
    <d v="2020-05-19T13:05:00"/>
    <s v="Grado y doble grado"/>
    <x v="26"/>
    <s v="Solo en época de exámenes"/>
    <s v="Solo en época de exámenes"/>
    <s v="Seguiré usando los servicios de la biblioteca con la misma frecuencia que expuse en la pregunta anterior|Creo que voy a acudir con menos frecuencia a la biblioteca y usaré más la biblioteca virtual"/>
    <s v="Biblioteca Maria Zambrano (Filología / Derecho)"/>
    <s v="F. Informática"/>
    <m/>
    <m/>
    <m/>
    <m/>
    <m/>
    <m/>
    <m/>
    <s v="No"/>
    <s v="Sí"/>
    <n v="2"/>
    <n v="1"/>
    <n v="2"/>
    <n v="3"/>
    <n v="5"/>
    <n v="4"/>
    <n v="5"/>
    <m/>
    <n v="3"/>
    <n v="2"/>
    <m/>
    <n v="4"/>
    <n v="4"/>
    <n v="2"/>
    <n v="1"/>
    <n v="3"/>
    <s v="No"/>
    <n v="3"/>
    <x v="5"/>
    <s v="Twitter|Youtube|Instagram"/>
    <m/>
    <m/>
    <m/>
    <m/>
    <m/>
    <m/>
    <m/>
    <s v="No"/>
    <s v="No"/>
    <m/>
    <n v="4"/>
    <n v="4"/>
    <s v="4, satisfecho"/>
  </r>
  <r>
    <m/>
    <m/>
    <s v="Ciencias Experimentales"/>
    <d v="2020-05-19T13:05:00"/>
    <s v="Grado y doble grado"/>
    <x v="8"/>
    <s v="De vez en cuando (1 o 2 veces al mes)"/>
    <s v="De vez en cuando (1 o 2 veces al mes)"/>
    <s v="Seguiré usando los servicios de la biblioteca con la misma frecuencia que expuse en la pregunta anterior"/>
    <s v="F. Ciencias Matemáticas"/>
    <s v="F. Ciencias Económicas y Empresariales"/>
    <s v="Biblioteca Maria Zambrano (Filología / Derecho)"/>
    <m/>
    <m/>
    <m/>
    <m/>
    <m/>
    <m/>
    <s v="No"/>
    <s v="Sí"/>
    <n v="4"/>
    <n v="2"/>
    <n v="3"/>
    <n v="4"/>
    <n v="4"/>
    <n v="4"/>
    <n v="4"/>
    <n v="2"/>
    <n v="3"/>
    <n v="3"/>
    <m/>
    <n v="4"/>
    <n v="4"/>
    <n v="4"/>
    <n v="2"/>
    <n v="3"/>
    <s v="Sí"/>
    <n v="3"/>
    <x v="5"/>
    <s v="No uso ninguna red social"/>
    <m/>
    <m/>
    <m/>
    <m/>
    <m/>
    <m/>
    <m/>
    <s v="Sí"/>
    <s v="No"/>
    <m/>
    <n v="4"/>
    <n v="3"/>
    <s v="4, satisfecho"/>
  </r>
  <r>
    <m/>
    <m/>
    <s v="Humanidades"/>
    <d v="2020-05-19T13:05:00"/>
    <m/>
    <x v="7"/>
    <s v="De vez en cuando (1 o 2 veces al mes)"/>
    <s v="Frecuentemente (1 o 2 veces por semana)"/>
    <s v="Creo que voy a acudir con menos frecuencia a la biblioteca y usaré más la biblioteca virtual"/>
    <s v="F. Geografía e Historia"/>
    <s v="Biblioteca Maria Zambrano (Filología / Derecho)"/>
    <s v="F. Filología (Clásicas o General)"/>
    <s v="Biblioteca Publica Mario Vargas Llosa (Calle Barcelo), Biblioteca Publica Jose Luis Sampedro (Calle Felipe el Hermoso)"/>
    <m/>
    <m/>
    <m/>
    <m/>
    <m/>
    <s v="No"/>
    <s v="Sí"/>
    <n v="5"/>
    <n v="5"/>
    <n v="5"/>
    <n v="5"/>
    <n v="5"/>
    <n v="5"/>
    <n v="5"/>
    <n v="5"/>
    <n v="4"/>
    <n v="4"/>
    <m/>
    <n v="4"/>
    <n v="4"/>
    <n v="4"/>
    <n v="4"/>
    <n v="4"/>
    <s v="No"/>
    <n v="4"/>
    <x v="6"/>
    <s v="Twitter|Facebook|Youtube|Instagram|LinkedIn"/>
    <m/>
    <m/>
    <m/>
    <m/>
    <m/>
    <m/>
    <m/>
    <s v="No"/>
    <s v="No"/>
    <m/>
    <n v="4"/>
    <n v="5"/>
    <s v="5, muy satisfecho"/>
  </r>
  <r>
    <m/>
    <m/>
    <s v="Humanidades"/>
    <d v="2020-05-19T13:05: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4"/>
    <n v="1"/>
    <n v="1"/>
    <n v="3"/>
    <n v="3"/>
    <n v="5"/>
    <n v="3"/>
    <n v="1"/>
    <n v="1"/>
    <n v="3"/>
    <m/>
    <n v="2"/>
    <n v="5"/>
    <n v="4"/>
    <n v="4"/>
    <n v="5"/>
    <s v="No"/>
    <n v="4"/>
    <x v="3"/>
    <s v="Twitter|Youtube|Instagram"/>
    <m/>
    <m/>
    <m/>
    <m/>
    <m/>
    <m/>
    <m/>
    <s v="Sí"/>
    <s v="No"/>
    <m/>
    <n v="5"/>
    <n v="5"/>
    <s v="4, satisfecho"/>
  </r>
  <r>
    <m/>
    <m/>
    <s v="Ciencias Experimentales"/>
    <d v="2020-05-19T13:05:00"/>
    <s v="Grado y doble grado"/>
    <x v="19"/>
    <s v="Frecuentemente (1 o 2 veces por semana)"/>
    <s v="Nunca"/>
    <s v="Solo haré uso de la biblioteca virtual y de sus recursos electrónicos|Procuraré buscar la información que necesito fuera de la biblioteca"/>
    <s v="F. Ciencias Físicas"/>
    <s v="F. Ciencias Matemáticas"/>
    <s v="F. Ciencias Químicas"/>
    <m/>
    <m/>
    <m/>
    <m/>
    <m/>
    <m/>
    <s v="Sí"/>
    <s v="Sí"/>
    <n v="5"/>
    <n v="1"/>
    <n v="1"/>
    <n v="5"/>
    <n v="5"/>
    <n v="5"/>
    <n v="5"/>
    <n v="1"/>
    <n v="4"/>
    <n v="5"/>
    <m/>
    <n v="3"/>
    <n v="4"/>
    <n v="3"/>
    <n v="3"/>
    <n v="4"/>
    <s v="No"/>
    <n v="3"/>
    <x v="6"/>
    <s v="Twitter"/>
    <m/>
    <m/>
    <m/>
    <m/>
    <m/>
    <m/>
    <m/>
    <s v="No"/>
    <s v="No"/>
    <m/>
    <n v="4"/>
    <n v="4"/>
    <s v="4, satisfecho"/>
  </r>
  <r>
    <m/>
    <m/>
    <s v="Ciencias Experimentales"/>
    <d v="2020-05-19T13:05:00"/>
    <s v="Grado y doble grado"/>
    <x v="26"/>
    <s v="Muy frecuentemente (3 o más veces por semana)"/>
    <s v="Frecuentemente (1 o 2 veces por semana)"/>
    <s v="Creo que voy a acudir con menos frecuencia a la biblioteca y usaré más la biblioteca virtual"/>
    <s v="F. Informática"/>
    <m/>
    <m/>
    <m/>
    <m/>
    <m/>
    <m/>
    <m/>
    <m/>
    <s v="No"/>
    <s v="Sí"/>
    <n v="3"/>
    <n v="2"/>
    <n v="4"/>
    <n v="3"/>
    <n v="4"/>
    <n v="3"/>
    <n v="4"/>
    <n v="4"/>
    <n v="3"/>
    <n v="3"/>
    <m/>
    <n v="4"/>
    <n v="4"/>
    <n v="4"/>
    <n v="4"/>
    <n v="3"/>
    <s v="No"/>
    <n v="4"/>
    <x v="5"/>
    <s v="Twitter"/>
    <m/>
    <m/>
    <m/>
    <m/>
    <m/>
    <m/>
    <m/>
    <s v="Sí"/>
    <s v="No"/>
    <m/>
    <n v="4"/>
    <n v="5"/>
    <s v="4, satisfecho"/>
  </r>
  <r>
    <m/>
    <m/>
    <s v="Ciencias Experimentales"/>
    <d v="2020-05-19T13:05:00"/>
    <s v="Grado y doble grado"/>
    <x v="16"/>
    <s v="Frecuentemente (1 o 2 veces por semana)"/>
    <s v="De vez en cuando (1 o 2 veces al mes)"/>
    <s v="Seguiré usando los servicios de la biblioteca con la misma frecuencia que expuse en la pregunta anterior"/>
    <s v="F. Ciencias Químicas"/>
    <s v="F. Ciencias Químicas"/>
    <s v="F. Ciencias Químicas"/>
    <s v="Biblioteca Central de la UNED"/>
    <m/>
    <m/>
    <m/>
    <m/>
    <m/>
    <s v="No"/>
    <s v="No"/>
    <n v="1"/>
    <n v="1"/>
    <n v="1"/>
    <n v="2"/>
    <n v="5"/>
    <n v="5"/>
    <n v="5"/>
    <n v="1"/>
    <n v="2"/>
    <n v="2"/>
    <m/>
    <n v="1"/>
    <n v="4"/>
    <n v="2"/>
    <n v="2"/>
    <n v="3"/>
    <s v="No"/>
    <n v="2"/>
    <x v="6"/>
    <s v="Twitter|Youtube|Instagram"/>
    <m/>
    <m/>
    <m/>
    <m/>
    <m/>
    <m/>
    <m/>
    <s v="No"/>
    <s v="No"/>
    <m/>
    <n v="5"/>
    <n v="5"/>
    <s v="4, satisfecho"/>
  </r>
  <r>
    <m/>
    <m/>
    <s v=""/>
    <d v="2020-05-19T13:05:00"/>
    <s v="Otros (Universidad para mayores, títulos propios, curso de idiomas, etc)"/>
    <x v="25"/>
    <m/>
    <s v="De vez en cuando (1 o 2 veces al mes)"/>
    <s v="Seguiré usando los servicios de la biblioteca con la misma frecuencia que expuse en la pregunta anterior"/>
    <s v="Biblioteca Maria Zambrano (Filología / Derecho)"/>
    <s v="F. Óptica y Optometría"/>
    <s v="F. Ciencias de la Información"/>
    <m/>
    <m/>
    <m/>
    <m/>
    <m/>
    <m/>
    <s v="Sí"/>
    <s v="Sí"/>
    <n v="4"/>
    <m/>
    <m/>
    <m/>
    <n v="5"/>
    <n v="3"/>
    <n v="5"/>
    <m/>
    <n v="5"/>
    <n v="5"/>
    <m/>
    <n v="5"/>
    <n v="5"/>
    <n v="5"/>
    <n v="5"/>
    <n v="5"/>
    <s v="No"/>
    <n v="5"/>
    <x v="1"/>
    <s v="Twitter|Facebook|Instagram"/>
    <m/>
    <m/>
    <m/>
    <m/>
    <m/>
    <m/>
    <m/>
    <s v="No"/>
    <s v="No"/>
    <m/>
    <n v="5"/>
    <n v="5"/>
    <s v="5, muy satisfecho"/>
  </r>
  <r>
    <m/>
    <m/>
    <s v="Ciencias Sociales"/>
    <d v="2020-05-19T13:05:00"/>
    <s v="Grado y doble grado"/>
    <x v="24"/>
    <s v="De vez en cuando (1 o 2 veces al mes)"/>
    <s v="De vez en cuando (1 o 2 veces al mes)"/>
    <s v="Procuraré buscar la información que necesito fuera de la biblioteca"/>
    <s v="F. Trabajo Social"/>
    <s v="F. Ciencias Políticas y Sociología"/>
    <s v="F. Psicología"/>
    <m/>
    <m/>
    <m/>
    <m/>
    <m/>
    <m/>
    <s v="No"/>
    <s v="No"/>
    <n v="2"/>
    <n v="3"/>
    <n v="3"/>
    <n v="2"/>
    <n v="4"/>
    <n v="5"/>
    <n v="4"/>
    <n v="3"/>
    <n v="2"/>
    <n v="4"/>
    <m/>
    <n v="3"/>
    <n v="3"/>
    <n v="1"/>
    <n v="3"/>
    <n v="4"/>
    <s v="No"/>
    <n v="3"/>
    <x v="2"/>
    <s v="Facebook|Youtube|Instagram"/>
    <m/>
    <m/>
    <m/>
    <m/>
    <m/>
    <m/>
    <m/>
    <s v="No"/>
    <s v="No"/>
    <m/>
    <n v="4"/>
    <n v="4"/>
    <s v="4, satisfecho"/>
  </r>
  <r>
    <m/>
    <m/>
    <s v="Ciencias Experimentales"/>
    <d v="2020-05-19T13:05:00"/>
    <s v="Grado y doble grado"/>
    <x v="2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Informática"/>
    <s v="F. Psicología"/>
    <s v="Biblioteca Maria Zambrano (Filología / Derecho)"/>
    <m/>
    <m/>
    <m/>
    <m/>
    <m/>
    <m/>
    <s v="Sí"/>
    <s v="Sí"/>
    <n v="1"/>
    <n v="1"/>
    <n v="3"/>
    <n v="1"/>
    <n v="3"/>
    <n v="5"/>
    <n v="1"/>
    <n v="1"/>
    <n v="5"/>
    <n v="3"/>
    <m/>
    <n v="5"/>
    <n v="4"/>
    <n v="3"/>
    <n v="5"/>
    <n v="3"/>
    <s v="Sí"/>
    <n v="5"/>
    <x v="5"/>
    <s v="Twitter|LinkedIn"/>
    <m/>
    <m/>
    <m/>
    <m/>
    <m/>
    <m/>
    <m/>
    <s v="Sí"/>
    <s v="No"/>
    <m/>
    <n v="5"/>
    <n v="4"/>
    <s v="4, satisfecho"/>
  </r>
  <r>
    <m/>
    <m/>
    <s v="Ciencias Sociales"/>
    <d v="2020-05-19T13:05:00"/>
    <s v="Grado y doble grado"/>
    <x v="1"/>
    <s v="De vez en cuando (1 o 2 veces al mes)"/>
    <s v="De vez en cuando (1 o 2 veces al mes)"/>
    <s v="Creo que voy a acudir con menos frecuencia a la biblioteca y usaré más la biblioteca virtual"/>
    <s v="F. Ciencias Políticas y Sociología"/>
    <s v="Biblioteca Maria Zambrano (Filología / Derecho)"/>
    <s v="F. Ciencias Económicas y Empresariales"/>
    <m/>
    <m/>
    <m/>
    <m/>
    <m/>
    <m/>
    <s v="Sí"/>
    <s v="Sí"/>
    <n v="3"/>
    <n v="1"/>
    <n v="1"/>
    <n v="2"/>
    <n v="5"/>
    <n v="5"/>
    <n v="5"/>
    <n v="2"/>
    <n v="3"/>
    <n v="2"/>
    <m/>
    <n v="2"/>
    <n v="4"/>
    <n v="3"/>
    <n v="2"/>
    <n v="3"/>
    <s v="Sí"/>
    <n v="3"/>
    <x v="5"/>
    <s v="Youtube|Instagram|LinkedIn"/>
    <m/>
    <m/>
    <m/>
    <m/>
    <m/>
    <m/>
    <m/>
    <s v="No"/>
    <s v="No"/>
    <m/>
    <n v="5"/>
    <n v="5"/>
    <s v="4, satisfecho"/>
  </r>
  <r>
    <m/>
    <m/>
    <s v="Ciencias Experimentales"/>
    <d v="2020-05-19T13:05:00"/>
    <s v="Grado y doble grado"/>
    <x v="19"/>
    <s v="Muy frecuentemente (3 o más veces por semana)"/>
    <s v="De vez en cuando (1 o 2 veces al mes)"/>
    <s v="Seguiré usando los servicios de la biblioteca con la misma frecuencia que expuse en la pregunta anterior"/>
    <s v="F. Ciencias Físicas"/>
    <s v="F. Ciencias Químicas"/>
    <s v="F. Ciencias Matemáticas"/>
    <m/>
    <m/>
    <m/>
    <m/>
    <m/>
    <m/>
    <s v="Sí"/>
    <s v="Sí"/>
    <n v="5"/>
    <n v="5"/>
    <n v="4"/>
    <n v="1"/>
    <n v="5"/>
    <n v="5"/>
    <n v="5"/>
    <n v="1"/>
    <n v="5"/>
    <n v="2"/>
    <m/>
    <n v="2"/>
    <n v="5"/>
    <n v="4"/>
    <n v="5"/>
    <n v="4"/>
    <s v="Sí"/>
    <n v="5"/>
    <x v="4"/>
    <s v="No uso ninguna red social"/>
    <m/>
    <m/>
    <m/>
    <m/>
    <m/>
    <m/>
    <m/>
    <s v="Sí"/>
    <s v="Sí"/>
    <s v="Poco útil"/>
    <n v="5"/>
    <n v="4"/>
    <s v="3, normal"/>
  </r>
  <r>
    <m/>
    <m/>
    <s v="Ciencias de la Salud"/>
    <d v="2020-05-19T13:05:00"/>
    <s v="Grado y doble grado"/>
    <x v="4"/>
    <s v="Nunca"/>
    <s v="De vez en cuando (1 o 2 veces al mes)"/>
    <s v="Seguiré usando los servicios de la biblioteca con la misma frecuencia que expuse en la pregunta anterior"/>
    <s v="F. Medicina"/>
    <m/>
    <m/>
    <m/>
    <m/>
    <m/>
    <m/>
    <m/>
    <m/>
    <s v="No"/>
    <s v="No"/>
    <n v="1"/>
    <n v="4"/>
    <n v="4"/>
    <n v="4"/>
    <n v="5"/>
    <n v="4"/>
    <n v="5"/>
    <n v="1"/>
    <n v="4"/>
    <n v="4"/>
    <m/>
    <n v="4"/>
    <n v="5"/>
    <n v="4"/>
    <n v="4"/>
    <n v="4"/>
    <s v="No"/>
    <n v="4"/>
    <x v="6"/>
    <s v="Twitter|Facebook|Instagram"/>
    <m/>
    <m/>
    <m/>
    <m/>
    <m/>
    <m/>
    <m/>
    <s v="Sí"/>
    <s v="Sí"/>
    <s v="Muy útil"/>
    <n v="5"/>
    <n v="5"/>
    <s v="5, muy satisfecho"/>
  </r>
  <r>
    <m/>
    <m/>
    <s v="Ciencias de la Salud"/>
    <d v="2020-05-19T13:05:00"/>
    <s v="Grado y doble grado"/>
    <x v="9"/>
    <s v="Frecuentemente (1 o 2 veces por semana)"/>
    <s v="De vez en cuando (1 o 2 veces al mes)"/>
    <s v="Creo que voy a acudir con menos frecuencia a la biblioteca y usaré más la biblioteca virtual"/>
    <s v="F. Farmacia"/>
    <s v="Biblioteca Maria Zambrano (Filología / Derecho)"/>
    <s v="F. Medicina"/>
    <m/>
    <m/>
    <m/>
    <m/>
    <m/>
    <m/>
    <s v="Sí"/>
    <s v="Sí"/>
    <n v="4"/>
    <n v="3"/>
    <n v="4"/>
    <n v="2"/>
    <n v="5"/>
    <n v="2"/>
    <n v="4"/>
    <n v="2"/>
    <n v="5"/>
    <n v="5"/>
    <m/>
    <n v="4"/>
    <n v="5"/>
    <n v="4"/>
    <n v="4"/>
    <n v="5"/>
    <s v="No"/>
    <n v="5"/>
    <x v="5"/>
    <s v="Twitter|Youtube|Instagram"/>
    <m/>
    <m/>
    <m/>
    <m/>
    <m/>
    <m/>
    <m/>
    <s v="Sí"/>
    <s v="Sí"/>
    <s v="Útil"/>
    <n v="5"/>
    <n v="5"/>
    <s v="5, muy satisfecho"/>
  </r>
  <r>
    <m/>
    <m/>
    <s v="Ciencias Experimentales"/>
    <d v="2020-05-19T13:05:00"/>
    <s v="Máster"/>
    <x v="26"/>
    <s v="De vez en cuando (1 o 2 veces al mes)"/>
    <s v="Solo en época de exámenes"/>
    <s v="Seguiré usando los servicios de la biblioteca con la misma frecuencia que expuse en la pregunta anterior"/>
    <s v="F. Informática"/>
    <s v="Biblioteca Maria Zambrano (Filología / Derecho)"/>
    <s v="F. Ciencias Físicas"/>
    <m/>
    <m/>
    <m/>
    <m/>
    <m/>
    <m/>
    <s v="No"/>
    <s v="Sí"/>
    <n v="2"/>
    <n v="2"/>
    <n v="3"/>
    <n v="3"/>
    <n v="4"/>
    <n v="5"/>
    <n v="4"/>
    <n v="3"/>
    <n v="3"/>
    <n v="4"/>
    <m/>
    <n v="4"/>
    <n v="4"/>
    <n v="4"/>
    <n v="3"/>
    <n v="4"/>
    <s v="Sí"/>
    <n v="3"/>
    <x v="5"/>
    <s v="Twitter|Youtube|Instagram|LinkedIn"/>
    <m/>
    <m/>
    <m/>
    <m/>
    <m/>
    <m/>
    <m/>
    <s v="Sí"/>
    <s v="No"/>
    <m/>
    <n v="4"/>
    <n v="4"/>
    <s v="4, satisfecho"/>
  </r>
  <r>
    <m/>
    <m/>
    <s v="Humanidades"/>
    <d v="2020-05-19T13:04:00"/>
    <s v="Grado y doble grado"/>
    <x v="2"/>
    <s v="Muy frecuentemente (3 o más veces por semana)"/>
    <s v="Frecuentemente (1 o 2 veces por semana)"/>
    <s v="Seguiré usando los servicios de la biblioteca con la misma frecuencia que expuse en la pregunta anterior"/>
    <s v="F. Educación - Centro de Formación del Profesorado"/>
    <m/>
    <m/>
    <m/>
    <m/>
    <m/>
    <m/>
    <m/>
    <m/>
    <s v="No"/>
    <s v="Sí"/>
    <n v="3"/>
    <n v="4"/>
    <n v="4"/>
    <n v="1"/>
    <n v="5"/>
    <n v="5"/>
    <n v="5"/>
    <n v="5"/>
    <n v="3"/>
    <n v="4"/>
    <m/>
    <n v="4"/>
    <n v="4"/>
    <n v="2"/>
    <n v="3"/>
    <n v="2"/>
    <s v="No"/>
    <n v="3"/>
    <x v="2"/>
    <s v="Youtube|Instagram"/>
    <m/>
    <m/>
    <m/>
    <m/>
    <m/>
    <m/>
    <m/>
    <s v="No"/>
    <s v="No"/>
    <m/>
    <n v="5"/>
    <n v="3"/>
    <s v="4, satisfecho"/>
  </r>
  <r>
    <m/>
    <m/>
    <s v="Humanidades"/>
    <d v="2020-05-19T13:04:00"/>
    <s v="Doctorado"/>
    <x v="6"/>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Filología (Clásicas o General)"/>
    <m/>
    <m/>
    <m/>
    <m/>
    <m/>
    <m/>
    <m/>
    <m/>
    <s v="Sí"/>
    <s v="Sí"/>
    <n v="4"/>
    <n v="5"/>
    <n v="5"/>
    <n v="2"/>
    <n v="4"/>
    <n v="4"/>
    <n v="3"/>
    <n v="1"/>
    <n v="4"/>
    <n v="4"/>
    <m/>
    <n v="4"/>
    <n v="4"/>
    <n v="2"/>
    <n v="4"/>
    <n v="4"/>
    <s v="Sí"/>
    <n v="4"/>
    <x v="6"/>
    <s v="No uso ninguna red social"/>
    <m/>
    <m/>
    <m/>
    <m/>
    <m/>
    <m/>
    <m/>
    <s v="Sí"/>
    <s v="No"/>
    <m/>
    <n v="4"/>
    <n v="3"/>
    <s v="4, satisfecho"/>
  </r>
  <r>
    <m/>
    <m/>
    <s v="Ciencias Experimentales"/>
    <d v="2020-05-19T13:04:00"/>
    <s v="Grado y doble grado"/>
    <x v="16"/>
    <s v="Frecuentemente (1 o 2 veces por semana)"/>
    <s v="De vez en cuando (1 o 2 veces al mes)"/>
    <s v="Seguiré usando los servicios de la biblioteca con la misma frecuencia que expuse en la pregunta anterior"/>
    <s v="F. Ciencias Biológicas"/>
    <s v="F. Ciencias Químicas"/>
    <s v="Biblioteca Maria Zambrano (Filología / Derecho)"/>
    <m/>
    <m/>
    <m/>
    <m/>
    <m/>
    <m/>
    <s v="Sí"/>
    <s v="Sí"/>
    <n v="3"/>
    <n v="1"/>
    <n v="4"/>
    <n v="1"/>
    <n v="5"/>
    <n v="4"/>
    <n v="1"/>
    <n v="1"/>
    <n v="4"/>
    <n v="5"/>
    <m/>
    <n v="4"/>
    <n v="4"/>
    <n v="4"/>
    <n v="3"/>
    <n v="5"/>
    <s v="No"/>
    <n v="4"/>
    <x v="5"/>
    <s v="Twitter|Instagram"/>
    <m/>
    <m/>
    <m/>
    <m/>
    <m/>
    <m/>
    <m/>
    <s v="No"/>
    <s v="No"/>
    <m/>
    <n v="5"/>
    <n v="5"/>
    <s v="4, satisfecho"/>
  </r>
  <r>
    <m/>
    <m/>
    <s v="Ciencias Sociales"/>
    <d v="2020-05-19T13:04:00"/>
    <s v="Grado y doble grado"/>
    <x v="24"/>
    <s v="De vez en cuando (1 o 2 veces al mes)"/>
    <s v="Frecuentemente (1 o 2 veces por semana)"/>
    <s v="Seguiré usando los servicios de la biblioteca con la misma frecuencia que expuse en la pregunta anterior|Creo que voy a acudir con menos frecuencia a la biblioteca y usaré más la biblioteca virtual"/>
    <s v="F. Trabajo Social"/>
    <s v="F. Ciencias Políticas y Sociología"/>
    <s v="Biblioteca Maria Zambrano (Filología / Derecho)"/>
    <m/>
    <m/>
    <m/>
    <m/>
    <m/>
    <m/>
    <s v="Sí"/>
    <s v="Sí"/>
    <n v="4"/>
    <n v="4"/>
    <n v="4"/>
    <n v="2"/>
    <n v="4"/>
    <n v="4"/>
    <n v="2"/>
    <n v="3"/>
    <n v="3"/>
    <n v="4"/>
    <m/>
    <n v="4"/>
    <n v="5"/>
    <n v="4"/>
    <n v="4"/>
    <n v="3"/>
    <s v="Sí"/>
    <n v="4"/>
    <x v="5"/>
    <s v="Twitter|Youtube|Instagram"/>
    <m/>
    <m/>
    <m/>
    <m/>
    <m/>
    <m/>
    <m/>
    <s v="Sí"/>
    <s v="No"/>
    <m/>
    <n v="4"/>
    <n v="5"/>
    <s v="5, muy satisfecho"/>
  </r>
  <r>
    <m/>
    <m/>
    <s v="Ciencias Sociales"/>
    <d v="2020-05-19T13:04:00"/>
    <s v="Grado y doble grado"/>
    <x v="1"/>
    <s v="Frecuentemente (1 o 2 veces por semana)"/>
    <s v="Nunca"/>
    <s v="Creo que voy a acudir con menos frecuencia a la biblioteca y usaré más la biblioteca virtual"/>
    <s v="F. Ciencias Políticas y Sociología"/>
    <s v="F. Geografía e Historia"/>
    <m/>
    <m/>
    <m/>
    <m/>
    <m/>
    <m/>
    <m/>
    <s v="Sí"/>
    <s v="Sí"/>
    <n v="2"/>
    <n v="1"/>
    <n v="2"/>
    <n v="1"/>
    <n v="5"/>
    <n v="4"/>
    <n v="5"/>
    <n v="2"/>
    <n v="2"/>
    <n v="4"/>
    <m/>
    <n v="5"/>
    <n v="5"/>
    <n v="3"/>
    <n v="5"/>
    <n v="3"/>
    <s v="No"/>
    <n v="4"/>
    <x v="2"/>
    <s v="Instagram"/>
    <m/>
    <m/>
    <m/>
    <m/>
    <m/>
    <m/>
    <m/>
    <s v="Sí"/>
    <s v="Sí"/>
    <s v="Normal"/>
    <n v="5"/>
    <n v="5"/>
    <s v="4, satisfecho"/>
  </r>
  <r>
    <m/>
    <m/>
    <s v="Ciencias Sociales"/>
    <d v="2020-05-19T13:04:00"/>
    <s v="Grado y doble grado"/>
    <x v="1"/>
    <s v="De vez en cuando (1 o 2 veces al mes)"/>
    <s v="Nunca"/>
    <s v="Tengo que ir necesariamente para consultar los documentos que están ubicados en la biblioteca"/>
    <s v="F. Ciencias Políticas y Sociología"/>
    <s v="F. Ciencias Económicas y Empresariales"/>
    <s v="F. Psicología"/>
    <s v="Biblioteca Municipal de mi localidad,Internet."/>
    <m/>
    <m/>
    <m/>
    <m/>
    <m/>
    <s v="No"/>
    <s v="No"/>
    <n v="1"/>
    <n v="1"/>
    <n v="1"/>
    <n v="5"/>
    <n v="5"/>
    <n v="5"/>
    <n v="5"/>
    <n v="5"/>
    <m/>
    <n v="4"/>
    <m/>
    <n v="1"/>
    <m/>
    <n v="1"/>
    <n v="3"/>
    <n v="1"/>
    <s v="No"/>
    <n v="1"/>
    <x v="2"/>
    <s v="Facebook|Youtube"/>
    <m/>
    <m/>
    <m/>
    <m/>
    <m/>
    <m/>
    <m/>
    <s v="No"/>
    <s v="No"/>
    <m/>
    <m/>
    <m/>
    <s v="3, normal"/>
  </r>
  <r>
    <m/>
    <m/>
    <s v="Ciencias de la Salud"/>
    <d v="2020-05-19T13:04:00"/>
    <s v="Grado y doble grado"/>
    <x v="9"/>
    <s v="Frecuentemente (1 o 2 veces por semana)"/>
    <s v="Muy frecuentemente (3 o más veces por semana)"/>
    <s v="Seguiré usando los servicios de la biblioteca con la misma frecuencia que expuse en la pregunta anterior"/>
    <s v="F. Farmacia"/>
    <s v="F. Odontología"/>
    <s v="Biblioteca Maria Zambrano (Filología / Derecho)"/>
    <m/>
    <m/>
    <m/>
    <m/>
    <m/>
    <m/>
    <s v="Sí"/>
    <s v="Sí"/>
    <n v="4"/>
    <n v="1"/>
    <n v="5"/>
    <n v="1"/>
    <n v="3"/>
    <n v="5"/>
    <n v="1"/>
    <n v="5"/>
    <n v="3"/>
    <n v="4"/>
    <m/>
    <n v="3"/>
    <n v="4"/>
    <n v="2"/>
    <n v="3"/>
    <n v="4"/>
    <s v="No"/>
    <n v="4"/>
    <x v="4"/>
    <s v="Twitter|Instagram"/>
    <m/>
    <m/>
    <m/>
    <m/>
    <m/>
    <m/>
    <m/>
    <s v="Sí"/>
    <s v="Sí"/>
    <m/>
    <n v="5"/>
    <n v="5"/>
    <s v="4, satisfecho"/>
  </r>
  <r>
    <m/>
    <m/>
    <s v="Ciencias Sociales"/>
    <d v="2020-05-19T13:04:00"/>
    <s v="Grado y doble grado"/>
    <x v="21"/>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Comercio y Turismo"/>
    <s v="Biblioteca Maria Zambrano (Filología / Derecho)"/>
    <s v="Biblioteca Histórica"/>
    <m/>
    <m/>
    <m/>
    <m/>
    <m/>
    <m/>
    <s v="No"/>
    <s v="Sí"/>
    <n v="4"/>
    <n v="3"/>
    <n v="3"/>
    <n v="4"/>
    <n v="3"/>
    <n v="3"/>
    <n v="4"/>
    <n v="3"/>
    <n v="3"/>
    <n v="3"/>
    <m/>
    <n v="4"/>
    <n v="3"/>
    <n v="4"/>
    <n v="3"/>
    <n v="3"/>
    <s v="No"/>
    <n v="4"/>
    <x v="5"/>
    <s v="Twitter|Youtube|Instagram"/>
    <m/>
    <m/>
    <m/>
    <m/>
    <m/>
    <m/>
    <m/>
    <s v="No"/>
    <s v="No"/>
    <m/>
    <n v="4"/>
    <n v="4"/>
    <s v="3, normal"/>
  </r>
  <r>
    <m/>
    <m/>
    <s v="Ciencias Sociales"/>
    <d v="2020-05-19T13:04:00"/>
    <s v="Grado y doble grado"/>
    <x v="1"/>
    <s v="Muy frecuentemente (3 o más veces por semana)"/>
    <s v="Frecuentemente (1 o 2 veces por semana)"/>
    <s v="Seguiré usando los servicios de la biblioteca con la misma frecuencia que expuse en la pregunta anterior"/>
    <s v="F. Ciencias Políticas y Sociología"/>
    <s v="F. Trabajo Social"/>
    <s v="F. Psicología"/>
    <m/>
    <m/>
    <m/>
    <m/>
    <m/>
    <m/>
    <s v="Sí"/>
    <s v="No"/>
    <n v="2"/>
    <n v="3"/>
    <n v="3"/>
    <n v="1"/>
    <n v="5"/>
    <n v="3"/>
    <n v="3"/>
    <n v="2"/>
    <n v="4"/>
    <n v="4"/>
    <m/>
    <n v="4"/>
    <n v="4"/>
    <n v="4"/>
    <n v="4"/>
    <n v="4"/>
    <s v="No"/>
    <n v="4"/>
    <x v="2"/>
    <s v="Youtube|Instagram"/>
    <m/>
    <m/>
    <m/>
    <m/>
    <m/>
    <m/>
    <m/>
    <s v="Sí"/>
    <s v="No"/>
    <m/>
    <n v="3"/>
    <n v="3"/>
    <s v="4, satisfecho"/>
  </r>
  <r>
    <m/>
    <m/>
    <s v="Humanidades"/>
    <d v="2020-05-19T13:04:00"/>
    <s v="Grado y doble grado"/>
    <x v="7"/>
    <s v="Frecuentemente (1 o 2 veces por semana)"/>
    <s v="De vez en cuando (1 o 2 veces al mes)"/>
    <s v="Seguiré usando los servicios de la biblioteca con la misma frecuencia que expuse en la pregunta anterior"/>
    <s v="F. Geografía e Historia"/>
    <s v="Biblioteca Maria Zambrano (Filología / Derecho)"/>
    <s v="Biblioteca Histórica"/>
    <m/>
    <m/>
    <m/>
    <m/>
    <m/>
    <m/>
    <s v="No"/>
    <s v="Sí"/>
    <n v="1"/>
    <n v="1"/>
    <n v="2"/>
    <n v="4"/>
    <n v="4"/>
    <n v="4"/>
    <n v="3"/>
    <n v="2"/>
    <n v="3"/>
    <n v="4"/>
    <m/>
    <n v="4"/>
    <n v="3"/>
    <n v="2"/>
    <n v="3"/>
    <n v="4"/>
    <s v="No"/>
    <n v="2"/>
    <x v="5"/>
    <s v="Twitter|Youtube|Instagram"/>
    <m/>
    <m/>
    <m/>
    <m/>
    <m/>
    <m/>
    <m/>
    <s v="No"/>
    <s v="No"/>
    <m/>
    <n v="4"/>
    <n v="2"/>
    <s v="4, satisfecho"/>
  </r>
  <r>
    <m/>
    <m/>
    <s v="Ciencias de la Salud"/>
    <d v="2020-05-19T13:04:00"/>
    <s v="Otros (Universidad para mayores, títulos propios, curso de idiomas, etc)"/>
    <x v="22"/>
    <s v="Solo en época de exámenes"/>
    <s v="Solo en época de exámenes"/>
    <s v="Seguiré usando los servicios de la biblioteca con la misma frecuencia que expuse en la pregunta anterior"/>
    <s v="F. Óptica y Optometría"/>
    <m/>
    <m/>
    <m/>
    <m/>
    <m/>
    <m/>
    <m/>
    <m/>
    <s v="No"/>
    <s v="No"/>
    <n v="1"/>
    <n v="1"/>
    <n v="1"/>
    <n v="2"/>
    <n v="5"/>
    <n v="3"/>
    <n v="5"/>
    <n v="2"/>
    <n v="3"/>
    <n v="3"/>
    <m/>
    <n v="4"/>
    <n v="4"/>
    <n v="3"/>
    <n v="3"/>
    <n v="3"/>
    <s v="No"/>
    <n v="3"/>
    <x v="5"/>
    <s v="Twitter|Facebook|Youtube|Instagram"/>
    <m/>
    <m/>
    <m/>
    <m/>
    <m/>
    <m/>
    <m/>
    <s v="Sí"/>
    <s v="Sí"/>
    <s v="Muy útil"/>
    <n v="4"/>
    <n v="5"/>
    <s v="4, satisfecho"/>
  </r>
  <r>
    <m/>
    <m/>
    <s v="Ciencias de la Salud"/>
    <d v="2020-05-19T13:04:00"/>
    <s v="Grado y doble grado"/>
    <x v="9"/>
    <s v="Solo en época de exámenes"/>
    <s v="De vez en cuando (1 o 2 veces al mes)"/>
    <s v="Solo haré uso de la biblioteca virtual y de sus recursos electrónicos"/>
    <s v="F. Farmacia"/>
    <m/>
    <m/>
    <m/>
    <m/>
    <m/>
    <m/>
    <m/>
    <m/>
    <s v="No"/>
    <s v="No"/>
    <n v="1"/>
    <n v="4"/>
    <n v="4"/>
    <n v="1"/>
    <n v="5"/>
    <n v="5"/>
    <n v="5"/>
    <n v="3"/>
    <n v="3"/>
    <n v="4"/>
    <m/>
    <n v="4"/>
    <n v="3"/>
    <n v="4"/>
    <n v="3"/>
    <n v="4"/>
    <s v="No"/>
    <n v="4"/>
    <x v="4"/>
    <s v="Twitter|Youtube|Instagram"/>
    <m/>
    <m/>
    <m/>
    <m/>
    <m/>
    <m/>
    <m/>
    <s v="No"/>
    <s v="No"/>
    <m/>
    <n v="4"/>
    <n v="4"/>
    <s v="4, satisfecho"/>
  </r>
  <r>
    <m/>
    <m/>
    <s v="Ciencias de la Salud"/>
    <d v="2020-05-19T13:04:00"/>
    <s v="Grado y doble grado"/>
    <x v="4"/>
    <s v="De vez en cuando (1 o 2 veces al mes)"/>
    <s v="Nunca"/>
    <s v="Creo que voy a acudir con menos frecuencia a la biblioteca y usaré más la biblioteca virtual|Solo haré uso de la biblioteca virtual y de sus recursos electrónicos"/>
    <s v="Biblioteca Maria Zambrano (Filología / Derecho)"/>
    <s v="F. Medicina"/>
    <s v="F. Odontología"/>
    <m/>
    <m/>
    <m/>
    <m/>
    <m/>
    <m/>
    <s v="No"/>
    <s v="No"/>
    <n v="2"/>
    <n v="3"/>
    <n v="3"/>
    <n v="4"/>
    <n v="3"/>
    <n v="5"/>
    <n v="5"/>
    <n v="1"/>
    <n v="2"/>
    <n v="4"/>
    <m/>
    <n v="4"/>
    <m/>
    <n v="4"/>
    <n v="3"/>
    <n v="3"/>
    <s v="No"/>
    <n v="3"/>
    <x v="2"/>
    <s v="Youtube|Instagram"/>
    <m/>
    <m/>
    <m/>
    <m/>
    <m/>
    <m/>
    <m/>
    <s v="No"/>
    <s v="No"/>
    <m/>
    <n v="3"/>
    <n v="4"/>
    <s v="4, satisfecho"/>
  </r>
  <r>
    <m/>
    <m/>
    <s v="Ciencias de la Salud"/>
    <d v="2020-05-19T13:04:00"/>
    <s v="Grado y doble grado"/>
    <x v="4"/>
    <s v="Solo en época de exámenes"/>
    <s v="De vez en cuando (1 o 2 veces al mes)"/>
    <s v="Seguiré usando los servicios de la biblioteca con la misma frecuencia que expuse en la pregunta anterior"/>
    <s v="F. Medicina"/>
    <s v="Biblioteca Maria Zambrano (Filología / Derecho)"/>
    <m/>
    <m/>
    <m/>
    <m/>
    <m/>
    <m/>
    <m/>
    <s v="No"/>
    <s v="No"/>
    <n v="2"/>
    <n v="3"/>
    <n v="4"/>
    <n v="3"/>
    <n v="5"/>
    <n v="4"/>
    <n v="4"/>
    <n v="3"/>
    <n v="4"/>
    <n v="4"/>
    <m/>
    <n v="4"/>
    <n v="3"/>
    <n v="3"/>
    <n v="3"/>
    <n v="4"/>
    <s v="No"/>
    <n v="3"/>
    <x v="5"/>
    <s v="Twitter|Youtube|Instagram"/>
    <m/>
    <m/>
    <m/>
    <m/>
    <m/>
    <m/>
    <m/>
    <s v="No"/>
    <s v="No"/>
    <m/>
    <n v="4"/>
    <n v="5"/>
    <s v="4, satisfecho"/>
  </r>
  <r>
    <m/>
    <m/>
    <s v="Ciencias de la Salud"/>
    <d v="2020-05-19T13:04:00"/>
    <s v="Grado y doble grado"/>
    <x v="9"/>
    <s v="Muy frecuentemente (3 o más veces por semana)"/>
    <s v="Frecuentemente (1 o 2 veces por semana)"/>
    <s v="Seguiré usando los servicios de la biblioteca con la misma frecuencia que expuse en la pregunta anterior"/>
    <s v="F. Farmacia"/>
    <s v="F. Odontología"/>
    <s v="F. Enfermería, Fisioterapia y Podología"/>
    <s v="Biblioteca Manuel Alvar"/>
    <m/>
    <m/>
    <m/>
    <m/>
    <m/>
    <s v="No"/>
    <s v="Sí"/>
    <n v="3"/>
    <n v="2"/>
    <n v="4"/>
    <n v="1"/>
    <n v="5"/>
    <n v="3"/>
    <n v="5"/>
    <n v="3"/>
    <n v="5"/>
    <n v="5"/>
    <m/>
    <n v="4"/>
    <n v="4"/>
    <n v="4"/>
    <n v="2"/>
    <n v="4"/>
    <s v="Sí"/>
    <n v="5"/>
    <x v="4"/>
    <s v="Twitter|Youtube|Instagram"/>
    <m/>
    <m/>
    <m/>
    <m/>
    <m/>
    <m/>
    <m/>
    <s v="Sí"/>
    <s v="Sí"/>
    <s v="Útil"/>
    <n v="4"/>
    <n v="5"/>
    <s v="4, satisfecho"/>
  </r>
  <r>
    <m/>
    <m/>
    <s v="Ciencias de la Salud"/>
    <d v="2020-05-19T13:04:00"/>
    <s v="Grado y doble grado"/>
    <x v="23"/>
    <s v="De vez en cuando (1 o 2 veces al mes)"/>
    <s v="De vez en cuando (1 o 2 veces al mes)"/>
    <s v="Seguiré usando los servicios de la biblioteca con la misma frecuencia que expuse en la pregunta anterior"/>
    <s v="F. Veterinaria"/>
    <m/>
    <m/>
    <m/>
    <m/>
    <m/>
    <m/>
    <m/>
    <m/>
    <s v="No"/>
    <s v="No"/>
    <n v="2"/>
    <n v="4"/>
    <n v="4"/>
    <n v="1"/>
    <n v="5"/>
    <n v="5"/>
    <n v="5"/>
    <n v="3"/>
    <n v="4"/>
    <n v="5"/>
    <m/>
    <n v="4"/>
    <n v="5"/>
    <n v="5"/>
    <n v="4"/>
    <n v="4"/>
    <s v="No"/>
    <n v="5"/>
    <x v="6"/>
    <s v="Instagram"/>
    <m/>
    <m/>
    <m/>
    <m/>
    <m/>
    <m/>
    <m/>
    <s v="Sí"/>
    <s v="Sí"/>
    <s v="Muy útil"/>
    <n v="5"/>
    <n v="5"/>
    <s v="5, muy satisfecho"/>
  </r>
  <r>
    <m/>
    <m/>
    <s v="Ciencias de la Salud"/>
    <d v="2020-05-19T13:04:00"/>
    <s v="Grado y doble grado"/>
    <x v="4"/>
    <s v="Muy frecuentemente (3 o más veces por semana)"/>
    <s v="Nunca"/>
    <s v="Seguiré usando los servicios de la biblioteca con la misma frecuencia que expuse en la pregunta anterior"/>
    <s v="Biblioteca Maria Zambrano (Filología / Derecho)"/>
    <s v="F. Medicina"/>
    <m/>
    <m/>
    <m/>
    <m/>
    <m/>
    <m/>
    <m/>
    <s v="No"/>
    <s v="No"/>
    <n v="1"/>
    <n v="1"/>
    <n v="1"/>
    <n v="5"/>
    <n v="5"/>
    <n v="5"/>
    <n v="5"/>
    <n v="1"/>
    <n v="1"/>
    <n v="3"/>
    <m/>
    <n v="3"/>
    <n v="5"/>
    <n v="2"/>
    <n v="1"/>
    <n v="1"/>
    <s v="No"/>
    <n v="1"/>
    <x v="4"/>
    <s v="Twitter|Youtube|Instagram"/>
    <m/>
    <m/>
    <m/>
    <m/>
    <m/>
    <m/>
    <m/>
    <s v="No"/>
    <s v="No"/>
    <m/>
    <n v="5"/>
    <n v="5"/>
    <s v="3, normal"/>
  </r>
  <r>
    <m/>
    <m/>
    <s v="Humanidades"/>
    <d v="2020-05-19T13:04:00"/>
    <s v="Grado y doble grado"/>
    <x v="2"/>
    <s v="Solo en época de exámenes"/>
    <s v="Solo en época de exámenes"/>
    <s v="Solo haré uso de la biblioteca virtual y de sus recursos electrónicos"/>
    <s v="Biblioteca Maria Zambrano (Filología / Derecho)"/>
    <s v="F. Educación - Centro de Formación del Profesorado"/>
    <s v="F. Comercio y Turismo"/>
    <m/>
    <m/>
    <m/>
    <m/>
    <m/>
    <m/>
    <s v="Sí"/>
    <s v="Sí"/>
    <n v="2"/>
    <n v="4"/>
    <n v="4"/>
    <n v="5"/>
    <n v="4"/>
    <n v="5"/>
    <n v="5"/>
    <n v="5"/>
    <n v="2"/>
    <n v="4"/>
    <m/>
    <n v="4"/>
    <n v="3"/>
    <n v="4"/>
    <n v="2"/>
    <n v="4"/>
    <s v="Sí"/>
    <n v="3"/>
    <x v="2"/>
    <s v="Youtube"/>
    <m/>
    <m/>
    <m/>
    <m/>
    <m/>
    <m/>
    <m/>
    <s v="No"/>
    <s v="No"/>
    <m/>
    <n v="3"/>
    <n v="3"/>
    <s v="3, normal"/>
  </r>
  <r>
    <m/>
    <m/>
    <s v="Ciencias Sociales"/>
    <d v="2020-05-19T13:04:00"/>
    <s v="Grado y doble grado"/>
    <x v="11"/>
    <s v="De vez en cuando (1 o 2 veces al mes)"/>
    <s v="De vez en cuando (1 o 2 veces al mes)"/>
    <s v="Creo que voy a acudir con menos frecuencia a la biblioteca y usaré más la biblioteca virtual"/>
    <s v="F. Ciencias Económicas y Empresariales"/>
    <s v="Biblioteca Maria Zambrano (Filología / Derecho)"/>
    <m/>
    <m/>
    <m/>
    <m/>
    <m/>
    <m/>
    <m/>
    <s v="No"/>
    <s v="No"/>
    <n v="2"/>
    <n v="1"/>
    <n v="3"/>
    <n v="3"/>
    <n v="3"/>
    <n v="5"/>
    <n v="4"/>
    <n v="4"/>
    <n v="4"/>
    <n v="4"/>
    <m/>
    <n v="4"/>
    <n v="3"/>
    <n v="2"/>
    <n v="4"/>
    <n v="3"/>
    <s v="No"/>
    <n v="3"/>
    <x v="5"/>
    <s v="Twitter|Youtube|Instagram|LinkedIn"/>
    <m/>
    <m/>
    <m/>
    <m/>
    <m/>
    <m/>
    <m/>
    <s v="Sí"/>
    <s v="Sí"/>
    <s v="Útil"/>
    <n v="4"/>
    <n v="4"/>
    <s v="4, satisfecho"/>
  </r>
  <r>
    <m/>
    <m/>
    <s v="Ciencias Sociales"/>
    <d v="2020-05-19T13:04:00"/>
    <s v="Grado y doble grado"/>
    <x v="13"/>
    <s v="De vez en cuando (1 o 2 veces al mes)"/>
    <s v="Nunca"/>
    <s v="Seguiré usando los servicios de la biblioteca con la misma frecuencia que expuse en la pregunta anterior"/>
    <s v="F. Ciencias de la Información"/>
    <s v="F. Ciencias de la Información"/>
    <s v="Biblioteca Maria Zambrano (Filología / Derecho)"/>
    <m/>
    <m/>
    <m/>
    <m/>
    <m/>
    <m/>
    <s v="No"/>
    <s v="Sí"/>
    <n v="3"/>
    <n v="2"/>
    <n v="3"/>
    <n v="4"/>
    <n v="5"/>
    <n v="5"/>
    <n v="5"/>
    <n v="3"/>
    <n v="3"/>
    <n v="3"/>
    <m/>
    <n v="4"/>
    <n v="4"/>
    <n v="2"/>
    <n v="3"/>
    <n v="3"/>
    <s v="No"/>
    <n v="3"/>
    <x v="1"/>
    <s v="Instagram"/>
    <m/>
    <m/>
    <m/>
    <m/>
    <m/>
    <m/>
    <m/>
    <s v="No"/>
    <s v="No"/>
    <m/>
    <n v="4"/>
    <n v="3"/>
    <s v="4, satisfecho"/>
  </r>
  <r>
    <m/>
    <m/>
    <s v="Ciencias de la Salud"/>
    <d v="2020-05-19T13:04:00"/>
    <s v="Grado y doble grado"/>
    <x v="12"/>
    <s v="Frecuentemente (1 o 2 veces por semana)"/>
    <s v="Frecuentemente (1 o 2 veces por semana)"/>
    <s v="Creo que voy a acudir con menos frecuencia a la biblioteca y usaré más la biblioteca virtual"/>
    <s v="F. Psicología"/>
    <m/>
    <m/>
    <m/>
    <m/>
    <m/>
    <m/>
    <m/>
    <m/>
    <s v="Sí"/>
    <s v="No"/>
    <n v="2"/>
    <n v="4"/>
    <n v="4"/>
    <n v="2"/>
    <n v="4"/>
    <n v="4"/>
    <n v="4"/>
    <n v="4"/>
    <n v="5"/>
    <n v="4"/>
    <m/>
    <n v="3"/>
    <n v="5"/>
    <n v="4"/>
    <n v="3"/>
    <n v="5"/>
    <s v="No"/>
    <n v="4"/>
    <x v="2"/>
    <s v="No uso ninguna red social"/>
    <m/>
    <m/>
    <m/>
    <m/>
    <m/>
    <m/>
    <m/>
    <s v="Sí"/>
    <s v="No"/>
    <m/>
    <n v="5"/>
    <n v="4"/>
    <s v="4, satisfecho"/>
  </r>
  <r>
    <m/>
    <m/>
    <s v="Ciencias de la Salud"/>
    <d v="2020-05-19T13:04:00"/>
    <s v="Grado y doble grado"/>
    <x v="23"/>
    <s v="Muy frecuentemente (3 o más veces por semana)"/>
    <s v="Nunca"/>
    <s v="Seguiré usando los servicios de la biblioteca con la misma frecuencia que expuse en la pregunta anterior"/>
    <s v="F. Veterinaria"/>
    <s v="Biblioteca Maria Zambrano (Filología / Derecho)"/>
    <m/>
    <s v="CERPA Rivas, biblioteca del Real Canoe"/>
    <m/>
    <m/>
    <m/>
    <m/>
    <m/>
    <s v="No"/>
    <s v="No"/>
    <n v="1"/>
    <n v="1"/>
    <n v="1"/>
    <n v="3"/>
    <n v="5"/>
    <n v="5"/>
    <n v="5"/>
    <n v="1"/>
    <n v="1"/>
    <n v="4"/>
    <m/>
    <n v="4"/>
    <n v="5"/>
    <n v="4"/>
    <n v="4"/>
    <n v="4"/>
    <s v="No"/>
    <n v="4"/>
    <x v="6"/>
    <s v="Twitter|Instagram"/>
    <m/>
    <m/>
    <m/>
    <m/>
    <m/>
    <m/>
    <m/>
    <s v="Sí"/>
    <s v="No"/>
    <m/>
    <n v="5"/>
    <n v="5"/>
    <s v="5, muy satisfecho"/>
  </r>
  <r>
    <m/>
    <m/>
    <s v="Ciencias Sociales"/>
    <d v="2020-05-19T13:03:00"/>
    <s v="Grado y doble grado"/>
    <x v="1"/>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Biblioteca Maria Zambrano (Filología / Derecho)"/>
    <s v="F. Ciencias Políticas y Sociología"/>
    <s v="F. Ciencias de la Información"/>
    <m/>
    <m/>
    <m/>
    <m/>
    <m/>
    <m/>
    <s v="No"/>
    <s v="Sí"/>
    <n v="2"/>
    <n v="4"/>
    <n v="2"/>
    <n v="5"/>
    <n v="5"/>
    <n v="4"/>
    <n v="5"/>
    <n v="5"/>
    <n v="4"/>
    <n v="2"/>
    <m/>
    <n v="4"/>
    <n v="3"/>
    <n v="2"/>
    <n v="3"/>
    <n v="1"/>
    <s v="Sí"/>
    <n v="3"/>
    <x v="2"/>
    <s v="Youtube|Instagram"/>
    <m/>
    <m/>
    <m/>
    <m/>
    <m/>
    <m/>
    <m/>
    <s v="No"/>
    <s v="No"/>
    <m/>
    <n v="4"/>
    <n v="5"/>
    <s v="4, satisfecho"/>
  </r>
  <r>
    <m/>
    <m/>
    <s v="Ciencias de la Salud"/>
    <d v="2020-05-19T13:03:00"/>
    <s v="Grado y doble grado"/>
    <x v="9"/>
    <s v="Nunca"/>
    <s v="De vez en cuando (1 o 2 veces al mes)"/>
    <s v="Seguiré usando los servicios de la biblioteca con la misma frecuencia que expuse en la pregunta anterior"/>
    <s v="Biblioteca Maria Zambrano (Filología / Derecho)"/>
    <s v="F. Farmacia"/>
    <m/>
    <m/>
    <m/>
    <m/>
    <m/>
    <m/>
    <m/>
    <s v="No"/>
    <s v="No"/>
    <n v="1"/>
    <n v="1"/>
    <n v="3"/>
    <n v="4"/>
    <n v="5"/>
    <n v="5"/>
    <n v="5"/>
    <n v="1"/>
    <n v="3"/>
    <n v="3"/>
    <m/>
    <n v="4"/>
    <n v="5"/>
    <n v="5"/>
    <n v="4"/>
    <n v="4"/>
    <s v="Sí"/>
    <n v="4"/>
    <x v="6"/>
    <s v="Twitter"/>
    <m/>
    <m/>
    <m/>
    <m/>
    <m/>
    <m/>
    <m/>
    <s v="No"/>
    <s v="No"/>
    <m/>
    <n v="5"/>
    <n v="5"/>
    <s v="4, satisfecho"/>
  </r>
  <r>
    <m/>
    <m/>
    <s v="Humanidades"/>
    <d v="2020-05-19T13:03:00"/>
    <s v="Máster"/>
    <x v="7"/>
    <s v="Muy frecuentemente (3 o más veces por semana)"/>
    <s v="Muy frecuentemente (3 o más veces por semana)"/>
    <s v="Seguiré usando los servicios de la biblioteca con la misma frecuencia que expuse en la pregunta anterior"/>
    <s v="F. Geografía e Historia"/>
    <s v="F. Bellas Artes"/>
    <s v="F. Ciencias de la Información"/>
    <s v="Biblioteca del Museo Reina Sofía, Biblioteca del CSIC, Biblioteca del Museo del Prado"/>
    <m/>
    <m/>
    <m/>
    <m/>
    <m/>
    <s v="Sí"/>
    <s v="Sí"/>
    <n v="3"/>
    <n v="2"/>
    <n v="3"/>
    <n v="5"/>
    <n v="1"/>
    <n v="3"/>
    <n v="1"/>
    <n v="5"/>
    <n v="3"/>
    <n v="2"/>
    <m/>
    <n v="2"/>
    <n v="5"/>
    <n v="3"/>
    <n v="5"/>
    <n v="5"/>
    <s v="Sí"/>
    <n v="3"/>
    <x v="4"/>
    <s v="Twitter|Facebook|Instagram|LinkedIn"/>
    <m/>
    <m/>
    <m/>
    <m/>
    <m/>
    <m/>
    <m/>
    <s v="Sí"/>
    <s v="No"/>
    <m/>
    <n v="4"/>
    <n v="5"/>
    <s v="4, satisfecho"/>
  </r>
  <r>
    <m/>
    <m/>
    <s v="Humanidades"/>
    <d v="2020-05-19T13:03:00"/>
    <s v="Doctorado"/>
    <x v="7"/>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Ciencias de la Documentación"/>
    <s v="Tomás Navarro Tomás (CSIC), Bibliotecas públicas Comunidad de Madrid"/>
    <m/>
    <m/>
    <m/>
    <m/>
    <m/>
    <s v="Sí"/>
    <s v="Sí"/>
    <n v="5"/>
    <n v="5"/>
    <n v="5"/>
    <n v="4"/>
    <n v="1"/>
    <n v="4"/>
    <n v="1"/>
    <n v="4"/>
    <n v="1"/>
    <n v="4"/>
    <m/>
    <n v="4"/>
    <n v="4"/>
    <n v="3"/>
    <n v="2"/>
    <n v="3"/>
    <s v="Sí"/>
    <n v="1"/>
    <x v="5"/>
    <s v="Twitter|Facebook|Youtube"/>
    <m/>
    <m/>
    <m/>
    <m/>
    <m/>
    <m/>
    <m/>
    <s v="Sí"/>
    <s v="Sí"/>
    <s v="Útil"/>
    <n v="4"/>
    <n v="5"/>
    <s v="5, muy satisfecho"/>
  </r>
  <r>
    <m/>
    <m/>
    <s v="Ciencias de la Salud"/>
    <d v="2020-05-19T13:03:00"/>
    <s v="Grado y doble grado"/>
    <x v="15"/>
    <s v="De vez en cuando (1 o 2 veces al mes)"/>
    <s v="De vez en cuando (1 o 2 veces al mes)"/>
    <s v="Seguiré usando los servicios de la biblioteca con la misma frecuencia que expuse en la pregunta anterior"/>
    <s v="F. Enfermería, Fisioterapia y Podología"/>
    <s v="F. Medicina"/>
    <s v="F. Odontología"/>
    <m/>
    <m/>
    <m/>
    <m/>
    <m/>
    <m/>
    <s v="No"/>
    <s v="No"/>
    <n v="1"/>
    <n v="4"/>
    <n v="4"/>
    <n v="1"/>
    <n v="5"/>
    <n v="1"/>
    <n v="5"/>
    <n v="3"/>
    <n v="3"/>
    <n v="3"/>
    <m/>
    <n v="4"/>
    <n v="3"/>
    <n v="3"/>
    <n v="3"/>
    <n v="3"/>
    <s v="No"/>
    <n v="4"/>
    <x v="5"/>
    <s v="Twitter|Instagram"/>
    <m/>
    <m/>
    <m/>
    <m/>
    <m/>
    <m/>
    <m/>
    <s v="No"/>
    <s v="No"/>
    <m/>
    <n v="4"/>
    <n v="5"/>
    <s v="4, satisfecho"/>
  </r>
  <r>
    <m/>
    <m/>
    <s v="Ciencias Sociales"/>
    <d v="2020-05-19T13:03:00"/>
    <s v="Máster"/>
    <x v="1"/>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Ciencias Políticas y Sociología"/>
    <s v="F. Trabajo Social"/>
    <s v="Biblioteca Maria Zambrano (Filología / Derecho)"/>
    <s v="Populares. A veces localizo allí libros que no están disponibles en la facultad"/>
    <m/>
    <m/>
    <m/>
    <m/>
    <m/>
    <s v="Sí"/>
    <s v="Sí"/>
    <n v="4"/>
    <n v="4"/>
    <n v="5"/>
    <n v="2"/>
    <n v="5"/>
    <n v="4"/>
    <n v="4"/>
    <n v="3"/>
    <n v="5"/>
    <n v="4"/>
    <m/>
    <n v="5"/>
    <n v="5"/>
    <n v="4"/>
    <n v="5"/>
    <n v="5"/>
    <s v="Sí"/>
    <n v="5"/>
    <x v="6"/>
    <s v="Twitter"/>
    <m/>
    <m/>
    <m/>
    <m/>
    <m/>
    <m/>
    <m/>
    <s v="Sí"/>
    <s v="Sí"/>
    <s v="Muy útil"/>
    <n v="5"/>
    <n v="5"/>
    <s v="5, muy satisfecho"/>
  </r>
  <r>
    <m/>
    <m/>
    <s v="Ciencias Experimentales"/>
    <d v="2020-05-19T13:03:00"/>
    <s v="Doctorado"/>
    <x v="20"/>
    <s v="De vez en cuando (1 o 2 veces al mes)"/>
    <s v="De vez en cuando (1 o 2 veces al mes)"/>
    <s v="Creo que voy a acudir con menos frecuencia a la biblioteca y usaré más la biblioteca virtual"/>
    <s v="F. Ciencias Biológicas"/>
    <s v="F. Ciencias Químicas"/>
    <s v="F. Medicina"/>
    <m/>
    <m/>
    <m/>
    <m/>
    <m/>
    <m/>
    <s v="Sí"/>
    <s v="Sí"/>
    <n v="4"/>
    <n v="5"/>
    <n v="3"/>
    <n v="2"/>
    <n v="5"/>
    <n v="5"/>
    <n v="5"/>
    <n v="2"/>
    <n v="3"/>
    <n v="4"/>
    <m/>
    <n v="4"/>
    <n v="4"/>
    <n v="4"/>
    <n v="3"/>
    <n v="3"/>
    <s v="No"/>
    <n v="4"/>
    <x v="5"/>
    <s v="No uso ninguna red social"/>
    <m/>
    <m/>
    <m/>
    <m/>
    <m/>
    <m/>
    <m/>
    <s v="Sí"/>
    <s v="No"/>
    <m/>
    <n v="4"/>
    <n v="4"/>
    <s v="4, satisfecho"/>
  </r>
  <r>
    <m/>
    <m/>
    <s v="Humanidades"/>
    <d v="2020-05-19T13:03:00"/>
    <s v="Grado y doble grado"/>
    <x v="7"/>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sofía"/>
    <m/>
    <m/>
    <m/>
    <m/>
    <m/>
    <m/>
    <s v="Sí"/>
    <s v="Sí"/>
    <n v="5"/>
    <n v="2"/>
    <n v="2"/>
    <n v="3"/>
    <n v="2"/>
    <n v="4"/>
    <n v="4"/>
    <n v="2"/>
    <n v="5"/>
    <n v="5"/>
    <m/>
    <n v="5"/>
    <n v="5"/>
    <n v="5"/>
    <n v="5"/>
    <n v="4"/>
    <s v="No"/>
    <n v="4"/>
    <x v="5"/>
    <s v="Twitter|Youtube|Instagram"/>
    <m/>
    <m/>
    <m/>
    <m/>
    <m/>
    <m/>
    <m/>
    <s v="No"/>
    <s v="No"/>
    <m/>
    <n v="5"/>
    <n v="5"/>
    <s v="5, muy satisfecho"/>
  </r>
  <r>
    <m/>
    <m/>
    <s v="Ciencias Experimentales"/>
    <d v="2020-05-19T13:03:00"/>
    <s v="Grado y doble grado"/>
    <x v="8"/>
    <s v="De vez en cuando (1 o 2 veces al mes)"/>
    <s v="De vez en cuando (1 o 2 veces al mes)"/>
    <s v="Seguiré usando los servicios de la biblioteca con la misma frecuencia que expuse en la pregunta anterior"/>
    <s v="F. Ciencias Matemáticas"/>
    <s v="F. Estudios Estadísticos"/>
    <m/>
    <m/>
    <m/>
    <m/>
    <m/>
    <m/>
    <m/>
    <s v="Sí"/>
    <s v="Sí"/>
    <n v="4"/>
    <n v="1"/>
    <n v="3"/>
    <n v="1"/>
    <n v="5"/>
    <n v="4"/>
    <n v="5"/>
    <n v="2"/>
    <n v="4"/>
    <n v="3"/>
    <m/>
    <n v="4"/>
    <n v="4"/>
    <n v="4"/>
    <n v="3"/>
    <n v="4"/>
    <s v="Sí"/>
    <n v="4"/>
    <x v="6"/>
    <s v="Facebook|Instagram"/>
    <m/>
    <m/>
    <m/>
    <m/>
    <m/>
    <m/>
    <m/>
    <s v="Sí"/>
    <s v="Sí"/>
    <s v="Útil"/>
    <n v="4"/>
    <n v="4"/>
    <s v="4, satisfecho"/>
  </r>
  <r>
    <m/>
    <m/>
    <s v="Humanidades"/>
    <d v="2020-05-19T13:02:00"/>
    <s v="Grado y doble grado"/>
    <x v="7"/>
    <s v="Muy frecuentemente (3 o más veces por semana)"/>
    <s v="Muy frecuentemente (3 o más veces por semana)"/>
    <s v="Seguiré usando los servicios de la biblioteca con la misma frecuencia que expuse en la pregunta anterior"/>
    <s v="F. Geografía e Historia"/>
    <s v="F. Filología (Clásicas o General)"/>
    <s v="F. Filosofía"/>
    <s v="Biblioteca Tomás y Valiente (Fuenlabrada)"/>
    <m/>
    <m/>
    <m/>
    <m/>
    <m/>
    <s v="Sí"/>
    <s v="Sí"/>
    <n v="5"/>
    <n v="1"/>
    <n v="1"/>
    <n v="5"/>
    <n v="5"/>
    <n v="5"/>
    <n v="5"/>
    <n v="5"/>
    <n v="5"/>
    <n v="5"/>
    <m/>
    <n v="3"/>
    <n v="5"/>
    <n v="5"/>
    <n v="4"/>
    <n v="3"/>
    <s v="No"/>
    <n v="5"/>
    <x v="2"/>
    <s v="Twitter|Instagram"/>
    <m/>
    <m/>
    <m/>
    <m/>
    <m/>
    <m/>
    <m/>
    <s v="No"/>
    <s v="No"/>
    <m/>
    <n v="5"/>
    <n v="3"/>
    <s v="4, satisfecho"/>
  </r>
  <r>
    <m/>
    <m/>
    <s v="Humanidades"/>
    <d v="2020-05-19T13:02:00"/>
    <s v="Grado y doble grado"/>
    <x v="6"/>
    <s v="Solo en época de exámenes"/>
    <s v="De vez en cuando (1 o 2 veces al mes)"/>
    <s v="Creo que voy a acudir con menos frecuencia a la biblioteca y usaré más la biblioteca virtual|Tengo que ir necesariamente para consultar los documentos que están ubicados en la biblioteca"/>
    <s v="F. Filología (Clásicas o General)"/>
    <s v="Biblioteca Maria Zambrano (Filología / Derecho)"/>
    <m/>
    <m/>
    <m/>
    <m/>
    <m/>
    <m/>
    <m/>
    <s v="Sí"/>
    <s v="Sí"/>
    <n v="4"/>
    <n v="3"/>
    <n v="5"/>
    <n v="5"/>
    <n v="5"/>
    <n v="3"/>
    <n v="5"/>
    <n v="2"/>
    <n v="2"/>
    <n v="4"/>
    <m/>
    <n v="3"/>
    <n v="3"/>
    <n v="4"/>
    <n v="2"/>
    <n v="5"/>
    <s v="Sí"/>
    <n v="4"/>
    <x v="2"/>
    <s v="Facebook|Youtube|Instagram"/>
    <m/>
    <m/>
    <m/>
    <m/>
    <m/>
    <m/>
    <m/>
    <s v="Sí"/>
    <s v="No"/>
    <m/>
    <n v="3"/>
    <n v="3"/>
    <s v="4, satisfecho"/>
  </r>
  <r>
    <m/>
    <m/>
    <s v="Ciencias Sociales"/>
    <d v="2020-05-19T13:02:00"/>
    <s v="Grado y doble grado"/>
    <x v="13"/>
    <s v="De vez en cuando (1 o 2 veces al mes)"/>
    <s v="Nunca"/>
    <s v="Seguiré usando los servicios de la biblioteca con la misma frecuencia que expuse en la pregunta anterior"/>
    <s v="F. Ciencias de la Información"/>
    <s v="F. Geografía e Historia"/>
    <s v="F. Filosofía"/>
    <m/>
    <m/>
    <m/>
    <m/>
    <m/>
    <m/>
    <s v="No"/>
    <s v="No"/>
    <n v="4"/>
    <n v="2"/>
    <n v="2"/>
    <n v="4"/>
    <n v="5"/>
    <n v="5"/>
    <n v="5"/>
    <n v="3"/>
    <n v="4"/>
    <n v="4"/>
    <m/>
    <n v="4"/>
    <n v="5"/>
    <n v="5"/>
    <n v="2"/>
    <n v="4"/>
    <s v="No"/>
    <n v="3"/>
    <x v="5"/>
    <s v="Youtube|Instagram"/>
    <m/>
    <m/>
    <m/>
    <m/>
    <m/>
    <m/>
    <m/>
    <s v="No"/>
    <s v="No"/>
    <m/>
    <n v="4"/>
    <n v="4"/>
    <s v="4, satisfecho"/>
  </r>
  <r>
    <m/>
    <m/>
    <s v="Ciencias de la Salud"/>
    <d v="2020-05-19T13:02:00"/>
    <s v="Grado y doble grado"/>
    <x v="12"/>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Psicología"/>
    <s v="F. Ciencias Políticas y Sociología"/>
    <s v="Biblioteca Maria Zambrano (Filología / Derecho)"/>
    <m/>
    <m/>
    <m/>
    <m/>
    <m/>
    <m/>
    <s v="No"/>
    <s v="Sí"/>
    <n v="4"/>
    <n v="2"/>
    <n v="5"/>
    <n v="1"/>
    <n v="5"/>
    <n v="5"/>
    <n v="5"/>
    <n v="1"/>
    <n v="2"/>
    <n v="5"/>
    <m/>
    <n v="4"/>
    <n v="5"/>
    <n v="5"/>
    <n v="5"/>
    <n v="5"/>
    <s v="No"/>
    <n v="5"/>
    <x v="5"/>
    <s v="Twitter|Facebook|Youtube|Instagram"/>
    <m/>
    <m/>
    <m/>
    <m/>
    <m/>
    <m/>
    <m/>
    <s v="Sí"/>
    <s v="No"/>
    <m/>
    <n v="5"/>
    <n v="3"/>
    <s v="5, muy satisfecho"/>
  </r>
  <r>
    <m/>
    <m/>
    <s v="Humanidades"/>
    <d v="2020-05-19T13:02:00"/>
    <s v="Grado y doble grado"/>
    <x v="7"/>
    <s v="De vez en cuando (1 o 2 veces al mes)"/>
    <s v="De vez en cuando (1 o 2 veces al mes)"/>
    <s v="Seguiré usando los servicios de la biblioteca con la misma frecuencia que expuse en la pregunta anterior"/>
    <s v="F. Geografía e Historia"/>
    <s v="Biblioteca Maria Zambrano (Filología / Derecho)"/>
    <s v="F. Ciencias Biológicas"/>
    <s v="Bibliotecas públicas de la Comunidad de Madrid"/>
    <m/>
    <m/>
    <m/>
    <m/>
    <m/>
    <s v="Sí"/>
    <s v="Sí"/>
    <n v="2"/>
    <n v="1"/>
    <n v="2"/>
    <n v="1"/>
    <n v="4"/>
    <n v="5"/>
    <n v="5"/>
    <n v="4"/>
    <n v="3"/>
    <n v="3"/>
    <m/>
    <n v="2"/>
    <n v="3"/>
    <n v="5"/>
    <n v="3"/>
    <n v="2"/>
    <s v="No"/>
    <n v="4"/>
    <x v="5"/>
    <s v="No uso ninguna red social"/>
    <m/>
    <m/>
    <m/>
    <m/>
    <m/>
    <m/>
    <m/>
    <s v="No"/>
    <s v="No"/>
    <m/>
    <n v="3"/>
    <n v="3"/>
    <s v="3, normal"/>
  </r>
  <r>
    <m/>
    <m/>
    <s v="Ciencias Sociales"/>
    <d v="2020-05-19T13:02:00"/>
    <s v="Grado y doble grado"/>
    <x v="13"/>
    <s v="De vez en cuando (1 o 2 veces al mes)"/>
    <s v="Nunca"/>
    <s v="Seguiré usando los servicios de la biblioteca con la misma frecuencia que expuse en la pregunta anterior"/>
    <s v="F. Ciencias de la Información"/>
    <m/>
    <m/>
    <m/>
    <m/>
    <m/>
    <m/>
    <m/>
    <m/>
    <s v="No"/>
    <s v="Sí"/>
    <n v="1"/>
    <n v="1"/>
    <n v="1"/>
    <n v="2"/>
    <n v="3"/>
    <n v="5"/>
    <n v="5"/>
    <n v="3"/>
    <n v="2"/>
    <n v="2"/>
    <m/>
    <n v="3"/>
    <n v="2"/>
    <n v="2"/>
    <n v="3"/>
    <n v="2"/>
    <s v="No"/>
    <n v="2"/>
    <x v="6"/>
    <s v="Twitter|Youtube|Instagram"/>
    <m/>
    <m/>
    <m/>
    <m/>
    <m/>
    <m/>
    <m/>
    <s v="No"/>
    <s v="No"/>
    <m/>
    <n v="4"/>
    <n v="4"/>
    <s v="4, satisfecho"/>
  </r>
  <r>
    <m/>
    <m/>
    <s v="Ciencias de la Salud"/>
    <d v="2020-05-19T13:02:00"/>
    <s v="Doctorado"/>
    <x v="9"/>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Farmacia"/>
    <s v="F. Medicina"/>
    <m/>
    <m/>
    <m/>
    <m/>
    <m/>
    <m/>
    <m/>
    <s v="No"/>
    <s v="Sí"/>
    <n v="4"/>
    <n v="5"/>
    <n v="5"/>
    <n v="3"/>
    <n v="1"/>
    <n v="4"/>
    <n v="4"/>
    <n v="5"/>
    <n v="2"/>
    <n v="3"/>
    <m/>
    <n v="5"/>
    <n v="4"/>
    <n v="3"/>
    <n v="4"/>
    <n v="4"/>
    <s v="No"/>
    <n v="4"/>
    <x v="6"/>
    <s v="Youtube|LinkedIn"/>
    <m/>
    <m/>
    <m/>
    <m/>
    <m/>
    <m/>
    <m/>
    <s v="No"/>
    <s v="No"/>
    <m/>
    <n v="4"/>
    <n v="4"/>
    <s v="4, satisfecho"/>
  </r>
  <r>
    <m/>
    <m/>
    <s v="Ciencias Experimentales"/>
    <d v="2020-05-19T13:02:00"/>
    <s v="Grado y doble grado"/>
    <x v="20"/>
    <s v="Frecuentemente (1 o 2 veces por semana)"/>
    <s v="Nunca"/>
    <s v="Seguiré usando los servicios de la biblioteca con la misma frecuencia que expuse en la pregunta anterior"/>
    <s v="F. Ciencias Biológicas"/>
    <s v="F. Ciencias Químicas"/>
    <m/>
    <m/>
    <m/>
    <m/>
    <m/>
    <m/>
    <m/>
    <s v="Sí"/>
    <s v="Sí"/>
    <n v="5"/>
    <n v="1"/>
    <n v="1"/>
    <n v="5"/>
    <n v="4"/>
    <n v="5"/>
    <n v="5"/>
    <n v="1"/>
    <n v="2"/>
    <n v="5"/>
    <m/>
    <n v="3"/>
    <n v="3"/>
    <n v="1"/>
    <n v="1"/>
    <n v="3"/>
    <s v="No"/>
    <n v="3"/>
    <x v="5"/>
    <s v="Instagram"/>
    <m/>
    <m/>
    <m/>
    <m/>
    <m/>
    <m/>
    <m/>
    <s v="No"/>
    <s v="No"/>
    <m/>
    <n v="4"/>
    <n v="5"/>
    <s v="5, muy satisfecho"/>
  </r>
  <r>
    <m/>
    <m/>
    <s v="Ciencias Sociales"/>
    <d v="2020-05-19T13:02:00"/>
    <s v="Grado y doble grado"/>
    <x v="21"/>
    <s v="Frecuentemente (1 o 2 veces por semana)"/>
    <s v="De vez en cuando (1 o 2 veces al mes)"/>
    <s v="Seguiré usando los servicios de la biblioteca con la misma frecuencia que expuse en la pregunta anterior"/>
    <s v="F. Comercio y Turismo"/>
    <s v="Biblioteca Maria Zambrano (Filología / Derecho)"/>
    <s v="Biblioteca Maria Zambrano (Filología / Derecho)"/>
    <m/>
    <m/>
    <m/>
    <m/>
    <m/>
    <m/>
    <s v="No"/>
    <s v="Sí"/>
    <n v="5"/>
    <n v="1"/>
    <n v="4"/>
    <n v="4"/>
    <n v="4"/>
    <n v="5"/>
    <n v="5"/>
    <n v="2"/>
    <n v="1"/>
    <n v="3"/>
    <m/>
    <n v="4"/>
    <n v="5"/>
    <n v="5"/>
    <n v="5"/>
    <n v="4"/>
    <s v="No"/>
    <n v="4"/>
    <x v="4"/>
    <s v="No uso ninguna red social"/>
    <m/>
    <m/>
    <m/>
    <m/>
    <m/>
    <m/>
    <m/>
    <s v="No"/>
    <s v="No"/>
    <m/>
    <n v="4"/>
    <n v="4"/>
    <s v="4, satisfecho"/>
  </r>
  <r>
    <m/>
    <m/>
    <s v="Humanidades"/>
    <d v="2020-05-19T13:02:00"/>
    <s v="Grado y doble grado"/>
    <x v="7"/>
    <s v="De vez en cuando (1 o 2 veces al mes)"/>
    <s v="Frecuentemente (1 o 2 veces por semana)"/>
    <s v="Seguiré usando los servicios de la biblioteca con la misma frecuencia que expuse en la pregunta anterior"/>
    <s v="F. Geografía e Historia"/>
    <s v="F. Filosofía"/>
    <s v="F. Filología (Clásicas o General)"/>
    <m/>
    <m/>
    <m/>
    <m/>
    <m/>
    <m/>
    <s v="Sí"/>
    <s v="Sí"/>
    <n v="3"/>
    <n v="3"/>
    <n v="2"/>
    <n v="4"/>
    <n v="3"/>
    <n v="4"/>
    <n v="2"/>
    <n v="2"/>
    <n v="2"/>
    <n v="3"/>
    <m/>
    <n v="3"/>
    <n v="2"/>
    <n v="3"/>
    <n v="2"/>
    <n v="3"/>
    <s v="Sí"/>
    <n v="3"/>
    <x v="2"/>
    <s v="No uso ninguna red social"/>
    <m/>
    <m/>
    <m/>
    <m/>
    <m/>
    <m/>
    <m/>
    <s v="Sí"/>
    <s v="No"/>
    <m/>
    <n v="4"/>
    <n v="4"/>
    <s v="4, satisfecho"/>
  </r>
  <r>
    <m/>
    <m/>
    <s v="Ciencias Sociales"/>
    <d v="2020-05-19T13:02:00"/>
    <s v="Doctorado"/>
    <x v="10"/>
    <s v="De vez en cuando (1 o 2 veces al mes)"/>
    <s v="Frecuentemente (1 o 2 veces por semana)"/>
    <s v="Tengo que ir necesariamente para consultar los documentos que están ubicados en la biblioteca"/>
    <s v="Biblioteca Maria Zambrano (Filología / Derecho)"/>
    <m/>
    <m/>
    <m/>
    <m/>
    <m/>
    <m/>
    <m/>
    <m/>
    <s v="Sí"/>
    <s v="Sí"/>
    <n v="5"/>
    <n v="5"/>
    <n v="5"/>
    <n v="3"/>
    <n v="4"/>
    <n v="5"/>
    <n v="1"/>
    <n v="3"/>
    <n v="5"/>
    <n v="5"/>
    <m/>
    <n v="5"/>
    <n v="5"/>
    <n v="4"/>
    <n v="5"/>
    <n v="5"/>
    <s v="No"/>
    <n v="4"/>
    <x v="6"/>
    <s v="No uso ninguna red social"/>
    <m/>
    <m/>
    <m/>
    <m/>
    <m/>
    <m/>
    <m/>
    <s v="No"/>
    <s v="Sí"/>
    <s v="Muy útil"/>
    <n v="5"/>
    <n v="5"/>
    <s v="5, muy satisfecho"/>
  </r>
  <r>
    <m/>
    <m/>
    <s v="Ciencias de la Salud"/>
    <d v="2020-05-19T13:02:00"/>
    <s v="Grado y doble grado"/>
    <x v="9"/>
    <s v="Muy frecuentemente (3 o más veces por semana)"/>
    <s v="Nunca"/>
    <s v="Seguiré usando los servicios de la biblioteca con la misma frecuencia que expuse en la pregunta anterior"/>
    <s v="F. Odontología"/>
    <s v="F. Farmacia"/>
    <s v="F. Medicina"/>
    <s v="María Zambrano"/>
    <m/>
    <m/>
    <m/>
    <m/>
    <m/>
    <s v="No"/>
    <s v="Sí"/>
    <n v="3"/>
    <n v="1"/>
    <n v="1"/>
    <n v="5"/>
    <n v="4"/>
    <n v="5"/>
    <n v="4"/>
    <n v="5"/>
    <n v="3"/>
    <n v="5"/>
    <m/>
    <n v="1"/>
    <n v="1"/>
    <n v="3"/>
    <n v="1"/>
    <n v="3"/>
    <s v="No"/>
    <n v="4"/>
    <x v="4"/>
    <s v="Twitter|Instagram"/>
    <m/>
    <m/>
    <m/>
    <m/>
    <m/>
    <m/>
    <m/>
    <s v="No"/>
    <s v="Sí"/>
    <s v="Normal"/>
    <n v="3"/>
    <n v="3"/>
    <s v="3, normal"/>
  </r>
  <r>
    <m/>
    <m/>
    <s v="Ciencias Experimentales"/>
    <d v="2020-05-19T13:02:00"/>
    <s v="Grado y doble grado"/>
    <x v="8"/>
    <s v="Frecuentemente (1 o 2 veces por semana)"/>
    <s v="Nunca"/>
    <s v="Acabo la carrera ya"/>
    <s v="F. Ciencias Matemáticas"/>
    <s v="F. Farmacia"/>
    <m/>
    <s v="Pedro Salinas"/>
    <m/>
    <m/>
    <m/>
    <m/>
    <m/>
    <s v="No"/>
    <s v="No"/>
    <n v="2"/>
    <n v="1"/>
    <n v="1"/>
    <n v="1"/>
    <n v="5"/>
    <n v="2"/>
    <n v="5"/>
    <n v="3"/>
    <n v="2"/>
    <n v="3"/>
    <m/>
    <n v="2"/>
    <n v="2"/>
    <n v="2"/>
    <n v="4"/>
    <n v="4"/>
    <s v="No"/>
    <n v="3"/>
    <x v="2"/>
    <s v="Youtube"/>
    <m/>
    <m/>
    <m/>
    <m/>
    <m/>
    <m/>
    <m/>
    <s v="Sí"/>
    <s v="No"/>
    <m/>
    <n v="4"/>
    <n v="4"/>
    <s v="4, satisfecho"/>
  </r>
  <r>
    <m/>
    <m/>
    <s v="Ciencias Sociales"/>
    <d v="2020-05-19T13:01:00"/>
    <s v="Doctorado"/>
    <x v="13"/>
    <s v="De vez en cuando (1 o 2 veces al mes)"/>
    <s v="Muy frecuentemente (3 o más veces por semana)"/>
    <s v="Seguiré usando los servicios de la biblioteca con la misma frecuencia que expuse en la pregunta anterior"/>
    <s v="F. Ciencias de la Información"/>
    <s v="Biblioteca Maria Zambrano (Filología / Derecho)"/>
    <s v="F. Ciencias Políticas y Sociología"/>
    <s v="Universidad Europea/Crai Dulce Chacón"/>
    <m/>
    <m/>
    <m/>
    <m/>
    <m/>
    <s v="Sí"/>
    <s v="No"/>
    <n v="5"/>
    <n v="4"/>
    <n v="4"/>
    <n v="1"/>
    <n v="4"/>
    <n v="5"/>
    <n v="1"/>
    <n v="4"/>
    <n v="4"/>
    <n v="4"/>
    <m/>
    <n v="4"/>
    <n v="4"/>
    <n v="5"/>
    <n v="5"/>
    <n v="4"/>
    <s v="Sí"/>
    <n v="5"/>
    <x v="1"/>
    <s v="Twitter|Facebook|Youtube|Instagram|LinkedIn"/>
    <m/>
    <m/>
    <m/>
    <m/>
    <m/>
    <m/>
    <m/>
    <s v="Sí"/>
    <s v="Sí"/>
    <s v="Útil"/>
    <n v="5"/>
    <n v="5"/>
    <s v="5, muy satisfecho"/>
  </r>
  <r>
    <m/>
    <m/>
    <s v="Ciencias de la Salud"/>
    <d v="2020-05-19T13:01:00"/>
    <s v="Grado y doble grado"/>
    <x v="9"/>
    <s v="Nunca"/>
    <s v="De vez en cuando (1 o 2 veces al mes)"/>
    <s v="Seguiré usando los servicios de la biblioteca con la misma frecuencia que expuse en la pregunta anterior"/>
    <s v="F. Farmacia"/>
    <s v="Biblioteca Maria Zambrano (Filología / Derecho)"/>
    <m/>
    <m/>
    <m/>
    <m/>
    <m/>
    <m/>
    <m/>
    <s v="No"/>
    <s v="Sí"/>
    <n v="2"/>
    <n v="4"/>
    <n v="4"/>
    <n v="1"/>
    <n v="4"/>
    <n v="4"/>
    <n v="5"/>
    <n v="3"/>
    <n v="4"/>
    <n v="4"/>
    <m/>
    <n v="4"/>
    <n v="4"/>
    <n v="4"/>
    <n v="4"/>
    <n v="4"/>
    <s v="No"/>
    <n v="4"/>
    <x v="5"/>
    <s v="Twitter|Youtube|Instagram"/>
    <m/>
    <m/>
    <m/>
    <m/>
    <m/>
    <m/>
    <m/>
    <s v="No"/>
    <s v="No"/>
    <m/>
    <n v="4"/>
    <n v="4"/>
    <s v="4, satisfecho"/>
  </r>
  <r>
    <m/>
    <m/>
    <s v="Ciencias Sociales"/>
    <d v="2020-05-19T13:01:00"/>
    <s v="Grado y doble grado"/>
    <x v="13"/>
    <s v="De vez en cuando (1 o 2 veces al mes)"/>
    <s v="Solo en época de exámenes"/>
    <s v="Seguiré usando los servicios de la biblioteca con la misma frecuencia que expuse en la pregunta anterior"/>
    <s v="F. Ciencias de la Información"/>
    <s v="F. Ciencias de la Documentación"/>
    <s v="Biblioteca Maria Zambrano (Filología / Derecho)"/>
    <m/>
    <m/>
    <m/>
    <m/>
    <m/>
    <m/>
    <s v="Sí"/>
    <s v="Sí"/>
    <n v="3"/>
    <n v="1"/>
    <n v="1"/>
    <n v="5"/>
    <n v="5"/>
    <n v="5"/>
    <n v="5"/>
    <n v="1"/>
    <n v="5"/>
    <n v="5"/>
    <m/>
    <n v="5"/>
    <n v="5"/>
    <n v="5"/>
    <n v="5"/>
    <n v="5"/>
    <s v="No"/>
    <n v="3"/>
    <x v="1"/>
    <s v="Twitter|Youtube|Instagram"/>
    <m/>
    <m/>
    <m/>
    <m/>
    <m/>
    <m/>
    <m/>
    <s v="No"/>
    <s v="No"/>
    <m/>
    <n v="5"/>
    <n v="5"/>
    <s v="5, muy satisfecho"/>
  </r>
  <r>
    <m/>
    <m/>
    <s v="Ciencias de la Salud"/>
    <d v="2020-05-19T13:01:00"/>
    <s v="Grado y doble grado"/>
    <x v="9"/>
    <s v="De vez en cuando (1 o 2 veces al mes)"/>
    <s v="De vez en cuando (1 o 2 veces al mes)"/>
    <s v="Seguiré usando los servicios de la biblioteca con la misma frecuencia que expuse en la pregunta anterior"/>
    <s v="F. Farmacia"/>
    <s v="F. Odontología"/>
    <m/>
    <s v="Manuel Alvar"/>
    <m/>
    <m/>
    <m/>
    <m/>
    <m/>
    <s v="Sí"/>
    <s v="Sí"/>
    <n v="4"/>
    <n v="2"/>
    <n v="4"/>
    <n v="4"/>
    <n v="5"/>
    <n v="5"/>
    <n v="5"/>
    <n v="3"/>
    <n v="3"/>
    <n v="4"/>
    <m/>
    <n v="5"/>
    <n v="4"/>
    <n v="4"/>
    <n v="2"/>
    <n v="5"/>
    <s v="No"/>
    <n v="4"/>
    <x v="5"/>
    <s v="Youtube|Instagram"/>
    <m/>
    <m/>
    <m/>
    <m/>
    <m/>
    <m/>
    <m/>
    <s v="Sí"/>
    <s v="Sí"/>
    <s v="Muy útil"/>
    <n v="5"/>
    <n v="5"/>
    <s v="5, muy satisfecho"/>
  </r>
  <r>
    <m/>
    <m/>
    <s v="Ciencias Experimentales"/>
    <d v="2020-05-19T13:01:00"/>
    <s v="Grado y doble grado"/>
    <x v="19"/>
    <s v="Solo en época de exámenes"/>
    <s v="Solo en época de exámenes"/>
    <s v="Seguiré usando los servicios de la biblioteca con la misma frecuencia que expuse en la pregunta anterior"/>
    <s v="F. Ciencias Físicas"/>
    <s v="F. Ciencias Biológicas"/>
    <s v="F. Derecho (Departamentos,Criminología)"/>
    <s v="Biblioteca Luis Rosales"/>
    <m/>
    <m/>
    <m/>
    <m/>
    <m/>
    <s v="No"/>
    <s v="No"/>
    <n v="2"/>
    <n v="2"/>
    <n v="4"/>
    <n v="3"/>
    <n v="5"/>
    <n v="5"/>
    <n v="5"/>
    <n v="4"/>
    <n v="4"/>
    <n v="2"/>
    <m/>
    <n v="4"/>
    <n v="3"/>
    <n v="4"/>
    <n v="3"/>
    <n v="2"/>
    <s v="No"/>
    <n v="3"/>
    <x v="4"/>
    <s v="Youtube|Instagram"/>
    <m/>
    <m/>
    <m/>
    <m/>
    <m/>
    <m/>
    <m/>
    <s v="No"/>
    <s v="No"/>
    <m/>
    <n v="3"/>
    <n v="4"/>
    <s v="4, satisfecho"/>
  </r>
  <r>
    <m/>
    <m/>
    <s v="Ciencias de la Salud"/>
    <d v="2020-05-19T13:01:00"/>
    <s v="Grado y doble grado"/>
    <x v="12"/>
    <s v="Frecuentemente (1 o 2 veces por semana)"/>
    <s v="Frecuentemente (1 o 2 veces por semana)"/>
    <s v="Creo que voy a acudir con menos frecuencia a la biblioteca y usaré más la biblioteca virtual"/>
    <s v="F. Psicología"/>
    <m/>
    <m/>
    <m/>
    <m/>
    <m/>
    <m/>
    <m/>
    <m/>
    <s v="Sí"/>
    <s v="Sí"/>
    <n v="3"/>
    <n v="4"/>
    <n v="2"/>
    <n v="1"/>
    <n v="4"/>
    <n v="5"/>
    <n v="2"/>
    <n v="1"/>
    <n v="5"/>
    <n v="3"/>
    <m/>
    <n v="2"/>
    <n v="3"/>
    <n v="3"/>
    <n v="2"/>
    <n v="3"/>
    <s v="No"/>
    <n v="3"/>
    <x v="5"/>
    <s v="Twitter|Youtube|Instagram"/>
    <m/>
    <m/>
    <m/>
    <m/>
    <m/>
    <m/>
    <m/>
    <s v="Sí"/>
    <s v="Sí"/>
    <s v="Útil"/>
    <n v="3"/>
    <n v="3"/>
    <s v="4, satisfecho"/>
  </r>
  <r>
    <m/>
    <m/>
    <s v="Ciencias Experimentales"/>
    <d v="2020-05-19T13:01:00"/>
    <s v="Grado y doble grado"/>
    <x v="8"/>
    <s v="Frecuentemente (1 o 2 veces por semana)"/>
    <s v="De vez en cuando (1 o 2 veces al mes)"/>
    <s v="Seguiré usando los servicios de la biblioteca con la misma frecuencia que expuse en la pregunta anterior"/>
    <s v="F. Ciencias Matemáticas"/>
    <s v="Biblioteca Maria Zambrano (Filología / Derecho)"/>
    <s v="F. Ciencias Físicas"/>
    <s v="Biblioteca Maria Moliner-UC3M Biblioteca Carmen Martín Gaite-UC3M"/>
    <m/>
    <m/>
    <m/>
    <m/>
    <m/>
    <s v="No"/>
    <s v="Sí"/>
    <n v="3"/>
    <n v="1"/>
    <n v="1"/>
    <n v="4"/>
    <n v="5"/>
    <n v="4"/>
    <n v="4"/>
    <n v="1"/>
    <n v="3"/>
    <n v="3"/>
    <m/>
    <n v="4"/>
    <n v="4"/>
    <n v="4"/>
    <n v="2"/>
    <n v="3"/>
    <s v="No"/>
    <n v="3"/>
    <x v="5"/>
    <s v="Youtube|Instagram"/>
    <m/>
    <m/>
    <m/>
    <m/>
    <m/>
    <m/>
    <m/>
    <s v="No"/>
    <s v="No"/>
    <m/>
    <n v="4"/>
    <n v="4"/>
    <s v="4, satisfecho"/>
  </r>
  <r>
    <m/>
    <m/>
    <s v="Humanidades"/>
    <d v="2020-05-19T13:01:00"/>
    <s v="Grado y doble grado"/>
    <x v="7"/>
    <s v="Frecuentemente (1 o 2 veces por semana)"/>
    <s v="Frecuentemente (1 o 2 veces por semana)"/>
    <s v="Seguiré usando los servicios de la biblioteca con la misma frecuencia que expuse en la pregunta anterior"/>
    <s v="F. Geografía e Historia"/>
    <s v="Biblioteca Maria Zambrano (Filología / Derecho)"/>
    <s v="F. Bellas Artes"/>
    <m/>
    <m/>
    <m/>
    <m/>
    <m/>
    <m/>
    <s v="Sí"/>
    <s v="Sí"/>
    <n v="4"/>
    <n v="4"/>
    <n v="2"/>
    <n v="4"/>
    <n v="2"/>
    <n v="2"/>
    <n v="5"/>
    <n v="3"/>
    <n v="4"/>
    <n v="3"/>
    <m/>
    <n v="2"/>
    <n v="4"/>
    <n v="4"/>
    <n v="3"/>
    <n v="3"/>
    <s v="No"/>
    <n v="4"/>
    <x v="6"/>
    <s v="LinkedIn"/>
    <m/>
    <m/>
    <m/>
    <m/>
    <m/>
    <m/>
    <m/>
    <s v="No"/>
    <s v="No"/>
    <m/>
    <n v="3"/>
    <n v="3"/>
    <s v="4, satisfecho"/>
  </r>
  <r>
    <m/>
    <m/>
    <s v="Ciencias Sociales"/>
    <d v="2020-05-19T13:01:00"/>
    <s v="Grado y doble grado"/>
    <x v="10"/>
    <s v="Frecuentemente (1 o 2 veces por semana)"/>
    <s v="De vez en cuando (1 o 2 veces al mes)"/>
    <s v="Creo que voy a acudir con menos frecuencia a la biblioteca y usaré más la biblioteca virtual"/>
    <s v="Biblioteca Maria Zambrano (Filología / Derecho)"/>
    <s v="Biblioteca Maria Zambrano (Filología / Derecho)"/>
    <s v="Biblioteca Maria Zambrano (Filología / Derecho)"/>
    <m/>
    <m/>
    <m/>
    <m/>
    <m/>
    <m/>
    <s v="Sí"/>
    <s v="Sí"/>
    <n v="5"/>
    <n v="1"/>
    <n v="3"/>
    <n v="2"/>
    <n v="3"/>
    <n v="1"/>
    <n v="3"/>
    <n v="1"/>
    <n v="3"/>
    <n v="5"/>
    <m/>
    <n v="3"/>
    <n v="3"/>
    <n v="3"/>
    <n v="3"/>
    <n v="4"/>
    <s v="No"/>
    <n v="3"/>
    <x v="5"/>
    <s v="Instagram"/>
    <m/>
    <m/>
    <m/>
    <m/>
    <m/>
    <m/>
    <m/>
    <s v="No"/>
    <s v="No"/>
    <m/>
    <n v="3"/>
    <n v="3"/>
    <s v="4, satisfecho"/>
  </r>
  <r>
    <m/>
    <m/>
    <s v="Humanidades"/>
    <d v="2020-05-19T13:01:00"/>
    <s v="Doctorado"/>
    <x v="2"/>
    <s v="De vez en cuando (1 o 2 veces al mes)"/>
    <s v="Muy frecuentemente (3 o más veces por semana)"/>
    <s v="Seguiré usando los servicios de la biblioteca con la misma frecuencia que expuse en la pregunta anterior"/>
    <s v="F. Bellas Artes"/>
    <s v="F. Educación - Centro de Formación del Profesorado"/>
    <s v="F. Medicina"/>
    <s v="Nacional"/>
    <m/>
    <m/>
    <m/>
    <m/>
    <m/>
    <s v="No"/>
    <s v="No"/>
    <n v="4"/>
    <n v="4"/>
    <n v="3"/>
    <n v="5"/>
    <n v="4"/>
    <n v="2"/>
    <n v="2"/>
    <n v="4"/>
    <n v="4"/>
    <n v="4"/>
    <m/>
    <n v="5"/>
    <n v="5"/>
    <n v="4"/>
    <n v="4"/>
    <n v="5"/>
    <s v="Sí"/>
    <n v="3"/>
    <x v="6"/>
    <s v="Twitter|Youtube"/>
    <m/>
    <m/>
    <m/>
    <m/>
    <m/>
    <m/>
    <m/>
    <s v="Sí"/>
    <s v="Sí"/>
    <s v="Útil"/>
    <n v="4"/>
    <n v="5"/>
    <s v="5, muy satisfecho"/>
  </r>
  <r>
    <m/>
    <m/>
    <s v="Ciencias Experimentales"/>
    <d v="2020-05-19T13:01:00"/>
    <s v="Grado y doble grado"/>
    <x v="20"/>
    <s v="De vez en cuando (1 o 2 veces al mes)"/>
    <s v="De vez en cuando (1 o 2 veces al mes)"/>
    <s v="Seguiré usando los servicios de la biblioteca con la misma frecuencia que expuse en la pregunta anterior"/>
    <s v="F. Ciencias Biológicas"/>
    <m/>
    <m/>
    <m/>
    <m/>
    <m/>
    <m/>
    <m/>
    <m/>
    <s v="No"/>
    <s v="Sí"/>
    <n v="2"/>
    <n v="1"/>
    <n v="3"/>
    <n v="1"/>
    <n v="5"/>
    <n v="5"/>
    <n v="5"/>
    <n v="5"/>
    <n v="3"/>
    <n v="3"/>
    <m/>
    <n v="3"/>
    <m/>
    <n v="3"/>
    <n v="3"/>
    <m/>
    <s v="No"/>
    <n v="3"/>
    <x v="5"/>
    <s v="Youtube|Instagram"/>
    <m/>
    <m/>
    <m/>
    <m/>
    <m/>
    <m/>
    <m/>
    <s v="No"/>
    <s v="No"/>
    <m/>
    <n v="3"/>
    <n v="1"/>
    <s v="3, normal"/>
  </r>
  <r>
    <m/>
    <m/>
    <s v="Humanidades"/>
    <d v="2020-05-19T13:01:00"/>
    <s v="Doctorado"/>
    <x v="7"/>
    <s v="De vez en cuando (1 o 2 veces al mes)"/>
    <s v="Frecuentemente (1 o 2 veces por semana)"/>
    <s v="Seguiré usando los servicios de la biblioteca con la misma frecuencia que expuse en la pregunta anterior"/>
    <s v="F. Geografía e Historia"/>
    <s v="F. Ciencias Políticas y Sociología"/>
    <s v="F. Ciencias Económicas y Empresariales"/>
    <m/>
    <m/>
    <m/>
    <m/>
    <m/>
    <m/>
    <s v="Sí"/>
    <s v="Sí"/>
    <n v="2"/>
    <n v="2"/>
    <n v="2"/>
    <n v="2"/>
    <n v="3"/>
    <n v="5"/>
    <n v="1"/>
    <n v="1"/>
    <n v="3"/>
    <n v="4"/>
    <m/>
    <n v="4"/>
    <n v="5"/>
    <n v="5"/>
    <n v="3"/>
    <n v="4"/>
    <s v="Sí"/>
    <n v="4"/>
    <x v="5"/>
    <s v="Facebook|Youtube"/>
    <m/>
    <m/>
    <m/>
    <m/>
    <m/>
    <m/>
    <m/>
    <s v="No"/>
    <s v="No"/>
    <m/>
    <n v="5"/>
    <n v="5"/>
    <s v="4, satisfecho"/>
  </r>
  <r>
    <m/>
    <m/>
    <s v="Ciencias de la Salud"/>
    <d v="2020-05-19T13:01:00"/>
    <s v="Doctorado"/>
    <x v="4"/>
    <s v="De vez en cuando (1 o 2 veces al mes)"/>
    <s v="Frecuentemente (1 o 2 veces por semana)"/>
    <s v="Seguiré usando los servicios de la biblioteca con la misma frecuencia que expuse en la pregunta anterior"/>
    <s v="F. Medicina"/>
    <s v="F. Psicología"/>
    <m/>
    <s v="Biblioteca central UNED, biblioteca centro asociado UNED J. Verdaguer"/>
    <m/>
    <m/>
    <m/>
    <m/>
    <m/>
    <s v="Sí"/>
    <s v="Sí"/>
    <n v="4"/>
    <n v="1"/>
    <n v="1"/>
    <n v="2"/>
    <n v="1"/>
    <n v="3"/>
    <n v="2"/>
    <n v="4"/>
    <n v="3"/>
    <n v="3"/>
    <m/>
    <n v="4"/>
    <n v="4"/>
    <n v="4"/>
    <n v="5"/>
    <n v="4"/>
    <s v="Sí"/>
    <n v="3"/>
    <x v="3"/>
    <s v="No uso ninguna red social"/>
    <m/>
    <m/>
    <m/>
    <m/>
    <m/>
    <m/>
    <m/>
    <s v="Sí"/>
    <s v="Sí"/>
    <s v="Útil"/>
    <n v="2"/>
    <n v="3"/>
    <s v="3, normal"/>
  </r>
  <r>
    <m/>
    <m/>
    <s v="Humanidades"/>
    <d v="2020-05-19T13:01:00"/>
    <s v="Grado y doble grado"/>
    <x v="2"/>
    <s v="Solo en época de exámenes"/>
    <s v="Solo en época de exámenes"/>
    <s v="Seguiré usando los servicios de la biblioteca con la misma frecuencia que expuse en la pregunta anterior"/>
    <s v="Biblioteca Maria Zambrano (Filología / Derecho)"/>
    <s v="F. Educación - Centro de Formación del Profesorado"/>
    <m/>
    <m/>
    <m/>
    <m/>
    <m/>
    <m/>
    <m/>
    <s v="No"/>
    <s v="No"/>
    <n v="2"/>
    <n v="1"/>
    <n v="2"/>
    <n v="4"/>
    <n v="3"/>
    <n v="4"/>
    <n v="5"/>
    <n v="3"/>
    <n v="4"/>
    <n v="4"/>
    <m/>
    <n v="4"/>
    <n v="4"/>
    <n v="4"/>
    <n v="4"/>
    <n v="4"/>
    <s v="No"/>
    <n v="4"/>
    <x v="5"/>
    <s v="Youtube"/>
    <m/>
    <m/>
    <m/>
    <m/>
    <m/>
    <m/>
    <m/>
    <s v="Sí"/>
    <s v="No"/>
    <m/>
    <n v="5"/>
    <n v="5"/>
    <s v="4, satisfecho"/>
  </r>
  <r>
    <m/>
    <m/>
    <s v="Humanidades"/>
    <d v="2020-05-19T13:01:00"/>
    <s v="Grado y doble grado"/>
    <x v="7"/>
    <s v="Muy frecuentemente (3 o más veces por semana)"/>
    <s v="Muy frecuentemente (3 o más veces por semana)"/>
    <s v="Creo que voy a acudir con menos frecuencia a la biblioteca y usaré más la biblioteca virtual"/>
    <s v="F. Geografía e Historia"/>
    <s v="Biblioteca Maria Zambrano (Filología / Derecho)"/>
    <s v="F. Filosofía"/>
    <m/>
    <m/>
    <m/>
    <m/>
    <m/>
    <m/>
    <s v="Sí"/>
    <s v="Sí"/>
    <n v="5"/>
    <n v="2"/>
    <n v="4"/>
    <n v="1"/>
    <n v="3"/>
    <n v="2"/>
    <n v="2"/>
    <n v="1"/>
    <n v="2"/>
    <n v="4"/>
    <m/>
    <n v="5"/>
    <n v="4"/>
    <n v="5"/>
    <n v="3"/>
    <n v="4"/>
    <s v="No"/>
    <n v="5"/>
    <x v="3"/>
    <s v="Youtube"/>
    <m/>
    <m/>
    <m/>
    <m/>
    <m/>
    <m/>
    <m/>
    <s v="No"/>
    <s v="No"/>
    <m/>
    <n v="5"/>
    <n v="5"/>
    <s v="4, satisfecho"/>
  </r>
  <r>
    <m/>
    <m/>
    <s v="Humanidades"/>
    <d v="2020-05-19T13:01:00"/>
    <s v="Doctorado"/>
    <x v="6"/>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Geografía e Historia"/>
    <s v="BNE: investigación y acceso a fondos específicos."/>
    <m/>
    <m/>
    <m/>
    <m/>
    <m/>
    <s v="No"/>
    <s v="No"/>
    <n v="3"/>
    <n v="2"/>
    <n v="3"/>
    <n v="1"/>
    <n v="1"/>
    <n v="5"/>
    <n v="1"/>
    <n v="4"/>
    <n v="1"/>
    <n v="4"/>
    <m/>
    <n v="2"/>
    <n v="2"/>
    <n v="1"/>
    <n v="1"/>
    <n v="1"/>
    <s v="Sí"/>
    <n v="1"/>
    <x v="2"/>
    <s v="Twitter|Youtube|Instagram"/>
    <m/>
    <m/>
    <m/>
    <m/>
    <m/>
    <m/>
    <m/>
    <s v="No"/>
    <s v="No"/>
    <m/>
    <n v="1"/>
    <n v="1"/>
    <s v="2, insatisfecho"/>
  </r>
  <r>
    <m/>
    <m/>
    <s v="Humanidades"/>
    <d v="2020-05-19T13:01:00"/>
    <s v="Grado y doble grado"/>
    <x v="3"/>
    <s v="De vez en cuando (1 o 2 veces al mes)"/>
    <s v="De vez en cuando (1 o 2 veces al mes)"/>
    <s v="Seguiré usando los servicios de la biblioteca con la misma frecuencia que expuse en la pregunta anterior"/>
    <s v="F. Bellas Artes"/>
    <s v="F. Ciencias de la Información"/>
    <m/>
    <m/>
    <m/>
    <m/>
    <m/>
    <m/>
    <m/>
    <s v="Sí"/>
    <s v="Sí"/>
    <n v="2"/>
    <n v="1"/>
    <n v="2"/>
    <n v="3"/>
    <n v="4"/>
    <n v="4"/>
    <n v="4"/>
    <n v="4"/>
    <n v="4"/>
    <n v="4"/>
    <m/>
    <n v="4"/>
    <n v="4"/>
    <n v="4"/>
    <n v="3"/>
    <n v="4"/>
    <s v="No"/>
    <n v="3"/>
    <x v="5"/>
    <s v="Twitter|Youtube|Instagram"/>
    <m/>
    <m/>
    <m/>
    <m/>
    <m/>
    <m/>
    <m/>
    <s v="Sí"/>
    <s v="No"/>
    <m/>
    <n v="4"/>
    <n v="5"/>
    <s v="4, satisfecho"/>
  </r>
  <r>
    <m/>
    <m/>
    <s v="Ciencias de la Salud"/>
    <d v="2020-05-19T13:01:00"/>
    <s v="Grado y doble grado"/>
    <x v="15"/>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Enfermería, Fisioterapia y Podología"/>
    <m/>
    <m/>
    <m/>
    <m/>
    <m/>
    <m/>
    <m/>
    <m/>
    <s v="Sí"/>
    <s v="No"/>
    <n v="5"/>
    <n v="5"/>
    <n v="5"/>
    <n v="5"/>
    <n v="5"/>
    <n v="5"/>
    <n v="5"/>
    <n v="5"/>
    <n v="1"/>
    <n v="4"/>
    <m/>
    <n v="3"/>
    <n v="4"/>
    <n v="3"/>
    <n v="3"/>
    <n v="4"/>
    <s v="No"/>
    <n v="4"/>
    <x v="1"/>
    <s v="Youtube|Instagram|LinkedIn"/>
    <m/>
    <m/>
    <m/>
    <m/>
    <m/>
    <m/>
    <m/>
    <s v="No"/>
    <s v="No"/>
    <m/>
    <n v="5"/>
    <n v="5"/>
    <s v="4, satisfecho"/>
  </r>
  <r>
    <m/>
    <m/>
    <s v="Humanidades"/>
    <d v="2020-05-19T13:00: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logía (Clásicas o General)"/>
    <s v="Biblioteca de la Escuela Superior de Conservación y Restauración de Madrid"/>
    <m/>
    <m/>
    <m/>
    <m/>
    <m/>
    <s v="Sí"/>
    <s v="Sí"/>
    <n v="4"/>
    <n v="4"/>
    <n v="3"/>
    <n v="2"/>
    <n v="4"/>
    <n v="2"/>
    <n v="5"/>
    <n v="4"/>
    <n v="2"/>
    <n v="4"/>
    <m/>
    <n v="4"/>
    <n v="4"/>
    <n v="5"/>
    <n v="3"/>
    <n v="4"/>
    <s v="Sí"/>
    <n v="5"/>
    <x v="5"/>
    <s v="Twitter|Youtube|Instagram"/>
    <m/>
    <m/>
    <m/>
    <m/>
    <m/>
    <m/>
    <m/>
    <s v="No"/>
    <s v="No"/>
    <m/>
    <n v="5"/>
    <n v="5"/>
    <s v="5, muy satisfecho"/>
  </r>
  <r>
    <m/>
    <m/>
    <s v="Ciencias Experimentales"/>
    <d v="2020-05-19T13:00:00"/>
    <s v="Grado y doble grado"/>
    <x v="19"/>
    <s v="Muy frecuentemente (3 o más veces por semana)"/>
    <s v="De vez en cuando (1 o 2 veces al mes)"/>
    <s v="Seguiré usando los servicios de la biblioteca con la misma frecuencia que expuse en la pregunta anterior"/>
    <s v="F. Ciencias Físicas"/>
    <s v="F. Odontología"/>
    <s v="F. Ciencias Químicas"/>
    <m/>
    <m/>
    <m/>
    <m/>
    <m/>
    <m/>
    <s v="No"/>
    <s v="No"/>
    <n v="3"/>
    <n v="1"/>
    <n v="2"/>
    <n v="1"/>
    <n v="4"/>
    <n v="5"/>
    <n v="1"/>
    <n v="1"/>
    <n v="4"/>
    <n v="4"/>
    <m/>
    <n v="4"/>
    <n v="4"/>
    <n v="3"/>
    <n v="3"/>
    <n v="4"/>
    <s v="Sí"/>
    <n v="4"/>
    <x v="5"/>
    <s v="Twitter|Youtube"/>
    <m/>
    <m/>
    <m/>
    <m/>
    <m/>
    <m/>
    <m/>
    <s v="Sí"/>
    <s v="No"/>
    <m/>
    <n v="4"/>
    <n v="4"/>
    <s v="4, satisfecho"/>
  </r>
  <r>
    <m/>
    <m/>
    <s v="Ciencias de la Salud"/>
    <d v="2020-05-19T13:00:00"/>
    <s v="Grado y doble grado"/>
    <x v="23"/>
    <s v="Frecuentemente (1 o 2 veces por semana)"/>
    <s v="Nunca"/>
    <s v="Seguiré usando los servicios de la biblioteca con la misma frecuencia que expuse en la pregunta anterior"/>
    <s v="F. Veterinaria"/>
    <s v="Biblioteca Maria Zambrano (Filología / Derecho)"/>
    <m/>
    <m/>
    <m/>
    <m/>
    <m/>
    <m/>
    <m/>
    <s v="No"/>
    <s v="No"/>
    <n v="1"/>
    <n v="1"/>
    <n v="1"/>
    <n v="1"/>
    <n v="4"/>
    <n v="2"/>
    <n v="5"/>
    <n v="1"/>
    <n v="3"/>
    <n v="3"/>
    <m/>
    <n v="2"/>
    <n v="2"/>
    <n v="2"/>
    <n v="2"/>
    <n v="2"/>
    <s v="No"/>
    <n v="2"/>
    <x v="4"/>
    <s v="Twitter|Youtube|Instagram"/>
    <m/>
    <m/>
    <m/>
    <m/>
    <m/>
    <m/>
    <m/>
    <s v="No"/>
    <s v="No"/>
    <m/>
    <n v="3"/>
    <n v="3"/>
    <s v="3, normal"/>
  </r>
  <r>
    <m/>
    <m/>
    <s v="Ciencias Sociales"/>
    <d v="2020-05-19T13:00:00"/>
    <s v="Doctorado"/>
    <x v="13"/>
    <s v="Muy frecuentemente (3 o más veces por semana)"/>
    <s v="Muy frecuentemente (3 o más veces por semana)"/>
    <s v="Seguiré usando los servicios de la biblioteca con la misma frecuencia que expuse en la pregunta anterior|Solo haré uso de la biblioteca virtual y de sus recursos electrónicos"/>
    <s v="F. Ciencias de la Información"/>
    <m/>
    <m/>
    <m/>
    <m/>
    <m/>
    <m/>
    <m/>
    <m/>
    <s v="No"/>
    <s v="No"/>
    <n v="1"/>
    <n v="4"/>
    <n v="4"/>
    <n v="1"/>
    <n v="1"/>
    <n v="3"/>
    <n v="1"/>
    <n v="3"/>
    <n v="5"/>
    <n v="4"/>
    <m/>
    <n v="3"/>
    <n v="4"/>
    <n v="4"/>
    <n v="3"/>
    <n v="4"/>
    <s v="Sí"/>
    <n v="4"/>
    <x v="1"/>
    <s v="Facebook|LinkedIn"/>
    <m/>
    <m/>
    <m/>
    <m/>
    <m/>
    <m/>
    <m/>
    <s v="Sí"/>
    <s v="Sí"/>
    <s v="Muy útil"/>
    <n v="4"/>
    <n v="3"/>
    <s v="4, satisfecho"/>
  </r>
  <r>
    <m/>
    <m/>
    <s v="Ciencias de la Salud"/>
    <d v="2020-05-19T13:00:00"/>
    <s v="Grado y doble grado"/>
    <x v="22"/>
    <s v="De vez en cuando (1 o 2 veces al mes)"/>
    <s v="Solo en época de exámenes"/>
    <s v="Procuraré buscar la información que necesito fuera de la biblioteca"/>
    <s v="F. Óptica y Optometría"/>
    <s v="Biblioteca Maria Zambrano (Filología / Derecho)"/>
    <s v="F. Psicología"/>
    <m/>
    <m/>
    <m/>
    <m/>
    <m/>
    <m/>
    <s v="No"/>
    <s v="Sí"/>
    <n v="2"/>
    <n v="3"/>
    <n v="3"/>
    <n v="1"/>
    <n v="5"/>
    <n v="4"/>
    <n v="5"/>
    <n v="2"/>
    <n v="4"/>
    <n v="4"/>
    <m/>
    <n v="4"/>
    <n v="5"/>
    <n v="4"/>
    <n v="4"/>
    <n v="4"/>
    <s v="Sí"/>
    <n v="4"/>
    <x v="6"/>
    <s v="Twitter|Youtube|Instagram"/>
    <m/>
    <m/>
    <m/>
    <m/>
    <m/>
    <m/>
    <m/>
    <s v="Sí"/>
    <s v="Sí"/>
    <s v="Muy útil"/>
    <n v="5"/>
    <n v="5"/>
    <s v="5, muy satisfecho"/>
  </r>
  <r>
    <m/>
    <m/>
    <s v="Humanidades"/>
    <d v="2020-05-19T13:00: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No"/>
    <s v="Sí"/>
    <n v="1"/>
    <n v="1"/>
    <n v="3"/>
    <n v="1"/>
    <n v="1"/>
    <n v="3"/>
    <n v="5"/>
    <n v="1"/>
    <n v="2"/>
    <n v="4"/>
    <m/>
    <n v="4"/>
    <n v="4"/>
    <n v="4"/>
    <n v="4"/>
    <n v="4"/>
    <s v="No"/>
    <n v="4"/>
    <x v="2"/>
    <s v="Twitter|Facebook|Youtube|Instagram"/>
    <m/>
    <m/>
    <m/>
    <m/>
    <m/>
    <m/>
    <m/>
    <s v="Sí"/>
    <s v="No"/>
    <m/>
    <n v="4"/>
    <n v="4"/>
    <s v="4, satisfecho"/>
  </r>
  <r>
    <m/>
    <m/>
    <s v="Ciencias de la Salud"/>
    <d v="2020-05-19T13:00:00"/>
    <s v="Grado y doble grado"/>
    <x v="4"/>
    <s v="Muy frecuentemente (3 o más veces por semana)"/>
    <s v="Muy frecuentemente (3 o más veces por semana)"/>
    <s v="Seguiré usando los servicios de la biblioteca con la misma frecuencia que expuse en la pregunta anterior"/>
    <s v="F. Medicina"/>
    <s v="F. Enfermería, Fisioterapia y Podología"/>
    <s v="F. Farmacia"/>
    <m/>
    <m/>
    <m/>
    <m/>
    <m/>
    <m/>
    <s v="Sí"/>
    <s v="Sí"/>
    <n v="3"/>
    <n v="1"/>
    <n v="2"/>
    <n v="1"/>
    <n v="5"/>
    <n v="2"/>
    <n v="4"/>
    <n v="1"/>
    <n v="4"/>
    <n v="5"/>
    <m/>
    <n v="4"/>
    <n v="4"/>
    <n v="1"/>
    <n v="2"/>
    <n v="3"/>
    <s v="No"/>
    <n v="3"/>
    <x v="4"/>
    <s v="Twitter|Youtube|Instagram"/>
    <m/>
    <m/>
    <m/>
    <m/>
    <m/>
    <m/>
    <m/>
    <s v="Sí"/>
    <s v="No"/>
    <m/>
    <n v="4"/>
    <n v="2"/>
    <s v="4, satisfecho"/>
  </r>
  <r>
    <m/>
    <m/>
    <s v="Ciencias Sociales"/>
    <d v="2020-05-19T13:00:00"/>
    <s v="Doctorado"/>
    <x v="10"/>
    <s v="De vez en cuando (1 o 2 veces al mes)"/>
    <s v="De vez en cuando (1 o 2 veces al mes)"/>
    <s v="Seguiré usando los servicios de la biblioteca con la misma frecuencia que expuse en la pregunta anterior"/>
    <s v="Biblioteca Maria Zambrano (Filología / Derecho)"/>
    <s v="F. Derecho (Departamentos,Criminología)"/>
    <m/>
    <s v="Corte Internacional de Justicia"/>
    <m/>
    <m/>
    <m/>
    <m/>
    <m/>
    <s v="No"/>
    <s v="Sí"/>
    <n v="3"/>
    <n v="3"/>
    <n v="3"/>
    <n v="4"/>
    <n v="4"/>
    <n v="4"/>
    <n v="5"/>
    <n v="3"/>
    <n v="5"/>
    <n v="4"/>
    <m/>
    <n v="4"/>
    <n v="4"/>
    <n v="3"/>
    <n v="3"/>
    <n v="4"/>
    <s v="Sí"/>
    <n v="3"/>
    <x v="6"/>
    <s v="Facebook|Instagram|LinkedIn"/>
    <m/>
    <m/>
    <m/>
    <m/>
    <m/>
    <m/>
    <m/>
    <s v="Sí"/>
    <s v="No"/>
    <m/>
    <n v="5"/>
    <n v="5"/>
    <s v="4, satisfecho"/>
  </r>
  <r>
    <m/>
    <m/>
    <s v="Humanidades"/>
    <d v="2020-05-19T13:00:00"/>
    <s v="Grado y doble grado"/>
    <x v="3"/>
    <s v="Frecuentemente (1 o 2 veces por semana)"/>
    <s v="Frecuentemente (1 o 2 veces por semana)"/>
    <s v="Seguiré usando los servicios de la biblioteca con la misma frecuencia que expuse en la pregunta anterior"/>
    <s v="F. Bellas Artes"/>
    <s v="F. Geografía e Historia"/>
    <s v="F. Filosofía"/>
    <m/>
    <m/>
    <m/>
    <m/>
    <m/>
    <m/>
    <s v="No"/>
    <s v="Sí"/>
    <n v="3"/>
    <n v="2"/>
    <n v="2"/>
    <n v="2"/>
    <n v="4"/>
    <n v="4"/>
    <n v="4"/>
    <n v="4"/>
    <n v="5"/>
    <n v="5"/>
    <m/>
    <n v="5"/>
    <n v="5"/>
    <n v="5"/>
    <n v="5"/>
    <n v="5"/>
    <s v="Sí"/>
    <n v="5"/>
    <x v="1"/>
    <s v="Youtube|Instagram"/>
    <m/>
    <m/>
    <m/>
    <m/>
    <m/>
    <m/>
    <m/>
    <s v="Sí"/>
    <s v="Sí"/>
    <s v="Muy útil"/>
    <n v="5"/>
    <n v="5"/>
    <s v="5, muy satisfecho"/>
  </r>
  <r>
    <m/>
    <m/>
    <s v="Humanidades"/>
    <d v="2020-05-19T13:00:00"/>
    <s v="Doctorado"/>
    <x v="6"/>
    <s v="Nunca"/>
    <s v="Muy frecuentemente (3 o más veces por semana)"/>
    <s v="Tengo que ir necesariamente para consultar los documentos que están ubicados en la biblioteca"/>
    <s v="Biblioteca Maria Zambrano (Filología / Derecho)"/>
    <s v="F. Filología (Clásicas o General)"/>
    <s v="F. Ciencias de la Información"/>
    <s v="UNED"/>
    <m/>
    <m/>
    <m/>
    <m/>
    <m/>
    <s v="No"/>
    <s v="No"/>
    <n v="2"/>
    <n v="5"/>
    <n v="5"/>
    <n v="4"/>
    <n v="2"/>
    <n v="5"/>
    <n v="1"/>
    <n v="5"/>
    <n v="5"/>
    <n v="3"/>
    <m/>
    <n v="3"/>
    <n v="3"/>
    <n v="2"/>
    <n v="3"/>
    <n v="4"/>
    <s v="Sí"/>
    <n v="2"/>
    <x v="5"/>
    <s v="Twitter|LinkedIn"/>
    <m/>
    <m/>
    <m/>
    <m/>
    <m/>
    <m/>
    <m/>
    <s v="Sí"/>
    <s v="Sí"/>
    <s v="Útil"/>
    <n v="4"/>
    <n v="4"/>
    <s v="4, satisfecho"/>
  </r>
  <r>
    <m/>
    <m/>
    <s v="Ciencias Sociales"/>
    <d v="2020-05-19T13:00:00"/>
    <s v="Grado y doble grado"/>
    <x v="13"/>
    <s v="De vez en cuando (1 o 2 veces al mes)"/>
    <s v="De vez en cuando (1 o 2 veces al mes)"/>
    <s v="Seguiré usando los servicios de la biblioteca con la misma frecuencia que expuse en la pregunta anterior"/>
    <s v="F. Ciencias de la Información"/>
    <s v="Biblioteca Maria Zambrano (Filología / Derecho)"/>
    <s v="Biblioteca Maria Zambrano (Filología / Derecho)"/>
    <s v="Biblioteca José Hierro - San Blas"/>
    <m/>
    <m/>
    <m/>
    <m/>
    <m/>
    <s v="No"/>
    <s v="Sí"/>
    <n v="3"/>
    <n v="1"/>
    <n v="1"/>
    <n v="1"/>
    <n v="5"/>
    <n v="5"/>
    <n v="5"/>
    <n v="2"/>
    <n v="2"/>
    <n v="3"/>
    <m/>
    <n v="3"/>
    <n v="4"/>
    <n v="3"/>
    <n v="3"/>
    <n v="3"/>
    <s v="No"/>
    <n v="3"/>
    <x v="5"/>
    <s v="Youtube|Instagram"/>
    <m/>
    <m/>
    <m/>
    <m/>
    <m/>
    <m/>
    <m/>
    <s v="No"/>
    <s v="No"/>
    <m/>
    <n v="4"/>
    <n v="4"/>
    <s v="4, satisfecho"/>
  </r>
  <r>
    <m/>
    <m/>
    <s v="Ciencias de la Salud"/>
    <d v="2020-05-19T13:00:00"/>
    <s v="Máster"/>
    <x v="9"/>
    <m/>
    <m/>
    <m/>
    <s v="F. Medicina"/>
    <s v="F. Farmacia"/>
    <s v="F. Ciencias Biológicas"/>
    <m/>
    <m/>
    <m/>
    <m/>
    <m/>
    <m/>
    <s v="No"/>
    <s v="Sí"/>
    <n v="5"/>
    <n v="4"/>
    <n v="5"/>
    <n v="3"/>
    <n v="4"/>
    <n v="3"/>
    <n v="5"/>
    <n v="4"/>
    <n v="5"/>
    <n v="4"/>
    <m/>
    <n v="5"/>
    <n v="5"/>
    <m/>
    <n v="5"/>
    <n v="5"/>
    <m/>
    <n v="4"/>
    <x v="3"/>
    <s v="Twitter|Facebook|Instagram|LinkedIn"/>
    <m/>
    <m/>
    <m/>
    <m/>
    <m/>
    <m/>
    <m/>
    <s v="No"/>
    <s v="No"/>
    <m/>
    <n v="5"/>
    <n v="5"/>
    <s v="5, muy satisfecho"/>
  </r>
  <r>
    <m/>
    <m/>
    <s v="Ciencias de la Salud"/>
    <d v="2020-05-19T13:00:00"/>
    <s v="Grado y doble grado"/>
    <x v="15"/>
    <s v="Muy frecuentemente (3 o más veces por semana)"/>
    <s v="Frecuentemente (1 o 2 veces por semana)"/>
    <s v="Seguiré usando los servicios de la biblioteca con la misma frecuencia que expuse en la pregunta anterior"/>
    <s v="F. Medicina"/>
    <s v="F. Odontología"/>
    <s v="F. Enfermería, Fisioterapia y Podología"/>
    <m/>
    <m/>
    <m/>
    <m/>
    <m/>
    <m/>
    <s v="No"/>
    <s v="Sí"/>
    <n v="5"/>
    <n v="5"/>
    <n v="3"/>
    <n v="1"/>
    <n v="5"/>
    <n v="4"/>
    <n v="5"/>
    <n v="2"/>
    <n v="4"/>
    <n v="4"/>
    <m/>
    <n v="5"/>
    <n v="4"/>
    <n v="4"/>
    <n v="4"/>
    <n v="4"/>
    <s v="No"/>
    <n v="4"/>
    <x v="5"/>
    <s v="Youtube|Instagram"/>
    <m/>
    <m/>
    <m/>
    <m/>
    <m/>
    <m/>
    <m/>
    <s v="Sí"/>
    <s v="No"/>
    <m/>
    <n v="5"/>
    <n v="3"/>
    <s v="4, satisfecho"/>
  </r>
  <r>
    <m/>
    <m/>
    <s v="Humanidades"/>
    <d v="2020-05-19T13:00: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Aumentar las desideratas de libros electrónicos, especialmente si están en bibliografía obligatoria o recomendada en los descriptores de asignaturas, en caso de que otra vez quedemos sin acceso al material físico."/>
    <s v="Biblioteca Maria Zambrano (Filología / Derecho)"/>
    <s v="F. Filología (Clásicas o General)"/>
    <s v="F. Ciencias de la Documentación"/>
    <s v="Biblioteca municipal Mario Vargas Llosa, Biblioteca regional Benito Pérez Galdós (antigua Conde Duque), Biblioteca regional Pedro Salinas, Biblioteca municipal Federico García Lorca."/>
    <m/>
    <m/>
    <m/>
    <m/>
    <m/>
    <s v="Sí"/>
    <s v="Sí"/>
    <n v="5"/>
    <n v="4"/>
    <n v="5"/>
    <n v="5"/>
    <n v="5"/>
    <n v="5"/>
    <n v="5"/>
    <n v="5"/>
    <n v="2"/>
    <n v="3"/>
    <m/>
    <n v="2"/>
    <n v="3"/>
    <n v="1"/>
    <n v="5"/>
    <n v="2"/>
    <s v="Sí"/>
    <n v="3"/>
    <x v="1"/>
    <s v="Twitter|Facebook|Instagram"/>
    <m/>
    <m/>
    <m/>
    <m/>
    <m/>
    <m/>
    <m/>
    <s v="Sí"/>
    <s v="No"/>
    <m/>
    <n v="5"/>
    <n v="5"/>
    <s v="5, muy satisfecho"/>
  </r>
  <r>
    <m/>
    <m/>
    <s v="Ciencias Experimentales"/>
    <d v="2020-05-19T13:00:00"/>
    <s v="Grado y doble grado"/>
    <x v="27"/>
    <s v="Muy frecuentemente (3 o más veces por semana)"/>
    <s v="Nunca"/>
    <s v="Seguiré usando los servicios de la biblioteca con la misma frecuencia que expuse en la pregunta anterior|Tengo que ir necesariamente para consultar los documentos que están ubicados en la biblioteca"/>
    <s v="Biblioteca Maria Zambrano (Filología / Derecho)"/>
    <s v="F. Estudios Estadísticos"/>
    <s v="F. Geografía e Historia"/>
    <m/>
    <m/>
    <m/>
    <m/>
    <m/>
    <m/>
    <s v="Sí"/>
    <s v="Sí"/>
    <n v="5"/>
    <n v="1"/>
    <n v="1"/>
    <n v="2"/>
    <n v="3"/>
    <n v="1"/>
    <n v="4"/>
    <n v="1"/>
    <n v="1"/>
    <n v="4"/>
    <m/>
    <n v="1"/>
    <n v="3"/>
    <n v="3"/>
    <n v="4"/>
    <n v="5"/>
    <s v="Sí"/>
    <n v="2"/>
    <x v="2"/>
    <s v="Instagram"/>
    <m/>
    <m/>
    <m/>
    <m/>
    <m/>
    <m/>
    <m/>
    <s v="No"/>
    <s v="No"/>
    <m/>
    <n v="2"/>
    <n v="1"/>
    <s v="2, insatisfecho"/>
  </r>
  <r>
    <m/>
    <m/>
    <s v="Ciencias Experimentales"/>
    <d v="2020-05-19T13:00:00"/>
    <s v="Grado y doble grado"/>
    <x v="16"/>
    <s v="Solo en época de exámenes"/>
    <s v="Solo en época de exámenes"/>
    <s v="Seguiré usando los servicios de la biblioteca con la misma frecuencia que expuse en la pregunta anterior"/>
    <s v="F. Ciencias Químicas"/>
    <s v="F. Ciencias Físicas"/>
    <s v="F. Ciencias Matemáticas"/>
    <m/>
    <m/>
    <m/>
    <m/>
    <m/>
    <m/>
    <s v="No"/>
    <s v="No"/>
    <n v="3"/>
    <n v="2"/>
    <n v="3"/>
    <n v="4"/>
    <n v="3"/>
    <n v="4"/>
    <n v="5"/>
    <n v="2"/>
    <n v="3"/>
    <n v="3"/>
    <m/>
    <n v="2"/>
    <n v="2"/>
    <n v="4"/>
    <n v="3"/>
    <n v="3"/>
    <s v="No"/>
    <n v="3"/>
    <x v="5"/>
    <s v="Facebook|Youtube"/>
    <m/>
    <m/>
    <m/>
    <m/>
    <m/>
    <m/>
    <m/>
    <s v="No"/>
    <s v="No"/>
    <m/>
    <n v="2"/>
    <n v="3"/>
    <s v="4, satisfecho"/>
  </r>
  <r>
    <m/>
    <m/>
    <s v="Ciencias Experimentales"/>
    <d v="2020-05-19T13:00:00"/>
    <s v="Grado y doble grado"/>
    <x v="19"/>
    <s v="Frecuentemente (1 o 2 veces por semana)"/>
    <s v="Nunca"/>
    <s v="Creo que voy a acudir con menos frecuencia a la biblioteca y usaré más la biblioteca virtual|Tengo que ir necesariamente para consultar los documentos que están ubicados en la biblioteca"/>
    <s v="F. Ciencias Físicas"/>
    <m/>
    <m/>
    <m/>
    <m/>
    <m/>
    <m/>
    <m/>
    <m/>
    <s v="Sí"/>
    <s v="Sí"/>
    <n v="5"/>
    <n v="1"/>
    <n v="1"/>
    <n v="1"/>
    <n v="5"/>
    <n v="3"/>
    <n v="4"/>
    <n v="1"/>
    <n v="3"/>
    <n v="5"/>
    <m/>
    <n v="4"/>
    <n v="5"/>
    <n v="2"/>
    <n v="5"/>
    <n v="5"/>
    <s v="No"/>
    <n v="3"/>
    <x v="4"/>
    <s v="Twitter|Youtube|TikTok, Reddit"/>
    <m/>
    <m/>
    <m/>
    <m/>
    <m/>
    <m/>
    <m/>
    <s v="No"/>
    <s v="No"/>
    <m/>
    <n v="4"/>
    <n v="5"/>
    <s v="5, muy satisfecho"/>
  </r>
  <r>
    <m/>
    <m/>
    <s v="Humanidades"/>
    <d v="2020-05-19T13:00:00"/>
    <s v="Grado y doble grado"/>
    <x v="7"/>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Geografía e Historia"/>
    <s v="Biblioteca Maria Zambrano (Filología / Derecho)"/>
    <s v="F. Filología (Clásicas o General)"/>
    <s v="A CRAI-Biblioteca en Alcalá de Henares y a las Bibliotecas de la Comunidad de Madrid."/>
    <m/>
    <m/>
    <m/>
    <m/>
    <m/>
    <s v="Sí"/>
    <s v="Sí"/>
    <n v="4"/>
    <n v="3"/>
    <n v="3"/>
    <n v="1"/>
    <n v="5"/>
    <n v="3"/>
    <n v="5"/>
    <n v="2"/>
    <n v="4"/>
    <n v="5"/>
    <m/>
    <n v="5"/>
    <n v="4"/>
    <n v="4"/>
    <n v="3"/>
    <n v="4"/>
    <s v="Sí"/>
    <n v="4"/>
    <x v="6"/>
    <s v="Youtube|Instagram"/>
    <m/>
    <m/>
    <m/>
    <m/>
    <m/>
    <m/>
    <m/>
    <s v="No"/>
    <s v="No"/>
    <m/>
    <n v="5"/>
    <n v="5"/>
    <s v="4, satisfecho"/>
  </r>
  <r>
    <m/>
    <m/>
    <s v="Humanidades"/>
    <d v="2020-05-19T13:00:00"/>
    <s v="Grado y doble grado"/>
    <x v="6"/>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Geografía e Historia"/>
    <s v="Cualquier biblioteca pública: Eugenio Trías, Elena Fortún, Dámaso Alonso, Hortaleza, Huerta de la Salud, Rafael Alberti, la regional Joaquín Leguina (entre otras)"/>
    <m/>
    <m/>
    <m/>
    <m/>
    <m/>
    <s v="Sí"/>
    <s v="Sí"/>
    <n v="4"/>
    <n v="3"/>
    <n v="3"/>
    <n v="2"/>
    <n v="5"/>
    <n v="3"/>
    <n v="5"/>
    <n v="4"/>
    <n v="2"/>
    <n v="4"/>
    <m/>
    <n v="3"/>
    <n v="4"/>
    <n v="4"/>
    <n v="2"/>
    <n v="2"/>
    <s v="No"/>
    <n v="3"/>
    <x v="5"/>
    <s v="Twitter|Youtube|Instagram"/>
    <m/>
    <m/>
    <m/>
    <m/>
    <m/>
    <m/>
    <m/>
    <s v="Sí"/>
    <s v="Sí"/>
    <s v="Útil"/>
    <n v="5"/>
    <n v="5"/>
    <s v="4, satisfecho"/>
  </r>
  <r>
    <m/>
    <m/>
    <s v="Ciencias Experimentales"/>
    <d v="2020-05-19T13:00:00"/>
    <s v="Grado y doble grado"/>
    <x v="20"/>
    <s v="Frecuentemente (1 o 2 veces por semana)"/>
    <s v="Nunca"/>
    <s v="Seguiré usando los servicios de la biblioteca con la misma frecuencia que expuse en la pregunta anterior"/>
    <s v="F. Ciencias Biológicas"/>
    <m/>
    <m/>
    <m/>
    <m/>
    <m/>
    <m/>
    <m/>
    <m/>
    <s v="No"/>
    <s v="Sí"/>
    <n v="3"/>
    <n v="1"/>
    <n v="1"/>
    <n v="4"/>
    <n v="5"/>
    <n v="5"/>
    <n v="5"/>
    <n v="3"/>
    <n v="3"/>
    <n v="3"/>
    <m/>
    <n v="3"/>
    <n v="3"/>
    <n v="3"/>
    <n v="3"/>
    <n v="3"/>
    <s v="No"/>
    <n v="3"/>
    <x v="5"/>
    <s v="Twitter|Facebook"/>
    <m/>
    <m/>
    <m/>
    <m/>
    <m/>
    <m/>
    <m/>
    <s v="Sí"/>
    <s v="No"/>
    <m/>
    <n v="3"/>
    <n v="3"/>
    <s v="3, normal"/>
  </r>
  <r>
    <m/>
    <m/>
    <s v="Ciencias de la Salud"/>
    <d v="2020-05-19T13:00:00"/>
    <s v="Doctorado"/>
    <x v="9"/>
    <s v="Nunca"/>
    <s v="De vez en cuando (1 o 2 veces al mes)"/>
    <s v="Seguiré usando los servicios de la biblioteca con la misma frecuencia que expuse en la pregunta anterior"/>
    <m/>
    <m/>
    <m/>
    <m/>
    <m/>
    <m/>
    <m/>
    <m/>
    <m/>
    <s v="No"/>
    <s v="No"/>
    <n v="1"/>
    <n v="3"/>
    <n v="3"/>
    <n v="2"/>
    <n v="1"/>
    <n v="4"/>
    <n v="1"/>
    <n v="3"/>
    <n v="1"/>
    <n v="4"/>
    <m/>
    <n v="4"/>
    <n v="3"/>
    <n v="3"/>
    <n v="3"/>
    <n v="3"/>
    <s v="No"/>
    <n v="4"/>
    <x v="2"/>
    <s v="Facebook|Instagram|LinkedIn"/>
    <m/>
    <m/>
    <m/>
    <m/>
    <m/>
    <m/>
    <m/>
    <s v="No"/>
    <s v="No"/>
    <m/>
    <n v="3"/>
    <n v="3"/>
    <s v="3, normal"/>
  </r>
  <r>
    <m/>
    <m/>
    <s v="Ciencias Sociales"/>
    <d v="2020-05-19T13:00:00"/>
    <s v="Grado y doble grado"/>
    <x v="11"/>
    <s v="De vez en cuando (1 o 2 veces al mes)"/>
    <s v="Solo en época de exámenes"/>
    <s v="Tengo que ir necesariamente para consultar los documentos que están ubicados en la biblioteca"/>
    <s v="F. Ciencias Económicas y Empresariales"/>
    <m/>
    <m/>
    <m/>
    <m/>
    <m/>
    <m/>
    <m/>
    <m/>
    <s v="Sí"/>
    <s v="Sí"/>
    <n v="3"/>
    <n v="3"/>
    <n v="4"/>
    <n v="3"/>
    <n v="3"/>
    <n v="3"/>
    <n v="4"/>
    <n v="3"/>
    <n v="3"/>
    <n v="3"/>
    <m/>
    <n v="3"/>
    <n v="4"/>
    <n v="3"/>
    <n v="3"/>
    <n v="4"/>
    <s v="No"/>
    <n v="3"/>
    <x v="5"/>
    <s v="Facebook|Youtube|Instagram"/>
    <m/>
    <m/>
    <m/>
    <m/>
    <m/>
    <m/>
    <m/>
    <s v="No"/>
    <s v="No"/>
    <m/>
    <n v="3"/>
    <n v="3"/>
    <s v="3, normal"/>
  </r>
  <r>
    <m/>
    <m/>
    <s v="Humanidades"/>
    <d v="2020-05-19T13:00:00"/>
    <s v="Máster"/>
    <x v="2"/>
    <s v="De vez en cuando (1 o 2 veces al mes)"/>
    <s v="De vez en cuando (1 o 2 veces al mes)"/>
    <s v="Seguiré usando los servicios de la biblioteca con la misma frecuencia que expuse en la pregunta anterior"/>
    <s v="F. Psicología"/>
    <s v="F. Trabajo Social"/>
    <s v="F. Educación - Centro de Formación del Profesorado"/>
    <m/>
    <m/>
    <m/>
    <m/>
    <m/>
    <m/>
    <s v="No"/>
    <s v="Sí"/>
    <n v="4"/>
    <n v="3"/>
    <n v="1"/>
    <n v="5"/>
    <n v="4"/>
    <n v="5"/>
    <n v="4"/>
    <n v="4"/>
    <n v="3"/>
    <n v="3"/>
    <m/>
    <n v="3"/>
    <n v="5"/>
    <n v="3"/>
    <n v="3"/>
    <n v="4"/>
    <s v="No"/>
    <n v="3"/>
    <x v="4"/>
    <s v="Facebook|Youtube|Instagram"/>
    <m/>
    <m/>
    <m/>
    <m/>
    <m/>
    <m/>
    <m/>
    <s v="Sí"/>
    <s v="No"/>
    <m/>
    <n v="5"/>
    <n v="5"/>
    <s v="4, satisfecho"/>
  </r>
  <r>
    <m/>
    <m/>
    <s v="Ciencias Experimentales"/>
    <d v="2020-05-19T13:00:00"/>
    <s v="Grado y doble grado"/>
    <x v="19"/>
    <s v="Frecuentemente (1 o 2 veces por semana)"/>
    <s v="De vez en cuando (1 o 2 veces al mes)"/>
    <s v="Seguiré usando los servicios de la biblioteca con la misma frecuencia que expuse en la pregunta anterior"/>
    <s v="F. Ciencias Físicas"/>
    <s v="F. Ciencias Químicas"/>
    <m/>
    <m/>
    <m/>
    <m/>
    <m/>
    <m/>
    <m/>
    <s v="Sí"/>
    <s v="Sí"/>
    <n v="4"/>
    <n v="1"/>
    <n v="4"/>
    <n v="1"/>
    <n v="5"/>
    <n v="3"/>
    <n v="4"/>
    <n v="3"/>
    <n v="5"/>
    <n v="4"/>
    <m/>
    <n v="4"/>
    <n v="4"/>
    <n v="4"/>
    <n v="4"/>
    <n v="5"/>
    <s v="Sí"/>
    <n v="4"/>
    <x v="2"/>
    <s v="Youtube"/>
    <m/>
    <m/>
    <m/>
    <m/>
    <m/>
    <m/>
    <m/>
    <s v="Sí"/>
    <s v="No"/>
    <m/>
    <n v="4"/>
    <n v="4"/>
    <s v="4, satisfecho"/>
  </r>
  <r>
    <m/>
    <m/>
    <s v="Ciencias de la Salud"/>
    <d v="2020-05-19T13:00:00"/>
    <s v="Grado y doble grado"/>
    <x v="23"/>
    <s v="De vez en cuando (1 o 2 veces al mes)"/>
    <s v="De vez en cuando (1 o 2 veces al mes)"/>
    <s v="Creo que voy a acudir con menos frecuencia a la biblioteca y usaré más la biblioteca virtual"/>
    <s v="F. Veterinaria"/>
    <s v="Biblioteca Maria Zambrano (Filología / Derecho)"/>
    <m/>
    <m/>
    <m/>
    <m/>
    <m/>
    <m/>
    <m/>
    <s v="No"/>
    <s v="Sí"/>
    <n v="3"/>
    <n v="1"/>
    <n v="3"/>
    <n v="2"/>
    <n v="5"/>
    <n v="3"/>
    <n v="5"/>
    <n v="2"/>
    <n v="3"/>
    <n v="4"/>
    <m/>
    <n v="4"/>
    <n v="3"/>
    <n v="4"/>
    <n v="3"/>
    <n v="4"/>
    <s v="No"/>
    <n v="4"/>
    <x v="3"/>
    <s v="Youtube"/>
    <m/>
    <m/>
    <m/>
    <m/>
    <m/>
    <m/>
    <m/>
    <s v="No"/>
    <s v="No"/>
    <m/>
    <n v="5"/>
    <n v="5"/>
    <s v="4, satisfecho"/>
  </r>
  <r>
    <m/>
    <m/>
    <s v="Ciencias Sociales"/>
    <d v="2020-05-19T13:00:00"/>
    <s v="Grado y doble grado"/>
    <x v="2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Trabajo Social"/>
    <s v="F. Ciencias Políticas y Sociología"/>
    <m/>
    <m/>
    <m/>
    <m/>
    <m/>
    <m/>
    <m/>
    <s v="Sí"/>
    <s v="Sí"/>
    <n v="4"/>
    <n v="1"/>
    <n v="1"/>
    <n v="2"/>
    <n v="5"/>
    <n v="5"/>
    <n v="5"/>
    <n v="2"/>
    <n v="5"/>
    <n v="5"/>
    <m/>
    <n v="5"/>
    <n v="5"/>
    <n v="5"/>
    <n v="5"/>
    <n v="5"/>
    <m/>
    <n v="5"/>
    <x v="1"/>
    <s v="Twitter|Youtube|Instagram"/>
    <m/>
    <m/>
    <m/>
    <m/>
    <m/>
    <m/>
    <m/>
    <s v="No"/>
    <s v="No"/>
    <m/>
    <n v="5"/>
    <n v="5"/>
    <s v="5, muy satisfecho"/>
  </r>
  <r>
    <m/>
    <m/>
    <s v="Ciencias de la Salud"/>
    <d v="2020-05-19T13:00:00"/>
    <s v="Máster"/>
    <x v="4"/>
    <s v="Frecuentemente (1 o 2 veces por semana)"/>
    <s v="De vez en cuando (1 o 2 veces al mes)"/>
    <s v="Seguiré usando los servicios de la biblioteca con la misma frecuencia que expuse en la pregunta anterior"/>
    <s v="Biblioteca Maria Zambrano (Filología / Derecho)"/>
    <s v="F. Medicina"/>
    <s v="F. Ciencias Biológicas"/>
    <s v="Biblioteca Municipal Benito Pérez Galdós (Conde Duque)"/>
    <m/>
    <m/>
    <m/>
    <m/>
    <m/>
    <s v="Sí"/>
    <s v="Sí"/>
    <n v="2"/>
    <n v="2"/>
    <n v="2"/>
    <n v="1"/>
    <n v="3"/>
    <n v="4"/>
    <n v="1"/>
    <n v="4"/>
    <n v="1"/>
    <n v="4"/>
    <m/>
    <n v="5"/>
    <n v="5"/>
    <n v="4"/>
    <n v="4"/>
    <n v="5"/>
    <s v="No"/>
    <n v="4"/>
    <x v="6"/>
    <s v="Twitter|Facebook|Youtube|Instagram"/>
    <m/>
    <m/>
    <m/>
    <m/>
    <m/>
    <m/>
    <m/>
    <s v="No"/>
    <s v="No"/>
    <m/>
    <n v="4"/>
    <n v="5"/>
    <s v="4, satisfecho"/>
  </r>
  <r>
    <m/>
    <m/>
    <s v="Ciencias Sociales"/>
    <d v="2020-05-19T12:59:00"/>
    <s v="Grado y doble grado"/>
    <x v="13"/>
    <s v="Frecuentemente (1 o 2 veces por semana)"/>
    <s v="De vez en cuando (1 o 2 veces al mes)"/>
    <s v="Seguiré usando los servicios de la biblioteca con la misma frecuencia que expuse en la pregunta anterior"/>
    <s v="F. Ciencias de la Información"/>
    <s v="F. Ciencias de la Información"/>
    <s v="F. Ciencias de la Información"/>
    <m/>
    <m/>
    <m/>
    <m/>
    <m/>
    <m/>
    <s v="Sí"/>
    <s v="Sí"/>
    <n v="5"/>
    <n v="1"/>
    <n v="3"/>
    <n v="2"/>
    <n v="4"/>
    <n v="1"/>
    <n v="4"/>
    <n v="1"/>
    <n v="3"/>
    <n v="4"/>
    <m/>
    <n v="3"/>
    <n v="4"/>
    <n v="4"/>
    <n v="3"/>
    <n v="5"/>
    <s v="No"/>
    <n v="5"/>
    <x v="5"/>
    <s v="Twitter|Youtube|Instagram"/>
    <m/>
    <m/>
    <m/>
    <m/>
    <m/>
    <m/>
    <m/>
    <s v="No"/>
    <s v="No"/>
    <m/>
    <n v="5"/>
    <n v="5"/>
    <s v="4, satisfecho"/>
  </r>
  <r>
    <m/>
    <m/>
    <s v="Ciencias de la Salud"/>
    <d v="2020-05-19T12:59:00"/>
    <s v="Grado y doble grado"/>
    <x v="4"/>
    <s v="De vez en cuando (1 o 2 veces al mes)"/>
    <s v="De vez en cuando (1 o 2 veces al mes)"/>
    <s v="Seguiré usando los servicios de la biblioteca con la misma frecuencia que expuse en la pregunta anterior"/>
    <s v="F. Medicina"/>
    <s v="F. Farmacia"/>
    <s v="F. Odontología"/>
    <m/>
    <m/>
    <m/>
    <m/>
    <m/>
    <m/>
    <s v="No"/>
    <s v="Sí"/>
    <n v="5"/>
    <n v="2"/>
    <n v="3"/>
    <n v="3"/>
    <n v="5"/>
    <n v="2"/>
    <n v="4"/>
    <n v="1"/>
    <n v="3"/>
    <n v="5"/>
    <m/>
    <n v="3"/>
    <n v="4"/>
    <n v="4"/>
    <n v="3"/>
    <n v="4"/>
    <s v="No"/>
    <n v="4"/>
    <x v="5"/>
    <s v="Instagram"/>
    <m/>
    <m/>
    <m/>
    <m/>
    <m/>
    <m/>
    <m/>
    <s v="No"/>
    <s v="No"/>
    <m/>
    <n v="4"/>
    <n v="5"/>
    <s v="4, satisfecho"/>
  </r>
  <r>
    <m/>
    <m/>
    <s v="Ciencias de la Salud"/>
    <d v="2020-05-19T12:59:00"/>
    <s v="Grado y doble grado"/>
    <x v="22"/>
    <s v="Frecuentemente (1 o 2 veces por semana)"/>
    <s v="Solo en época de exámenes"/>
    <s v="Solo haré uso de la biblioteca virtual y de sus recursos electrónicos"/>
    <s v="F. Óptica y Optometría"/>
    <m/>
    <m/>
    <m/>
    <m/>
    <m/>
    <m/>
    <m/>
    <m/>
    <s v="No"/>
    <s v="Sí"/>
    <n v="4"/>
    <n v="1"/>
    <n v="3"/>
    <n v="4"/>
    <n v="4"/>
    <n v="4"/>
    <n v="4"/>
    <n v="2"/>
    <n v="2"/>
    <n v="3"/>
    <m/>
    <n v="3"/>
    <n v="4"/>
    <n v="3"/>
    <n v="3"/>
    <n v="3"/>
    <s v="No"/>
    <n v="3"/>
    <x v="4"/>
    <s v="Twitter|Youtube|Instagram"/>
    <m/>
    <m/>
    <m/>
    <m/>
    <m/>
    <m/>
    <m/>
    <s v="No"/>
    <s v="No"/>
    <m/>
    <n v="4"/>
    <n v="3"/>
    <s v="4, satisfecho"/>
  </r>
  <r>
    <m/>
    <m/>
    <s v="Ciencias Experimentales"/>
    <d v="2020-05-19T12:59:00"/>
    <s v="Grado y doble grado"/>
    <x v="19"/>
    <s v="Frecuentemente (1 o 2 veces por semana)"/>
    <s v="Nunca"/>
    <s v="Seguiré usando los servicios de la biblioteca con la misma frecuencia que expuse en la pregunta anterior"/>
    <s v="F. Ciencias Físicas"/>
    <m/>
    <m/>
    <m/>
    <m/>
    <m/>
    <m/>
    <m/>
    <m/>
    <s v="No"/>
    <s v="No"/>
    <n v="4"/>
    <n v="2"/>
    <n v="2"/>
    <n v="1"/>
    <n v="4"/>
    <n v="4"/>
    <n v="3"/>
    <n v="4"/>
    <n v="4"/>
    <n v="4"/>
    <m/>
    <n v="3"/>
    <n v="5"/>
    <n v="3"/>
    <n v="3"/>
    <n v="4"/>
    <s v="No"/>
    <n v="3"/>
    <x v="3"/>
    <s v="Youtube|Instagram"/>
    <m/>
    <m/>
    <m/>
    <m/>
    <m/>
    <m/>
    <m/>
    <s v="Sí"/>
    <s v="No"/>
    <m/>
    <n v="5"/>
    <n v="5"/>
    <s v="4, satisfecho"/>
  </r>
  <r>
    <m/>
    <m/>
    <s v="Ciencias Experimentales"/>
    <d v="2020-05-19T12:59:00"/>
    <s v="Grado y doble grado"/>
    <x v="16"/>
    <s v="Frecuentemente (1 o 2 veces por semana)"/>
    <s v="Frecuentemente (1 o 2 veces por semana)"/>
    <s v="Seguiré usando los servicios de la biblioteca con la misma frecuencia que expuse en la pregunta anterior"/>
    <s v="F. Ciencias Biológicas"/>
    <s v="F. Ciencias Químicas"/>
    <s v="Biblioteca Maria Zambrano (Filología / Derecho)"/>
    <m/>
    <m/>
    <m/>
    <m/>
    <m/>
    <m/>
    <s v="No"/>
    <s v="Sí"/>
    <n v="5"/>
    <n v="2"/>
    <n v="5"/>
    <n v="1"/>
    <n v="4"/>
    <n v="3"/>
    <n v="3"/>
    <n v="1"/>
    <n v="3"/>
    <n v="2"/>
    <m/>
    <n v="4"/>
    <n v="3"/>
    <n v="4"/>
    <n v="3"/>
    <n v="5"/>
    <s v="No"/>
    <n v="4"/>
    <x v="6"/>
    <s v="Youtube|Instagram"/>
    <m/>
    <m/>
    <m/>
    <m/>
    <m/>
    <m/>
    <m/>
    <s v="Sí"/>
    <s v="Sí"/>
    <s v="Muy útil"/>
    <n v="5"/>
    <n v="5"/>
    <s v="4, satisfecho"/>
  </r>
  <r>
    <m/>
    <m/>
    <s v="Ciencias Sociales"/>
    <d v="2020-05-19T12:59:00"/>
    <s v="Grado y doble grado"/>
    <x v="24"/>
    <s v="Nunca"/>
    <s v="Solo en época de exámenes"/>
    <s v="Creo que voy a acudir con menos frecuencia a la biblioteca y usaré más la biblioteca virtual"/>
    <s v="F. Trabajo Social"/>
    <s v="F. Ciencias Políticas y Sociología"/>
    <s v="F. Psicología"/>
    <m/>
    <m/>
    <m/>
    <m/>
    <m/>
    <m/>
    <s v="Sí"/>
    <s v="Sí"/>
    <n v="1"/>
    <n v="1"/>
    <n v="1"/>
    <n v="3"/>
    <n v="4"/>
    <n v="4"/>
    <n v="5"/>
    <n v="1"/>
    <n v="3"/>
    <n v="3"/>
    <m/>
    <n v="3"/>
    <n v="4"/>
    <n v="3"/>
    <n v="3"/>
    <n v="3"/>
    <s v="No"/>
    <n v="3"/>
    <x v="4"/>
    <s v="Twitter|Youtube|Instagram"/>
    <m/>
    <m/>
    <m/>
    <m/>
    <m/>
    <m/>
    <m/>
    <s v="No"/>
    <s v="No"/>
    <m/>
    <n v="3"/>
    <n v="4"/>
    <s v="4, satisfecho"/>
  </r>
  <r>
    <m/>
    <m/>
    <s v="Ciencias Experimentales"/>
    <d v="2020-05-19T12:59:00"/>
    <s v="Máster"/>
    <x v="19"/>
    <s v="Frecuentemente (1 o 2 veces por semana)"/>
    <s v="De vez en cuando (1 o 2 veces al mes)"/>
    <s v="Creo que voy a acudir con menos frecuencia a la biblioteca y usaré más la biblioteca virtual"/>
    <s v="F. Ciencias Físicas"/>
    <m/>
    <m/>
    <m/>
    <m/>
    <m/>
    <m/>
    <m/>
    <m/>
    <s v="Sí"/>
    <s v="Sí"/>
    <n v="3"/>
    <n v="1"/>
    <n v="1"/>
    <n v="1"/>
    <n v="3"/>
    <n v="5"/>
    <n v="5"/>
    <n v="2"/>
    <n v="3"/>
    <n v="4"/>
    <m/>
    <n v="4"/>
    <n v="4"/>
    <n v="4"/>
    <n v="3"/>
    <n v="4"/>
    <s v="Sí"/>
    <n v="5"/>
    <x v="2"/>
    <m/>
    <m/>
    <m/>
    <m/>
    <m/>
    <m/>
    <m/>
    <m/>
    <s v="Sí"/>
    <s v="No"/>
    <m/>
    <n v="4"/>
    <n v="4"/>
    <s v="5, muy satisfecho"/>
  </r>
  <r>
    <m/>
    <m/>
    <s v="Humanidades"/>
    <d v="2020-05-19T12:59:00"/>
    <s v="Máster"/>
    <x v="7"/>
    <s v="Frecuentemente (1 o 2 veces por semana)"/>
    <s v="De vez en cuando (1 o 2 veces al mes)"/>
    <s v="Tengo que ir necesariamente para consultar los documentos que están ubicados en la biblioteca"/>
    <s v="F. Geografía e Historia"/>
    <s v="Biblioteca Maria Zambrano (Filología / Derecho)"/>
    <s v="Biblioteca Histórica"/>
    <m/>
    <m/>
    <m/>
    <m/>
    <m/>
    <m/>
    <s v="No"/>
    <s v="Sí"/>
    <n v="5"/>
    <n v="4"/>
    <n v="2"/>
    <n v="3"/>
    <n v="2"/>
    <n v="4"/>
    <n v="2"/>
    <n v="4"/>
    <n v="4"/>
    <n v="4"/>
    <m/>
    <n v="3"/>
    <n v="3"/>
    <n v="3"/>
    <n v="2"/>
    <n v="3"/>
    <s v="Sí"/>
    <n v="4"/>
    <x v="4"/>
    <s v="Twitter|Facebook|Instagram"/>
    <m/>
    <m/>
    <m/>
    <m/>
    <m/>
    <m/>
    <m/>
    <s v="Sí"/>
    <s v="No"/>
    <m/>
    <n v="4"/>
    <n v="4"/>
    <s v="4, satisfecho"/>
  </r>
  <r>
    <m/>
    <m/>
    <s v="Ciencias Sociales"/>
    <d v="2020-05-19T12:59:00"/>
    <s v="Grado y doble grado"/>
    <x v="10"/>
    <s v="Frecuentemente (1 o 2 veces por semana)"/>
    <s v="Frecuentemente (1 o 2 veces por semana)"/>
    <s v="Seguiré usando los servicios de la biblioteca con la misma frecuencia que expuse en la pregunta anterior"/>
    <s v="F. Derecho (Departamentos,Criminología)"/>
    <s v="Biblioteca Maria Zambrano (Filología / Derecho)"/>
    <m/>
    <m/>
    <m/>
    <m/>
    <m/>
    <m/>
    <m/>
    <s v="Sí"/>
    <s v="No"/>
    <n v="3"/>
    <n v="1"/>
    <n v="3"/>
    <n v="5"/>
    <n v="4"/>
    <n v="5"/>
    <n v="5"/>
    <n v="1"/>
    <n v="3"/>
    <n v="4"/>
    <m/>
    <n v="4"/>
    <n v="5"/>
    <n v="5"/>
    <n v="4"/>
    <n v="3"/>
    <s v="No"/>
    <n v="3"/>
    <x v="5"/>
    <s v="Facebook|Youtube"/>
    <m/>
    <m/>
    <m/>
    <m/>
    <m/>
    <m/>
    <m/>
    <s v="No"/>
    <s v="No"/>
    <m/>
    <n v="4"/>
    <n v="4"/>
    <s v="4, satisfecho"/>
  </r>
  <r>
    <m/>
    <m/>
    <s v="Humanidades"/>
    <d v="2020-05-19T12:59:00"/>
    <s v="Grado y doble grado"/>
    <x v="2"/>
    <s v="Nunca"/>
    <s v="Nunca"/>
    <s v="Procuraré buscar la información que necesito fuera de la biblioteca"/>
    <m/>
    <m/>
    <m/>
    <m/>
    <m/>
    <m/>
    <m/>
    <m/>
    <m/>
    <s v="No"/>
    <s v="Sí"/>
    <n v="1"/>
    <n v="1"/>
    <n v="1"/>
    <n v="5"/>
    <n v="5"/>
    <n v="5"/>
    <n v="5"/>
    <n v="3"/>
    <n v="1"/>
    <n v="1"/>
    <m/>
    <n v="1"/>
    <n v="1"/>
    <n v="1"/>
    <n v="1"/>
    <n v="1"/>
    <s v="No"/>
    <n v="1"/>
    <x v="2"/>
    <s v="Youtube|Instagram"/>
    <m/>
    <m/>
    <m/>
    <m/>
    <m/>
    <m/>
    <m/>
    <s v="No"/>
    <s v="No"/>
    <m/>
    <n v="1"/>
    <n v="1"/>
    <s v="2, insatisfecho"/>
  </r>
  <r>
    <m/>
    <m/>
    <s v="Ciencias Sociales"/>
    <d v="2020-05-19T12:59:00"/>
    <s v="Grado y doble grado"/>
    <x v="10"/>
    <s v="De vez en cuando (1 o 2 veces al mes)"/>
    <s v="Nunca"/>
    <s v="Seguiré usando los servicios de la biblioteca con la misma frecuencia que expuse en la pregunta anterior"/>
    <s v="Biblioteca Maria Zambrano (Filología / Derecho)"/>
    <m/>
    <m/>
    <s v="B.P. M.  Azuqueca de Henares"/>
    <m/>
    <m/>
    <m/>
    <m/>
    <m/>
    <s v="No"/>
    <s v="Sí"/>
    <n v="1"/>
    <n v="1"/>
    <n v="1"/>
    <n v="1"/>
    <n v="4"/>
    <n v="4"/>
    <n v="5"/>
    <n v="4"/>
    <n v="3"/>
    <n v="3"/>
    <m/>
    <n v="2"/>
    <n v="4"/>
    <n v="2"/>
    <n v="3"/>
    <n v="3"/>
    <s v="No"/>
    <n v="3"/>
    <x v="4"/>
    <s v="No uso ninguna red social"/>
    <m/>
    <m/>
    <m/>
    <m/>
    <m/>
    <m/>
    <m/>
    <s v="No"/>
    <s v="No"/>
    <m/>
    <n v="3"/>
    <n v="3"/>
    <s v="4, satisfecho"/>
  </r>
  <r>
    <m/>
    <m/>
    <s v="Ciencias Sociales"/>
    <d v="2020-05-19T12:59:00"/>
    <s v="Grado y doble grado"/>
    <x v="1"/>
    <s v="De vez en cuando (1 o 2 veces al mes)"/>
    <s v="Frecuentemente (1 o 2 veces por semana)"/>
    <s v="Seguiré usando los servicios de la biblioteca con la misma frecuencia que expuse en la pregunta anterior"/>
    <s v="F. Ciencias Políticas y Sociología"/>
    <s v="Biblioteca Maria Zambrano (Filología / Derecho)"/>
    <m/>
    <m/>
    <m/>
    <m/>
    <m/>
    <m/>
    <m/>
    <s v="No"/>
    <s v="Sí"/>
    <n v="3"/>
    <n v="4"/>
    <n v="3"/>
    <n v="2"/>
    <n v="5"/>
    <n v="4"/>
    <n v="5"/>
    <n v="3"/>
    <n v="3"/>
    <n v="3"/>
    <m/>
    <n v="3"/>
    <n v="4"/>
    <n v="4"/>
    <n v="3"/>
    <n v="3"/>
    <s v="No"/>
    <n v="4"/>
    <x v="5"/>
    <s v="Twitter|Facebook|Instagram|LinkedIn"/>
    <m/>
    <m/>
    <m/>
    <m/>
    <m/>
    <m/>
    <m/>
    <s v="No"/>
    <s v="No"/>
    <m/>
    <n v="3"/>
    <n v="4"/>
    <s v="4, satisfecho"/>
  </r>
  <r>
    <m/>
    <m/>
    <s v="Humanidades"/>
    <d v="2020-05-19T12:59:00"/>
    <s v="Grado y doble grado"/>
    <x v="2"/>
    <s v="De vez en cuando (1 o 2 veces al mes)"/>
    <s v="De vez en cuando (1 o 2 veces al mes)"/>
    <s v="Creo que voy a acudir con menos frecuencia a la biblioteca y usaré más la biblioteca virtual"/>
    <s v="F. Educación - Centro de Formación del Profesorado"/>
    <m/>
    <m/>
    <m/>
    <m/>
    <m/>
    <m/>
    <m/>
    <m/>
    <s v="No"/>
    <s v="Sí"/>
    <n v="4"/>
    <n v="1"/>
    <n v="3"/>
    <n v="1"/>
    <n v="4"/>
    <n v="5"/>
    <n v="3"/>
    <n v="2"/>
    <n v="3"/>
    <n v="4"/>
    <m/>
    <n v="3"/>
    <n v="2"/>
    <n v="2"/>
    <n v="4"/>
    <n v="3"/>
    <s v="No"/>
    <n v="4"/>
    <x v="4"/>
    <s v="Twitter|Youtube|Instagram"/>
    <m/>
    <m/>
    <m/>
    <m/>
    <m/>
    <m/>
    <m/>
    <s v="No"/>
    <s v="No"/>
    <m/>
    <n v="3"/>
    <n v="3"/>
    <s v="3, normal"/>
  </r>
  <r>
    <m/>
    <m/>
    <s v="Humanidades"/>
    <d v="2020-05-19T12:59:00"/>
    <s v="Grado y doble grado"/>
    <x v="7"/>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Geografía e Historia"/>
    <s v="Biblioteca Maria Zambrano (Filología / Derecho)"/>
    <s v="F. Bellas Artes"/>
    <m/>
    <m/>
    <m/>
    <m/>
    <m/>
    <m/>
    <s v="No"/>
    <s v="Sí"/>
    <n v="1"/>
    <n v="3"/>
    <n v="2"/>
    <n v="4"/>
    <n v="2"/>
    <n v="5"/>
    <n v="5"/>
    <n v="3"/>
    <n v="3"/>
    <n v="3"/>
    <m/>
    <n v="3"/>
    <n v="3"/>
    <n v="4"/>
    <n v="3"/>
    <n v="3"/>
    <s v="No"/>
    <n v="3"/>
    <x v="2"/>
    <s v="Twitter|Facebook|Instagram"/>
    <m/>
    <m/>
    <m/>
    <m/>
    <m/>
    <m/>
    <m/>
    <s v="No"/>
    <s v="No"/>
    <m/>
    <n v="5"/>
    <n v="5"/>
    <s v="4, satisfecho"/>
  </r>
  <r>
    <m/>
    <m/>
    <s v="Humanidades"/>
    <d v="2020-05-19T12:59:00"/>
    <s v="Doctorado"/>
    <x v="5"/>
    <s v="Muy frecuentemente (3 o más veces por semana)"/>
    <s v="Muy frecuentemente (3 o más veces por semana)"/>
    <s v="Tengo que ir necesariamente para consultar los documentos que están ubicados en la biblioteca"/>
    <s v="F. Filosofía"/>
    <s v="F. Filología (Clásicas o General)"/>
    <s v="F. Ciencias Políticas y Sociología"/>
    <s v="BIBLIOTECA NACIONAL DE ESPAÑA"/>
    <m/>
    <m/>
    <m/>
    <m/>
    <m/>
    <s v="Sí"/>
    <s v="Sí"/>
    <n v="3"/>
    <n v="2"/>
    <n v="5"/>
    <n v="5"/>
    <n v="1"/>
    <n v="4"/>
    <n v="1"/>
    <n v="2"/>
    <n v="2"/>
    <n v="3"/>
    <m/>
    <n v="3"/>
    <n v="4"/>
    <n v="2"/>
    <n v="5"/>
    <n v="3"/>
    <s v="No"/>
    <n v="4"/>
    <x v="5"/>
    <s v="Twitter|Youtube|Instagram"/>
    <m/>
    <m/>
    <m/>
    <m/>
    <m/>
    <m/>
    <m/>
    <s v="No"/>
    <s v="No"/>
    <m/>
    <n v="4"/>
    <n v="4"/>
    <s v="4, satisfecho"/>
  </r>
  <r>
    <m/>
    <m/>
    <s v="Ciencias Experimentales"/>
    <d v="2020-05-19T12:59:00"/>
    <s v="Máster"/>
    <x v="20"/>
    <s v="Frecuentemente (1 o 2 veces por semana)"/>
    <s v="Nunca"/>
    <s v="Seguiré usando los servicios de la biblioteca con la misma frecuencia que expuse en la pregunta anterior"/>
    <s v="F. Ciencias Biológicas"/>
    <m/>
    <m/>
    <m/>
    <m/>
    <m/>
    <m/>
    <m/>
    <m/>
    <s v="No"/>
    <s v="No"/>
    <n v="1"/>
    <n v="1"/>
    <n v="1"/>
    <n v="1"/>
    <n v="3"/>
    <n v="5"/>
    <n v="3"/>
    <n v="5"/>
    <n v="1"/>
    <n v="3"/>
    <m/>
    <n v="3"/>
    <n v="3"/>
    <m/>
    <m/>
    <m/>
    <s v="No"/>
    <m/>
    <x v="3"/>
    <s v="Twitter|Facebook|Youtube|Instagram|LinkedIn"/>
    <m/>
    <m/>
    <m/>
    <m/>
    <m/>
    <m/>
    <m/>
    <s v="No"/>
    <s v="No"/>
    <m/>
    <m/>
    <n v="3"/>
    <s v="3, normal"/>
  </r>
  <r>
    <m/>
    <m/>
    <s v="Ciencias de la Salud"/>
    <d v="2020-05-19T12:59:00"/>
    <s v="Doctorado"/>
    <x v="9"/>
    <s v="Nunca"/>
    <s v="Nunca"/>
    <s v="Seguiré usando los servicios de la biblioteca con la misma frecuencia que expuse en la pregunta anterior|Procuraré buscar la información que necesito fuera de la biblioteca"/>
    <s v="F. Farmacia"/>
    <m/>
    <m/>
    <s v="Biblioteca Digital Hispánica"/>
    <m/>
    <m/>
    <m/>
    <m/>
    <m/>
    <s v="No"/>
    <s v="No"/>
    <n v="3"/>
    <n v="5"/>
    <n v="2"/>
    <n v="1"/>
    <m/>
    <n v="3"/>
    <m/>
    <n v="4"/>
    <m/>
    <n v="4"/>
    <m/>
    <n v="4"/>
    <n v="5"/>
    <n v="1"/>
    <n v="5"/>
    <n v="5"/>
    <s v="Sí"/>
    <n v="3"/>
    <x v="3"/>
    <s v="No uso ninguna red social"/>
    <m/>
    <m/>
    <m/>
    <m/>
    <m/>
    <m/>
    <m/>
    <s v="Sí"/>
    <s v="No"/>
    <m/>
    <n v="5"/>
    <n v="5"/>
    <s v="4, satisfecho"/>
  </r>
  <r>
    <m/>
    <m/>
    <s v="Ciencias Sociales"/>
    <d v="2020-05-19T12:58:00"/>
    <s v="Grado y doble grado"/>
    <x v="13"/>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Ciencias de la Información"/>
    <s v="Biblioteca Maria Zambrano (Filología / Derecho)"/>
    <m/>
    <s v="Generalmente suelo acudir a las bibliotecas públicas de Madrid."/>
    <m/>
    <m/>
    <m/>
    <m/>
    <m/>
    <s v="Sí"/>
    <s v="Sí"/>
    <n v="3"/>
    <n v="2"/>
    <n v="2"/>
    <n v="2"/>
    <n v="5"/>
    <n v="3"/>
    <n v="5"/>
    <n v="1"/>
    <n v="3"/>
    <n v="5"/>
    <m/>
    <n v="4"/>
    <n v="5"/>
    <n v="4"/>
    <n v="4"/>
    <n v="5"/>
    <s v="Sí"/>
    <n v="5"/>
    <x v="6"/>
    <s v="No uso ninguna red social"/>
    <m/>
    <m/>
    <m/>
    <m/>
    <m/>
    <m/>
    <m/>
    <s v="Sí"/>
    <s v="No"/>
    <m/>
    <n v="4"/>
    <n v="4"/>
    <s v="5, muy satisfecho"/>
  </r>
  <r>
    <m/>
    <m/>
    <s v="Ciencias Experimentales"/>
    <d v="2020-05-19T12:58:00"/>
    <s v="Máster"/>
    <x v="20"/>
    <s v="Muy frecuentemente (3 o más veces por semana)"/>
    <s v="De vez en cuando (1 o 2 veces al mes)"/>
    <s v="Seguiré usando los servicios de la biblioteca con la misma frecuencia que expuse en la pregunta anterior"/>
    <s v="F. Ciencias Biológicas"/>
    <s v="Biblioteca Maria Zambrano (Filología / Derecho)"/>
    <s v="F. Ciencias Geológicas"/>
    <m/>
    <m/>
    <m/>
    <m/>
    <m/>
    <m/>
    <s v="No"/>
    <s v="No"/>
    <n v="5"/>
    <n v="3"/>
    <n v="3"/>
    <n v="1"/>
    <n v="5"/>
    <n v="5"/>
    <n v="5"/>
    <n v="3"/>
    <n v="1"/>
    <n v="5"/>
    <m/>
    <n v="3"/>
    <n v="3"/>
    <n v="3"/>
    <n v="3"/>
    <n v="4"/>
    <s v="No"/>
    <n v="4"/>
    <x v="6"/>
    <s v="Twitter|Youtube|Instagram"/>
    <m/>
    <m/>
    <m/>
    <m/>
    <m/>
    <m/>
    <m/>
    <s v="Sí"/>
    <s v="No"/>
    <m/>
    <n v="3"/>
    <n v="3"/>
    <s v="4, satisfecho"/>
  </r>
  <r>
    <m/>
    <m/>
    <s v="Ciencias Sociales"/>
    <d v="2020-05-19T12:58:00"/>
    <s v="Grado y doble grado"/>
    <x v="21"/>
    <s v="De vez en cuando (1 o 2 veces al mes)"/>
    <s v="Nunca"/>
    <s v="Seguiré usando los servicios de la biblioteca con la misma frecuencia que expuse en la pregunta anterior"/>
    <m/>
    <m/>
    <m/>
    <m/>
    <m/>
    <m/>
    <m/>
    <m/>
    <m/>
    <s v="No"/>
    <s v="No"/>
    <n v="1"/>
    <n v="1"/>
    <n v="2"/>
    <n v="3"/>
    <n v="5"/>
    <n v="5"/>
    <n v="5"/>
    <n v="1"/>
    <n v="5"/>
    <n v="5"/>
    <m/>
    <n v="3"/>
    <n v="3"/>
    <n v="4"/>
    <n v="4"/>
    <n v="4"/>
    <s v="No"/>
    <n v="5"/>
    <x v="1"/>
    <s v="Twitter|Youtube|Instagram"/>
    <m/>
    <m/>
    <m/>
    <m/>
    <m/>
    <m/>
    <m/>
    <s v="No"/>
    <s v="No"/>
    <m/>
    <n v="5"/>
    <n v="5"/>
    <s v="4, satisfecho"/>
  </r>
  <r>
    <m/>
    <m/>
    <s v="Ciencias Experimentales"/>
    <d v="2020-05-19T12:58:00"/>
    <s v="Grado y doble grado"/>
    <x v="1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Físicas"/>
    <s v="F. Ciencias Químicas"/>
    <s v="Biblioteca Maria Zambrano (Filología / Derecho)"/>
    <m/>
    <m/>
    <m/>
    <m/>
    <m/>
    <m/>
    <s v="Sí"/>
    <s v="Sí"/>
    <n v="4"/>
    <n v="1"/>
    <n v="1"/>
    <n v="1"/>
    <n v="5"/>
    <n v="5"/>
    <n v="5"/>
    <n v="2"/>
    <n v="3"/>
    <n v="3"/>
    <m/>
    <n v="2"/>
    <n v="3"/>
    <n v="2"/>
    <n v="2"/>
    <n v="4"/>
    <s v="No"/>
    <n v="3"/>
    <x v="3"/>
    <s v="Youtube|Instagram"/>
    <m/>
    <m/>
    <m/>
    <m/>
    <m/>
    <m/>
    <m/>
    <s v="No"/>
    <s v="No"/>
    <m/>
    <n v="3"/>
    <n v="2"/>
    <s v="4, satisfecho"/>
  </r>
  <r>
    <m/>
    <m/>
    <s v="Humanidades"/>
    <d v="2020-05-19T12:58:00"/>
    <s v="Máster"/>
    <x v="6"/>
    <s v="Frecuentemente (1 o 2 veces por semana)"/>
    <s v="Frecuentemente (1 o 2 veces por semana)"/>
    <s v="Seguiré usando los servicios de la biblioteca con la misma frecuencia que expuse en la pregunta anterior"/>
    <s v="Biblioteca Maria Zambrano (Filología / Derecho)"/>
    <s v="F. Filología (Clásicas o General)"/>
    <s v="Biblioteca Histórica"/>
    <m/>
    <m/>
    <m/>
    <m/>
    <m/>
    <m/>
    <s v="No"/>
    <s v="Sí"/>
    <n v="5"/>
    <n v="5"/>
    <n v="5"/>
    <n v="5"/>
    <n v="5"/>
    <n v="5"/>
    <n v="5"/>
    <n v="5"/>
    <n v="5"/>
    <n v="5"/>
    <m/>
    <n v="5"/>
    <n v="5"/>
    <n v="5"/>
    <n v="5"/>
    <n v="5"/>
    <s v="No"/>
    <n v="5"/>
    <x v="1"/>
    <s v="Youtube|Instagram"/>
    <m/>
    <m/>
    <m/>
    <m/>
    <m/>
    <m/>
    <m/>
    <s v="No"/>
    <s v="No"/>
    <m/>
    <n v="5"/>
    <n v="5"/>
    <s v="4, satisfecho"/>
  </r>
  <r>
    <m/>
    <m/>
    <s v="Humanidades"/>
    <d v="2020-05-19T12:58:00"/>
    <s v="Grado y doble grado"/>
    <x v="7"/>
    <s v="Muy frecuentemente (3 o más veces por semana)"/>
    <s v="De vez en cuando (1 o 2 veces al mes)"/>
    <s v="Creo que voy a acudir con menos frecuencia a la biblioteca y usaré más la biblioteca virtual"/>
    <s v="F. Geografía e Historia"/>
    <s v="Biblioteca Maria Zambrano (Filología / Derecho)"/>
    <s v="Biblioteca Histórica"/>
    <m/>
    <m/>
    <m/>
    <m/>
    <m/>
    <m/>
    <s v="Sí"/>
    <s v="Sí"/>
    <n v="4"/>
    <n v="4"/>
    <n v="4"/>
    <n v="3"/>
    <n v="4"/>
    <n v="4"/>
    <n v="5"/>
    <n v="4"/>
    <n v="5"/>
    <n v="5"/>
    <m/>
    <n v="5"/>
    <n v="5"/>
    <n v="5"/>
    <n v="5"/>
    <n v="5"/>
    <s v="No"/>
    <n v="5"/>
    <x v="1"/>
    <s v="Twitter|Facebook|Youtube|Instagram"/>
    <m/>
    <m/>
    <m/>
    <m/>
    <m/>
    <m/>
    <m/>
    <s v="No"/>
    <s v="No"/>
    <m/>
    <n v="5"/>
    <n v="5"/>
    <s v="5, muy satisfecho"/>
  </r>
  <r>
    <m/>
    <m/>
    <s v="Humanidades"/>
    <d v="2020-05-19T12:58:00"/>
    <s v="Grado y doble grado"/>
    <x v="7"/>
    <s v="Frecuentemente (1 o 2 veces por semana)"/>
    <s v="Frecuentemente (1 o 2 veces por semana)"/>
    <s v="Creo que voy a acudir con menos frecuencia a la biblioteca y usaré más la biblioteca virtual|Procuraré buscar la información que necesito fuera de la biblioteca"/>
    <s v="F. Geografía e Historia"/>
    <s v="Biblioteca Maria Zambrano (Filología / Derecho)"/>
    <s v="F. Filología (Clásicas o General)"/>
    <m/>
    <m/>
    <m/>
    <m/>
    <m/>
    <m/>
    <s v="Sí"/>
    <s v="Sí"/>
    <n v="4"/>
    <n v="2"/>
    <n v="4"/>
    <n v="2"/>
    <n v="1"/>
    <n v="4"/>
    <n v="5"/>
    <n v="3"/>
    <n v="1"/>
    <n v="4"/>
    <m/>
    <n v="4"/>
    <n v="5"/>
    <n v="5"/>
    <m/>
    <n v="5"/>
    <s v="No"/>
    <n v="4"/>
    <x v="1"/>
    <s v="Twitter|Instagram"/>
    <m/>
    <m/>
    <m/>
    <m/>
    <m/>
    <m/>
    <m/>
    <s v="No"/>
    <s v="No"/>
    <m/>
    <n v="5"/>
    <n v="5"/>
    <s v="5, muy satisfecho"/>
  </r>
  <r>
    <m/>
    <m/>
    <s v="Ciencias de la Salud"/>
    <d v="2020-05-19T12:58:00"/>
    <s v="Grado y doble grado"/>
    <x v="4"/>
    <s v="De vez en cuando (1 o 2 veces al mes)"/>
    <s v="De vez en cuando (1 o 2 veces al mes)"/>
    <s v="Seguiré usando los servicios de la biblioteca con la misma frecuencia que expuse en la pregunta anterior"/>
    <s v="F. Medicina"/>
    <s v="F. Enfermería, Fisioterapia y Podología"/>
    <m/>
    <m/>
    <m/>
    <m/>
    <m/>
    <m/>
    <m/>
    <s v="No"/>
    <s v="Sí"/>
    <n v="2"/>
    <n v="1"/>
    <n v="2"/>
    <n v="1"/>
    <n v="4"/>
    <n v="3"/>
    <n v="5"/>
    <n v="1"/>
    <n v="3"/>
    <n v="4"/>
    <m/>
    <n v="2"/>
    <n v="4"/>
    <n v="2"/>
    <n v="3"/>
    <n v="4"/>
    <s v="No"/>
    <n v="3"/>
    <x v="5"/>
    <s v="Twitter|Facebook|Youtube|Instagram"/>
    <m/>
    <m/>
    <m/>
    <m/>
    <m/>
    <m/>
    <m/>
    <s v="No"/>
    <s v="Sí"/>
    <s v="Útil"/>
    <n v="4"/>
    <n v="5"/>
    <s v="4, satisfecho"/>
  </r>
  <r>
    <m/>
    <m/>
    <s v="Ciencias Sociales"/>
    <d v="2020-05-19T12:58:00"/>
    <s v="Máster"/>
    <x v="11"/>
    <s v="De vez en cuando (1 o 2 veces al mes)"/>
    <s v="Nunca"/>
    <s v="Seguiré usando los servicios de la biblioteca con la misma frecuencia que expuse en la pregunta anterior"/>
    <s v="F. Ciencias Económicas y Empresariales"/>
    <m/>
    <m/>
    <m/>
    <m/>
    <m/>
    <m/>
    <m/>
    <m/>
    <s v="No"/>
    <s v="Sí"/>
    <n v="3"/>
    <n v="1"/>
    <n v="1"/>
    <n v="1"/>
    <n v="5"/>
    <n v="4"/>
    <n v="5"/>
    <n v="1"/>
    <n v="4"/>
    <n v="4"/>
    <m/>
    <n v="3"/>
    <n v="5"/>
    <n v="3"/>
    <n v="3"/>
    <n v="4"/>
    <s v="Sí"/>
    <n v="3"/>
    <x v="2"/>
    <s v="Youtube|Instagram|LinkedIn"/>
    <m/>
    <m/>
    <m/>
    <m/>
    <m/>
    <m/>
    <m/>
    <s v="No"/>
    <s v="No"/>
    <m/>
    <n v="5"/>
    <n v="5"/>
    <s v="4, satisfecho"/>
  </r>
  <r>
    <m/>
    <m/>
    <s v="Ciencias de la Salud"/>
    <d v="2020-05-19T12:58:00"/>
    <s v="Grado y doble grado"/>
    <x v="4"/>
    <s v="Solo en época de exámenes"/>
    <s v="Nunca"/>
    <s v="Creo que voy a acudir con menos frecuencia a la biblioteca y usaré más la biblioteca virtual"/>
    <s v="F. Medicina"/>
    <m/>
    <m/>
    <m/>
    <m/>
    <m/>
    <m/>
    <m/>
    <m/>
    <s v="No"/>
    <s v="Sí"/>
    <n v="3"/>
    <n v="1"/>
    <n v="3"/>
    <n v="3"/>
    <n v="5"/>
    <n v="2"/>
    <n v="5"/>
    <n v="1"/>
    <n v="5"/>
    <n v="5"/>
    <m/>
    <n v="5"/>
    <n v="5"/>
    <n v="4"/>
    <n v="4"/>
    <n v="5"/>
    <s v="Sí"/>
    <n v="5"/>
    <x v="6"/>
    <s v="Instagram"/>
    <m/>
    <m/>
    <m/>
    <m/>
    <m/>
    <m/>
    <m/>
    <s v="Sí"/>
    <s v="Sí"/>
    <s v="Útil"/>
    <n v="5"/>
    <n v="5"/>
    <s v="5, muy satisfecho"/>
  </r>
  <r>
    <m/>
    <m/>
    <s v="Humanidades"/>
    <d v="2020-05-19T12:58:00"/>
    <s v="Grado y doble grado"/>
    <x v="7"/>
    <s v="Frecuentemente (1 o 2 veces por semana)"/>
    <s v="Solo en época de exámenes"/>
    <s v="Seguiré usando los servicios de la biblioteca con la misma frecuencia que expuse en la pregunta anterior"/>
    <s v="F. Geografía e Historia"/>
    <s v="F. Filología (Clásicas o General)"/>
    <s v="Biblioteca Maria Zambrano (Filología / Derecho)"/>
    <m/>
    <m/>
    <m/>
    <m/>
    <m/>
    <m/>
    <s v="Sí"/>
    <s v="Sí"/>
    <n v="4"/>
    <n v="4"/>
    <n v="4"/>
    <n v="4"/>
    <n v="4"/>
    <n v="4"/>
    <n v="4"/>
    <n v="4"/>
    <n v="4"/>
    <n v="4"/>
    <m/>
    <n v="4"/>
    <n v="4"/>
    <n v="4"/>
    <n v="4"/>
    <n v="4"/>
    <s v="No"/>
    <n v="4"/>
    <x v="6"/>
    <s v="Twitter|Facebook|Youtube|Instagram"/>
    <m/>
    <m/>
    <m/>
    <m/>
    <m/>
    <m/>
    <m/>
    <s v="Sí"/>
    <s v="No"/>
    <m/>
    <n v="4"/>
    <n v="4"/>
    <s v="4, satisfecho"/>
  </r>
  <r>
    <m/>
    <m/>
    <s v="Humanidades"/>
    <d v="2020-05-19T12:58:00"/>
    <s v="Grado y doble grado"/>
    <x v="7"/>
    <s v="Solo en época de exámenes"/>
    <s v="Solo en época de exámenes"/>
    <s v="Seguiré usando los servicios de la biblioteca con la misma frecuencia que expuse en la pregunta anterior"/>
    <s v="F. Geografía e Historia"/>
    <s v="Biblioteca Maria Zambrano (Filología / Derecho)"/>
    <s v="F. Ciencias Geológicas"/>
    <m/>
    <m/>
    <m/>
    <m/>
    <m/>
    <m/>
    <s v="Sí"/>
    <s v="Sí"/>
    <n v="2"/>
    <n v="1"/>
    <n v="1"/>
    <n v="1"/>
    <n v="5"/>
    <n v="5"/>
    <n v="5"/>
    <n v="2"/>
    <n v="5"/>
    <n v="5"/>
    <m/>
    <n v="5"/>
    <n v="5"/>
    <n v="5"/>
    <n v="5"/>
    <n v="5"/>
    <s v="No"/>
    <n v="5"/>
    <x v="1"/>
    <s v="Youtube|Instagram"/>
    <m/>
    <m/>
    <m/>
    <m/>
    <m/>
    <m/>
    <m/>
    <s v="Sí"/>
    <s v="No"/>
    <m/>
    <n v="5"/>
    <n v="5"/>
    <s v="5, muy satisfecho"/>
  </r>
  <r>
    <m/>
    <m/>
    <s v="Humanidades"/>
    <d v="2020-05-19T12:58:00"/>
    <s v="Doctorado"/>
    <x v="7"/>
    <s v="Muy frecuentemente (3 o más veces por semana)"/>
    <s v="Muy frecuentemente (3 o más veces por semana)"/>
    <s v="Creo que voy a acudir con menos frecuencia a la biblioteca y usaré más la biblioteca virtual"/>
    <s v="F. Geografía e Historia"/>
    <s v="Biblioteca Maria Zambrano (Filología / Derecho)"/>
    <s v="F. Bellas Artes"/>
    <s v="AECID"/>
    <m/>
    <m/>
    <m/>
    <m/>
    <m/>
    <s v="Sí"/>
    <s v="Sí"/>
    <n v="4"/>
    <n v="5"/>
    <n v="4"/>
    <n v="5"/>
    <n v="3"/>
    <n v="5"/>
    <n v="3"/>
    <n v="5"/>
    <n v="3"/>
    <n v="3"/>
    <m/>
    <n v="5"/>
    <n v="5"/>
    <n v="5"/>
    <n v="5"/>
    <n v="4"/>
    <s v="Sí"/>
    <n v="5"/>
    <x v="5"/>
    <s v="Facebook|Instagram"/>
    <m/>
    <m/>
    <m/>
    <m/>
    <m/>
    <m/>
    <m/>
    <s v="No"/>
    <s v="No"/>
    <m/>
    <n v="5"/>
    <n v="5"/>
    <s v="4, satisfecho"/>
  </r>
  <r>
    <m/>
    <m/>
    <s v="Humanidades"/>
    <d v="2020-05-19T12:58:00"/>
    <s v="Grado y doble grado"/>
    <x v="2"/>
    <s v="Frecuentemente (1 o 2 veces por semana)"/>
    <s v="Frecuentemente (1 o 2 veces por semana)"/>
    <s v="Pues estaba escribiendo mi TFG y trabajaba en la biblioteca. La entrega de este trabajo será antes de la normalización así que no creo que vaya a la biblioteca con la misma frecuencia que llevaba haciendo desde enero."/>
    <s v="F. Educación - Centro de Formación del Profesorado"/>
    <m/>
    <m/>
    <s v="Biblioteca Pública Elena Fortún"/>
    <m/>
    <m/>
    <m/>
    <m/>
    <m/>
    <s v="Sí"/>
    <s v="Sí"/>
    <n v="4"/>
    <n v="5"/>
    <n v="5"/>
    <n v="1"/>
    <n v="3"/>
    <n v="5"/>
    <n v="3"/>
    <n v="1"/>
    <n v="2"/>
    <n v="5"/>
    <m/>
    <n v="4"/>
    <n v="5"/>
    <n v="5"/>
    <n v="2"/>
    <n v="5"/>
    <s v="Sí"/>
    <n v="5"/>
    <x v="5"/>
    <s v="Facebook|Instagram"/>
    <m/>
    <m/>
    <m/>
    <m/>
    <m/>
    <m/>
    <m/>
    <s v="No"/>
    <s v="No"/>
    <m/>
    <n v="5"/>
    <n v="5"/>
    <s v="5, muy satisfecho"/>
  </r>
  <r>
    <m/>
    <m/>
    <s v="Humanidades"/>
    <d v="2020-05-19T12:58:00"/>
    <s v="Grado y doble grado"/>
    <x v="6"/>
    <s v="De vez en cuando (1 o 2 veces al mes)"/>
    <s v="Nunca"/>
    <s v="Seguiré usando los servicios de la biblioteca con la misma frecuencia que expuse en la pregunta anterior"/>
    <s v="Biblioteca Maria Zambrano (Filología / Derecho)"/>
    <s v="F. Filología (Clásicas o General)"/>
    <m/>
    <m/>
    <m/>
    <m/>
    <m/>
    <m/>
    <m/>
    <s v="No"/>
    <s v="Sí"/>
    <n v="3"/>
    <n v="1"/>
    <n v="1"/>
    <n v="4"/>
    <n v="4"/>
    <n v="3"/>
    <n v="3"/>
    <n v="1"/>
    <n v="4"/>
    <n v="4"/>
    <m/>
    <n v="4"/>
    <n v="5"/>
    <n v="5"/>
    <n v="4"/>
    <n v="4"/>
    <s v="No"/>
    <n v="4"/>
    <x v="6"/>
    <s v="Twitter|Youtube|Instagram"/>
    <m/>
    <m/>
    <m/>
    <m/>
    <m/>
    <m/>
    <m/>
    <s v="Sí"/>
    <s v="No"/>
    <m/>
    <n v="5"/>
    <n v="4"/>
    <s v="5, muy satisfecho"/>
  </r>
  <r>
    <m/>
    <m/>
    <s v="Ciencias Sociales"/>
    <d v="2020-05-19T12:58:00"/>
    <s v="Máster"/>
    <x v="17"/>
    <s v="De vez en cuando (1 o 2 veces al mes)"/>
    <s v="De vez en cuando (1 o 2 veces al mes)"/>
    <s v="Procuraré buscar la información que necesito fuera de la biblioteca"/>
    <s v="Biblioteca Maria Zambrano (Filología / Derecho)"/>
    <s v="F. Filología (Clásicas o General)"/>
    <s v="F. Ciencias de la Documentación"/>
    <s v="Biblioteca de Fuenlabrada"/>
    <m/>
    <m/>
    <m/>
    <m/>
    <m/>
    <s v="No"/>
    <s v="No"/>
    <n v="3"/>
    <n v="1"/>
    <n v="1"/>
    <n v="5"/>
    <n v="5"/>
    <n v="5"/>
    <n v="5"/>
    <n v="3"/>
    <n v="1"/>
    <n v="1"/>
    <m/>
    <n v="1"/>
    <n v="1"/>
    <n v="1"/>
    <n v="1"/>
    <n v="1"/>
    <s v="No"/>
    <n v="1"/>
    <x v="2"/>
    <s v="Twitter|Facebook|Youtube|Instagram"/>
    <m/>
    <m/>
    <m/>
    <m/>
    <m/>
    <m/>
    <m/>
    <s v="No"/>
    <s v="No"/>
    <m/>
    <n v="1"/>
    <n v="1"/>
    <s v="1, muy insatisfecho"/>
  </r>
  <r>
    <m/>
    <m/>
    <s v="Ciencias Sociales"/>
    <d v="2020-05-19T12:58:00"/>
    <s v="Grado y doble grado"/>
    <x v="21"/>
    <s v="De vez en cuando (1 o 2 veces al mes)"/>
    <s v="De vez en cuando (1 o 2 veces al mes)"/>
    <s v="Seguiré usando los servicios de la biblioteca con la misma frecuencia que expuse en la pregunta anterior"/>
    <s v="F. Comercio y Turismo"/>
    <s v="Biblioteca Maria Zambrano (Filología / Derecho)"/>
    <m/>
    <m/>
    <m/>
    <m/>
    <m/>
    <m/>
    <m/>
    <s v="No"/>
    <s v="Sí"/>
    <n v="1"/>
    <n v="1"/>
    <n v="3"/>
    <n v="4"/>
    <n v="5"/>
    <n v="3"/>
    <n v="5"/>
    <n v="1"/>
    <n v="1"/>
    <n v="3"/>
    <m/>
    <n v="3"/>
    <n v="4"/>
    <n v="2"/>
    <n v="2"/>
    <n v="3"/>
    <s v="No"/>
    <n v="2"/>
    <x v="2"/>
    <s v="Instagram"/>
    <m/>
    <m/>
    <m/>
    <m/>
    <m/>
    <m/>
    <m/>
    <s v="No"/>
    <s v="No"/>
    <m/>
    <n v="3"/>
    <n v="4"/>
    <s v="3, normal"/>
  </r>
  <r>
    <m/>
    <m/>
    <s v="Ciencias Experimentales"/>
    <d v="2020-05-19T12:58:00"/>
    <s v="Grado y doble grado"/>
    <x v="1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Físicas"/>
    <s v="F. Ciencias Matemáticas"/>
    <m/>
    <m/>
    <m/>
    <m/>
    <m/>
    <m/>
    <m/>
    <s v="Sí"/>
    <s v="Sí"/>
    <n v="5"/>
    <n v="1"/>
    <n v="1"/>
    <n v="1"/>
    <n v="4"/>
    <n v="4"/>
    <n v="5"/>
    <n v="2"/>
    <n v="2"/>
    <n v="5"/>
    <m/>
    <n v="2"/>
    <n v="4"/>
    <n v="3"/>
    <n v="4"/>
    <n v="4"/>
    <s v="Sí"/>
    <n v="3"/>
    <x v="3"/>
    <m/>
    <m/>
    <m/>
    <m/>
    <m/>
    <m/>
    <m/>
    <m/>
    <s v="Sí"/>
    <s v="No"/>
    <m/>
    <n v="4"/>
    <n v="3"/>
    <s v="5, muy satisfecho"/>
  </r>
  <r>
    <m/>
    <m/>
    <s v="Ciencias Sociales"/>
    <d v="2020-05-19T12:58:00"/>
    <s v="Grado y doble grado"/>
    <x v="10"/>
    <s v="De vez en cuando (1 o 2 veces al mes)"/>
    <s v="De vez en cuando (1 o 2 veces al mes)"/>
    <s v="Seguiré usando los servicios de la biblioteca con la misma frecuencia que expuse en la pregunta anterior"/>
    <s v="Biblioteca Maria Zambrano (Filología / Derecho)"/>
    <m/>
    <m/>
    <m/>
    <m/>
    <m/>
    <m/>
    <m/>
    <m/>
    <s v="No"/>
    <s v="Sí"/>
    <n v="4"/>
    <n v="1"/>
    <n v="5"/>
    <n v="4"/>
    <n v="3"/>
    <n v="1"/>
    <n v="3"/>
    <n v="1"/>
    <n v="5"/>
    <n v="4"/>
    <m/>
    <n v="4"/>
    <n v="3"/>
    <n v="4"/>
    <n v="3"/>
    <n v="3"/>
    <s v="Sí"/>
    <n v="4"/>
    <x v="5"/>
    <s v="Twitter|Facebook|Instagram"/>
    <m/>
    <m/>
    <m/>
    <m/>
    <m/>
    <m/>
    <m/>
    <s v="Sí"/>
    <s v="Sí"/>
    <s v="Muy útil"/>
    <n v="3"/>
    <n v="4"/>
    <s v="4, satisfecho"/>
  </r>
  <r>
    <m/>
    <m/>
    <s v="Humanidades"/>
    <d v="2020-05-19T12:58:00"/>
    <s v="Grado y doble grado"/>
    <x v="7"/>
    <s v="De vez en cuando (1 o 2 veces al mes)"/>
    <s v="Frecuentemente (1 o 2 veces por semana)"/>
    <s v="Seguiré usando los servicios de la biblioteca con la misma frecuencia que expuse en la pregunta anterior"/>
    <s v="Biblioteca Maria Zambrano (Filología / Derecho)"/>
    <s v="F. Geografía e Historia"/>
    <s v="F. Filosofía"/>
    <m/>
    <m/>
    <m/>
    <m/>
    <m/>
    <m/>
    <s v="No"/>
    <s v="No"/>
    <n v="3"/>
    <n v="2"/>
    <n v="4"/>
    <n v="2"/>
    <n v="5"/>
    <n v="4"/>
    <n v="2"/>
    <n v="1"/>
    <n v="4"/>
    <n v="5"/>
    <m/>
    <n v="4"/>
    <n v="5"/>
    <n v="5"/>
    <n v="5"/>
    <n v="4"/>
    <s v="Sí"/>
    <n v="4"/>
    <x v="6"/>
    <s v="Youtube|Instagram"/>
    <m/>
    <m/>
    <m/>
    <m/>
    <m/>
    <m/>
    <m/>
    <s v="Sí"/>
    <s v="No"/>
    <m/>
    <n v="5"/>
    <n v="5"/>
    <s v="5, muy satisfecho"/>
  </r>
  <r>
    <m/>
    <m/>
    <s v="Ciencias Sociales"/>
    <d v="2020-05-19T12:58:00"/>
    <s v="Grado y doble grado"/>
    <x v="13"/>
    <s v="Frecuentemente (1 o 2 veces por semana)"/>
    <s v="De vez en cuando (1 o 2 veces al mes)"/>
    <s v="Seguiré usando los servicios de la biblioteca con la misma frecuencia que expuse en la pregunta anterior"/>
    <s v="F. Ciencias de la Información"/>
    <s v="Biblioteca Maria Zambrano (Filología / Derecho)"/>
    <m/>
    <m/>
    <m/>
    <m/>
    <m/>
    <m/>
    <m/>
    <s v="Sí"/>
    <s v="Sí"/>
    <n v="2"/>
    <n v="1"/>
    <n v="1"/>
    <n v="3"/>
    <n v="5"/>
    <n v="4"/>
    <n v="2"/>
    <n v="1"/>
    <n v="3"/>
    <n v="5"/>
    <m/>
    <n v="3"/>
    <n v="5"/>
    <n v="3"/>
    <n v="3"/>
    <n v="5"/>
    <s v="No"/>
    <n v="3"/>
    <x v="4"/>
    <s v="Instagram"/>
    <m/>
    <m/>
    <m/>
    <m/>
    <m/>
    <m/>
    <m/>
    <s v="No"/>
    <s v="No"/>
    <m/>
    <n v="5"/>
    <n v="5"/>
    <s v="4, satisfecho"/>
  </r>
  <r>
    <m/>
    <m/>
    <s v="Ciencias Sociales"/>
    <d v="2020-05-19T12:58:00"/>
    <s v="Grado y doble grado"/>
    <x v="13"/>
    <s v="De vez en cuando (1 o 2 veces al mes)"/>
    <s v="Nunca"/>
    <s v="Ir solo cuando sea estrictamente necesario."/>
    <s v="F. Ciencias de la Información"/>
    <s v="F. Farmacia"/>
    <s v="F. Medicina"/>
    <m/>
    <m/>
    <m/>
    <m/>
    <m/>
    <m/>
    <s v="No"/>
    <s v="No"/>
    <n v="1"/>
    <n v="1"/>
    <n v="1"/>
    <n v="3"/>
    <n v="5"/>
    <n v="3"/>
    <n v="5"/>
    <n v="1"/>
    <n v="3"/>
    <n v="3"/>
    <m/>
    <n v="4"/>
    <n v="3"/>
    <n v="3"/>
    <n v="3"/>
    <n v="4"/>
    <s v="Sí"/>
    <n v="4"/>
    <x v="2"/>
    <s v="Twitter|Youtube|Instagram"/>
    <m/>
    <m/>
    <m/>
    <m/>
    <m/>
    <m/>
    <m/>
    <s v="No"/>
    <s v="No"/>
    <m/>
    <n v="5"/>
    <n v="5"/>
    <s v="4, satisfecho"/>
  </r>
  <r>
    <m/>
    <m/>
    <s v="Ciencias Sociales"/>
    <d v="2020-05-19T12:58:00"/>
    <s v="Grado y doble grado"/>
    <x v="13"/>
    <s v="Frecuentemente (1 o 2 veces por semana)"/>
    <s v="Frecuentemente (1 o 2 veces por semana)"/>
    <s v="Seguiré usando los servicios de la biblioteca con la misma frecuencia que expuse en la pregunta anterior"/>
    <s v="F. Ciencias de la Información"/>
    <s v="Biblioteca Maria Zambrano (Filología / Derecho)"/>
    <m/>
    <m/>
    <m/>
    <m/>
    <m/>
    <m/>
    <m/>
    <s v="Sí"/>
    <s v="Sí"/>
    <n v="4"/>
    <n v="4"/>
    <n v="4"/>
    <n v="2"/>
    <n v="4"/>
    <n v="3"/>
    <n v="4"/>
    <n v="1"/>
    <n v="5"/>
    <n v="5"/>
    <m/>
    <n v="5"/>
    <n v="5"/>
    <n v="5"/>
    <n v="5"/>
    <n v="5"/>
    <s v="No"/>
    <n v="5"/>
    <x v="5"/>
    <s v="Instagram"/>
    <m/>
    <m/>
    <m/>
    <m/>
    <m/>
    <m/>
    <m/>
    <s v="No"/>
    <s v="No"/>
    <m/>
    <n v="5"/>
    <n v="5"/>
    <s v="5, muy satisfecho"/>
  </r>
  <r>
    <m/>
    <m/>
    <s v="Ciencias de la Salud"/>
    <d v="2020-05-19T12:58:00"/>
    <s v="Grado y doble grado"/>
    <x v="12"/>
    <s v="Muy frecuentemente (3 o más veces por semana)"/>
    <s v="Muy frecuentemente (3 o más veces por semana)"/>
    <s v="Seguiré usando los servicios de la biblioteca con la misma frecuencia que expuse en la pregunta anterior"/>
    <s v="F. Psicología"/>
    <s v="F. Trabajo Social"/>
    <s v="F. Ciencias Económicas y Empresariales"/>
    <s v="Biblioteca Municipal El Parque, Biblioteca Municipal Miguel Delibes, Biblioteca Municipal de Móstoles (Central)"/>
    <m/>
    <m/>
    <m/>
    <m/>
    <m/>
    <s v="Sí"/>
    <s v="Sí"/>
    <n v="5"/>
    <n v="4"/>
    <n v="4"/>
    <n v="4"/>
    <n v="5"/>
    <n v="5"/>
    <n v="5"/>
    <n v="4"/>
    <n v="5"/>
    <n v="5"/>
    <m/>
    <n v="5"/>
    <n v="5"/>
    <n v="5"/>
    <n v="5"/>
    <n v="5"/>
    <s v="Sí"/>
    <n v="5"/>
    <x v="5"/>
    <s v="No uso ninguna red social"/>
    <m/>
    <m/>
    <m/>
    <m/>
    <m/>
    <m/>
    <m/>
    <s v="Sí"/>
    <s v="Sí"/>
    <s v="Muy útil"/>
    <n v="5"/>
    <n v="5"/>
    <s v="5, muy satisfecho"/>
  </r>
  <r>
    <m/>
    <m/>
    <s v="Ciencias Sociales"/>
    <d v="2020-05-19T12:58:00"/>
    <s v="Grado y doble grado"/>
    <x v="13"/>
    <s v="De vez en cuando (1 o 2 veces al mes)"/>
    <s v="De vez en cuando (1 o 2 veces al mes)"/>
    <s v="Seguiré usando los servicios de la biblioteca con la misma frecuencia que expuse en la pregunta anterior"/>
    <s v="F. Ciencias de la Información"/>
    <s v="F. Geografía e Historia"/>
    <s v="F. Derecho (Departamentos,Criminología)"/>
    <m/>
    <m/>
    <m/>
    <m/>
    <m/>
    <m/>
    <s v="No"/>
    <s v="Sí"/>
    <n v="3"/>
    <n v="1"/>
    <n v="1"/>
    <n v="2"/>
    <n v="4"/>
    <n v="3"/>
    <n v="4"/>
    <n v="3"/>
    <n v="3"/>
    <n v="4"/>
    <m/>
    <n v="2"/>
    <n v="3"/>
    <n v="4"/>
    <n v="3"/>
    <n v="3"/>
    <s v="No"/>
    <n v="4"/>
    <x v="5"/>
    <s v="Instagram"/>
    <m/>
    <m/>
    <m/>
    <m/>
    <m/>
    <m/>
    <m/>
    <s v="No"/>
    <s v="No"/>
    <m/>
    <n v="4"/>
    <n v="4"/>
    <s v="4, satisfecho"/>
  </r>
  <r>
    <m/>
    <m/>
    <s v="Ciencias Experimentales"/>
    <d v="2020-05-19T12:57:00"/>
    <s v="Grado y doble grado"/>
    <x v="16"/>
    <s v="Solo en época de exámenes"/>
    <s v="De vez en cuando (1 o 2 veces al mes)"/>
    <s v="Seguiré usando los servicios de la biblioteca con la misma frecuencia que expuse en la pregunta anterior"/>
    <s v="F. Ciencias Químicas"/>
    <s v="Biblioteca Maria Zambrano (Filología / Derecho)"/>
    <m/>
    <m/>
    <m/>
    <m/>
    <m/>
    <m/>
    <m/>
    <s v="No"/>
    <s v="No"/>
    <n v="4"/>
    <n v="4"/>
    <n v="3"/>
    <n v="4"/>
    <n v="4"/>
    <n v="4"/>
    <n v="4"/>
    <n v="4"/>
    <n v="5"/>
    <n v="5"/>
    <m/>
    <n v="5"/>
    <n v="5"/>
    <n v="4"/>
    <n v="5"/>
    <n v="5"/>
    <s v="No"/>
    <n v="4"/>
    <x v="1"/>
    <s v="Facebook|Youtube|Instagram"/>
    <m/>
    <m/>
    <m/>
    <m/>
    <m/>
    <m/>
    <m/>
    <s v="Sí"/>
    <s v="No"/>
    <m/>
    <n v="5"/>
    <n v="5"/>
    <s v="5, muy satisfecho"/>
  </r>
  <r>
    <m/>
    <m/>
    <s v="Humanidades"/>
    <d v="2020-05-19T12:57:00"/>
    <s v="Grado y doble grado"/>
    <x v="2"/>
    <s v="Frecuentemente (1 o 2 veces por semana)"/>
    <s v="Frecuentemente (1 o 2 veces por semana)"/>
    <s v="Seguiré usando los servicios de la biblioteca con la misma frecuencia que expuse en la pregunta anterior"/>
    <s v="F. Educación - Centro de Formación del Profesorado"/>
    <m/>
    <m/>
    <m/>
    <m/>
    <m/>
    <m/>
    <m/>
    <m/>
    <s v="No"/>
    <s v="No"/>
    <n v="3"/>
    <n v="2"/>
    <n v="3"/>
    <n v="1"/>
    <n v="5"/>
    <n v="4"/>
    <n v="5"/>
    <n v="1"/>
    <n v="3"/>
    <n v="4"/>
    <m/>
    <n v="4"/>
    <n v="4"/>
    <n v="4"/>
    <n v="4"/>
    <n v="4"/>
    <s v="No"/>
    <n v="4"/>
    <x v="5"/>
    <s v="Twitter|Youtube|Instagram"/>
    <m/>
    <m/>
    <m/>
    <m/>
    <m/>
    <m/>
    <m/>
    <s v="No"/>
    <s v="No"/>
    <m/>
    <n v="4"/>
    <n v="3"/>
    <s v="4, satisfecho"/>
  </r>
  <r>
    <m/>
    <m/>
    <s v="Ciencias de la Salud"/>
    <d v="2020-05-19T12:57:00"/>
    <s v="Grado y doble grado"/>
    <x v="12"/>
    <s v="Frecuentemente (1 o 2 veces por semana)"/>
    <s v="De vez en cuando (1 o 2 veces al mes)"/>
    <s v="Seguiré usando los servicios de la biblioteca con la misma frecuencia que expuse en la pregunta anterior"/>
    <s v="F. Psicología"/>
    <s v="Biblioteca Maria Zambrano (Filología / Derecho)"/>
    <s v="F. Medicina"/>
    <m/>
    <m/>
    <m/>
    <m/>
    <m/>
    <m/>
    <s v="Sí"/>
    <s v="Sí"/>
    <n v="5"/>
    <n v="5"/>
    <n v="5"/>
    <n v="4"/>
    <n v="5"/>
    <n v="3"/>
    <n v="5"/>
    <n v="1"/>
    <n v="5"/>
    <n v="4"/>
    <m/>
    <n v="4"/>
    <n v="5"/>
    <n v="4"/>
    <n v="4"/>
    <n v="3"/>
    <s v="No"/>
    <n v="4"/>
    <x v="6"/>
    <s v="Twitter|Instagram"/>
    <m/>
    <m/>
    <m/>
    <m/>
    <m/>
    <m/>
    <m/>
    <s v="Sí"/>
    <s v="Sí"/>
    <s v="Muy útil"/>
    <n v="5"/>
    <n v="5"/>
    <s v="4, satisfecho"/>
  </r>
  <r>
    <m/>
    <m/>
    <s v="Humanidades"/>
    <d v="2020-05-19T12:57:00"/>
    <s v="Grado y doble grado"/>
    <x v="6"/>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Filosofía"/>
    <m/>
    <m/>
    <m/>
    <m/>
    <m/>
    <m/>
    <s v="Sí"/>
    <s v="Sí"/>
    <n v="4"/>
    <n v="1"/>
    <n v="3"/>
    <n v="2"/>
    <n v="5"/>
    <n v="5"/>
    <n v="5"/>
    <n v="4"/>
    <n v="3"/>
    <n v="4"/>
    <m/>
    <n v="4"/>
    <n v="3"/>
    <n v="5"/>
    <n v="3"/>
    <n v="4"/>
    <s v="No"/>
    <n v="4"/>
    <x v="6"/>
    <s v="Youtube|Instagram"/>
    <m/>
    <m/>
    <m/>
    <m/>
    <m/>
    <m/>
    <m/>
    <s v="Sí"/>
    <s v="No"/>
    <m/>
    <n v="5"/>
    <n v="5"/>
    <s v="4, satisfecho"/>
  </r>
  <r>
    <m/>
    <m/>
    <s v="Humanidades"/>
    <d v="2020-05-19T12:57:00"/>
    <s v="Grado y doble grado"/>
    <x v="7"/>
    <s v="De vez en cuando (1 o 2 veces al mes)"/>
    <s v="De vez en cuando (1 o 2 veces al mes)"/>
    <s v="Procuraré buscar la información que necesito fuera de la biblioteca"/>
    <s v="Biblioteca Maria Zambrano (Filología / Derecho)"/>
    <s v="F. Geografía e Historia"/>
    <m/>
    <s v="Biblioteca pública"/>
    <m/>
    <m/>
    <m/>
    <m/>
    <m/>
    <s v="No"/>
    <s v="No"/>
    <n v="1"/>
    <n v="1"/>
    <n v="1"/>
    <n v="1"/>
    <n v="3"/>
    <n v="3"/>
    <n v="5"/>
    <n v="1"/>
    <n v="1"/>
    <n v="1"/>
    <m/>
    <n v="1"/>
    <n v="2"/>
    <n v="1"/>
    <n v="1"/>
    <n v="1"/>
    <s v="No"/>
    <n v="1"/>
    <x v="2"/>
    <s v="Twitter|Youtube|Instagram"/>
    <m/>
    <m/>
    <m/>
    <m/>
    <m/>
    <m/>
    <m/>
    <s v="No"/>
    <s v="No"/>
    <m/>
    <n v="2"/>
    <n v="2"/>
    <s v="2, insatisfecho"/>
  </r>
  <r>
    <m/>
    <m/>
    <s v="Ciencias de la Salud"/>
    <d v="2020-05-19T12:57:00"/>
    <s v="Máster"/>
    <x v="9"/>
    <s v="De vez en cuando (1 o 2 veces al mes)"/>
    <s v="Solo en época de exámenes"/>
    <s v="Creo que voy a acudir con menos frecuencia a la biblioteca y usaré más la biblioteca virtual"/>
    <s v="F. Farmacia"/>
    <s v="F. Medicina"/>
    <s v="F. Ciencias Biológicas"/>
    <m/>
    <m/>
    <m/>
    <m/>
    <m/>
    <m/>
    <s v="No"/>
    <s v="Sí"/>
    <n v="3"/>
    <n v="1"/>
    <n v="3"/>
    <n v="1"/>
    <n v="5"/>
    <n v="5"/>
    <n v="5"/>
    <n v="2"/>
    <n v="3"/>
    <n v="5"/>
    <m/>
    <n v="3"/>
    <n v="4"/>
    <n v="5"/>
    <n v="3"/>
    <n v="4"/>
    <s v="Sí"/>
    <n v="4"/>
    <x v="6"/>
    <s v="Twitter|Youtube|Instagram"/>
    <m/>
    <m/>
    <m/>
    <m/>
    <m/>
    <m/>
    <m/>
    <s v="Sí"/>
    <s v="No"/>
    <m/>
    <n v="5"/>
    <n v="5"/>
    <s v="4, satisfecho"/>
  </r>
  <r>
    <m/>
    <m/>
    <s v="Ciencias de la Salud"/>
    <d v="2020-05-19T12:57:00"/>
    <s v="Grado y doble grado"/>
    <x v="15"/>
    <s v="Frecuentemente (1 o 2 veces por semana)"/>
    <s v="De vez en cuando (1 o 2 veces al mes)"/>
    <s v="Seguiré usando los servicios de la biblioteca con la misma frecuencia que expuse en la pregunta anterior"/>
    <s v="F. Enfermería, Fisioterapia y Podología"/>
    <s v="F. Medicina"/>
    <m/>
    <s v="Biblioteca pública Luis Rosales"/>
    <m/>
    <m/>
    <m/>
    <m/>
    <m/>
    <s v="No"/>
    <s v="No"/>
    <n v="2"/>
    <n v="2"/>
    <n v="2"/>
    <n v="3"/>
    <n v="4"/>
    <n v="4"/>
    <n v="4"/>
    <n v="2"/>
    <n v="3"/>
    <n v="4"/>
    <m/>
    <n v="4"/>
    <n v="4"/>
    <n v="3"/>
    <n v="3"/>
    <n v="4"/>
    <s v="No"/>
    <n v="3"/>
    <x v="5"/>
    <s v="Twitter|Facebook"/>
    <m/>
    <m/>
    <m/>
    <m/>
    <m/>
    <m/>
    <m/>
    <s v="Sí"/>
    <s v="No"/>
    <m/>
    <n v="3"/>
    <n v="4"/>
    <s v="4, satisfecho"/>
  </r>
  <r>
    <m/>
    <m/>
    <s v="Ciencias de la Salud"/>
    <d v="2020-05-19T12:57:00"/>
    <s v="Grado y doble grado"/>
    <x v="15"/>
    <s v="Nunca"/>
    <s v="Nunca"/>
    <s v="Creo que voy a acudir con menos frecuencia a la biblioteca y usaré más la biblioteca virtual"/>
    <m/>
    <m/>
    <m/>
    <m/>
    <m/>
    <m/>
    <m/>
    <m/>
    <m/>
    <s v="No"/>
    <s v="No"/>
    <n v="1"/>
    <n v="3"/>
    <n v="1"/>
    <n v="3"/>
    <n v="5"/>
    <n v="3"/>
    <n v="5"/>
    <n v="1"/>
    <n v="3"/>
    <n v="3"/>
    <m/>
    <n v="3"/>
    <n v="3"/>
    <n v="2"/>
    <n v="3"/>
    <n v="4"/>
    <s v="No"/>
    <n v="3"/>
    <x v="5"/>
    <s v="Youtube|Instagram"/>
    <m/>
    <m/>
    <m/>
    <m/>
    <m/>
    <m/>
    <m/>
    <s v="No"/>
    <s v="No"/>
    <m/>
    <m/>
    <m/>
    <m/>
  </r>
  <r>
    <m/>
    <m/>
    <s v="Humanidades"/>
    <d v="2020-05-19T12:57:00"/>
    <s v="Grado y doble grado"/>
    <x v="6"/>
    <s v="Muy frecuentemente (3 o más veces por semana)"/>
    <s v="Frecuentemente (1 o 2 veces por semana)"/>
    <s v="Seguiré usando los servicios de la biblioteca con la misma frecuencia que expuse en la pregunta anterior|Tengo que ir necesariamente para consultar los documentos que están ubicados en la biblioteca"/>
    <s v="F. Filología (Clásicas o General)"/>
    <s v="Biblioteca Maria Zambrano (Filología / Derecho)"/>
    <s v="F. Geografía e Historia"/>
    <s v="AECID Biblioteca Islámica"/>
    <m/>
    <m/>
    <m/>
    <m/>
    <m/>
    <s v="No"/>
    <s v="Sí"/>
    <n v="5"/>
    <n v="2"/>
    <n v="4"/>
    <n v="5"/>
    <n v="3"/>
    <n v="3"/>
    <n v="4"/>
    <n v="3"/>
    <n v="3"/>
    <n v="4"/>
    <m/>
    <n v="4"/>
    <n v="5"/>
    <n v="5"/>
    <n v="5"/>
    <n v="5"/>
    <s v="No"/>
    <n v="5"/>
    <x v="1"/>
    <s v="Facebook|Instagram"/>
    <m/>
    <m/>
    <m/>
    <m/>
    <m/>
    <m/>
    <m/>
    <s v="Sí"/>
    <s v="No"/>
    <m/>
    <n v="5"/>
    <n v="5"/>
    <s v="5, muy satisfecho"/>
  </r>
  <r>
    <m/>
    <m/>
    <s v="Ciencias Sociales"/>
    <d v="2020-05-19T12:57:00"/>
    <s v="Máster"/>
    <x v="13"/>
    <s v="Muy frecuentemente (3 o más veces por semana)"/>
    <s v="De vez en cuando (1 o 2 veces al mes)"/>
    <s v="Creo que voy a acudir con menos frecuencia a la biblioteca y usaré más la biblioteca virtual|Tengo que ir necesariamente para consultar los documentos que están ubicados en la biblioteca"/>
    <s v="Biblioteca Maria Zambrano (Filología / Derecho)"/>
    <s v="F. Ciencias de la Información"/>
    <m/>
    <s v="biblioteca de usera"/>
    <m/>
    <m/>
    <m/>
    <m/>
    <m/>
    <s v="No"/>
    <s v="Sí"/>
    <n v="3"/>
    <n v="5"/>
    <n v="3"/>
    <n v="2"/>
    <n v="2"/>
    <n v="4"/>
    <n v="4"/>
    <n v="2"/>
    <n v="5"/>
    <n v="5"/>
    <m/>
    <n v="3"/>
    <n v="5"/>
    <n v="3"/>
    <n v="3"/>
    <n v="3"/>
    <s v="No"/>
    <n v="3"/>
    <x v="5"/>
    <s v="Youtube"/>
    <m/>
    <m/>
    <m/>
    <m/>
    <m/>
    <m/>
    <m/>
    <s v="No"/>
    <s v="No"/>
    <m/>
    <n v="5"/>
    <n v="5"/>
    <s v="4, satisfecho"/>
  </r>
  <r>
    <m/>
    <m/>
    <s v="Ciencias de la Salud"/>
    <d v="2020-05-19T12:57:00"/>
    <s v="Grado y doble grado"/>
    <x v="22"/>
    <s v="Frecuentemente (1 o 2 veces por semana)"/>
    <s v="De vez en cuando (1 o 2 veces al mes)"/>
    <s v="Seguiré usando los servicios de la biblioteca con la misma frecuencia que expuse en la pregunta anterior"/>
    <s v="F. Óptica y Optometría"/>
    <m/>
    <m/>
    <m/>
    <m/>
    <m/>
    <m/>
    <m/>
    <m/>
    <s v="No"/>
    <s v="Sí"/>
    <n v="3"/>
    <n v="1"/>
    <n v="3"/>
    <n v="3"/>
    <n v="5"/>
    <n v="5"/>
    <n v="5"/>
    <n v="1"/>
    <n v="5"/>
    <n v="4"/>
    <m/>
    <n v="3"/>
    <n v="5"/>
    <n v="3"/>
    <n v="3"/>
    <n v="4"/>
    <s v="Sí"/>
    <n v="3"/>
    <x v="5"/>
    <s v="Twitter|Instagram"/>
    <m/>
    <m/>
    <m/>
    <m/>
    <m/>
    <m/>
    <m/>
    <s v="Sí"/>
    <s v="Sí"/>
    <s v="Normal"/>
    <n v="5"/>
    <n v="5"/>
    <s v="4, satisfecho"/>
  </r>
  <r>
    <m/>
    <m/>
    <s v="Humanidades"/>
    <d v="2020-05-19T12:57:00"/>
    <s v="Grado y doble grado"/>
    <x v="2"/>
    <s v="Frecuentemente (1 o 2 veces por semana)"/>
    <s v="Frecuentemente (1 o 2 veces por semana)"/>
    <s v="Seguiré usando los servicios de la biblioteca con la misma frecuencia que expuse en la pregunta anterior"/>
    <s v="F. Educación - Centro de Formación del Profesorado"/>
    <m/>
    <m/>
    <m/>
    <m/>
    <m/>
    <m/>
    <m/>
    <m/>
    <s v="Sí"/>
    <s v="Sí"/>
    <n v="5"/>
    <n v="1"/>
    <n v="5"/>
    <n v="3"/>
    <n v="5"/>
    <n v="5"/>
    <n v="5"/>
    <n v="2"/>
    <n v="1"/>
    <n v="2"/>
    <m/>
    <n v="4"/>
    <n v="4"/>
    <n v="4"/>
    <n v="4"/>
    <n v="4"/>
    <s v="No"/>
    <n v="4"/>
    <x v="4"/>
    <s v="Youtube|Instagram"/>
    <m/>
    <m/>
    <m/>
    <m/>
    <m/>
    <m/>
    <m/>
    <s v="No"/>
    <s v="No"/>
    <m/>
    <n v="5"/>
    <n v="5"/>
    <s v="4, satisfecho"/>
  </r>
  <r>
    <m/>
    <m/>
    <s v="Humanidades"/>
    <d v="2020-05-19T12:57:00"/>
    <s v="Grado y doble grado"/>
    <x v="7"/>
    <s v="Muy frecuentemente (3 o más veces por semana)"/>
    <s v="Muy frecuentemente (3 o más veces por semana)"/>
    <s v="Creo que voy a acudir con menos frecuencia a la biblioteca y usaré más la biblioteca virtual"/>
    <s v="F. Geografía e Historia"/>
    <s v="Biblioteca Maria Zambrano (Filología / Derecho)"/>
    <s v="F. Bellas Artes"/>
    <m/>
    <m/>
    <m/>
    <m/>
    <m/>
    <m/>
    <s v="Sí"/>
    <s v="No"/>
    <n v="4"/>
    <n v="4"/>
    <n v="2"/>
    <n v="1"/>
    <n v="3"/>
    <n v="3"/>
    <n v="3"/>
    <n v="1"/>
    <n v="5"/>
    <n v="4"/>
    <m/>
    <n v="4"/>
    <n v="4"/>
    <n v="4"/>
    <n v="4"/>
    <n v="5"/>
    <s v="No"/>
    <n v="4"/>
    <x v="6"/>
    <s v="LinkedIn"/>
    <m/>
    <m/>
    <m/>
    <m/>
    <m/>
    <m/>
    <m/>
    <s v="Sí"/>
    <s v="No"/>
    <m/>
    <n v="5"/>
    <n v="3"/>
    <s v="4, satisfecho"/>
  </r>
  <r>
    <m/>
    <m/>
    <s v="Ciencias Sociales"/>
    <d v="2020-05-19T12:57:00"/>
    <s v="Máster"/>
    <x v="1"/>
    <s v="Nunca"/>
    <s v="Muy frecuentemente (3 o más veces por semana)"/>
    <s v="Solo haré uso de la biblioteca virtual y de sus recursos electrónicos"/>
    <m/>
    <m/>
    <m/>
    <m/>
    <m/>
    <m/>
    <m/>
    <m/>
    <m/>
    <s v="No"/>
    <s v="No"/>
    <n v="1"/>
    <n v="4"/>
    <n v="5"/>
    <n v="2"/>
    <n v="2"/>
    <n v="3"/>
    <n v="3"/>
    <n v="4"/>
    <n v="2"/>
    <n v="3"/>
    <m/>
    <n v="4"/>
    <n v="3"/>
    <n v="5"/>
    <n v="3"/>
    <n v="3"/>
    <s v="Sí"/>
    <n v="5"/>
    <x v="2"/>
    <s v="Facebook"/>
    <m/>
    <m/>
    <m/>
    <m/>
    <m/>
    <m/>
    <m/>
    <s v="Sí"/>
    <s v="No"/>
    <m/>
    <n v="3"/>
    <n v="3"/>
    <s v="4, satisfecho"/>
  </r>
  <r>
    <m/>
    <m/>
    <s v="Ciencias Experimentales"/>
    <d v="2020-05-19T12:57:00"/>
    <s v="Grado y doble grado"/>
    <x v="1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Químicas"/>
    <m/>
    <m/>
    <m/>
    <m/>
    <m/>
    <m/>
    <m/>
    <m/>
    <s v="No"/>
    <s v="Sí"/>
    <n v="2"/>
    <n v="2"/>
    <n v="3"/>
    <n v="1"/>
    <n v="5"/>
    <n v="4"/>
    <n v="5"/>
    <n v="2"/>
    <n v="4"/>
    <n v="4"/>
    <m/>
    <n v="5"/>
    <n v="5"/>
    <n v="4"/>
    <n v="4"/>
    <n v="4"/>
    <s v="No"/>
    <n v="4"/>
    <x v="5"/>
    <s v="Twitter|Youtube|Instagram"/>
    <m/>
    <m/>
    <m/>
    <m/>
    <m/>
    <m/>
    <m/>
    <s v="Sí"/>
    <s v="No"/>
    <m/>
    <n v="5"/>
    <n v="5"/>
    <s v="4, satisfecho"/>
  </r>
  <r>
    <m/>
    <m/>
    <s v="Ciencias de la Salud"/>
    <d v="2020-05-19T12:57:00"/>
    <s v="Máster"/>
    <x v="22"/>
    <s v="Muy frecuentemente (3 o más veces por semana)"/>
    <s v="Muy frecuentemente (3 o más veces por semana)"/>
    <s v="Creo que voy a acudir con menos frecuencia a la biblioteca y usaré más la biblioteca virtual"/>
    <m/>
    <m/>
    <m/>
    <m/>
    <m/>
    <m/>
    <m/>
    <m/>
    <m/>
    <s v="Sí"/>
    <s v="Sí"/>
    <n v="5"/>
    <n v="5"/>
    <n v="5"/>
    <n v="5"/>
    <n v="5"/>
    <n v="5"/>
    <n v="5"/>
    <n v="5"/>
    <n v="5"/>
    <n v="5"/>
    <m/>
    <n v="5"/>
    <n v="5"/>
    <n v="5"/>
    <n v="5"/>
    <n v="5"/>
    <s v="Sí"/>
    <n v="5"/>
    <x v="1"/>
    <s v="Facebook"/>
    <m/>
    <m/>
    <m/>
    <m/>
    <m/>
    <m/>
    <m/>
    <s v="Sí"/>
    <s v="Sí"/>
    <s v="Muy útil"/>
    <n v="5"/>
    <n v="5"/>
    <s v="5, muy satisfecho"/>
  </r>
  <r>
    <m/>
    <m/>
    <s v="Ciencias Experimentales"/>
    <d v="2020-05-19T12:57:00"/>
    <s v="Grado y doble grado"/>
    <x v="14"/>
    <s v="Muy frecuentemente (3 o más veces por semana)"/>
    <s v="De vez en cuando (1 o 2 veces al mes)"/>
    <s v="Seguiré usando los servicios de la biblioteca con la misma frecuencia que expuse en la pregunta anterior"/>
    <s v="F. Ciencias Geológicas"/>
    <s v="F. Ciencias Biológicas"/>
    <m/>
    <m/>
    <m/>
    <m/>
    <m/>
    <m/>
    <m/>
    <s v="Sí"/>
    <s v="Sí"/>
    <n v="3"/>
    <n v="1"/>
    <n v="1"/>
    <n v="1"/>
    <n v="5"/>
    <n v="5"/>
    <n v="5"/>
    <n v="5"/>
    <n v="2"/>
    <n v="2"/>
    <m/>
    <n v="1"/>
    <n v="4"/>
    <n v="3"/>
    <n v="2"/>
    <n v="4"/>
    <s v="No"/>
    <n v="3"/>
    <x v="1"/>
    <s v="Twitter|Youtube|Instagram"/>
    <m/>
    <m/>
    <m/>
    <m/>
    <m/>
    <m/>
    <m/>
    <s v="No"/>
    <s v="No"/>
    <m/>
    <n v="4"/>
    <n v="3"/>
    <s v="3, normal"/>
  </r>
  <r>
    <m/>
    <m/>
    <s v="Ciencias Experimentales"/>
    <d v="2020-05-19T12:57:00"/>
    <s v="Grado y doble grado"/>
    <x v="8"/>
    <s v="Muy frecuentemente (3 o más veces por semana)"/>
    <s v="De vez en cuando (1 o 2 veces al mes)"/>
    <s v="Seguiré usando los servicios de la biblioteca con la misma frecuencia que expuse en la pregunta anterior"/>
    <s v="F. Ciencias Matemáticas"/>
    <s v="Biblioteca Maria Zambrano (Filología / Derecho)"/>
    <m/>
    <m/>
    <m/>
    <m/>
    <m/>
    <m/>
    <m/>
    <s v="Sí"/>
    <s v="Sí"/>
    <n v="4"/>
    <n v="1"/>
    <n v="1"/>
    <n v="4"/>
    <n v="5"/>
    <n v="3"/>
    <n v="5"/>
    <n v="3"/>
    <n v="3"/>
    <n v="4"/>
    <m/>
    <n v="3"/>
    <n v="4"/>
    <n v="4"/>
    <n v="2"/>
    <n v="4"/>
    <s v="No"/>
    <n v="4"/>
    <x v="1"/>
    <s v="Instagram"/>
    <m/>
    <m/>
    <m/>
    <m/>
    <m/>
    <m/>
    <m/>
    <s v="No"/>
    <s v="No"/>
    <m/>
    <n v="4"/>
    <n v="5"/>
    <s v="4, satisfecho"/>
  </r>
  <r>
    <m/>
    <m/>
    <s v="Ciencias de la Salud"/>
    <d v="2020-05-19T12:57:00"/>
    <s v="Grado y doble grado"/>
    <x v="15"/>
    <s v="Frecuentemente (1 o 2 veces por semana)"/>
    <s v="Frecuentemente (1 o 2 veces por semana)"/>
    <s v="Creo que voy a acudir con menos frecuencia a la biblioteca y usaré más la biblioteca virtual"/>
    <s v="F. Enfermería, Fisioterapia y Podología"/>
    <s v="F. Medicina"/>
    <s v="Biblioteca Maria Zambrano (Filología / Derecho)"/>
    <m/>
    <m/>
    <m/>
    <m/>
    <m/>
    <m/>
    <s v="No"/>
    <s v="No"/>
    <n v="2"/>
    <n v="2"/>
    <n v="2"/>
    <n v="2"/>
    <n v="4"/>
    <n v="2"/>
    <n v="5"/>
    <n v="2"/>
    <n v="3"/>
    <n v="3"/>
    <m/>
    <n v="3"/>
    <n v="3"/>
    <n v="3"/>
    <n v="3"/>
    <n v="3"/>
    <s v="Sí"/>
    <n v="3"/>
    <x v="5"/>
    <s v="Twitter|Facebook|Youtube|Instagram"/>
    <m/>
    <m/>
    <m/>
    <m/>
    <m/>
    <m/>
    <m/>
    <s v="No"/>
    <s v="No"/>
    <m/>
    <n v="3"/>
    <n v="3"/>
    <s v="3, normal"/>
  </r>
  <r>
    <m/>
    <m/>
    <s v="Ciencias de la Salud"/>
    <d v="2020-05-19T12:57:00"/>
    <s v="Grado y doble grado"/>
    <x v="4"/>
    <s v="Muy frecuentemente (3 o más veces por semana)"/>
    <s v="Muy frecuentemente (3 o más veces por semana)"/>
    <s v="Seguiré usando los servicios de la biblioteca con la misma frecuencia que expuse en la pregunta anterior"/>
    <s v="F. Medicina"/>
    <s v="F. Enfermería, Fisioterapia y Podología"/>
    <s v="Biblioteca Maria Zambrano (Filología / Derecho)"/>
    <m/>
    <m/>
    <m/>
    <m/>
    <m/>
    <m/>
    <s v="Sí"/>
    <s v="Sí"/>
    <n v="5"/>
    <n v="1"/>
    <n v="5"/>
    <n v="2"/>
    <n v="5"/>
    <n v="3"/>
    <n v="5"/>
    <n v="2"/>
    <n v="5"/>
    <n v="4"/>
    <m/>
    <n v="5"/>
    <n v="4"/>
    <n v="4"/>
    <n v="4"/>
    <n v="3"/>
    <s v="No"/>
    <n v="5"/>
    <x v="3"/>
    <s v="What's App"/>
    <m/>
    <m/>
    <m/>
    <m/>
    <m/>
    <m/>
    <m/>
    <s v="Sí"/>
    <s v="No"/>
    <m/>
    <n v="5"/>
    <n v="5"/>
    <s v="5, muy satisfecho"/>
  </r>
  <r>
    <m/>
    <m/>
    <s v="Ciencias de la Salud"/>
    <d v="2020-05-19T12:56:00"/>
    <s v="Grado y doble grado"/>
    <x v="4"/>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Medicina"/>
    <s v="F. Geografía e Historia"/>
    <s v="F. Ciencias de la Información"/>
    <m/>
    <m/>
    <m/>
    <m/>
    <m/>
    <m/>
    <s v="Sí"/>
    <s v="Sí"/>
    <n v="5"/>
    <n v="4"/>
    <n v="5"/>
    <n v="2"/>
    <n v="2"/>
    <n v="2"/>
    <n v="4"/>
    <n v="1"/>
    <n v="4"/>
    <n v="5"/>
    <m/>
    <n v="4"/>
    <n v="4"/>
    <n v="2"/>
    <n v="2"/>
    <m/>
    <s v="No"/>
    <n v="3"/>
    <x v="2"/>
    <s v="Instagram"/>
    <m/>
    <m/>
    <m/>
    <m/>
    <m/>
    <m/>
    <m/>
    <s v="No"/>
    <s v="No"/>
    <m/>
    <n v="5"/>
    <n v="5"/>
    <s v="5, muy satisfecho"/>
  </r>
  <r>
    <m/>
    <m/>
    <s v="Ciencias de la Salud"/>
    <d v="2020-05-19T12:56:00"/>
    <s v="Grado y doble grado"/>
    <x v="15"/>
    <s v="De vez en cuando (1 o 2 veces al mes)"/>
    <s v="De vez en cuando (1 o 2 veces al mes)"/>
    <s v="Seguiré usando los servicios de la biblioteca con la misma frecuencia que expuse en la pregunta anterior"/>
    <s v="F. Enfermería, Fisioterapia y Podología"/>
    <s v="F. Medicina"/>
    <s v="Biblioteca Maria Zambrano (Filología / Derecho)"/>
    <m/>
    <m/>
    <m/>
    <m/>
    <m/>
    <m/>
    <s v="No"/>
    <s v="Sí"/>
    <n v="3"/>
    <n v="4"/>
    <n v="4"/>
    <n v="4"/>
    <n v="2"/>
    <n v="4"/>
    <n v="4"/>
    <n v="1"/>
    <n v="5"/>
    <n v="4"/>
    <m/>
    <n v="5"/>
    <n v="5"/>
    <n v="5"/>
    <n v="2"/>
    <n v="4"/>
    <s v="Sí"/>
    <n v="3"/>
    <x v="1"/>
    <s v="Youtube|Instagram"/>
    <m/>
    <m/>
    <m/>
    <m/>
    <m/>
    <m/>
    <m/>
    <s v="Sí"/>
    <s v="No"/>
    <m/>
    <n v="4"/>
    <n v="5"/>
    <s v="3, normal"/>
  </r>
  <r>
    <m/>
    <m/>
    <s v="Ciencias Sociales"/>
    <d v="2020-05-19T12:56:00"/>
    <s v="Otros (Universidad para mayores, títulos propios, curso de idiomas, etc)"/>
    <x v="11"/>
    <s v="Nunca"/>
    <s v="De vez en cuando (1 o 2 veces al mes)"/>
    <m/>
    <s v="F. Ciencias Políticas y Sociología"/>
    <m/>
    <m/>
    <s v="Bibliotecas públicas de Madrid"/>
    <m/>
    <m/>
    <m/>
    <m/>
    <m/>
    <s v="No"/>
    <s v="No"/>
    <n v="1"/>
    <n v="1"/>
    <n v="3"/>
    <n v="3"/>
    <n v="5"/>
    <n v="4"/>
    <n v="5"/>
    <n v="4"/>
    <n v="3"/>
    <n v="3"/>
    <m/>
    <n v="5"/>
    <n v="4"/>
    <n v="5"/>
    <n v="4"/>
    <n v="3"/>
    <s v="Sí"/>
    <n v="5"/>
    <x v="1"/>
    <s v="Facebook|Youtube"/>
    <m/>
    <m/>
    <m/>
    <m/>
    <m/>
    <m/>
    <m/>
    <s v="Sí"/>
    <s v="Sí"/>
    <s v="Muy útil"/>
    <n v="4"/>
    <n v="4"/>
    <s v="5, muy satisfecho"/>
  </r>
  <r>
    <m/>
    <m/>
    <s v="Ciencias de la Salud"/>
    <d v="2020-05-19T12:56:00"/>
    <s v="Grado y doble grado"/>
    <x v="22"/>
    <s v="Frecuentemente (1 o 2 veces por semana)"/>
    <s v="De vez en cuando (1 o 2 veces al mes)"/>
    <s v="Creo que voy a acudir con menos frecuencia a la biblioteca y usaré más la biblioteca virtual"/>
    <s v="F. Óptica y Optometría"/>
    <s v="Biblioteca Maria Zambrano (Filología / Derecho)"/>
    <s v="F. Farmacia"/>
    <m/>
    <m/>
    <m/>
    <m/>
    <m/>
    <m/>
    <s v="No"/>
    <s v="Sí"/>
    <n v="1"/>
    <n v="1"/>
    <n v="1"/>
    <n v="5"/>
    <n v="5"/>
    <n v="4"/>
    <n v="5"/>
    <n v="1"/>
    <n v="1"/>
    <n v="1"/>
    <m/>
    <n v="1"/>
    <n v="1"/>
    <n v="3"/>
    <n v="1"/>
    <n v="2"/>
    <s v="No"/>
    <n v="1"/>
    <x v="2"/>
    <s v="Twitter|Facebook|Instagram"/>
    <m/>
    <m/>
    <m/>
    <m/>
    <m/>
    <m/>
    <m/>
    <s v="No"/>
    <s v="No"/>
    <m/>
    <n v="2"/>
    <n v="1"/>
    <s v="2, insatisfecho"/>
  </r>
  <r>
    <m/>
    <m/>
    <s v="Ciencias Sociales"/>
    <d v="2020-05-19T12:56:00"/>
    <s v="Grado y doble grado"/>
    <x v="10"/>
    <s v="Frecuentemente (1 o 2 veces por semana)"/>
    <s v="Nunca"/>
    <s v="Tengo que ir necesariamente para consultar los documentos que están ubicados en la biblioteca"/>
    <s v="Biblioteca Maria Zambrano (Filología / Derecho)"/>
    <s v="F. Filosofía"/>
    <s v="F. Odontología"/>
    <m/>
    <m/>
    <m/>
    <m/>
    <m/>
    <m/>
    <s v="No"/>
    <s v="Sí"/>
    <n v="5"/>
    <n v="1"/>
    <n v="1"/>
    <n v="2"/>
    <n v="3"/>
    <n v="2"/>
    <n v="4"/>
    <n v="1"/>
    <n v="5"/>
    <n v="5"/>
    <m/>
    <n v="2"/>
    <n v="3"/>
    <n v="5"/>
    <n v="1"/>
    <n v="1"/>
    <s v="No"/>
    <n v="1"/>
    <x v="6"/>
    <s v="Instagram"/>
    <m/>
    <m/>
    <m/>
    <m/>
    <m/>
    <m/>
    <m/>
    <s v="No"/>
    <s v="No"/>
    <m/>
    <n v="3"/>
    <n v="5"/>
    <s v="5, muy satisfecho"/>
  </r>
  <r>
    <m/>
    <m/>
    <s v="Humanidades"/>
    <d v="2020-05-19T12:56:00"/>
    <s v="Grado y doble grado"/>
    <x v="2"/>
    <s v="De vez en cuando (1 o 2 veces al mes)"/>
    <s v="Frecuentemente (1 o 2 veces por semana)"/>
    <s v="Creo que voy a acudir con menos frecuencia a la biblioteca y usaré más la biblioteca virtual"/>
    <s v="F. Educación - Centro de Formación del Profesorado"/>
    <s v="F. Psicología"/>
    <m/>
    <m/>
    <m/>
    <m/>
    <m/>
    <m/>
    <m/>
    <s v="No"/>
    <s v="Sí"/>
    <n v="3"/>
    <n v="5"/>
    <n v="5"/>
    <n v="5"/>
    <n v="1"/>
    <n v="5"/>
    <n v="4"/>
    <n v="5"/>
    <n v="3"/>
    <n v="4"/>
    <m/>
    <n v="4"/>
    <n v="4"/>
    <n v="5"/>
    <n v="4"/>
    <n v="3"/>
    <s v="Sí"/>
    <n v="4"/>
    <x v="1"/>
    <s v="Twitter|Facebook"/>
    <m/>
    <m/>
    <m/>
    <m/>
    <m/>
    <m/>
    <m/>
    <s v="Sí"/>
    <s v="No"/>
    <m/>
    <n v="4"/>
    <n v="4"/>
    <s v="3, normal"/>
  </r>
  <r>
    <m/>
    <m/>
    <s v="Ciencias Experimentales"/>
    <d v="2020-05-19T12:56:00"/>
    <s v="Grado y doble grado"/>
    <x v="27"/>
    <s v="De vez en cuando (1 o 2 veces al mes)"/>
    <s v="Nunca"/>
    <s v="Seguiré usando los servicios de la biblioteca con la misma frecuencia que expuse en la pregunta anterior|Tengo que ir necesariamente para consultar los documentos que están ubicados en la biblioteca"/>
    <s v="F. Estudios Estadísticos"/>
    <s v="Biblioteca Maria Zambrano (Filología / Derecho)"/>
    <m/>
    <m/>
    <m/>
    <m/>
    <m/>
    <m/>
    <m/>
    <s v="No"/>
    <s v="Sí"/>
    <n v="5"/>
    <n v="1"/>
    <n v="1"/>
    <n v="1"/>
    <n v="5"/>
    <n v="2"/>
    <n v="5"/>
    <n v="1"/>
    <n v="3"/>
    <n v="5"/>
    <m/>
    <n v="2"/>
    <n v="3"/>
    <n v="3"/>
    <n v="3"/>
    <n v="5"/>
    <s v="No"/>
    <n v="2"/>
    <x v="4"/>
    <s v="Youtube|Instagram"/>
    <m/>
    <m/>
    <m/>
    <m/>
    <m/>
    <m/>
    <m/>
    <s v="No"/>
    <s v="No"/>
    <m/>
    <n v="4"/>
    <n v="4"/>
    <s v="4, satisfecho"/>
  </r>
  <r>
    <m/>
    <m/>
    <s v="Ciencias de la Salud"/>
    <d v="2020-05-19T12:56:00"/>
    <s v="Grado y doble grado"/>
    <x v="9"/>
    <s v="Frecuentemente (1 o 2 veces por semana)"/>
    <s v="Frecuentemente (1 o 2 veces por semana)"/>
    <s v="Solo haré uso de la biblioteca virtual y de sus recursos electrónicos"/>
    <s v="F. Farmacia"/>
    <s v="F. Enfermería, Fisioterapia y Podología"/>
    <s v="Biblioteca Maria Zambrano (Filología / Derecho)"/>
    <m/>
    <m/>
    <m/>
    <m/>
    <m/>
    <m/>
    <s v="No"/>
    <s v="Sí"/>
    <n v="1"/>
    <n v="1"/>
    <n v="4"/>
    <n v="4"/>
    <n v="4"/>
    <n v="2"/>
    <n v="4"/>
    <n v="1"/>
    <n v="1"/>
    <n v="1"/>
    <m/>
    <n v="2"/>
    <n v="1"/>
    <n v="2"/>
    <n v="1"/>
    <n v="1"/>
    <s v="No"/>
    <n v="1"/>
    <x v="4"/>
    <s v="Youtube|Instagram"/>
    <m/>
    <m/>
    <m/>
    <m/>
    <m/>
    <m/>
    <m/>
    <s v="No"/>
    <s v="No"/>
    <m/>
    <n v="4"/>
    <n v="3"/>
    <s v="2, insatisfecho"/>
  </r>
  <r>
    <m/>
    <m/>
    <s v="Ciencias Sociales"/>
    <d v="2020-05-19T12:56:00"/>
    <s v="Grado y doble grado"/>
    <x v="13"/>
    <s v="Solo en época de exámenes"/>
    <s v="Solo en época de exámenes"/>
    <s v="Seguiré usando los servicios de la biblioteca con la misma frecuencia que expuse en la pregunta anterior"/>
    <s v="Biblioteca Maria Zambrano (Filología / Derecho)"/>
    <s v="F. Ciencias de la Información"/>
    <s v="F. Derecho (Departamentos,Criminología)"/>
    <m/>
    <m/>
    <m/>
    <m/>
    <m/>
    <m/>
    <s v="No"/>
    <s v="No"/>
    <n v="1"/>
    <n v="1"/>
    <n v="3"/>
    <n v="3"/>
    <n v="4"/>
    <n v="2"/>
    <n v="4"/>
    <n v="2"/>
    <n v="2"/>
    <n v="3"/>
    <m/>
    <n v="3"/>
    <n v="3"/>
    <n v="3"/>
    <n v="2"/>
    <n v="3"/>
    <s v="No"/>
    <n v="2"/>
    <x v="6"/>
    <s v="Twitter|Facebook|Youtube|Instagram|LinkedIn"/>
    <m/>
    <m/>
    <m/>
    <m/>
    <m/>
    <m/>
    <m/>
    <s v="No"/>
    <s v="No"/>
    <m/>
    <n v="2"/>
    <n v="4"/>
    <s v="3, normal"/>
  </r>
  <r>
    <m/>
    <m/>
    <s v="Humanidades"/>
    <d v="2020-05-19T12:56: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Sí"/>
    <s v="Sí"/>
    <n v="5"/>
    <n v="4"/>
    <n v="4"/>
    <n v="2"/>
    <n v="1"/>
    <n v="3"/>
    <n v="2"/>
    <n v="4"/>
    <n v="5"/>
    <n v="4"/>
    <m/>
    <n v="2"/>
    <n v="5"/>
    <n v="5"/>
    <n v="5"/>
    <n v="2"/>
    <s v="No"/>
    <n v="5"/>
    <x v="2"/>
    <s v="Twitter|Youtube|Instagram"/>
    <m/>
    <m/>
    <m/>
    <m/>
    <m/>
    <m/>
    <m/>
    <s v="No"/>
    <s v="No"/>
    <m/>
    <n v="5"/>
    <n v="4"/>
    <s v="4, satisfecho"/>
  </r>
  <r>
    <m/>
    <m/>
    <s v="Ciencias de la Salud"/>
    <d v="2020-05-19T12:56:00"/>
    <s v="Grado y doble grado"/>
    <x v="18"/>
    <s v="De vez en cuando (1 o 2 veces al mes)"/>
    <s v="De vez en cuando (1 o 2 veces al mes)"/>
    <s v="Seguiré usando los servicios de la biblioteca con la misma frecuencia que expuse en la pregunta anterior"/>
    <s v="F. Odontología"/>
    <s v="F. Medicina"/>
    <m/>
    <m/>
    <m/>
    <m/>
    <m/>
    <m/>
    <m/>
    <s v="No"/>
    <s v="No"/>
    <n v="3"/>
    <n v="4"/>
    <n v="3"/>
    <n v="3"/>
    <n v="5"/>
    <n v="5"/>
    <n v="5"/>
    <n v="2"/>
    <n v="5"/>
    <n v="4"/>
    <m/>
    <n v="5"/>
    <n v="5"/>
    <n v="4"/>
    <n v="4"/>
    <n v="4"/>
    <s v="No"/>
    <n v="4"/>
    <x v="6"/>
    <s v="Facebook|Instagram"/>
    <m/>
    <m/>
    <m/>
    <m/>
    <m/>
    <m/>
    <m/>
    <s v="Sí"/>
    <s v="Sí"/>
    <s v="Muy útil"/>
    <n v="5"/>
    <n v="5"/>
    <s v="5, muy satisfecho"/>
  </r>
  <r>
    <m/>
    <m/>
    <s v="Humanidades"/>
    <d v="2020-05-19T12:56:00"/>
    <s v="Grado y doble grado"/>
    <x v="2"/>
    <s v="De vez en cuando (1 o 2 veces al mes)"/>
    <s v="Solo en época de exámenes"/>
    <s v="Seguiré usando los servicios de la biblioteca con la misma frecuencia que expuse en la pregunta anterior"/>
    <s v="F. Educación - Centro de Formación del Profesorado"/>
    <m/>
    <m/>
    <s v="Biblioteca Universidad CES Don Bosco"/>
    <m/>
    <m/>
    <m/>
    <m/>
    <m/>
    <s v="No"/>
    <s v="Sí"/>
    <n v="4"/>
    <n v="3"/>
    <n v="4"/>
    <n v="4"/>
    <n v="5"/>
    <n v="3"/>
    <n v="5"/>
    <n v="1"/>
    <n v="4"/>
    <n v="3"/>
    <m/>
    <n v="4"/>
    <n v="4"/>
    <n v="4"/>
    <n v="4"/>
    <n v="5"/>
    <s v="Sí"/>
    <n v="5"/>
    <x v="5"/>
    <s v="Facebook|Youtube|Instagram|LinkedIn"/>
    <m/>
    <m/>
    <m/>
    <m/>
    <m/>
    <m/>
    <m/>
    <s v="No"/>
    <s v="No"/>
    <m/>
    <n v="5"/>
    <n v="5"/>
    <s v="5, muy satisfecho"/>
  </r>
  <r>
    <m/>
    <m/>
    <s v="Ciencias de la Salud"/>
    <d v="2020-05-19T12:56:00"/>
    <s v="Grado y doble grado"/>
    <x v="23"/>
    <s v="De vez en cuando (1 o 2 veces al mes)"/>
    <s v="De vez en cuando (1 o 2 veces al mes)"/>
    <s v="Seguiré usando los servicios de la biblioteca con la misma frecuencia que expuse en la pregunta anterior"/>
    <s v="Biblioteca Maria Zambrano (Filología / Derecho)"/>
    <s v="F. Veterinaria"/>
    <s v="F. Farmacia"/>
    <m/>
    <m/>
    <m/>
    <m/>
    <m/>
    <m/>
    <s v="No"/>
    <s v="No"/>
    <n v="5"/>
    <n v="5"/>
    <n v="1"/>
    <n v="1"/>
    <n v="4"/>
    <n v="2"/>
    <n v="3"/>
    <n v="1"/>
    <n v="4"/>
    <n v="4"/>
    <m/>
    <n v="4"/>
    <n v="5"/>
    <n v="4"/>
    <n v="4"/>
    <n v="4"/>
    <s v="No"/>
    <n v="4"/>
    <x v="6"/>
    <s v="Youtube|Instagram"/>
    <m/>
    <m/>
    <m/>
    <m/>
    <m/>
    <m/>
    <m/>
    <s v="Sí"/>
    <s v="Sí"/>
    <s v="Útil"/>
    <n v="4"/>
    <n v="5"/>
    <s v="4, satisfecho"/>
  </r>
  <r>
    <m/>
    <m/>
    <s v="Ciencias Sociales"/>
    <d v="2020-05-19T12:56:00"/>
    <s v="Grado y doble grado"/>
    <x v="24"/>
    <s v="Frecuentemente (1 o 2 veces por semana)"/>
    <s v="De vez en cuando (1 o 2 veces al mes)"/>
    <s v="Seguiré usando los servicios de la biblioteca con la misma frecuencia que expuse en la pregunta anterior"/>
    <s v="F. Trabajo Social"/>
    <s v="F. Ciencias Políticas y Sociología"/>
    <s v="F. Psicología"/>
    <s v="Bibliotecas municipales cercanas a mí residencia"/>
    <m/>
    <m/>
    <m/>
    <m/>
    <m/>
    <s v="Sí"/>
    <s v="Sí"/>
    <n v="4"/>
    <n v="1"/>
    <n v="3"/>
    <n v="1"/>
    <n v="5"/>
    <n v="5"/>
    <n v="5"/>
    <n v="1"/>
    <n v="2"/>
    <n v="4"/>
    <m/>
    <n v="3"/>
    <n v="4"/>
    <n v="2"/>
    <n v="3"/>
    <n v="5"/>
    <s v="No"/>
    <n v="3"/>
    <x v="2"/>
    <s v="Youtube|Instagram"/>
    <m/>
    <m/>
    <m/>
    <m/>
    <m/>
    <m/>
    <m/>
    <s v="No"/>
    <s v="No"/>
    <m/>
    <n v="5"/>
    <n v="5"/>
    <s v="5, muy satisfecho"/>
  </r>
  <r>
    <m/>
    <m/>
    <s v="Ciencias de la Salud"/>
    <d v="2020-05-19T12:56:00"/>
    <s v="Grado y doble grado"/>
    <x v="4"/>
    <s v="Muy frecuentemente (3 o más veces por semana)"/>
    <s v="De vez en cuando (1 o 2 veces al mes)"/>
    <s v="Solo haré uso de la biblioteca virtual y de sus recursos electrónicos"/>
    <s v="F. Medicina"/>
    <s v="Biblioteca Maria Zambrano (Filología / Derecho)"/>
    <m/>
    <m/>
    <m/>
    <m/>
    <m/>
    <m/>
    <m/>
    <s v="No"/>
    <s v="No"/>
    <n v="2"/>
    <n v="1"/>
    <n v="2"/>
    <n v="3"/>
    <n v="4"/>
    <n v="4"/>
    <n v="5"/>
    <n v="1"/>
    <n v="3"/>
    <n v="5"/>
    <m/>
    <n v="3"/>
    <n v="3"/>
    <n v="3"/>
    <n v="3"/>
    <n v="2"/>
    <s v="No"/>
    <n v="3"/>
    <x v="5"/>
    <s v="Facebook|Instagram"/>
    <m/>
    <m/>
    <m/>
    <m/>
    <m/>
    <m/>
    <m/>
    <s v="No"/>
    <s v="No"/>
    <m/>
    <n v="4"/>
    <n v="4"/>
    <s v="4, satisfecho"/>
  </r>
  <r>
    <m/>
    <m/>
    <s v="Ciencias Sociales"/>
    <d v="2020-05-19T12:56:00"/>
    <s v="Grado y doble grado"/>
    <x v="10"/>
    <s v="De vez en cuando (1 o 2 veces al mes)"/>
    <s v="Muy frecuentemente (3 o más veces por semana)"/>
    <s v="Seguiré usando los servicios de la biblioteca con la misma frecuencia que expuse en la pregunta anterior"/>
    <s v="Biblioteca Maria Zambrano (Filología / Derecho)"/>
    <s v="Biblioteca Maria Zambrano (Filología / Derecho)"/>
    <s v="Biblioteca Maria Zambrano (Filología / Derecho)"/>
    <m/>
    <m/>
    <m/>
    <m/>
    <m/>
    <m/>
    <s v="Sí"/>
    <s v="Sí"/>
    <n v="4"/>
    <n v="4"/>
    <n v="5"/>
    <n v="3"/>
    <n v="4"/>
    <n v="4"/>
    <n v="3"/>
    <n v="3"/>
    <n v="3"/>
    <n v="4"/>
    <m/>
    <n v="5"/>
    <n v="4"/>
    <n v="4"/>
    <n v="4"/>
    <n v="4"/>
    <s v="Sí"/>
    <n v="4"/>
    <x v="6"/>
    <s v="Twitter|Facebook|Youtube|Instagram"/>
    <m/>
    <m/>
    <m/>
    <m/>
    <m/>
    <m/>
    <m/>
    <s v="Sí"/>
    <s v="No"/>
    <m/>
    <n v="4"/>
    <n v="4"/>
    <s v="4, satisfecho"/>
  </r>
  <r>
    <m/>
    <m/>
    <s v="Humanidades"/>
    <d v="2020-05-19T12:56:00"/>
    <s v="Grado y doble grado"/>
    <x v="7"/>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Filología (Clásicas o General)"/>
    <s v="F. Geografía e Historia"/>
    <s v="Biblioteca Maria Zambrano (Filología / Derecho)"/>
    <m/>
    <m/>
    <m/>
    <m/>
    <m/>
    <m/>
    <s v="Sí"/>
    <s v="Sí"/>
    <n v="4"/>
    <n v="3"/>
    <n v="4"/>
    <n v="4"/>
    <n v="4"/>
    <n v="5"/>
    <n v="3"/>
    <m/>
    <n v="3"/>
    <n v="4"/>
    <m/>
    <n v="4"/>
    <n v="5"/>
    <n v="4"/>
    <n v="3"/>
    <n v="4"/>
    <s v="No"/>
    <n v="4"/>
    <x v="5"/>
    <s v="Instagram|No uso ninguna red social"/>
    <m/>
    <m/>
    <m/>
    <m/>
    <m/>
    <m/>
    <m/>
    <s v="Sí"/>
    <s v="No"/>
    <m/>
    <n v="5"/>
    <n v="5"/>
    <s v="5, muy satisfecho"/>
  </r>
  <r>
    <m/>
    <m/>
    <s v="Ciencias de la Salud"/>
    <d v="2020-05-19T12:56:00"/>
    <s v="Grado y doble grado"/>
    <x v="12"/>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Psicología"/>
    <s v="F. Trabajo Social"/>
    <m/>
    <m/>
    <m/>
    <m/>
    <m/>
    <m/>
    <m/>
    <s v="Sí"/>
    <s v="Sí"/>
    <n v="4"/>
    <n v="2"/>
    <n v="2"/>
    <n v="5"/>
    <n v="3"/>
    <n v="4"/>
    <n v="5"/>
    <n v="2"/>
    <n v="3"/>
    <n v="3"/>
    <m/>
    <n v="3"/>
    <n v="3"/>
    <n v="2"/>
    <n v="4"/>
    <n v="2"/>
    <s v="No"/>
    <n v="3"/>
    <x v="6"/>
    <s v="Twitter|Facebook|Instagram"/>
    <m/>
    <m/>
    <m/>
    <m/>
    <m/>
    <m/>
    <m/>
    <s v="Sí"/>
    <s v="No"/>
    <m/>
    <n v="4"/>
    <n v="4"/>
    <s v="4, satisfecho"/>
  </r>
  <r>
    <m/>
    <m/>
    <s v="Ciencias Experimentales"/>
    <d v="2020-05-19T12:56:00"/>
    <s v="Grado y doble grado"/>
    <x v="19"/>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Ciencias Físicas"/>
    <s v="F. Óptica y Optometría"/>
    <s v="F. Ciencias Matemáticas"/>
    <m/>
    <m/>
    <m/>
    <m/>
    <m/>
    <m/>
    <s v="Sí"/>
    <s v="Sí"/>
    <n v="4"/>
    <n v="2"/>
    <n v="3"/>
    <n v="1"/>
    <n v="4"/>
    <n v="3"/>
    <n v="4"/>
    <n v="2"/>
    <n v="2"/>
    <n v="4"/>
    <m/>
    <n v="1"/>
    <n v="3"/>
    <n v="4"/>
    <n v="3"/>
    <n v="4"/>
    <s v="Sí"/>
    <n v="2"/>
    <x v="4"/>
    <s v="Twitter|Youtube"/>
    <m/>
    <m/>
    <m/>
    <m/>
    <m/>
    <m/>
    <m/>
    <s v="Sí"/>
    <s v="Sí"/>
    <s v="Útil"/>
    <n v="4"/>
    <n v="5"/>
    <s v="4, satisfecho"/>
  </r>
  <r>
    <m/>
    <m/>
    <s v="Ciencias de la Salud"/>
    <d v="2020-05-19T12:56:00"/>
    <s v="Grado y doble grado"/>
    <x v="4"/>
    <s v="Frecuentemente (1 o 2 veces por semana)"/>
    <s v="Frecuentemente (1 o 2 veces por semana)"/>
    <s v="Creo que voy a acudir con menos frecuencia a la biblioteca y usaré más la biblioteca virtual"/>
    <s v="F. Medicina"/>
    <m/>
    <m/>
    <m/>
    <m/>
    <m/>
    <m/>
    <m/>
    <m/>
    <s v="No"/>
    <s v="No"/>
    <n v="1"/>
    <n v="4"/>
    <n v="5"/>
    <n v="3"/>
    <n v="4"/>
    <n v="1"/>
    <n v="4"/>
    <n v="1"/>
    <n v="3"/>
    <n v="3"/>
    <m/>
    <n v="4"/>
    <n v="3"/>
    <n v="5"/>
    <n v="3"/>
    <n v="2"/>
    <s v="No"/>
    <n v="4"/>
    <x v="4"/>
    <s v="Twitter|Instagram"/>
    <m/>
    <m/>
    <m/>
    <m/>
    <m/>
    <m/>
    <m/>
    <s v="No"/>
    <s v="Sí"/>
    <s v="Útil"/>
    <n v="4"/>
    <n v="4"/>
    <s v="4, satisfecho"/>
  </r>
  <r>
    <m/>
    <m/>
    <s v="Ciencias Sociales"/>
    <d v="2020-05-19T12:56:00"/>
    <s v="Máster"/>
    <x v="10"/>
    <s v="Frecuentemente (1 o 2 veces por semana)"/>
    <s v="Frecuentemente (1 o 2 veces por semana)"/>
    <s v="Tengo que ir necesariamente para consultar los documentos que están ubicados en la biblioteca"/>
    <s v="Biblioteca Maria Zambrano (Filología / Derecho)"/>
    <s v="F. Ciencias Políticas y Sociología"/>
    <s v="F. Derecho (Departamentos,Criminología)"/>
    <m/>
    <m/>
    <m/>
    <m/>
    <m/>
    <m/>
    <s v="Sí"/>
    <s v="Sí"/>
    <n v="4"/>
    <n v="3"/>
    <n v="3"/>
    <n v="4"/>
    <n v="3"/>
    <n v="3"/>
    <n v="3"/>
    <n v="3"/>
    <n v="3"/>
    <n v="3"/>
    <m/>
    <n v="3"/>
    <n v="3"/>
    <n v="3"/>
    <n v="3"/>
    <n v="3"/>
    <s v="Sí"/>
    <n v="3"/>
    <x v="5"/>
    <s v="Twitter|Facebook|Youtube|Instagram|LinkedIn"/>
    <m/>
    <m/>
    <m/>
    <m/>
    <m/>
    <m/>
    <m/>
    <s v="Sí"/>
    <s v="No"/>
    <m/>
    <n v="2"/>
    <n v="4"/>
    <s v="3, normal"/>
  </r>
  <r>
    <m/>
    <m/>
    <s v="Ciencias Experimentales"/>
    <d v="2020-05-19T12:56:00"/>
    <s v="Grado y doble grado"/>
    <x v="2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Informática"/>
    <s v="Biblioteca Maria Zambrano (Filología / Derecho)"/>
    <s v="F. Ciencias Matemáticas"/>
    <s v="Biblioteca Pública Municipal José Hierro"/>
    <m/>
    <m/>
    <m/>
    <m/>
    <m/>
    <s v="Sí"/>
    <s v="Sí"/>
    <n v="3"/>
    <n v="1"/>
    <n v="2"/>
    <n v="3"/>
    <n v="3"/>
    <n v="5"/>
    <n v="5"/>
    <n v="3"/>
    <n v="4"/>
    <n v="4"/>
    <m/>
    <n v="3"/>
    <n v="4"/>
    <n v="4"/>
    <n v="3"/>
    <n v="5"/>
    <s v="No"/>
    <n v="3"/>
    <x v="5"/>
    <s v="Twitter|Youtube|Instagram"/>
    <m/>
    <m/>
    <m/>
    <m/>
    <m/>
    <m/>
    <m/>
    <s v="No"/>
    <s v="No"/>
    <m/>
    <n v="5"/>
    <n v="5"/>
    <s v="4, satisfecho"/>
  </r>
  <r>
    <m/>
    <m/>
    <s v="Ciencias de la Salud"/>
    <d v="2020-05-19T12:56:00"/>
    <s v="Grado y doble grado"/>
    <x v="4"/>
    <s v="De vez en cuando (1 o 2 veces al mes)"/>
    <s v="De vez en cuando (1 o 2 veces al mes)"/>
    <s v="Seguiré usando los servicios de la biblioteca con la misma frecuencia que expuse en la pregunta anterior"/>
    <s v="F. Medicina"/>
    <s v="F. Ciencias de la Información"/>
    <s v="F. Filosofía"/>
    <m/>
    <m/>
    <m/>
    <m/>
    <m/>
    <m/>
    <s v="No"/>
    <s v="Sí"/>
    <n v="2"/>
    <n v="5"/>
    <n v="3"/>
    <n v="3"/>
    <n v="5"/>
    <n v="2"/>
    <n v="5"/>
    <n v="1"/>
    <n v="4"/>
    <n v="5"/>
    <m/>
    <n v="3"/>
    <n v="3"/>
    <n v="3"/>
    <n v="2"/>
    <n v="4"/>
    <s v="No"/>
    <n v="4"/>
    <x v="2"/>
    <s v="Facebook"/>
    <m/>
    <m/>
    <m/>
    <m/>
    <m/>
    <m/>
    <m/>
    <s v="No"/>
    <s v="No"/>
    <m/>
    <n v="3"/>
    <n v="2"/>
    <s v="4, satisfecho"/>
  </r>
  <r>
    <m/>
    <m/>
    <s v=""/>
    <d v="2020-05-19T12:56:00"/>
    <s v="Grado y doble grado"/>
    <x v="28"/>
    <s v="Frecuentemente (1 o 2 veces por semana)"/>
    <s v="De vez en cuando (1 o 2 veces al mes)"/>
    <s v="Seguiré usando los servicios de la biblioteca con la misma frecuencia que expuse en la pregunta anterior"/>
    <s v="Biblioteca Maria Zambrano (Filología / Derecho)"/>
    <s v="Biblioteca Maria Zambrano (Filología / Derecho)"/>
    <s v="Biblioteca Maria Zambrano (Filología / Derecho)"/>
    <m/>
    <m/>
    <m/>
    <m/>
    <m/>
    <m/>
    <s v="No"/>
    <s v="Sí"/>
    <n v="1"/>
    <n v="1"/>
    <n v="4"/>
    <n v="1"/>
    <n v="4"/>
    <n v="4"/>
    <n v="3"/>
    <n v="1"/>
    <n v="4"/>
    <n v="4"/>
    <m/>
    <n v="4"/>
    <n v="4"/>
    <n v="4"/>
    <n v="4"/>
    <n v="4"/>
    <s v="Sí"/>
    <n v="4"/>
    <x v="6"/>
    <s v="Twitter|Youtube|Instagram"/>
    <m/>
    <m/>
    <m/>
    <m/>
    <m/>
    <m/>
    <m/>
    <s v="No"/>
    <s v="No"/>
    <m/>
    <n v="4"/>
    <n v="4"/>
    <s v="4, satisfecho"/>
  </r>
  <r>
    <m/>
    <m/>
    <s v="Ciencias Sociales"/>
    <d v="2020-05-19T12:56:00"/>
    <s v="Grado y doble grado"/>
    <x v="1"/>
    <s v="Frecuentemente (1 o 2 veces por semana)"/>
    <s v="Nunca"/>
    <s v="Seguiré usando los servicios de la biblioteca con la misma frecuencia que expuse en la pregunta anterior"/>
    <s v="F. Ciencias Políticas y Sociología"/>
    <s v="F. Geografía e Historia"/>
    <s v="F. Ciencias Económicas y Empresariales"/>
    <s v="la biblioteca de mi pueblo"/>
    <m/>
    <m/>
    <m/>
    <m/>
    <m/>
    <s v="Sí"/>
    <s v="Sí"/>
    <n v="5"/>
    <n v="5"/>
    <n v="2"/>
    <n v="1"/>
    <n v="5"/>
    <n v="3"/>
    <n v="5"/>
    <n v="5"/>
    <n v="4"/>
    <n v="3"/>
    <m/>
    <n v="4"/>
    <n v="4"/>
    <n v="3"/>
    <n v="1"/>
    <n v="3"/>
    <s v="No"/>
    <n v="3"/>
    <x v="5"/>
    <s v="Twitter|Facebook|Instagram"/>
    <m/>
    <m/>
    <m/>
    <m/>
    <m/>
    <m/>
    <m/>
    <s v="Sí"/>
    <s v="Sí"/>
    <s v="Normal"/>
    <n v="5"/>
    <n v="5"/>
    <s v="4, satisfecho"/>
  </r>
  <r>
    <m/>
    <m/>
    <s v="Ciencias de la Salud"/>
    <d v="2020-05-19T12:56:00"/>
    <s v="Grado y doble grado"/>
    <x v="15"/>
    <s v="Solo en época de exámenes"/>
    <s v="De vez en cuando (1 o 2 veces al mes)"/>
    <s v="Seguiré usando los servicios de la biblioteca con la misma frecuencia que expuse en la pregunta anterior"/>
    <s v="Biblioteca Maria Zambrano (Filología / Derecho)"/>
    <s v="F. Enfermería, Fisioterapia y Podología"/>
    <s v="F. Medicina"/>
    <m/>
    <m/>
    <m/>
    <m/>
    <m/>
    <m/>
    <s v="No"/>
    <s v="Sí"/>
    <n v="3"/>
    <n v="3"/>
    <n v="3"/>
    <n v="4"/>
    <n v="3"/>
    <n v="4"/>
    <n v="5"/>
    <n v="2"/>
    <n v="3"/>
    <n v="5"/>
    <m/>
    <n v="5"/>
    <n v="5"/>
    <n v="5"/>
    <n v="4"/>
    <n v="5"/>
    <s v="No"/>
    <n v="4"/>
    <x v="4"/>
    <s v="Twitter|Instagram"/>
    <m/>
    <m/>
    <m/>
    <m/>
    <m/>
    <m/>
    <m/>
    <s v="Sí"/>
    <s v="No"/>
    <m/>
    <n v="5"/>
    <n v="5"/>
    <s v="5, muy satisfecho"/>
  </r>
  <r>
    <m/>
    <m/>
    <s v="Humanidades"/>
    <d v="2020-05-19T12:55:00"/>
    <s v="Grado y doble grado"/>
    <x v="7"/>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logía (Clásicas o General)"/>
    <s v="Facultad de Filosofía"/>
    <m/>
    <m/>
    <m/>
    <m/>
    <m/>
    <s v="Sí"/>
    <s v="Sí"/>
    <n v="5"/>
    <n v="5"/>
    <n v="4"/>
    <n v="2"/>
    <n v="5"/>
    <n v="5"/>
    <n v="5"/>
    <n v="3"/>
    <n v="5"/>
    <n v="5"/>
    <m/>
    <n v="5"/>
    <n v="5"/>
    <n v="3"/>
    <n v="1"/>
    <n v="5"/>
    <s v="No"/>
    <n v="5"/>
    <x v="5"/>
    <s v="Youtube"/>
    <m/>
    <m/>
    <m/>
    <m/>
    <m/>
    <m/>
    <m/>
    <s v="No"/>
    <s v="No"/>
    <m/>
    <n v="5"/>
    <n v="5"/>
    <s v="5, muy satisfecho"/>
  </r>
  <r>
    <m/>
    <m/>
    <s v="Ciencias de la Salud"/>
    <d v="2020-05-19T12:55:00"/>
    <s v="Grado y doble grado"/>
    <x v="15"/>
    <s v="De vez en cuando (1 o 2 veces al mes)"/>
    <s v="De vez en cuando (1 o 2 veces al mes)"/>
    <s v="Seguiré usando los servicios de la biblioteca con la misma frecuencia que expuse en la pregunta anterior"/>
    <s v="F. Enfermería, Fisioterapia y Podología"/>
    <s v="Biblioteca Maria Zambrano (Filología / Derecho)"/>
    <s v="F. Medicina"/>
    <m/>
    <m/>
    <m/>
    <m/>
    <m/>
    <m/>
    <s v="No"/>
    <s v="No"/>
    <n v="2"/>
    <n v="1"/>
    <n v="1"/>
    <n v="3"/>
    <n v="5"/>
    <n v="4"/>
    <n v="5"/>
    <n v="3"/>
    <n v="3"/>
    <n v="3"/>
    <m/>
    <n v="3"/>
    <n v="3"/>
    <n v="3"/>
    <n v="3"/>
    <n v="3"/>
    <s v="No"/>
    <n v="3"/>
    <x v="5"/>
    <s v="Twitter|Instagram"/>
    <m/>
    <m/>
    <m/>
    <m/>
    <m/>
    <m/>
    <m/>
    <s v="No"/>
    <s v="No"/>
    <m/>
    <n v="4"/>
    <n v="5"/>
    <s v="4, satisfecho"/>
  </r>
  <r>
    <m/>
    <m/>
    <s v="Ciencias de la Salud"/>
    <d v="2020-05-19T12:55:00"/>
    <s v="Otros (Universidad para mayores, títulos propios, curso de idiomas, etc)"/>
    <x v="12"/>
    <s v="Frecuentemente (1 o 2 veces por semana)"/>
    <s v="De vez en cuando (1 o 2 veces al mes)"/>
    <s v="Seguiré usando los servicios de la biblioteca con la misma frecuencia que expuse en la pregunta anterior"/>
    <s v="F. Psicología"/>
    <m/>
    <m/>
    <m/>
    <m/>
    <m/>
    <m/>
    <m/>
    <m/>
    <s v="Sí"/>
    <s v="Sí"/>
    <n v="4"/>
    <n v="2"/>
    <n v="3"/>
    <n v="4"/>
    <n v="5"/>
    <n v="3"/>
    <n v="5"/>
    <n v="2"/>
    <n v="5"/>
    <n v="5"/>
    <m/>
    <n v="5"/>
    <n v="5"/>
    <n v="5"/>
    <n v="3"/>
    <n v="5"/>
    <s v="No"/>
    <n v="5"/>
    <x v="6"/>
    <s v="Facebook"/>
    <m/>
    <m/>
    <m/>
    <m/>
    <m/>
    <m/>
    <m/>
    <s v="No"/>
    <s v="No"/>
    <m/>
    <n v="5"/>
    <n v="5"/>
    <s v="5, muy satisfecho"/>
  </r>
  <r>
    <m/>
    <m/>
    <s v="Humanidades"/>
    <d v="2020-05-19T12:55:00"/>
    <s v="Grado y doble grado"/>
    <x v="3"/>
    <s v="De vez en cuando (1 o 2 veces al mes)"/>
    <s v="Solo en época de exámenes"/>
    <s v="Tengo que ir necesariamente para consultar los documentos que están ubicados en la biblioteca"/>
    <s v="F. Bellas Artes"/>
    <s v="Biblioteca Maria Zambrano (Filología / Derecho)"/>
    <m/>
    <m/>
    <m/>
    <m/>
    <m/>
    <m/>
    <m/>
    <s v="No"/>
    <s v="Sí"/>
    <n v="1"/>
    <n v="1"/>
    <n v="1"/>
    <n v="3"/>
    <n v="4"/>
    <n v="5"/>
    <n v="4"/>
    <n v="1"/>
    <n v="4"/>
    <n v="5"/>
    <m/>
    <n v="2"/>
    <n v="3"/>
    <n v="4"/>
    <n v="1"/>
    <n v="1"/>
    <s v="No"/>
    <n v="3"/>
    <x v="6"/>
    <s v="Twitter|Youtube|Instagram"/>
    <m/>
    <m/>
    <m/>
    <m/>
    <m/>
    <m/>
    <m/>
    <s v="No"/>
    <s v="No"/>
    <m/>
    <n v="3"/>
    <n v="4"/>
    <s v="3, normal"/>
  </r>
  <r>
    <m/>
    <m/>
    <s v="Ciencias de la Salud"/>
    <d v="2020-05-19T12:55:00"/>
    <s v="Grado y doble grado"/>
    <x v="9"/>
    <s v="Nunca"/>
    <s v="Nunca"/>
    <s v="Seguiré usando los servicios de la biblioteca con la misma frecuencia que expuse en la pregunta anterior"/>
    <m/>
    <m/>
    <m/>
    <m/>
    <m/>
    <m/>
    <m/>
    <m/>
    <m/>
    <s v="No"/>
    <s v="Sí"/>
    <n v="1"/>
    <n v="1"/>
    <n v="1"/>
    <n v="1"/>
    <n v="3"/>
    <n v="5"/>
    <n v="4"/>
    <n v="4"/>
    <n v="2"/>
    <n v="2"/>
    <m/>
    <n v="3"/>
    <n v="2"/>
    <n v="2"/>
    <n v="1"/>
    <n v="3"/>
    <s v="No"/>
    <n v="3"/>
    <x v="2"/>
    <s v="Youtube|LinkedIn"/>
    <m/>
    <m/>
    <m/>
    <m/>
    <m/>
    <m/>
    <m/>
    <s v="No"/>
    <s v="No"/>
    <m/>
    <n v="3"/>
    <n v="4"/>
    <s v="3, normal"/>
  </r>
  <r>
    <m/>
    <m/>
    <s v="Ciencias de la Salud"/>
    <d v="2020-05-19T12:55:00"/>
    <m/>
    <x v="4"/>
    <s v="Frecuentemente (1 o 2 veces por semana)"/>
    <s v="De vez en cuando (1 o 2 veces al mes)"/>
    <s v="Creo que voy a acudir con menos frecuencia a la biblioteca y usaré más la biblioteca virtual"/>
    <s v="F. Medicina"/>
    <m/>
    <m/>
    <m/>
    <m/>
    <m/>
    <m/>
    <m/>
    <m/>
    <s v="No"/>
    <s v="No"/>
    <n v="4"/>
    <n v="1"/>
    <n v="3"/>
    <n v="3"/>
    <n v="3"/>
    <n v="2"/>
    <n v="5"/>
    <n v="2"/>
    <n v="5"/>
    <n v="3"/>
    <m/>
    <n v="4"/>
    <n v="4"/>
    <n v="4"/>
    <n v="4"/>
    <n v="4"/>
    <s v="No"/>
    <n v="4"/>
    <x v="6"/>
    <s v="Twitter|Facebook|Youtube|Instagram|LinkedIn"/>
    <m/>
    <m/>
    <m/>
    <m/>
    <m/>
    <m/>
    <m/>
    <s v="No"/>
    <s v="No"/>
    <m/>
    <n v="4"/>
    <n v="4"/>
    <s v="5, muy satisfecho"/>
  </r>
  <r>
    <m/>
    <m/>
    <s v="Ciencias Sociales"/>
    <d v="2020-05-19T12:55:00"/>
    <s v="Grado y doble grado"/>
    <x v="13"/>
    <s v="De vez en cuando (1 o 2 veces al mes)"/>
    <s v="Frecuentemente (1 o 2 veces por semana)"/>
    <s v="Seguiré usando los servicios de la biblioteca con la misma frecuencia que expuse en la pregunta anterior"/>
    <s v="F. Ciencias de la Información"/>
    <s v="F. Ciencias de la Información"/>
    <s v="Biblioteca Maria Zambrano (Filología / Derecho)"/>
    <m/>
    <m/>
    <m/>
    <m/>
    <m/>
    <m/>
    <s v="No"/>
    <s v="Sí"/>
    <n v="3"/>
    <n v="1"/>
    <n v="4"/>
    <n v="3"/>
    <n v="5"/>
    <n v="5"/>
    <n v="5"/>
    <n v="2"/>
    <n v="2"/>
    <n v="3"/>
    <m/>
    <n v="5"/>
    <n v="5"/>
    <n v="5"/>
    <n v="3"/>
    <n v="4"/>
    <s v="No"/>
    <n v="5"/>
    <x v="5"/>
    <s v="Youtube|Instagram"/>
    <m/>
    <m/>
    <m/>
    <m/>
    <m/>
    <m/>
    <m/>
    <s v="No"/>
    <s v="No"/>
    <m/>
    <n v="3"/>
    <n v="4"/>
    <s v="4, satisfecho"/>
  </r>
  <r>
    <m/>
    <m/>
    <s v="Ciencias Experimentales"/>
    <d v="2020-05-19T12:55:00"/>
    <s v="Grado y doble grado"/>
    <x v="20"/>
    <s v="Frecuentemente (1 o 2 veces por semana)"/>
    <s v="De vez en cuando (1 o 2 veces al mes)"/>
    <s v="Seguiré usando los servicios de la biblioteca con la misma frecuencia que expuse en la pregunta anterior"/>
    <s v="F. Ciencias Biológicas"/>
    <s v="F. Ciencias Geológicas"/>
    <m/>
    <m/>
    <m/>
    <m/>
    <m/>
    <m/>
    <m/>
    <s v="Sí"/>
    <s v="Sí"/>
    <n v="4"/>
    <n v="1"/>
    <n v="1"/>
    <n v="3"/>
    <n v="5"/>
    <n v="5"/>
    <n v="5"/>
    <n v="1"/>
    <n v="3"/>
    <n v="5"/>
    <m/>
    <n v="3"/>
    <n v="3"/>
    <n v="2"/>
    <n v="3"/>
    <n v="3"/>
    <s v="No"/>
    <n v="3"/>
    <x v="4"/>
    <s v="Twitter|Youtube|Instagram"/>
    <m/>
    <m/>
    <m/>
    <m/>
    <m/>
    <m/>
    <m/>
    <s v="Sí"/>
    <s v="No"/>
    <m/>
    <n v="3"/>
    <n v="3"/>
    <s v="4, satisfecho"/>
  </r>
  <r>
    <m/>
    <m/>
    <s v="Ciencias de la Salud"/>
    <d v="2020-05-19T12:55:00"/>
    <s v="Grado y doble grado"/>
    <x v="4"/>
    <s v="Frecuentemente (1 o 2 veces por semana)"/>
    <s v="Frecuentemente (1 o 2 veces por semana)"/>
    <s v="Seguiré usando los servicios de la biblioteca con la misma frecuencia que expuse en la pregunta anterior"/>
    <s v="F. Medicina"/>
    <m/>
    <m/>
    <s v="Fundación Montemadrid"/>
    <m/>
    <m/>
    <m/>
    <m/>
    <m/>
    <s v="No"/>
    <s v="Sí"/>
    <n v="4"/>
    <n v="2"/>
    <n v="4"/>
    <n v="4"/>
    <n v="4"/>
    <n v="4"/>
    <n v="3"/>
    <n v="2"/>
    <n v="3"/>
    <n v="3"/>
    <m/>
    <n v="2"/>
    <n v="3"/>
    <n v="2"/>
    <n v="3"/>
    <n v="4"/>
    <s v="No"/>
    <n v="2"/>
    <x v="5"/>
    <s v="Twitter|Youtube|Instagram"/>
    <m/>
    <m/>
    <m/>
    <m/>
    <m/>
    <m/>
    <m/>
    <s v="Sí"/>
    <s v="No"/>
    <m/>
    <n v="3"/>
    <n v="3"/>
    <s v="4, satisfecho"/>
  </r>
  <r>
    <m/>
    <m/>
    <s v="Ciencias Sociales"/>
    <d v="2020-05-19T12:55:00"/>
    <s v="Grado y doble grado"/>
    <x v="1"/>
    <s v="Frecuentemente (1 o 2 veces por semana)"/>
    <s v="De vez en cuando (1 o 2 veces al mes)"/>
    <s v="Seguiré usando los servicios de la biblioteca con la misma frecuencia que expuse en la pregunta anterior"/>
    <s v="F. Ciencias Políticas y Sociología"/>
    <s v="Biblioteca Maria Zambrano (Filología / Derecho)"/>
    <m/>
    <m/>
    <m/>
    <m/>
    <m/>
    <m/>
    <m/>
    <s v="No"/>
    <s v="No"/>
    <n v="2"/>
    <n v="5"/>
    <n v="2"/>
    <n v="1"/>
    <n v="4"/>
    <n v="4"/>
    <n v="2"/>
    <n v="1"/>
    <n v="1"/>
    <n v="3"/>
    <m/>
    <n v="3"/>
    <n v="4"/>
    <n v="4"/>
    <n v="2"/>
    <n v="4"/>
    <s v="No"/>
    <n v="4"/>
    <x v="3"/>
    <s v="Twitter|Instagram"/>
    <m/>
    <m/>
    <m/>
    <m/>
    <m/>
    <m/>
    <m/>
    <s v="No"/>
    <s v="Sí"/>
    <s v="Normal"/>
    <n v="5"/>
    <n v="5"/>
    <s v="3, normal"/>
  </r>
  <r>
    <m/>
    <m/>
    <s v="Ciencias Experimentales"/>
    <d v="2020-05-19T12:55:00"/>
    <s v="Grado y doble grado"/>
    <x v="8"/>
    <s v="Frecuentemente (1 o 2 veces por semana)"/>
    <s v="Frecuentemente (1 o 2 veces por semana)"/>
    <s v="Creo que voy a acudir con menos frecuencia a la biblioteca y usaré más la biblioteca virtual"/>
    <s v="F. Ciencias Matemáticas"/>
    <s v="F. Ciencias Físicas"/>
    <m/>
    <m/>
    <m/>
    <m/>
    <m/>
    <m/>
    <m/>
    <s v="Sí"/>
    <s v="Sí"/>
    <n v="5"/>
    <n v="1"/>
    <n v="1"/>
    <n v="4"/>
    <n v="4"/>
    <n v="5"/>
    <n v="1"/>
    <n v="1"/>
    <n v="2"/>
    <n v="5"/>
    <m/>
    <n v="2"/>
    <n v="5"/>
    <n v="1"/>
    <n v="3"/>
    <n v="2"/>
    <s v="No"/>
    <n v="2"/>
    <x v="2"/>
    <s v="Twitter|Youtube|Instagram"/>
    <m/>
    <m/>
    <m/>
    <m/>
    <m/>
    <m/>
    <m/>
    <s v="No"/>
    <s v="No"/>
    <m/>
    <n v="5"/>
    <n v="5"/>
    <s v="3, normal"/>
  </r>
  <r>
    <m/>
    <m/>
    <s v="Humanidades"/>
    <d v="2020-05-19T12:55:00"/>
    <s v="Grado y doble grado"/>
    <x v="2"/>
    <s v="Frecuentemente (1 o 2 veces por semana)"/>
    <s v="De vez en cuando (1 o 2 veces al mes)"/>
    <s v="Tengo que ir necesariamente para consultar los documentos que están ubicados en la biblioteca"/>
    <s v="F. Educación - Centro de Formación del Profesorado"/>
    <m/>
    <m/>
    <m/>
    <m/>
    <m/>
    <m/>
    <m/>
    <m/>
    <s v="Sí"/>
    <s v="Sí"/>
    <n v="1"/>
    <n v="3"/>
    <n v="1"/>
    <n v="3"/>
    <n v="4"/>
    <n v="4"/>
    <n v="4"/>
    <n v="4"/>
    <n v="1"/>
    <n v="5"/>
    <m/>
    <n v="5"/>
    <n v="5"/>
    <n v="5"/>
    <n v="5"/>
    <n v="5"/>
    <s v="No"/>
    <n v="5"/>
    <x v="2"/>
    <s v="Youtube"/>
    <m/>
    <m/>
    <m/>
    <m/>
    <m/>
    <m/>
    <m/>
    <s v="Sí"/>
    <s v="No"/>
    <m/>
    <m/>
    <m/>
    <s v="5, muy satisfecho"/>
  </r>
  <r>
    <m/>
    <m/>
    <s v="Humanidades"/>
    <d v="2020-05-19T12:55:00"/>
    <s v="Grado y doble grado"/>
    <x v="2"/>
    <s v="Frecuentemente (1 o 2 veces por semana)"/>
    <s v="Solo en época de exámenes"/>
    <s v="Tengo que ir necesariamente para consultar los documentos que están ubicados en la biblioteca|Procuraré buscar la información que necesito fuera de la biblioteca"/>
    <s v="F. Educación - Centro de Formación del Profesorado"/>
    <m/>
    <m/>
    <s v="Biblioteca pablo neruda."/>
    <m/>
    <m/>
    <m/>
    <m/>
    <m/>
    <s v="No"/>
    <s v="Sí"/>
    <n v="4"/>
    <n v="1"/>
    <n v="1"/>
    <n v="2"/>
    <n v="4"/>
    <n v="3"/>
    <n v="3"/>
    <n v="1"/>
    <n v="4"/>
    <n v="4"/>
    <m/>
    <n v="2"/>
    <n v="3"/>
    <n v="2"/>
    <n v="2"/>
    <n v="2"/>
    <s v="No"/>
    <n v="3"/>
    <x v="2"/>
    <s v="Youtube|Instagram"/>
    <m/>
    <m/>
    <m/>
    <m/>
    <m/>
    <m/>
    <m/>
    <s v="No"/>
    <s v="No"/>
    <m/>
    <n v="4"/>
    <n v="3"/>
    <s v="4, satisfecho"/>
  </r>
  <r>
    <m/>
    <m/>
    <s v="Ciencias Sociales"/>
    <d v="2020-05-19T12:55:00"/>
    <s v="Grado y doble grado"/>
    <x v="10"/>
    <s v="Frecuentemente (1 o 2 veces por semana)"/>
    <s v="De vez en cuando (1 o 2 veces al mes)"/>
    <s v="Creo que voy a acudir con menos frecuencia a la biblioteca y usaré más la biblioteca virtual|Tengo que ir necesariamente para consultar los documentos que están ubicados en la biblioteca"/>
    <s v="Biblioteca Maria Zambrano (Filología / Derecho)"/>
    <s v="F. Derecho (Departamentos,Criminología)"/>
    <m/>
    <m/>
    <m/>
    <m/>
    <m/>
    <m/>
    <m/>
    <s v="No"/>
    <s v="No"/>
    <n v="4"/>
    <n v="1"/>
    <n v="3"/>
    <n v="4"/>
    <n v="2"/>
    <n v="3"/>
    <n v="4"/>
    <n v="1"/>
    <n v="2"/>
    <n v="3"/>
    <m/>
    <n v="3"/>
    <n v="5"/>
    <n v="2"/>
    <n v="1"/>
    <n v="1"/>
    <s v="Sí"/>
    <n v="2"/>
    <x v="4"/>
    <s v="Twitter"/>
    <m/>
    <m/>
    <m/>
    <m/>
    <m/>
    <m/>
    <m/>
    <s v="No"/>
    <s v="No"/>
    <m/>
    <n v="5"/>
    <n v="5"/>
    <s v="3, normal"/>
  </r>
  <r>
    <m/>
    <m/>
    <s v="Humanidades"/>
    <d v="2020-05-19T12:55:00"/>
    <s v="Doctorado"/>
    <x v="6"/>
    <s v="De vez en cuando (1 o 2 veces al mes)"/>
    <s v="De vez en cuando (1 o 2 veces al mes)"/>
    <s v="Seguiré usando los servicios de la biblioteca con la misma frecuencia que expuse en la pregunta anterior"/>
    <s v="Biblioteca Maria Zambrano (Filología / Derecho)"/>
    <s v="F. Filología (Clásicas o General)"/>
    <m/>
    <m/>
    <m/>
    <m/>
    <m/>
    <m/>
    <m/>
    <s v="Sí"/>
    <s v="No"/>
    <n v="4"/>
    <n v="5"/>
    <n v="5"/>
    <n v="1"/>
    <n v="4"/>
    <n v="5"/>
    <n v="4"/>
    <n v="2"/>
    <n v="5"/>
    <n v="5"/>
    <m/>
    <n v="5"/>
    <n v="5"/>
    <n v="4"/>
    <n v="4"/>
    <n v="4"/>
    <s v="Sí"/>
    <n v="4"/>
    <x v="6"/>
    <s v="Instagram|LinkedIn"/>
    <m/>
    <m/>
    <m/>
    <m/>
    <m/>
    <m/>
    <m/>
    <s v="Sí"/>
    <s v="Sí"/>
    <s v="Muy útil"/>
    <n v="5"/>
    <n v="5"/>
    <s v="5, muy satisfecho"/>
  </r>
  <r>
    <m/>
    <m/>
    <s v="Ciencias Sociales"/>
    <d v="2020-05-19T12:55:00"/>
    <s v="Grado y doble grado"/>
    <x v="13"/>
    <s v="De vez en cuando (1 o 2 veces al mes)"/>
    <s v="Solo en época de exámenes"/>
    <s v="Creo que voy a acudir con menos frecuencia a la biblioteca y usaré más la biblioteca virtual"/>
    <s v="F. Ciencias de la Información"/>
    <s v="Biblioteca Maria Zambrano (Filología / Derecho)"/>
    <m/>
    <s v="María Moliner"/>
    <m/>
    <m/>
    <m/>
    <m/>
    <m/>
    <s v="No"/>
    <s v="Sí"/>
    <n v="2"/>
    <n v="2"/>
    <n v="2"/>
    <n v="4"/>
    <n v="3"/>
    <n v="5"/>
    <n v="3"/>
    <n v="4"/>
    <n v="4"/>
    <n v="3"/>
    <m/>
    <n v="4"/>
    <n v="3"/>
    <n v="3"/>
    <n v="3"/>
    <n v="4"/>
    <s v="No"/>
    <n v="3"/>
    <x v="6"/>
    <s v="Instagram"/>
    <m/>
    <m/>
    <m/>
    <m/>
    <m/>
    <m/>
    <m/>
    <s v="No"/>
    <s v="No"/>
    <m/>
    <n v="5"/>
    <n v="5"/>
    <s v="3, normal"/>
  </r>
  <r>
    <m/>
    <m/>
    <s v="Ciencias Experimentales"/>
    <d v="2020-05-19T12:55:00"/>
    <s v="Grado y doble grado"/>
    <x v="16"/>
    <s v="Frecuentemente (1 o 2 veces por semana)"/>
    <s v="Solo en época de exámenes"/>
    <s v="Seguiré usando los servicios de la biblioteca con la misma frecuencia que expuse en la pregunta anterior"/>
    <s v="F. Ciencias Químicas"/>
    <s v="F. Ciencias Matemáticas"/>
    <s v="Biblioteca Maria Zambrano (Filología / Derecho)"/>
    <s v="Biblioteca Rafael Alberti,Jose Saramago,Jose Luis Sanpedro"/>
    <m/>
    <m/>
    <m/>
    <m/>
    <m/>
    <s v="No"/>
    <s v="Sí"/>
    <n v="3"/>
    <n v="1"/>
    <n v="3"/>
    <n v="1"/>
    <n v="5"/>
    <n v="5"/>
    <n v="5"/>
    <n v="1"/>
    <n v="2"/>
    <n v="4"/>
    <m/>
    <n v="4"/>
    <n v="4"/>
    <n v="3"/>
    <m/>
    <n v="4"/>
    <s v="No"/>
    <n v="3"/>
    <x v="5"/>
    <s v="Youtube|Instagram"/>
    <m/>
    <m/>
    <m/>
    <m/>
    <m/>
    <m/>
    <m/>
    <s v="No"/>
    <s v="No"/>
    <m/>
    <n v="5"/>
    <n v="5"/>
    <s v="4, satisfecho"/>
  </r>
  <r>
    <m/>
    <m/>
    <s v="Ciencias Sociales"/>
    <d v="2020-05-19T12:55:00"/>
    <s v="Grado y doble grado"/>
    <x v="11"/>
    <s v="Frecuentemente (1 o 2 veces por semana)"/>
    <s v="De vez en cuando (1 o 2 veces al mes)"/>
    <s v="Seguiré usando los servicios de la biblioteca con la misma frecuencia que expuse en la pregunta anterior"/>
    <s v="F. Ciencias Económicas y Empresariales"/>
    <s v="Biblioteca Maria Zambrano (Filología / Derecho)"/>
    <s v="F. Geografía e Historia"/>
    <m/>
    <m/>
    <m/>
    <m/>
    <m/>
    <m/>
    <s v="No"/>
    <s v="Sí"/>
    <n v="3"/>
    <n v="2"/>
    <n v="3"/>
    <n v="4"/>
    <n v="5"/>
    <n v="4"/>
    <n v="5"/>
    <n v="2"/>
    <n v="5"/>
    <n v="4"/>
    <m/>
    <n v="5"/>
    <n v="5"/>
    <n v="5"/>
    <n v="4"/>
    <n v="4"/>
    <s v="No"/>
    <n v="5"/>
    <x v="1"/>
    <s v="Twitter|Instagram"/>
    <m/>
    <m/>
    <m/>
    <m/>
    <m/>
    <m/>
    <m/>
    <s v="Sí"/>
    <s v="No"/>
    <m/>
    <n v="5"/>
    <n v="5"/>
    <s v="5, muy satisfecho"/>
  </r>
  <r>
    <m/>
    <m/>
    <s v="Ciencias Experimentales"/>
    <d v="2020-05-19T12:55:00"/>
    <s v="Grado y doble grado"/>
    <x v="16"/>
    <s v="Frecuentemente (1 o 2 veces por semana)"/>
    <s v="Nunca"/>
    <s v="Procuraré buscar la información que necesito fuera de la biblioteca"/>
    <s v="F. Ciencias Químicas"/>
    <m/>
    <m/>
    <m/>
    <m/>
    <m/>
    <m/>
    <m/>
    <m/>
    <s v="No"/>
    <s v="No"/>
    <n v="1"/>
    <n v="1"/>
    <n v="1"/>
    <n v="4"/>
    <n v="3"/>
    <n v="2"/>
    <n v="4"/>
    <n v="1"/>
    <n v="4"/>
    <n v="4"/>
    <m/>
    <n v="4"/>
    <n v="4"/>
    <n v="4"/>
    <n v="4"/>
    <n v="4"/>
    <s v="No"/>
    <n v="4"/>
    <x v="6"/>
    <s v="Twitter|Instagram"/>
    <m/>
    <m/>
    <m/>
    <m/>
    <m/>
    <m/>
    <m/>
    <s v="No"/>
    <s v="No"/>
    <m/>
    <n v="5"/>
    <n v="5"/>
    <s v="4, satisfecho"/>
  </r>
  <r>
    <m/>
    <m/>
    <s v="Ciencias Experimentales"/>
    <d v="2020-05-19T12:55:00"/>
    <s v="Grado y doble grado"/>
    <x v="16"/>
    <s v="Muy frecuentemente (3 o más veces por semana)"/>
    <s v="Nunca"/>
    <s v="Seguiré usando los servicios de la biblioteca con la misma frecuencia que expuse en la pregunta anterior"/>
    <s v="F. Ciencias Químicas"/>
    <s v="F. Ciencias Matemáticas"/>
    <s v="F. Ciencias Físicas"/>
    <m/>
    <m/>
    <m/>
    <m/>
    <m/>
    <m/>
    <s v="Sí"/>
    <s v="Sí"/>
    <n v="5"/>
    <n v="1"/>
    <n v="2"/>
    <n v="2"/>
    <n v="5"/>
    <n v="3"/>
    <n v="5"/>
    <n v="2"/>
    <n v="3"/>
    <n v="4"/>
    <m/>
    <n v="4"/>
    <n v="3"/>
    <n v="4"/>
    <n v="4"/>
    <n v="3"/>
    <s v="No"/>
    <n v="3"/>
    <x v="2"/>
    <s v="Facebook|Youtube|Instagram"/>
    <m/>
    <m/>
    <m/>
    <m/>
    <m/>
    <m/>
    <m/>
    <s v="No"/>
    <s v="No"/>
    <m/>
    <n v="5"/>
    <n v="4"/>
    <s v="5, muy satisfecho"/>
  </r>
  <r>
    <m/>
    <m/>
    <s v="Ciencias Experimentales"/>
    <d v="2020-05-19T12:55:00"/>
    <s v="Grado y doble grado"/>
    <x v="26"/>
    <s v="Frecuentemente (1 o 2 veces por semana)"/>
    <s v="Nunca"/>
    <s v="Seguiré usando los servicios de la biblioteca con la misma frecuencia que expuse en la pregunta anterior"/>
    <s v="F. Ciencias Matemáticas"/>
    <s v="F. Informática"/>
    <s v="F. Ciencias Físicas"/>
    <m/>
    <m/>
    <m/>
    <m/>
    <m/>
    <m/>
    <s v="Sí"/>
    <s v="Sí"/>
    <n v="3"/>
    <n v="1"/>
    <n v="1"/>
    <n v="3"/>
    <n v="5"/>
    <n v="5"/>
    <n v="5"/>
    <n v="1"/>
    <n v="3"/>
    <n v="5"/>
    <m/>
    <n v="3"/>
    <n v="4"/>
    <n v="3"/>
    <n v="3"/>
    <n v="4"/>
    <s v="No"/>
    <n v="4"/>
    <x v="5"/>
    <s v="Youtube|No uso ninguna red social"/>
    <m/>
    <m/>
    <m/>
    <m/>
    <m/>
    <m/>
    <m/>
    <s v="Sí"/>
    <s v="Sí"/>
    <s v="Normal"/>
    <n v="5"/>
    <n v="5"/>
    <s v="4, satisfecho"/>
  </r>
  <r>
    <m/>
    <m/>
    <s v="Ciencias de la Salud"/>
    <d v="2020-05-19T12:55:00"/>
    <s v="Grado y doble grado"/>
    <x v="4"/>
    <s v="Muy frecuentemente (3 o más veces por semana)"/>
    <s v="De vez en cuando (1 o 2 veces al mes)"/>
    <s v="Creo que voy a acudir con menos frecuencia a la biblioteca y usaré más la biblioteca virtual"/>
    <s v="Biblioteca Maria Zambrano (Filología / Derecho)"/>
    <s v="F. Medicina"/>
    <s v="F. Odontología"/>
    <m/>
    <m/>
    <m/>
    <m/>
    <m/>
    <m/>
    <s v="No"/>
    <s v="No"/>
    <n v="1"/>
    <n v="3"/>
    <n v="5"/>
    <n v="3"/>
    <n v="5"/>
    <n v="4"/>
    <n v="5"/>
    <n v="2"/>
    <n v="1"/>
    <n v="4"/>
    <m/>
    <n v="4"/>
    <n v="3"/>
    <n v="4"/>
    <n v="3"/>
    <n v="4"/>
    <s v="No"/>
    <n v="4"/>
    <x v="4"/>
    <s v="Twitter|Youtube|Instagram"/>
    <m/>
    <m/>
    <m/>
    <m/>
    <m/>
    <m/>
    <m/>
    <s v="No"/>
    <s v="No"/>
    <m/>
    <n v="4"/>
    <n v="3"/>
    <s v="5, muy satisfecho"/>
  </r>
  <r>
    <m/>
    <m/>
    <s v="Ciencias Experimentales"/>
    <d v="2020-05-19T12:55:00"/>
    <s v="Grado y doble grado"/>
    <x v="20"/>
    <s v="Muy frecuentemente (3 o más veces por semana)"/>
    <s v="Nunca"/>
    <s v="Seguiré usando los servicios de la biblioteca con la misma frecuencia que expuse en la pregunta anterior"/>
    <s v="F. Ciencias Biológicas"/>
    <s v="F. Ciencias Geológicas"/>
    <s v="Biblioteca Maria Zambrano (Filología / Derecho)"/>
    <m/>
    <m/>
    <m/>
    <m/>
    <m/>
    <m/>
    <s v="No"/>
    <s v="Sí"/>
    <n v="5"/>
    <n v="1"/>
    <n v="1"/>
    <n v="1"/>
    <m/>
    <n v="5"/>
    <n v="5"/>
    <n v="1"/>
    <n v="1"/>
    <n v="5"/>
    <m/>
    <n v="3"/>
    <n v="5"/>
    <n v="1"/>
    <n v="3"/>
    <n v="3"/>
    <s v="No"/>
    <n v="4"/>
    <x v="1"/>
    <s v="Twitter|Youtube|Instagram"/>
    <m/>
    <m/>
    <m/>
    <m/>
    <m/>
    <m/>
    <m/>
    <s v="No"/>
    <s v="No"/>
    <m/>
    <n v="4"/>
    <n v="4"/>
    <s v="3, normal"/>
  </r>
  <r>
    <m/>
    <m/>
    <s v="Ciencias Experimentales"/>
    <d v="2020-05-19T12:55:00"/>
    <s v="Grado y doble grado"/>
    <x v="16"/>
    <s v="Frecuentemente (1 o 2 veces por semana)"/>
    <s v="Frecuentemente (1 o 2 veces por semana)"/>
    <s v="Seguiré usando los servicios de la biblioteca con la misma frecuencia que expuse en la pregunta anterior"/>
    <s v="F. Ciencias Químicas"/>
    <s v="F. Ciencias Físicas"/>
    <s v="F. Ciencias Matemáticas"/>
    <m/>
    <m/>
    <m/>
    <m/>
    <m/>
    <m/>
    <s v="Sí"/>
    <s v="Sí"/>
    <n v="5"/>
    <n v="2"/>
    <n v="3"/>
    <n v="1"/>
    <n v="4"/>
    <n v="3"/>
    <n v="5"/>
    <n v="3"/>
    <n v="5"/>
    <n v="5"/>
    <m/>
    <n v="5"/>
    <n v="5"/>
    <n v="5"/>
    <n v="5"/>
    <n v="5"/>
    <s v="No"/>
    <n v="5"/>
    <x v="1"/>
    <s v="Youtube|Instagram"/>
    <m/>
    <m/>
    <m/>
    <m/>
    <m/>
    <m/>
    <m/>
    <s v="No"/>
    <s v="No"/>
    <m/>
    <n v="5"/>
    <n v="5"/>
    <s v="5, muy satisfecho"/>
  </r>
  <r>
    <m/>
    <m/>
    <s v="Ciencias Sociales"/>
    <d v="2020-05-19T12:55:00"/>
    <s v="Grado y doble grado"/>
    <x v="13"/>
    <s v="De vez en cuando (1 o 2 veces al mes)"/>
    <s v="Nunca"/>
    <s v="Tengo que ir necesariamente para consultar los documentos que están ubicados en la biblioteca"/>
    <s v="F. Ciencias de la Información"/>
    <m/>
    <m/>
    <m/>
    <m/>
    <m/>
    <m/>
    <m/>
    <m/>
    <s v="No"/>
    <s v="Sí"/>
    <n v="3"/>
    <n v="1"/>
    <n v="1"/>
    <n v="4"/>
    <n v="5"/>
    <n v="5"/>
    <n v="5"/>
    <n v="1"/>
    <n v="4"/>
    <n v="4"/>
    <m/>
    <n v="3"/>
    <n v="4"/>
    <n v="5"/>
    <n v="2"/>
    <n v="4"/>
    <s v="No"/>
    <n v="4"/>
    <x v="5"/>
    <s v="Twitter|Youtube|Instagram"/>
    <m/>
    <m/>
    <m/>
    <m/>
    <m/>
    <m/>
    <m/>
    <s v="No"/>
    <s v="No"/>
    <m/>
    <n v="4"/>
    <n v="3"/>
    <s v="4, satisfecho"/>
  </r>
  <r>
    <m/>
    <m/>
    <s v="Ciencias de la Salud"/>
    <d v="2020-05-19T12:55:00"/>
    <s v="Grado y doble grado"/>
    <x v="4"/>
    <s v="De vez en cuando (1 o 2 veces al mes)"/>
    <s v="De vez en cuando (1 o 2 veces al mes)"/>
    <s v="Seguiré usando los servicios de la biblioteca con la misma frecuencia que expuse en la pregunta anterior"/>
    <s v="F. Medicina"/>
    <s v="F. Enfermería, Fisioterapia y Podología"/>
    <m/>
    <m/>
    <m/>
    <m/>
    <m/>
    <m/>
    <m/>
    <s v="No"/>
    <s v="Sí"/>
    <n v="2"/>
    <n v="3"/>
    <n v="3"/>
    <n v="2"/>
    <n v="4"/>
    <n v="3"/>
    <n v="5"/>
    <n v="1"/>
    <n v="5"/>
    <n v="5"/>
    <m/>
    <n v="5"/>
    <n v="5"/>
    <n v="5"/>
    <n v="5"/>
    <n v="5"/>
    <s v="No"/>
    <n v="5"/>
    <x v="5"/>
    <s v="Twitter|Youtube|Instagram"/>
    <m/>
    <m/>
    <m/>
    <m/>
    <m/>
    <m/>
    <m/>
    <s v="No"/>
    <s v="No"/>
    <m/>
    <n v="5"/>
    <n v="5"/>
    <s v="5, muy satisfecho"/>
  </r>
  <r>
    <m/>
    <m/>
    <s v="Ciencias Sociales"/>
    <d v="2020-05-19T12:54:00"/>
    <s v="Máster"/>
    <x v="24"/>
    <s v="Frecuentemente (1 o 2 veces por semana)"/>
    <s v="De vez en cuando (1 o 2 veces al mes)"/>
    <s v="Creo que voy a acudir con menos frecuencia a la biblioteca y usaré más la biblioteca virtual|Solo haré uso de la biblioteca virtual y de sus recursos electrónicos|Procuraré buscar la información que necesito fuera de la biblioteca"/>
    <s v="F. Trabajo Social"/>
    <s v="F. Ciencias Políticas y Sociología"/>
    <s v="F. Educación - Centro de Formación del Profesorado"/>
    <s v="Universidad de León, bibliotecas públicas, bases de cantos profesionales digitales."/>
    <m/>
    <m/>
    <m/>
    <m/>
    <m/>
    <s v="No"/>
    <s v="Sí"/>
    <n v="1"/>
    <n v="1"/>
    <n v="2"/>
    <n v="5"/>
    <n v="2"/>
    <n v="5"/>
    <n v="2"/>
    <n v="4"/>
    <n v="1"/>
    <n v="2"/>
    <m/>
    <n v="2"/>
    <n v="2"/>
    <n v="2"/>
    <n v="1"/>
    <n v="1"/>
    <s v="Sí"/>
    <n v="2"/>
    <x v="2"/>
    <s v="Twitter|Instagram"/>
    <m/>
    <m/>
    <m/>
    <m/>
    <m/>
    <m/>
    <m/>
    <s v="No"/>
    <s v="No"/>
    <m/>
    <n v="1"/>
    <n v="1"/>
    <s v="3, normal"/>
  </r>
  <r>
    <m/>
    <m/>
    <s v="Ciencias Experimentales"/>
    <d v="2020-05-19T12:54:00"/>
    <s v="Grado y doble grado"/>
    <x v="16"/>
    <s v="Nunca"/>
    <s v="Nunca"/>
    <s v="Tengo que ir necesariamente para consultar los documentos que están ubicados en la biblioteca"/>
    <s v="F. Ciencias Químicas"/>
    <s v="Biblioteca Maria Zambrano (Filología / Derecho)"/>
    <m/>
    <s v="Biblioteca municipal de torrejon de Ardoz"/>
    <m/>
    <m/>
    <m/>
    <m/>
    <m/>
    <s v="Sí"/>
    <s v="Sí"/>
    <n v="1"/>
    <n v="2"/>
    <n v="4"/>
    <n v="1"/>
    <n v="1"/>
    <n v="4"/>
    <n v="5"/>
    <n v="1"/>
    <n v="3"/>
    <n v="2"/>
    <m/>
    <n v="4"/>
    <n v="5"/>
    <n v="3"/>
    <n v="1"/>
    <n v="4"/>
    <s v="No"/>
    <n v="3"/>
    <x v="5"/>
    <s v="Youtube|Instagram"/>
    <m/>
    <m/>
    <m/>
    <m/>
    <m/>
    <m/>
    <m/>
    <s v="No"/>
    <s v="Sí"/>
    <s v="Normal"/>
    <n v="4"/>
    <n v="4"/>
    <s v="3, normal"/>
  </r>
  <r>
    <m/>
    <m/>
    <s v="Ciencias Experimentales"/>
    <d v="2020-05-19T12:54:00"/>
    <s v="Grado y doble grado"/>
    <x v="8"/>
    <s v="Frecuentemente (1 o 2 veces por semana)"/>
    <s v="Nunca"/>
    <s v="Procuraré buscar la información que necesito fuera de la biblioteca"/>
    <s v="F. Ciencias Matemáticas"/>
    <s v="Biblioteca Maria Zambrano (Filología / Derecho)"/>
    <s v="F. Farmacia"/>
    <m/>
    <m/>
    <m/>
    <m/>
    <m/>
    <m/>
    <s v="No"/>
    <s v="Sí"/>
    <n v="3"/>
    <n v="1"/>
    <n v="1"/>
    <n v="5"/>
    <n v="5"/>
    <n v="5"/>
    <n v="5"/>
    <n v="5"/>
    <n v="1"/>
    <n v="1"/>
    <m/>
    <n v="1"/>
    <n v="5"/>
    <n v="2"/>
    <n v="4"/>
    <n v="4"/>
    <s v="No"/>
    <n v="1"/>
    <x v="2"/>
    <s v="Twitter|Youtube|Instagram"/>
    <m/>
    <m/>
    <m/>
    <m/>
    <m/>
    <m/>
    <m/>
    <s v="No"/>
    <s v="No"/>
    <m/>
    <n v="5"/>
    <n v="5"/>
    <s v="4, satisfecho"/>
  </r>
  <r>
    <m/>
    <m/>
    <s v="Humanidades"/>
    <d v="2020-05-19T12:54:00"/>
    <s v="Grado y doble grado"/>
    <x v="2"/>
    <s v="Solo en época de exámenes"/>
    <s v="De vez en cuando (1 o 2 veces al mes)"/>
    <s v="Creo que voy a acudir con menos frecuencia a la biblioteca y usaré más la biblioteca virtual"/>
    <s v="F. Filología (Clásicas o General)"/>
    <s v="F. Educación - Centro de Formación del Profesorado"/>
    <m/>
    <m/>
    <m/>
    <m/>
    <m/>
    <m/>
    <m/>
    <s v="No"/>
    <s v="No"/>
    <n v="2"/>
    <n v="2"/>
    <n v="2"/>
    <n v="4"/>
    <n v="4"/>
    <n v="3"/>
    <n v="4"/>
    <n v="3"/>
    <n v="3"/>
    <n v="3"/>
    <m/>
    <n v="3"/>
    <n v="3"/>
    <n v="3"/>
    <m/>
    <n v="3"/>
    <s v="No"/>
    <n v="3"/>
    <x v="6"/>
    <s v="Youtube|Instagram"/>
    <m/>
    <m/>
    <m/>
    <m/>
    <m/>
    <m/>
    <m/>
    <s v="No"/>
    <s v="No"/>
    <m/>
    <n v="4"/>
    <n v="4"/>
    <s v="4, satisfecho"/>
  </r>
  <r>
    <m/>
    <m/>
    <s v="Ciencias Experimentales"/>
    <d v="2020-05-19T12:54:00"/>
    <s v="Grado y doble grado"/>
    <x v="19"/>
    <s v="De vez en cuando (1 o 2 veces al mes)"/>
    <s v="Nunca"/>
    <s v="Seguiré usando los servicios de la biblioteca con la misma frecuencia que expuse en la pregunta anterior"/>
    <s v="F. Ciencias Físicas"/>
    <s v="F. Ciencias Matemáticas"/>
    <s v="F. Ciencias Químicas"/>
    <m/>
    <m/>
    <m/>
    <m/>
    <m/>
    <m/>
    <s v="Sí"/>
    <s v="Sí"/>
    <n v="4"/>
    <n v="1"/>
    <n v="1"/>
    <n v="1"/>
    <n v="5"/>
    <n v="3"/>
    <n v="5"/>
    <n v="1"/>
    <n v="5"/>
    <n v="5"/>
    <m/>
    <n v="4"/>
    <n v="5"/>
    <n v="3"/>
    <n v="3"/>
    <n v="4"/>
    <s v="No"/>
    <n v="3"/>
    <x v="5"/>
    <s v="Youtube|Instagram"/>
    <m/>
    <m/>
    <m/>
    <m/>
    <m/>
    <m/>
    <m/>
    <s v="Sí"/>
    <s v="No"/>
    <m/>
    <n v="4"/>
    <n v="5"/>
    <s v="5, muy satisfecho"/>
  </r>
  <r>
    <m/>
    <m/>
    <s v="Ciencias de la Salud"/>
    <d v="2020-05-19T12:54:00"/>
    <s v="Grado y doble grado"/>
    <x v="9"/>
    <s v="Muy frecuentemente (3 o más veces por semana)"/>
    <s v="De vez en cuando (1 o 2 veces al mes)"/>
    <s v="Seguiré usando los servicios de la biblioteca con la misma frecuencia que expuse en la pregunta anterior"/>
    <s v="F. Farmacia"/>
    <s v="Biblioteca Maria Zambrano (Filología / Derecho)"/>
    <s v="F. Ciencias de la Información"/>
    <m/>
    <m/>
    <m/>
    <m/>
    <m/>
    <m/>
    <s v="No"/>
    <s v="Sí"/>
    <n v="4"/>
    <n v="1"/>
    <n v="3"/>
    <n v="5"/>
    <n v="5"/>
    <n v="4"/>
    <n v="5"/>
    <n v="2"/>
    <n v="5"/>
    <n v="3"/>
    <m/>
    <n v="3"/>
    <n v="3"/>
    <n v="4"/>
    <n v="3"/>
    <n v="5"/>
    <s v="No"/>
    <n v="5"/>
    <x v="6"/>
    <s v="Youtube|Instagram"/>
    <m/>
    <m/>
    <m/>
    <m/>
    <m/>
    <m/>
    <m/>
    <s v="No"/>
    <s v="Sí"/>
    <s v="Muy útil"/>
    <n v="4"/>
    <n v="3"/>
    <s v="4, satisfecho"/>
  </r>
  <r>
    <m/>
    <m/>
    <s v="Humanidades"/>
    <d v="2020-05-19T12:54:00"/>
    <s v="Otros (Universidad para mayores, títulos propios, curso de idiomas, etc)"/>
    <x v="7"/>
    <s v="De vez en cuando (1 o 2 veces al mes)"/>
    <s v="De vez en cuando (1 o 2 veces al mes)"/>
    <s v="Seguiré usando los servicios de la biblioteca con la misma frecuencia que expuse en la pregunta anterior"/>
    <s v="F. Geografía e Historia"/>
    <m/>
    <m/>
    <s v="EBiblio Comunidad de Madrid"/>
    <m/>
    <m/>
    <m/>
    <m/>
    <m/>
    <s v="No"/>
    <s v="Sí"/>
    <n v="4"/>
    <m/>
    <m/>
    <n v="3"/>
    <n v="5"/>
    <n v="4"/>
    <m/>
    <n v="4"/>
    <n v="2"/>
    <n v="4"/>
    <m/>
    <n v="1"/>
    <n v="5"/>
    <n v="1"/>
    <n v="4"/>
    <n v="5"/>
    <s v="No"/>
    <n v="2"/>
    <x v="3"/>
    <s v="Youtube|LinkedIn"/>
    <m/>
    <m/>
    <m/>
    <m/>
    <m/>
    <m/>
    <m/>
    <s v="No"/>
    <s v="No"/>
    <m/>
    <n v="5"/>
    <n v="5"/>
    <s v="3, normal"/>
  </r>
  <r>
    <m/>
    <m/>
    <s v="Ciencias Sociales"/>
    <d v="2020-05-19T12:54:00"/>
    <s v="Grado y doble grado"/>
    <x v="21"/>
    <s v="Solo en época de exámenes"/>
    <s v="Solo en época de exámenes"/>
    <s v="Solo haré uso de la biblioteca virtual y de sus recursos electrónicos|Procuraré buscar la información que necesito fuera de la biblioteca"/>
    <s v="F. Comercio y Turismo"/>
    <s v="Biblioteca Maria Zambrano (Filología / Derecho)"/>
    <m/>
    <m/>
    <m/>
    <m/>
    <m/>
    <m/>
    <m/>
    <s v="Sí"/>
    <s v="Sí"/>
    <n v="1"/>
    <n v="1"/>
    <n v="1"/>
    <n v="3"/>
    <n v="5"/>
    <n v="4"/>
    <n v="4"/>
    <n v="2"/>
    <n v="4"/>
    <n v="3"/>
    <m/>
    <n v="3"/>
    <n v="4"/>
    <n v="4"/>
    <n v="2"/>
    <n v="3"/>
    <s v="No"/>
    <n v="4"/>
    <x v="5"/>
    <s v="Instagram"/>
    <m/>
    <m/>
    <m/>
    <m/>
    <m/>
    <m/>
    <m/>
    <s v="No"/>
    <s v="No"/>
    <m/>
    <n v="4"/>
    <n v="4"/>
    <s v="4, satisfecho"/>
  </r>
  <r>
    <m/>
    <m/>
    <s v="Humanidades"/>
    <d v="2020-05-19T12:54:00"/>
    <s v="Grado y doble grado"/>
    <x v="3"/>
    <s v="De vez en cuando (1 o 2 veces al mes)"/>
    <s v="De vez en cuando (1 o 2 veces al mes)"/>
    <s v="Seguiré usando los servicios de la biblioteca con la misma frecuencia que expuse en la pregunta anterior"/>
    <s v="F. Bellas Artes"/>
    <s v="F. Geografía e Historia"/>
    <m/>
    <m/>
    <m/>
    <m/>
    <m/>
    <m/>
    <m/>
    <s v="Sí"/>
    <s v="Sí"/>
    <n v="5"/>
    <n v="1"/>
    <n v="1"/>
    <n v="3"/>
    <n v="4"/>
    <n v="4"/>
    <n v="5"/>
    <n v="3"/>
    <n v="3"/>
    <n v="1"/>
    <m/>
    <n v="1"/>
    <n v="1"/>
    <n v="1"/>
    <n v="1"/>
    <n v="3"/>
    <s v="Sí"/>
    <n v="1"/>
    <x v="2"/>
    <s v="No uso ninguna red social"/>
    <m/>
    <m/>
    <m/>
    <m/>
    <m/>
    <m/>
    <m/>
    <s v="No"/>
    <s v="No"/>
    <m/>
    <n v="3"/>
    <n v="5"/>
    <s v="3, normal"/>
  </r>
  <r>
    <m/>
    <m/>
    <s v="Ciencias Sociales"/>
    <d v="2020-05-19T12:54:00"/>
    <s v="Grado y doble grado"/>
    <x v="10"/>
    <s v="De vez en cuando (1 o 2 veces al mes)"/>
    <s v="Muy frecuentemente (3 o más veces por semana)"/>
    <s v="Creo que voy a acudir con menos frecuencia a la biblioteca y usaré más la biblioteca virtual|Tengo que ir necesariamente para consultar los documentos que están ubicados en la biblioteca"/>
    <s v="Biblioteca Maria Zambrano (Filología / Derecho)"/>
    <s v="Biblioteca Maria Zambrano (Filología / Derecho)"/>
    <s v="Biblioteca Maria Zambrano (Filología / Derecho)"/>
    <m/>
    <m/>
    <m/>
    <m/>
    <m/>
    <m/>
    <s v="No"/>
    <s v="Sí"/>
    <n v="5"/>
    <n v="5"/>
    <n v="5"/>
    <n v="3"/>
    <n v="3"/>
    <n v="3"/>
    <n v="2"/>
    <n v="2"/>
    <n v="2"/>
    <n v="4"/>
    <m/>
    <n v="4"/>
    <n v="4"/>
    <n v="4"/>
    <n v="2"/>
    <n v="4"/>
    <s v="Sí"/>
    <n v="4"/>
    <x v="4"/>
    <s v="Twitter|Facebook|Instagram"/>
    <m/>
    <m/>
    <m/>
    <m/>
    <m/>
    <m/>
    <m/>
    <s v="No"/>
    <s v="No"/>
    <m/>
    <n v="5"/>
    <n v="5"/>
    <s v="4, satisfecho"/>
  </r>
  <r>
    <m/>
    <m/>
    <s v="Humanidades"/>
    <d v="2020-05-19T12:54:00"/>
    <s v="Grado y doble grado"/>
    <x v="6"/>
    <s v="Frecuentemente (1 o 2 veces por semana)"/>
    <s v="De vez en cuando (1 o 2 veces al mes)"/>
    <s v="Creo que voy a acudir con menos frecuencia a la biblioteca y usaré más la biblioteca virtual"/>
    <s v="Biblioteca Maria Zambrano (Filología / Derecho)"/>
    <s v="F. Filología (Clásicas o General)"/>
    <s v="F. Filosofía"/>
    <s v="La biblioteca pública de mi pueblo.  Casa de la cultura de Ocaña, Toledo"/>
    <m/>
    <m/>
    <m/>
    <m/>
    <m/>
    <s v="Sí"/>
    <s v="Sí"/>
    <n v="5"/>
    <n v="1"/>
    <n v="1"/>
    <n v="5"/>
    <n v="4"/>
    <n v="4"/>
    <n v="4"/>
    <n v="3"/>
    <n v="4"/>
    <n v="5"/>
    <m/>
    <n v="4"/>
    <n v="4"/>
    <n v="4"/>
    <n v="4"/>
    <n v="3"/>
    <s v="Sí"/>
    <n v="4"/>
    <x v="6"/>
    <s v="Instagram"/>
    <m/>
    <m/>
    <m/>
    <m/>
    <m/>
    <m/>
    <m/>
    <s v="Sí"/>
    <s v="No"/>
    <m/>
    <n v="5"/>
    <n v="4"/>
    <s v="5, muy satisfecho"/>
  </r>
  <r>
    <m/>
    <m/>
    <s v="Ciencias de la Salud"/>
    <d v="2020-05-19T12:54:00"/>
    <s v="Máster"/>
    <x v="12"/>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Psicología"/>
    <s v="F. Medicina"/>
    <s v="Biblioteca Maria Zambrano (Filología / Derecho)"/>
    <m/>
    <m/>
    <m/>
    <m/>
    <m/>
    <m/>
    <s v="Sí"/>
    <s v="Sí"/>
    <n v="4"/>
    <n v="5"/>
    <n v="2"/>
    <n v="2"/>
    <n v="5"/>
    <n v="5"/>
    <n v="5"/>
    <n v="3"/>
    <n v="4"/>
    <n v="5"/>
    <m/>
    <n v="4"/>
    <n v="4"/>
    <n v="4"/>
    <n v="5"/>
    <n v="5"/>
    <s v="No"/>
    <n v="4"/>
    <x v="4"/>
    <s v="Youtube|Instagram"/>
    <m/>
    <m/>
    <m/>
    <m/>
    <m/>
    <m/>
    <m/>
    <s v="Sí"/>
    <s v="Sí"/>
    <s v="Normal"/>
    <n v="4"/>
    <n v="4"/>
    <s v="4, satisfecho"/>
  </r>
  <r>
    <m/>
    <m/>
    <s v="Humanidades"/>
    <d v="2020-05-19T12:54:00"/>
    <s v="Grado y doble grado"/>
    <x v="7"/>
    <s v="Frecuentemente (1 o 2 veces por semana)"/>
    <s v="Muy frecuentemente (3 o más veces por semana)"/>
    <s v="Seguiré usando los servicios de la biblioteca con la misma frecuencia que expuse en la pregunta anterior|Creo que voy a acudir con menos frecuencia a la biblioteca y usaré más la biblioteca virtual|Tengo que ir necesariamente para consultar los documentos que están ubicados en la biblioteca"/>
    <s v="F. Geografía e Historia"/>
    <s v="Biblioteca Maria Zambrano (Filología / Derecho)"/>
    <s v="Biblioteca Histórica"/>
    <s v="Biblioteca Musical Victor Espinos y Biblioteca Pedro Salinas"/>
    <m/>
    <m/>
    <m/>
    <m/>
    <m/>
    <s v="Sí"/>
    <s v="Sí"/>
    <n v="5"/>
    <n v="2"/>
    <n v="4"/>
    <n v="5"/>
    <n v="4"/>
    <n v="2"/>
    <n v="5"/>
    <n v="5"/>
    <n v="5"/>
    <n v="3"/>
    <m/>
    <n v="3"/>
    <n v="4"/>
    <n v="5"/>
    <n v="3"/>
    <n v="4"/>
    <s v="Sí"/>
    <n v="5"/>
    <x v="1"/>
    <s v="Instagram"/>
    <m/>
    <m/>
    <m/>
    <m/>
    <m/>
    <m/>
    <m/>
    <s v="Sí"/>
    <s v="Sí"/>
    <s v="Muy útil"/>
    <n v="5"/>
    <n v="5"/>
    <s v="5, muy satisfecho"/>
  </r>
  <r>
    <m/>
    <m/>
    <s v="Humanidades"/>
    <d v="2020-05-19T12:54:00"/>
    <s v="Grado y doble grado"/>
    <x v="5"/>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Filosofía"/>
    <s v="F. Ciencias Políticas y Sociología"/>
    <s v="Biblioteca Maria Zambrano (Filología / Derecho)"/>
    <m/>
    <m/>
    <m/>
    <m/>
    <m/>
    <m/>
    <s v="Sí"/>
    <s v="Sí"/>
    <n v="5"/>
    <n v="3"/>
    <n v="4"/>
    <n v="2"/>
    <n v="4"/>
    <n v="3"/>
    <n v="4"/>
    <n v="1"/>
    <n v="4"/>
    <n v="5"/>
    <m/>
    <n v="3"/>
    <n v="5"/>
    <n v="3"/>
    <n v="5"/>
    <n v="5"/>
    <s v="Sí"/>
    <n v="4"/>
    <x v="3"/>
    <s v="No uso ninguna red social"/>
    <m/>
    <m/>
    <m/>
    <m/>
    <m/>
    <m/>
    <m/>
    <s v="Sí"/>
    <s v="Sí"/>
    <s v="Útil"/>
    <n v="5"/>
    <n v="5"/>
    <s v="5, muy satisfecho"/>
  </r>
  <r>
    <m/>
    <m/>
    <s v="Ciencias Sociales"/>
    <d v="2020-05-19T12:54:00"/>
    <s v="Grado y doble grado"/>
    <x v="13"/>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m/>
    <s v="Biblioteca Pública Miguel Hernández, Biblioteca pública Luis Martín Santos."/>
    <m/>
    <m/>
    <m/>
    <m/>
    <m/>
    <s v="No"/>
    <s v="Sí"/>
    <n v="3"/>
    <n v="1"/>
    <n v="3"/>
    <n v="3"/>
    <n v="3"/>
    <n v="3"/>
    <n v="5"/>
    <n v="2"/>
    <n v="3"/>
    <n v="4"/>
    <m/>
    <n v="4"/>
    <n v="5"/>
    <n v="4"/>
    <n v="4"/>
    <n v="4"/>
    <s v="No"/>
    <n v="4"/>
    <x v="5"/>
    <s v="Twitter|Youtube|Instagram"/>
    <m/>
    <m/>
    <m/>
    <m/>
    <m/>
    <m/>
    <m/>
    <s v="Sí"/>
    <s v="No"/>
    <m/>
    <n v="5"/>
    <n v="4"/>
    <s v="4, satisfecho"/>
  </r>
  <r>
    <m/>
    <m/>
    <s v="Ciencias de la Salud"/>
    <d v="2020-05-19T12:54:00"/>
    <s v="Grado y doble grado"/>
    <x v="22"/>
    <s v="De vez en cuando (1 o 2 veces al mes)"/>
    <s v="Nunca"/>
    <s v="Seguiré usando los servicios de la biblioteca con la misma frecuencia que expuse en la pregunta anterior"/>
    <s v="F. Óptica y Optometría"/>
    <m/>
    <m/>
    <m/>
    <m/>
    <m/>
    <m/>
    <m/>
    <m/>
    <s v="Sí"/>
    <s v="Sí"/>
    <n v="3"/>
    <n v="2"/>
    <n v="4"/>
    <n v="1"/>
    <n v="5"/>
    <n v="2"/>
    <n v="5"/>
    <n v="1"/>
    <n v="1"/>
    <n v="4"/>
    <m/>
    <n v="2"/>
    <n v="3"/>
    <n v="4"/>
    <n v="3"/>
    <n v="4"/>
    <s v="No"/>
    <n v="3"/>
    <x v="5"/>
    <s v="Twitter|Youtube|Instagram"/>
    <m/>
    <m/>
    <m/>
    <m/>
    <m/>
    <m/>
    <m/>
    <s v="No"/>
    <s v="No"/>
    <m/>
    <n v="4"/>
    <n v="5"/>
    <s v="4, satisfecho"/>
  </r>
  <r>
    <m/>
    <m/>
    <s v="Ciencias Sociales"/>
    <d v="2020-05-19T12:54:00"/>
    <s v="Grado y doble grado"/>
    <x v="1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Económicas y Empresariales"/>
    <s v="F. Ciencias Matemáticas"/>
    <m/>
    <m/>
    <m/>
    <m/>
    <m/>
    <m/>
    <m/>
    <s v="Sí"/>
    <s v="Sí"/>
    <n v="2"/>
    <n v="1"/>
    <n v="1"/>
    <n v="3"/>
    <n v="4"/>
    <n v="2"/>
    <n v="4"/>
    <n v="1"/>
    <n v="1"/>
    <n v="3"/>
    <m/>
    <n v="1"/>
    <n v="4"/>
    <n v="4"/>
    <n v="3"/>
    <n v="3"/>
    <s v="No"/>
    <n v="3"/>
    <x v="2"/>
    <s v="Twitter|Instagram"/>
    <m/>
    <m/>
    <m/>
    <m/>
    <m/>
    <m/>
    <m/>
    <s v="Sí"/>
    <s v="No"/>
    <m/>
    <n v="3"/>
    <n v="4"/>
    <s v="3, normal"/>
  </r>
  <r>
    <m/>
    <m/>
    <s v="Ciencias Experimentales"/>
    <d v="2020-05-19T12:54:00"/>
    <s v="Doctorado"/>
    <x v="19"/>
    <s v="Nunca"/>
    <s v="De vez en cuando (1 o 2 veces al mes)"/>
    <s v="Seguiré usando los servicios de la biblioteca con la misma frecuencia que expuse en la pregunta anterior"/>
    <s v="F. Ciencias Físicas"/>
    <m/>
    <m/>
    <m/>
    <m/>
    <m/>
    <m/>
    <m/>
    <m/>
    <s v="Sí"/>
    <s v="Sí"/>
    <n v="2"/>
    <n v="1"/>
    <n v="1"/>
    <n v="2"/>
    <n v="1"/>
    <n v="5"/>
    <n v="1"/>
    <n v="3"/>
    <n v="1"/>
    <n v="2"/>
    <m/>
    <n v="2"/>
    <n v="4"/>
    <n v="3"/>
    <n v="1"/>
    <m/>
    <s v="Sí"/>
    <n v="2"/>
    <x v="5"/>
    <s v="Twitter|Facebook|Instagram"/>
    <m/>
    <m/>
    <m/>
    <m/>
    <m/>
    <m/>
    <m/>
    <s v="No"/>
    <s v="No"/>
    <m/>
    <n v="4"/>
    <n v="4"/>
    <s v="4, satisfecho"/>
  </r>
  <r>
    <m/>
    <m/>
    <s v="Ciencias Experimentales"/>
    <d v="2020-05-19T12:54:00"/>
    <s v="Grado y doble grado"/>
    <x v="19"/>
    <s v="Muy frecuentemente (3 o más veces por semana)"/>
    <s v="De vez en cuando (1 o 2 veces al mes)"/>
    <s v="Seguiré usando los servicios de la biblioteca con la misma frecuencia que expuse en la pregunta anterior"/>
    <s v="F. Ciencias Físicas"/>
    <s v="F. Ciencias Químicas"/>
    <s v="Biblioteca Maria Zambrano (Filología / Derecho)"/>
    <m/>
    <m/>
    <m/>
    <m/>
    <m/>
    <m/>
    <s v="No"/>
    <s v="Sí"/>
    <n v="4"/>
    <n v="1"/>
    <n v="4"/>
    <n v="1"/>
    <n v="4"/>
    <n v="4"/>
    <n v="4"/>
    <n v="1"/>
    <n v="5"/>
    <n v="5"/>
    <m/>
    <n v="5"/>
    <n v="5"/>
    <n v="5"/>
    <m/>
    <n v="5"/>
    <s v="No"/>
    <n v="5"/>
    <x v="1"/>
    <s v="Instagram"/>
    <m/>
    <m/>
    <m/>
    <m/>
    <m/>
    <m/>
    <m/>
    <s v="No"/>
    <s v="No"/>
    <m/>
    <n v="5"/>
    <n v="4"/>
    <s v="4, satisfecho"/>
  </r>
  <r>
    <m/>
    <m/>
    <s v="Humanidades"/>
    <d v="2020-05-19T12:54:00"/>
    <s v="Grado y doble grado"/>
    <x v="7"/>
    <s v="De vez en cuando (1 o 2 veces al mes)"/>
    <s v="De vez en cuando (1 o 2 veces al mes)"/>
    <s v="Buscar bibliotecas con mejores recursos online"/>
    <s v="F. Geografía e Historia"/>
    <s v="Biblioteca Maria Zambrano (Filología / Derecho)"/>
    <m/>
    <m/>
    <m/>
    <m/>
    <m/>
    <m/>
    <m/>
    <s v="No"/>
    <s v="Sí"/>
    <n v="1"/>
    <n v="1"/>
    <n v="1"/>
    <n v="2"/>
    <n v="3"/>
    <n v="4"/>
    <n v="4"/>
    <n v="3"/>
    <n v="1"/>
    <n v="1"/>
    <m/>
    <n v="1"/>
    <n v="1"/>
    <n v="1"/>
    <n v="1"/>
    <n v="1"/>
    <s v="No"/>
    <n v="1"/>
    <x v="2"/>
    <s v="Twitter|Youtube|Instagram|LinkedIn|Tumblr"/>
    <m/>
    <m/>
    <m/>
    <m/>
    <m/>
    <m/>
    <m/>
    <s v="No"/>
    <s v="No"/>
    <m/>
    <n v="3"/>
    <n v="3"/>
    <s v="2, insatisfecho"/>
  </r>
  <r>
    <m/>
    <m/>
    <s v="Ciencias Sociales"/>
    <d v="2020-05-19T12:54:00"/>
    <s v="Grado y doble grado"/>
    <x v="17"/>
    <s v="Frecuentemente (1 o 2 veces por semana)"/>
    <s v="Muy frecuentemente (3 o más veces por semana)"/>
    <s v="Seguiré usando los servicios de la biblioteca con la misma frecuencia que expuse en la pregunta anterior"/>
    <s v="Biblioteca Maria Zambrano (Filología / Derecho)"/>
    <s v="F. Geografía e Historia"/>
    <s v="F. Ciencias de la Documentación"/>
    <s v="Biblioteca Pública José Luis Sampedro"/>
    <m/>
    <m/>
    <m/>
    <m/>
    <m/>
    <s v="Sí"/>
    <s v="Sí"/>
    <n v="5"/>
    <n v="4"/>
    <n v="3"/>
    <n v="3"/>
    <n v="4"/>
    <n v="1"/>
    <n v="3"/>
    <n v="2"/>
    <n v="5"/>
    <n v="5"/>
    <m/>
    <n v="5"/>
    <n v="5"/>
    <n v="4"/>
    <n v="5"/>
    <n v="5"/>
    <s v="Sí"/>
    <n v="5"/>
    <x v="2"/>
    <s v="No uso ninguna red social"/>
    <m/>
    <m/>
    <m/>
    <m/>
    <m/>
    <m/>
    <m/>
    <s v="Sí"/>
    <s v="Sí"/>
    <s v="Muy útil"/>
    <n v="5"/>
    <n v="5"/>
    <s v="5, muy satisfecho"/>
  </r>
  <r>
    <m/>
    <m/>
    <s v="Ciencias Sociales"/>
    <d v="2020-05-19T12:54:00"/>
    <s v="Grado y doble grado"/>
    <x v="13"/>
    <s v="De vez en cuando (1 o 2 veces al mes)"/>
    <s v="Frecuentemente (1 o 2 veces por semana)"/>
    <s v="Creo que voy a acudir con menos frecuencia a la biblioteca y usaré más la biblioteca virtual"/>
    <s v="F. Ciencias de la Información"/>
    <m/>
    <m/>
    <m/>
    <m/>
    <m/>
    <m/>
    <m/>
    <m/>
    <s v="No"/>
    <s v="No"/>
    <n v="2"/>
    <n v="2"/>
    <n v="4"/>
    <n v="1"/>
    <n v="4"/>
    <n v="5"/>
    <n v="3"/>
    <n v="1"/>
    <n v="1"/>
    <n v="4"/>
    <m/>
    <n v="3"/>
    <n v="3"/>
    <n v="3"/>
    <n v="1"/>
    <n v="3"/>
    <s v="No"/>
    <n v="3"/>
    <x v="5"/>
    <s v="Twitter|Instagram"/>
    <m/>
    <m/>
    <m/>
    <m/>
    <m/>
    <m/>
    <m/>
    <s v="No"/>
    <s v="No"/>
    <m/>
    <n v="4"/>
    <n v="4"/>
    <s v="4, satisfecho"/>
  </r>
  <r>
    <m/>
    <m/>
    <s v="Ciencias Experimentales"/>
    <d v="2020-05-19T12:54:00"/>
    <s v="Grado y doble grado"/>
    <x v="19"/>
    <s v="Frecuentemente (1 o 2 veces por semana)"/>
    <s v="Nunca"/>
    <s v="Seguiré usando los servicios de la biblioteca con la misma frecuencia que expuse en la pregunta anterior"/>
    <s v="F. Ciencias Físicas"/>
    <s v="F. Ciencias Biológicas"/>
    <s v="F. Ciencias Matemáticas"/>
    <m/>
    <m/>
    <m/>
    <m/>
    <m/>
    <m/>
    <s v="Sí"/>
    <s v="Sí"/>
    <n v="4"/>
    <n v="3"/>
    <n v="3"/>
    <n v="2"/>
    <n v="5"/>
    <n v="5"/>
    <n v="5"/>
    <n v="3"/>
    <n v="5"/>
    <n v="4"/>
    <m/>
    <n v="4"/>
    <n v="5"/>
    <n v="5"/>
    <n v="3"/>
    <n v="5"/>
    <s v="No"/>
    <n v="5"/>
    <x v="6"/>
    <s v="Twitter"/>
    <m/>
    <m/>
    <m/>
    <m/>
    <m/>
    <m/>
    <m/>
    <s v="No"/>
    <s v="No"/>
    <m/>
    <n v="5"/>
    <n v="5"/>
    <s v="5, muy satisfecho"/>
  </r>
  <r>
    <m/>
    <m/>
    <s v="Ciencias Sociales"/>
    <d v="2020-05-19T12:54:00"/>
    <s v="Grado y doble grado"/>
    <x v="1"/>
    <s v="Frecuentemente (1 o 2 veces por semana)"/>
    <s v="De vez en cuando (1 o 2 veces al mes)"/>
    <s v="Seguiré usando los servicios de la biblioteca con la misma frecuencia que expuse en la pregunta anterior|Procuraré buscar la información que necesito fuera de la biblioteca"/>
    <s v="F. Ciencias Políticas y Sociología"/>
    <s v="Biblioteca Maria Zambrano (Filología / Derecho)"/>
    <m/>
    <s v="La Biblioteca ubicada en el Retiro."/>
    <m/>
    <m/>
    <m/>
    <m/>
    <m/>
    <s v="Sí"/>
    <s v="No"/>
    <n v="3"/>
    <n v="1"/>
    <n v="2"/>
    <n v="2"/>
    <n v="4"/>
    <n v="5"/>
    <n v="4"/>
    <n v="5"/>
    <n v="3"/>
    <n v="5"/>
    <m/>
    <n v="3"/>
    <n v="4"/>
    <n v="2"/>
    <n v="3"/>
    <n v="4"/>
    <s v="No"/>
    <n v="4"/>
    <x v="6"/>
    <s v="Twitter|Youtube|Instagram"/>
    <m/>
    <m/>
    <m/>
    <m/>
    <m/>
    <m/>
    <m/>
    <s v="No"/>
    <s v="No"/>
    <m/>
    <n v="5"/>
    <n v="5"/>
    <s v="5, muy satisfecho"/>
  </r>
  <r>
    <m/>
    <m/>
    <s v="Humanidades"/>
    <d v="2020-05-19T12:54:00"/>
    <s v="Doctorado"/>
    <x v="6"/>
    <s v="De vez en cuando (1 o 2 veces al mes)"/>
    <s v="Frecuentemente (1 o 2 veces por semana)"/>
    <s v="Seguiré usando los servicios de la biblioteca con la misma frecuencia que expuse en la pregunta anterior"/>
    <s v="Biblioteca Maria Zambrano (Filología / Derecho)"/>
    <s v="F. Filología (Clásicas o General)"/>
    <s v="F. Geografía e Historia"/>
    <s v="Bne"/>
    <m/>
    <m/>
    <m/>
    <m/>
    <m/>
    <s v="No"/>
    <s v="Sí"/>
    <n v="4"/>
    <n v="1"/>
    <n v="1"/>
    <n v="4"/>
    <n v="1"/>
    <n v="5"/>
    <n v="1"/>
    <n v="3"/>
    <n v="2"/>
    <n v="4"/>
    <m/>
    <n v="3"/>
    <n v="5"/>
    <n v="4"/>
    <n v="1"/>
    <n v="3"/>
    <s v="Sí"/>
    <n v="4"/>
    <x v="5"/>
    <s v="Twitter|Facebook|Instagram"/>
    <m/>
    <m/>
    <m/>
    <m/>
    <m/>
    <m/>
    <m/>
    <s v="Sí"/>
    <s v="Sí"/>
    <s v="Útil"/>
    <n v="4"/>
    <n v="5"/>
    <s v="5, muy satisfecho"/>
  </r>
  <r>
    <m/>
    <m/>
    <s v="Humanidades"/>
    <d v="2020-05-19T12:54:00"/>
    <s v="Grado y doble grado"/>
    <x v="2"/>
    <s v="Solo en época de exámenes"/>
    <s v="Solo en época de exámenes"/>
    <s v="Seguiré usando los servicios de la biblioteca con la misma frecuencia que expuse en la pregunta anterior"/>
    <s v="F. Educación - Centro de Formación del Profesorado"/>
    <m/>
    <m/>
    <m/>
    <m/>
    <m/>
    <m/>
    <m/>
    <m/>
    <s v="No"/>
    <s v="No"/>
    <n v="1"/>
    <n v="3"/>
    <n v="2"/>
    <n v="2"/>
    <n v="5"/>
    <n v="4"/>
    <n v="3"/>
    <n v="2"/>
    <n v="3"/>
    <n v="3"/>
    <m/>
    <n v="3"/>
    <n v="4"/>
    <n v="3"/>
    <n v="3"/>
    <n v="3"/>
    <s v="No"/>
    <n v="3"/>
    <x v="4"/>
    <s v="Youtube|Instagram"/>
    <m/>
    <m/>
    <m/>
    <m/>
    <m/>
    <m/>
    <m/>
    <s v="No"/>
    <s v="No"/>
    <m/>
    <n v="3"/>
    <n v="4"/>
    <s v="3, normal"/>
  </r>
  <r>
    <m/>
    <m/>
    <s v="Ciencias Sociales"/>
    <d v="2020-05-19T12:54:00"/>
    <s v="Grado y doble grado"/>
    <x v="11"/>
    <s v="Muy frecuentemente (3 o más veces por semana)"/>
    <s v="Nunca"/>
    <s v="Seguiré usando los servicios de la biblioteca con la misma frecuencia que expuse en la pregunta anterior"/>
    <s v="Biblioteca Maria Zambrano (Filología / Derecho)"/>
    <s v="F. Ciencias Económicas y Empresariales"/>
    <s v="F. Ciencias Matemáticas"/>
    <s v="Centro público pacifico y vinateros"/>
    <m/>
    <m/>
    <m/>
    <m/>
    <m/>
    <s v="No"/>
    <s v="Sí"/>
    <n v="1"/>
    <n v="1"/>
    <n v="4"/>
    <n v="4"/>
    <n v="4"/>
    <n v="5"/>
    <n v="3"/>
    <n v="4"/>
    <n v="2"/>
    <n v="3"/>
    <m/>
    <n v="4"/>
    <n v="3"/>
    <n v="3"/>
    <n v="3"/>
    <n v="3"/>
    <s v="No"/>
    <n v="3"/>
    <x v="2"/>
    <s v="Twitter|Instagram"/>
    <m/>
    <m/>
    <m/>
    <m/>
    <m/>
    <m/>
    <m/>
    <s v="No"/>
    <s v="No"/>
    <m/>
    <n v="2"/>
    <n v="3"/>
    <s v="3, normal"/>
  </r>
  <r>
    <m/>
    <m/>
    <s v="Humanidades"/>
    <d v="2020-05-19T12:54:00"/>
    <s v="Grado y doble grado"/>
    <x v="2"/>
    <s v="Solo en época de exámenes"/>
    <s v="De vez en cuando (1 o 2 veces al mes)"/>
    <s v="Creo que voy a acudir con menos frecuencia a la biblioteca y usaré más la biblioteca virtual"/>
    <s v="Biblioteca Maria Zambrano (Filología / Derecho)"/>
    <s v="F. Educación - Centro de Formación del Profesorado"/>
    <s v="F. Ciencias Geológicas"/>
    <m/>
    <m/>
    <m/>
    <m/>
    <m/>
    <m/>
    <s v="No"/>
    <s v="No"/>
    <n v="2"/>
    <n v="3"/>
    <n v="3"/>
    <n v="3"/>
    <n v="5"/>
    <n v="5"/>
    <n v="5"/>
    <n v="2"/>
    <n v="5"/>
    <n v="5"/>
    <m/>
    <n v="4"/>
    <n v="4"/>
    <n v="4"/>
    <n v="3"/>
    <n v="4"/>
    <s v="No"/>
    <n v="4"/>
    <x v="6"/>
    <s v="Twitter|Youtube|Instagram"/>
    <m/>
    <m/>
    <m/>
    <m/>
    <m/>
    <m/>
    <m/>
    <s v="No"/>
    <s v="No"/>
    <m/>
    <n v="5"/>
    <n v="5"/>
    <s v="4, satisfecho"/>
  </r>
  <r>
    <m/>
    <m/>
    <s v="Ciencias Sociales"/>
    <d v="2020-05-19T12:53:00"/>
    <s v="Grado y doble grado"/>
    <x v="10"/>
    <s v="Muy frecuentemente (3 o más veces por semana)"/>
    <s v="Solo en época de exámenes"/>
    <s v="Seguiré usando los servicios de la biblioteca con la misma frecuencia que expuse en la pregunta anterior"/>
    <s v="F. Derecho (Departamentos,Criminología)"/>
    <s v="F. Ciencias de la Información"/>
    <s v="F. Educación - Centro de Formación del Profesorado"/>
    <m/>
    <m/>
    <m/>
    <m/>
    <m/>
    <m/>
    <s v="Sí"/>
    <s v="Sí"/>
    <n v="5"/>
    <n v="5"/>
    <n v="4"/>
    <n v="5"/>
    <n v="5"/>
    <n v="5"/>
    <n v="5"/>
    <n v="5"/>
    <n v="5"/>
    <n v="5"/>
    <m/>
    <n v="5"/>
    <n v="5"/>
    <n v="5"/>
    <n v="5"/>
    <n v="5"/>
    <s v="No"/>
    <n v="5"/>
    <x v="1"/>
    <s v="Instagram"/>
    <m/>
    <m/>
    <m/>
    <m/>
    <m/>
    <m/>
    <m/>
    <s v="Sí"/>
    <s v="Sí"/>
    <s v="Poco útil"/>
    <n v="5"/>
    <n v="5"/>
    <s v="5, muy satisfecho"/>
  </r>
  <r>
    <m/>
    <m/>
    <s v="Ciencias Sociales"/>
    <d v="2020-05-19T12:53:00"/>
    <s v="Máster"/>
    <x v="13"/>
    <s v="Frecuentemente (1 o 2 veces por semana)"/>
    <s v="Muy frecuentemente (3 o más veces por semana)"/>
    <s v="Tengo que ir necesariamente para consultar los documentos que están ubicados en la biblioteca"/>
    <s v="Biblioteca Maria Zambrano (Filología / Derecho)"/>
    <s v="F. Geografía e Historia"/>
    <s v="F. Ciencias de la Información"/>
    <s v="Facultad Matemáticas"/>
    <m/>
    <m/>
    <m/>
    <m/>
    <m/>
    <s v="No"/>
    <s v="Sí"/>
    <n v="4"/>
    <n v="3"/>
    <n v="1"/>
    <n v="2"/>
    <n v="1"/>
    <n v="2"/>
    <n v="1"/>
    <n v="2"/>
    <n v="1"/>
    <n v="3"/>
    <m/>
    <n v="3"/>
    <n v="4"/>
    <n v="3"/>
    <n v="1"/>
    <n v="3"/>
    <s v="Sí"/>
    <n v="3"/>
    <x v="2"/>
    <s v="Youtube|LinkedIn"/>
    <m/>
    <m/>
    <m/>
    <m/>
    <m/>
    <m/>
    <m/>
    <s v="Sí"/>
    <s v="No"/>
    <m/>
    <n v="3"/>
    <n v="3"/>
    <s v="4, satisfecho"/>
  </r>
  <r>
    <m/>
    <m/>
    <s v="Ciencias Sociales"/>
    <d v="2020-05-19T12:53:00"/>
    <s v="Grado y doble grado"/>
    <x v="13"/>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Ciencias de la Información"/>
    <s v="Biblioteca Maria Zambrano (Filología / Derecho)"/>
    <s v="F. Ciencias de la Información"/>
    <m/>
    <m/>
    <m/>
    <m/>
    <m/>
    <m/>
    <s v="Sí"/>
    <s v="Sí"/>
    <n v="4"/>
    <n v="1"/>
    <n v="2"/>
    <n v="3"/>
    <n v="5"/>
    <n v="4"/>
    <n v="5"/>
    <n v="2"/>
    <n v="5"/>
    <n v="5"/>
    <m/>
    <n v="5"/>
    <n v="5"/>
    <n v="5"/>
    <n v="5"/>
    <n v="5"/>
    <s v="Sí"/>
    <n v="5"/>
    <x v="1"/>
    <s v="Twitter|Youtube|Instagram|LinkedIn"/>
    <m/>
    <m/>
    <m/>
    <m/>
    <m/>
    <m/>
    <m/>
    <s v="Sí"/>
    <s v="Sí"/>
    <s v="Muy útil"/>
    <n v="5"/>
    <n v="5"/>
    <s v="5, muy satisfecho"/>
  </r>
  <r>
    <m/>
    <m/>
    <s v="Humanidades"/>
    <d v="2020-05-19T12:53:00"/>
    <s v="Grado y doble grado"/>
    <x v="7"/>
    <s v="De vez en cuando (1 o 2 veces al mes)"/>
    <s v="De vez en cuando (1 o 2 veces al mes)"/>
    <s v="Seguiré usando los servicios de la biblioteca con la misma frecuencia que expuse en la pregunta anterior"/>
    <s v="F. Geografía e Historia"/>
    <m/>
    <m/>
    <s v="Biblioteca de la Universidad de Alcalá (CRAI: Centro de Recursos para el Aprendizaje y la Investigación ) Biblioteca Cardenal Cisneros (Alcalá de Henares)"/>
    <m/>
    <m/>
    <m/>
    <m/>
    <m/>
    <s v="Sí"/>
    <s v="Sí"/>
    <n v="4"/>
    <n v="1"/>
    <n v="4"/>
    <n v="2"/>
    <n v="5"/>
    <n v="3"/>
    <n v="5"/>
    <n v="3"/>
    <n v="3"/>
    <n v="5"/>
    <m/>
    <n v="5"/>
    <n v="5"/>
    <n v="5"/>
    <n v="2"/>
    <n v="5"/>
    <s v="No"/>
    <n v="5"/>
    <x v="6"/>
    <s v="Twitter|Instagram"/>
    <m/>
    <m/>
    <m/>
    <m/>
    <m/>
    <m/>
    <m/>
    <s v="Sí"/>
    <s v="No"/>
    <m/>
    <n v="4"/>
    <n v="5"/>
    <s v="5, muy satisfecho"/>
  </r>
  <r>
    <m/>
    <m/>
    <s v="Ciencias de la Salud"/>
    <d v="2020-05-19T12:53:00"/>
    <s v="Grado y doble grado"/>
    <x v="9"/>
    <s v="Solo en época de exámenes"/>
    <s v="De vez en cuando (1 o 2 veces al mes)"/>
    <s v="Seguiré usando los servicios de la biblioteca con la misma frecuencia que expuse en la pregunta anterior"/>
    <s v="Biblioteca Maria Zambrano (Filología / Derecho)"/>
    <s v="F. Medicina"/>
    <s v="F. Farmacia"/>
    <s v="Biblioteca Miguel Delibes"/>
    <m/>
    <m/>
    <m/>
    <m/>
    <m/>
    <s v="Sí"/>
    <s v="Sí"/>
    <n v="2"/>
    <n v="1"/>
    <n v="3"/>
    <n v="2"/>
    <n v="4"/>
    <n v="5"/>
    <n v="4"/>
    <n v="2"/>
    <n v="3"/>
    <n v="3"/>
    <m/>
    <n v="4"/>
    <n v="4"/>
    <n v="4"/>
    <n v="3"/>
    <n v="1"/>
    <s v="No"/>
    <n v="3"/>
    <x v="6"/>
    <s v="Youtube|Instagram"/>
    <m/>
    <m/>
    <m/>
    <m/>
    <m/>
    <m/>
    <m/>
    <s v="No"/>
    <s v="Sí"/>
    <s v="Poco útil"/>
    <n v="4"/>
    <n v="4"/>
    <s v="3, normal"/>
  </r>
  <r>
    <m/>
    <m/>
    <s v="Humanidades"/>
    <d v="2020-05-19T12:53:00"/>
    <s v="Docto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F. Filología (Clásicas o General)"/>
    <s v="F. Filosofía"/>
    <m/>
    <m/>
    <m/>
    <m/>
    <m/>
    <m/>
    <s v="Sí"/>
    <s v="Sí"/>
    <n v="5"/>
    <n v="5"/>
    <n v="3"/>
    <n v="1"/>
    <n v="1"/>
    <n v="3"/>
    <n v="1"/>
    <n v="2"/>
    <n v="4"/>
    <n v="5"/>
    <m/>
    <n v="5"/>
    <n v="5"/>
    <n v="4"/>
    <n v="4"/>
    <n v="4"/>
    <s v="Sí"/>
    <n v="4"/>
    <x v="6"/>
    <s v="Instagram"/>
    <m/>
    <m/>
    <m/>
    <m/>
    <m/>
    <m/>
    <m/>
    <s v="Sí"/>
    <s v="No"/>
    <m/>
    <n v="5"/>
    <n v="5"/>
    <s v="5, muy satisfecho"/>
  </r>
  <r>
    <m/>
    <m/>
    <s v="Ciencias de la Salud"/>
    <d v="2020-05-19T12:53:00"/>
    <s v="Grado y doble grado"/>
    <x v="9"/>
    <s v="Muy frecuentemente (3 o más veces por semana)"/>
    <s v="De vez en cuando (1 o 2 veces al mes)"/>
    <s v="Creo que voy a acudir con menos frecuencia a la biblioteca y usaré más la biblioteca virtual"/>
    <s v="F. Farmacia"/>
    <s v="F. Medicina"/>
    <m/>
    <m/>
    <m/>
    <m/>
    <m/>
    <m/>
    <m/>
    <s v="No"/>
    <s v="Sí"/>
    <n v="4"/>
    <n v="1"/>
    <n v="3"/>
    <n v="1"/>
    <n v="1"/>
    <n v="5"/>
    <n v="4"/>
    <n v="2"/>
    <n v="2"/>
    <n v="3"/>
    <m/>
    <n v="3"/>
    <n v="3"/>
    <n v="3"/>
    <n v="3"/>
    <n v="3"/>
    <s v="No"/>
    <n v="3"/>
    <x v="2"/>
    <s v="No uso ninguna red social"/>
    <m/>
    <m/>
    <m/>
    <m/>
    <m/>
    <m/>
    <m/>
    <s v="No"/>
    <s v="No"/>
    <m/>
    <n v="4"/>
    <n v="4"/>
    <s v="4, satisfecho"/>
  </r>
  <r>
    <m/>
    <m/>
    <s v="Ciencias Experimentales"/>
    <d v="2020-05-19T12:53:00"/>
    <s v="Grado y doble grado"/>
    <x v="27"/>
    <s v="De vez en cuando (1 o 2 veces al mes)"/>
    <s v="Solo en época de exámenes"/>
    <s v="Seguiré usando los servicios de la biblioteca con la misma frecuencia que expuse en la pregunta anterior"/>
    <s v="F. Estudios Estadísticos"/>
    <s v="Biblioteca Maria Zambrano (Filología / Derecho)"/>
    <m/>
    <m/>
    <m/>
    <m/>
    <m/>
    <m/>
    <m/>
    <s v="No"/>
    <s v="Sí"/>
    <n v="3"/>
    <n v="1"/>
    <n v="3"/>
    <n v="1"/>
    <n v="4"/>
    <n v="5"/>
    <n v="3"/>
    <n v="1"/>
    <n v="3"/>
    <n v="3"/>
    <m/>
    <n v="3"/>
    <n v="2"/>
    <n v="3"/>
    <n v="3"/>
    <n v="4"/>
    <s v="No"/>
    <n v="4"/>
    <x v="4"/>
    <s v="Twitter|Youtube|Instagram"/>
    <m/>
    <m/>
    <m/>
    <m/>
    <m/>
    <m/>
    <m/>
    <s v="Sí"/>
    <s v="No"/>
    <m/>
    <n v="4"/>
    <n v="3"/>
    <s v="3, normal"/>
  </r>
  <r>
    <m/>
    <m/>
    <s v="Ciencias de la Salud"/>
    <d v="2020-05-19T12:53:00"/>
    <s v="Máster"/>
    <x v="4"/>
    <s v="Nunca"/>
    <s v="Nunca"/>
    <s v="Procuraré buscar la información que necesito fuera de la biblioteca"/>
    <m/>
    <m/>
    <m/>
    <m/>
    <m/>
    <m/>
    <m/>
    <m/>
    <m/>
    <s v="No"/>
    <s v="No"/>
    <n v="1"/>
    <n v="1"/>
    <n v="1"/>
    <n v="5"/>
    <n v="5"/>
    <n v="5"/>
    <n v="5"/>
    <n v="5"/>
    <n v="4"/>
    <n v="3"/>
    <m/>
    <n v="3"/>
    <n v="3"/>
    <n v="1"/>
    <n v="3"/>
    <n v="4"/>
    <s v="No"/>
    <n v="3"/>
    <x v="4"/>
    <s v="Facebook|Instagram"/>
    <m/>
    <m/>
    <m/>
    <m/>
    <m/>
    <m/>
    <m/>
    <s v="No"/>
    <s v="No"/>
    <m/>
    <n v="4"/>
    <n v="3"/>
    <s v="4, satisfecho"/>
  </r>
  <r>
    <m/>
    <m/>
    <s v="Ciencias Experimentales"/>
    <d v="2020-05-19T12:53:00"/>
    <s v="Grado y doble grado"/>
    <x v="19"/>
    <s v="Frecuentemente (1 o 2 veces por semana)"/>
    <s v="Nunca"/>
    <s v="Seguiré usando los servicios de la biblioteca con la misma frecuencia que expuse en la pregunta anterior"/>
    <s v="F. Ciencias Físicas"/>
    <s v="Biblioteca Maria Zambrano (Filología / Derecho)"/>
    <s v="F. Ciencias Biológicas"/>
    <m/>
    <m/>
    <m/>
    <m/>
    <m/>
    <m/>
    <s v="Sí"/>
    <s v="Sí"/>
    <n v="5"/>
    <n v="1"/>
    <n v="1"/>
    <n v="1"/>
    <n v="5"/>
    <n v="4"/>
    <n v="5"/>
    <n v="1"/>
    <n v="5"/>
    <n v="5"/>
    <m/>
    <n v="5"/>
    <n v="5"/>
    <n v="5"/>
    <n v="5"/>
    <n v="5"/>
    <s v="No"/>
    <n v="5"/>
    <x v="5"/>
    <s v="Youtube|Instagram"/>
    <m/>
    <m/>
    <m/>
    <m/>
    <m/>
    <m/>
    <m/>
    <s v="No"/>
    <s v="No"/>
    <m/>
    <n v="5"/>
    <n v="5"/>
    <s v="5, muy satisfecho"/>
  </r>
  <r>
    <m/>
    <m/>
    <s v="Ciencias Experimentales"/>
    <d v="2020-05-19T12:53:00"/>
    <s v="Grado y doble grado"/>
    <x v="26"/>
    <s v="Frecuentemente (1 o 2 veces por semana)"/>
    <s v="Nunca"/>
    <s v="Seguiré usando los servicios de la biblioteca con la misma frecuencia que expuse en la pregunta anterior"/>
    <s v="F. Informática"/>
    <m/>
    <m/>
    <m/>
    <m/>
    <m/>
    <m/>
    <m/>
    <m/>
    <s v="No"/>
    <s v="No"/>
    <n v="1"/>
    <n v="1"/>
    <n v="1"/>
    <n v="3"/>
    <n v="5"/>
    <n v="4"/>
    <n v="5"/>
    <n v="2"/>
    <n v="1"/>
    <n v="4"/>
    <m/>
    <n v="5"/>
    <n v="5"/>
    <n v="3"/>
    <n v="3"/>
    <n v="3"/>
    <s v="No"/>
    <n v="3"/>
    <x v="4"/>
    <s v="Twitter|Youtube|Instagram"/>
    <m/>
    <m/>
    <m/>
    <m/>
    <m/>
    <m/>
    <m/>
    <s v="Sí"/>
    <s v="Sí"/>
    <s v="Nada útil"/>
    <n v="5"/>
    <n v="5"/>
    <s v="4, satisfecho"/>
  </r>
  <r>
    <m/>
    <m/>
    <s v="Ciencias de la Salud"/>
    <d v="2020-05-19T12:53:00"/>
    <s v="Grado y doble grado"/>
    <x v="22"/>
    <s v="Muy frecuentemente (3 o más veces por semana)"/>
    <s v="De vez en cuando (1 o 2 veces al mes)"/>
    <s v="Seguiré usando los servicios de la biblioteca con la misma frecuencia que expuse en la pregunta anterior"/>
    <s v="F. Óptica y Optometría"/>
    <s v="Biblioteca Maria Zambrano (Filología / Derecho)"/>
    <m/>
    <m/>
    <m/>
    <m/>
    <m/>
    <m/>
    <m/>
    <s v="Sí"/>
    <s v="Sí"/>
    <n v="4"/>
    <n v="1"/>
    <n v="3"/>
    <n v="5"/>
    <n v="5"/>
    <n v="5"/>
    <n v="5"/>
    <n v="5"/>
    <n v="5"/>
    <n v="5"/>
    <m/>
    <n v="5"/>
    <n v="5"/>
    <n v="5"/>
    <m/>
    <n v="5"/>
    <s v="Sí"/>
    <n v="5"/>
    <x v="1"/>
    <s v="Twitter"/>
    <m/>
    <m/>
    <m/>
    <m/>
    <m/>
    <m/>
    <m/>
    <s v="No"/>
    <s v="No"/>
    <m/>
    <n v="5"/>
    <n v="5"/>
    <s v="5, muy satisfecho"/>
  </r>
  <r>
    <m/>
    <m/>
    <s v="Ciencias de la Salud"/>
    <d v="2020-05-19T12:53:00"/>
    <s v="Grado y doble grado"/>
    <x v="12"/>
    <s v="Frecuentemente (1 o 2 veces por semana)"/>
    <s v="Nunca"/>
    <s v="Seguiré usando los servicios de la biblioteca con la misma frecuencia que expuse en la pregunta anterior|Tengo que ir necesariamente para consultar los documentos que están ubicados en la biblioteca"/>
    <s v="F. Psicología"/>
    <m/>
    <m/>
    <s v="Universidad del País Vasco"/>
    <m/>
    <m/>
    <m/>
    <m/>
    <m/>
    <s v="No"/>
    <s v="Sí"/>
    <n v="2"/>
    <n v="3"/>
    <n v="3"/>
    <n v="3"/>
    <n v="5"/>
    <n v="5"/>
    <n v="5"/>
    <n v="3"/>
    <n v="1"/>
    <n v="3"/>
    <m/>
    <n v="5"/>
    <n v="4"/>
    <n v="5"/>
    <n v="3"/>
    <n v="3"/>
    <s v="No"/>
    <n v="4"/>
    <x v="6"/>
    <s v="Twitter|Instagram"/>
    <m/>
    <m/>
    <m/>
    <m/>
    <m/>
    <m/>
    <m/>
    <s v="No"/>
    <s v="No"/>
    <m/>
    <n v="4"/>
    <n v="4"/>
    <s v="5, muy satisfecho"/>
  </r>
  <r>
    <m/>
    <m/>
    <s v="Ciencias de la Salud"/>
    <d v="2020-05-19T12:53:00"/>
    <s v="Grado y doble grado"/>
    <x v="4"/>
    <s v="Frecuentemente (1 o 2 veces por semana)"/>
    <s v="De vez en cuando (1 o 2 veces al mes)"/>
    <s v="Tengo que ir necesariamente para consultar los documentos que están ubicados en la biblioteca"/>
    <s v="F. Medicina"/>
    <s v="F. Enfermería, Fisioterapia y Podología"/>
    <s v="Biblioteca Maria Zambrano (Filología / Derecho)"/>
    <m/>
    <m/>
    <m/>
    <m/>
    <m/>
    <m/>
    <s v="No"/>
    <s v="Sí"/>
    <n v="3"/>
    <n v="1"/>
    <n v="2"/>
    <n v="3"/>
    <n v="4"/>
    <n v="4"/>
    <n v="4"/>
    <n v="1"/>
    <n v="3"/>
    <n v="4"/>
    <m/>
    <n v="2"/>
    <n v="4"/>
    <n v="3"/>
    <n v="3"/>
    <n v="4"/>
    <s v="Sí"/>
    <n v="3"/>
    <x v="5"/>
    <s v="Facebook|Youtube|Instagram"/>
    <m/>
    <m/>
    <m/>
    <m/>
    <m/>
    <m/>
    <m/>
    <s v="Sí"/>
    <s v="No"/>
    <m/>
    <n v="4"/>
    <n v="4"/>
    <s v="4, satisfecho"/>
  </r>
  <r>
    <m/>
    <m/>
    <s v="Humanidades"/>
    <d v="2020-05-19T12:53:00"/>
    <s v="Grado y doble grado"/>
    <x v="6"/>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Biblioteca Maria Zambrano (Filología / Derecho)"/>
    <s v="F. Filología (Clásicas o General)"/>
    <s v="F. Filosofía"/>
    <m/>
    <m/>
    <m/>
    <m/>
    <m/>
    <m/>
    <s v="Sí"/>
    <s v="No"/>
    <n v="3"/>
    <n v="5"/>
    <n v="4"/>
    <n v="4"/>
    <n v="3"/>
    <n v="5"/>
    <n v="4"/>
    <n v="4"/>
    <n v="2"/>
    <n v="4"/>
    <m/>
    <n v="4"/>
    <n v="5"/>
    <n v="5"/>
    <n v="3"/>
    <n v="4"/>
    <s v="No"/>
    <n v="4"/>
    <x v="2"/>
    <s v="Instagram"/>
    <m/>
    <m/>
    <m/>
    <m/>
    <m/>
    <m/>
    <m/>
    <s v="Sí"/>
    <s v="No"/>
    <m/>
    <n v="4"/>
    <n v="4"/>
    <s v="4, satisfecho"/>
  </r>
  <r>
    <m/>
    <m/>
    <s v="Ciencias Experimentales"/>
    <d v="2020-05-19T12:53:00"/>
    <s v="Grado y doble grado"/>
    <x v="19"/>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Ciencias Físicas"/>
    <s v="Biblioteca Maria Zambrano (Filología / Derecho)"/>
    <s v="F. Ciencias Químicas"/>
    <s v="Bibliotecas públicas de la Comunidad de Madrid"/>
    <m/>
    <m/>
    <m/>
    <m/>
    <m/>
    <s v="Sí"/>
    <s v="Sí"/>
    <n v="5"/>
    <n v="3"/>
    <n v="3"/>
    <n v="3"/>
    <n v="5"/>
    <n v="5"/>
    <n v="5"/>
    <n v="1"/>
    <n v="5"/>
    <n v="5"/>
    <m/>
    <n v="5"/>
    <n v="5"/>
    <n v="5"/>
    <n v="5"/>
    <n v="5"/>
    <s v="Sí"/>
    <n v="5"/>
    <x v="1"/>
    <s v="Twitter|Facebook|Youtube|Instagram|LinkedIn"/>
    <m/>
    <m/>
    <m/>
    <m/>
    <m/>
    <m/>
    <m/>
    <s v="Sí"/>
    <s v="No"/>
    <m/>
    <n v="5"/>
    <n v="5"/>
    <s v="5, muy satisfecho"/>
  </r>
  <r>
    <m/>
    <m/>
    <s v="Ciencias Sociales"/>
    <d v="2020-05-19T12:53:00"/>
    <s v="Máster"/>
    <x v="13"/>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Filología (Clásicas o General)"/>
    <s v="F. Ciencias de la Información"/>
    <s v="F. Filosofía"/>
    <m/>
    <m/>
    <m/>
    <m/>
    <m/>
    <s v="Sí"/>
    <s v="Sí"/>
    <n v="3"/>
    <n v="1"/>
    <n v="2"/>
    <n v="5"/>
    <n v="1"/>
    <n v="4"/>
    <n v="2"/>
    <n v="3"/>
    <n v="2"/>
    <n v="4"/>
    <m/>
    <n v="3"/>
    <n v="4"/>
    <n v="5"/>
    <n v="1"/>
    <n v="1"/>
    <s v="No"/>
    <n v="5"/>
    <x v="6"/>
    <s v="Twitter|Instagram"/>
    <m/>
    <m/>
    <m/>
    <m/>
    <m/>
    <m/>
    <m/>
    <s v="No"/>
    <s v="No"/>
    <m/>
    <n v="4"/>
    <n v="4"/>
    <s v="4, satisfecho"/>
  </r>
  <r>
    <m/>
    <m/>
    <s v="Humanidades"/>
    <d v="2020-05-19T12:53:00"/>
    <s v="Grado y doble grado"/>
    <x v="7"/>
    <s v="De vez en cuando (1 o 2 veces al mes)"/>
    <s v="De vez en cuando (1 o 2 veces al mes)"/>
    <s v="Seguiré usando los servicios de la biblioteca con la misma frecuencia que expuse en la pregunta anterior"/>
    <s v="Biblioteca Maria Zambrano (Filología / Derecho)"/>
    <s v="F. Filología (Clásicas o General)"/>
    <m/>
    <m/>
    <m/>
    <m/>
    <m/>
    <m/>
    <m/>
    <s v="No"/>
    <s v="Sí"/>
    <n v="2"/>
    <n v="2"/>
    <n v="2"/>
    <n v="4"/>
    <n v="3"/>
    <n v="4"/>
    <n v="3"/>
    <n v="4"/>
    <n v="3"/>
    <n v="3"/>
    <m/>
    <n v="3"/>
    <n v="2"/>
    <n v="3"/>
    <n v="2"/>
    <n v="3"/>
    <s v="Sí"/>
    <n v="3"/>
    <x v="5"/>
    <s v="Twitter|Facebook|Youtube|Instagram"/>
    <m/>
    <m/>
    <m/>
    <m/>
    <m/>
    <m/>
    <m/>
    <s v="Sí"/>
    <s v="No"/>
    <m/>
    <n v="2"/>
    <n v="3"/>
    <s v="3, normal"/>
  </r>
  <r>
    <m/>
    <m/>
    <s v="Humanidades"/>
    <d v="2020-05-19T12:53:00"/>
    <s v="Grado y doble grado"/>
    <x v="5"/>
    <s v="Muy frecuentemente (3 o más veces por semana)"/>
    <s v="Muy frecuentemente (3 o más veces por semana)"/>
    <s v="Creo que voy a acudir con menos frecuencia a la biblioteca y usaré más la biblioteca virtual"/>
    <s v="Biblioteca Maria Zambrano (Filología / Derecho)"/>
    <s v="F. Filosofía"/>
    <s v="F. Filología (Clásicas o General)"/>
    <m/>
    <m/>
    <m/>
    <m/>
    <m/>
    <m/>
    <s v="Sí"/>
    <s v="Sí"/>
    <n v="5"/>
    <n v="3"/>
    <n v="5"/>
    <n v="3"/>
    <n v="5"/>
    <n v="3"/>
    <n v="3"/>
    <n v="1"/>
    <n v="3"/>
    <n v="5"/>
    <m/>
    <n v="5"/>
    <n v="5"/>
    <n v="5"/>
    <n v="5"/>
    <n v="4"/>
    <s v="No"/>
    <n v="5"/>
    <x v="1"/>
    <s v="Instagram"/>
    <m/>
    <m/>
    <m/>
    <m/>
    <m/>
    <m/>
    <m/>
    <s v="Sí"/>
    <s v="Sí"/>
    <s v="Útil"/>
    <n v="5"/>
    <n v="5"/>
    <s v="5, muy satisfecho"/>
  </r>
  <r>
    <m/>
    <m/>
    <s v="Ciencias de la Salud"/>
    <d v="2020-05-19T12:53:00"/>
    <s v="Grado y doble grado"/>
    <x v="15"/>
    <s v="Solo en época de exámenes"/>
    <s v="De vez en cuando (1 o 2 veces al mes)"/>
    <s v="Creo que voy a acudir con menos frecuencia a la biblioteca y usaré más la biblioteca virtual"/>
    <s v="F. Enfermería, Fisioterapia y Podología"/>
    <s v="F. Medicina"/>
    <m/>
    <s v="Gloria Fuertes o la biblioteca de mi pueblo"/>
    <m/>
    <m/>
    <m/>
    <m/>
    <m/>
    <s v="No"/>
    <s v="Sí"/>
    <n v="5"/>
    <n v="3"/>
    <n v="5"/>
    <n v="2"/>
    <n v="5"/>
    <n v="4"/>
    <n v="5"/>
    <n v="2"/>
    <n v="5"/>
    <n v="5"/>
    <m/>
    <n v="5"/>
    <n v="5"/>
    <n v="5"/>
    <n v="3"/>
    <n v="5"/>
    <s v="Sí"/>
    <n v="5"/>
    <x v="6"/>
    <s v="Twitter|Instagram"/>
    <m/>
    <m/>
    <m/>
    <m/>
    <m/>
    <m/>
    <m/>
    <s v="Sí"/>
    <s v="No"/>
    <m/>
    <n v="5"/>
    <n v="5"/>
    <s v="5, muy satisfecho"/>
  </r>
  <r>
    <m/>
    <m/>
    <s v="Ciencias Sociales"/>
    <d v="2020-05-19T12:53:00"/>
    <s v="Grado y doble grado"/>
    <x v="11"/>
    <s v="Frecuentemente (1 o 2 veces por semana)"/>
    <s v="Nunca"/>
    <s v="Tengo que ir necesariamente para consultar los documentos que están ubicados en la biblioteca"/>
    <s v="F. Ciencias Económicas y Empresariales"/>
    <s v="Biblioteca Maria Zambrano (Filología / Derecho)"/>
    <s v="F. Ciencias Políticas y Sociología"/>
    <m/>
    <m/>
    <m/>
    <m/>
    <m/>
    <m/>
    <s v="Sí"/>
    <s v="Sí"/>
    <n v="4"/>
    <n v="1"/>
    <n v="2"/>
    <n v="4"/>
    <n v="5"/>
    <n v="2"/>
    <n v="1"/>
    <n v="1"/>
    <n v="3"/>
    <n v="4"/>
    <m/>
    <n v="3"/>
    <n v="4"/>
    <n v="2"/>
    <n v="2"/>
    <n v="2"/>
    <s v="Sí"/>
    <n v="3"/>
    <x v="4"/>
    <s v="Youtube|Instagram"/>
    <m/>
    <m/>
    <m/>
    <m/>
    <m/>
    <m/>
    <m/>
    <s v="No"/>
    <s v="No"/>
    <m/>
    <n v="4"/>
    <n v="4"/>
    <s v="4, satisfecho"/>
  </r>
  <r>
    <m/>
    <m/>
    <s v="Ciencias Sociales"/>
    <d v="2020-05-19T12:53:00"/>
    <s v="Grado y doble grado"/>
    <x v="13"/>
    <s v="De vez en cuando (1 o 2 veces al mes)"/>
    <s v="De vez en cuando (1 o 2 veces al mes)"/>
    <s v="Seguiré usando los servicios de la biblioteca con la misma frecuencia que expuse en la pregunta anterior"/>
    <s v="F. Ciencias de la Información"/>
    <s v="Biblioteca Maria Zambrano (Filología / Derecho)"/>
    <m/>
    <m/>
    <m/>
    <m/>
    <m/>
    <m/>
    <m/>
    <s v="Sí"/>
    <s v="Sí"/>
    <n v="5"/>
    <n v="2"/>
    <n v="4"/>
    <n v="3"/>
    <n v="5"/>
    <n v="4"/>
    <n v="5"/>
    <n v="2"/>
    <n v="4"/>
    <n v="4"/>
    <m/>
    <n v="4"/>
    <n v="4"/>
    <n v="2"/>
    <n v="2"/>
    <n v="2"/>
    <s v="No"/>
    <n v="3"/>
    <x v="5"/>
    <s v="Twitter|Youtube|Instagram"/>
    <m/>
    <m/>
    <m/>
    <m/>
    <m/>
    <m/>
    <m/>
    <s v="No"/>
    <s v="No"/>
    <m/>
    <n v="5"/>
    <n v="5"/>
    <s v="4, satisfecho"/>
  </r>
  <r>
    <m/>
    <m/>
    <s v=""/>
    <d v="2020-05-19T12:53:00"/>
    <s v="Grado y doble grado"/>
    <x v="25"/>
    <s v="Muy frecuentemente (3 o más veces por semana)"/>
    <s v="Nunca"/>
    <s v="Seguiré usando los servicios de la biblioteca con la misma frecuencia que expuse en la pregunta anterior"/>
    <s v="Biblioteca Maria Zambrano (Filología / Derecho)"/>
    <s v="F. Informática"/>
    <m/>
    <m/>
    <m/>
    <m/>
    <m/>
    <m/>
    <m/>
    <s v="No"/>
    <s v="No"/>
    <n v="1"/>
    <n v="1"/>
    <n v="1"/>
    <n v="3"/>
    <n v="4"/>
    <n v="2"/>
    <n v="4"/>
    <n v="1"/>
    <n v="3"/>
    <n v="3"/>
    <m/>
    <n v="3"/>
    <n v="3"/>
    <n v="3"/>
    <n v="3"/>
    <n v="3"/>
    <s v="No"/>
    <n v="3"/>
    <x v="5"/>
    <s v="Youtube|Instagram"/>
    <m/>
    <m/>
    <m/>
    <m/>
    <m/>
    <m/>
    <m/>
    <s v="No"/>
    <s v="No"/>
    <m/>
    <m/>
    <m/>
    <m/>
  </r>
  <r>
    <m/>
    <m/>
    <s v="Humanidades"/>
    <d v="2020-05-19T12:53: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F. Psicología"/>
    <m/>
    <m/>
    <m/>
    <m/>
    <m/>
    <m/>
    <s v="Sí"/>
    <s v="Sí"/>
    <n v="4"/>
    <n v="4"/>
    <n v="3"/>
    <n v="4"/>
    <n v="4"/>
    <n v="4"/>
    <n v="4"/>
    <n v="4"/>
    <n v="4"/>
    <n v="4"/>
    <m/>
    <n v="3"/>
    <n v="4"/>
    <n v="4"/>
    <n v="4"/>
    <n v="4"/>
    <s v="Sí"/>
    <n v="3"/>
    <x v="5"/>
    <s v="Facebook"/>
    <m/>
    <m/>
    <m/>
    <m/>
    <m/>
    <m/>
    <m/>
    <s v="Sí"/>
    <s v="No"/>
    <m/>
    <n v="4"/>
    <n v="2"/>
    <s v="3, normal"/>
  </r>
  <r>
    <m/>
    <m/>
    <s v="Ciencias Sociales"/>
    <d v="2020-05-19T12:53:00"/>
    <s v="Grado y doble grado"/>
    <x v="13"/>
    <s v="Nunca"/>
    <s v="Nunca"/>
    <s v="Procuraré buscar la información que necesito fuera de la biblioteca"/>
    <m/>
    <m/>
    <m/>
    <m/>
    <m/>
    <m/>
    <m/>
    <m/>
    <m/>
    <s v="No"/>
    <s v="No"/>
    <n v="1"/>
    <n v="1"/>
    <n v="1"/>
    <n v="3"/>
    <n v="4"/>
    <n v="5"/>
    <n v="5"/>
    <n v="5"/>
    <n v="1"/>
    <n v="1"/>
    <m/>
    <n v="1"/>
    <n v="2"/>
    <n v="1"/>
    <n v="1"/>
    <n v="1"/>
    <s v="No"/>
    <n v="1"/>
    <x v="2"/>
    <s v="Youtube|Instagram|LinkedIn"/>
    <m/>
    <m/>
    <m/>
    <m/>
    <m/>
    <m/>
    <m/>
    <s v="No"/>
    <s v="No"/>
    <m/>
    <m/>
    <m/>
    <s v="1, muy insatisfecho"/>
  </r>
  <r>
    <m/>
    <m/>
    <s v="Ciencias Sociales"/>
    <d v="2020-05-19T12:53:00"/>
    <s v="Grado y doble grado"/>
    <x v="13"/>
    <s v="De vez en cuando (1 o 2 veces al mes)"/>
    <s v="Nunca"/>
    <s v="Tengo que ir necesariamente para consultar los documentos que están ubicados en la biblioteca"/>
    <s v="F. Ciencias de la Información"/>
    <s v="F. Medicina"/>
    <s v="F. Comercio y Turismo"/>
    <m/>
    <m/>
    <m/>
    <m/>
    <m/>
    <m/>
    <s v="No"/>
    <s v="Sí"/>
    <n v="2"/>
    <n v="1"/>
    <n v="2"/>
    <n v="2"/>
    <n v="5"/>
    <n v="4"/>
    <n v="3"/>
    <n v="4"/>
    <n v="3"/>
    <n v="3"/>
    <m/>
    <n v="4"/>
    <n v="4"/>
    <n v="4"/>
    <n v="3"/>
    <n v="3"/>
    <s v="No"/>
    <n v="4"/>
    <x v="6"/>
    <s v="Youtube|Instagram"/>
    <m/>
    <m/>
    <m/>
    <m/>
    <m/>
    <m/>
    <m/>
    <s v="No"/>
    <s v="No"/>
    <m/>
    <n v="3"/>
    <n v="3"/>
    <s v="4, satisfecho"/>
  </r>
  <r>
    <m/>
    <m/>
    <s v="Ciencias Experimentales"/>
    <d v="2020-05-19T12:53:00"/>
    <s v="Grado y doble grado"/>
    <x v="8"/>
    <s v="Frecuentemente (1 o 2 veces por semana)"/>
    <s v="Frecuentemente (1 o 2 veces por semana)"/>
    <s v="Seguiré usando los servicios de la biblioteca con la misma frecuencia que expuse en la pregunta anterior|Si las mejoras de la biblioteca virtual siguen funcionando, es posible que la utilice algo más."/>
    <s v="F. Ciencias Matemáticas"/>
    <s v="F. Informática"/>
    <m/>
    <m/>
    <m/>
    <m/>
    <m/>
    <m/>
    <m/>
    <s v="Sí"/>
    <s v="Sí"/>
    <n v="5"/>
    <n v="1"/>
    <n v="2"/>
    <n v="1"/>
    <n v="3"/>
    <n v="5"/>
    <n v="3"/>
    <n v="5"/>
    <n v="3"/>
    <n v="5"/>
    <m/>
    <n v="5"/>
    <n v="1"/>
    <n v="4"/>
    <n v="1"/>
    <n v="4"/>
    <s v="No"/>
    <n v="3"/>
    <x v="2"/>
    <s v="Youtube"/>
    <m/>
    <m/>
    <m/>
    <m/>
    <m/>
    <m/>
    <m/>
    <s v="Sí"/>
    <s v="No"/>
    <m/>
    <n v="3"/>
    <n v="3"/>
    <s v="5, muy satisfecho"/>
  </r>
  <r>
    <m/>
    <m/>
    <s v="Ciencias de la Salud"/>
    <d v="2020-05-19T12:53:00"/>
    <s v="Grado y doble grado"/>
    <x v="15"/>
    <s v="Muy frecuentemente (3 o más veces por semana)"/>
    <s v="De vez en cuando (1 o 2 veces al mes)"/>
    <s v="Seguiré usando los servicios de la biblioteca con la misma frecuencia que expuse en la pregunta anterior"/>
    <s v="F. Enfermería, Fisioterapia y Podología"/>
    <s v="F. Medicina"/>
    <s v="F. Filología (Clásicas o General)"/>
    <m/>
    <m/>
    <m/>
    <m/>
    <m/>
    <m/>
    <s v="No"/>
    <s v="No"/>
    <n v="2"/>
    <n v="2"/>
    <n v="2"/>
    <n v="2"/>
    <n v="5"/>
    <n v="4"/>
    <n v="4"/>
    <n v="1"/>
    <n v="4"/>
    <n v="5"/>
    <m/>
    <n v="5"/>
    <n v="5"/>
    <n v="5"/>
    <n v="5"/>
    <n v="5"/>
    <s v="No"/>
    <n v="5"/>
    <x v="6"/>
    <s v="Youtube|Instagram"/>
    <m/>
    <m/>
    <m/>
    <m/>
    <m/>
    <m/>
    <m/>
    <s v="No"/>
    <s v="No"/>
    <m/>
    <n v="5"/>
    <n v="5"/>
    <s v="5, muy satisfecho"/>
  </r>
  <r>
    <m/>
    <m/>
    <s v="Ciencias Sociales"/>
    <d v="2020-05-19T12:53:00"/>
    <s v="Doctorado"/>
    <x v="13"/>
    <s v="De vez en cuando (1 o 2 veces al mes)"/>
    <s v="Muy frecuentemente (3 o más veces por semana)"/>
    <s v="Tengo que ir necesariamente para consultar los documentos que están ubicados en la biblioteca"/>
    <s v="F. Ciencias de la Información"/>
    <s v="Biblioteca Maria Zambrano (Filología / Derecho)"/>
    <m/>
    <m/>
    <m/>
    <m/>
    <m/>
    <m/>
    <m/>
    <s v="Sí"/>
    <s v="Sí"/>
    <n v="2"/>
    <n v="3"/>
    <n v="4"/>
    <n v="5"/>
    <n v="1"/>
    <n v="5"/>
    <n v="1"/>
    <n v="5"/>
    <n v="2"/>
    <n v="2"/>
    <m/>
    <n v="3"/>
    <n v="3"/>
    <n v="3"/>
    <n v="3"/>
    <n v="3"/>
    <s v="Sí"/>
    <n v="3"/>
    <x v="6"/>
    <s v="Twitter"/>
    <m/>
    <m/>
    <m/>
    <m/>
    <m/>
    <m/>
    <m/>
    <s v="Sí"/>
    <s v="No"/>
    <m/>
    <n v="4"/>
    <n v="4"/>
    <s v="3, normal"/>
  </r>
  <r>
    <m/>
    <m/>
    <s v="Ciencias Experimentales"/>
    <d v="2020-05-19T12:53:00"/>
    <s v="Grado y doble grado"/>
    <x v="19"/>
    <s v="Frecuentemente (1 o 2 veces por semana)"/>
    <s v="De vez en cuando (1 o 2 veces al mes)"/>
    <m/>
    <s v="F. Ciencias Matemáticas"/>
    <s v="F. Ciencias Físicas"/>
    <m/>
    <m/>
    <m/>
    <m/>
    <m/>
    <m/>
    <m/>
    <s v="Sí"/>
    <s v="Sí"/>
    <n v="3"/>
    <n v="1"/>
    <n v="2"/>
    <n v="1"/>
    <n v="5"/>
    <n v="4"/>
    <n v="5"/>
    <n v="1"/>
    <n v="3"/>
    <n v="4"/>
    <m/>
    <n v="2"/>
    <n v="5"/>
    <n v="4"/>
    <n v="4"/>
    <n v="5"/>
    <s v="No"/>
    <n v="4"/>
    <x v="5"/>
    <s v="Youtube|Instagram"/>
    <m/>
    <m/>
    <m/>
    <m/>
    <m/>
    <m/>
    <m/>
    <s v="No"/>
    <s v="No"/>
    <m/>
    <n v="5"/>
    <n v="5"/>
    <s v="4, satisfecho"/>
  </r>
  <r>
    <m/>
    <m/>
    <s v="Ciencias Experimentales"/>
    <d v="2020-05-19T12:53:00"/>
    <s v="Grado y doble grado"/>
    <x v="16"/>
    <s v="Solo en época de exámenes"/>
    <s v="De vez en cuando (1 o 2 veces al mes)"/>
    <s v="Seguiré usando los servicios de la biblioteca con la misma frecuencia que expuse en la pregunta anterior"/>
    <s v="F. Ciencias Químicas"/>
    <s v="F. Ciencias Geológicas"/>
    <s v="F. Ciencias Matemáticas"/>
    <m/>
    <m/>
    <m/>
    <m/>
    <m/>
    <m/>
    <s v="No"/>
    <s v="No"/>
    <n v="1"/>
    <n v="1"/>
    <n v="4"/>
    <n v="1"/>
    <n v="5"/>
    <n v="3"/>
    <n v="5"/>
    <n v="1"/>
    <n v="3"/>
    <n v="2"/>
    <m/>
    <n v="4"/>
    <n v="4"/>
    <n v="3"/>
    <n v="3"/>
    <n v="2"/>
    <s v="No"/>
    <n v="3"/>
    <x v="5"/>
    <s v="Twitter|Youtube|Instagram"/>
    <m/>
    <m/>
    <m/>
    <m/>
    <m/>
    <m/>
    <m/>
    <s v="Sí"/>
    <s v="No"/>
    <m/>
    <n v="3"/>
    <n v="4"/>
    <s v="3, normal"/>
  </r>
  <r>
    <m/>
    <m/>
    <s v="Humanidades"/>
    <d v="2020-05-19T12:53:00"/>
    <s v="Grado y doble grado"/>
    <x v="2"/>
    <s v="De vez en cuando (1 o 2 veces al mes)"/>
    <s v="De vez en cuando (1 o 2 veces al mes)"/>
    <s v="Seguiré usando los servicios de la biblioteca con la misma frecuencia que expuse en la pregunta anterior"/>
    <s v="F. Educación - Centro de Formación del Profesorado"/>
    <s v="Biblioteca Maria Zambrano (Filología / Derecho)"/>
    <s v="Biblioteca Maria Zambrano (Filología / Derecho)"/>
    <m/>
    <m/>
    <m/>
    <m/>
    <m/>
    <m/>
    <s v="No"/>
    <s v="Sí"/>
    <n v="4"/>
    <n v="1"/>
    <n v="1"/>
    <n v="3"/>
    <n v="5"/>
    <n v="1"/>
    <n v="5"/>
    <n v="2"/>
    <n v="2"/>
    <n v="4"/>
    <m/>
    <n v="4"/>
    <n v="3"/>
    <n v="3"/>
    <n v="4"/>
    <n v="3"/>
    <s v="No"/>
    <n v="4"/>
    <x v="5"/>
    <s v="Youtube|Instagram"/>
    <m/>
    <m/>
    <m/>
    <m/>
    <m/>
    <m/>
    <m/>
    <s v="No"/>
    <s v="No"/>
    <m/>
    <n v="3"/>
    <n v="3"/>
    <s v="3, normal"/>
  </r>
  <r>
    <m/>
    <m/>
    <s v="Ciencias de la Salud"/>
    <d v="2020-05-19T12:53:00"/>
    <s v="Grado y doble grado"/>
    <x v="22"/>
    <s v="De vez en cuando (1 o 2 veces al mes)"/>
    <s v="Nunca"/>
    <s v="Creo que voy a acudir con menos frecuencia a la biblioteca y usaré más la biblioteca virtual"/>
    <m/>
    <m/>
    <m/>
    <m/>
    <m/>
    <m/>
    <m/>
    <m/>
    <m/>
    <s v="No"/>
    <s v="Sí"/>
    <n v="3"/>
    <n v="1"/>
    <n v="1"/>
    <n v="1"/>
    <n v="5"/>
    <n v="4"/>
    <n v="4"/>
    <n v="1"/>
    <n v="3"/>
    <n v="3"/>
    <m/>
    <n v="2"/>
    <n v="4"/>
    <n v="2"/>
    <n v="3"/>
    <n v="4"/>
    <s v="No"/>
    <n v="3"/>
    <x v="2"/>
    <s v="Twitter|Instagram"/>
    <m/>
    <m/>
    <m/>
    <m/>
    <m/>
    <m/>
    <m/>
    <s v="No"/>
    <s v="No"/>
    <m/>
    <n v="3"/>
    <n v="5"/>
    <s v="4, satisfecho"/>
  </r>
  <r>
    <m/>
    <m/>
    <s v="Ciencias Sociales"/>
    <d v="2020-05-19T12:53:00"/>
    <s v="Grado y doble grado"/>
    <x v="13"/>
    <s v="De vez en cuando (1 o 2 veces al mes)"/>
    <s v="Nunca"/>
    <s v="Procuraré buscar la información que necesito fuera de la biblioteca"/>
    <s v="Biblioteca Maria Zambrano (Filología / Derecho)"/>
    <s v="F. Ciencias de la Información"/>
    <m/>
    <s v="Facultad de magisterio"/>
    <m/>
    <m/>
    <m/>
    <m/>
    <m/>
    <s v="No"/>
    <s v="Sí"/>
    <n v="1"/>
    <n v="1"/>
    <n v="1"/>
    <m/>
    <n v="5"/>
    <n v="5"/>
    <n v="5"/>
    <n v="5"/>
    <n v="4"/>
    <n v="4"/>
    <m/>
    <n v="5"/>
    <n v="5"/>
    <n v="5"/>
    <n v="5"/>
    <n v="5"/>
    <s v="No"/>
    <n v="5"/>
    <x v="1"/>
    <s v="Instagram"/>
    <m/>
    <m/>
    <m/>
    <m/>
    <m/>
    <m/>
    <m/>
    <s v="No"/>
    <s v="Sí"/>
    <s v="Normal"/>
    <n v="5"/>
    <n v="5"/>
    <s v="4, satisfecho"/>
  </r>
  <r>
    <m/>
    <m/>
    <s v="Ciencias Sociales"/>
    <d v="2020-05-19T12:53:00"/>
    <s v="Grado y doble grado"/>
    <x v="1"/>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Ciencias Políticas y Sociología"/>
    <m/>
    <m/>
    <m/>
    <m/>
    <m/>
    <m/>
    <s v="Sí"/>
    <s v="Sí"/>
    <n v="4"/>
    <n v="4"/>
    <n v="2"/>
    <n v="3"/>
    <n v="4"/>
    <n v="5"/>
    <n v="4"/>
    <n v="2"/>
    <n v="3"/>
    <n v="4"/>
    <m/>
    <n v="4"/>
    <n v="5"/>
    <n v="4"/>
    <n v="2"/>
    <n v="4"/>
    <s v="No"/>
    <n v="4"/>
    <x v="2"/>
    <s v="Twitter|Youtube|Instagram"/>
    <m/>
    <m/>
    <m/>
    <m/>
    <m/>
    <m/>
    <m/>
    <s v="Sí"/>
    <s v="No"/>
    <m/>
    <n v="5"/>
    <n v="5"/>
    <s v="4, satisfecho"/>
  </r>
  <r>
    <m/>
    <m/>
    <s v="Ciencias Experimentales"/>
    <d v="2020-05-19T12:52:00"/>
    <s v="Grado y doble grado"/>
    <x v="27"/>
    <s v="De vez en cuando (1 o 2 veces al mes)"/>
    <s v="Nunca"/>
    <s v="Usar la biblioteca para devoler algún libro que ya hubiera cogido."/>
    <s v="F. Estudios Estadísticos"/>
    <s v="Biblioteca Maria Zambrano (Filología / Derecho)"/>
    <s v="F. Ciencias Económicas y Empresariales"/>
    <m/>
    <m/>
    <m/>
    <m/>
    <m/>
    <m/>
    <s v="Sí"/>
    <s v="Sí"/>
    <n v="4"/>
    <n v="1"/>
    <n v="1"/>
    <n v="1"/>
    <n v="5"/>
    <n v="4"/>
    <n v="5"/>
    <n v="1"/>
    <n v="3"/>
    <n v="4"/>
    <m/>
    <n v="3"/>
    <n v="4"/>
    <n v="4"/>
    <n v="2"/>
    <n v="5"/>
    <s v="No"/>
    <n v="4"/>
    <x v="5"/>
    <s v="Youtube|Instagram"/>
    <m/>
    <m/>
    <m/>
    <m/>
    <m/>
    <m/>
    <m/>
    <s v="No"/>
    <s v="No"/>
    <m/>
    <n v="5"/>
    <n v="5"/>
    <s v="4, satisfecho"/>
  </r>
  <r>
    <m/>
    <m/>
    <s v="Humanidades"/>
    <d v="2020-05-19T12:52:00"/>
    <s v="Grado y doble grado"/>
    <x v="7"/>
    <s v="Nunca"/>
    <s v="De vez en cuando (1 o 2 veces al mes)"/>
    <s v="Solo haré uso de la biblioteca virtual y de sus recursos electrónicos"/>
    <s v="Biblioteca Maria Zambrano (Filología / Derecho)"/>
    <m/>
    <m/>
    <s v="Biblioteca de la Escuela Municipal Federico García Lorca"/>
    <m/>
    <m/>
    <m/>
    <m/>
    <m/>
    <s v="No"/>
    <s v="Sí"/>
    <n v="1"/>
    <n v="1"/>
    <n v="4"/>
    <n v="5"/>
    <n v="3"/>
    <n v="4"/>
    <n v="4"/>
    <n v="4"/>
    <n v="4"/>
    <n v="4"/>
    <m/>
    <n v="4"/>
    <n v="3"/>
    <n v="4"/>
    <n v="3"/>
    <n v="3"/>
    <s v="Sí"/>
    <n v="4"/>
    <x v="5"/>
    <s v="Twitter|Youtube|Instagram"/>
    <m/>
    <m/>
    <m/>
    <m/>
    <m/>
    <m/>
    <m/>
    <s v="No"/>
    <s v="No"/>
    <m/>
    <n v="3"/>
    <n v="4"/>
    <s v="3, normal"/>
  </r>
  <r>
    <m/>
    <m/>
    <s v="Ciencias Experimentales"/>
    <d v="2020-05-19T12:52:00"/>
    <s v="Grado y doble grado"/>
    <x v="8"/>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Informática"/>
    <s v="F. Ciencias Matemáticas"/>
    <m/>
    <m/>
    <m/>
    <m/>
    <m/>
    <m/>
    <s v="Sí"/>
    <s v="Sí"/>
    <n v="4"/>
    <n v="1"/>
    <n v="1"/>
    <n v="1"/>
    <n v="4"/>
    <n v="3"/>
    <n v="5"/>
    <n v="2"/>
    <n v="1"/>
    <n v="5"/>
    <m/>
    <n v="1"/>
    <n v="2"/>
    <n v="2"/>
    <n v="3"/>
    <n v="5"/>
    <s v="No"/>
    <n v="3"/>
    <x v="2"/>
    <s v="Twitter|Youtube|Instagram"/>
    <m/>
    <m/>
    <m/>
    <m/>
    <m/>
    <m/>
    <m/>
    <s v="No"/>
    <s v="No"/>
    <m/>
    <n v="4"/>
    <n v="2"/>
    <s v="4, satisfecho"/>
  </r>
  <r>
    <m/>
    <m/>
    <s v="Humanidades"/>
    <d v="2020-05-19T12:52:00"/>
    <s v="Grado y doble grado"/>
    <x v="7"/>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logía (Clásicas o General)"/>
    <s v="Bibliotecas municipales"/>
    <m/>
    <m/>
    <m/>
    <m/>
    <m/>
    <s v="Sí"/>
    <s v="Sí"/>
    <n v="5"/>
    <n v="3"/>
    <n v="3"/>
    <n v="1"/>
    <n v="5"/>
    <n v="2"/>
    <n v="5"/>
    <n v="5"/>
    <n v="5"/>
    <n v="3"/>
    <m/>
    <n v="3"/>
    <n v="5"/>
    <n v="4"/>
    <n v="5"/>
    <n v="5"/>
    <s v="No"/>
    <n v="4"/>
    <x v="2"/>
    <s v="No uso ninguna red social"/>
    <m/>
    <m/>
    <m/>
    <m/>
    <m/>
    <m/>
    <m/>
    <s v="Sí"/>
    <s v="No"/>
    <m/>
    <n v="5"/>
    <n v="5"/>
    <s v="4, satisfecho"/>
  </r>
  <r>
    <m/>
    <m/>
    <s v="Ciencias Sociales"/>
    <d v="2020-05-19T12:52:00"/>
    <s v="Doctorado"/>
    <x v="1"/>
    <s v="Muy frecuentemente (3 o más veces por semana)"/>
    <s v="De vez en cuando (1 o 2 veces al mes)"/>
    <s v="Seguiré usando los servicios de la biblioteca con la misma frecuencia que expuse en la pregunta anterior"/>
    <s v="F. Ciencias Políticas y Sociología"/>
    <s v="F. Ciencias Económicas y Empresariales"/>
    <s v="Biblioteca Maria Zambrano (Filología / Derecho)"/>
    <m/>
    <m/>
    <m/>
    <m/>
    <m/>
    <m/>
    <s v="No"/>
    <s v="Sí"/>
    <n v="3"/>
    <n v="4"/>
    <n v="4"/>
    <n v="4"/>
    <n v="2"/>
    <n v="5"/>
    <n v="2"/>
    <n v="2"/>
    <n v="3"/>
    <n v="4"/>
    <m/>
    <n v="3"/>
    <n v="5"/>
    <n v="3"/>
    <n v="4"/>
    <n v="5"/>
    <s v="Sí"/>
    <n v="3"/>
    <x v="5"/>
    <s v="Facebook"/>
    <m/>
    <m/>
    <m/>
    <m/>
    <m/>
    <m/>
    <m/>
    <s v="No"/>
    <s v="No"/>
    <m/>
    <n v="5"/>
    <n v="5"/>
    <s v="5, muy satisfecho"/>
  </r>
  <r>
    <m/>
    <m/>
    <s v="Ciencias Sociales"/>
    <d v="2020-05-19T12:52:00"/>
    <s v="Grado y doble grado"/>
    <x v="13"/>
    <s v="De vez en cuando (1 o 2 veces al mes)"/>
    <s v="Frecuentemente (1 o 2 veces por semana)"/>
    <s v="Seguiré usando los servicios de la biblioteca con la misma frecuencia que expuse en la pregunta anterior"/>
    <s v="F. Ciencias de la Información"/>
    <s v="F. Derecho (Departamentos,Criminología)"/>
    <m/>
    <m/>
    <m/>
    <m/>
    <m/>
    <m/>
    <m/>
    <s v="Sí"/>
    <s v="Sí"/>
    <n v="2"/>
    <n v="2"/>
    <n v="1"/>
    <n v="4"/>
    <n v="5"/>
    <n v="3"/>
    <n v="5"/>
    <n v="2"/>
    <n v="2"/>
    <n v="2"/>
    <m/>
    <n v="3"/>
    <n v="4"/>
    <n v="2"/>
    <n v="3"/>
    <n v="2"/>
    <s v="Sí"/>
    <n v="3"/>
    <x v="1"/>
    <s v="Twitter|Facebook|Instagram"/>
    <m/>
    <m/>
    <m/>
    <m/>
    <m/>
    <m/>
    <m/>
    <s v="No"/>
    <s v="No"/>
    <m/>
    <n v="3"/>
    <n v="4"/>
    <s v="3, normal"/>
  </r>
  <r>
    <m/>
    <m/>
    <s v="Ciencias de la Salud"/>
    <d v="2020-05-19T12:52:00"/>
    <s v="Máster"/>
    <x v="12"/>
    <s v="Frecuentemente (1 o 2 veces por semana)"/>
    <s v="Frecuentemente (1 o 2 veces por semana)"/>
    <s v="Seguiré usando los servicios de la biblioteca con la misma frecuencia que expuse en la pregunta anterior"/>
    <s v="F. Psicología"/>
    <s v="F. Medicina"/>
    <m/>
    <m/>
    <m/>
    <m/>
    <m/>
    <m/>
    <m/>
    <s v="Sí"/>
    <s v="No"/>
    <n v="2"/>
    <n v="5"/>
    <n v="3"/>
    <n v="1"/>
    <n v="4"/>
    <n v="5"/>
    <n v="1"/>
    <n v="5"/>
    <n v="4"/>
    <n v="5"/>
    <m/>
    <n v="4"/>
    <n v="5"/>
    <n v="5"/>
    <n v="3"/>
    <n v="5"/>
    <s v="Sí"/>
    <n v="5"/>
    <x v="6"/>
    <s v="Twitter|Youtube|Instagram"/>
    <m/>
    <m/>
    <m/>
    <m/>
    <m/>
    <m/>
    <m/>
    <s v="Sí"/>
    <s v="No"/>
    <m/>
    <n v="5"/>
    <n v="5"/>
    <s v="5, muy satisfecho"/>
  </r>
  <r>
    <m/>
    <m/>
    <s v="Humanidades"/>
    <d v="2020-05-19T12:52:00"/>
    <s v="Máster"/>
    <x v="6"/>
    <s v="Frecuentemente (1 o 2 veces por semana)"/>
    <s v="Frecuentemente (1 o 2 veces por semana)"/>
    <s v="Tengo que ir necesariamente para consultar los documentos que están ubicados en la biblioteca"/>
    <s v="Biblioteca Maria Zambrano (Filología / Derecho)"/>
    <s v="F. Filología (Clásicas o General)"/>
    <s v="F. Derecho (Departamentos,Criminología)"/>
    <m/>
    <m/>
    <m/>
    <m/>
    <m/>
    <m/>
    <s v="Sí"/>
    <s v="Sí"/>
    <n v="5"/>
    <n v="2"/>
    <n v="3"/>
    <n v="3"/>
    <n v="1"/>
    <n v="5"/>
    <n v="3"/>
    <n v="2"/>
    <n v="3"/>
    <n v="4"/>
    <m/>
    <n v="3"/>
    <n v="5"/>
    <n v="5"/>
    <n v="3"/>
    <n v="4"/>
    <s v="Sí"/>
    <n v="4"/>
    <x v="6"/>
    <s v="Instagram"/>
    <m/>
    <m/>
    <m/>
    <m/>
    <m/>
    <m/>
    <m/>
    <s v="No"/>
    <m/>
    <m/>
    <n v="5"/>
    <n v="5"/>
    <s v="4, satisfecho"/>
  </r>
  <r>
    <m/>
    <m/>
    <s v="Ciencias Experimentales"/>
    <d v="2020-05-19T12:52:00"/>
    <s v="Grado y doble grado"/>
    <x v="16"/>
    <s v="Frecuentemente (1 o 2 veces por semana)"/>
    <s v="Nunca"/>
    <s v="Creo que voy a acudir con menos frecuencia a la biblioteca y usaré más la biblioteca virtual"/>
    <s v="F. Ciencias Químicas"/>
    <m/>
    <m/>
    <m/>
    <m/>
    <m/>
    <m/>
    <m/>
    <m/>
    <s v="Sí"/>
    <s v="Sí"/>
    <n v="4"/>
    <n v="1"/>
    <n v="1"/>
    <n v="3"/>
    <n v="4"/>
    <n v="4"/>
    <n v="4"/>
    <n v="1"/>
    <n v="4"/>
    <n v="4"/>
    <m/>
    <n v="4"/>
    <n v="3"/>
    <n v="3"/>
    <n v="3"/>
    <n v="3"/>
    <s v="No"/>
    <n v="4"/>
    <x v="5"/>
    <s v="Instagram"/>
    <m/>
    <m/>
    <m/>
    <m/>
    <m/>
    <m/>
    <m/>
    <s v="No"/>
    <s v="No"/>
    <m/>
    <n v="4"/>
    <n v="3"/>
    <s v="4, satisfecho"/>
  </r>
  <r>
    <m/>
    <m/>
    <s v="Ciencias de la Salud"/>
    <d v="2020-05-19T12:52:00"/>
    <s v="Grado y doble grado"/>
    <x v="23"/>
    <s v="De vez en cuando (1 o 2 veces al mes)"/>
    <s v="Frecuentemente (1 o 2 veces por semana)"/>
    <s v="Creo que voy a acudir con menos frecuencia a la biblioteca y usaré más la biblioteca virtual|Solo haré uso de la biblioteca virtual y de sus recursos electrónicos"/>
    <s v="F. Veterinaria"/>
    <s v="F. Medicina"/>
    <m/>
    <m/>
    <m/>
    <m/>
    <m/>
    <m/>
    <m/>
    <s v="No"/>
    <s v="Sí"/>
    <n v="1"/>
    <n v="4"/>
    <n v="1"/>
    <n v="1"/>
    <n v="3"/>
    <m/>
    <n v="5"/>
    <n v="1"/>
    <m/>
    <n v="3"/>
    <m/>
    <n v="4"/>
    <n v="5"/>
    <n v="2"/>
    <n v="5"/>
    <n v="5"/>
    <s v="Sí"/>
    <n v="3"/>
    <x v="6"/>
    <s v="Twitter|Facebook"/>
    <m/>
    <m/>
    <m/>
    <m/>
    <m/>
    <m/>
    <m/>
    <s v="Sí"/>
    <s v="No"/>
    <m/>
    <n v="5"/>
    <n v="5"/>
    <s v="4, satisfecho"/>
  </r>
  <r>
    <m/>
    <m/>
    <s v="Ciencias Experimentales"/>
    <d v="2020-05-19T12:52:00"/>
    <s v="Grado y doble grado"/>
    <x v="20"/>
    <s v="Frecuentemente (1 o 2 veces por semana)"/>
    <s v="Nunca"/>
    <s v="Seguiré usando los servicios de la biblioteca con la misma frecuencia que expuse en la pregunta anterior"/>
    <s v="F. Ciencias Biológicas"/>
    <s v="F. Ciencias Geológicas"/>
    <s v="F. Ciencias Físicas"/>
    <m/>
    <m/>
    <m/>
    <m/>
    <m/>
    <m/>
    <s v="No"/>
    <s v="No"/>
    <n v="3"/>
    <n v="4"/>
    <n v="4"/>
    <n v="5"/>
    <n v="2"/>
    <n v="1"/>
    <n v="5"/>
    <n v="1"/>
    <n v="4"/>
    <n v="3"/>
    <m/>
    <n v="4"/>
    <n v="4"/>
    <n v="3"/>
    <n v="4"/>
    <n v="4"/>
    <s v="No"/>
    <n v="3"/>
    <x v="6"/>
    <s v="Instagram"/>
    <m/>
    <m/>
    <m/>
    <m/>
    <m/>
    <m/>
    <m/>
    <s v="No"/>
    <s v="No"/>
    <m/>
    <n v="3"/>
    <n v="2"/>
    <s v="4, satisfecho"/>
  </r>
  <r>
    <m/>
    <m/>
    <s v="Ciencias Experimentales"/>
    <d v="2020-05-19T12:52:00"/>
    <s v="Grado y doble grado"/>
    <x v="19"/>
    <s v="Frecuentemente (1 o 2 veces por semana)"/>
    <s v="Nunca"/>
    <s v="Seguiré usando los servicios de la biblioteca con la misma frecuencia que expuse en la pregunta anterior|Tengo que ir necesariamente para consultar los documentos que están ubicados en la biblioteca"/>
    <s v="F. Ciencias Físicas"/>
    <m/>
    <m/>
    <m/>
    <m/>
    <m/>
    <m/>
    <m/>
    <m/>
    <s v="Sí"/>
    <s v="Sí"/>
    <n v="4"/>
    <n v="1"/>
    <n v="1"/>
    <n v="3"/>
    <n v="5"/>
    <n v="3"/>
    <n v="4"/>
    <n v="1"/>
    <n v="3"/>
    <n v="4"/>
    <m/>
    <n v="3"/>
    <n v="4"/>
    <n v="3"/>
    <n v="3"/>
    <n v="3"/>
    <s v="No"/>
    <n v="3"/>
    <x v="5"/>
    <s v="Facebook|Instagram"/>
    <m/>
    <m/>
    <m/>
    <m/>
    <m/>
    <m/>
    <m/>
    <s v="No"/>
    <s v="No"/>
    <m/>
    <n v="4"/>
    <n v="3"/>
    <s v="4, satisfecho"/>
  </r>
  <r>
    <m/>
    <m/>
    <s v="Ciencias de la Salud"/>
    <d v="2020-05-19T12:52:00"/>
    <s v="Grado y doble grado"/>
    <x v="15"/>
    <s v="De vez en cuando (1 o 2 veces al mes)"/>
    <s v="Frecuentemente (1 o 2 veces por semana)"/>
    <s v="Creo que voy a acudir con menos frecuencia a la biblioteca y usaré más la biblioteca virtual"/>
    <s v="F. Enfermería, Fisioterapia y Podología"/>
    <s v="F. Medicina"/>
    <s v="Biblioteca Maria Zambrano (Filología / Derecho)"/>
    <s v="Biblioteca municipal De Torrejón de Ardoz"/>
    <m/>
    <m/>
    <m/>
    <m/>
    <m/>
    <s v="No"/>
    <s v="Sí"/>
    <n v="4"/>
    <n v="4"/>
    <n v="1"/>
    <n v="1"/>
    <n v="3"/>
    <n v="1"/>
    <n v="4"/>
    <n v="1"/>
    <n v="2"/>
    <n v="5"/>
    <m/>
    <n v="4"/>
    <n v="5"/>
    <n v="2"/>
    <n v="4"/>
    <n v="4"/>
    <s v="Sí"/>
    <n v="4"/>
    <x v="1"/>
    <s v="Facebook|Youtube"/>
    <m/>
    <m/>
    <m/>
    <m/>
    <m/>
    <m/>
    <m/>
    <s v="Sí"/>
    <s v="Sí"/>
    <s v="Útil"/>
    <n v="5"/>
    <n v="5"/>
    <s v="5, muy satisfecho"/>
  </r>
  <r>
    <m/>
    <m/>
    <s v="Ciencias Experimentales"/>
    <d v="2020-05-19T12:52:00"/>
    <s v="Grado y doble grado"/>
    <x v="8"/>
    <s v="Frecuentemente (1 o 2 veces por semana)"/>
    <s v="De vez en cuando (1 o 2 veces al mes)"/>
    <s v="Solo haré uso de la biblioteca virtual y de sus recursos electrónicos|Procuraré buscar la información que necesito fuera de la biblioteca"/>
    <s v="F. Ciencias Matemáticas"/>
    <m/>
    <m/>
    <s v="Centro Cultural Carril del Conde"/>
    <m/>
    <m/>
    <m/>
    <m/>
    <m/>
    <s v="Sí"/>
    <s v="Sí"/>
    <n v="3"/>
    <n v="1"/>
    <n v="1"/>
    <n v="1"/>
    <n v="5"/>
    <n v="4"/>
    <n v="5"/>
    <n v="3"/>
    <n v="3"/>
    <n v="5"/>
    <m/>
    <n v="5"/>
    <n v="4"/>
    <n v="4"/>
    <n v="5"/>
    <n v="5"/>
    <s v="No"/>
    <n v="4"/>
    <x v="5"/>
    <s v="Youtube|Instagram"/>
    <m/>
    <m/>
    <m/>
    <m/>
    <m/>
    <m/>
    <m/>
    <s v="No"/>
    <s v="No"/>
    <m/>
    <n v="5"/>
    <n v="4"/>
    <s v="4, satisfecho"/>
  </r>
  <r>
    <m/>
    <m/>
    <s v="Humanidades"/>
    <d v="2020-05-19T12:52:00"/>
    <s v="Grado y doble grado"/>
    <x v="2"/>
    <s v="De vez en cuando (1 o 2 veces al mes)"/>
    <s v="De vez en cuando (1 o 2 veces al mes)"/>
    <s v="Seguiré usando los servicios de la biblioteca con la misma frecuencia que expuse en la pregunta anterior"/>
    <s v="F. Educación - Centro de Formación del Profesorado"/>
    <m/>
    <m/>
    <m/>
    <m/>
    <m/>
    <m/>
    <m/>
    <m/>
    <s v="No"/>
    <s v="Sí"/>
    <n v="4"/>
    <n v="1"/>
    <n v="2"/>
    <n v="1"/>
    <n v="5"/>
    <n v="5"/>
    <n v="5"/>
    <n v="1"/>
    <n v="1"/>
    <n v="4"/>
    <m/>
    <n v="1"/>
    <n v="1"/>
    <n v="1"/>
    <n v="1"/>
    <n v="4"/>
    <s v="No"/>
    <n v="3"/>
    <x v="2"/>
    <s v="Youtube|Instagram"/>
    <m/>
    <m/>
    <m/>
    <m/>
    <m/>
    <m/>
    <m/>
    <s v="No"/>
    <s v="No"/>
    <m/>
    <n v="5"/>
    <n v="3"/>
    <s v="4, satisfecho"/>
  </r>
  <r>
    <m/>
    <m/>
    <s v="Ciencias de la Salud"/>
    <d v="2020-05-19T12:52:00"/>
    <s v="Grado y doble grado"/>
    <x v="9"/>
    <s v="Muy frecuentemente (3 o más veces por semana)"/>
    <s v="Frecuentemente (1 o 2 veces por semana)"/>
    <s v="Seguiré usando los servicios de la biblioteca con la misma frecuencia que expuse en la pregunta anterior"/>
    <s v="F. Ciencias Químicas"/>
    <s v="F. Ciencias Biológicas"/>
    <s v="F. Ciencias de la Documentación"/>
    <m/>
    <m/>
    <m/>
    <m/>
    <m/>
    <m/>
    <s v="Sí"/>
    <s v="Sí"/>
    <n v="5"/>
    <n v="1"/>
    <n v="4"/>
    <n v="1"/>
    <n v="5"/>
    <n v="5"/>
    <n v="1"/>
    <m/>
    <n v="3"/>
    <m/>
    <m/>
    <n v="4"/>
    <n v="4"/>
    <n v="4"/>
    <n v="2"/>
    <n v="4"/>
    <s v="No"/>
    <n v="4"/>
    <x v="4"/>
    <s v="Twitter|Youtube|Instagram"/>
    <m/>
    <m/>
    <m/>
    <m/>
    <m/>
    <m/>
    <m/>
    <s v="No"/>
    <s v="No"/>
    <m/>
    <n v="3"/>
    <n v="4"/>
    <s v="4, satisfecho"/>
  </r>
  <r>
    <m/>
    <m/>
    <s v="Humanidades"/>
    <d v="2020-05-19T12:52: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F. Filosofía"/>
    <s v="Biblioteca Maria Zambrano (Filología / Derecho)"/>
    <s v="Biblioteca MNCARS"/>
    <m/>
    <m/>
    <m/>
    <m/>
    <m/>
    <s v="Sí"/>
    <s v="Sí"/>
    <n v="4"/>
    <n v="1"/>
    <n v="1"/>
    <n v="5"/>
    <n v="4"/>
    <n v="5"/>
    <n v="5"/>
    <n v="4"/>
    <n v="1"/>
    <n v="2"/>
    <m/>
    <n v="2"/>
    <n v="2"/>
    <n v="4"/>
    <n v="1"/>
    <n v="2"/>
    <s v="No"/>
    <n v="3"/>
    <x v="2"/>
    <s v="Twitter|Instagram"/>
    <m/>
    <m/>
    <m/>
    <m/>
    <m/>
    <m/>
    <m/>
    <s v="No"/>
    <s v="No"/>
    <m/>
    <n v="1"/>
    <n v="2"/>
    <s v="3, normal"/>
  </r>
  <r>
    <m/>
    <m/>
    <s v="Ciencias Experimentales"/>
    <d v="2020-05-19T12:52:00"/>
    <s v="Grado y doble grado"/>
    <x v="14"/>
    <s v="Muy frecuentemente (3 o más veces por semana)"/>
    <s v="Muy frecuentemente (3 o más veces por semana)"/>
    <s v="Seguiré usando los servicios de la biblioteca con la misma frecuencia que expuse en la pregunta anterior"/>
    <s v="F. Ciencias Geológicas"/>
    <s v="Biblioteca Maria Zambrano (Filología / Derecho)"/>
    <s v="F. Ciencias Biológicas"/>
    <m/>
    <m/>
    <m/>
    <m/>
    <m/>
    <m/>
    <s v="No"/>
    <s v="Sí"/>
    <n v="3"/>
    <n v="1"/>
    <n v="3"/>
    <n v="1"/>
    <n v="3"/>
    <n v="5"/>
    <n v="1"/>
    <n v="1"/>
    <n v="5"/>
    <n v="5"/>
    <m/>
    <n v="5"/>
    <n v="5"/>
    <n v="5"/>
    <n v="5"/>
    <n v="5"/>
    <s v="No"/>
    <n v="5"/>
    <x v="1"/>
    <s v="Youtube|Instagram"/>
    <m/>
    <m/>
    <m/>
    <m/>
    <m/>
    <m/>
    <m/>
    <s v="Sí"/>
    <s v="No"/>
    <m/>
    <n v="5"/>
    <n v="5"/>
    <s v="5, muy satisfecho"/>
  </r>
  <r>
    <m/>
    <m/>
    <s v="Humanidades"/>
    <d v="2020-05-19T12:52:00"/>
    <s v="Grado y doble grado"/>
    <x v="6"/>
    <s v="Frecuentemente (1 o 2 veces por semana)"/>
    <s v="De vez en cuando (1 o 2 veces al mes)"/>
    <s v="Seguiré usando los servicios de la biblioteca con la misma frecuencia que expuse en la pregunta anterior"/>
    <s v="Biblioteca Maria Zambrano (Filología / Derecho)"/>
    <s v="F. Filología (Clásicas o General)"/>
    <s v="F. Filosofía"/>
    <m/>
    <m/>
    <m/>
    <m/>
    <m/>
    <m/>
    <s v="No"/>
    <s v="Sí"/>
    <n v="4"/>
    <n v="4"/>
    <n v="4"/>
    <n v="4"/>
    <n v="4"/>
    <n v="4"/>
    <n v="5"/>
    <n v="3"/>
    <n v="2"/>
    <n v="4"/>
    <m/>
    <n v="4"/>
    <n v="3"/>
    <n v="4"/>
    <n v="2"/>
    <n v="3"/>
    <s v="No"/>
    <n v="4"/>
    <x v="5"/>
    <s v="Twitter|Instagram"/>
    <m/>
    <m/>
    <m/>
    <m/>
    <m/>
    <m/>
    <m/>
    <s v="Sí"/>
    <s v="No"/>
    <m/>
    <n v="4"/>
    <n v="4"/>
    <s v="4, satisfecho"/>
  </r>
  <r>
    <m/>
    <m/>
    <s v="Ciencias de la Salud"/>
    <d v="2020-05-19T12:52:00"/>
    <s v="Máster"/>
    <x v="12"/>
    <s v="De vez en cuando (1 o 2 veces al mes)"/>
    <s v="Frecuentemente (1 o 2 veces por semana)"/>
    <s v="Solo haré uso de la biblioteca virtual y de sus recursos electrónicos"/>
    <s v="F. Psicología"/>
    <m/>
    <m/>
    <m/>
    <m/>
    <m/>
    <m/>
    <m/>
    <m/>
    <s v="No"/>
    <s v="Sí"/>
    <n v="3"/>
    <n v="5"/>
    <n v="3"/>
    <n v="2"/>
    <n v="4"/>
    <n v="4"/>
    <n v="5"/>
    <n v="2"/>
    <n v="2"/>
    <n v="4"/>
    <m/>
    <n v="4"/>
    <n v="3"/>
    <n v="4"/>
    <n v="3"/>
    <n v="3"/>
    <s v="No"/>
    <n v="4"/>
    <x v="2"/>
    <s v="Facebook|Instagram"/>
    <m/>
    <m/>
    <m/>
    <m/>
    <m/>
    <m/>
    <m/>
    <s v="Sí"/>
    <s v="No"/>
    <m/>
    <n v="3"/>
    <n v="3"/>
    <s v="4, satisfecho"/>
  </r>
  <r>
    <m/>
    <m/>
    <s v="Ciencias Experimentales"/>
    <d v="2020-05-19T12:52:00"/>
    <s v="Grado y doble grado"/>
    <x v="16"/>
    <s v="Solo en época de exámenes"/>
    <s v="De vez en cuando (1 o 2 veces al mes)"/>
    <s v="Seguiré usando los servicios de la biblioteca con la misma frecuencia que expuse en la pregunta anterior"/>
    <s v="Biblioteca Maria Zambrano (Filología / Derecho)"/>
    <s v="F. Geografía e Historia"/>
    <s v="F. Filología (Clásicas o General)"/>
    <m/>
    <m/>
    <m/>
    <m/>
    <m/>
    <m/>
    <s v="No"/>
    <s v="Sí"/>
    <n v="2"/>
    <n v="1"/>
    <n v="3"/>
    <n v="1"/>
    <n v="4"/>
    <n v="3"/>
    <n v="5"/>
    <n v="1"/>
    <n v="4"/>
    <n v="4"/>
    <m/>
    <n v="3"/>
    <n v="5"/>
    <n v="4"/>
    <n v="5"/>
    <n v="3"/>
    <s v="Sí"/>
    <n v="3"/>
    <x v="5"/>
    <s v="Instagram"/>
    <m/>
    <m/>
    <m/>
    <m/>
    <m/>
    <m/>
    <m/>
    <s v="No"/>
    <s v="No"/>
    <m/>
    <n v="5"/>
    <n v="5"/>
    <s v="4, satisfecho"/>
  </r>
  <r>
    <m/>
    <m/>
    <s v="Ciencias de la Salud"/>
    <d v="2020-05-19T12:52:00"/>
    <s v="Grado y doble grado"/>
    <x v="9"/>
    <s v="Frecuentemente (1 o 2 veces por semana)"/>
    <s v="De vez en cuando (1 o 2 veces al mes)"/>
    <s v="Seguiré usando los servicios de la biblioteca con la misma frecuencia que expuse en la pregunta anterior"/>
    <s v="F. Medicina"/>
    <s v="F. Farmacia"/>
    <s v="F. Enfermería, Fisioterapia y Podología"/>
    <s v="Biblioteca Gloria Fuertes, biblioteca Isaac Albéniz"/>
    <m/>
    <m/>
    <m/>
    <m/>
    <m/>
    <s v="Sí"/>
    <s v="Sí"/>
    <n v="5"/>
    <n v="4"/>
    <n v="4"/>
    <n v="4"/>
    <n v="3"/>
    <n v="5"/>
    <n v="3"/>
    <n v="4"/>
    <n v="5"/>
    <n v="5"/>
    <m/>
    <n v="5"/>
    <n v="5"/>
    <n v="4"/>
    <n v="4"/>
    <n v="4"/>
    <s v="No"/>
    <n v="4"/>
    <x v="6"/>
    <s v="Twitter|Facebook|Instagram"/>
    <m/>
    <m/>
    <m/>
    <m/>
    <m/>
    <m/>
    <m/>
    <s v="No"/>
    <s v="No"/>
    <m/>
    <n v="5"/>
    <n v="5"/>
    <s v="4, satisfecho"/>
  </r>
  <r>
    <m/>
    <m/>
    <s v="Ciencias Sociales"/>
    <d v="2020-05-19T12:52:00"/>
    <s v="Grado y doble grado"/>
    <x v="13"/>
    <s v="Solo en época de exámenes"/>
    <s v="Nunca"/>
    <s v="Seguiré usando los servicios de la biblioteca con la misma frecuencia que expuse en la pregunta anterior"/>
    <s v="F. Ciencias de la Documentación"/>
    <s v="Biblioteca Maria Zambrano (Filología / Derecho)"/>
    <m/>
    <m/>
    <m/>
    <m/>
    <m/>
    <m/>
    <m/>
    <s v="No"/>
    <s v="Sí"/>
    <n v="2"/>
    <n v="1"/>
    <n v="1"/>
    <n v="5"/>
    <n v="3"/>
    <n v="5"/>
    <n v="4"/>
    <n v="3"/>
    <n v="2"/>
    <n v="3"/>
    <m/>
    <n v="1"/>
    <n v="3"/>
    <n v="1"/>
    <n v="1"/>
    <n v="1"/>
    <s v="No"/>
    <n v="1"/>
    <x v="2"/>
    <s v="Twitter|Instagram"/>
    <m/>
    <m/>
    <m/>
    <m/>
    <m/>
    <m/>
    <m/>
    <s v="Sí"/>
    <s v="No"/>
    <m/>
    <n v="3"/>
    <n v="2"/>
    <s v="2, insatisfecho"/>
  </r>
  <r>
    <m/>
    <m/>
    <s v="Ciencias de la Salud"/>
    <d v="2020-05-19T12:52:00"/>
    <s v="Grado y doble grado"/>
    <x v="9"/>
    <s v="De vez en cuando (1 o 2 veces al mes)"/>
    <s v="Nunca"/>
    <s v="Creo que voy a acudir con menos frecuencia a la biblioteca y usaré más la biblioteca virtual"/>
    <m/>
    <m/>
    <m/>
    <m/>
    <m/>
    <m/>
    <m/>
    <m/>
    <m/>
    <s v="No"/>
    <s v="No"/>
    <n v="1"/>
    <n v="4"/>
    <n v="4"/>
    <n v="1"/>
    <n v="4"/>
    <n v="5"/>
    <n v="3"/>
    <n v="2"/>
    <n v="2"/>
    <n v="5"/>
    <m/>
    <n v="4"/>
    <n v="4"/>
    <n v="4"/>
    <n v="3"/>
    <n v="5"/>
    <s v="No"/>
    <n v="4"/>
    <x v="2"/>
    <s v="Twitter|Youtube|Instagram|LinkedIn"/>
    <m/>
    <m/>
    <m/>
    <m/>
    <m/>
    <m/>
    <m/>
    <s v="Sí"/>
    <s v="Sí"/>
    <s v="Normal"/>
    <n v="5"/>
    <n v="5"/>
    <s v="4, satisfecho"/>
  </r>
  <r>
    <m/>
    <m/>
    <s v="Ciencias Sociales"/>
    <d v="2020-05-19T12:52:00"/>
    <s v="Grado y doble grado"/>
    <x v="13"/>
    <s v="Frecuentemente (1 o 2 veces por semana)"/>
    <s v="Frecuentemente (1 o 2 veces por semana)"/>
    <s v="Creo que voy a acudir con menos frecuencia a la biblioteca y usaré más la biblioteca virtual"/>
    <s v="F. Ciencias de la Información"/>
    <s v="F. Ciencias de la Información"/>
    <s v="F. Ciencias Geológicas"/>
    <m/>
    <m/>
    <m/>
    <m/>
    <m/>
    <m/>
    <s v="Sí"/>
    <s v="Sí"/>
    <n v="4"/>
    <n v="1"/>
    <n v="3"/>
    <n v="3"/>
    <n v="3"/>
    <n v="5"/>
    <n v="5"/>
    <n v="4"/>
    <n v="5"/>
    <n v="4"/>
    <m/>
    <n v="4"/>
    <n v="4"/>
    <n v="4"/>
    <n v="4"/>
    <n v="4"/>
    <s v="Sí"/>
    <n v="4"/>
    <x v="5"/>
    <s v="Twitter|Facebook|Youtube|Instagram"/>
    <m/>
    <m/>
    <m/>
    <m/>
    <m/>
    <m/>
    <m/>
    <s v="Sí"/>
    <s v="No"/>
    <m/>
    <n v="4"/>
    <n v="5"/>
    <s v="5, muy satisfecho"/>
  </r>
  <r>
    <m/>
    <m/>
    <s v="Ciencias Experimentales"/>
    <d v="2020-05-19T12:52:00"/>
    <s v="Grado y doble grado"/>
    <x v="8"/>
    <s v="Nunca"/>
    <s v="Frecuentemente (1 o 2 veces por semana)"/>
    <s v="Seguiré usando los servicios de la biblioteca con la misma frecuencia que expuse en la pregunta anterior"/>
    <s v="F. Ciencias Matemáticas"/>
    <s v="F. Ciencias Geológicas"/>
    <m/>
    <m/>
    <m/>
    <m/>
    <m/>
    <m/>
    <m/>
    <s v="No"/>
    <s v="Sí"/>
    <n v="4"/>
    <n v="1"/>
    <n v="1"/>
    <n v="4"/>
    <n v="4"/>
    <n v="4"/>
    <n v="4"/>
    <n v="1"/>
    <n v="1"/>
    <n v="1"/>
    <m/>
    <n v="3"/>
    <n v="1"/>
    <n v="2"/>
    <n v="1"/>
    <n v="3"/>
    <s v="No"/>
    <n v="3"/>
    <x v="5"/>
    <s v="Twitter|Instagram"/>
    <m/>
    <m/>
    <m/>
    <m/>
    <m/>
    <m/>
    <m/>
    <s v="No"/>
    <s v="No"/>
    <m/>
    <n v="1"/>
    <n v="1"/>
    <s v="2, insatisfecho"/>
  </r>
  <r>
    <m/>
    <m/>
    <s v="Ciencias Experimentales"/>
    <d v="2020-05-19T12:52:00"/>
    <s v="Grado y doble grado"/>
    <x v="20"/>
    <s v="De vez en cuando (1 o 2 veces al mes)"/>
    <s v="De vez en cuando (1 o 2 veces al mes)"/>
    <s v="Seguiré usando los servicios de la biblioteca con la misma frecuencia que expuse en la pregunta anterior"/>
    <s v="F. Ciencias Biológicas"/>
    <s v="F. Ciencias Geológicas"/>
    <s v="Biblioteca Maria Zambrano (Filología / Derecho)"/>
    <m/>
    <m/>
    <m/>
    <m/>
    <m/>
    <m/>
    <s v="No"/>
    <s v="No"/>
    <n v="1"/>
    <n v="1"/>
    <n v="1"/>
    <n v="2"/>
    <n v="5"/>
    <n v="2"/>
    <n v="5"/>
    <n v="4"/>
    <n v="2"/>
    <n v="4"/>
    <m/>
    <n v="2"/>
    <n v="2"/>
    <n v="4"/>
    <n v="2"/>
    <n v="2"/>
    <s v="No"/>
    <n v="3"/>
    <x v="6"/>
    <s v="Twitter|Youtube|Instagram"/>
    <m/>
    <m/>
    <m/>
    <m/>
    <m/>
    <m/>
    <m/>
    <s v="No"/>
    <s v="No"/>
    <m/>
    <n v="3"/>
    <n v="4"/>
    <s v="4, satisfecho"/>
  </r>
  <r>
    <m/>
    <m/>
    <s v="Ciencias de la Salud"/>
    <d v="2020-05-19T12:52:00"/>
    <s v="Grado y doble grado"/>
    <x v="4"/>
    <s v="Muy frecuentemente (3 o más veces por semana)"/>
    <s v="Nunca"/>
    <s v="Seguiré usando los servicios de la biblioteca con la misma frecuencia que expuse en la pregunta anterior"/>
    <s v="Biblioteca Maria Zambrano (Filología / Derecho)"/>
    <s v="F. Medicina"/>
    <s v="F. Comercio y Turismo"/>
    <m/>
    <m/>
    <m/>
    <m/>
    <m/>
    <m/>
    <s v="No"/>
    <s v="No"/>
    <n v="3"/>
    <n v="1"/>
    <n v="1"/>
    <n v="1"/>
    <n v="5"/>
    <n v="1"/>
    <n v="4"/>
    <n v="2"/>
    <n v="2"/>
    <n v="3"/>
    <m/>
    <n v="3"/>
    <n v="3"/>
    <n v="2"/>
    <n v="2"/>
    <n v="3"/>
    <s v="No"/>
    <n v="2"/>
    <x v="4"/>
    <s v="Twitter|Facebook"/>
    <m/>
    <m/>
    <m/>
    <m/>
    <m/>
    <m/>
    <m/>
    <s v="No"/>
    <s v="No"/>
    <m/>
    <n v="3"/>
    <n v="5"/>
    <s v="3, normal"/>
  </r>
  <r>
    <m/>
    <m/>
    <s v="Humanidades"/>
    <d v="2020-05-19T12:52:00"/>
    <s v="Grado y doble grado"/>
    <x v="2"/>
    <s v="De vez en cuando (1 o 2 veces al mes)"/>
    <s v="Frecuentemente (1 o 2 veces por semana)"/>
    <s v="Seguiré usando los servicios de la biblioteca con la misma frecuencia que expuse en la pregunta anterior"/>
    <s v="F. Educación - Centro de Formación del Profesorado"/>
    <m/>
    <m/>
    <s v="León Tolstoi"/>
    <m/>
    <m/>
    <m/>
    <m/>
    <m/>
    <s v="No"/>
    <s v="Sí"/>
    <n v="4"/>
    <n v="1"/>
    <n v="1"/>
    <n v="1"/>
    <n v="5"/>
    <n v="4"/>
    <n v="4"/>
    <n v="1"/>
    <n v="4"/>
    <n v="4"/>
    <m/>
    <n v="4"/>
    <n v="4"/>
    <n v="5"/>
    <n v="5"/>
    <n v="4"/>
    <s v="No"/>
    <n v="4"/>
    <x v="6"/>
    <s v="Instagram"/>
    <m/>
    <m/>
    <m/>
    <m/>
    <m/>
    <m/>
    <m/>
    <s v="No"/>
    <s v="No"/>
    <m/>
    <n v="5"/>
    <n v="4"/>
    <s v="5, muy satisfecho"/>
  </r>
  <r>
    <m/>
    <m/>
    <s v="Ciencias Sociales"/>
    <d v="2020-05-19T12:52:00"/>
    <s v="Grado y doble grado"/>
    <x v="13"/>
    <s v="De vez en cuando (1 o 2 veces al mes)"/>
    <s v="De vez en cuando (1 o 2 veces al mes)"/>
    <s v="Seguiré usando los servicios de la biblioteca con la misma frecuencia que expuse en la pregunta anterior"/>
    <s v="F. Ciencias de la Información"/>
    <s v="F. Filología (Clásicas o General)"/>
    <s v="Biblioteca Maria Zambrano (Filología / Derecho)"/>
    <s v="Biblioteca de la Comunidad de Madrid"/>
    <m/>
    <m/>
    <m/>
    <m/>
    <m/>
    <s v="No"/>
    <s v="No"/>
    <n v="1"/>
    <n v="1"/>
    <n v="1"/>
    <n v="4"/>
    <n v="5"/>
    <n v="3"/>
    <n v="4"/>
    <n v="2"/>
    <n v="4"/>
    <n v="4"/>
    <m/>
    <n v="4"/>
    <n v="4"/>
    <n v="3"/>
    <n v="4"/>
    <n v="4"/>
    <s v="Sí"/>
    <n v="4"/>
    <x v="6"/>
    <s v="Twitter|Youtube|Instagram|LinkedIn"/>
    <m/>
    <m/>
    <m/>
    <m/>
    <m/>
    <m/>
    <m/>
    <s v="No"/>
    <s v="No"/>
    <m/>
    <n v="4"/>
    <n v="5"/>
    <s v="4, satisfecho"/>
  </r>
  <r>
    <m/>
    <m/>
    <s v="Humanidades"/>
    <d v="2020-05-19T12:52:00"/>
    <s v="Grado y doble grado"/>
    <x v="7"/>
    <s v="Frecuentemente (1 o 2 veces por semana)"/>
    <s v="Muy frecuentemente (3 o más veces por semana)"/>
    <s v="Seguiré usando los servicios de la biblioteca con la misma frecuencia que expuse en la pregunta anterior"/>
    <s v="F. Geografía e Historia"/>
    <s v="Biblioteca Maria Zambrano (Filología / Derecho)"/>
    <s v="F. Bellas Artes"/>
    <m/>
    <m/>
    <m/>
    <m/>
    <m/>
    <m/>
    <s v="Sí"/>
    <s v="Sí"/>
    <n v="5"/>
    <n v="5"/>
    <n v="5"/>
    <n v="1"/>
    <n v="3"/>
    <n v="2"/>
    <n v="3"/>
    <n v="1"/>
    <n v="5"/>
    <n v="5"/>
    <m/>
    <n v="5"/>
    <n v="5"/>
    <n v="5"/>
    <n v="5"/>
    <n v="5"/>
    <s v="No"/>
    <n v="5"/>
    <x v="5"/>
    <s v="Twitter|Instagram"/>
    <m/>
    <m/>
    <m/>
    <m/>
    <m/>
    <m/>
    <m/>
    <s v="Sí"/>
    <s v="No"/>
    <m/>
    <n v="5"/>
    <n v="5"/>
    <s v="5, muy satisfecho"/>
  </r>
  <r>
    <m/>
    <m/>
    <s v="Ciencias de la Salud"/>
    <d v="2020-05-19T12:52:00"/>
    <s v="Grado y doble grado"/>
    <x v="4"/>
    <s v="De vez en cuando (1 o 2 veces al mes)"/>
    <s v="Solo en época de exámenes"/>
    <s v="Seguiré usando los servicios de la biblioteca con la misma frecuencia que expuse en la pregunta anterior"/>
    <s v="F. Medicina"/>
    <s v="F. Educación - Centro de Formación del Profesorado"/>
    <s v="Biblioteca Maria Zambrano (Filología / Derecho)"/>
    <m/>
    <m/>
    <m/>
    <m/>
    <m/>
    <m/>
    <s v="No"/>
    <s v="Sí"/>
    <n v="2"/>
    <n v="1"/>
    <n v="3"/>
    <n v="4"/>
    <n v="4"/>
    <n v="5"/>
    <n v="3"/>
    <n v="1"/>
    <n v="3"/>
    <n v="4"/>
    <m/>
    <n v="4"/>
    <n v="5"/>
    <n v="5"/>
    <n v="3"/>
    <n v="4"/>
    <s v="No"/>
    <n v="4"/>
    <x v="4"/>
    <s v="Twitter|Youtube|Instagram"/>
    <m/>
    <m/>
    <m/>
    <m/>
    <m/>
    <m/>
    <m/>
    <s v="No"/>
    <s v="No"/>
    <m/>
    <n v="5"/>
    <n v="5"/>
    <s v="4, satisfecho"/>
  </r>
  <r>
    <m/>
    <m/>
    <s v="Ciencias de la Salud"/>
    <d v="2020-05-19T12:52:00"/>
    <s v="Grado y doble grado"/>
    <x v="12"/>
    <s v="Muy frecuentemente (3 o más veces por semana)"/>
    <s v="Frecuentemente (1 o 2 veces por semana)"/>
    <s v="Seguiré usando los servicios de la biblioteca con la misma frecuencia que expuse en la pregunta anterior"/>
    <s v="F. Psicología"/>
    <m/>
    <m/>
    <m/>
    <m/>
    <m/>
    <m/>
    <m/>
    <m/>
    <s v="No"/>
    <s v="No"/>
    <n v="2"/>
    <n v="5"/>
    <n v="5"/>
    <n v="1"/>
    <n v="4"/>
    <n v="2"/>
    <n v="5"/>
    <n v="3"/>
    <n v="3"/>
    <n v="4"/>
    <m/>
    <n v="4"/>
    <n v="5"/>
    <n v="4"/>
    <n v="4"/>
    <n v="4"/>
    <s v="No"/>
    <n v="4"/>
    <x v="6"/>
    <s v="Youtube|Instagram"/>
    <m/>
    <m/>
    <m/>
    <m/>
    <m/>
    <m/>
    <m/>
    <s v="Sí"/>
    <s v="No"/>
    <m/>
    <n v="4"/>
    <n v="5"/>
    <s v="5, muy satisfecho"/>
  </r>
  <r>
    <m/>
    <m/>
    <s v="Ciencias de la Salud"/>
    <d v="2020-05-19T12:52:00"/>
    <s v="Grado y doble grado"/>
    <x v="4"/>
    <s v="Frecuentemente (1 o 2 veces por semana)"/>
    <s v="Nunca"/>
    <s v="Seguiré usando los servicios de la biblioteca con la misma frecuencia que expuse en la pregunta anterior"/>
    <s v="F. Medicina"/>
    <s v="Biblioteca Maria Zambrano (Filología / Derecho)"/>
    <m/>
    <s v="Universidad Carlos III"/>
    <m/>
    <m/>
    <m/>
    <m/>
    <m/>
    <s v="No"/>
    <s v="Sí"/>
    <n v="2"/>
    <n v="1"/>
    <n v="2"/>
    <n v="4"/>
    <n v="4"/>
    <n v="3"/>
    <n v="4"/>
    <n v="2"/>
    <n v="3"/>
    <n v="3"/>
    <m/>
    <n v="3"/>
    <n v="3"/>
    <n v="3"/>
    <n v="3"/>
    <n v="3"/>
    <s v="No"/>
    <n v="3"/>
    <x v="4"/>
    <s v="Facebook|Instagram"/>
    <m/>
    <m/>
    <m/>
    <m/>
    <m/>
    <m/>
    <m/>
    <s v="No"/>
    <s v="No"/>
    <m/>
    <n v="4"/>
    <n v="3"/>
    <s v="3, normal"/>
  </r>
  <r>
    <m/>
    <m/>
    <s v="Ciencias Experimentales"/>
    <d v="2020-05-19T12:52:00"/>
    <s v="Grado y doble grado"/>
    <x v="14"/>
    <s v="Muy frecuentemente (3 o más veces por semana)"/>
    <s v="De vez en cuando (1 o 2 veces al mes)"/>
    <s v="Seguiré usando los servicios de la biblioteca con la misma frecuencia que expuse en la pregunta anterior"/>
    <s v="F. Ciencias Geológicas"/>
    <s v="F. Ciencias de la Información"/>
    <s v="Biblioteca Maria Zambrano (Filología / Derecho)"/>
    <m/>
    <m/>
    <m/>
    <m/>
    <m/>
    <m/>
    <s v="Sí"/>
    <s v="Sí"/>
    <n v="5"/>
    <n v="4"/>
    <n v="4"/>
    <n v="2"/>
    <n v="3"/>
    <n v="3"/>
    <n v="5"/>
    <n v="1"/>
    <n v="4"/>
    <n v="5"/>
    <m/>
    <n v="5"/>
    <n v="5"/>
    <n v="5"/>
    <n v="4"/>
    <n v="5"/>
    <s v="Sí"/>
    <n v="5"/>
    <x v="1"/>
    <s v="Instagram"/>
    <m/>
    <m/>
    <m/>
    <m/>
    <m/>
    <m/>
    <m/>
    <s v="No"/>
    <s v="No"/>
    <m/>
    <n v="4"/>
    <n v="3"/>
    <s v="5, muy satisfecho"/>
  </r>
  <r>
    <m/>
    <m/>
    <s v="Ciencias Sociales"/>
    <d v="2020-05-19T12:52:00"/>
    <s v="Grado y doble grado"/>
    <x v="17"/>
    <s v="De vez en cuando (1 o 2 veces al mes)"/>
    <s v="De vez en cuando (1 o 2 veces al mes)"/>
    <s v="Creo que voy a acudir con menos frecuencia a la biblioteca y usaré más la biblioteca virtual"/>
    <s v="F. Ciencias de la Documentación"/>
    <m/>
    <m/>
    <m/>
    <m/>
    <m/>
    <m/>
    <m/>
    <m/>
    <s v="No"/>
    <s v="No"/>
    <n v="1"/>
    <n v="1"/>
    <n v="1"/>
    <n v="5"/>
    <n v="5"/>
    <n v="4"/>
    <n v="5"/>
    <n v="3"/>
    <n v="4"/>
    <n v="4"/>
    <m/>
    <n v="5"/>
    <n v="5"/>
    <n v="5"/>
    <n v="3"/>
    <n v="5"/>
    <s v="Sí"/>
    <n v="5"/>
    <x v="1"/>
    <m/>
    <m/>
    <m/>
    <m/>
    <m/>
    <m/>
    <m/>
    <m/>
    <s v="No"/>
    <s v="No"/>
    <m/>
    <n v="5"/>
    <n v="4"/>
    <s v="4, satisfecho"/>
  </r>
  <r>
    <m/>
    <m/>
    <s v="Ciencias Sociales"/>
    <d v="2020-05-19T12:52:00"/>
    <s v="Grado y doble grado"/>
    <x v="1"/>
    <s v="Frecuentemente (1 o 2 veces por semana)"/>
    <s v="Muy frecuentemente (3 o más veces por semana)"/>
    <s v="Creo que voy a acudir con menos frecuencia a la biblioteca y usaré más la biblioteca virtual"/>
    <s v="F. Ciencias Políticas y Sociología"/>
    <s v="F. Ciencias Políticas y Sociología"/>
    <s v="Biblioteca Maria Zambrano (Filología / Derecho)"/>
    <m/>
    <m/>
    <m/>
    <m/>
    <m/>
    <m/>
    <s v="Sí"/>
    <s v="Sí"/>
    <n v="5"/>
    <n v="2"/>
    <n v="2"/>
    <n v="1"/>
    <n v="5"/>
    <n v="5"/>
    <n v="5"/>
    <n v="1"/>
    <n v="3"/>
    <n v="2"/>
    <m/>
    <n v="5"/>
    <n v="4"/>
    <n v="5"/>
    <n v="1"/>
    <n v="2"/>
    <s v="No"/>
    <n v="3"/>
    <x v="5"/>
    <s v="Twitter|Youtube|Instagram"/>
    <m/>
    <m/>
    <m/>
    <m/>
    <m/>
    <m/>
    <m/>
    <s v="No"/>
    <s v="Sí"/>
    <s v="Normal"/>
    <n v="5"/>
    <n v="5"/>
    <s v="5, muy satisfecho"/>
  </r>
  <r>
    <m/>
    <m/>
    <s v="Ciencias Experimentales"/>
    <d v="2020-05-19T12:52:00"/>
    <s v="Grado y doble grado"/>
    <x v="19"/>
    <s v="De vez en cuando (1 o 2 veces al mes)"/>
    <s v="Frecuentemente (1 o 2 veces por semana)"/>
    <s v="Creo que voy a acudir con menos frecuencia a la biblioteca y usaré más la biblioteca virtual"/>
    <s v="F. Ciencias Físicas"/>
    <s v="F. Ciencias de la Información"/>
    <s v="F. Ciencias Matemáticas"/>
    <m/>
    <m/>
    <m/>
    <m/>
    <m/>
    <m/>
    <s v="Sí"/>
    <s v="Sí"/>
    <n v="3"/>
    <n v="1"/>
    <n v="2"/>
    <n v="1"/>
    <n v="3"/>
    <n v="3"/>
    <n v="3"/>
    <n v="1"/>
    <n v="3"/>
    <n v="4"/>
    <m/>
    <n v="2"/>
    <n v="3"/>
    <n v="4"/>
    <n v="1"/>
    <n v="3"/>
    <s v="No"/>
    <n v="2"/>
    <x v="2"/>
    <s v="Instagram"/>
    <m/>
    <m/>
    <m/>
    <m/>
    <m/>
    <m/>
    <m/>
    <s v="No"/>
    <m/>
    <m/>
    <n v="3"/>
    <n v="3"/>
    <s v="3, normal"/>
  </r>
  <r>
    <m/>
    <m/>
    <s v="Ciencias Experimentales"/>
    <d v="2020-05-19T12:52:00"/>
    <s v="Grado y doble grado"/>
    <x v="19"/>
    <s v="Frecuentemente (1 o 2 veces por semana)"/>
    <s v="De vez en cuando (1 o 2 veces al mes)"/>
    <s v="Seguiré usando los servicios de la biblioteca con la misma frecuencia que expuse en la pregunta anterior"/>
    <s v="F. Ciencias Físicas"/>
    <s v="F. Filosofía"/>
    <s v="F. Ciencias Matemáticas"/>
    <s v="Biblioteca Gloria Fuertes, Parla"/>
    <m/>
    <m/>
    <m/>
    <m/>
    <m/>
    <s v="Sí"/>
    <s v="Sí"/>
    <n v="2"/>
    <n v="1"/>
    <n v="1"/>
    <n v="1"/>
    <n v="5"/>
    <n v="3"/>
    <n v="5"/>
    <n v="1"/>
    <n v="2"/>
    <n v="4"/>
    <m/>
    <n v="3"/>
    <n v="2"/>
    <n v="4"/>
    <n v="3"/>
    <n v="4"/>
    <s v="No"/>
    <n v="4"/>
    <x v="2"/>
    <s v="Twitter|Youtube|Instagram"/>
    <m/>
    <m/>
    <m/>
    <m/>
    <m/>
    <m/>
    <m/>
    <s v="No"/>
    <s v="No"/>
    <m/>
    <n v="2"/>
    <n v="2"/>
    <s v="3, normal"/>
  </r>
  <r>
    <m/>
    <m/>
    <s v="Ciencias Sociales"/>
    <d v="2020-05-19T12:52:00"/>
    <s v="Grado y doble grado"/>
    <x v="1"/>
    <s v="Frecuentemente (1 o 2 veces por semana)"/>
    <s v="Muy frecuentemente (3 o más veces por semana)"/>
    <s v="Seguiré usando los servicios de la biblioteca con la misma frecuencia que expuse en la pregunta anterior"/>
    <s v="F. Ciencias Políticas y Sociología"/>
    <s v="Biblioteca Maria Zambrano (Filología / Derecho)"/>
    <m/>
    <s v="María Zambrano"/>
    <m/>
    <m/>
    <m/>
    <m/>
    <m/>
    <s v="Sí"/>
    <s v="Sí"/>
    <n v="4"/>
    <n v="5"/>
    <n v="5"/>
    <n v="2"/>
    <n v="5"/>
    <n v="5"/>
    <n v="4"/>
    <n v="2"/>
    <n v="2"/>
    <n v="2"/>
    <m/>
    <n v="1"/>
    <n v="2"/>
    <n v="2"/>
    <n v="1"/>
    <n v="1"/>
    <s v="No"/>
    <n v="1"/>
    <x v="4"/>
    <s v="Instagram|LinkedIn"/>
    <m/>
    <m/>
    <m/>
    <m/>
    <m/>
    <m/>
    <m/>
    <s v="Sí"/>
    <s v="Sí"/>
    <s v="Normal"/>
    <n v="4"/>
    <n v="4"/>
    <s v="2, insatisfecho"/>
  </r>
  <r>
    <m/>
    <m/>
    <s v="Ciencias Experimentales"/>
    <d v="2020-05-19T12:51:00"/>
    <s v="Grado y doble grado"/>
    <x v="16"/>
    <s v="Frecuentemente (1 o 2 veces por semana)"/>
    <s v="De vez en cuando (1 o 2 veces al mes)"/>
    <s v="Creo que voy a acudir con menos frecuencia a la biblioteca y usaré más la biblioteca virtual|Tengo que ir necesariamente para consultar los documentos que están ubicados en la biblioteca"/>
    <s v="F. Ciencias Químicas"/>
    <s v="Biblioteca Maria Zambrano (Filología / Derecho)"/>
    <s v="F. Ciencias Biológicas"/>
    <m/>
    <m/>
    <m/>
    <m/>
    <m/>
    <m/>
    <s v="No"/>
    <s v="No"/>
    <n v="4"/>
    <n v="1"/>
    <n v="4"/>
    <n v="3"/>
    <n v="3"/>
    <n v="3"/>
    <n v="4"/>
    <n v="1"/>
    <n v="5"/>
    <n v="5"/>
    <m/>
    <n v="5"/>
    <n v="5"/>
    <n v="5"/>
    <n v="3"/>
    <n v="5"/>
    <s v="No"/>
    <n v="5"/>
    <x v="5"/>
    <s v="Facebook|Instagram"/>
    <m/>
    <m/>
    <m/>
    <m/>
    <m/>
    <m/>
    <m/>
    <s v="No"/>
    <s v="No"/>
    <m/>
    <n v="5"/>
    <n v="4"/>
    <s v="4, satisfecho"/>
  </r>
  <r>
    <m/>
    <m/>
    <s v="Ciencias de la Salud"/>
    <d v="2020-05-19T12:51:00"/>
    <s v="Grado y doble grado"/>
    <x v="4"/>
    <s v="Frecuentemente (1 o 2 veces por semana)"/>
    <s v="De vez en cuando (1 o 2 veces al mes)"/>
    <s v="Creo que voy a acudir con menos frecuencia a la biblioteca y usaré más la biblioteca virtual"/>
    <s v="F. Medicina"/>
    <s v="Biblioteca Maria Zambrano (Filología / Derecho)"/>
    <s v="F. Odontología"/>
    <m/>
    <m/>
    <m/>
    <m/>
    <m/>
    <m/>
    <s v="Sí"/>
    <s v="Sí"/>
    <n v="4"/>
    <n v="2"/>
    <n v="4"/>
    <n v="3"/>
    <n v="5"/>
    <n v="1"/>
    <n v="5"/>
    <n v="3"/>
    <n v="4"/>
    <n v="4"/>
    <m/>
    <n v="4"/>
    <n v="3"/>
    <n v="4"/>
    <n v="4"/>
    <n v="3"/>
    <s v="No"/>
    <n v="5"/>
    <x v="6"/>
    <s v="Youtube|Instagram"/>
    <m/>
    <m/>
    <m/>
    <m/>
    <m/>
    <m/>
    <m/>
    <s v="No"/>
    <s v="No"/>
    <m/>
    <n v="4"/>
    <n v="4"/>
    <s v="4, satisfecho"/>
  </r>
  <r>
    <m/>
    <m/>
    <s v="Humanidades"/>
    <d v="2020-05-19T12:51:00"/>
    <s v="Máster"/>
    <x v="3"/>
    <s v="Muy frecuentemente (3 o más veces por semana)"/>
    <s v="Muy frecuentemente (3 o más veces por semana)"/>
    <s v="Creo que voy a acudir con menos frecuencia a la biblioteca y usaré más la biblioteca virtual"/>
    <s v="F. Bellas Artes"/>
    <s v="Biblioteca Maria Zambrano (Filología / Derecho)"/>
    <s v="F. Educación - Centro de Formación del Profesorado"/>
    <s v="Biblioteca del Reina Sofía y José Hierro (Usera)"/>
    <m/>
    <m/>
    <m/>
    <m/>
    <m/>
    <s v="Sí"/>
    <s v="Sí"/>
    <n v="4"/>
    <n v="2"/>
    <n v="1"/>
    <n v="3"/>
    <n v="5"/>
    <n v="5"/>
    <n v="5"/>
    <n v="4"/>
    <n v="3"/>
    <n v="2"/>
    <m/>
    <n v="3"/>
    <n v="5"/>
    <n v="2"/>
    <n v="1"/>
    <n v="2"/>
    <s v="Sí"/>
    <n v="2"/>
    <x v="1"/>
    <s v="Instagram"/>
    <m/>
    <m/>
    <m/>
    <m/>
    <m/>
    <m/>
    <m/>
    <s v="No"/>
    <s v="No"/>
    <m/>
    <n v="5"/>
    <n v="5"/>
    <s v="4, satisfecho"/>
  </r>
  <r>
    <m/>
    <m/>
    <s v="Ciencias de la Salud"/>
    <d v="2020-05-19T12:51:00"/>
    <s v="Grado y doble grado"/>
    <x v="15"/>
    <s v="Frecuentemente (1 o 2 veces por semana)"/>
    <s v="Solo en época de exámenes"/>
    <s v="Procuraré buscar la información que necesito fuera de la biblioteca"/>
    <s v="F. Enfermería, Fisioterapia y Podología"/>
    <s v="F. Medicina"/>
    <s v="Biblioteca Maria Zambrano (Filología / Derecho)"/>
    <m/>
    <m/>
    <m/>
    <m/>
    <m/>
    <m/>
    <s v="No"/>
    <s v="No"/>
    <n v="1"/>
    <n v="1"/>
    <n v="1"/>
    <n v="4"/>
    <n v="2"/>
    <n v="2"/>
    <n v="4"/>
    <n v="2"/>
    <n v="4"/>
    <n v="4"/>
    <m/>
    <n v="4"/>
    <n v="4"/>
    <n v="4"/>
    <n v="4"/>
    <n v="4"/>
    <s v="No"/>
    <n v="3"/>
    <x v="4"/>
    <s v="Youtube|Instagram"/>
    <m/>
    <m/>
    <m/>
    <m/>
    <m/>
    <m/>
    <m/>
    <s v="No"/>
    <s v="No"/>
    <m/>
    <n v="3"/>
    <n v="4"/>
    <s v="4, satisfecho"/>
  </r>
  <r>
    <m/>
    <m/>
    <s v="Ciencias Sociales"/>
    <d v="2020-05-19T12:51:00"/>
    <s v="Grado y doble grado"/>
    <x v="13"/>
    <s v="De vez en cuando (1 o 2 veces al mes)"/>
    <s v="Nunca"/>
    <s v="Seguiré usando los servicios de la biblioteca con la misma frecuencia que expuse en la pregunta anterior"/>
    <s v="F. Ciencias de la Información"/>
    <m/>
    <m/>
    <m/>
    <m/>
    <m/>
    <m/>
    <m/>
    <m/>
    <s v="No"/>
    <s v="No"/>
    <n v="5"/>
    <n v="1"/>
    <n v="1"/>
    <n v="4"/>
    <n v="5"/>
    <n v="5"/>
    <n v="5"/>
    <n v="3"/>
    <n v="5"/>
    <n v="5"/>
    <m/>
    <n v="5"/>
    <n v="5"/>
    <n v="5"/>
    <n v="5"/>
    <n v="5"/>
    <s v="No"/>
    <n v="5"/>
    <x v="1"/>
    <s v="Youtube|Instagram|LinkedIn"/>
    <m/>
    <m/>
    <m/>
    <m/>
    <m/>
    <m/>
    <m/>
    <s v="No"/>
    <s v="No"/>
    <m/>
    <n v="5"/>
    <n v="5"/>
    <s v="4, satisfecho"/>
  </r>
  <r>
    <m/>
    <m/>
    <s v="Ciencias de la Salud"/>
    <d v="2020-05-19T12:51:00"/>
    <s v="Grado y doble grado"/>
    <x v="22"/>
    <s v="Muy frecuentemente (3 o más veces por semana)"/>
    <s v="De vez en cuando (1 o 2 veces al mes)"/>
    <s v="Creo que voy a acudir con menos frecuencia a la biblioteca y usaré más la biblioteca virtual"/>
    <s v="F. Óptica y Optometría"/>
    <s v="Biblioteca Maria Zambrano (Filología / Derecho)"/>
    <m/>
    <m/>
    <m/>
    <m/>
    <m/>
    <m/>
    <m/>
    <s v="Sí"/>
    <s v="Sí"/>
    <n v="3"/>
    <n v="2"/>
    <n v="4"/>
    <n v="1"/>
    <n v="5"/>
    <n v="3"/>
    <n v="2"/>
    <n v="3"/>
    <n v="3"/>
    <n v="3"/>
    <m/>
    <n v="5"/>
    <n v="5"/>
    <n v="5"/>
    <n v="3"/>
    <n v="3"/>
    <s v="Sí"/>
    <n v="4"/>
    <x v="5"/>
    <s v="Twitter|Youtube|Instagram"/>
    <m/>
    <m/>
    <m/>
    <m/>
    <m/>
    <m/>
    <m/>
    <s v="No"/>
    <s v="No"/>
    <m/>
    <n v="4"/>
    <n v="4"/>
    <s v="5, muy satisfecho"/>
  </r>
  <r>
    <m/>
    <m/>
    <s v="Humanidades"/>
    <d v="2020-05-19T12:51:00"/>
    <s v="Grado y doble grado"/>
    <x v="2"/>
    <s v="De vez en cuando (1 o 2 veces al mes)"/>
    <s v="Nunca"/>
    <s v="Seguiré usando los servicios de la biblioteca con la misma frecuencia que expuse en la pregunta anterior"/>
    <s v="F. Educación - Centro de Formación del Profesorado"/>
    <m/>
    <m/>
    <m/>
    <m/>
    <m/>
    <m/>
    <m/>
    <m/>
    <s v="No"/>
    <s v="No"/>
    <n v="1"/>
    <n v="1"/>
    <n v="1"/>
    <n v="2"/>
    <n v="3"/>
    <n v="5"/>
    <n v="4"/>
    <n v="1"/>
    <n v="3"/>
    <n v="3"/>
    <m/>
    <n v="4"/>
    <n v="5"/>
    <n v="3"/>
    <n v="3"/>
    <n v="3"/>
    <s v="No"/>
    <n v="4"/>
    <x v="5"/>
    <s v="Instagram"/>
    <m/>
    <m/>
    <m/>
    <m/>
    <m/>
    <m/>
    <m/>
    <s v="Sí"/>
    <s v="No"/>
    <m/>
    <n v="3"/>
    <n v="4"/>
    <s v="4, satisfecho"/>
  </r>
  <r>
    <m/>
    <m/>
    <s v="Ciencias Experimentales"/>
    <d v="2020-05-19T12:51:00"/>
    <s v="Grado y doble grado"/>
    <x v="26"/>
    <s v="Muy frecuentemente (3 o más veces por semana)"/>
    <s v="De vez en cuando (1 o 2 veces al mes)"/>
    <s v="Seguiré usando los servicios de la biblioteca con la misma frecuencia que expuse en la pregunta anterior"/>
    <s v="F. Informática"/>
    <s v="Biblioteca Maria Zambrano (Filología / Derecho)"/>
    <m/>
    <m/>
    <m/>
    <m/>
    <m/>
    <m/>
    <m/>
    <s v="Sí"/>
    <s v="Sí"/>
    <n v="2"/>
    <n v="2"/>
    <n v="2"/>
    <n v="2"/>
    <n v="5"/>
    <n v="3"/>
    <n v="5"/>
    <n v="1"/>
    <n v="5"/>
    <n v="5"/>
    <m/>
    <n v="5"/>
    <n v="5"/>
    <n v="5"/>
    <n v="3"/>
    <n v="2"/>
    <s v="No"/>
    <n v="5"/>
    <x v="2"/>
    <m/>
    <m/>
    <m/>
    <m/>
    <m/>
    <m/>
    <m/>
    <m/>
    <s v="No"/>
    <s v="No"/>
    <m/>
    <n v="5"/>
    <n v="5"/>
    <s v="5, muy satisfecho"/>
  </r>
  <r>
    <m/>
    <m/>
    <s v="Ciencias Experimentales"/>
    <d v="2020-05-19T12:51:00"/>
    <s v="Grado y doble grado"/>
    <x v="8"/>
    <s v="Muy frecuentemente (3 o más veces por semana)"/>
    <s v="Nunca"/>
    <s v="Tengo que ir necesariamente para consultar los documentos que están ubicados en la biblioteca"/>
    <s v="F. Ciencias Matemáticas"/>
    <m/>
    <m/>
    <m/>
    <m/>
    <m/>
    <m/>
    <m/>
    <m/>
    <s v="Sí"/>
    <s v="Sí"/>
    <n v="3"/>
    <n v="1"/>
    <n v="1"/>
    <n v="3"/>
    <n v="5"/>
    <n v="3"/>
    <n v="5"/>
    <n v="1"/>
    <n v="2"/>
    <n v="3"/>
    <m/>
    <n v="1"/>
    <n v="4"/>
    <n v="2"/>
    <n v="3"/>
    <n v="2"/>
    <s v="No"/>
    <n v="2"/>
    <x v="5"/>
    <s v="Twitter|Instagram"/>
    <m/>
    <m/>
    <m/>
    <m/>
    <m/>
    <m/>
    <m/>
    <s v="Sí"/>
    <s v="Sí"/>
    <s v="Poco útil"/>
    <n v="5"/>
    <n v="5"/>
    <s v="3, normal"/>
  </r>
  <r>
    <m/>
    <m/>
    <s v="Ciencias Experimentales"/>
    <d v="2020-05-19T12:51:00"/>
    <s v="Grado y doble grado"/>
    <x v="26"/>
    <s v="Frecuentemente (1 o 2 veces por semana)"/>
    <s v="Nunca"/>
    <s v="Seguiré usando los servicios de la biblioteca con la misma frecuencia que expuse en la pregunta anterior"/>
    <s v="F. Informática"/>
    <s v="Biblioteca Maria Zambrano (Filología / Derecho)"/>
    <m/>
    <m/>
    <m/>
    <m/>
    <m/>
    <m/>
    <m/>
    <s v="No"/>
    <s v="No"/>
    <n v="3"/>
    <n v="1"/>
    <n v="2"/>
    <n v="5"/>
    <n v="5"/>
    <n v="4"/>
    <n v="4"/>
    <n v="2"/>
    <n v="3"/>
    <n v="4"/>
    <m/>
    <n v="4"/>
    <n v="4"/>
    <n v="3"/>
    <n v="4"/>
    <n v="3"/>
    <s v="No"/>
    <n v="4"/>
    <x v="6"/>
    <s v="Twitter|Facebook|Youtube|Instagram|LinkedIn"/>
    <m/>
    <m/>
    <m/>
    <m/>
    <m/>
    <m/>
    <m/>
    <s v="No"/>
    <s v="No"/>
    <m/>
    <n v="5"/>
    <n v="5"/>
    <s v="4, satisfecho"/>
  </r>
  <r>
    <m/>
    <m/>
    <s v="Ciencias Sociales"/>
    <d v="2020-05-19T12:51:00"/>
    <s v="Grado y doble grado"/>
    <x v="17"/>
    <s v="Solo en época de exámenes"/>
    <s v="Nunca"/>
    <s v="Tengo que ir necesariamente para consultar los documentos que están ubicados en la biblioteca"/>
    <s v="F. Ciencias de la Documentación"/>
    <m/>
    <m/>
    <m/>
    <m/>
    <m/>
    <m/>
    <m/>
    <m/>
    <s v="No"/>
    <s v="No"/>
    <n v="2"/>
    <n v="2"/>
    <n v="2"/>
    <n v="4"/>
    <n v="5"/>
    <n v="5"/>
    <n v="5"/>
    <n v="3"/>
    <n v="5"/>
    <n v="4"/>
    <m/>
    <n v="4"/>
    <n v="4"/>
    <n v="4"/>
    <n v="4"/>
    <n v="4"/>
    <s v="Sí"/>
    <n v="4"/>
    <x v="6"/>
    <m/>
    <m/>
    <m/>
    <m/>
    <m/>
    <m/>
    <m/>
    <m/>
    <s v="No"/>
    <s v="No"/>
    <m/>
    <n v="5"/>
    <n v="5"/>
    <s v="5, muy satisfecho"/>
  </r>
  <r>
    <m/>
    <m/>
    <s v="Humanidades"/>
    <d v="2020-05-19T12:51:00"/>
    <s v="Grado y doble grado"/>
    <x v="7"/>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s v="biblioteca Conde duque, Biblioteca Reina Sofía, Biblioteca La casa encendida"/>
    <m/>
    <m/>
    <m/>
    <m/>
    <m/>
    <s v="No"/>
    <s v="Sí"/>
    <n v="4"/>
    <n v="1"/>
    <n v="3"/>
    <n v="1"/>
    <n v="5"/>
    <n v="5"/>
    <n v="5"/>
    <n v="3"/>
    <n v="2"/>
    <n v="3"/>
    <m/>
    <n v="3"/>
    <n v="4"/>
    <n v="4"/>
    <n v="2"/>
    <n v="3"/>
    <s v="Sí"/>
    <n v="4"/>
    <x v="4"/>
    <s v="Twitter|Instagram|Pinterest"/>
    <m/>
    <m/>
    <m/>
    <m/>
    <m/>
    <m/>
    <m/>
    <s v="Sí"/>
    <s v="No"/>
    <m/>
    <n v="2"/>
    <n v="2"/>
    <s v="4, satisfecho"/>
  </r>
  <r>
    <m/>
    <m/>
    <s v="Ciencias de la Salud"/>
    <d v="2020-05-19T12:51:00"/>
    <s v="Grado y doble grado"/>
    <x v="9"/>
    <s v="Frecuentemente (1 o 2 veces por semana)"/>
    <s v="Nunca"/>
    <s v="Seguiré usando los servicios de la biblioteca con la misma frecuencia que expuse en la pregunta anterior"/>
    <s v="F. Ciencias de la Información"/>
    <s v="F. Farmacia"/>
    <s v="Biblioteca Maria Zambrano (Filología / Derecho)"/>
    <m/>
    <m/>
    <m/>
    <m/>
    <m/>
    <m/>
    <s v="No"/>
    <s v="No"/>
    <n v="1"/>
    <n v="1"/>
    <n v="1"/>
    <n v="2"/>
    <n v="5"/>
    <n v="5"/>
    <n v="5"/>
    <n v="1"/>
    <n v="1"/>
    <n v="1"/>
    <m/>
    <n v="3"/>
    <n v="1"/>
    <n v="1"/>
    <n v="1"/>
    <n v="1"/>
    <s v="No"/>
    <n v="2"/>
    <x v="2"/>
    <s v="Instagram"/>
    <m/>
    <m/>
    <m/>
    <m/>
    <m/>
    <m/>
    <m/>
    <s v="No"/>
    <s v="No"/>
    <m/>
    <n v="3"/>
    <n v="2"/>
    <s v="2, insatisfecho"/>
  </r>
  <r>
    <m/>
    <m/>
    <s v="Ciencias Sociales"/>
    <d v="2020-05-19T12:51:00"/>
    <s v="Grado y doble grado"/>
    <x v="21"/>
    <s v="Frecuentemente (1 o 2 veces por semana)"/>
    <s v="De vez en cuando (1 o 2 veces al mes)"/>
    <s v="Creo que voy a acudir con menos frecuencia a la biblioteca y usaré más la biblioteca virtual"/>
    <s v="F. Comercio y Turismo"/>
    <m/>
    <m/>
    <m/>
    <m/>
    <m/>
    <m/>
    <m/>
    <m/>
    <s v="No"/>
    <s v="Sí"/>
    <n v="4"/>
    <n v="3"/>
    <n v="4"/>
    <n v="4"/>
    <n v="3"/>
    <n v="2"/>
    <n v="3"/>
    <n v="2"/>
    <n v="1"/>
    <n v="2"/>
    <m/>
    <n v="3"/>
    <n v="3"/>
    <n v="4"/>
    <n v="3"/>
    <n v="2"/>
    <s v="No"/>
    <n v="3"/>
    <x v="4"/>
    <s v="Twitter|Instagram"/>
    <m/>
    <m/>
    <m/>
    <m/>
    <m/>
    <m/>
    <m/>
    <s v="Sí"/>
    <s v="No"/>
    <m/>
    <n v="3"/>
    <n v="2"/>
    <s v="4, satisfecho"/>
  </r>
  <r>
    <m/>
    <m/>
    <s v="Humanidades"/>
    <d v="2020-05-19T12:51:00"/>
    <s v="Doctorado"/>
    <x v="7"/>
    <s v="Muy frecuentemente (3 o más veces por semana)"/>
    <s v="Muy frecuentemente (3 o más veces por semana)"/>
    <s v="Seguiré usando los servicios de la biblioteca con la misma frecuencia que expuse en la pregunta anterior"/>
    <s v="F. Geografía e Historia"/>
    <s v="F. Filología (Clásicas o General)"/>
    <s v="F. Derecho (Departamentos,Criminología)"/>
    <s v="Biblioteca CSIC CCHH y SS"/>
    <m/>
    <m/>
    <m/>
    <m/>
    <m/>
    <s v="Sí"/>
    <s v="Sí"/>
    <n v="5"/>
    <n v="3"/>
    <n v="3"/>
    <n v="3"/>
    <n v="1"/>
    <n v="2"/>
    <n v="1"/>
    <n v="4"/>
    <n v="3"/>
    <n v="4"/>
    <m/>
    <n v="4"/>
    <n v="5"/>
    <n v="5"/>
    <n v="5"/>
    <n v="5"/>
    <s v="Sí"/>
    <n v="5"/>
    <x v="6"/>
    <s v="No uso ninguna red social"/>
    <m/>
    <m/>
    <m/>
    <m/>
    <m/>
    <m/>
    <m/>
    <s v="No"/>
    <s v="No"/>
    <m/>
    <n v="5"/>
    <n v="5"/>
    <s v="4, satisfecho"/>
  </r>
  <r>
    <m/>
    <m/>
    <s v="Humanidades"/>
    <d v="2020-05-19T12:51:00"/>
    <s v="Grado y doble grado"/>
    <x v="7"/>
    <s v="De vez en cuando (1 o 2 veces al mes)"/>
    <s v="De vez en cuando (1 o 2 veces al mes)"/>
    <s v="Seguiré usando los servicios de la biblioteca con la misma frecuencia que expuse en la pregunta anterior"/>
    <s v="Biblioteca Maria Zambrano (Filología / Derecho)"/>
    <s v="F. Geografía e Historia"/>
    <s v="F. Filosofía"/>
    <m/>
    <m/>
    <m/>
    <m/>
    <m/>
    <m/>
    <s v="No"/>
    <s v="Sí"/>
    <n v="4"/>
    <n v="2"/>
    <n v="3"/>
    <n v="1"/>
    <n v="5"/>
    <n v="5"/>
    <n v="5"/>
    <n v="1"/>
    <n v="3"/>
    <n v="4"/>
    <m/>
    <n v="3"/>
    <n v="3"/>
    <n v="3"/>
    <n v="3"/>
    <n v="4"/>
    <s v="No"/>
    <n v="4"/>
    <x v="6"/>
    <s v="Twitter|Facebook|Youtube|Instagram|LinkedIn"/>
    <m/>
    <m/>
    <m/>
    <m/>
    <m/>
    <m/>
    <m/>
    <s v="Sí"/>
    <s v="No"/>
    <m/>
    <n v="4"/>
    <n v="4"/>
    <s v="4, satisfecho"/>
  </r>
  <r>
    <m/>
    <m/>
    <s v="Ciencias de la Salud"/>
    <d v="2020-05-19T12:51:00"/>
    <s v="Grado y doble grado"/>
    <x v="9"/>
    <s v="Solo en época de exámenes"/>
    <s v="De vez en cuando (1 o 2 veces al mes)"/>
    <s v="Seguiré usando los servicios de la biblioteca con la misma frecuencia que expuse en la pregunta anterior"/>
    <s v="F. Farmacia"/>
    <s v="F. Medicina"/>
    <m/>
    <m/>
    <m/>
    <m/>
    <m/>
    <m/>
    <m/>
    <s v="No"/>
    <s v="Sí"/>
    <n v="2"/>
    <n v="1"/>
    <n v="2"/>
    <n v="1"/>
    <n v="5"/>
    <n v="3"/>
    <n v="5"/>
    <n v="1"/>
    <n v="2"/>
    <n v="5"/>
    <m/>
    <n v="5"/>
    <n v="5"/>
    <n v="4"/>
    <n v="3"/>
    <n v="4"/>
    <s v="No"/>
    <n v="5"/>
    <x v="5"/>
    <s v="Youtube|Instagram"/>
    <m/>
    <m/>
    <m/>
    <m/>
    <m/>
    <m/>
    <m/>
    <s v="No"/>
    <s v="No"/>
    <m/>
    <n v="4"/>
    <n v="4"/>
    <s v="4, satisfecho"/>
  </r>
  <r>
    <m/>
    <m/>
    <s v="Ciencias Sociales"/>
    <d v="2020-05-19T12:51:00"/>
    <s v="Grado y doble grado"/>
    <x v="11"/>
    <s v="De vez en cuando (1 o 2 veces al mes)"/>
    <s v="Frecuentemente (1 o 2 veces por semana)"/>
    <s v="Seguiré usando los servicios de la biblioteca con la misma frecuencia que expuse en la pregunta anterior"/>
    <s v="F. Ciencias Económicas y Empresariales"/>
    <m/>
    <m/>
    <m/>
    <m/>
    <m/>
    <m/>
    <m/>
    <m/>
    <s v="No"/>
    <s v="No"/>
    <n v="1"/>
    <n v="4"/>
    <n v="4"/>
    <n v="1"/>
    <n v="5"/>
    <n v="4"/>
    <n v="2"/>
    <n v="4"/>
    <n v="4"/>
    <n v="4"/>
    <m/>
    <n v="4"/>
    <n v="2"/>
    <n v="3"/>
    <n v="4"/>
    <n v="4"/>
    <s v="Sí"/>
    <n v="4"/>
    <x v="5"/>
    <s v="Twitter|Instagram"/>
    <m/>
    <m/>
    <m/>
    <m/>
    <m/>
    <m/>
    <m/>
    <s v="Sí"/>
    <s v="Sí"/>
    <s v="Útil"/>
    <n v="2"/>
    <n v="4"/>
    <s v="4, satisfecho"/>
  </r>
  <r>
    <m/>
    <m/>
    <s v="Humanidades"/>
    <d v="2020-05-19T12:51:00"/>
    <s v="Grado y doble grado"/>
    <x v="7"/>
    <s v="Frecuentemente (1 o 2 veces por semana)"/>
    <s v="Frecuentemente (1 o 2 veces por semana)"/>
    <s v="Seguiré usando los servicios de la biblioteca con la misma frecuencia que expuse en la pregunta anterior|Procuraré buscar la información que necesito fuera de la biblioteca"/>
    <s v="F. Geografía e Historia"/>
    <s v="Biblioteca Maria Zambrano (Filología / Derecho)"/>
    <s v="F. Filosofía"/>
    <s v="Biblioteca Central de Coslada"/>
    <m/>
    <m/>
    <m/>
    <m/>
    <m/>
    <s v="Sí"/>
    <s v="Sí"/>
    <n v="5"/>
    <n v="3"/>
    <n v="4"/>
    <n v="4"/>
    <n v="5"/>
    <n v="5"/>
    <n v="5"/>
    <n v="5"/>
    <n v="5"/>
    <n v="5"/>
    <m/>
    <n v="5"/>
    <n v="5"/>
    <n v="5"/>
    <n v="4"/>
    <n v="5"/>
    <s v="No"/>
    <n v="5"/>
    <x v="5"/>
    <s v="Twitter|Youtube|Instagram"/>
    <m/>
    <m/>
    <m/>
    <m/>
    <m/>
    <m/>
    <m/>
    <s v="Sí"/>
    <s v="No"/>
    <m/>
    <n v="5"/>
    <n v="5"/>
    <s v="5, muy satisfecho"/>
  </r>
  <r>
    <m/>
    <m/>
    <s v="Ciencias Experimentales"/>
    <d v="2020-05-19T12:51:00"/>
    <s v="Grado y doble grado"/>
    <x v="19"/>
    <s v="Muy frecuentemente (3 o más veces por semana)"/>
    <s v="De vez en cuando (1 o 2 veces al mes)"/>
    <s v="Creo que voy a acudir con menos frecuencia a la biblioteca y usaré más la biblioteca virtual"/>
    <s v="F. Ciencias Físicas"/>
    <s v="F. Ciencias Biológicas"/>
    <s v="F. Ciencias Matemáticas"/>
    <m/>
    <m/>
    <m/>
    <m/>
    <m/>
    <m/>
    <s v="Sí"/>
    <s v="Sí"/>
    <n v="4"/>
    <n v="1"/>
    <n v="1"/>
    <n v="4"/>
    <n v="4"/>
    <n v="5"/>
    <n v="1"/>
    <n v="1"/>
    <n v="4"/>
    <n v="4"/>
    <m/>
    <n v="4"/>
    <n v="4"/>
    <n v="2"/>
    <m/>
    <n v="4"/>
    <s v="No"/>
    <n v="4"/>
    <x v="3"/>
    <s v="Twitter|Instagram"/>
    <m/>
    <m/>
    <m/>
    <m/>
    <m/>
    <m/>
    <m/>
    <s v="Sí"/>
    <s v="No"/>
    <m/>
    <m/>
    <m/>
    <m/>
  </r>
  <r>
    <m/>
    <m/>
    <s v="Ciencias de la Salud"/>
    <d v="2020-05-19T12:51:00"/>
    <s v="Grado y doble grado"/>
    <x v="9"/>
    <s v="Solo en época de exámenes"/>
    <s v="De vez en cuando (1 o 2 veces al mes)"/>
    <s v="Seguiré usando los servicios de la biblioteca con la misma frecuencia que expuse en la pregunta anterior"/>
    <s v="F. Farmacia"/>
    <s v="F. Farmacia"/>
    <s v="F. Farmacia"/>
    <m/>
    <m/>
    <m/>
    <m/>
    <m/>
    <m/>
    <s v="No"/>
    <s v="No"/>
    <n v="1"/>
    <n v="1"/>
    <n v="5"/>
    <n v="5"/>
    <n v="5"/>
    <n v="5"/>
    <n v="5"/>
    <n v="1"/>
    <n v="1"/>
    <n v="3"/>
    <m/>
    <n v="1"/>
    <n v="3"/>
    <n v="3"/>
    <n v="3"/>
    <n v="3"/>
    <s v="Sí"/>
    <n v="2"/>
    <x v="2"/>
    <s v="Twitter|Facebook|Instagram|Pinterest, Tumblr"/>
    <m/>
    <m/>
    <m/>
    <m/>
    <m/>
    <m/>
    <m/>
    <s v="No"/>
    <s v="No"/>
    <m/>
    <n v="3"/>
    <n v="4"/>
    <s v="3, normal"/>
  </r>
  <r>
    <m/>
    <m/>
    <s v="Ciencias de la Salud"/>
    <d v="2020-05-19T12:51:00"/>
    <s v="Doctorado"/>
    <x v="9"/>
    <s v="De vez en cuando (1 o 2 veces al mes)"/>
    <s v="De vez en cuando (1 o 2 veces al mes)"/>
    <s v="Seguiré usando los servicios de la biblioteca con la misma frecuencia que expuse en la pregunta anterior"/>
    <s v="F. Farmacia"/>
    <s v="F. Medicina"/>
    <s v="F. Enfermería, Fisioterapia y Podología"/>
    <s v="Biblioteca Lope de Vega, Tres Cantos"/>
    <m/>
    <m/>
    <m/>
    <m/>
    <m/>
    <s v="No"/>
    <s v="Sí"/>
    <n v="2"/>
    <n v="4"/>
    <n v="3"/>
    <n v="1"/>
    <n v="1"/>
    <n v="4"/>
    <n v="1"/>
    <n v="2"/>
    <n v="4"/>
    <n v="4"/>
    <m/>
    <n v="4"/>
    <n v="4"/>
    <n v="4"/>
    <n v="2"/>
    <n v="4"/>
    <s v="Sí"/>
    <n v="3"/>
    <x v="2"/>
    <s v="No uso ninguna red social"/>
    <m/>
    <m/>
    <m/>
    <m/>
    <m/>
    <m/>
    <m/>
    <s v="Sí"/>
    <s v="Sí"/>
    <s v="Útil"/>
    <n v="4"/>
    <n v="5"/>
    <s v="4, satisfecho"/>
  </r>
  <r>
    <m/>
    <m/>
    <s v="Ciencias Sociales"/>
    <d v="2020-05-19T12:51:00"/>
    <s v="Grado y doble grado"/>
    <x v="13"/>
    <s v="De vez en cuando (1 o 2 veces al mes)"/>
    <s v="Solo en época de exámenes"/>
    <s v="Tengo que ir necesariamente para consultar los documentos que están ubicados en la biblioteca"/>
    <s v="F. Ciencias de la Información"/>
    <s v="Biblioteca Maria Zambrano (Filología / Derecho)"/>
    <m/>
    <s v="Biblioteca municipal"/>
    <m/>
    <m/>
    <m/>
    <m/>
    <m/>
    <s v="Sí"/>
    <s v="Sí"/>
    <n v="3"/>
    <n v="1"/>
    <n v="2"/>
    <n v="3"/>
    <n v="5"/>
    <n v="3"/>
    <n v="5"/>
    <n v="1"/>
    <n v="3"/>
    <n v="4"/>
    <m/>
    <n v="4"/>
    <n v="3"/>
    <n v="4"/>
    <n v="3"/>
    <n v="5"/>
    <s v="No"/>
    <n v="4"/>
    <x v="2"/>
    <s v="Twitter|Youtube|Instagram"/>
    <m/>
    <m/>
    <m/>
    <m/>
    <m/>
    <m/>
    <m/>
    <s v="No"/>
    <s v="No"/>
    <m/>
    <n v="4"/>
    <n v="5"/>
    <s v="4, satisfecho"/>
  </r>
  <r>
    <m/>
    <m/>
    <s v="Ciencias Experimentales"/>
    <d v="2020-05-19T12:51:00"/>
    <s v="Grado y doble grado"/>
    <x v="19"/>
    <s v="De vez en cuando (1 o 2 veces al mes)"/>
    <s v="De vez en cuando (1 o 2 veces al mes)"/>
    <s v="Creo que voy a acudir con menos frecuencia a la biblioteca y usaré más la biblioteca virtual|Tengo que ir necesariamente para consultar los documentos que están ubicados en la biblioteca|Procuraré buscar la información que necesito fuera de la biblioteca"/>
    <s v="F. Ciencias Físicas"/>
    <m/>
    <m/>
    <m/>
    <m/>
    <m/>
    <m/>
    <m/>
    <m/>
    <s v="No"/>
    <s v="No"/>
    <n v="2"/>
    <n v="3"/>
    <n v="1"/>
    <n v="3"/>
    <n v="5"/>
    <n v="5"/>
    <n v="4"/>
    <n v="1"/>
    <n v="1"/>
    <n v="4"/>
    <m/>
    <n v="3"/>
    <n v="2"/>
    <n v="3"/>
    <n v="2"/>
    <n v="3"/>
    <s v="No"/>
    <n v="3"/>
    <x v="4"/>
    <s v="Twitter|Facebook|Instagram"/>
    <m/>
    <m/>
    <m/>
    <m/>
    <m/>
    <m/>
    <m/>
    <s v="Sí"/>
    <s v="Sí"/>
    <s v="Útil"/>
    <n v="4"/>
    <n v="3"/>
    <s v="3, normal"/>
  </r>
  <r>
    <m/>
    <m/>
    <s v="Ciencias de la Salud"/>
    <d v="2020-05-19T12:51:00"/>
    <s v="Grado y doble grado"/>
    <x v="9"/>
    <s v="Frecuentemente (1 o 2 veces por semana)"/>
    <s v="De vez en cuando (1 o 2 veces al mes)"/>
    <s v="Seguiré usando los servicios de la biblioteca con la misma frecuencia que expuse en la pregunta anterior"/>
    <s v="Biblioteca Maria Zambrano (Filología / Derecho)"/>
    <m/>
    <m/>
    <m/>
    <m/>
    <m/>
    <m/>
    <m/>
    <m/>
    <s v="No"/>
    <s v="No"/>
    <n v="2"/>
    <n v="2"/>
    <n v="3"/>
    <n v="3"/>
    <n v="4"/>
    <n v="4"/>
    <n v="4"/>
    <n v="3"/>
    <n v="3"/>
    <n v="3"/>
    <m/>
    <n v="4"/>
    <n v="4"/>
    <n v="2"/>
    <n v="3"/>
    <n v="3"/>
    <s v="No"/>
    <n v="3"/>
    <x v="5"/>
    <s v="Twitter|Instagram"/>
    <m/>
    <m/>
    <m/>
    <m/>
    <m/>
    <m/>
    <m/>
    <s v="Sí"/>
    <s v="Sí"/>
    <s v="Útil"/>
    <n v="4"/>
    <n v="4"/>
    <s v="4, satisfecho"/>
  </r>
  <r>
    <m/>
    <m/>
    <s v="Ciencias de la Salud"/>
    <d v="2020-05-19T12:51:00"/>
    <s v="Grado y doble grado"/>
    <x v="15"/>
    <s v="Frecuentemente (1 o 2 veces por semana)"/>
    <s v="Frecuentemente (1 o 2 veces por semana)"/>
    <s v="Seguiré usando los servicios de la biblioteca con la misma frecuencia que expuse en la pregunta anterior"/>
    <s v="F. Enfermería, Fisioterapia y Podología"/>
    <s v="F. Medicina"/>
    <s v="F. Odontología"/>
    <m/>
    <m/>
    <m/>
    <m/>
    <m/>
    <m/>
    <s v="No"/>
    <s v="Sí"/>
    <n v="3"/>
    <n v="1"/>
    <n v="4"/>
    <n v="1"/>
    <n v="5"/>
    <n v="3"/>
    <n v="4"/>
    <n v="3"/>
    <n v="4"/>
    <n v="5"/>
    <m/>
    <n v="5"/>
    <n v="5"/>
    <n v="4"/>
    <n v="3"/>
    <n v="4"/>
    <s v="No"/>
    <n v="5"/>
    <x v="5"/>
    <s v="Twitter|Youtube"/>
    <m/>
    <m/>
    <m/>
    <m/>
    <m/>
    <m/>
    <m/>
    <s v="No"/>
    <s v="No"/>
    <m/>
    <n v="3"/>
    <n v="5"/>
    <s v="5, muy satisfecho"/>
  </r>
  <r>
    <m/>
    <m/>
    <s v="Humanidades"/>
    <d v="2020-05-19T12:51:00"/>
    <s v="Grado y doble grado"/>
    <x v="7"/>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Geografía e Historia"/>
    <s v="Biblioteca Maria Zambrano (Filología / Derecho)"/>
    <s v="F. Ciencias de la Información"/>
    <s v="Bibliotecas de museos (Museo Nacional Centro de Arte Reina Sofía, Museo Nacional del Prado)"/>
    <m/>
    <m/>
    <m/>
    <m/>
    <m/>
    <s v="Sí"/>
    <s v="Sí"/>
    <n v="3"/>
    <n v="3"/>
    <n v="4"/>
    <n v="4"/>
    <n v="5"/>
    <n v="4"/>
    <n v="5"/>
    <n v="3"/>
    <n v="4"/>
    <n v="4"/>
    <m/>
    <n v="4"/>
    <n v="4"/>
    <n v="5"/>
    <n v="3"/>
    <n v="4"/>
    <s v="Sí"/>
    <n v="4"/>
    <x v="5"/>
    <s v="Instagram"/>
    <m/>
    <m/>
    <m/>
    <m/>
    <m/>
    <m/>
    <m/>
    <s v="Sí"/>
    <s v="No"/>
    <m/>
    <n v="5"/>
    <n v="4"/>
    <s v="4, satisfecho"/>
  </r>
  <r>
    <m/>
    <m/>
    <s v="Ciencias de la Salud"/>
    <d v="2020-05-19T12:51:00"/>
    <s v="Grado y doble grado"/>
    <x v="18"/>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Odontología"/>
    <s v="F. Medicina"/>
    <s v="F. Farmacia"/>
    <m/>
    <m/>
    <m/>
    <m/>
    <m/>
    <m/>
    <s v="No"/>
    <s v="Sí"/>
    <n v="3"/>
    <n v="4"/>
    <n v="5"/>
    <n v="2"/>
    <n v="5"/>
    <n v="5"/>
    <n v="3"/>
    <n v="4"/>
    <n v="4"/>
    <n v="4"/>
    <m/>
    <n v="4"/>
    <n v="4"/>
    <n v="4"/>
    <n v="4"/>
    <n v="3"/>
    <s v="Sí"/>
    <n v="5"/>
    <x v="1"/>
    <s v="Facebook|Youtube|Instagram"/>
    <m/>
    <m/>
    <m/>
    <m/>
    <m/>
    <m/>
    <m/>
    <s v="Sí"/>
    <s v="Sí"/>
    <s v="Muy útil"/>
    <n v="5"/>
    <n v="5"/>
    <s v="5, muy satisfecho"/>
  </r>
  <r>
    <m/>
    <m/>
    <s v="Ciencias Sociales"/>
    <d v="2020-05-19T12:51:00"/>
    <s v="Grado y doble grado"/>
    <x v="10"/>
    <s v="Solo en época de exámenes"/>
    <s v="Nunca"/>
    <s v="Seguiré usando los servicios de la biblioteca con la misma frecuencia que expuse en la pregunta anterior"/>
    <s v="Biblioteca Maria Zambrano (Filología / Derecho)"/>
    <s v="F. Derecho (Departamentos,Criminología)"/>
    <s v="F. Filosofía"/>
    <m/>
    <m/>
    <m/>
    <m/>
    <m/>
    <m/>
    <s v="No"/>
    <s v="No"/>
    <n v="1"/>
    <n v="1"/>
    <n v="1"/>
    <n v="5"/>
    <n v="5"/>
    <n v="5"/>
    <n v="5"/>
    <n v="5"/>
    <n v="1"/>
    <n v="3"/>
    <m/>
    <n v="2"/>
    <n v="2"/>
    <n v="1"/>
    <n v="3"/>
    <n v="1"/>
    <s v="No"/>
    <n v="2"/>
    <x v="2"/>
    <s v="Facebook|Instagram"/>
    <m/>
    <m/>
    <m/>
    <m/>
    <m/>
    <m/>
    <m/>
    <s v="No"/>
    <s v="No"/>
    <m/>
    <n v="3"/>
    <n v="2"/>
    <s v="3, normal"/>
  </r>
  <r>
    <m/>
    <m/>
    <s v="Ciencias Experimentales"/>
    <d v="2020-05-19T12:51:00"/>
    <s v="Grado y doble grado"/>
    <x v="16"/>
    <s v="Muy frecuentemente (3 o más veces por semana)"/>
    <s v="Frecuentemente (1 o 2 veces por semana)"/>
    <s v="Seguiré usando los servicios de la biblioteca con la misma frecuencia que expuse en la pregunta anterior"/>
    <s v="F. Ciencias Químicas"/>
    <s v="Biblioteca Maria Zambrano (Filología / Derecho)"/>
    <m/>
    <m/>
    <m/>
    <m/>
    <m/>
    <m/>
    <m/>
    <s v="No"/>
    <s v="Sí"/>
    <n v="2"/>
    <n v="1"/>
    <n v="2"/>
    <n v="1"/>
    <n v="5"/>
    <n v="4"/>
    <n v="5"/>
    <n v="1"/>
    <n v="4"/>
    <n v="4"/>
    <m/>
    <n v="5"/>
    <n v="5"/>
    <n v="5"/>
    <n v="4"/>
    <n v="5"/>
    <s v="Sí"/>
    <n v="5"/>
    <x v="5"/>
    <s v="Twitter|Instagram"/>
    <m/>
    <m/>
    <m/>
    <m/>
    <m/>
    <m/>
    <m/>
    <s v="Sí"/>
    <s v="No"/>
    <m/>
    <n v="5"/>
    <n v="4"/>
    <s v="3, normal"/>
  </r>
  <r>
    <m/>
    <m/>
    <s v="Ciencias Experimentales"/>
    <d v="2020-05-19T12:51:00"/>
    <s v="Grado y doble grado"/>
    <x v="19"/>
    <s v="Frecuentemente (1 o 2 veces por semana)"/>
    <s v="Solo en época de exámenes"/>
    <s v="Creo que voy a acudir con menos frecuencia a la biblioteca y usaré más la biblioteca virtual|Tengo que ir necesariamente para consultar los documentos que están ubicados en la biblioteca"/>
    <s v="F. Ciencias Físicas"/>
    <s v="F. Ciencias Matemáticas"/>
    <s v="F. Ciencias Químicas"/>
    <m/>
    <m/>
    <m/>
    <m/>
    <m/>
    <m/>
    <s v="No"/>
    <s v="Sí"/>
    <n v="4"/>
    <n v="1"/>
    <n v="1"/>
    <n v="1"/>
    <n v="5"/>
    <n v="4"/>
    <n v="5"/>
    <n v="1"/>
    <n v="4"/>
    <n v="4"/>
    <m/>
    <n v="5"/>
    <n v="5"/>
    <n v="4"/>
    <n v="3"/>
    <n v="3"/>
    <s v="No"/>
    <n v="3"/>
    <x v="5"/>
    <s v="No uso ninguna red social"/>
    <m/>
    <m/>
    <m/>
    <m/>
    <m/>
    <m/>
    <m/>
    <s v="No"/>
    <s v="No"/>
    <m/>
    <n v="4"/>
    <n v="3"/>
    <s v="4, satisfecho"/>
  </r>
  <r>
    <m/>
    <m/>
    <s v="Ciencias de la Salud"/>
    <d v="2020-05-19T12:51:00"/>
    <s v="Grado y doble grado"/>
    <x v="9"/>
    <s v="Frecuentemente (1 o 2 veces por semana)"/>
    <s v="De vez en cuando (1 o 2 veces al mes)"/>
    <s v="No vivo en Madrid, no voy a acudir mas."/>
    <s v="F. Ciencias de la Información"/>
    <s v="F. Odontología"/>
    <s v="F. Ciencias Biológicas"/>
    <m/>
    <m/>
    <m/>
    <m/>
    <m/>
    <m/>
    <s v="No"/>
    <s v="No"/>
    <n v="1"/>
    <n v="5"/>
    <n v="2"/>
    <n v="1"/>
    <n v="2"/>
    <n v="4"/>
    <n v="3"/>
    <n v="1"/>
    <n v="3"/>
    <n v="3"/>
    <m/>
    <n v="1"/>
    <n v="4"/>
    <n v="1"/>
    <n v="5"/>
    <n v="5"/>
    <s v="No"/>
    <n v="2"/>
    <x v="2"/>
    <s v="Facebook|Youtube|Instagram"/>
    <m/>
    <m/>
    <m/>
    <m/>
    <m/>
    <m/>
    <m/>
    <s v="No"/>
    <s v="No"/>
    <m/>
    <n v="4"/>
    <n v="4"/>
    <s v="3, normal"/>
  </r>
  <r>
    <m/>
    <m/>
    <s v="Ciencias Experimentales"/>
    <d v="2020-05-19T12:51:00"/>
    <s v="Máster"/>
    <x v="16"/>
    <s v="Frecuentemente (1 o 2 veces por semana)"/>
    <s v="Muy frecuentemente (3 o más veces por semana)"/>
    <s v="Creo que voy a acudir con menos frecuencia a la biblioteca y usaré más la biblioteca virtual"/>
    <s v="F. Ciencias Químicas"/>
    <s v="Biblioteca Maria Zambrano (Filología / Derecho)"/>
    <m/>
    <m/>
    <m/>
    <m/>
    <m/>
    <m/>
    <m/>
    <s v="No"/>
    <s v="No"/>
    <n v="2"/>
    <n v="5"/>
    <n v="3"/>
    <n v="1"/>
    <n v="5"/>
    <n v="3"/>
    <n v="5"/>
    <n v="2"/>
    <n v="3"/>
    <n v="3"/>
    <m/>
    <n v="5"/>
    <n v="5"/>
    <n v="3"/>
    <n v="3"/>
    <n v="3"/>
    <s v="Sí"/>
    <n v="4"/>
    <x v="5"/>
    <s v="Twitter|Facebook|Youtube|Instagram"/>
    <m/>
    <m/>
    <m/>
    <m/>
    <m/>
    <m/>
    <m/>
    <s v="Sí"/>
    <s v="Sí"/>
    <s v="Útil"/>
    <n v="5"/>
    <n v="4"/>
    <s v="4, satisfecho"/>
  </r>
  <r>
    <m/>
    <m/>
    <s v="Ciencias Experimentales"/>
    <d v="2020-05-19T12:51:00"/>
    <s v="Grado y doble grado"/>
    <x v="16"/>
    <s v="Muy frecuentemente (3 o más veces por semana)"/>
    <s v="De vez en cuando (1 o 2 veces al mes)"/>
    <s v="Creo que voy a acudir con menos frecuencia a la biblioteca y usaré más la biblioteca virtual"/>
    <s v="F. Ciencias Químicas"/>
    <m/>
    <m/>
    <s v="La biblioteca municipal de mi pueblo"/>
    <m/>
    <m/>
    <m/>
    <m/>
    <m/>
    <s v="No"/>
    <s v="Sí"/>
    <n v="3"/>
    <n v="1"/>
    <n v="2"/>
    <n v="1"/>
    <n v="5"/>
    <n v="4"/>
    <n v="5"/>
    <n v="2"/>
    <n v="3"/>
    <n v="3"/>
    <m/>
    <n v="3"/>
    <n v="4"/>
    <n v="2"/>
    <n v="1"/>
    <n v="1"/>
    <s v="No"/>
    <n v="4"/>
    <x v="2"/>
    <s v="Youtube|Instagram"/>
    <m/>
    <m/>
    <m/>
    <m/>
    <m/>
    <m/>
    <m/>
    <s v="No"/>
    <s v="No"/>
    <m/>
    <n v="4"/>
    <n v="4"/>
    <s v="5, muy satisfecho"/>
  </r>
  <r>
    <m/>
    <m/>
    <s v="Humanidades"/>
    <d v="2020-05-19T12:51:00"/>
    <s v="Grado y doble grado"/>
    <x v="6"/>
    <s v="De vez en cuando (1 o 2 veces al mes)"/>
    <s v="Frecuentemente (1 o 2 veces por semana)"/>
    <s v="Procuraré buscar la información que necesito fuera de la biblioteca"/>
    <s v="Biblioteca Maria Zambrano (Filología / Derecho)"/>
    <s v="F. Filología (Clásicas o General)"/>
    <m/>
    <m/>
    <m/>
    <m/>
    <m/>
    <m/>
    <m/>
    <s v="No"/>
    <s v="No"/>
    <n v="3"/>
    <n v="4"/>
    <n v="4"/>
    <n v="3"/>
    <n v="3"/>
    <n v="5"/>
    <n v="1"/>
    <n v="3"/>
    <n v="3"/>
    <n v="3"/>
    <m/>
    <n v="4"/>
    <n v="4"/>
    <n v="5"/>
    <n v="4"/>
    <n v="3"/>
    <s v="No"/>
    <n v="4"/>
    <x v="5"/>
    <s v="Youtube|Instagram"/>
    <m/>
    <m/>
    <m/>
    <m/>
    <m/>
    <m/>
    <m/>
    <s v="Sí"/>
    <s v="Sí"/>
    <s v="Útil"/>
    <n v="4"/>
    <n v="5"/>
    <s v="4, satisfecho"/>
  </r>
  <r>
    <m/>
    <m/>
    <s v="Ciencias Sociales"/>
    <d v="2020-05-19T12:51:00"/>
    <s v="Grado y doble grado"/>
    <x v="1"/>
    <s v="Frecuentemente (1 o 2 veces por semana)"/>
    <s v="De vez en cuando (1 o 2 veces al mes)"/>
    <s v="Creo que voy a acudir con menos frecuencia a la biblioteca y usaré más la biblioteca virtual"/>
    <s v="F. Ciencias Políticas y Sociología"/>
    <s v="Biblioteca Maria Zambrano (Filología / Derecho)"/>
    <s v="F. Trabajo Social"/>
    <m/>
    <m/>
    <m/>
    <m/>
    <m/>
    <m/>
    <s v="Sí"/>
    <s v="Sí"/>
    <n v="3"/>
    <n v="4"/>
    <n v="4"/>
    <n v="2"/>
    <n v="3"/>
    <n v="4"/>
    <n v="2"/>
    <n v="2"/>
    <n v="3"/>
    <n v="4"/>
    <m/>
    <n v="3"/>
    <n v="5"/>
    <n v="5"/>
    <n v="1"/>
    <n v="3"/>
    <s v="Sí"/>
    <n v="4"/>
    <x v="2"/>
    <s v="Twitter|Youtube|Instagram"/>
    <m/>
    <m/>
    <m/>
    <m/>
    <m/>
    <m/>
    <m/>
    <s v="Sí"/>
    <s v="No"/>
    <m/>
    <n v="4"/>
    <n v="4"/>
    <s v="4, satisfecho"/>
  </r>
  <r>
    <m/>
    <m/>
    <s v="Humanidades"/>
    <d v="2020-05-19T12:51:00"/>
    <s v="Grado y doble grado"/>
    <x v="7"/>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m/>
    <m/>
    <m/>
    <m/>
    <m/>
    <m/>
    <m/>
    <s v="Sí"/>
    <s v="Sí"/>
    <n v="2"/>
    <n v="2"/>
    <n v="3"/>
    <n v="4"/>
    <n v="5"/>
    <n v="3"/>
    <n v="4"/>
    <n v="5"/>
    <n v="3"/>
    <n v="4"/>
    <m/>
    <n v="3"/>
    <n v="4"/>
    <n v="4"/>
    <n v="4"/>
    <n v="4"/>
    <s v="No"/>
    <n v="4"/>
    <x v="6"/>
    <s v="Twitter|Facebook|Youtube|Instagram"/>
    <m/>
    <m/>
    <m/>
    <m/>
    <m/>
    <m/>
    <m/>
    <s v="No"/>
    <s v="No"/>
    <m/>
    <n v="4"/>
    <n v="4"/>
    <s v="4, satisfecho"/>
  </r>
  <r>
    <m/>
    <m/>
    <s v="Ciencias Sociales"/>
    <d v="2020-05-19T12:51:00"/>
    <s v="Máster"/>
    <x v="13"/>
    <s v="Muy frecuentemente (3 o más veces por semana)"/>
    <s v="Muy frecuentemente (3 o más veces por semana)"/>
    <s v="Solo haré uso de la biblioteca virtual y de sus recursos electrónicos"/>
    <s v="Biblioteca Maria Zambrano (Filología / Derecho)"/>
    <s v="F. Ciencias de la Información"/>
    <m/>
    <s v="Del ayuntamiento"/>
    <m/>
    <m/>
    <m/>
    <m/>
    <m/>
    <s v="Sí"/>
    <s v="No"/>
    <n v="4"/>
    <n v="4"/>
    <n v="4"/>
    <n v="1"/>
    <n v="4"/>
    <n v="4"/>
    <n v="1"/>
    <n v="3"/>
    <n v="4"/>
    <n v="4"/>
    <m/>
    <n v="4"/>
    <n v="4"/>
    <n v="4"/>
    <n v="4"/>
    <n v="4"/>
    <s v="No"/>
    <n v="4"/>
    <x v="6"/>
    <s v="Twitter|Instagram"/>
    <m/>
    <m/>
    <m/>
    <m/>
    <m/>
    <m/>
    <m/>
    <s v="No"/>
    <s v="No"/>
    <m/>
    <n v="4"/>
    <n v="4"/>
    <s v="5, muy satisfecho"/>
  </r>
  <r>
    <m/>
    <m/>
    <s v="Ciencias Experimentales"/>
    <d v="2020-05-19T12:51:00"/>
    <s v="Grado y doble grado"/>
    <x v="16"/>
    <s v="Muy frecuentemente (3 o más veces por semana)"/>
    <s v="Nunca"/>
    <s v="Seguiré usando los servicios de la biblioteca con la misma frecuencia que expuse en la pregunta anterior"/>
    <s v="Biblioteca Maria Zambrano (Filología / Derecho)"/>
    <s v="F. Ciencias Químicas"/>
    <m/>
    <m/>
    <m/>
    <m/>
    <m/>
    <m/>
    <m/>
    <s v="No"/>
    <s v="Sí"/>
    <n v="3"/>
    <n v="1"/>
    <n v="1"/>
    <n v="1"/>
    <n v="4"/>
    <n v="2"/>
    <n v="5"/>
    <n v="3"/>
    <n v="4"/>
    <n v="2"/>
    <m/>
    <n v="4"/>
    <n v="4"/>
    <n v="3"/>
    <n v="4"/>
    <n v="4"/>
    <s v="Sí"/>
    <n v="4"/>
    <x v="6"/>
    <s v="Twitter|Youtube|Instagram"/>
    <m/>
    <m/>
    <m/>
    <m/>
    <m/>
    <m/>
    <m/>
    <s v="No"/>
    <s v="No"/>
    <m/>
    <n v="3"/>
    <n v="4"/>
    <s v="4, satisfecho"/>
  </r>
  <r>
    <m/>
    <m/>
    <s v="Ciencias Experimentales"/>
    <d v="2020-05-19T12:51:00"/>
    <s v="Grado y doble grado"/>
    <x v="8"/>
    <s v="Muy frecuentemente (3 o más veces por semana)"/>
    <s v="Nunca"/>
    <s v="Seguiré usando los servicios de la biblioteca con la misma frecuencia que expuse en la pregunta anterior"/>
    <s v="F. Ciencias Matemáticas"/>
    <s v="F. Ciencias Físicas"/>
    <s v="Biblioteca Maria Zambrano (Filología / Derecho)"/>
    <s v="Biblioteca Municipal de Tres Cantos"/>
    <m/>
    <m/>
    <m/>
    <m/>
    <m/>
    <s v="Sí"/>
    <s v="Sí"/>
    <n v="3"/>
    <n v="1"/>
    <n v="3"/>
    <n v="2"/>
    <n v="5"/>
    <n v="4"/>
    <n v="5"/>
    <n v="1"/>
    <n v="3"/>
    <n v="3"/>
    <m/>
    <n v="3"/>
    <n v="4"/>
    <n v="4"/>
    <n v="3"/>
    <n v="4"/>
    <s v="Sí"/>
    <n v="3"/>
    <x v="5"/>
    <s v="Twitter|Facebook|Instagram"/>
    <m/>
    <m/>
    <m/>
    <m/>
    <m/>
    <m/>
    <m/>
    <s v="Sí"/>
    <s v="Sí"/>
    <s v="Normal"/>
    <n v="4"/>
    <n v="4"/>
    <s v="4, satisfecho"/>
  </r>
  <r>
    <m/>
    <m/>
    <s v="Humanidades"/>
    <d v="2020-05-19T12:51:00"/>
    <s v="Grado y doble grado"/>
    <x v="7"/>
    <s v="Frecuentemente (1 o 2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m/>
    <m/>
    <m/>
    <m/>
    <m/>
    <m/>
    <s v="Sí"/>
    <s v="Sí"/>
    <n v="4"/>
    <n v="3"/>
    <n v="3"/>
    <n v="2"/>
    <n v="3"/>
    <n v="2"/>
    <n v="4"/>
    <n v="3"/>
    <n v="3"/>
    <n v="4"/>
    <m/>
    <n v="4"/>
    <n v="4"/>
    <n v="5"/>
    <n v="3"/>
    <n v="4"/>
    <s v="No"/>
    <n v="3"/>
    <x v="5"/>
    <s v="Twitter|Instagram"/>
    <m/>
    <m/>
    <m/>
    <m/>
    <m/>
    <m/>
    <m/>
    <s v="No"/>
    <s v="No"/>
    <m/>
    <n v="4"/>
    <n v="5"/>
    <s v="5, muy satisfecho"/>
  </r>
  <r>
    <m/>
    <m/>
    <s v="Humanidades"/>
    <d v="2020-05-19T12:51:00"/>
    <s v="Máster"/>
    <x v="6"/>
    <s v="Solo en época de exámenes"/>
    <s v="De vez en cuando (1 o 2 veces al mes)"/>
    <s v="Procuraré buscar la información que necesito fuera de la biblioteca"/>
    <s v="F. Filología (Clásicas o General)"/>
    <s v="Biblioteca Maria Zambrano (Filología / Derecho)"/>
    <m/>
    <s v="Bibliotecas públicas"/>
    <m/>
    <m/>
    <m/>
    <m/>
    <m/>
    <s v="No"/>
    <s v="Sí"/>
    <n v="4"/>
    <n v="3"/>
    <n v="3"/>
    <n v="3"/>
    <n v="5"/>
    <n v="4"/>
    <n v="5"/>
    <n v="3"/>
    <n v="2"/>
    <n v="5"/>
    <m/>
    <n v="3"/>
    <n v="5"/>
    <n v="4"/>
    <n v="1"/>
    <n v="4"/>
    <s v="No"/>
    <n v="4"/>
    <x v="2"/>
    <s v="No uso ninguna red social"/>
    <m/>
    <m/>
    <m/>
    <m/>
    <m/>
    <m/>
    <m/>
    <s v="No"/>
    <s v="No"/>
    <m/>
    <n v="5"/>
    <n v="5"/>
    <s v="4, satisfecho"/>
  </r>
  <r>
    <m/>
    <m/>
    <s v="Ciencias Experimentales"/>
    <d v="2020-05-19T12:51:00"/>
    <s v="Grado y doble grado"/>
    <x v="16"/>
    <s v="Frecuentemente (1 o 2 veces por semana)"/>
    <s v="De vez en cuando (1 o 2 veces al mes)"/>
    <s v="Seguiré usando los servicios de la biblioteca con la misma frecuencia que expuse en la pregunta anterior"/>
    <s v="F. Ciencias Físicas"/>
    <s v="F. Ciencias Químicas"/>
    <s v="Biblioteca Maria Zambrano (Filología / Derecho)"/>
    <m/>
    <m/>
    <m/>
    <m/>
    <m/>
    <m/>
    <s v="No"/>
    <s v="Sí"/>
    <n v="5"/>
    <n v="5"/>
    <n v="5"/>
    <n v="5"/>
    <n v="5"/>
    <n v="5"/>
    <n v="5"/>
    <n v="5"/>
    <n v="5"/>
    <n v="5"/>
    <m/>
    <n v="5"/>
    <n v="5"/>
    <n v="5"/>
    <n v="5"/>
    <n v="5"/>
    <s v="No"/>
    <n v="5"/>
    <x v="1"/>
    <s v="Twitter|Instagram"/>
    <m/>
    <m/>
    <m/>
    <m/>
    <m/>
    <m/>
    <m/>
    <s v="No"/>
    <s v="No"/>
    <m/>
    <n v="5"/>
    <n v="5"/>
    <s v="5, muy satisfecho"/>
  </r>
  <r>
    <m/>
    <m/>
    <s v="Ciencias Experimentales"/>
    <d v="2020-05-19T12:51:00"/>
    <s v="Grado y doble grado"/>
    <x v="19"/>
    <s v="De vez en cuando (1 o 2 veces al mes)"/>
    <s v="Nunca"/>
    <s v="Seguiré usando los servicios de la biblioteca con la misma frecuencia que expuse en la pregunta anterior|Procuraré buscar la información que necesito fuera de la biblioteca"/>
    <s v="F. Ciencias Físicas"/>
    <s v="Biblioteca Maria Zambrano (Filología / Derecho)"/>
    <s v="F. Ciencias Matemáticas"/>
    <m/>
    <m/>
    <m/>
    <m/>
    <m/>
    <m/>
    <s v="No"/>
    <s v="No"/>
    <n v="1"/>
    <n v="2"/>
    <n v="3"/>
    <n v="5"/>
    <n v="5"/>
    <n v="5"/>
    <n v="5"/>
    <n v="3"/>
    <n v="2"/>
    <n v="4"/>
    <m/>
    <n v="4"/>
    <n v="2"/>
    <n v="3"/>
    <n v="3"/>
    <n v="2"/>
    <s v="No"/>
    <n v="4"/>
    <x v="4"/>
    <s v="Youtube|Instagram|LinkedIn"/>
    <m/>
    <m/>
    <m/>
    <m/>
    <m/>
    <m/>
    <m/>
    <s v="No"/>
    <s v="No"/>
    <m/>
    <n v="3"/>
    <n v="3"/>
    <s v="3, normal"/>
  </r>
  <r>
    <m/>
    <m/>
    <s v="Ciencias Sociales"/>
    <d v="2020-05-19T12:50:00"/>
    <s v="Máster"/>
    <x v="11"/>
    <s v="De vez en cuando (1 o 2 veces al mes)"/>
    <s v="Frecuentemente (1 o 2 veces por semana)"/>
    <s v="Seguiré usando los servicios de la biblioteca con la misma frecuencia que expuse en la pregunta anterior"/>
    <s v="Biblioteca Maria Zambrano (Filología / Derecho)"/>
    <s v="F. Ciencias Económicas y Empresariales"/>
    <s v="F. Ciencias Matemáticas"/>
    <m/>
    <m/>
    <m/>
    <m/>
    <m/>
    <m/>
    <s v="No"/>
    <s v="Sí"/>
    <n v="2"/>
    <n v="1"/>
    <n v="1"/>
    <n v="1"/>
    <n v="5"/>
    <n v="3"/>
    <n v="5"/>
    <n v="1"/>
    <n v="5"/>
    <n v="5"/>
    <m/>
    <n v="5"/>
    <n v="5"/>
    <n v="5"/>
    <n v="3"/>
    <n v="2"/>
    <s v="No"/>
    <n v="4"/>
    <x v="2"/>
    <s v="Twitter|Youtube|LinkedIn"/>
    <m/>
    <m/>
    <m/>
    <m/>
    <m/>
    <m/>
    <m/>
    <s v="Sí"/>
    <s v="No"/>
    <m/>
    <n v="5"/>
    <n v="5"/>
    <s v="5, muy satisfecho"/>
  </r>
  <r>
    <m/>
    <m/>
    <s v="Ciencias de la Salud"/>
    <d v="2020-05-19T12:50:00"/>
    <s v="Grado y doble grado"/>
    <x v="22"/>
    <s v="Frecuentemente (1 o 2 veces por semana)"/>
    <s v="Frecuentemente (1 o 2 veces por semana)"/>
    <s v="Creo que voy a acudir con menos frecuencia a la biblioteca y usaré más la biblioteca virtual"/>
    <s v="F. Óptica y Optometría"/>
    <m/>
    <m/>
    <m/>
    <m/>
    <m/>
    <m/>
    <m/>
    <m/>
    <s v="Sí"/>
    <s v="Sí"/>
    <n v="5"/>
    <n v="3"/>
    <n v="3"/>
    <n v="1"/>
    <n v="3"/>
    <n v="5"/>
    <n v="3"/>
    <n v="1"/>
    <n v="5"/>
    <n v="5"/>
    <m/>
    <n v="3"/>
    <n v="4"/>
    <n v="5"/>
    <n v="5"/>
    <n v="3"/>
    <s v="Sí"/>
    <n v="5"/>
    <x v="5"/>
    <s v="Twitter|Instagram"/>
    <m/>
    <m/>
    <m/>
    <m/>
    <m/>
    <m/>
    <m/>
    <s v="Sí"/>
    <s v="Sí"/>
    <s v="Muy útil"/>
    <n v="5"/>
    <n v="5"/>
    <s v="5, muy satisfecho"/>
  </r>
  <r>
    <m/>
    <m/>
    <s v="Humanidades"/>
    <d v="2020-05-19T12:50:00"/>
    <s v="Grado y doble grado"/>
    <x v="7"/>
    <s v="Frecuentemente (1 o 2 veces por semana)"/>
    <s v="Frecuentemente (1 o 2 veces por semana)"/>
    <s v="Seguiré usando los servicios de la biblioteca con la misma frecuencia que expuse en la pregunta anterior"/>
    <s v="F. Geografía e Historia"/>
    <s v="Biblioteca Maria Zambrano (Filología / Derecho)"/>
    <m/>
    <m/>
    <m/>
    <m/>
    <m/>
    <m/>
    <m/>
    <s v="Sí"/>
    <s v="Sí"/>
    <n v="5"/>
    <n v="2"/>
    <n v="4"/>
    <n v="4"/>
    <n v="3"/>
    <n v="4"/>
    <n v="2"/>
    <n v="3"/>
    <n v="3"/>
    <n v="4"/>
    <m/>
    <n v="5"/>
    <n v="4"/>
    <n v="4"/>
    <n v="4"/>
    <n v="5"/>
    <s v="Sí"/>
    <n v="4"/>
    <x v="6"/>
    <s v="Facebook|Instagram"/>
    <m/>
    <m/>
    <m/>
    <m/>
    <m/>
    <m/>
    <m/>
    <s v="Sí"/>
    <s v="No"/>
    <m/>
    <n v="4"/>
    <n v="5"/>
    <s v="5, muy satisfecho"/>
  </r>
  <r>
    <m/>
    <m/>
    <s v="Humanidades"/>
    <d v="2020-05-19T12:50:00"/>
    <s v="Grado y doble grado"/>
    <x v="2"/>
    <s v="De vez en cuando (1 o 2 veces al mes)"/>
    <s v="Muy frecuentemente (3 o más veces por semana)"/>
    <s v="Tengo que ir necesariamente para consultar los documentos que están ubicados en la biblioteca"/>
    <s v="F. Educación - Centro de Formación del Profesorado"/>
    <s v="Biblioteca Maria Zambrano (Filología / Derecho)"/>
    <m/>
    <m/>
    <m/>
    <m/>
    <m/>
    <m/>
    <m/>
    <s v="No"/>
    <s v="No"/>
    <n v="4"/>
    <n v="1"/>
    <n v="4"/>
    <n v="5"/>
    <n v="5"/>
    <n v="3"/>
    <n v="2"/>
    <n v="5"/>
    <n v="2"/>
    <n v="4"/>
    <m/>
    <n v="1"/>
    <n v="2"/>
    <n v="4"/>
    <n v="2"/>
    <n v="1"/>
    <s v="No"/>
    <n v="1"/>
    <x v="4"/>
    <s v="Twitter|Instagram"/>
    <m/>
    <m/>
    <m/>
    <m/>
    <m/>
    <m/>
    <m/>
    <s v="Sí"/>
    <s v="No"/>
    <m/>
    <n v="4"/>
    <n v="5"/>
    <s v="1, muy insatisfecho"/>
  </r>
  <r>
    <m/>
    <m/>
    <s v="Ciencias Sociales"/>
    <d v="2020-05-19T12:50:00"/>
    <s v="Grado y doble grado"/>
    <x v="13"/>
    <s v="De vez en cuando (1 o 2 veces al mes)"/>
    <s v="De vez en cuando (1 o 2 veces al mes)"/>
    <s v="Seguiré usando los servicios de la biblioteca con la misma frecuencia que expuse en la pregunta anterior"/>
    <m/>
    <m/>
    <m/>
    <m/>
    <m/>
    <m/>
    <m/>
    <m/>
    <m/>
    <s v="No"/>
    <s v="Sí"/>
    <n v="2"/>
    <n v="2"/>
    <n v="2"/>
    <n v="3"/>
    <n v="4"/>
    <n v="4"/>
    <n v="5"/>
    <n v="2"/>
    <n v="2"/>
    <n v="3"/>
    <m/>
    <n v="4"/>
    <n v="4"/>
    <n v="3"/>
    <n v="3"/>
    <n v="3"/>
    <s v="No"/>
    <n v="2"/>
    <x v="4"/>
    <s v="Twitter|Instagram"/>
    <m/>
    <m/>
    <m/>
    <m/>
    <m/>
    <m/>
    <m/>
    <s v="No"/>
    <s v="No"/>
    <m/>
    <n v="4"/>
    <n v="3"/>
    <s v="3, normal"/>
  </r>
  <r>
    <m/>
    <m/>
    <s v="Ciencias de la Salud"/>
    <d v="2020-05-19T12:50:00"/>
    <s v="Grado y doble grado"/>
    <x v="23"/>
    <s v="De vez en cuando (1 o 2 veces al mes)"/>
    <s v="Nunca"/>
    <s v="Tengo que ir necesariamente para consultar los documentos que están ubicados en la biblioteca"/>
    <s v="Biblioteca Maria Zambrano (Filología / Derecho)"/>
    <s v="F. Ciencias Geológicas"/>
    <s v="F. Veterinaria"/>
    <s v="Biblioteca Pública Elena Fortún"/>
    <m/>
    <m/>
    <m/>
    <m/>
    <m/>
    <s v="No"/>
    <s v="Sí"/>
    <n v="3"/>
    <n v="1"/>
    <n v="1"/>
    <n v="1"/>
    <n v="5"/>
    <n v="5"/>
    <n v="5"/>
    <n v="4"/>
    <n v="4"/>
    <n v="5"/>
    <m/>
    <n v="2"/>
    <n v="3"/>
    <n v="2"/>
    <n v="3"/>
    <n v="3"/>
    <s v="No"/>
    <n v="3"/>
    <x v="6"/>
    <s v="Twitter|Youtube|Instagram"/>
    <m/>
    <m/>
    <m/>
    <m/>
    <m/>
    <m/>
    <m/>
    <s v="Sí"/>
    <s v="No"/>
    <m/>
    <n v="4"/>
    <n v="4"/>
    <s v="4, satisfecho"/>
  </r>
  <r>
    <m/>
    <m/>
    <s v="Ciencias de la Salud"/>
    <d v="2020-05-19T12:50:00"/>
    <s v="Grado y doble grado"/>
    <x v="9"/>
    <s v="Solo en época de exámenes"/>
    <s v="Nunca"/>
    <s v="Procuraré buscar la información que necesito fuera de la biblioteca"/>
    <s v="Biblioteca Maria Zambrano (Filología / Derecho)"/>
    <s v="F. Farmacia"/>
    <s v="F. Medicina"/>
    <m/>
    <m/>
    <m/>
    <m/>
    <m/>
    <m/>
    <s v="No"/>
    <s v="No"/>
    <n v="1"/>
    <n v="1"/>
    <n v="1"/>
    <n v="1"/>
    <n v="5"/>
    <n v="5"/>
    <n v="5"/>
    <n v="1"/>
    <n v="3"/>
    <n v="3"/>
    <m/>
    <n v="3"/>
    <n v="3"/>
    <n v="3"/>
    <n v="3"/>
    <n v="4"/>
    <s v="No"/>
    <n v="4"/>
    <x v="4"/>
    <s v="Twitter|Youtube|Instagram"/>
    <m/>
    <m/>
    <m/>
    <m/>
    <m/>
    <m/>
    <m/>
    <s v="No"/>
    <s v="No"/>
    <m/>
    <n v="4"/>
    <n v="4"/>
    <s v="3, normal"/>
  </r>
  <r>
    <m/>
    <m/>
    <s v="Ciencias de la Salud"/>
    <d v="2020-05-19T12:50:00"/>
    <s v="Grado y doble grado"/>
    <x v="22"/>
    <s v="Frecuentemente (1 o 2 veces por semana)"/>
    <s v="De vez en cuando (1 o 2 veces al mes)"/>
    <s v="Solo haré uso de la biblioteca virtual y de sus recursos electrónicos"/>
    <s v="F. Óptica y Optometría"/>
    <m/>
    <m/>
    <m/>
    <m/>
    <m/>
    <m/>
    <m/>
    <m/>
    <s v="No"/>
    <s v="Sí"/>
    <n v="3"/>
    <n v="1"/>
    <n v="3"/>
    <n v="1"/>
    <n v="5"/>
    <n v="1"/>
    <n v="5"/>
    <n v="2"/>
    <n v="3"/>
    <n v="3"/>
    <m/>
    <n v="3"/>
    <n v="3"/>
    <n v="3"/>
    <n v="3"/>
    <n v="3"/>
    <s v="No"/>
    <n v="3"/>
    <x v="2"/>
    <s v="No uso ninguna red social"/>
    <m/>
    <m/>
    <m/>
    <m/>
    <m/>
    <m/>
    <m/>
    <s v="Sí"/>
    <s v="No"/>
    <m/>
    <n v="5"/>
    <n v="5"/>
    <s v="4, satisfecho"/>
  </r>
  <r>
    <m/>
    <m/>
    <s v="Humanidades"/>
    <d v="2020-05-19T12:50:00"/>
    <s v="Grado y doble grado"/>
    <x v="2"/>
    <s v="De vez en cuando (1 o 2 veces al mes)"/>
    <s v="Solo en época de exámenes"/>
    <s v="Seguiré usando los servicios de la biblioteca con la misma frecuencia que expuse en la pregunta anterior"/>
    <s v="F. Educación - Centro de Formación del Profesorado"/>
    <m/>
    <m/>
    <s v="Bibliotecas municipales"/>
    <m/>
    <m/>
    <m/>
    <m/>
    <m/>
    <s v="No"/>
    <s v="Sí"/>
    <n v="3"/>
    <n v="1"/>
    <n v="1"/>
    <n v="3"/>
    <n v="3"/>
    <n v="4"/>
    <n v="3"/>
    <n v="2"/>
    <n v="2"/>
    <n v="2"/>
    <m/>
    <n v="1"/>
    <n v="1"/>
    <n v="3"/>
    <n v="2"/>
    <n v="2"/>
    <s v="No"/>
    <n v="3"/>
    <x v="4"/>
    <s v="Twitter|Instagram"/>
    <m/>
    <m/>
    <m/>
    <m/>
    <m/>
    <m/>
    <m/>
    <s v="No"/>
    <s v="No"/>
    <m/>
    <n v="3"/>
    <n v="3"/>
    <s v="3, normal"/>
  </r>
  <r>
    <m/>
    <m/>
    <s v="Humanidades"/>
    <d v="2020-05-19T12:50:00"/>
    <s v="Grado y doble grado"/>
    <x v="2"/>
    <s v="Nunca"/>
    <s v="De vez en cuando (1 o 2 veces al mes)"/>
    <s v="Creo que voy a acudir con menos frecuencia a la biblioteca y usaré más la biblioteca virtual"/>
    <m/>
    <m/>
    <m/>
    <s v="Google Académico"/>
    <m/>
    <m/>
    <m/>
    <m/>
    <m/>
    <s v="No"/>
    <s v="No"/>
    <n v="1"/>
    <n v="3"/>
    <n v="4"/>
    <n v="1"/>
    <n v="3"/>
    <n v="5"/>
    <n v="2"/>
    <n v="2"/>
    <n v="3"/>
    <n v="3"/>
    <m/>
    <n v="3"/>
    <n v="3"/>
    <n v="4"/>
    <n v="3"/>
    <n v="3"/>
    <s v="No"/>
    <n v="3"/>
    <x v="5"/>
    <s v="Twitter|Youtube|Instagram"/>
    <m/>
    <m/>
    <m/>
    <m/>
    <m/>
    <m/>
    <m/>
    <s v="No"/>
    <s v="No"/>
    <m/>
    <n v="3"/>
    <n v="3"/>
    <s v="3, normal"/>
  </r>
  <r>
    <m/>
    <m/>
    <s v="Ciencias de la Salud"/>
    <d v="2020-05-19T12:50:00"/>
    <s v="Grado y doble grado"/>
    <x v="23"/>
    <s v="De vez en cuando (1 o 2 veces al mes)"/>
    <s v="Solo en época de exámenes"/>
    <s v="Creo que voy a acudir con menos frecuencia a la biblioteca y usaré más la biblioteca virtual"/>
    <s v="F. Veterinaria"/>
    <s v="Biblioteca Maria Zambrano (Filología / Derecho)"/>
    <m/>
    <s v="biblioteca nocturna UAM, Biblioteca Humanidades UAM"/>
    <m/>
    <m/>
    <m/>
    <m/>
    <m/>
    <s v="No"/>
    <s v="No"/>
    <n v="1"/>
    <n v="2"/>
    <n v="3"/>
    <n v="1"/>
    <n v="5"/>
    <n v="5"/>
    <n v="5"/>
    <n v="1"/>
    <n v="5"/>
    <n v="3"/>
    <m/>
    <n v="5"/>
    <n v="5"/>
    <n v="5"/>
    <n v="4"/>
    <n v="5"/>
    <s v="No"/>
    <n v="5"/>
    <x v="4"/>
    <s v="Facebook|Youtube|Instagram"/>
    <m/>
    <m/>
    <m/>
    <m/>
    <m/>
    <m/>
    <m/>
    <s v="No"/>
    <s v="No"/>
    <m/>
    <n v="5"/>
    <n v="5"/>
    <s v="5, muy satisfecho"/>
  </r>
  <r>
    <m/>
    <m/>
    <s v="Humanidades"/>
    <d v="2020-05-19T12:50:00"/>
    <s v="Grado y doble grado"/>
    <x v="7"/>
    <s v="Frecuentemente (1 o 2 veces por semana)"/>
    <s v="Nunca"/>
    <s v="Creo que voy a acudir con menos frecuencia a la biblioteca y usaré más la biblioteca virtual"/>
    <s v="F. Geografía e Historia"/>
    <m/>
    <m/>
    <m/>
    <m/>
    <m/>
    <m/>
    <m/>
    <m/>
    <s v="No"/>
    <s v="No"/>
    <n v="4"/>
    <n v="2"/>
    <n v="3"/>
    <n v="3"/>
    <n v="4"/>
    <n v="4"/>
    <n v="5"/>
    <n v="2"/>
    <n v="4"/>
    <n v="4"/>
    <m/>
    <n v="3"/>
    <n v="3"/>
    <n v="3"/>
    <n v="3"/>
    <n v="3"/>
    <s v="No"/>
    <n v="3"/>
    <x v="4"/>
    <s v="Youtube|Instagram"/>
    <m/>
    <m/>
    <m/>
    <m/>
    <m/>
    <m/>
    <m/>
    <s v="No"/>
    <s v="No"/>
    <m/>
    <n v="4"/>
    <n v="4"/>
    <s v="4, satisfecho"/>
  </r>
  <r>
    <m/>
    <m/>
    <s v=""/>
    <d v="2020-05-19T12:50:00"/>
    <s v="Grado y doble grado"/>
    <x v="28"/>
    <s v="Frecuentemente (1 o 2 veces por semana)"/>
    <s v="Frecuentemente (1 o 2 veces por semana)"/>
    <s v="Seguiré usando los servicios de la biblioteca con la misma frecuencia que expuse en la pregunta anterior"/>
    <s v="F. Filología (Clásicas o General)"/>
    <s v="F. Filosofía"/>
    <s v="F. Geografía e Historia"/>
    <m/>
    <m/>
    <m/>
    <m/>
    <m/>
    <m/>
    <s v="Sí"/>
    <s v="Sí"/>
    <n v="3"/>
    <n v="3"/>
    <n v="3"/>
    <n v="2"/>
    <n v="4"/>
    <n v="4"/>
    <n v="4"/>
    <n v="4"/>
    <n v="4"/>
    <n v="4"/>
    <m/>
    <n v="4"/>
    <n v="3"/>
    <n v="3"/>
    <n v="3"/>
    <n v="3"/>
    <s v="No"/>
    <n v="3"/>
    <x v="4"/>
    <s v="Twitter|Youtube|Instagram"/>
    <m/>
    <m/>
    <m/>
    <m/>
    <m/>
    <m/>
    <m/>
    <s v="Sí"/>
    <s v="No"/>
    <m/>
    <n v="3"/>
    <n v="4"/>
    <s v="4, satisfecho"/>
  </r>
  <r>
    <m/>
    <m/>
    <s v="Humanidades"/>
    <d v="2020-05-19T12:50:00"/>
    <s v="Grado y doble grado"/>
    <x v="6"/>
    <s v="Solo en época de exámenes"/>
    <s v="De vez en cuando (1 o 2 veces al mes)"/>
    <s v="Seguiré usando los servicios de la biblioteca con la misma frecuencia que expuse en la pregunta anterior"/>
    <s v="Biblioteca Maria Zambrano (Filología / Derecho)"/>
    <s v="F. Filología (Clásicas o General)"/>
    <m/>
    <m/>
    <m/>
    <m/>
    <m/>
    <m/>
    <m/>
    <s v="No"/>
    <s v="No"/>
    <n v="1"/>
    <n v="1"/>
    <n v="1"/>
    <n v="5"/>
    <n v="5"/>
    <n v="5"/>
    <n v="5"/>
    <n v="1"/>
    <n v="1"/>
    <n v="4"/>
    <m/>
    <n v="3"/>
    <n v="3"/>
    <n v="4"/>
    <n v="3"/>
    <n v="4"/>
    <s v="Sí"/>
    <n v="4"/>
    <x v="2"/>
    <s v="Facebook|Youtube|Instagram"/>
    <m/>
    <m/>
    <m/>
    <m/>
    <m/>
    <m/>
    <m/>
    <s v="Sí"/>
    <s v="No"/>
    <m/>
    <n v="3"/>
    <n v="3"/>
    <s v="3, normal"/>
  </r>
  <r>
    <m/>
    <m/>
    <s v="Ciencias Sociales"/>
    <d v="2020-05-19T12:50:00"/>
    <s v="Grado y doble grado"/>
    <x v="13"/>
    <s v="De vez en cuando (1 o 2 veces al mes)"/>
    <s v="De vez en cuando (1 o 2 veces al mes)"/>
    <s v="Seguiré usando los servicios de la biblioteca con la misma frecuencia que expuse en la pregunta anterior"/>
    <s v="F. Ciencias de la Información"/>
    <s v="Biblioteca Maria Zambrano (Filología / Derecho)"/>
    <m/>
    <m/>
    <m/>
    <m/>
    <m/>
    <m/>
    <m/>
    <s v="Sí"/>
    <s v="Sí"/>
    <n v="3"/>
    <n v="1"/>
    <n v="1"/>
    <n v="3"/>
    <n v="4"/>
    <n v="4"/>
    <n v="4"/>
    <n v="1"/>
    <n v="2"/>
    <n v="5"/>
    <m/>
    <n v="4"/>
    <n v="4"/>
    <n v="5"/>
    <n v="2"/>
    <n v="2"/>
    <s v="No"/>
    <m/>
    <x v="4"/>
    <s v="Youtube|Instagram"/>
    <m/>
    <m/>
    <m/>
    <m/>
    <m/>
    <m/>
    <m/>
    <s v="No"/>
    <s v="No"/>
    <m/>
    <n v="4"/>
    <n v="2"/>
    <s v="4, satisfecho"/>
  </r>
  <r>
    <m/>
    <m/>
    <s v="Ciencias Experimentales"/>
    <d v="2020-05-19T12:50:00"/>
    <s v="Grado y doble grado"/>
    <x v="8"/>
    <s v="Muy frecuentemente (3 o más veces por semana)"/>
    <s v="De vez en cuando (1 o 2 veces al mes)"/>
    <s v="Seguiré usando los servicios de la biblioteca con la misma frecuencia que expuse en la pregunta anterior"/>
    <s v="F. Ciencias Matemáticas"/>
    <s v="Biblioteca Maria Zambrano (Filología / Derecho)"/>
    <s v="F. Farmacia"/>
    <m/>
    <m/>
    <m/>
    <m/>
    <m/>
    <m/>
    <s v="No"/>
    <s v="Sí"/>
    <n v="3"/>
    <n v="1"/>
    <n v="1"/>
    <n v="3"/>
    <n v="4"/>
    <n v="4"/>
    <n v="4"/>
    <n v="1"/>
    <n v="3"/>
    <n v="3"/>
    <m/>
    <n v="3"/>
    <n v="3"/>
    <n v="3"/>
    <n v="3"/>
    <n v="4"/>
    <s v="No"/>
    <n v="3"/>
    <x v="4"/>
    <s v="Facebook|Youtube|Instagram"/>
    <m/>
    <m/>
    <m/>
    <m/>
    <m/>
    <m/>
    <m/>
    <s v="Sí"/>
    <s v="No"/>
    <m/>
    <n v="4"/>
    <n v="4"/>
    <s v="5, muy satisfecho"/>
  </r>
  <r>
    <m/>
    <m/>
    <s v="Ciencias Sociales"/>
    <d v="2020-05-19T12:50:00"/>
    <s v="Grado y doble grado"/>
    <x v="13"/>
    <s v="De vez en cuando (1 o 2 veces al mes)"/>
    <s v="Frecuentemente (1 o 2 veces por semana)"/>
    <s v="Seguiré usando los servicios de la biblioteca con la misma frecuencia que expuse en la pregunta anterior"/>
    <s v="F. Ciencias de la Información"/>
    <s v="Biblioteca Maria Zambrano (Filología / Derecho)"/>
    <s v="F. Bellas Artes"/>
    <m/>
    <m/>
    <m/>
    <m/>
    <m/>
    <m/>
    <s v="No"/>
    <s v="No"/>
    <n v="4"/>
    <n v="3"/>
    <n v="4"/>
    <n v="2"/>
    <n v="3"/>
    <n v="4"/>
    <n v="4"/>
    <n v="2"/>
    <n v="4"/>
    <n v="4"/>
    <m/>
    <n v="4"/>
    <n v="5"/>
    <n v="5"/>
    <n v="5"/>
    <n v="5"/>
    <s v="Sí"/>
    <n v="4"/>
    <x v="6"/>
    <s v="Twitter|Instagram"/>
    <m/>
    <m/>
    <m/>
    <m/>
    <m/>
    <m/>
    <m/>
    <s v="No"/>
    <s v="No"/>
    <m/>
    <n v="5"/>
    <n v="5"/>
    <s v="5, muy satisfecho"/>
  </r>
  <r>
    <m/>
    <m/>
    <s v="Ciencias Sociales"/>
    <d v="2020-05-19T12:50:00"/>
    <s v="Grado y doble grado"/>
    <x v="11"/>
    <s v="De vez en cuando (1 o 2 veces al mes)"/>
    <s v="Nunca"/>
    <s v="Seguiré usando los servicios de la biblioteca con la misma frecuencia que expuse en la pregunta anterior"/>
    <s v="F. Ciencias Económicas y Empresariales"/>
    <m/>
    <m/>
    <m/>
    <m/>
    <m/>
    <m/>
    <m/>
    <m/>
    <s v="Sí"/>
    <s v="Sí"/>
    <n v="5"/>
    <n v="5"/>
    <n v="5"/>
    <n v="5"/>
    <n v="5"/>
    <n v="5"/>
    <n v="5"/>
    <n v="5"/>
    <n v="5"/>
    <n v="5"/>
    <m/>
    <n v="5"/>
    <n v="5"/>
    <n v="5"/>
    <n v="5"/>
    <n v="5"/>
    <s v="No"/>
    <n v="4"/>
    <x v="6"/>
    <s v="Youtube|Instagram"/>
    <m/>
    <m/>
    <m/>
    <m/>
    <m/>
    <m/>
    <m/>
    <s v="No"/>
    <s v="No"/>
    <m/>
    <n v="5"/>
    <n v="5"/>
    <s v="4, satisfecho"/>
  </r>
  <r>
    <m/>
    <m/>
    <s v="Humanidades"/>
    <d v="2020-05-19T12:50:00"/>
    <s v="Grado y doble grado"/>
    <x v="2"/>
    <s v="De vez en cuando (1 o 2 veces al mes)"/>
    <s v="De vez en cuando (1 o 2 veces al mes)"/>
    <s v="Creo que voy a acudir con menos frecuencia a la biblioteca y usaré más la biblioteca virtual|Solo haré uso de la biblioteca virtual y de sus recursos electrónicos"/>
    <s v="F. Educación - Centro de Formación del Profesorado"/>
    <m/>
    <m/>
    <m/>
    <m/>
    <m/>
    <m/>
    <m/>
    <m/>
    <s v="Sí"/>
    <s v="Sí"/>
    <n v="3"/>
    <n v="3"/>
    <n v="4"/>
    <n v="2"/>
    <n v="5"/>
    <n v="3"/>
    <n v="4"/>
    <n v="2"/>
    <n v="4"/>
    <n v="4"/>
    <m/>
    <n v="4"/>
    <n v="4"/>
    <n v="3"/>
    <n v="3"/>
    <n v="3"/>
    <s v="No"/>
    <n v="3"/>
    <x v="2"/>
    <s v="Twitter|Youtube|Instagram"/>
    <m/>
    <m/>
    <m/>
    <m/>
    <m/>
    <m/>
    <m/>
    <s v="No"/>
    <s v="No"/>
    <m/>
    <n v="5"/>
    <n v="5"/>
    <s v="4, satisfecho"/>
  </r>
  <r>
    <m/>
    <m/>
    <s v="Ciencias Experimentales"/>
    <d v="2020-05-19T12:50:00"/>
    <s v="Grado y doble grado"/>
    <x v="26"/>
    <s v="Frecuentemente (1 o 2 veces por semana)"/>
    <s v="Frecuentemente (1 o 2 veces por semana)"/>
    <s v="Seguiré usando los servicios de la biblioteca con la misma frecuencia que expuse en la pregunta anterior"/>
    <s v="Biblioteca Maria Zambrano (Filología / Derecho)"/>
    <s v="F. Informática"/>
    <s v="F. Medicina"/>
    <m/>
    <m/>
    <m/>
    <m/>
    <m/>
    <m/>
    <s v="Sí"/>
    <s v="Sí"/>
    <n v="2"/>
    <n v="2"/>
    <n v="4"/>
    <n v="3"/>
    <n v="5"/>
    <n v="4"/>
    <n v="5"/>
    <n v="3"/>
    <n v="4"/>
    <n v="4"/>
    <m/>
    <n v="4"/>
    <n v="5"/>
    <n v="4"/>
    <n v="5"/>
    <n v="5"/>
    <s v="Sí"/>
    <n v="4"/>
    <x v="1"/>
    <s v="Twitter"/>
    <m/>
    <m/>
    <m/>
    <m/>
    <m/>
    <m/>
    <m/>
    <s v="Sí"/>
    <s v="No"/>
    <m/>
    <n v="4"/>
    <n v="4"/>
    <s v="5, muy satisfecho"/>
  </r>
  <r>
    <m/>
    <m/>
    <s v="Ciencias de la Salud"/>
    <d v="2020-05-19T12:50:00"/>
    <s v="Grado y doble grado"/>
    <x v="9"/>
    <s v="Muy frecuentemente (3 o más veces por semana)"/>
    <s v="Nunca"/>
    <s v="Seguiré usando los servicios de la biblioteca con la misma frecuencia que expuse en la pregunta anterior"/>
    <s v="F. Farmacia"/>
    <s v="Biblioteca Maria Zambrano (Filología / Derecho)"/>
    <m/>
    <m/>
    <m/>
    <m/>
    <m/>
    <m/>
    <m/>
    <s v="Sí"/>
    <s v="Sí"/>
    <n v="2"/>
    <n v="1"/>
    <n v="1"/>
    <n v="1"/>
    <n v="5"/>
    <n v="5"/>
    <n v="5"/>
    <n v="1"/>
    <n v="2"/>
    <n v="2"/>
    <m/>
    <n v="3"/>
    <n v="4"/>
    <n v="2"/>
    <n v="4"/>
    <n v="3"/>
    <s v="Sí"/>
    <n v="4"/>
    <x v="2"/>
    <s v="Twitter|Youtube"/>
    <m/>
    <m/>
    <m/>
    <m/>
    <m/>
    <m/>
    <m/>
    <s v="No"/>
    <s v="Sí"/>
    <s v="Normal"/>
    <n v="3"/>
    <n v="5"/>
    <s v="3, normal"/>
  </r>
  <r>
    <m/>
    <m/>
    <s v="Ciencias Experimentales"/>
    <d v="2020-05-19T12:50:00"/>
    <s v="Grado y doble grado"/>
    <x v="20"/>
    <s v="Muy frecuentemente (3 o más veces por semana)"/>
    <s v="Nunca"/>
    <s v="voy a la biblioteca por la concentracion no por los documentos"/>
    <s v="F. Ciencias Biológicas"/>
    <s v="F. Ciencias Geológicas"/>
    <s v="Biblioteca Maria Zambrano (Filología / Derecho)"/>
    <m/>
    <m/>
    <m/>
    <m/>
    <m/>
    <m/>
    <s v="Sí"/>
    <s v="Sí"/>
    <n v="2"/>
    <n v="1"/>
    <n v="4"/>
    <n v="1"/>
    <n v="5"/>
    <n v="5"/>
    <n v="5"/>
    <n v="1"/>
    <n v="5"/>
    <n v="5"/>
    <m/>
    <n v="5"/>
    <n v="5"/>
    <n v="5"/>
    <n v="5"/>
    <n v="3"/>
    <s v="No"/>
    <n v="3"/>
    <x v="1"/>
    <s v="Youtube|Instagram"/>
    <m/>
    <m/>
    <m/>
    <m/>
    <m/>
    <m/>
    <m/>
    <s v="No"/>
    <s v="No"/>
    <m/>
    <n v="2"/>
    <n v="3"/>
    <s v="5, muy satisfecho"/>
  </r>
  <r>
    <m/>
    <m/>
    <s v="Ciencias de la Salud"/>
    <d v="2020-05-19T12:50:00"/>
    <s v="Grado y doble grado"/>
    <x v="22"/>
    <s v="Frecuentemente (1 o 2 veces por semana)"/>
    <s v="De vez en cuando (1 o 2 veces al mes)"/>
    <s v="Creo que voy a acudir con menos frecuencia a la biblioteca y usaré más la biblioteca virtual"/>
    <s v="Biblioteca Maria Zambrano (Filología / Derecho)"/>
    <s v="F. Medicina"/>
    <s v="F. Óptica y Optometría"/>
    <s v="ESIC, MIGUEL DE CERVANTES"/>
    <m/>
    <m/>
    <m/>
    <m/>
    <m/>
    <s v="Sí"/>
    <s v="Sí"/>
    <n v="3"/>
    <n v="3"/>
    <n v="4"/>
    <n v="4"/>
    <n v="4"/>
    <n v="2"/>
    <n v="5"/>
    <n v="2"/>
    <n v="5"/>
    <n v="5"/>
    <m/>
    <n v="5"/>
    <n v="5"/>
    <n v="5"/>
    <n v="5"/>
    <n v="4"/>
    <s v="Sí"/>
    <n v="5"/>
    <x v="1"/>
    <s v="Twitter|Facebook|Youtube|Instagram"/>
    <m/>
    <m/>
    <m/>
    <m/>
    <m/>
    <m/>
    <m/>
    <s v="Sí"/>
    <s v="No"/>
    <m/>
    <n v="5"/>
    <n v="4"/>
    <s v="5, muy satisfecho"/>
  </r>
  <r>
    <m/>
    <m/>
    <s v="Ciencias Experimentales"/>
    <d v="2020-05-19T12:50:00"/>
    <s v="Grado y doble grado"/>
    <x v="8"/>
    <s v="Frecuentemente (1 o 2 veces por semana)"/>
    <s v="Nunca"/>
    <s v="Seguiré usando los servicios de la biblioteca con la misma frecuencia que expuse en la pregunta anterior|Tengo que ir necesariamente para consultar los documentos que están ubicados en la biblioteca"/>
    <s v="F. Ciencias Matemáticas"/>
    <s v="F. Ciencias Químicas"/>
    <s v="F. Ciencias Físicas"/>
    <m/>
    <m/>
    <m/>
    <m/>
    <m/>
    <m/>
    <s v="Sí"/>
    <s v="Sí"/>
    <n v="5"/>
    <n v="1"/>
    <n v="1"/>
    <n v="5"/>
    <n v="5"/>
    <n v="3"/>
    <n v="1"/>
    <n v="1"/>
    <n v="3"/>
    <n v="4"/>
    <m/>
    <n v="3"/>
    <n v="3"/>
    <n v="3"/>
    <n v="3"/>
    <n v="4"/>
    <s v="No"/>
    <n v="3"/>
    <x v="5"/>
    <s v="reddit"/>
    <m/>
    <m/>
    <m/>
    <m/>
    <m/>
    <m/>
    <m/>
    <s v="Sí"/>
    <s v="Sí"/>
    <s v="Útil"/>
    <n v="5"/>
    <n v="5"/>
    <s v="5, muy satisfecho"/>
  </r>
  <r>
    <m/>
    <m/>
    <s v="Humanidades"/>
    <d v="2020-05-19T12:50:00"/>
    <s v="Grado y doble grado"/>
    <x v="3"/>
    <s v="De vez en cuando (1 o 2 veces al mes)"/>
    <s v="De vez en cuando (1 o 2 veces al mes)"/>
    <s v="Seguiré usando los servicios de la biblioteca con la misma frecuencia que expuse en la pregunta anterior"/>
    <s v="F. Bellas Artes"/>
    <s v="F. Educación - Centro de Formación del Profesorado"/>
    <s v="Biblioteca Maria Zambrano (Filología / Derecho)"/>
    <m/>
    <m/>
    <m/>
    <m/>
    <m/>
    <m/>
    <s v="No"/>
    <s v="Sí"/>
    <n v="3"/>
    <n v="2"/>
    <n v="2"/>
    <n v="3"/>
    <n v="4"/>
    <n v="4"/>
    <n v="4"/>
    <n v="2"/>
    <n v="4"/>
    <n v="4"/>
    <m/>
    <n v="4"/>
    <n v="4"/>
    <n v="3"/>
    <n v="4"/>
    <n v="4"/>
    <s v="No"/>
    <n v="3"/>
    <x v="5"/>
    <s v="Twitter|Facebook|Youtube|Instagram|LinkedIn"/>
    <m/>
    <m/>
    <m/>
    <m/>
    <m/>
    <m/>
    <m/>
    <s v="No"/>
    <s v="No"/>
    <m/>
    <n v="4"/>
    <n v="5"/>
    <s v="4, satisfecho"/>
  </r>
  <r>
    <m/>
    <m/>
    <s v="Ciencias de la Salud"/>
    <d v="2020-05-19T12:50:00"/>
    <s v="Grado y doble grado"/>
    <x v="23"/>
    <s v="Solo en época de exámenes"/>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Veterinaria"/>
    <s v="Biblioteca Histórica"/>
    <m/>
    <m/>
    <m/>
    <m/>
    <m/>
    <m/>
    <s v="No"/>
    <s v="No"/>
    <n v="1"/>
    <n v="1"/>
    <n v="3"/>
    <n v="4"/>
    <n v="4"/>
    <n v="3"/>
    <n v="5"/>
    <n v="3"/>
    <n v="3"/>
    <n v="3"/>
    <m/>
    <n v="3"/>
    <n v="4"/>
    <n v="3"/>
    <n v="3"/>
    <n v="4"/>
    <s v="No"/>
    <n v="3"/>
    <x v="4"/>
    <s v="Facebook|Instagram"/>
    <m/>
    <m/>
    <m/>
    <m/>
    <m/>
    <m/>
    <m/>
    <s v="No"/>
    <s v="No"/>
    <m/>
    <n v="4"/>
    <n v="4"/>
    <s v="4, satisfecho"/>
  </r>
  <r>
    <m/>
    <m/>
    <s v="Ciencias de la Salud"/>
    <d v="2020-05-19T12:50:00"/>
    <s v="Grado y doble grado"/>
    <x v="9"/>
    <s v="Frecuentemente (1 o 2 veces por semana)"/>
    <s v="Solo en época de exámenes"/>
    <s v="Seguiré usando los servicios de la biblioteca con la misma frecuencia que expuse en la pregunta anterior"/>
    <s v="Biblioteca Maria Zambrano (Filología / Derecho)"/>
    <s v="F. Medicina"/>
    <s v="F. Farmacia"/>
    <m/>
    <m/>
    <m/>
    <m/>
    <m/>
    <m/>
    <s v="Sí"/>
    <s v="Sí"/>
    <n v="2"/>
    <n v="1"/>
    <n v="2"/>
    <n v="1"/>
    <n v="4"/>
    <n v="4"/>
    <n v="4"/>
    <n v="1"/>
    <n v="4"/>
    <n v="4"/>
    <m/>
    <n v="4"/>
    <n v="4"/>
    <n v="4"/>
    <n v="3"/>
    <n v="5"/>
    <s v="No"/>
    <n v="3"/>
    <x v="4"/>
    <s v="Youtube|Instagram"/>
    <m/>
    <m/>
    <m/>
    <m/>
    <m/>
    <m/>
    <m/>
    <s v="No"/>
    <s v="No"/>
    <m/>
    <n v="4"/>
    <n v="4"/>
    <s v="5, muy satisfecho"/>
  </r>
  <r>
    <m/>
    <m/>
    <s v="Ciencias Experimentales"/>
    <d v="2020-05-19T12:50:00"/>
    <s v="Grado y doble grado"/>
    <x v="14"/>
    <s v="Muy frecuentemente (3 o más veces por semana)"/>
    <s v="De vez en cuando (1 o 2 veces al mes)"/>
    <s v="Seguiré usando los servicios de la biblioteca con la misma frecuencia que expuse en la pregunta anterior"/>
    <s v="F. Ciencias Geológicas"/>
    <s v="F. Ciencias Químicas"/>
    <m/>
    <m/>
    <m/>
    <m/>
    <m/>
    <m/>
    <m/>
    <s v="No"/>
    <s v="Sí"/>
    <n v="4"/>
    <n v="2"/>
    <n v="3"/>
    <n v="4"/>
    <n v="5"/>
    <n v="5"/>
    <n v="5"/>
    <n v="4"/>
    <n v="4"/>
    <n v="4"/>
    <m/>
    <n v="4"/>
    <n v="4"/>
    <n v="4"/>
    <n v="4"/>
    <n v="4"/>
    <s v="Sí"/>
    <n v="4"/>
    <x v="6"/>
    <s v="Twitter|Facebook|Instagram"/>
    <m/>
    <m/>
    <m/>
    <m/>
    <m/>
    <m/>
    <m/>
    <s v="Sí"/>
    <s v="No"/>
    <m/>
    <n v="4"/>
    <n v="4"/>
    <s v="4, satisfecho"/>
  </r>
  <r>
    <m/>
    <m/>
    <s v="Ciencias Sociales"/>
    <d v="2020-05-19T12:50:00"/>
    <s v="Grado y doble grado"/>
    <x v="13"/>
    <s v="De vez en cuando (1 o 2 veces al mes)"/>
    <s v="Frecuentemente (1 o 2 veces por semana)"/>
    <s v="Solo haré uso de la biblioteca virtual y de sus recursos electrónicos"/>
    <s v="F. Ciencias de la Información"/>
    <s v="F. Geografía e Historia"/>
    <s v="Biblioteca Maria Zambrano (Filología / Derecho)"/>
    <m/>
    <m/>
    <m/>
    <m/>
    <m/>
    <m/>
    <s v="Sí"/>
    <s v="Sí"/>
    <n v="3"/>
    <m/>
    <n v="4"/>
    <n v="4"/>
    <n v="4"/>
    <n v="4"/>
    <n v="2"/>
    <n v="3"/>
    <n v="2"/>
    <n v="3"/>
    <m/>
    <n v="2"/>
    <n v="4"/>
    <n v="4"/>
    <n v="4"/>
    <n v="4"/>
    <s v="No"/>
    <n v="3"/>
    <x v="2"/>
    <s v="Youtube|Instagram"/>
    <m/>
    <m/>
    <m/>
    <m/>
    <m/>
    <m/>
    <m/>
    <s v="No"/>
    <s v="No"/>
    <m/>
    <n v="5"/>
    <n v="5"/>
    <s v="4, satisfecho"/>
  </r>
  <r>
    <m/>
    <m/>
    <s v="Ciencias Sociales"/>
    <d v="2020-05-19T12:50:00"/>
    <s v="Grado y doble grado"/>
    <x v="11"/>
    <s v="De vez en cuando (1 o 2 veces al mes)"/>
    <s v="Nunca"/>
    <s v="Creo que voy a acudir con menos frecuencia a la biblioteca y usaré más la biblioteca virtual|Procuraré buscar la información que necesito fuera de la biblioteca"/>
    <s v="F. Ciencias Económicas y Empresariales"/>
    <m/>
    <m/>
    <s v="Enclave joven (sala de estudio de mi municipio) (con poca frecuencia)"/>
    <m/>
    <m/>
    <m/>
    <m/>
    <m/>
    <s v="No"/>
    <s v="No"/>
    <n v="1"/>
    <n v="1"/>
    <n v="1"/>
    <n v="2"/>
    <n v="5"/>
    <n v="5"/>
    <n v="5"/>
    <n v="1"/>
    <n v="3"/>
    <m/>
    <m/>
    <m/>
    <n v="5"/>
    <m/>
    <m/>
    <m/>
    <s v="No"/>
    <m/>
    <x v="5"/>
    <s v="Twitter|Youtube|Instagram"/>
    <m/>
    <m/>
    <m/>
    <m/>
    <m/>
    <m/>
    <m/>
    <s v="No"/>
    <s v="No"/>
    <m/>
    <n v="4"/>
    <n v="4"/>
    <s v="4, satisfecho"/>
  </r>
  <r>
    <m/>
    <m/>
    <s v="Ciencias de la Salud"/>
    <d v="2020-05-19T12:50:00"/>
    <s v="Grado y doble grado"/>
    <x v="23"/>
    <s v="Muy frecuentemente (3 o más veces por semana)"/>
    <s v="Nunca"/>
    <s v="Creo que voy a acudir con menos frecuencia a la biblioteca y usaré más la biblioteca virtual"/>
    <s v="Biblioteca Maria Zambrano (Filología / Derecho)"/>
    <s v="F. Veterinaria"/>
    <s v="F. Filosofía"/>
    <m/>
    <m/>
    <m/>
    <m/>
    <m/>
    <m/>
    <s v="No"/>
    <s v="No"/>
    <n v="2"/>
    <n v="2"/>
    <n v="2"/>
    <n v="2"/>
    <n v="4"/>
    <n v="4"/>
    <n v="4"/>
    <n v="4"/>
    <n v="3"/>
    <n v="3"/>
    <m/>
    <n v="2"/>
    <n v="3"/>
    <n v="3"/>
    <n v="3"/>
    <n v="3"/>
    <s v="No"/>
    <n v="3"/>
    <x v="5"/>
    <s v="Youtube|Instagram"/>
    <m/>
    <m/>
    <m/>
    <m/>
    <m/>
    <m/>
    <m/>
    <s v="No"/>
    <s v="No"/>
    <m/>
    <n v="3"/>
    <n v="3"/>
    <s v="4, satisfecho"/>
  </r>
  <r>
    <m/>
    <m/>
    <s v="Ciencias de la Salud"/>
    <d v="2020-05-19T12:50:00"/>
    <s v="Máster"/>
    <x v="12"/>
    <s v="Frecuentemente (1 o 2 veces por semana)"/>
    <s v="De vez en cuando (1 o 2 veces al mes)"/>
    <s v="Procuraré buscar la información que necesito fuera de la biblioteca"/>
    <s v="F. Psicología"/>
    <s v="Biblioteca Maria Zambrano (Filología / Derecho)"/>
    <s v="F. Filosofía"/>
    <s v="Biblioteca municipal de pozuelo de alarcon y bibliotecas de la universidad de salamanca"/>
    <m/>
    <m/>
    <m/>
    <m/>
    <m/>
    <s v="No"/>
    <s v="Sí"/>
    <n v="2"/>
    <n v="1"/>
    <n v="1"/>
    <n v="4"/>
    <n v="5"/>
    <n v="4"/>
    <n v="4"/>
    <n v="2"/>
    <n v="1"/>
    <n v="2"/>
    <m/>
    <n v="3"/>
    <n v="3"/>
    <n v="3"/>
    <n v="3"/>
    <n v="3"/>
    <s v="No"/>
    <n v="4"/>
    <x v="2"/>
    <s v="Facebook|Youtube|Instagram"/>
    <m/>
    <m/>
    <m/>
    <m/>
    <m/>
    <m/>
    <m/>
    <s v="No"/>
    <s v="No"/>
    <m/>
    <n v="3"/>
    <n v="4"/>
    <s v="4, satisfecho"/>
  </r>
  <r>
    <m/>
    <m/>
    <s v="Humanidades"/>
    <d v="2020-05-19T12:50:00"/>
    <s v="Grado y doble grado"/>
    <x v="7"/>
    <s v="De vez en cuando (1 o 2 veces al mes)"/>
    <s v="Frecuentemente (1 o 2 veces por semana)"/>
    <s v="Creo que voy a acudir con menos frecuencia a la biblioteca y usaré más la biblioteca virtual"/>
    <s v="F. Geografía e Historia"/>
    <s v="Biblioteca Maria Zambrano (Filología / Derecho)"/>
    <m/>
    <m/>
    <m/>
    <m/>
    <m/>
    <m/>
    <m/>
    <s v="Sí"/>
    <s v="Sí"/>
    <n v="4"/>
    <n v="2"/>
    <n v="3"/>
    <n v="4"/>
    <n v="3"/>
    <n v="3"/>
    <n v="2"/>
    <n v="3"/>
    <n v="3"/>
    <n v="4"/>
    <m/>
    <n v="3"/>
    <n v="4"/>
    <n v="3"/>
    <n v="3"/>
    <n v="3"/>
    <s v="Sí"/>
    <n v="3"/>
    <x v="4"/>
    <s v="Twitter|Facebook|Instagram"/>
    <m/>
    <m/>
    <m/>
    <m/>
    <m/>
    <m/>
    <m/>
    <s v="No"/>
    <s v="No"/>
    <m/>
    <n v="4"/>
    <n v="3"/>
    <s v="4, satisfecho"/>
  </r>
  <r>
    <m/>
    <m/>
    <s v="Ciencias de la Salud"/>
    <d v="2020-05-19T12:50:00"/>
    <s v="Grado y doble grado"/>
    <x v="9"/>
    <s v="Muy frecuentemente (3 o más veces por semana)"/>
    <s v="Nunca"/>
    <s v="Procuraré buscar la información que necesito fuera de la biblioteca"/>
    <s v="Biblioteca Maria Zambrano (Filología / Derecho)"/>
    <s v="F. Farmacia"/>
    <s v="F. Medicina"/>
    <m/>
    <m/>
    <m/>
    <m/>
    <m/>
    <m/>
    <s v="No"/>
    <s v="Sí"/>
    <n v="1"/>
    <n v="1"/>
    <n v="1"/>
    <n v="4"/>
    <n v="4"/>
    <n v="4"/>
    <n v="4"/>
    <n v="4"/>
    <n v="1"/>
    <n v="2"/>
    <m/>
    <n v="2"/>
    <n v="2"/>
    <n v="2"/>
    <n v="2"/>
    <n v="3"/>
    <s v="No"/>
    <n v="3"/>
    <x v="4"/>
    <s v="Twitter|Instagram"/>
    <m/>
    <m/>
    <m/>
    <m/>
    <m/>
    <m/>
    <m/>
    <s v="No"/>
    <s v="No"/>
    <m/>
    <n v="3"/>
    <n v="4"/>
    <s v="3, normal"/>
  </r>
  <r>
    <m/>
    <m/>
    <s v="Humanidades"/>
    <d v="2020-05-19T12:50:00"/>
    <s v="Grado y doble grado"/>
    <x v="2"/>
    <s v="Frecuentemente (1 o 2 veces por semana)"/>
    <s v="Solo en época de exámenes"/>
    <s v="Seguiré usando los servicios de la biblioteca con la misma frecuencia que expuse en la pregunta anterior"/>
    <s v="F. Educación - Centro de Formación del Profesorado"/>
    <m/>
    <m/>
    <m/>
    <m/>
    <m/>
    <m/>
    <m/>
    <m/>
    <s v="No"/>
    <s v="No"/>
    <n v="2"/>
    <n v="3"/>
    <n v="2"/>
    <n v="3"/>
    <n v="5"/>
    <n v="5"/>
    <n v="5"/>
    <n v="2"/>
    <n v="4"/>
    <n v="4"/>
    <m/>
    <n v="4"/>
    <n v="5"/>
    <n v="4"/>
    <n v="3"/>
    <n v="3"/>
    <s v="No"/>
    <n v="3"/>
    <x v="6"/>
    <s v="Youtube|Instagram"/>
    <m/>
    <m/>
    <m/>
    <m/>
    <m/>
    <m/>
    <m/>
    <s v="No"/>
    <s v="No"/>
    <m/>
    <n v="5"/>
    <n v="5"/>
    <s v="4, satisfecho"/>
  </r>
  <r>
    <m/>
    <m/>
    <s v="Ciencias Sociales"/>
    <d v="2020-05-19T12:50:00"/>
    <s v="Grado y doble grado"/>
    <x v="11"/>
    <s v="Frecuentemente (1 o 2 veces por semana)"/>
    <s v="De vez en cuando (1 o 2 veces al mes)"/>
    <s v="Tengo que ir necesariamente para consultar los documentos que están ubicados en la biblioteca"/>
    <s v="Biblioteca Maria Zambrano (Filología / Derecho)"/>
    <s v="F. Ciencias Económicas y Empresariales"/>
    <s v="F. Psicología"/>
    <m/>
    <m/>
    <m/>
    <m/>
    <m/>
    <m/>
    <s v="No"/>
    <s v="Sí"/>
    <n v="5"/>
    <n v="1"/>
    <n v="3"/>
    <n v="4"/>
    <n v="5"/>
    <n v="4"/>
    <n v="2"/>
    <n v="2"/>
    <n v="2"/>
    <n v="5"/>
    <m/>
    <n v="3"/>
    <n v="4"/>
    <n v="4"/>
    <n v="3"/>
    <n v="4"/>
    <s v="Sí"/>
    <n v="3"/>
    <x v="5"/>
    <s v="Twitter|Facebook|Youtube|Instagram"/>
    <m/>
    <m/>
    <m/>
    <m/>
    <m/>
    <m/>
    <m/>
    <s v="Sí"/>
    <s v="Sí"/>
    <s v="Normal"/>
    <n v="3"/>
    <n v="3"/>
    <s v="4, satisfecho"/>
  </r>
  <r>
    <m/>
    <m/>
    <s v="Ciencias Experimentales"/>
    <d v="2020-05-19T12:50:00"/>
    <s v="Grado y doble grado"/>
    <x v="16"/>
    <s v="Muy frecuentemente (3 o más veces por semana)"/>
    <s v="Frecuentemente (1 o 2 veces por semana)"/>
    <s v="Creo que voy a acudir con menos frecuencia a la biblioteca y usaré más la biblioteca virtual"/>
    <s v="F. Ciencias Químicas"/>
    <s v="F. Ciencias Biológicas"/>
    <s v="Biblioteca Maria Zambrano (Filología / Derecho)"/>
    <m/>
    <m/>
    <m/>
    <m/>
    <m/>
    <m/>
    <s v="Sí"/>
    <s v="Sí"/>
    <n v="3"/>
    <n v="1"/>
    <n v="3"/>
    <n v="2"/>
    <n v="5"/>
    <n v="4"/>
    <n v="5"/>
    <n v="4"/>
    <n v="4"/>
    <n v="3"/>
    <m/>
    <n v="4"/>
    <n v="4"/>
    <n v="3"/>
    <n v="3"/>
    <n v="4"/>
    <s v="No"/>
    <n v="4"/>
    <x v="5"/>
    <s v="Facebook|Youtube"/>
    <m/>
    <m/>
    <m/>
    <m/>
    <m/>
    <m/>
    <m/>
    <s v="No"/>
    <s v="No"/>
    <m/>
    <n v="3"/>
    <n v="3"/>
    <s v="4, satisfecho"/>
  </r>
  <r>
    <m/>
    <m/>
    <s v="Humanidades"/>
    <d v="2020-05-19T12:50:00"/>
    <s v="Grado y doble grado"/>
    <x v="2"/>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F. Educación - Centro de Formación del Profesorado"/>
    <s v="Biblioteca Maria Zambrano (Filología / Derecho)"/>
    <m/>
    <m/>
    <m/>
    <m/>
    <m/>
    <m/>
    <m/>
    <s v="Sí"/>
    <s v="Sí"/>
    <n v="4"/>
    <n v="5"/>
    <n v="5"/>
    <n v="1"/>
    <n v="4"/>
    <n v="5"/>
    <n v="5"/>
    <n v="5"/>
    <n v="4"/>
    <n v="3"/>
    <m/>
    <n v="3"/>
    <n v="5"/>
    <n v="4"/>
    <m/>
    <n v="5"/>
    <s v="No"/>
    <n v="3"/>
    <x v="6"/>
    <s v="Twitter|Facebook|Youtube|Instagram|LinkedIn"/>
    <m/>
    <m/>
    <m/>
    <m/>
    <m/>
    <m/>
    <m/>
    <s v="Sí"/>
    <s v="No"/>
    <m/>
    <n v="4"/>
    <n v="4"/>
    <s v="4, satisfecho"/>
  </r>
  <r>
    <m/>
    <m/>
    <s v="Ciencias de la Salud"/>
    <d v="2020-05-19T12:50:00"/>
    <s v="Grado y doble grado"/>
    <x v="23"/>
    <s v="Frecuentemente (1 o 2 veces por semana)"/>
    <s v="Frecuentemente (1 o 2 veces por semana)"/>
    <s v="Seguiré usando los servicios de la biblioteca con la misma frecuencia que expuse en la pregunta anterior"/>
    <s v="F. Veterinaria"/>
    <s v="Biblioteca Maria Zambrano (Filología / Derecho)"/>
    <s v="F. Geografía e Historia"/>
    <m/>
    <m/>
    <m/>
    <m/>
    <m/>
    <m/>
    <s v="No"/>
    <s v="Sí"/>
    <n v="3"/>
    <m/>
    <n v="5"/>
    <n v="1"/>
    <n v="2"/>
    <m/>
    <n v="4"/>
    <m/>
    <n v="3"/>
    <n v="5"/>
    <m/>
    <n v="5"/>
    <n v="5"/>
    <n v="5"/>
    <m/>
    <n v="4"/>
    <s v="Sí"/>
    <n v="3"/>
    <x v="4"/>
    <s v="Instagram"/>
    <m/>
    <m/>
    <m/>
    <m/>
    <m/>
    <m/>
    <m/>
    <s v="Sí"/>
    <s v="Sí"/>
    <s v="Útil"/>
    <n v="5"/>
    <n v="4"/>
    <s v="4, satisfecho"/>
  </r>
  <r>
    <m/>
    <m/>
    <s v="Ciencias de la Salud"/>
    <d v="2020-05-19T12:50:00"/>
    <s v="Grado y doble grado"/>
    <x v="12"/>
    <s v="Muy frecuentemente (3 o más veces por semana)"/>
    <s v="De vez en cuando (1 o 2 veces al mes)"/>
    <s v="Seguiré usando los servicios de la biblioteca con la misma frecuencia que expuse en la pregunta anterior"/>
    <s v="F. Psicología"/>
    <m/>
    <m/>
    <m/>
    <m/>
    <m/>
    <m/>
    <m/>
    <m/>
    <s v="Sí"/>
    <s v="Sí"/>
    <n v="4"/>
    <n v="3"/>
    <n v="3"/>
    <n v="1"/>
    <n v="5"/>
    <n v="3"/>
    <n v="4"/>
    <n v="1"/>
    <n v="4"/>
    <n v="4"/>
    <m/>
    <n v="5"/>
    <n v="4"/>
    <n v="5"/>
    <n v="3"/>
    <n v="4"/>
    <s v="No"/>
    <n v="5"/>
    <x v="1"/>
    <s v="Twitter|Youtube|Instagram"/>
    <m/>
    <m/>
    <m/>
    <m/>
    <m/>
    <m/>
    <m/>
    <s v="Sí"/>
    <s v="No"/>
    <m/>
    <n v="5"/>
    <n v="5"/>
    <s v="4, satisfecho"/>
  </r>
  <r>
    <m/>
    <m/>
    <s v="Ciencias de la Salud"/>
    <d v="2020-05-19T12:50:00"/>
    <s v="Grado y doble grado"/>
    <x v="23"/>
    <s v="Solo en época de exámenes"/>
    <s v="Nunca"/>
    <s v="Seguiré usando los servicios de la biblioteca con la misma frecuencia que expuse en la pregunta anterior"/>
    <s v="F. Veterinaria"/>
    <s v="Biblioteca Maria Zambrano (Filología / Derecho)"/>
    <m/>
    <m/>
    <m/>
    <m/>
    <m/>
    <m/>
    <m/>
    <s v="No"/>
    <s v="No"/>
    <n v="2"/>
    <n v="1"/>
    <n v="2"/>
    <n v="2"/>
    <n v="5"/>
    <n v="3"/>
    <n v="4"/>
    <n v="1"/>
    <n v="3"/>
    <n v="3"/>
    <m/>
    <n v="3"/>
    <n v="3"/>
    <n v="3"/>
    <n v="3"/>
    <n v="3"/>
    <s v="No"/>
    <n v="3"/>
    <x v="5"/>
    <s v="Twitter|Instagram"/>
    <m/>
    <m/>
    <m/>
    <m/>
    <m/>
    <m/>
    <m/>
    <s v="No"/>
    <s v="No"/>
    <m/>
    <n v="3"/>
    <n v="4"/>
    <s v="4, satisfecho"/>
  </r>
  <r>
    <m/>
    <m/>
    <s v="Ciencias de la Salud"/>
    <d v="2020-05-19T12:49:00"/>
    <s v="Grado y doble grado"/>
    <x v="9"/>
    <s v="Muy frecuentemente (3 o más veces por semana)"/>
    <s v="Frecuentemente (1 o 2 veces por semana)"/>
    <s v="Creo que voy a acudir con menos frecuencia a la biblioteca y usaré más la biblioteca virtual"/>
    <s v="F. Farmacia"/>
    <s v="F. Medicina"/>
    <m/>
    <s v="Biblioteca municipal de Burgos"/>
    <m/>
    <m/>
    <m/>
    <m/>
    <m/>
    <s v="No"/>
    <s v="No"/>
    <n v="1"/>
    <n v="1"/>
    <n v="5"/>
    <n v="2"/>
    <n v="4"/>
    <n v="4"/>
    <n v="4"/>
    <n v="1"/>
    <n v="2"/>
    <n v="4"/>
    <m/>
    <n v="4"/>
    <n v="4"/>
    <n v="4"/>
    <n v="4"/>
    <n v="4"/>
    <s v="Sí"/>
    <n v="4"/>
    <x v="4"/>
    <s v="Instagram"/>
    <m/>
    <m/>
    <m/>
    <m/>
    <m/>
    <m/>
    <m/>
    <s v="No"/>
    <s v="No"/>
    <m/>
    <n v="4"/>
    <n v="4"/>
    <s v="4, satisfecho"/>
  </r>
  <r>
    <m/>
    <m/>
    <s v="Ciencias Sociales"/>
    <d v="2020-05-19T12:49:00"/>
    <s v="Grado y doble grado"/>
    <x v="13"/>
    <s v="Muy frecuentemente (3 o más veces por semana)"/>
    <s v="Nunca"/>
    <s v="Tengo que ir necesariamente para consultar los documentos que están ubicados en la biblioteca"/>
    <s v="F. Ciencias de la Información"/>
    <m/>
    <m/>
    <m/>
    <m/>
    <m/>
    <m/>
    <m/>
    <m/>
    <s v="Sí"/>
    <s v="Sí"/>
    <n v="4"/>
    <n v="1"/>
    <n v="1"/>
    <n v="2"/>
    <n v="5"/>
    <n v="4"/>
    <n v="5"/>
    <n v="1"/>
    <n v="5"/>
    <n v="4"/>
    <m/>
    <n v="3"/>
    <n v="5"/>
    <n v="3"/>
    <n v="3"/>
    <n v="4"/>
    <s v="No"/>
    <n v="3"/>
    <x v="6"/>
    <s v="No uso ninguna red social"/>
    <m/>
    <m/>
    <m/>
    <m/>
    <m/>
    <m/>
    <m/>
    <s v="No"/>
    <s v="No"/>
    <m/>
    <n v="5"/>
    <n v="5"/>
    <s v="4, satisfecho"/>
  </r>
  <r>
    <m/>
    <m/>
    <s v="Humanidades"/>
    <d v="2020-05-19T12:49:00"/>
    <s v="Grado y doble grado"/>
    <x v="2"/>
    <s v="Frecuentemente (1 o 2 veces por semana)"/>
    <s v="Nunca"/>
    <s v="Solo haré uso de la biblioteca virtual y de sus recursos electrónicos"/>
    <s v="F. Educación - Centro de Formación del Profesorado"/>
    <m/>
    <m/>
    <m/>
    <m/>
    <m/>
    <m/>
    <m/>
    <m/>
    <s v="No"/>
    <s v="Sí"/>
    <n v="1"/>
    <n v="1"/>
    <n v="1"/>
    <n v="4"/>
    <n v="3"/>
    <n v="1"/>
    <n v="5"/>
    <n v="4"/>
    <n v="2"/>
    <n v="3"/>
    <m/>
    <n v="3"/>
    <n v="3"/>
    <n v="4"/>
    <n v="3"/>
    <n v="1"/>
    <s v="No"/>
    <n v="3"/>
    <x v="5"/>
    <s v="Youtube|Instagram"/>
    <m/>
    <m/>
    <m/>
    <m/>
    <m/>
    <m/>
    <m/>
    <s v="No"/>
    <s v="No"/>
    <m/>
    <n v="3"/>
    <n v="2"/>
    <s v="3, normal"/>
  </r>
  <r>
    <m/>
    <m/>
    <s v="Ciencias Sociales"/>
    <d v="2020-05-19T12:49:00"/>
    <s v="Grado y doble grado"/>
    <x v="1"/>
    <s v="De vez en cuando (1 o 2 veces al mes)"/>
    <s v="Solo en época de exámenes"/>
    <s v="Seguiré usando los servicios de la biblioteca con la misma frecuencia que expuse en la pregunta anterior"/>
    <s v="F. Ciencias Políticas y Sociología"/>
    <s v="F. Trabajo Social"/>
    <s v="F. Psicología"/>
    <m/>
    <m/>
    <m/>
    <m/>
    <m/>
    <m/>
    <s v="No"/>
    <s v="Sí"/>
    <n v="5"/>
    <n v="4"/>
    <n v="3"/>
    <n v="4"/>
    <n v="5"/>
    <n v="4"/>
    <n v="5"/>
    <n v="3"/>
    <n v="5"/>
    <n v="4"/>
    <m/>
    <n v="4"/>
    <n v="4"/>
    <n v="4"/>
    <n v="4"/>
    <n v="4"/>
    <s v="Sí"/>
    <n v="4"/>
    <x v="4"/>
    <s v="Facebook|Youtube|Instagram"/>
    <m/>
    <m/>
    <m/>
    <m/>
    <m/>
    <m/>
    <m/>
    <s v="Sí"/>
    <s v="No"/>
    <m/>
    <n v="4"/>
    <n v="5"/>
    <s v="4, satisfecho"/>
  </r>
  <r>
    <m/>
    <m/>
    <s v="Ciencias de la Salud"/>
    <d v="2020-05-19T12:49:00"/>
    <s v="Grado y doble grado"/>
    <x v="15"/>
    <s v="Muy frecuentemente (3 o más veces por semana)"/>
    <s v="Nunca"/>
    <s v="Seguiré usando los servicios de la biblioteca con la misma frecuencia que expuse en la pregunta anterior"/>
    <s v="F. Enfermería, Fisioterapia y Podología"/>
    <s v="F. Medicina"/>
    <s v="Biblioteca Maria Zambrano (Filología / Derecho)"/>
    <m/>
    <m/>
    <m/>
    <m/>
    <m/>
    <m/>
    <s v="No"/>
    <s v="No"/>
    <n v="2"/>
    <n v="1"/>
    <n v="2"/>
    <n v="1"/>
    <n v="5"/>
    <n v="4"/>
    <n v="5"/>
    <n v="1"/>
    <n v="5"/>
    <n v="4"/>
    <m/>
    <n v="4"/>
    <n v="5"/>
    <n v="4"/>
    <n v="3"/>
    <n v="4"/>
    <s v="No"/>
    <n v="4"/>
    <x v="5"/>
    <s v="Instagram"/>
    <m/>
    <m/>
    <m/>
    <m/>
    <m/>
    <m/>
    <m/>
    <s v="No"/>
    <s v="No"/>
    <m/>
    <n v="5"/>
    <n v="5"/>
    <s v="5, muy satisfecho"/>
  </r>
  <r>
    <m/>
    <m/>
    <s v="Ciencias de la Salud"/>
    <d v="2020-05-19T12:49:00"/>
    <s v="Grado y doble grado"/>
    <x v="9"/>
    <s v="Muy frecuentemente (3 o más veces por semana)"/>
    <s v="Muy frecuentemente (3 o más veces por semana)"/>
    <s v="Seguiré usando los servicios de la biblioteca con la misma frecuencia que expuse en la pregunta anterior"/>
    <s v="F. Farmacia"/>
    <s v="Biblioteca Maria Zambrano (Filología / Derecho)"/>
    <m/>
    <m/>
    <m/>
    <m/>
    <m/>
    <m/>
    <m/>
    <s v="No"/>
    <s v="No"/>
    <n v="1"/>
    <n v="1"/>
    <n v="5"/>
    <n v="1"/>
    <n v="5"/>
    <n v="5"/>
    <n v="5"/>
    <n v="5"/>
    <n v="3"/>
    <n v="4"/>
    <m/>
    <n v="5"/>
    <n v="5"/>
    <n v="4"/>
    <n v="4"/>
    <n v="4"/>
    <s v="No"/>
    <n v="5"/>
    <x v="2"/>
    <s v="Twitter|Instagram"/>
    <m/>
    <m/>
    <m/>
    <m/>
    <m/>
    <m/>
    <m/>
    <s v="No"/>
    <s v="Sí"/>
    <s v="Poco útil"/>
    <n v="5"/>
    <n v="5"/>
    <s v="4, satisfecho"/>
  </r>
  <r>
    <m/>
    <m/>
    <s v="Ciencias de la Salud"/>
    <d v="2020-05-19T12:49:00"/>
    <s v="Grado y doble grado"/>
    <x v="22"/>
    <s v="De vez en cuando (1 o 2 veces al mes)"/>
    <s v="Nunca"/>
    <s v="Seguiré usando los servicios de la biblioteca con la misma frecuencia que expuse en la pregunta anterior"/>
    <s v="F. Óptica y Optometría"/>
    <m/>
    <m/>
    <m/>
    <m/>
    <m/>
    <m/>
    <m/>
    <m/>
    <s v="No"/>
    <s v="Sí"/>
    <n v="2"/>
    <n v="1"/>
    <n v="1"/>
    <n v="2"/>
    <n v="5"/>
    <n v="5"/>
    <n v="5"/>
    <n v="1"/>
    <n v="3"/>
    <n v="5"/>
    <m/>
    <n v="4"/>
    <n v="5"/>
    <n v="5"/>
    <n v="5"/>
    <n v="5"/>
    <s v="Sí"/>
    <n v="5"/>
    <x v="2"/>
    <s v="Facebook|Youtube|Instagram"/>
    <m/>
    <m/>
    <m/>
    <m/>
    <m/>
    <m/>
    <m/>
    <s v="Sí"/>
    <s v="No"/>
    <m/>
    <n v="5"/>
    <n v="5"/>
    <s v="5, muy satisfecho"/>
  </r>
  <r>
    <m/>
    <m/>
    <s v="Ciencias de la Salud"/>
    <d v="2020-05-19T12:49:00"/>
    <s v="Grado y doble grado"/>
    <x v="9"/>
    <s v="De vez en cuando (1 o 2 veces al mes)"/>
    <s v="Frecuentemente (1 o 2 veces por semana)"/>
    <s v="Creo que voy a acudir con menos frecuencia a la biblioteca y usaré más la biblioteca virtual"/>
    <s v="F. Farmacia"/>
    <s v="F. Odontología"/>
    <s v="F. Medicina"/>
    <m/>
    <m/>
    <m/>
    <m/>
    <m/>
    <m/>
    <s v="No"/>
    <s v="No"/>
    <n v="3"/>
    <n v="1"/>
    <n v="4"/>
    <n v="1"/>
    <n v="4"/>
    <n v="2"/>
    <n v="4"/>
    <n v="1"/>
    <n v="4"/>
    <n v="4"/>
    <m/>
    <n v="4"/>
    <n v="4"/>
    <n v="5"/>
    <n v="2"/>
    <n v="4"/>
    <s v="No"/>
    <n v="3"/>
    <x v="5"/>
    <s v="Instagram"/>
    <m/>
    <m/>
    <m/>
    <m/>
    <m/>
    <m/>
    <m/>
    <s v="No"/>
    <s v="No"/>
    <m/>
    <n v="4"/>
    <n v="4"/>
    <s v="4, satisfecho"/>
  </r>
  <r>
    <m/>
    <m/>
    <s v="Ciencias Sociales"/>
    <d v="2020-05-19T12:49:00"/>
    <s v="Grado y doble grado"/>
    <x v="10"/>
    <s v="De vez en cuando (1 o 2 veces al mes)"/>
    <s v="De vez en cuando (1 o 2 veces al mes)"/>
    <s v="Creo que voy a acudir con menos frecuencia a la biblioteca y usaré más la biblioteca virtual"/>
    <s v="Biblioteca Maria Zambrano (Filología / Derecho)"/>
    <s v="F. Ciencias de la Información"/>
    <s v="F. Derecho (Departamentos,Criminología)"/>
    <m/>
    <m/>
    <m/>
    <m/>
    <m/>
    <m/>
    <s v="No"/>
    <s v="Sí"/>
    <n v="4"/>
    <n v="2"/>
    <n v="3"/>
    <n v="4"/>
    <n v="2"/>
    <n v="1"/>
    <n v="1"/>
    <n v="1"/>
    <n v="4"/>
    <n v="3"/>
    <m/>
    <n v="3"/>
    <n v="3"/>
    <n v="3"/>
    <n v="3"/>
    <n v="3"/>
    <s v="No"/>
    <n v="3"/>
    <x v="2"/>
    <m/>
    <m/>
    <m/>
    <m/>
    <m/>
    <m/>
    <m/>
    <m/>
    <s v="Sí"/>
    <s v="Sí"/>
    <s v="Normal"/>
    <n v="3"/>
    <n v="2"/>
    <s v="4, satisfecho"/>
  </r>
  <r>
    <m/>
    <m/>
    <s v="Ciencias Experimentales"/>
    <d v="2020-05-19T12:49:00"/>
    <s v="Grado y doble grado"/>
    <x v="20"/>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
    <s v="F. Ciencias Biológicas"/>
    <m/>
    <m/>
    <s v="Biblioteca pública Miguel Hernández (Vallecas)"/>
    <m/>
    <m/>
    <m/>
    <m/>
    <m/>
    <s v="Sí"/>
    <s v="Sí"/>
    <n v="3"/>
    <n v="3"/>
    <n v="3"/>
    <n v="1"/>
    <n v="5"/>
    <n v="3"/>
    <n v="5"/>
    <n v="2"/>
    <n v="1"/>
    <n v="4"/>
    <m/>
    <n v="2"/>
    <n v="3"/>
    <n v="3"/>
    <n v="2"/>
    <n v="4"/>
    <s v="No"/>
    <n v="4"/>
    <x v="5"/>
    <s v="Twitter|Youtube|Instagram"/>
    <m/>
    <m/>
    <m/>
    <m/>
    <m/>
    <m/>
    <m/>
    <s v="No"/>
    <s v="No"/>
    <m/>
    <n v="4"/>
    <n v="3"/>
    <s v="4, satisfecho"/>
  </r>
  <r>
    <m/>
    <m/>
    <s v="Humanidades"/>
    <d v="2020-05-19T12:49:00"/>
    <s v="Máster"/>
    <x v="7"/>
    <s v="Muy frecuentemente (3 o más veces por semana)"/>
    <s v="Muy frecuentemente (3 o más veces por semana)"/>
    <s v="Tengo que ir necesariamente para consultar los documentos que están ubicados en la biblioteca"/>
    <s v="F. Geografía e Historia"/>
    <s v="Biblioteca Maria Zambrano (Filología / Derecho)"/>
    <m/>
    <m/>
    <m/>
    <m/>
    <m/>
    <m/>
    <m/>
    <s v="No"/>
    <s v="Sí"/>
    <n v="5"/>
    <n v="2"/>
    <n v="2"/>
    <n v="4"/>
    <n v="1"/>
    <n v="5"/>
    <n v="1"/>
    <n v="3"/>
    <n v="3"/>
    <n v="2"/>
    <m/>
    <n v="4"/>
    <n v="4"/>
    <n v="4"/>
    <n v="1"/>
    <n v="4"/>
    <s v="No"/>
    <n v="5"/>
    <x v="2"/>
    <s v="Twitter|Facebook|Instagram"/>
    <m/>
    <m/>
    <m/>
    <m/>
    <m/>
    <m/>
    <m/>
    <s v="No"/>
    <s v="No"/>
    <m/>
    <n v="5"/>
    <n v="5"/>
    <s v="5, muy satisfecho"/>
  </r>
  <r>
    <m/>
    <m/>
    <s v="Ciencias Sociales"/>
    <d v="2020-05-19T12:49:00"/>
    <s v="Grado y doble grado"/>
    <x v="1"/>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
    <s v="Biblioteca Maria Zambrano (Filología / Derecho)"/>
    <s v="F. Ciencias Políticas y Sociología"/>
    <m/>
    <m/>
    <m/>
    <m/>
    <m/>
    <m/>
    <m/>
    <s v="Sí"/>
    <s v="Sí"/>
    <n v="4"/>
    <n v="1"/>
    <n v="1"/>
    <m/>
    <n v="5"/>
    <n v="5"/>
    <n v="2"/>
    <n v="1"/>
    <n v="4"/>
    <n v="4"/>
    <m/>
    <n v="5"/>
    <n v="5"/>
    <n v="5"/>
    <n v="2"/>
    <n v="4"/>
    <s v="Sí"/>
    <n v="4"/>
    <x v="6"/>
    <s v="Twitter|Youtube|Instagram"/>
    <m/>
    <m/>
    <m/>
    <m/>
    <m/>
    <m/>
    <m/>
    <s v="Sí"/>
    <s v="No"/>
    <m/>
    <n v="5"/>
    <n v="5"/>
    <s v="4, satisfecho"/>
  </r>
  <r>
    <m/>
    <m/>
    <s v="Ciencias Sociales"/>
    <d v="2020-05-19T12:49:00"/>
    <s v="Grado y doble grado"/>
    <x v="10"/>
    <s v="De vez en cuando (1 o 2 veces al mes)"/>
    <s v="Nunca"/>
    <s v="Tengo que ir necesariamente para consultar los documentos que están ubicados en la biblioteca"/>
    <s v="Biblioteca Maria Zambrano (Filología / Derecho)"/>
    <s v="F. Ciencias de la Información"/>
    <s v="F. Geografía e Historia"/>
    <s v="Biblioteca de la Carlos III"/>
    <m/>
    <m/>
    <m/>
    <m/>
    <m/>
    <s v="Sí"/>
    <s v="Sí"/>
    <n v="4"/>
    <n v="1"/>
    <n v="1"/>
    <n v="5"/>
    <n v="2"/>
    <n v="1"/>
    <n v="3"/>
    <n v="2"/>
    <n v="4"/>
    <n v="4"/>
    <m/>
    <n v="3"/>
    <n v="3"/>
    <n v="3"/>
    <n v="2"/>
    <n v="4"/>
    <s v="No"/>
    <n v="3"/>
    <x v="2"/>
    <s v="Twitter|Facebook|Youtube|Instagram"/>
    <m/>
    <m/>
    <m/>
    <m/>
    <m/>
    <m/>
    <m/>
    <s v="No"/>
    <s v="No"/>
    <m/>
    <n v="3"/>
    <n v="2"/>
    <s v="3, normal"/>
  </r>
  <r>
    <m/>
    <m/>
    <s v="Ciencias Experimentales"/>
    <d v="2020-05-19T12:49:00"/>
    <s v="Grado y doble grado"/>
    <x v="26"/>
    <s v="Muy frecuentemente (3 o más veces por semana)"/>
    <s v="Nunca"/>
    <s v="Procuraré buscar la información que necesito fuera de la biblioteca"/>
    <s v="F. Informática"/>
    <m/>
    <m/>
    <m/>
    <m/>
    <m/>
    <m/>
    <m/>
    <m/>
    <s v="No"/>
    <s v="No"/>
    <n v="1"/>
    <n v="1"/>
    <n v="1"/>
    <n v="2"/>
    <n v="4"/>
    <n v="5"/>
    <n v="2"/>
    <m/>
    <n v="3"/>
    <n v="3"/>
    <m/>
    <n v="3"/>
    <n v="3"/>
    <n v="2"/>
    <n v="3"/>
    <n v="3"/>
    <s v="No"/>
    <n v="3"/>
    <x v="5"/>
    <s v="Twitter|Youtube|Instagram"/>
    <m/>
    <m/>
    <m/>
    <m/>
    <m/>
    <m/>
    <m/>
    <s v="No"/>
    <s v="No"/>
    <m/>
    <n v="4"/>
    <n v="5"/>
    <s v="4, satisfecho"/>
  </r>
  <r>
    <m/>
    <m/>
    <s v="Ciencias Experimentales"/>
    <d v="2020-05-19T12:49:00"/>
    <s v="Grado y doble grado"/>
    <x v="16"/>
    <s v="Frecuentemente (1 o 2 veces por semana)"/>
    <s v="De vez en cuando (1 o 2 veces al mes)"/>
    <s v="Seguiré usando los servicios de la biblioteca con la misma frecuencia que expuse en la pregunta anterior"/>
    <s v="F. Ciencias Químicas"/>
    <s v="Biblioteca Maria Zambrano (Filología / Derecho)"/>
    <m/>
    <m/>
    <m/>
    <m/>
    <m/>
    <m/>
    <m/>
    <s v="No"/>
    <s v="No"/>
    <n v="1"/>
    <n v="1"/>
    <n v="2"/>
    <n v="1"/>
    <n v="5"/>
    <n v="3"/>
    <n v="4"/>
    <n v="1"/>
    <n v="2"/>
    <n v="3"/>
    <m/>
    <n v="5"/>
    <n v="4"/>
    <n v="5"/>
    <n v="3"/>
    <n v="3"/>
    <s v="Sí"/>
    <n v="3"/>
    <x v="1"/>
    <s v="Twitter|Youtube|Instagram"/>
    <m/>
    <m/>
    <m/>
    <m/>
    <m/>
    <m/>
    <m/>
    <s v="No"/>
    <s v="No"/>
    <m/>
    <n v="5"/>
    <n v="5"/>
    <s v="3, normal"/>
  </r>
  <r>
    <m/>
    <m/>
    <s v="Humanidades"/>
    <d v="2020-05-19T12:49:00"/>
    <s v="Grado y doble grado"/>
    <x v="5"/>
    <s v="Frecuentemente (1 o 2 veces por semana)"/>
    <s v="De vez en cuando (1 o 2 veces al mes)"/>
    <s v="Seguiré usando los servicios de la biblioteca con la misma frecuencia que expuse en la pregunta anterior"/>
    <s v="F. Filosofía"/>
    <s v="F. Geografía e Historia"/>
    <s v="Biblioteca Maria Zambrano (Filología / Derecho)"/>
    <m/>
    <m/>
    <m/>
    <m/>
    <m/>
    <m/>
    <s v="Sí"/>
    <s v="Sí"/>
    <n v="3"/>
    <n v="1"/>
    <n v="2"/>
    <n v="4"/>
    <n v="5"/>
    <n v="4"/>
    <n v="5"/>
    <n v="1"/>
    <n v="3"/>
    <n v="4"/>
    <m/>
    <n v="3"/>
    <n v="3"/>
    <n v="3"/>
    <n v="3"/>
    <n v="4"/>
    <s v="No"/>
    <n v="3"/>
    <x v="6"/>
    <s v="Twitter|Youtube|Instagram"/>
    <m/>
    <m/>
    <m/>
    <m/>
    <m/>
    <m/>
    <m/>
    <s v="No"/>
    <s v="No"/>
    <m/>
    <n v="5"/>
    <n v="4"/>
    <s v="4, satisfecho"/>
  </r>
  <r>
    <m/>
    <m/>
    <s v="Ciencias Experimentales"/>
    <d v="2020-05-19T12:49:00"/>
    <s v="Grado y doble grado"/>
    <x v="16"/>
    <s v="Frecuentemente (1 o 2 veces por semana)"/>
    <s v="Frecuentemente (1 o 2 veces por semana)"/>
    <s v="Creo que voy a acudir con menos frecuencia a la biblioteca y usaré más la biblioteca virtual"/>
    <s v="F. Ciencias Químicas"/>
    <m/>
    <m/>
    <m/>
    <m/>
    <m/>
    <m/>
    <m/>
    <m/>
    <s v="Sí"/>
    <s v="Sí"/>
    <n v="2"/>
    <n v="1"/>
    <n v="1"/>
    <n v="3"/>
    <n v="5"/>
    <n v="3"/>
    <n v="4"/>
    <n v="3"/>
    <n v="3"/>
    <n v="3"/>
    <m/>
    <n v="3"/>
    <n v="5"/>
    <n v="3"/>
    <n v="3"/>
    <n v="3"/>
    <s v="No"/>
    <n v="3"/>
    <x v="5"/>
    <s v="Twitter|Instagram"/>
    <m/>
    <m/>
    <m/>
    <m/>
    <m/>
    <m/>
    <m/>
    <s v="No"/>
    <s v="No"/>
    <m/>
    <n v="5"/>
    <n v="5"/>
    <s v="4, satisfecho"/>
  </r>
  <r>
    <m/>
    <m/>
    <s v="Ciencias Sociales"/>
    <d v="2020-05-19T12:49:00"/>
    <s v="Grado y doble grado"/>
    <x v="10"/>
    <s v="Frecuentemente (1 o 2 veces por semana)"/>
    <s v="Frecuentemente (1 o 2 veces por semana)"/>
    <s v="Creo que voy a acudir con menos frecuencia a la biblioteca y usaré más la biblioteca virtual"/>
    <s v="Biblioteca Maria Zambrano (Filología / Derecho)"/>
    <s v="F. Geografía e Historia"/>
    <m/>
    <m/>
    <m/>
    <m/>
    <m/>
    <m/>
    <m/>
    <s v="Sí"/>
    <s v="Sí"/>
    <n v="3"/>
    <n v="1"/>
    <n v="2"/>
    <n v="4"/>
    <n v="4"/>
    <n v="3"/>
    <n v="4"/>
    <n v="1"/>
    <n v="4"/>
    <n v="4"/>
    <m/>
    <n v="2"/>
    <n v="3"/>
    <n v="4"/>
    <n v="3"/>
    <n v="4"/>
    <s v="No"/>
    <n v="4"/>
    <x v="4"/>
    <s v="Youtube|Instagram"/>
    <m/>
    <m/>
    <m/>
    <m/>
    <m/>
    <m/>
    <m/>
    <s v="Sí"/>
    <s v="No"/>
    <m/>
    <n v="4"/>
    <n v="2"/>
    <s v="4, satisfecho"/>
  </r>
  <r>
    <m/>
    <m/>
    <s v="Ciencias de la Salud"/>
    <d v="2020-05-19T12:49:00"/>
    <s v="Grado y doble grado"/>
    <x v="22"/>
    <s v="Muy frecuentemente (3 o más veces por semana)"/>
    <s v="De vez en cuando (1 o 2 veces al mes)"/>
    <s v="Seguiré usando los servicios de la biblioteca con la misma frecuencia que expuse en la pregunta anterior|Tengo que ir necesariamente para consultar los documentos que están ubicados en la biblioteca"/>
    <s v="F. Óptica y Optometría"/>
    <s v="F. Medicina"/>
    <m/>
    <m/>
    <m/>
    <m/>
    <m/>
    <m/>
    <m/>
    <s v="Sí"/>
    <s v="Sí"/>
    <n v="5"/>
    <n v="1"/>
    <n v="2"/>
    <n v="2"/>
    <n v="1"/>
    <n v="2"/>
    <n v="5"/>
    <n v="3"/>
    <n v="5"/>
    <n v="4"/>
    <m/>
    <n v="1"/>
    <n v="4"/>
    <n v="2"/>
    <n v="3"/>
    <n v="5"/>
    <s v="No"/>
    <n v="2"/>
    <x v="2"/>
    <s v="Twitter|Youtube|Instagram"/>
    <m/>
    <m/>
    <m/>
    <m/>
    <m/>
    <m/>
    <m/>
    <s v="Sí"/>
    <s v="No"/>
    <m/>
    <n v="5"/>
    <n v="5"/>
    <s v="4, satisfecho"/>
  </r>
  <r>
    <m/>
    <m/>
    <s v="Humanidades"/>
    <d v="2020-05-19T12:49:00"/>
    <s v="Grado y doble grado"/>
    <x v="2"/>
    <s v="De vez en cuando (1 o 2 veces al mes)"/>
    <s v="Frecuentemente (1 o 2 veces por semana)"/>
    <s v="Tengo que ir necesariamente para consultar los documentos que están ubicados en la biblioteca"/>
    <s v="F. Educación - Centro de Formación del Profesorado"/>
    <m/>
    <m/>
    <m/>
    <m/>
    <m/>
    <m/>
    <m/>
    <m/>
    <s v="Sí"/>
    <s v="Sí"/>
    <n v="3"/>
    <n v="4"/>
    <n v="4"/>
    <n v="2"/>
    <n v="4"/>
    <n v="4"/>
    <n v="4"/>
    <n v="4"/>
    <n v="4"/>
    <n v="5"/>
    <m/>
    <n v="5"/>
    <n v="4"/>
    <n v="5"/>
    <n v="3"/>
    <n v="4"/>
    <s v="Sí"/>
    <n v="5"/>
    <x v="6"/>
    <s v="Instagram"/>
    <m/>
    <m/>
    <m/>
    <m/>
    <m/>
    <m/>
    <m/>
    <s v="Sí"/>
    <s v="No"/>
    <m/>
    <n v="3"/>
    <n v="3"/>
    <s v="4, satisfecho"/>
  </r>
  <r>
    <m/>
    <m/>
    <s v="Ciencias Sociales"/>
    <d v="2020-05-19T12:49:00"/>
    <s v="Grado y doble grado"/>
    <x v="24"/>
    <s v="Muy frecuentemente (3 o más veces por semana)"/>
    <s v="Muy frecuentemente (3 o más veces por semana)"/>
    <s v="Creo que voy a acudir con menos frecuencia a la biblioteca y usaré más la biblioteca virtual|Solo haré uso de la biblioteca virtual y de sus recursos electrónicos|Procuraré buscar la información que necesito fuera de la biblioteca"/>
    <s v="F. Ciencias Políticas y Sociología"/>
    <s v="F. Trabajo Social"/>
    <s v="F. Filosofía"/>
    <m/>
    <m/>
    <m/>
    <m/>
    <m/>
    <m/>
    <s v="Sí"/>
    <s v="Sí"/>
    <n v="4"/>
    <n v="4"/>
    <n v="4"/>
    <n v="3"/>
    <n v="2"/>
    <n v="5"/>
    <n v="2"/>
    <n v="4"/>
    <n v="1"/>
    <n v="4"/>
    <m/>
    <n v="2"/>
    <n v="2"/>
    <n v="4"/>
    <n v="3"/>
    <n v="4"/>
    <s v="No"/>
    <n v="4"/>
    <x v="4"/>
    <s v="Twitter|Youtube|Instagram"/>
    <m/>
    <m/>
    <m/>
    <m/>
    <m/>
    <m/>
    <m/>
    <s v="No"/>
    <s v="No"/>
    <m/>
    <n v="5"/>
    <n v="5"/>
    <s v="4, satisfecho"/>
  </r>
  <r>
    <m/>
    <m/>
    <s v="Ciencias de la Salud"/>
    <d v="2020-05-19T12:49:00"/>
    <s v="Grado y doble grado"/>
    <x v="9"/>
    <s v="De vez en cuando (1 o 2 veces al mes)"/>
    <s v="De vez en cuando (1 o 2 veces al mes)"/>
    <s v="Seguiré usando los servicios de la biblioteca con la misma frecuencia que expuse en la pregunta anterior"/>
    <s v="F. Ciencias de la Información"/>
    <s v="F. Odontología"/>
    <s v="F. Medicina"/>
    <m/>
    <m/>
    <m/>
    <m/>
    <m/>
    <m/>
    <s v="No"/>
    <s v="No"/>
    <n v="2"/>
    <n v="1"/>
    <n v="3"/>
    <n v="1"/>
    <n v="5"/>
    <n v="2"/>
    <n v="5"/>
    <n v="1"/>
    <n v="3"/>
    <n v="1"/>
    <m/>
    <n v="3"/>
    <n v="2"/>
    <n v="4"/>
    <n v="2"/>
    <n v="3"/>
    <s v="No"/>
    <n v="3"/>
    <x v="2"/>
    <s v="Twitter|Youtube|Instagram"/>
    <m/>
    <m/>
    <m/>
    <m/>
    <m/>
    <m/>
    <m/>
    <s v="No"/>
    <s v="No"/>
    <m/>
    <n v="4"/>
    <n v="4"/>
    <s v="3, normal"/>
  </r>
  <r>
    <m/>
    <m/>
    <s v="Ciencias Experimentales"/>
    <d v="2020-05-19T12:49:00"/>
    <s v="Máster"/>
    <x v="20"/>
    <s v="Frecuentemente (1 o 2 veces por semana)"/>
    <s v="Frecuentemente (1 o 2 veces por semana)"/>
    <s v="Creo que voy a acudir con menos frecuencia a la biblioteca y usaré más la biblioteca virtual"/>
    <s v="F. Ciencias Biológicas"/>
    <m/>
    <m/>
    <s v="María zambrano"/>
    <m/>
    <m/>
    <m/>
    <m/>
    <m/>
    <s v="No"/>
    <s v="No"/>
    <n v="2"/>
    <n v="5"/>
    <n v="5"/>
    <n v="3"/>
    <n v="5"/>
    <n v="5"/>
    <n v="5"/>
    <n v="3"/>
    <n v="3"/>
    <n v="5"/>
    <m/>
    <n v="5"/>
    <n v="5"/>
    <n v="5"/>
    <n v="5"/>
    <n v="5"/>
    <s v="No"/>
    <n v="5"/>
    <x v="1"/>
    <s v="Twitter|Instagram"/>
    <m/>
    <m/>
    <m/>
    <m/>
    <m/>
    <m/>
    <m/>
    <s v="Sí"/>
    <s v="No"/>
    <m/>
    <n v="5"/>
    <n v="5"/>
    <s v="4, satisfecho"/>
  </r>
  <r>
    <m/>
    <m/>
    <s v="Ciencias Sociales"/>
    <d v="2020-05-19T12:49:00"/>
    <s v="Máster"/>
    <x v="10"/>
    <s v="De vez en cuando (1 o 2 veces al mes)"/>
    <s v="Muy frecuentemente (3 o más veces por semana)"/>
    <s v="Seguiré usando los servicios de la biblioteca con la misma frecuencia que expuse en la pregunta anterior"/>
    <s v="Biblioteca Maria Zambrano (Filología / Derecho)"/>
    <m/>
    <m/>
    <m/>
    <m/>
    <m/>
    <m/>
    <m/>
    <m/>
    <m/>
    <m/>
    <n v="3"/>
    <n v="4"/>
    <n v="5"/>
    <n v="1"/>
    <n v="5"/>
    <n v="4"/>
    <n v="5"/>
    <n v="2"/>
    <n v="4"/>
    <n v="4"/>
    <m/>
    <n v="5"/>
    <n v="5"/>
    <n v="3"/>
    <n v="3"/>
    <n v="3"/>
    <s v="Sí"/>
    <n v="5"/>
    <x v="6"/>
    <s v="No uso ninguna red social"/>
    <m/>
    <m/>
    <m/>
    <m/>
    <m/>
    <m/>
    <m/>
    <s v="Sí"/>
    <s v="No"/>
    <m/>
    <n v="5"/>
    <n v="4"/>
    <s v="4, satisfecho"/>
  </r>
  <r>
    <m/>
    <m/>
    <s v="Ciencias Sociales"/>
    <d v="2020-05-19T12:49:00"/>
    <s v="Grado y doble grado"/>
    <x v="10"/>
    <s v="Frecuentemente (1 o 2 veces por semana)"/>
    <s v="Nunca"/>
    <s v="Creo que voy a acudir con menos frecuencia a la biblioteca y usaré más la biblioteca virtual|Tengo que ir necesariamente para consultar los documentos que están ubicados en la biblioteca"/>
    <s v="Biblioteca Maria Zambrano (Filología / Derecho)"/>
    <m/>
    <m/>
    <m/>
    <m/>
    <m/>
    <m/>
    <m/>
    <m/>
    <s v="Sí"/>
    <s v="Sí"/>
    <n v="5"/>
    <n v="3"/>
    <n v="5"/>
    <n v="1"/>
    <n v="3"/>
    <n v="3"/>
    <n v="2"/>
    <n v="1"/>
    <n v="3"/>
    <n v="3"/>
    <m/>
    <n v="4"/>
    <n v="5"/>
    <n v="5"/>
    <n v="3"/>
    <n v="5"/>
    <s v="Sí"/>
    <n v="5"/>
    <x v="2"/>
    <s v="No uso ninguna red social"/>
    <m/>
    <m/>
    <m/>
    <m/>
    <m/>
    <m/>
    <m/>
    <s v="Sí"/>
    <s v="Sí"/>
    <s v="Muy útil"/>
    <n v="5"/>
    <n v="5"/>
    <s v="4, satisfecho"/>
  </r>
  <r>
    <m/>
    <m/>
    <s v="Ciencias Experimentales"/>
    <d v="2020-05-19T12:49:00"/>
    <s v="Grado y doble grado"/>
    <x v="19"/>
    <s v="Frecuentemente (1 o 2 veces por semana)"/>
    <s v="Solo en época de exámenes"/>
    <s v="Seguiré usando los servicios de la biblioteca con la misma frecuencia que expuse en la pregunta anterior"/>
    <s v="F. Ciencias Físicas"/>
    <m/>
    <m/>
    <m/>
    <m/>
    <m/>
    <m/>
    <m/>
    <m/>
    <s v="Sí"/>
    <s v="Sí"/>
    <n v="4"/>
    <n v="1"/>
    <n v="1"/>
    <n v="1"/>
    <n v="5"/>
    <n v="5"/>
    <n v="4"/>
    <n v="1"/>
    <n v="4"/>
    <n v="4"/>
    <m/>
    <n v="4"/>
    <n v="5"/>
    <n v="3"/>
    <n v="3"/>
    <n v="4"/>
    <s v="No"/>
    <n v="3"/>
    <x v="5"/>
    <s v="Youtube|Instagram"/>
    <m/>
    <m/>
    <m/>
    <m/>
    <m/>
    <m/>
    <m/>
    <s v="No"/>
    <s v="No"/>
    <m/>
    <n v="4"/>
    <n v="5"/>
    <s v="5, muy satisfecho"/>
  </r>
  <r>
    <m/>
    <m/>
    <s v="Ciencias Experimentales"/>
    <d v="2020-05-19T12:49:00"/>
    <s v="Grado y doble grado"/>
    <x v="19"/>
    <s v="Frecuentemente (1 o 2 veces por semana)"/>
    <s v="De vez en cuando (1 o 2 veces al mes)"/>
    <s v="Tengo que ir necesariamente para consultar los documentos que están ubicados en la biblioteca"/>
    <s v="F. Ciencias Físicas"/>
    <s v="F. Ciencias Químicas"/>
    <s v="F. Ciencias Matemáticas"/>
    <m/>
    <m/>
    <m/>
    <m/>
    <m/>
    <m/>
    <s v="Sí"/>
    <s v="Sí"/>
    <n v="4"/>
    <n v="1"/>
    <n v="2"/>
    <n v="3"/>
    <n v="5"/>
    <n v="5"/>
    <n v="5"/>
    <n v="5"/>
    <n v="4"/>
    <n v="5"/>
    <m/>
    <n v="5"/>
    <n v="4"/>
    <n v="5"/>
    <n v="4"/>
    <n v="5"/>
    <s v="Sí"/>
    <m/>
    <x v="1"/>
    <s v="Twitter|Youtube|Instagram"/>
    <m/>
    <m/>
    <m/>
    <m/>
    <m/>
    <m/>
    <m/>
    <s v="Sí"/>
    <s v="No"/>
    <m/>
    <n v="5"/>
    <n v="5"/>
    <s v="5, muy satisfecho"/>
  </r>
  <r>
    <m/>
    <m/>
    <s v="Ciencias de la Salud"/>
    <d v="2020-05-19T12:49:00"/>
    <s v="Máster"/>
    <x v="22"/>
    <s v="Muy frecuentemente (3 o más veces por semana)"/>
    <s v="Frecuentemente (1 o 2 veces por semana)"/>
    <s v="Tengo que ir necesariamente para consultar los documentos que están ubicados en la biblioteca"/>
    <s v="F. Óptica y Optometría"/>
    <s v="Biblioteca Maria Zambrano (Filología / Derecho)"/>
    <m/>
    <s v="Biblioteca Gerardo Diego (vallecas) y el centro cultural el sitio de mi recreo"/>
    <m/>
    <m/>
    <m/>
    <m/>
    <m/>
    <s v="Sí"/>
    <s v="No"/>
    <n v="2"/>
    <n v="5"/>
    <n v="5"/>
    <n v="1"/>
    <n v="5"/>
    <n v="5"/>
    <n v="5"/>
    <n v="5"/>
    <n v="5"/>
    <n v="3"/>
    <m/>
    <n v="2"/>
    <n v="5"/>
    <n v="3"/>
    <n v="4"/>
    <n v="3"/>
    <s v="Sí"/>
    <n v="4"/>
    <x v="5"/>
    <s v="Facebook|Youtube|Instagram"/>
    <m/>
    <m/>
    <m/>
    <m/>
    <m/>
    <m/>
    <m/>
    <s v="No"/>
    <s v="Sí"/>
    <s v="Muy útil"/>
    <n v="5"/>
    <n v="5"/>
    <s v="5, muy satisfecho"/>
  </r>
  <r>
    <m/>
    <m/>
    <s v="Ciencias de la Salud"/>
    <d v="2020-05-19T12:49:00"/>
    <s v="Grado y doble grado"/>
    <x v="12"/>
    <s v="Frecuentemente (1 o 2 veces por semana)"/>
    <s v="Frecuentemente (1 o 2 veces por semana)"/>
    <s v="Seguiré usando los servicios de la biblioteca con la misma frecuencia que expuse en la pregunta anterior"/>
    <s v="F. Psicología"/>
    <s v="F. Medicina"/>
    <s v="F. Educación - Centro de Formación del Profesorado"/>
    <m/>
    <m/>
    <m/>
    <m/>
    <m/>
    <m/>
    <s v="No"/>
    <s v="No"/>
    <n v="4"/>
    <n v="3"/>
    <n v="5"/>
    <n v="2"/>
    <n v="4"/>
    <n v="2"/>
    <n v="5"/>
    <n v="1"/>
    <n v="4"/>
    <n v="3"/>
    <m/>
    <n v="4"/>
    <n v="4"/>
    <n v="4"/>
    <n v="3"/>
    <n v="4"/>
    <s v="No"/>
    <n v="5"/>
    <x v="5"/>
    <s v="Youtube|Instagram"/>
    <m/>
    <m/>
    <m/>
    <m/>
    <m/>
    <m/>
    <m/>
    <s v="Sí"/>
    <s v="Sí"/>
    <s v="Muy útil"/>
    <n v="5"/>
    <n v="5"/>
    <s v="5, muy satisfecho"/>
  </r>
  <r>
    <m/>
    <m/>
    <s v="Humanidades"/>
    <d v="2020-05-19T12:49:00"/>
    <s v="Doctorado"/>
    <x v="3"/>
    <s v="Frecuentemente (1 o 2 veces por semana)"/>
    <s v="De vez en cuando (1 o 2 veces al mes)"/>
    <s v="Creo que voy a acudir con menos frecuencia a la biblioteca y usaré más la biblioteca virtual"/>
    <s v="F. Bellas Artes"/>
    <s v="F. Educación - Centro de Formación del Profesorado"/>
    <s v="F. Psicología"/>
    <s v="Biblioteca del Museo Reina Sofía"/>
    <m/>
    <m/>
    <m/>
    <m/>
    <m/>
    <s v="No"/>
    <s v="No"/>
    <n v="3"/>
    <n v="3"/>
    <n v="3"/>
    <n v="5"/>
    <n v="3"/>
    <n v="3"/>
    <n v="3"/>
    <n v="3"/>
    <n v="5"/>
    <n v="3"/>
    <m/>
    <n v="4"/>
    <n v="5"/>
    <n v="5"/>
    <n v="5"/>
    <n v="5"/>
    <s v="Sí"/>
    <n v="5"/>
    <x v="1"/>
    <s v="Facebook|Youtube|Instagram"/>
    <m/>
    <m/>
    <m/>
    <m/>
    <m/>
    <m/>
    <m/>
    <s v="Sí"/>
    <s v="Sí"/>
    <s v="Muy útil"/>
    <n v="5"/>
    <n v="5"/>
    <s v="5, muy satisfecho"/>
  </r>
  <r>
    <m/>
    <m/>
    <s v="Ciencias Sociales"/>
    <d v="2020-05-19T12:49:00"/>
    <s v="Grado y doble grado"/>
    <x v="10"/>
    <s v="Solo en época de exámenes"/>
    <s v="Solo en época de exámenes"/>
    <s v="Seguiré usando los servicios de la biblioteca con la misma frecuencia que expuse en la pregunta anterior|Tengo que ir necesariamente para consultar los documentos que están ubicados en la biblioteca"/>
    <s v="Biblioteca Maria Zambrano (Filología / Derecho)"/>
    <s v="F. Ciencias Políticas y Sociología"/>
    <s v="F. Derecho (Departamentos,Criminología)"/>
    <m/>
    <m/>
    <m/>
    <m/>
    <m/>
    <m/>
    <s v="No"/>
    <s v="Sí"/>
    <n v="1"/>
    <n v="1"/>
    <n v="1"/>
    <n v="5"/>
    <n v="3"/>
    <n v="5"/>
    <n v="1"/>
    <n v="2"/>
    <n v="1"/>
    <n v="4"/>
    <m/>
    <n v="5"/>
    <n v="5"/>
    <n v="2"/>
    <n v="2"/>
    <n v="4"/>
    <s v="No"/>
    <n v="4"/>
    <x v="1"/>
    <s v="Twitter|Youtube|Instagram"/>
    <m/>
    <m/>
    <m/>
    <m/>
    <m/>
    <m/>
    <m/>
    <s v="Sí"/>
    <s v="No"/>
    <m/>
    <n v="5"/>
    <n v="5"/>
    <s v="4, satisfecho"/>
  </r>
  <r>
    <m/>
    <m/>
    <s v="Ciencias Experimentales"/>
    <d v="2020-05-19T12:49:00"/>
    <s v="Grado y doble grado"/>
    <x v="8"/>
    <s v="Muy frecuentemente (3 o más veces por semana)"/>
    <s v="De vez en cuando (1 o 2 veces al mes)"/>
    <s v="Tengo que ir necesariamente para consultar los documentos que están ubicados en la biblioteca"/>
    <s v="F. Ciencias Matemáticas"/>
    <s v="Biblioteca Maria Zambrano (Filología / Derecho)"/>
    <m/>
    <m/>
    <m/>
    <m/>
    <m/>
    <m/>
    <m/>
    <s v="Sí"/>
    <s v="Sí"/>
    <n v="5"/>
    <n v="1"/>
    <n v="4"/>
    <n v="4"/>
    <n v="5"/>
    <n v="4"/>
    <n v="4"/>
    <n v="1"/>
    <n v="5"/>
    <n v="4"/>
    <m/>
    <n v="4"/>
    <n v="5"/>
    <n v="3"/>
    <n v="4"/>
    <n v="4"/>
    <s v="Sí"/>
    <n v="4"/>
    <x v="5"/>
    <s v="Youtube|Instagram"/>
    <m/>
    <m/>
    <m/>
    <m/>
    <m/>
    <m/>
    <m/>
    <s v="Sí"/>
    <s v="No"/>
    <m/>
    <n v="3"/>
    <n v="5"/>
    <s v="5, muy satisfecho"/>
  </r>
  <r>
    <m/>
    <m/>
    <s v="Humanidades"/>
    <d v="2020-05-19T12:49:00"/>
    <s v="Doctorado"/>
    <x v="7"/>
    <s v="Frecuentemente (1 o 2 veces por semana)"/>
    <s v="Muy frecuentemente (3 o más veces por semana)"/>
    <s v="Tengo que ir necesariamente para consultar los documentos que están ubicados en la biblioteca"/>
    <s v="F. Geografía e Historia"/>
    <s v="Biblioteca Maria Zambrano (Filología / Derecho)"/>
    <s v="F. Derecho (Departamentos,Criminología)"/>
    <s v="Bibilioteca Nacional"/>
    <m/>
    <m/>
    <m/>
    <m/>
    <m/>
    <s v="Sí"/>
    <s v="Sí"/>
    <n v="4"/>
    <n v="5"/>
    <n v="3"/>
    <n v="5"/>
    <n v="2"/>
    <n v="3"/>
    <n v="2"/>
    <n v="4"/>
    <n v="5"/>
    <n v="4"/>
    <m/>
    <n v="3"/>
    <n v="5"/>
    <n v="4"/>
    <n v="3"/>
    <n v="5"/>
    <s v="Sí"/>
    <n v="4"/>
    <x v="1"/>
    <s v="Twitter|Facebook|Instagram"/>
    <m/>
    <m/>
    <m/>
    <m/>
    <m/>
    <m/>
    <m/>
    <s v="Sí"/>
    <s v="Sí"/>
    <s v="Muy útil"/>
    <n v="5"/>
    <n v="4"/>
    <s v="4, satisfecho"/>
  </r>
  <r>
    <m/>
    <m/>
    <s v="Humanidades"/>
    <d v="2020-05-19T12:49:00"/>
    <s v="Grado y doble grado"/>
    <x v="7"/>
    <s v="Solo en época de exámenes"/>
    <s v="De vez en cuando (1 o 2 veces al mes)"/>
    <s v="Creo que voy a acudir con menos frecuencia a la biblioteca y usaré más la biblioteca virtual"/>
    <s v="Biblioteca Maria Zambrano (Filología / Derecho)"/>
    <s v="F. Geografía e Historia"/>
    <s v="F. Filología (Clásicas o General)"/>
    <m/>
    <m/>
    <m/>
    <m/>
    <m/>
    <m/>
    <s v="No"/>
    <s v="Sí"/>
    <n v="3"/>
    <n v="5"/>
    <n v="4"/>
    <n v="5"/>
    <n v="4"/>
    <n v="5"/>
    <n v="5"/>
    <n v="3"/>
    <n v="3"/>
    <n v="4"/>
    <m/>
    <n v="4"/>
    <n v="3"/>
    <n v="1"/>
    <n v="2"/>
    <n v="4"/>
    <s v="No"/>
    <n v="4"/>
    <x v="5"/>
    <s v="No uso ninguna red social"/>
    <m/>
    <m/>
    <m/>
    <m/>
    <m/>
    <m/>
    <m/>
    <s v="No"/>
    <s v="No"/>
    <m/>
    <n v="5"/>
    <n v="5"/>
    <s v="3, normal"/>
  </r>
  <r>
    <m/>
    <m/>
    <s v="Humanidades"/>
    <d v="2020-05-19T12:49:00"/>
    <s v="Grado y doble grado"/>
    <x v="2"/>
    <s v="Muy frecuentemente (3 o más veces por semana)"/>
    <s v="Solo en época de exámenes"/>
    <s v="Seguiré usando los servicios de la biblioteca con la misma frecuencia que expuse en la pregunta anterior"/>
    <s v="F. Educación - Centro de Formación del Profesorado"/>
    <m/>
    <m/>
    <s v="Biblioteca Miguel Delibes, Biblioteca Moratalaz"/>
    <m/>
    <m/>
    <m/>
    <m/>
    <m/>
    <s v="No"/>
    <s v="Sí"/>
    <n v="4"/>
    <n v="4"/>
    <n v="4"/>
    <n v="2"/>
    <n v="3"/>
    <n v="4"/>
    <n v="4"/>
    <n v="3"/>
    <n v="4"/>
    <n v="4"/>
    <m/>
    <n v="4"/>
    <n v="4"/>
    <n v="4"/>
    <n v="5"/>
    <n v="5"/>
    <s v="No"/>
    <n v="5"/>
    <x v="1"/>
    <s v="Twitter|Youtube|Instagram"/>
    <m/>
    <m/>
    <m/>
    <m/>
    <m/>
    <m/>
    <m/>
    <s v="Sí"/>
    <s v="No"/>
    <m/>
    <n v="5"/>
    <n v="5"/>
    <s v="5, muy satisfecho"/>
  </r>
  <r>
    <m/>
    <m/>
    <s v="Humanidades"/>
    <d v="2020-05-19T12:49:00"/>
    <s v="Máster"/>
    <x v="3"/>
    <s v="Frecuentemente (1 o 2 veces por semana)"/>
    <s v="Muy frecuentemente (3 o más veces por semana)"/>
    <s v="Creo que voy a acudir con menos frecuencia a la biblioteca y usaré más la biblioteca virtual|Tengo que ir necesariamente para consultar los documentos que están ubicados en la biblioteca"/>
    <s v="F. Bellas Artes"/>
    <s v="F. Educación - Centro de Formación del Profesorado"/>
    <s v="Biblioteca Maria Zambrano (Filología / Derecho)"/>
    <m/>
    <m/>
    <m/>
    <m/>
    <m/>
    <m/>
    <s v="No"/>
    <s v="Sí"/>
    <n v="2"/>
    <n v="5"/>
    <n v="5"/>
    <n v="5"/>
    <n v="4"/>
    <n v="5"/>
    <n v="1"/>
    <n v="5"/>
    <n v="1"/>
    <n v="1"/>
    <m/>
    <n v="4"/>
    <n v="2"/>
    <n v="3"/>
    <n v="1"/>
    <n v="1"/>
    <s v="Sí"/>
    <n v="3"/>
    <x v="5"/>
    <s v="Twitter|Youtube|Instagram"/>
    <m/>
    <m/>
    <m/>
    <m/>
    <m/>
    <m/>
    <m/>
    <s v="No"/>
    <s v="Sí"/>
    <s v="Poco útil"/>
    <n v="3"/>
    <n v="2"/>
    <s v="4, satisfecho"/>
  </r>
  <r>
    <m/>
    <m/>
    <s v="Humanidades"/>
    <d v="2020-05-19T12:49: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Filosofía"/>
    <s v="BNE, CSIC, Biblioteca Museo Reina Sofía, Biblioteca UC3M."/>
    <m/>
    <m/>
    <m/>
    <m/>
    <m/>
    <s v="Sí"/>
    <s v="Sí"/>
    <n v="5"/>
    <n v="1"/>
    <n v="1"/>
    <n v="4"/>
    <n v="5"/>
    <n v="4"/>
    <n v="1"/>
    <n v="3"/>
    <n v="1"/>
    <n v="4"/>
    <m/>
    <n v="2"/>
    <n v="3"/>
    <n v="3"/>
    <n v="1"/>
    <n v="5"/>
    <s v="Sí"/>
    <n v="2"/>
    <x v="2"/>
    <s v="Twitter"/>
    <m/>
    <m/>
    <m/>
    <m/>
    <m/>
    <m/>
    <m/>
    <s v="Sí"/>
    <s v="No"/>
    <m/>
    <n v="3"/>
    <n v="3"/>
    <s v="4, satisfecho"/>
  </r>
  <r>
    <m/>
    <m/>
    <s v="Humanidades"/>
    <d v="2020-05-19T12:49:00"/>
    <s v="Grado y doble grado"/>
    <x v="7"/>
    <s v="Frecuentemente (1 o 2 veces por semana)"/>
    <s v="Frecuentemente (1 o 2 veces por semana)"/>
    <s v="Seguiré usando los servicios de la biblioteca con la misma frecuencia que expuse en la pregunta anterior|Procuraré buscar la información que necesito fuera de la biblioteca"/>
    <s v="F. Geografía e Historia"/>
    <s v="Biblioteca Maria Zambrano (Filología / Derecho)"/>
    <s v="F. Filosofía"/>
    <s v="Biblioteca Municipal de Coslada"/>
    <m/>
    <m/>
    <m/>
    <m/>
    <m/>
    <s v="Sí"/>
    <s v="Sí"/>
    <n v="5"/>
    <n v="4"/>
    <n v="2"/>
    <n v="4"/>
    <n v="5"/>
    <n v="5"/>
    <n v="5"/>
    <n v="5"/>
    <n v="4"/>
    <n v="5"/>
    <m/>
    <n v="5"/>
    <n v="4"/>
    <n v="4"/>
    <n v="3"/>
    <n v="5"/>
    <s v="No"/>
    <n v="5"/>
    <x v="6"/>
    <s v="Twitter|Youtube|Instagram"/>
    <m/>
    <m/>
    <m/>
    <m/>
    <m/>
    <m/>
    <m/>
    <s v="Sí"/>
    <s v="No"/>
    <m/>
    <n v="5"/>
    <n v="5"/>
    <s v="5, muy satisfecho"/>
  </r>
  <r>
    <m/>
    <m/>
    <s v="Humanidades"/>
    <d v="2020-05-19T12:49:00"/>
    <s v="Grado y doble grado"/>
    <x v="7"/>
    <s v="Frecuentemente (1 o 2 veces por semana)"/>
    <s v="Frecuentemente (1 o 2 veces por semana)"/>
    <s v="Seguiré usando los servicios de la biblioteca con la misma frecuencia que expuse en la pregunta anterior"/>
    <s v="F. Geografía e Historia"/>
    <s v="Biblioteca Maria Zambrano (Filología / Derecho)"/>
    <s v="F. Filología (Clásicas o General)"/>
    <m/>
    <m/>
    <m/>
    <m/>
    <m/>
    <m/>
    <s v="No"/>
    <s v="Sí"/>
    <n v="4"/>
    <n v="1"/>
    <n v="1"/>
    <n v="4"/>
    <n v="3"/>
    <n v="5"/>
    <n v="1"/>
    <n v="2"/>
    <n v="2"/>
    <n v="4"/>
    <m/>
    <n v="1"/>
    <n v="3"/>
    <n v="3"/>
    <n v="2"/>
    <n v="1"/>
    <s v="No"/>
    <n v="3"/>
    <x v="4"/>
    <s v="Twitter|Instagram"/>
    <m/>
    <m/>
    <m/>
    <m/>
    <m/>
    <m/>
    <m/>
    <s v="No"/>
    <s v="No"/>
    <m/>
    <n v="4"/>
    <n v="4"/>
    <s v="4, satisfecho"/>
  </r>
  <r>
    <m/>
    <m/>
    <s v="Ciencias Sociales"/>
    <d v="2020-05-19T12:49:00"/>
    <s v="Grado y doble grado"/>
    <x v="13"/>
    <s v="Frecuentemente (1 o 2 veces por semana)"/>
    <s v="De vez en cuando (1 o 2 veces al mes)"/>
    <s v="Procuraré buscar la información que necesito fuera de la biblioteca"/>
    <s v="F. Ciencias de la Información"/>
    <s v="F. Ciencias Biológicas"/>
    <s v="F. Geografía e Historia"/>
    <m/>
    <m/>
    <m/>
    <m/>
    <m/>
    <m/>
    <s v="Sí"/>
    <s v="Sí"/>
    <n v="1"/>
    <n v="1"/>
    <n v="1"/>
    <n v="1"/>
    <n v="3"/>
    <n v="4"/>
    <n v="4"/>
    <n v="5"/>
    <n v="2"/>
    <n v="3"/>
    <m/>
    <n v="3"/>
    <n v="3"/>
    <n v="2"/>
    <n v="2"/>
    <n v="2"/>
    <s v="No"/>
    <n v="3"/>
    <x v="6"/>
    <s v="Twitter|Youtube|Instagram"/>
    <m/>
    <m/>
    <m/>
    <m/>
    <m/>
    <m/>
    <m/>
    <s v="No"/>
    <s v="No"/>
    <m/>
    <n v="3"/>
    <n v="4"/>
    <s v="2, insatisfecho"/>
  </r>
  <r>
    <m/>
    <m/>
    <s v="Humanidades"/>
    <d v="2020-05-19T12:49:00"/>
    <s v="Doctorado"/>
    <x v="6"/>
    <s v="Muy frecuentemente (3 o más veces por semana)"/>
    <s v="Muy frecuentemente (3 o más veces por semana)"/>
    <s v="Creo que voy a acudir con menos frecuencia a la biblioteca y usaré más la biblioteca virtual"/>
    <s v="F. Filología (Clásicas o General)"/>
    <s v="Biblioteca Maria Zambrano (Filología / Derecho)"/>
    <s v="F. Geografía e Historia"/>
    <m/>
    <m/>
    <m/>
    <m/>
    <m/>
    <m/>
    <s v="No"/>
    <s v="No"/>
    <n v="2"/>
    <n v="2"/>
    <n v="2"/>
    <n v="2"/>
    <n v="1"/>
    <n v="4"/>
    <n v="1"/>
    <n v="2"/>
    <n v="3"/>
    <n v="5"/>
    <m/>
    <n v="5"/>
    <n v="5"/>
    <n v="2"/>
    <n v="5"/>
    <n v="3"/>
    <s v="Sí"/>
    <n v="3"/>
    <x v="5"/>
    <s v="Facebook|Instagram"/>
    <m/>
    <m/>
    <m/>
    <m/>
    <m/>
    <m/>
    <m/>
    <s v="Sí"/>
    <s v="No"/>
    <m/>
    <n v="5"/>
    <n v="5"/>
    <s v="5, muy satisfecho"/>
  </r>
  <r>
    <m/>
    <m/>
    <s v="Ciencias Sociales"/>
    <d v="2020-05-19T12:49:00"/>
    <s v="Grado y doble grado"/>
    <x v="1"/>
    <s v="Solo en época de exámenes"/>
    <s v="De vez en cuando (1 o 2 veces al mes)"/>
    <s v="Seguiré usando los servicios de la biblioteca con la misma frecuencia que expuse en la pregunta anterior"/>
    <s v="F. Ciencias Políticas y Sociología"/>
    <s v="Biblioteca Maria Zambrano (Filología / Derecho)"/>
    <m/>
    <m/>
    <m/>
    <m/>
    <m/>
    <m/>
    <m/>
    <s v="No"/>
    <s v="Sí"/>
    <n v="2"/>
    <n v="3"/>
    <n v="4"/>
    <n v="4"/>
    <n v="5"/>
    <n v="5"/>
    <n v="5"/>
    <n v="3"/>
    <n v="3"/>
    <n v="2"/>
    <m/>
    <n v="4"/>
    <n v="4"/>
    <n v="4"/>
    <n v="2"/>
    <n v="3"/>
    <s v="Sí"/>
    <n v="4"/>
    <x v="4"/>
    <s v="Twitter|Facebook|Instagram"/>
    <m/>
    <m/>
    <m/>
    <m/>
    <m/>
    <m/>
    <m/>
    <s v="Sí"/>
    <s v="No"/>
    <m/>
    <n v="4"/>
    <n v="4"/>
    <s v="4, satisfecho"/>
  </r>
  <r>
    <m/>
    <m/>
    <s v="Humanidades"/>
    <d v="2020-05-19T12:49:00"/>
    <s v="Doctorado"/>
    <x v="6"/>
    <s v="Frecuentemente (1 o 2 veces por semana)"/>
    <s v="Muy frecuentemente (3 o más veces por semana)"/>
    <s v="Seguiré usando los servicios de la biblioteca con la misma frecuencia que expuse en la pregunta anterior|Tengo que ir necesariamente para consultar los documentos que están ubicados en la biblioteca"/>
    <s v="F. Filología (Clásicas o General)"/>
    <s v="F. Geografía e Historia"/>
    <s v="Biblioteca Maria Zambrano (Filología / Derecho)"/>
    <m/>
    <m/>
    <m/>
    <m/>
    <m/>
    <m/>
    <s v="Sí"/>
    <s v="Sí"/>
    <n v="4"/>
    <n v="4"/>
    <n v="3"/>
    <n v="1"/>
    <n v="1"/>
    <n v="4"/>
    <n v="1"/>
    <n v="1"/>
    <n v="1"/>
    <n v="5"/>
    <m/>
    <n v="5"/>
    <n v="5"/>
    <n v="4"/>
    <n v="4"/>
    <n v="3"/>
    <s v="Sí"/>
    <n v="3"/>
    <x v="2"/>
    <s v="Facebook|Youtube"/>
    <m/>
    <m/>
    <m/>
    <m/>
    <m/>
    <m/>
    <m/>
    <s v="Sí"/>
    <s v="Sí"/>
    <s v="Muy útil"/>
    <n v="5"/>
    <n v="5"/>
    <s v="5, muy satisfecho"/>
  </r>
  <r>
    <m/>
    <m/>
    <s v="Ciencias de la Salud"/>
    <d v="2020-05-19T12:48:00"/>
    <s v="Grado y doble grado"/>
    <x v="22"/>
    <s v="Muy frecuentemente (3 o más veces por semana)"/>
    <s v="Nunca"/>
    <s v="Seguiré usando los servicios de la biblioteca con la misma frecuencia que expuse en la pregunta anterior"/>
    <s v="F. Óptica y Optometría"/>
    <s v="Biblioteca Maria Zambrano (Filología / Derecho)"/>
    <m/>
    <m/>
    <m/>
    <m/>
    <m/>
    <m/>
    <m/>
    <s v="No"/>
    <s v="No"/>
    <n v="3"/>
    <n v="5"/>
    <n v="4"/>
    <n v="1"/>
    <n v="4"/>
    <n v="5"/>
    <n v="4"/>
    <n v="4"/>
    <n v="4"/>
    <n v="3"/>
    <m/>
    <n v="4"/>
    <n v="3"/>
    <n v="3"/>
    <n v="2"/>
    <n v="2"/>
    <s v="No"/>
    <n v="4"/>
    <x v="2"/>
    <s v="Twitter|Facebook|Youtube|Instagram"/>
    <m/>
    <m/>
    <m/>
    <m/>
    <m/>
    <m/>
    <m/>
    <s v="No"/>
    <m/>
    <m/>
    <n v="4"/>
    <n v="3"/>
    <s v="3, normal"/>
  </r>
  <r>
    <m/>
    <m/>
    <s v="Ciencias Sociales"/>
    <d v="2020-05-19T12:48:00"/>
    <s v="Grado y doble grado"/>
    <x v="11"/>
    <s v="Muy frecuentemente (3 o más veces por semana)"/>
    <s v="Muy frecuentemente (3 o más veces por semana)"/>
    <s v="Seguiré usando los servicios de la biblioteca con la misma frecuencia que expuse en la pregunta anterior"/>
    <s v="F. Ciencias Económicas y Empresariales"/>
    <s v="Biblioteca Maria Zambrano (Filología / Derecho)"/>
    <m/>
    <s v="Biblioteca Las Rozas de Madrid. Biblioteca León Tolstoi"/>
    <m/>
    <m/>
    <m/>
    <m/>
    <m/>
    <s v="Sí"/>
    <s v="Sí"/>
    <n v="1"/>
    <n v="1"/>
    <n v="1"/>
    <n v="1"/>
    <n v="1"/>
    <n v="1"/>
    <n v="5"/>
    <n v="3"/>
    <n v="2"/>
    <n v="3"/>
    <m/>
    <n v="2"/>
    <n v="3"/>
    <n v="4"/>
    <n v="2"/>
    <n v="1"/>
    <s v="No"/>
    <n v="2"/>
    <x v="5"/>
    <s v="Twitter|Youtube|Instagram"/>
    <m/>
    <m/>
    <m/>
    <m/>
    <m/>
    <m/>
    <m/>
    <s v="No"/>
    <s v="No"/>
    <m/>
    <n v="3"/>
    <n v="3"/>
    <s v="3, normal"/>
  </r>
  <r>
    <m/>
    <m/>
    <s v="Humanidades"/>
    <d v="2020-05-19T12:48:00"/>
    <s v="Grado y doble grado"/>
    <x v="2"/>
    <s v="Solo en época de exámenes"/>
    <s v="De vez en cuando (1 o 2 veces al mes)"/>
    <s v="Seguiré usando los servicios de la biblioteca con la misma frecuencia que expuse en la pregunta anterior"/>
    <s v="F. Educación - Centro de Formación del Profesorado"/>
    <m/>
    <m/>
    <m/>
    <m/>
    <m/>
    <m/>
    <m/>
    <m/>
    <s v="No"/>
    <s v="No"/>
    <n v="3"/>
    <n v="4"/>
    <n v="4"/>
    <n v="1"/>
    <n v="4"/>
    <n v="5"/>
    <n v="5"/>
    <n v="4"/>
    <n v="3"/>
    <n v="4"/>
    <m/>
    <n v="4"/>
    <n v="4"/>
    <n v="4"/>
    <n v="4"/>
    <n v="4"/>
    <s v="No"/>
    <n v="4"/>
    <x v="5"/>
    <s v="Twitter|Youtube|Instagram"/>
    <m/>
    <m/>
    <m/>
    <m/>
    <m/>
    <m/>
    <m/>
    <s v="No"/>
    <s v="No"/>
    <m/>
    <n v="4"/>
    <n v="4"/>
    <s v="4, satisfecho"/>
  </r>
  <r>
    <m/>
    <m/>
    <s v="Humanidades"/>
    <d v="2020-05-19T12:48:00"/>
    <s v="Grado y doble grado"/>
    <x v="5"/>
    <s v="Frecuentemente (1 o 2 veces por semana)"/>
    <s v="De vez en cuando (1 o 2 veces al mes)"/>
    <s v="Seguiré usando los servicios de la biblioteca con la misma frecuencia que expuse en la pregunta anterior|Tengo que ir necesariamente para consultar los documentos que están ubicados en la biblioteca|Procuraré buscar la información que necesito fuera de la biblioteca"/>
    <s v="F. Filosofía"/>
    <s v="Biblioteca Maria Zambrano (Filología / Derecho)"/>
    <s v="F. Ciencias Políticas y Sociología"/>
    <m/>
    <m/>
    <m/>
    <m/>
    <m/>
    <m/>
    <s v="Sí"/>
    <s v="Sí"/>
    <n v="5"/>
    <n v="3"/>
    <n v="4"/>
    <n v="2"/>
    <n v="5"/>
    <n v="4"/>
    <n v="4"/>
    <n v="4"/>
    <n v="4"/>
    <n v="5"/>
    <m/>
    <n v="4"/>
    <n v="5"/>
    <n v="4"/>
    <n v="5"/>
    <n v="5"/>
    <s v="Sí"/>
    <n v="5"/>
    <x v="6"/>
    <s v="Twitter|Instagram"/>
    <m/>
    <m/>
    <m/>
    <m/>
    <m/>
    <m/>
    <m/>
    <s v="Sí"/>
    <s v="No"/>
    <m/>
    <n v="5"/>
    <n v="5"/>
    <s v="4, satisfecho"/>
  </r>
  <r>
    <m/>
    <m/>
    <s v="Ciencias de la Salud"/>
    <d v="2020-05-19T12:48:00"/>
    <s v="Grado y doble grado"/>
    <x v="12"/>
    <s v="De vez en cuando (1 o 2 veces al mes)"/>
    <s v="Frecuentemente (1 o 2 veces por semana)"/>
    <s v="Creo que voy a acudir con menos frecuencia a la biblioteca y usaré más la biblioteca virtual"/>
    <s v="F. Psicología"/>
    <s v="Biblioteca Maria Zambrano (Filología / Derecho)"/>
    <s v="F. Educación - Centro de Formación del Profesorado"/>
    <s v="Biblioteca Tomas y Valiente"/>
    <m/>
    <m/>
    <m/>
    <m/>
    <m/>
    <s v="Sí"/>
    <s v="Sí"/>
    <n v="2"/>
    <n v="5"/>
    <n v="5"/>
    <n v="2"/>
    <n v="5"/>
    <n v="5"/>
    <n v="5"/>
    <n v="5"/>
    <n v="3"/>
    <n v="4"/>
    <m/>
    <n v="5"/>
    <n v="5"/>
    <n v="5"/>
    <n v="3"/>
    <n v="2"/>
    <s v="No"/>
    <n v="3"/>
    <x v="5"/>
    <s v="Facebook|Youtube|Instagram"/>
    <m/>
    <m/>
    <m/>
    <m/>
    <m/>
    <m/>
    <m/>
    <s v="No"/>
    <s v="No"/>
    <m/>
    <n v="4"/>
    <n v="3"/>
    <s v="4, satisfecho"/>
  </r>
  <r>
    <m/>
    <m/>
    <s v="Ciencias de la Salud"/>
    <d v="2020-05-19T12:48:00"/>
    <s v="Grado y doble grado"/>
    <x v="23"/>
    <s v="Solo en época de exámenes"/>
    <s v="Nunca"/>
    <s v="Seguiré usando los servicios de la biblioteca con la misma frecuencia que expuse en la pregunta anterior"/>
    <s v="F. Veterinaria"/>
    <s v="Biblioteca Maria Zambrano (Filología / Derecho)"/>
    <s v="F. Geografía e Historia"/>
    <m/>
    <m/>
    <m/>
    <m/>
    <m/>
    <m/>
    <s v="No"/>
    <s v="No"/>
    <n v="2"/>
    <n v="2"/>
    <n v="2"/>
    <n v="4"/>
    <n v="5"/>
    <n v="2"/>
    <n v="5"/>
    <n v="1"/>
    <n v="4"/>
    <n v="4"/>
    <m/>
    <n v="4"/>
    <n v="3"/>
    <n v="3"/>
    <n v="3"/>
    <n v="4"/>
    <s v="No"/>
    <n v="3"/>
    <x v="4"/>
    <s v="Youtube|Instagram"/>
    <m/>
    <m/>
    <m/>
    <m/>
    <m/>
    <m/>
    <m/>
    <s v="No"/>
    <s v="No"/>
    <m/>
    <n v="3"/>
    <n v="4"/>
    <s v="3, normal"/>
  </r>
  <r>
    <m/>
    <m/>
    <s v="Ciencias Experimentales"/>
    <d v="2020-05-19T12:48:00"/>
    <s v="Grado y doble grado"/>
    <x v="27"/>
    <s v="Muy frecuentemente (3 o más veces por semana)"/>
    <s v="Nunca"/>
    <s v="Seguiré usando los servicios de la biblioteca con la misma frecuencia que expuse en la pregunta anterior"/>
    <s v="F. Estudios Estadísticos"/>
    <s v="Biblioteca Maria Zambrano (Filología / Derecho)"/>
    <m/>
    <m/>
    <m/>
    <m/>
    <m/>
    <m/>
    <m/>
    <s v="No"/>
    <s v="No"/>
    <n v="1"/>
    <n v="1"/>
    <n v="1"/>
    <n v="1"/>
    <n v="5"/>
    <n v="4"/>
    <n v="4"/>
    <n v="1"/>
    <n v="1"/>
    <n v="4"/>
    <m/>
    <n v="3"/>
    <n v="1"/>
    <n v="1"/>
    <n v="1"/>
    <n v="1"/>
    <s v="No"/>
    <n v="1"/>
    <x v="2"/>
    <s v="Youtube|Instagram"/>
    <m/>
    <m/>
    <m/>
    <m/>
    <m/>
    <m/>
    <m/>
    <s v="No"/>
    <s v="No"/>
    <m/>
    <n v="5"/>
    <n v="4"/>
    <s v="4, satisfecho"/>
  </r>
  <r>
    <m/>
    <m/>
    <s v="Humanidades"/>
    <d v="2020-05-19T12:48:00"/>
    <s v="Grado y doble grado"/>
    <x v="3"/>
    <s v="De vez en cuando (1 o 2 veces al mes)"/>
    <s v="Frecuentemente (1 o 2 veces por semana)"/>
    <s v="Creo que voy a acudir con menos frecuencia a la biblioteca y usaré más la biblioteca virtual"/>
    <s v="F. Ciencias de la Información"/>
    <s v="F. Bellas Artes"/>
    <m/>
    <m/>
    <m/>
    <m/>
    <m/>
    <m/>
    <m/>
    <s v="No"/>
    <s v="Sí"/>
    <n v="1"/>
    <n v="4"/>
    <n v="5"/>
    <n v="3"/>
    <n v="4"/>
    <n v="4"/>
    <n v="1"/>
    <n v="5"/>
    <n v="2"/>
    <n v="2"/>
    <m/>
    <n v="4"/>
    <n v="3"/>
    <n v="4"/>
    <n v="4"/>
    <n v="3"/>
    <s v="No"/>
    <n v="3"/>
    <x v="5"/>
    <s v="No uso ninguna red social"/>
    <m/>
    <m/>
    <m/>
    <m/>
    <m/>
    <m/>
    <m/>
    <s v="Sí"/>
    <s v="Sí"/>
    <s v="Normal"/>
    <n v="4"/>
    <n v="5"/>
    <s v="3, normal"/>
  </r>
  <r>
    <m/>
    <m/>
    <s v="Ciencias de la Salud"/>
    <d v="2020-05-19T12:48:00"/>
    <s v="Grado y doble grado"/>
    <x v="12"/>
    <s v="De vez en cuando (1 o 2 veces al mes)"/>
    <s v="Frecuentemente (1 o 2 veces por semana)"/>
    <s v="Seguiré usando los servicios de la biblioteca con la misma frecuencia que expuse en la pregunta anterior|Tengo que ir necesariamente para consultar los documentos que están ubicados en la biblioteca"/>
    <s v="F. Psicología"/>
    <m/>
    <m/>
    <s v="Biblioteca de barrio"/>
    <m/>
    <m/>
    <m/>
    <m/>
    <m/>
    <s v="No"/>
    <s v="Sí"/>
    <n v="3"/>
    <n v="5"/>
    <n v="5"/>
    <n v="2"/>
    <n v="5"/>
    <n v="4"/>
    <n v="3"/>
    <n v="2"/>
    <n v="4"/>
    <n v="4"/>
    <m/>
    <n v="5"/>
    <n v="3"/>
    <n v="4"/>
    <n v="4"/>
    <n v="4"/>
    <s v="Sí"/>
    <n v="3"/>
    <x v="5"/>
    <s v="Twitter|Youtube|Instagram"/>
    <m/>
    <m/>
    <m/>
    <m/>
    <m/>
    <m/>
    <m/>
    <s v="No"/>
    <s v="No"/>
    <m/>
    <n v="4"/>
    <n v="5"/>
    <s v="4, satisfecho"/>
  </r>
  <r>
    <m/>
    <m/>
    <s v="Humanidades"/>
    <d v="2020-05-19T12:48:00"/>
    <s v="Doctorado"/>
    <x v="7"/>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Geografía e Historia"/>
    <s v="Biblioteca Maria Zambrano (Filología / Derecho)"/>
    <s v="F. Filosofía"/>
    <s v="Biblioteca Nacional, Biblioteca del CSIC en Albasanz"/>
    <m/>
    <m/>
    <m/>
    <m/>
    <m/>
    <s v="Sí"/>
    <s v="Sí"/>
    <n v="4"/>
    <n v="3"/>
    <n v="1"/>
    <n v="2"/>
    <n v="1"/>
    <n v="4"/>
    <n v="1"/>
    <n v="3"/>
    <n v="4"/>
    <n v="4"/>
    <m/>
    <n v="4"/>
    <n v="5"/>
    <n v="5"/>
    <n v="3"/>
    <n v="4"/>
    <s v="Sí"/>
    <n v="5"/>
    <x v="6"/>
    <s v="Facebook|Instagram"/>
    <m/>
    <m/>
    <m/>
    <m/>
    <m/>
    <m/>
    <m/>
    <s v="No"/>
    <s v="No"/>
    <m/>
    <n v="5"/>
    <n v="5"/>
    <s v="4, satisfecho"/>
  </r>
  <r>
    <m/>
    <m/>
    <s v=""/>
    <d v="2020-05-19T12:48:00"/>
    <s v="Máster"/>
    <x v="28"/>
    <s v="De vez en cuando (1 o 2 veces al mes)"/>
    <s v="De vez en cuando (1 o 2 veces al mes)"/>
    <s v="Seguiré usando los servicios de la biblioteca con la misma frecuencia que expuse en la pregunta anterior"/>
    <s v="F. Filosofía"/>
    <s v="F. Filología (Clásicas o General)"/>
    <s v="F. Geografía e Historia"/>
    <m/>
    <m/>
    <m/>
    <m/>
    <m/>
    <m/>
    <s v="No"/>
    <s v="Sí"/>
    <n v="4"/>
    <n v="2"/>
    <n v="3"/>
    <n v="3"/>
    <n v="3"/>
    <n v="4"/>
    <n v="4"/>
    <n v="1"/>
    <n v="3"/>
    <n v="3"/>
    <m/>
    <n v="4"/>
    <n v="4"/>
    <n v="4"/>
    <n v="4"/>
    <n v="3"/>
    <s v="Sí"/>
    <n v="2"/>
    <x v="4"/>
    <s v="Facebook"/>
    <m/>
    <m/>
    <m/>
    <m/>
    <m/>
    <m/>
    <m/>
    <s v="No"/>
    <s v="Sí"/>
    <s v="Útil"/>
    <n v="4"/>
    <n v="4"/>
    <s v="4, satisfecho"/>
  </r>
  <r>
    <m/>
    <m/>
    <s v="Humanidades"/>
    <d v="2020-05-19T12:48:00"/>
    <s v="Grado y doble grado"/>
    <x v="5"/>
    <s v="De vez en cuando (1 o 2 veces al mes)"/>
    <s v="De vez en cuando (1 o 2 veces al mes)"/>
    <s v="Seguiré usando los servicios de la biblioteca con la misma frecuencia que expuse en la pregunta anterior|Creo que voy a acudir con menos frecuencia a la biblioteca y usaré más la biblioteca virtual"/>
    <s v="F. Filosofía"/>
    <s v="F. Derecho (Departamentos,Criminología)"/>
    <s v="F. Geografía e Historia"/>
    <m/>
    <m/>
    <m/>
    <m/>
    <m/>
    <m/>
    <s v="No"/>
    <s v="Sí"/>
    <n v="4"/>
    <n v="2"/>
    <n v="2"/>
    <n v="5"/>
    <n v="4"/>
    <n v="3"/>
    <n v="5"/>
    <n v="2"/>
    <n v="4"/>
    <n v="4"/>
    <m/>
    <n v="5"/>
    <n v="5"/>
    <n v="4"/>
    <n v="3"/>
    <n v="4"/>
    <s v="No"/>
    <n v="4"/>
    <x v="5"/>
    <s v="Twitter"/>
    <m/>
    <m/>
    <m/>
    <m/>
    <m/>
    <m/>
    <m/>
    <s v="Sí"/>
    <s v="Sí"/>
    <s v="Muy útil"/>
    <n v="5"/>
    <n v="5"/>
    <s v="4, satisfecho"/>
  </r>
  <r>
    <m/>
    <m/>
    <s v="Ciencias de la Salud"/>
    <d v="2020-05-19T12:48:00"/>
    <s v="Grado y doble grado"/>
    <x v="4"/>
    <s v="Muy frecuentemente (3 o más veces por semana)"/>
    <s v="Nunca"/>
    <s v="Seguiré usando los servicios de la biblioteca con la misma frecuencia que expuse en la pregunta anterior"/>
    <s v="Biblioteca Maria Zambrano (Filología / Derecho)"/>
    <s v="F. Medicina"/>
    <s v="F. Odontología"/>
    <m/>
    <m/>
    <m/>
    <m/>
    <m/>
    <m/>
    <s v="No"/>
    <s v="No"/>
    <n v="3"/>
    <n v="1"/>
    <n v="2"/>
    <n v="4"/>
    <n v="4"/>
    <n v="5"/>
    <n v="5"/>
    <n v="2"/>
    <n v="1"/>
    <n v="2"/>
    <m/>
    <n v="2"/>
    <n v="2"/>
    <n v="2"/>
    <n v="2"/>
    <n v="2"/>
    <s v="No"/>
    <n v="2"/>
    <x v="4"/>
    <s v="Instagram"/>
    <m/>
    <m/>
    <m/>
    <m/>
    <m/>
    <m/>
    <m/>
    <s v="No"/>
    <s v="No"/>
    <m/>
    <n v="2"/>
    <n v="2"/>
    <s v="2, insatisfecho"/>
  </r>
  <r>
    <m/>
    <m/>
    <s v="Ciencias Experimentales"/>
    <d v="2020-05-19T12:48:00"/>
    <s v="Grado y doble grado"/>
    <x v="26"/>
    <s v="De vez en cuando (1 o 2 veces al mes)"/>
    <s v="Nunca"/>
    <s v="Seguiré usando los servicios de la biblioteca con la misma frecuencia que expuse en la pregunta anterior|Tengo que ir necesariamente para consultar los documentos que están ubicados en la biblioteca|Hacer entrega de los libros que tengo prestados desde antes de la situación"/>
    <s v="F. Informática"/>
    <m/>
    <m/>
    <m/>
    <m/>
    <m/>
    <m/>
    <m/>
    <m/>
    <s v="Sí"/>
    <s v="Sí"/>
    <n v="3"/>
    <n v="1"/>
    <n v="1"/>
    <n v="1"/>
    <n v="3"/>
    <n v="3"/>
    <n v="3"/>
    <n v="1"/>
    <n v="5"/>
    <n v="4"/>
    <m/>
    <n v="3"/>
    <n v="5"/>
    <n v="5"/>
    <n v="3"/>
    <n v="3"/>
    <s v="No"/>
    <n v="5"/>
    <x v="6"/>
    <s v="Twitter|Facebook|Youtube|Instagram"/>
    <m/>
    <m/>
    <m/>
    <m/>
    <m/>
    <m/>
    <m/>
    <s v="No"/>
    <s v="No"/>
    <m/>
    <n v="5"/>
    <n v="5"/>
    <s v="4, satisfecho"/>
  </r>
  <r>
    <m/>
    <m/>
    <s v="Ciencias Experimentales"/>
    <d v="2020-05-19T12:48:00"/>
    <s v="Doctorado"/>
    <x v="26"/>
    <s v="De vez en cuando (1 o 2 veces al mes)"/>
    <s v="Frecuentemente (1 o 2 veces por semana)"/>
    <s v="Solo haré uso de la biblioteca virtual y de sus recursos electrónicos|Procuraré buscar la información que necesito fuera de la biblioteca"/>
    <s v="F. Informática"/>
    <s v="Biblioteca Maria Zambrano (Filología / Derecho)"/>
    <s v="F. Ciencias Matemáticas"/>
    <m/>
    <m/>
    <m/>
    <m/>
    <m/>
    <m/>
    <s v="Sí"/>
    <s v="Sí"/>
    <n v="1"/>
    <n v="3"/>
    <n v="2"/>
    <n v="5"/>
    <n v="4"/>
    <n v="5"/>
    <n v="3"/>
    <n v="3"/>
    <n v="1"/>
    <n v="2"/>
    <m/>
    <n v="1"/>
    <n v="4"/>
    <n v="3"/>
    <n v="4"/>
    <n v="1"/>
    <s v="Sí"/>
    <n v="1"/>
    <x v="2"/>
    <s v="No uso ninguna red social"/>
    <m/>
    <m/>
    <m/>
    <m/>
    <m/>
    <m/>
    <m/>
    <s v="Sí"/>
    <s v="Sí"/>
    <s v="Poco útil"/>
    <n v="2"/>
    <n v="4"/>
    <s v="1, muy insatisfecho"/>
  </r>
  <r>
    <m/>
    <m/>
    <s v="Ciencias Sociales"/>
    <d v="2020-05-19T12:48:00"/>
    <s v="Doctorado"/>
    <x v="24"/>
    <s v="Frecuentemente (1 o 2 veces por semana)"/>
    <s v="Frecuentemente (1 o 2 veces por semana)"/>
    <s v="Tengo que ir necesariamente para consultar los documentos que están ubicados en la biblioteca"/>
    <s v="F. Trabajo Social"/>
    <s v="F. Psicología"/>
    <s v="F. Ciencias Económicas y Empresariales"/>
    <m/>
    <m/>
    <m/>
    <m/>
    <m/>
    <m/>
    <s v="No"/>
    <s v="Sí"/>
    <n v="4"/>
    <n v="4"/>
    <n v="2"/>
    <n v="2"/>
    <n v="2"/>
    <n v="5"/>
    <n v="1"/>
    <n v="4"/>
    <n v="3"/>
    <n v="3"/>
    <m/>
    <n v="5"/>
    <n v="5"/>
    <n v="5"/>
    <n v="4"/>
    <n v="4"/>
    <s v="Sí"/>
    <n v="4"/>
    <x v="4"/>
    <s v="Twitter|Youtube|Instagram|LinkedIn"/>
    <m/>
    <m/>
    <m/>
    <m/>
    <m/>
    <m/>
    <m/>
    <s v="Sí"/>
    <s v="Sí"/>
    <s v="Útil"/>
    <n v="5"/>
    <n v="4"/>
    <s v="4, satisfecho"/>
  </r>
  <r>
    <m/>
    <m/>
    <s v="Ciencias Experimentales"/>
    <d v="2020-05-19T12:48:00"/>
    <s v="Grado y doble grado"/>
    <x v="26"/>
    <s v="De vez en cuando (1 o 2 veces al mes)"/>
    <s v="Nunca"/>
    <s v="Seguiré usando los servicios de la biblioteca con la misma frecuencia que expuse en la pregunta anterior"/>
    <s v="F. Informática"/>
    <m/>
    <m/>
    <m/>
    <m/>
    <m/>
    <m/>
    <m/>
    <m/>
    <s v="No"/>
    <s v="Sí"/>
    <n v="4"/>
    <n v="3"/>
    <n v="4"/>
    <n v="3"/>
    <n v="5"/>
    <n v="4"/>
    <n v="3"/>
    <n v="2"/>
    <n v="4"/>
    <n v="5"/>
    <m/>
    <n v="4"/>
    <n v="3"/>
    <n v="2"/>
    <n v="4"/>
    <n v="5"/>
    <s v="Sí"/>
    <n v="4"/>
    <x v="5"/>
    <s v="Twitter|Youtube|Instagram"/>
    <m/>
    <m/>
    <m/>
    <m/>
    <m/>
    <m/>
    <m/>
    <s v="No"/>
    <s v="No"/>
    <m/>
    <n v="3"/>
    <n v="5"/>
    <s v="4, satisfecho"/>
  </r>
  <r>
    <m/>
    <m/>
    <s v="Ciencias de la Salud"/>
    <d v="2020-05-19T12:48:00"/>
    <s v="Grado y doble grado"/>
    <x v="9"/>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Farmacia"/>
    <s v="F. Medicina"/>
    <m/>
    <s v="Biblioteca de agrónomos y la biblioteca pública Luis Rosales"/>
    <m/>
    <m/>
    <m/>
    <m/>
    <m/>
    <s v="Sí"/>
    <s v="Sí"/>
    <n v="5"/>
    <n v="1"/>
    <n v="5"/>
    <n v="3"/>
    <n v="5"/>
    <n v="2"/>
    <n v="5"/>
    <n v="3"/>
    <n v="4"/>
    <n v="4"/>
    <m/>
    <n v="4"/>
    <n v="5"/>
    <n v="3"/>
    <n v="3"/>
    <n v="5"/>
    <s v="No"/>
    <n v="4"/>
    <x v="5"/>
    <s v="Youtube|Instagram"/>
    <m/>
    <m/>
    <m/>
    <m/>
    <m/>
    <m/>
    <m/>
    <s v="Sí"/>
    <s v="No"/>
    <m/>
    <n v="5"/>
    <n v="4"/>
    <s v="4, satisfecho"/>
  </r>
  <r>
    <m/>
    <m/>
    <s v="Ciencias de la Salud"/>
    <d v="2020-05-19T12:48:00"/>
    <s v="Doctorado"/>
    <x v="12"/>
    <s v="De vez en cuando (1 o 2 veces al mes)"/>
    <s v="De vez en cuando (1 o 2 veces al mes)"/>
    <s v="Creo que voy a acudir con menos frecuencia a la biblioteca y usaré más la biblioteca virtual"/>
    <s v="F. Psicología"/>
    <s v="F. Educación - Centro de Formación del Profesorado"/>
    <s v="Biblioteca Maria Zambrano (Filología / Derecho)"/>
    <s v="Bibliotecas Municipales"/>
    <m/>
    <m/>
    <m/>
    <m/>
    <m/>
    <s v="Sí"/>
    <s v="Sí"/>
    <n v="5"/>
    <n v="5"/>
    <n v="4"/>
    <n v="2"/>
    <n v="1"/>
    <n v="3"/>
    <n v="1"/>
    <n v="5"/>
    <n v="4"/>
    <n v="4"/>
    <m/>
    <n v="4"/>
    <n v="5"/>
    <n v="5"/>
    <n v="4"/>
    <n v="5"/>
    <s v="Sí"/>
    <n v="4"/>
    <x v="6"/>
    <s v="Facebook"/>
    <m/>
    <m/>
    <m/>
    <m/>
    <m/>
    <m/>
    <m/>
    <s v="Sí"/>
    <s v="No"/>
    <m/>
    <n v="5"/>
    <n v="5"/>
    <s v="5, muy satisfecho"/>
  </r>
  <r>
    <m/>
    <m/>
    <s v="Humanidades"/>
    <d v="2020-05-19T12:48:00"/>
    <s v="Grado y doble grado"/>
    <x v="7"/>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
    <s v="F. Geografía e Historia"/>
    <s v="F. Filología (Clásicas o General)"/>
    <s v="Biblioteca Maria Zambrano (Filología / Derecho)"/>
    <m/>
    <m/>
    <m/>
    <m/>
    <m/>
    <m/>
    <s v="Sí"/>
    <s v="Sí"/>
    <n v="5"/>
    <n v="4"/>
    <n v="2"/>
    <n v="2"/>
    <n v="2"/>
    <n v="3"/>
    <n v="3"/>
    <n v="1"/>
    <n v="1"/>
    <n v="5"/>
    <m/>
    <n v="4"/>
    <n v="5"/>
    <n v="4"/>
    <n v="5"/>
    <n v="2"/>
    <s v="Sí"/>
    <n v="4"/>
    <x v="5"/>
    <s v="Twitter"/>
    <m/>
    <m/>
    <m/>
    <m/>
    <m/>
    <m/>
    <m/>
    <s v="Sí"/>
    <s v="No"/>
    <m/>
    <n v="5"/>
    <n v="5"/>
    <s v="4, satisfecho"/>
  </r>
  <r>
    <m/>
    <m/>
    <s v="Ciencias de la Salud"/>
    <d v="2020-05-19T12:48:00"/>
    <s v="Grado y doble grado"/>
    <x v="23"/>
    <s v="Muy frecuentemente (3 o más veces por semana)"/>
    <s v="Solo en época de exámenes"/>
    <s v="Seguiré usando los servicios de la biblioteca con la misma frecuencia que expuse en la pregunta anterior"/>
    <s v="Biblioteca Maria Zambrano (Filología / Derecho)"/>
    <s v="F. Veterinaria"/>
    <s v="F. Geografía e Historia"/>
    <s v="ESIC"/>
    <m/>
    <m/>
    <m/>
    <m/>
    <m/>
    <s v="No"/>
    <s v="No"/>
    <n v="1"/>
    <n v="1"/>
    <n v="1"/>
    <n v="1"/>
    <n v="5"/>
    <n v="3"/>
    <n v="5"/>
    <n v="1"/>
    <n v="3"/>
    <n v="3"/>
    <m/>
    <n v="3"/>
    <n v="3"/>
    <n v="3"/>
    <n v="3"/>
    <n v="3"/>
    <s v="No"/>
    <n v="3"/>
    <x v="5"/>
    <s v="Instagram"/>
    <m/>
    <m/>
    <m/>
    <m/>
    <m/>
    <m/>
    <m/>
    <s v="Sí"/>
    <s v="No"/>
    <m/>
    <n v="3"/>
    <n v="3"/>
    <s v="4, satisfecho"/>
  </r>
  <r>
    <m/>
    <m/>
    <s v="Ciencias de la Salud"/>
    <d v="2020-05-19T12:48:00"/>
    <s v="Grado y doble grado"/>
    <x v="15"/>
    <s v="Muy frecuentemente (3 o más veces por semana)"/>
    <s v="Frecuentemente (1 o 2 veces por semana)"/>
    <s v="Seguiré usando los servicios de la biblioteca con la misma frecuencia que expuse en la pregunta anterior"/>
    <s v="Biblioteca Maria Zambrano (Filología / Derecho)"/>
    <s v="F. Enfermería, Fisioterapia y Podología"/>
    <s v="F. Informática"/>
    <m/>
    <m/>
    <m/>
    <m/>
    <m/>
    <m/>
    <s v="No"/>
    <s v="Sí"/>
    <n v="4"/>
    <n v="2"/>
    <n v="2"/>
    <n v="1"/>
    <n v="5"/>
    <n v="2"/>
    <n v="5"/>
    <n v="2"/>
    <n v="5"/>
    <n v="5"/>
    <m/>
    <n v="5"/>
    <n v="5"/>
    <n v="5"/>
    <n v="5"/>
    <n v="5"/>
    <s v="No"/>
    <n v="5"/>
    <x v="6"/>
    <s v="Twitter|Instagram"/>
    <m/>
    <m/>
    <m/>
    <m/>
    <m/>
    <m/>
    <m/>
    <s v="No"/>
    <s v="No"/>
    <m/>
    <n v="5"/>
    <n v="5"/>
    <s v="5, muy satisfecho"/>
  </r>
  <r>
    <m/>
    <m/>
    <s v="Humanidades"/>
    <d v="2020-05-19T12:48:00"/>
    <s v="Grado y doble grado"/>
    <x v="2"/>
    <s v="Frecuentemente (1 o 2 veces por semana)"/>
    <s v="De vez en cuando (1 o 2 veces al mes)"/>
    <s v="Seguiré usando los servicios de la biblioteca con la misma frecuencia que expuse en la pregunta anterior"/>
    <s v="F. Educación - Centro de Formación del Profesorado"/>
    <m/>
    <m/>
    <m/>
    <m/>
    <m/>
    <m/>
    <m/>
    <m/>
    <s v="No"/>
    <s v="Sí"/>
    <n v="4"/>
    <n v="2"/>
    <n v="4"/>
    <n v="1"/>
    <n v="3"/>
    <n v="3"/>
    <n v="4"/>
    <n v="1"/>
    <n v="4"/>
    <n v="5"/>
    <m/>
    <n v="5"/>
    <n v="4"/>
    <n v="5"/>
    <n v="3"/>
    <n v="4"/>
    <s v="No"/>
    <n v="4"/>
    <x v="6"/>
    <s v="Twitter|Instagram"/>
    <m/>
    <m/>
    <m/>
    <m/>
    <m/>
    <m/>
    <m/>
    <s v="No"/>
    <s v="No"/>
    <m/>
    <n v="4"/>
    <n v="4"/>
    <s v="4, satisfecho"/>
  </r>
  <r>
    <m/>
    <m/>
    <s v="Humanidades"/>
    <d v="2020-05-19T12:48:00"/>
    <s v="Otros (Universidad para mayores, títulos propios, curso de idiomas, etc)"/>
    <x v="7"/>
    <s v="De vez en cuando (1 o 2 veces al mes)"/>
    <s v="Solo en época de exámenes"/>
    <s v="Seguiré usando los servicios de la biblioteca con la misma frecuencia que expuse en la pregunta anterior"/>
    <s v="F. Ciencias de la Documentación"/>
    <m/>
    <m/>
    <m/>
    <m/>
    <m/>
    <m/>
    <m/>
    <m/>
    <s v="No"/>
    <s v="Sí"/>
    <n v="2"/>
    <m/>
    <m/>
    <n v="4"/>
    <n v="5"/>
    <n v="5"/>
    <n v="4"/>
    <n v="3"/>
    <m/>
    <m/>
    <m/>
    <n v="2"/>
    <n v="4"/>
    <n v="3"/>
    <m/>
    <m/>
    <s v="No"/>
    <m/>
    <x v="5"/>
    <s v="Facebook|Youtube|Instagram"/>
    <m/>
    <m/>
    <m/>
    <m/>
    <m/>
    <m/>
    <m/>
    <s v="No"/>
    <s v="No"/>
    <m/>
    <n v="3"/>
    <n v="4"/>
    <s v="3, normal"/>
  </r>
  <r>
    <m/>
    <m/>
    <s v="Ciencias Sociales"/>
    <d v="2020-05-19T12:48:00"/>
    <s v="Máster"/>
    <x v="11"/>
    <s v="Muy frecuentemente (3 o más veces por semana)"/>
    <s v="De vez en cuando (1 o 2 veces al mes)"/>
    <s v="Seguiré usando los servicios de la biblioteca con la misma frecuencia que expuse en la pregunta anterior"/>
    <s v="F. Ciencias Económicas y Empresariales"/>
    <s v="F. Ciencias Políticas y Sociología"/>
    <s v="Biblioteca Maria Zambrano (Filología / Derecho)"/>
    <m/>
    <m/>
    <m/>
    <m/>
    <m/>
    <m/>
    <s v="No"/>
    <s v="Sí"/>
    <n v="5"/>
    <n v="2"/>
    <n v="4"/>
    <n v="3"/>
    <n v="1"/>
    <n v="5"/>
    <n v="5"/>
    <n v="3"/>
    <n v="4"/>
    <n v="4"/>
    <m/>
    <n v="5"/>
    <n v="5"/>
    <n v="5"/>
    <n v="3"/>
    <n v="4"/>
    <s v="No"/>
    <n v="5"/>
    <x v="6"/>
    <s v="Twitter|Facebook|Youtube|Instagram|LinkedIn"/>
    <m/>
    <m/>
    <m/>
    <m/>
    <m/>
    <m/>
    <m/>
    <s v="Sí"/>
    <s v="No"/>
    <m/>
    <n v="3"/>
    <n v="4"/>
    <s v="4, satisfecho"/>
  </r>
  <r>
    <m/>
    <m/>
    <s v="Ciencias Sociales"/>
    <d v="2020-05-19T12:48:00"/>
    <s v="Doctorado"/>
    <x v="11"/>
    <s v="De vez en cuando (1 o 2 veces al mes)"/>
    <s v="Muy frecuentemente (3 o más veces por semana)"/>
    <s v="Seguiré usando los servicios de la biblioteca con la misma frecuencia que expuse en la pregunta anterior"/>
    <s v="F. Ciencias Económicas y Empresariales"/>
    <s v="Biblioteca Maria Zambrano (Filología / Derecho)"/>
    <m/>
    <m/>
    <m/>
    <m/>
    <m/>
    <m/>
    <m/>
    <s v="Sí"/>
    <s v="Sí"/>
    <n v="5"/>
    <n v="5"/>
    <n v="3"/>
    <n v="2"/>
    <n v="1"/>
    <n v="4"/>
    <n v="1"/>
    <n v="1"/>
    <n v="5"/>
    <n v="4"/>
    <m/>
    <n v="5"/>
    <n v="4"/>
    <n v="5"/>
    <n v="5"/>
    <n v="5"/>
    <s v="Sí"/>
    <n v="5"/>
    <x v="6"/>
    <s v="Twitter"/>
    <m/>
    <m/>
    <m/>
    <m/>
    <m/>
    <m/>
    <m/>
    <s v="Sí"/>
    <s v="No"/>
    <m/>
    <n v="5"/>
    <n v="4"/>
    <s v="5, muy satisfecho"/>
  </r>
  <r>
    <m/>
    <m/>
    <s v="Ciencias Experimentales"/>
    <d v="2020-05-19T12:48:00"/>
    <s v="Grado y doble grado"/>
    <x v="16"/>
    <s v="Muy frecuentemente (3 o más veces por semana)"/>
    <s v="De vez en cuando (1 o 2 veces al mes)"/>
    <s v="Tengo que ir necesariamente para consultar los documentos que están ubicados en la biblioteca"/>
    <s v="F. Ciencias Químicas"/>
    <s v="F. Ciencias Físicas"/>
    <s v="Biblioteca Maria Zambrano (Filología / Derecho)"/>
    <m/>
    <m/>
    <m/>
    <m/>
    <m/>
    <m/>
    <s v="Sí"/>
    <s v="Sí"/>
    <n v="5"/>
    <n v="1"/>
    <n v="4"/>
    <n v="2"/>
    <n v="3"/>
    <n v="2"/>
    <n v="3"/>
    <n v="1"/>
    <n v="4"/>
    <n v="4"/>
    <m/>
    <n v="1"/>
    <n v="4"/>
    <n v="3"/>
    <n v="3"/>
    <n v="5"/>
    <s v="No"/>
    <n v="1"/>
    <x v="4"/>
    <s v="Twitter|Instagram"/>
    <m/>
    <m/>
    <m/>
    <m/>
    <m/>
    <m/>
    <m/>
    <s v="Sí"/>
    <s v="No"/>
    <m/>
    <n v="5"/>
    <n v="5"/>
    <s v="4, satisfecho"/>
  </r>
  <r>
    <m/>
    <m/>
    <s v="Ciencias Experimentales"/>
    <d v="2020-05-19T12:48:00"/>
    <s v="Grado y doble grado"/>
    <x v="19"/>
    <s v="Frecuentemente (1 o 2 veces por semana)"/>
    <s v="De vez en cuando (1 o 2 veces al mes)"/>
    <s v="Seguiré usando los servicios de la biblioteca con la misma frecuencia que expuse en la pregunta anterior"/>
    <s v="F. Ciencias Físicas"/>
    <s v="F. Ciencias Matemáticas"/>
    <s v="Biblioteca Maria Zambrano (Filología / Derecho)"/>
    <m/>
    <m/>
    <m/>
    <m/>
    <m/>
    <m/>
    <s v="Sí"/>
    <s v="Sí"/>
    <n v="3"/>
    <n v="1"/>
    <n v="1"/>
    <n v="3"/>
    <n v="5"/>
    <n v="3"/>
    <n v="5"/>
    <n v="3"/>
    <n v="5"/>
    <n v="4"/>
    <m/>
    <n v="4"/>
    <n v="2"/>
    <n v="3"/>
    <n v="1"/>
    <n v="4"/>
    <s v="No"/>
    <n v="4"/>
    <x v="4"/>
    <s v="Twitter|Youtube|Instagram"/>
    <m/>
    <m/>
    <m/>
    <m/>
    <m/>
    <m/>
    <m/>
    <s v="No"/>
    <s v="No"/>
    <m/>
    <n v="4"/>
    <n v="4"/>
    <s v="5, muy satisfecho"/>
  </r>
  <r>
    <m/>
    <m/>
    <s v="Humanidades"/>
    <d v="2020-05-19T12:48:00"/>
    <s v="Grado y doble grado"/>
    <x v="2"/>
    <s v="Frecuentemente (1 o 2 veces por semana)"/>
    <s v="Nunca"/>
    <s v="Seguiré usando los servicios de la biblioteca con la misma frecuencia que expuse en la pregunta anterior"/>
    <s v="F. Educación - Centro de Formación del Profesorado"/>
    <s v="F. Ciencias Políticas y Sociología"/>
    <m/>
    <m/>
    <m/>
    <m/>
    <m/>
    <m/>
    <m/>
    <s v="Sí"/>
    <s v="Sí"/>
    <n v="4"/>
    <n v="3"/>
    <n v="3"/>
    <n v="3"/>
    <n v="5"/>
    <n v="2"/>
    <n v="5"/>
    <n v="1"/>
    <n v="5"/>
    <n v="5"/>
    <m/>
    <n v="5"/>
    <n v="5"/>
    <n v="5"/>
    <n v="5"/>
    <n v="5"/>
    <s v="No"/>
    <n v="5"/>
    <x v="1"/>
    <s v="Instagram"/>
    <m/>
    <m/>
    <m/>
    <m/>
    <m/>
    <m/>
    <m/>
    <s v="Sí"/>
    <s v="No"/>
    <m/>
    <n v="5"/>
    <n v="5"/>
    <s v="5, muy satisfecho"/>
  </r>
  <r>
    <m/>
    <m/>
    <s v="Humanidades"/>
    <d v="2020-05-19T12:48:00"/>
    <s v="Grado y doble grado"/>
    <x v="7"/>
    <s v="De vez en cuando (1 o 2 veces al mes)"/>
    <s v="Frecuentemente (1 o 2 veces por semana)"/>
    <s v="Seguiré usando los servicios de la biblioteca con la misma frecuencia que expuse en la pregunta anterior"/>
    <s v="F. Geografía e Historia"/>
    <s v="Biblioteca Maria Zambrano (Filología / Derecho)"/>
    <s v="F. Filología (Clásicas o General)"/>
    <m/>
    <m/>
    <m/>
    <m/>
    <m/>
    <m/>
    <s v="Sí"/>
    <s v="Sí"/>
    <n v="3"/>
    <n v="4"/>
    <n v="5"/>
    <n v="3"/>
    <n v="5"/>
    <n v="5"/>
    <n v="4"/>
    <n v="2"/>
    <n v="5"/>
    <n v="4"/>
    <m/>
    <n v="4"/>
    <n v="4"/>
    <n v="4"/>
    <n v="2"/>
    <n v="2"/>
    <s v="Sí"/>
    <n v="4"/>
    <x v="2"/>
    <s v="Twitter|Youtube|Instagram"/>
    <m/>
    <m/>
    <m/>
    <m/>
    <m/>
    <m/>
    <m/>
    <s v="No"/>
    <s v="No"/>
    <m/>
    <n v="5"/>
    <n v="5"/>
    <s v="4, satisfecho"/>
  </r>
  <r>
    <m/>
    <m/>
    <s v="Ciencias Sociales"/>
    <d v="2020-05-19T12:48:00"/>
    <s v="Grado y doble grado"/>
    <x v="1"/>
    <s v="Frecuentemente (1 o 2 veces por semana)"/>
    <s v="Solo en época de exámenes"/>
    <s v="Seguiré usando los servicios de la biblioteca con la misma frecuencia que expuse en la pregunta anterior"/>
    <s v="F. Ciencias Políticas y Sociología"/>
    <s v="Biblioteca Maria Zambrano (Filología / Derecho)"/>
    <m/>
    <s v="La biblioteca de la UNED en Moncloa o la Biblioteca de mi barrio"/>
    <m/>
    <m/>
    <m/>
    <m/>
    <m/>
    <s v="No"/>
    <s v="Sí"/>
    <n v="5"/>
    <n v="1"/>
    <n v="1"/>
    <n v="4"/>
    <n v="1"/>
    <n v="4"/>
    <n v="2"/>
    <n v="1"/>
    <n v="5"/>
    <n v="4"/>
    <m/>
    <n v="4"/>
    <n v="4"/>
    <n v="4"/>
    <n v="4"/>
    <n v="4"/>
    <s v="No"/>
    <n v="5"/>
    <x v="1"/>
    <s v="Twitter|Youtube|Instagram"/>
    <m/>
    <m/>
    <m/>
    <m/>
    <m/>
    <m/>
    <m/>
    <s v="No"/>
    <s v="No"/>
    <m/>
    <n v="5"/>
    <n v="3"/>
    <s v="4, satisfecho"/>
  </r>
  <r>
    <m/>
    <m/>
    <s v="Ciencias de la Salud"/>
    <d v="2020-05-19T12:48:00"/>
    <s v="Grado y doble grado"/>
    <x v="4"/>
    <s v="Frecuentemente (1 o 2 veces por semana)"/>
    <s v="Nunca"/>
    <s v="Seguiré usando los servicios de la biblioteca con la misma frecuencia que expuse en la pregunta anterior"/>
    <s v="F. Medicina"/>
    <s v="F. Medicina"/>
    <s v="F. Medicina"/>
    <s v="Biblioteca León Tolstoi"/>
    <m/>
    <m/>
    <m/>
    <m/>
    <m/>
    <s v="Sí"/>
    <s v="Sí"/>
    <n v="2"/>
    <n v="1"/>
    <n v="3"/>
    <n v="1"/>
    <n v="4"/>
    <n v="5"/>
    <n v="5"/>
    <n v="1"/>
    <n v="2"/>
    <n v="3"/>
    <m/>
    <n v="4"/>
    <n v="4"/>
    <n v="4"/>
    <n v="4"/>
    <n v="3"/>
    <s v="No"/>
    <n v="4"/>
    <x v="2"/>
    <s v="Twitter|Instagram"/>
    <m/>
    <m/>
    <m/>
    <m/>
    <m/>
    <m/>
    <m/>
    <m/>
    <m/>
    <m/>
    <n v="3"/>
    <n v="5"/>
    <s v="4, satisfecho"/>
  </r>
  <r>
    <m/>
    <m/>
    <s v="Ciencias Sociales"/>
    <d v="2020-05-19T12:48:00"/>
    <s v="Grado y doble grado"/>
    <x v="21"/>
    <s v="Muy frecuentemente (3 o más veces por semana)"/>
    <s v="Solo en época de exámenes"/>
    <s v="Creo que voy a acudir con menos frecuencia a la biblioteca y usaré más la biblioteca virtual"/>
    <s v="Biblioteca Maria Zambrano (Filología / Derecho)"/>
    <s v="F. Bellas Artes"/>
    <s v="F. Ciencias de la Información"/>
    <m/>
    <m/>
    <m/>
    <m/>
    <m/>
    <m/>
    <s v="No"/>
    <s v="No"/>
    <n v="2"/>
    <n v="4"/>
    <n v="4"/>
    <n v="1"/>
    <n v="4"/>
    <n v="5"/>
    <n v="5"/>
    <n v="3"/>
    <n v="3"/>
    <n v="4"/>
    <m/>
    <n v="4"/>
    <n v="4"/>
    <n v="3"/>
    <n v="3"/>
    <n v="3"/>
    <s v="No"/>
    <n v="3"/>
    <x v="4"/>
    <s v="Youtube|Instagram"/>
    <m/>
    <m/>
    <m/>
    <m/>
    <m/>
    <m/>
    <m/>
    <s v="No"/>
    <s v="No"/>
    <m/>
    <n v="4"/>
    <n v="5"/>
    <s v="5, muy satisfecho"/>
  </r>
  <r>
    <m/>
    <m/>
    <s v="Humanidades"/>
    <d v="2020-05-19T12:48:00"/>
    <s v="Grado y doble grado"/>
    <x v="6"/>
    <s v="Frecuentemente (1 o 2 veces por semana)"/>
    <s v="Frecuentemente (1 o 2 veces por semana)"/>
    <s v="Seguiré usando los servicios de la biblioteca con la misma frecuencia que expuse en la pregunta anterior|Creo que voy a acudir con menos frecuencia a la biblioteca y usaré más la biblioteca virtual"/>
    <s v="Biblioteca Maria Zambrano (Filología / Derecho)"/>
    <s v="F. Filología (Clásicas o General)"/>
    <s v="F. Geografía e Historia"/>
    <m/>
    <m/>
    <m/>
    <m/>
    <m/>
    <m/>
    <s v="Sí"/>
    <s v="No"/>
    <n v="5"/>
    <n v="1"/>
    <n v="5"/>
    <n v="5"/>
    <n v="5"/>
    <n v="5"/>
    <n v="5"/>
    <n v="3"/>
    <n v="5"/>
    <n v="5"/>
    <m/>
    <n v="5"/>
    <n v="5"/>
    <n v="5"/>
    <n v="5"/>
    <n v="5"/>
    <s v="No"/>
    <n v="5"/>
    <x v="1"/>
    <s v="Twitter|Youtube|Instagram"/>
    <m/>
    <m/>
    <m/>
    <m/>
    <m/>
    <m/>
    <m/>
    <s v="Sí"/>
    <s v="No"/>
    <m/>
    <n v="5"/>
    <n v="5"/>
    <s v="5, muy satisfecho"/>
  </r>
  <r>
    <m/>
    <m/>
    <s v="Ciencias Experimentales"/>
    <d v="2020-05-19T12:48:00"/>
    <s v="Grado y doble grado"/>
    <x v="26"/>
    <s v="Muy frecuentemente (3 o más veces por semana)"/>
    <s v="Muy frecuentemente (3 o más veces por semana)"/>
    <s v="Seguiré usando los servicios de la biblioteca con la misma frecuencia que expuse en la pregunta anterior"/>
    <s v="Biblioteca Maria Zambrano (Filología / Derecho)"/>
    <s v="F. Informática"/>
    <m/>
    <m/>
    <m/>
    <m/>
    <m/>
    <m/>
    <m/>
    <s v="Sí"/>
    <s v="Sí"/>
    <n v="4"/>
    <n v="3"/>
    <n v="3"/>
    <n v="5"/>
    <n v="2"/>
    <n v="5"/>
    <n v="5"/>
    <n v="5"/>
    <n v="3"/>
    <n v="2"/>
    <m/>
    <n v="4"/>
    <n v="5"/>
    <n v="3"/>
    <n v="2"/>
    <n v="2"/>
    <s v="Sí"/>
    <n v="4"/>
    <x v="4"/>
    <s v="Twitter|Facebook|Youtube|Instagram|LinkedIn"/>
    <m/>
    <m/>
    <m/>
    <m/>
    <m/>
    <m/>
    <m/>
    <s v="Sí"/>
    <s v="Sí"/>
    <s v="Normal"/>
    <n v="4"/>
    <n v="3"/>
    <s v="3, normal"/>
  </r>
  <r>
    <m/>
    <m/>
    <s v="Ciencias Sociales"/>
    <d v="2020-05-19T12:48:00"/>
    <s v="Máster"/>
    <x v="13"/>
    <s v="De vez en cuando (1 o 2 veces al mes)"/>
    <s v="De vez en cuando (1 o 2 veces al mes)"/>
    <s v="Seguiré usando los servicios de la biblioteca con la misma frecuencia que expuse en la pregunta anterior"/>
    <s v="F. Ciencias de la Información"/>
    <s v="F. Ciencias Políticas y Sociología"/>
    <s v="F. Geografía e Historia"/>
    <m/>
    <m/>
    <m/>
    <m/>
    <m/>
    <m/>
    <s v="Sí"/>
    <s v="Sí"/>
    <n v="4"/>
    <n v="4"/>
    <n v="4"/>
    <n v="5"/>
    <n v="5"/>
    <n v="5"/>
    <n v="4"/>
    <n v="2"/>
    <n v="5"/>
    <n v="4"/>
    <m/>
    <n v="3"/>
    <n v="4"/>
    <n v="5"/>
    <n v="2"/>
    <n v="5"/>
    <s v="Sí"/>
    <n v="5"/>
    <x v="1"/>
    <s v="Twitter"/>
    <m/>
    <m/>
    <m/>
    <m/>
    <m/>
    <m/>
    <m/>
    <s v="No"/>
    <s v="No"/>
    <m/>
    <n v="5"/>
    <n v="5"/>
    <s v="5, muy satisfecho"/>
  </r>
  <r>
    <m/>
    <m/>
    <s v="Humanidades"/>
    <d v="2020-05-19T12:48:00"/>
    <s v="Grado y doble grado"/>
    <x v="7"/>
    <s v="Muy frecuentemente (3 o más veces por semana)"/>
    <s v="Muy frecuentemente (3 o más veces por semana)"/>
    <s v="Seguiré usando los servicios de la biblioteca con la misma frecuencia que expuse en la pregunta anterior|Tengo que ir necesariamente para consultar los documentos que están ubicados en la biblioteca"/>
    <s v="F. Geografía e Historia"/>
    <s v="Biblioteca Maria Zambrano (Filología / Derecho)"/>
    <s v="F. Bellas Artes"/>
    <m/>
    <m/>
    <m/>
    <m/>
    <m/>
    <m/>
    <s v="Sí"/>
    <s v="Sí"/>
    <n v="5"/>
    <n v="3"/>
    <n v="3"/>
    <n v="5"/>
    <n v="1"/>
    <n v="5"/>
    <n v="1"/>
    <n v="2"/>
    <n v="5"/>
    <n v="5"/>
    <m/>
    <n v="5"/>
    <n v="5"/>
    <n v="5"/>
    <n v="5"/>
    <n v="5"/>
    <s v="Sí"/>
    <n v="5"/>
    <x v="2"/>
    <s v="Instagram"/>
    <m/>
    <m/>
    <m/>
    <m/>
    <m/>
    <m/>
    <m/>
    <s v="Sí"/>
    <s v="Sí"/>
    <s v="Muy útil"/>
    <n v="5"/>
    <n v="5"/>
    <s v="5, muy satisfecho"/>
  </r>
  <r>
    <m/>
    <m/>
    <s v="Ciencias Sociales"/>
    <d v="2020-05-19T12:48:00"/>
    <s v="Grado y doble grado"/>
    <x v="13"/>
    <s v="Muy frecuentemente (3 o más veces por semana)"/>
    <s v="De vez en cuando (1 o 2 veces al mes)"/>
    <s v="Seguiré usando los servicios de la biblioteca con la misma frecuencia que expuse en la pregunta anterior"/>
    <s v="Biblioteca Maria Zambrano (Filología / Derecho)"/>
    <s v="F. Ciencias de la Información"/>
    <s v="F. Derecho (Departamentos,Criminología)"/>
    <m/>
    <m/>
    <m/>
    <m/>
    <m/>
    <m/>
    <s v="No"/>
    <s v="No"/>
    <n v="3"/>
    <n v="1"/>
    <n v="1"/>
    <n v="5"/>
    <n v="5"/>
    <n v="5"/>
    <n v="5"/>
    <n v="1"/>
    <n v="5"/>
    <n v="5"/>
    <m/>
    <n v="5"/>
    <n v="5"/>
    <n v="5"/>
    <n v="5"/>
    <n v="5"/>
    <s v="Sí"/>
    <n v="5"/>
    <x v="1"/>
    <s v="Twitter|Facebook|Youtube|Instagram"/>
    <m/>
    <m/>
    <m/>
    <m/>
    <m/>
    <m/>
    <m/>
    <s v="No"/>
    <s v="No"/>
    <m/>
    <n v="5"/>
    <n v="5"/>
    <s v="5, muy satisfecho"/>
  </r>
  <r>
    <m/>
    <m/>
    <s v="Ciencias de la Salud"/>
    <d v="2020-05-19T12:48:00"/>
    <s v="Grado y doble grado"/>
    <x v="15"/>
    <s v="Muy frecuentemente (3 o más veces por semana)"/>
    <s v="Nunca"/>
    <s v="Seguiré usando los servicios de la biblioteca con la misma frecuencia que expuse en la pregunta anterior"/>
    <s v="Biblioteca Maria Zambrano (Filología / Derecho)"/>
    <s v="F. Farmacia"/>
    <s v="F. Medicina"/>
    <m/>
    <m/>
    <m/>
    <m/>
    <m/>
    <m/>
    <s v="No"/>
    <s v="Sí"/>
    <n v="1"/>
    <n v="1"/>
    <n v="1"/>
    <n v="2"/>
    <n v="3"/>
    <n v="5"/>
    <n v="1"/>
    <n v="2"/>
    <n v="3"/>
    <n v="4"/>
    <m/>
    <n v="4"/>
    <n v="4"/>
    <n v="4"/>
    <n v="4"/>
    <n v="4"/>
    <s v="No"/>
    <n v="4"/>
    <x v="5"/>
    <s v="Twitter|Youtube|Instagram"/>
    <m/>
    <m/>
    <m/>
    <m/>
    <m/>
    <m/>
    <m/>
    <s v="No"/>
    <s v="No"/>
    <m/>
    <n v="4"/>
    <n v="4"/>
    <s v="5, muy satisfecho"/>
  </r>
  <r>
    <m/>
    <m/>
    <s v="Ciencias Sociales"/>
    <d v="2020-05-19T12:48:00"/>
    <s v="Grado y doble grado"/>
    <x v="11"/>
    <s v="Muy frecuentemente (3 o más veces por semana)"/>
    <s v="Frecuentemente (1 o 2 veces por semana)"/>
    <s v="Seguiré usando los servicios de la biblioteca con la misma frecuencia que expuse en la pregunta anterior"/>
    <s v="F. Ciencias Económicas y Empresariales"/>
    <s v="Biblioteca Maria Zambrano (Filología / Derecho)"/>
    <m/>
    <m/>
    <m/>
    <m/>
    <m/>
    <m/>
    <m/>
    <s v="No"/>
    <s v="Sí"/>
    <n v="4"/>
    <m/>
    <n v="4"/>
    <n v="5"/>
    <n v="5"/>
    <n v="3"/>
    <n v="5"/>
    <n v="5"/>
    <n v="5"/>
    <n v="4"/>
    <m/>
    <n v="4"/>
    <n v="4"/>
    <n v="4"/>
    <n v="4"/>
    <n v="4"/>
    <s v="No"/>
    <m/>
    <x v="1"/>
    <s v="Facebook|Youtube|Instagram"/>
    <m/>
    <m/>
    <m/>
    <m/>
    <m/>
    <m/>
    <m/>
    <s v="Sí"/>
    <s v="No"/>
    <m/>
    <n v="4"/>
    <n v="4"/>
    <s v="4, satisfecho"/>
  </r>
  <r>
    <m/>
    <m/>
    <s v="Ciencias Experimentales"/>
    <d v="2020-05-19T12:48:00"/>
    <s v="Doctorado"/>
    <x v="14"/>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Ir más, aprovechar los espacios."/>
    <s v="Biblioteca Maria Zambrano (Filología / Derecho)"/>
    <s v="F. Ciencias Geológicas"/>
    <s v="F. Geografía e Historia"/>
    <s v="BNE, Archivo CSIC"/>
    <m/>
    <m/>
    <m/>
    <m/>
    <m/>
    <s v="Sí"/>
    <s v="Sí"/>
    <n v="3"/>
    <n v="2"/>
    <n v="2"/>
    <n v="5"/>
    <n v="1"/>
    <n v="2"/>
    <n v="3"/>
    <n v="5"/>
    <n v="2"/>
    <n v="2"/>
    <m/>
    <n v="1"/>
    <n v="1"/>
    <n v="1"/>
    <n v="1"/>
    <n v="4"/>
    <s v="Sí"/>
    <n v="2"/>
    <x v="4"/>
    <s v="No uso ninguna red social|email"/>
    <m/>
    <m/>
    <m/>
    <m/>
    <m/>
    <m/>
    <m/>
    <s v="Sí"/>
    <s v="No"/>
    <m/>
    <n v="4"/>
    <n v="3"/>
    <s v="3, normal"/>
  </r>
  <r>
    <m/>
    <m/>
    <s v="Humanidades"/>
    <d v="2020-05-19T12:48:00"/>
    <s v="Máster"/>
    <x v="2"/>
    <s v="Muy frecuentemente (3 o más veces por semana)"/>
    <s v="Muy frecuentemente (3 o más veces por semana)"/>
    <s v="Creo que voy a acudir con menos frecuencia a la biblioteca y usaré más la biblioteca virtual|Tengo que ir necesariamente para consultar los documentos que están ubicados en la biblioteca"/>
    <s v="F. Educación - Centro de Formación del Profesorado"/>
    <s v="Biblioteca Maria Zambrano (Filología / Derecho)"/>
    <s v="Biblioteca Histórica"/>
    <m/>
    <m/>
    <m/>
    <m/>
    <m/>
    <m/>
    <s v="No"/>
    <s v="Sí"/>
    <n v="5"/>
    <n v="5"/>
    <m/>
    <n v="1"/>
    <n v="3"/>
    <n v="3"/>
    <n v="4"/>
    <n v="5"/>
    <n v="5"/>
    <n v="5"/>
    <m/>
    <n v="4"/>
    <n v="4"/>
    <n v="5"/>
    <n v="5"/>
    <n v="3"/>
    <s v="No"/>
    <n v="3"/>
    <x v="5"/>
    <s v="Twitter|Facebook|Instagram"/>
    <m/>
    <m/>
    <m/>
    <m/>
    <m/>
    <m/>
    <m/>
    <s v="No"/>
    <s v="No"/>
    <m/>
    <n v="4"/>
    <n v="5"/>
    <s v="4, satisfecho"/>
  </r>
  <r>
    <m/>
    <m/>
    <s v="Humanidades"/>
    <d v="2020-05-19T12:48:00"/>
    <s v="Grado y doble grado"/>
    <x v="3"/>
    <s v="De vez en cuando (1 o 2 veces al mes)"/>
    <s v="De vez en cuando (1 o 2 veces al mes)"/>
    <s v="Seguiré usando los servicios de la biblioteca con la misma frecuencia que expuse en la pregunta anterior"/>
    <s v="F. Bellas Artes"/>
    <m/>
    <m/>
    <m/>
    <m/>
    <m/>
    <m/>
    <m/>
    <m/>
    <s v="Sí"/>
    <s v="Sí"/>
    <n v="3"/>
    <n v="1"/>
    <n v="1"/>
    <n v="4"/>
    <n v="5"/>
    <n v="4"/>
    <n v="4"/>
    <n v="2"/>
    <n v="5"/>
    <n v="5"/>
    <m/>
    <n v="5"/>
    <n v="5"/>
    <n v="5"/>
    <n v="5"/>
    <n v="5"/>
    <s v="Sí"/>
    <n v="5"/>
    <x v="1"/>
    <s v="Youtube|Instagram"/>
    <m/>
    <m/>
    <m/>
    <m/>
    <m/>
    <m/>
    <m/>
    <s v="No"/>
    <s v="No"/>
    <m/>
    <n v="5"/>
    <n v="5"/>
    <s v="5, muy satisfecho"/>
  </r>
  <r>
    <m/>
    <m/>
    <s v="Humanidades"/>
    <d v="2020-05-19T12:48:00"/>
    <s v="Grado y doble grado"/>
    <x v="7"/>
    <s v="Frecuentemente (1 o 2 veces por semana)"/>
    <s v="Muy frecuentemente (3 o más veces por semana)"/>
    <s v="Creo que voy a acudir con menos frecuencia a la biblioteca y usaré más la biblioteca virtual"/>
    <s v="F. Geografía e Historia"/>
    <s v="F. Filología (Clásicas o General)"/>
    <m/>
    <m/>
    <m/>
    <m/>
    <m/>
    <m/>
    <m/>
    <s v="Sí"/>
    <s v="Sí"/>
    <n v="4"/>
    <n v="2"/>
    <n v="2"/>
    <n v="1"/>
    <n v="3"/>
    <n v="5"/>
    <n v="3"/>
    <n v="1"/>
    <n v="2"/>
    <n v="4"/>
    <m/>
    <n v="4"/>
    <n v="4"/>
    <n v="4"/>
    <n v="4"/>
    <n v="4"/>
    <s v="Sí"/>
    <n v="4"/>
    <x v="2"/>
    <s v="Twitter|Youtube|Instagram"/>
    <m/>
    <m/>
    <m/>
    <m/>
    <m/>
    <m/>
    <m/>
    <s v="No"/>
    <s v="No"/>
    <m/>
    <n v="4"/>
    <n v="4"/>
    <s v="4, satisfecho"/>
  </r>
  <r>
    <m/>
    <m/>
    <s v="Ciencias de la Salud"/>
    <d v="2020-05-19T12:48:00"/>
    <s v="Grado y doble grado"/>
    <x v="12"/>
    <s v="Frecuentemente (1 o 2 veces por semana)"/>
    <s v="Muy frecuentemente (3 o más veces por semana)"/>
    <s v="Creo que voy a acudir con menos frecuencia a la biblioteca y usaré más la biblioteca virtual|Solo haré uso de la biblioteca virtual y de sus recursos electrónicos"/>
    <s v="F. Psicología"/>
    <s v="F. Ciencias Económicas y Empresariales"/>
    <s v="Biblioteca Maria Zambrano (Filología / Derecho)"/>
    <m/>
    <m/>
    <m/>
    <m/>
    <m/>
    <m/>
    <s v="No"/>
    <s v="Sí"/>
    <n v="4"/>
    <n v="4"/>
    <n v="4"/>
    <n v="4"/>
    <n v="4"/>
    <n v="5"/>
    <n v="5"/>
    <n v="5"/>
    <n v="5"/>
    <n v="5"/>
    <m/>
    <n v="5"/>
    <n v="5"/>
    <n v="5"/>
    <n v="5"/>
    <n v="5"/>
    <s v="No"/>
    <n v="5"/>
    <x v="1"/>
    <s v="Facebook|Youtube|Instagram|Whatssap"/>
    <m/>
    <m/>
    <m/>
    <m/>
    <m/>
    <m/>
    <m/>
    <s v="No"/>
    <s v="No"/>
    <m/>
    <n v="5"/>
    <n v="5"/>
    <s v="5, muy satisfecho"/>
  </r>
  <r>
    <m/>
    <m/>
    <s v="Ciencias Sociales"/>
    <d v="2020-05-19T12:47:00"/>
    <s v="Grado y doble grado"/>
    <x v="24"/>
    <s v="Muy frecuentemente (3 o más veces por semana)"/>
    <s v="Muy frecuentemente (3 o más veces por semana)"/>
    <s v="Seguiré usando los servicios de la biblioteca con la misma frecuencia que expuse en la pregunta anterior"/>
    <s v="F. Trabajo Social"/>
    <s v="F. Trabajo Social"/>
    <s v="F. Trabajo Social"/>
    <s v="Biblioteca de Móstoles"/>
    <m/>
    <m/>
    <m/>
    <m/>
    <m/>
    <s v="Sí"/>
    <s v="Sí"/>
    <n v="2"/>
    <n v="1"/>
    <n v="1"/>
    <n v="2"/>
    <n v="5"/>
    <n v="5"/>
    <n v="5"/>
    <n v="2"/>
    <n v="2"/>
    <n v="3"/>
    <m/>
    <n v="3"/>
    <n v="5"/>
    <n v="2"/>
    <n v="1"/>
    <n v="4"/>
    <s v="No"/>
    <n v="4"/>
    <x v="2"/>
    <s v="Facebook|Youtube|Instagram"/>
    <m/>
    <m/>
    <m/>
    <m/>
    <m/>
    <m/>
    <m/>
    <s v="No"/>
    <s v="No"/>
    <m/>
    <n v="5"/>
    <n v="5"/>
    <s v="4, satisfecho"/>
  </r>
  <r>
    <m/>
    <m/>
    <s v="Humanidades"/>
    <d v="2020-05-19T12:47:00"/>
    <s v="Grado y doble grado"/>
    <x v="6"/>
    <s v="De vez en cuando (1 o 2 veces al mes)"/>
    <s v="De vez en cuando (1 o 2 veces al mes)"/>
    <s v="Seguiré usando los servicios de la biblioteca con la misma frecuencia que expuse en la pregunta anterior|Tengo que ir necesariamente para consultar los documentos que están ubicados en la biblioteca|Solo haré uso de la biblioteca virtual y de sus recursos electrónicos"/>
    <s v="Biblioteca Maria Zambrano (Filología / Derecho)"/>
    <s v="F. Filología (Clásicas o General)"/>
    <m/>
    <m/>
    <m/>
    <m/>
    <m/>
    <m/>
    <m/>
    <s v="No"/>
    <s v="Sí"/>
    <n v="5"/>
    <n v="2"/>
    <n v="2"/>
    <n v="1"/>
    <n v="4"/>
    <n v="4"/>
    <n v="4"/>
    <n v="3"/>
    <n v="3"/>
    <n v="3"/>
    <m/>
    <n v="4"/>
    <n v="2"/>
    <n v="4"/>
    <n v="1"/>
    <n v="3"/>
    <s v="No"/>
    <n v="3"/>
    <x v="2"/>
    <s v="Twitter|Instagram"/>
    <m/>
    <m/>
    <m/>
    <m/>
    <m/>
    <m/>
    <m/>
    <s v="Sí"/>
    <s v="No"/>
    <m/>
    <n v="4"/>
    <n v="5"/>
    <s v="3, normal"/>
  </r>
  <r>
    <m/>
    <m/>
    <s v="Humanidades"/>
    <d v="2020-05-19T12:47:00"/>
    <s v="Grado y doble grado"/>
    <x v="2"/>
    <s v="De vez en cuando (1 o 2 veces al mes)"/>
    <s v="Frecuentemente (1 o 2 veces por semana)"/>
    <s v="Seguiré usando los servicios de la biblioteca con la misma frecuencia que expuse en la pregunta anterior"/>
    <s v="F. Educación - Centro de Formación del Profesorado"/>
    <s v="F. Filología (Clásicas o General)"/>
    <s v="F. Filosofía"/>
    <m/>
    <m/>
    <m/>
    <m/>
    <m/>
    <m/>
    <s v="No"/>
    <s v="Sí"/>
    <n v="3"/>
    <n v="2"/>
    <n v="5"/>
    <n v="5"/>
    <n v="4"/>
    <n v="5"/>
    <n v="5"/>
    <n v="5"/>
    <n v="5"/>
    <n v="3"/>
    <m/>
    <n v="3"/>
    <n v="4"/>
    <n v="5"/>
    <n v="5"/>
    <n v="5"/>
    <s v="No"/>
    <n v="5"/>
    <x v="6"/>
    <s v="Twitter|Facebook|Youtube|Instagram"/>
    <m/>
    <m/>
    <m/>
    <m/>
    <m/>
    <m/>
    <m/>
    <s v="Sí"/>
    <s v="No"/>
    <m/>
    <n v="4"/>
    <n v="5"/>
    <s v="4, satisfecho"/>
  </r>
  <r>
    <m/>
    <m/>
    <s v="Ciencias Sociales"/>
    <d v="2020-05-19T12:47:00"/>
    <s v="Grado y doble grado"/>
    <x v="10"/>
    <s v="Frecuentemente (1 o 2 veces por semana)"/>
    <s v="De vez en cuando (1 o 2 veces al mes)"/>
    <s v="Creo que voy a acudir con menos frecuencia a la biblioteca y usaré más la biblioteca virtual"/>
    <s v="Biblioteca Maria Zambrano (Filología / Derecho)"/>
    <m/>
    <m/>
    <s v="Cc Sanchinarro, ESIC, Aduditorio nacional"/>
    <m/>
    <m/>
    <m/>
    <m/>
    <m/>
    <s v="No"/>
    <s v="Sí"/>
    <n v="2"/>
    <n v="1"/>
    <n v="3"/>
    <n v="3"/>
    <n v="3"/>
    <n v="3"/>
    <n v="5"/>
    <n v="1"/>
    <n v="2"/>
    <n v="2"/>
    <m/>
    <n v="2"/>
    <n v="3"/>
    <n v="2"/>
    <n v="2"/>
    <n v="2"/>
    <s v="No"/>
    <n v="3"/>
    <x v="4"/>
    <s v="Youtube|Instagram"/>
    <m/>
    <m/>
    <m/>
    <m/>
    <m/>
    <m/>
    <m/>
    <s v="Sí"/>
    <s v="No"/>
    <m/>
    <n v="4"/>
    <n v="3"/>
    <s v="4, satisfecho"/>
  </r>
  <r>
    <m/>
    <m/>
    <s v="Humanidades"/>
    <d v="2020-05-19T12:47:00"/>
    <s v="Grado y doble grado"/>
    <x v="2"/>
    <s v="Nunca"/>
    <s v="Frecuentemente (1 o 2 veces por semana)"/>
    <s v="Seguiré usando los servicios de la biblioteca con la misma frecuencia que expuse en la pregunta anterior|Creo que voy a acudir con menos frecuencia a la biblioteca y usaré más la biblioteca virtual|Procuraré buscar la información que necesito fuera de la biblioteca"/>
    <s v="F. Educación - Centro de Formación del Profesorado"/>
    <m/>
    <m/>
    <m/>
    <m/>
    <m/>
    <m/>
    <m/>
    <m/>
    <s v="No"/>
    <s v="Sí"/>
    <n v="1"/>
    <n v="4"/>
    <n v="5"/>
    <n v="1"/>
    <n v="3"/>
    <n v="5"/>
    <n v="3"/>
    <n v="4"/>
    <n v="3"/>
    <n v="3"/>
    <m/>
    <n v="4"/>
    <n v="4"/>
    <n v="4"/>
    <n v="2"/>
    <n v="3"/>
    <s v="No"/>
    <n v="4"/>
    <x v="2"/>
    <s v="Twitter|Facebook|Instagram"/>
    <m/>
    <m/>
    <m/>
    <m/>
    <m/>
    <m/>
    <m/>
    <s v="No"/>
    <s v="No"/>
    <m/>
    <n v="4"/>
    <n v="2"/>
    <s v="4, satisfecho"/>
  </r>
  <r>
    <m/>
    <m/>
    <s v="Humanidades"/>
    <d v="2020-05-19T12:47:00"/>
    <s v="Grado y doble grado"/>
    <x v="7"/>
    <s v="Frecuentemente (1 o 2 veces por semana)"/>
    <s v="De vez en cuando (1 o 2 veces al mes)"/>
    <s v="Seguiré usando los servicios de la biblioteca con la misma frecuencia que expuse en la pregunta anterior"/>
    <s v="F. Geografía e Historia"/>
    <s v="Biblioteca Maria Zambrano (Filología / Derecho)"/>
    <m/>
    <m/>
    <m/>
    <m/>
    <m/>
    <m/>
    <m/>
    <s v="Sí"/>
    <s v="Sí"/>
    <n v="5"/>
    <n v="3"/>
    <n v="1"/>
    <n v="4"/>
    <n v="2"/>
    <n v="4"/>
    <n v="2"/>
    <n v="3"/>
    <n v="2"/>
    <n v="4"/>
    <m/>
    <n v="2"/>
    <n v="3"/>
    <n v="5"/>
    <n v="3"/>
    <n v="3"/>
    <s v="No"/>
    <n v="3"/>
    <x v="2"/>
    <s v="Facebook|Instagram"/>
    <m/>
    <m/>
    <m/>
    <m/>
    <m/>
    <m/>
    <m/>
    <s v="No"/>
    <s v="No"/>
    <m/>
    <n v="3"/>
    <n v="4"/>
    <s v="4, satisfecho"/>
  </r>
  <r>
    <m/>
    <m/>
    <s v="Ciencias Sociales"/>
    <d v="2020-05-19T12:47:00"/>
    <s v="Grado y doble grado"/>
    <x v="13"/>
    <s v="Solo en época de exámenes"/>
    <s v="Nunca"/>
    <s v="Seguiré usando los servicios de la biblioteca con la misma frecuencia que expuse en la pregunta anterior"/>
    <s v="F. Ciencias de la Información"/>
    <s v="Biblioteca Maria Zambrano (Filología / Derecho)"/>
    <s v="Biblioteca Histórica"/>
    <m/>
    <m/>
    <m/>
    <m/>
    <m/>
    <m/>
    <s v="No"/>
    <s v="Sí"/>
    <n v="2"/>
    <n v="2"/>
    <n v="2"/>
    <n v="3"/>
    <n v="3"/>
    <n v="4"/>
    <n v="4"/>
    <n v="2"/>
    <n v="3"/>
    <n v="3"/>
    <m/>
    <n v="3"/>
    <n v="4"/>
    <n v="3"/>
    <n v="4"/>
    <n v="5"/>
    <s v="No"/>
    <n v="4"/>
    <x v="5"/>
    <s v="Twitter|Youtube|Instagram"/>
    <m/>
    <m/>
    <m/>
    <m/>
    <m/>
    <m/>
    <m/>
    <s v="No"/>
    <s v="No"/>
    <m/>
    <n v="3"/>
    <n v="4"/>
    <s v="4, satisfecho"/>
  </r>
  <r>
    <m/>
    <m/>
    <s v="Ciencias Sociales"/>
    <d v="2020-05-19T12:47:00"/>
    <s v="Doctorado"/>
    <x v="10"/>
    <s v="De vez en cuando (1 o 2 veces al mes)"/>
    <s v="Muy frecuentemente (3 o más veces por semana)"/>
    <s v="Seguiré usando los servicios de la biblioteca con la misma frecuencia que expuse en la pregunta anterior|Tengo que ir necesariamente para consultar los documentos que están ubicados en la biblioteca"/>
    <s v="Biblioteca Maria Zambrano (Filología / Derecho)"/>
    <s v="F. Derecho (Departamentos,Criminología)"/>
    <m/>
    <m/>
    <m/>
    <m/>
    <m/>
    <m/>
    <m/>
    <s v="Sí"/>
    <s v="Sí"/>
    <n v="5"/>
    <n v="5"/>
    <n v="5"/>
    <n v="2"/>
    <n v="1"/>
    <n v="3"/>
    <n v="1"/>
    <n v="3"/>
    <n v="5"/>
    <n v="4"/>
    <m/>
    <n v="3"/>
    <n v="4"/>
    <n v="4"/>
    <n v="3"/>
    <n v="3"/>
    <s v="Sí"/>
    <n v="4"/>
    <x v="5"/>
    <s v="Twitter|Instagram"/>
    <m/>
    <m/>
    <m/>
    <m/>
    <m/>
    <m/>
    <m/>
    <s v="Sí"/>
    <s v="Sí"/>
    <s v="Normal"/>
    <n v="3"/>
    <n v="5"/>
    <s v="5, muy satisfecho"/>
  </r>
  <r>
    <m/>
    <m/>
    <s v="Ciencias Experimentales"/>
    <d v="2020-05-19T12:47:00"/>
    <s v="Grado y doble grado"/>
    <x v="20"/>
    <s v="Frecuentemente (1 o 2 veces por semana)"/>
    <s v="Nunca"/>
    <s v="Seguiré usando los servicios de la biblioteca con la misma frecuencia que expuse en la pregunta anterior"/>
    <s v="Biblioteca Maria Zambrano (Filología / Derecho)"/>
    <s v="F. Ciencias Biológicas"/>
    <s v="F. Ciencias de la Información"/>
    <m/>
    <m/>
    <m/>
    <m/>
    <m/>
    <m/>
    <s v="No"/>
    <s v="No"/>
    <n v="3"/>
    <n v="1"/>
    <n v="1"/>
    <n v="2"/>
    <n v="5"/>
    <n v="5"/>
    <n v="5"/>
    <n v="1"/>
    <n v="3"/>
    <n v="4"/>
    <m/>
    <n v="4"/>
    <n v="3"/>
    <n v="4"/>
    <n v="4"/>
    <n v="4"/>
    <s v="No"/>
    <n v="4"/>
    <x v="5"/>
    <s v="Twitter|Youtube|Instagram"/>
    <m/>
    <m/>
    <m/>
    <m/>
    <m/>
    <m/>
    <m/>
    <s v="No"/>
    <s v="No"/>
    <m/>
    <n v="3"/>
    <n v="2"/>
    <s v="4, satisfecho"/>
  </r>
  <r>
    <m/>
    <m/>
    <s v="Humanidades"/>
    <d v="2020-05-19T12:47:00"/>
    <s v="Grado y doble grado"/>
    <x v="2"/>
    <s v="Frecuentemente (1 o 2 veces por semana)"/>
    <s v="Frecuentemente (1 o 2 veces por semana)"/>
    <s v="Seguiré usando los servicios de la biblioteca con la misma frecuencia que expuse en la pregunta anterior"/>
    <s v="F. Educación - Centro de Formación del Profesorado"/>
    <s v="F. Psicología"/>
    <m/>
    <s v="Biblioteca pedro salinas, Luis rosales y la chata."/>
    <m/>
    <m/>
    <m/>
    <m/>
    <m/>
    <s v="No"/>
    <s v="Sí"/>
    <n v="4"/>
    <n v="3"/>
    <n v="4"/>
    <n v="3"/>
    <n v="5"/>
    <n v="3"/>
    <n v="4"/>
    <n v="3"/>
    <n v="4"/>
    <n v="4"/>
    <m/>
    <n v="4"/>
    <n v="4"/>
    <n v="4"/>
    <n v="4"/>
    <n v="4"/>
    <s v="No"/>
    <n v="4"/>
    <x v="6"/>
    <s v="Twitter|Facebook|Youtube|Instagram"/>
    <m/>
    <m/>
    <m/>
    <m/>
    <m/>
    <m/>
    <m/>
    <s v="No"/>
    <s v="No"/>
    <m/>
    <n v="5"/>
    <n v="5"/>
    <s v="4, satisfecho"/>
  </r>
  <r>
    <m/>
    <m/>
    <s v="Ciencias Sociales"/>
    <d v="2020-05-19T12:47:00"/>
    <s v="Grado y doble grado"/>
    <x v="10"/>
    <s v="De vez en cuando (1 o 2 veces al mes)"/>
    <s v="Frecuentemente (1 o 2 veces por semana)"/>
    <s v="Creo que voy a acudir con menos frecuencia a la biblioteca y usaré más la biblioteca virtual"/>
    <s v="Biblioteca Maria Zambrano (Filología / Derecho)"/>
    <s v="F. Ciencias Políticas y Sociología"/>
    <s v="Biblioteca Maria Zambrano (Filología / Derecho)"/>
    <m/>
    <m/>
    <m/>
    <m/>
    <m/>
    <m/>
    <s v="Sí"/>
    <s v="Sí"/>
    <n v="4"/>
    <n v="2"/>
    <n v="3"/>
    <n v="4"/>
    <n v="4"/>
    <n v="4"/>
    <n v="4"/>
    <n v="3"/>
    <n v="4"/>
    <n v="4"/>
    <m/>
    <n v="4"/>
    <n v="4"/>
    <n v="4"/>
    <n v="4"/>
    <n v="4"/>
    <s v="No"/>
    <n v="4"/>
    <x v="1"/>
    <s v="Twitter|Youtube|Instagram"/>
    <m/>
    <m/>
    <m/>
    <m/>
    <m/>
    <m/>
    <m/>
    <s v="No"/>
    <s v="No"/>
    <m/>
    <n v="5"/>
    <n v="5"/>
    <s v="4, satisfecho"/>
  </r>
  <r>
    <m/>
    <m/>
    <s v="Humanidades"/>
    <d v="2020-05-19T12:47:00"/>
    <s v="Grado y doble grado"/>
    <x v="3"/>
    <s v="De vez en cuando (1 o 2 veces al mes)"/>
    <s v="Nunca"/>
    <s v="Tengo que ir necesariamente para consultar los documentos que están ubicados en la biblioteca"/>
    <s v="F. Bellas Artes"/>
    <m/>
    <m/>
    <m/>
    <m/>
    <m/>
    <m/>
    <m/>
    <m/>
    <s v="No"/>
    <s v="Sí"/>
    <n v="3"/>
    <n v="3"/>
    <n v="3"/>
    <n v="5"/>
    <n v="5"/>
    <n v="5"/>
    <n v="5"/>
    <n v="3"/>
    <n v="5"/>
    <n v="4"/>
    <m/>
    <n v="5"/>
    <n v="5"/>
    <n v="3"/>
    <n v="3"/>
    <n v="3"/>
    <s v="No"/>
    <n v="4"/>
    <x v="5"/>
    <s v="Youtube|Instagram"/>
    <m/>
    <m/>
    <m/>
    <m/>
    <m/>
    <m/>
    <m/>
    <s v="No"/>
    <s v="No"/>
    <m/>
    <n v="4"/>
    <n v="5"/>
    <s v="4, satisfecho"/>
  </r>
  <r>
    <m/>
    <m/>
    <s v="Humanidades"/>
    <d v="2020-05-19T12:47:00"/>
    <s v="Grado y doble grado"/>
    <x v="2"/>
    <s v="Nunca"/>
    <s v="Frecuentemente (1 o 2 veces por semana)"/>
    <s v="Seguiré usando los servicios de la biblioteca con la misma frecuencia que expuse en la pregunta anterior|Solo haré uso de la biblioteca virtual y de sus recursos electrónicos"/>
    <s v="F. Educación - Centro de Formación del Profesorado"/>
    <m/>
    <m/>
    <m/>
    <m/>
    <m/>
    <m/>
    <m/>
    <m/>
    <s v="No"/>
    <s v="No"/>
    <n v="2"/>
    <n v="2"/>
    <n v="4"/>
    <n v="1"/>
    <n v="5"/>
    <n v="2"/>
    <n v="4"/>
    <n v="1"/>
    <n v="4"/>
    <n v="4"/>
    <m/>
    <n v="5"/>
    <n v="4"/>
    <n v="5"/>
    <n v="3"/>
    <n v="5"/>
    <s v="No"/>
    <n v="4"/>
    <x v="6"/>
    <s v="Twitter|Instagram"/>
    <m/>
    <m/>
    <m/>
    <m/>
    <m/>
    <m/>
    <m/>
    <s v="Sí"/>
    <s v="No"/>
    <m/>
    <n v="5"/>
    <n v="5"/>
    <s v="5, muy satisfecho"/>
  </r>
  <r>
    <m/>
    <m/>
    <s v="Ciencias de la Salud"/>
    <d v="2020-05-19T12:47:00"/>
    <s v="Grado y doble grado"/>
    <x v="23"/>
    <s v="Solo en época de exámenes"/>
    <s v="Nunca"/>
    <s v="Seguiré usando los servicios de la biblioteca con la misma frecuencia que expuse en la pregunta anterior"/>
    <s v="Biblioteca Maria Zambrano (Filología / Derecho)"/>
    <s v="F. Veterinaria"/>
    <s v="F. Geografía e Historia"/>
    <m/>
    <m/>
    <m/>
    <m/>
    <m/>
    <m/>
    <s v="No"/>
    <s v="No"/>
    <n v="2"/>
    <n v="1"/>
    <n v="1"/>
    <n v="2"/>
    <n v="5"/>
    <n v="5"/>
    <n v="5"/>
    <n v="1"/>
    <n v="2"/>
    <n v="4"/>
    <m/>
    <n v="1"/>
    <n v="3"/>
    <n v="1"/>
    <n v="3"/>
    <n v="3"/>
    <s v="No"/>
    <n v="3"/>
    <x v="2"/>
    <s v="Twitter|Youtube|Instagram"/>
    <m/>
    <m/>
    <m/>
    <m/>
    <m/>
    <m/>
    <m/>
    <s v="Sí"/>
    <s v="No"/>
    <m/>
    <n v="5"/>
    <n v="5"/>
    <s v="4, satisfecho"/>
  </r>
  <r>
    <m/>
    <m/>
    <s v="Ciencias Experimentales"/>
    <d v="2020-05-19T12:47:00"/>
    <s v="Grado y doble grado"/>
    <x v="14"/>
    <s v="Muy frecuentemente (3 o más veces por semana)"/>
    <s v="De vez en cuando (1 o 2 veces al mes)"/>
    <s v="Procuraré buscar la información que necesito fuera de la biblioteca"/>
    <s v="F. Ciencias Geológicas"/>
    <s v="Biblioteca Maria Zambrano (Filología / Derecho)"/>
    <m/>
    <m/>
    <m/>
    <m/>
    <m/>
    <m/>
    <m/>
    <s v="Sí"/>
    <s v="Sí"/>
    <n v="2"/>
    <n v="1"/>
    <n v="1"/>
    <n v="1"/>
    <n v="5"/>
    <n v="4"/>
    <n v="5"/>
    <n v="1"/>
    <n v="4"/>
    <n v="5"/>
    <m/>
    <n v="4"/>
    <n v="3"/>
    <n v="3"/>
    <n v="3"/>
    <n v="4"/>
    <s v="No"/>
    <n v="4"/>
    <x v="5"/>
    <s v="Youtube|Instagram"/>
    <m/>
    <m/>
    <m/>
    <m/>
    <m/>
    <m/>
    <m/>
    <s v="No"/>
    <s v="Sí"/>
    <s v="Útil"/>
    <n v="4"/>
    <n v="5"/>
    <s v="5, muy satisfecho"/>
  </r>
  <r>
    <m/>
    <m/>
    <s v="Humanidades"/>
    <d v="2020-05-19T12:47:00"/>
    <s v="Grado y doble grado"/>
    <x v="2"/>
    <s v="Frecuentemente (1 o 2 veces por semana)"/>
    <s v="Muy frecuentemente (3 o más veces por semana)"/>
    <s v="Creo que voy a acudir con menos frecuencia a la biblioteca y usaré más la biblioteca virtual"/>
    <s v="F. Educación - Centro de Formación del Profesorado"/>
    <s v="Biblioteca Maria Zambrano (Filología / Derecho)"/>
    <s v="F. Ciencias Económicas y Empresariales"/>
    <m/>
    <m/>
    <m/>
    <m/>
    <m/>
    <m/>
    <s v="Sí"/>
    <s v="Sí"/>
    <n v="5"/>
    <n v="4"/>
    <n v="4"/>
    <n v="2"/>
    <n v="5"/>
    <n v="5"/>
    <n v="5"/>
    <n v="4"/>
    <n v="5"/>
    <n v="4"/>
    <m/>
    <n v="4"/>
    <n v="4"/>
    <n v="4"/>
    <n v="4"/>
    <n v="4"/>
    <s v="No"/>
    <n v="4"/>
    <x v="6"/>
    <s v="Instagram"/>
    <m/>
    <m/>
    <m/>
    <m/>
    <m/>
    <m/>
    <m/>
    <s v="No"/>
    <s v="No"/>
    <m/>
    <n v="4"/>
    <n v="4"/>
    <s v="4, satisfecho"/>
  </r>
  <r>
    <m/>
    <m/>
    <s v="Ciencias Sociales"/>
    <d v="2020-05-19T12:47:00"/>
    <s v="Grado y doble grado"/>
    <x v="13"/>
    <s v="Frecuentemente (1 o 2 veces por semana)"/>
    <s v="Frecuentemente (1 o 2 veces por semana)"/>
    <s v="Seguiré usando los servicios de la biblioteca con la misma frecuencia que expuse en la pregunta anterior"/>
    <s v="F. Ciencias de la Información"/>
    <s v="Biblioteca Maria Zambrano (Filología / Derecho)"/>
    <s v="F. Ciencias Políticas y Sociología"/>
    <m/>
    <m/>
    <m/>
    <m/>
    <m/>
    <m/>
    <s v="Sí"/>
    <s v="Sí"/>
    <n v="4"/>
    <n v="3"/>
    <n v="3"/>
    <n v="3"/>
    <n v="4"/>
    <n v="4"/>
    <n v="4"/>
    <n v="1"/>
    <n v="4"/>
    <n v="4"/>
    <m/>
    <n v="3"/>
    <n v="4"/>
    <n v="3"/>
    <n v="3"/>
    <n v="3"/>
    <s v="Sí"/>
    <n v="3"/>
    <x v="6"/>
    <s v="Twitter|Youtube|Instagram"/>
    <m/>
    <m/>
    <m/>
    <m/>
    <m/>
    <m/>
    <m/>
    <s v="No"/>
    <s v="No"/>
    <m/>
    <n v="4"/>
    <n v="3"/>
    <s v="4, satisfecho"/>
  </r>
  <r>
    <m/>
    <m/>
    <s v="Ciencias Experimentales"/>
    <d v="2020-05-19T12:47:00"/>
    <s v="Grado y doble grado"/>
    <x v="8"/>
    <s v="De vez en cuando (1 o 2 veces al mes)"/>
    <s v="Solo en época de exámenes"/>
    <s v="Seguiré usando los servicios de la biblioteca con la misma frecuencia que expuse en la pregunta anterior"/>
    <s v="F. Ciencias Matemáticas"/>
    <s v="F. Ciencias Químicas"/>
    <m/>
    <m/>
    <m/>
    <m/>
    <m/>
    <m/>
    <m/>
    <s v="Sí"/>
    <s v="Sí"/>
    <n v="2"/>
    <n v="1"/>
    <n v="1"/>
    <n v="2"/>
    <n v="4"/>
    <n v="2"/>
    <n v="5"/>
    <n v="1"/>
    <n v="3"/>
    <n v="4"/>
    <m/>
    <n v="4"/>
    <n v="4"/>
    <n v="3"/>
    <n v="3"/>
    <n v="5"/>
    <s v="No"/>
    <n v="3"/>
    <x v="5"/>
    <s v="Twitter|Youtube|Instagram"/>
    <m/>
    <m/>
    <m/>
    <m/>
    <m/>
    <m/>
    <m/>
    <s v="No"/>
    <s v="No"/>
    <m/>
    <n v="5"/>
    <n v="5"/>
    <s v="4, satisfecho"/>
  </r>
  <r>
    <m/>
    <m/>
    <s v="Humanidades"/>
    <d v="2020-05-19T12:47:00"/>
    <s v="Doctorado"/>
    <x v="6"/>
    <s v="Muy frecuentemente (3 o más veces por semana)"/>
    <s v="Muy frecuentemente (3 o más veces por semana)"/>
    <s v="Seguiré usando los servicios de la biblioteca con la misma frecuencia que expuse en la pregunta anterior"/>
    <s v="F. Filología (Clásicas o General)"/>
    <s v="Biblioteca Maria Zambrano (Filología / Derecho)"/>
    <s v="F. Filosofía"/>
    <m/>
    <m/>
    <m/>
    <m/>
    <m/>
    <m/>
    <s v="No"/>
    <s v="Sí"/>
    <n v="3"/>
    <n v="2"/>
    <n v="3"/>
    <n v="4"/>
    <n v="1"/>
    <n v="2"/>
    <n v="1"/>
    <n v="1"/>
    <n v="5"/>
    <n v="4"/>
    <m/>
    <n v="4"/>
    <n v="5"/>
    <n v="4"/>
    <n v="5"/>
    <n v="5"/>
    <s v="Sí"/>
    <n v="4"/>
    <x v="5"/>
    <s v="Twitter|Facebook|Instagram"/>
    <m/>
    <m/>
    <m/>
    <m/>
    <m/>
    <m/>
    <m/>
    <s v="No"/>
    <s v="No"/>
    <m/>
    <n v="5"/>
    <n v="5"/>
    <s v="5, muy satisfecho"/>
  </r>
  <r>
    <m/>
    <m/>
    <s v="Ciencias Sociales"/>
    <d v="2020-05-19T12:47:00"/>
    <s v="Grado y doble grado"/>
    <x v="1"/>
    <s v="De vez en cuando (1 o 2 veces al mes)"/>
    <s v="De vez en cuando (1 o 2 veces al mes)"/>
    <s v="Seguiré usando los servicios de la biblioteca con la misma frecuencia que expuse en la pregunta anterior"/>
    <s v="F. Ciencias Políticas y Sociología"/>
    <s v="F. Trabajo Social"/>
    <s v="F. Ciencias Económicas y Empresariales"/>
    <m/>
    <m/>
    <m/>
    <m/>
    <m/>
    <m/>
    <s v="No"/>
    <s v="Sí"/>
    <n v="3"/>
    <n v="3"/>
    <n v="3"/>
    <n v="3"/>
    <n v="5"/>
    <n v="5"/>
    <n v="5"/>
    <n v="1"/>
    <n v="3"/>
    <n v="3"/>
    <m/>
    <n v="3"/>
    <n v="3"/>
    <n v="3"/>
    <n v="3"/>
    <n v="3"/>
    <s v="No"/>
    <n v="3"/>
    <x v="5"/>
    <s v="Facebook|Youtube|Instagram|LinkedIn"/>
    <m/>
    <m/>
    <m/>
    <m/>
    <m/>
    <m/>
    <m/>
    <s v="No"/>
    <s v="No"/>
    <m/>
    <n v="3"/>
    <n v="2"/>
    <s v="3, normal"/>
  </r>
  <r>
    <m/>
    <m/>
    <s v="Humanidades"/>
    <d v="2020-05-19T12:47:00"/>
    <s v="Grado y doble grado"/>
    <x v="7"/>
    <s v="Muy frecuentemente (3 o más veces por semana)"/>
    <s v="Muy frecuentemente (3 o más veces por semana)"/>
    <s v="Seguiré usando los servicios de la biblioteca con la misma frecuencia que expuse en la pregunta anterior"/>
    <s v="F. Geografía e Historia"/>
    <s v="Biblioteca Maria Zambrano (Filología / Derecho)"/>
    <s v="F. Filosofía"/>
    <s v="Biblioteca municipal"/>
    <m/>
    <m/>
    <m/>
    <m/>
    <m/>
    <s v="Sí"/>
    <s v="Sí"/>
    <n v="4"/>
    <n v="2"/>
    <n v="3"/>
    <n v="4"/>
    <n v="5"/>
    <n v="4"/>
    <n v="5"/>
    <n v="2"/>
    <n v="3"/>
    <n v="4"/>
    <m/>
    <n v="3"/>
    <n v="4"/>
    <n v="4"/>
    <n v="4"/>
    <n v="4"/>
    <s v="Sí"/>
    <n v="4"/>
    <x v="5"/>
    <s v="Youtube"/>
    <m/>
    <m/>
    <m/>
    <m/>
    <m/>
    <m/>
    <m/>
    <s v="No"/>
    <s v="No"/>
    <m/>
    <n v="5"/>
    <n v="4"/>
    <s v="4, satisfecho"/>
  </r>
  <r>
    <m/>
    <m/>
    <s v="Humanidades"/>
    <d v="2020-05-19T12:47:00"/>
    <s v="Grado y doble grado"/>
    <x v="7"/>
    <s v="De vez en cuando (1 o 2 veces al mes)"/>
    <s v="Frecuentemente (1 o 2 veces por semana)"/>
    <s v="Tengo que ir necesariamente para consultar los documentos que están ubicados en la biblioteca|Procuraré buscar la información que necesito fuera de la biblioteca"/>
    <s v="F. Geografía e Historia"/>
    <s v="Biblioteca Maria Zambrano (Filología / Derecho)"/>
    <m/>
    <m/>
    <m/>
    <m/>
    <m/>
    <m/>
    <m/>
    <s v="No"/>
    <s v="Sí"/>
    <n v="2"/>
    <n v="2"/>
    <n v="1"/>
    <n v="4"/>
    <n v="3"/>
    <n v="5"/>
    <n v="1"/>
    <n v="4"/>
    <n v="2"/>
    <n v="2"/>
    <m/>
    <n v="3"/>
    <n v="3"/>
    <n v="2"/>
    <n v="1"/>
    <n v="3"/>
    <s v="Sí"/>
    <n v="3"/>
    <x v="2"/>
    <s v="Twitter|Youtube|Instagram"/>
    <m/>
    <m/>
    <m/>
    <m/>
    <m/>
    <m/>
    <m/>
    <s v="Sí"/>
    <s v="No"/>
    <m/>
    <n v="4"/>
    <n v="4"/>
    <s v="3, normal"/>
  </r>
  <r>
    <m/>
    <m/>
    <s v="Ciencias Sociales"/>
    <d v="2020-05-19T12:47:00"/>
    <s v="Grado y doble grado"/>
    <x v="1"/>
    <s v="Frecuentemente (1 o 2 veces por semana)"/>
    <s v="De vez en cuando (1 o 2 veces al mes)"/>
    <s v="Seguiré usando los servicios de la biblioteca con la misma frecuencia que expuse en la pregunta anterior|Creo que voy a acudir con menos frecuencia a la biblioteca y usaré más la biblioteca virtual"/>
    <s v="F. Ciencias Políticas y Sociología"/>
    <m/>
    <m/>
    <m/>
    <m/>
    <m/>
    <m/>
    <m/>
    <m/>
    <s v="Sí"/>
    <s v="Sí"/>
    <n v="4"/>
    <n v="1"/>
    <n v="4"/>
    <n v="3"/>
    <n v="5"/>
    <n v="5"/>
    <n v="3"/>
    <n v="2"/>
    <n v="3"/>
    <n v="4"/>
    <m/>
    <n v="4"/>
    <n v="3"/>
    <n v="4"/>
    <n v="3"/>
    <n v="3"/>
    <s v="No"/>
    <n v="4"/>
    <x v="5"/>
    <s v="Twitter|Youtube|Instagram"/>
    <m/>
    <m/>
    <m/>
    <m/>
    <m/>
    <m/>
    <m/>
    <s v="No"/>
    <s v="No"/>
    <m/>
    <n v="4"/>
    <n v="4"/>
    <s v="4, satisfecho"/>
  </r>
  <r>
    <m/>
    <m/>
    <s v="Ciencias de la Salud"/>
    <d v="2020-05-19T12:47:00"/>
    <s v="Grado y doble grado"/>
    <x v="9"/>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Farmacia"/>
    <m/>
    <m/>
    <m/>
    <m/>
    <m/>
    <m/>
    <m/>
    <m/>
    <s v="No"/>
    <s v="Sí"/>
    <n v="2"/>
    <n v="2"/>
    <n v="4"/>
    <n v="5"/>
    <n v="4"/>
    <n v="5"/>
    <n v="4"/>
    <n v="2"/>
    <n v="4"/>
    <n v="4"/>
    <m/>
    <n v="2"/>
    <n v="3"/>
    <n v="3"/>
    <n v="2"/>
    <n v="2"/>
    <s v="Sí"/>
    <n v="2"/>
    <x v="5"/>
    <s v="Twitter|Facebook|Youtube|Instagram"/>
    <m/>
    <m/>
    <m/>
    <m/>
    <m/>
    <m/>
    <m/>
    <s v="No"/>
    <s v="No"/>
    <m/>
    <n v="5"/>
    <n v="5"/>
    <s v="1, muy insatisfecho"/>
  </r>
  <r>
    <m/>
    <m/>
    <s v="Humanidades"/>
    <d v="2020-05-19T12:47:00"/>
    <s v="Grado y doble grado"/>
    <x v="7"/>
    <s v="Muy frecuentemente (3 o más veces por semana)"/>
    <s v="Muy frecuentemente (3 o más veces por semana)"/>
    <s v="Solo haré uso de la biblioteca virtual y de sus recursos electrónicos"/>
    <s v="F. Geografía e Historia"/>
    <s v="Biblioteca Maria Zambrano (Filología / Derecho)"/>
    <s v="F. Filosofía"/>
    <m/>
    <m/>
    <m/>
    <m/>
    <m/>
    <m/>
    <m/>
    <m/>
    <n v="5"/>
    <n v="2"/>
    <n v="3"/>
    <n v="4"/>
    <n v="5"/>
    <n v="5"/>
    <n v="4"/>
    <n v="1"/>
    <n v="5"/>
    <n v="5"/>
    <m/>
    <n v="4"/>
    <n v="4"/>
    <n v="5"/>
    <n v="5"/>
    <n v="5"/>
    <s v="Sí"/>
    <n v="5"/>
    <x v="6"/>
    <s v="Twitter|Youtube|Instagram"/>
    <m/>
    <m/>
    <m/>
    <m/>
    <m/>
    <m/>
    <m/>
    <s v="Sí"/>
    <s v="Sí"/>
    <s v="Normal"/>
    <m/>
    <m/>
    <m/>
  </r>
  <r>
    <m/>
    <m/>
    <s v="Ciencias Sociales"/>
    <d v="2020-05-19T12:47:00"/>
    <s v="Grado y doble grado"/>
    <x v="24"/>
    <s v="Frecuentemente (1 o 2 veces por semana)"/>
    <s v="Frecuentemente (1 o 2 veces por semana)"/>
    <s v="Seguiré usando los servicios de la biblioteca con la misma frecuencia que expuse en la pregunta anterior|Tengo que ir necesariamente para consultar los documentos que están ubicados en la biblioteca|Procuraré buscar la información que necesito fuera de la biblioteca"/>
    <s v="F. Trabajo Social"/>
    <s v="F. Ciencias Políticas y Sociología"/>
    <m/>
    <m/>
    <m/>
    <m/>
    <m/>
    <m/>
    <m/>
    <s v="No"/>
    <s v="Sí"/>
    <n v="5"/>
    <n v="1"/>
    <n v="5"/>
    <n v="1"/>
    <n v="4"/>
    <n v="5"/>
    <n v="5"/>
    <n v="1"/>
    <n v="3"/>
    <n v="5"/>
    <m/>
    <n v="5"/>
    <n v="5"/>
    <n v="5"/>
    <n v="5"/>
    <n v="5"/>
    <s v="Sí"/>
    <n v="5"/>
    <x v="5"/>
    <s v="Twitter|Facebook|Youtube|Instagram"/>
    <m/>
    <m/>
    <m/>
    <m/>
    <m/>
    <m/>
    <m/>
    <s v="Sí"/>
    <s v="Sí"/>
    <s v="Muy útil"/>
    <n v="5"/>
    <n v="5"/>
    <s v="5, muy satisfecho"/>
  </r>
  <r>
    <m/>
    <m/>
    <s v="Ciencias Sociales"/>
    <d v="2020-05-19T12:47:00"/>
    <s v="Grado y doble grado"/>
    <x v="13"/>
    <s v="Solo en época de exámenes"/>
    <s v="Nunca"/>
    <s v="Seguiré usando los servicios de la biblioteca con la misma frecuencia que expuse en la pregunta anterior"/>
    <s v="F. Ciencias de la Información"/>
    <s v="Biblioteca Maria Zambrano (Filología / Derecho)"/>
    <s v="Biblioteca Maria Zambrano (Filología / Derecho)"/>
    <m/>
    <m/>
    <m/>
    <m/>
    <m/>
    <m/>
    <s v="No"/>
    <s v="No"/>
    <n v="3"/>
    <n v="1"/>
    <n v="1"/>
    <n v="1"/>
    <n v="5"/>
    <n v="5"/>
    <n v="5"/>
    <n v="4"/>
    <n v="3"/>
    <n v="4"/>
    <m/>
    <n v="4"/>
    <n v="4"/>
    <n v="4"/>
    <n v="4"/>
    <n v="4"/>
    <s v="No"/>
    <n v="4"/>
    <x v="6"/>
    <s v="Twitter|Youtube|Instagram"/>
    <m/>
    <m/>
    <m/>
    <m/>
    <m/>
    <m/>
    <m/>
    <s v="No"/>
    <s v="No"/>
    <m/>
    <n v="5"/>
    <n v="5"/>
    <s v="5, muy satisfecho"/>
  </r>
  <r>
    <m/>
    <m/>
    <s v="Ciencias Sociales"/>
    <d v="2020-05-19T12:47:00"/>
    <s v="Grado y doble grado"/>
    <x v="21"/>
    <s v="Solo en época de exámenes"/>
    <s v="Nunca"/>
    <s v="Seguiré usando los servicios de la biblioteca con la misma frecuencia que expuse en la pregunta anterior"/>
    <s v="F. Comercio y Turismo"/>
    <s v="Biblioteca Maria Zambrano (Filología / Derecho)"/>
    <m/>
    <s v="Biblioteca miguel Hernández, vallecas Biblioteca luis Martín santos, Vallecas  Centro cultural el oxidado Centro cultural el aleph"/>
    <m/>
    <m/>
    <m/>
    <m/>
    <m/>
    <s v="No"/>
    <s v="Sí"/>
    <n v="4"/>
    <n v="1"/>
    <n v="1"/>
    <n v="2"/>
    <n v="4"/>
    <n v="4"/>
    <n v="5"/>
    <n v="1"/>
    <n v="2"/>
    <n v="5"/>
    <m/>
    <n v="1"/>
    <n v="4"/>
    <n v="3"/>
    <n v="3"/>
    <n v="5"/>
    <s v="No"/>
    <n v="3"/>
    <x v="5"/>
    <s v="Twitter|Facebook|Instagram"/>
    <m/>
    <m/>
    <m/>
    <m/>
    <m/>
    <m/>
    <m/>
    <s v="No"/>
    <s v="No"/>
    <m/>
    <n v="5"/>
    <n v="5"/>
    <s v="4, satisfecho"/>
  </r>
  <r>
    <m/>
    <m/>
    <s v="Ciencias de la Salud"/>
    <d v="2020-05-19T12:47:00"/>
    <s v="Grado y doble grado"/>
    <x v="9"/>
    <s v="Solo en época de exámenes"/>
    <s v="Nunca"/>
    <s v="Seguiré usando los servicios de la biblioteca con la misma frecuencia que expuse en la pregunta anterior"/>
    <s v="F. Farmacia"/>
    <s v="Biblioteca Maria Zambrano (Filología / Derecho)"/>
    <s v="F. Odontología"/>
    <s v="Biblioteca Francisco Umbral, Majadahonda"/>
    <m/>
    <m/>
    <m/>
    <m/>
    <m/>
    <s v="No"/>
    <s v="No"/>
    <n v="1"/>
    <n v="1"/>
    <n v="2"/>
    <n v="1"/>
    <n v="4"/>
    <n v="3"/>
    <n v="4"/>
    <n v="2"/>
    <n v="3"/>
    <n v="3"/>
    <m/>
    <n v="3"/>
    <n v="3"/>
    <n v="2"/>
    <n v="3"/>
    <n v="4"/>
    <s v="No"/>
    <n v="3"/>
    <x v="5"/>
    <s v="Twitter|Instagram"/>
    <m/>
    <m/>
    <m/>
    <m/>
    <m/>
    <m/>
    <m/>
    <s v="Sí"/>
    <s v="Sí"/>
    <s v="Normal"/>
    <n v="3"/>
    <n v="2"/>
    <s v="3, normal"/>
  </r>
  <r>
    <m/>
    <m/>
    <s v="Humanidades"/>
    <d v="2020-05-19T12:46:00"/>
    <s v="Grado y doble grado"/>
    <x v="6"/>
    <s v="De vez en cuando (1 o 2 veces al mes)"/>
    <s v="Solo en época de exámenes"/>
    <s v="Creo que voy a acudir con menos frecuencia a la biblioteca y usaré más la biblioteca virtual|Tengo que ir necesariamente para consultar los documentos que están ubicados en la biblioteca"/>
    <s v="Biblioteca Maria Zambrano (Filología / Derecho)"/>
    <s v="F. Filología (Clásicas o General)"/>
    <s v="F. Geografía e Historia"/>
    <s v="Pablo Neruda (Arganda del Rey)"/>
    <m/>
    <m/>
    <m/>
    <m/>
    <m/>
    <s v="Sí"/>
    <s v="Sí"/>
    <n v="4"/>
    <n v="2"/>
    <n v="2"/>
    <n v="3"/>
    <n v="5"/>
    <n v="5"/>
    <n v="5"/>
    <n v="1"/>
    <n v="2"/>
    <n v="5"/>
    <m/>
    <n v="4"/>
    <n v="4"/>
    <n v="5"/>
    <n v="4"/>
    <n v="5"/>
    <s v="No"/>
    <n v="5"/>
    <x v="4"/>
    <s v="Twitter|Facebook|Youtube|Instagram"/>
    <m/>
    <m/>
    <m/>
    <m/>
    <m/>
    <m/>
    <m/>
    <s v="Sí"/>
    <s v="No"/>
    <m/>
    <n v="4"/>
    <n v="4"/>
    <s v="4, satisfecho"/>
  </r>
  <r>
    <m/>
    <m/>
    <s v="Ciencias Sociales"/>
    <d v="2020-05-19T12:46:00"/>
    <s v="Grado y doble grado"/>
    <x v="1"/>
    <s v="De vez en cuando (1 o 2 veces al mes)"/>
    <s v="De vez en cuando (1 o 2 veces al mes)"/>
    <s v="Procuraré buscar la información que necesito fuera de la biblioteca"/>
    <s v="F. Ciencias Políticas y Sociología"/>
    <m/>
    <m/>
    <m/>
    <m/>
    <m/>
    <m/>
    <m/>
    <m/>
    <s v="No"/>
    <s v="Sí"/>
    <n v="1"/>
    <n v="1"/>
    <n v="1"/>
    <n v="1"/>
    <n v="1"/>
    <n v="1"/>
    <n v="1"/>
    <n v="1"/>
    <n v="1"/>
    <n v="1"/>
    <m/>
    <n v="1"/>
    <n v="1"/>
    <n v="1"/>
    <n v="1"/>
    <n v="1"/>
    <s v="Sí"/>
    <n v="1"/>
    <x v="2"/>
    <s v="Instagram"/>
    <m/>
    <m/>
    <m/>
    <m/>
    <m/>
    <m/>
    <m/>
    <s v="No"/>
    <s v="No"/>
    <m/>
    <n v="1"/>
    <n v="1"/>
    <s v="1, muy insatisfecho"/>
  </r>
  <r>
    <m/>
    <m/>
    <s v="Humanidades"/>
    <d v="2020-05-19T12:46:00"/>
    <s v="Grado y doble grado"/>
    <x v="2"/>
    <s v="De vez en cuando (1 o 2 veces al mes)"/>
    <s v="De vez en cuando (1 o 2 veces al mes)"/>
    <s v="Seguiré usando los servicios de la biblioteca con la misma frecuencia que expuse en la pregunta anterior"/>
    <s v="F. Ciencias Económicas y Empresariales"/>
    <s v="F. Ciencias Físicas"/>
    <s v="F. Ciencias Matemáticas"/>
    <m/>
    <m/>
    <m/>
    <m/>
    <m/>
    <m/>
    <s v="Sí"/>
    <s v="No"/>
    <n v="1"/>
    <n v="1"/>
    <n v="1"/>
    <n v="1"/>
    <n v="1"/>
    <n v="1"/>
    <n v="1"/>
    <n v="1"/>
    <n v="1"/>
    <n v="1"/>
    <m/>
    <n v="1"/>
    <n v="1"/>
    <n v="1"/>
    <n v="1"/>
    <n v="1"/>
    <s v="Sí"/>
    <n v="1"/>
    <x v="2"/>
    <m/>
    <m/>
    <m/>
    <m/>
    <m/>
    <m/>
    <m/>
    <m/>
    <s v="No"/>
    <s v="No"/>
    <m/>
    <n v="1"/>
    <n v="1"/>
    <s v="1, muy insatisfecho"/>
  </r>
  <r>
    <m/>
    <m/>
    <s v="Ciencias de la Salud"/>
    <d v="2020-05-19T12:46:00"/>
    <s v="Máster"/>
    <x v="4"/>
    <s v="Muy frecuentemente (3 o más veces por semana)"/>
    <s v="Frecuentemente (1 o 2 veces por semana)"/>
    <s v="Solo haré uso de la biblioteca virtual y de sus recursos electrónicos|Procuraré buscar la información que necesito fuera de la biblioteca"/>
    <s v="F. Medicina"/>
    <s v="Biblioteca Maria Zambrano (Filología / Derecho)"/>
    <m/>
    <s v="Biblioteca pública Miguel Hernández"/>
    <m/>
    <m/>
    <m/>
    <m/>
    <m/>
    <s v="No"/>
    <s v="No"/>
    <m/>
    <n v="3"/>
    <n v="3"/>
    <m/>
    <n v="3"/>
    <n v="3"/>
    <n v="4"/>
    <n v="1"/>
    <n v="1"/>
    <n v="2"/>
    <m/>
    <n v="3"/>
    <n v="2"/>
    <n v="2"/>
    <n v="4"/>
    <n v="4"/>
    <s v="Sí"/>
    <n v="3"/>
    <x v="5"/>
    <s v="Youtube|Instagram"/>
    <m/>
    <m/>
    <m/>
    <m/>
    <m/>
    <m/>
    <m/>
    <s v="No"/>
    <s v="No"/>
    <m/>
    <n v="4"/>
    <n v="4"/>
    <s v="5, muy satisfecho"/>
  </r>
  <r>
    <m/>
    <m/>
    <s v="Ciencias de la Salud"/>
    <d v="2020-05-19T12:46:00"/>
    <s v="Grado y doble grado"/>
    <x v="18"/>
    <s v="Frecuentemente (1 o 2 veces por semana)"/>
    <s v="Nunca"/>
    <s v="Seguiré usando los servicios de la biblioteca con la misma frecuencia que expuse en la pregunta anterior"/>
    <s v="F. Odontología"/>
    <s v="F. Medicina"/>
    <s v="F. Farmacia"/>
    <m/>
    <m/>
    <m/>
    <m/>
    <m/>
    <m/>
    <s v="No"/>
    <s v="Sí"/>
    <n v="1"/>
    <n v="1"/>
    <n v="1"/>
    <n v="1"/>
    <n v="2"/>
    <n v="4"/>
    <n v="5"/>
    <n v="1"/>
    <n v="5"/>
    <n v="2"/>
    <m/>
    <n v="4"/>
    <n v="5"/>
    <n v="5"/>
    <n v="4"/>
    <n v="4"/>
    <s v="No"/>
    <n v="4"/>
    <x v="2"/>
    <s v="Youtube|Instagram"/>
    <m/>
    <m/>
    <m/>
    <m/>
    <m/>
    <m/>
    <m/>
    <s v="No"/>
    <s v="No"/>
    <m/>
    <n v="5"/>
    <n v="5"/>
    <s v="4, satisfecho"/>
  </r>
  <r>
    <m/>
    <m/>
    <s v="Ciencias de la Salud"/>
    <d v="2020-05-19T12:46:00"/>
    <s v="Grado y doble grado"/>
    <x v="9"/>
    <s v="De vez en cuando (1 o 2 veces al mes)"/>
    <s v="De vez en cuando (1 o 2 veces al mes)"/>
    <s v="Seguiré usando los servicios de la biblioteca con la misma frecuencia que expuse en la pregunta anterior"/>
    <s v="F. Farmacia"/>
    <s v="F. Farmacia"/>
    <s v="F. Farmacia"/>
    <m/>
    <m/>
    <m/>
    <m/>
    <m/>
    <m/>
    <s v="No"/>
    <s v="Sí"/>
    <n v="3"/>
    <n v="1"/>
    <n v="4"/>
    <n v="1"/>
    <n v="5"/>
    <n v="4"/>
    <n v="4"/>
    <n v="2"/>
    <n v="3"/>
    <n v="4"/>
    <m/>
    <n v="3"/>
    <n v="3"/>
    <n v="3"/>
    <n v="3"/>
    <n v="3"/>
    <s v="No"/>
    <n v="3"/>
    <x v="5"/>
    <s v="Twitter|Facebook|Youtube|Instagram"/>
    <m/>
    <m/>
    <m/>
    <m/>
    <m/>
    <m/>
    <m/>
    <s v="Sí"/>
    <s v="Sí"/>
    <s v="Poco útil"/>
    <n v="3"/>
    <n v="3"/>
    <s v="3, normal"/>
  </r>
  <r>
    <m/>
    <m/>
    <s v="Ciencias Sociales"/>
    <d v="2020-05-19T12:46:00"/>
    <s v="Grado y doble grado"/>
    <x v="21"/>
    <s v="De vez en cuando (1 o 2 veces al mes)"/>
    <s v="De vez en cuando (1 o 2 veces al mes)"/>
    <s v="Tengo que ir necesariamente para consultar los documentos que están ubicados en la biblioteca"/>
    <s v="F. Comercio y Turismo"/>
    <m/>
    <m/>
    <m/>
    <m/>
    <m/>
    <m/>
    <m/>
    <m/>
    <s v="Sí"/>
    <s v="Sí"/>
    <n v="4"/>
    <n v="1"/>
    <n v="2"/>
    <n v="4"/>
    <n v="4"/>
    <n v="3"/>
    <n v="4"/>
    <n v="3"/>
    <n v="1"/>
    <n v="1"/>
    <m/>
    <n v="1"/>
    <n v="1"/>
    <n v="1"/>
    <n v="1"/>
    <n v="1"/>
    <s v="No"/>
    <n v="2"/>
    <x v="2"/>
    <s v="Twitter|Youtube|Instagram"/>
    <m/>
    <m/>
    <m/>
    <m/>
    <m/>
    <m/>
    <m/>
    <s v="No"/>
    <s v="No"/>
    <m/>
    <n v="2"/>
    <n v="4"/>
    <s v="3, normal"/>
  </r>
  <r>
    <m/>
    <m/>
    <s v="Ciencias de la Salud"/>
    <d v="2020-05-19T12:46:00"/>
    <s v="Grado y doble grado"/>
    <x v="23"/>
    <s v="Frecuentemente (1 o 2 veces por semana)"/>
    <s v="Nunca"/>
    <s v="Seguiré usando los servicios de la biblioteca con la misma frecuencia que expuse en la pregunta anterior"/>
    <s v="F. Veterinaria"/>
    <m/>
    <m/>
    <m/>
    <m/>
    <m/>
    <m/>
    <m/>
    <m/>
    <s v="No"/>
    <s v="No"/>
    <n v="1"/>
    <n v="1"/>
    <n v="1"/>
    <n v="1"/>
    <n v="5"/>
    <n v="5"/>
    <n v="5"/>
    <n v="1"/>
    <n v="5"/>
    <n v="5"/>
    <m/>
    <n v="5"/>
    <n v="5"/>
    <n v="5"/>
    <n v="5"/>
    <n v="5"/>
    <s v="Sí"/>
    <n v="5"/>
    <x v="1"/>
    <s v="Youtube|Instagram"/>
    <m/>
    <m/>
    <m/>
    <m/>
    <m/>
    <m/>
    <m/>
    <s v="No"/>
    <s v="No"/>
    <m/>
    <n v="5"/>
    <n v="5"/>
    <s v="5, muy satisfecho"/>
  </r>
  <r>
    <m/>
    <m/>
    <s v="Ciencias Experimentales"/>
    <d v="2020-05-19T12:46:00"/>
    <s v="Grado y doble grado"/>
    <x v="26"/>
    <s v="Solo en época de exámenes"/>
    <s v="Nunca"/>
    <s v="Seguiré usando los servicios de la biblioteca con la misma frecuencia que expuse en la pregunta anterior"/>
    <s v="Biblioteca Maria Zambrano (Filología / Derecho)"/>
    <s v="F. Ciencias Matemáticas"/>
    <s v="F. Informática"/>
    <m/>
    <m/>
    <m/>
    <m/>
    <m/>
    <m/>
    <s v="No"/>
    <s v="No"/>
    <n v="1"/>
    <n v="1"/>
    <n v="1"/>
    <n v="2"/>
    <n v="4"/>
    <n v="5"/>
    <n v="4"/>
    <n v="1"/>
    <n v="3"/>
    <n v="4"/>
    <m/>
    <n v="3"/>
    <n v="2"/>
    <n v="3"/>
    <n v="3"/>
    <n v="3"/>
    <s v="No"/>
    <n v="3"/>
    <x v="4"/>
    <s v="Twitter|Youtube|Instagram"/>
    <m/>
    <m/>
    <m/>
    <m/>
    <m/>
    <m/>
    <m/>
    <s v="No"/>
    <s v="No"/>
    <m/>
    <n v="5"/>
    <n v="5"/>
    <s v="5, muy satisfecho"/>
  </r>
  <r>
    <m/>
    <m/>
    <s v="Ciencias Sociales"/>
    <d v="2020-05-19T12:46:00"/>
    <s v="Grado y doble grado"/>
    <x v="24"/>
    <s v="De vez en cuando (1 o 2 veces al mes)"/>
    <s v="Nunca"/>
    <s v="Seguiré usando los servicios de la biblioteca con la misma frecuencia que expuse en la pregunta anterior"/>
    <s v="F. Ciencias Políticas y Sociología"/>
    <s v="F. Trabajo Social"/>
    <s v="Biblioteca Maria Zambrano (Filología / Derecho)"/>
    <m/>
    <m/>
    <m/>
    <m/>
    <m/>
    <m/>
    <s v="No"/>
    <s v="Sí"/>
    <n v="2"/>
    <n v="1"/>
    <n v="1"/>
    <n v="2"/>
    <n v="5"/>
    <n v="4"/>
    <n v="3"/>
    <n v="2"/>
    <n v="4"/>
    <n v="3"/>
    <m/>
    <n v="4"/>
    <n v="4"/>
    <n v="4"/>
    <n v="4"/>
    <n v="4"/>
    <s v="No"/>
    <n v="3"/>
    <x v="6"/>
    <s v="Twitter|Facebook|Youtube|Instagram"/>
    <m/>
    <m/>
    <m/>
    <m/>
    <m/>
    <m/>
    <m/>
    <s v="Sí"/>
    <s v="No"/>
    <m/>
    <n v="4"/>
    <n v="4"/>
    <s v="4, satisfecho"/>
  </r>
  <r>
    <m/>
    <m/>
    <s v="Ciencias Sociales"/>
    <d v="2020-05-19T12:46:00"/>
    <s v="Grado y doble grado"/>
    <x v="24"/>
    <s v="Frecuentemente (1 o 2 veces por semana)"/>
    <s v="Solo en época de exámenes"/>
    <s v="Seguiré usando los servicios de la biblioteca con la misma frecuencia que expuse en la pregunta anterior"/>
    <s v="F. Ciencias Políticas y Sociología"/>
    <s v="F. Trabajo Social"/>
    <s v="Biblioteca Maria Zambrano (Filología / Derecho)"/>
    <m/>
    <m/>
    <m/>
    <m/>
    <m/>
    <m/>
    <s v="No"/>
    <s v="No"/>
    <n v="1"/>
    <n v="1"/>
    <n v="1"/>
    <n v="3"/>
    <n v="4"/>
    <n v="4"/>
    <n v="5"/>
    <n v="3"/>
    <n v="3"/>
    <n v="4"/>
    <m/>
    <n v="4"/>
    <n v="5"/>
    <n v="3"/>
    <n v="3"/>
    <n v="3"/>
    <s v="Sí"/>
    <n v="3"/>
    <x v="6"/>
    <s v="Twitter|Facebook|Youtube|Instagram"/>
    <m/>
    <m/>
    <m/>
    <m/>
    <m/>
    <m/>
    <m/>
    <s v="No"/>
    <s v="No"/>
    <m/>
    <n v="4"/>
    <n v="5"/>
    <s v="4, satisfecho"/>
  </r>
  <r>
    <m/>
    <m/>
    <s v=""/>
    <d v="2020-05-19T12:46:00"/>
    <s v="Grado y doble grado"/>
    <x v="28"/>
    <s v="Frecuentemente (1 o 2 veces por semana)"/>
    <s v="Solo en época de exámenes"/>
    <s v="Devolver un libro. Acabo la carrera y no podré ir más."/>
    <s v="F. Ciencias de la Información"/>
    <m/>
    <m/>
    <m/>
    <m/>
    <m/>
    <m/>
    <m/>
    <m/>
    <s v="Sí"/>
    <s v="Sí"/>
    <n v="3"/>
    <n v="1"/>
    <n v="1"/>
    <n v="3"/>
    <n v="4"/>
    <n v="4"/>
    <n v="4"/>
    <n v="1"/>
    <n v="2"/>
    <n v="3"/>
    <m/>
    <n v="3"/>
    <n v="3"/>
    <n v="2"/>
    <n v="3"/>
    <n v="3"/>
    <s v="No"/>
    <n v="3"/>
    <x v="4"/>
    <s v="Twitter|Youtube|Instagram"/>
    <m/>
    <m/>
    <m/>
    <m/>
    <m/>
    <m/>
    <m/>
    <s v="No"/>
    <s v="Sí"/>
    <s v="Normal"/>
    <n v="4"/>
    <n v="4"/>
    <s v="4, satisfecho"/>
  </r>
  <r>
    <m/>
    <m/>
    <s v="Humanidades"/>
    <d v="2020-05-19T12:46:00"/>
    <s v="Máster"/>
    <x v="3"/>
    <s v="Solo en época de exámenes"/>
    <s v="De vez en cuando (1 o 2 veces al mes)"/>
    <s v="Creo que voy a acudir con menos frecuencia a la biblioteca y usaré más la biblioteca virtual"/>
    <s v="F. Medicina"/>
    <s v="F. Bellas Artes"/>
    <m/>
    <s v="Medicina, trabajo con sede en la FUE"/>
    <m/>
    <m/>
    <m/>
    <m/>
    <m/>
    <s v="No"/>
    <s v="No"/>
    <n v="2"/>
    <n v="2"/>
    <n v="2"/>
    <n v="4"/>
    <n v="3"/>
    <n v="5"/>
    <n v="5"/>
    <n v="5"/>
    <n v="3"/>
    <n v="3"/>
    <m/>
    <n v="3"/>
    <n v="5"/>
    <n v="2"/>
    <n v="3"/>
    <n v="3"/>
    <s v="Sí"/>
    <n v="2"/>
    <x v="5"/>
    <s v="Instagram"/>
    <m/>
    <m/>
    <m/>
    <m/>
    <m/>
    <m/>
    <m/>
    <s v="Sí"/>
    <s v="Sí"/>
    <s v="Útil"/>
    <n v="5"/>
    <n v="5"/>
    <s v="4, satisfecho"/>
  </r>
  <r>
    <m/>
    <m/>
    <s v="Ciencias Experimentales"/>
    <d v="2020-05-19T12:46:00"/>
    <s v="Grado y doble grado"/>
    <x v="19"/>
    <s v="Frecuentemente (1 o 2 veces por semana)"/>
    <s v="De vez en cuando (1 o 2 veces al mes)"/>
    <s v="Seguiré usando los servicios de la biblioteca con la misma frecuencia que expuse en la pregunta anterior"/>
    <s v="F. Ciencias Matemáticas"/>
    <s v="F. Ciencias Físicas"/>
    <s v="F. Ciencias Geológicas"/>
    <m/>
    <m/>
    <m/>
    <m/>
    <m/>
    <m/>
    <s v="No"/>
    <s v="No"/>
    <n v="5"/>
    <n v="3"/>
    <n v="5"/>
    <n v="3"/>
    <n v="2"/>
    <n v="4"/>
    <n v="2"/>
    <m/>
    <n v="2"/>
    <n v="3"/>
    <m/>
    <n v="2"/>
    <n v="1"/>
    <n v="4"/>
    <n v="3"/>
    <n v="2"/>
    <s v="No"/>
    <n v="4"/>
    <x v="4"/>
    <s v="Twitter|Facebook|Youtube|Instagram|LinkedIn|Badoo, grindr"/>
    <m/>
    <m/>
    <m/>
    <m/>
    <m/>
    <m/>
    <m/>
    <s v="Sí"/>
    <s v="Sí"/>
    <s v="Nada útil"/>
    <n v="1"/>
    <n v="1"/>
    <s v="1, muy insatisfecho"/>
  </r>
  <r>
    <m/>
    <m/>
    <s v="Humanidades"/>
    <d v="2020-05-19T12:46:00"/>
    <s v="Grado y doble grado"/>
    <x v="6"/>
    <s v="Solo en época de exámenes"/>
    <s v="Frecuentemente (1 o 2 veces por semana)"/>
    <s v="Creo que voy a acudir con menos frecuencia a la biblioteca y usaré más la biblioteca virtual|Solo haré uso de la biblioteca virtual y de sus recursos electrónicos|Procuraré buscar la información que necesito fuera de la biblioteca"/>
    <s v="Biblioteca Maria Zambrano (Filología / Derecho)"/>
    <s v="F. Filología (Clásicas o General)"/>
    <s v="F. Filosofía"/>
    <s v="Pío Baroja."/>
    <m/>
    <m/>
    <m/>
    <m/>
    <m/>
    <s v="No"/>
    <s v="No"/>
    <n v="1"/>
    <n v="5"/>
    <n v="5"/>
    <n v="3"/>
    <n v="4"/>
    <n v="5"/>
    <n v="2"/>
    <n v="3"/>
    <n v="1"/>
    <n v="3"/>
    <m/>
    <n v="5"/>
    <n v="5"/>
    <n v="5"/>
    <n v="2"/>
    <n v="5"/>
    <s v="Sí"/>
    <n v="5"/>
    <x v="4"/>
    <s v="Twitter|Youtube"/>
    <m/>
    <m/>
    <m/>
    <m/>
    <m/>
    <m/>
    <m/>
    <s v="No"/>
    <s v="No"/>
    <m/>
    <n v="5"/>
    <n v="4"/>
    <s v="4, satisfecho"/>
  </r>
  <r>
    <m/>
    <m/>
    <s v="Ciencias Sociales"/>
    <d v="2020-05-19T12:46:00"/>
    <s v="Grado y doble grado"/>
    <x v="13"/>
    <s v="De vez en cuando (1 o 2 veces al mes)"/>
    <s v="De vez en cuando (1 o 2 veces al mes)"/>
    <s v="Seguiré usando los servicios de la biblioteca con la misma frecuencia que expuse en la pregunta anterior"/>
    <m/>
    <m/>
    <m/>
    <m/>
    <m/>
    <m/>
    <m/>
    <m/>
    <m/>
    <s v="No"/>
    <s v="No"/>
    <n v="2"/>
    <n v="1"/>
    <n v="2"/>
    <n v="3"/>
    <n v="4"/>
    <n v="4"/>
    <n v="5"/>
    <n v="2"/>
    <n v="5"/>
    <n v="3"/>
    <m/>
    <n v="3"/>
    <n v="3"/>
    <n v="5"/>
    <n v="2"/>
    <n v="2"/>
    <s v="No"/>
    <n v="3"/>
    <x v="2"/>
    <s v="Twitter|Youtube|Instagram"/>
    <m/>
    <m/>
    <m/>
    <m/>
    <m/>
    <m/>
    <m/>
    <s v="No"/>
    <s v="No"/>
    <m/>
    <n v="5"/>
    <n v="4"/>
    <s v="3, normal"/>
  </r>
  <r>
    <m/>
    <m/>
    <s v="Ciencias Sociales"/>
    <d v="2020-05-19T12:46:00"/>
    <s v="Grado y doble grado"/>
    <x v="13"/>
    <s v="Solo en época de exámenes"/>
    <s v="Solo en época de exámenes"/>
    <s v="Seguiré usando los servicios de la biblioteca con la misma frecuencia que expuse en la pregunta anterior"/>
    <s v="F. Ciencias de la Información"/>
    <s v="F. Filología (Clásicas o General)"/>
    <s v="F. Ciencias Geológicas"/>
    <m/>
    <m/>
    <m/>
    <m/>
    <m/>
    <m/>
    <s v="No"/>
    <s v="No"/>
    <n v="4"/>
    <n v="4"/>
    <n v="4"/>
    <n v="4"/>
    <n v="4"/>
    <m/>
    <n v="2"/>
    <n v="2"/>
    <n v="4"/>
    <n v="3"/>
    <m/>
    <n v="2"/>
    <n v="3"/>
    <n v="4"/>
    <n v="4"/>
    <n v="3"/>
    <s v="Sí"/>
    <n v="3"/>
    <x v="6"/>
    <s v="Twitter|Youtube|Instagram"/>
    <m/>
    <m/>
    <m/>
    <m/>
    <m/>
    <m/>
    <m/>
    <s v="No"/>
    <s v="Sí"/>
    <s v="Muy útil"/>
    <n v="4"/>
    <n v="4"/>
    <s v="4, satisfecho"/>
  </r>
  <r>
    <m/>
    <m/>
    <s v="Ciencias Sociales"/>
    <d v="2020-05-19T12:46:00"/>
    <s v="Máster"/>
    <x v="13"/>
    <s v="De vez en cuando (1 o 2 veces al mes)"/>
    <s v="Muy frecuentemente (3 o más veces por semana)"/>
    <s v="Creo que voy a acudir con menos frecuencia a la biblioteca y usaré más la biblioteca virtual|Tengo que ir necesariamente para consultar los documentos que están ubicados en la biblioteca"/>
    <s v="F. Ciencias de la Información"/>
    <m/>
    <m/>
    <m/>
    <m/>
    <m/>
    <m/>
    <m/>
    <m/>
    <s v="Sí"/>
    <s v="Sí"/>
    <n v="4"/>
    <n v="5"/>
    <n v="5"/>
    <n v="1"/>
    <n v="2"/>
    <n v="3"/>
    <n v="3"/>
    <n v="1"/>
    <n v="3"/>
    <n v="4"/>
    <m/>
    <n v="5"/>
    <n v="5"/>
    <n v="4"/>
    <n v="3"/>
    <n v="4"/>
    <s v="Sí"/>
    <n v="4"/>
    <x v="5"/>
    <s v="Instagram|LinkedIn"/>
    <m/>
    <m/>
    <m/>
    <m/>
    <m/>
    <m/>
    <m/>
    <s v="No"/>
    <s v="Sí"/>
    <s v="Útil"/>
    <n v="5"/>
    <n v="5"/>
    <s v="5, muy satisfecho"/>
  </r>
  <r>
    <m/>
    <m/>
    <s v="Ciencias Sociales"/>
    <d v="2020-05-19T12:46:00"/>
    <s v="Máster"/>
    <x v="1"/>
    <s v="De vez en cuando (1 o 2 veces al mes)"/>
    <s v="Frecuentemente (1 o 2 veces por semana)"/>
    <s v="Creo que voy a acudir con menos frecuencia a la biblioteca y usaré más la biblioteca virtual|Tengo que ir necesariamente para consultar los documentos que están ubicados en la biblioteca|Solo haré uso de la biblioteca virtual y de sus recursos electrónicos"/>
    <s v="F. Ciencias Económicas y Empresariales"/>
    <s v="Biblioteca Maria Zambrano (Filología / Derecho)"/>
    <s v="F. Ciencias Geológicas"/>
    <m/>
    <m/>
    <m/>
    <m/>
    <m/>
    <m/>
    <s v="Sí"/>
    <s v="Sí"/>
    <n v="3"/>
    <n v="2"/>
    <n v="2"/>
    <n v="5"/>
    <n v="4"/>
    <n v="4"/>
    <n v="3"/>
    <n v="4"/>
    <n v="3"/>
    <n v="2"/>
    <m/>
    <n v="3"/>
    <n v="2"/>
    <n v="2"/>
    <n v="2"/>
    <n v="2"/>
    <s v="Sí"/>
    <n v="2"/>
    <x v="2"/>
    <s v="Twitter|Youtube|Instagram"/>
    <m/>
    <m/>
    <m/>
    <m/>
    <m/>
    <m/>
    <m/>
    <s v="Sí"/>
    <s v="No"/>
    <m/>
    <n v="2"/>
    <n v="2"/>
    <s v="3, normal"/>
  </r>
  <r>
    <m/>
    <m/>
    <s v="Ciencias Sociales"/>
    <d v="2020-05-19T12:46:00"/>
    <s v="Grado y doble grado"/>
    <x v="13"/>
    <s v="Muy frecuentemente (3 o más veces por semana)"/>
    <s v="De vez en cuando (1 o 2 veces al mes)"/>
    <s v="Seguiré usando los servicios de la biblioteca con la misma frecuencia que expuse en la pregunta anterior"/>
    <s v="F. Ciencias de la Documentación"/>
    <s v="Biblioteca Maria Zambrano (Filología / Derecho)"/>
    <s v="F. Farmacia"/>
    <m/>
    <m/>
    <m/>
    <m/>
    <m/>
    <m/>
    <s v="No"/>
    <s v="Sí"/>
    <n v="3"/>
    <n v="1"/>
    <n v="1"/>
    <n v="1"/>
    <n v="4"/>
    <n v="2"/>
    <n v="4"/>
    <n v="1"/>
    <n v="4"/>
    <n v="4"/>
    <m/>
    <n v="4"/>
    <n v="5"/>
    <n v="5"/>
    <n v="3"/>
    <n v="4"/>
    <s v="No"/>
    <n v="4"/>
    <x v="4"/>
    <s v="Youtube|Instagram"/>
    <m/>
    <m/>
    <m/>
    <m/>
    <m/>
    <m/>
    <m/>
    <s v="No"/>
    <s v="No"/>
    <m/>
    <n v="5"/>
    <n v="5"/>
    <s v="5, muy satisfecho"/>
  </r>
  <r>
    <m/>
    <m/>
    <s v="Ciencias Sociales"/>
    <d v="2020-05-19T12:46:00"/>
    <s v="Grado y doble grado"/>
    <x v="13"/>
    <s v="Solo en época de exámenes"/>
    <s v="Solo en época de exámenes"/>
    <s v="Seguiré usando los servicios de la biblioteca con la misma frecuencia que expuse en la pregunta anterior"/>
    <s v="F. Ciencias de la Información"/>
    <s v="Biblioteca Maria Zambrano (Filología / Derecho)"/>
    <m/>
    <m/>
    <m/>
    <m/>
    <m/>
    <m/>
    <m/>
    <s v="No"/>
    <s v="No"/>
    <n v="3"/>
    <n v="1"/>
    <n v="1"/>
    <n v="5"/>
    <n v="4"/>
    <n v="4"/>
    <n v="5"/>
    <n v="1"/>
    <n v="3"/>
    <n v="3"/>
    <m/>
    <n v="3"/>
    <n v="3"/>
    <n v="3"/>
    <n v="3"/>
    <n v="3"/>
    <s v="No"/>
    <n v="3"/>
    <x v="5"/>
    <s v="Twitter|Youtube|Instagram"/>
    <m/>
    <m/>
    <m/>
    <m/>
    <m/>
    <m/>
    <m/>
    <s v="No"/>
    <s v="No"/>
    <m/>
    <n v="3"/>
    <n v="3"/>
    <s v="4, satisfecho"/>
  </r>
  <r>
    <m/>
    <m/>
    <s v="Ciencias Experimentales"/>
    <d v="2020-05-19T12:46:00"/>
    <s v="Grado y doble grado"/>
    <x v="19"/>
    <s v="Frecuentemente (1 o 2 veces por semana)"/>
    <s v="De vez en cuando (1 o 2 veces al mes)"/>
    <s v="Seguiré usando los servicios de la biblioteca con la misma frecuencia que expuse en la pregunta anterior"/>
    <s v="F. Ciencias Físicas"/>
    <m/>
    <m/>
    <s v="Biblioteca pública Miguel Hernández"/>
    <m/>
    <m/>
    <m/>
    <m/>
    <m/>
    <s v="Sí"/>
    <s v="Sí"/>
    <n v="5"/>
    <n v="1"/>
    <n v="1"/>
    <n v="3"/>
    <n v="5"/>
    <n v="4"/>
    <n v="5"/>
    <n v="2"/>
    <n v="3"/>
    <n v="4"/>
    <m/>
    <n v="4"/>
    <n v="4"/>
    <n v="5"/>
    <n v="3"/>
    <n v="5"/>
    <s v="No"/>
    <n v="4"/>
    <x v="5"/>
    <s v="Facebook"/>
    <m/>
    <m/>
    <m/>
    <m/>
    <m/>
    <m/>
    <m/>
    <s v="No"/>
    <s v="No"/>
    <m/>
    <n v="5"/>
    <n v="5"/>
    <s v="5, muy satisfecho"/>
  </r>
  <r>
    <m/>
    <m/>
    <s v="Ciencias de la Salud"/>
    <d v="2020-05-19T12:46:00"/>
    <s v="Doctorado"/>
    <x v="12"/>
    <s v="Frecuentemente (1 o 2 veces por semana)"/>
    <s v="Frecuentemente (1 o 2 veces por semana)"/>
    <s v="Creo que voy a acudir con menos frecuencia a la biblioteca y usaré más la biblioteca virtual"/>
    <s v="F. Psicología"/>
    <s v="F. Ciencias Políticas y Sociología"/>
    <s v="Biblioteca Maria Zambrano (Filología / Derecho)"/>
    <m/>
    <m/>
    <m/>
    <m/>
    <m/>
    <m/>
    <s v="No"/>
    <s v="Sí"/>
    <n v="3"/>
    <n v="5"/>
    <n v="2"/>
    <n v="2"/>
    <n v="4"/>
    <n v="3"/>
    <n v="4"/>
    <n v="2"/>
    <n v="3"/>
    <n v="5"/>
    <m/>
    <n v="4"/>
    <n v="5"/>
    <n v="4"/>
    <n v="5"/>
    <n v="4"/>
    <s v="Sí"/>
    <n v="4"/>
    <x v="6"/>
    <s v="Instagram|LinkedIn"/>
    <m/>
    <m/>
    <m/>
    <m/>
    <m/>
    <m/>
    <m/>
    <s v="Sí"/>
    <s v="Sí"/>
    <s v="Muy útil"/>
    <n v="5"/>
    <n v="4"/>
    <s v="4, satisfecho"/>
  </r>
  <r>
    <m/>
    <m/>
    <s v="Ciencias de la Salud"/>
    <d v="2020-05-19T12:46:00"/>
    <s v="Grado y doble grado"/>
    <x v="4"/>
    <s v="Muy frecuentemente (3 o más veces por semana)"/>
    <s v="Nunca"/>
    <s v="Creo que voy a acudir con menos frecuencia a la biblioteca y usaré más la biblioteca virtual"/>
    <s v="F. Medicina"/>
    <s v="F. Ciencias Químicas"/>
    <s v="Biblioteca Maria Zambrano (Filología / Derecho)"/>
    <m/>
    <m/>
    <m/>
    <m/>
    <m/>
    <m/>
    <s v="Sí"/>
    <s v="Sí"/>
    <n v="4"/>
    <n v="1"/>
    <n v="3"/>
    <n v="1"/>
    <n v="5"/>
    <n v="4"/>
    <n v="5"/>
    <n v="1"/>
    <m/>
    <m/>
    <m/>
    <m/>
    <m/>
    <m/>
    <m/>
    <m/>
    <m/>
    <m/>
    <x v="3"/>
    <m/>
    <m/>
    <m/>
    <m/>
    <m/>
    <m/>
    <m/>
    <m/>
    <m/>
    <m/>
    <m/>
    <m/>
    <m/>
    <m/>
  </r>
  <r>
    <m/>
    <m/>
    <s v="Ciencias de la Salud"/>
    <d v="2020-05-19T12:46:00"/>
    <s v="Grado y doble grado"/>
    <x v="12"/>
    <s v="De vez en cuando (1 o 2 veces al mes)"/>
    <s v="Frecuentemente (1 o 2 veces por semana)"/>
    <s v="Creo que voy a acudir con menos frecuencia a la biblioteca y usaré más la biblioteca virtual"/>
    <s v="F. Psicología"/>
    <m/>
    <m/>
    <m/>
    <m/>
    <m/>
    <m/>
    <m/>
    <m/>
    <s v="No"/>
    <s v="No"/>
    <n v="4"/>
    <n v="1"/>
    <n v="3"/>
    <n v="2"/>
    <n v="5"/>
    <n v="3"/>
    <n v="5"/>
    <n v="3"/>
    <n v="2"/>
    <n v="3"/>
    <m/>
    <n v="3"/>
    <n v="2"/>
    <n v="2"/>
    <n v="3"/>
    <n v="4"/>
    <s v="No"/>
    <n v="3"/>
    <x v="5"/>
    <s v="Twitter|Youtube|Instagram"/>
    <m/>
    <m/>
    <m/>
    <m/>
    <m/>
    <m/>
    <m/>
    <s v="No"/>
    <s v="No"/>
    <m/>
    <n v="3"/>
    <n v="3"/>
    <s v="4, satisfecho"/>
  </r>
  <r>
    <m/>
    <m/>
    <s v="Ciencias Sociales"/>
    <d v="2020-05-19T12:46:00"/>
    <s v="Grado y doble grado"/>
    <x v="11"/>
    <s v="De vez en cuando (1 o 2 veces al mes)"/>
    <s v="Nunca"/>
    <m/>
    <m/>
    <m/>
    <m/>
    <s v="RCU María Cristina"/>
    <m/>
    <m/>
    <m/>
    <m/>
    <m/>
    <s v="No"/>
    <s v="Sí"/>
    <n v="3"/>
    <m/>
    <n v="2"/>
    <n v="5"/>
    <n v="1"/>
    <n v="5"/>
    <n v="5"/>
    <n v="5"/>
    <n v="2"/>
    <n v="3"/>
    <m/>
    <n v="4"/>
    <n v="5"/>
    <n v="5"/>
    <n v="5"/>
    <n v="5"/>
    <s v="No"/>
    <n v="5"/>
    <x v="6"/>
    <s v="Facebook|Youtube"/>
    <m/>
    <m/>
    <m/>
    <m/>
    <m/>
    <m/>
    <m/>
    <s v="No"/>
    <s v="No"/>
    <m/>
    <n v="5"/>
    <n v="5"/>
    <s v="4, satisfecho"/>
  </r>
  <r>
    <m/>
    <m/>
    <s v="Ciencias Sociales"/>
    <d v="2020-05-19T12:46:00"/>
    <s v="Grado y doble grado"/>
    <x v="13"/>
    <s v="Solo en época de exámenes"/>
    <s v="De vez en cuando (1 o 2 veces al mes)"/>
    <s v="Seguiré usando los servicios de la biblioteca con la misma frecuencia que expuse en la pregunta anterior"/>
    <s v="F. Ciencias de la Información"/>
    <s v="Biblioteca Maria Zambrano (Filología / Derecho)"/>
    <s v="F. Medicina"/>
    <m/>
    <m/>
    <m/>
    <m/>
    <m/>
    <m/>
    <s v="No"/>
    <s v="Sí"/>
    <n v="3"/>
    <n v="3"/>
    <n v="3"/>
    <n v="3"/>
    <n v="3"/>
    <n v="3"/>
    <n v="3"/>
    <n v="3"/>
    <n v="3"/>
    <n v="3"/>
    <m/>
    <n v="3"/>
    <n v="3"/>
    <n v="3"/>
    <n v="3"/>
    <n v="3"/>
    <s v="Sí"/>
    <n v="3"/>
    <x v="5"/>
    <s v="Twitter|Youtube|Instagram"/>
    <m/>
    <m/>
    <m/>
    <m/>
    <m/>
    <m/>
    <m/>
    <s v="Sí"/>
    <s v="No"/>
    <m/>
    <n v="3"/>
    <n v="3"/>
    <s v="4, satisfecho"/>
  </r>
  <r>
    <m/>
    <m/>
    <s v="Ciencias de la Salud"/>
    <d v="2020-05-19T12:45:00"/>
    <s v="Grado y doble grado"/>
    <x v="4"/>
    <s v="Frecuentemente (1 o 2 veces por semana)"/>
    <s v="Frecuentemente (1 o 2 veces por semana)"/>
    <s v="Solo haré uso de la biblioteca virtual y de sus recursos electrónicos"/>
    <s v="F. Medicina"/>
    <s v="F. Enfermería, Fisioterapia y Podología"/>
    <m/>
    <m/>
    <m/>
    <m/>
    <m/>
    <m/>
    <m/>
    <s v="No"/>
    <s v="No"/>
    <n v="4"/>
    <n v="1"/>
    <n v="4"/>
    <n v="4"/>
    <n v="5"/>
    <n v="1"/>
    <n v="5"/>
    <n v="1"/>
    <n v="4"/>
    <n v="4"/>
    <m/>
    <n v="5"/>
    <n v="5"/>
    <n v="4"/>
    <n v="5"/>
    <n v="5"/>
    <s v="Sí"/>
    <n v="5"/>
    <x v="6"/>
    <s v="Twitter|Youtube|Instagram"/>
    <m/>
    <m/>
    <m/>
    <m/>
    <m/>
    <m/>
    <m/>
    <s v="No"/>
    <s v="No"/>
    <m/>
    <n v="5"/>
    <n v="5"/>
    <s v="5, muy satisfecho"/>
  </r>
  <r>
    <m/>
    <m/>
    <s v="Ciencias de la Salud"/>
    <d v="2020-05-19T12:45:00"/>
    <s v="Grado y doble grado"/>
    <x v="9"/>
    <s v="De vez en cuando (1 o 2 veces al mes)"/>
    <s v="De vez en cuando (1 o 2 veces al mes)"/>
    <s v="Seguiré usando los servicios de la biblioteca con la misma frecuencia que expuse en la pregunta anterior"/>
    <s v="F. Farmacia"/>
    <s v="F. Enfermería, Fisioterapia y Podología"/>
    <s v="F. Medicina"/>
    <m/>
    <m/>
    <m/>
    <m/>
    <m/>
    <m/>
    <s v="Sí"/>
    <s v="Sí"/>
    <n v="2"/>
    <n v="3"/>
    <n v="4"/>
    <n v="1"/>
    <n v="5"/>
    <n v="2"/>
    <n v="5"/>
    <n v="1"/>
    <n v="5"/>
    <n v="5"/>
    <m/>
    <n v="4"/>
    <n v="5"/>
    <n v="3"/>
    <n v="4"/>
    <n v="5"/>
    <s v="Sí"/>
    <n v="4"/>
    <x v="6"/>
    <s v="Facebook|Youtube|Instagram"/>
    <m/>
    <m/>
    <m/>
    <m/>
    <m/>
    <m/>
    <m/>
    <s v="Sí"/>
    <s v="Sí"/>
    <s v="Muy útil"/>
    <n v="5"/>
    <n v="5"/>
    <s v="4, satisfecho"/>
  </r>
  <r>
    <m/>
    <m/>
    <s v="Ciencias de la Salud"/>
    <d v="2020-05-19T12:45:00"/>
    <s v="Grado y doble grado"/>
    <x v="9"/>
    <s v="Frecuentemente (1 o 2 veces por semana)"/>
    <s v="Solo en época de exámenes"/>
    <s v="Tengo que ir necesariamente para consultar los documentos que están ubicados en la biblioteca"/>
    <s v="Biblioteca Maria Zambrano (Filología / Derecho)"/>
    <s v="F. Medicina"/>
    <s v="F. Farmacia"/>
    <s v="Centro cultural Jose Luis López Vázquez"/>
    <m/>
    <m/>
    <m/>
    <m/>
    <m/>
    <s v="No"/>
    <s v="No"/>
    <n v="1"/>
    <n v="1"/>
    <n v="3"/>
    <n v="4"/>
    <n v="5"/>
    <n v="5"/>
    <n v="5"/>
    <n v="1"/>
    <n v="4"/>
    <n v="3"/>
    <m/>
    <n v="4"/>
    <n v="4"/>
    <n v="2"/>
    <n v="1"/>
    <n v="1"/>
    <s v="No"/>
    <n v="3"/>
    <x v="2"/>
    <s v="Twitter|Instagram"/>
    <m/>
    <m/>
    <m/>
    <m/>
    <m/>
    <m/>
    <m/>
    <s v="No"/>
    <s v="No"/>
    <m/>
    <n v="4"/>
    <n v="5"/>
    <s v="5, muy satisfecho"/>
  </r>
  <r>
    <m/>
    <m/>
    <s v="Ciencias Sociales"/>
    <d v="2020-05-19T12:45:00"/>
    <s v="Grado y doble grado"/>
    <x v="1"/>
    <s v="Frecuentemente (1 o 2 veces por semana)"/>
    <s v="Nunca"/>
    <s v="Seguiré usando los servicios de la biblioteca con la misma frecuencia que expuse en la pregunta anterior"/>
    <s v="Biblioteca Maria Zambrano (Filología / Derecho)"/>
    <s v="F. Ciencias Políticas y Sociología"/>
    <s v="F. Ciencias Económicas y Empresariales"/>
    <m/>
    <m/>
    <m/>
    <m/>
    <m/>
    <m/>
    <s v="Sí"/>
    <s v="Sí"/>
    <n v="4"/>
    <n v="1"/>
    <n v="1"/>
    <n v="4"/>
    <n v="4"/>
    <n v="2"/>
    <n v="2"/>
    <n v="1"/>
    <n v="4"/>
    <n v="4"/>
    <m/>
    <n v="4"/>
    <n v="5"/>
    <n v="3"/>
    <n v="3"/>
    <n v="3"/>
    <s v="No"/>
    <n v="3"/>
    <x v="6"/>
    <s v="Twitter|Instagram"/>
    <m/>
    <m/>
    <m/>
    <m/>
    <m/>
    <m/>
    <m/>
    <s v="Sí"/>
    <s v="No"/>
    <m/>
    <n v="5"/>
    <n v="5"/>
    <s v="5, muy satisfecho"/>
  </r>
  <r>
    <m/>
    <m/>
    <s v="Humanidades"/>
    <d v="2020-05-19T12:45:00"/>
    <s v="Grado y doble grado"/>
    <x v="7"/>
    <s v="Nunca"/>
    <s v="De vez en cuando (1 o 2 veces al mes)"/>
    <s v="Seguiré usando los servicios de la biblioteca con la misma frecuencia que expuse en la pregunta anterior"/>
    <m/>
    <m/>
    <m/>
    <m/>
    <m/>
    <m/>
    <m/>
    <m/>
    <m/>
    <s v="No"/>
    <s v="Sí"/>
    <n v="1"/>
    <n v="1"/>
    <n v="1"/>
    <n v="4"/>
    <n v="4"/>
    <n v="5"/>
    <n v="4"/>
    <n v="5"/>
    <n v="3"/>
    <n v="3"/>
    <m/>
    <n v="3"/>
    <n v="3"/>
    <n v="2"/>
    <n v="3"/>
    <n v="2"/>
    <s v="No"/>
    <n v="3"/>
    <x v="4"/>
    <s v="Twitter|Youtube|Instagram"/>
    <m/>
    <m/>
    <m/>
    <m/>
    <m/>
    <m/>
    <m/>
    <s v="No"/>
    <s v="No"/>
    <m/>
    <n v="1"/>
    <n v="5"/>
    <s v="3, normal"/>
  </r>
  <r>
    <m/>
    <m/>
    <s v="Humanidades"/>
    <d v="2020-05-19T12:45:00"/>
    <s v="Grado y doble grado"/>
    <x v="2"/>
    <s v="Frecuentemente (1 o 2 veces por semana)"/>
    <s v="Solo en época de exámenes"/>
    <s v="Tengo que ir necesariamente para consultar los documentos que están ubicados en la biblioteca"/>
    <s v="F. Educación - Centro de Formación del Profesorado"/>
    <m/>
    <m/>
    <s v="Bibliotecas municipales más cercanas al lugar de residencia."/>
    <m/>
    <m/>
    <m/>
    <m/>
    <m/>
    <s v="Sí"/>
    <s v="Sí"/>
    <n v="5"/>
    <n v="4"/>
    <n v="4"/>
    <n v="1"/>
    <n v="2"/>
    <n v="5"/>
    <n v="3"/>
    <n v="2"/>
    <n v="4"/>
    <n v="5"/>
    <m/>
    <n v="5"/>
    <n v="3"/>
    <n v="4"/>
    <n v="3"/>
    <n v="4"/>
    <s v="Sí"/>
    <n v="4"/>
    <x v="5"/>
    <s v="Twitter|Youtube|Instagram"/>
    <m/>
    <m/>
    <m/>
    <m/>
    <m/>
    <m/>
    <m/>
    <s v="No"/>
    <s v="No"/>
    <m/>
    <n v="3"/>
    <n v="4"/>
    <s v="4, satisfecho"/>
  </r>
  <r>
    <m/>
    <m/>
    <s v="Humanidades"/>
    <d v="2020-05-19T12:45:00"/>
    <s v="Grado y doble grado"/>
    <x v="7"/>
    <s v="De vez en cuando (1 o 2 veces al mes)"/>
    <s v="De vez en cuando (1 o 2 veces al mes)"/>
    <s v="Seguiré usando los servicios de la biblioteca con la misma frecuencia que expuse en la pregunta anterior"/>
    <s v="F. Geografía e Historia"/>
    <s v="F. Filosofía"/>
    <s v="F. Filología (Clásicas o General)"/>
    <m/>
    <m/>
    <m/>
    <m/>
    <m/>
    <m/>
    <s v="Sí"/>
    <s v="Sí"/>
    <n v="3"/>
    <n v="2"/>
    <n v="2"/>
    <n v="4"/>
    <n v="4"/>
    <n v="5"/>
    <n v="4"/>
    <n v="3"/>
    <n v="3"/>
    <n v="4"/>
    <m/>
    <n v="3"/>
    <n v="4"/>
    <n v="5"/>
    <n v="3"/>
    <n v="3"/>
    <s v="No"/>
    <n v="4"/>
    <x v="5"/>
    <s v="Twitter"/>
    <m/>
    <m/>
    <m/>
    <m/>
    <m/>
    <m/>
    <m/>
    <s v="No"/>
    <s v="No"/>
    <m/>
    <n v="4"/>
    <n v="5"/>
    <s v="3, normal"/>
  </r>
  <r>
    <m/>
    <m/>
    <s v="Humanidades"/>
    <d v="2020-05-19T12:45:00"/>
    <s v="Doctorado"/>
    <x v="7"/>
    <s v="De vez en cuando (1 o 2 veces al mes)"/>
    <s v="De vez en cuando (1 o 2 veces al mes)"/>
    <s v="Seguiré usando los servicios de la biblioteca con la misma frecuencia que expuse en la pregunta anterior"/>
    <s v="F. Geografía e Historia"/>
    <s v="Biblioteca Maria Zambrano (Filología / Derecho)"/>
    <m/>
    <s v="Biblioteca Nacional"/>
    <m/>
    <m/>
    <m/>
    <m/>
    <m/>
    <s v="Sí"/>
    <s v="Sí"/>
    <n v="3"/>
    <n v="3"/>
    <n v="3"/>
    <n v="3"/>
    <n v="3"/>
    <n v="4"/>
    <n v="1"/>
    <n v="5"/>
    <n v="4"/>
    <n v="4"/>
    <m/>
    <n v="4"/>
    <n v="5"/>
    <n v="5"/>
    <n v="5"/>
    <n v="5"/>
    <s v="Sí"/>
    <n v="4"/>
    <x v="5"/>
    <s v="No uso ninguna red social"/>
    <m/>
    <m/>
    <m/>
    <m/>
    <m/>
    <m/>
    <m/>
    <s v="No"/>
    <s v="No"/>
    <m/>
    <n v="5"/>
    <n v="5"/>
    <s v="5, muy satisfecho"/>
  </r>
  <r>
    <m/>
    <m/>
    <s v="Ciencias Sociales"/>
    <d v="2020-05-19T12:45:00"/>
    <s v="Grado y doble grado"/>
    <x v="13"/>
    <s v="De vez en cuando (1 o 2 veces al mes)"/>
    <s v="De vez en cuando (1 o 2 veces al mes)"/>
    <s v="Creo que voy a acudir con menos frecuencia a la biblioteca y usaré más la biblioteca virtual"/>
    <s v="F. Ciencias de la Información"/>
    <m/>
    <m/>
    <m/>
    <m/>
    <m/>
    <m/>
    <m/>
    <m/>
    <s v="Sí"/>
    <s v="Sí"/>
    <n v="4"/>
    <n v="2"/>
    <n v="3"/>
    <n v="4"/>
    <n v="5"/>
    <n v="5"/>
    <n v="4"/>
    <n v="3"/>
    <n v="3"/>
    <n v="2"/>
    <m/>
    <n v="3"/>
    <n v="3"/>
    <n v="3"/>
    <n v="3"/>
    <n v="3"/>
    <s v="No"/>
    <n v="3"/>
    <x v="6"/>
    <s v="Twitter|Youtube|Instagram"/>
    <m/>
    <m/>
    <m/>
    <m/>
    <m/>
    <m/>
    <m/>
    <s v="No"/>
    <s v="No"/>
    <m/>
    <n v="4"/>
    <n v="3"/>
    <s v="4, satisfecho"/>
  </r>
  <r>
    <m/>
    <m/>
    <s v="Ciencias Experimentales"/>
    <d v="2020-05-19T12:44:00"/>
    <s v="Grado y doble grado"/>
    <x v="16"/>
    <s v="Frecuentemente (1 o 2 veces por semana)"/>
    <s v="Nunca"/>
    <s v="Seguiré usando los servicios de la biblioteca con la misma frecuencia que expuse en la pregunta anterior"/>
    <m/>
    <m/>
    <m/>
    <m/>
    <m/>
    <m/>
    <m/>
    <m/>
    <m/>
    <s v="No"/>
    <s v="No"/>
    <n v="1"/>
    <n v="1"/>
    <n v="1"/>
    <n v="2"/>
    <n v="4"/>
    <n v="3"/>
    <n v="4"/>
    <n v="2"/>
    <n v="2"/>
    <n v="2"/>
    <m/>
    <n v="2"/>
    <n v="2"/>
    <n v="2"/>
    <n v="2"/>
    <n v="2"/>
    <s v="No"/>
    <n v="2"/>
    <x v="4"/>
    <s v="Youtube|Instagram"/>
    <m/>
    <m/>
    <m/>
    <m/>
    <m/>
    <m/>
    <m/>
    <s v="No"/>
    <s v="No"/>
    <m/>
    <n v="2"/>
    <n v="3"/>
    <s v="3, normal"/>
  </r>
  <r>
    <m/>
    <m/>
    <s v="Ciencias de la Salud"/>
    <d v="2020-05-19T12:44:00"/>
    <s v="Grado y doble grado"/>
    <x v="15"/>
    <s v="De vez en cuando (1 o 2 veces al mes)"/>
    <s v="Frecuentemente (1 o 2 veces por semana)"/>
    <s v="Solo haré uso de la biblioteca virtual y de sus recursos electrónicos"/>
    <s v="F. Enfermería, Fisioterapia y Podología"/>
    <s v="F. Medicina"/>
    <m/>
    <m/>
    <m/>
    <m/>
    <m/>
    <m/>
    <m/>
    <s v="No"/>
    <s v="No"/>
    <n v="1"/>
    <n v="1"/>
    <n v="1"/>
    <n v="1"/>
    <n v="1"/>
    <n v="1"/>
    <n v="1"/>
    <m/>
    <n v="1"/>
    <n v="1"/>
    <m/>
    <n v="1"/>
    <n v="1"/>
    <n v="1"/>
    <n v="1"/>
    <n v="1"/>
    <s v="No"/>
    <n v="1"/>
    <x v="2"/>
    <s v="Instagram"/>
    <m/>
    <m/>
    <m/>
    <m/>
    <m/>
    <m/>
    <m/>
    <s v="No"/>
    <s v="No"/>
    <m/>
    <n v="5"/>
    <n v="5"/>
    <s v="1, muy insatisfecho"/>
  </r>
  <r>
    <m/>
    <m/>
    <s v="Ciencias Experimentales"/>
    <d v="2020-05-19T12:44:00"/>
    <s v="Grado y doble grado"/>
    <x v="27"/>
    <s v="Solo en época de exámenes"/>
    <s v="Frecuentemente (1 o 2 veces por semana)"/>
    <s v="Creo que voy a acudir con menos frecuencia a la biblioteca y usaré más la biblioteca virtual"/>
    <s v="F. Estudios Estadísticos"/>
    <s v="Biblioteca Maria Zambrano (Filología / Derecho)"/>
    <m/>
    <m/>
    <m/>
    <m/>
    <m/>
    <m/>
    <m/>
    <s v="No"/>
    <s v="No"/>
    <n v="2"/>
    <n v="3"/>
    <n v="3"/>
    <n v="3"/>
    <n v="3"/>
    <n v="4"/>
    <n v="4"/>
    <n v="3"/>
    <n v="3"/>
    <n v="3"/>
    <m/>
    <n v="4"/>
    <n v="3"/>
    <n v="3"/>
    <n v="4"/>
    <n v="3"/>
    <s v="No"/>
    <n v="3"/>
    <x v="5"/>
    <s v="Twitter|Youtube|Instagram"/>
    <m/>
    <m/>
    <m/>
    <m/>
    <m/>
    <m/>
    <m/>
    <s v="No"/>
    <s v="No"/>
    <m/>
    <n v="5"/>
    <n v="4"/>
    <s v="4, satisfecho"/>
  </r>
  <r>
    <m/>
    <m/>
    <s v="Ciencias Sociales"/>
    <d v="2020-05-19T12:44:00"/>
    <s v="Grado y doble grado"/>
    <x v="10"/>
    <s v="De vez en cuando (1 o 2 veces al mes)"/>
    <s v="De vez en cuando (1 o 2 veces al mes)"/>
    <s v="Creo que voy a acudir con menos frecuencia a la biblioteca y usaré más la biblioteca virtual"/>
    <s v="Biblioteca Maria Zambrano (Filología / Derecho)"/>
    <s v="Biblioteca Maria Zambrano (Filología / Derecho)"/>
    <s v="Biblioteca Maria Zambrano (Filología / Derecho)"/>
    <m/>
    <m/>
    <m/>
    <m/>
    <m/>
    <m/>
    <s v="Sí"/>
    <s v="No"/>
    <n v="5"/>
    <n v="1"/>
    <n v="5"/>
    <n v="5"/>
    <n v="3"/>
    <n v="1"/>
    <n v="5"/>
    <n v="1"/>
    <n v="5"/>
    <n v="4"/>
    <m/>
    <n v="3"/>
    <n v="5"/>
    <n v="4"/>
    <n v="5"/>
    <n v="5"/>
    <s v="No"/>
    <n v="5"/>
    <x v="1"/>
    <s v="Instagram"/>
    <m/>
    <m/>
    <m/>
    <m/>
    <m/>
    <m/>
    <m/>
    <s v="No"/>
    <s v="Sí"/>
    <s v="Muy útil"/>
    <n v="5"/>
    <n v="5"/>
    <s v="5, muy satisfecho"/>
  </r>
  <r>
    <m/>
    <m/>
    <s v="Humanidades"/>
    <d v="2020-05-19T12:44:00"/>
    <s v="Máster"/>
    <x v="6"/>
    <s v="Frecuentemente (1 o 2 veces por semana)"/>
    <s v="Muy frecuentemente (3 o más veces por semana)"/>
    <s v="Seguiré usando los servicios de la biblioteca con la misma frecuencia que expuse en la pregunta anterior"/>
    <s v="F. Filología (Clásicas o General)"/>
    <m/>
    <m/>
    <m/>
    <m/>
    <m/>
    <m/>
    <m/>
    <m/>
    <s v="No"/>
    <s v="No"/>
    <n v="1"/>
    <n v="5"/>
    <n v="5"/>
    <n v="5"/>
    <n v="5"/>
    <n v="5"/>
    <n v="5"/>
    <n v="3"/>
    <n v="3"/>
    <n v="5"/>
    <m/>
    <n v="5"/>
    <n v="5"/>
    <n v="5"/>
    <n v="3"/>
    <n v="5"/>
    <s v="Sí"/>
    <n v="5"/>
    <x v="1"/>
    <s v="Twitter|Facebook|Instagram|LinkedIn"/>
    <m/>
    <m/>
    <m/>
    <m/>
    <m/>
    <m/>
    <m/>
    <s v="No"/>
    <s v="No"/>
    <m/>
    <n v="5"/>
    <n v="5"/>
    <s v="5, muy satisfecho"/>
  </r>
  <r>
    <m/>
    <m/>
    <s v="Ciencias Sociales"/>
    <d v="2020-05-19T12:43:00"/>
    <s v="Máster"/>
    <x v="13"/>
    <s v="Frecuentemente (1 o 2 veces por semana)"/>
    <s v="Frecuentemente (1 o 2 veces por semana)"/>
    <s v="Creo que voy a acudir con menos frecuencia a la biblioteca y usaré más la biblioteca virtual|Tengo que ir necesariamente para consultar los documentos que están ubicados en la biblioteca"/>
    <s v="F. Ciencias de la Información"/>
    <m/>
    <m/>
    <s v="Biblioteca Universidad Carlos III Getafe."/>
    <m/>
    <m/>
    <m/>
    <m/>
    <m/>
    <s v="No"/>
    <s v="Sí"/>
    <n v="5"/>
    <n v="4"/>
    <n v="4"/>
    <n v="4"/>
    <n v="5"/>
    <n v="5"/>
    <n v="1"/>
    <n v="4"/>
    <n v="3"/>
    <n v="4"/>
    <m/>
    <n v="4"/>
    <n v="4"/>
    <n v="3"/>
    <n v="4"/>
    <n v="4"/>
    <s v="No"/>
    <n v="4"/>
    <x v="6"/>
    <s v="Twitter"/>
    <m/>
    <m/>
    <m/>
    <m/>
    <m/>
    <m/>
    <m/>
    <s v="Sí"/>
    <s v="Sí"/>
    <s v="Útil"/>
    <n v="4"/>
    <n v="3"/>
    <s v="4, satisfecho"/>
  </r>
  <r>
    <m/>
    <m/>
    <s v="Ciencias Sociales"/>
    <d v="2020-05-19T12:43:00"/>
    <s v="Grado y doble grado"/>
    <x v="13"/>
    <s v="De vez en cuando (1 o 2 veces al mes)"/>
    <s v="De vez en cuando (1 o 2 veces al mes)"/>
    <s v="Creo que voy a acudir con menos frecuencia a la biblioteca y usaré más la biblioteca virtual"/>
    <s v="F. Ciencias de la Información"/>
    <s v="Biblioteca Maria Zambrano (Filología / Derecho)"/>
    <m/>
    <m/>
    <m/>
    <m/>
    <m/>
    <m/>
    <m/>
    <s v="No"/>
    <s v="Sí"/>
    <n v="3"/>
    <n v="2"/>
    <n v="3"/>
    <m/>
    <m/>
    <m/>
    <m/>
    <m/>
    <m/>
    <m/>
    <m/>
    <m/>
    <m/>
    <m/>
    <m/>
    <m/>
    <m/>
    <m/>
    <x v="3"/>
    <m/>
    <m/>
    <m/>
    <m/>
    <m/>
    <m/>
    <m/>
    <m/>
    <m/>
    <m/>
    <m/>
    <m/>
    <m/>
    <m/>
  </r>
  <r>
    <m/>
    <m/>
    <s v="Ciencias Experimentales"/>
    <d v="2020-05-05T18:48:00"/>
    <s v="Doctorado"/>
    <x v="20"/>
    <s v="Frecuentemente (1 o 2 veces por semana)"/>
    <s v="Nunca"/>
    <s v="eeeeeeeeeeeee"/>
    <s v="F. Ciencias de la Documentación"/>
    <m/>
    <s v="F. Bellas Artes"/>
    <s v="eeeeeeeeee"/>
    <m/>
    <m/>
    <m/>
    <m/>
    <m/>
    <s v="Sí"/>
    <s v="Sí"/>
    <m/>
    <m/>
    <m/>
    <n v="4"/>
    <m/>
    <m/>
    <m/>
    <m/>
    <m/>
    <n v="5"/>
    <m/>
    <n v="5"/>
    <m/>
    <m/>
    <m/>
    <n v="5"/>
    <m/>
    <m/>
    <x v="3"/>
    <s v="Instagram"/>
    <m/>
    <m/>
    <m/>
    <m/>
    <m/>
    <m/>
    <m/>
    <m/>
    <s v="No"/>
    <m/>
    <n v="5"/>
    <n v="5"/>
    <s v="2, insatisfecho"/>
  </r>
</pivotCacheRecords>
</file>

<file path=xl/pivotCache/pivotCacheRecords3.xml><?xml version="1.0" encoding="utf-8"?>
<pivotCacheRecords xmlns="http://schemas.openxmlformats.org/spreadsheetml/2006/main" xmlns:r="http://schemas.openxmlformats.org/officeDocument/2006/relationships" count="2049">
  <r>
    <m/>
    <m/>
    <m/>
    <s v="submitted"/>
    <x v="0"/>
    <x v="0"/>
    <x v="0"/>
    <x v="0"/>
    <x v="0"/>
    <s v="Biblioteca 1"/>
    <s v="Biblioteca 2"/>
    <s v="Biblioteca 3"/>
    <s v="1.6 Otras bibliotecas"/>
    <s v="2.1 Horario"/>
    <s v="2.2 El número de puestos de lectura"/>
    <s v="2.3 La comodidad de las instalaciones"/>
    <s v="2.4 El equipamiento informático"/>
    <s v="2.5 Horario BMZ"/>
    <s v="Libros prestados"/>
    <s v="Préstamos en el curso"/>
    <s v="3.1 Colección impresa"/>
    <s v="3.2 Revistas-e"/>
    <s v="3.3 Libros-e"/>
    <s v="3.4 Biblioteca personal"/>
    <s v="3.5 Campus Virtual"/>
    <s v="3.6 Recursos en abierto"/>
    <s v="3.7 Apuntes"/>
    <s v="3.8 Otras bibliotecas"/>
    <s v="3.9 Información inicial"/>
    <s v="3.10 Adecuación"/>
    <s v="3.11 Localización de documentos"/>
    <s v="3.12 Acceso recursos-e"/>
    <s v="3.13 Solicitud de información"/>
    <s v="3.14 Buscador "/>
    <s v="3.15 Sugerencias, etc."/>
    <s v="3.16 Bibliografías recomendadas"/>
    <s v="3.17 E-Prints UCM"/>
    <s v="3.18 Web"/>
    <s v="3.19 Redes sociales"/>
    <s v="3.20 Redes sociales que usas"/>
    <s v="4.1 Agilidad de la atención presencial"/>
    <s v="4.2 Idoneidad plazos de préstamo"/>
    <s v="4.3 Número de documentos en préstamo"/>
    <s v="4.4 Sencillez del préstamo"/>
    <s v="4.5 Reservas y renovaciones"/>
    <s v="4.6 Mi cuenta"/>
    <s v="4.7 Préstamo intercentros y otros"/>
    <s v="5.1 Oferta de formación"/>
    <s v="5.2 Asistencia a formación "/>
    <s v="5.3 Valoración de la formación"/>
    <s v="6.1 Capacidad de gestión "/>
    <s v="6.2 Cordialidad y amabilidad "/>
    <s v="7.1 Valoración global"/>
    <s v="7.2 Evolución"/>
    <s v="8.1 Tus sugerencias"/>
    <m/>
    <m/>
    <m/>
    <m/>
    <m/>
    <m/>
    <m/>
    <m/>
    <m/>
    <m/>
    <m/>
    <m/>
    <m/>
  </r>
  <r>
    <s v=""/>
    <s v=""/>
    <s v="Ciencias Sociales"/>
    <d v="2020-05-22T08:10:00"/>
    <x v="1"/>
    <x v="1"/>
    <x v="1"/>
    <x v="1"/>
    <x v="1"/>
    <s v="F. Ciencias Geológicas"/>
    <s v="F. Ciencias Económicas y Empresariales"/>
    <s v="F. Ciencias Políticas y Sociología"/>
    <s v="Ya no vivo en Madrid"/>
    <m/>
    <m/>
    <m/>
    <m/>
    <m/>
    <s v="No"/>
    <s v="No"/>
    <n v="1"/>
    <n v="3"/>
    <n v="1"/>
    <n v="4"/>
    <n v="3"/>
    <n v="4"/>
    <n v="4"/>
    <n v="1"/>
    <n v="3"/>
    <n v="3"/>
    <m/>
    <n v="3"/>
    <n v="3"/>
    <n v="3"/>
    <n v="3"/>
    <n v="3"/>
    <s v="No"/>
    <n v="4"/>
    <n v="5"/>
    <s v="Facebook|Youtube"/>
    <m/>
    <m/>
    <m/>
    <m/>
    <m/>
    <m/>
    <m/>
    <s v="Sí"/>
    <s v="Sí"/>
    <s v="Útil"/>
    <n v="5"/>
    <n v="5"/>
    <s v="4, satisfecho"/>
    <s v="Mejorado"/>
    <s v="El explorador del catálogo on line es a veces un poco confuso"/>
    <n v="0"/>
    <n v="0"/>
    <n v="0"/>
    <n v="1"/>
    <n v="0"/>
    <n v="0"/>
    <n v="0"/>
    <n v="1"/>
    <n v="1"/>
    <n v="0"/>
    <n v="0"/>
    <n v="0"/>
    <n v="0"/>
  </r>
  <r>
    <s v=""/>
    <s v=""/>
    <s v="Humanidades"/>
    <d v="2020-05-22T01:55:00"/>
    <x v="2"/>
    <x v="2"/>
    <x v="2"/>
    <x v="1"/>
    <x v="2"/>
    <s v="F. Educación - Centro de Formación del Profesorado"/>
    <s v="F. Psicología"/>
    <s v="Biblioteca Maria Zambrano (Filología / Derecho)"/>
    <m/>
    <m/>
    <m/>
    <m/>
    <m/>
    <m/>
    <s v="No"/>
    <s v="Sí"/>
    <n v="4"/>
    <n v="3"/>
    <n v="2"/>
    <n v="1"/>
    <n v="3"/>
    <n v="4"/>
    <n v="5"/>
    <n v="1"/>
    <n v="2"/>
    <n v="2"/>
    <m/>
    <n v="3"/>
    <n v="3"/>
    <n v="5"/>
    <n v="3"/>
    <n v="4"/>
    <s v="No"/>
    <n v="4"/>
    <n v="1"/>
    <s v="Facebook|Instagram"/>
    <m/>
    <m/>
    <m/>
    <m/>
    <m/>
    <m/>
    <m/>
    <s v="No"/>
    <s v="No"/>
    <m/>
    <n v="3"/>
    <n v="3"/>
    <s v="4, satisfecho"/>
    <s v="Mejorado"/>
    <m/>
    <n v="1"/>
    <n v="0"/>
    <n v="0"/>
    <n v="0"/>
    <n v="0"/>
    <n v="0"/>
    <n v="0"/>
    <n v="1"/>
    <n v="0"/>
    <n v="1"/>
    <n v="0"/>
    <n v="0"/>
    <n v="0"/>
  </r>
  <r>
    <s v=""/>
    <s v=""/>
    <s v="Humanidades"/>
    <d v="2020-05-22T00:40:00"/>
    <x v="2"/>
    <x v="3"/>
    <x v="1"/>
    <x v="1"/>
    <x v="2"/>
    <s v="F. Bellas Artes"/>
    <s v="F. Ciencias Políticas y Sociología"/>
    <s v="F. Psicología"/>
    <m/>
    <m/>
    <m/>
    <m/>
    <m/>
    <m/>
    <s v="No"/>
    <s v="No"/>
    <m/>
    <m/>
    <m/>
    <n v="4"/>
    <m/>
    <n v="5"/>
    <n v="4"/>
    <n v="3"/>
    <n v="5"/>
    <n v="5"/>
    <m/>
    <n v="4"/>
    <n v="5"/>
    <n v="5"/>
    <n v="4"/>
    <n v="4"/>
    <s v="No"/>
    <n v="5"/>
    <m/>
    <s v="No uso ninguna red social"/>
    <m/>
    <m/>
    <m/>
    <m/>
    <m/>
    <m/>
    <m/>
    <s v="Sí"/>
    <s v="No"/>
    <m/>
    <n v="5"/>
    <n v="5"/>
    <s v="5, muy satisfecho"/>
    <s v="Mejorado"/>
    <m/>
    <n v="1"/>
    <n v="0"/>
    <n v="0"/>
    <n v="0"/>
    <n v="0"/>
    <n v="0"/>
    <n v="0"/>
    <n v="0"/>
    <n v="0"/>
    <n v="0"/>
    <n v="0"/>
    <n v="1"/>
    <n v="0"/>
  </r>
  <r>
    <s v=""/>
    <s v=""/>
    <s v="Ciencias de la Salud"/>
    <d v="2020-05-22T00:09:00"/>
    <x v="2"/>
    <x v="4"/>
    <x v="2"/>
    <x v="1"/>
    <x v="2"/>
    <s v="F. Medicina"/>
    <s v="F. Enfermería, Fisioterapia y Podología"/>
    <m/>
    <m/>
    <m/>
    <m/>
    <m/>
    <m/>
    <m/>
    <s v="Sí"/>
    <s v="Sí"/>
    <n v="3"/>
    <n v="1"/>
    <n v="3"/>
    <n v="2"/>
    <n v="4"/>
    <n v="4"/>
    <n v="4"/>
    <n v="2"/>
    <n v="5"/>
    <n v="4"/>
    <m/>
    <n v="3"/>
    <n v="5"/>
    <n v="3"/>
    <n v="4"/>
    <n v="3"/>
    <s v="No"/>
    <n v="4"/>
    <n v="2"/>
    <s v="Facebook"/>
    <m/>
    <m/>
    <m/>
    <m/>
    <m/>
    <m/>
    <m/>
    <s v="No"/>
    <s v="No"/>
    <m/>
    <n v="5"/>
    <n v="5"/>
    <s v="5, muy satisfecho"/>
    <s v="Mejorado mucho"/>
    <s v="Personalmente encantada con el personal de la Biblioteca. Incluso en su día me resolvieron un problema administrativo que ni la secretaria de Medicina era capaz de solucionar."/>
    <n v="1"/>
    <n v="0"/>
    <n v="0"/>
    <n v="0"/>
    <n v="0"/>
    <n v="0"/>
    <n v="0"/>
    <n v="1"/>
    <n v="0"/>
    <n v="0"/>
    <n v="0"/>
    <n v="0"/>
    <n v="0"/>
  </r>
  <r>
    <s v=""/>
    <s v=""/>
    <s v="Ciencias de la Salud"/>
    <d v="2020-05-21T22:01:00"/>
    <x v="2"/>
    <x v="4"/>
    <x v="2"/>
    <x v="1"/>
    <x v="3"/>
    <s v="F. Medicina"/>
    <s v="F. Enfermería, Fisioterapia y Podología"/>
    <m/>
    <s v="Biblioteca ETSI Aeronáutica y del Espacio UPM"/>
    <m/>
    <m/>
    <m/>
    <m/>
    <m/>
    <s v="Sí"/>
    <s v="Sí"/>
    <n v="4"/>
    <n v="1"/>
    <n v="3"/>
    <n v="2"/>
    <n v="5"/>
    <n v="3"/>
    <n v="4"/>
    <n v="1"/>
    <n v="4"/>
    <n v="4"/>
    <m/>
    <n v="4"/>
    <n v="5"/>
    <n v="4"/>
    <n v="3"/>
    <n v="4"/>
    <s v="No"/>
    <n v="4"/>
    <n v="3"/>
    <s v="Youtube|Instagram"/>
    <m/>
    <m/>
    <m/>
    <m/>
    <m/>
    <m/>
    <m/>
    <s v="No"/>
    <s v="No"/>
    <m/>
    <n v="5"/>
    <n v="5"/>
    <s v="5, muy satisfecho"/>
    <s v="Mejorado"/>
    <m/>
    <n v="0"/>
    <n v="1"/>
    <n v="0"/>
    <n v="0"/>
    <n v="0"/>
    <n v="0"/>
    <n v="0"/>
    <n v="0"/>
    <n v="1"/>
    <n v="1"/>
    <n v="0"/>
    <n v="0"/>
    <n v="0"/>
  </r>
  <r>
    <s v=""/>
    <s v=""/>
    <s v="Ciencias de la Salud"/>
    <d v="2020-05-21T21:26:00"/>
    <x v="2"/>
    <x v="4"/>
    <x v="2"/>
    <x v="2"/>
    <x v="2"/>
    <s v="F. Enfermería, Fisioterapia y Podología"/>
    <s v="Biblioteca Maria Zambrano (Filología / Derecho)"/>
    <s v="F. Medicina"/>
    <s v="la biblioteca del colegio mayor"/>
    <m/>
    <m/>
    <m/>
    <m/>
    <m/>
    <s v="Sí"/>
    <m/>
    <n v="3"/>
    <n v="1"/>
    <n v="4"/>
    <n v="1"/>
    <n v="3"/>
    <n v="4"/>
    <n v="5"/>
    <n v="1"/>
    <n v="4"/>
    <n v="4"/>
    <m/>
    <n v="4"/>
    <n v="5"/>
    <n v="3"/>
    <n v="3"/>
    <n v="2"/>
    <s v="No"/>
    <n v="2"/>
    <n v="3"/>
    <s v="Twitter|Instagram"/>
    <m/>
    <m/>
    <m/>
    <m/>
    <m/>
    <m/>
    <m/>
    <s v="No"/>
    <s v="No"/>
    <m/>
    <n v="5"/>
    <n v="4"/>
    <s v="4, satisfecho"/>
    <s v="Mejorado"/>
    <m/>
    <n v="1"/>
    <n v="0"/>
    <n v="0"/>
    <n v="0"/>
    <n v="0"/>
    <n v="0"/>
    <n v="1"/>
    <n v="0"/>
    <n v="0"/>
    <n v="1"/>
    <n v="0"/>
    <n v="0"/>
    <n v="0"/>
  </r>
  <r>
    <s v=""/>
    <s v=""/>
    <s v="Humanidades"/>
    <d v="2020-05-21T20:58:00"/>
    <x v="2"/>
    <x v="5"/>
    <x v="2"/>
    <x v="2"/>
    <x v="2"/>
    <s v="F. Filosofía"/>
    <s v="Biblioteca Maria Zambrano (Filología / Derecho)"/>
    <s v="F. Filología (Clásicas o General)"/>
    <m/>
    <m/>
    <m/>
    <m/>
    <m/>
    <m/>
    <s v="No"/>
    <s v="Sí"/>
    <n v="5"/>
    <n v="1"/>
    <n v="1"/>
    <n v="5"/>
    <n v="5"/>
    <n v="5"/>
    <n v="5"/>
    <n v="1"/>
    <n v="5"/>
    <n v="5"/>
    <m/>
    <n v="5"/>
    <n v="5"/>
    <n v="5"/>
    <m/>
    <n v="5"/>
    <s v="Sí"/>
    <n v="5"/>
    <m/>
    <s v="Twitter|Youtube|Instagram"/>
    <m/>
    <m/>
    <m/>
    <m/>
    <m/>
    <m/>
    <m/>
    <s v="No"/>
    <s v="No"/>
    <m/>
    <n v="5"/>
    <n v="5"/>
    <s v="5, muy satisfecho"/>
    <s v="Mejorado mucho"/>
    <m/>
    <n v="1"/>
    <n v="0"/>
    <n v="0"/>
    <n v="0"/>
    <n v="0"/>
    <n v="0"/>
    <n v="1"/>
    <n v="0"/>
    <n v="1"/>
    <n v="1"/>
    <n v="0"/>
    <n v="0"/>
    <n v="0"/>
  </r>
  <r>
    <s v=""/>
    <s v=""/>
    <s v="Humanidades"/>
    <d v="2020-05-21T20:57:00"/>
    <x v="3"/>
    <x v="6"/>
    <x v="3"/>
    <x v="2"/>
    <x v="4"/>
    <s v="F. Filología (Clásicas o General)"/>
    <s v="F. Filosofía"/>
    <m/>
    <s v="Biblioteca Pública María Moliner (Villaverde)"/>
    <m/>
    <m/>
    <m/>
    <m/>
    <m/>
    <s v="Sí"/>
    <s v="Sí"/>
    <n v="5"/>
    <n v="1"/>
    <n v="2"/>
    <n v="3"/>
    <n v="4"/>
    <n v="4"/>
    <n v="2"/>
    <n v="2"/>
    <n v="5"/>
    <n v="5"/>
    <m/>
    <m/>
    <n v="4"/>
    <n v="4"/>
    <n v="2"/>
    <n v="4"/>
    <s v="No"/>
    <n v="3"/>
    <n v="2"/>
    <s v="Facebook|Youtube"/>
    <m/>
    <m/>
    <m/>
    <m/>
    <m/>
    <m/>
    <m/>
    <s v="No"/>
    <s v="No"/>
    <m/>
    <n v="5"/>
    <n v="4"/>
    <s v="5, muy satisfecho"/>
    <s v="Mejorado"/>
    <s v="1. La navegación por el Catálogo Cisne podría ser más &quot;intuitiva&quot;.  2. Como en otras bibliotecas de prestigio, los libros deberían estar encuadernados con tapa dura para preservarlos correctamente y, especialmente, los de depósito, que en ocasiones se encuentran en un estado deplorable."/>
    <n v="0"/>
    <n v="0"/>
    <n v="1"/>
    <n v="0"/>
    <n v="0"/>
    <n v="0"/>
    <n v="0"/>
    <n v="1"/>
    <n v="1"/>
    <n v="0"/>
    <n v="0"/>
    <n v="0"/>
    <n v="0"/>
  </r>
  <r>
    <s v=""/>
    <s v=""/>
    <s v="Humanidades"/>
    <d v="2020-05-21T20:56:00"/>
    <x v="4"/>
    <x v="7"/>
    <x v="1"/>
    <x v="1"/>
    <x v="2"/>
    <s v="Biblioteca Maria Zambrano (Filología / Derecho)"/>
    <s v="F. Geografía e Historia"/>
    <m/>
    <s v="Biblioteca Municipal Rafael Alberti"/>
    <m/>
    <m/>
    <m/>
    <m/>
    <m/>
    <s v="Sí"/>
    <s v="Sí"/>
    <n v="3"/>
    <m/>
    <n v="2"/>
    <n v="3"/>
    <n v="3"/>
    <n v="4"/>
    <n v="3"/>
    <n v="1"/>
    <n v="3"/>
    <n v="4"/>
    <m/>
    <n v="4"/>
    <n v="4"/>
    <n v="4"/>
    <n v="3"/>
    <n v="3"/>
    <s v="No"/>
    <n v="3"/>
    <n v="4"/>
    <s v="Facebook"/>
    <m/>
    <m/>
    <m/>
    <m/>
    <m/>
    <m/>
    <m/>
    <s v="Sí"/>
    <s v="Sí"/>
    <m/>
    <n v="4"/>
    <n v="4"/>
    <s v="4, satisfecho"/>
    <s v="Mejorado"/>
    <s v="En ocasiones alguno de los libros están en un estado mejorable , se que esto es debido al mal uso que hace de ellos algunos estudiantes."/>
    <n v="1"/>
    <n v="0"/>
    <n v="0"/>
    <n v="0"/>
    <n v="0"/>
    <n v="0"/>
    <n v="0"/>
    <n v="1"/>
    <n v="0"/>
    <n v="0"/>
    <n v="0"/>
    <n v="0"/>
    <n v="0"/>
  </r>
  <r>
    <s v=""/>
    <s v=""/>
    <s v="Ciencias Sociales"/>
    <d v="2020-05-21T20:50:00"/>
    <x v="1"/>
    <x v="1"/>
    <x v="1"/>
    <x v="1"/>
    <x v="3"/>
    <s v="F. Ciencias Políticas y Sociología"/>
    <s v="F. Trabajo Social"/>
    <s v="F. Ciencias Económicas y Empresariales"/>
    <m/>
    <m/>
    <m/>
    <m/>
    <m/>
    <m/>
    <s v="Sí"/>
    <s v="Sí"/>
    <n v="2"/>
    <n v="3"/>
    <n v="3"/>
    <n v="2"/>
    <n v="4"/>
    <n v="4"/>
    <n v="3"/>
    <n v="1"/>
    <n v="4"/>
    <n v="4"/>
    <m/>
    <n v="4"/>
    <n v="4"/>
    <n v="5"/>
    <n v="3"/>
    <n v="3"/>
    <s v="No"/>
    <n v="5"/>
    <n v="3"/>
    <s v="No uso ninguna red social"/>
    <m/>
    <m/>
    <m/>
    <m/>
    <m/>
    <m/>
    <m/>
    <s v="Sí"/>
    <s v="No"/>
    <m/>
    <n v="5"/>
    <n v="5"/>
    <s v="4, satisfecho"/>
    <s v="Mejorado mucho"/>
    <s v="Muchas gracias"/>
    <n v="0"/>
    <n v="1"/>
    <n v="0"/>
    <n v="0"/>
    <n v="0"/>
    <n v="0"/>
    <n v="0"/>
    <n v="0"/>
    <n v="0"/>
    <n v="0"/>
    <n v="0"/>
    <n v="1"/>
    <n v="0"/>
  </r>
  <r>
    <s v=""/>
    <s v=""/>
    <s v="Ciencias Experimentales"/>
    <d v="2020-05-21T20:48:00"/>
    <x v="2"/>
    <x v="8"/>
    <x v="2"/>
    <x v="1"/>
    <x v="2"/>
    <s v="F. Derecho (Departamentos,Criminología)"/>
    <m/>
    <m/>
    <s v="A la bilbioteca Volturno, en Pozuelo de Alarcón"/>
    <m/>
    <m/>
    <m/>
    <m/>
    <m/>
    <s v="Sí"/>
    <s v="Sí"/>
    <n v="5"/>
    <n v="1"/>
    <n v="1"/>
    <n v="1"/>
    <n v="5"/>
    <n v="4"/>
    <n v="5"/>
    <n v="1"/>
    <n v="5"/>
    <n v="5"/>
    <m/>
    <n v="5"/>
    <n v="5"/>
    <n v="5"/>
    <n v="5"/>
    <n v="5"/>
    <s v="No"/>
    <n v="5"/>
    <n v="5"/>
    <s v="Youtube|Instagram"/>
    <m/>
    <m/>
    <m/>
    <m/>
    <m/>
    <m/>
    <m/>
    <s v="Sí"/>
    <s v="No"/>
    <m/>
    <n v="5"/>
    <n v="5"/>
    <s v="5, muy satisfecho"/>
    <m/>
    <m/>
    <n v="1"/>
    <n v="0"/>
    <n v="0"/>
    <n v="0"/>
    <n v="0"/>
    <n v="0"/>
    <n v="0"/>
    <n v="0"/>
    <n v="1"/>
    <n v="1"/>
    <n v="0"/>
    <n v="0"/>
    <n v="0"/>
  </r>
  <r>
    <s v=""/>
    <s v=""/>
    <s v="Humanidades"/>
    <d v="2020-05-21T20:44:00"/>
    <x v="2"/>
    <x v="6"/>
    <x v="2"/>
    <x v="3"/>
    <x v="5"/>
    <s v="F. Filología (Clásicas o General)"/>
    <s v="F. Geografía e Historia"/>
    <m/>
    <m/>
    <m/>
    <m/>
    <m/>
    <m/>
    <m/>
    <s v="Sí"/>
    <s v="Sí"/>
    <n v="3"/>
    <n v="1"/>
    <n v="4"/>
    <n v="2"/>
    <n v="5"/>
    <n v="5"/>
    <n v="5"/>
    <n v="1"/>
    <n v="3"/>
    <n v="4"/>
    <m/>
    <n v="3"/>
    <n v="2"/>
    <n v="3"/>
    <n v="2"/>
    <n v="3"/>
    <s v="Sí"/>
    <m/>
    <n v="2"/>
    <s v="Twitter|Facebook|Youtube|Instagram"/>
    <m/>
    <m/>
    <m/>
    <m/>
    <m/>
    <m/>
    <m/>
    <s v="No"/>
    <s v="No"/>
    <m/>
    <n v="3"/>
    <n v="4"/>
    <s v="3, normal"/>
    <m/>
    <m/>
    <n v="1"/>
    <n v="0"/>
    <n v="1"/>
    <n v="0"/>
    <n v="1"/>
    <n v="0"/>
    <n v="1"/>
    <n v="1"/>
    <n v="1"/>
    <n v="1"/>
    <n v="0"/>
    <n v="0"/>
    <n v="0"/>
  </r>
  <r>
    <s v=""/>
    <s v=""/>
    <s v="Humanidades"/>
    <d v="2020-05-21T20:38:00"/>
    <x v="2"/>
    <x v="6"/>
    <x v="3"/>
    <x v="2"/>
    <x v="6"/>
    <s v="F. Filología (Clásicas o General)"/>
    <s v="F. Geografía e Historia"/>
    <s v="Biblioteca Maria Zambrano (Filología / Derecho)"/>
    <m/>
    <m/>
    <m/>
    <m/>
    <m/>
    <m/>
    <s v="Sí"/>
    <s v="Sí"/>
    <n v="3"/>
    <n v="3"/>
    <n v="2"/>
    <n v="3"/>
    <n v="3"/>
    <n v="5"/>
    <n v="3"/>
    <n v="3"/>
    <n v="4"/>
    <n v="4"/>
    <m/>
    <n v="3"/>
    <n v="3"/>
    <n v="5"/>
    <n v="3"/>
    <n v="5"/>
    <s v="Sí"/>
    <n v="4"/>
    <n v="4"/>
    <s v="Twitter|Instagram"/>
    <m/>
    <m/>
    <m/>
    <m/>
    <m/>
    <m/>
    <m/>
    <s v="Sí"/>
    <s v="No"/>
    <m/>
    <n v="3"/>
    <n v="2"/>
    <s v="5, muy satisfecho"/>
    <s v="Mejorado"/>
    <m/>
    <n v="1"/>
    <n v="0"/>
    <n v="1"/>
    <n v="0"/>
    <n v="0"/>
    <n v="0"/>
    <n v="1"/>
    <n v="0"/>
    <n v="0"/>
    <n v="1"/>
    <n v="0"/>
    <n v="0"/>
    <n v="0"/>
  </r>
  <r>
    <s v=""/>
    <s v=""/>
    <s v="Ciencias de la Salud"/>
    <d v="2020-05-21T20:22:00"/>
    <x v="2"/>
    <x v="9"/>
    <x v="1"/>
    <x v="1"/>
    <x v="2"/>
    <s v="F. Farmacia"/>
    <s v="F. Medicina"/>
    <m/>
    <m/>
    <m/>
    <m/>
    <m/>
    <m/>
    <m/>
    <s v="Sí"/>
    <s v="Sí"/>
    <n v="3"/>
    <n v="1"/>
    <n v="3"/>
    <n v="1"/>
    <n v="5"/>
    <n v="1"/>
    <n v="4"/>
    <n v="1"/>
    <n v="3"/>
    <n v="5"/>
    <m/>
    <n v="5"/>
    <n v="5"/>
    <n v="3"/>
    <n v="3"/>
    <n v="4"/>
    <s v="No"/>
    <n v="3"/>
    <n v="2"/>
    <m/>
    <m/>
    <m/>
    <m/>
    <m/>
    <m/>
    <m/>
    <m/>
    <s v="No"/>
    <s v="No"/>
    <m/>
    <n v="5"/>
    <n v="5"/>
    <s v="4, satisfecho"/>
    <s v="Igual"/>
    <m/>
    <n v="1"/>
    <n v="0"/>
    <n v="0"/>
    <n v="0"/>
    <n v="0"/>
    <n v="0"/>
    <n v="0"/>
    <n v="0"/>
    <n v="0"/>
    <n v="0"/>
    <n v="0"/>
    <n v="0"/>
    <n v="0"/>
  </r>
  <r>
    <s v=""/>
    <s v=""/>
    <s v="Humanidades"/>
    <d v="2020-05-21T20:17:00"/>
    <x v="2"/>
    <x v="6"/>
    <x v="3"/>
    <x v="2"/>
    <x v="6"/>
    <s v="Biblioteca Maria Zambrano (Filología / Derecho)"/>
    <s v="F. Filología (Clásicas o General)"/>
    <m/>
    <m/>
    <m/>
    <m/>
    <m/>
    <m/>
    <m/>
    <s v="Sí"/>
    <s v="Sí"/>
    <n v="5"/>
    <n v="1"/>
    <n v="2"/>
    <n v="1"/>
    <n v="5"/>
    <n v="4"/>
    <n v="5"/>
    <n v="2"/>
    <n v="5"/>
    <n v="5"/>
    <m/>
    <n v="1"/>
    <n v="5"/>
    <n v="5"/>
    <n v="3"/>
    <n v="5"/>
    <s v="No"/>
    <n v="1"/>
    <n v="3"/>
    <s v="Twitter|Youtube|Instagram"/>
    <m/>
    <m/>
    <m/>
    <m/>
    <m/>
    <m/>
    <m/>
    <s v="No"/>
    <s v="No"/>
    <m/>
    <n v="5"/>
    <n v="5"/>
    <s v="5, muy satisfecho"/>
    <s v="Mejorado"/>
    <s v="Sinceramente, que la biblioteca haya cerrado debido a la pandemia nos ha afectado a todos y más todavía a quienes necesitamos material que únicamente podíamos obtener de la biblioteca. Entiendo que no se puedan abrir los puestos de lectura, pero el acceso al material de la biblioteca me parece imprescindible. La actuación de quienes estén al mando de la biblioteca me parece lamentable; no han tenido en cuenta a sus alumnos."/>
    <n v="1"/>
    <n v="0"/>
    <n v="1"/>
    <n v="0"/>
    <n v="0"/>
    <n v="0"/>
    <n v="1"/>
    <n v="0"/>
    <n v="1"/>
    <n v="1"/>
    <n v="0"/>
    <n v="0"/>
    <n v="0"/>
  </r>
  <r>
    <s v=""/>
    <s v=""/>
    <s v="Ciencias Sociales"/>
    <d v="2020-05-21T19:42:00"/>
    <x v="3"/>
    <x v="10"/>
    <x v="2"/>
    <x v="2"/>
    <x v="1"/>
    <s v="Biblioteca Maria Zambrano (Filología / Derecho)"/>
    <s v="F. Derecho (Departamentos,Criminología)"/>
    <m/>
    <m/>
    <m/>
    <m/>
    <m/>
    <m/>
    <m/>
    <s v="Sí"/>
    <s v="Sí"/>
    <n v="5"/>
    <n v="4"/>
    <n v="5"/>
    <n v="4"/>
    <n v="5"/>
    <n v="5"/>
    <n v="5"/>
    <n v="3"/>
    <n v="5"/>
    <n v="5"/>
    <m/>
    <n v="5"/>
    <n v="5"/>
    <n v="5"/>
    <n v="5"/>
    <n v="5"/>
    <s v="No"/>
    <n v="5"/>
    <n v="5"/>
    <s v="Facebook|Instagram"/>
    <m/>
    <m/>
    <m/>
    <m/>
    <m/>
    <m/>
    <m/>
    <s v="No"/>
    <s v="No"/>
    <m/>
    <n v="5"/>
    <n v="5"/>
    <s v="5, muy satisfecho"/>
    <s v="Mejorado mucho"/>
    <m/>
    <n v="0"/>
    <n v="0"/>
    <n v="0"/>
    <n v="1"/>
    <n v="0"/>
    <n v="0"/>
    <n v="0"/>
    <n v="1"/>
    <n v="0"/>
    <n v="1"/>
    <n v="0"/>
    <n v="0"/>
    <n v="0"/>
  </r>
  <r>
    <s v=""/>
    <s v=""/>
    <s v="Ciencias Experimentales"/>
    <d v="2020-05-21T19:35:00"/>
    <x v="2"/>
    <x v="8"/>
    <x v="1"/>
    <x v="4"/>
    <x v="2"/>
    <s v="F. Ciencias Matemáticas"/>
    <s v="Biblioteca Maria Zambrano (Filología / Derecho)"/>
    <s v="F. Informática"/>
    <m/>
    <m/>
    <m/>
    <m/>
    <m/>
    <m/>
    <s v="No"/>
    <s v="No"/>
    <n v="3"/>
    <n v="1"/>
    <n v="1"/>
    <n v="2"/>
    <n v="5"/>
    <n v="2"/>
    <n v="5"/>
    <n v="1"/>
    <n v="4"/>
    <n v="4"/>
    <m/>
    <n v="4"/>
    <n v="4"/>
    <n v="4"/>
    <n v="3"/>
    <n v="4"/>
    <s v="Sí"/>
    <n v="4"/>
    <n v="3"/>
    <s v="Instagram"/>
    <m/>
    <m/>
    <m/>
    <m/>
    <m/>
    <m/>
    <m/>
    <s v="Sí"/>
    <s v="Sí"/>
    <s v="Útil"/>
    <n v="4"/>
    <n v="4"/>
    <s v="4, satisfecho"/>
    <s v="Mejorado"/>
    <m/>
    <n v="1"/>
    <n v="0"/>
    <n v="0"/>
    <n v="0"/>
    <n v="0"/>
    <n v="0"/>
    <n v="0"/>
    <n v="0"/>
    <n v="0"/>
    <n v="1"/>
    <n v="0"/>
    <n v="0"/>
    <n v="0"/>
  </r>
  <r>
    <s v=""/>
    <s v=""/>
    <s v="Ciencias Sociales"/>
    <d v="2020-05-21T19:31:00"/>
    <x v="2"/>
    <x v="11"/>
    <x v="1"/>
    <x v="5"/>
    <x v="2"/>
    <s v="F. Ciencias Económicas y Empresariales"/>
    <s v="Biblioteca Maria Zambrano (Filología / Derecho)"/>
    <s v="F. Psicología"/>
    <s v="UNED"/>
    <m/>
    <m/>
    <m/>
    <m/>
    <m/>
    <s v="Sí"/>
    <s v="Sí"/>
    <n v="5"/>
    <n v="3"/>
    <n v="3"/>
    <n v="5"/>
    <n v="5"/>
    <n v="5"/>
    <n v="5"/>
    <n v="3"/>
    <n v="5"/>
    <n v="4"/>
    <m/>
    <n v="4"/>
    <n v="4"/>
    <n v="3"/>
    <n v="3"/>
    <n v="4"/>
    <s v="No"/>
    <n v="4"/>
    <n v="4"/>
    <s v="Twitter|Youtube|Instagram"/>
    <m/>
    <m/>
    <m/>
    <m/>
    <m/>
    <m/>
    <m/>
    <s v="No"/>
    <s v="No"/>
    <m/>
    <n v="5"/>
    <n v="5"/>
    <s v="5, muy satisfecho"/>
    <s v="Mejorado"/>
    <m/>
    <n v="1"/>
    <n v="0"/>
    <n v="0"/>
    <n v="0"/>
    <n v="0"/>
    <n v="0"/>
    <n v="1"/>
    <n v="0"/>
    <n v="1"/>
    <n v="1"/>
    <n v="0"/>
    <n v="0"/>
    <n v="0"/>
  </r>
  <r>
    <s v=""/>
    <s v=""/>
    <s v="Ciencias Experimentales"/>
    <d v="2020-05-21T19:29:00"/>
    <x v="2"/>
    <x v="8"/>
    <x v="3"/>
    <x v="1"/>
    <x v="2"/>
    <s v="Biblioteca Maria Zambrano (Filología / Derecho)"/>
    <s v="F. Ciencias Físicas"/>
    <s v="F. Ciencias Químicas"/>
    <m/>
    <m/>
    <m/>
    <m/>
    <m/>
    <m/>
    <s v="Sí"/>
    <s v="Sí"/>
    <n v="4"/>
    <n v="1"/>
    <n v="2"/>
    <n v="4"/>
    <n v="4"/>
    <n v="4"/>
    <n v="4"/>
    <n v="3"/>
    <n v="3"/>
    <n v="4"/>
    <m/>
    <n v="3"/>
    <n v="5"/>
    <n v="4"/>
    <n v="3"/>
    <n v="4"/>
    <s v="No"/>
    <n v="3"/>
    <n v="3"/>
    <s v="Twitter|Youtube|Instagram"/>
    <m/>
    <m/>
    <m/>
    <m/>
    <m/>
    <m/>
    <m/>
    <s v="No"/>
    <s v="No"/>
    <m/>
    <n v="5"/>
    <n v="5"/>
    <s v="5, muy satisfecho"/>
    <s v="Igual"/>
    <m/>
    <n v="1"/>
    <n v="0"/>
    <n v="0"/>
    <n v="0"/>
    <n v="0"/>
    <n v="0"/>
    <n v="1"/>
    <n v="0"/>
    <n v="1"/>
    <n v="1"/>
    <n v="0"/>
    <n v="0"/>
    <n v="0"/>
  </r>
  <r>
    <s v=""/>
    <s v=""/>
    <s v="Humanidades"/>
    <d v="2020-05-21T19:10:00"/>
    <x v="3"/>
    <x v="7"/>
    <x v="2"/>
    <x v="2"/>
    <x v="7"/>
    <s v="F. Geografía e Historia"/>
    <s v="F. Derecho (Departamentos,Criminología)"/>
    <m/>
    <s v="Biblioteca Nacional"/>
    <m/>
    <m/>
    <m/>
    <m/>
    <m/>
    <s v="Sí"/>
    <s v="Sí"/>
    <n v="5"/>
    <n v="1"/>
    <n v="2"/>
    <n v="4"/>
    <n v="1"/>
    <n v="1"/>
    <n v="1"/>
    <n v="5"/>
    <n v="1"/>
    <n v="4"/>
    <m/>
    <n v="3"/>
    <n v="3"/>
    <n v="3"/>
    <n v="3"/>
    <n v="3"/>
    <s v="Sí"/>
    <n v="3"/>
    <n v="3"/>
    <s v="Twitter|Facebook|Instagram"/>
    <m/>
    <m/>
    <m/>
    <m/>
    <m/>
    <m/>
    <m/>
    <s v="Sí"/>
    <s v="No"/>
    <m/>
    <n v="3"/>
    <n v="5"/>
    <s v="4, satisfecho"/>
    <m/>
    <m/>
    <n v="0"/>
    <n v="0"/>
    <n v="0"/>
    <n v="0"/>
    <n v="0"/>
    <n v="0"/>
    <n v="1"/>
    <n v="1"/>
    <n v="0"/>
    <n v="1"/>
    <n v="0"/>
    <n v="0"/>
    <n v="0"/>
  </r>
  <r>
    <s v=""/>
    <s v=""/>
    <s v="Ciencias Sociales"/>
    <d v="2020-05-21T18:31:00"/>
    <x v="1"/>
    <x v="10"/>
    <x v="1"/>
    <x v="1"/>
    <x v="2"/>
    <s v="Biblioteca Maria Zambrano (Filología / Derecho)"/>
    <s v="F. Derecho (Departamentos,Criminología)"/>
    <m/>
    <s v="bibliotecas municipales"/>
    <m/>
    <m/>
    <m/>
    <m/>
    <m/>
    <s v="Sí"/>
    <s v="Sí"/>
    <n v="5"/>
    <m/>
    <m/>
    <m/>
    <m/>
    <n v="3"/>
    <m/>
    <n v="2"/>
    <n v="3"/>
    <m/>
    <m/>
    <m/>
    <n v="4"/>
    <n v="4"/>
    <m/>
    <n v="4"/>
    <s v="No"/>
    <n v="4"/>
    <n v="2"/>
    <s v="Twitter|Youtube"/>
    <m/>
    <m/>
    <m/>
    <m/>
    <m/>
    <m/>
    <m/>
    <s v="No"/>
    <s v="No"/>
    <m/>
    <n v="4"/>
    <n v="5"/>
    <s v="4, satisfecho"/>
    <s v="Mejorado"/>
    <s v="me gustaría conectar el servicio de lecturas digitales de la biblioteca a mi libro electrónico"/>
    <n v="1"/>
    <n v="0"/>
    <n v="0"/>
    <n v="0"/>
    <n v="0"/>
    <n v="0"/>
    <n v="1"/>
    <n v="0"/>
    <n v="1"/>
    <n v="0"/>
    <n v="0"/>
    <n v="0"/>
    <n v="0"/>
  </r>
  <r>
    <s v=""/>
    <s v=""/>
    <s v="Ciencias Sociales"/>
    <d v="2020-05-21T18:27:00"/>
    <x v="1"/>
    <x v="1"/>
    <x v="1"/>
    <x v="1"/>
    <x v="2"/>
    <s v="F. Ciencias Políticas y Sociología"/>
    <s v="F. Ciencias Políticas y Sociología"/>
    <s v="F. Ciencias Políticas y Sociología"/>
    <m/>
    <m/>
    <m/>
    <m/>
    <m/>
    <m/>
    <s v="No"/>
    <s v="No"/>
    <n v="1"/>
    <n v="5"/>
    <n v="4"/>
    <n v="4"/>
    <n v="4"/>
    <n v="4"/>
    <n v="3"/>
    <n v="3"/>
    <n v="4"/>
    <n v="4"/>
    <m/>
    <n v="3"/>
    <n v="4"/>
    <n v="4"/>
    <n v="4"/>
    <n v="3"/>
    <s v="Sí"/>
    <n v="5"/>
    <n v="4"/>
    <s v="Facebook|Youtube"/>
    <m/>
    <m/>
    <m/>
    <m/>
    <m/>
    <m/>
    <m/>
    <s v="No"/>
    <s v="No"/>
    <m/>
    <n v="1"/>
    <n v="1"/>
    <s v="4, satisfecho"/>
    <s v="Mejorado"/>
    <m/>
    <n v="1"/>
    <n v="0"/>
    <n v="0"/>
    <n v="0"/>
    <n v="0"/>
    <n v="0"/>
    <n v="0"/>
    <n v="1"/>
    <n v="1"/>
    <n v="0"/>
    <n v="0"/>
    <n v="0"/>
    <n v="0"/>
  </r>
  <r>
    <s v=""/>
    <s v=""/>
    <s v="Ciencias de la Salud"/>
    <d v="2020-05-21T18:26:00"/>
    <x v="2"/>
    <x v="12"/>
    <x v="1"/>
    <x v="5"/>
    <x v="2"/>
    <s v="F. Psicología"/>
    <s v="Biblioteca Maria Zambrano (Filología / Derecho)"/>
    <s v="Biblioteca Histórica"/>
    <m/>
    <m/>
    <m/>
    <m/>
    <m/>
    <m/>
    <s v="No"/>
    <s v="Sí"/>
    <n v="2"/>
    <n v="2"/>
    <n v="3"/>
    <n v="1"/>
    <n v="5"/>
    <n v="4"/>
    <n v="5"/>
    <n v="1"/>
    <n v="3"/>
    <n v="4"/>
    <m/>
    <n v="5"/>
    <n v="4"/>
    <n v="4"/>
    <n v="3"/>
    <n v="5"/>
    <s v="No"/>
    <n v="4"/>
    <n v="2"/>
    <s v="Twitter|Youtube|Instagram"/>
    <m/>
    <m/>
    <m/>
    <m/>
    <m/>
    <m/>
    <m/>
    <s v="Sí"/>
    <s v="No"/>
    <m/>
    <n v="5"/>
    <n v="3"/>
    <s v="4, satisfecho"/>
    <s v="Igual"/>
    <m/>
    <n v="1"/>
    <n v="0"/>
    <n v="0"/>
    <n v="0"/>
    <n v="0"/>
    <n v="0"/>
    <n v="1"/>
    <n v="0"/>
    <n v="1"/>
    <n v="1"/>
    <n v="0"/>
    <n v="0"/>
    <n v="0"/>
  </r>
  <r>
    <s v=""/>
    <s v=""/>
    <s v="Ciencias de la Salud"/>
    <d v="2020-05-21T18:08:00"/>
    <x v="2"/>
    <x v="12"/>
    <x v="1"/>
    <x v="1"/>
    <x v="2"/>
    <s v="F. Psicología"/>
    <s v="Biblioteca Maria Zambrano (Filología / Derecho)"/>
    <m/>
    <m/>
    <m/>
    <m/>
    <m/>
    <m/>
    <m/>
    <s v="No"/>
    <s v="No"/>
    <n v="1"/>
    <n v="2"/>
    <n v="2"/>
    <n v="3"/>
    <n v="4"/>
    <n v="5"/>
    <n v="5"/>
    <n v="1"/>
    <n v="5"/>
    <n v="3"/>
    <m/>
    <n v="3"/>
    <n v="3"/>
    <m/>
    <n v="3"/>
    <n v="3"/>
    <s v="No"/>
    <n v="3"/>
    <n v="3"/>
    <s v="Twitter|Instagram"/>
    <m/>
    <m/>
    <m/>
    <m/>
    <m/>
    <m/>
    <m/>
    <s v="No"/>
    <s v="No"/>
    <m/>
    <n v="3"/>
    <n v="3"/>
    <s v="4, satisfecho"/>
    <m/>
    <m/>
    <n v="1"/>
    <n v="0"/>
    <n v="0"/>
    <n v="0"/>
    <n v="0"/>
    <n v="0"/>
    <n v="1"/>
    <n v="0"/>
    <n v="0"/>
    <n v="1"/>
    <n v="0"/>
    <n v="0"/>
    <n v="0"/>
  </r>
  <r>
    <s v=""/>
    <s v=""/>
    <s v="Humanidades"/>
    <d v="2020-05-21T18:04:00"/>
    <x v="2"/>
    <x v="7"/>
    <x v="3"/>
    <x v="1"/>
    <x v="2"/>
    <s v="F. Geografía e Historia"/>
    <s v="F. Filosofía"/>
    <s v="Biblioteca Maria Zambrano (Filología / Derecho)"/>
    <m/>
    <m/>
    <m/>
    <m/>
    <m/>
    <m/>
    <s v="Sí"/>
    <s v="Sí"/>
    <n v="1"/>
    <n v="2"/>
    <n v="3"/>
    <n v="5"/>
    <n v="5"/>
    <n v="5"/>
    <n v="5"/>
    <n v="1"/>
    <n v="1"/>
    <n v="1"/>
    <m/>
    <n v="2"/>
    <n v="4"/>
    <n v="4"/>
    <n v="2"/>
    <n v="2"/>
    <s v="No"/>
    <n v="3"/>
    <n v="1"/>
    <s v="Twitter|Facebook|Youtube|Instagram"/>
    <m/>
    <m/>
    <m/>
    <m/>
    <m/>
    <m/>
    <m/>
    <s v="No"/>
    <s v="No"/>
    <m/>
    <n v="4"/>
    <n v="3"/>
    <s v="3, normal"/>
    <s v="Igual"/>
    <s v="Los ejemplares de libros que habitualmente piden los profesores, las lectras que no cambian durante los años que dicho profesor imparte la asignatura y de cuya lectura es obligatoria para un trabajo o una pregunta en el propio examen que vale la mitad de la nota, no hay ejemplares suficientes ni un ejemplar subido a la biblioteca virtual, lo que dificulta la tarea para el estudiante.  Puestos de lectura. mejorar la instalacion electrica ya que aun cuando no esta la biblioteca ni al 50%, la luz se va. Y si tu ordenador tiene poca bateria y no te das cuenta de que la luz se ha ido, te quedas sin lo que estabas haciendo. Personal de la Biblioteca. En su mayoria son bastante simpaticos a la hora de preguntarles una duda, pero hay un par que mejor que no trabajen cara al publico, que parece que de un momento a otro te van a saltar a la yugular. En verano es un horno, la climatizacion seria alo a tener en cuenta para proximas obras"/>
    <n v="1"/>
    <n v="0"/>
    <n v="0"/>
    <n v="0"/>
    <n v="0"/>
    <n v="0"/>
    <n v="1"/>
    <n v="1"/>
    <n v="1"/>
    <n v="1"/>
    <n v="0"/>
    <n v="0"/>
    <n v="0"/>
  </r>
  <r>
    <s v=""/>
    <s v=""/>
    <s v="Humanidades"/>
    <d v="2020-05-21T17:53:00"/>
    <x v="2"/>
    <x v="3"/>
    <x v="1"/>
    <x v="2"/>
    <x v="2"/>
    <s v="F. Bellas Artes"/>
    <s v="F. Ciencias de la Información"/>
    <m/>
    <m/>
    <m/>
    <m/>
    <m/>
    <m/>
    <m/>
    <s v="No"/>
    <s v="Sí"/>
    <n v="4"/>
    <n v="2"/>
    <n v="4"/>
    <n v="4"/>
    <n v="4"/>
    <n v="5"/>
    <n v="2"/>
    <n v="2"/>
    <n v="5"/>
    <n v="4"/>
    <m/>
    <n v="4"/>
    <n v="5"/>
    <n v="2"/>
    <n v="3"/>
    <n v="4"/>
    <s v="Sí"/>
    <n v="3"/>
    <n v="5"/>
    <s v="Twitter|Instagram"/>
    <m/>
    <m/>
    <m/>
    <m/>
    <m/>
    <m/>
    <m/>
    <s v="Sí"/>
    <s v="No"/>
    <m/>
    <n v="4"/>
    <n v="4"/>
    <s v="5, muy satisfecho"/>
    <s v="Igual"/>
    <m/>
    <n v="1"/>
    <n v="0"/>
    <n v="0"/>
    <n v="0"/>
    <n v="0"/>
    <n v="0"/>
    <n v="1"/>
    <n v="0"/>
    <n v="0"/>
    <n v="1"/>
    <n v="0"/>
    <n v="0"/>
    <n v="0"/>
  </r>
  <r>
    <s v=""/>
    <s v=""/>
    <s v="Humanidades"/>
    <d v="2020-05-21T17:51:00"/>
    <x v="1"/>
    <x v="7"/>
    <x v="1"/>
    <x v="2"/>
    <x v="4"/>
    <s v="F. Geografía e Historia"/>
    <s v="Biblioteca Maria Zambrano (Filología / Derecho)"/>
    <m/>
    <m/>
    <m/>
    <m/>
    <m/>
    <m/>
    <m/>
    <s v="Sí"/>
    <s v="Sí"/>
    <n v="4"/>
    <n v="4"/>
    <n v="3"/>
    <n v="4"/>
    <n v="3"/>
    <n v="3"/>
    <n v="2"/>
    <n v="3"/>
    <n v="4"/>
    <n v="5"/>
    <m/>
    <n v="4"/>
    <n v="5"/>
    <n v="5"/>
    <n v="5"/>
    <n v="4"/>
    <s v="Sí"/>
    <n v="5"/>
    <n v="4"/>
    <s v="Twitter|Facebook"/>
    <m/>
    <m/>
    <m/>
    <m/>
    <m/>
    <m/>
    <m/>
    <s v="Sí"/>
    <s v="Sí"/>
    <s v="Muy útil"/>
    <n v="5"/>
    <n v="5"/>
    <s v="5, muy satisfecho"/>
    <s v="Mejorado mucho"/>
    <m/>
    <n v="0"/>
    <n v="0"/>
    <n v="1"/>
    <n v="0"/>
    <n v="0"/>
    <n v="0"/>
    <n v="1"/>
    <n v="1"/>
    <n v="0"/>
    <n v="0"/>
    <n v="0"/>
    <n v="0"/>
    <n v="0"/>
  </r>
  <r>
    <s v=""/>
    <s v=""/>
    <s v="Humanidades"/>
    <d v="2020-05-21T17:51:00"/>
    <x v="2"/>
    <x v="3"/>
    <x v="2"/>
    <x v="2"/>
    <x v="4"/>
    <s v="F. Bellas Artes"/>
    <m/>
    <m/>
    <m/>
    <m/>
    <m/>
    <m/>
    <m/>
    <m/>
    <s v="Sí"/>
    <s v="Sí"/>
    <n v="5"/>
    <n v="1"/>
    <n v="2"/>
    <n v="4"/>
    <n v="3"/>
    <n v="4"/>
    <n v="1"/>
    <m/>
    <n v="5"/>
    <n v="5"/>
    <m/>
    <n v="5"/>
    <n v="5"/>
    <n v="4"/>
    <n v="4"/>
    <n v="4"/>
    <s v="Sí"/>
    <n v="4"/>
    <n v="4"/>
    <s v="Facebook|Instagram"/>
    <m/>
    <m/>
    <m/>
    <m/>
    <m/>
    <m/>
    <m/>
    <s v="No"/>
    <s v="No"/>
    <m/>
    <n v="5"/>
    <n v="5"/>
    <s v="5, muy satisfecho"/>
    <s v="Mejorado"/>
    <m/>
    <n v="0"/>
    <n v="0"/>
    <n v="1"/>
    <n v="0"/>
    <n v="0"/>
    <n v="0"/>
    <n v="0"/>
    <n v="1"/>
    <n v="0"/>
    <n v="1"/>
    <n v="0"/>
    <n v="0"/>
    <n v="0"/>
  </r>
  <r>
    <s v=""/>
    <s v=""/>
    <s v="Ciencias Sociales"/>
    <d v="2020-05-21T17:47:00"/>
    <x v="1"/>
    <x v="13"/>
    <x v="1"/>
    <x v="1"/>
    <x v="3"/>
    <s v="F. Ciencias de la Información"/>
    <m/>
    <m/>
    <m/>
    <m/>
    <m/>
    <m/>
    <m/>
    <m/>
    <s v="Sí"/>
    <s v="Sí"/>
    <n v="4"/>
    <n v="3"/>
    <n v="2"/>
    <n v="4"/>
    <n v="3"/>
    <n v="3"/>
    <n v="2"/>
    <n v="4"/>
    <n v="2"/>
    <n v="4"/>
    <m/>
    <n v="5"/>
    <n v="5"/>
    <n v="4"/>
    <n v="5"/>
    <n v="5"/>
    <s v="Sí"/>
    <n v="3"/>
    <m/>
    <s v="Twitter|LinkedIn"/>
    <m/>
    <m/>
    <m/>
    <m/>
    <m/>
    <m/>
    <m/>
    <s v="Sí"/>
    <s v="No"/>
    <m/>
    <n v="5"/>
    <n v="5"/>
    <s v="5, muy satisfecho"/>
    <s v="Mejorado"/>
    <m/>
    <n v="0"/>
    <n v="1"/>
    <n v="0"/>
    <n v="0"/>
    <n v="0"/>
    <n v="0"/>
    <n v="1"/>
    <n v="0"/>
    <n v="0"/>
    <n v="0"/>
    <n v="1"/>
    <n v="0"/>
    <n v="0"/>
  </r>
  <r>
    <s v=""/>
    <s v=""/>
    <s v="Humanidades"/>
    <d v="2020-05-21T17:40:00"/>
    <x v="2"/>
    <x v="5"/>
    <x v="1"/>
    <x v="1"/>
    <x v="2"/>
    <s v="F. Filosofía"/>
    <s v="F. Filología (Clásicas o General)"/>
    <s v="Biblioteca Maria Zambrano (Filología / Derecho)"/>
    <m/>
    <m/>
    <m/>
    <m/>
    <m/>
    <m/>
    <s v="Sí"/>
    <s v="Sí"/>
    <n v="5"/>
    <m/>
    <m/>
    <n v="4"/>
    <n v="4"/>
    <n v="3"/>
    <n v="4"/>
    <n v="3"/>
    <n v="4"/>
    <n v="5"/>
    <m/>
    <n v="3"/>
    <n v="5"/>
    <n v="3"/>
    <n v="5"/>
    <n v="4"/>
    <s v="Sí"/>
    <n v="3"/>
    <n v="3"/>
    <s v="No uso ninguna red social"/>
    <m/>
    <m/>
    <m/>
    <m/>
    <m/>
    <m/>
    <m/>
    <s v="No"/>
    <s v="No"/>
    <m/>
    <n v="4"/>
    <n v="5"/>
    <s v="4, satisfecho"/>
    <s v="Empeorado"/>
    <s v="La obligatoriedad de pedir los libros online antes de recogerlos me parece un retroceso y sin duda es más incómodo que poder acudir a pedirlos directamente a la biblioteca. Sugiero que el antiguo método se mantenga como opción junto al nuevo."/>
    <n v="1"/>
    <n v="0"/>
    <n v="0"/>
    <n v="0"/>
    <n v="0"/>
    <n v="0"/>
    <n v="0"/>
    <n v="0"/>
    <n v="0"/>
    <n v="0"/>
    <n v="0"/>
    <n v="1"/>
    <n v="0"/>
  </r>
  <r>
    <s v=""/>
    <s v=""/>
    <s v="Humanidades"/>
    <d v="2020-05-21T17:38:00"/>
    <x v="4"/>
    <x v="6"/>
    <x v="2"/>
    <x v="2"/>
    <x v="2"/>
    <s v="Biblioteca Maria Zambrano (Filología / Derecho)"/>
    <s v="F. Filología (Clásicas o General)"/>
    <s v="F. Ciencias Políticas y Sociología"/>
    <s v="casa Velazquez"/>
    <m/>
    <m/>
    <m/>
    <m/>
    <m/>
    <s v="Sí"/>
    <s v="Sí"/>
    <n v="5"/>
    <n v="2"/>
    <n v="1"/>
    <n v="5"/>
    <n v="1"/>
    <n v="2"/>
    <n v="1"/>
    <n v="3"/>
    <n v="3"/>
    <n v="4"/>
    <m/>
    <n v="4"/>
    <n v="3"/>
    <n v="4"/>
    <n v="5"/>
    <n v="4"/>
    <s v="No"/>
    <n v="3"/>
    <n v="4"/>
    <s v="Facebook|Youtube|Instagram|LinkedIn"/>
    <m/>
    <m/>
    <m/>
    <m/>
    <m/>
    <m/>
    <m/>
    <s v="No"/>
    <s v="No"/>
    <m/>
    <n v="4"/>
    <n v="5"/>
    <s v="4, satisfecho"/>
    <s v="Mejorado mucho"/>
    <s v="En caso que dura esta situación para el verano, abrir con citas previas la biblioteca en Verana para prestamos de libros al menos para los doctorando"/>
    <n v="1"/>
    <n v="0"/>
    <n v="0"/>
    <n v="0"/>
    <n v="0"/>
    <n v="0"/>
    <n v="0"/>
    <n v="1"/>
    <n v="1"/>
    <n v="1"/>
    <n v="1"/>
    <n v="0"/>
    <n v="0"/>
  </r>
  <r>
    <s v=""/>
    <s v=""/>
    <s v="Ciencias Sociales"/>
    <d v="2020-05-21T17:35:00"/>
    <x v="1"/>
    <x v="11"/>
    <x v="3"/>
    <x v="3"/>
    <x v="1"/>
    <s v="F. Ciencias Económicas y Empresariales"/>
    <m/>
    <m/>
    <s v="Biblioteca Centro cultural Antonio Machado"/>
    <m/>
    <m/>
    <m/>
    <m/>
    <m/>
    <s v="No"/>
    <s v="No"/>
    <n v="1"/>
    <n v="5"/>
    <n v="4"/>
    <n v="1"/>
    <n v="2"/>
    <n v="3"/>
    <n v="1"/>
    <n v="1"/>
    <n v="4"/>
    <n v="4"/>
    <m/>
    <n v="4"/>
    <n v="5"/>
    <n v="4"/>
    <n v="4"/>
    <n v="3"/>
    <s v="Sí"/>
    <n v="4"/>
    <n v="2"/>
    <s v="Facebook"/>
    <m/>
    <m/>
    <m/>
    <m/>
    <m/>
    <m/>
    <m/>
    <s v="Sí"/>
    <s v="Sí"/>
    <m/>
    <n v="5"/>
    <n v="5"/>
    <s v="5, muy satisfecho"/>
    <s v="Mejorado"/>
    <m/>
    <n v="0"/>
    <n v="0"/>
    <n v="0"/>
    <n v="1"/>
    <n v="0"/>
    <n v="0"/>
    <n v="0"/>
    <n v="1"/>
    <n v="0"/>
    <n v="0"/>
    <n v="0"/>
    <n v="0"/>
    <n v="0"/>
  </r>
  <r>
    <s v=""/>
    <s v=""/>
    <s v="Ciencias Experimentales"/>
    <d v="2020-05-21T17:27:00"/>
    <x v="2"/>
    <x v="14"/>
    <x v="1"/>
    <x v="2"/>
    <x v="2"/>
    <s v="F. Ciencias Geológicas"/>
    <m/>
    <m/>
    <m/>
    <m/>
    <m/>
    <m/>
    <m/>
    <m/>
    <s v="Sí"/>
    <s v="No"/>
    <n v="4"/>
    <n v="3"/>
    <n v="2"/>
    <n v="2"/>
    <n v="4"/>
    <n v="3"/>
    <n v="3"/>
    <n v="1"/>
    <n v="4"/>
    <n v="5"/>
    <m/>
    <n v="3"/>
    <n v="5"/>
    <n v="3"/>
    <n v="3"/>
    <n v="5"/>
    <s v="No"/>
    <n v="3"/>
    <n v="3"/>
    <s v="Twitter|Youtube|Instagram"/>
    <m/>
    <m/>
    <m/>
    <m/>
    <m/>
    <m/>
    <m/>
    <s v="Sí"/>
    <s v="No"/>
    <m/>
    <n v="5"/>
    <n v="5"/>
    <s v="5, muy satisfecho"/>
    <m/>
    <m/>
    <n v="1"/>
    <n v="0"/>
    <n v="0"/>
    <n v="0"/>
    <n v="0"/>
    <n v="0"/>
    <n v="1"/>
    <n v="0"/>
    <n v="1"/>
    <n v="1"/>
    <n v="0"/>
    <n v="0"/>
    <n v="0"/>
  </r>
  <r>
    <s v=""/>
    <s v=""/>
    <s v="Ciencias de la Salud"/>
    <d v="2020-05-21T17:26:00"/>
    <x v="2"/>
    <x v="15"/>
    <x v="3"/>
    <x v="1"/>
    <x v="2"/>
    <s v="F. Enfermería, Fisioterapia y Podología"/>
    <s v="Biblioteca Maria Zambrano (Filología / Derecho)"/>
    <s v="F. Medicina"/>
    <s v="Biblioteca Antonio Mingote"/>
    <m/>
    <m/>
    <m/>
    <m/>
    <m/>
    <s v="No"/>
    <s v="Sí"/>
    <n v="3"/>
    <n v="4"/>
    <n v="3"/>
    <n v="1"/>
    <n v="5"/>
    <n v="5"/>
    <n v="4"/>
    <n v="2"/>
    <n v="5"/>
    <n v="5"/>
    <m/>
    <n v="5"/>
    <n v="5"/>
    <n v="4"/>
    <n v="3"/>
    <n v="4"/>
    <s v="No"/>
    <n v="4"/>
    <n v="3"/>
    <s v="Twitter|Instagram"/>
    <m/>
    <m/>
    <m/>
    <m/>
    <m/>
    <m/>
    <m/>
    <s v="Sí"/>
    <s v="No"/>
    <m/>
    <n v="4"/>
    <n v="5"/>
    <s v="5, muy satisfecho"/>
    <s v="Mejorado"/>
    <m/>
    <n v="1"/>
    <n v="0"/>
    <n v="0"/>
    <n v="0"/>
    <n v="0"/>
    <n v="0"/>
    <n v="1"/>
    <n v="0"/>
    <n v="0"/>
    <n v="1"/>
    <n v="0"/>
    <n v="0"/>
    <n v="0"/>
  </r>
  <r>
    <s v=""/>
    <s v=""/>
    <s v="Ciencias Experimentales"/>
    <d v="2020-05-21T17:22:00"/>
    <x v="2"/>
    <x v="16"/>
    <x v="3"/>
    <x v="1"/>
    <x v="8"/>
    <s v="F. Ciencias Químicas"/>
    <s v="F. Ciencias Físicas"/>
    <s v="F. Ciencias Biológicas"/>
    <m/>
    <m/>
    <m/>
    <m/>
    <m/>
    <m/>
    <s v="Sí"/>
    <s v="Sí"/>
    <n v="3"/>
    <n v="1"/>
    <n v="3"/>
    <n v="1"/>
    <n v="5"/>
    <n v="4"/>
    <n v="5"/>
    <n v="1"/>
    <n v="3"/>
    <n v="3"/>
    <m/>
    <n v="1"/>
    <n v="4"/>
    <n v="2"/>
    <n v="2"/>
    <n v="3"/>
    <s v="No"/>
    <n v="1"/>
    <n v="2"/>
    <s v="Twitter|Youtube|Instagram"/>
    <m/>
    <m/>
    <m/>
    <m/>
    <m/>
    <m/>
    <m/>
    <s v="No"/>
    <s v="No"/>
    <m/>
    <n v="5"/>
    <n v="5"/>
    <s v="3, normal"/>
    <s v="Igual"/>
    <s v="Me gustaría que los libros en físico se encontrasen de forma online ya que con esta situación del COVID no hay otra forma de obtenerlos"/>
    <n v="0"/>
    <n v="0"/>
    <n v="0"/>
    <n v="1"/>
    <n v="1"/>
    <n v="0"/>
    <n v="1"/>
    <n v="0"/>
    <n v="1"/>
    <n v="1"/>
    <n v="0"/>
    <n v="0"/>
    <n v="0"/>
  </r>
  <r>
    <s v=""/>
    <s v=""/>
    <s v="Ciencias de la Salud"/>
    <d v="2020-05-21T17:21:00"/>
    <x v="2"/>
    <x v="15"/>
    <x v="4"/>
    <x v="5"/>
    <x v="2"/>
    <s v="F. Odontología"/>
    <s v="Biblioteca Maria Zambrano (Filología / Derecho)"/>
    <m/>
    <m/>
    <m/>
    <m/>
    <m/>
    <m/>
    <m/>
    <s v="No"/>
    <s v="No"/>
    <n v="1"/>
    <n v="3"/>
    <n v="2"/>
    <n v="5"/>
    <n v="5"/>
    <n v="5"/>
    <n v="5"/>
    <n v="2"/>
    <n v="1"/>
    <n v="2"/>
    <m/>
    <n v="2"/>
    <n v="3"/>
    <n v="3"/>
    <n v="2"/>
    <n v="4"/>
    <s v="Sí"/>
    <n v="2"/>
    <n v="2"/>
    <s v="Instagram"/>
    <m/>
    <m/>
    <m/>
    <m/>
    <m/>
    <m/>
    <m/>
    <s v="Sí"/>
    <s v="Sí"/>
    <s v="Muy útil"/>
    <n v="3"/>
    <n v="2"/>
    <s v="3, normal"/>
    <s v="Mejorado"/>
    <m/>
    <n v="1"/>
    <n v="0"/>
    <n v="0"/>
    <n v="0"/>
    <n v="0"/>
    <n v="0"/>
    <n v="0"/>
    <n v="0"/>
    <n v="0"/>
    <n v="1"/>
    <n v="0"/>
    <n v="0"/>
    <n v="0"/>
  </r>
  <r>
    <s v=""/>
    <s v=""/>
    <s v="Humanidades"/>
    <d v="2020-05-21T17:06:00"/>
    <x v="2"/>
    <x v="6"/>
    <x v="3"/>
    <x v="4"/>
    <x v="6"/>
    <s v="Biblioteca Maria Zambrano (Filología / Derecho)"/>
    <s v="F. Filología (Clásicas o General)"/>
    <s v="F. Filosofía"/>
    <m/>
    <m/>
    <m/>
    <m/>
    <m/>
    <m/>
    <s v="No"/>
    <s v="No"/>
    <n v="2"/>
    <n v="1"/>
    <n v="1"/>
    <n v="4"/>
    <n v="5"/>
    <n v="4"/>
    <n v="4"/>
    <n v="4"/>
    <n v="3"/>
    <n v="4"/>
    <m/>
    <n v="2"/>
    <n v="1"/>
    <n v="2"/>
    <n v="2"/>
    <n v="3"/>
    <s v="No"/>
    <n v="2"/>
    <n v="2"/>
    <s v="Youtube|Instagram"/>
    <m/>
    <m/>
    <m/>
    <m/>
    <m/>
    <m/>
    <m/>
    <s v="No"/>
    <s v="No"/>
    <m/>
    <n v="4"/>
    <n v="5"/>
    <s v="4, satisfecho"/>
    <s v="Igual"/>
    <m/>
    <n v="1"/>
    <n v="0"/>
    <n v="1"/>
    <n v="0"/>
    <n v="0"/>
    <n v="0"/>
    <n v="0"/>
    <n v="0"/>
    <n v="1"/>
    <n v="1"/>
    <n v="0"/>
    <n v="0"/>
    <n v="0"/>
  </r>
  <r>
    <s v=""/>
    <s v=""/>
    <s v="Ciencias Sociales"/>
    <d v="2020-05-21T16:44:00"/>
    <x v="1"/>
    <x v="17"/>
    <x v="2"/>
    <x v="2"/>
    <x v="2"/>
    <s v="F. Ciencias de la Información"/>
    <s v="F. Ciencias de la Documentación"/>
    <s v="F. Geografía e Historia"/>
    <m/>
    <m/>
    <m/>
    <m/>
    <m/>
    <m/>
    <s v="Sí"/>
    <s v="Sí"/>
    <n v="4"/>
    <n v="4"/>
    <n v="4"/>
    <n v="4"/>
    <n v="3"/>
    <n v="4"/>
    <n v="3"/>
    <n v="4"/>
    <n v="4"/>
    <n v="4"/>
    <m/>
    <n v="4"/>
    <n v="4"/>
    <n v="4"/>
    <n v="4"/>
    <n v="4"/>
    <s v="Sí"/>
    <n v="4"/>
    <n v="4"/>
    <s v="Twitter|Facebook|Instagram"/>
    <m/>
    <m/>
    <m/>
    <m/>
    <m/>
    <m/>
    <m/>
    <s v="Sí"/>
    <s v="No"/>
    <m/>
    <n v="4"/>
    <n v="4"/>
    <s v="4, satisfecho"/>
    <s v="Mejorado"/>
    <m/>
    <n v="1"/>
    <n v="0"/>
    <n v="0"/>
    <n v="0"/>
    <n v="0"/>
    <n v="0"/>
    <n v="1"/>
    <n v="1"/>
    <n v="0"/>
    <n v="1"/>
    <n v="0"/>
    <n v="0"/>
    <n v="0"/>
  </r>
  <r>
    <s v=""/>
    <s v=""/>
    <s v="Humanidades"/>
    <d v="2020-05-21T16:44:00"/>
    <x v="2"/>
    <x v="7"/>
    <x v="1"/>
    <x v="5"/>
    <x v="4"/>
    <s v="F. Geografía e Historia"/>
    <s v="Biblioteca Maria Zambrano (Filología / Derecho)"/>
    <m/>
    <m/>
    <m/>
    <m/>
    <m/>
    <m/>
    <m/>
    <s v="No"/>
    <s v="Sí"/>
    <n v="2"/>
    <n v="1"/>
    <n v="1"/>
    <n v="4"/>
    <n v="4"/>
    <n v="5"/>
    <n v="5"/>
    <n v="2"/>
    <n v="2"/>
    <n v="4"/>
    <m/>
    <n v="3"/>
    <n v="4"/>
    <n v="3"/>
    <n v="3"/>
    <n v="4"/>
    <s v="Sí"/>
    <n v="3"/>
    <n v="1"/>
    <s v="Twitter|Youtube|Instagram"/>
    <m/>
    <m/>
    <m/>
    <m/>
    <m/>
    <m/>
    <m/>
    <s v="No"/>
    <s v="No"/>
    <m/>
    <n v="4"/>
    <n v="4"/>
    <s v="4, satisfecho"/>
    <s v="Igual"/>
    <m/>
    <n v="0"/>
    <n v="0"/>
    <n v="1"/>
    <n v="0"/>
    <n v="0"/>
    <n v="0"/>
    <n v="1"/>
    <n v="0"/>
    <n v="1"/>
    <n v="1"/>
    <n v="0"/>
    <n v="0"/>
    <n v="0"/>
  </r>
  <r>
    <s v=""/>
    <s v=""/>
    <s v="Ciencias de la Salud"/>
    <d v="2020-05-21T16:38:00"/>
    <x v="2"/>
    <x v="4"/>
    <x v="2"/>
    <x v="3"/>
    <x v="2"/>
    <s v="F. Enfermería, Fisioterapia y Podología"/>
    <s v="F. Medicina"/>
    <s v="F. Ciencias Biológicas"/>
    <m/>
    <m/>
    <m/>
    <m/>
    <m/>
    <m/>
    <s v="Sí"/>
    <s v="Sí"/>
    <n v="3"/>
    <n v="4"/>
    <n v="3"/>
    <n v="3"/>
    <n v="4"/>
    <n v="3"/>
    <n v="3"/>
    <n v="3"/>
    <n v="4"/>
    <n v="4"/>
    <m/>
    <n v="4"/>
    <n v="4"/>
    <n v="4"/>
    <n v="4"/>
    <n v="3"/>
    <s v="Sí"/>
    <n v="4"/>
    <n v="4"/>
    <s v="Twitter|Facebook|Instagram|LinkedIn"/>
    <m/>
    <m/>
    <m/>
    <m/>
    <m/>
    <m/>
    <m/>
    <s v="Sí"/>
    <s v="No"/>
    <m/>
    <n v="4"/>
    <n v="4"/>
    <s v="4, satisfecho"/>
    <s v="Mejorado"/>
    <m/>
    <n v="1"/>
    <n v="0"/>
    <n v="0"/>
    <n v="0"/>
    <n v="0"/>
    <n v="0"/>
    <n v="1"/>
    <n v="1"/>
    <n v="0"/>
    <n v="1"/>
    <n v="1"/>
    <n v="0"/>
    <n v="0"/>
  </r>
  <r>
    <s v=""/>
    <s v=""/>
    <s v="Ciencias Experimentales"/>
    <d v="2020-05-21T15:26:00"/>
    <x v="2"/>
    <x v="16"/>
    <x v="3"/>
    <x v="3"/>
    <x v="2"/>
    <s v="F. Ciencias Químicas"/>
    <s v="F. Ciencias Geológicas"/>
    <s v="F. Ciencias Físicas"/>
    <m/>
    <m/>
    <m/>
    <m/>
    <m/>
    <m/>
    <s v="No"/>
    <s v="Sí"/>
    <n v="5"/>
    <n v="1"/>
    <n v="5"/>
    <n v="1"/>
    <n v="5"/>
    <n v="2"/>
    <n v="1"/>
    <n v="2"/>
    <n v="5"/>
    <n v="5"/>
    <m/>
    <n v="5"/>
    <n v="5"/>
    <n v="5"/>
    <n v="5"/>
    <n v="5"/>
    <s v="Sí"/>
    <n v="5"/>
    <n v="5"/>
    <s v="Twitter|Instagram"/>
    <m/>
    <m/>
    <m/>
    <m/>
    <m/>
    <m/>
    <m/>
    <s v="Sí"/>
    <s v="Sí"/>
    <s v="Muy útil"/>
    <n v="5"/>
    <n v="5"/>
    <s v="5, muy satisfecho"/>
    <s v="Mejorado mucho"/>
    <m/>
    <n v="1"/>
    <n v="0"/>
    <n v="0"/>
    <n v="0"/>
    <n v="0"/>
    <n v="0"/>
    <n v="1"/>
    <n v="0"/>
    <n v="0"/>
    <n v="1"/>
    <n v="0"/>
    <n v="0"/>
    <n v="0"/>
  </r>
  <r>
    <s v=""/>
    <s v=""/>
    <s v="Humanidades"/>
    <d v="2020-05-21T14:56:00"/>
    <x v="2"/>
    <x v="2"/>
    <x v="2"/>
    <x v="2"/>
    <x v="2"/>
    <s v="F. Educación - Centro de Formación del Profesorado"/>
    <m/>
    <m/>
    <s v="Biblioteca Miguel Hernández Biblioteca Luis Rosales Biblioteca Reina Sofía Biblioteca Villa de Vallecas"/>
    <m/>
    <m/>
    <m/>
    <m/>
    <m/>
    <s v="No"/>
    <s v="Sí"/>
    <n v="1"/>
    <n v="4"/>
    <n v="4"/>
    <n v="2"/>
    <n v="3"/>
    <n v="5"/>
    <n v="4"/>
    <n v="3"/>
    <n v="2"/>
    <n v="2"/>
    <m/>
    <n v="3"/>
    <n v="2"/>
    <n v="3"/>
    <n v="2"/>
    <n v="2"/>
    <s v="No"/>
    <n v="3"/>
    <n v="1"/>
    <s v="Instagram"/>
    <m/>
    <m/>
    <m/>
    <m/>
    <m/>
    <m/>
    <m/>
    <s v="No"/>
    <s v="No"/>
    <m/>
    <n v="2"/>
    <n v="1"/>
    <s v="2, insatisfecho"/>
    <s v="Igual"/>
    <m/>
    <n v="1"/>
    <n v="0"/>
    <n v="0"/>
    <n v="0"/>
    <n v="0"/>
    <n v="0"/>
    <n v="0"/>
    <n v="0"/>
    <n v="0"/>
    <n v="1"/>
    <n v="0"/>
    <n v="0"/>
    <n v="0"/>
  </r>
  <r>
    <s v=""/>
    <s v=""/>
    <s v="Humanidades"/>
    <d v="2020-05-21T14:56:00"/>
    <x v="3"/>
    <x v="3"/>
    <x v="3"/>
    <x v="2"/>
    <x v="2"/>
    <s v="F. Bellas Artes"/>
    <s v="F. Geografía e Historia"/>
    <s v="F. Filosofía"/>
    <s v="Biblioteca del Museo Nacional Centro de Arte Reina Sofía"/>
    <m/>
    <m/>
    <m/>
    <m/>
    <m/>
    <s v="Sí"/>
    <s v="Sí"/>
    <n v="5"/>
    <n v="1"/>
    <n v="1"/>
    <n v="3"/>
    <n v="4"/>
    <n v="3"/>
    <n v="4"/>
    <n v="3"/>
    <n v="5"/>
    <n v="5"/>
    <m/>
    <n v="3"/>
    <n v="5"/>
    <n v="5"/>
    <n v="4"/>
    <n v="5"/>
    <s v="Sí"/>
    <n v="5"/>
    <n v="5"/>
    <s v="Instagram"/>
    <m/>
    <m/>
    <m/>
    <m/>
    <m/>
    <m/>
    <m/>
    <s v="No"/>
    <s v="No"/>
    <m/>
    <n v="5"/>
    <n v="5"/>
    <s v="5, muy satisfecho"/>
    <s v="Mejorado"/>
    <m/>
    <n v="1"/>
    <n v="0"/>
    <n v="0"/>
    <n v="0"/>
    <n v="0"/>
    <n v="0"/>
    <n v="0"/>
    <n v="0"/>
    <n v="0"/>
    <n v="1"/>
    <n v="0"/>
    <n v="0"/>
    <n v="0"/>
  </r>
  <r>
    <s v=""/>
    <s v=""/>
    <s v="Ciencias Sociales"/>
    <d v="2020-05-21T14:54:00"/>
    <x v="2"/>
    <x v="10"/>
    <x v="5"/>
    <x v="1"/>
    <x v="2"/>
    <s v="Biblioteca Maria Zambrano (Filología / Derecho)"/>
    <m/>
    <m/>
    <s v="La biblioteca María Moliner, Villaverde."/>
    <m/>
    <m/>
    <m/>
    <m/>
    <m/>
    <s v="No"/>
    <s v="No"/>
    <n v="4"/>
    <n v="4"/>
    <n v="2"/>
    <n v="3"/>
    <n v="4"/>
    <n v="5"/>
    <n v="5"/>
    <n v="3"/>
    <n v="2"/>
    <n v="3"/>
    <m/>
    <n v="4"/>
    <n v="4"/>
    <n v="4"/>
    <n v="4"/>
    <n v="3"/>
    <s v="No"/>
    <n v="4"/>
    <n v="3"/>
    <s v="Twitter|Youtube|Instagram"/>
    <m/>
    <m/>
    <m/>
    <m/>
    <m/>
    <m/>
    <m/>
    <s v="No"/>
    <s v="No"/>
    <m/>
    <n v="3"/>
    <n v="2"/>
    <s v="3, normal"/>
    <s v="Igual"/>
    <m/>
    <n v="1"/>
    <n v="0"/>
    <n v="0"/>
    <n v="0"/>
    <n v="0"/>
    <n v="0"/>
    <n v="1"/>
    <n v="0"/>
    <n v="1"/>
    <n v="1"/>
    <n v="0"/>
    <n v="0"/>
    <n v="0"/>
  </r>
  <r>
    <s v=""/>
    <s v=""/>
    <s v="Humanidades"/>
    <d v="2020-05-21T14:30:00"/>
    <x v="4"/>
    <x v="7"/>
    <x v="1"/>
    <x v="1"/>
    <x v="2"/>
    <s v="F. Geografía e Historia"/>
    <m/>
    <m/>
    <m/>
    <m/>
    <m/>
    <m/>
    <m/>
    <m/>
    <s v="No"/>
    <s v="No"/>
    <n v="3"/>
    <n v="3"/>
    <n v="3"/>
    <n v="2"/>
    <n v="5"/>
    <n v="3"/>
    <n v="3"/>
    <n v="3"/>
    <n v="3"/>
    <n v="3"/>
    <m/>
    <n v="3"/>
    <n v="4"/>
    <n v="3"/>
    <n v="3"/>
    <n v="3"/>
    <s v="No"/>
    <n v="3"/>
    <n v="2"/>
    <m/>
    <m/>
    <m/>
    <m/>
    <m/>
    <m/>
    <m/>
    <m/>
    <s v="No"/>
    <s v="No"/>
    <m/>
    <n v="3"/>
    <n v="3"/>
    <s v="3, normal"/>
    <m/>
    <s v="El estado de los libros que he necesitado coger prestados era tan lamentable que los he tenido que devolver porque estaban llenos de apuntes y subrayados que dificultaban e impedían su lectura, estaban desencuadernados, es decir despegadas las pastas y hojas, y amarillento de puro viejo, que daba asco pasar las hojas. Se trataba de libros de Historia. En la 7.2 no tengo opinión porque es mi primer curso."/>
    <n v="1"/>
    <n v="0"/>
    <n v="0"/>
    <n v="0"/>
    <n v="0"/>
    <n v="0"/>
    <n v="0"/>
    <n v="0"/>
    <n v="0"/>
    <n v="0"/>
    <n v="0"/>
    <n v="0"/>
    <n v="0"/>
  </r>
  <r>
    <s v=""/>
    <s v=""/>
    <s v="Ciencias de la Salud"/>
    <d v="2020-05-21T14:23:00"/>
    <x v="4"/>
    <x v="18"/>
    <x v="1"/>
    <x v="2"/>
    <x v="2"/>
    <s v="F. Odontología"/>
    <s v="F. Medicina"/>
    <s v="F. Enfermería, Fisioterapia y Podología"/>
    <m/>
    <m/>
    <m/>
    <m/>
    <m/>
    <m/>
    <s v="No"/>
    <s v="Sí"/>
    <n v="4"/>
    <n v="4"/>
    <n v="4"/>
    <n v="2"/>
    <n v="5"/>
    <n v="3"/>
    <n v="5"/>
    <n v="4"/>
    <n v="5"/>
    <n v="5"/>
    <m/>
    <n v="5"/>
    <n v="5"/>
    <n v="4"/>
    <n v="3"/>
    <n v="4"/>
    <s v="Sí"/>
    <n v="4"/>
    <n v="3"/>
    <s v="Facebook"/>
    <m/>
    <m/>
    <m/>
    <m/>
    <m/>
    <m/>
    <m/>
    <s v="Sí"/>
    <s v="No"/>
    <m/>
    <n v="5"/>
    <n v="5"/>
    <s v="5, muy satisfecho"/>
    <s v="Mejorado"/>
    <m/>
    <n v="1"/>
    <n v="0"/>
    <n v="0"/>
    <n v="0"/>
    <n v="0"/>
    <n v="0"/>
    <n v="0"/>
    <n v="1"/>
    <n v="0"/>
    <n v="0"/>
    <n v="0"/>
    <n v="0"/>
    <n v="0"/>
  </r>
  <r>
    <s v=""/>
    <s v=""/>
    <s v="Ciencias Experimentales"/>
    <d v="2020-05-21T14:19:00"/>
    <x v="2"/>
    <x v="8"/>
    <x v="2"/>
    <x v="1"/>
    <x v="3"/>
    <s v="F. Ciencias Matemáticas"/>
    <s v="F. Ciencias Físicas"/>
    <m/>
    <s v="Biblioteca UNED, biblioteca de arquitectura de la politécnica."/>
    <m/>
    <m/>
    <m/>
    <m/>
    <m/>
    <s v="Sí"/>
    <s v="Sí"/>
    <n v="4"/>
    <n v="1"/>
    <n v="2"/>
    <n v="2"/>
    <n v="5"/>
    <n v="5"/>
    <n v="5"/>
    <n v="4"/>
    <n v="2"/>
    <n v="4"/>
    <m/>
    <n v="5"/>
    <n v="5"/>
    <n v="4"/>
    <n v="3"/>
    <n v="5"/>
    <s v="No"/>
    <n v="4"/>
    <n v="1"/>
    <s v="Twitter|Youtube|Instagram|Reddit"/>
    <m/>
    <m/>
    <m/>
    <m/>
    <m/>
    <m/>
    <m/>
    <s v="Sí"/>
    <s v="No"/>
    <m/>
    <n v="5"/>
    <n v="5"/>
    <s v="4, satisfecho"/>
    <s v="Mejorado"/>
    <m/>
    <n v="0"/>
    <n v="1"/>
    <n v="0"/>
    <n v="0"/>
    <n v="0"/>
    <n v="0"/>
    <n v="1"/>
    <n v="0"/>
    <n v="1"/>
    <n v="1"/>
    <n v="0"/>
    <n v="0"/>
    <n v="0"/>
  </r>
  <r>
    <s v=""/>
    <s v=""/>
    <s v="Ciencias Sociales"/>
    <d v="2020-05-21T14:15:00"/>
    <x v="2"/>
    <x v="13"/>
    <x v="2"/>
    <x v="4"/>
    <x v="2"/>
    <s v="F. Ciencias de la Información"/>
    <s v="F. Ciencias Económicas y Empresariales"/>
    <s v="F. Ciencias Políticas y Sociología"/>
    <m/>
    <m/>
    <m/>
    <m/>
    <m/>
    <m/>
    <s v="No"/>
    <s v="Sí"/>
    <n v="4"/>
    <n v="1"/>
    <n v="1"/>
    <n v="2"/>
    <n v="3"/>
    <n v="1"/>
    <n v="1"/>
    <n v="2"/>
    <n v="4"/>
    <n v="4"/>
    <m/>
    <n v="1"/>
    <n v="2"/>
    <n v="4"/>
    <n v="2"/>
    <n v="3"/>
    <s v="No"/>
    <n v="4"/>
    <n v="4"/>
    <s v="Twitter|Instagram"/>
    <m/>
    <m/>
    <m/>
    <m/>
    <m/>
    <m/>
    <m/>
    <s v="No"/>
    <s v="No"/>
    <m/>
    <n v="4"/>
    <n v="4"/>
    <s v="4, satisfecho"/>
    <s v="Mejorado"/>
    <m/>
    <n v="1"/>
    <n v="0"/>
    <n v="0"/>
    <n v="0"/>
    <n v="0"/>
    <n v="0"/>
    <n v="1"/>
    <n v="0"/>
    <n v="0"/>
    <n v="1"/>
    <n v="0"/>
    <n v="0"/>
    <n v="0"/>
  </r>
  <r>
    <s v=""/>
    <s v=""/>
    <s v="Humanidades"/>
    <d v="2020-05-21T14:12:00"/>
    <x v="2"/>
    <x v="6"/>
    <x v="1"/>
    <x v="5"/>
    <x v="2"/>
    <s v="Biblioteca Maria Zambrano (Filología / Derecho)"/>
    <m/>
    <m/>
    <s v="Municipales"/>
    <m/>
    <m/>
    <m/>
    <m/>
    <m/>
    <s v="No"/>
    <s v="No"/>
    <n v="3"/>
    <n v="1"/>
    <n v="1"/>
    <n v="3"/>
    <n v="4"/>
    <n v="5"/>
    <n v="4"/>
    <n v="3"/>
    <n v="3"/>
    <n v="3"/>
    <m/>
    <n v="2"/>
    <n v="4"/>
    <n v="3"/>
    <n v="3"/>
    <n v="3"/>
    <s v="Sí"/>
    <n v="3"/>
    <n v="3"/>
    <s v="Twitter|Youtube|Instagram"/>
    <m/>
    <m/>
    <m/>
    <m/>
    <m/>
    <m/>
    <m/>
    <s v="Sí"/>
    <s v="Sí"/>
    <s v="Útil"/>
    <n v="4"/>
    <n v="4"/>
    <s v="3, normal"/>
    <s v="Mejorado"/>
    <m/>
    <n v="1"/>
    <n v="0"/>
    <n v="0"/>
    <n v="0"/>
    <n v="0"/>
    <n v="0"/>
    <n v="1"/>
    <n v="0"/>
    <n v="1"/>
    <n v="1"/>
    <n v="0"/>
    <n v="0"/>
    <n v="0"/>
  </r>
  <r>
    <s v=""/>
    <s v=""/>
    <s v="Ciencias Experimentales"/>
    <d v="2020-05-21T14:00:00"/>
    <x v="2"/>
    <x v="19"/>
    <x v="2"/>
    <x v="1"/>
    <x v="2"/>
    <s v="F. Ciencias Matemáticas"/>
    <s v="F. Ciencias Físicas"/>
    <m/>
    <m/>
    <m/>
    <m/>
    <m/>
    <m/>
    <m/>
    <s v="Sí"/>
    <s v="Sí"/>
    <n v="3"/>
    <n v="1"/>
    <n v="1"/>
    <n v="3"/>
    <n v="5"/>
    <n v="3"/>
    <n v="5"/>
    <n v="2"/>
    <n v="3"/>
    <n v="3"/>
    <m/>
    <n v="3"/>
    <n v="4"/>
    <n v="3"/>
    <n v="3"/>
    <n v="3"/>
    <s v="Sí"/>
    <n v="3"/>
    <n v="3"/>
    <s v="No uso ninguna red social"/>
    <m/>
    <m/>
    <m/>
    <m/>
    <m/>
    <m/>
    <m/>
    <s v="Sí"/>
    <s v="Sí"/>
    <s v="Normal"/>
    <n v="4"/>
    <n v="5"/>
    <s v="5, muy satisfecho"/>
    <s v="Mejorado"/>
    <m/>
    <n v="1"/>
    <n v="0"/>
    <n v="0"/>
    <n v="0"/>
    <n v="0"/>
    <n v="0"/>
    <n v="0"/>
    <n v="0"/>
    <n v="0"/>
    <n v="0"/>
    <n v="0"/>
    <n v="1"/>
    <n v="0"/>
  </r>
  <r>
    <s v=""/>
    <s v=""/>
    <s v="Ciencias Sociales"/>
    <d v="2020-05-21T13:50:00"/>
    <x v="2"/>
    <x v="13"/>
    <x v="2"/>
    <x v="1"/>
    <x v="2"/>
    <s v="F. Ciencias de la Información"/>
    <s v="Biblioteca Maria Zambrano (Filología / Derecho)"/>
    <m/>
    <m/>
    <m/>
    <m/>
    <m/>
    <m/>
    <m/>
    <s v="No"/>
    <s v="Sí"/>
    <n v="2"/>
    <n v="2"/>
    <n v="3"/>
    <n v="5"/>
    <n v="4"/>
    <n v="4"/>
    <n v="5"/>
    <n v="1"/>
    <n v="5"/>
    <n v="4"/>
    <m/>
    <n v="4"/>
    <n v="5"/>
    <n v="5"/>
    <n v="5"/>
    <n v="5"/>
    <s v="No"/>
    <n v="5"/>
    <n v="5"/>
    <s v="Twitter|Facebook|Instagram"/>
    <m/>
    <m/>
    <m/>
    <m/>
    <m/>
    <m/>
    <m/>
    <s v="No"/>
    <s v="No"/>
    <m/>
    <n v="2"/>
    <n v="5"/>
    <s v="5, muy satisfecho"/>
    <s v="Mejorado mucho"/>
    <m/>
    <n v="1"/>
    <n v="0"/>
    <n v="0"/>
    <n v="0"/>
    <n v="0"/>
    <n v="0"/>
    <n v="1"/>
    <n v="1"/>
    <n v="0"/>
    <n v="1"/>
    <n v="0"/>
    <n v="0"/>
    <n v="0"/>
  </r>
  <r>
    <s v=""/>
    <s v=""/>
    <s v="Humanidades"/>
    <d v="2020-05-21T13:47:00"/>
    <x v="2"/>
    <x v="6"/>
    <x v="2"/>
    <x v="2"/>
    <x v="2"/>
    <s v="F. Filología (Clásicas o General)"/>
    <s v="Biblioteca Maria Zambrano (Filología / Derecho)"/>
    <m/>
    <s v="Biblioteca José Hierro de la Comunidad de Madrid Biblioteca islámica"/>
    <m/>
    <m/>
    <m/>
    <m/>
    <m/>
    <s v="Sí"/>
    <s v="Sí"/>
    <n v="4"/>
    <m/>
    <n v="3"/>
    <n v="3"/>
    <n v="5"/>
    <n v="5"/>
    <n v="5"/>
    <n v="4"/>
    <n v="4"/>
    <n v="4"/>
    <m/>
    <n v="4"/>
    <m/>
    <n v="3"/>
    <m/>
    <n v="2"/>
    <s v="No"/>
    <n v="3"/>
    <m/>
    <s v="No uso ninguna red social"/>
    <m/>
    <m/>
    <m/>
    <m/>
    <m/>
    <m/>
    <m/>
    <s v="Sí"/>
    <s v="No"/>
    <m/>
    <n v="4"/>
    <n v="5"/>
    <s v="4, satisfecho"/>
    <s v="Igual"/>
    <s v="En la Facultad de Filología, en el pasillo central, a veces es difícil encontrar los libros"/>
    <n v="1"/>
    <n v="0"/>
    <n v="0"/>
    <n v="0"/>
    <n v="0"/>
    <n v="0"/>
    <n v="0"/>
    <n v="0"/>
    <n v="0"/>
    <n v="0"/>
    <n v="0"/>
    <n v="1"/>
    <n v="0"/>
  </r>
  <r>
    <s v=""/>
    <s v=""/>
    <s v="Ciencias Experimentales"/>
    <d v="2020-05-21T13:43:00"/>
    <x v="2"/>
    <x v="19"/>
    <x v="3"/>
    <x v="1"/>
    <x v="3"/>
    <s v="F. Ciencias Físicas"/>
    <s v="Biblioteca Maria Zambrano (Filología / Derecho)"/>
    <s v="F. Ciencias Químicas"/>
    <m/>
    <m/>
    <m/>
    <m/>
    <m/>
    <m/>
    <s v="Sí"/>
    <s v="Sí"/>
    <n v="4"/>
    <n v="1"/>
    <n v="2"/>
    <n v="4"/>
    <n v="5"/>
    <n v="5"/>
    <n v="4"/>
    <n v="4"/>
    <n v="4"/>
    <n v="5"/>
    <m/>
    <n v="4"/>
    <n v="5"/>
    <n v="4"/>
    <n v="4"/>
    <n v="4"/>
    <s v="No"/>
    <n v="4"/>
    <n v="4"/>
    <s v="Youtube|Instagram"/>
    <m/>
    <m/>
    <m/>
    <m/>
    <m/>
    <m/>
    <m/>
    <s v="Sí"/>
    <s v="No"/>
    <m/>
    <n v="5"/>
    <n v="5"/>
    <s v="5, muy satisfecho"/>
    <s v="Mejorado"/>
    <s v="Estaría bien tener más ejemplares de aquellos libros que constituyen la bibliografía básica de alguna asignatura, al menos en la facultad en la que se imparta esta. A veces es difícil  encontrar un ejemplar, fundamental en el desarrollo de la asignatura, porque no hay para todos los compañeros."/>
    <n v="0"/>
    <n v="1"/>
    <n v="0"/>
    <n v="0"/>
    <n v="0"/>
    <n v="0"/>
    <n v="0"/>
    <n v="0"/>
    <n v="1"/>
    <n v="1"/>
    <n v="0"/>
    <n v="0"/>
    <n v="0"/>
  </r>
  <r>
    <s v=""/>
    <s v=""/>
    <s v="Humanidades"/>
    <d v="2020-05-21T13:31:00"/>
    <x v="1"/>
    <x v="2"/>
    <x v="4"/>
    <x v="1"/>
    <x v="9"/>
    <s v="F. Educación - Centro de Formación del Profesorado"/>
    <s v="F. Ciencias Políticas y Sociología"/>
    <s v="F. Trabajo Social"/>
    <s v="Ciencias de la Información. Psicología. Estudios estadísticos."/>
    <m/>
    <m/>
    <m/>
    <m/>
    <m/>
    <s v="No"/>
    <s v="No"/>
    <n v="1"/>
    <n v="3"/>
    <n v="2"/>
    <n v="4"/>
    <n v="1"/>
    <n v="5"/>
    <n v="1"/>
    <n v="5"/>
    <n v="1"/>
    <n v="1"/>
    <m/>
    <n v="2"/>
    <m/>
    <n v="1"/>
    <m/>
    <n v="1"/>
    <s v="Sí"/>
    <n v="1"/>
    <m/>
    <s v="Twitter|Facebook|Youtube|Instagram|Pinterest"/>
    <m/>
    <m/>
    <m/>
    <m/>
    <m/>
    <m/>
    <m/>
    <s v="Sí"/>
    <s v="No"/>
    <m/>
    <n v="5"/>
    <n v="5"/>
    <s v="2, insatisfecho"/>
    <s v="Igual"/>
    <m/>
    <n v="0"/>
    <n v="0"/>
    <n v="0"/>
    <n v="1"/>
    <n v="0"/>
    <n v="0"/>
    <n v="1"/>
    <n v="1"/>
    <n v="1"/>
    <n v="1"/>
    <n v="0"/>
    <n v="0"/>
    <n v="0"/>
  </r>
  <r>
    <s v=""/>
    <s v=""/>
    <s v="Ciencias de la Salud"/>
    <d v="2020-05-21T13:25:00"/>
    <x v="2"/>
    <x v="4"/>
    <x v="2"/>
    <x v="5"/>
    <x v="2"/>
    <s v="F. Medicina"/>
    <s v="Biblioteca Maria Zambrano (Filología / Derecho)"/>
    <s v="F. Odontología"/>
    <m/>
    <m/>
    <m/>
    <m/>
    <m/>
    <m/>
    <s v="No"/>
    <s v="Sí"/>
    <n v="2"/>
    <n v="1"/>
    <n v="2"/>
    <n v="3"/>
    <n v="4"/>
    <n v="1"/>
    <n v="5"/>
    <n v="1"/>
    <n v="4"/>
    <n v="4"/>
    <m/>
    <n v="5"/>
    <n v="3"/>
    <n v="4"/>
    <n v="3"/>
    <n v="4"/>
    <s v="No"/>
    <n v="3"/>
    <n v="3"/>
    <s v="Youtube|Instagram"/>
    <m/>
    <m/>
    <m/>
    <m/>
    <m/>
    <m/>
    <m/>
    <s v="No"/>
    <s v="No"/>
    <m/>
    <n v="3"/>
    <n v="3"/>
    <s v="4, satisfecho"/>
    <s v="Igual"/>
    <m/>
    <n v="1"/>
    <n v="0"/>
    <n v="0"/>
    <n v="0"/>
    <n v="0"/>
    <n v="0"/>
    <n v="0"/>
    <n v="0"/>
    <n v="1"/>
    <n v="1"/>
    <n v="0"/>
    <n v="0"/>
    <n v="0"/>
  </r>
  <r>
    <s v=""/>
    <s v=""/>
    <s v="Ciencias Experimentales"/>
    <d v="2020-05-21T13:23:00"/>
    <x v="2"/>
    <x v="16"/>
    <x v="3"/>
    <x v="3"/>
    <x v="10"/>
    <s v="F. Ciencias Químicas"/>
    <s v="F. Ciencias Físicas"/>
    <s v="F. Ciencias Matemáticas"/>
    <s v="Biblioteca Federico García Lorca en Torrejón de Ardoz"/>
    <m/>
    <m/>
    <m/>
    <m/>
    <m/>
    <s v="Sí"/>
    <s v="No"/>
    <n v="2"/>
    <n v="2"/>
    <n v="5"/>
    <n v="2"/>
    <n v="5"/>
    <n v="5"/>
    <n v="4"/>
    <n v="3"/>
    <n v="4"/>
    <n v="4"/>
    <m/>
    <n v="5"/>
    <n v="3"/>
    <n v="4"/>
    <n v="4"/>
    <n v="4"/>
    <s v="No"/>
    <n v="4"/>
    <n v="3"/>
    <s v="Youtube"/>
    <m/>
    <m/>
    <m/>
    <m/>
    <m/>
    <m/>
    <m/>
    <s v="Sí"/>
    <s v="No"/>
    <m/>
    <n v="4"/>
    <n v="4"/>
    <s v="4, satisfecho"/>
    <s v="Igual"/>
    <m/>
    <n v="0"/>
    <n v="1"/>
    <n v="0"/>
    <n v="1"/>
    <n v="1"/>
    <n v="0"/>
    <n v="0"/>
    <n v="0"/>
    <n v="1"/>
    <n v="0"/>
    <n v="0"/>
    <n v="0"/>
    <n v="0"/>
  </r>
  <r>
    <s v=""/>
    <s v=""/>
    <s v="Humanidades"/>
    <d v="2020-05-21T13:20:00"/>
    <x v="2"/>
    <x v="7"/>
    <x v="3"/>
    <x v="2"/>
    <x v="2"/>
    <s v="F. Geografía e Historia"/>
    <s v="F. Filología (Clásicas o General)"/>
    <m/>
    <m/>
    <m/>
    <m/>
    <m/>
    <m/>
    <m/>
    <s v="Sí"/>
    <s v="Sí"/>
    <n v="5"/>
    <n v="4"/>
    <n v="5"/>
    <n v="1"/>
    <n v="3"/>
    <n v="5"/>
    <n v="3"/>
    <n v="4"/>
    <n v="5"/>
    <n v="5"/>
    <m/>
    <n v="5"/>
    <n v="5"/>
    <n v="5"/>
    <n v="5"/>
    <n v="5"/>
    <s v="No"/>
    <n v="5"/>
    <n v="3"/>
    <s v="Youtube|Instagram"/>
    <m/>
    <m/>
    <m/>
    <m/>
    <m/>
    <m/>
    <m/>
    <s v="No"/>
    <s v="No"/>
    <m/>
    <n v="5"/>
    <n v="5"/>
    <s v="4, satisfecho"/>
    <s v="Mejorado"/>
    <s v="Debería haber más libros electrónicos"/>
    <n v="1"/>
    <n v="0"/>
    <n v="0"/>
    <n v="0"/>
    <n v="0"/>
    <n v="0"/>
    <n v="0"/>
    <n v="0"/>
    <n v="1"/>
    <n v="1"/>
    <n v="0"/>
    <n v="0"/>
    <n v="0"/>
  </r>
  <r>
    <s v=""/>
    <s v=""/>
    <s v="Humanidades"/>
    <d v="2020-05-21T13:13:00"/>
    <x v="2"/>
    <x v="3"/>
    <x v="3"/>
    <x v="1"/>
    <x v="3"/>
    <s v="F. Bellas Artes"/>
    <m/>
    <m/>
    <s v="bibliotecas municipales de rivas-vaciamadrid"/>
    <m/>
    <m/>
    <m/>
    <m/>
    <m/>
    <s v="Sí"/>
    <s v="Sí"/>
    <n v="4"/>
    <n v="2"/>
    <n v="2"/>
    <n v="5"/>
    <n v="5"/>
    <n v="5"/>
    <n v="2"/>
    <n v="4"/>
    <n v="3"/>
    <n v="4"/>
    <m/>
    <n v="4"/>
    <n v="5"/>
    <n v="3"/>
    <n v="4"/>
    <n v="4"/>
    <s v="Sí"/>
    <n v="4"/>
    <n v="4"/>
    <s v="Youtube"/>
    <m/>
    <m/>
    <m/>
    <m/>
    <m/>
    <m/>
    <m/>
    <s v="Sí"/>
    <s v="No"/>
    <m/>
    <n v="5"/>
    <n v="5"/>
    <s v="4, satisfecho"/>
    <s v="Mejorado"/>
    <m/>
    <n v="0"/>
    <n v="1"/>
    <n v="0"/>
    <n v="0"/>
    <n v="0"/>
    <n v="0"/>
    <n v="0"/>
    <n v="0"/>
    <n v="1"/>
    <n v="0"/>
    <n v="0"/>
    <n v="0"/>
    <n v="0"/>
  </r>
  <r>
    <s v=""/>
    <s v=""/>
    <s v="Ciencias de la Salud"/>
    <d v="2020-05-21T13:07:00"/>
    <x v="2"/>
    <x v="4"/>
    <x v="2"/>
    <x v="2"/>
    <x v="3"/>
    <s v="F. Psicología"/>
    <s v="F. Medicina"/>
    <s v="F. Trabajo Social"/>
    <s v="ESCUELA PÚBLICA DE ANIMACIÓN"/>
    <m/>
    <m/>
    <m/>
    <m/>
    <m/>
    <s v="Sí"/>
    <s v="Sí"/>
    <n v="3"/>
    <n v="2"/>
    <n v="1"/>
    <n v="3"/>
    <n v="5"/>
    <n v="4"/>
    <n v="5"/>
    <n v="3"/>
    <n v="3"/>
    <n v="3"/>
    <m/>
    <n v="4"/>
    <n v="4"/>
    <n v="3"/>
    <n v="4"/>
    <n v="2"/>
    <s v="No"/>
    <n v="4"/>
    <n v="3"/>
    <s v="Facebook|Youtube|Instagram|LinkedIn"/>
    <m/>
    <m/>
    <m/>
    <m/>
    <m/>
    <m/>
    <m/>
    <s v="No"/>
    <s v="No"/>
    <m/>
    <n v="4"/>
    <n v="3"/>
    <s v="3, normal"/>
    <s v="Mejorado"/>
    <m/>
    <n v="0"/>
    <n v="1"/>
    <n v="0"/>
    <n v="0"/>
    <n v="0"/>
    <n v="0"/>
    <n v="0"/>
    <n v="1"/>
    <n v="1"/>
    <n v="1"/>
    <n v="1"/>
    <n v="0"/>
    <n v="0"/>
  </r>
  <r>
    <s v=""/>
    <s v=""/>
    <s v="Ciencias Experimentales"/>
    <d v="2020-05-21T13:03:00"/>
    <x v="2"/>
    <x v="8"/>
    <x v="1"/>
    <x v="1"/>
    <x v="3"/>
    <s v="F. Ciencias Matemáticas"/>
    <m/>
    <m/>
    <m/>
    <m/>
    <m/>
    <m/>
    <m/>
    <m/>
    <s v="No"/>
    <s v="Sí"/>
    <n v="4"/>
    <n v="2"/>
    <n v="2"/>
    <n v="3"/>
    <n v="4"/>
    <n v="4"/>
    <n v="4"/>
    <n v="2"/>
    <n v="5"/>
    <n v="4"/>
    <m/>
    <n v="5"/>
    <n v="5"/>
    <n v="4"/>
    <n v="4"/>
    <n v="4"/>
    <s v="No"/>
    <n v="5"/>
    <n v="3"/>
    <s v="Facebook|Youtube|Instagram"/>
    <m/>
    <m/>
    <m/>
    <m/>
    <m/>
    <m/>
    <m/>
    <s v="Sí"/>
    <s v="No"/>
    <m/>
    <n v="5"/>
    <n v="5"/>
    <s v="5, muy satisfecho"/>
    <s v="Mejorado mucho"/>
    <m/>
    <n v="0"/>
    <n v="1"/>
    <n v="0"/>
    <n v="0"/>
    <n v="0"/>
    <n v="0"/>
    <n v="0"/>
    <n v="1"/>
    <n v="1"/>
    <n v="1"/>
    <n v="0"/>
    <n v="0"/>
    <n v="0"/>
  </r>
  <r>
    <s v=""/>
    <s v=""/>
    <s v="Ciencias Experimentales"/>
    <d v="2020-05-21T12:58:00"/>
    <x v="2"/>
    <x v="8"/>
    <x v="3"/>
    <x v="1"/>
    <x v="2"/>
    <s v="F. Ciencias Matemáticas"/>
    <s v="Biblioteca Maria Zambrano (Filología / Derecho)"/>
    <s v="F. Informática"/>
    <m/>
    <m/>
    <m/>
    <m/>
    <m/>
    <m/>
    <s v="Sí"/>
    <s v="Sí"/>
    <n v="4"/>
    <n v="1"/>
    <n v="1"/>
    <n v="1"/>
    <n v="5"/>
    <n v="4"/>
    <n v="3"/>
    <n v="4"/>
    <n v="2"/>
    <m/>
    <m/>
    <n v="4"/>
    <m/>
    <n v="3"/>
    <m/>
    <m/>
    <s v="Sí"/>
    <n v="4"/>
    <m/>
    <s v="No uso ninguna red social"/>
    <m/>
    <m/>
    <m/>
    <m/>
    <m/>
    <m/>
    <m/>
    <s v="No"/>
    <s v="No"/>
    <m/>
    <m/>
    <m/>
    <s v="4, satisfecho"/>
    <s v="Mejorado"/>
    <m/>
    <n v="1"/>
    <n v="0"/>
    <n v="0"/>
    <n v="0"/>
    <n v="0"/>
    <n v="0"/>
    <n v="0"/>
    <n v="0"/>
    <n v="0"/>
    <n v="0"/>
    <n v="0"/>
    <n v="1"/>
    <n v="0"/>
  </r>
  <r>
    <s v=""/>
    <s v=""/>
    <s v="Ciencias Sociales"/>
    <d v="2020-05-21T12:55:00"/>
    <x v="3"/>
    <x v="10"/>
    <x v="1"/>
    <x v="1"/>
    <x v="6"/>
    <s v="Biblioteca Maria Zambrano (Filología / Derecho)"/>
    <s v="F. Derecho (Departamentos,Criminología)"/>
    <m/>
    <m/>
    <m/>
    <m/>
    <m/>
    <m/>
    <m/>
    <s v="Sí"/>
    <s v="Sí"/>
    <n v="4"/>
    <n v="2"/>
    <n v="1"/>
    <n v="3"/>
    <n v="4"/>
    <n v="4"/>
    <n v="3"/>
    <n v="3"/>
    <n v="3"/>
    <n v="4"/>
    <m/>
    <n v="4"/>
    <n v="4"/>
    <n v="3"/>
    <n v="3"/>
    <n v="4"/>
    <s v="Sí"/>
    <n v="3"/>
    <n v="3"/>
    <s v="Twitter|Instagram"/>
    <m/>
    <m/>
    <m/>
    <m/>
    <m/>
    <m/>
    <m/>
    <s v="Sí"/>
    <s v="No"/>
    <m/>
    <n v="3"/>
    <n v="3"/>
    <s v="4, satisfecho"/>
    <s v="Igual"/>
    <m/>
    <n v="1"/>
    <n v="0"/>
    <n v="1"/>
    <n v="0"/>
    <n v="0"/>
    <n v="0"/>
    <n v="1"/>
    <n v="0"/>
    <n v="0"/>
    <n v="1"/>
    <n v="0"/>
    <n v="0"/>
    <n v="0"/>
  </r>
  <r>
    <s v=""/>
    <s v=""/>
    <s v="Humanidades"/>
    <d v="2020-05-21T12:51:00"/>
    <x v="3"/>
    <x v="7"/>
    <x v="2"/>
    <x v="1"/>
    <x v="2"/>
    <s v="F. Geografía e Historia"/>
    <s v="Biblioteca Maria Zambrano (Filología / Derecho)"/>
    <s v="F. Ciencias Biológicas"/>
    <m/>
    <m/>
    <m/>
    <m/>
    <m/>
    <m/>
    <s v="Sí"/>
    <s v="Sí"/>
    <n v="3"/>
    <n v="1"/>
    <n v="1"/>
    <n v="4"/>
    <n v="4"/>
    <n v="4"/>
    <n v="2"/>
    <n v="4"/>
    <n v="3"/>
    <n v="4"/>
    <m/>
    <n v="4"/>
    <n v="5"/>
    <n v="4"/>
    <n v="3"/>
    <n v="4"/>
    <s v="No"/>
    <n v="3"/>
    <n v="2"/>
    <s v="Youtube"/>
    <m/>
    <m/>
    <m/>
    <m/>
    <m/>
    <m/>
    <m/>
    <s v="No"/>
    <s v="No"/>
    <m/>
    <n v="5"/>
    <n v="5"/>
    <s v="4, satisfecho"/>
    <s v="Mejorado"/>
    <m/>
    <n v="1"/>
    <n v="0"/>
    <n v="0"/>
    <n v="0"/>
    <n v="0"/>
    <n v="0"/>
    <n v="0"/>
    <n v="0"/>
    <n v="1"/>
    <n v="0"/>
    <n v="0"/>
    <n v="0"/>
    <n v="0"/>
  </r>
  <r>
    <s v=""/>
    <s v=""/>
    <s v="Ciencias Sociales"/>
    <d v="2020-05-21T12:41:00"/>
    <x v="2"/>
    <x v="10"/>
    <x v="2"/>
    <x v="4"/>
    <x v="11"/>
    <s v="Biblioteca Maria Zambrano (Filología / Derecho)"/>
    <s v="F. Derecho (Departamentos,Criminología)"/>
    <m/>
    <m/>
    <m/>
    <m/>
    <m/>
    <m/>
    <m/>
    <s v="Sí"/>
    <s v="Sí"/>
    <n v="5"/>
    <n v="1"/>
    <n v="2"/>
    <n v="3"/>
    <n v="2"/>
    <n v="1"/>
    <n v="1"/>
    <n v="1"/>
    <n v="3"/>
    <n v="2"/>
    <m/>
    <n v="2"/>
    <n v="5"/>
    <n v="4"/>
    <n v="3"/>
    <n v="2"/>
    <s v="No"/>
    <n v="2"/>
    <n v="3"/>
    <s v="Twitter"/>
    <m/>
    <m/>
    <m/>
    <m/>
    <m/>
    <m/>
    <m/>
    <s v="No"/>
    <s v="No"/>
    <m/>
    <n v="4"/>
    <n v="4"/>
    <s v="4, satisfecho"/>
    <s v="Mejorado"/>
    <m/>
    <n v="0"/>
    <n v="1"/>
    <n v="1"/>
    <n v="0"/>
    <n v="0"/>
    <n v="0"/>
    <n v="1"/>
    <n v="0"/>
    <n v="0"/>
    <n v="0"/>
    <n v="0"/>
    <n v="0"/>
    <n v="0"/>
  </r>
  <r>
    <s v=""/>
    <s v=""/>
    <s v="Ciencias Experimentales"/>
    <d v="2020-05-21T12:35:00"/>
    <x v="2"/>
    <x v="20"/>
    <x v="2"/>
    <x v="1"/>
    <x v="2"/>
    <s v="F. Ciencias Biológicas"/>
    <s v="F. Ciencias Químicas"/>
    <m/>
    <m/>
    <m/>
    <m/>
    <m/>
    <m/>
    <m/>
    <s v="Sí"/>
    <s v="Sí"/>
    <n v="5"/>
    <n v="2"/>
    <n v="3"/>
    <n v="5"/>
    <n v="5"/>
    <n v="5"/>
    <n v="5"/>
    <n v="1"/>
    <n v="1"/>
    <n v="3"/>
    <m/>
    <n v="3"/>
    <n v="5"/>
    <n v="3"/>
    <n v="3"/>
    <n v="5"/>
    <s v="No"/>
    <n v="2"/>
    <n v="1"/>
    <s v="Twitter|Youtube|Instagram"/>
    <m/>
    <m/>
    <m/>
    <m/>
    <m/>
    <m/>
    <m/>
    <s v="No"/>
    <s v="No"/>
    <m/>
    <n v="5"/>
    <n v="5"/>
    <s v="5, muy satisfecho"/>
    <s v="Igual"/>
    <m/>
    <n v="1"/>
    <n v="0"/>
    <n v="0"/>
    <n v="0"/>
    <n v="0"/>
    <n v="0"/>
    <n v="1"/>
    <n v="0"/>
    <n v="1"/>
    <n v="1"/>
    <n v="0"/>
    <n v="0"/>
    <n v="0"/>
  </r>
  <r>
    <s v=""/>
    <s v=""/>
    <s v="Ciencias Sociales"/>
    <d v="2020-05-21T12:33:00"/>
    <x v="2"/>
    <x v="21"/>
    <x v="3"/>
    <x v="2"/>
    <x v="2"/>
    <s v="F. Comercio y Turismo"/>
    <m/>
    <m/>
    <s v="Biblioteca Municipal Lope de Vega - Tres Cantos"/>
    <m/>
    <m/>
    <m/>
    <m/>
    <m/>
    <s v="Sí"/>
    <s v="Sí"/>
    <n v="4"/>
    <n v="2"/>
    <n v="4"/>
    <n v="3"/>
    <n v="5"/>
    <n v="5"/>
    <n v="5"/>
    <n v="1"/>
    <n v="5"/>
    <n v="4"/>
    <m/>
    <n v="3"/>
    <n v="5"/>
    <n v="4"/>
    <n v="4"/>
    <n v="4"/>
    <s v="No"/>
    <n v="3"/>
    <n v="3"/>
    <s v="Youtube|Instagram|LinkedIn"/>
    <m/>
    <m/>
    <m/>
    <m/>
    <m/>
    <m/>
    <m/>
    <s v="No"/>
    <s v="No"/>
    <m/>
    <n v="5"/>
    <n v="5"/>
    <s v="5, muy satisfecho"/>
    <m/>
    <s v="El personal de la biblioteca me ha ayudado en todos los problemas que he tenido con los libros y me ha resuelto numerosas dudas. Gracias Luisa! (MaríaT)"/>
    <n v="1"/>
    <n v="0"/>
    <n v="0"/>
    <n v="0"/>
    <n v="0"/>
    <n v="0"/>
    <n v="0"/>
    <n v="0"/>
    <n v="1"/>
    <n v="1"/>
    <n v="1"/>
    <n v="0"/>
    <n v="0"/>
  </r>
  <r>
    <s v=""/>
    <s v=""/>
    <s v="Ciencias Experimentales"/>
    <d v="2020-05-21T12:22:00"/>
    <x v="2"/>
    <x v="20"/>
    <x v="3"/>
    <x v="1"/>
    <x v="2"/>
    <s v="F. Ciencias Biológicas"/>
    <s v="F. Ciencias Geológicas"/>
    <m/>
    <m/>
    <m/>
    <m/>
    <m/>
    <m/>
    <m/>
    <s v="Sí"/>
    <s v="Sí"/>
    <n v="2"/>
    <n v="3"/>
    <n v="3"/>
    <n v="1"/>
    <n v="3"/>
    <n v="4"/>
    <n v="4"/>
    <n v="2"/>
    <n v="4"/>
    <n v="4"/>
    <m/>
    <n v="3"/>
    <n v="5"/>
    <n v="4"/>
    <n v="5"/>
    <n v="4"/>
    <s v="Sí"/>
    <n v="4"/>
    <n v="3"/>
    <s v="Youtube|Instagram|LinkedIn"/>
    <m/>
    <m/>
    <m/>
    <m/>
    <m/>
    <m/>
    <m/>
    <s v="Sí"/>
    <s v="Sí"/>
    <s v="Útil"/>
    <n v="5"/>
    <n v="5"/>
    <s v="4, satisfecho"/>
    <s v="Mejorado mucho"/>
    <m/>
    <n v="1"/>
    <n v="0"/>
    <n v="0"/>
    <n v="0"/>
    <n v="0"/>
    <n v="0"/>
    <n v="0"/>
    <n v="0"/>
    <n v="1"/>
    <n v="1"/>
    <n v="1"/>
    <n v="0"/>
    <n v="0"/>
  </r>
  <r>
    <s v=""/>
    <s v=""/>
    <s v="Ciencias Sociales"/>
    <d v="2020-05-21T12:19:00"/>
    <x v="2"/>
    <x v="10"/>
    <x v="2"/>
    <x v="4"/>
    <x v="3"/>
    <s v="Biblioteca Maria Zambrano (Filología / Derecho)"/>
    <s v="F. Ciencias Químicas"/>
    <m/>
    <m/>
    <m/>
    <m/>
    <m/>
    <m/>
    <m/>
    <s v="No"/>
    <s v="Sí"/>
    <n v="2"/>
    <n v="2"/>
    <n v="2"/>
    <n v="5"/>
    <n v="5"/>
    <n v="4"/>
    <n v="5"/>
    <n v="1"/>
    <n v="4"/>
    <n v="4"/>
    <m/>
    <n v="5"/>
    <n v="4"/>
    <n v="4"/>
    <n v="3"/>
    <n v="3"/>
    <s v="No"/>
    <n v="3"/>
    <n v="3"/>
    <s v="Instagram"/>
    <m/>
    <m/>
    <m/>
    <m/>
    <m/>
    <m/>
    <m/>
    <s v="No"/>
    <s v="No"/>
    <m/>
    <n v="5"/>
    <n v="5"/>
    <s v="5, muy satisfecho"/>
    <m/>
    <m/>
    <n v="0"/>
    <n v="1"/>
    <n v="0"/>
    <n v="0"/>
    <n v="0"/>
    <n v="0"/>
    <n v="0"/>
    <n v="0"/>
    <n v="0"/>
    <n v="1"/>
    <n v="0"/>
    <n v="0"/>
    <n v="0"/>
  </r>
  <r>
    <s v=""/>
    <s v=""/>
    <s v="Ciencias de la Salud"/>
    <d v="2020-05-21T12:18:00"/>
    <x v="3"/>
    <x v="12"/>
    <x v="1"/>
    <x v="1"/>
    <x v="2"/>
    <s v="F. Psicología"/>
    <s v="F. Trabajo Social"/>
    <s v="F. Ciencias Económicas y Empresariales"/>
    <m/>
    <m/>
    <m/>
    <m/>
    <m/>
    <m/>
    <s v="No"/>
    <s v="Sí"/>
    <n v="2"/>
    <n v="2"/>
    <n v="2"/>
    <n v="3"/>
    <n v="5"/>
    <n v="5"/>
    <n v="5"/>
    <n v="2"/>
    <n v="5"/>
    <n v="5"/>
    <m/>
    <n v="5"/>
    <n v="5"/>
    <n v="5"/>
    <n v="5"/>
    <n v="5"/>
    <s v="No"/>
    <n v="4"/>
    <n v="5"/>
    <s v="Facebook|Instagram|LinkedIn"/>
    <m/>
    <m/>
    <m/>
    <m/>
    <m/>
    <m/>
    <m/>
    <s v="No"/>
    <s v="No"/>
    <m/>
    <n v="5"/>
    <n v="5"/>
    <s v="5, muy satisfecho"/>
    <s v="Igual"/>
    <m/>
    <n v="1"/>
    <n v="0"/>
    <n v="0"/>
    <n v="0"/>
    <n v="0"/>
    <n v="0"/>
    <n v="0"/>
    <n v="1"/>
    <n v="0"/>
    <n v="1"/>
    <n v="1"/>
    <n v="0"/>
    <n v="0"/>
  </r>
  <r>
    <s v=""/>
    <s v=""/>
    <s v="Ciencias de la Salud"/>
    <d v="2020-05-21T12:07:00"/>
    <x v="2"/>
    <x v="22"/>
    <x v="3"/>
    <x v="1"/>
    <x v="2"/>
    <s v="F. Óptica y Optometría"/>
    <s v="Biblioteca Maria Zambrano (Filología / Derecho)"/>
    <m/>
    <m/>
    <m/>
    <m/>
    <m/>
    <m/>
    <m/>
    <s v="Sí"/>
    <s v="Sí"/>
    <n v="5"/>
    <n v="3"/>
    <n v="1"/>
    <n v="3"/>
    <n v="4"/>
    <n v="2"/>
    <n v="4"/>
    <n v="1"/>
    <n v="4"/>
    <n v="4"/>
    <m/>
    <n v="2"/>
    <n v="5"/>
    <n v="2"/>
    <n v="5"/>
    <n v="5"/>
    <s v="No"/>
    <n v="3"/>
    <n v="3"/>
    <s v="Instagram"/>
    <m/>
    <m/>
    <m/>
    <m/>
    <m/>
    <m/>
    <m/>
    <s v="No"/>
    <s v="No"/>
    <m/>
    <n v="5"/>
    <n v="5"/>
    <s v="4, satisfecho"/>
    <m/>
    <s v="Es necesario ampliar el horario de la biblioteca en época de exámenes, ahí mismo contamos con la bibliografía necesaria para nuestra preparación, no en otras bibliotecas."/>
    <n v="1"/>
    <n v="0"/>
    <n v="0"/>
    <n v="0"/>
    <n v="0"/>
    <n v="0"/>
    <n v="0"/>
    <n v="0"/>
    <n v="0"/>
    <n v="1"/>
    <n v="0"/>
    <n v="0"/>
    <n v="0"/>
  </r>
  <r>
    <s v=""/>
    <s v=""/>
    <s v="Ciencias de la Salud"/>
    <d v="2020-05-21T11:49:00"/>
    <x v="2"/>
    <x v="4"/>
    <x v="1"/>
    <x v="4"/>
    <x v="2"/>
    <s v="Biblioteca Maria Zambrano (Filología / Derecho)"/>
    <s v="F. Medicina"/>
    <m/>
    <s v="Biblioteca pública José Hierro"/>
    <m/>
    <m/>
    <m/>
    <m/>
    <m/>
    <s v="No"/>
    <s v="Sí"/>
    <n v="3"/>
    <n v="1"/>
    <n v="1"/>
    <n v="2"/>
    <n v="5"/>
    <n v="5"/>
    <n v="5"/>
    <n v="2"/>
    <n v="3"/>
    <n v="4"/>
    <m/>
    <n v="4"/>
    <n v="4"/>
    <n v="3"/>
    <n v="3"/>
    <n v="4"/>
    <s v="No"/>
    <n v="3"/>
    <n v="3"/>
    <s v="Twitter|Facebook|Youtube|Instagram"/>
    <m/>
    <m/>
    <m/>
    <m/>
    <m/>
    <m/>
    <m/>
    <s v="No"/>
    <s v="No"/>
    <m/>
    <n v="4"/>
    <n v="4"/>
    <s v="4, satisfecho"/>
    <s v="Mejorado"/>
    <m/>
    <n v="1"/>
    <n v="0"/>
    <n v="0"/>
    <n v="0"/>
    <n v="0"/>
    <n v="0"/>
    <n v="1"/>
    <n v="1"/>
    <n v="1"/>
    <n v="1"/>
    <n v="0"/>
    <n v="0"/>
    <n v="0"/>
  </r>
  <r>
    <s v=""/>
    <s v=""/>
    <s v="Ciencias Sociales"/>
    <d v="2020-05-21T11:46:00"/>
    <x v="2"/>
    <x v="11"/>
    <x v="5"/>
    <x v="1"/>
    <x v="3"/>
    <s v="F. Ciencias Económicas y Empresariales"/>
    <s v="Biblioteca Maria Zambrano (Filología / Derecho)"/>
    <m/>
    <m/>
    <m/>
    <m/>
    <m/>
    <m/>
    <m/>
    <s v="Sí"/>
    <s v="Sí"/>
    <n v="1"/>
    <n v="2"/>
    <n v="1"/>
    <n v="4"/>
    <n v="5"/>
    <n v="4"/>
    <n v="4"/>
    <n v="1"/>
    <n v="3"/>
    <n v="3"/>
    <m/>
    <n v="3"/>
    <n v="3"/>
    <n v="1"/>
    <n v="3"/>
    <n v="1"/>
    <s v="No"/>
    <n v="4"/>
    <n v="4"/>
    <s v="Twitter|Instagram"/>
    <m/>
    <m/>
    <m/>
    <m/>
    <m/>
    <m/>
    <m/>
    <s v="No"/>
    <s v="No"/>
    <m/>
    <n v="3"/>
    <n v="3"/>
    <s v="4, satisfecho"/>
    <s v="Igual"/>
    <m/>
    <n v="0"/>
    <n v="1"/>
    <n v="0"/>
    <n v="0"/>
    <n v="0"/>
    <n v="0"/>
    <n v="1"/>
    <n v="0"/>
    <n v="0"/>
    <n v="1"/>
    <n v="0"/>
    <n v="0"/>
    <n v="0"/>
  </r>
  <r>
    <s v=""/>
    <s v=""/>
    <s v="Ciencias Sociales"/>
    <d v="2020-05-21T11:28:00"/>
    <x v="2"/>
    <x v="13"/>
    <x v="1"/>
    <x v="5"/>
    <x v="2"/>
    <s v="Biblioteca Maria Zambrano (Filología / Derecho)"/>
    <s v="F. Ciencias de la Información"/>
    <s v="F. Geografía e Historia"/>
    <m/>
    <m/>
    <m/>
    <m/>
    <m/>
    <m/>
    <s v="No"/>
    <s v="Sí"/>
    <n v="4"/>
    <n v="1"/>
    <n v="2"/>
    <n v="2"/>
    <n v="5"/>
    <n v="4"/>
    <n v="5"/>
    <n v="2"/>
    <n v="5"/>
    <n v="5"/>
    <m/>
    <n v="5"/>
    <n v="5"/>
    <n v="5"/>
    <n v="5"/>
    <n v="5"/>
    <s v="No"/>
    <n v="5"/>
    <n v="5"/>
    <s v="Twitter|Youtube|Instagram"/>
    <m/>
    <m/>
    <m/>
    <m/>
    <m/>
    <m/>
    <m/>
    <s v="No"/>
    <s v="No"/>
    <m/>
    <n v="5"/>
    <n v="5"/>
    <s v="5, muy satisfecho"/>
    <s v="Mejorado"/>
    <m/>
    <n v="1"/>
    <n v="0"/>
    <n v="0"/>
    <n v="0"/>
    <n v="0"/>
    <n v="0"/>
    <n v="1"/>
    <n v="0"/>
    <n v="1"/>
    <n v="1"/>
    <n v="0"/>
    <n v="0"/>
    <n v="0"/>
  </r>
  <r>
    <s v=""/>
    <s v=""/>
    <s v="Ciencias de la Salud"/>
    <d v="2020-05-21T11:25:00"/>
    <x v="2"/>
    <x v="9"/>
    <x v="3"/>
    <x v="5"/>
    <x v="2"/>
    <s v="F. Farmacia"/>
    <m/>
    <m/>
    <s v="Biblioteca de la universidad Carlos III de Leganés, bibliotecas municipales de Leganés (Rigoberta Menchú y Julio Caro Baroja)"/>
    <m/>
    <m/>
    <m/>
    <m/>
    <m/>
    <s v="No"/>
    <s v="Sí"/>
    <n v="2"/>
    <n v="1"/>
    <n v="1"/>
    <n v="1"/>
    <n v="5"/>
    <n v="3"/>
    <n v="5"/>
    <n v="1"/>
    <n v="5"/>
    <n v="3"/>
    <m/>
    <n v="3"/>
    <n v="4"/>
    <n v="3"/>
    <n v="4"/>
    <n v="3"/>
    <s v="No"/>
    <n v="4"/>
    <n v="5"/>
    <s v="Youtube|Instagram"/>
    <m/>
    <m/>
    <m/>
    <m/>
    <m/>
    <m/>
    <m/>
    <s v="Sí"/>
    <s v="No"/>
    <m/>
    <n v="4"/>
    <n v="4"/>
    <s v="4, satisfecho"/>
    <m/>
    <s v="Abierta más días del año"/>
    <n v="1"/>
    <n v="0"/>
    <n v="0"/>
    <n v="0"/>
    <n v="0"/>
    <n v="0"/>
    <n v="0"/>
    <n v="0"/>
    <n v="1"/>
    <n v="1"/>
    <n v="0"/>
    <n v="0"/>
    <n v="0"/>
  </r>
  <r>
    <s v=""/>
    <s v=""/>
    <s v="Ciencias de la Salud"/>
    <d v="2020-05-21T11:22:00"/>
    <x v="2"/>
    <x v="23"/>
    <x v="1"/>
    <x v="4"/>
    <x v="12"/>
    <s v="F. Veterinaria"/>
    <s v="Biblioteca Maria Zambrano (Filología / Derecho)"/>
    <m/>
    <m/>
    <m/>
    <m/>
    <m/>
    <m/>
    <m/>
    <s v="No"/>
    <s v="Sí"/>
    <n v="2"/>
    <n v="1"/>
    <n v="1"/>
    <n v="2"/>
    <n v="3"/>
    <n v="4"/>
    <n v="4"/>
    <n v="3"/>
    <n v="3"/>
    <n v="4"/>
    <m/>
    <n v="2"/>
    <n v="3"/>
    <n v="1"/>
    <n v="3"/>
    <n v="3"/>
    <s v="Sí"/>
    <n v="2"/>
    <n v="3"/>
    <s v="Facebook|Instagram"/>
    <m/>
    <m/>
    <m/>
    <m/>
    <m/>
    <m/>
    <m/>
    <s v="Sí"/>
    <s v="Sí"/>
    <m/>
    <n v="4"/>
    <n v="5"/>
    <s v="3, normal"/>
    <s v="Igual"/>
    <m/>
    <n v="1"/>
    <n v="1"/>
    <n v="0"/>
    <n v="1"/>
    <n v="1"/>
    <n v="0"/>
    <n v="0"/>
    <n v="1"/>
    <n v="0"/>
    <n v="1"/>
    <n v="0"/>
    <n v="0"/>
    <n v="0"/>
  </r>
  <r>
    <s v=""/>
    <s v=""/>
    <s v="Ciencias Sociales"/>
    <d v="2020-05-21T11:20:00"/>
    <x v="2"/>
    <x v="10"/>
    <x v="1"/>
    <x v="1"/>
    <x v="2"/>
    <s v="F. Derecho (Departamentos,Criminología)"/>
    <m/>
    <m/>
    <s v="Biblioteca de Navalcarnero"/>
    <m/>
    <m/>
    <m/>
    <m/>
    <m/>
    <s v="Sí"/>
    <s v="Sí"/>
    <n v="3"/>
    <n v="1"/>
    <n v="3"/>
    <n v="4"/>
    <n v="5"/>
    <n v="5"/>
    <n v="5"/>
    <n v="4"/>
    <n v="3"/>
    <n v="4"/>
    <m/>
    <n v="4"/>
    <n v="3"/>
    <n v="4"/>
    <n v="2"/>
    <n v="4"/>
    <s v="No"/>
    <n v="4"/>
    <n v="4"/>
    <s v="Twitter|Instagram"/>
    <m/>
    <m/>
    <m/>
    <m/>
    <m/>
    <m/>
    <m/>
    <s v="No"/>
    <s v="No"/>
    <m/>
    <n v="4"/>
    <n v="3"/>
    <s v="4, satisfecho"/>
    <s v="Igual"/>
    <m/>
    <n v="1"/>
    <n v="0"/>
    <n v="0"/>
    <n v="0"/>
    <n v="0"/>
    <n v="0"/>
    <n v="1"/>
    <n v="0"/>
    <n v="0"/>
    <n v="1"/>
    <n v="0"/>
    <n v="0"/>
    <n v="0"/>
  </r>
  <r>
    <s v=""/>
    <s v=""/>
    <s v="Ciencias Sociales"/>
    <d v="2020-05-21T11:18:00"/>
    <x v="2"/>
    <x v="24"/>
    <x v="1"/>
    <x v="1"/>
    <x v="2"/>
    <s v="F. Geografía e Historia"/>
    <s v="Biblioteca Maria Zambrano (Filología / Derecho)"/>
    <s v="F. Trabajo Social"/>
    <m/>
    <m/>
    <m/>
    <m/>
    <m/>
    <m/>
    <s v="Sí"/>
    <s v="Sí"/>
    <n v="3"/>
    <n v="3"/>
    <n v="2"/>
    <n v="4"/>
    <n v="4"/>
    <n v="3"/>
    <n v="4"/>
    <n v="1"/>
    <n v="4"/>
    <n v="4"/>
    <m/>
    <n v="3"/>
    <n v="4"/>
    <n v="3"/>
    <n v="4"/>
    <n v="3"/>
    <s v="Sí"/>
    <n v="3"/>
    <n v="3"/>
    <s v="Twitter|Facebook|Youtube|Instagram"/>
    <m/>
    <m/>
    <m/>
    <m/>
    <m/>
    <m/>
    <m/>
    <s v="Sí"/>
    <s v="Sí"/>
    <m/>
    <n v="3"/>
    <n v="4"/>
    <s v="4, satisfecho"/>
    <s v="Igual"/>
    <m/>
    <n v="1"/>
    <n v="0"/>
    <n v="0"/>
    <n v="0"/>
    <n v="0"/>
    <n v="0"/>
    <n v="1"/>
    <n v="1"/>
    <n v="1"/>
    <n v="1"/>
    <n v="0"/>
    <n v="0"/>
    <n v="0"/>
  </r>
  <r>
    <s v=""/>
    <s v=""/>
    <s v=""/>
    <d v="2020-05-21T11:17:00"/>
    <x v="4"/>
    <x v="25"/>
    <x v="1"/>
    <x v="1"/>
    <x v="2"/>
    <s v="F. Ciencias Económicas y Empresariales"/>
    <s v="Biblioteca Maria Zambrano (Filología / Derecho)"/>
    <s v="F. Psicología"/>
    <s v="Bibliotecasmunicipales y de la Comunidad Madrid"/>
    <m/>
    <m/>
    <m/>
    <m/>
    <m/>
    <s v="No"/>
    <s v="Sí"/>
    <n v="4"/>
    <n v="3"/>
    <n v="3"/>
    <n v="3"/>
    <n v="3"/>
    <n v="4"/>
    <n v="4"/>
    <n v="3"/>
    <n v="3"/>
    <n v="5"/>
    <m/>
    <n v="4"/>
    <n v="4"/>
    <n v="3"/>
    <n v="4"/>
    <n v="4"/>
    <s v="No"/>
    <n v="4"/>
    <n v="4"/>
    <s v="WhatsApp"/>
    <m/>
    <m/>
    <m/>
    <m/>
    <m/>
    <m/>
    <m/>
    <s v="Sí"/>
    <s v="Sí"/>
    <s v="Útil"/>
    <n v="4"/>
    <n v="4"/>
    <s v="4, satisfecho"/>
    <s v="Mejorado"/>
    <m/>
    <n v="1"/>
    <n v="0"/>
    <n v="0"/>
    <n v="0"/>
    <n v="0"/>
    <n v="0"/>
    <n v="0"/>
    <n v="0"/>
    <n v="0"/>
    <n v="0"/>
    <n v="0"/>
    <n v="0"/>
    <n v="0"/>
  </r>
  <r>
    <s v=""/>
    <s v=""/>
    <s v="Ciencias de la Salud"/>
    <d v="2020-05-21T11:16:00"/>
    <x v="2"/>
    <x v="12"/>
    <x v="2"/>
    <x v="1"/>
    <x v="2"/>
    <s v="F. Psicología"/>
    <s v="Biblioteca Maria Zambrano (Filología / Derecho)"/>
    <m/>
    <m/>
    <m/>
    <m/>
    <m/>
    <m/>
    <m/>
    <s v="No"/>
    <s v="No"/>
    <n v="3"/>
    <n v="2"/>
    <n v="2"/>
    <n v="1"/>
    <n v="5"/>
    <n v="3"/>
    <n v="5"/>
    <n v="2"/>
    <n v="4"/>
    <n v="4"/>
    <m/>
    <n v="4"/>
    <n v="4"/>
    <n v="4"/>
    <n v="4"/>
    <n v="4"/>
    <s v="No"/>
    <n v="4"/>
    <n v="3"/>
    <s v="Twitter|Youtube|Instagram"/>
    <m/>
    <m/>
    <m/>
    <m/>
    <m/>
    <m/>
    <m/>
    <s v="Sí"/>
    <s v="No"/>
    <m/>
    <n v="5"/>
    <n v="5"/>
    <s v="5, muy satisfecho"/>
    <s v="Mejorado"/>
    <m/>
    <n v="1"/>
    <n v="0"/>
    <n v="0"/>
    <n v="0"/>
    <n v="0"/>
    <n v="0"/>
    <n v="1"/>
    <n v="0"/>
    <n v="1"/>
    <n v="1"/>
    <n v="0"/>
    <n v="0"/>
    <n v="0"/>
  </r>
  <r>
    <s v=""/>
    <s v=""/>
    <s v="Ciencias Experimentales"/>
    <d v="2020-05-21T11:12:00"/>
    <x v="2"/>
    <x v="26"/>
    <x v="1"/>
    <x v="1"/>
    <x v="2"/>
    <s v="F. Ciencias Matemáticas"/>
    <s v="F. Informática"/>
    <s v="F. Ciencias Físicas"/>
    <m/>
    <m/>
    <m/>
    <m/>
    <m/>
    <m/>
    <s v="Sí"/>
    <s v="Sí"/>
    <n v="3"/>
    <n v="1"/>
    <n v="1"/>
    <n v="2"/>
    <n v="5"/>
    <n v="5"/>
    <n v="5"/>
    <n v="1"/>
    <n v="4"/>
    <n v="5"/>
    <m/>
    <n v="3"/>
    <n v="4"/>
    <n v="4"/>
    <n v="3"/>
    <n v="4"/>
    <s v="No"/>
    <n v="4"/>
    <n v="3"/>
    <s v="Twitter|Youtube|Instagram"/>
    <m/>
    <m/>
    <m/>
    <m/>
    <m/>
    <m/>
    <m/>
    <s v="Sí"/>
    <s v="No"/>
    <m/>
    <n v="4"/>
    <n v="4"/>
    <s v="4, satisfecho"/>
    <s v="Igual"/>
    <m/>
    <n v="1"/>
    <n v="0"/>
    <n v="0"/>
    <n v="0"/>
    <n v="0"/>
    <n v="0"/>
    <n v="1"/>
    <n v="0"/>
    <n v="1"/>
    <n v="1"/>
    <n v="0"/>
    <n v="0"/>
    <n v="0"/>
  </r>
  <r>
    <s v=""/>
    <s v=""/>
    <s v="Ciencias Sociales"/>
    <d v="2020-05-21T11:11:00"/>
    <x v="1"/>
    <x v="13"/>
    <x v="3"/>
    <x v="3"/>
    <x v="2"/>
    <s v="F. Ciencias de la Información"/>
    <s v="F. Geografía e Historia"/>
    <s v="F. Filología (Clásicas o General)"/>
    <s v="AECID, Bibliotecas Públicas de la Comunidad de Madrid"/>
    <m/>
    <m/>
    <m/>
    <m/>
    <m/>
    <s v="Sí"/>
    <s v="Sí"/>
    <n v="4"/>
    <n v="1"/>
    <n v="1"/>
    <n v="2"/>
    <n v="1"/>
    <n v="1"/>
    <n v="3"/>
    <n v="2"/>
    <n v="4"/>
    <n v="2"/>
    <m/>
    <n v="1"/>
    <n v="5"/>
    <n v="3"/>
    <n v="5"/>
    <n v="5"/>
    <s v="Sí"/>
    <n v="3"/>
    <n v="2"/>
    <s v="Twitter|Facebook|Youtube"/>
    <m/>
    <m/>
    <m/>
    <m/>
    <m/>
    <m/>
    <m/>
    <s v="No"/>
    <s v="No"/>
    <m/>
    <n v="5"/>
    <n v="5"/>
    <s v="4, satisfecho"/>
    <s v="Mejorado"/>
    <m/>
    <n v="1"/>
    <n v="0"/>
    <n v="0"/>
    <n v="0"/>
    <n v="0"/>
    <n v="0"/>
    <n v="1"/>
    <n v="1"/>
    <n v="1"/>
    <n v="0"/>
    <n v="0"/>
    <n v="0"/>
    <n v="0"/>
  </r>
  <r>
    <s v=""/>
    <s v=""/>
    <s v="Ciencias Sociales"/>
    <d v="2020-05-21T11:08:00"/>
    <x v="2"/>
    <x v="13"/>
    <x v="1"/>
    <x v="2"/>
    <x v="2"/>
    <s v="F. Ciencias de la Información"/>
    <s v="F. Ciencias de la Documentación"/>
    <s v="F. Ciencias Políticas y Sociología"/>
    <m/>
    <m/>
    <m/>
    <m/>
    <m/>
    <m/>
    <s v="Sí"/>
    <s v="Sí"/>
    <n v="3"/>
    <n v="4"/>
    <n v="4"/>
    <n v="4"/>
    <n v="4"/>
    <n v="4"/>
    <n v="4"/>
    <n v="2"/>
    <n v="3"/>
    <n v="4"/>
    <m/>
    <n v="5"/>
    <n v="4"/>
    <n v="4"/>
    <n v="3"/>
    <n v="4"/>
    <s v="No"/>
    <n v="4"/>
    <n v="2"/>
    <s v="Youtube|Instagram"/>
    <m/>
    <m/>
    <m/>
    <m/>
    <m/>
    <m/>
    <m/>
    <s v="No"/>
    <s v="No"/>
    <m/>
    <n v="4"/>
    <n v="4"/>
    <s v="4, satisfecho"/>
    <s v="Mejorado"/>
    <m/>
    <n v="1"/>
    <n v="0"/>
    <n v="0"/>
    <n v="0"/>
    <n v="0"/>
    <n v="0"/>
    <n v="0"/>
    <n v="0"/>
    <n v="1"/>
    <n v="1"/>
    <n v="0"/>
    <n v="0"/>
    <n v="0"/>
  </r>
  <r>
    <s v=""/>
    <s v=""/>
    <s v="Humanidades"/>
    <d v="2020-05-21T11:00:00"/>
    <x v="1"/>
    <x v="3"/>
    <x v="1"/>
    <x v="1"/>
    <x v="2"/>
    <s v="F. Bellas Artes"/>
    <s v="F. Ciencias de la Información"/>
    <m/>
    <s v="MNCARS, BNE, Filmoteca y Hermeroteca Conde Duque"/>
    <m/>
    <m/>
    <m/>
    <m/>
    <m/>
    <s v="Sí"/>
    <s v="Sí"/>
    <n v="5"/>
    <n v="3"/>
    <n v="3"/>
    <n v="5"/>
    <n v="3"/>
    <n v="4"/>
    <n v="5"/>
    <n v="5"/>
    <n v="5"/>
    <n v="4"/>
    <m/>
    <n v="5"/>
    <n v="5"/>
    <n v="5"/>
    <n v="5"/>
    <n v="5"/>
    <s v="Sí"/>
    <n v="5"/>
    <n v="5"/>
    <s v="Facebook|Youtube|LinkedIn"/>
    <m/>
    <m/>
    <m/>
    <m/>
    <m/>
    <m/>
    <m/>
    <s v="Sí"/>
    <s v="No"/>
    <m/>
    <n v="5"/>
    <n v="5"/>
    <s v="5, muy satisfecho"/>
    <s v="Mejorado mucho"/>
    <s v="Ampliar el catalogo de documentos audiovisuales. Estoy utilizando la plataforma VEOCCINF de la Facultad de Ciencias de la Comunicación y aunque ha sido enriquecedor, y el trato con el personal responsable fenomenal, es una colección muy limitada por lo que tengo que recurrir en la mayoría de los casos a otras plataformas, como Filmin, FlixOlé, que no me importa pero al final y al cabo son privadas y de pago."/>
    <n v="1"/>
    <n v="0"/>
    <n v="0"/>
    <n v="0"/>
    <n v="0"/>
    <n v="0"/>
    <n v="0"/>
    <n v="1"/>
    <n v="1"/>
    <n v="0"/>
    <n v="1"/>
    <n v="0"/>
    <n v="0"/>
  </r>
  <r>
    <s v=""/>
    <s v=""/>
    <s v="Ciencias de la Salud"/>
    <d v="2020-05-21T10:57:00"/>
    <x v="1"/>
    <x v="23"/>
    <x v="4"/>
    <x v="1"/>
    <x v="2"/>
    <s v="F. Veterinaria"/>
    <m/>
    <m/>
    <m/>
    <m/>
    <m/>
    <m/>
    <m/>
    <m/>
    <s v="No"/>
    <s v="No"/>
    <n v="3"/>
    <n v="5"/>
    <n v="1"/>
    <n v="1"/>
    <n v="4"/>
    <n v="5"/>
    <n v="1"/>
    <n v="2"/>
    <n v="2"/>
    <n v="3"/>
    <m/>
    <n v="4"/>
    <n v="5"/>
    <n v="3"/>
    <n v="3"/>
    <n v="3"/>
    <s v="Sí"/>
    <n v="2"/>
    <n v="2"/>
    <s v="Twitter|Facebook|Youtube|Instagram"/>
    <m/>
    <m/>
    <m/>
    <m/>
    <m/>
    <m/>
    <m/>
    <s v="Sí"/>
    <s v="Sí"/>
    <s v="Poco útil"/>
    <n v="5"/>
    <n v="5"/>
    <s v="4, satisfecho"/>
    <s v="Igual"/>
    <m/>
    <n v="1"/>
    <n v="0"/>
    <n v="0"/>
    <n v="0"/>
    <n v="0"/>
    <n v="0"/>
    <n v="1"/>
    <n v="1"/>
    <n v="1"/>
    <n v="1"/>
    <n v="0"/>
    <n v="0"/>
    <n v="0"/>
  </r>
  <r>
    <s v=""/>
    <s v=""/>
    <s v="Humanidades"/>
    <d v="2020-05-21T10:55:00"/>
    <x v="2"/>
    <x v="5"/>
    <x v="1"/>
    <x v="3"/>
    <x v="1"/>
    <s v="Biblioteca Maria Zambrano (Filología / Derecho)"/>
    <s v="F. Filosofía"/>
    <s v="F. Filología (Clásicas o General)"/>
    <m/>
    <m/>
    <m/>
    <m/>
    <m/>
    <m/>
    <s v="Sí"/>
    <s v="Sí"/>
    <n v="5"/>
    <n v="1"/>
    <n v="1"/>
    <n v="5"/>
    <n v="5"/>
    <n v="5"/>
    <n v="5"/>
    <n v="1"/>
    <n v="3"/>
    <n v="4"/>
    <m/>
    <n v="2"/>
    <n v="5"/>
    <n v="5"/>
    <n v="1"/>
    <n v="5"/>
    <s v="No"/>
    <n v="5"/>
    <n v="3"/>
    <s v="Twitter|Youtube"/>
    <m/>
    <m/>
    <m/>
    <m/>
    <m/>
    <m/>
    <m/>
    <s v="No"/>
    <s v="No"/>
    <m/>
    <n v="5"/>
    <n v="4"/>
    <s v="5, muy satisfecho"/>
    <s v="Igual"/>
    <m/>
    <n v="0"/>
    <n v="0"/>
    <n v="0"/>
    <n v="1"/>
    <n v="0"/>
    <n v="0"/>
    <n v="1"/>
    <n v="0"/>
    <n v="1"/>
    <n v="0"/>
    <n v="0"/>
    <n v="0"/>
    <n v="0"/>
  </r>
  <r>
    <s v=""/>
    <s v=""/>
    <s v="Ciencias Sociales"/>
    <d v="2020-05-21T10:43:00"/>
    <x v="1"/>
    <x v="13"/>
    <x v="1"/>
    <x v="3"/>
    <x v="3"/>
    <s v="F. Ciencias de la Información"/>
    <m/>
    <m/>
    <m/>
    <m/>
    <m/>
    <m/>
    <m/>
    <m/>
    <s v="No"/>
    <s v="Sí"/>
    <n v="5"/>
    <n v="5"/>
    <n v="4"/>
    <n v="5"/>
    <n v="5"/>
    <n v="4"/>
    <n v="4"/>
    <n v="4"/>
    <n v="5"/>
    <n v="5"/>
    <m/>
    <n v="5"/>
    <n v="5"/>
    <n v="5"/>
    <n v="5"/>
    <n v="5"/>
    <s v="Sí"/>
    <n v="5"/>
    <n v="5"/>
    <s v="Twitter"/>
    <m/>
    <m/>
    <m/>
    <m/>
    <m/>
    <m/>
    <m/>
    <s v="Sí"/>
    <s v="No"/>
    <m/>
    <n v="5"/>
    <n v="5"/>
    <s v="5, muy satisfecho"/>
    <s v="Mejorado mucho"/>
    <s v="Quiero dar las gracias a todo el personal de la Biblioteca de CC. Información, pero especialmente a María Mas García y a Javier García, por su ayuda prestada durante el confinamiento para continuar con mi trabajo de investigación. Gracias de corazón."/>
    <n v="0"/>
    <n v="1"/>
    <n v="0"/>
    <n v="0"/>
    <n v="0"/>
    <n v="0"/>
    <n v="1"/>
    <n v="0"/>
    <n v="0"/>
    <n v="0"/>
    <n v="0"/>
    <n v="0"/>
    <n v="0"/>
  </r>
  <r>
    <s v=""/>
    <s v=""/>
    <s v="Ciencias Experimentales"/>
    <d v="2020-05-21T10:40:00"/>
    <x v="2"/>
    <x v="19"/>
    <x v="2"/>
    <x v="1"/>
    <x v="13"/>
    <s v="F. Ciencias Físicas"/>
    <s v="F. Ciencias Matemáticas"/>
    <m/>
    <m/>
    <m/>
    <m/>
    <m/>
    <m/>
    <m/>
    <s v="Sí"/>
    <s v="Sí"/>
    <n v="3"/>
    <n v="1"/>
    <n v="1"/>
    <n v="4"/>
    <n v="3"/>
    <n v="5"/>
    <n v="4"/>
    <n v="1"/>
    <n v="4"/>
    <n v="4"/>
    <m/>
    <n v="3"/>
    <n v="3"/>
    <n v="3"/>
    <n v="3"/>
    <n v="3"/>
    <s v="No"/>
    <n v="3"/>
    <n v="3"/>
    <s v="Youtube|Instagram"/>
    <m/>
    <m/>
    <m/>
    <m/>
    <m/>
    <m/>
    <m/>
    <s v="No"/>
    <s v="Sí"/>
    <s v="Normal"/>
    <n v="3"/>
    <n v="2"/>
    <s v="4, satisfecho"/>
    <s v="Igual"/>
    <m/>
    <n v="0"/>
    <n v="0"/>
    <n v="0"/>
    <n v="0"/>
    <n v="0"/>
    <n v="0"/>
    <n v="0"/>
    <n v="0"/>
    <n v="1"/>
    <n v="1"/>
    <n v="0"/>
    <n v="0"/>
    <n v="0"/>
  </r>
  <r>
    <s v=""/>
    <s v=""/>
    <s v="Ciencias de la Salud"/>
    <d v="2020-05-21T10:38:00"/>
    <x v="2"/>
    <x v="4"/>
    <x v="2"/>
    <x v="1"/>
    <x v="3"/>
    <s v="F. Medicina"/>
    <s v="Biblioteca Maria Zambrano (Filología / Derecho)"/>
    <s v="F. Enfermería, Fisioterapia y Podología"/>
    <m/>
    <m/>
    <m/>
    <m/>
    <m/>
    <m/>
    <s v="No"/>
    <s v="Sí"/>
    <n v="4"/>
    <n v="3"/>
    <n v="2"/>
    <n v="1"/>
    <n v="5"/>
    <n v="5"/>
    <n v="3"/>
    <n v="2"/>
    <n v="5"/>
    <n v="3"/>
    <m/>
    <n v="3"/>
    <n v="3"/>
    <n v="4"/>
    <m/>
    <n v="4"/>
    <s v="Sí"/>
    <n v="3"/>
    <n v="2"/>
    <s v="Twitter|Facebook|Youtube|Instagram"/>
    <m/>
    <m/>
    <m/>
    <m/>
    <m/>
    <m/>
    <m/>
    <s v="Sí"/>
    <s v="Sí"/>
    <s v="Útil"/>
    <n v="3"/>
    <n v="4"/>
    <s v="4, satisfecho"/>
    <s v="Igual"/>
    <m/>
    <n v="0"/>
    <n v="1"/>
    <n v="0"/>
    <n v="0"/>
    <n v="0"/>
    <n v="0"/>
    <n v="1"/>
    <n v="1"/>
    <n v="1"/>
    <n v="1"/>
    <n v="0"/>
    <n v="0"/>
    <n v="0"/>
  </r>
  <r>
    <s v=""/>
    <s v=""/>
    <s v="Ciencias Experimentales"/>
    <d v="2020-05-21T10:26:00"/>
    <x v="2"/>
    <x v="8"/>
    <x v="2"/>
    <x v="1"/>
    <x v="3"/>
    <s v="F. Ciencias Económicas y Empresariales"/>
    <s v="F. Ciencias Matemáticas"/>
    <s v="Biblioteca Maria Zambrano (Filología / Derecho)"/>
    <s v="Biblioteca Municipal de Las Rozas"/>
    <m/>
    <m/>
    <m/>
    <m/>
    <m/>
    <s v="Sí"/>
    <s v="Sí"/>
    <n v="4"/>
    <n v="1"/>
    <n v="4"/>
    <n v="4"/>
    <n v="5"/>
    <n v="1"/>
    <n v="2"/>
    <n v="1"/>
    <n v="3"/>
    <n v="4"/>
    <m/>
    <n v="5"/>
    <n v="5"/>
    <n v="5"/>
    <n v="3"/>
    <n v="5"/>
    <s v="No"/>
    <n v="4"/>
    <n v="4"/>
    <s v="Twitter|Youtube|Instagram"/>
    <m/>
    <m/>
    <m/>
    <m/>
    <m/>
    <m/>
    <m/>
    <s v="No"/>
    <s v="No"/>
    <m/>
    <n v="4"/>
    <n v="4"/>
    <s v="4, satisfecho"/>
    <s v="Mejorado mucho"/>
    <m/>
    <n v="0"/>
    <n v="1"/>
    <n v="0"/>
    <n v="0"/>
    <n v="0"/>
    <n v="0"/>
    <n v="1"/>
    <n v="0"/>
    <n v="1"/>
    <n v="1"/>
    <n v="0"/>
    <n v="0"/>
    <n v="0"/>
  </r>
  <r>
    <s v=""/>
    <s v=""/>
    <s v="Ciencias Sociales"/>
    <d v="2020-05-21T10:23:00"/>
    <x v="2"/>
    <x v="10"/>
    <x v="1"/>
    <x v="1"/>
    <x v="2"/>
    <s v="Biblioteca Maria Zambrano (Filología / Derecho)"/>
    <s v="F. Ciencias Económicas y Empresariales"/>
    <m/>
    <m/>
    <m/>
    <m/>
    <m/>
    <m/>
    <m/>
    <s v="Sí"/>
    <s v="Sí"/>
    <n v="3"/>
    <n v="2"/>
    <n v="3"/>
    <n v="5"/>
    <n v="5"/>
    <n v="2"/>
    <n v="5"/>
    <n v="5"/>
    <n v="3"/>
    <n v="4"/>
    <m/>
    <n v="3"/>
    <n v="3"/>
    <n v="3"/>
    <n v="3"/>
    <n v="3"/>
    <s v="No"/>
    <n v="3"/>
    <n v="3"/>
    <s v="Youtube|Instagram"/>
    <m/>
    <m/>
    <m/>
    <m/>
    <m/>
    <m/>
    <m/>
    <s v="No"/>
    <s v="No"/>
    <m/>
    <n v="3"/>
    <n v="3"/>
    <s v="3, normal"/>
    <s v="Igual"/>
    <m/>
    <n v="1"/>
    <n v="0"/>
    <n v="0"/>
    <n v="0"/>
    <n v="0"/>
    <n v="0"/>
    <n v="0"/>
    <n v="0"/>
    <n v="1"/>
    <n v="1"/>
    <n v="0"/>
    <n v="0"/>
    <n v="0"/>
  </r>
  <r>
    <s v=""/>
    <s v=""/>
    <s v="Ciencias Experimentales"/>
    <d v="2020-05-21T10:21:00"/>
    <x v="1"/>
    <x v="14"/>
    <x v="2"/>
    <x v="2"/>
    <x v="2"/>
    <s v="F. Ciencias Geológicas"/>
    <s v="F. Ciencias Biológicas"/>
    <m/>
    <m/>
    <m/>
    <m/>
    <m/>
    <m/>
    <m/>
    <s v="Sí"/>
    <s v="Sí"/>
    <n v="2"/>
    <n v="3"/>
    <n v="3"/>
    <n v="4"/>
    <n v="4"/>
    <n v="4"/>
    <n v="3"/>
    <n v="2"/>
    <n v="4"/>
    <n v="5"/>
    <m/>
    <n v="5"/>
    <n v="5"/>
    <n v="4"/>
    <n v="4"/>
    <n v="5"/>
    <s v="Sí"/>
    <n v="4"/>
    <n v="4"/>
    <s v="Twitter|Youtube|Instagram"/>
    <m/>
    <m/>
    <m/>
    <m/>
    <m/>
    <m/>
    <m/>
    <s v="Sí"/>
    <s v="No"/>
    <m/>
    <n v="4"/>
    <n v="4"/>
    <s v="4, satisfecho"/>
    <s v="Mejorado"/>
    <m/>
    <n v="1"/>
    <n v="0"/>
    <n v="0"/>
    <n v="0"/>
    <n v="0"/>
    <n v="0"/>
    <n v="1"/>
    <n v="0"/>
    <n v="1"/>
    <n v="1"/>
    <n v="0"/>
    <n v="0"/>
    <n v="0"/>
  </r>
  <r>
    <s v=""/>
    <s v=""/>
    <s v="Ciencias de la Salud"/>
    <d v="2020-05-21T10:19:00"/>
    <x v="1"/>
    <x v="23"/>
    <x v="1"/>
    <x v="1"/>
    <x v="1"/>
    <s v="F. Veterinaria"/>
    <m/>
    <m/>
    <m/>
    <m/>
    <m/>
    <m/>
    <m/>
    <m/>
    <s v="No"/>
    <s v="No"/>
    <n v="2"/>
    <n v="3"/>
    <n v="1"/>
    <n v="3"/>
    <n v="2"/>
    <n v="4"/>
    <n v="1"/>
    <n v="4"/>
    <n v="3"/>
    <n v="3"/>
    <m/>
    <n v="3"/>
    <n v="5"/>
    <n v="3"/>
    <n v="5"/>
    <n v="4"/>
    <s v="Sí"/>
    <n v="3"/>
    <n v="2"/>
    <s v="Facebook|Youtube"/>
    <m/>
    <m/>
    <m/>
    <m/>
    <m/>
    <m/>
    <m/>
    <s v="Sí"/>
    <s v="Sí"/>
    <s v="Muy útil"/>
    <n v="4"/>
    <n v="5"/>
    <s v="5, muy satisfecho"/>
    <s v="Mejorado mucho"/>
    <s v="No acabo de sacarle provecho al repositorio ePrints. No suele encontrar los artículos que busco con palabras clave. En mi experiencia no me ha resultado útil."/>
    <n v="0"/>
    <n v="0"/>
    <n v="0"/>
    <n v="1"/>
    <n v="0"/>
    <n v="0"/>
    <n v="0"/>
    <n v="1"/>
    <n v="1"/>
    <n v="0"/>
    <n v="0"/>
    <n v="0"/>
    <n v="0"/>
  </r>
  <r>
    <s v=""/>
    <s v=""/>
    <s v="Ciencias Experimentales"/>
    <d v="2020-05-21T10:11:00"/>
    <x v="2"/>
    <x v="8"/>
    <x v="1"/>
    <x v="1"/>
    <x v="2"/>
    <s v="F. Ciencias Matemáticas"/>
    <s v="F. Informática"/>
    <s v="Biblioteca Maria Zambrano (Filología / Derecho)"/>
    <m/>
    <m/>
    <m/>
    <m/>
    <m/>
    <m/>
    <s v="Sí"/>
    <s v="Sí"/>
    <n v="3"/>
    <n v="3"/>
    <n v="3"/>
    <n v="2"/>
    <n v="4"/>
    <n v="4"/>
    <n v="4"/>
    <n v="2"/>
    <n v="3"/>
    <n v="3"/>
    <m/>
    <n v="3"/>
    <n v="4"/>
    <n v="4"/>
    <n v="3"/>
    <n v="4"/>
    <s v="No"/>
    <n v="4"/>
    <n v="3"/>
    <s v="No uso ninguna red social"/>
    <m/>
    <m/>
    <m/>
    <m/>
    <m/>
    <m/>
    <m/>
    <s v="No"/>
    <s v="No"/>
    <m/>
    <n v="4"/>
    <n v="5"/>
    <s v="4, satisfecho"/>
    <s v="Mejorado mucho"/>
    <m/>
    <n v="1"/>
    <n v="0"/>
    <n v="0"/>
    <n v="0"/>
    <n v="0"/>
    <n v="0"/>
    <n v="0"/>
    <n v="0"/>
    <n v="0"/>
    <n v="0"/>
    <n v="0"/>
    <n v="1"/>
    <n v="0"/>
  </r>
  <r>
    <s v=""/>
    <s v=""/>
    <s v="Ciencias Experimentales"/>
    <d v="2020-05-21T10:10:00"/>
    <x v="2"/>
    <x v="8"/>
    <x v="3"/>
    <x v="2"/>
    <x v="6"/>
    <s v="F. Ciencias Matemáticas"/>
    <s v="F. Ciencias Biológicas"/>
    <s v="F. Informática"/>
    <s v="Zambrano"/>
    <m/>
    <m/>
    <m/>
    <m/>
    <m/>
    <s v="Sí"/>
    <s v="Sí"/>
    <n v="3"/>
    <n v="1"/>
    <n v="3"/>
    <n v="1"/>
    <n v="5"/>
    <n v="4"/>
    <n v="5"/>
    <n v="1"/>
    <n v="4"/>
    <n v="5"/>
    <m/>
    <n v="2"/>
    <n v="5"/>
    <n v="4"/>
    <n v="4"/>
    <n v="4"/>
    <s v="No"/>
    <n v="4"/>
    <n v="4"/>
    <s v="Twitter|Youtube|Instagram"/>
    <m/>
    <m/>
    <m/>
    <m/>
    <m/>
    <m/>
    <m/>
    <s v="Sí"/>
    <s v="Sí"/>
    <s v="Poco útil"/>
    <n v="5"/>
    <n v="5"/>
    <s v="4, satisfecho"/>
    <s v="Mejorado"/>
    <m/>
    <n v="1"/>
    <n v="0"/>
    <n v="1"/>
    <n v="0"/>
    <n v="0"/>
    <n v="0"/>
    <n v="1"/>
    <n v="0"/>
    <n v="1"/>
    <n v="1"/>
    <n v="0"/>
    <n v="0"/>
    <n v="0"/>
  </r>
  <r>
    <s v=""/>
    <s v=""/>
    <s v="Ciencias Experimentales"/>
    <d v="2020-05-21T10:09:00"/>
    <x v="2"/>
    <x v="8"/>
    <x v="3"/>
    <x v="1"/>
    <x v="2"/>
    <s v="F. Ciencias Matemáticas"/>
    <s v="F. Trabajo Social"/>
    <s v="Biblioteca Maria Zambrano (Filología / Derecho)"/>
    <m/>
    <m/>
    <m/>
    <m/>
    <m/>
    <m/>
    <s v="Sí"/>
    <s v="No"/>
    <n v="5"/>
    <n v="1"/>
    <n v="1"/>
    <n v="4"/>
    <n v="3"/>
    <n v="3"/>
    <n v="4"/>
    <n v="1"/>
    <n v="3"/>
    <n v="3"/>
    <m/>
    <n v="2"/>
    <n v="3"/>
    <n v="3"/>
    <n v="3"/>
    <n v="4"/>
    <s v="Sí"/>
    <n v="3"/>
    <n v="3"/>
    <s v="Twitter|Facebook|Youtube|Instagram"/>
    <m/>
    <m/>
    <m/>
    <m/>
    <m/>
    <m/>
    <m/>
    <s v="Sí"/>
    <s v="No"/>
    <m/>
    <n v="3"/>
    <n v="3"/>
    <s v="3, normal"/>
    <s v="Mejorado"/>
    <s v="Tras las reformas en la biblioteca de matemáticas la zona de investigación se ha quedado inútil para el estudio pues se filtra el ruido de las nuevas salas de estudio."/>
    <n v="1"/>
    <n v="0"/>
    <n v="0"/>
    <n v="0"/>
    <n v="0"/>
    <n v="0"/>
    <n v="1"/>
    <n v="1"/>
    <n v="1"/>
    <n v="1"/>
    <n v="0"/>
    <n v="0"/>
    <n v="0"/>
  </r>
  <r>
    <s v=""/>
    <s v=""/>
    <s v="Ciencias Experimentales"/>
    <d v="2020-05-21T09:52:00"/>
    <x v="2"/>
    <x v="8"/>
    <x v="3"/>
    <x v="3"/>
    <x v="3"/>
    <s v="F. Ciencias Matemáticas"/>
    <m/>
    <m/>
    <m/>
    <m/>
    <m/>
    <m/>
    <m/>
    <m/>
    <s v="No"/>
    <s v="Sí"/>
    <n v="3"/>
    <n v="1"/>
    <n v="3"/>
    <n v="1"/>
    <n v="2"/>
    <n v="4"/>
    <n v="3"/>
    <n v="3"/>
    <n v="2"/>
    <n v="3"/>
    <m/>
    <n v="3"/>
    <n v="5"/>
    <n v="3"/>
    <n v="3"/>
    <n v="5"/>
    <s v="Sí"/>
    <n v="3"/>
    <n v="3"/>
    <s v="Instagram"/>
    <m/>
    <m/>
    <m/>
    <m/>
    <m/>
    <m/>
    <m/>
    <s v="Sí"/>
    <s v="No"/>
    <m/>
    <n v="5"/>
    <n v="5"/>
    <s v="3, normal"/>
    <s v="Mejorado mucho"/>
    <m/>
    <n v="0"/>
    <n v="1"/>
    <n v="0"/>
    <n v="0"/>
    <n v="0"/>
    <n v="0"/>
    <n v="0"/>
    <n v="0"/>
    <n v="0"/>
    <n v="1"/>
    <n v="0"/>
    <n v="0"/>
    <n v="0"/>
  </r>
  <r>
    <s v=""/>
    <s v=""/>
    <s v="Humanidades"/>
    <d v="2020-05-21T09:37:00"/>
    <x v="2"/>
    <x v="5"/>
    <x v="1"/>
    <x v="4"/>
    <x v="14"/>
    <s v="F. Filosofía"/>
    <s v="Biblioteca Maria Zambrano (Filología / Derecho)"/>
    <s v="F. Ciencias Biológicas"/>
    <s v="Bibliotecas Públicas de la Comunidad de Madrid como la Elena Fortún, Miguel Hernández, Pedro Salinas, etc."/>
    <m/>
    <m/>
    <m/>
    <m/>
    <m/>
    <s v="No"/>
    <s v="Sí"/>
    <n v="1"/>
    <n v="1"/>
    <n v="1"/>
    <n v="5"/>
    <n v="5"/>
    <n v="5"/>
    <n v="5"/>
    <n v="5"/>
    <n v="1"/>
    <n v="5"/>
    <m/>
    <n v="4"/>
    <n v="5"/>
    <n v="4"/>
    <n v="3"/>
    <n v="5"/>
    <s v="Sí"/>
    <n v="5"/>
    <n v="1"/>
    <s v="Youtube"/>
    <m/>
    <m/>
    <m/>
    <m/>
    <m/>
    <m/>
    <m/>
    <s v="Sí"/>
    <s v="Sí"/>
    <s v="Normal"/>
    <n v="5"/>
    <n v="5"/>
    <s v="4, satisfecho"/>
    <s v="Mejorado"/>
    <m/>
    <n v="0"/>
    <n v="0"/>
    <n v="0"/>
    <n v="0"/>
    <n v="0"/>
    <n v="0"/>
    <n v="0"/>
    <n v="0"/>
    <n v="1"/>
    <n v="0"/>
    <n v="0"/>
    <n v="0"/>
    <n v="0"/>
  </r>
  <r>
    <s v=""/>
    <s v=""/>
    <s v="Ciencias Experimentales"/>
    <d v="2020-05-21T09:35:00"/>
    <x v="2"/>
    <x v="19"/>
    <x v="1"/>
    <x v="1"/>
    <x v="2"/>
    <s v="F. Ciencias Físicas"/>
    <m/>
    <m/>
    <m/>
    <m/>
    <m/>
    <m/>
    <m/>
    <m/>
    <s v="Sí"/>
    <s v="Sí"/>
    <n v="4"/>
    <n v="1"/>
    <n v="1"/>
    <n v="1"/>
    <n v="5"/>
    <n v="4"/>
    <n v="5"/>
    <n v="2"/>
    <n v="3"/>
    <n v="4"/>
    <m/>
    <n v="4"/>
    <n v="5"/>
    <n v="3"/>
    <n v="4"/>
    <n v="4"/>
    <s v="No"/>
    <n v="3"/>
    <m/>
    <s v="No uso ninguna red social"/>
    <m/>
    <m/>
    <m/>
    <m/>
    <m/>
    <m/>
    <m/>
    <s v="Sí"/>
    <s v="No"/>
    <m/>
    <n v="4"/>
    <n v="4"/>
    <s v="4, satisfecho"/>
    <s v="Igual"/>
    <m/>
    <n v="1"/>
    <n v="0"/>
    <n v="0"/>
    <n v="0"/>
    <n v="0"/>
    <n v="0"/>
    <n v="0"/>
    <n v="0"/>
    <n v="0"/>
    <n v="0"/>
    <n v="0"/>
    <n v="1"/>
    <n v="0"/>
  </r>
  <r>
    <s v=""/>
    <s v=""/>
    <s v="Ciencias Experimentales"/>
    <d v="2020-05-21T09:25:00"/>
    <x v="2"/>
    <x v="8"/>
    <x v="5"/>
    <x v="4"/>
    <x v="2"/>
    <s v="F. Ciencias Matemáticas"/>
    <m/>
    <m/>
    <m/>
    <m/>
    <m/>
    <m/>
    <m/>
    <m/>
    <s v="Sí"/>
    <s v="Sí"/>
    <n v="2"/>
    <n v="1"/>
    <n v="1"/>
    <n v="3"/>
    <n v="3"/>
    <n v="3"/>
    <n v="5"/>
    <n v="2"/>
    <n v="3"/>
    <n v="3"/>
    <m/>
    <n v="2"/>
    <n v="3"/>
    <n v="3"/>
    <n v="3"/>
    <m/>
    <s v="No"/>
    <n v="3"/>
    <n v="3"/>
    <s v="Twitter|Youtube|Instagram"/>
    <m/>
    <m/>
    <m/>
    <m/>
    <m/>
    <m/>
    <m/>
    <s v="No"/>
    <s v="No"/>
    <m/>
    <n v="3"/>
    <n v="4"/>
    <s v="3, normal"/>
    <s v="Igual"/>
    <m/>
    <n v="1"/>
    <n v="0"/>
    <n v="0"/>
    <n v="0"/>
    <n v="0"/>
    <n v="0"/>
    <n v="1"/>
    <n v="0"/>
    <n v="1"/>
    <n v="1"/>
    <n v="0"/>
    <n v="0"/>
    <n v="0"/>
  </r>
  <r>
    <s v=""/>
    <s v=""/>
    <s v="Humanidades"/>
    <d v="2020-05-21T09:07:00"/>
    <x v="2"/>
    <x v="2"/>
    <x v="2"/>
    <x v="3"/>
    <x v="3"/>
    <m/>
    <m/>
    <m/>
    <s v="Biblioteca Pablo Neruda"/>
    <m/>
    <m/>
    <m/>
    <m/>
    <m/>
    <s v="Sí"/>
    <s v="Sí"/>
    <n v="4"/>
    <n v="5"/>
    <n v="5"/>
    <n v="3"/>
    <n v="5"/>
    <n v="5"/>
    <n v="5"/>
    <n v="2"/>
    <n v="4"/>
    <n v="4"/>
    <m/>
    <n v="3"/>
    <n v="4"/>
    <n v="4"/>
    <n v="4"/>
    <n v="3"/>
    <s v="Sí"/>
    <m/>
    <n v="4"/>
    <s v="Instagram"/>
    <m/>
    <m/>
    <m/>
    <m/>
    <m/>
    <m/>
    <m/>
    <s v="No"/>
    <s v="No"/>
    <m/>
    <n v="4"/>
    <n v="4"/>
    <s v="4, satisfecho"/>
    <m/>
    <m/>
    <n v="0"/>
    <n v="1"/>
    <n v="0"/>
    <n v="0"/>
    <n v="0"/>
    <n v="0"/>
    <n v="0"/>
    <n v="0"/>
    <n v="0"/>
    <n v="1"/>
    <n v="0"/>
    <n v="0"/>
    <n v="0"/>
  </r>
  <r>
    <s v=""/>
    <s v=""/>
    <s v="Ciencias de la Salud"/>
    <d v="2020-05-21T08:56:00"/>
    <x v="2"/>
    <x v="18"/>
    <x v="3"/>
    <x v="2"/>
    <x v="2"/>
    <s v="Biblioteca Maria Zambrano (Filología / Derecho)"/>
    <s v="F. Odontología"/>
    <m/>
    <m/>
    <m/>
    <m/>
    <m/>
    <m/>
    <m/>
    <s v="No"/>
    <s v="Sí"/>
    <n v="2"/>
    <n v="2"/>
    <n v="5"/>
    <n v="1"/>
    <n v="5"/>
    <n v="5"/>
    <n v="5"/>
    <n v="2"/>
    <n v="5"/>
    <n v="5"/>
    <m/>
    <n v="5"/>
    <n v="5"/>
    <n v="5"/>
    <n v="5"/>
    <n v="5"/>
    <s v="No"/>
    <n v="5"/>
    <n v="5"/>
    <s v="Instagram"/>
    <m/>
    <m/>
    <m/>
    <m/>
    <m/>
    <m/>
    <m/>
    <s v="Sí"/>
    <s v="No"/>
    <m/>
    <n v="5"/>
    <n v="5"/>
    <s v="5, muy satisfecho"/>
    <s v="Mejorado"/>
    <m/>
    <n v="1"/>
    <n v="0"/>
    <n v="0"/>
    <n v="0"/>
    <n v="0"/>
    <n v="0"/>
    <n v="0"/>
    <n v="0"/>
    <n v="0"/>
    <n v="1"/>
    <n v="0"/>
    <n v="0"/>
    <n v="0"/>
  </r>
  <r>
    <s v=""/>
    <s v=""/>
    <s v="Ciencias Experimentales"/>
    <d v="2020-05-21T08:26:00"/>
    <x v="2"/>
    <x v="16"/>
    <x v="3"/>
    <x v="5"/>
    <x v="2"/>
    <s v="F. Ciencias Químicas"/>
    <s v="Biblioteca Maria Zambrano (Filología / Derecho)"/>
    <m/>
    <m/>
    <m/>
    <m/>
    <m/>
    <m/>
    <m/>
    <s v="Sí"/>
    <s v="Sí"/>
    <n v="3"/>
    <n v="1"/>
    <n v="2"/>
    <n v="1"/>
    <n v="5"/>
    <n v="2"/>
    <n v="5"/>
    <n v="1"/>
    <n v="5"/>
    <n v="3"/>
    <m/>
    <n v="2"/>
    <n v="5"/>
    <n v="3"/>
    <n v="4"/>
    <n v="3"/>
    <s v="No"/>
    <n v="3"/>
    <n v="4"/>
    <s v="Twitter|Youtube|Instagram"/>
    <m/>
    <m/>
    <m/>
    <m/>
    <m/>
    <m/>
    <m/>
    <s v="No"/>
    <s v="No"/>
    <m/>
    <n v="5"/>
    <n v="4"/>
    <s v="4, satisfecho"/>
    <s v="Mejorado"/>
    <m/>
    <n v="1"/>
    <n v="0"/>
    <n v="0"/>
    <n v="0"/>
    <n v="0"/>
    <n v="0"/>
    <n v="1"/>
    <n v="0"/>
    <n v="1"/>
    <n v="1"/>
    <n v="0"/>
    <n v="0"/>
    <n v="0"/>
  </r>
  <r>
    <s v=""/>
    <s v=""/>
    <s v="Ciencias de la Salud"/>
    <d v="2020-05-21T08:16:00"/>
    <x v="2"/>
    <x v="9"/>
    <x v="1"/>
    <x v="2"/>
    <x v="15"/>
    <s v="F. Enfermería, Fisioterapia y Podología"/>
    <s v="F. Farmacia"/>
    <s v="F. Medicina"/>
    <m/>
    <m/>
    <m/>
    <m/>
    <m/>
    <m/>
    <s v="No"/>
    <s v="Sí"/>
    <n v="1"/>
    <n v="1"/>
    <n v="3"/>
    <n v="1"/>
    <n v="5"/>
    <n v="5"/>
    <n v="5"/>
    <n v="1"/>
    <n v="1"/>
    <n v="1"/>
    <m/>
    <n v="3"/>
    <n v="3"/>
    <n v="1"/>
    <n v="1"/>
    <n v="5"/>
    <s v="No"/>
    <n v="2"/>
    <n v="1"/>
    <s v="Youtube|Instagram"/>
    <m/>
    <m/>
    <m/>
    <m/>
    <m/>
    <m/>
    <m/>
    <s v="No"/>
    <s v="No"/>
    <m/>
    <n v="3"/>
    <n v="5"/>
    <s v="2, insatisfecho"/>
    <s v="Igual"/>
    <m/>
    <n v="0"/>
    <n v="1"/>
    <n v="0"/>
    <n v="1"/>
    <n v="0"/>
    <n v="0"/>
    <n v="0"/>
    <n v="0"/>
    <n v="1"/>
    <n v="1"/>
    <n v="0"/>
    <n v="0"/>
    <n v="0"/>
  </r>
  <r>
    <s v=""/>
    <s v=""/>
    <s v="Ciencias Experimentales"/>
    <d v="2020-05-21T07:33:00"/>
    <x v="2"/>
    <x v="27"/>
    <x v="5"/>
    <x v="4"/>
    <x v="2"/>
    <s v="Biblioteca Maria Zambrano (Filología / Derecho)"/>
    <s v="F. Estudios Estadísticos"/>
    <m/>
    <s v="Biblioteca Rosalía de Castro en Pozuelo"/>
    <m/>
    <m/>
    <m/>
    <m/>
    <m/>
    <s v="Sí"/>
    <s v="Sí"/>
    <n v="5"/>
    <n v="1"/>
    <n v="1"/>
    <n v="1"/>
    <n v="1"/>
    <n v="1"/>
    <n v="4"/>
    <n v="1"/>
    <n v="3"/>
    <n v="3"/>
    <m/>
    <n v="3"/>
    <n v="3"/>
    <n v="1"/>
    <n v="1"/>
    <n v="4"/>
    <s v="No"/>
    <n v="4"/>
    <n v="5"/>
    <s v="Twitter|Instagram"/>
    <m/>
    <m/>
    <m/>
    <m/>
    <m/>
    <m/>
    <m/>
    <s v="Sí"/>
    <s v="No"/>
    <m/>
    <n v="5"/>
    <n v="5"/>
    <s v="5, muy satisfecho"/>
    <s v="Mejorado mucho"/>
    <m/>
    <n v="1"/>
    <n v="0"/>
    <n v="0"/>
    <n v="0"/>
    <n v="0"/>
    <n v="0"/>
    <n v="1"/>
    <n v="0"/>
    <n v="0"/>
    <n v="1"/>
    <n v="0"/>
    <n v="0"/>
    <n v="0"/>
  </r>
  <r>
    <s v=""/>
    <s v=""/>
    <s v="Ciencias de la Salud"/>
    <d v="2020-05-21T05:37:00"/>
    <x v="3"/>
    <x v="15"/>
    <x v="2"/>
    <x v="4"/>
    <x v="2"/>
    <s v="F. Enfermería, Fisioterapia y Podología"/>
    <s v="Biblioteca Maria Zambrano (Filología / Derecho)"/>
    <m/>
    <m/>
    <m/>
    <m/>
    <m/>
    <m/>
    <m/>
    <s v="No"/>
    <s v="No"/>
    <n v="1"/>
    <n v="1"/>
    <n v="1"/>
    <n v="1"/>
    <n v="4"/>
    <n v="5"/>
    <n v="4"/>
    <n v="4"/>
    <n v="4"/>
    <n v="4"/>
    <m/>
    <n v="4"/>
    <n v="4"/>
    <n v="4"/>
    <n v="4"/>
    <n v="4"/>
    <s v="Sí"/>
    <n v="4"/>
    <n v="4"/>
    <s v="Twitter|Instagram"/>
    <m/>
    <m/>
    <m/>
    <m/>
    <m/>
    <m/>
    <m/>
    <s v="Sí"/>
    <s v="Sí"/>
    <s v="Útil"/>
    <n v="4"/>
    <n v="4"/>
    <s v="4, satisfecho"/>
    <s v="Igual"/>
    <m/>
    <n v="1"/>
    <n v="0"/>
    <n v="0"/>
    <n v="0"/>
    <n v="0"/>
    <n v="0"/>
    <n v="1"/>
    <n v="0"/>
    <n v="0"/>
    <n v="1"/>
    <n v="0"/>
    <n v="0"/>
    <n v="0"/>
  </r>
  <r>
    <s v=""/>
    <s v=""/>
    <s v="Ciencias Experimentales"/>
    <d v="2020-05-21T04:36:00"/>
    <x v="2"/>
    <x v="19"/>
    <x v="1"/>
    <x v="4"/>
    <x v="2"/>
    <s v="F. Ciencias Físicas"/>
    <s v="F. Ciencias Químicas"/>
    <s v="F. Ciencias Matemáticas"/>
    <m/>
    <m/>
    <m/>
    <m/>
    <m/>
    <m/>
    <s v="Sí"/>
    <s v="Sí"/>
    <n v="4"/>
    <n v="1"/>
    <n v="1"/>
    <n v="1"/>
    <n v="4"/>
    <n v="3"/>
    <n v="5"/>
    <n v="1"/>
    <n v="3"/>
    <n v="4"/>
    <m/>
    <n v="4"/>
    <n v="4"/>
    <n v="3"/>
    <n v="3"/>
    <n v="3"/>
    <s v="No"/>
    <n v="4"/>
    <n v="2"/>
    <s v="Youtube|Instagram"/>
    <m/>
    <m/>
    <m/>
    <m/>
    <m/>
    <m/>
    <m/>
    <s v="Sí"/>
    <s v="No"/>
    <m/>
    <n v="4"/>
    <n v="5"/>
    <s v="4, satisfecho"/>
    <s v="Igual"/>
    <m/>
    <n v="1"/>
    <n v="0"/>
    <n v="0"/>
    <n v="0"/>
    <n v="0"/>
    <n v="0"/>
    <n v="0"/>
    <n v="0"/>
    <n v="1"/>
    <n v="1"/>
    <n v="0"/>
    <n v="0"/>
    <n v="0"/>
  </r>
  <r>
    <s v=""/>
    <s v=""/>
    <s v="Humanidades"/>
    <d v="2020-05-21T02:32:00"/>
    <x v="2"/>
    <x v="2"/>
    <x v="2"/>
    <x v="4"/>
    <x v="16"/>
    <m/>
    <m/>
    <m/>
    <m/>
    <m/>
    <m/>
    <m/>
    <m/>
    <m/>
    <s v="Sí"/>
    <s v="Sí"/>
    <n v="2"/>
    <n v="2"/>
    <n v="2"/>
    <n v="2"/>
    <n v="3"/>
    <n v="5"/>
    <n v="5"/>
    <n v="1"/>
    <n v="5"/>
    <n v="5"/>
    <m/>
    <n v="5"/>
    <n v="5"/>
    <n v="5"/>
    <n v="4"/>
    <n v="4"/>
    <s v="No"/>
    <n v="4"/>
    <n v="3"/>
    <s v="Instagram"/>
    <m/>
    <m/>
    <m/>
    <m/>
    <m/>
    <m/>
    <m/>
    <s v="No"/>
    <s v="No"/>
    <m/>
    <n v="4"/>
    <n v="4"/>
    <s v="4, satisfecho"/>
    <s v="Igual"/>
    <m/>
    <n v="0"/>
    <n v="0"/>
    <n v="0"/>
    <n v="0"/>
    <n v="1"/>
    <n v="0"/>
    <n v="0"/>
    <n v="0"/>
    <n v="0"/>
    <n v="1"/>
    <n v="0"/>
    <n v="0"/>
    <n v="0"/>
  </r>
  <r>
    <s v=""/>
    <s v=""/>
    <s v="Ciencias Sociales"/>
    <d v="2020-05-21T02:14:00"/>
    <x v="2"/>
    <x v="21"/>
    <x v="1"/>
    <x v="1"/>
    <x v="2"/>
    <s v="Biblioteca Maria Zambrano (Filología / Derecho)"/>
    <s v="F. Comercio y Turismo"/>
    <s v="F. Derecho (Departamentos,Criminología)"/>
    <m/>
    <m/>
    <m/>
    <m/>
    <m/>
    <m/>
    <s v="No"/>
    <s v="No"/>
    <n v="1"/>
    <n v="1"/>
    <n v="5"/>
    <n v="4"/>
    <n v="5"/>
    <n v="5"/>
    <n v="5"/>
    <n v="4"/>
    <n v="2"/>
    <n v="3"/>
    <m/>
    <n v="4"/>
    <n v="3"/>
    <n v="4"/>
    <n v="2"/>
    <n v="4"/>
    <s v="No"/>
    <n v="4"/>
    <n v="4"/>
    <s v="Twitter|Youtube|Instagram"/>
    <m/>
    <m/>
    <m/>
    <m/>
    <m/>
    <m/>
    <m/>
    <s v="No"/>
    <s v="No"/>
    <m/>
    <n v="4"/>
    <n v="4"/>
    <s v="4, satisfecho"/>
    <s v="Mejorado"/>
    <m/>
    <n v="1"/>
    <n v="0"/>
    <n v="0"/>
    <n v="0"/>
    <n v="0"/>
    <n v="0"/>
    <n v="1"/>
    <n v="0"/>
    <n v="1"/>
    <n v="1"/>
    <n v="0"/>
    <n v="0"/>
    <n v="0"/>
  </r>
  <r>
    <s v=""/>
    <s v=""/>
    <s v="Ciencias Experimentales"/>
    <d v="2020-05-21T02:06:00"/>
    <x v="2"/>
    <x v="8"/>
    <x v="3"/>
    <x v="4"/>
    <x v="2"/>
    <s v="F. Ciencias Matemáticas"/>
    <m/>
    <m/>
    <m/>
    <m/>
    <m/>
    <m/>
    <m/>
    <m/>
    <s v="Sí"/>
    <s v="Sí"/>
    <n v="4"/>
    <n v="1"/>
    <n v="1"/>
    <n v="3"/>
    <n v="4"/>
    <n v="3"/>
    <n v="3"/>
    <n v="1"/>
    <n v="2"/>
    <n v="4"/>
    <m/>
    <n v="2"/>
    <n v="4"/>
    <n v="3"/>
    <n v="3"/>
    <n v="3"/>
    <s v="No"/>
    <n v="3"/>
    <n v="3"/>
    <s v="Twitter|Youtube|Instagram|LinkedIn"/>
    <m/>
    <m/>
    <m/>
    <m/>
    <m/>
    <m/>
    <m/>
    <s v="Sí"/>
    <s v="No"/>
    <m/>
    <n v="5"/>
    <n v="5"/>
    <s v="4, satisfecho"/>
    <s v="Mejorado"/>
    <m/>
    <n v="1"/>
    <n v="0"/>
    <n v="0"/>
    <n v="0"/>
    <n v="0"/>
    <n v="0"/>
    <n v="1"/>
    <n v="0"/>
    <n v="1"/>
    <n v="1"/>
    <n v="1"/>
    <n v="0"/>
    <n v="0"/>
  </r>
  <r>
    <s v=""/>
    <s v=""/>
    <s v="Humanidades"/>
    <d v="2020-05-21T01:55:00"/>
    <x v="2"/>
    <x v="5"/>
    <x v="2"/>
    <x v="2"/>
    <x v="6"/>
    <s v="F. Filosofía"/>
    <s v="Biblioteca Maria Zambrano (Filología / Derecho)"/>
    <s v="F. Bellas Artes"/>
    <s v="Biblioteca Pedro Salinas, Biblioteca Eugenio Trías y Biblioteca Pública Luis Rosales."/>
    <m/>
    <m/>
    <m/>
    <m/>
    <m/>
    <s v="Sí"/>
    <s v="Sí"/>
    <n v="4"/>
    <n v="2"/>
    <n v="3"/>
    <n v="4"/>
    <n v="5"/>
    <n v="5"/>
    <n v="5"/>
    <n v="4"/>
    <n v="5"/>
    <n v="3"/>
    <m/>
    <n v="4"/>
    <n v="5"/>
    <n v="4"/>
    <n v="4"/>
    <n v="5"/>
    <s v="Sí"/>
    <n v="5"/>
    <n v="3"/>
    <s v="Twitter|Youtube|Instagram"/>
    <m/>
    <m/>
    <m/>
    <m/>
    <m/>
    <m/>
    <m/>
    <s v="Sí"/>
    <s v="Sí"/>
    <s v="Útil"/>
    <n v="5"/>
    <n v="5"/>
    <s v="4, satisfecho"/>
    <s v="Mejorado"/>
    <m/>
    <n v="1"/>
    <n v="0"/>
    <n v="1"/>
    <n v="0"/>
    <n v="0"/>
    <n v="0"/>
    <n v="1"/>
    <n v="0"/>
    <n v="1"/>
    <n v="1"/>
    <n v="0"/>
    <n v="0"/>
    <n v="0"/>
  </r>
  <r>
    <s v=""/>
    <s v=""/>
    <s v="Ciencias Experimentales"/>
    <d v="2020-05-21T01:28:00"/>
    <x v="1"/>
    <x v="20"/>
    <x v="1"/>
    <x v="1"/>
    <x v="3"/>
    <s v="F. Ciencias Biológicas"/>
    <s v="F. Ciencias Geológicas"/>
    <s v="Biblioteca Maria Zambrano (Filología / Derecho)"/>
    <m/>
    <m/>
    <m/>
    <m/>
    <m/>
    <m/>
    <s v="No"/>
    <s v="Sí"/>
    <n v="4"/>
    <n v="2"/>
    <n v="2"/>
    <n v="5"/>
    <n v="4"/>
    <n v="5"/>
    <n v="5"/>
    <n v="2"/>
    <n v="4"/>
    <n v="5"/>
    <m/>
    <n v="5"/>
    <n v="5"/>
    <n v="5"/>
    <n v="5"/>
    <n v="5"/>
    <s v="Sí"/>
    <n v="4"/>
    <n v="4"/>
    <s v="Twitter|Facebook|Youtube|Instagram|LinkedIn"/>
    <m/>
    <m/>
    <m/>
    <m/>
    <m/>
    <m/>
    <m/>
    <s v="Sí"/>
    <s v="No"/>
    <m/>
    <n v="5"/>
    <n v="5"/>
    <s v="5, muy satisfecho"/>
    <s v="Mejorado"/>
    <m/>
    <n v="0"/>
    <n v="1"/>
    <n v="0"/>
    <n v="0"/>
    <n v="0"/>
    <n v="0"/>
    <n v="1"/>
    <n v="1"/>
    <n v="1"/>
    <n v="1"/>
    <n v="1"/>
    <n v="0"/>
    <n v="0"/>
  </r>
  <r>
    <s v=""/>
    <s v=""/>
    <s v="Humanidades"/>
    <d v="2020-05-21T00:27:00"/>
    <x v="2"/>
    <x v="6"/>
    <x v="1"/>
    <x v="4"/>
    <x v="2"/>
    <s v="F. Filología (Clásicas o General)"/>
    <s v="F. Filosofía"/>
    <s v="Biblioteca Maria Zambrano (Filología / Derecho)"/>
    <m/>
    <m/>
    <m/>
    <m/>
    <m/>
    <m/>
    <s v="No"/>
    <s v="No"/>
    <n v="3"/>
    <n v="1"/>
    <n v="3"/>
    <n v="1"/>
    <n v="5"/>
    <n v="5"/>
    <n v="5"/>
    <n v="1"/>
    <n v="5"/>
    <n v="5"/>
    <m/>
    <n v="4"/>
    <n v="4"/>
    <n v="4"/>
    <n v="4"/>
    <n v="4"/>
    <s v="No"/>
    <n v="4"/>
    <n v="5"/>
    <s v="Instagram"/>
    <m/>
    <m/>
    <m/>
    <m/>
    <m/>
    <m/>
    <m/>
    <s v="Sí"/>
    <s v="Sí"/>
    <s v="Muy útil"/>
    <n v="4"/>
    <n v="4"/>
    <s v="4, satisfecho"/>
    <s v="Mejorado"/>
    <m/>
    <n v="1"/>
    <n v="0"/>
    <n v="0"/>
    <n v="0"/>
    <n v="0"/>
    <n v="0"/>
    <n v="0"/>
    <n v="0"/>
    <n v="0"/>
    <n v="1"/>
    <n v="0"/>
    <n v="0"/>
    <n v="0"/>
  </r>
  <r>
    <s v=""/>
    <s v=""/>
    <s v="Ciencias Experimentales"/>
    <d v="2020-05-21T00:24:00"/>
    <x v="3"/>
    <x v="8"/>
    <x v="5"/>
    <x v="4"/>
    <x v="2"/>
    <s v="Biblioteca Maria Zambrano (Filología / Derecho)"/>
    <s v="F. Ciencias Matemáticas"/>
    <m/>
    <m/>
    <m/>
    <m/>
    <m/>
    <m/>
    <m/>
    <s v="No"/>
    <s v="No"/>
    <n v="5"/>
    <n v="1"/>
    <n v="1"/>
    <m/>
    <n v="5"/>
    <n v="5"/>
    <n v="5"/>
    <n v="1"/>
    <n v="5"/>
    <n v="5"/>
    <m/>
    <n v="4"/>
    <n v="5"/>
    <n v="3"/>
    <n v="3"/>
    <n v="5"/>
    <s v="No"/>
    <n v="3"/>
    <n v="3"/>
    <s v="Facebook|Youtube|Instagram"/>
    <m/>
    <m/>
    <m/>
    <m/>
    <m/>
    <m/>
    <m/>
    <s v="No"/>
    <s v="No"/>
    <m/>
    <n v="5"/>
    <n v="5"/>
    <s v="5, muy satisfecho"/>
    <s v="Igual"/>
    <s v="ninguna"/>
    <n v="1"/>
    <n v="0"/>
    <n v="0"/>
    <n v="0"/>
    <n v="0"/>
    <n v="0"/>
    <n v="0"/>
    <n v="1"/>
    <n v="1"/>
    <n v="1"/>
    <n v="0"/>
    <n v="0"/>
    <n v="0"/>
  </r>
  <r>
    <s v=""/>
    <s v=""/>
    <s v="Ciencias Sociales"/>
    <d v="2020-05-21T00:19:00"/>
    <x v="2"/>
    <x v="1"/>
    <x v="1"/>
    <x v="1"/>
    <x v="2"/>
    <s v="F. Ciencias Políticas y Sociología"/>
    <s v="Biblioteca Maria Zambrano (Filología / Derecho)"/>
    <s v="F. Geografía e Historia"/>
    <m/>
    <m/>
    <m/>
    <m/>
    <m/>
    <m/>
    <s v="Sí"/>
    <s v="Sí"/>
    <n v="4"/>
    <n v="1"/>
    <n v="2"/>
    <n v="3"/>
    <n v="5"/>
    <n v="4"/>
    <n v="4"/>
    <n v="1"/>
    <n v="4"/>
    <n v="3"/>
    <m/>
    <n v="2"/>
    <n v="3"/>
    <n v="2"/>
    <n v="3"/>
    <n v="3"/>
    <s v="No"/>
    <n v="3"/>
    <n v="1"/>
    <s v="Instagram"/>
    <m/>
    <m/>
    <m/>
    <m/>
    <m/>
    <m/>
    <m/>
    <s v="Sí"/>
    <s v="No"/>
    <m/>
    <n v="4"/>
    <n v="4"/>
    <s v="3, normal"/>
    <m/>
    <m/>
    <n v="1"/>
    <n v="0"/>
    <n v="0"/>
    <n v="0"/>
    <n v="0"/>
    <n v="0"/>
    <n v="0"/>
    <n v="0"/>
    <n v="0"/>
    <n v="1"/>
    <n v="0"/>
    <n v="0"/>
    <n v="0"/>
  </r>
  <r>
    <s v=""/>
    <s v=""/>
    <s v="Ciencias Experimentales"/>
    <d v="2020-05-21T00:10:00"/>
    <x v="2"/>
    <x v="8"/>
    <x v="3"/>
    <x v="2"/>
    <x v="17"/>
    <s v="F. Ciencias Matemáticas"/>
    <s v="F. Ciencias Biológicas"/>
    <s v="F. Ciencias Químicas"/>
    <m/>
    <m/>
    <m/>
    <m/>
    <m/>
    <m/>
    <s v="Sí"/>
    <s v="Sí"/>
    <n v="5"/>
    <n v="3"/>
    <n v="4"/>
    <n v="4"/>
    <n v="5"/>
    <n v="5"/>
    <n v="5"/>
    <n v="4"/>
    <n v="4"/>
    <n v="4"/>
    <m/>
    <n v="3"/>
    <n v="5"/>
    <n v="4"/>
    <n v="3"/>
    <n v="4"/>
    <s v="Sí"/>
    <n v="5"/>
    <n v="3"/>
    <s v="No uso ninguna red social"/>
    <m/>
    <m/>
    <m/>
    <m/>
    <m/>
    <m/>
    <m/>
    <s v="Sí"/>
    <s v="Sí"/>
    <s v="Muy útil"/>
    <n v="5"/>
    <n v="5"/>
    <s v="4, satisfecho"/>
    <s v="Mejorado"/>
    <m/>
    <n v="1"/>
    <n v="1"/>
    <n v="0"/>
    <n v="0"/>
    <n v="0"/>
    <n v="0"/>
    <n v="0"/>
    <n v="0"/>
    <n v="0"/>
    <n v="0"/>
    <n v="0"/>
    <n v="1"/>
    <n v="0"/>
  </r>
  <r>
    <s v=""/>
    <s v=""/>
    <s v="Ciencias Experimentales"/>
    <d v="2020-05-21T00:04:00"/>
    <x v="2"/>
    <x v="8"/>
    <x v="1"/>
    <x v="4"/>
    <x v="2"/>
    <s v="F. Ciencias Matemáticas"/>
    <s v="Biblioteca Maria Zambrano (Filología / Derecho)"/>
    <m/>
    <m/>
    <m/>
    <m/>
    <m/>
    <m/>
    <m/>
    <s v="Sí"/>
    <s v="Sí"/>
    <n v="5"/>
    <n v="1"/>
    <n v="2"/>
    <n v="4"/>
    <n v="4"/>
    <n v="4"/>
    <n v="5"/>
    <n v="1"/>
    <n v="4"/>
    <n v="4"/>
    <m/>
    <n v="3"/>
    <n v="5"/>
    <n v="3"/>
    <n v="4"/>
    <n v="5"/>
    <s v="No"/>
    <n v="4"/>
    <n v="4"/>
    <s v="Youtube|Instagram"/>
    <m/>
    <m/>
    <m/>
    <m/>
    <m/>
    <m/>
    <m/>
    <s v="No"/>
    <s v="No"/>
    <m/>
    <n v="5"/>
    <n v="4"/>
    <s v="4, satisfecho"/>
    <m/>
    <m/>
    <n v="1"/>
    <n v="0"/>
    <n v="0"/>
    <n v="0"/>
    <n v="0"/>
    <n v="0"/>
    <n v="0"/>
    <n v="0"/>
    <n v="1"/>
    <n v="1"/>
    <n v="0"/>
    <n v="0"/>
    <n v="0"/>
  </r>
  <r>
    <s v=""/>
    <s v=""/>
    <s v="Ciencias Experimentales"/>
    <d v="2020-05-21T00:03:00"/>
    <x v="2"/>
    <x v="16"/>
    <x v="3"/>
    <x v="5"/>
    <x v="2"/>
    <s v="F. Ciencias Químicas"/>
    <s v="Biblioteca Maria Zambrano (Filología / Derecho)"/>
    <m/>
    <m/>
    <m/>
    <m/>
    <m/>
    <m/>
    <m/>
    <s v="No"/>
    <s v="Sí"/>
    <n v="3"/>
    <n v="2"/>
    <n v="2"/>
    <n v="3"/>
    <n v="4"/>
    <n v="4"/>
    <n v="5"/>
    <n v="1"/>
    <n v="5"/>
    <n v="4"/>
    <m/>
    <n v="4"/>
    <n v="5"/>
    <n v="3"/>
    <n v="3"/>
    <n v="4"/>
    <s v="No"/>
    <n v="3"/>
    <n v="5"/>
    <s v="Facebook"/>
    <m/>
    <m/>
    <m/>
    <m/>
    <m/>
    <m/>
    <m/>
    <s v="No"/>
    <s v="No"/>
    <m/>
    <n v="5"/>
    <n v="5"/>
    <s v="5, muy satisfecho"/>
    <s v="Mejorado"/>
    <m/>
    <n v="1"/>
    <n v="0"/>
    <n v="0"/>
    <n v="0"/>
    <n v="0"/>
    <n v="0"/>
    <n v="0"/>
    <n v="1"/>
    <n v="0"/>
    <n v="0"/>
    <n v="0"/>
    <n v="0"/>
    <n v="0"/>
  </r>
  <r>
    <s v=""/>
    <s v=""/>
    <s v="Ciencias Sociales"/>
    <d v="2020-05-20T23:26:00"/>
    <x v="1"/>
    <x v="24"/>
    <x v="1"/>
    <x v="3"/>
    <x v="2"/>
    <s v="F. Trabajo Social"/>
    <s v="F. Ciencias Políticas y Sociología"/>
    <s v="F. Psicología"/>
    <m/>
    <m/>
    <m/>
    <m/>
    <m/>
    <m/>
    <s v="Sí"/>
    <s v="Sí"/>
    <n v="3"/>
    <n v="4"/>
    <n v="4"/>
    <n v="3"/>
    <n v="1"/>
    <n v="4"/>
    <n v="1"/>
    <n v="2"/>
    <n v="4"/>
    <n v="3"/>
    <m/>
    <n v="4"/>
    <n v="4"/>
    <n v="3"/>
    <n v="3"/>
    <m/>
    <s v="Sí"/>
    <n v="4"/>
    <n v="3"/>
    <m/>
    <m/>
    <m/>
    <m/>
    <m/>
    <m/>
    <m/>
    <m/>
    <s v="Sí"/>
    <s v="Sí"/>
    <s v="Útil"/>
    <n v="4"/>
    <n v="4"/>
    <s v="4, satisfecho"/>
    <s v="Mejorado"/>
    <m/>
    <n v="1"/>
    <n v="0"/>
    <n v="0"/>
    <n v="0"/>
    <n v="0"/>
    <n v="0"/>
    <n v="0"/>
    <n v="0"/>
    <n v="0"/>
    <n v="0"/>
    <n v="0"/>
    <n v="0"/>
    <n v="0"/>
  </r>
  <r>
    <s v=""/>
    <s v=""/>
    <s v="Ciencias Experimentales"/>
    <d v="2020-05-20T22:55:00"/>
    <x v="2"/>
    <x v="8"/>
    <x v="2"/>
    <x v="5"/>
    <x v="2"/>
    <s v="F. Ciencias Matemáticas"/>
    <s v="F. Ciencias Físicas"/>
    <m/>
    <m/>
    <m/>
    <m/>
    <m/>
    <m/>
    <m/>
    <s v="Sí"/>
    <s v="Sí"/>
    <n v="3"/>
    <n v="1"/>
    <n v="2"/>
    <n v="1"/>
    <n v="3"/>
    <n v="2"/>
    <n v="4"/>
    <n v="2"/>
    <n v="5"/>
    <n v="5"/>
    <m/>
    <n v="4"/>
    <n v="5"/>
    <n v="3"/>
    <n v="3"/>
    <n v="4"/>
    <s v="No"/>
    <n v="5"/>
    <n v="4"/>
    <s v="Youtube|Instagram"/>
    <m/>
    <m/>
    <m/>
    <m/>
    <m/>
    <m/>
    <m/>
    <s v="No"/>
    <s v="No"/>
    <m/>
    <n v="5"/>
    <n v="5"/>
    <s v="5, muy satisfecho"/>
    <s v="Igual"/>
    <m/>
    <n v="1"/>
    <n v="0"/>
    <n v="0"/>
    <n v="0"/>
    <n v="0"/>
    <n v="0"/>
    <n v="0"/>
    <n v="0"/>
    <n v="1"/>
    <n v="1"/>
    <n v="0"/>
    <n v="0"/>
    <n v="0"/>
  </r>
  <r>
    <s v=""/>
    <s v=""/>
    <s v="Ciencias de la Salud"/>
    <d v="2020-05-20T22:54:00"/>
    <x v="2"/>
    <x v="15"/>
    <x v="5"/>
    <x v="2"/>
    <x v="1"/>
    <s v="F. Enfermería, Fisioterapia y Podología"/>
    <m/>
    <m/>
    <m/>
    <m/>
    <m/>
    <m/>
    <m/>
    <m/>
    <s v="No"/>
    <s v="Sí"/>
    <n v="2"/>
    <n v="1"/>
    <n v="2"/>
    <n v="5"/>
    <n v="5"/>
    <n v="5"/>
    <n v="5"/>
    <n v="3"/>
    <n v="4"/>
    <n v="2"/>
    <m/>
    <n v="1"/>
    <n v="3"/>
    <n v="3"/>
    <n v="2"/>
    <n v="1"/>
    <s v="No"/>
    <n v="2"/>
    <n v="3"/>
    <s v="Twitter|Youtube"/>
    <m/>
    <m/>
    <m/>
    <m/>
    <m/>
    <m/>
    <m/>
    <s v="No"/>
    <s v="No"/>
    <m/>
    <n v="2"/>
    <n v="4"/>
    <s v="2, insatisfecho"/>
    <s v="Igual"/>
    <m/>
    <n v="0"/>
    <n v="0"/>
    <n v="0"/>
    <n v="1"/>
    <n v="0"/>
    <n v="0"/>
    <n v="1"/>
    <n v="0"/>
    <n v="1"/>
    <n v="0"/>
    <n v="0"/>
    <n v="0"/>
    <n v="0"/>
  </r>
  <r>
    <s v=""/>
    <s v=""/>
    <s v="Ciencias Experimentales"/>
    <d v="2020-05-20T22:53:00"/>
    <x v="2"/>
    <x v="8"/>
    <x v="2"/>
    <x v="1"/>
    <x v="3"/>
    <s v="F. Ciencias Matemáticas"/>
    <s v="F. Informática"/>
    <m/>
    <m/>
    <m/>
    <m/>
    <m/>
    <m/>
    <m/>
    <s v="Sí"/>
    <s v="Sí"/>
    <n v="5"/>
    <n v="1"/>
    <n v="4"/>
    <n v="2"/>
    <n v="4"/>
    <n v="2"/>
    <n v="5"/>
    <n v="2"/>
    <n v="4"/>
    <n v="5"/>
    <m/>
    <n v="3"/>
    <n v="5"/>
    <n v="4"/>
    <n v="3"/>
    <n v="4"/>
    <s v="Sí"/>
    <n v="4"/>
    <n v="4"/>
    <s v="Instagram"/>
    <m/>
    <m/>
    <m/>
    <m/>
    <m/>
    <m/>
    <m/>
    <s v="Sí"/>
    <s v="Sí"/>
    <s v="Útil"/>
    <n v="4"/>
    <n v="5"/>
    <s v="5, muy satisfecho"/>
    <m/>
    <s v="Sería recomendable que en los ordenadores se instale el spyder"/>
    <n v="0"/>
    <n v="1"/>
    <n v="0"/>
    <n v="0"/>
    <n v="0"/>
    <n v="0"/>
    <n v="0"/>
    <n v="0"/>
    <n v="0"/>
    <n v="1"/>
    <n v="0"/>
    <n v="0"/>
    <n v="0"/>
  </r>
  <r>
    <s v=""/>
    <s v=""/>
    <s v="Ciencias Experimentales"/>
    <d v="2020-05-20T22:42:00"/>
    <x v="2"/>
    <x v="26"/>
    <x v="2"/>
    <x v="2"/>
    <x v="2"/>
    <s v="F. Informática"/>
    <s v="F. Ciencias Matemáticas"/>
    <s v="Biblioteca Maria Zambrano (Filología / Derecho)"/>
    <m/>
    <m/>
    <m/>
    <m/>
    <m/>
    <m/>
    <s v="Sí"/>
    <s v="Sí"/>
    <n v="3"/>
    <n v="1"/>
    <n v="2"/>
    <n v="1"/>
    <n v="4"/>
    <n v="2"/>
    <n v="4"/>
    <n v="1"/>
    <n v="3"/>
    <n v="4"/>
    <m/>
    <n v="4"/>
    <n v="4"/>
    <n v="5"/>
    <n v="2"/>
    <n v="5"/>
    <s v="Sí"/>
    <n v="4"/>
    <n v="2"/>
    <s v="Twitter|Youtube|Instagram"/>
    <m/>
    <m/>
    <m/>
    <m/>
    <m/>
    <m/>
    <m/>
    <s v="Sí"/>
    <s v="No"/>
    <m/>
    <n v="5"/>
    <n v="5"/>
    <s v="4, satisfecho"/>
    <s v="Mejorado"/>
    <m/>
    <n v="1"/>
    <n v="0"/>
    <n v="0"/>
    <n v="0"/>
    <n v="0"/>
    <n v="0"/>
    <n v="1"/>
    <n v="0"/>
    <n v="1"/>
    <n v="1"/>
    <n v="0"/>
    <n v="0"/>
    <n v="0"/>
  </r>
  <r>
    <s v=""/>
    <s v=""/>
    <s v="Ciencias Experimentales"/>
    <d v="2020-05-20T22:34:00"/>
    <x v="2"/>
    <x v="26"/>
    <x v="1"/>
    <x v="1"/>
    <x v="2"/>
    <s v="F. Informática"/>
    <s v="F. Ciencias Matemáticas"/>
    <s v="F. Ciencias Físicas"/>
    <m/>
    <m/>
    <m/>
    <m/>
    <m/>
    <m/>
    <s v="Sí"/>
    <s v="Sí"/>
    <n v="3"/>
    <n v="1"/>
    <n v="1"/>
    <n v="1"/>
    <n v="5"/>
    <n v="1"/>
    <n v="5"/>
    <n v="1"/>
    <n v="4"/>
    <n v="4"/>
    <m/>
    <n v="4"/>
    <n v="5"/>
    <n v="3"/>
    <m/>
    <n v="5"/>
    <s v="Sí"/>
    <n v="4"/>
    <n v="3"/>
    <s v="No uso ninguna red social"/>
    <m/>
    <m/>
    <m/>
    <m/>
    <m/>
    <m/>
    <m/>
    <s v="No"/>
    <s v="No"/>
    <m/>
    <n v="4"/>
    <n v="4"/>
    <s v="4, satisfecho"/>
    <m/>
    <m/>
    <n v="1"/>
    <n v="0"/>
    <n v="0"/>
    <n v="0"/>
    <n v="0"/>
    <n v="0"/>
    <n v="0"/>
    <n v="0"/>
    <n v="0"/>
    <n v="0"/>
    <n v="0"/>
    <n v="1"/>
    <n v="0"/>
  </r>
  <r>
    <s v=""/>
    <s v=""/>
    <s v="Ciencias Experimentales"/>
    <d v="2020-05-20T22:31:00"/>
    <x v="2"/>
    <x v="20"/>
    <x v="1"/>
    <x v="5"/>
    <x v="2"/>
    <s v="F. Ciencias Biológicas"/>
    <m/>
    <m/>
    <s v="Biblioteca Lázaro Carreter (Villanueva de la Cañada)"/>
    <m/>
    <m/>
    <m/>
    <m/>
    <m/>
    <s v="Sí"/>
    <s v="Sí"/>
    <n v="4"/>
    <n v="1"/>
    <n v="3"/>
    <n v="1"/>
    <n v="5"/>
    <n v="2"/>
    <n v="3"/>
    <n v="3"/>
    <n v="4"/>
    <n v="5"/>
    <m/>
    <n v="5"/>
    <m/>
    <n v="4"/>
    <m/>
    <n v="5"/>
    <s v="No"/>
    <n v="4"/>
    <n v="3"/>
    <s v="Youtube|Instagram"/>
    <m/>
    <m/>
    <m/>
    <m/>
    <m/>
    <m/>
    <m/>
    <s v="No"/>
    <s v="No"/>
    <m/>
    <n v="4"/>
    <n v="4"/>
    <s v="5, muy satisfecho"/>
    <m/>
    <m/>
    <n v="1"/>
    <n v="0"/>
    <n v="0"/>
    <n v="0"/>
    <n v="0"/>
    <n v="0"/>
    <n v="0"/>
    <n v="0"/>
    <n v="1"/>
    <n v="1"/>
    <n v="0"/>
    <n v="0"/>
    <n v="0"/>
  </r>
  <r>
    <s v=""/>
    <s v=""/>
    <s v="Ciencias Experimentales"/>
    <d v="2020-05-20T22:24:00"/>
    <x v="2"/>
    <x v="8"/>
    <x v="1"/>
    <x v="1"/>
    <x v="2"/>
    <s v="F. Ciencias Matemáticas"/>
    <s v="F. Informática"/>
    <m/>
    <m/>
    <m/>
    <m/>
    <m/>
    <m/>
    <m/>
    <s v="No"/>
    <s v="Sí"/>
    <n v="2"/>
    <n v="1"/>
    <n v="3"/>
    <n v="1"/>
    <n v="5"/>
    <n v="4"/>
    <n v="5"/>
    <n v="1"/>
    <m/>
    <n v="3"/>
    <m/>
    <n v="2"/>
    <m/>
    <n v="2"/>
    <m/>
    <n v="2"/>
    <s v="No"/>
    <n v="3"/>
    <n v="3"/>
    <m/>
    <m/>
    <m/>
    <m/>
    <m/>
    <m/>
    <m/>
    <m/>
    <s v="Sí"/>
    <s v="No"/>
    <m/>
    <m/>
    <n v="3"/>
    <s v="3, normal"/>
    <m/>
    <m/>
    <n v="1"/>
    <n v="0"/>
    <n v="0"/>
    <n v="0"/>
    <n v="0"/>
    <n v="0"/>
    <n v="0"/>
    <n v="0"/>
    <n v="0"/>
    <n v="0"/>
    <n v="0"/>
    <n v="0"/>
    <n v="0"/>
  </r>
  <r>
    <s v=""/>
    <s v=""/>
    <s v="Ciencias Sociales"/>
    <d v="2020-05-20T22:11:00"/>
    <x v="1"/>
    <x v="1"/>
    <x v="3"/>
    <x v="2"/>
    <x v="1"/>
    <s v="F. Ciencias Políticas y Sociología"/>
    <s v="Biblioteca Maria Zambrano (Filología / Derecho)"/>
    <s v="F. Geografía e Historia"/>
    <m/>
    <m/>
    <m/>
    <m/>
    <m/>
    <m/>
    <s v="Sí"/>
    <s v="Sí"/>
    <n v="5"/>
    <n v="4"/>
    <n v="3"/>
    <n v="5"/>
    <n v="5"/>
    <n v="5"/>
    <n v="5"/>
    <n v="2"/>
    <n v="4"/>
    <n v="5"/>
    <m/>
    <n v="4"/>
    <n v="2"/>
    <n v="3"/>
    <n v="1"/>
    <n v="5"/>
    <s v="Sí"/>
    <n v="4"/>
    <n v="1"/>
    <s v="Twitter"/>
    <m/>
    <m/>
    <m/>
    <m/>
    <m/>
    <m/>
    <m/>
    <s v="No"/>
    <s v="No"/>
    <m/>
    <n v="3"/>
    <n v="4"/>
    <s v="4, satisfecho"/>
    <s v="Mejorado"/>
    <m/>
    <n v="0"/>
    <n v="0"/>
    <n v="0"/>
    <n v="1"/>
    <n v="0"/>
    <n v="0"/>
    <n v="1"/>
    <n v="0"/>
    <n v="0"/>
    <n v="0"/>
    <n v="0"/>
    <n v="0"/>
    <n v="0"/>
  </r>
  <r>
    <s v=""/>
    <s v=""/>
    <s v="Ciencias Experimentales"/>
    <d v="2020-05-20T22:07:00"/>
    <x v="2"/>
    <x v="8"/>
    <x v="1"/>
    <x v="1"/>
    <x v="2"/>
    <s v="F. Ciencias Matemáticas"/>
    <s v="F. Informática"/>
    <m/>
    <m/>
    <m/>
    <m/>
    <m/>
    <m/>
    <m/>
    <s v="Sí"/>
    <s v="Sí"/>
    <n v="5"/>
    <n v="1"/>
    <n v="2"/>
    <n v="3"/>
    <n v="5"/>
    <n v="3"/>
    <n v="3"/>
    <n v="2"/>
    <n v="4"/>
    <n v="4"/>
    <m/>
    <n v="3"/>
    <n v="5"/>
    <n v="4"/>
    <m/>
    <n v="5"/>
    <s v="No"/>
    <m/>
    <m/>
    <s v="Youtube"/>
    <m/>
    <m/>
    <m/>
    <m/>
    <m/>
    <m/>
    <m/>
    <s v="Sí"/>
    <s v="Sí"/>
    <s v="Útil"/>
    <n v="4"/>
    <n v="5"/>
    <s v="4, satisfecho"/>
    <m/>
    <m/>
    <n v="1"/>
    <n v="0"/>
    <n v="0"/>
    <n v="0"/>
    <n v="0"/>
    <n v="0"/>
    <n v="0"/>
    <n v="0"/>
    <n v="1"/>
    <n v="0"/>
    <n v="0"/>
    <n v="0"/>
    <n v="0"/>
  </r>
  <r>
    <s v=""/>
    <s v=""/>
    <s v="Ciencias Experimentales"/>
    <d v="2020-05-20T21:58:00"/>
    <x v="2"/>
    <x v="8"/>
    <x v="2"/>
    <x v="5"/>
    <x v="3"/>
    <m/>
    <m/>
    <m/>
    <m/>
    <m/>
    <m/>
    <m/>
    <m/>
    <m/>
    <s v="No"/>
    <s v="Sí"/>
    <n v="4"/>
    <n v="1"/>
    <n v="1"/>
    <n v="5"/>
    <n v="5"/>
    <n v="4"/>
    <n v="4"/>
    <n v="3"/>
    <n v="2"/>
    <n v="4"/>
    <m/>
    <n v="1"/>
    <n v="2"/>
    <n v="2"/>
    <n v="2"/>
    <n v="4"/>
    <s v="No"/>
    <n v="2"/>
    <n v="2"/>
    <s v="Twitter|Instagram"/>
    <m/>
    <m/>
    <m/>
    <m/>
    <m/>
    <m/>
    <m/>
    <s v="No"/>
    <s v="No"/>
    <m/>
    <n v="2"/>
    <n v="3"/>
    <s v="2, insatisfecho"/>
    <s v="Empeorado"/>
    <m/>
    <n v="0"/>
    <n v="1"/>
    <n v="0"/>
    <n v="0"/>
    <n v="0"/>
    <n v="0"/>
    <n v="1"/>
    <n v="0"/>
    <n v="0"/>
    <n v="1"/>
    <n v="0"/>
    <n v="0"/>
    <n v="0"/>
  </r>
  <r>
    <s v=""/>
    <s v=""/>
    <s v="Ciencias de la Salud"/>
    <d v="2020-05-20T21:56:00"/>
    <x v="2"/>
    <x v="15"/>
    <x v="2"/>
    <x v="5"/>
    <x v="2"/>
    <s v="Biblioteca Maria Zambrano (Filología / Derecho)"/>
    <s v="F. Ciencias Físicas"/>
    <s v="F. Enfermería, Fisioterapia y Podología"/>
    <m/>
    <m/>
    <m/>
    <m/>
    <m/>
    <m/>
    <s v="No"/>
    <s v="Sí"/>
    <n v="4"/>
    <n v="4"/>
    <n v="4"/>
    <n v="4"/>
    <n v="4"/>
    <n v="4"/>
    <n v="4"/>
    <n v="4"/>
    <n v="2"/>
    <n v="4"/>
    <m/>
    <n v="4"/>
    <n v="4"/>
    <n v="4"/>
    <n v="4"/>
    <n v="4"/>
    <s v="No"/>
    <n v="2"/>
    <n v="1"/>
    <s v="Twitter|Youtube|Instagram"/>
    <m/>
    <m/>
    <m/>
    <m/>
    <m/>
    <m/>
    <m/>
    <s v="No"/>
    <s v="No"/>
    <m/>
    <n v="2"/>
    <n v="3"/>
    <s v="3, normal"/>
    <s v="Mejorado"/>
    <m/>
    <n v="1"/>
    <n v="0"/>
    <n v="0"/>
    <n v="0"/>
    <n v="0"/>
    <n v="0"/>
    <n v="1"/>
    <n v="0"/>
    <n v="1"/>
    <n v="1"/>
    <n v="0"/>
    <n v="0"/>
    <n v="0"/>
  </r>
  <r>
    <s v=""/>
    <s v=""/>
    <s v="Ciencias de la Salud"/>
    <d v="2020-05-20T21:38:00"/>
    <x v="3"/>
    <x v="4"/>
    <x v="1"/>
    <x v="2"/>
    <x v="2"/>
    <s v="F. Medicina"/>
    <s v="Biblioteca Maria Zambrano (Filología / Derecho)"/>
    <m/>
    <m/>
    <m/>
    <m/>
    <m/>
    <m/>
    <m/>
    <s v="No"/>
    <s v="Sí"/>
    <n v="4"/>
    <n v="3"/>
    <n v="1"/>
    <n v="1"/>
    <n v="4"/>
    <n v="4"/>
    <n v="4"/>
    <n v="1"/>
    <n v="5"/>
    <n v="5"/>
    <m/>
    <n v="5"/>
    <n v="5"/>
    <n v="5"/>
    <n v="5"/>
    <n v="5"/>
    <s v="No"/>
    <n v="5"/>
    <n v="5"/>
    <s v="Youtube|Instagram"/>
    <m/>
    <m/>
    <m/>
    <m/>
    <m/>
    <m/>
    <m/>
    <s v="Sí"/>
    <s v="No"/>
    <m/>
    <n v="5"/>
    <n v="5"/>
    <s v="5, muy satisfecho"/>
    <s v="Mejorado mucho"/>
    <m/>
    <n v="1"/>
    <n v="0"/>
    <n v="0"/>
    <n v="0"/>
    <n v="0"/>
    <n v="0"/>
    <n v="0"/>
    <n v="0"/>
    <n v="1"/>
    <n v="1"/>
    <n v="0"/>
    <n v="0"/>
    <n v="0"/>
  </r>
  <r>
    <s v=""/>
    <s v=""/>
    <s v="Ciencias Sociales"/>
    <d v="2020-05-20T21:03:00"/>
    <x v="2"/>
    <x v="1"/>
    <x v="1"/>
    <x v="2"/>
    <x v="2"/>
    <s v="F. Ciencias Políticas y Sociología"/>
    <s v="Biblioteca Maria Zambrano (Filología / Derecho)"/>
    <s v="F. Trabajo Social"/>
    <s v="Biblioteca Francisco Umbral"/>
    <m/>
    <m/>
    <m/>
    <m/>
    <m/>
    <s v="No"/>
    <s v="Sí"/>
    <n v="3"/>
    <n v="2"/>
    <n v="4"/>
    <n v="2"/>
    <n v="4"/>
    <n v="4"/>
    <n v="5"/>
    <n v="1"/>
    <n v="4"/>
    <n v="4"/>
    <m/>
    <n v="3"/>
    <n v="5"/>
    <n v="3"/>
    <n v="3"/>
    <n v="4"/>
    <s v="No"/>
    <n v="4"/>
    <n v="3"/>
    <s v="Facebook|Youtube|Instagram"/>
    <m/>
    <m/>
    <m/>
    <m/>
    <m/>
    <m/>
    <m/>
    <s v="No"/>
    <s v="No"/>
    <m/>
    <n v="4"/>
    <n v="4"/>
    <s v="4, satisfecho"/>
    <s v="Mejorado"/>
    <m/>
    <n v="1"/>
    <n v="0"/>
    <n v="0"/>
    <n v="0"/>
    <n v="0"/>
    <n v="0"/>
    <n v="0"/>
    <n v="1"/>
    <n v="1"/>
    <n v="1"/>
    <n v="0"/>
    <n v="0"/>
    <n v="0"/>
  </r>
  <r>
    <s v=""/>
    <s v=""/>
    <s v="Ciencias Sociales"/>
    <d v="2020-05-20T20:37:00"/>
    <x v="2"/>
    <x v="11"/>
    <x v="2"/>
    <x v="1"/>
    <x v="2"/>
    <s v="F. Ciencias Económicas y Empresariales"/>
    <s v="Biblioteca Maria Zambrano (Filología / Derecho)"/>
    <s v="F. Psicología"/>
    <m/>
    <m/>
    <m/>
    <m/>
    <m/>
    <m/>
    <s v="No"/>
    <s v="Sí"/>
    <n v="2"/>
    <n v="1"/>
    <n v="2"/>
    <n v="4"/>
    <n v="4"/>
    <n v="4"/>
    <n v="5"/>
    <n v="1"/>
    <n v="4"/>
    <n v="4"/>
    <m/>
    <n v="4"/>
    <n v="5"/>
    <n v="5"/>
    <n v="4"/>
    <n v="3"/>
    <s v="No"/>
    <n v="3"/>
    <n v="3"/>
    <s v="Twitter|Youtube|Instagram"/>
    <m/>
    <m/>
    <m/>
    <m/>
    <m/>
    <m/>
    <m/>
    <s v="No"/>
    <s v="No"/>
    <m/>
    <n v="3"/>
    <n v="3"/>
    <s v="4, satisfecho"/>
    <s v="Igual"/>
    <s v="Poner un estanco alado y más máquinas para café con vasos de papel reciclable"/>
    <n v="1"/>
    <n v="0"/>
    <n v="0"/>
    <n v="0"/>
    <n v="0"/>
    <n v="0"/>
    <n v="1"/>
    <n v="0"/>
    <n v="1"/>
    <n v="1"/>
    <n v="0"/>
    <n v="0"/>
    <n v="0"/>
  </r>
  <r>
    <s v=""/>
    <s v=""/>
    <s v="Ciencias Sociales"/>
    <d v="2020-05-20T20:36:00"/>
    <x v="2"/>
    <x v="10"/>
    <x v="2"/>
    <x v="2"/>
    <x v="2"/>
    <s v="Biblioteca Maria Zambrano (Filología / Derecho)"/>
    <s v="Biblioteca Maria Zambrano (Filología / Derecho)"/>
    <s v="Biblioteca Maria Zambrano (Filología / Derecho)"/>
    <m/>
    <m/>
    <m/>
    <m/>
    <m/>
    <m/>
    <s v="No"/>
    <s v="Sí"/>
    <n v="5"/>
    <n v="1"/>
    <n v="3"/>
    <n v="3"/>
    <n v="4"/>
    <n v="3"/>
    <n v="5"/>
    <n v="1"/>
    <n v="2"/>
    <n v="4"/>
    <m/>
    <n v="1"/>
    <n v="1"/>
    <n v="2"/>
    <n v="1"/>
    <n v="1"/>
    <s v="No"/>
    <n v="1"/>
    <n v="1"/>
    <s v="No uso ninguna red social"/>
    <m/>
    <m/>
    <m/>
    <m/>
    <m/>
    <m/>
    <m/>
    <s v="No"/>
    <s v="No"/>
    <m/>
    <n v="1"/>
    <n v="1"/>
    <s v="3, normal"/>
    <s v="Igual"/>
    <s v="Deben mejorar la plataforma virtual, durante todo el proceso del confinamiento no he podido acceder a ninguno de los libros que he necesitado. Tambien deben mejorar la atención en cuanto a resolución de problemas, pues me he comunicado por el problema anterior, y simplemente han resuelto con enviarme un VPN que no funcionó y no me dieron mayor respuesta al respecto cuando me queje que el VPN no funcionaba y por consecuencia nunca puede acceder a los manuales que necesito."/>
    <n v="1"/>
    <n v="0"/>
    <n v="0"/>
    <n v="0"/>
    <n v="0"/>
    <n v="0"/>
    <n v="0"/>
    <n v="0"/>
    <n v="0"/>
    <n v="0"/>
    <n v="0"/>
    <n v="1"/>
    <n v="0"/>
  </r>
  <r>
    <s v=""/>
    <s v=""/>
    <s v="Ciencias Sociales"/>
    <d v="2020-05-20T20:33:00"/>
    <x v="3"/>
    <x v="21"/>
    <x v="4"/>
    <x v="4"/>
    <x v="16"/>
    <m/>
    <m/>
    <m/>
    <m/>
    <m/>
    <m/>
    <m/>
    <m/>
    <m/>
    <s v="No"/>
    <s v="No"/>
    <n v="1"/>
    <n v="1"/>
    <m/>
    <m/>
    <m/>
    <m/>
    <m/>
    <m/>
    <m/>
    <m/>
    <m/>
    <m/>
    <m/>
    <m/>
    <m/>
    <m/>
    <m/>
    <m/>
    <m/>
    <m/>
    <m/>
    <m/>
    <m/>
    <m/>
    <m/>
    <m/>
    <m/>
    <m/>
    <m/>
    <m/>
    <m/>
    <m/>
    <m/>
    <m/>
    <m/>
    <n v="0"/>
    <n v="0"/>
    <n v="0"/>
    <n v="0"/>
    <n v="1"/>
    <n v="0"/>
    <n v="0"/>
    <n v="0"/>
    <n v="0"/>
    <n v="0"/>
    <n v="0"/>
    <n v="0"/>
    <n v="0"/>
  </r>
  <r>
    <s v=""/>
    <s v=""/>
    <s v="Ciencias Experimentales"/>
    <d v="2020-05-20T20:19:00"/>
    <x v="2"/>
    <x v="27"/>
    <x v="3"/>
    <x v="4"/>
    <x v="2"/>
    <s v="Biblioteca Maria Zambrano (Filología / Derecho)"/>
    <s v="F. Estudios Estadísticos"/>
    <s v="F. Ciencias Matemáticas"/>
    <m/>
    <m/>
    <m/>
    <m/>
    <m/>
    <m/>
    <s v="No"/>
    <s v="Sí"/>
    <n v="5"/>
    <n v="4"/>
    <n v="3"/>
    <n v="1"/>
    <n v="5"/>
    <n v="5"/>
    <n v="5"/>
    <n v="3"/>
    <n v="3"/>
    <n v="4"/>
    <m/>
    <n v="4"/>
    <n v="4"/>
    <n v="4"/>
    <n v="4"/>
    <n v="5"/>
    <s v="No"/>
    <n v="5"/>
    <n v="4"/>
    <s v="Facebook|Youtube|Instagram"/>
    <m/>
    <m/>
    <m/>
    <m/>
    <m/>
    <m/>
    <m/>
    <s v="Sí"/>
    <s v="No"/>
    <m/>
    <n v="4"/>
    <n v="4"/>
    <s v="4, satisfecho"/>
    <s v="Mejorado mucho"/>
    <m/>
    <n v="1"/>
    <n v="0"/>
    <n v="0"/>
    <n v="0"/>
    <n v="0"/>
    <n v="0"/>
    <n v="0"/>
    <n v="1"/>
    <n v="1"/>
    <n v="1"/>
    <n v="0"/>
    <n v="0"/>
    <n v="0"/>
  </r>
  <r>
    <s v=""/>
    <s v=""/>
    <s v="Ciencias de la Salud"/>
    <d v="2020-05-20T20:17:00"/>
    <x v="2"/>
    <x v="12"/>
    <x v="3"/>
    <x v="2"/>
    <x v="2"/>
    <s v="F. Psicología"/>
    <s v="Biblioteca Maria Zambrano (Filología / Derecho)"/>
    <s v="F. Medicina"/>
    <m/>
    <m/>
    <m/>
    <m/>
    <m/>
    <m/>
    <s v="No"/>
    <s v="Sí"/>
    <n v="4"/>
    <n v="2"/>
    <n v="3"/>
    <n v="5"/>
    <n v="5"/>
    <n v="5"/>
    <n v="5"/>
    <n v="2"/>
    <n v="5"/>
    <n v="5"/>
    <m/>
    <n v="3"/>
    <n v="5"/>
    <n v="3"/>
    <n v="4"/>
    <n v="5"/>
    <s v="No"/>
    <n v="4"/>
    <n v="5"/>
    <s v="Twitter|Youtube|Instagram"/>
    <m/>
    <m/>
    <m/>
    <m/>
    <m/>
    <m/>
    <m/>
    <s v="Sí"/>
    <s v="No"/>
    <m/>
    <n v="5"/>
    <n v="5"/>
    <s v="5, muy satisfecho"/>
    <s v="Mejorado"/>
    <m/>
    <n v="1"/>
    <n v="0"/>
    <n v="0"/>
    <n v="0"/>
    <n v="0"/>
    <n v="0"/>
    <n v="1"/>
    <n v="0"/>
    <n v="1"/>
    <n v="1"/>
    <n v="0"/>
    <n v="0"/>
    <n v="0"/>
  </r>
  <r>
    <s v=""/>
    <s v=""/>
    <s v="Ciencias Sociales"/>
    <d v="2020-05-20T20:09:00"/>
    <x v="2"/>
    <x v="13"/>
    <x v="2"/>
    <x v="4"/>
    <x v="2"/>
    <s v="F. Ciencias de la Información"/>
    <s v="F. Ciencias de la Información"/>
    <s v="F. Ciencias de la Información"/>
    <m/>
    <m/>
    <m/>
    <m/>
    <m/>
    <m/>
    <s v="No"/>
    <s v="Sí"/>
    <n v="3"/>
    <n v="1"/>
    <n v="1"/>
    <n v="4"/>
    <n v="4"/>
    <n v="3"/>
    <n v="5"/>
    <n v="2"/>
    <n v="4"/>
    <n v="3"/>
    <m/>
    <m/>
    <n v="5"/>
    <n v="3"/>
    <n v="3"/>
    <n v="2"/>
    <s v="No"/>
    <n v="3"/>
    <n v="4"/>
    <s v="Instagram"/>
    <m/>
    <m/>
    <m/>
    <m/>
    <m/>
    <m/>
    <m/>
    <s v="No"/>
    <s v="No"/>
    <m/>
    <n v="5"/>
    <n v="5"/>
    <s v="5, muy satisfecho"/>
    <m/>
    <m/>
    <n v="1"/>
    <n v="0"/>
    <n v="0"/>
    <n v="0"/>
    <n v="0"/>
    <n v="0"/>
    <n v="0"/>
    <n v="0"/>
    <n v="0"/>
    <n v="1"/>
    <n v="0"/>
    <n v="0"/>
    <n v="0"/>
  </r>
  <r>
    <s v=""/>
    <s v=""/>
    <s v="Ciencias Sociales"/>
    <d v="2020-05-20T20:09:00"/>
    <x v="3"/>
    <x v="17"/>
    <x v="2"/>
    <x v="2"/>
    <x v="6"/>
    <s v="Biblioteca Maria Zambrano (Filología / Derecho)"/>
    <s v="F. Ciencias de la Documentación"/>
    <m/>
    <s v="Biblioteca Pública Municipal Ana María Matute"/>
    <m/>
    <m/>
    <m/>
    <m/>
    <m/>
    <s v="No"/>
    <s v="Sí"/>
    <n v="3"/>
    <n v="5"/>
    <n v="5"/>
    <n v="4"/>
    <n v="5"/>
    <n v="5"/>
    <n v="4"/>
    <n v="2"/>
    <n v="5"/>
    <n v="5"/>
    <m/>
    <n v="5"/>
    <n v="4"/>
    <n v="5"/>
    <n v="5"/>
    <n v="5"/>
    <s v="Sí"/>
    <n v="4"/>
    <n v="4"/>
    <s v="Twitter|Youtube|Instagram"/>
    <m/>
    <m/>
    <m/>
    <m/>
    <m/>
    <m/>
    <m/>
    <s v="No"/>
    <s v="No"/>
    <m/>
    <n v="5"/>
    <n v="5"/>
    <s v="4, satisfecho"/>
    <s v="Mejorado"/>
    <m/>
    <n v="1"/>
    <n v="0"/>
    <n v="1"/>
    <n v="0"/>
    <n v="0"/>
    <n v="0"/>
    <n v="1"/>
    <n v="0"/>
    <n v="1"/>
    <n v="1"/>
    <n v="0"/>
    <n v="0"/>
    <n v="0"/>
  </r>
  <r>
    <s v=""/>
    <s v=""/>
    <s v="Ciencias de la Salud"/>
    <d v="2020-05-20T20:02:00"/>
    <x v="2"/>
    <x v="4"/>
    <x v="2"/>
    <x v="1"/>
    <x v="3"/>
    <s v="F. Medicina"/>
    <s v="Biblioteca Maria Zambrano (Filología / Derecho)"/>
    <m/>
    <m/>
    <m/>
    <m/>
    <m/>
    <m/>
    <m/>
    <s v="Sí"/>
    <s v="Sí"/>
    <n v="2"/>
    <n v="3"/>
    <n v="1"/>
    <n v="1"/>
    <n v="4"/>
    <n v="4"/>
    <n v="4"/>
    <n v="1"/>
    <n v="1"/>
    <n v="4"/>
    <m/>
    <n v="3"/>
    <n v="3"/>
    <n v="3"/>
    <n v="2"/>
    <n v="4"/>
    <s v="No"/>
    <n v="3"/>
    <n v="1"/>
    <s v="Twitter|Youtube|Instagram"/>
    <m/>
    <m/>
    <m/>
    <m/>
    <m/>
    <m/>
    <m/>
    <s v="No"/>
    <s v="No"/>
    <m/>
    <n v="3"/>
    <n v="3"/>
    <s v="4, satisfecho"/>
    <s v="Igual"/>
    <m/>
    <n v="0"/>
    <n v="1"/>
    <n v="0"/>
    <n v="0"/>
    <n v="0"/>
    <n v="0"/>
    <n v="1"/>
    <n v="0"/>
    <n v="1"/>
    <n v="1"/>
    <n v="0"/>
    <n v="0"/>
    <n v="0"/>
  </r>
  <r>
    <s v=""/>
    <s v=""/>
    <s v="Ciencias Sociales"/>
    <d v="2020-05-20T20:00:00"/>
    <x v="1"/>
    <x v="17"/>
    <x v="1"/>
    <x v="3"/>
    <x v="4"/>
    <s v="F. Ciencias de la Información"/>
    <s v="F. Ciencias de la Documentación"/>
    <s v="Biblioteca Histórica"/>
    <m/>
    <m/>
    <m/>
    <m/>
    <m/>
    <m/>
    <s v="No"/>
    <s v="No"/>
    <n v="4"/>
    <n v="4"/>
    <n v="5"/>
    <n v="3"/>
    <n v="3"/>
    <n v="1"/>
    <n v="2"/>
    <n v="3"/>
    <n v="3"/>
    <n v="4"/>
    <m/>
    <n v="4"/>
    <n v="4"/>
    <n v="3"/>
    <n v="3"/>
    <n v="4"/>
    <s v="Sí"/>
    <n v="5"/>
    <n v="4"/>
    <s v="Twitter"/>
    <m/>
    <m/>
    <m/>
    <m/>
    <m/>
    <m/>
    <m/>
    <s v="Sí"/>
    <s v="No"/>
    <m/>
    <n v="3"/>
    <n v="4"/>
    <s v="4, satisfecho"/>
    <s v="Mejorado mucho"/>
    <m/>
    <n v="0"/>
    <n v="0"/>
    <n v="1"/>
    <n v="0"/>
    <n v="0"/>
    <n v="0"/>
    <n v="1"/>
    <n v="0"/>
    <n v="0"/>
    <n v="0"/>
    <n v="0"/>
    <n v="0"/>
    <n v="0"/>
  </r>
  <r>
    <s v=""/>
    <s v=""/>
    <s v="Ciencias de la Salud"/>
    <d v="2020-05-20T19:59:00"/>
    <x v="2"/>
    <x v="9"/>
    <x v="3"/>
    <x v="2"/>
    <x v="3"/>
    <s v="F. Farmacia"/>
    <s v="F. Odontología"/>
    <s v="F. Ciencias de la Información"/>
    <m/>
    <m/>
    <m/>
    <m/>
    <m/>
    <m/>
    <s v="Sí"/>
    <s v="Sí"/>
    <n v="4"/>
    <n v="1"/>
    <n v="3"/>
    <n v="2"/>
    <n v="1"/>
    <n v="1"/>
    <n v="5"/>
    <n v="2"/>
    <n v="4"/>
    <n v="3"/>
    <m/>
    <n v="3"/>
    <n v="5"/>
    <n v="4"/>
    <n v="3"/>
    <n v="4"/>
    <s v="No"/>
    <n v="3"/>
    <n v="3"/>
    <s v="No uso ninguna red social"/>
    <m/>
    <m/>
    <m/>
    <m/>
    <m/>
    <m/>
    <m/>
    <s v="Sí"/>
    <s v="Sí"/>
    <s v="Útil"/>
    <n v="5"/>
    <n v="5"/>
    <s v="4, satisfecho"/>
    <s v="Mejorado"/>
    <m/>
    <n v="0"/>
    <n v="1"/>
    <n v="0"/>
    <n v="0"/>
    <n v="0"/>
    <n v="0"/>
    <n v="0"/>
    <n v="0"/>
    <n v="0"/>
    <n v="0"/>
    <n v="0"/>
    <n v="1"/>
    <n v="0"/>
  </r>
  <r>
    <s v=""/>
    <s v=""/>
    <s v="Humanidades"/>
    <d v="2020-05-20T19:33:00"/>
    <x v="2"/>
    <x v="7"/>
    <x v="1"/>
    <x v="2"/>
    <x v="3"/>
    <s v="Biblioteca Maria Zambrano (Filología / Derecho)"/>
    <s v="F. Geografía e Historia"/>
    <s v="F. Filosofía"/>
    <m/>
    <m/>
    <m/>
    <m/>
    <m/>
    <m/>
    <s v="No"/>
    <s v="No"/>
    <n v="3"/>
    <n v="2"/>
    <n v="2"/>
    <n v="4"/>
    <n v="5"/>
    <n v="5"/>
    <n v="3"/>
    <n v="4"/>
    <n v="3"/>
    <n v="3"/>
    <m/>
    <n v="4"/>
    <n v="4"/>
    <n v="5"/>
    <n v="4"/>
    <n v="5"/>
    <s v="No"/>
    <n v="4"/>
    <n v="4"/>
    <s v="Twitter|Youtube|Instagram"/>
    <m/>
    <m/>
    <m/>
    <m/>
    <m/>
    <m/>
    <m/>
    <s v="Sí"/>
    <s v="No"/>
    <m/>
    <n v="5"/>
    <n v="5"/>
    <s v="5, muy satisfecho"/>
    <s v="Mejorado mucho"/>
    <m/>
    <n v="0"/>
    <n v="1"/>
    <n v="0"/>
    <n v="0"/>
    <n v="0"/>
    <n v="0"/>
    <n v="1"/>
    <n v="0"/>
    <n v="1"/>
    <n v="1"/>
    <n v="0"/>
    <n v="0"/>
    <n v="0"/>
  </r>
  <r>
    <s v=""/>
    <s v=""/>
    <s v="Humanidades"/>
    <d v="2020-05-20T19:21:00"/>
    <x v="2"/>
    <x v="7"/>
    <x v="1"/>
    <x v="1"/>
    <x v="2"/>
    <s v="F. Geografía e Historia"/>
    <s v="Biblioteca Maria Zambrano (Filología / Derecho)"/>
    <s v="F. Ciencias de la Documentación"/>
    <m/>
    <m/>
    <m/>
    <m/>
    <m/>
    <m/>
    <s v="No"/>
    <s v="Sí"/>
    <n v="3"/>
    <n v="2"/>
    <n v="1"/>
    <n v="4"/>
    <n v="5"/>
    <n v="4"/>
    <n v="5"/>
    <n v="4"/>
    <n v="4"/>
    <n v="4"/>
    <m/>
    <n v="3"/>
    <n v="3"/>
    <n v="4"/>
    <n v="4"/>
    <n v="4"/>
    <s v="Sí"/>
    <n v="4"/>
    <n v="4"/>
    <s v="No uso ninguna red social"/>
    <m/>
    <m/>
    <m/>
    <m/>
    <m/>
    <m/>
    <m/>
    <s v="Sí"/>
    <s v="Sí"/>
    <s v="Muy útil"/>
    <n v="5"/>
    <n v="5"/>
    <s v="4, satisfecho"/>
    <s v="Mejorado"/>
    <m/>
    <n v="1"/>
    <n v="0"/>
    <n v="0"/>
    <n v="0"/>
    <n v="0"/>
    <n v="0"/>
    <n v="0"/>
    <n v="0"/>
    <n v="0"/>
    <n v="0"/>
    <n v="0"/>
    <n v="1"/>
    <n v="0"/>
  </r>
  <r>
    <s v=""/>
    <s v=""/>
    <s v="Ciencias Sociales"/>
    <d v="2020-05-20T19:12:00"/>
    <x v="1"/>
    <x v="10"/>
    <x v="1"/>
    <x v="1"/>
    <x v="2"/>
    <s v="F. Derecho (Departamentos,Criminología)"/>
    <s v="Biblioteca Maria Zambrano (Filología / Derecho)"/>
    <s v="F. Comercio y Turismo"/>
    <m/>
    <m/>
    <m/>
    <m/>
    <m/>
    <m/>
    <s v="Sí"/>
    <s v="Sí"/>
    <n v="4"/>
    <n v="4"/>
    <n v="5"/>
    <n v="5"/>
    <n v="3"/>
    <n v="2"/>
    <n v="1"/>
    <n v="3"/>
    <n v="2"/>
    <n v="3"/>
    <m/>
    <n v="3"/>
    <n v="4"/>
    <n v="3"/>
    <n v="4"/>
    <n v="3"/>
    <s v="Sí"/>
    <n v="2"/>
    <n v="2"/>
    <s v="Twitter|LinkedIn"/>
    <m/>
    <m/>
    <m/>
    <m/>
    <m/>
    <m/>
    <m/>
    <s v="No"/>
    <s v="Sí"/>
    <s v="Útil"/>
    <n v="5"/>
    <n v="5"/>
    <s v="3, normal"/>
    <s v="Mejorado"/>
    <s v="Facilitar la consulta y descarga de documentos electrónicos (es complicado saber entre repeticiones) y aumentar el archivo digitalizado"/>
    <n v="1"/>
    <n v="0"/>
    <n v="0"/>
    <n v="0"/>
    <n v="0"/>
    <n v="0"/>
    <n v="1"/>
    <n v="0"/>
    <n v="0"/>
    <n v="0"/>
    <n v="1"/>
    <n v="0"/>
    <n v="0"/>
  </r>
  <r>
    <s v=""/>
    <s v=""/>
    <s v="Humanidades"/>
    <d v="2020-05-20T19:11:00"/>
    <x v="3"/>
    <x v="7"/>
    <x v="3"/>
    <x v="4"/>
    <x v="2"/>
    <s v="Biblioteca Maria Zambrano (Filología / Derecho)"/>
    <s v="F. Geografía e Historia"/>
    <m/>
    <s v="La Casa Encendida, Biblioteca UNED Lavapiés"/>
    <m/>
    <m/>
    <m/>
    <m/>
    <m/>
    <s v="Sí"/>
    <s v="Sí"/>
    <n v="1"/>
    <n v="1"/>
    <n v="1"/>
    <n v="3"/>
    <n v="3"/>
    <n v="3"/>
    <n v="2"/>
    <n v="3"/>
    <n v="1"/>
    <n v="3"/>
    <m/>
    <n v="1"/>
    <n v="1"/>
    <n v="1"/>
    <n v="1"/>
    <n v="3"/>
    <s v="Sí"/>
    <n v="1"/>
    <n v="1"/>
    <s v="Facebook"/>
    <m/>
    <m/>
    <m/>
    <m/>
    <m/>
    <m/>
    <m/>
    <s v="No"/>
    <s v="No"/>
    <m/>
    <n v="5"/>
    <n v="5"/>
    <s v="2, insatisfecho"/>
    <s v="Igual"/>
    <s v="Soy alumna del máster interuniversitario de Historia Contemporánea. La primeva vez que fui a la biblioteca de la UCM me hicieron un carnet de carton blanco que me ha servido para sacar libros sin problema. En el último período de exámenes seguridad NO ME DEJÓ entrar en la biblioteca María Zambrano por no tener el carnet de plástico (el cual intenté hacerme también y que la UCM me negó por no estar matriculada allí pese a hacer asignaturas del máster allí). Le mostre a seguridad la matrícula del máster  en el teléfono y tampoco me dejó pasar. Lo único que pretendía era sentarme a estudiar como el resto de mis compañeros y se me negó la entrada  pese a ser alumna de esa facultad. Esclareced la situación de los másteres interuniversitarios porque no se nos puede vender como un máster en el que puedes cursar clases en una facultad y en otra y que puedes hacer libre uso de las instalaciones si no es verdad."/>
    <n v="1"/>
    <n v="0"/>
    <n v="0"/>
    <n v="0"/>
    <n v="0"/>
    <n v="0"/>
    <n v="0"/>
    <n v="1"/>
    <n v="0"/>
    <n v="0"/>
    <n v="0"/>
    <n v="0"/>
    <n v="0"/>
  </r>
  <r>
    <s v=""/>
    <s v=""/>
    <s v="Humanidades"/>
    <d v="2020-05-20T19:08:00"/>
    <x v="3"/>
    <x v="7"/>
    <x v="3"/>
    <x v="2"/>
    <x v="6"/>
    <s v="F. Geografía e Historia"/>
    <s v="Biblioteca Maria Zambrano (Filología / Derecho)"/>
    <s v="F. Ciencias Biológicas"/>
    <m/>
    <m/>
    <m/>
    <m/>
    <m/>
    <m/>
    <s v="Sí"/>
    <s v="Sí"/>
    <n v="5"/>
    <n v="2"/>
    <n v="4"/>
    <n v="1"/>
    <n v="4"/>
    <n v="4"/>
    <n v="4"/>
    <n v="1"/>
    <n v="3"/>
    <n v="5"/>
    <m/>
    <n v="4"/>
    <n v="3"/>
    <n v="3"/>
    <n v="1"/>
    <n v="5"/>
    <s v="Sí"/>
    <n v="4"/>
    <n v="1"/>
    <s v="Twitter|Facebook|Instagram"/>
    <m/>
    <m/>
    <m/>
    <m/>
    <m/>
    <m/>
    <m/>
    <s v="Sí"/>
    <s v="No"/>
    <m/>
    <n v="4"/>
    <n v="3"/>
    <s v="4, satisfecho"/>
    <s v="Igual"/>
    <s v="La nueva web de busqueda es mas liosa que la anterior"/>
    <n v="1"/>
    <n v="0"/>
    <n v="1"/>
    <n v="0"/>
    <n v="0"/>
    <n v="0"/>
    <n v="1"/>
    <n v="1"/>
    <n v="0"/>
    <n v="1"/>
    <n v="0"/>
    <n v="0"/>
    <n v="0"/>
  </r>
  <r>
    <s v=""/>
    <s v=""/>
    <s v="Humanidades"/>
    <d v="2020-05-20T19:01:00"/>
    <x v="3"/>
    <x v="6"/>
    <x v="3"/>
    <x v="1"/>
    <x v="3"/>
    <s v="Biblioteca Maria Zambrano (Filología / Derecho)"/>
    <s v="F. Filología (Clásicas o General)"/>
    <m/>
    <m/>
    <m/>
    <m/>
    <m/>
    <m/>
    <m/>
    <s v="Sí"/>
    <s v="Sí"/>
    <n v="4"/>
    <n v="1"/>
    <n v="2"/>
    <n v="1"/>
    <n v="4"/>
    <n v="3"/>
    <n v="2"/>
    <n v="2"/>
    <n v="3"/>
    <n v="4"/>
    <m/>
    <n v="3"/>
    <n v="4"/>
    <n v="3"/>
    <n v="3"/>
    <n v="4"/>
    <s v="No"/>
    <n v="4"/>
    <n v="4"/>
    <s v="Instagram"/>
    <m/>
    <m/>
    <m/>
    <m/>
    <m/>
    <m/>
    <m/>
    <s v="Sí"/>
    <s v="No"/>
    <m/>
    <n v="5"/>
    <n v="5"/>
    <s v="4, satisfecho"/>
    <s v="Igual"/>
    <m/>
    <n v="0"/>
    <n v="1"/>
    <n v="0"/>
    <n v="0"/>
    <n v="0"/>
    <n v="0"/>
    <n v="0"/>
    <n v="0"/>
    <n v="0"/>
    <n v="1"/>
    <n v="0"/>
    <n v="0"/>
    <n v="0"/>
  </r>
  <r>
    <s v=""/>
    <s v=""/>
    <s v="Humanidades"/>
    <d v="2020-05-20T18:59:00"/>
    <x v="3"/>
    <x v="6"/>
    <x v="2"/>
    <x v="3"/>
    <x v="3"/>
    <s v="F. Filología (Clásicas o General)"/>
    <s v="Biblioteca Maria Zambrano (Filología / Derecho)"/>
    <s v="F. Geografía e Historia"/>
    <m/>
    <m/>
    <m/>
    <m/>
    <m/>
    <m/>
    <s v="No"/>
    <s v="Sí"/>
    <n v="5"/>
    <n v="5"/>
    <n v="5"/>
    <n v="5"/>
    <n v="5"/>
    <n v="5"/>
    <n v="3"/>
    <n v="2"/>
    <n v="5"/>
    <n v="5"/>
    <m/>
    <n v="4"/>
    <n v="4"/>
    <n v="3"/>
    <n v="3"/>
    <n v="5"/>
    <s v="No"/>
    <n v="4"/>
    <n v="4"/>
    <s v="Youtube"/>
    <m/>
    <m/>
    <m/>
    <m/>
    <m/>
    <m/>
    <m/>
    <s v="No"/>
    <s v="No"/>
    <m/>
    <n v="4"/>
    <n v="4"/>
    <s v="4, satisfecho"/>
    <s v="Mejorado"/>
    <s v="En invierno prescindo de acudir a estudiar a las bibliotecas de la UCM  (y de hecho trato de pasar el menor tiempo posible) porque en las salas hace un calor insoportable, pese  a que, según la normativa, la temperatura en invierno no debería sobrepasar los 21 °C."/>
    <n v="0"/>
    <n v="1"/>
    <n v="0"/>
    <n v="0"/>
    <n v="0"/>
    <n v="0"/>
    <n v="0"/>
    <n v="0"/>
    <n v="1"/>
    <n v="0"/>
    <n v="0"/>
    <n v="0"/>
    <n v="0"/>
  </r>
  <r>
    <s v=""/>
    <s v=""/>
    <s v="Ciencias de la Salud"/>
    <d v="2020-05-20T18:56:00"/>
    <x v="2"/>
    <x v="15"/>
    <x v="5"/>
    <x v="1"/>
    <x v="2"/>
    <s v="F. Enfermería, Fisioterapia y Podología"/>
    <s v="F. Medicina"/>
    <m/>
    <m/>
    <m/>
    <m/>
    <m/>
    <m/>
    <m/>
    <s v="No"/>
    <s v="Sí"/>
    <n v="3"/>
    <n v="2"/>
    <n v="2"/>
    <n v="4"/>
    <n v="4"/>
    <n v="4"/>
    <n v="5"/>
    <n v="1"/>
    <n v="2"/>
    <n v="3"/>
    <m/>
    <n v="4"/>
    <n v="4"/>
    <n v="4"/>
    <n v="4"/>
    <n v="2"/>
    <s v="No"/>
    <n v="4"/>
    <n v="2"/>
    <s v="Twitter|Facebook|Youtube|Instagram"/>
    <m/>
    <m/>
    <m/>
    <m/>
    <m/>
    <m/>
    <m/>
    <s v="No"/>
    <s v="No"/>
    <m/>
    <n v="5"/>
    <n v="5"/>
    <s v="4, satisfecho"/>
    <s v="Igual"/>
    <m/>
    <n v="1"/>
    <n v="0"/>
    <n v="0"/>
    <n v="0"/>
    <n v="0"/>
    <n v="0"/>
    <n v="1"/>
    <n v="1"/>
    <n v="1"/>
    <n v="1"/>
    <n v="0"/>
    <n v="0"/>
    <n v="0"/>
  </r>
  <r>
    <s v=""/>
    <s v=""/>
    <s v="Ciencias Sociales"/>
    <d v="2020-05-20T18:48:00"/>
    <x v="1"/>
    <x v="13"/>
    <x v="1"/>
    <x v="1"/>
    <x v="2"/>
    <s v="F. Ciencias de la Información"/>
    <s v="Biblioteca Maria Zambrano (Filología / Derecho)"/>
    <m/>
    <m/>
    <m/>
    <m/>
    <m/>
    <m/>
    <m/>
    <s v="Sí"/>
    <s v="Sí"/>
    <n v="5"/>
    <n v="1"/>
    <n v="1"/>
    <n v="5"/>
    <n v="1"/>
    <n v="4"/>
    <n v="1"/>
    <n v="1"/>
    <n v="3"/>
    <n v="5"/>
    <m/>
    <n v="5"/>
    <n v="5"/>
    <n v="5"/>
    <n v="3"/>
    <n v="5"/>
    <s v="Sí"/>
    <n v="5"/>
    <n v="3"/>
    <s v="Twitter"/>
    <m/>
    <m/>
    <m/>
    <m/>
    <m/>
    <m/>
    <m/>
    <s v="Sí"/>
    <s v="No"/>
    <m/>
    <n v="5"/>
    <n v="5"/>
    <s v="5, muy satisfecho"/>
    <s v="Mejorado"/>
    <m/>
    <n v="1"/>
    <n v="0"/>
    <n v="0"/>
    <n v="0"/>
    <n v="0"/>
    <n v="0"/>
    <n v="1"/>
    <n v="0"/>
    <n v="0"/>
    <n v="0"/>
    <n v="0"/>
    <n v="0"/>
    <n v="0"/>
  </r>
  <r>
    <s v=""/>
    <s v=""/>
    <s v="Ciencias Sociales"/>
    <d v="2020-05-20T18:46:00"/>
    <x v="2"/>
    <x v="10"/>
    <x v="2"/>
    <x v="2"/>
    <x v="2"/>
    <s v="Biblioteca Maria Zambrano (Filología / Derecho)"/>
    <s v="F. Filología (Clásicas o General)"/>
    <s v="F. Geografía e Historia"/>
    <m/>
    <m/>
    <m/>
    <m/>
    <m/>
    <m/>
    <s v="No"/>
    <s v="Sí"/>
    <n v="5"/>
    <n v="1"/>
    <n v="5"/>
    <n v="2"/>
    <n v="3"/>
    <n v="2"/>
    <n v="5"/>
    <n v="1"/>
    <n v="3"/>
    <n v="4"/>
    <m/>
    <n v="5"/>
    <n v="4"/>
    <n v="4"/>
    <n v="1"/>
    <n v="4"/>
    <s v="No"/>
    <n v="4"/>
    <n v="4"/>
    <s v="Facebook|Instagram"/>
    <m/>
    <m/>
    <m/>
    <m/>
    <m/>
    <m/>
    <m/>
    <s v="Sí"/>
    <s v="Sí"/>
    <s v="Normal"/>
    <n v="2"/>
    <n v="1"/>
    <s v="4, satisfecho"/>
    <s v="Mejorado"/>
    <m/>
    <n v="1"/>
    <n v="0"/>
    <n v="0"/>
    <n v="0"/>
    <n v="0"/>
    <n v="0"/>
    <n v="0"/>
    <n v="1"/>
    <n v="0"/>
    <n v="1"/>
    <n v="0"/>
    <n v="0"/>
    <n v="0"/>
  </r>
  <r>
    <s v=""/>
    <s v=""/>
    <s v="Ciencias de la Salud"/>
    <d v="2020-05-20T18:42:00"/>
    <x v="2"/>
    <x v="4"/>
    <x v="3"/>
    <x v="5"/>
    <x v="2"/>
    <s v="F. Medicina"/>
    <s v="Biblioteca Maria Zambrano (Filología / Derecho)"/>
    <s v="F. Odontología"/>
    <m/>
    <m/>
    <m/>
    <m/>
    <m/>
    <m/>
    <s v="No"/>
    <s v="Sí"/>
    <n v="3"/>
    <n v="2"/>
    <n v="2"/>
    <n v="1"/>
    <n v="5"/>
    <n v="4"/>
    <n v="5"/>
    <n v="4"/>
    <n v="5"/>
    <n v="4"/>
    <m/>
    <n v="5"/>
    <n v="5"/>
    <n v="3"/>
    <n v="3"/>
    <n v="4"/>
    <s v="No"/>
    <n v="4"/>
    <n v="4"/>
    <s v="No uso ninguna red social"/>
    <m/>
    <m/>
    <m/>
    <m/>
    <m/>
    <m/>
    <m/>
    <s v="No"/>
    <s v="No"/>
    <m/>
    <n v="5"/>
    <n v="5"/>
    <s v="5, muy satisfecho"/>
    <s v="Igual"/>
    <m/>
    <n v="1"/>
    <n v="0"/>
    <n v="0"/>
    <n v="0"/>
    <n v="0"/>
    <n v="0"/>
    <n v="0"/>
    <n v="0"/>
    <n v="0"/>
    <n v="0"/>
    <n v="0"/>
    <n v="1"/>
    <n v="0"/>
  </r>
  <r>
    <s v=""/>
    <s v=""/>
    <s v="Ciencias de la Salud"/>
    <d v="2020-05-20T18:42:00"/>
    <x v="2"/>
    <x v="9"/>
    <x v="2"/>
    <x v="4"/>
    <x v="2"/>
    <s v="F. Farmacia"/>
    <s v="F. Medicina"/>
    <s v="F. Ciencias Biológicas"/>
    <m/>
    <m/>
    <m/>
    <m/>
    <m/>
    <m/>
    <s v="No"/>
    <s v="Sí"/>
    <n v="2"/>
    <n v="2"/>
    <n v="1"/>
    <n v="2"/>
    <n v="5"/>
    <n v="5"/>
    <n v="3"/>
    <n v="1"/>
    <n v="3"/>
    <n v="4"/>
    <m/>
    <n v="1"/>
    <n v="3"/>
    <n v="1"/>
    <n v="3"/>
    <n v="3"/>
    <s v="Sí"/>
    <n v="1"/>
    <n v="3"/>
    <s v="Youtube|Instagram"/>
    <m/>
    <m/>
    <m/>
    <m/>
    <m/>
    <m/>
    <m/>
    <s v="Sí"/>
    <s v="No"/>
    <m/>
    <n v="3"/>
    <n v="5"/>
    <s v="3, normal"/>
    <s v="Mejorado"/>
    <m/>
    <n v="1"/>
    <n v="0"/>
    <n v="0"/>
    <n v="0"/>
    <n v="0"/>
    <n v="0"/>
    <n v="0"/>
    <n v="0"/>
    <n v="1"/>
    <n v="1"/>
    <n v="0"/>
    <n v="0"/>
    <n v="0"/>
  </r>
  <r>
    <s v=""/>
    <s v=""/>
    <s v="Ciencias Experimentales"/>
    <d v="2020-05-20T18:38:00"/>
    <x v="2"/>
    <x v="16"/>
    <x v="2"/>
    <x v="1"/>
    <x v="2"/>
    <s v="F. Ciencias Químicas"/>
    <s v="Biblioteca Maria Zambrano (Filología / Derecho)"/>
    <s v="F. Ciencias Matemáticas"/>
    <m/>
    <m/>
    <m/>
    <m/>
    <m/>
    <m/>
    <s v="No"/>
    <s v="No"/>
    <n v="4"/>
    <n v="4"/>
    <n v="4"/>
    <n v="2"/>
    <n v="4"/>
    <n v="3"/>
    <n v="4"/>
    <n v="2"/>
    <n v="2"/>
    <n v="4"/>
    <m/>
    <n v="4"/>
    <n v="5"/>
    <n v="4"/>
    <n v="3"/>
    <n v="4"/>
    <s v="Sí"/>
    <n v="4"/>
    <n v="4"/>
    <s v="Instagram"/>
    <m/>
    <m/>
    <m/>
    <m/>
    <m/>
    <m/>
    <m/>
    <s v="Sí"/>
    <s v="Sí"/>
    <s v="Normal"/>
    <n v="4"/>
    <n v="4"/>
    <s v="4, satisfecho"/>
    <s v="Mejorado"/>
    <m/>
    <n v="1"/>
    <n v="0"/>
    <n v="0"/>
    <n v="0"/>
    <n v="0"/>
    <n v="0"/>
    <n v="0"/>
    <n v="0"/>
    <n v="0"/>
    <n v="1"/>
    <n v="0"/>
    <n v="0"/>
    <n v="0"/>
  </r>
  <r>
    <s v=""/>
    <s v=""/>
    <s v="Ciencias Sociales"/>
    <d v="2020-05-20T18:38:00"/>
    <x v="2"/>
    <x v="10"/>
    <x v="1"/>
    <x v="2"/>
    <x v="1"/>
    <s v="Biblioteca Maria Zambrano (Filología / Derecho)"/>
    <s v="F. Ciencias Económicas y Empresariales"/>
    <s v="F. Derecho (Departamentos,Criminología)"/>
    <s v="BIBLIOTECA DE LA UNIVERSIDAD ESIC"/>
    <m/>
    <m/>
    <m/>
    <m/>
    <m/>
    <s v="Sí"/>
    <s v="Sí"/>
    <n v="3"/>
    <n v="1"/>
    <n v="5"/>
    <n v="1"/>
    <n v="2"/>
    <n v="3"/>
    <n v="3"/>
    <n v="3"/>
    <n v="3"/>
    <n v="5"/>
    <m/>
    <n v="2"/>
    <n v="5"/>
    <n v="4"/>
    <n v="1"/>
    <n v="2"/>
    <s v="No"/>
    <n v="3"/>
    <n v="1"/>
    <s v="Youtube|Instagram"/>
    <m/>
    <m/>
    <m/>
    <m/>
    <m/>
    <m/>
    <m/>
    <s v="Sí"/>
    <s v="No"/>
    <m/>
    <n v="5"/>
    <n v="4"/>
    <s v="4, satisfecho"/>
    <s v="Mejorado"/>
    <s v="La forma de pedir libros que no están en la Sala normal de la Biblioteca, sino que están en una sala reservada donde no se puede entrar, es bastante difícil y nadie te la explica"/>
    <n v="0"/>
    <n v="0"/>
    <n v="0"/>
    <n v="1"/>
    <n v="0"/>
    <n v="0"/>
    <n v="0"/>
    <n v="0"/>
    <n v="1"/>
    <n v="1"/>
    <n v="0"/>
    <n v="0"/>
    <n v="0"/>
  </r>
  <r>
    <s v=""/>
    <s v=""/>
    <s v="Ciencias de la Salud"/>
    <d v="2020-05-20T18:31:00"/>
    <x v="2"/>
    <x v="23"/>
    <x v="3"/>
    <x v="1"/>
    <x v="2"/>
    <s v="F. Geografía e Historia"/>
    <s v="Biblioteca Maria Zambrano (Filología / Derecho)"/>
    <s v="F. Veterinaria"/>
    <m/>
    <m/>
    <m/>
    <m/>
    <m/>
    <m/>
    <s v="No"/>
    <s v="Sí"/>
    <n v="2"/>
    <n v="1"/>
    <n v="2"/>
    <n v="1"/>
    <n v="5"/>
    <n v="4"/>
    <n v="5"/>
    <n v="2"/>
    <n v="4"/>
    <n v="4"/>
    <m/>
    <n v="3"/>
    <n v="4"/>
    <n v="4"/>
    <n v="4"/>
    <n v="4"/>
    <s v="No"/>
    <n v="4"/>
    <n v="4"/>
    <s v="Twitter|Instagram"/>
    <m/>
    <m/>
    <m/>
    <m/>
    <m/>
    <m/>
    <m/>
    <s v="Sí"/>
    <s v="No"/>
    <m/>
    <n v="5"/>
    <n v="5"/>
    <s v="4, satisfecho"/>
    <s v="Mejorado"/>
    <s v="Podría haber más libros online ya que justo en estos momentos se necesita"/>
    <n v="1"/>
    <n v="0"/>
    <n v="0"/>
    <n v="0"/>
    <n v="0"/>
    <n v="0"/>
    <n v="1"/>
    <n v="0"/>
    <n v="0"/>
    <n v="1"/>
    <n v="0"/>
    <n v="0"/>
    <n v="0"/>
  </r>
  <r>
    <s v=""/>
    <s v=""/>
    <s v="Ciencias Sociales"/>
    <d v="2020-05-20T18:30:00"/>
    <x v="2"/>
    <x v="13"/>
    <x v="1"/>
    <x v="3"/>
    <x v="3"/>
    <s v="F. Ciencias de la Información"/>
    <s v="Biblioteca Histórica"/>
    <m/>
    <m/>
    <m/>
    <m/>
    <m/>
    <m/>
    <m/>
    <s v="No"/>
    <s v="Sí"/>
    <n v="4"/>
    <n v="4"/>
    <n v="1"/>
    <n v="3"/>
    <n v="3"/>
    <n v="4"/>
    <n v="1"/>
    <n v="2"/>
    <n v="5"/>
    <n v="3"/>
    <m/>
    <n v="5"/>
    <n v="5"/>
    <n v="4"/>
    <n v="5"/>
    <n v="4"/>
    <s v="Sí"/>
    <n v="4"/>
    <n v="5"/>
    <s v="Twitter|Facebook|Youtube|Instagram|LinkedIn"/>
    <m/>
    <m/>
    <m/>
    <m/>
    <m/>
    <m/>
    <m/>
    <s v="Sí"/>
    <s v="No"/>
    <m/>
    <n v="5"/>
    <n v="5"/>
    <s v="5, muy satisfecho"/>
    <s v="Mejorado mucho"/>
    <m/>
    <n v="0"/>
    <n v="1"/>
    <n v="0"/>
    <n v="0"/>
    <n v="0"/>
    <n v="0"/>
    <n v="1"/>
    <n v="1"/>
    <n v="1"/>
    <n v="1"/>
    <n v="1"/>
    <n v="0"/>
    <n v="0"/>
  </r>
  <r>
    <s v=""/>
    <s v=""/>
    <s v="Ciencias Sociales"/>
    <d v="2020-05-20T18:25:00"/>
    <x v="2"/>
    <x v="1"/>
    <x v="2"/>
    <x v="1"/>
    <x v="6"/>
    <s v="F. Ciencias Políticas y Sociología"/>
    <s v="F. Trabajo Social"/>
    <s v="F. Ciencias Económicas y Empresariales"/>
    <m/>
    <m/>
    <m/>
    <m/>
    <m/>
    <m/>
    <s v="Sí"/>
    <s v="Sí"/>
    <n v="5"/>
    <n v="2"/>
    <n v="3"/>
    <n v="5"/>
    <n v="5"/>
    <n v="5"/>
    <n v="5"/>
    <n v="4"/>
    <n v="4"/>
    <n v="4"/>
    <m/>
    <n v="2"/>
    <n v="5"/>
    <n v="4"/>
    <n v="3"/>
    <n v="5"/>
    <s v="Sí"/>
    <n v="4"/>
    <n v="3"/>
    <s v="Twitter|Facebook|Youtube|Instagram"/>
    <m/>
    <m/>
    <m/>
    <m/>
    <m/>
    <m/>
    <m/>
    <s v="No"/>
    <s v="No"/>
    <m/>
    <n v="5"/>
    <n v="5"/>
    <s v="4, satisfecho"/>
    <s v="Igual"/>
    <s v="Ampliar el número de libros en formato digital"/>
    <n v="1"/>
    <n v="0"/>
    <n v="1"/>
    <n v="0"/>
    <n v="0"/>
    <n v="0"/>
    <n v="1"/>
    <n v="1"/>
    <n v="1"/>
    <n v="1"/>
    <n v="0"/>
    <n v="0"/>
    <n v="0"/>
  </r>
  <r>
    <s v=""/>
    <s v=""/>
    <s v=""/>
    <d v="2020-05-20T18:20:00"/>
    <x v="3"/>
    <x v="28"/>
    <x v="4"/>
    <x v="4"/>
    <x v="1"/>
    <s v="F. Ciencias de la Documentación"/>
    <m/>
    <m/>
    <m/>
    <m/>
    <m/>
    <m/>
    <m/>
    <m/>
    <s v="No"/>
    <s v="No"/>
    <n v="4"/>
    <n v="4"/>
    <n v="4"/>
    <m/>
    <n v="5"/>
    <n v="5"/>
    <n v="1"/>
    <n v="1"/>
    <n v="1"/>
    <n v="1"/>
    <m/>
    <n v="1"/>
    <n v="1"/>
    <n v="1"/>
    <n v="1"/>
    <n v="1"/>
    <s v="Sí"/>
    <n v="3"/>
    <n v="2"/>
    <s v="No uso ninguna red social"/>
    <m/>
    <m/>
    <m/>
    <m/>
    <m/>
    <m/>
    <m/>
    <s v="No"/>
    <s v="No"/>
    <m/>
    <n v="5"/>
    <n v="5"/>
    <s v="5, muy satisfecho"/>
    <s v="Mejorado"/>
    <m/>
    <n v="0"/>
    <n v="0"/>
    <n v="0"/>
    <n v="1"/>
    <n v="0"/>
    <n v="0"/>
    <n v="0"/>
    <n v="0"/>
    <n v="0"/>
    <n v="0"/>
    <n v="0"/>
    <n v="1"/>
    <n v="0"/>
  </r>
  <r>
    <s v=""/>
    <s v=""/>
    <s v="Humanidades"/>
    <d v="2020-05-20T18:17:00"/>
    <x v="4"/>
    <x v="7"/>
    <x v="1"/>
    <x v="6"/>
    <x v="2"/>
    <s v="Biblioteca Histórica"/>
    <m/>
    <m/>
    <m/>
    <m/>
    <m/>
    <m/>
    <m/>
    <m/>
    <s v="No"/>
    <s v="Sí"/>
    <n v="4"/>
    <m/>
    <m/>
    <m/>
    <m/>
    <m/>
    <n v="5"/>
    <m/>
    <n v="2"/>
    <n v="3"/>
    <m/>
    <n v="4"/>
    <n v="5"/>
    <m/>
    <m/>
    <n v="4"/>
    <s v="No"/>
    <m/>
    <m/>
    <s v="No uso ninguna red social"/>
    <m/>
    <m/>
    <m/>
    <m/>
    <m/>
    <m/>
    <m/>
    <s v="No"/>
    <s v="No"/>
    <m/>
    <n v="5"/>
    <n v="5"/>
    <s v="5, muy satisfecho"/>
    <s v="Mejorado"/>
    <m/>
    <n v="1"/>
    <n v="0"/>
    <n v="0"/>
    <n v="0"/>
    <n v="0"/>
    <n v="0"/>
    <n v="0"/>
    <n v="0"/>
    <n v="0"/>
    <n v="0"/>
    <n v="0"/>
    <n v="1"/>
    <n v="0"/>
  </r>
  <r>
    <s v=""/>
    <s v=""/>
    <s v="Ciencias Sociales"/>
    <d v="2020-05-20T18:17:00"/>
    <x v="2"/>
    <x v="24"/>
    <x v="2"/>
    <x v="2"/>
    <x v="4"/>
    <s v="F. Trabajo Social"/>
    <m/>
    <m/>
    <m/>
    <m/>
    <m/>
    <m/>
    <m/>
    <m/>
    <s v="Sí"/>
    <s v="Sí"/>
    <n v="4"/>
    <n v="3"/>
    <n v="1"/>
    <n v="1"/>
    <n v="2"/>
    <n v="1"/>
    <n v="2"/>
    <n v="1"/>
    <n v="3"/>
    <n v="5"/>
    <m/>
    <n v="4"/>
    <n v="5"/>
    <n v="1"/>
    <n v="5"/>
    <n v="3"/>
    <s v="Sí"/>
    <n v="3"/>
    <n v="3"/>
    <s v="Instagram"/>
    <m/>
    <m/>
    <m/>
    <m/>
    <m/>
    <m/>
    <m/>
    <s v="Sí"/>
    <s v="No"/>
    <m/>
    <n v="5"/>
    <n v="5"/>
    <s v="5, muy satisfecho"/>
    <s v="Mejorado"/>
    <s v="Es imprescindible que nuestra biblioteca siga comprando libros en papel. La oferta electrónica es muy reducida"/>
    <n v="0"/>
    <n v="0"/>
    <n v="1"/>
    <n v="0"/>
    <n v="0"/>
    <n v="0"/>
    <n v="0"/>
    <n v="0"/>
    <n v="0"/>
    <n v="1"/>
    <n v="0"/>
    <n v="0"/>
    <n v="0"/>
  </r>
  <r>
    <s v=""/>
    <s v=""/>
    <s v="Ciencias Sociales"/>
    <d v="2020-05-20T18:17:00"/>
    <x v="1"/>
    <x v="1"/>
    <x v="3"/>
    <x v="3"/>
    <x v="2"/>
    <s v="F. Ciencias Políticas y Sociología"/>
    <s v="F. Ciencias Económicas y Empresariales"/>
    <s v="F. Geografía e Historia"/>
    <m/>
    <m/>
    <m/>
    <m/>
    <m/>
    <m/>
    <s v="Sí"/>
    <s v="No"/>
    <n v="5"/>
    <n v="2"/>
    <n v="2"/>
    <n v="2"/>
    <n v="1"/>
    <n v="1"/>
    <n v="1"/>
    <n v="1"/>
    <n v="4"/>
    <n v="4"/>
    <m/>
    <n v="4"/>
    <n v="5"/>
    <n v="4"/>
    <n v="3"/>
    <n v="4"/>
    <s v="Sí"/>
    <n v="4"/>
    <n v="3"/>
    <s v="Twitter|Facebook|Youtube|Instagram"/>
    <m/>
    <m/>
    <m/>
    <m/>
    <m/>
    <m/>
    <m/>
    <s v="Sí"/>
    <s v="Sí"/>
    <s v="Normal"/>
    <n v="5"/>
    <n v="5"/>
    <s v="4, satisfecho"/>
    <s v="Mejorado"/>
    <s v="En medio de la pandemia se debió organizar de alguna forma el acceso a libros impresos. La mayoría de los libros que necesito están en las bibliotecas de la UCM. Y bueno, ahora mismo necesito algunos y aún no hay acceso."/>
    <n v="1"/>
    <n v="0"/>
    <n v="0"/>
    <n v="0"/>
    <n v="0"/>
    <n v="0"/>
    <n v="1"/>
    <n v="1"/>
    <n v="1"/>
    <n v="1"/>
    <n v="0"/>
    <n v="0"/>
    <n v="0"/>
  </r>
  <r>
    <s v=""/>
    <s v=""/>
    <s v="Ciencias Sociales"/>
    <d v="2020-05-20T18:16:00"/>
    <x v="1"/>
    <x v="17"/>
    <x v="5"/>
    <x v="5"/>
    <x v="18"/>
    <s v="F. Ciencias de la Documentación"/>
    <m/>
    <m/>
    <m/>
    <m/>
    <m/>
    <m/>
    <m/>
    <m/>
    <s v="No"/>
    <s v="No"/>
    <n v="3"/>
    <n v="3"/>
    <n v="3"/>
    <n v="5"/>
    <n v="5"/>
    <n v="5"/>
    <n v="5"/>
    <n v="5"/>
    <n v="5"/>
    <n v="5"/>
    <m/>
    <n v="5"/>
    <n v="5"/>
    <n v="5"/>
    <n v="5"/>
    <n v="5"/>
    <s v="No"/>
    <n v="5"/>
    <n v="5"/>
    <s v="Facebook|Youtube|Instagram|LinkedIn"/>
    <m/>
    <m/>
    <m/>
    <m/>
    <m/>
    <m/>
    <m/>
    <s v="No"/>
    <s v="No"/>
    <m/>
    <n v="5"/>
    <n v="5"/>
    <s v="4, satisfecho"/>
    <s v="Mejorado"/>
    <m/>
    <n v="1"/>
    <n v="0"/>
    <n v="0"/>
    <n v="0"/>
    <n v="1"/>
    <n v="0"/>
    <n v="0"/>
    <n v="1"/>
    <n v="1"/>
    <n v="1"/>
    <n v="1"/>
    <n v="0"/>
    <n v="0"/>
  </r>
  <r>
    <s v=""/>
    <s v=""/>
    <s v="Ciencias Sociales"/>
    <d v="2020-05-20T18:15:00"/>
    <x v="3"/>
    <x v="10"/>
    <x v="1"/>
    <x v="4"/>
    <x v="2"/>
    <s v="Biblioteca Maria Zambrano (Filología / Derecho)"/>
    <m/>
    <m/>
    <m/>
    <m/>
    <m/>
    <m/>
    <m/>
    <m/>
    <s v="Sí"/>
    <s v="No"/>
    <n v="5"/>
    <n v="1"/>
    <n v="1"/>
    <n v="5"/>
    <n v="4"/>
    <n v="3"/>
    <n v="5"/>
    <n v="3"/>
    <n v="2"/>
    <n v="4"/>
    <m/>
    <n v="1"/>
    <n v="2"/>
    <n v="1"/>
    <n v="2"/>
    <n v="5"/>
    <s v="No"/>
    <n v="2"/>
    <n v="1"/>
    <s v="Twitter|Youtube|No uso ninguna red social"/>
    <m/>
    <m/>
    <m/>
    <m/>
    <m/>
    <m/>
    <m/>
    <s v="Sí"/>
    <s v="Sí"/>
    <s v="Poco útil"/>
    <n v="4"/>
    <n v="5"/>
    <s v="3, normal"/>
    <s v="Igual"/>
    <s v="Si nos dan una sesion de uso de materiales de biblioteca se agradecerá que sea más breve (20 min) pero complementada con otras (hoy vemos el catálogo cisne, hoy la base Aranzadi para libros, hoy para jurisprudencia, hoy como buscar tal o cual cosa...) y ya sería lo mejor si fuera permanente la formación (como en las auto escuelas, que los lunes a las 14hr y los mx a las 16 expliquen el tema cisne, pero los martes y jueces aranzadi., de tal manera que en una semana tengamos los conocimientos para usar todos los recursos que ofrecen con tiempo para asimilarlos y probarlos) con que lo repitieran 3 veces en 3 meses  algunos aprenderíamos de verdad a sacar partido a todo ese material que se pierde en la deep bilioteca."/>
    <n v="1"/>
    <n v="0"/>
    <n v="0"/>
    <n v="0"/>
    <n v="0"/>
    <n v="0"/>
    <n v="1"/>
    <n v="0"/>
    <n v="1"/>
    <n v="0"/>
    <n v="0"/>
    <n v="1"/>
    <n v="0"/>
  </r>
  <r>
    <s v=""/>
    <s v=""/>
    <s v="Humanidades"/>
    <d v="2020-05-20T18:13:00"/>
    <x v="2"/>
    <x v="7"/>
    <x v="1"/>
    <x v="4"/>
    <x v="2"/>
    <s v="F. Geografía e Historia"/>
    <s v="Biblioteca Maria Zambrano (Filología / Derecho)"/>
    <s v="F. Bellas Artes"/>
    <m/>
    <m/>
    <m/>
    <m/>
    <m/>
    <m/>
    <s v="Sí"/>
    <s v="Sí"/>
    <n v="4"/>
    <n v="1"/>
    <n v="2"/>
    <n v="2"/>
    <n v="5"/>
    <n v="5"/>
    <n v="4"/>
    <n v="3"/>
    <n v="2"/>
    <n v="3"/>
    <m/>
    <n v="2"/>
    <n v="5"/>
    <n v="4"/>
    <n v="3"/>
    <n v="4"/>
    <s v="No"/>
    <n v="3"/>
    <n v="2"/>
    <s v="Youtube|Instagram"/>
    <m/>
    <m/>
    <m/>
    <m/>
    <m/>
    <m/>
    <m/>
    <s v="No"/>
    <s v="No"/>
    <m/>
    <n v="5"/>
    <n v="5"/>
    <s v="4, satisfecho"/>
    <s v="Mejorado"/>
    <m/>
    <n v="1"/>
    <n v="0"/>
    <n v="0"/>
    <n v="0"/>
    <n v="0"/>
    <n v="0"/>
    <n v="0"/>
    <n v="0"/>
    <n v="1"/>
    <n v="1"/>
    <n v="0"/>
    <n v="0"/>
    <n v="0"/>
  </r>
  <r>
    <s v=""/>
    <s v=""/>
    <s v="Ciencias Experimentales"/>
    <d v="2020-05-20T18:13:00"/>
    <x v="2"/>
    <x v="14"/>
    <x v="3"/>
    <x v="2"/>
    <x v="2"/>
    <s v="F. Ciencias Geológicas"/>
    <s v="Biblioteca Maria Zambrano (Filología / Derecho)"/>
    <s v="F. Medicina"/>
    <m/>
    <m/>
    <m/>
    <m/>
    <m/>
    <m/>
    <s v="Sí"/>
    <s v="Sí"/>
    <n v="5"/>
    <n v="2"/>
    <n v="3"/>
    <n v="2"/>
    <n v="3"/>
    <n v="2"/>
    <n v="3"/>
    <n v="2"/>
    <n v="5"/>
    <n v="5"/>
    <m/>
    <n v="5"/>
    <n v="5"/>
    <n v="5"/>
    <n v="5"/>
    <n v="5"/>
    <s v="Sí"/>
    <n v="4"/>
    <n v="4"/>
    <s v="Facebook|Instagram"/>
    <m/>
    <m/>
    <m/>
    <m/>
    <m/>
    <m/>
    <m/>
    <s v="No"/>
    <s v="No"/>
    <m/>
    <n v="4"/>
    <n v="4"/>
    <s v="5, muy satisfecho"/>
    <s v="Mejorado"/>
    <m/>
    <n v="1"/>
    <n v="0"/>
    <n v="0"/>
    <n v="0"/>
    <n v="0"/>
    <n v="0"/>
    <n v="0"/>
    <n v="1"/>
    <n v="0"/>
    <n v="1"/>
    <n v="0"/>
    <n v="0"/>
    <n v="0"/>
  </r>
  <r>
    <s v=""/>
    <s v=""/>
    <s v="Ciencias de la Salud"/>
    <d v="2020-05-20T18:13:00"/>
    <x v="1"/>
    <x v="12"/>
    <x v="4"/>
    <x v="3"/>
    <x v="1"/>
    <s v="F. Psicología"/>
    <m/>
    <m/>
    <m/>
    <m/>
    <m/>
    <m/>
    <m/>
    <m/>
    <s v="No"/>
    <s v="No"/>
    <n v="2"/>
    <n v="5"/>
    <n v="4"/>
    <n v="4"/>
    <n v="3"/>
    <n v="5"/>
    <n v="3"/>
    <n v="4"/>
    <n v="3"/>
    <n v="5"/>
    <m/>
    <n v="5"/>
    <n v="4"/>
    <n v="5"/>
    <n v="4"/>
    <n v="4"/>
    <s v="No"/>
    <n v="5"/>
    <n v="4"/>
    <s v="Facebook|Youtube|Instagram|LinkedIn"/>
    <m/>
    <m/>
    <m/>
    <m/>
    <m/>
    <m/>
    <m/>
    <s v="Sí"/>
    <s v="Sí"/>
    <s v="Útil"/>
    <n v="5"/>
    <n v="5"/>
    <s v="4, satisfecho"/>
    <s v="Mejorado"/>
    <m/>
    <n v="0"/>
    <n v="0"/>
    <n v="0"/>
    <n v="1"/>
    <n v="0"/>
    <n v="0"/>
    <n v="0"/>
    <n v="1"/>
    <n v="1"/>
    <n v="1"/>
    <n v="1"/>
    <n v="0"/>
    <n v="0"/>
  </r>
  <r>
    <s v=""/>
    <s v=""/>
    <s v="Ciencias Sociales"/>
    <d v="2020-05-20T18:07:00"/>
    <x v="2"/>
    <x v="17"/>
    <x v="1"/>
    <x v="1"/>
    <x v="2"/>
    <s v="F. Ciencias de la Documentación"/>
    <s v="Biblioteca Histórica"/>
    <m/>
    <m/>
    <m/>
    <m/>
    <m/>
    <m/>
    <m/>
    <s v="No"/>
    <s v="Sí"/>
    <n v="3"/>
    <n v="3"/>
    <n v="4"/>
    <n v="4"/>
    <n v="4"/>
    <n v="3"/>
    <n v="4"/>
    <n v="4"/>
    <n v="4"/>
    <n v="4"/>
    <m/>
    <n v="3"/>
    <n v="4"/>
    <n v="4"/>
    <n v="3"/>
    <n v="4"/>
    <s v="Sí"/>
    <n v="4"/>
    <n v="3"/>
    <s v="Youtube"/>
    <m/>
    <m/>
    <m/>
    <m/>
    <m/>
    <m/>
    <m/>
    <s v="Sí"/>
    <s v="Sí"/>
    <s v="Útil"/>
    <n v="4"/>
    <n v="5"/>
    <s v="4, satisfecho"/>
    <s v="Mejorado"/>
    <m/>
    <n v="1"/>
    <n v="0"/>
    <n v="0"/>
    <n v="0"/>
    <n v="0"/>
    <n v="0"/>
    <n v="0"/>
    <n v="0"/>
    <n v="1"/>
    <n v="0"/>
    <n v="0"/>
    <n v="0"/>
    <n v="0"/>
  </r>
  <r>
    <s v=""/>
    <s v=""/>
    <s v="Humanidades"/>
    <d v="2020-05-20T18:01:00"/>
    <x v="2"/>
    <x v="3"/>
    <x v="2"/>
    <x v="4"/>
    <x v="1"/>
    <s v="F. Bellas Artes"/>
    <s v="F. Ciencias Políticas y Sociología"/>
    <s v="Biblioteca Maria Zambrano (Filología / Derecho)"/>
    <m/>
    <m/>
    <m/>
    <m/>
    <m/>
    <m/>
    <s v="No"/>
    <s v="No"/>
    <n v="1"/>
    <n v="4"/>
    <n v="5"/>
    <n v="3"/>
    <n v="3"/>
    <n v="4"/>
    <n v="3"/>
    <n v="4"/>
    <n v="3"/>
    <n v="4"/>
    <m/>
    <n v="4"/>
    <n v="4"/>
    <n v="4"/>
    <n v="3"/>
    <n v="3"/>
    <s v="No"/>
    <n v="3"/>
    <n v="2"/>
    <s v="Instagram"/>
    <m/>
    <m/>
    <m/>
    <m/>
    <m/>
    <m/>
    <m/>
    <s v="No"/>
    <s v="No"/>
    <m/>
    <n v="4"/>
    <n v="4"/>
    <s v="4, satisfecho"/>
    <s v="Mejorado"/>
    <s v="En la app “Libros e-Odilo” de la biblioteca Complutense para poder leer libros de manera electrónica, estos no aparecen paginados por tanto cuando quiero citar en uno de mis trabajos algo que he leído en sus libros no puedo poner la página..."/>
    <n v="0"/>
    <n v="0"/>
    <n v="0"/>
    <n v="1"/>
    <n v="0"/>
    <n v="0"/>
    <n v="0"/>
    <n v="0"/>
    <n v="0"/>
    <n v="1"/>
    <n v="0"/>
    <n v="0"/>
    <n v="0"/>
  </r>
  <r>
    <s v=""/>
    <s v=""/>
    <s v="Ciencias Sociales"/>
    <d v="2020-05-20T17:57:00"/>
    <x v="2"/>
    <x v="21"/>
    <x v="2"/>
    <x v="4"/>
    <x v="2"/>
    <s v="F. Comercio y Turismo"/>
    <m/>
    <m/>
    <m/>
    <m/>
    <m/>
    <m/>
    <m/>
    <m/>
    <s v="No"/>
    <s v="Sí"/>
    <n v="2"/>
    <n v="1"/>
    <n v="1"/>
    <n v="2"/>
    <n v="5"/>
    <n v="5"/>
    <n v="5"/>
    <n v="1"/>
    <n v="5"/>
    <n v="5"/>
    <m/>
    <n v="5"/>
    <n v="5"/>
    <n v="5"/>
    <n v="5"/>
    <n v="5"/>
    <s v="No"/>
    <n v="5"/>
    <n v="5"/>
    <s v="Youtube|Instagram"/>
    <m/>
    <m/>
    <m/>
    <m/>
    <m/>
    <m/>
    <m/>
    <s v="No"/>
    <s v="No"/>
    <m/>
    <n v="5"/>
    <n v="5"/>
    <s v="5, muy satisfecho"/>
    <m/>
    <m/>
    <n v="1"/>
    <n v="0"/>
    <n v="0"/>
    <n v="0"/>
    <n v="0"/>
    <n v="0"/>
    <n v="0"/>
    <n v="0"/>
    <n v="1"/>
    <n v="1"/>
    <n v="0"/>
    <n v="0"/>
    <n v="0"/>
  </r>
  <r>
    <s v=""/>
    <s v=""/>
    <s v="Humanidades"/>
    <d v="2020-05-20T17:54:00"/>
    <x v="1"/>
    <x v="6"/>
    <x v="1"/>
    <x v="3"/>
    <x v="2"/>
    <s v="Biblioteca Maria Zambrano (Filología / Derecho)"/>
    <s v="F. Filología (Clásicas o General)"/>
    <s v="F. Geografía e Historia"/>
    <m/>
    <m/>
    <m/>
    <m/>
    <m/>
    <m/>
    <s v="No"/>
    <s v="Sí"/>
    <n v="1"/>
    <n v="5"/>
    <n v="5"/>
    <n v="1"/>
    <n v="1"/>
    <n v="5"/>
    <n v="1"/>
    <n v="5"/>
    <n v="2"/>
    <n v="3"/>
    <m/>
    <n v="3"/>
    <n v="3"/>
    <n v="2"/>
    <n v="2"/>
    <n v="1"/>
    <s v="Sí"/>
    <n v="2"/>
    <n v="2"/>
    <s v="No uso ninguna red social"/>
    <m/>
    <m/>
    <m/>
    <m/>
    <m/>
    <m/>
    <m/>
    <s v="Sí"/>
    <s v="Sí"/>
    <m/>
    <n v="3"/>
    <n v="3"/>
    <s v="3, normal"/>
    <s v="Igual"/>
    <m/>
    <n v="1"/>
    <n v="0"/>
    <n v="0"/>
    <n v="0"/>
    <n v="0"/>
    <n v="0"/>
    <n v="0"/>
    <n v="0"/>
    <n v="0"/>
    <n v="0"/>
    <n v="0"/>
    <n v="1"/>
    <n v="0"/>
  </r>
  <r>
    <s v=""/>
    <s v=""/>
    <s v="Ciencias Experimentales"/>
    <d v="2020-05-20T17:52:00"/>
    <x v="2"/>
    <x v="16"/>
    <x v="3"/>
    <x v="4"/>
    <x v="2"/>
    <s v="Biblioteca Maria Zambrano (Filología / Derecho)"/>
    <s v="F. Ciencias Químicas"/>
    <s v="F. Ciencias Físicas"/>
    <m/>
    <m/>
    <m/>
    <m/>
    <m/>
    <m/>
    <s v="No"/>
    <s v="No"/>
    <n v="1"/>
    <n v="1"/>
    <n v="1"/>
    <n v="1"/>
    <n v="3"/>
    <n v="5"/>
    <n v="2"/>
    <n v="1"/>
    <n v="2"/>
    <n v="3"/>
    <m/>
    <n v="4"/>
    <n v="4"/>
    <n v="4"/>
    <n v="3"/>
    <n v="3"/>
    <s v="No"/>
    <n v="3"/>
    <n v="3"/>
    <s v="Twitter|Youtube|Instagram"/>
    <m/>
    <m/>
    <m/>
    <m/>
    <m/>
    <m/>
    <m/>
    <s v="No"/>
    <s v="No"/>
    <m/>
    <n v="4"/>
    <n v="4"/>
    <s v="4, satisfecho"/>
    <s v="Mejorado"/>
    <s v="En la facultad de ciencias químicas se ha cerrado una sala y se han trasladado los ordenadores y las sillas que había en su interior para poner una exposición sobre la tabla periódica y el sótano también se cerró, aunque se volvió a abrir. La exposición consiste en material para dibujar como ceras y diseños para pintar, además también incluye unas vitrinas con material informativo. Me parece inadecuado cerrar una sala entera para hacer una exposición que no está destinada a un público universitario y que, aunque así fuera si se echa un vistazo a la cantidad de gente que visita la exposición se puede comprobar que es un completo fracaso. Por lo que se podría haber reestructurado la exposición para no dejar a los usuarios de la biblioteca sin una sala que además sí que se usaba con bastante frecuencia. Si se compara con otras exposiciones que he visto en otras bibliotecas como la de geología se puede comprobar que no es necesario cerrar salas para hacer exposiciones y con éxito y sin trastornar el normal funcionamiento e instalaciones de la biblioteca. Un saludo."/>
    <n v="1"/>
    <n v="0"/>
    <n v="0"/>
    <n v="0"/>
    <n v="0"/>
    <n v="0"/>
    <n v="1"/>
    <n v="0"/>
    <n v="1"/>
    <n v="1"/>
    <n v="0"/>
    <n v="0"/>
    <n v="0"/>
  </r>
  <r>
    <s v=""/>
    <s v=""/>
    <s v="Humanidades"/>
    <d v="2020-05-20T17:50:00"/>
    <x v="1"/>
    <x v="6"/>
    <x v="1"/>
    <x v="2"/>
    <x v="4"/>
    <s v="Biblioteca Maria Zambrano (Filología / Derecho)"/>
    <s v="F. Filología (Clásicas o General)"/>
    <s v="F. Filosofía"/>
    <s v="Biblioteca Nacional, Bibliotecas de la Comunidad de Madrid, Bibliotecas municipales."/>
    <m/>
    <m/>
    <m/>
    <m/>
    <m/>
    <s v="Sí"/>
    <s v="Sí"/>
    <n v="4"/>
    <n v="5"/>
    <n v="4"/>
    <n v="5"/>
    <n v="3"/>
    <n v="4"/>
    <n v="2"/>
    <n v="4"/>
    <n v="3"/>
    <n v="4"/>
    <m/>
    <n v="5"/>
    <n v="5"/>
    <n v="4"/>
    <n v="5"/>
    <n v="3"/>
    <s v="Sí"/>
    <n v="4"/>
    <n v="4"/>
    <s v="Facebook|Youtube|LinkedIn"/>
    <m/>
    <m/>
    <m/>
    <m/>
    <m/>
    <m/>
    <m/>
    <s v="No"/>
    <s v="No"/>
    <m/>
    <n v="4"/>
    <n v="4"/>
    <s v="4, satisfecho"/>
    <s v="Mejorado"/>
    <m/>
    <n v="0"/>
    <n v="0"/>
    <n v="1"/>
    <n v="0"/>
    <n v="0"/>
    <n v="0"/>
    <n v="0"/>
    <n v="1"/>
    <n v="1"/>
    <n v="0"/>
    <n v="1"/>
    <n v="0"/>
    <n v="0"/>
  </r>
  <r>
    <s v=""/>
    <s v=""/>
    <s v="Humanidades"/>
    <d v="2020-05-20T17:48:00"/>
    <x v="2"/>
    <x v="7"/>
    <x v="2"/>
    <x v="1"/>
    <x v="2"/>
    <s v="F. Geografía e Historia"/>
    <s v="Biblioteca Maria Zambrano (Filología / Derecho)"/>
    <s v="F. Filología (Clásicas o General)"/>
    <m/>
    <m/>
    <m/>
    <m/>
    <m/>
    <m/>
    <s v="Sí"/>
    <s v="No"/>
    <n v="5"/>
    <n v="4"/>
    <n v="3"/>
    <n v="4"/>
    <n v="5"/>
    <n v="4"/>
    <n v="5"/>
    <n v="3"/>
    <n v="4"/>
    <n v="3"/>
    <m/>
    <n v="3"/>
    <n v="3"/>
    <n v="3"/>
    <n v="2"/>
    <n v="2"/>
    <s v="No"/>
    <n v="3"/>
    <n v="3"/>
    <s v="No uso ninguna red social"/>
    <m/>
    <m/>
    <m/>
    <m/>
    <m/>
    <m/>
    <m/>
    <s v="No"/>
    <s v="No"/>
    <m/>
    <n v="4"/>
    <n v="4"/>
    <s v="4, satisfecho"/>
    <s v="Mejorado"/>
    <m/>
    <n v="1"/>
    <n v="0"/>
    <n v="0"/>
    <n v="0"/>
    <n v="0"/>
    <n v="0"/>
    <n v="0"/>
    <n v="0"/>
    <n v="0"/>
    <n v="0"/>
    <n v="0"/>
    <n v="1"/>
    <n v="0"/>
  </r>
  <r>
    <s v=""/>
    <s v=""/>
    <s v="Ciencias de la Salud"/>
    <d v="2020-05-20T17:44:00"/>
    <x v="2"/>
    <x v="12"/>
    <x v="1"/>
    <x v="2"/>
    <x v="3"/>
    <s v="F. Psicología"/>
    <s v="Biblioteca Maria Zambrano (Filología / Derecho)"/>
    <s v="F. Trabajo Social"/>
    <s v="Biblioteca María Moliner."/>
    <m/>
    <m/>
    <m/>
    <m/>
    <m/>
    <s v="Sí"/>
    <s v="Sí"/>
    <n v="4"/>
    <n v="1"/>
    <n v="3"/>
    <n v="2"/>
    <n v="4"/>
    <n v="4"/>
    <n v="5"/>
    <n v="1"/>
    <n v="3"/>
    <n v="4"/>
    <m/>
    <n v="5"/>
    <n v="4"/>
    <n v="5"/>
    <n v="4"/>
    <n v="4"/>
    <s v="No"/>
    <n v="5"/>
    <n v="5"/>
    <s v="Instagram"/>
    <m/>
    <m/>
    <m/>
    <m/>
    <m/>
    <m/>
    <m/>
    <s v="Sí"/>
    <s v="No"/>
    <m/>
    <n v="4"/>
    <n v="3"/>
    <s v="4, satisfecho"/>
    <s v="Igual"/>
    <m/>
    <n v="0"/>
    <n v="1"/>
    <n v="0"/>
    <n v="0"/>
    <n v="0"/>
    <n v="0"/>
    <n v="0"/>
    <n v="0"/>
    <n v="0"/>
    <n v="1"/>
    <n v="0"/>
    <n v="0"/>
    <n v="0"/>
  </r>
  <r>
    <s v=""/>
    <s v=""/>
    <s v="Ciencias Sociales"/>
    <d v="2020-05-20T17:41:00"/>
    <x v="2"/>
    <x v="10"/>
    <x v="2"/>
    <x v="2"/>
    <x v="2"/>
    <s v="Biblioteca Maria Zambrano (Filología / Derecho)"/>
    <s v="F. Derecho (Departamentos,Criminología)"/>
    <s v="F. Filosofía"/>
    <s v="Municipales, regionales, instituciones privadas"/>
    <m/>
    <m/>
    <m/>
    <m/>
    <m/>
    <s v="Sí"/>
    <s v="Sí"/>
    <n v="5"/>
    <n v="5"/>
    <n v="5"/>
    <n v="2"/>
    <n v="4"/>
    <n v="3"/>
    <n v="3"/>
    <n v="4"/>
    <n v="3"/>
    <n v="3"/>
    <m/>
    <n v="4"/>
    <n v="3"/>
    <n v="4"/>
    <n v="2"/>
    <n v="4"/>
    <s v="Sí"/>
    <n v="2"/>
    <n v="3"/>
    <m/>
    <m/>
    <m/>
    <m/>
    <m/>
    <m/>
    <m/>
    <m/>
    <s v="Sí"/>
    <s v="No"/>
    <m/>
    <n v="3"/>
    <n v="4"/>
    <s v="3, normal"/>
    <s v="Igual"/>
    <s v="Muchos de los problemas de funcionamiento de la nueva plataforma siguen sin resolver, por ejemplo en cuanto a la imposibilidad de reservar libros por la &quot;disponibilidad&quot; de los ejemplares de &quot;Sólo consulta en sala&quot; (pues nadie acude a un mostrador de préstamo a &quot;prestarse un libro&quot; que no puede sacar de la sala, lo coge del anaquel sin más). Ídem con volúmenes cuyo código de barras comienza con X (creo que era X), cuyo préstamo deben hacerlo el personal de la biblioteca pues falla en los mostradores. Respecto a las reservas, antes que reservar un vólumen concreto (por su código de barras), debería funcionar como una &quot;lista de espera&quot; ordenada  por fecha y hora de reserva, de forma que se pueda acceder al primer volumén disponible de un título y edición (dado lo habitual que es que no se devuelva un ejemplar en plazo que, si resulta que es el concreto ejemplar reservado, te lleva a tener que reservar otro ejemplar idéntico y te coloca al final de la &quot;fila&quot;."/>
    <n v="1"/>
    <n v="0"/>
    <n v="0"/>
    <n v="0"/>
    <n v="0"/>
    <n v="0"/>
    <n v="0"/>
    <n v="0"/>
    <n v="0"/>
    <n v="0"/>
    <n v="0"/>
    <n v="0"/>
    <n v="0"/>
  </r>
  <r>
    <s v=""/>
    <s v=""/>
    <s v="Ciencias Experimentales"/>
    <d v="2020-05-20T17:36:00"/>
    <x v="2"/>
    <x v="16"/>
    <x v="2"/>
    <x v="4"/>
    <x v="19"/>
    <s v="F. Ciencias Químicas"/>
    <s v="F. Farmacia"/>
    <m/>
    <m/>
    <m/>
    <m/>
    <m/>
    <m/>
    <m/>
    <s v="No"/>
    <s v="No"/>
    <n v="1"/>
    <n v="2"/>
    <n v="2"/>
    <n v="5"/>
    <n v="4"/>
    <n v="5"/>
    <n v="5"/>
    <n v="5"/>
    <n v="5"/>
    <n v="5"/>
    <m/>
    <n v="3"/>
    <n v="5"/>
    <n v="3"/>
    <n v="3"/>
    <n v="5"/>
    <s v="No"/>
    <n v="3"/>
    <n v="5"/>
    <s v="Facebook|Youtube|Instagram"/>
    <m/>
    <m/>
    <m/>
    <m/>
    <m/>
    <m/>
    <m/>
    <s v="No"/>
    <s v="No"/>
    <m/>
    <n v="5"/>
    <n v="5"/>
    <s v="4, satisfecho"/>
    <s v="Igual"/>
    <m/>
    <n v="0"/>
    <n v="1"/>
    <n v="0"/>
    <n v="0"/>
    <n v="1"/>
    <n v="0"/>
    <n v="0"/>
    <n v="1"/>
    <n v="1"/>
    <n v="1"/>
    <n v="0"/>
    <n v="0"/>
    <n v="0"/>
  </r>
  <r>
    <s v=""/>
    <s v=""/>
    <s v="Ciencias Experimentales"/>
    <d v="2020-05-20T17:31:00"/>
    <x v="2"/>
    <x v="16"/>
    <x v="3"/>
    <x v="4"/>
    <x v="2"/>
    <s v="F. Ciencias Químicas"/>
    <s v="F. Ciencias Físicas"/>
    <m/>
    <s v="Biblioteca María Zambrano"/>
    <m/>
    <m/>
    <m/>
    <m/>
    <m/>
    <s v="Sí"/>
    <s v="Sí"/>
    <n v="4"/>
    <n v="2"/>
    <n v="2"/>
    <n v="1"/>
    <n v="3"/>
    <n v="5"/>
    <n v="4"/>
    <n v="3"/>
    <n v="3"/>
    <n v="3"/>
    <m/>
    <n v="2"/>
    <n v="4"/>
    <n v="2"/>
    <n v="2"/>
    <n v="3"/>
    <s v="No"/>
    <n v="2"/>
    <n v="1"/>
    <s v="No uso ninguna red social"/>
    <m/>
    <m/>
    <m/>
    <m/>
    <m/>
    <m/>
    <m/>
    <s v="No"/>
    <s v="No"/>
    <m/>
    <n v="5"/>
    <n v="4"/>
    <s v="4, satisfecho"/>
    <s v="Empeorado mucho"/>
    <s v="El nuevo sistema informático no funciona y hasta hace un par de años funcionaba a la perfección, este hecho entorpece tanto el trabajo del personal de la biblioteca como el estudio de los propios estudiantes."/>
    <n v="1"/>
    <n v="0"/>
    <n v="0"/>
    <n v="0"/>
    <n v="0"/>
    <n v="0"/>
    <n v="0"/>
    <n v="0"/>
    <n v="0"/>
    <n v="0"/>
    <n v="0"/>
    <n v="1"/>
    <n v="0"/>
  </r>
  <r>
    <s v=""/>
    <s v=""/>
    <s v="Humanidades"/>
    <d v="2020-05-20T17:22:00"/>
    <x v="2"/>
    <x v="6"/>
    <x v="5"/>
    <x v="1"/>
    <x v="2"/>
    <s v="Biblioteca Maria Zambrano (Filología / Derecho)"/>
    <s v="F. Filología (Clásicas o General)"/>
    <m/>
    <m/>
    <m/>
    <m/>
    <m/>
    <m/>
    <m/>
    <s v="No"/>
    <s v="Sí"/>
    <n v="2"/>
    <n v="5"/>
    <n v="5"/>
    <n v="1"/>
    <n v="4"/>
    <n v="4"/>
    <n v="3"/>
    <n v="2"/>
    <n v="3"/>
    <n v="4"/>
    <m/>
    <n v="5"/>
    <n v="5"/>
    <n v="4"/>
    <n v="3"/>
    <n v="4"/>
    <s v="No"/>
    <n v="5"/>
    <n v="3"/>
    <s v="No uso ninguna red social"/>
    <m/>
    <m/>
    <m/>
    <m/>
    <m/>
    <m/>
    <m/>
    <s v="No"/>
    <s v="No"/>
    <m/>
    <n v="3"/>
    <n v="5"/>
    <s v="4, satisfecho"/>
    <s v="Igual"/>
    <m/>
    <n v="1"/>
    <n v="0"/>
    <n v="0"/>
    <n v="0"/>
    <n v="0"/>
    <n v="0"/>
    <n v="0"/>
    <n v="0"/>
    <n v="0"/>
    <n v="0"/>
    <n v="0"/>
    <n v="1"/>
    <n v="0"/>
  </r>
  <r>
    <s v=""/>
    <s v=""/>
    <s v="Ciencias de la Salud"/>
    <d v="2020-05-20T17:19:00"/>
    <x v="2"/>
    <x v="12"/>
    <x v="2"/>
    <x v="2"/>
    <x v="4"/>
    <s v="F. Psicología"/>
    <s v="F. Ciencias Políticas y Sociología"/>
    <s v="Biblioteca Maria Zambrano (Filología / Derecho)"/>
    <m/>
    <m/>
    <m/>
    <m/>
    <m/>
    <m/>
    <s v="Sí"/>
    <s v="Sí"/>
    <n v="4"/>
    <n v="3"/>
    <n v="4"/>
    <n v="2"/>
    <n v="5"/>
    <n v="2"/>
    <n v="4"/>
    <n v="1"/>
    <n v="3"/>
    <n v="4"/>
    <m/>
    <n v="3"/>
    <n v="5"/>
    <n v="4"/>
    <n v="3"/>
    <n v="4"/>
    <s v="No"/>
    <n v="5"/>
    <n v="4"/>
    <s v="Twitter|Instagram"/>
    <m/>
    <m/>
    <m/>
    <m/>
    <m/>
    <m/>
    <m/>
    <s v="No"/>
    <s v="No"/>
    <m/>
    <n v="5"/>
    <n v="5"/>
    <s v="4, satisfecho"/>
    <s v="Mejorado"/>
    <m/>
    <n v="0"/>
    <n v="0"/>
    <n v="1"/>
    <n v="0"/>
    <n v="0"/>
    <n v="0"/>
    <n v="1"/>
    <n v="0"/>
    <n v="0"/>
    <n v="1"/>
    <n v="0"/>
    <n v="0"/>
    <n v="0"/>
  </r>
  <r>
    <s v=""/>
    <s v=""/>
    <s v="Ciencias Sociales"/>
    <d v="2020-05-20T17:18:00"/>
    <x v="2"/>
    <x v="13"/>
    <x v="2"/>
    <x v="1"/>
    <x v="3"/>
    <s v="F. Ciencias de la Información"/>
    <s v="Biblioteca Maria Zambrano (Filología / Derecho)"/>
    <m/>
    <s v="La biblioteca de la UNED."/>
    <m/>
    <m/>
    <m/>
    <m/>
    <m/>
    <s v="No"/>
    <s v="Sí"/>
    <n v="4"/>
    <n v="1"/>
    <n v="2"/>
    <n v="4"/>
    <n v="5"/>
    <n v="5"/>
    <n v="4"/>
    <n v="2"/>
    <n v="4"/>
    <n v="3"/>
    <m/>
    <n v="3"/>
    <n v="5"/>
    <n v="4"/>
    <n v="5"/>
    <n v="4"/>
    <s v="Sí"/>
    <n v="5"/>
    <n v="3"/>
    <s v="Twitter|Instagram"/>
    <m/>
    <m/>
    <m/>
    <m/>
    <m/>
    <m/>
    <m/>
    <s v="No"/>
    <s v="No"/>
    <m/>
    <n v="5"/>
    <n v="5"/>
    <s v="5, muy satisfecho"/>
    <s v="Mejorado"/>
    <s v="Es mi primer año y he de decir que no tengo queja, el personal de la biblioteca es encantador y siempre me ha tratado muy bien y ayudado mucho. Muy pacientes y dedicados. Gracias por vuestro trabajo."/>
    <n v="0"/>
    <n v="1"/>
    <n v="0"/>
    <n v="0"/>
    <n v="0"/>
    <n v="0"/>
    <n v="1"/>
    <n v="0"/>
    <n v="0"/>
    <n v="1"/>
    <n v="0"/>
    <n v="0"/>
    <n v="0"/>
  </r>
  <r>
    <s v=""/>
    <s v=""/>
    <s v="Ciencias Experimentales"/>
    <d v="2020-05-20T17:17:00"/>
    <x v="2"/>
    <x v="14"/>
    <x v="5"/>
    <x v="4"/>
    <x v="16"/>
    <s v="F. Ciencias Geológicas"/>
    <m/>
    <m/>
    <m/>
    <m/>
    <m/>
    <m/>
    <m/>
    <m/>
    <s v="No"/>
    <s v="No"/>
    <n v="2"/>
    <n v="1"/>
    <n v="1"/>
    <n v="3"/>
    <n v="4"/>
    <n v="4"/>
    <n v="5"/>
    <n v="1"/>
    <n v="4"/>
    <n v="4"/>
    <m/>
    <n v="4"/>
    <n v="4"/>
    <n v="4"/>
    <n v="4"/>
    <n v="4"/>
    <s v="No"/>
    <n v="4"/>
    <n v="4"/>
    <s v="Youtube|Instagram"/>
    <m/>
    <m/>
    <m/>
    <m/>
    <m/>
    <m/>
    <m/>
    <s v="No"/>
    <s v="No"/>
    <m/>
    <n v="4"/>
    <n v="4"/>
    <s v="3, normal"/>
    <s v="Igual"/>
    <m/>
    <n v="0"/>
    <n v="0"/>
    <n v="0"/>
    <n v="0"/>
    <n v="1"/>
    <n v="0"/>
    <n v="0"/>
    <n v="0"/>
    <n v="1"/>
    <n v="1"/>
    <n v="0"/>
    <n v="0"/>
    <n v="0"/>
  </r>
  <r>
    <s v=""/>
    <s v=""/>
    <s v="Humanidades"/>
    <d v="2020-05-20T17:15:00"/>
    <x v="1"/>
    <x v="6"/>
    <x v="2"/>
    <x v="2"/>
    <x v="4"/>
    <s v="F. Geografía e Historia"/>
    <s v="Biblioteca Maria Zambrano (Filología / Derecho)"/>
    <s v="F. Educación - Centro de Formación del Profesorado"/>
    <s v="Biblioteca Nacional de España. Archivo Histórico Nacional."/>
    <m/>
    <m/>
    <m/>
    <m/>
    <m/>
    <s v="No"/>
    <s v="Sí"/>
    <n v="5"/>
    <n v="1"/>
    <n v="5"/>
    <n v="5"/>
    <n v="1"/>
    <n v="5"/>
    <n v="5"/>
    <n v="5"/>
    <n v="3"/>
    <n v="3"/>
    <m/>
    <n v="4"/>
    <n v="4"/>
    <n v="4"/>
    <n v="4"/>
    <n v="4"/>
    <s v="Sí"/>
    <n v="4"/>
    <n v="3"/>
    <s v="Twitter|Youtube|Google"/>
    <m/>
    <m/>
    <m/>
    <m/>
    <m/>
    <m/>
    <m/>
    <s v="Sí"/>
    <s v="Sí"/>
    <s v="Útil"/>
    <n v="4"/>
    <n v="4"/>
    <s v="4, satisfecho"/>
    <s v="Mejorado"/>
    <s v="Existen publicaciones revolucionarias que están infradotadas en los fondos. Estoy en espera de un ejemplar por más de tres meses y no hay visos de que esto cambie."/>
    <n v="0"/>
    <n v="0"/>
    <n v="1"/>
    <n v="0"/>
    <n v="0"/>
    <n v="0"/>
    <n v="1"/>
    <n v="0"/>
    <n v="1"/>
    <n v="0"/>
    <n v="0"/>
    <n v="0"/>
    <n v="0"/>
  </r>
  <r>
    <s v=""/>
    <s v=""/>
    <s v="Ciencias Sociales"/>
    <d v="2020-05-20T17:10:00"/>
    <x v="2"/>
    <x v="13"/>
    <x v="2"/>
    <x v="4"/>
    <x v="2"/>
    <s v="F. Ciencias de la Información"/>
    <m/>
    <m/>
    <m/>
    <m/>
    <m/>
    <m/>
    <m/>
    <m/>
    <s v="No"/>
    <s v="No"/>
    <n v="1"/>
    <n v="1"/>
    <n v="1"/>
    <n v="2"/>
    <n v="5"/>
    <n v="4"/>
    <n v="4"/>
    <n v="1"/>
    <n v="5"/>
    <n v="5"/>
    <m/>
    <n v="5"/>
    <n v="5"/>
    <n v="5"/>
    <n v="5"/>
    <n v="5"/>
    <s v="No"/>
    <n v="5"/>
    <n v="5"/>
    <s v="Twitter|Facebook|Youtube|Instagram"/>
    <m/>
    <m/>
    <m/>
    <m/>
    <m/>
    <m/>
    <m/>
    <s v="No"/>
    <s v="No"/>
    <m/>
    <n v="5"/>
    <n v="5"/>
    <s v="5, muy satisfecho"/>
    <s v="Igual"/>
    <m/>
    <n v="1"/>
    <n v="0"/>
    <n v="0"/>
    <n v="0"/>
    <n v="0"/>
    <n v="0"/>
    <n v="1"/>
    <n v="1"/>
    <n v="1"/>
    <n v="1"/>
    <n v="0"/>
    <n v="0"/>
    <n v="0"/>
  </r>
  <r>
    <s v=""/>
    <s v=""/>
    <s v="Ciencias Sociales"/>
    <d v="2020-05-20T17:09:00"/>
    <x v="1"/>
    <x v="1"/>
    <x v="2"/>
    <x v="1"/>
    <x v="2"/>
    <s v="F. Ciencias Políticas y Sociología"/>
    <s v="F. Trabajo Social"/>
    <s v="F. Filosofía"/>
    <s v="Biblioteca AECID"/>
    <m/>
    <m/>
    <m/>
    <m/>
    <m/>
    <s v="Sí"/>
    <s v="Sí"/>
    <n v="5"/>
    <n v="3"/>
    <n v="3"/>
    <n v="5"/>
    <n v="3"/>
    <n v="5"/>
    <n v="4"/>
    <n v="2"/>
    <n v="5"/>
    <n v="5"/>
    <m/>
    <n v="5"/>
    <n v="5"/>
    <n v="5"/>
    <n v="5"/>
    <n v="5"/>
    <s v="Sí"/>
    <n v="5"/>
    <n v="5"/>
    <s v="Twitter|Facebook|Youtube|LinkedIn"/>
    <m/>
    <m/>
    <m/>
    <m/>
    <m/>
    <m/>
    <m/>
    <s v="Sí"/>
    <s v="No"/>
    <m/>
    <n v="5"/>
    <n v="5"/>
    <s v="5, muy satisfecho"/>
    <s v="Mejorado"/>
    <m/>
    <n v="1"/>
    <n v="0"/>
    <n v="0"/>
    <n v="0"/>
    <n v="0"/>
    <n v="0"/>
    <n v="1"/>
    <n v="1"/>
    <n v="1"/>
    <n v="0"/>
    <n v="1"/>
    <n v="0"/>
    <n v="0"/>
  </r>
  <r>
    <s v=""/>
    <s v=""/>
    <s v="Ciencias de la Salud"/>
    <d v="2020-05-20T17:09:00"/>
    <x v="2"/>
    <x v="4"/>
    <x v="1"/>
    <x v="5"/>
    <x v="6"/>
    <s v="F. Medicina"/>
    <s v="F. Farmacia"/>
    <s v="F. Ciencias de la Información"/>
    <m/>
    <m/>
    <m/>
    <m/>
    <m/>
    <m/>
    <s v="Sí"/>
    <s v="Sí"/>
    <n v="3"/>
    <n v="1"/>
    <n v="2"/>
    <n v="3"/>
    <n v="4"/>
    <n v="4"/>
    <n v="4"/>
    <n v="3"/>
    <n v="3"/>
    <n v="3"/>
    <m/>
    <n v="3"/>
    <n v="3"/>
    <n v="3"/>
    <n v="3"/>
    <n v="3"/>
    <s v="No"/>
    <n v="3"/>
    <n v="4"/>
    <s v="Facebook|Instagram"/>
    <m/>
    <m/>
    <m/>
    <m/>
    <m/>
    <m/>
    <m/>
    <s v="No"/>
    <s v="No"/>
    <m/>
    <n v="4"/>
    <n v="5"/>
    <s v="4, satisfecho"/>
    <s v="Mejorado"/>
    <m/>
    <n v="1"/>
    <n v="0"/>
    <n v="1"/>
    <n v="0"/>
    <n v="0"/>
    <n v="0"/>
    <n v="0"/>
    <n v="1"/>
    <n v="0"/>
    <n v="1"/>
    <n v="0"/>
    <n v="0"/>
    <n v="0"/>
  </r>
  <r>
    <s v=""/>
    <s v=""/>
    <s v="Humanidades"/>
    <d v="2020-05-20T17:08:00"/>
    <x v="2"/>
    <x v="2"/>
    <x v="2"/>
    <x v="4"/>
    <x v="2"/>
    <s v="F. Educación - Centro de Formación del Profesorado"/>
    <s v="Biblioteca Maria Zambrano (Filología / Derecho)"/>
    <s v="F. Psicología"/>
    <s v="Biblioteca de la UNED"/>
    <m/>
    <m/>
    <m/>
    <m/>
    <m/>
    <s v="No"/>
    <s v="No"/>
    <n v="1"/>
    <n v="1"/>
    <n v="1"/>
    <n v="3"/>
    <n v="4"/>
    <n v="5"/>
    <n v="4"/>
    <n v="1"/>
    <n v="3"/>
    <n v="4"/>
    <m/>
    <n v="3"/>
    <n v="4"/>
    <n v="4"/>
    <n v="4"/>
    <n v="4"/>
    <s v="No"/>
    <n v="4"/>
    <m/>
    <s v="Twitter|Instagram"/>
    <m/>
    <m/>
    <m/>
    <m/>
    <m/>
    <m/>
    <m/>
    <s v="No"/>
    <s v="No"/>
    <m/>
    <n v="4"/>
    <n v="4"/>
    <s v="4, satisfecho"/>
    <s v="Mejorado"/>
    <m/>
    <n v="1"/>
    <n v="0"/>
    <n v="0"/>
    <n v="0"/>
    <n v="0"/>
    <n v="0"/>
    <n v="1"/>
    <n v="0"/>
    <n v="0"/>
    <n v="1"/>
    <n v="0"/>
    <n v="0"/>
    <n v="0"/>
  </r>
  <r>
    <s v=""/>
    <s v=""/>
    <s v="Ciencias Sociales"/>
    <d v="2020-05-20T17:06:00"/>
    <x v="3"/>
    <x v="13"/>
    <x v="2"/>
    <x v="2"/>
    <x v="2"/>
    <s v="F. Ciencias de la Información"/>
    <s v="F. Filología (Clásicas o General)"/>
    <m/>
    <m/>
    <m/>
    <m/>
    <m/>
    <m/>
    <m/>
    <s v="Sí"/>
    <s v="Sí"/>
    <n v="4"/>
    <n v="3"/>
    <n v="2"/>
    <n v="3"/>
    <n v="5"/>
    <n v="5"/>
    <n v="5"/>
    <n v="2"/>
    <n v="3"/>
    <n v="4"/>
    <m/>
    <n v="4"/>
    <n v="4"/>
    <n v="4"/>
    <n v="3"/>
    <n v="3"/>
    <s v="No"/>
    <n v="4"/>
    <n v="3"/>
    <s v="Youtube|Instagram"/>
    <m/>
    <m/>
    <m/>
    <m/>
    <m/>
    <m/>
    <m/>
    <s v="No"/>
    <s v="No"/>
    <m/>
    <n v="4"/>
    <n v="5"/>
    <s v="4, satisfecho"/>
    <s v="Igual"/>
    <m/>
    <n v="1"/>
    <n v="0"/>
    <n v="0"/>
    <n v="0"/>
    <n v="0"/>
    <n v="0"/>
    <n v="0"/>
    <n v="0"/>
    <n v="1"/>
    <n v="1"/>
    <n v="0"/>
    <n v="0"/>
    <n v="0"/>
  </r>
  <r>
    <s v=""/>
    <s v=""/>
    <s v="Ciencias Experimentales"/>
    <d v="2020-05-20T17:05:00"/>
    <x v="2"/>
    <x v="8"/>
    <x v="3"/>
    <x v="1"/>
    <x v="3"/>
    <s v="F. Ciencias Matemáticas"/>
    <s v="F. Ciencias Biológicas"/>
    <s v="F. Odontología"/>
    <m/>
    <m/>
    <m/>
    <m/>
    <m/>
    <m/>
    <s v="Sí"/>
    <s v="Sí"/>
    <n v="4"/>
    <n v="1"/>
    <n v="4"/>
    <n v="1"/>
    <n v="4"/>
    <n v="3"/>
    <n v="4"/>
    <n v="1"/>
    <n v="4"/>
    <n v="5"/>
    <m/>
    <n v="5"/>
    <n v="5"/>
    <n v="4"/>
    <n v="4"/>
    <n v="4"/>
    <s v="No"/>
    <n v="5"/>
    <n v="5"/>
    <s v="Youtube|Instagram"/>
    <m/>
    <m/>
    <m/>
    <m/>
    <m/>
    <m/>
    <m/>
    <s v="Sí"/>
    <s v="No"/>
    <m/>
    <n v="5"/>
    <n v="5"/>
    <s v="5, muy satisfecho"/>
    <s v="Mejorado"/>
    <m/>
    <n v="0"/>
    <n v="1"/>
    <n v="0"/>
    <n v="0"/>
    <n v="0"/>
    <n v="0"/>
    <n v="0"/>
    <n v="0"/>
    <n v="1"/>
    <n v="1"/>
    <n v="0"/>
    <n v="0"/>
    <n v="0"/>
  </r>
  <r>
    <s v=""/>
    <s v=""/>
    <s v="Ciencias Sociales"/>
    <d v="2020-05-20T17:00:00"/>
    <x v="2"/>
    <x v="13"/>
    <x v="1"/>
    <x v="2"/>
    <x v="2"/>
    <s v="F. Ciencias de la Información"/>
    <m/>
    <m/>
    <m/>
    <m/>
    <m/>
    <m/>
    <m/>
    <m/>
    <s v="No"/>
    <s v="Sí"/>
    <n v="3"/>
    <n v="2"/>
    <n v="1"/>
    <n v="2"/>
    <n v="5"/>
    <n v="5"/>
    <n v="4"/>
    <n v="1"/>
    <n v="4"/>
    <n v="4"/>
    <m/>
    <n v="3"/>
    <n v="3"/>
    <n v="3"/>
    <n v="3"/>
    <n v="4"/>
    <s v="Sí"/>
    <n v="3"/>
    <n v="3"/>
    <s v="Twitter|Youtube|Instagram"/>
    <m/>
    <m/>
    <m/>
    <m/>
    <m/>
    <m/>
    <m/>
    <s v="No"/>
    <s v="No"/>
    <m/>
    <n v="3"/>
    <n v="4"/>
    <s v="3, normal"/>
    <s v="Igual"/>
    <m/>
    <n v="1"/>
    <n v="0"/>
    <n v="0"/>
    <n v="0"/>
    <n v="0"/>
    <n v="0"/>
    <n v="1"/>
    <n v="0"/>
    <n v="1"/>
    <n v="1"/>
    <n v="0"/>
    <n v="0"/>
    <n v="0"/>
  </r>
  <r>
    <s v=""/>
    <s v=""/>
    <s v="Humanidades"/>
    <d v="2020-05-20T16:54:00"/>
    <x v="2"/>
    <x v="3"/>
    <x v="2"/>
    <x v="2"/>
    <x v="6"/>
    <s v="F. Bellas Artes"/>
    <m/>
    <m/>
    <m/>
    <m/>
    <m/>
    <m/>
    <m/>
    <m/>
    <s v="Sí"/>
    <s v="Sí"/>
    <n v="5"/>
    <n v="2"/>
    <n v="3"/>
    <n v="4"/>
    <n v="3"/>
    <n v="4"/>
    <n v="4"/>
    <n v="3"/>
    <n v="5"/>
    <n v="5"/>
    <m/>
    <n v="5"/>
    <n v="5"/>
    <n v="4"/>
    <n v="5"/>
    <n v="5"/>
    <s v="Sí"/>
    <n v="5"/>
    <n v="5"/>
    <s v="Instagram"/>
    <m/>
    <m/>
    <m/>
    <m/>
    <m/>
    <m/>
    <m/>
    <s v="No"/>
    <s v="No"/>
    <m/>
    <n v="5"/>
    <n v="5"/>
    <s v="5, muy satisfecho"/>
    <m/>
    <m/>
    <n v="1"/>
    <n v="0"/>
    <n v="1"/>
    <n v="0"/>
    <n v="0"/>
    <n v="0"/>
    <n v="0"/>
    <n v="0"/>
    <n v="0"/>
    <n v="1"/>
    <n v="0"/>
    <n v="0"/>
    <n v="0"/>
  </r>
  <r>
    <s v=""/>
    <s v=""/>
    <s v="Humanidades"/>
    <d v="2020-05-20T16:51:00"/>
    <x v="1"/>
    <x v="7"/>
    <x v="1"/>
    <x v="1"/>
    <x v="4"/>
    <s v="Biblioteca Histórica"/>
    <s v="F. Geografía e Historia"/>
    <m/>
    <m/>
    <m/>
    <m/>
    <m/>
    <m/>
    <m/>
    <s v="Sí"/>
    <s v="Sí"/>
    <n v="4"/>
    <n v="1"/>
    <n v="1"/>
    <n v="4"/>
    <n v="1"/>
    <n v="3"/>
    <n v="1"/>
    <n v="5"/>
    <n v="4"/>
    <n v="5"/>
    <m/>
    <n v="3"/>
    <n v="5"/>
    <n v="4"/>
    <n v="3"/>
    <n v="1"/>
    <s v="Sí"/>
    <n v="4"/>
    <n v="2"/>
    <s v="Facebook|Youtube"/>
    <m/>
    <m/>
    <m/>
    <m/>
    <m/>
    <m/>
    <m/>
    <s v="Sí"/>
    <s v="No"/>
    <m/>
    <n v="5"/>
    <n v="5"/>
    <s v="5, muy satisfecho"/>
    <s v="Mejorado"/>
    <m/>
    <n v="0"/>
    <n v="0"/>
    <n v="1"/>
    <n v="0"/>
    <n v="0"/>
    <n v="0"/>
    <n v="0"/>
    <n v="1"/>
    <n v="1"/>
    <n v="0"/>
    <n v="0"/>
    <n v="0"/>
    <n v="0"/>
  </r>
  <r>
    <s v=""/>
    <s v=""/>
    <s v="Ciencias Experimentales"/>
    <d v="2020-05-20T16:45:00"/>
    <x v="2"/>
    <x v="19"/>
    <x v="2"/>
    <x v="4"/>
    <x v="2"/>
    <s v="F. Ciencias Físicas"/>
    <s v="Biblioteca Maria Zambrano (Filología / Derecho)"/>
    <s v="F. Ciencias Matemáticas"/>
    <m/>
    <m/>
    <m/>
    <m/>
    <m/>
    <m/>
    <s v="No"/>
    <s v="Sí"/>
    <n v="2"/>
    <n v="2"/>
    <n v="2"/>
    <n v="2"/>
    <n v="4"/>
    <n v="3"/>
    <n v="4"/>
    <n v="1"/>
    <n v="5"/>
    <n v="5"/>
    <m/>
    <n v="5"/>
    <n v="5"/>
    <n v="5"/>
    <n v="5"/>
    <n v="5"/>
    <s v="No"/>
    <n v="5"/>
    <n v="5"/>
    <s v="Youtube|Instagram"/>
    <m/>
    <m/>
    <m/>
    <m/>
    <m/>
    <m/>
    <m/>
    <s v="No"/>
    <s v="No"/>
    <m/>
    <n v="5"/>
    <n v="5"/>
    <s v="5, muy satisfecho"/>
    <s v="Mejorado"/>
    <m/>
    <n v="1"/>
    <n v="0"/>
    <n v="0"/>
    <n v="0"/>
    <n v="0"/>
    <n v="0"/>
    <n v="0"/>
    <n v="0"/>
    <n v="1"/>
    <n v="1"/>
    <n v="0"/>
    <n v="0"/>
    <n v="0"/>
  </r>
  <r>
    <s v=""/>
    <s v=""/>
    <s v="Ciencias de la Salud"/>
    <d v="2020-05-20T16:45:00"/>
    <x v="2"/>
    <x v="18"/>
    <x v="5"/>
    <x v="4"/>
    <x v="1"/>
    <s v="F. Odontología"/>
    <s v="F. Farmacia"/>
    <s v="F. Enfermería, Fisioterapia y Podología"/>
    <s v="Bibioletca de l Comidad de Madrid Antonio Mingote y Luis Rosales"/>
    <m/>
    <m/>
    <m/>
    <m/>
    <m/>
    <s v="No"/>
    <s v="No"/>
    <n v="5"/>
    <n v="1"/>
    <n v="1"/>
    <n v="3"/>
    <n v="5"/>
    <n v="5"/>
    <n v="5"/>
    <n v="1"/>
    <n v="2"/>
    <n v="5"/>
    <m/>
    <n v="2"/>
    <n v="2"/>
    <n v="1"/>
    <n v="1"/>
    <n v="1"/>
    <s v="No"/>
    <n v="2"/>
    <n v="4"/>
    <s v="Instagram"/>
    <m/>
    <m/>
    <m/>
    <m/>
    <m/>
    <m/>
    <m/>
    <s v="No"/>
    <s v="Sí"/>
    <s v="Útil"/>
    <n v="2"/>
    <n v="5"/>
    <s v="4, satisfecho"/>
    <s v="Mejorado"/>
    <s v="Estaría muy bien la existencia de vídeos explicativos sobre utilización de la biblioteca. los curos están muy bien el primer día pero al segundo se te han olvidado y o eres capaz de utilizar los recursos de la biblioteca. Para mí es un completo lío, considero que no están tan bien inidicado como parece cuando te o explican. Gracias Un saludo"/>
    <n v="0"/>
    <n v="0"/>
    <n v="0"/>
    <n v="1"/>
    <n v="0"/>
    <n v="0"/>
    <n v="0"/>
    <n v="0"/>
    <n v="0"/>
    <n v="1"/>
    <n v="0"/>
    <n v="0"/>
    <n v="0"/>
  </r>
  <r>
    <s v=""/>
    <s v=""/>
    <s v="Humanidades"/>
    <d v="2020-05-20T16:41:00"/>
    <x v="2"/>
    <x v="2"/>
    <x v="4"/>
    <x v="5"/>
    <x v="1"/>
    <m/>
    <m/>
    <m/>
    <m/>
    <m/>
    <m/>
    <m/>
    <m/>
    <m/>
    <s v="No"/>
    <s v="No"/>
    <n v="2"/>
    <n v="2"/>
    <n v="2"/>
    <n v="2"/>
    <n v="3"/>
    <n v="3"/>
    <n v="3"/>
    <n v="3"/>
    <n v="2"/>
    <n v="2"/>
    <m/>
    <n v="3"/>
    <n v="3"/>
    <n v="3"/>
    <n v="3"/>
    <n v="3"/>
    <s v="No"/>
    <n v="3"/>
    <n v="2"/>
    <s v="Twitter|Youtube|Instagram"/>
    <m/>
    <m/>
    <m/>
    <m/>
    <m/>
    <m/>
    <m/>
    <s v="No"/>
    <s v="No"/>
    <m/>
    <n v="3"/>
    <n v="3"/>
    <s v="3, normal"/>
    <s v="Igual"/>
    <m/>
    <n v="0"/>
    <n v="0"/>
    <n v="0"/>
    <n v="1"/>
    <n v="0"/>
    <n v="0"/>
    <n v="1"/>
    <n v="0"/>
    <n v="1"/>
    <n v="1"/>
    <n v="0"/>
    <n v="0"/>
    <n v="0"/>
  </r>
  <r>
    <s v=""/>
    <s v=""/>
    <s v="Humanidades"/>
    <d v="2020-05-20T16:37:00"/>
    <x v="1"/>
    <x v="5"/>
    <x v="4"/>
    <x v="1"/>
    <x v="20"/>
    <s v="F. Filosofía"/>
    <s v="Biblioteca Maria Zambrano (Filología / Derecho)"/>
    <s v="F. Psicología"/>
    <s v="las librerias del grupo de Casa de Libro, la Biblioteca Municipal de Vicalvaro"/>
    <m/>
    <m/>
    <m/>
    <m/>
    <m/>
    <s v="No"/>
    <s v="No"/>
    <n v="3"/>
    <n v="3"/>
    <n v="3"/>
    <n v="5"/>
    <n v="4"/>
    <n v="5"/>
    <n v="5"/>
    <n v="2"/>
    <n v="5"/>
    <n v="5"/>
    <m/>
    <n v="3"/>
    <n v="4"/>
    <n v="3"/>
    <n v="4"/>
    <n v="5"/>
    <s v="Sí"/>
    <n v="4"/>
    <n v="5"/>
    <s v="Facebook|Youtube"/>
    <m/>
    <m/>
    <m/>
    <m/>
    <m/>
    <m/>
    <m/>
    <s v="No"/>
    <s v="No"/>
    <m/>
    <n v="5"/>
    <n v="5"/>
    <s v="5, muy satisfecho"/>
    <s v="Mejorado"/>
    <m/>
    <n v="0"/>
    <n v="1"/>
    <n v="1"/>
    <n v="0"/>
    <n v="1"/>
    <n v="0"/>
    <n v="0"/>
    <n v="1"/>
    <n v="1"/>
    <n v="0"/>
    <n v="0"/>
    <n v="0"/>
    <n v="0"/>
  </r>
  <r>
    <s v=""/>
    <s v=""/>
    <s v="Humanidades"/>
    <d v="2020-05-20T16:35:00"/>
    <x v="2"/>
    <x v="7"/>
    <x v="6"/>
    <x v="6"/>
    <x v="14"/>
    <s v="F. Geografía e Historia"/>
    <s v="F. Geografía e Historia"/>
    <s v="Biblioteca Maria Zambrano (Filología / Derecho)"/>
    <s v="aecid"/>
    <m/>
    <m/>
    <m/>
    <m/>
    <m/>
    <s v="Sí"/>
    <s v="Sí"/>
    <n v="4"/>
    <n v="3"/>
    <n v="4"/>
    <n v="4"/>
    <n v="4"/>
    <n v="4"/>
    <n v="4"/>
    <n v="3"/>
    <n v="4"/>
    <n v="4"/>
    <m/>
    <n v="3"/>
    <n v="4"/>
    <n v="4"/>
    <n v="4"/>
    <n v="3"/>
    <s v="Sí"/>
    <n v="4"/>
    <n v="4"/>
    <s v="No uso ninguna red social"/>
    <m/>
    <m/>
    <m/>
    <m/>
    <m/>
    <m/>
    <m/>
    <s v="No"/>
    <s v="No"/>
    <m/>
    <n v="5"/>
    <n v="5"/>
    <s v="5, muy satisfecho"/>
    <s v="Mejorado"/>
    <m/>
    <n v="0"/>
    <n v="0"/>
    <n v="0"/>
    <n v="0"/>
    <n v="0"/>
    <n v="0"/>
    <n v="0"/>
    <n v="0"/>
    <n v="0"/>
    <n v="0"/>
    <n v="0"/>
    <n v="1"/>
    <n v="0"/>
  </r>
  <r>
    <s v=""/>
    <s v=""/>
    <s v="Ciencias Sociales"/>
    <d v="2020-05-20T16:34:00"/>
    <x v="2"/>
    <x v="13"/>
    <x v="1"/>
    <x v="1"/>
    <x v="2"/>
    <s v="F. Ciencias de la Información"/>
    <s v="F. Bellas Artes"/>
    <s v="F. Derecho (Departamentos,Criminología)"/>
    <m/>
    <m/>
    <m/>
    <m/>
    <m/>
    <m/>
    <s v="No"/>
    <s v="Sí"/>
    <n v="4"/>
    <n v="3"/>
    <n v="1"/>
    <n v="4"/>
    <n v="4"/>
    <n v="4"/>
    <n v="4"/>
    <n v="1"/>
    <n v="1"/>
    <n v="3"/>
    <m/>
    <n v="3"/>
    <n v="4"/>
    <n v="2"/>
    <n v="2"/>
    <n v="4"/>
    <s v="No"/>
    <n v="3"/>
    <n v="2"/>
    <s v="Twitter|Youtube|Instagram|LinkedIn"/>
    <m/>
    <m/>
    <m/>
    <m/>
    <m/>
    <m/>
    <m/>
    <s v="No"/>
    <s v="No"/>
    <m/>
    <n v="4"/>
    <n v="4"/>
    <s v="4, satisfecho"/>
    <s v="Mejorado"/>
    <m/>
    <n v="1"/>
    <n v="0"/>
    <n v="0"/>
    <n v="0"/>
    <n v="0"/>
    <n v="0"/>
    <n v="1"/>
    <n v="0"/>
    <n v="1"/>
    <n v="1"/>
    <n v="1"/>
    <n v="0"/>
    <n v="0"/>
  </r>
  <r>
    <s v=""/>
    <s v=""/>
    <s v="Humanidades"/>
    <d v="2020-05-20T16:18:00"/>
    <x v="2"/>
    <x v="2"/>
    <x v="1"/>
    <x v="1"/>
    <x v="3"/>
    <s v="F. Educación - Centro de Formación del Profesorado"/>
    <s v="Biblioteca Maria Zambrano (Filología / Derecho)"/>
    <s v="F. Geografía e Historia"/>
    <s v="José de Hierro"/>
    <m/>
    <m/>
    <m/>
    <m/>
    <m/>
    <s v="No"/>
    <s v="Sí"/>
    <n v="1"/>
    <n v="1"/>
    <n v="1"/>
    <n v="3"/>
    <n v="5"/>
    <n v="5"/>
    <n v="5"/>
    <n v="4"/>
    <n v="2"/>
    <n v="3"/>
    <m/>
    <n v="5"/>
    <n v="4"/>
    <n v="4"/>
    <n v="4"/>
    <n v="2"/>
    <s v="No"/>
    <n v="5"/>
    <n v="4"/>
    <s v="Youtube|Instagram"/>
    <m/>
    <m/>
    <m/>
    <m/>
    <m/>
    <m/>
    <m/>
    <s v="No"/>
    <s v="No"/>
    <m/>
    <n v="4"/>
    <n v="4"/>
    <s v="4, satisfecho"/>
    <s v="Mejorado"/>
    <m/>
    <n v="0"/>
    <n v="1"/>
    <n v="0"/>
    <n v="0"/>
    <n v="0"/>
    <n v="0"/>
    <n v="0"/>
    <n v="0"/>
    <n v="1"/>
    <n v="1"/>
    <n v="0"/>
    <n v="0"/>
    <n v="0"/>
  </r>
  <r>
    <s v=""/>
    <s v=""/>
    <s v="Ciencias Sociales"/>
    <d v="2020-05-20T16:12:00"/>
    <x v="2"/>
    <x v="13"/>
    <x v="1"/>
    <x v="5"/>
    <x v="2"/>
    <s v="F. Ciencias de la Información"/>
    <s v="Biblioteca Maria Zambrano (Filología / Derecho)"/>
    <s v="F. Geografía e Historia"/>
    <m/>
    <m/>
    <m/>
    <m/>
    <m/>
    <m/>
    <s v="No"/>
    <s v="Sí"/>
    <n v="3"/>
    <n v="1"/>
    <n v="5"/>
    <n v="1"/>
    <n v="4"/>
    <n v="4"/>
    <n v="5"/>
    <n v="4"/>
    <n v="3"/>
    <n v="3"/>
    <m/>
    <n v="4"/>
    <n v="4"/>
    <n v="3"/>
    <n v="3"/>
    <n v="4"/>
    <s v="No"/>
    <n v="3"/>
    <n v="1"/>
    <s v="Twitter|Youtube|Instagram"/>
    <m/>
    <m/>
    <m/>
    <m/>
    <m/>
    <m/>
    <m/>
    <s v="No"/>
    <s v="No"/>
    <m/>
    <n v="3"/>
    <n v="2"/>
    <s v="3, normal"/>
    <s v="Igual"/>
    <m/>
    <n v="1"/>
    <n v="0"/>
    <n v="0"/>
    <n v="0"/>
    <n v="0"/>
    <n v="0"/>
    <n v="1"/>
    <n v="0"/>
    <n v="1"/>
    <n v="1"/>
    <n v="0"/>
    <n v="0"/>
    <n v="0"/>
  </r>
  <r>
    <s v=""/>
    <s v=""/>
    <s v="Ciencias Experimentales"/>
    <d v="2020-05-20T16:07:00"/>
    <x v="2"/>
    <x v="27"/>
    <x v="4"/>
    <x v="5"/>
    <x v="2"/>
    <s v="F. Estudios Estadísticos"/>
    <s v="F. Estudios Estadísticos"/>
    <s v="F. Estudios Estadísticos"/>
    <s v="BIBLIOTECA DISTRIBUCION"/>
    <m/>
    <m/>
    <m/>
    <m/>
    <m/>
    <s v="Sí"/>
    <s v="Sí"/>
    <n v="3"/>
    <n v="1"/>
    <m/>
    <n v="3"/>
    <n v="3"/>
    <n v="5"/>
    <m/>
    <m/>
    <n v="5"/>
    <n v="3"/>
    <m/>
    <n v="3"/>
    <n v="3"/>
    <n v="3"/>
    <n v="3"/>
    <n v="3"/>
    <s v="No"/>
    <n v="3"/>
    <m/>
    <m/>
    <m/>
    <m/>
    <m/>
    <m/>
    <m/>
    <m/>
    <m/>
    <s v="No"/>
    <s v="No"/>
    <m/>
    <n v="3"/>
    <n v="5"/>
    <s v="3, normal"/>
    <s v="Mejorado"/>
    <m/>
    <n v="1"/>
    <n v="0"/>
    <n v="0"/>
    <n v="0"/>
    <n v="0"/>
    <n v="0"/>
    <n v="0"/>
    <n v="0"/>
    <n v="0"/>
    <n v="0"/>
    <n v="0"/>
    <n v="0"/>
    <n v="0"/>
  </r>
  <r>
    <s v=""/>
    <s v=""/>
    <s v="Humanidades"/>
    <d v="2020-05-20T16:06:00"/>
    <x v="2"/>
    <x v="3"/>
    <x v="2"/>
    <x v="4"/>
    <x v="2"/>
    <s v="F. Bellas Artes"/>
    <s v="Biblioteca Histórica"/>
    <s v="F. Psicología"/>
    <m/>
    <m/>
    <m/>
    <m/>
    <m/>
    <m/>
    <s v="No"/>
    <s v="No"/>
    <n v="5"/>
    <n v="1"/>
    <n v="5"/>
    <n v="3"/>
    <n v="5"/>
    <n v="5"/>
    <n v="3"/>
    <n v="3"/>
    <n v="4"/>
    <n v="4"/>
    <m/>
    <n v="3"/>
    <n v="4"/>
    <n v="5"/>
    <n v="5"/>
    <n v="5"/>
    <s v="No"/>
    <n v="4"/>
    <n v="1"/>
    <s v="Youtube|Instagram|No uso ninguna red social"/>
    <m/>
    <m/>
    <m/>
    <m/>
    <m/>
    <m/>
    <m/>
    <s v="Sí"/>
    <s v="Sí"/>
    <s v="Muy útil"/>
    <n v="5"/>
    <n v="5"/>
    <s v="4, satisfecho"/>
    <s v="Mejorado mucho"/>
    <m/>
    <n v="1"/>
    <n v="0"/>
    <n v="0"/>
    <n v="0"/>
    <n v="0"/>
    <n v="0"/>
    <n v="0"/>
    <n v="0"/>
    <n v="1"/>
    <n v="1"/>
    <n v="0"/>
    <n v="1"/>
    <n v="0"/>
  </r>
  <r>
    <s v=""/>
    <s v=""/>
    <s v="Humanidades"/>
    <d v="2020-05-20T16:04:00"/>
    <x v="4"/>
    <x v="7"/>
    <x v="3"/>
    <x v="3"/>
    <x v="3"/>
    <s v="F. Geografía e Historia"/>
    <s v="Biblioteca Maria Zambrano (Filología / Derecho)"/>
    <s v="F. Filología (Clásicas o General)"/>
    <m/>
    <m/>
    <m/>
    <m/>
    <m/>
    <m/>
    <s v="Sí"/>
    <s v="Sí"/>
    <n v="4"/>
    <n v="4"/>
    <n v="3"/>
    <n v="5"/>
    <n v="3"/>
    <n v="4"/>
    <n v="3"/>
    <n v="4"/>
    <n v="4"/>
    <n v="3"/>
    <m/>
    <n v="4"/>
    <n v="5"/>
    <n v="2"/>
    <n v="4"/>
    <n v="4"/>
    <s v="Sí"/>
    <n v="3"/>
    <n v="4"/>
    <s v="Twitter|Facebook|Youtube|Instagram"/>
    <m/>
    <m/>
    <m/>
    <m/>
    <m/>
    <m/>
    <m/>
    <s v="Sí"/>
    <s v="No"/>
    <m/>
    <n v="4"/>
    <n v="4"/>
    <s v="5, muy satisfecho"/>
    <s v="Mejorado"/>
    <m/>
    <n v="0"/>
    <n v="1"/>
    <n v="0"/>
    <n v="0"/>
    <n v="0"/>
    <n v="0"/>
    <n v="1"/>
    <n v="1"/>
    <n v="1"/>
    <n v="1"/>
    <n v="0"/>
    <n v="0"/>
    <n v="0"/>
  </r>
  <r>
    <s v=""/>
    <s v=""/>
    <s v="Ciencias de la Salud"/>
    <d v="2020-05-20T16:03:00"/>
    <x v="2"/>
    <x v="15"/>
    <x v="1"/>
    <x v="2"/>
    <x v="2"/>
    <s v="F. Enfermería, Fisioterapia y Podología"/>
    <s v="F. Enfermería, Fisioterapia y Podología"/>
    <s v="F. Ciencias Biológicas"/>
    <m/>
    <m/>
    <m/>
    <m/>
    <m/>
    <m/>
    <s v="No"/>
    <s v="No"/>
    <n v="3"/>
    <n v="3"/>
    <n v="4"/>
    <n v="5"/>
    <n v="4"/>
    <n v="2"/>
    <n v="2"/>
    <n v="1"/>
    <n v="5"/>
    <n v="4"/>
    <m/>
    <n v="2"/>
    <n v="3"/>
    <n v="2"/>
    <n v="4"/>
    <n v="3"/>
    <s v="Sí"/>
    <n v="3"/>
    <n v="3"/>
    <s v="Youtube|Instagram"/>
    <m/>
    <m/>
    <m/>
    <m/>
    <m/>
    <m/>
    <m/>
    <s v="Sí"/>
    <s v="Sí"/>
    <s v="Muy útil"/>
    <n v="4"/>
    <n v="4"/>
    <s v="4, satisfecho"/>
    <s v="Mejorado"/>
    <m/>
    <n v="1"/>
    <n v="0"/>
    <n v="0"/>
    <n v="0"/>
    <n v="0"/>
    <n v="0"/>
    <n v="0"/>
    <n v="0"/>
    <n v="1"/>
    <n v="1"/>
    <n v="0"/>
    <n v="0"/>
    <n v="0"/>
  </r>
  <r>
    <s v=""/>
    <s v=""/>
    <s v="Humanidades"/>
    <d v="2020-05-20T15:30:00"/>
    <x v="3"/>
    <x v="6"/>
    <x v="3"/>
    <x v="3"/>
    <x v="4"/>
    <s v="Biblioteca Maria Zambrano (Filología / Derecho)"/>
    <s v="F. Filología (Clásicas o General)"/>
    <s v="F. Filosofía"/>
    <s v="Casa de Velázquez"/>
    <m/>
    <m/>
    <m/>
    <m/>
    <m/>
    <s v="No"/>
    <s v="Sí"/>
    <n v="5"/>
    <n v="5"/>
    <n v="5"/>
    <n v="5"/>
    <n v="5"/>
    <n v="5"/>
    <n v="4"/>
    <n v="5"/>
    <n v="5"/>
    <n v="5"/>
    <m/>
    <n v="5"/>
    <n v="5"/>
    <n v="5"/>
    <n v="5"/>
    <n v="5"/>
    <s v="Sí"/>
    <n v="5"/>
    <n v="4"/>
    <s v="Twitter"/>
    <m/>
    <m/>
    <m/>
    <m/>
    <m/>
    <m/>
    <m/>
    <s v="Sí"/>
    <s v="No"/>
    <m/>
    <n v="5"/>
    <n v="5"/>
    <s v="5, muy satisfecho"/>
    <s v="Mejorado mucho"/>
    <m/>
    <n v="0"/>
    <n v="0"/>
    <n v="1"/>
    <n v="0"/>
    <n v="0"/>
    <n v="0"/>
    <n v="1"/>
    <n v="0"/>
    <n v="0"/>
    <n v="0"/>
    <n v="0"/>
    <n v="0"/>
    <n v="0"/>
  </r>
  <r>
    <s v=""/>
    <s v=""/>
    <s v="Humanidades"/>
    <d v="2020-05-20T15:28:00"/>
    <x v="2"/>
    <x v="7"/>
    <x v="3"/>
    <x v="3"/>
    <x v="6"/>
    <s v="F. Geografía e Historia"/>
    <s v="Biblioteca Maria Zambrano (Filología / Derecho)"/>
    <s v="F. Filología (Clásicas o General)"/>
    <s v="Bibliotecas municipales de Alcorcón, Madrid y Móstoles."/>
    <m/>
    <m/>
    <m/>
    <m/>
    <m/>
    <s v="Sí"/>
    <s v="Sí"/>
    <n v="5"/>
    <n v="5"/>
    <n v="5"/>
    <n v="5"/>
    <n v="2"/>
    <n v="2"/>
    <n v="3"/>
    <n v="5"/>
    <n v="5"/>
    <n v="5"/>
    <m/>
    <n v="5"/>
    <n v="5"/>
    <n v="3"/>
    <n v="5"/>
    <n v="3"/>
    <s v="Sí"/>
    <n v="4"/>
    <n v="5"/>
    <s v="No uso ninguna red social"/>
    <m/>
    <m/>
    <m/>
    <m/>
    <m/>
    <m/>
    <m/>
    <s v="Sí"/>
    <s v="No"/>
    <m/>
    <n v="5"/>
    <n v="4"/>
    <s v="5, muy satisfecho"/>
    <m/>
    <m/>
    <n v="1"/>
    <n v="0"/>
    <n v="1"/>
    <n v="0"/>
    <n v="0"/>
    <n v="0"/>
    <n v="0"/>
    <n v="0"/>
    <n v="0"/>
    <n v="0"/>
    <n v="0"/>
    <n v="1"/>
    <n v="0"/>
  </r>
  <r>
    <s v=""/>
    <s v=""/>
    <s v="Ciencias de la Salud"/>
    <d v="2020-05-20T15:25:00"/>
    <x v="1"/>
    <x v="18"/>
    <x v="5"/>
    <x v="1"/>
    <x v="2"/>
    <s v="F. Odontología"/>
    <s v="F. Medicina"/>
    <m/>
    <m/>
    <m/>
    <m/>
    <m/>
    <m/>
    <m/>
    <s v="No"/>
    <s v="No"/>
    <n v="1"/>
    <n v="5"/>
    <n v="5"/>
    <n v="2"/>
    <n v="5"/>
    <n v="3"/>
    <n v="1"/>
    <n v="1"/>
    <n v="5"/>
    <n v="5"/>
    <m/>
    <m/>
    <n v="5"/>
    <n v="4"/>
    <n v="5"/>
    <n v="5"/>
    <s v="Sí"/>
    <n v="5"/>
    <n v="5"/>
    <s v="Facebook|Instagram|LinkedIn"/>
    <m/>
    <m/>
    <m/>
    <m/>
    <m/>
    <m/>
    <m/>
    <s v="Sí"/>
    <s v="Sí"/>
    <s v="Muy útil"/>
    <n v="5"/>
    <n v="5"/>
    <s v="5, muy satisfecho"/>
    <s v="Mejorado mucho"/>
    <m/>
    <n v="1"/>
    <n v="0"/>
    <n v="0"/>
    <n v="0"/>
    <n v="0"/>
    <n v="0"/>
    <n v="0"/>
    <n v="1"/>
    <n v="0"/>
    <n v="1"/>
    <n v="1"/>
    <n v="0"/>
    <n v="0"/>
  </r>
  <r>
    <s v=""/>
    <s v=""/>
    <s v="Ciencias de la Salud"/>
    <d v="2020-05-20T15:22:00"/>
    <x v="2"/>
    <x v="4"/>
    <x v="1"/>
    <x v="1"/>
    <x v="2"/>
    <s v="F. Medicina"/>
    <m/>
    <m/>
    <s v="Biblioteca Hospital Clínico San Carlos"/>
    <m/>
    <m/>
    <m/>
    <m/>
    <m/>
    <s v="Sí"/>
    <s v="Sí"/>
    <n v="4"/>
    <n v="1"/>
    <n v="1"/>
    <n v="2"/>
    <n v="5"/>
    <n v="5"/>
    <n v="5"/>
    <n v="1"/>
    <n v="4"/>
    <n v="4"/>
    <m/>
    <n v="5"/>
    <n v="5"/>
    <n v="4"/>
    <m/>
    <n v="3"/>
    <s v="No"/>
    <n v="4"/>
    <m/>
    <s v="Youtube|Instagram"/>
    <m/>
    <m/>
    <m/>
    <m/>
    <m/>
    <m/>
    <m/>
    <s v="Sí"/>
    <s v="No"/>
    <m/>
    <n v="5"/>
    <n v="5"/>
    <s v="5, muy satisfecho"/>
    <s v="Igual"/>
    <m/>
    <n v="1"/>
    <n v="0"/>
    <n v="0"/>
    <n v="0"/>
    <n v="0"/>
    <n v="0"/>
    <n v="0"/>
    <n v="0"/>
    <n v="1"/>
    <n v="1"/>
    <n v="0"/>
    <n v="0"/>
    <n v="0"/>
  </r>
  <r>
    <s v=""/>
    <s v=""/>
    <s v="Ciencias Sociales"/>
    <d v="2020-05-20T15:17:00"/>
    <x v="2"/>
    <x v="10"/>
    <x v="1"/>
    <x v="2"/>
    <x v="2"/>
    <s v="Biblioteca Maria Zambrano (Filología / Derecho)"/>
    <m/>
    <m/>
    <m/>
    <m/>
    <m/>
    <m/>
    <m/>
    <m/>
    <s v="Sí"/>
    <s v="Sí"/>
    <n v="5"/>
    <n v="5"/>
    <n v="5"/>
    <n v="1"/>
    <n v="5"/>
    <n v="5"/>
    <n v="3"/>
    <n v="4"/>
    <n v="2"/>
    <n v="3"/>
    <m/>
    <n v="4"/>
    <n v="5"/>
    <n v="4"/>
    <n v="4"/>
    <n v="4"/>
    <s v="No"/>
    <n v="4"/>
    <n v="3"/>
    <s v="Youtube|Instagram"/>
    <m/>
    <m/>
    <m/>
    <m/>
    <m/>
    <m/>
    <m/>
    <s v="Sí"/>
    <s v="No"/>
    <m/>
    <n v="5"/>
    <n v="5"/>
    <s v="5, muy satisfecho"/>
    <s v="Mejorado mucho"/>
    <m/>
    <n v="1"/>
    <n v="0"/>
    <n v="0"/>
    <n v="0"/>
    <n v="0"/>
    <n v="0"/>
    <n v="0"/>
    <n v="0"/>
    <n v="1"/>
    <n v="1"/>
    <n v="0"/>
    <n v="0"/>
    <n v="0"/>
  </r>
  <r>
    <s v=""/>
    <s v=""/>
    <s v="Humanidades"/>
    <d v="2020-05-20T15:16:00"/>
    <x v="2"/>
    <x v="6"/>
    <x v="1"/>
    <x v="3"/>
    <x v="6"/>
    <s v="F. Filología (Clásicas o General)"/>
    <s v="Biblioteca Maria Zambrano (Filología / Derecho)"/>
    <s v="F. Psicología"/>
    <m/>
    <m/>
    <m/>
    <m/>
    <m/>
    <m/>
    <s v="Sí"/>
    <s v="Sí"/>
    <n v="3"/>
    <n v="1"/>
    <n v="3"/>
    <n v="1"/>
    <n v="2"/>
    <n v="5"/>
    <n v="3"/>
    <n v="2"/>
    <n v="2"/>
    <n v="3"/>
    <m/>
    <n v="3"/>
    <n v="2"/>
    <n v="3"/>
    <n v="2"/>
    <n v="3"/>
    <s v="No"/>
    <n v="1"/>
    <n v="3"/>
    <s v="No uso ninguna red social"/>
    <m/>
    <m/>
    <m/>
    <m/>
    <m/>
    <m/>
    <m/>
    <s v="No"/>
    <s v="No"/>
    <m/>
    <n v="3"/>
    <n v="3"/>
    <s v="3, normal"/>
    <s v="Empeorado"/>
    <m/>
    <n v="1"/>
    <n v="0"/>
    <n v="1"/>
    <n v="0"/>
    <n v="0"/>
    <n v="0"/>
    <n v="0"/>
    <n v="0"/>
    <n v="0"/>
    <n v="0"/>
    <n v="0"/>
    <n v="1"/>
    <n v="0"/>
  </r>
  <r>
    <s v=""/>
    <s v=""/>
    <s v="Humanidades"/>
    <d v="2020-05-20T14:59:00"/>
    <x v="1"/>
    <x v="5"/>
    <x v="1"/>
    <x v="2"/>
    <x v="3"/>
    <s v="F. Filosofía"/>
    <s v="Biblioteca Maria Zambrano (Filología / Derecho)"/>
    <m/>
    <m/>
    <m/>
    <m/>
    <m/>
    <m/>
    <m/>
    <s v="Sí"/>
    <s v="Sí"/>
    <n v="4"/>
    <n v="4"/>
    <n v="2"/>
    <n v="3"/>
    <n v="1"/>
    <n v="4"/>
    <n v="1"/>
    <n v="1"/>
    <n v="4"/>
    <n v="4"/>
    <m/>
    <n v="4"/>
    <n v="4"/>
    <n v="4"/>
    <n v="4"/>
    <n v="4"/>
    <s v="Sí"/>
    <n v="4"/>
    <n v="3"/>
    <s v="No uso ninguna red social"/>
    <m/>
    <m/>
    <m/>
    <m/>
    <m/>
    <m/>
    <m/>
    <s v="No"/>
    <s v="No"/>
    <m/>
    <n v="4"/>
    <n v="4"/>
    <s v="4, satisfecho"/>
    <s v="Mejorado"/>
    <m/>
    <n v="0"/>
    <n v="1"/>
    <n v="0"/>
    <n v="0"/>
    <n v="0"/>
    <n v="0"/>
    <n v="0"/>
    <n v="0"/>
    <n v="0"/>
    <n v="0"/>
    <n v="0"/>
    <n v="1"/>
    <n v="0"/>
  </r>
  <r>
    <s v=""/>
    <s v=""/>
    <s v="Ciencias Experimentales"/>
    <d v="2020-05-20T14:56:00"/>
    <x v="1"/>
    <x v="27"/>
    <x v="1"/>
    <x v="2"/>
    <x v="3"/>
    <s v="F. Estudios Estadísticos"/>
    <m/>
    <m/>
    <m/>
    <m/>
    <m/>
    <m/>
    <m/>
    <m/>
    <s v="No"/>
    <s v="No"/>
    <n v="2"/>
    <n v="4"/>
    <n v="3"/>
    <n v="5"/>
    <n v="4"/>
    <n v="5"/>
    <n v="4"/>
    <n v="4"/>
    <n v="4"/>
    <n v="5"/>
    <m/>
    <n v="4"/>
    <n v="5"/>
    <n v="4"/>
    <n v="4"/>
    <n v="3"/>
    <s v="Sí"/>
    <n v="4"/>
    <n v="2"/>
    <s v="Twitter|Facebook|LinkedIn"/>
    <m/>
    <m/>
    <m/>
    <m/>
    <m/>
    <m/>
    <m/>
    <s v="Sí"/>
    <s v="No"/>
    <m/>
    <n v="5"/>
    <n v="5"/>
    <s v="5, muy satisfecho"/>
    <s v="Mejorado"/>
    <m/>
    <n v="0"/>
    <n v="1"/>
    <n v="0"/>
    <n v="0"/>
    <n v="0"/>
    <n v="0"/>
    <n v="1"/>
    <n v="1"/>
    <n v="0"/>
    <n v="0"/>
    <n v="1"/>
    <n v="0"/>
    <n v="0"/>
  </r>
  <r>
    <s v=""/>
    <s v=""/>
    <s v="Humanidades"/>
    <d v="2020-05-20T14:56:00"/>
    <x v="4"/>
    <x v="7"/>
    <x v="1"/>
    <x v="4"/>
    <x v="1"/>
    <s v="F. Geografía e Historia"/>
    <s v="F. Filología (Clásicas o General)"/>
    <s v="F. Geografía e Historia"/>
    <m/>
    <m/>
    <m/>
    <m/>
    <m/>
    <m/>
    <s v="No"/>
    <s v="Sí"/>
    <n v="1"/>
    <n v="2"/>
    <n v="4"/>
    <n v="4"/>
    <n v="5"/>
    <n v="1"/>
    <n v="1"/>
    <n v="2"/>
    <n v="1"/>
    <n v="1"/>
    <m/>
    <n v="2"/>
    <n v="2"/>
    <n v="2"/>
    <n v="2"/>
    <n v="1"/>
    <s v="No"/>
    <n v="1"/>
    <n v="3"/>
    <s v="No uso ninguna red social"/>
    <m/>
    <m/>
    <m/>
    <m/>
    <m/>
    <m/>
    <m/>
    <s v="No"/>
    <s v="No"/>
    <m/>
    <n v="5"/>
    <n v="5"/>
    <s v="4, satisfecho"/>
    <s v="Mejorado mucho"/>
    <m/>
    <n v="0"/>
    <n v="0"/>
    <n v="0"/>
    <n v="1"/>
    <n v="0"/>
    <n v="0"/>
    <n v="0"/>
    <n v="0"/>
    <n v="0"/>
    <n v="0"/>
    <n v="0"/>
    <n v="1"/>
    <n v="0"/>
  </r>
  <r>
    <s v=""/>
    <s v=""/>
    <s v="Ciencias de la Salud"/>
    <d v="2020-05-20T14:50:00"/>
    <x v="2"/>
    <x v="9"/>
    <x v="5"/>
    <x v="4"/>
    <x v="16"/>
    <s v="Biblioteca Maria Zambrano (Filología / Derecho)"/>
    <s v="F. Enfermería, Fisioterapia y Podología"/>
    <s v="F. Medicina"/>
    <m/>
    <m/>
    <m/>
    <m/>
    <m/>
    <m/>
    <s v="No"/>
    <s v="No"/>
    <n v="1"/>
    <n v="1"/>
    <n v="1"/>
    <n v="1"/>
    <n v="5"/>
    <n v="5"/>
    <n v="5"/>
    <n v="3"/>
    <n v="2"/>
    <n v="3"/>
    <m/>
    <n v="2"/>
    <n v="2"/>
    <n v="1"/>
    <n v="3"/>
    <n v="3"/>
    <s v="No"/>
    <n v="1"/>
    <n v="1"/>
    <s v="No uso ninguna red social"/>
    <m/>
    <m/>
    <m/>
    <m/>
    <m/>
    <m/>
    <m/>
    <s v="No"/>
    <s v="No"/>
    <m/>
    <n v="3"/>
    <n v="3"/>
    <s v="2, insatisfecho"/>
    <s v="Igual"/>
    <m/>
    <n v="0"/>
    <n v="0"/>
    <n v="0"/>
    <n v="0"/>
    <n v="1"/>
    <n v="0"/>
    <n v="0"/>
    <n v="0"/>
    <n v="0"/>
    <n v="0"/>
    <n v="0"/>
    <n v="1"/>
    <n v="0"/>
  </r>
  <r>
    <s v=""/>
    <s v=""/>
    <s v="Ciencias Sociales"/>
    <d v="2020-05-20T14:37:00"/>
    <x v="2"/>
    <x v="10"/>
    <x v="2"/>
    <x v="2"/>
    <x v="2"/>
    <s v="F. Derecho (Departamentos,Criminología)"/>
    <s v="F. Ciencias Políticas y Sociología"/>
    <s v="F. Ciencias de la Documentación"/>
    <m/>
    <m/>
    <m/>
    <m/>
    <m/>
    <m/>
    <s v="Sí"/>
    <s v="Sí"/>
    <n v="5"/>
    <n v="4"/>
    <n v="5"/>
    <n v="5"/>
    <n v="5"/>
    <n v="4"/>
    <n v="5"/>
    <n v="2"/>
    <n v="5"/>
    <n v="5"/>
    <m/>
    <n v="5"/>
    <n v="5"/>
    <n v="5"/>
    <n v="5"/>
    <n v="5"/>
    <s v="Sí"/>
    <n v="5"/>
    <n v="5"/>
    <s v="Youtube"/>
    <m/>
    <m/>
    <m/>
    <m/>
    <m/>
    <m/>
    <m/>
    <s v="No"/>
    <s v="No"/>
    <m/>
    <n v="5"/>
    <n v="5"/>
    <s v="5, muy satisfecho"/>
    <s v="Mejorado mucho"/>
    <m/>
    <n v="1"/>
    <n v="0"/>
    <n v="0"/>
    <n v="0"/>
    <n v="0"/>
    <n v="0"/>
    <n v="0"/>
    <n v="0"/>
    <n v="1"/>
    <n v="0"/>
    <n v="0"/>
    <n v="0"/>
    <n v="0"/>
  </r>
  <r>
    <s v=""/>
    <s v=""/>
    <s v="Ciencias Sociales"/>
    <d v="2020-05-20T14:19:00"/>
    <x v="2"/>
    <x v="24"/>
    <x v="1"/>
    <x v="1"/>
    <x v="2"/>
    <s v="F. Trabajo Social"/>
    <s v="F. Ciencias Políticas y Sociología"/>
    <s v="F. Psicología"/>
    <m/>
    <m/>
    <m/>
    <m/>
    <m/>
    <m/>
    <s v="No"/>
    <s v="Sí"/>
    <n v="4"/>
    <m/>
    <n v="4"/>
    <m/>
    <n v="3"/>
    <n v="1"/>
    <n v="3"/>
    <n v="1"/>
    <n v="2"/>
    <n v="4"/>
    <m/>
    <n v="4"/>
    <n v="5"/>
    <n v="4"/>
    <n v="4"/>
    <n v="4"/>
    <s v="No"/>
    <n v="3"/>
    <n v="2"/>
    <s v="Facebook|Youtube"/>
    <m/>
    <m/>
    <m/>
    <m/>
    <m/>
    <m/>
    <m/>
    <s v="No"/>
    <s v="No"/>
    <m/>
    <n v="5"/>
    <n v="5"/>
    <s v="5, muy satisfecho"/>
    <s v="Mejorado"/>
    <m/>
    <n v="1"/>
    <n v="0"/>
    <n v="0"/>
    <n v="0"/>
    <n v="0"/>
    <n v="0"/>
    <n v="0"/>
    <n v="1"/>
    <n v="1"/>
    <n v="0"/>
    <n v="0"/>
    <n v="0"/>
    <n v="0"/>
  </r>
  <r>
    <s v=""/>
    <s v=""/>
    <s v="Ciencias Sociales"/>
    <d v="2020-05-20T14:10:00"/>
    <x v="2"/>
    <x v="1"/>
    <x v="1"/>
    <x v="1"/>
    <x v="1"/>
    <m/>
    <m/>
    <m/>
    <m/>
    <m/>
    <m/>
    <m/>
    <m/>
    <m/>
    <s v="Sí"/>
    <s v="No"/>
    <m/>
    <m/>
    <m/>
    <m/>
    <m/>
    <m/>
    <m/>
    <m/>
    <m/>
    <m/>
    <m/>
    <m/>
    <m/>
    <m/>
    <m/>
    <m/>
    <m/>
    <m/>
    <m/>
    <m/>
    <m/>
    <m/>
    <m/>
    <m/>
    <m/>
    <m/>
    <m/>
    <m/>
    <m/>
    <m/>
    <m/>
    <m/>
    <m/>
    <m/>
    <m/>
    <n v="0"/>
    <n v="0"/>
    <n v="0"/>
    <n v="1"/>
    <n v="0"/>
    <n v="0"/>
    <n v="0"/>
    <n v="0"/>
    <n v="0"/>
    <n v="0"/>
    <n v="0"/>
    <n v="0"/>
    <n v="0"/>
  </r>
  <r>
    <s v=""/>
    <s v=""/>
    <s v="Ciencias Experimentales"/>
    <d v="2020-05-20T14:03:00"/>
    <x v="2"/>
    <x v="8"/>
    <x v="3"/>
    <x v="2"/>
    <x v="2"/>
    <s v="F. Ciencias Matemáticas"/>
    <s v="F. Medicina"/>
    <s v="F. Ciencias Químicas"/>
    <s v="Biblioteca Magisterio UAH y Biblioteca municipal de Marchamalo"/>
    <m/>
    <m/>
    <m/>
    <m/>
    <m/>
    <s v="Sí"/>
    <s v="Sí"/>
    <n v="5"/>
    <n v="1"/>
    <n v="1"/>
    <n v="3"/>
    <n v="5"/>
    <n v="5"/>
    <n v="3"/>
    <n v="2"/>
    <n v="4"/>
    <n v="5"/>
    <m/>
    <n v="3"/>
    <n v="5"/>
    <n v="5"/>
    <n v="5"/>
    <n v="5"/>
    <s v="No"/>
    <n v="5"/>
    <n v="5"/>
    <s v="Youtube|Instagram|Worlds.com"/>
    <m/>
    <m/>
    <m/>
    <m/>
    <m/>
    <m/>
    <m/>
    <s v="Sí"/>
    <s v="No"/>
    <m/>
    <n v="5"/>
    <n v="5"/>
    <s v="5, muy satisfecho"/>
    <m/>
    <s v="Es algo incomodo la nueva distribucion de la biblioteca de Matematicas ya que para llevarte un libro a la sala de estudio tienes que prestarlo primero. Estoy convencido de que la mayoria de los usuarios lo preferian como estaba antes."/>
    <n v="1"/>
    <n v="0"/>
    <n v="0"/>
    <n v="0"/>
    <n v="0"/>
    <n v="0"/>
    <n v="0"/>
    <n v="0"/>
    <n v="1"/>
    <n v="1"/>
    <n v="0"/>
    <n v="0"/>
    <n v="0"/>
  </r>
  <r>
    <s v=""/>
    <s v=""/>
    <s v="Humanidades"/>
    <d v="2020-05-20T14:01:00"/>
    <x v="2"/>
    <x v="2"/>
    <x v="1"/>
    <x v="2"/>
    <x v="2"/>
    <s v="F. Farmacia"/>
    <s v="F. Educación - Centro de Formación del Profesorado"/>
    <s v="F. Derecho (Departamentos,Criminología)"/>
    <m/>
    <m/>
    <m/>
    <m/>
    <m/>
    <m/>
    <s v="No"/>
    <s v="Sí"/>
    <n v="4"/>
    <n v="4"/>
    <n v="1"/>
    <n v="1"/>
    <n v="4"/>
    <n v="5"/>
    <n v="1"/>
    <n v="5"/>
    <n v="1"/>
    <n v="3"/>
    <m/>
    <n v="3"/>
    <n v="5"/>
    <n v="3"/>
    <n v="3"/>
    <n v="1"/>
    <s v="No"/>
    <n v="3"/>
    <n v="1"/>
    <s v="Twitter|Instagram"/>
    <m/>
    <m/>
    <m/>
    <m/>
    <m/>
    <m/>
    <m/>
    <s v="No"/>
    <s v="No"/>
    <m/>
    <n v="4"/>
    <n v="4"/>
    <s v="4, satisfecho"/>
    <s v="Igual"/>
    <m/>
    <n v="1"/>
    <n v="0"/>
    <n v="0"/>
    <n v="0"/>
    <n v="0"/>
    <n v="0"/>
    <n v="1"/>
    <n v="0"/>
    <n v="0"/>
    <n v="1"/>
    <n v="0"/>
    <n v="0"/>
    <n v="0"/>
  </r>
  <r>
    <s v=""/>
    <s v=""/>
    <s v="Ciencias Experimentales"/>
    <d v="2020-05-20T13:57:00"/>
    <x v="2"/>
    <x v="16"/>
    <x v="3"/>
    <x v="5"/>
    <x v="2"/>
    <s v="F. Ciencias Químicas"/>
    <s v="F. Ciencias Biológicas"/>
    <s v="F. Ciencias Geológicas"/>
    <m/>
    <m/>
    <m/>
    <m/>
    <m/>
    <m/>
    <s v="No"/>
    <s v="No"/>
    <n v="1"/>
    <n v="1"/>
    <n v="1"/>
    <n v="3"/>
    <n v="3"/>
    <n v="5"/>
    <n v="5"/>
    <n v="1"/>
    <n v="3"/>
    <n v="5"/>
    <m/>
    <n v="2"/>
    <n v="3"/>
    <n v="3"/>
    <n v="3"/>
    <n v="2"/>
    <s v="No"/>
    <n v="1"/>
    <n v="1"/>
    <s v="Twitter"/>
    <m/>
    <m/>
    <m/>
    <m/>
    <m/>
    <m/>
    <m/>
    <s v="No"/>
    <s v="No"/>
    <m/>
    <n v="3"/>
    <n v="4"/>
    <s v="3, normal"/>
    <s v="Mejorado"/>
    <m/>
    <n v="1"/>
    <n v="0"/>
    <n v="0"/>
    <n v="0"/>
    <n v="0"/>
    <n v="0"/>
    <n v="1"/>
    <n v="0"/>
    <n v="0"/>
    <n v="0"/>
    <n v="0"/>
    <n v="0"/>
    <n v="0"/>
  </r>
  <r>
    <s v=""/>
    <s v=""/>
    <s v="Ciencias de la Salud"/>
    <d v="2020-05-20T13:51:00"/>
    <x v="3"/>
    <x v="18"/>
    <x v="2"/>
    <x v="4"/>
    <x v="3"/>
    <s v="F. Odontología"/>
    <s v="F. Odontología"/>
    <s v="F. Odontología"/>
    <m/>
    <m/>
    <m/>
    <m/>
    <m/>
    <m/>
    <s v="No"/>
    <s v="No"/>
    <n v="3"/>
    <n v="2"/>
    <n v="1"/>
    <n v="2"/>
    <n v="5"/>
    <n v="5"/>
    <n v="5"/>
    <n v="2"/>
    <n v="4"/>
    <n v="3"/>
    <m/>
    <n v="3"/>
    <n v="3"/>
    <n v="2"/>
    <n v="2"/>
    <n v="1"/>
    <s v="No"/>
    <n v="1"/>
    <n v="2"/>
    <s v="Facebook|Youtube|Instagram"/>
    <m/>
    <m/>
    <m/>
    <m/>
    <m/>
    <m/>
    <m/>
    <s v="No"/>
    <s v="No"/>
    <m/>
    <n v="4"/>
    <n v="4"/>
    <s v="4, satisfecho"/>
    <s v="Mejorado"/>
    <s v="Seria bueno que nos informen sobre todas las opciones de acceso a diferentes recursos que tenemos pero que no sabemos, sobre todo para alumnos que no han estudiado en la universidad anteriormente."/>
    <n v="0"/>
    <n v="1"/>
    <n v="0"/>
    <n v="0"/>
    <n v="0"/>
    <n v="0"/>
    <n v="0"/>
    <n v="1"/>
    <n v="1"/>
    <n v="1"/>
    <n v="0"/>
    <n v="0"/>
    <n v="0"/>
  </r>
  <r>
    <s v=""/>
    <s v=""/>
    <s v="Ciencias Experimentales"/>
    <d v="2020-05-20T13:50:00"/>
    <x v="2"/>
    <x v="27"/>
    <x v="2"/>
    <x v="2"/>
    <x v="20"/>
    <s v="Biblioteca Maria Zambrano (Filología / Derecho)"/>
    <s v="F. Estudios Estadísticos"/>
    <m/>
    <m/>
    <m/>
    <m/>
    <m/>
    <m/>
    <m/>
    <s v="Sí"/>
    <s v="Sí"/>
    <n v="3"/>
    <n v="1"/>
    <n v="4"/>
    <n v="4"/>
    <n v="3"/>
    <n v="4"/>
    <n v="4"/>
    <n v="4"/>
    <n v="4"/>
    <n v="4"/>
    <m/>
    <n v="4"/>
    <n v="4"/>
    <n v="5"/>
    <n v="4"/>
    <n v="4"/>
    <s v="Sí"/>
    <n v="1"/>
    <n v="4"/>
    <s v="No uso ninguna red social"/>
    <m/>
    <m/>
    <m/>
    <m/>
    <m/>
    <m/>
    <m/>
    <s v="Sí"/>
    <s v="Sí"/>
    <s v="Útil"/>
    <n v="5"/>
    <n v="5"/>
    <s v="5, muy satisfecho"/>
    <s v="Mejorado mucho"/>
    <m/>
    <n v="0"/>
    <n v="1"/>
    <n v="1"/>
    <n v="0"/>
    <n v="1"/>
    <n v="0"/>
    <n v="0"/>
    <n v="0"/>
    <n v="0"/>
    <n v="0"/>
    <n v="0"/>
    <n v="1"/>
    <n v="0"/>
  </r>
  <r>
    <s v=""/>
    <s v=""/>
    <s v="Humanidades"/>
    <d v="2020-05-20T13:49:00"/>
    <x v="2"/>
    <x v="6"/>
    <x v="2"/>
    <x v="1"/>
    <x v="2"/>
    <s v="Biblioteca Maria Zambrano (Filología / Derecho)"/>
    <s v="F. Filología (Clásicas o General)"/>
    <m/>
    <m/>
    <m/>
    <m/>
    <m/>
    <m/>
    <m/>
    <s v="No"/>
    <s v="Sí"/>
    <n v="2"/>
    <n v="1"/>
    <n v="1"/>
    <n v="2"/>
    <n v="4"/>
    <n v="4"/>
    <n v="2"/>
    <n v="3"/>
    <n v="2"/>
    <n v="3"/>
    <m/>
    <n v="3"/>
    <n v="4"/>
    <n v="4"/>
    <n v="4"/>
    <n v="3"/>
    <s v="No"/>
    <n v="3"/>
    <n v="1"/>
    <s v="Twitter|Youtube|Instagram"/>
    <m/>
    <m/>
    <m/>
    <m/>
    <m/>
    <m/>
    <m/>
    <s v="No"/>
    <s v="No"/>
    <m/>
    <n v="5"/>
    <n v="5"/>
    <s v="3, normal"/>
    <s v="Igual"/>
    <s v="Los tornos de la entrada se podrían quitar en todas las franjas horarias y días. Un día, mientras salía de la biblioteca, el torno se estropeó (no reconocía el carnet de estudiante Complutense) y tuve que esperar cerca de 10 minutos hasta que desconectaron el dispositivo y nos dejaron salir. Para evitar en un futuro situaciones como esta, recomiendo que se pueda entrar y salir libremente."/>
    <n v="1"/>
    <n v="0"/>
    <n v="0"/>
    <n v="0"/>
    <n v="0"/>
    <n v="0"/>
    <n v="1"/>
    <n v="0"/>
    <n v="1"/>
    <n v="1"/>
    <n v="0"/>
    <n v="0"/>
    <n v="0"/>
  </r>
  <r>
    <s v=""/>
    <s v=""/>
    <s v="Ciencias Experimentales"/>
    <d v="2020-05-20T13:44:00"/>
    <x v="2"/>
    <x v="19"/>
    <x v="3"/>
    <x v="1"/>
    <x v="3"/>
    <s v="F. Ciencias Físicas"/>
    <s v="Biblioteca Maria Zambrano (Filología / Derecho)"/>
    <s v="F. Ciencias Químicas"/>
    <s v="Biblioteca de Conde Duque."/>
    <m/>
    <m/>
    <m/>
    <m/>
    <m/>
    <s v="Sí"/>
    <s v="Sí"/>
    <n v="3"/>
    <n v="1"/>
    <n v="1"/>
    <n v="3"/>
    <n v="5"/>
    <n v="3"/>
    <n v="5"/>
    <n v="2"/>
    <n v="3"/>
    <n v="3"/>
    <m/>
    <n v="3"/>
    <n v="4"/>
    <n v="3"/>
    <n v="3"/>
    <n v="4"/>
    <s v="No"/>
    <n v="3"/>
    <m/>
    <s v="Twitter|Youtube|Instagram"/>
    <m/>
    <m/>
    <m/>
    <m/>
    <m/>
    <m/>
    <m/>
    <s v="No"/>
    <s v="No"/>
    <m/>
    <n v="4"/>
    <n v="3"/>
    <s v="3, normal"/>
    <s v="Mejorado"/>
    <s v="Varias veces se ha dado el caso de falta de ciertos libros concretos que son bastante demandados por el alumnado debido a su uso frecuente por parte de los docentes y debido al escaso número de ellos en comparación con el número de alumnos hace que poder emplearlos sea bastante complicado."/>
    <n v="0"/>
    <n v="1"/>
    <n v="0"/>
    <n v="0"/>
    <n v="0"/>
    <n v="0"/>
    <n v="1"/>
    <n v="0"/>
    <n v="1"/>
    <n v="1"/>
    <n v="0"/>
    <n v="0"/>
    <n v="0"/>
  </r>
  <r>
    <s v=""/>
    <s v=""/>
    <s v="Humanidades"/>
    <d v="2020-05-20T13:43:00"/>
    <x v="2"/>
    <x v="6"/>
    <x v="2"/>
    <x v="2"/>
    <x v="4"/>
    <s v="Biblioteca Maria Zambrano (Filología / Derecho)"/>
    <s v="F. Filología (Clásicas o General)"/>
    <s v="F. Geografía e Historia"/>
    <m/>
    <m/>
    <m/>
    <m/>
    <m/>
    <m/>
    <s v="No"/>
    <s v="Sí"/>
    <n v="4"/>
    <n v="2"/>
    <n v="3"/>
    <n v="3"/>
    <n v="1"/>
    <n v="5"/>
    <n v="1"/>
    <n v="1"/>
    <n v="1"/>
    <n v="4"/>
    <m/>
    <n v="2"/>
    <n v="3"/>
    <n v="3"/>
    <n v="3"/>
    <n v="1"/>
    <s v="No"/>
    <n v="2"/>
    <n v="1"/>
    <s v="No uso ninguna red social"/>
    <m/>
    <m/>
    <m/>
    <m/>
    <m/>
    <m/>
    <m/>
    <s v="No"/>
    <s v="No"/>
    <m/>
    <n v="4"/>
    <n v="3"/>
    <s v="4, satisfecho"/>
    <s v="Mejorado"/>
    <m/>
    <n v="0"/>
    <n v="0"/>
    <n v="1"/>
    <n v="0"/>
    <n v="0"/>
    <n v="0"/>
    <n v="0"/>
    <n v="0"/>
    <n v="0"/>
    <n v="0"/>
    <n v="0"/>
    <n v="1"/>
    <n v="0"/>
  </r>
  <r>
    <s v=""/>
    <s v=""/>
    <s v="Ciencias de la Salud"/>
    <d v="2020-05-20T13:41:00"/>
    <x v="2"/>
    <x v="22"/>
    <x v="3"/>
    <x v="1"/>
    <x v="2"/>
    <s v="F. Óptica y Optometría"/>
    <s v="F. Medicina"/>
    <s v="F. Ciencias Biológicas"/>
    <m/>
    <m/>
    <m/>
    <m/>
    <m/>
    <m/>
    <s v="Sí"/>
    <s v="Sí"/>
    <n v="4"/>
    <n v="1"/>
    <n v="3"/>
    <n v="1"/>
    <n v="3"/>
    <n v="1"/>
    <n v="2"/>
    <n v="1"/>
    <n v="4"/>
    <n v="4"/>
    <m/>
    <n v="4"/>
    <n v="5"/>
    <n v="5"/>
    <n v="3"/>
    <n v="4"/>
    <s v="No"/>
    <n v="4"/>
    <n v="3"/>
    <s v="Youtube|Instagram"/>
    <m/>
    <m/>
    <m/>
    <m/>
    <m/>
    <m/>
    <m/>
    <s v="Sí"/>
    <s v="No"/>
    <m/>
    <n v="5"/>
    <n v="5"/>
    <s v="4, satisfecho"/>
    <s v="Mejorado"/>
    <m/>
    <n v="1"/>
    <n v="0"/>
    <n v="0"/>
    <n v="0"/>
    <n v="0"/>
    <n v="0"/>
    <n v="0"/>
    <n v="0"/>
    <n v="1"/>
    <n v="1"/>
    <n v="0"/>
    <n v="0"/>
    <n v="0"/>
  </r>
  <r>
    <s v=""/>
    <s v=""/>
    <s v="Ciencias Experimentales"/>
    <d v="2020-05-20T13:41:00"/>
    <x v="2"/>
    <x v="16"/>
    <x v="3"/>
    <x v="5"/>
    <x v="2"/>
    <s v="F. Ciencias Químicas"/>
    <s v="F. Ciencias Biológicas"/>
    <s v="Biblioteca Maria Zambrano (Filología / Derecho)"/>
    <m/>
    <m/>
    <m/>
    <m/>
    <m/>
    <m/>
    <s v="No"/>
    <s v="Sí"/>
    <n v="3"/>
    <n v="1"/>
    <n v="3"/>
    <n v="1"/>
    <n v="5"/>
    <n v="4"/>
    <n v="5"/>
    <m/>
    <n v="4"/>
    <n v="4"/>
    <m/>
    <n v="3"/>
    <n v="5"/>
    <n v="3"/>
    <n v="3"/>
    <n v="4"/>
    <s v="No"/>
    <n v="3"/>
    <n v="4"/>
    <s v="Facebook|Youtube|Instagram"/>
    <m/>
    <m/>
    <m/>
    <m/>
    <m/>
    <m/>
    <m/>
    <s v="Sí"/>
    <s v="No"/>
    <m/>
    <n v="4"/>
    <n v="5"/>
    <s v="4, satisfecho"/>
    <s v="Mejorado"/>
    <s v="Los sistemas de calefacción y aire acondicionado podrían mejorar, ya que después de pasar varias horas en la biblioteca el clima es frío en invierno y caluroso en verano."/>
    <n v="1"/>
    <n v="0"/>
    <n v="0"/>
    <n v="0"/>
    <n v="0"/>
    <n v="0"/>
    <n v="0"/>
    <n v="1"/>
    <n v="1"/>
    <n v="1"/>
    <n v="0"/>
    <n v="0"/>
    <n v="0"/>
  </r>
  <r>
    <s v=""/>
    <s v=""/>
    <s v="Ciencias Sociales"/>
    <d v="2020-05-20T13:40:00"/>
    <x v="3"/>
    <x v="11"/>
    <x v="2"/>
    <x v="1"/>
    <x v="2"/>
    <s v="F. Ciencias Económicas y Empresariales"/>
    <m/>
    <m/>
    <m/>
    <m/>
    <m/>
    <m/>
    <m/>
    <m/>
    <s v="Sí"/>
    <s v="No"/>
    <n v="3"/>
    <n v="3"/>
    <n v="3"/>
    <n v="2"/>
    <n v="3"/>
    <n v="5"/>
    <n v="2"/>
    <n v="3"/>
    <n v="4"/>
    <n v="4"/>
    <m/>
    <n v="4"/>
    <n v="4"/>
    <n v="4"/>
    <n v="4"/>
    <n v="4"/>
    <s v="No"/>
    <n v="4"/>
    <n v="4"/>
    <s v="Instagram|LinkedIn"/>
    <m/>
    <m/>
    <m/>
    <m/>
    <m/>
    <m/>
    <m/>
    <s v="No"/>
    <s v="No"/>
    <m/>
    <n v="4"/>
    <n v="4"/>
    <s v="4, satisfecho"/>
    <s v="Mejorado"/>
    <m/>
    <n v="1"/>
    <n v="0"/>
    <n v="0"/>
    <n v="0"/>
    <n v="0"/>
    <n v="0"/>
    <n v="0"/>
    <n v="0"/>
    <n v="0"/>
    <n v="1"/>
    <n v="1"/>
    <n v="0"/>
    <n v="0"/>
  </r>
  <r>
    <s v=""/>
    <s v=""/>
    <s v="Humanidades"/>
    <d v="2020-05-20T13:40:00"/>
    <x v="2"/>
    <x v="2"/>
    <x v="2"/>
    <x v="5"/>
    <x v="2"/>
    <s v="F. Educación - Centro de Formación del Profesorado"/>
    <s v="Biblioteca Maria Zambrano (Filología / Derecho)"/>
    <s v="F. Medicina"/>
    <m/>
    <m/>
    <m/>
    <m/>
    <m/>
    <m/>
    <s v="Sí"/>
    <s v="Sí"/>
    <n v="3"/>
    <n v="2"/>
    <n v="1"/>
    <n v="2"/>
    <n v="5"/>
    <n v="5"/>
    <n v="5"/>
    <n v="3"/>
    <n v="4"/>
    <n v="4"/>
    <m/>
    <n v="4"/>
    <n v="4"/>
    <n v="5"/>
    <n v="4"/>
    <n v="4"/>
    <s v="No"/>
    <n v="3"/>
    <n v="1"/>
    <s v="Twitter|Youtube|Instagram"/>
    <m/>
    <m/>
    <m/>
    <m/>
    <m/>
    <m/>
    <m/>
    <s v="Sí"/>
    <s v="No"/>
    <m/>
    <n v="4"/>
    <n v="4"/>
    <s v="4, satisfecho"/>
    <s v="Mejorado"/>
    <m/>
    <n v="1"/>
    <n v="0"/>
    <n v="0"/>
    <n v="0"/>
    <n v="0"/>
    <n v="0"/>
    <n v="1"/>
    <n v="0"/>
    <n v="1"/>
    <n v="1"/>
    <n v="0"/>
    <n v="0"/>
    <n v="0"/>
  </r>
  <r>
    <s v=""/>
    <s v=""/>
    <s v="Humanidades"/>
    <d v="2020-05-20T13:39:00"/>
    <x v="1"/>
    <x v="7"/>
    <x v="3"/>
    <x v="1"/>
    <x v="4"/>
    <s v="Biblioteca Maria Zambrano (Filología / Derecho)"/>
    <s v="F. Geografía e Historia"/>
    <m/>
    <s v="Biblioteca Nacional de España, Biblioteca Víctor Espinós, Biblioteca de la SGAE"/>
    <m/>
    <m/>
    <m/>
    <m/>
    <m/>
    <s v="Sí"/>
    <s v="Sí"/>
    <n v="4"/>
    <n v="2"/>
    <n v="2"/>
    <n v="4"/>
    <n v="1"/>
    <n v="4"/>
    <n v="1"/>
    <n v="5"/>
    <n v="4"/>
    <n v="3"/>
    <m/>
    <n v="4"/>
    <n v="5"/>
    <n v="5"/>
    <n v="3"/>
    <n v="2"/>
    <s v="Sí"/>
    <n v="4"/>
    <n v="4"/>
    <s v="Facebook|Instagram"/>
    <m/>
    <m/>
    <m/>
    <m/>
    <m/>
    <m/>
    <m/>
    <s v="Sí"/>
    <s v="Sí"/>
    <s v="Muy útil"/>
    <n v="4"/>
    <n v="4"/>
    <s v="4, satisfecho"/>
    <s v="Mejorado"/>
    <m/>
    <n v="0"/>
    <n v="0"/>
    <n v="1"/>
    <n v="0"/>
    <n v="0"/>
    <n v="0"/>
    <n v="0"/>
    <n v="1"/>
    <n v="0"/>
    <n v="1"/>
    <n v="0"/>
    <n v="0"/>
    <n v="0"/>
  </r>
  <r>
    <s v=""/>
    <s v=""/>
    <s v="Ciencias Sociales"/>
    <d v="2020-05-20T13:35:00"/>
    <x v="2"/>
    <x v="10"/>
    <x v="1"/>
    <x v="4"/>
    <x v="21"/>
    <s v="Biblioteca Maria Zambrano (Filología / Derecho)"/>
    <m/>
    <m/>
    <m/>
    <m/>
    <m/>
    <m/>
    <m/>
    <m/>
    <s v="Sí"/>
    <s v="Sí"/>
    <n v="5"/>
    <n v="1"/>
    <n v="3"/>
    <n v="1"/>
    <n v="5"/>
    <n v="3"/>
    <n v="5"/>
    <n v="3"/>
    <n v="4"/>
    <n v="4"/>
    <m/>
    <n v="4"/>
    <n v="4"/>
    <n v="3"/>
    <n v="4"/>
    <n v="5"/>
    <s v="No"/>
    <n v="3"/>
    <n v="4"/>
    <s v="Youtube"/>
    <m/>
    <m/>
    <m/>
    <m/>
    <m/>
    <m/>
    <m/>
    <s v="No"/>
    <s v="No"/>
    <m/>
    <n v="3"/>
    <n v="4"/>
    <s v="4, satisfecho"/>
    <m/>
    <m/>
    <n v="0"/>
    <n v="0"/>
    <n v="0"/>
    <n v="0"/>
    <n v="0"/>
    <n v="0"/>
    <n v="0"/>
    <n v="0"/>
    <n v="1"/>
    <n v="0"/>
    <n v="0"/>
    <n v="0"/>
    <n v="0"/>
  </r>
  <r>
    <s v=""/>
    <s v=""/>
    <s v="Humanidades"/>
    <d v="2020-05-20T13:33:00"/>
    <x v="2"/>
    <x v="7"/>
    <x v="3"/>
    <x v="1"/>
    <x v="6"/>
    <s v="F. Geografía e Historia"/>
    <s v="Biblioteca Maria Zambrano (Filología / Derecho)"/>
    <m/>
    <m/>
    <m/>
    <m/>
    <m/>
    <m/>
    <m/>
    <s v="No"/>
    <s v="Sí"/>
    <n v="5"/>
    <n v="1"/>
    <n v="2"/>
    <n v="3"/>
    <n v="3"/>
    <n v="5"/>
    <n v="2"/>
    <n v="1"/>
    <n v="5"/>
    <n v="5"/>
    <m/>
    <n v="3"/>
    <n v="3"/>
    <n v="4"/>
    <n v="2"/>
    <n v="1"/>
    <s v="No"/>
    <n v="2"/>
    <n v="2"/>
    <s v="Twitter|Youtube|Instagram"/>
    <m/>
    <m/>
    <m/>
    <m/>
    <m/>
    <m/>
    <m/>
    <s v="No"/>
    <s v="No"/>
    <m/>
    <n v="5"/>
    <n v="5"/>
    <s v="4, satisfecho"/>
    <s v="Igual"/>
    <m/>
    <n v="1"/>
    <n v="0"/>
    <n v="1"/>
    <n v="0"/>
    <n v="0"/>
    <n v="0"/>
    <n v="1"/>
    <n v="0"/>
    <n v="1"/>
    <n v="1"/>
    <n v="0"/>
    <n v="0"/>
    <n v="0"/>
  </r>
  <r>
    <s v=""/>
    <s v=""/>
    <s v="Ciencias de la Salud"/>
    <d v="2020-05-20T13:32:00"/>
    <x v="2"/>
    <x v="4"/>
    <x v="2"/>
    <x v="1"/>
    <x v="2"/>
    <s v="F. Odontología"/>
    <s v="Biblioteca Maria Zambrano (Filología / Derecho)"/>
    <s v="F. Medicina"/>
    <m/>
    <m/>
    <m/>
    <m/>
    <m/>
    <m/>
    <s v="Sí"/>
    <s v="Sí"/>
    <n v="5"/>
    <n v="1"/>
    <n v="3"/>
    <n v="3"/>
    <n v="3"/>
    <n v="4"/>
    <n v="1"/>
    <n v="1"/>
    <n v="5"/>
    <n v="5"/>
    <m/>
    <n v="2"/>
    <n v="5"/>
    <n v="1"/>
    <n v="3"/>
    <n v="5"/>
    <s v="No"/>
    <n v="3"/>
    <n v="3"/>
    <s v="Twitter|Instagram|whats app"/>
    <m/>
    <m/>
    <m/>
    <m/>
    <m/>
    <m/>
    <m/>
    <s v="No"/>
    <m/>
    <m/>
    <n v="5"/>
    <n v="5"/>
    <s v="4, satisfecho"/>
    <m/>
    <m/>
    <n v="1"/>
    <n v="0"/>
    <n v="0"/>
    <n v="0"/>
    <n v="0"/>
    <n v="0"/>
    <n v="1"/>
    <n v="0"/>
    <n v="0"/>
    <n v="1"/>
    <n v="0"/>
    <n v="0"/>
    <n v="0"/>
  </r>
  <r>
    <s v=""/>
    <s v=""/>
    <s v="Humanidades"/>
    <d v="2020-05-20T13:31:00"/>
    <x v="3"/>
    <x v="2"/>
    <x v="3"/>
    <x v="3"/>
    <x v="2"/>
    <s v="Biblioteca Maria Zambrano (Filología / Derecho)"/>
    <s v="F. Geografía e Historia"/>
    <s v="F. Educación - Centro de Formación del Profesorado"/>
    <m/>
    <m/>
    <m/>
    <m/>
    <m/>
    <m/>
    <s v="Sí"/>
    <s v="Sí"/>
    <n v="5"/>
    <n v="5"/>
    <n v="5"/>
    <n v="2"/>
    <n v="2"/>
    <n v="2"/>
    <n v="1"/>
    <n v="3"/>
    <n v="3"/>
    <n v="3"/>
    <m/>
    <n v="5"/>
    <n v="5"/>
    <n v="2"/>
    <n v="3"/>
    <n v="5"/>
    <s v="Sí"/>
    <n v="4"/>
    <n v="1"/>
    <s v="Twitter|Facebook|Instagram"/>
    <m/>
    <m/>
    <m/>
    <m/>
    <m/>
    <m/>
    <m/>
    <s v="No"/>
    <s v="No"/>
    <m/>
    <n v="4"/>
    <n v="1"/>
    <s v="4, satisfecho"/>
    <s v="Mejorado mucho"/>
    <m/>
    <n v="1"/>
    <n v="0"/>
    <n v="0"/>
    <n v="0"/>
    <n v="0"/>
    <n v="0"/>
    <n v="1"/>
    <n v="1"/>
    <n v="0"/>
    <n v="1"/>
    <n v="0"/>
    <n v="0"/>
    <n v="0"/>
  </r>
  <r>
    <s v=""/>
    <s v=""/>
    <s v="Humanidades"/>
    <d v="2020-05-20T13:29:00"/>
    <x v="2"/>
    <x v="6"/>
    <x v="3"/>
    <x v="3"/>
    <x v="2"/>
    <s v="F. Ciencias de la Información"/>
    <s v="F. Filología (Clásicas o General)"/>
    <s v="Biblioteca Maria Zambrano (Filología / Derecho)"/>
    <m/>
    <m/>
    <m/>
    <m/>
    <m/>
    <m/>
    <s v="Sí"/>
    <s v="No"/>
    <n v="4"/>
    <n v="5"/>
    <n v="5"/>
    <n v="3"/>
    <n v="5"/>
    <m/>
    <m/>
    <n v="5"/>
    <n v="5"/>
    <n v="5"/>
    <m/>
    <n v="5"/>
    <n v="5"/>
    <n v="5"/>
    <n v="5"/>
    <n v="5"/>
    <s v="Sí"/>
    <n v="5"/>
    <n v="5"/>
    <s v="Facebook|Youtube"/>
    <m/>
    <m/>
    <m/>
    <m/>
    <m/>
    <m/>
    <m/>
    <s v="Sí"/>
    <s v="Sí"/>
    <s v="Muy útil"/>
    <n v="5"/>
    <n v="5"/>
    <s v="5, muy satisfecho"/>
    <s v="Mejorado mucho"/>
    <s v="No tengo ninguna sugerencia que hacer  porque, creo  que el servicio ya es bastante bueno.  gracias."/>
    <n v="1"/>
    <n v="0"/>
    <n v="0"/>
    <n v="0"/>
    <n v="0"/>
    <n v="0"/>
    <n v="0"/>
    <n v="1"/>
    <n v="1"/>
    <n v="0"/>
    <n v="0"/>
    <n v="0"/>
    <n v="0"/>
  </r>
  <r>
    <s v=""/>
    <s v=""/>
    <s v="Humanidades"/>
    <d v="2020-05-20T13:29:00"/>
    <x v="2"/>
    <x v="3"/>
    <x v="1"/>
    <x v="5"/>
    <x v="4"/>
    <s v="F. Bellas Artes"/>
    <s v="F. Ciencias de la Información"/>
    <s v="Biblioteca Histórica"/>
    <m/>
    <m/>
    <m/>
    <m/>
    <m/>
    <m/>
    <s v="No"/>
    <s v="Sí"/>
    <n v="2"/>
    <n v="1"/>
    <n v="1"/>
    <n v="4"/>
    <n v="3"/>
    <n v="5"/>
    <n v="5"/>
    <n v="4"/>
    <n v="1"/>
    <n v="3"/>
    <m/>
    <n v="1"/>
    <n v="1"/>
    <n v="2"/>
    <n v="1"/>
    <n v="1"/>
    <s v="No"/>
    <n v="2"/>
    <n v="2"/>
    <s v="Twitter|Instagram"/>
    <m/>
    <m/>
    <m/>
    <m/>
    <m/>
    <m/>
    <m/>
    <s v="No"/>
    <s v="No"/>
    <m/>
    <n v="3"/>
    <n v="5"/>
    <s v="3, normal"/>
    <s v="Igual"/>
    <m/>
    <n v="0"/>
    <n v="0"/>
    <n v="1"/>
    <n v="0"/>
    <n v="0"/>
    <n v="0"/>
    <n v="1"/>
    <n v="0"/>
    <n v="0"/>
    <n v="1"/>
    <n v="0"/>
    <n v="0"/>
    <n v="0"/>
  </r>
  <r>
    <s v=""/>
    <s v=""/>
    <s v="Ciencias Sociales"/>
    <d v="2020-05-20T13:29:00"/>
    <x v="2"/>
    <x v="17"/>
    <x v="1"/>
    <x v="2"/>
    <x v="2"/>
    <s v="F. Ciencias de la Documentación"/>
    <s v="Biblioteca Maria Zambrano (Filología / Derecho)"/>
    <s v="F. Ciencias de la Información"/>
    <s v="Bibliotecas Públicas Municipales."/>
    <m/>
    <m/>
    <m/>
    <m/>
    <m/>
    <s v="No"/>
    <s v="Sí"/>
    <n v="4"/>
    <n v="5"/>
    <n v="4"/>
    <n v="2"/>
    <n v="5"/>
    <n v="4"/>
    <n v="5"/>
    <n v="3"/>
    <n v="4"/>
    <n v="5"/>
    <m/>
    <n v="5"/>
    <n v="3"/>
    <n v="5"/>
    <n v="2"/>
    <n v="4"/>
    <s v="Sí"/>
    <n v="4"/>
    <n v="3"/>
    <s v="Twitter"/>
    <m/>
    <m/>
    <m/>
    <m/>
    <m/>
    <m/>
    <m/>
    <s v="Sí"/>
    <s v="No"/>
    <m/>
    <n v="3"/>
    <n v="3"/>
    <s v="4, satisfecho"/>
    <s v="Igual"/>
    <m/>
    <n v="1"/>
    <n v="0"/>
    <n v="0"/>
    <n v="0"/>
    <n v="0"/>
    <n v="0"/>
    <n v="1"/>
    <n v="0"/>
    <n v="0"/>
    <n v="0"/>
    <n v="0"/>
    <n v="0"/>
    <n v="0"/>
  </r>
  <r>
    <s v=""/>
    <s v=""/>
    <s v="Humanidades"/>
    <d v="2020-05-20T13:29:00"/>
    <x v="2"/>
    <x v="2"/>
    <x v="2"/>
    <x v="1"/>
    <x v="6"/>
    <s v="F. Educación - Centro de Formación del Profesorado"/>
    <s v="F. Filosofía"/>
    <s v="Biblioteca Maria Zambrano (Filología / Derecho)"/>
    <s v="Biblioteca UC3M campus de Getafe"/>
    <m/>
    <m/>
    <m/>
    <m/>
    <m/>
    <s v="No"/>
    <s v="No"/>
    <n v="3"/>
    <n v="2"/>
    <n v="4"/>
    <n v="5"/>
    <n v="3"/>
    <n v="4"/>
    <n v="5"/>
    <n v="5"/>
    <n v="4"/>
    <n v="3"/>
    <m/>
    <n v="4"/>
    <n v="3"/>
    <n v="4"/>
    <n v="3"/>
    <n v="4"/>
    <s v="No"/>
    <n v="4"/>
    <n v="1"/>
    <s v="Youtube|Instagram"/>
    <m/>
    <m/>
    <m/>
    <m/>
    <m/>
    <m/>
    <m/>
    <s v="Sí"/>
    <s v="No"/>
    <m/>
    <n v="3"/>
    <n v="3"/>
    <s v="4, satisfecho"/>
    <s v="Igual"/>
    <m/>
    <n v="1"/>
    <n v="0"/>
    <n v="1"/>
    <n v="0"/>
    <n v="0"/>
    <n v="0"/>
    <n v="0"/>
    <n v="0"/>
    <n v="1"/>
    <n v="1"/>
    <n v="0"/>
    <n v="0"/>
    <n v="0"/>
  </r>
  <r>
    <s v=""/>
    <s v=""/>
    <s v="Ciencias de la Salud"/>
    <d v="2020-05-20T13:24:00"/>
    <x v="2"/>
    <x v="23"/>
    <x v="2"/>
    <x v="2"/>
    <x v="2"/>
    <s v="F. Veterinaria"/>
    <s v="F. Odontología"/>
    <s v="F. Farmacia"/>
    <s v="Biblioteca Museo Reina Sofia Centro Dotacional"/>
    <m/>
    <m/>
    <m/>
    <m/>
    <m/>
    <s v="Sí"/>
    <s v="Sí"/>
    <n v="4"/>
    <n v="5"/>
    <n v="3"/>
    <n v="2"/>
    <n v="5"/>
    <n v="2"/>
    <n v="5"/>
    <n v="1"/>
    <n v="3"/>
    <n v="4"/>
    <m/>
    <n v="5"/>
    <n v="5"/>
    <n v="4"/>
    <n v="2"/>
    <n v="5"/>
    <s v="No"/>
    <n v="5"/>
    <n v="2"/>
    <s v="Twitter|Instagram"/>
    <m/>
    <m/>
    <m/>
    <m/>
    <m/>
    <m/>
    <m/>
    <s v="Sí"/>
    <s v="No"/>
    <m/>
    <n v="5"/>
    <n v="5"/>
    <s v="5, muy satisfecho"/>
    <s v="Mejorado"/>
    <m/>
    <n v="1"/>
    <n v="0"/>
    <n v="0"/>
    <n v="0"/>
    <n v="0"/>
    <n v="0"/>
    <n v="1"/>
    <n v="0"/>
    <n v="0"/>
    <n v="1"/>
    <n v="0"/>
    <n v="0"/>
    <n v="0"/>
  </r>
  <r>
    <s v=""/>
    <s v=""/>
    <s v="Ciencias Experimentales"/>
    <d v="2020-05-20T13:16:00"/>
    <x v="2"/>
    <x v="26"/>
    <x v="5"/>
    <x v="1"/>
    <x v="2"/>
    <s v="F. Informática"/>
    <m/>
    <m/>
    <m/>
    <m/>
    <m/>
    <m/>
    <m/>
    <m/>
    <s v="Sí"/>
    <s v="Sí"/>
    <n v="2"/>
    <n v="1"/>
    <n v="1"/>
    <n v="1"/>
    <n v="5"/>
    <n v="3"/>
    <n v="5"/>
    <n v="1"/>
    <n v="3"/>
    <n v="4"/>
    <m/>
    <n v="3"/>
    <n v="3"/>
    <n v="3"/>
    <n v="3"/>
    <n v="3"/>
    <s v="No"/>
    <n v="4"/>
    <n v="3"/>
    <m/>
    <m/>
    <m/>
    <m/>
    <m/>
    <m/>
    <m/>
    <m/>
    <s v="No"/>
    <s v="No"/>
    <m/>
    <n v="4"/>
    <n v="3"/>
    <s v="3, normal"/>
    <s v="Igual"/>
    <m/>
    <n v="1"/>
    <n v="0"/>
    <n v="0"/>
    <n v="0"/>
    <n v="0"/>
    <n v="0"/>
    <n v="0"/>
    <n v="0"/>
    <n v="0"/>
    <n v="0"/>
    <n v="0"/>
    <n v="0"/>
    <n v="0"/>
  </r>
  <r>
    <s v=""/>
    <s v=""/>
    <s v="Ciencias de la Salud"/>
    <d v="2020-05-20T13:16:00"/>
    <x v="2"/>
    <x v="18"/>
    <x v="3"/>
    <x v="2"/>
    <x v="2"/>
    <s v="F. Odontología"/>
    <s v="Biblioteca Maria Zambrano (Filología / Derecho)"/>
    <s v="F. Medicina"/>
    <s v="Biblioteca Pública Huerta de la Salud (Hortaleza)"/>
    <m/>
    <m/>
    <m/>
    <m/>
    <m/>
    <s v="No"/>
    <s v="Sí"/>
    <n v="5"/>
    <n v="5"/>
    <n v="5"/>
    <n v="5"/>
    <n v="5"/>
    <n v="4"/>
    <n v="3"/>
    <n v="2"/>
    <n v="5"/>
    <n v="5"/>
    <m/>
    <n v="5"/>
    <n v="5"/>
    <n v="4"/>
    <n v="4"/>
    <n v="4"/>
    <s v="No"/>
    <n v="4"/>
    <n v="5"/>
    <s v="Facebook|Youtube"/>
    <m/>
    <m/>
    <m/>
    <m/>
    <m/>
    <m/>
    <m/>
    <s v="Sí"/>
    <s v="No"/>
    <m/>
    <n v="5"/>
    <n v="5"/>
    <s v="5, muy satisfecho"/>
    <s v="Mejorado mucho"/>
    <m/>
    <n v="1"/>
    <n v="0"/>
    <n v="0"/>
    <n v="0"/>
    <n v="0"/>
    <n v="0"/>
    <n v="0"/>
    <n v="1"/>
    <n v="1"/>
    <n v="0"/>
    <n v="0"/>
    <n v="0"/>
    <n v="0"/>
  </r>
  <r>
    <s v=""/>
    <s v=""/>
    <s v="Ciencias de la Salud"/>
    <d v="2020-05-20T13:15:00"/>
    <x v="2"/>
    <x v="15"/>
    <x v="1"/>
    <x v="5"/>
    <x v="2"/>
    <s v="F. Enfermería, Fisioterapia y Podología"/>
    <s v="Biblioteca Maria Zambrano (Filología / Derecho)"/>
    <s v="F. Medicina"/>
    <m/>
    <m/>
    <m/>
    <m/>
    <m/>
    <m/>
    <s v="Sí"/>
    <s v="Sí"/>
    <n v="4"/>
    <n v="3"/>
    <n v="1"/>
    <n v="4"/>
    <n v="5"/>
    <m/>
    <n v="5"/>
    <n v="1"/>
    <n v="5"/>
    <n v="5"/>
    <m/>
    <n v="5"/>
    <n v="5"/>
    <n v="5"/>
    <n v="5"/>
    <n v="5"/>
    <s v="Sí"/>
    <n v="5"/>
    <n v="5"/>
    <s v="Twitter|Instagram"/>
    <m/>
    <m/>
    <m/>
    <m/>
    <m/>
    <m/>
    <m/>
    <s v="Sí"/>
    <s v="No"/>
    <m/>
    <n v="5"/>
    <n v="5"/>
    <s v="5, muy satisfecho"/>
    <s v="Mejorado mucho"/>
    <m/>
    <n v="1"/>
    <n v="0"/>
    <n v="0"/>
    <n v="0"/>
    <n v="0"/>
    <n v="0"/>
    <n v="1"/>
    <n v="0"/>
    <n v="0"/>
    <n v="1"/>
    <n v="0"/>
    <n v="0"/>
    <n v="0"/>
  </r>
  <r>
    <s v=""/>
    <s v=""/>
    <s v="Ciencias Sociales"/>
    <d v="2020-05-20T13:15:00"/>
    <x v="2"/>
    <x v="13"/>
    <x v="2"/>
    <x v="1"/>
    <x v="2"/>
    <s v="F. Ciencias de la Información"/>
    <s v="F. Derecho (Departamentos,Criminología)"/>
    <m/>
    <m/>
    <m/>
    <m/>
    <m/>
    <m/>
    <m/>
    <s v="Sí"/>
    <s v="Sí"/>
    <n v="2"/>
    <n v="1"/>
    <n v="1"/>
    <n v="2"/>
    <n v="3"/>
    <n v="4"/>
    <n v="4"/>
    <n v="2"/>
    <n v="5"/>
    <n v="4"/>
    <m/>
    <n v="3"/>
    <n v="4"/>
    <n v="3"/>
    <n v="4"/>
    <n v="4"/>
    <s v="No"/>
    <n v="3"/>
    <n v="2"/>
    <s v="Twitter|Instagram"/>
    <m/>
    <m/>
    <m/>
    <m/>
    <m/>
    <m/>
    <m/>
    <s v="No"/>
    <s v="No"/>
    <m/>
    <n v="4"/>
    <n v="5"/>
    <s v="5, muy satisfecho"/>
    <s v="Mejorado"/>
    <s v="Los servicios de la biblioteca son amplios, completos y accesibles. La gran parte de las veces que he acudido ahí para obtener un libro u otros recursos estaban disponibles. Además es amplia para poder estudiar, y cuenta con una sala para trabajar en grupo.. Está muy bien, además ha sido muy acertada la decisión de permitir devolver los libros que se tienen prestados en septiembre. ¡Muchas gracias !!"/>
    <n v="1"/>
    <n v="0"/>
    <n v="0"/>
    <n v="0"/>
    <n v="0"/>
    <n v="0"/>
    <n v="1"/>
    <n v="0"/>
    <n v="0"/>
    <n v="1"/>
    <n v="0"/>
    <n v="0"/>
    <n v="0"/>
  </r>
  <r>
    <s v=""/>
    <s v=""/>
    <s v="Ciencias Experimentales"/>
    <d v="2020-05-20T13:14:00"/>
    <x v="2"/>
    <x v="27"/>
    <x v="2"/>
    <x v="1"/>
    <x v="15"/>
    <s v="F. Estudios Estadísticos"/>
    <s v="Biblioteca Maria Zambrano (Filología / Derecho)"/>
    <m/>
    <m/>
    <m/>
    <m/>
    <m/>
    <m/>
    <m/>
    <s v="Sí"/>
    <s v="Sí"/>
    <n v="5"/>
    <n v="1"/>
    <n v="3"/>
    <n v="1"/>
    <n v="5"/>
    <n v="4"/>
    <n v="5"/>
    <n v="4"/>
    <n v="5"/>
    <n v="4"/>
    <m/>
    <n v="4"/>
    <n v="4"/>
    <n v="5"/>
    <n v="5"/>
    <n v="4"/>
    <s v="No"/>
    <n v="4"/>
    <n v="4"/>
    <s v="Youtube|Instagram|LinkedIn"/>
    <m/>
    <m/>
    <m/>
    <m/>
    <m/>
    <m/>
    <m/>
    <s v="Sí"/>
    <s v="No"/>
    <m/>
    <n v="5"/>
    <n v="5"/>
    <s v="4, satisfecho"/>
    <s v="Mejorado"/>
    <m/>
    <n v="0"/>
    <n v="1"/>
    <n v="0"/>
    <n v="1"/>
    <n v="0"/>
    <n v="0"/>
    <n v="0"/>
    <n v="0"/>
    <n v="1"/>
    <n v="1"/>
    <n v="1"/>
    <n v="0"/>
    <n v="0"/>
  </r>
  <r>
    <s v=""/>
    <s v=""/>
    <s v="Ciencias Sociales"/>
    <d v="2020-05-20T13:10:00"/>
    <x v="1"/>
    <x v="10"/>
    <x v="1"/>
    <x v="1"/>
    <x v="2"/>
    <s v="F. Derecho (Departamentos,Criminología)"/>
    <s v="F. Geografía e Historia"/>
    <s v="Biblioteca Maria Zambrano (Filología / Derecho)"/>
    <m/>
    <m/>
    <m/>
    <m/>
    <m/>
    <m/>
    <s v="Sí"/>
    <s v="Sí"/>
    <n v="5"/>
    <n v="2"/>
    <n v="1"/>
    <n v="5"/>
    <n v="1"/>
    <n v="3"/>
    <n v="1"/>
    <n v="4"/>
    <n v="5"/>
    <n v="5"/>
    <m/>
    <n v="4"/>
    <n v="5"/>
    <n v="5"/>
    <n v="3"/>
    <n v="5"/>
    <s v="No"/>
    <n v="5"/>
    <n v="3"/>
    <s v="Facebook|LinkedIn"/>
    <m/>
    <m/>
    <m/>
    <m/>
    <m/>
    <m/>
    <m/>
    <s v="Sí"/>
    <s v="Sí"/>
    <m/>
    <n v="5"/>
    <n v="5"/>
    <s v="5, muy satisfecho"/>
    <s v="Mejorado mucho"/>
    <m/>
    <n v="1"/>
    <n v="0"/>
    <n v="0"/>
    <n v="0"/>
    <n v="0"/>
    <n v="0"/>
    <n v="0"/>
    <n v="1"/>
    <n v="0"/>
    <n v="0"/>
    <n v="1"/>
    <n v="0"/>
    <n v="0"/>
  </r>
  <r>
    <s v=""/>
    <s v=""/>
    <s v="Ciencias Sociales"/>
    <d v="2020-05-20T13:10:00"/>
    <x v="2"/>
    <x v="13"/>
    <x v="2"/>
    <x v="2"/>
    <x v="4"/>
    <s v="F. Ciencias de la Información"/>
    <s v="F. Filología (Clásicas o General)"/>
    <s v="Biblioteca Maria Zambrano (Filología / Derecho)"/>
    <m/>
    <m/>
    <m/>
    <m/>
    <m/>
    <m/>
    <s v="Sí"/>
    <s v="Sí"/>
    <n v="3"/>
    <n v="1"/>
    <n v="1"/>
    <n v="3"/>
    <n v="4"/>
    <n v="4"/>
    <n v="1"/>
    <n v="2"/>
    <n v="3"/>
    <n v="4"/>
    <m/>
    <n v="1"/>
    <n v="3"/>
    <n v="2"/>
    <n v="2"/>
    <n v="5"/>
    <s v="No"/>
    <n v="3"/>
    <n v="3"/>
    <s v="Twitter"/>
    <m/>
    <m/>
    <m/>
    <m/>
    <m/>
    <m/>
    <m/>
    <s v="Sí"/>
    <s v="No"/>
    <m/>
    <n v="5"/>
    <n v="5"/>
    <s v="4, satisfecho"/>
    <s v="Mejorado mucho"/>
    <m/>
    <n v="0"/>
    <n v="0"/>
    <n v="1"/>
    <n v="0"/>
    <n v="0"/>
    <n v="0"/>
    <n v="1"/>
    <n v="0"/>
    <n v="0"/>
    <n v="0"/>
    <n v="0"/>
    <n v="0"/>
    <n v="0"/>
  </r>
  <r>
    <s v=""/>
    <s v=""/>
    <s v="Humanidades"/>
    <d v="2020-05-20T13:05:00"/>
    <x v="2"/>
    <x v="2"/>
    <x v="5"/>
    <x v="1"/>
    <x v="2"/>
    <s v="F. Educación - Centro de Formación del Profesorado"/>
    <m/>
    <m/>
    <s v="Biblioteca Ana María Matute"/>
    <m/>
    <m/>
    <m/>
    <m/>
    <m/>
    <s v="No"/>
    <s v="No"/>
    <n v="1"/>
    <n v="3"/>
    <n v="3"/>
    <n v="4"/>
    <n v="5"/>
    <n v="5"/>
    <n v="5"/>
    <n v="5"/>
    <n v="1"/>
    <n v="4"/>
    <m/>
    <n v="4"/>
    <n v="5"/>
    <n v="4"/>
    <n v="3"/>
    <n v="4"/>
    <s v="No"/>
    <n v="4"/>
    <n v="3"/>
    <s v="Twitter|Instagram"/>
    <m/>
    <m/>
    <m/>
    <m/>
    <m/>
    <m/>
    <m/>
    <s v="No"/>
    <s v="No"/>
    <m/>
    <n v="5"/>
    <n v="5"/>
    <s v="4, satisfecho"/>
    <s v="Igual"/>
    <m/>
    <n v="1"/>
    <n v="0"/>
    <n v="0"/>
    <n v="0"/>
    <n v="0"/>
    <n v="0"/>
    <n v="1"/>
    <n v="0"/>
    <n v="0"/>
    <n v="1"/>
    <n v="0"/>
    <n v="0"/>
    <n v="0"/>
  </r>
  <r>
    <s v=""/>
    <s v=""/>
    <s v="Ciencias Sociales"/>
    <d v="2020-05-20T13:05:00"/>
    <x v="2"/>
    <x v="10"/>
    <x v="5"/>
    <x v="1"/>
    <x v="2"/>
    <s v="Biblioteca Maria Zambrano (Filología / Derecho)"/>
    <m/>
    <m/>
    <m/>
    <m/>
    <m/>
    <m/>
    <m/>
    <m/>
    <s v="Sí"/>
    <s v="No"/>
    <n v="2"/>
    <n v="2"/>
    <n v="4"/>
    <n v="5"/>
    <n v="5"/>
    <n v="4"/>
    <n v="5"/>
    <n v="1"/>
    <n v="5"/>
    <n v="5"/>
    <m/>
    <n v="5"/>
    <n v="5"/>
    <n v="5"/>
    <n v="5"/>
    <n v="5"/>
    <s v="No"/>
    <m/>
    <n v="5"/>
    <s v="Twitter|Instagram|LinkedIn"/>
    <m/>
    <m/>
    <m/>
    <m/>
    <m/>
    <m/>
    <m/>
    <s v="No"/>
    <s v="No"/>
    <m/>
    <n v="5"/>
    <n v="5"/>
    <s v="5, muy satisfecho"/>
    <s v="Mejorado"/>
    <m/>
    <n v="1"/>
    <n v="0"/>
    <n v="0"/>
    <n v="0"/>
    <n v="0"/>
    <n v="0"/>
    <n v="1"/>
    <n v="0"/>
    <n v="0"/>
    <n v="1"/>
    <n v="1"/>
    <n v="0"/>
    <n v="0"/>
  </r>
  <r>
    <s v=""/>
    <s v=""/>
    <s v="Ciencias de la Salud"/>
    <d v="2020-05-20T13:03:00"/>
    <x v="2"/>
    <x v="15"/>
    <x v="2"/>
    <x v="2"/>
    <x v="2"/>
    <s v="F. Enfermería, Fisioterapia y Podología"/>
    <s v="F. Medicina"/>
    <m/>
    <m/>
    <m/>
    <m/>
    <m/>
    <m/>
    <m/>
    <s v="No"/>
    <s v="Sí"/>
    <n v="2"/>
    <n v="3"/>
    <n v="3"/>
    <n v="1"/>
    <n v="2"/>
    <n v="4"/>
    <n v="5"/>
    <n v="1"/>
    <n v="1"/>
    <n v="2"/>
    <m/>
    <n v="2"/>
    <n v="4"/>
    <n v="2"/>
    <n v="2"/>
    <n v="4"/>
    <s v="No"/>
    <n v="3"/>
    <n v="2"/>
    <s v="Facebook|Instagram"/>
    <m/>
    <m/>
    <m/>
    <m/>
    <m/>
    <m/>
    <m/>
    <s v="No"/>
    <s v="No"/>
    <m/>
    <n v="4"/>
    <n v="4"/>
    <s v="3, normal"/>
    <m/>
    <s v="Creo que el buscador podría ser mejor y también a la hora de hacer una reserva tendría que ser mas fácil"/>
    <n v="1"/>
    <n v="0"/>
    <n v="0"/>
    <n v="0"/>
    <n v="0"/>
    <n v="0"/>
    <n v="0"/>
    <n v="1"/>
    <n v="0"/>
    <n v="1"/>
    <n v="0"/>
    <n v="0"/>
    <n v="0"/>
  </r>
  <r>
    <s v=""/>
    <s v=""/>
    <s v="Humanidades"/>
    <d v="2020-05-20T13:02:00"/>
    <x v="2"/>
    <x v="7"/>
    <x v="2"/>
    <x v="1"/>
    <x v="2"/>
    <s v="F. Filosofía"/>
    <s v="Biblioteca Maria Zambrano (Filología / Derecho)"/>
    <s v="F. Filología (Clásicas o General)"/>
    <m/>
    <m/>
    <m/>
    <m/>
    <m/>
    <m/>
    <s v="No"/>
    <s v="Sí"/>
    <n v="4"/>
    <n v="3"/>
    <n v="4"/>
    <n v="5"/>
    <n v="4"/>
    <n v="4"/>
    <n v="4"/>
    <n v="4"/>
    <n v="4"/>
    <n v="5"/>
    <m/>
    <n v="3"/>
    <n v="5"/>
    <n v="5"/>
    <n v="5"/>
    <n v="3"/>
    <s v="Sí"/>
    <n v="5"/>
    <n v="5"/>
    <s v="Facebook|Youtube"/>
    <m/>
    <m/>
    <m/>
    <m/>
    <m/>
    <m/>
    <m/>
    <s v="No"/>
    <s v="No"/>
    <m/>
    <n v="5"/>
    <n v="5"/>
    <s v="5, muy satisfecho"/>
    <s v="Mejorado mucho"/>
    <m/>
    <n v="1"/>
    <n v="0"/>
    <n v="0"/>
    <n v="0"/>
    <n v="0"/>
    <n v="0"/>
    <n v="0"/>
    <n v="1"/>
    <n v="1"/>
    <n v="0"/>
    <n v="0"/>
    <n v="0"/>
    <n v="0"/>
  </r>
  <r>
    <s v=""/>
    <s v=""/>
    <s v=""/>
    <d v="2020-05-20T13:02:00"/>
    <x v="5"/>
    <x v="28"/>
    <x v="6"/>
    <x v="6"/>
    <x v="14"/>
    <m/>
    <m/>
    <m/>
    <m/>
    <m/>
    <m/>
    <m/>
    <m/>
    <m/>
    <m/>
    <m/>
    <m/>
    <m/>
    <m/>
    <m/>
    <m/>
    <m/>
    <m/>
    <m/>
    <m/>
    <m/>
    <m/>
    <m/>
    <m/>
    <m/>
    <m/>
    <m/>
    <m/>
    <m/>
    <m/>
    <m/>
    <m/>
    <m/>
    <m/>
    <m/>
    <m/>
    <m/>
    <m/>
    <m/>
    <m/>
    <m/>
    <m/>
    <m/>
    <m/>
    <m/>
    <m/>
    <n v="0"/>
    <n v="0"/>
    <n v="0"/>
    <n v="0"/>
    <n v="0"/>
    <n v="0"/>
    <n v="0"/>
    <n v="0"/>
    <n v="0"/>
    <n v="0"/>
    <n v="0"/>
    <n v="0"/>
    <n v="0"/>
  </r>
  <r>
    <s v=""/>
    <s v=""/>
    <s v="Ciencias Sociales"/>
    <d v="2020-05-20T13:01:00"/>
    <x v="2"/>
    <x v="1"/>
    <x v="1"/>
    <x v="4"/>
    <x v="2"/>
    <s v="F. Ciencias Políticas y Sociología"/>
    <m/>
    <m/>
    <m/>
    <m/>
    <m/>
    <m/>
    <m/>
    <m/>
    <s v="No"/>
    <s v="No"/>
    <n v="1"/>
    <n v="1"/>
    <n v="1"/>
    <n v="5"/>
    <n v="5"/>
    <n v="5"/>
    <n v="5"/>
    <n v="5"/>
    <n v="4"/>
    <n v="4"/>
    <m/>
    <n v="3"/>
    <n v="4"/>
    <n v="3"/>
    <n v="3"/>
    <n v="4"/>
    <s v="No"/>
    <n v="2"/>
    <n v="4"/>
    <s v="Facebook|Youtube|Instagram"/>
    <m/>
    <m/>
    <m/>
    <m/>
    <m/>
    <m/>
    <m/>
    <s v="Sí"/>
    <s v="No"/>
    <m/>
    <n v="4"/>
    <n v="4"/>
    <s v="3, normal"/>
    <s v="Mejorado"/>
    <m/>
    <n v="1"/>
    <n v="0"/>
    <n v="0"/>
    <n v="0"/>
    <n v="0"/>
    <n v="0"/>
    <n v="0"/>
    <n v="1"/>
    <n v="1"/>
    <n v="1"/>
    <n v="0"/>
    <n v="0"/>
    <n v="0"/>
  </r>
  <r>
    <s v=""/>
    <s v=""/>
    <s v="Ciencias de la Salud"/>
    <d v="2020-05-20T13:01:00"/>
    <x v="3"/>
    <x v="12"/>
    <x v="1"/>
    <x v="5"/>
    <x v="3"/>
    <s v="F. Psicología"/>
    <s v="F. Ciencias de la Documentación"/>
    <s v="Biblioteca Maria Zambrano (Filología / Derecho)"/>
    <m/>
    <m/>
    <m/>
    <m/>
    <m/>
    <m/>
    <s v="Sí"/>
    <s v="Sí"/>
    <n v="3"/>
    <n v="1"/>
    <n v="3"/>
    <n v="4"/>
    <n v="5"/>
    <n v="5"/>
    <n v="5"/>
    <n v="2"/>
    <n v="3"/>
    <n v="3"/>
    <m/>
    <n v="3"/>
    <n v="4"/>
    <n v="2"/>
    <n v="3"/>
    <n v="4"/>
    <s v="No"/>
    <n v="3"/>
    <n v="3"/>
    <s v="Facebook|Instagram"/>
    <m/>
    <m/>
    <m/>
    <m/>
    <m/>
    <m/>
    <m/>
    <s v="Sí"/>
    <s v="No"/>
    <m/>
    <n v="4"/>
    <n v="1"/>
    <s v="4, satisfecho"/>
    <s v="Igual"/>
    <m/>
    <n v="0"/>
    <n v="1"/>
    <n v="0"/>
    <n v="0"/>
    <n v="0"/>
    <n v="0"/>
    <n v="0"/>
    <n v="1"/>
    <n v="0"/>
    <n v="1"/>
    <n v="0"/>
    <n v="0"/>
    <n v="0"/>
  </r>
  <r>
    <s v=""/>
    <s v=""/>
    <s v="Ciencias de la Salud"/>
    <d v="2020-05-20T12:49:00"/>
    <x v="2"/>
    <x v="4"/>
    <x v="3"/>
    <x v="4"/>
    <x v="2"/>
    <s v="F. Medicina"/>
    <s v="Biblioteca Maria Zambrano (Filología / Derecho)"/>
    <m/>
    <s v="Biblioteca Ingeniería telecomunicaciones UPM. Biblioteca municipal ESIC Pozuelo."/>
    <m/>
    <m/>
    <m/>
    <m/>
    <m/>
    <s v="Sí"/>
    <s v="Sí"/>
    <n v="2"/>
    <n v="1"/>
    <n v="1"/>
    <n v="2"/>
    <n v="3"/>
    <n v="2"/>
    <n v="5"/>
    <n v="1"/>
    <n v="3"/>
    <n v="5"/>
    <m/>
    <n v="4"/>
    <n v="4"/>
    <n v="3"/>
    <n v="3"/>
    <n v="4"/>
    <s v="No"/>
    <n v="4"/>
    <n v="1"/>
    <s v="Instagram"/>
    <m/>
    <m/>
    <m/>
    <m/>
    <m/>
    <m/>
    <m/>
    <s v="No"/>
    <s v="No"/>
    <m/>
    <n v="5"/>
    <n v="5"/>
    <s v="5, muy satisfecho"/>
    <s v="Mejorado"/>
    <s v="Estoy muy satisfecha con la biblioteca de Medicina. Lo único que sugiero es que en verano por favor no pongan el aire acondicionado a tope porque se pasa más frío que en invierno, además del consumo energético que produce. Por otro lado, hay días que la biblioteca está llena y a veces no nos queda sitio a los estudiantes de la propia facultad, no sé hasta que punto se puede restringir la entrada a personas ajenas a la facultad cuando esto sucede, pero muchos estudiantes estamos conformes con que se haga en esas circunstancias concretas. Además, sería una buena idea que en época e exámenes la biblioteca de Medicina estuviese abierta los fines de semana o que cerrase media h más tarde de las 20:45, por que al final en la Zambrano mucha gente es de esa facultad y está muy llena. Por último, estaría bien que las persianas se subiesen por la mañana y no solo a partir de las 16h porque así entraría más luz natural y se podría reducir el consumo de las luces cercanas a las ventanas, no sé si esto tiene alguna explicación concreta, en ese caso no es relevante esta propuesta.  Muchas gracias por su servicio y su amabilidad, es la mejor biblioteca y el mejor personal de la UCM."/>
    <n v="1"/>
    <n v="0"/>
    <n v="0"/>
    <n v="0"/>
    <n v="0"/>
    <n v="0"/>
    <n v="0"/>
    <n v="0"/>
    <n v="0"/>
    <n v="1"/>
    <n v="0"/>
    <n v="0"/>
    <n v="0"/>
  </r>
  <r>
    <s v=""/>
    <s v=""/>
    <s v="Humanidades"/>
    <d v="2020-05-20T12:48:00"/>
    <x v="3"/>
    <x v="5"/>
    <x v="2"/>
    <x v="2"/>
    <x v="2"/>
    <s v="F. Filosofía"/>
    <s v="F. Geografía e Historia"/>
    <s v="F. Ciencias Biológicas"/>
    <s v="Municipales"/>
    <m/>
    <m/>
    <m/>
    <m/>
    <m/>
    <s v="Sí"/>
    <s v="Sí"/>
    <n v="5"/>
    <n v="3"/>
    <n v="4"/>
    <n v="3"/>
    <n v="2"/>
    <n v="4"/>
    <n v="2"/>
    <n v="4"/>
    <n v="4"/>
    <n v="4"/>
    <m/>
    <n v="5"/>
    <n v="4"/>
    <n v="4"/>
    <n v="3"/>
    <n v="4"/>
    <s v="Sí"/>
    <n v="5"/>
    <n v="2"/>
    <s v="Facebook"/>
    <m/>
    <m/>
    <m/>
    <m/>
    <m/>
    <m/>
    <m/>
    <s v="No"/>
    <s v="No"/>
    <m/>
    <n v="4"/>
    <n v="3"/>
    <s v="4, satisfecho"/>
    <s v="Mejorado"/>
    <m/>
    <n v="1"/>
    <n v="0"/>
    <n v="0"/>
    <n v="0"/>
    <n v="0"/>
    <n v="0"/>
    <n v="0"/>
    <n v="1"/>
    <n v="0"/>
    <n v="0"/>
    <n v="0"/>
    <n v="0"/>
    <n v="0"/>
  </r>
  <r>
    <s v=""/>
    <s v=""/>
    <s v=""/>
    <d v="2020-05-20T12:47:00"/>
    <x v="5"/>
    <x v="28"/>
    <x v="2"/>
    <x v="2"/>
    <x v="2"/>
    <s v="F. Comercio y Turismo"/>
    <s v="Biblioteca Maria Zambrano (Filología / Derecho)"/>
    <s v="F. Medicina"/>
    <m/>
    <m/>
    <m/>
    <m/>
    <m/>
    <m/>
    <s v="Sí"/>
    <s v="Sí"/>
    <n v="3"/>
    <n v="1"/>
    <n v="2"/>
    <n v="4"/>
    <n v="5"/>
    <n v="5"/>
    <n v="5"/>
    <n v="2"/>
    <n v="4"/>
    <n v="5"/>
    <m/>
    <n v="5"/>
    <n v="5"/>
    <n v="5"/>
    <n v="5"/>
    <n v="4"/>
    <s v="No"/>
    <n v="5"/>
    <n v="5"/>
    <s v="Twitter|Youtube|Instagram"/>
    <m/>
    <m/>
    <m/>
    <m/>
    <m/>
    <m/>
    <m/>
    <s v="No"/>
    <s v="No"/>
    <m/>
    <n v="5"/>
    <n v="5"/>
    <s v="5, muy satisfecho"/>
    <s v="Mejorado"/>
    <m/>
    <n v="1"/>
    <n v="0"/>
    <n v="0"/>
    <n v="0"/>
    <n v="0"/>
    <n v="0"/>
    <n v="1"/>
    <n v="0"/>
    <n v="1"/>
    <n v="1"/>
    <n v="0"/>
    <n v="0"/>
    <n v="0"/>
  </r>
  <r>
    <s v=""/>
    <s v=""/>
    <s v="Ciencias Experimentales"/>
    <d v="2020-05-20T12:46:00"/>
    <x v="2"/>
    <x v="20"/>
    <x v="5"/>
    <x v="4"/>
    <x v="18"/>
    <s v="F. Ciencias Biológicas"/>
    <m/>
    <m/>
    <s v="Biblioteca Municipal de Torrelodones"/>
    <m/>
    <m/>
    <m/>
    <m/>
    <m/>
    <s v="No"/>
    <s v="No"/>
    <n v="1"/>
    <n v="1"/>
    <n v="1"/>
    <n v="2"/>
    <n v="5"/>
    <n v="2"/>
    <n v="5"/>
    <n v="1"/>
    <n v="3"/>
    <n v="3"/>
    <m/>
    <n v="3"/>
    <n v="3"/>
    <n v="3"/>
    <n v="3"/>
    <n v="3"/>
    <s v="No"/>
    <n v="3"/>
    <n v="1"/>
    <s v="Twitter|Youtube|Instagram"/>
    <m/>
    <m/>
    <m/>
    <m/>
    <m/>
    <m/>
    <m/>
    <s v="No"/>
    <s v="No"/>
    <m/>
    <n v="4"/>
    <n v="4"/>
    <s v="4, satisfecho"/>
    <s v="Igual"/>
    <m/>
    <n v="1"/>
    <n v="0"/>
    <n v="0"/>
    <n v="0"/>
    <n v="1"/>
    <n v="0"/>
    <n v="1"/>
    <n v="0"/>
    <n v="1"/>
    <n v="1"/>
    <n v="0"/>
    <n v="0"/>
    <n v="0"/>
  </r>
  <r>
    <s v=""/>
    <s v=""/>
    <s v="Ciencias de la Salud"/>
    <d v="2020-05-20T12:45:00"/>
    <x v="2"/>
    <x v="22"/>
    <x v="2"/>
    <x v="5"/>
    <x v="2"/>
    <s v="F. Óptica y Optometría"/>
    <m/>
    <m/>
    <m/>
    <m/>
    <m/>
    <m/>
    <m/>
    <m/>
    <s v="No"/>
    <s v="No"/>
    <n v="3"/>
    <n v="2"/>
    <n v="3"/>
    <n v="2"/>
    <n v="5"/>
    <n v="3"/>
    <n v="5"/>
    <n v="2"/>
    <n v="3"/>
    <n v="3"/>
    <m/>
    <n v="3"/>
    <n v="3"/>
    <n v="3"/>
    <n v="3"/>
    <n v="4"/>
    <s v="No"/>
    <n v="3"/>
    <n v="3"/>
    <s v="Twitter|Youtube|Instagram"/>
    <m/>
    <m/>
    <m/>
    <m/>
    <m/>
    <m/>
    <m/>
    <s v="No"/>
    <s v="No"/>
    <m/>
    <n v="4"/>
    <n v="4"/>
    <s v="3, normal"/>
    <s v="Mejorado"/>
    <m/>
    <n v="1"/>
    <n v="0"/>
    <n v="0"/>
    <n v="0"/>
    <n v="0"/>
    <n v="0"/>
    <n v="1"/>
    <n v="0"/>
    <n v="1"/>
    <n v="1"/>
    <n v="0"/>
    <n v="0"/>
    <n v="0"/>
  </r>
  <r>
    <s v=""/>
    <s v=""/>
    <s v="Humanidades"/>
    <d v="2020-05-20T12:44:00"/>
    <x v="2"/>
    <x v="7"/>
    <x v="3"/>
    <x v="3"/>
    <x v="2"/>
    <s v="Biblioteca Histórica"/>
    <s v="Biblioteca Maria Zambrano (Filología / Derecho)"/>
    <s v="Biblioteca Histórica"/>
    <m/>
    <m/>
    <m/>
    <m/>
    <m/>
    <m/>
    <s v="No"/>
    <s v="Sí"/>
    <n v="4"/>
    <n v="3"/>
    <n v="3"/>
    <n v="4"/>
    <n v="4"/>
    <n v="4"/>
    <n v="4"/>
    <n v="3"/>
    <n v="3"/>
    <n v="3"/>
    <m/>
    <n v="2"/>
    <n v="4"/>
    <n v="3"/>
    <n v="3"/>
    <n v="2"/>
    <s v="No"/>
    <n v="3"/>
    <n v="3"/>
    <s v="Youtube"/>
    <m/>
    <m/>
    <m/>
    <m/>
    <m/>
    <m/>
    <m/>
    <s v="Sí"/>
    <s v="Sí"/>
    <s v="Útil"/>
    <n v="4"/>
    <n v="4"/>
    <s v="4, satisfecho"/>
    <s v="Mejorado"/>
    <m/>
    <n v="1"/>
    <n v="0"/>
    <n v="0"/>
    <n v="0"/>
    <n v="0"/>
    <n v="0"/>
    <n v="0"/>
    <n v="0"/>
    <n v="1"/>
    <n v="0"/>
    <n v="0"/>
    <n v="0"/>
    <n v="0"/>
  </r>
  <r>
    <m/>
    <m/>
    <s v="Ciencias Sociales"/>
    <d v="2020-05-20T12:41:00"/>
    <x v="2"/>
    <x v="10"/>
    <x v="2"/>
    <x v="4"/>
    <x v="3"/>
    <s v="Biblioteca Maria Zambrano (Filología / Derecho)"/>
    <s v="F. Ciencias Matemáticas"/>
    <s v="F. Geografía e Historia"/>
    <m/>
    <m/>
    <m/>
    <m/>
    <m/>
    <m/>
    <s v="No"/>
    <s v="No"/>
    <n v="3"/>
    <n v="4"/>
    <n v="4"/>
    <n v="5"/>
    <n v="5"/>
    <n v="5"/>
    <n v="5"/>
    <n v="5"/>
    <n v="4"/>
    <n v="5"/>
    <m/>
    <n v="3"/>
    <n v="5"/>
    <n v="4"/>
    <n v="5"/>
    <n v="3"/>
    <s v="No"/>
    <n v="4"/>
    <n v="2"/>
    <s v="Facebook|Youtube|Instagram|Pinterest, Whatsapp, Spotify"/>
    <m/>
    <m/>
    <m/>
    <m/>
    <m/>
    <m/>
    <m/>
    <s v="Sí"/>
    <s v="Sí"/>
    <s v="Muy útil"/>
    <n v="5"/>
    <n v="5"/>
    <s v="5, muy satisfecho"/>
    <s v="Mejorado mucho"/>
    <m/>
    <n v="0"/>
    <n v="1"/>
    <n v="0"/>
    <n v="0"/>
    <n v="0"/>
    <n v="0"/>
    <n v="0"/>
    <n v="1"/>
    <n v="1"/>
    <n v="1"/>
    <n v="0"/>
    <n v="0"/>
    <n v="0"/>
  </r>
  <r>
    <m/>
    <m/>
    <s v="Ciencias Experimentales"/>
    <d v="2020-05-20T12:38:00"/>
    <x v="2"/>
    <x v="20"/>
    <x v="2"/>
    <x v="5"/>
    <x v="17"/>
    <s v="F. Ciencias Biológicas"/>
    <s v="F. Ciencias Geológicas"/>
    <m/>
    <m/>
    <m/>
    <m/>
    <m/>
    <m/>
    <m/>
    <s v="No"/>
    <s v="Sí"/>
    <n v="4"/>
    <n v="1"/>
    <n v="4"/>
    <m/>
    <n v="5"/>
    <n v="3"/>
    <n v="4"/>
    <n v="4"/>
    <n v="4"/>
    <n v="4"/>
    <m/>
    <n v="3"/>
    <n v="3"/>
    <n v="4"/>
    <n v="4"/>
    <n v="3"/>
    <s v="Sí"/>
    <n v="4"/>
    <n v="4"/>
    <s v="Twitter|Youtube|Instagram"/>
    <m/>
    <m/>
    <m/>
    <m/>
    <m/>
    <m/>
    <m/>
    <s v="No"/>
    <s v="No"/>
    <m/>
    <n v="4"/>
    <n v="4"/>
    <s v="5, muy satisfecho"/>
    <s v="Igual"/>
    <m/>
    <n v="1"/>
    <n v="1"/>
    <n v="0"/>
    <n v="0"/>
    <n v="0"/>
    <n v="0"/>
    <n v="1"/>
    <n v="0"/>
    <n v="1"/>
    <n v="1"/>
    <n v="0"/>
    <n v="0"/>
    <n v="0"/>
  </r>
  <r>
    <m/>
    <m/>
    <s v="Ciencias Sociales"/>
    <d v="2020-05-20T12:34:00"/>
    <x v="1"/>
    <x v="1"/>
    <x v="1"/>
    <x v="3"/>
    <x v="6"/>
    <s v="F. Ciencias Políticas y Sociología"/>
    <s v="F. Ciencias Económicas y Empresariales"/>
    <s v="F. Geografía e Historia"/>
    <m/>
    <m/>
    <m/>
    <m/>
    <m/>
    <m/>
    <s v="Sí"/>
    <s v="Sí"/>
    <n v="4"/>
    <n v="4"/>
    <n v="4"/>
    <n v="1"/>
    <n v="2"/>
    <n v="2"/>
    <n v="1"/>
    <n v="1"/>
    <n v="4"/>
    <n v="3"/>
    <m/>
    <n v="4"/>
    <n v="5"/>
    <n v="4"/>
    <n v="3"/>
    <n v="3"/>
    <s v="Sí"/>
    <n v="4"/>
    <n v="3"/>
    <s v="Twitter"/>
    <m/>
    <m/>
    <m/>
    <m/>
    <m/>
    <m/>
    <m/>
    <s v="Sí"/>
    <s v="Sí"/>
    <s v="Útil"/>
    <n v="4"/>
    <n v="5"/>
    <s v="4, satisfecho"/>
    <s v="Mejorado"/>
    <s v="El servicio de préstamo inter-bibliotecario ha sido muy útil para mi investigación doctoral, muchas gracias por este servicio."/>
    <n v="1"/>
    <n v="0"/>
    <n v="1"/>
    <n v="0"/>
    <n v="0"/>
    <n v="0"/>
    <n v="1"/>
    <n v="0"/>
    <n v="0"/>
    <n v="0"/>
    <n v="0"/>
    <n v="0"/>
    <n v="0"/>
  </r>
  <r>
    <m/>
    <m/>
    <s v="Humanidades"/>
    <d v="2020-05-20T12:28:00"/>
    <x v="2"/>
    <x v="7"/>
    <x v="2"/>
    <x v="2"/>
    <x v="2"/>
    <s v="F. Filología (Clásicas o General)"/>
    <s v="F. Geografía e Historia"/>
    <s v="Biblioteca Maria Zambrano (Filología / Derecho)"/>
    <m/>
    <m/>
    <m/>
    <m/>
    <m/>
    <m/>
    <s v="Sí"/>
    <s v="Sí"/>
    <n v="4"/>
    <n v="4"/>
    <n v="4"/>
    <n v="4"/>
    <n v="2"/>
    <n v="3"/>
    <n v="2"/>
    <n v="4"/>
    <n v="5"/>
    <n v="5"/>
    <m/>
    <n v="5"/>
    <n v="5"/>
    <n v="5"/>
    <n v="5"/>
    <n v="5"/>
    <s v="Sí"/>
    <n v="4"/>
    <n v="5"/>
    <s v="Twitter|Facebook|Instagram"/>
    <m/>
    <m/>
    <m/>
    <m/>
    <m/>
    <m/>
    <m/>
    <s v="Sí"/>
    <s v="Sí"/>
    <m/>
    <n v="5"/>
    <n v="5"/>
    <s v="5, muy satisfecho"/>
    <s v="Mejorado"/>
    <m/>
    <n v="1"/>
    <n v="0"/>
    <n v="0"/>
    <n v="0"/>
    <n v="0"/>
    <n v="0"/>
    <n v="1"/>
    <n v="1"/>
    <n v="0"/>
    <n v="1"/>
    <n v="0"/>
    <n v="0"/>
    <n v="0"/>
  </r>
  <r>
    <m/>
    <m/>
    <s v="Humanidades"/>
    <d v="2020-05-20T12:21:00"/>
    <x v="2"/>
    <x v="7"/>
    <x v="2"/>
    <x v="5"/>
    <x v="22"/>
    <s v="Biblioteca Maria Zambrano (Filología / Derecho)"/>
    <s v="F. Geografía e Historia"/>
    <s v="F. Filología (Clásicas o General)"/>
    <m/>
    <m/>
    <m/>
    <m/>
    <m/>
    <m/>
    <s v="Sí"/>
    <s v="Sí"/>
    <n v="4"/>
    <n v="3"/>
    <n v="1"/>
    <n v="1"/>
    <n v="5"/>
    <n v="5"/>
    <n v="5"/>
    <n v="5"/>
    <n v="3"/>
    <n v="4"/>
    <m/>
    <n v="5"/>
    <n v="5"/>
    <n v="4"/>
    <n v="3"/>
    <n v="5"/>
    <s v="No"/>
    <n v="3"/>
    <n v="3"/>
    <s v="Twitter|Instagram"/>
    <m/>
    <m/>
    <m/>
    <m/>
    <m/>
    <m/>
    <m/>
    <s v="Sí"/>
    <s v="No"/>
    <m/>
    <n v="5"/>
    <n v="5"/>
    <s v="4, satisfecho"/>
    <s v="Igual"/>
    <m/>
    <n v="1"/>
    <n v="0"/>
    <n v="0"/>
    <n v="0"/>
    <n v="0"/>
    <n v="0"/>
    <n v="1"/>
    <n v="0"/>
    <n v="0"/>
    <n v="1"/>
    <n v="0"/>
    <n v="0"/>
    <n v="0"/>
  </r>
  <r>
    <m/>
    <m/>
    <s v="Ciencias Sociales"/>
    <d v="2020-05-20T12:19:00"/>
    <x v="2"/>
    <x v="24"/>
    <x v="2"/>
    <x v="1"/>
    <x v="2"/>
    <s v="F. Trabajo Social"/>
    <s v="F. Trabajo Social"/>
    <s v="F. Trabajo Social"/>
    <s v="Biblioteca Pública Elena Fortún"/>
    <m/>
    <m/>
    <m/>
    <m/>
    <m/>
    <s v="No"/>
    <s v="No"/>
    <n v="3"/>
    <n v="2"/>
    <n v="3"/>
    <n v="2"/>
    <n v="5"/>
    <n v="5"/>
    <n v="5"/>
    <n v="5"/>
    <n v="2"/>
    <n v="4"/>
    <m/>
    <n v="3"/>
    <n v="5"/>
    <n v="4"/>
    <n v="3"/>
    <n v="3"/>
    <s v="No"/>
    <n v="3"/>
    <n v="2"/>
    <s v="Facebook|Youtube|Instagram"/>
    <m/>
    <m/>
    <m/>
    <m/>
    <m/>
    <m/>
    <m/>
    <s v="No"/>
    <s v="Sí"/>
    <s v="Muy útil"/>
    <n v="5"/>
    <n v="5"/>
    <s v="4, satisfecho"/>
    <s v="Mejorado"/>
    <m/>
    <n v="1"/>
    <n v="0"/>
    <n v="0"/>
    <n v="0"/>
    <n v="0"/>
    <n v="0"/>
    <n v="0"/>
    <n v="1"/>
    <n v="1"/>
    <n v="1"/>
    <n v="0"/>
    <n v="0"/>
    <n v="0"/>
  </r>
  <r>
    <m/>
    <m/>
    <s v="Humanidades"/>
    <d v="2020-05-20T12:19:00"/>
    <x v="2"/>
    <x v="6"/>
    <x v="2"/>
    <x v="2"/>
    <x v="3"/>
    <s v="Biblioteca Maria Zambrano (Filología / Derecho)"/>
    <s v="F. Filología (Clásicas o General)"/>
    <s v="F. Filosofía"/>
    <m/>
    <m/>
    <m/>
    <m/>
    <m/>
    <m/>
    <s v="Sí"/>
    <s v="Sí"/>
    <n v="5"/>
    <n v="3"/>
    <n v="3"/>
    <n v="3"/>
    <n v="5"/>
    <n v="4"/>
    <n v="5"/>
    <n v="4"/>
    <n v="4"/>
    <n v="5"/>
    <m/>
    <n v="4"/>
    <n v="4"/>
    <n v="3"/>
    <n v="3"/>
    <n v="3"/>
    <s v="Sí"/>
    <n v="4"/>
    <n v="4"/>
    <s v="Facebook"/>
    <m/>
    <m/>
    <m/>
    <m/>
    <m/>
    <m/>
    <m/>
    <s v="Sí"/>
    <s v="No"/>
    <m/>
    <n v="4"/>
    <n v="4"/>
    <s v="4, satisfecho"/>
    <s v="Mejorado"/>
    <s v="Comprar más ejemplares de los libros que los profesores nos mandan leer a todos los estudiantes."/>
    <n v="0"/>
    <n v="1"/>
    <n v="0"/>
    <n v="0"/>
    <n v="0"/>
    <n v="0"/>
    <n v="0"/>
    <n v="1"/>
    <n v="0"/>
    <n v="0"/>
    <n v="0"/>
    <n v="0"/>
    <n v="0"/>
  </r>
  <r>
    <m/>
    <m/>
    <s v="Ciencias Experimentales"/>
    <d v="2020-05-20T12:17:00"/>
    <x v="2"/>
    <x v="26"/>
    <x v="1"/>
    <x v="1"/>
    <x v="2"/>
    <s v="F. Informática"/>
    <s v="F. Ciencias Matemáticas"/>
    <s v="F. Ciencias Físicas"/>
    <m/>
    <m/>
    <m/>
    <m/>
    <m/>
    <m/>
    <s v="Sí"/>
    <s v="Sí"/>
    <n v="5"/>
    <n v="1"/>
    <n v="1"/>
    <n v="1"/>
    <n v="5"/>
    <n v="3"/>
    <n v="5"/>
    <n v="1"/>
    <n v="5"/>
    <n v="4"/>
    <m/>
    <n v="4"/>
    <n v="5"/>
    <n v="5"/>
    <n v="5"/>
    <n v="5"/>
    <s v="No"/>
    <n v="5"/>
    <n v="3"/>
    <s v="Twitter|Youtube|Instagram"/>
    <m/>
    <m/>
    <m/>
    <m/>
    <m/>
    <m/>
    <m/>
    <s v="No"/>
    <s v="No"/>
    <m/>
    <n v="4"/>
    <n v="5"/>
    <s v="5, muy satisfecho"/>
    <s v="Mejorado"/>
    <m/>
    <n v="1"/>
    <n v="0"/>
    <n v="0"/>
    <n v="0"/>
    <n v="0"/>
    <n v="0"/>
    <n v="1"/>
    <n v="0"/>
    <n v="1"/>
    <n v="1"/>
    <n v="0"/>
    <n v="0"/>
    <n v="0"/>
  </r>
  <r>
    <m/>
    <m/>
    <s v="Ciencias de la Salud"/>
    <d v="2020-05-20T12:16:00"/>
    <x v="2"/>
    <x v="12"/>
    <x v="3"/>
    <x v="1"/>
    <x v="4"/>
    <s v="F. Psicología"/>
    <s v="F. Medicina"/>
    <s v="F. Ciencias Políticas y Sociología"/>
    <m/>
    <m/>
    <m/>
    <m/>
    <m/>
    <m/>
    <s v="No"/>
    <s v="Sí"/>
    <n v="3"/>
    <n v="5"/>
    <n v="4"/>
    <n v="2"/>
    <n v="5"/>
    <n v="3"/>
    <n v="1"/>
    <n v="2"/>
    <n v="5"/>
    <n v="4"/>
    <m/>
    <n v="5"/>
    <n v="4"/>
    <n v="5"/>
    <n v="3"/>
    <n v="4"/>
    <s v="No"/>
    <n v="5"/>
    <n v="5"/>
    <s v="Twitter|Instagram"/>
    <m/>
    <m/>
    <m/>
    <m/>
    <m/>
    <m/>
    <m/>
    <s v="Sí"/>
    <s v="No"/>
    <m/>
    <n v="4"/>
    <n v="3"/>
    <s v="5, muy satisfecho"/>
    <s v="Igual"/>
    <m/>
    <n v="0"/>
    <n v="0"/>
    <n v="1"/>
    <n v="0"/>
    <n v="0"/>
    <n v="0"/>
    <n v="1"/>
    <n v="0"/>
    <n v="0"/>
    <n v="1"/>
    <n v="0"/>
    <n v="0"/>
    <n v="0"/>
  </r>
  <r>
    <m/>
    <m/>
    <s v="Humanidades"/>
    <d v="2020-05-20T12:16:00"/>
    <x v="2"/>
    <x v="2"/>
    <x v="1"/>
    <x v="1"/>
    <x v="3"/>
    <s v="Biblioteca Maria Zambrano (Filología / Derecho)"/>
    <m/>
    <m/>
    <m/>
    <m/>
    <m/>
    <m/>
    <m/>
    <m/>
    <s v="Sí"/>
    <s v="Sí"/>
    <n v="3"/>
    <n v="3"/>
    <n v="3"/>
    <n v="3"/>
    <n v="4"/>
    <n v="3"/>
    <n v="4"/>
    <n v="2"/>
    <n v="4"/>
    <n v="4"/>
    <m/>
    <n v="4"/>
    <n v="3"/>
    <n v="4"/>
    <n v="4"/>
    <n v="4"/>
    <s v="No"/>
    <n v="3"/>
    <n v="3"/>
    <s v="Facebook|Youtube"/>
    <m/>
    <m/>
    <m/>
    <m/>
    <m/>
    <m/>
    <m/>
    <s v="Sí"/>
    <s v="No"/>
    <m/>
    <n v="4"/>
    <n v="4"/>
    <s v="4, satisfecho"/>
    <s v="Mejorado"/>
    <m/>
    <n v="0"/>
    <n v="1"/>
    <n v="0"/>
    <n v="0"/>
    <n v="0"/>
    <n v="0"/>
    <n v="0"/>
    <n v="1"/>
    <n v="1"/>
    <n v="0"/>
    <n v="0"/>
    <n v="0"/>
    <n v="0"/>
  </r>
  <r>
    <m/>
    <m/>
    <s v="Humanidades"/>
    <d v="2020-05-20T12:14:00"/>
    <x v="3"/>
    <x v="5"/>
    <x v="3"/>
    <x v="3"/>
    <x v="5"/>
    <s v="F. Filosofía"/>
    <s v="Biblioteca Maria Zambrano (Filología / Derecho)"/>
    <s v="F. Filología (Clásicas o General)"/>
    <s v="Biblioteca nacional"/>
    <m/>
    <m/>
    <m/>
    <m/>
    <m/>
    <s v="No"/>
    <s v="Sí"/>
    <n v="5"/>
    <n v="1"/>
    <n v="1"/>
    <n v="4"/>
    <n v="5"/>
    <n v="5"/>
    <n v="5"/>
    <n v="2"/>
    <n v="2"/>
    <n v="4"/>
    <m/>
    <n v="2"/>
    <n v="4"/>
    <n v="2"/>
    <n v="5"/>
    <n v="4"/>
    <s v="No"/>
    <n v="2"/>
    <n v="1"/>
    <s v="Youtube|Instagram"/>
    <m/>
    <m/>
    <m/>
    <m/>
    <m/>
    <m/>
    <m/>
    <s v="Sí"/>
    <s v="No"/>
    <m/>
    <n v="5"/>
    <n v="4"/>
    <s v="4, satisfecho"/>
    <s v="Mejorado"/>
    <m/>
    <n v="1"/>
    <n v="0"/>
    <n v="1"/>
    <n v="0"/>
    <n v="1"/>
    <n v="0"/>
    <n v="0"/>
    <n v="0"/>
    <n v="1"/>
    <n v="1"/>
    <n v="0"/>
    <n v="0"/>
    <n v="0"/>
  </r>
  <r>
    <m/>
    <m/>
    <s v="Ciencias Experimentales"/>
    <d v="2020-05-20T12:13:00"/>
    <x v="2"/>
    <x v="26"/>
    <x v="2"/>
    <x v="2"/>
    <x v="6"/>
    <s v="F. Informática"/>
    <s v="Biblioteca Maria Zambrano (Filología / Derecho)"/>
    <m/>
    <s v="Biblioteca del centro Cívico Rigoberta Menchu en Leganés"/>
    <m/>
    <m/>
    <m/>
    <m/>
    <m/>
    <s v="Sí"/>
    <s v="Sí"/>
    <n v="4"/>
    <n v="2"/>
    <n v="4"/>
    <n v="1"/>
    <n v="5"/>
    <n v="4"/>
    <n v="4"/>
    <n v="3"/>
    <n v="5"/>
    <n v="4"/>
    <m/>
    <n v="4"/>
    <n v="5"/>
    <n v="3"/>
    <n v="4"/>
    <n v="3"/>
    <s v="No"/>
    <n v="4"/>
    <n v="3"/>
    <s v="Twitter|Instagram"/>
    <m/>
    <m/>
    <m/>
    <m/>
    <m/>
    <m/>
    <m/>
    <s v="No"/>
    <s v="No"/>
    <m/>
    <n v="5"/>
    <n v="5"/>
    <s v="5, muy satisfecho"/>
    <s v="Mejorado mucho"/>
    <s v="Personalmente solo conozco al personal de la facultad de informática, he de decir que soy muy agradables y simpáticas, siempre te ayudan en lo que necesites. Muchas gracias!!"/>
    <n v="1"/>
    <n v="0"/>
    <n v="1"/>
    <n v="0"/>
    <n v="0"/>
    <n v="0"/>
    <n v="1"/>
    <n v="0"/>
    <n v="0"/>
    <n v="1"/>
    <n v="0"/>
    <n v="0"/>
    <n v="0"/>
  </r>
  <r>
    <m/>
    <m/>
    <s v="Ciencias Experimentales"/>
    <d v="2020-05-20T12:12:00"/>
    <x v="2"/>
    <x v="16"/>
    <x v="3"/>
    <x v="4"/>
    <x v="2"/>
    <s v="Biblioteca Maria Zambrano (Filología / Derecho)"/>
    <s v="F. Ciencias Químicas"/>
    <m/>
    <m/>
    <m/>
    <m/>
    <m/>
    <m/>
    <m/>
    <s v="Sí"/>
    <s v="Sí"/>
    <n v="3"/>
    <n v="1"/>
    <n v="1"/>
    <n v="1"/>
    <n v="5"/>
    <n v="2"/>
    <n v="5"/>
    <n v="1"/>
    <n v="3"/>
    <n v="3"/>
    <m/>
    <n v="3"/>
    <n v="5"/>
    <n v="1"/>
    <n v="1"/>
    <n v="1"/>
    <s v="No"/>
    <n v="2"/>
    <n v="1"/>
    <s v="Youtube|Instagram"/>
    <m/>
    <m/>
    <m/>
    <m/>
    <m/>
    <m/>
    <m/>
    <s v="No"/>
    <s v="No"/>
    <m/>
    <n v="3"/>
    <n v="4"/>
    <s v="4, satisfecho"/>
    <s v="Mejorado"/>
    <m/>
    <n v="1"/>
    <n v="0"/>
    <n v="0"/>
    <n v="0"/>
    <n v="0"/>
    <n v="0"/>
    <n v="0"/>
    <n v="0"/>
    <n v="1"/>
    <n v="1"/>
    <n v="0"/>
    <n v="0"/>
    <n v="0"/>
  </r>
  <r>
    <m/>
    <m/>
    <s v="Ciencias de la Salud"/>
    <d v="2020-05-20T12:11:00"/>
    <x v="2"/>
    <x v="9"/>
    <x v="3"/>
    <x v="5"/>
    <x v="2"/>
    <s v="F. Medicina"/>
    <s v="F. Farmacia"/>
    <s v="F. Odontología"/>
    <m/>
    <m/>
    <m/>
    <m/>
    <m/>
    <m/>
    <s v="No"/>
    <s v="No"/>
    <n v="4"/>
    <n v="1"/>
    <n v="4"/>
    <n v="1"/>
    <n v="5"/>
    <n v="3"/>
    <n v="5"/>
    <n v="3"/>
    <n v="4"/>
    <n v="5"/>
    <m/>
    <n v="4"/>
    <n v="5"/>
    <n v="3"/>
    <n v="4"/>
    <n v="3"/>
    <s v="No"/>
    <n v="4"/>
    <n v="3"/>
    <s v="Twitter|Youtube|Instagram"/>
    <m/>
    <m/>
    <m/>
    <m/>
    <m/>
    <m/>
    <m/>
    <s v="Sí"/>
    <s v="No"/>
    <m/>
    <n v="5"/>
    <n v="5"/>
    <s v="4, satisfecho"/>
    <m/>
    <m/>
    <n v="1"/>
    <n v="0"/>
    <n v="0"/>
    <n v="0"/>
    <n v="0"/>
    <n v="0"/>
    <n v="1"/>
    <n v="0"/>
    <n v="1"/>
    <n v="1"/>
    <n v="0"/>
    <n v="0"/>
    <n v="0"/>
  </r>
  <r>
    <m/>
    <m/>
    <s v="Ciencias de la Salud"/>
    <d v="2020-05-20T12:09:00"/>
    <x v="2"/>
    <x v="15"/>
    <x v="1"/>
    <x v="1"/>
    <x v="3"/>
    <s v="F. Medicina"/>
    <s v="F. Enfermería, Fisioterapia y Podología"/>
    <s v="F. Odontología"/>
    <m/>
    <m/>
    <m/>
    <m/>
    <m/>
    <m/>
    <s v="No"/>
    <s v="No"/>
    <n v="1"/>
    <n v="3"/>
    <n v="3"/>
    <n v="3"/>
    <n v="5"/>
    <n v="3"/>
    <n v="5"/>
    <n v="3"/>
    <n v="3"/>
    <n v="3"/>
    <m/>
    <n v="4"/>
    <n v="3"/>
    <n v="3"/>
    <n v="3"/>
    <n v="3"/>
    <s v="No"/>
    <n v="3"/>
    <n v="1"/>
    <s v="Youtube|Instagram"/>
    <m/>
    <m/>
    <m/>
    <m/>
    <m/>
    <m/>
    <m/>
    <s v="Sí"/>
    <s v="Sí"/>
    <s v="Muy útil"/>
    <n v="3"/>
    <n v="3"/>
    <s v="4, satisfecho"/>
    <s v="Igual"/>
    <s v="No dejéis de hacer los cursos de apoyo al TFG. Son de lo más útiles."/>
    <n v="0"/>
    <n v="1"/>
    <n v="0"/>
    <n v="0"/>
    <n v="0"/>
    <n v="0"/>
    <n v="0"/>
    <n v="0"/>
    <n v="1"/>
    <n v="1"/>
    <n v="0"/>
    <n v="0"/>
    <n v="0"/>
  </r>
  <r>
    <m/>
    <m/>
    <s v="Humanidades"/>
    <d v="2020-05-20T12:09:00"/>
    <x v="2"/>
    <x v="6"/>
    <x v="3"/>
    <x v="1"/>
    <x v="2"/>
    <s v="Biblioteca Maria Zambrano (Filología / Derecho)"/>
    <s v="F. Geografía e Historia"/>
    <s v="F. Filología (Clásicas o General)"/>
    <s v="Centro Cultural Pablo Iglesias y Centro Cultural Anabel Segura"/>
    <m/>
    <m/>
    <m/>
    <m/>
    <m/>
    <s v="Sí"/>
    <s v="Sí"/>
    <n v="5"/>
    <n v="1"/>
    <n v="2"/>
    <n v="3"/>
    <n v="5"/>
    <n v="3"/>
    <n v="5"/>
    <n v="4"/>
    <n v="3"/>
    <n v="4"/>
    <m/>
    <n v="4"/>
    <n v="5"/>
    <n v="5"/>
    <n v="3"/>
    <n v="3"/>
    <s v="No"/>
    <n v="3"/>
    <n v="2"/>
    <s v="Twitter|Youtube|Instagram"/>
    <m/>
    <m/>
    <m/>
    <m/>
    <m/>
    <m/>
    <m/>
    <s v="No"/>
    <s v="No"/>
    <m/>
    <n v="4"/>
    <n v="5"/>
    <s v="5, muy satisfecho"/>
    <s v="Mejorado"/>
    <m/>
    <n v="1"/>
    <n v="0"/>
    <n v="0"/>
    <n v="0"/>
    <n v="0"/>
    <n v="0"/>
    <n v="1"/>
    <n v="0"/>
    <n v="1"/>
    <n v="1"/>
    <n v="0"/>
    <n v="0"/>
    <n v="0"/>
  </r>
  <r>
    <m/>
    <m/>
    <s v="Ciencias Experimentales"/>
    <d v="2020-05-20T12:08:00"/>
    <x v="2"/>
    <x v="8"/>
    <x v="3"/>
    <x v="1"/>
    <x v="2"/>
    <s v="F. Ciencias Matemáticas"/>
    <s v="F. Informática"/>
    <s v="Biblioteca Maria Zambrano (Filología / Derecho)"/>
    <m/>
    <m/>
    <m/>
    <m/>
    <m/>
    <m/>
    <s v="Sí"/>
    <s v="Sí"/>
    <n v="4"/>
    <n v="1"/>
    <n v="3"/>
    <n v="1"/>
    <n v="5"/>
    <n v="5"/>
    <n v="3"/>
    <n v="1"/>
    <n v="5"/>
    <n v="5"/>
    <m/>
    <n v="5"/>
    <n v="5"/>
    <n v="4"/>
    <n v="3"/>
    <n v="5"/>
    <s v="No"/>
    <n v="5"/>
    <m/>
    <s v="No uso ninguna red social"/>
    <m/>
    <m/>
    <m/>
    <m/>
    <m/>
    <m/>
    <m/>
    <s v="Sí"/>
    <s v="Sí"/>
    <s v="Muy útil"/>
    <n v="5"/>
    <n v="5"/>
    <s v="5, muy satisfecho"/>
    <s v="Igual"/>
    <m/>
    <n v="1"/>
    <n v="0"/>
    <n v="0"/>
    <n v="0"/>
    <n v="0"/>
    <n v="0"/>
    <n v="0"/>
    <n v="0"/>
    <n v="0"/>
    <n v="0"/>
    <n v="0"/>
    <n v="1"/>
    <n v="0"/>
  </r>
  <r>
    <m/>
    <m/>
    <s v="Ciencias Sociales"/>
    <d v="2020-05-20T12:07:00"/>
    <x v="1"/>
    <x v="10"/>
    <x v="1"/>
    <x v="2"/>
    <x v="4"/>
    <s v="Biblioteca Maria Zambrano (Filología / Derecho)"/>
    <s v="F. Derecho (Departamentos,Criminología)"/>
    <s v="F. Ciencias Políticas y Sociología"/>
    <m/>
    <m/>
    <m/>
    <m/>
    <m/>
    <m/>
    <s v="Sí"/>
    <s v="Sí"/>
    <n v="4"/>
    <n v="3"/>
    <n v="4"/>
    <n v="3"/>
    <n v="3"/>
    <n v="5"/>
    <n v="1"/>
    <n v="4"/>
    <n v="4"/>
    <n v="4"/>
    <m/>
    <n v="2"/>
    <n v="4"/>
    <n v="4"/>
    <n v="3"/>
    <n v="3"/>
    <s v="Sí"/>
    <n v="4"/>
    <n v="4"/>
    <s v="Instagram|LinkedIn"/>
    <m/>
    <m/>
    <m/>
    <m/>
    <m/>
    <m/>
    <m/>
    <s v="No"/>
    <s v="Sí"/>
    <m/>
    <n v="4"/>
    <n v="4"/>
    <s v="4, satisfecho"/>
    <s v="Mejorado"/>
    <s v="Facilitar el acceso a revistas y libros electrónicos."/>
    <n v="0"/>
    <n v="0"/>
    <n v="1"/>
    <n v="0"/>
    <n v="0"/>
    <n v="0"/>
    <n v="0"/>
    <n v="0"/>
    <n v="0"/>
    <n v="1"/>
    <n v="1"/>
    <n v="0"/>
    <n v="0"/>
  </r>
  <r>
    <m/>
    <m/>
    <s v="Ciencias de la Salud"/>
    <d v="2020-05-20T12:04:00"/>
    <x v="2"/>
    <x v="4"/>
    <x v="2"/>
    <x v="4"/>
    <x v="2"/>
    <s v="F. Medicina"/>
    <s v="Biblioteca Maria Zambrano (Filología / Derecho)"/>
    <s v="F. Medicina"/>
    <m/>
    <m/>
    <m/>
    <m/>
    <m/>
    <m/>
    <s v="No"/>
    <s v="Sí"/>
    <n v="2"/>
    <n v="1"/>
    <n v="1"/>
    <n v="2"/>
    <n v="5"/>
    <n v="4"/>
    <n v="5"/>
    <n v="1"/>
    <n v="1"/>
    <n v="2"/>
    <m/>
    <n v="2"/>
    <n v="2"/>
    <n v="4"/>
    <n v="2"/>
    <n v="3"/>
    <s v="Sí"/>
    <n v="3"/>
    <n v="4"/>
    <s v="Facebook|Youtube|Instagram"/>
    <m/>
    <m/>
    <m/>
    <m/>
    <m/>
    <m/>
    <m/>
    <s v="No"/>
    <s v="No"/>
    <m/>
    <n v="3"/>
    <n v="3"/>
    <s v="1, muy insatisfecho"/>
    <s v="Mejorado"/>
    <m/>
    <n v="1"/>
    <n v="0"/>
    <n v="0"/>
    <n v="0"/>
    <n v="0"/>
    <n v="0"/>
    <n v="0"/>
    <n v="1"/>
    <n v="1"/>
    <n v="1"/>
    <n v="0"/>
    <n v="0"/>
    <n v="0"/>
  </r>
  <r>
    <m/>
    <m/>
    <s v="Humanidades"/>
    <d v="2020-05-20T12:03:00"/>
    <x v="2"/>
    <x v="7"/>
    <x v="2"/>
    <x v="2"/>
    <x v="17"/>
    <s v="Biblioteca Maria Zambrano (Filología / Derecho)"/>
    <s v="F. Geografía e Historia"/>
    <s v="F. Filología (Clásicas o General)"/>
    <m/>
    <m/>
    <m/>
    <m/>
    <m/>
    <m/>
    <s v="Sí"/>
    <s v="Sí"/>
    <n v="5"/>
    <n v="1"/>
    <n v="3"/>
    <n v="3"/>
    <n v="3"/>
    <n v="1"/>
    <n v="3"/>
    <n v="1"/>
    <n v="1"/>
    <n v="4"/>
    <m/>
    <n v="4"/>
    <n v="3"/>
    <n v="2"/>
    <n v="1"/>
    <n v="4"/>
    <s v="No"/>
    <n v="3"/>
    <n v="3"/>
    <s v="Youtube|Instagram"/>
    <m/>
    <m/>
    <m/>
    <m/>
    <m/>
    <m/>
    <m/>
    <s v="No"/>
    <s v="No"/>
    <m/>
    <n v="4"/>
    <n v="3"/>
    <s v="4, satisfecho"/>
    <s v="Mejorado"/>
    <s v="Respecto a las bibliotecas María Zambrano y de Geografía e Historia, las que más visito, y además con asiduidad, resaltaría la amabilidad de los trabajadores de la segunda, frente al mal humor y trato poco cordial de la mayor parte del personal de la Zambrano. Por lo demás señalaría lo que en los últimos años ha sido un problema para mi: el número de títulos que se pueden sacar en total como estudiante de grado, me ha dificultado el trabajo y hecho perder bastante tiempo entre devoluciones y peticiones de títulos (sé que este curso se amplío la cifra, pero a penas tuvimos semanas para disfrutar de ello debido a la suspensión de las clases). Relacionado con esto, también habría agradecido poder realizar prestamos interbibliotecarios siendo estudiante de Grado. Pero en general considero más importante señalar la utilidad indispensable de los recursos bibliográficos que suponen las bibliotecas de la UCM, imprescindibles para cualquier estudiante comprometido con el aprendizaje."/>
    <n v="1"/>
    <n v="1"/>
    <n v="0"/>
    <n v="0"/>
    <n v="0"/>
    <n v="0"/>
    <n v="0"/>
    <n v="0"/>
    <n v="1"/>
    <n v="1"/>
    <n v="0"/>
    <n v="0"/>
    <n v="0"/>
  </r>
  <r>
    <m/>
    <m/>
    <s v="Ciencias de la Salud"/>
    <d v="2020-05-20T11:57:00"/>
    <x v="2"/>
    <x v="23"/>
    <x v="3"/>
    <x v="5"/>
    <x v="2"/>
    <s v="F. Veterinaria"/>
    <s v="Biblioteca Maria Zambrano (Filología / Derecho)"/>
    <s v="F. Medicina"/>
    <s v="Biblioteca Miguel Hernández o biblioteca Luis Martín Santos"/>
    <m/>
    <m/>
    <m/>
    <m/>
    <m/>
    <s v="No"/>
    <s v="Sí"/>
    <n v="2"/>
    <n v="1"/>
    <n v="1"/>
    <n v="4"/>
    <n v="5"/>
    <n v="3"/>
    <n v="5"/>
    <n v="1"/>
    <n v="2"/>
    <n v="5"/>
    <m/>
    <n v="3"/>
    <n v="3"/>
    <n v="2"/>
    <n v="2"/>
    <n v="1"/>
    <s v="No"/>
    <n v="2"/>
    <n v="2"/>
    <s v="Twitter|Youtube|Instagram"/>
    <m/>
    <m/>
    <m/>
    <m/>
    <m/>
    <m/>
    <m/>
    <s v="No"/>
    <s v="No"/>
    <m/>
    <n v="3"/>
    <n v="5"/>
    <s v="4, satisfecho"/>
    <s v="Mejorado"/>
    <s v="me gustaría que a los alumnos más nuevos nos enseñaran físicamente la biblioteca, dónde están los libros, cómo buscar información etc. porque muchos de nosotros no utilizamos estos recursos ya que previamente no lo hemos hecho nunca y no sabemos cómo."/>
    <n v="1"/>
    <n v="0"/>
    <n v="0"/>
    <n v="0"/>
    <n v="0"/>
    <n v="0"/>
    <n v="1"/>
    <n v="0"/>
    <n v="1"/>
    <n v="1"/>
    <n v="0"/>
    <n v="0"/>
    <n v="0"/>
  </r>
  <r>
    <m/>
    <m/>
    <s v="Ciencias de la Salud"/>
    <d v="2020-05-20T11:57:00"/>
    <x v="1"/>
    <x v="23"/>
    <x v="1"/>
    <x v="2"/>
    <x v="2"/>
    <s v="F. Veterinaria"/>
    <m/>
    <m/>
    <m/>
    <m/>
    <m/>
    <m/>
    <m/>
    <m/>
    <s v="No"/>
    <s v="Sí"/>
    <n v="4"/>
    <n v="4"/>
    <n v="1"/>
    <n v="3"/>
    <n v="1"/>
    <n v="2"/>
    <n v="1"/>
    <n v="2"/>
    <n v="3"/>
    <n v="4"/>
    <m/>
    <n v="5"/>
    <n v="5"/>
    <n v="2"/>
    <n v="2"/>
    <n v="1"/>
    <s v="No"/>
    <n v="4"/>
    <n v="1"/>
    <s v="Facebook|Instagram"/>
    <m/>
    <m/>
    <m/>
    <m/>
    <m/>
    <m/>
    <m/>
    <s v="No"/>
    <s v="No"/>
    <m/>
    <n v="4"/>
    <n v="4"/>
    <s v="4, satisfecho"/>
    <s v="Mejorado"/>
    <m/>
    <n v="1"/>
    <n v="0"/>
    <n v="0"/>
    <n v="0"/>
    <n v="0"/>
    <n v="0"/>
    <n v="0"/>
    <n v="1"/>
    <n v="0"/>
    <n v="1"/>
    <n v="0"/>
    <n v="0"/>
    <n v="0"/>
  </r>
  <r>
    <m/>
    <m/>
    <s v="Ciencias Experimentales"/>
    <d v="2020-05-20T11:54:00"/>
    <x v="2"/>
    <x v="16"/>
    <x v="2"/>
    <x v="4"/>
    <x v="2"/>
    <s v="F. Ciencias Químicas"/>
    <m/>
    <m/>
    <m/>
    <m/>
    <m/>
    <m/>
    <m/>
    <m/>
    <s v="Sí"/>
    <s v="Sí"/>
    <n v="4"/>
    <n v="1"/>
    <n v="1"/>
    <n v="5"/>
    <n v="4"/>
    <n v="3"/>
    <n v="3"/>
    <n v="1"/>
    <n v="3"/>
    <n v="4"/>
    <m/>
    <n v="2"/>
    <n v="2"/>
    <n v="2"/>
    <n v="1"/>
    <n v="2"/>
    <s v="No"/>
    <n v="2"/>
    <n v="2"/>
    <s v="Twitter|Youtube|Instagram"/>
    <m/>
    <m/>
    <m/>
    <m/>
    <m/>
    <m/>
    <m/>
    <s v="No"/>
    <s v="No"/>
    <m/>
    <n v="3"/>
    <n v="2"/>
    <s v="3, normal"/>
    <s v="Igual"/>
    <m/>
    <n v="1"/>
    <n v="0"/>
    <n v="0"/>
    <n v="0"/>
    <n v="0"/>
    <n v="0"/>
    <n v="1"/>
    <n v="0"/>
    <n v="1"/>
    <n v="1"/>
    <n v="0"/>
    <n v="0"/>
    <n v="0"/>
  </r>
  <r>
    <m/>
    <m/>
    <s v="Ciencias de la Salud"/>
    <d v="2020-05-20T11:54:00"/>
    <x v="2"/>
    <x v="12"/>
    <x v="3"/>
    <x v="2"/>
    <x v="6"/>
    <s v="F. Psicología"/>
    <s v="Biblioteca Maria Zambrano (Filología / Derecho)"/>
    <s v="F. Geografía e Historia"/>
    <s v="Biblioteca del Centro Cultural Paco Rabal"/>
    <m/>
    <m/>
    <m/>
    <m/>
    <m/>
    <s v="Sí"/>
    <s v="Sí"/>
    <n v="4"/>
    <n v="4"/>
    <n v="4"/>
    <n v="2"/>
    <n v="5"/>
    <n v="4"/>
    <n v="5"/>
    <n v="2"/>
    <n v="5"/>
    <n v="5"/>
    <m/>
    <n v="3"/>
    <n v="5"/>
    <n v="4"/>
    <n v="3"/>
    <n v="4"/>
    <s v="No"/>
    <n v="4"/>
    <n v="5"/>
    <s v="Facebook|Youtube"/>
    <m/>
    <m/>
    <m/>
    <m/>
    <m/>
    <m/>
    <m/>
    <s v="Sí"/>
    <s v="Sí"/>
    <s v="Útil"/>
    <n v="5"/>
    <n v="5"/>
    <s v="5, muy satisfecho"/>
    <s v="Mejorado mucho"/>
    <m/>
    <n v="1"/>
    <n v="0"/>
    <n v="1"/>
    <n v="0"/>
    <n v="0"/>
    <n v="0"/>
    <n v="0"/>
    <n v="1"/>
    <n v="1"/>
    <n v="0"/>
    <n v="0"/>
    <n v="0"/>
    <n v="0"/>
  </r>
  <r>
    <m/>
    <m/>
    <s v="Ciencias Sociales"/>
    <d v="2020-05-20T11:54:00"/>
    <x v="1"/>
    <x v="11"/>
    <x v="3"/>
    <x v="3"/>
    <x v="2"/>
    <s v="F. Ciencias Económicas y Empresariales"/>
    <s v="Biblioteca Maria Zambrano (Filología / Derecho)"/>
    <m/>
    <s v="Acudo a la biblioteca de URJC y a la publica"/>
    <m/>
    <m/>
    <m/>
    <m/>
    <m/>
    <s v="Sí"/>
    <s v="Sí"/>
    <n v="4"/>
    <n v="4"/>
    <n v="5"/>
    <n v="4"/>
    <n v="1"/>
    <n v="1"/>
    <n v="1"/>
    <n v="4"/>
    <n v="4"/>
    <n v="4"/>
    <m/>
    <n v="5"/>
    <n v="5"/>
    <n v="5"/>
    <n v="5"/>
    <n v="2"/>
    <s v="No"/>
    <n v="4"/>
    <n v="4"/>
    <s v="Twitter|Facebook|Youtube|Instagram|LinkedIn"/>
    <m/>
    <m/>
    <m/>
    <m/>
    <m/>
    <m/>
    <m/>
    <s v="No"/>
    <s v="Sí"/>
    <s v="Útil"/>
    <n v="5"/>
    <n v="5"/>
    <s v="5, muy satisfecho"/>
    <s v="Mejorado mucho"/>
    <m/>
    <n v="1"/>
    <n v="0"/>
    <n v="0"/>
    <n v="0"/>
    <n v="0"/>
    <n v="0"/>
    <n v="1"/>
    <n v="1"/>
    <n v="1"/>
    <n v="1"/>
    <n v="1"/>
    <n v="0"/>
    <n v="0"/>
  </r>
  <r>
    <m/>
    <m/>
    <s v="Ciencias de la Salud"/>
    <d v="2020-05-20T11:48:00"/>
    <x v="2"/>
    <x v="18"/>
    <x v="5"/>
    <x v="2"/>
    <x v="2"/>
    <s v="F. Odontología"/>
    <m/>
    <m/>
    <m/>
    <m/>
    <m/>
    <m/>
    <m/>
    <m/>
    <s v="No"/>
    <s v="No"/>
    <n v="3"/>
    <n v="5"/>
    <n v="5"/>
    <n v="4"/>
    <n v="4"/>
    <n v="4"/>
    <n v="5"/>
    <n v="2"/>
    <n v="4"/>
    <n v="4"/>
    <m/>
    <n v="4"/>
    <n v="4"/>
    <n v="5"/>
    <n v="4"/>
    <n v="4"/>
    <s v="Sí"/>
    <n v="4"/>
    <n v="4"/>
    <s v="Instagram"/>
    <m/>
    <m/>
    <m/>
    <m/>
    <m/>
    <m/>
    <m/>
    <s v="Sí"/>
    <s v="No"/>
    <m/>
    <n v="4"/>
    <n v="5"/>
    <s v="4, satisfecho"/>
    <s v="Mejorado"/>
    <m/>
    <n v="1"/>
    <n v="0"/>
    <n v="0"/>
    <n v="0"/>
    <n v="0"/>
    <n v="0"/>
    <n v="0"/>
    <n v="0"/>
    <n v="0"/>
    <n v="1"/>
    <n v="0"/>
    <n v="0"/>
    <n v="0"/>
  </r>
  <r>
    <m/>
    <m/>
    <s v="Ciencias Sociales"/>
    <d v="2020-05-20T11:46:00"/>
    <x v="2"/>
    <x v="13"/>
    <x v="1"/>
    <x v="1"/>
    <x v="2"/>
    <s v="F. Ciencias de la Información"/>
    <s v="F. Ciencias de la Información"/>
    <s v="Biblioteca Maria Zambrano (Filología / Derecho)"/>
    <m/>
    <m/>
    <m/>
    <m/>
    <m/>
    <m/>
    <s v="Sí"/>
    <s v="Sí"/>
    <n v="4"/>
    <n v="2"/>
    <n v="2"/>
    <n v="2"/>
    <n v="5"/>
    <n v="5"/>
    <n v="4"/>
    <n v="3"/>
    <n v="3"/>
    <n v="4"/>
    <m/>
    <n v="3"/>
    <n v="3"/>
    <n v="4"/>
    <n v="3"/>
    <n v="4"/>
    <s v="No"/>
    <n v="3"/>
    <n v="4"/>
    <s v="Twitter|Youtube|Instagram"/>
    <m/>
    <m/>
    <m/>
    <m/>
    <m/>
    <m/>
    <m/>
    <s v="No"/>
    <s v="No"/>
    <m/>
    <n v="5"/>
    <n v="5"/>
    <s v="4, satisfecho"/>
    <s v="Mejorado"/>
    <m/>
    <n v="1"/>
    <n v="0"/>
    <n v="0"/>
    <n v="0"/>
    <n v="0"/>
    <n v="0"/>
    <n v="1"/>
    <n v="0"/>
    <n v="1"/>
    <n v="1"/>
    <n v="0"/>
    <n v="0"/>
    <n v="0"/>
  </r>
  <r>
    <m/>
    <m/>
    <s v="Ciencias de la Salud"/>
    <d v="2020-05-20T11:45:00"/>
    <x v="2"/>
    <x v="18"/>
    <x v="2"/>
    <x v="2"/>
    <x v="2"/>
    <s v="F. Odontología"/>
    <s v="Biblioteca Maria Zambrano (Filología / Derecho)"/>
    <m/>
    <m/>
    <m/>
    <m/>
    <m/>
    <m/>
    <m/>
    <s v="No"/>
    <s v="Sí"/>
    <n v="5"/>
    <n v="4"/>
    <n v="4"/>
    <n v="4"/>
    <n v="2"/>
    <n v="5"/>
    <n v="3"/>
    <n v="2"/>
    <n v="4"/>
    <n v="5"/>
    <m/>
    <n v="5"/>
    <n v="5"/>
    <n v="4"/>
    <n v="4"/>
    <n v="4"/>
    <m/>
    <n v="4"/>
    <n v="4"/>
    <s v="Twitter|Youtube|Instagram"/>
    <m/>
    <m/>
    <m/>
    <m/>
    <m/>
    <m/>
    <m/>
    <s v="Sí"/>
    <s v="No"/>
    <m/>
    <n v="4"/>
    <n v="5"/>
    <s v="5, muy satisfecho"/>
    <s v="Mejorado"/>
    <m/>
    <n v="1"/>
    <n v="0"/>
    <n v="0"/>
    <n v="0"/>
    <n v="0"/>
    <n v="0"/>
    <n v="1"/>
    <n v="0"/>
    <n v="1"/>
    <n v="1"/>
    <n v="0"/>
    <n v="0"/>
    <n v="0"/>
  </r>
  <r>
    <m/>
    <m/>
    <s v="Ciencias Experimentales"/>
    <d v="2020-05-20T11:45:00"/>
    <x v="2"/>
    <x v="16"/>
    <x v="2"/>
    <x v="4"/>
    <x v="2"/>
    <s v="F. Ciencias Químicas"/>
    <s v="F. Ciencias Matemáticas"/>
    <s v="F. Odontología"/>
    <m/>
    <m/>
    <m/>
    <m/>
    <m/>
    <m/>
    <s v="No"/>
    <s v="No"/>
    <n v="1"/>
    <n v="1"/>
    <n v="1"/>
    <n v="1"/>
    <n v="5"/>
    <n v="1"/>
    <n v="5"/>
    <n v="1"/>
    <n v="1"/>
    <n v="5"/>
    <m/>
    <n v="4"/>
    <n v="5"/>
    <n v="3"/>
    <n v="3"/>
    <n v="3"/>
    <s v="No"/>
    <n v="3"/>
    <n v="3"/>
    <s v="Youtube|Instagram"/>
    <m/>
    <m/>
    <m/>
    <m/>
    <m/>
    <m/>
    <m/>
    <s v="No"/>
    <s v="No"/>
    <m/>
    <n v="5"/>
    <n v="5"/>
    <s v="4, satisfecho"/>
    <s v="Mejorado"/>
    <m/>
    <n v="1"/>
    <n v="0"/>
    <n v="0"/>
    <n v="0"/>
    <n v="0"/>
    <n v="0"/>
    <n v="0"/>
    <n v="0"/>
    <n v="1"/>
    <n v="1"/>
    <n v="0"/>
    <n v="0"/>
    <n v="0"/>
  </r>
  <r>
    <m/>
    <m/>
    <s v="Humanidades"/>
    <d v="2020-05-20T11:44:00"/>
    <x v="3"/>
    <x v="3"/>
    <x v="1"/>
    <x v="1"/>
    <x v="4"/>
    <s v="F. Bellas Artes"/>
    <s v="F. Filosofía"/>
    <m/>
    <m/>
    <m/>
    <m/>
    <m/>
    <m/>
    <m/>
    <s v="No"/>
    <s v="Sí"/>
    <n v="5"/>
    <n v="4"/>
    <n v="4"/>
    <n v="5"/>
    <n v="3"/>
    <n v="3"/>
    <n v="3"/>
    <n v="4"/>
    <n v="4"/>
    <n v="3"/>
    <m/>
    <n v="3"/>
    <n v="4"/>
    <n v="3"/>
    <n v="3"/>
    <n v="4"/>
    <s v="No"/>
    <n v="3"/>
    <n v="3"/>
    <s v="Instagram"/>
    <m/>
    <m/>
    <m/>
    <m/>
    <m/>
    <m/>
    <m/>
    <s v="Sí"/>
    <s v="Sí"/>
    <s v="Útil"/>
    <n v="4"/>
    <n v="5"/>
    <s v="3, normal"/>
    <s v="Igual"/>
    <m/>
    <n v="0"/>
    <n v="0"/>
    <n v="1"/>
    <n v="0"/>
    <n v="0"/>
    <n v="0"/>
    <n v="0"/>
    <n v="0"/>
    <n v="0"/>
    <n v="1"/>
    <n v="0"/>
    <n v="0"/>
    <n v="0"/>
  </r>
  <r>
    <m/>
    <m/>
    <s v="Humanidades"/>
    <d v="2020-05-20T11:40:00"/>
    <x v="1"/>
    <x v="3"/>
    <x v="1"/>
    <x v="1"/>
    <x v="2"/>
    <s v="F. Bellas Artes"/>
    <m/>
    <m/>
    <s v="Bibliotecas públicas"/>
    <m/>
    <m/>
    <m/>
    <m/>
    <m/>
    <s v="Sí"/>
    <s v="Sí"/>
    <n v="5"/>
    <n v="2"/>
    <n v="3"/>
    <n v="3"/>
    <n v="4"/>
    <n v="5"/>
    <n v="2"/>
    <n v="2"/>
    <n v="4"/>
    <n v="3"/>
    <m/>
    <n v="3"/>
    <n v="5"/>
    <n v="4"/>
    <n v="4"/>
    <n v="3"/>
    <s v="Sí"/>
    <n v="4"/>
    <n v="4"/>
    <s v="Facebook|Youtube"/>
    <m/>
    <m/>
    <m/>
    <m/>
    <m/>
    <m/>
    <m/>
    <s v="Sí"/>
    <s v="Sí"/>
    <s v="Muy útil"/>
    <n v="5"/>
    <n v="5"/>
    <s v="4, satisfecho"/>
    <s v="Mejorado"/>
    <m/>
    <n v="1"/>
    <n v="0"/>
    <n v="0"/>
    <n v="0"/>
    <n v="0"/>
    <n v="0"/>
    <n v="0"/>
    <n v="1"/>
    <n v="1"/>
    <n v="0"/>
    <n v="0"/>
    <n v="0"/>
    <n v="0"/>
  </r>
  <r>
    <m/>
    <m/>
    <s v="Ciencias Sociales"/>
    <d v="2020-05-20T11:34:00"/>
    <x v="1"/>
    <x v="1"/>
    <x v="1"/>
    <x v="5"/>
    <x v="2"/>
    <s v="F. Ciencias Políticas y Sociología"/>
    <m/>
    <m/>
    <s v="Biblioteca Municipal"/>
    <m/>
    <m/>
    <m/>
    <m/>
    <m/>
    <s v="No"/>
    <s v="No"/>
    <n v="4"/>
    <n v="4"/>
    <n v="4"/>
    <n v="3"/>
    <n v="4"/>
    <n v="3"/>
    <n v="3"/>
    <n v="4"/>
    <n v="4"/>
    <n v="4"/>
    <m/>
    <n v="4"/>
    <n v="4"/>
    <n v="4"/>
    <n v="4"/>
    <n v="4"/>
    <s v="No"/>
    <n v="4"/>
    <n v="4"/>
    <m/>
    <m/>
    <m/>
    <m/>
    <m/>
    <m/>
    <m/>
    <m/>
    <s v="Sí"/>
    <s v="No"/>
    <m/>
    <n v="4"/>
    <n v="4"/>
    <s v="4, satisfecho"/>
    <s v="Mejorado"/>
    <s v="Satisfechp"/>
    <n v="1"/>
    <n v="0"/>
    <n v="0"/>
    <n v="0"/>
    <n v="0"/>
    <n v="0"/>
    <n v="0"/>
    <n v="0"/>
    <n v="0"/>
    <n v="0"/>
    <n v="0"/>
    <n v="0"/>
    <n v="0"/>
  </r>
  <r>
    <m/>
    <m/>
    <s v="Humanidades"/>
    <d v="2020-05-20T11:33:00"/>
    <x v="2"/>
    <x v="3"/>
    <x v="1"/>
    <x v="1"/>
    <x v="18"/>
    <s v="F. Bellas Artes"/>
    <m/>
    <m/>
    <m/>
    <m/>
    <m/>
    <m/>
    <m/>
    <m/>
    <s v="Sí"/>
    <s v="Sí"/>
    <n v="4"/>
    <n v="1"/>
    <n v="1"/>
    <n v="4"/>
    <n v="3"/>
    <n v="4"/>
    <n v="2"/>
    <n v="2"/>
    <n v="4"/>
    <n v="3"/>
    <m/>
    <n v="2"/>
    <n v="5"/>
    <n v="4"/>
    <n v="4"/>
    <n v="3"/>
    <s v="Sí"/>
    <n v="4"/>
    <m/>
    <s v="Twitter|Youtube|Instagram"/>
    <m/>
    <m/>
    <m/>
    <m/>
    <m/>
    <m/>
    <m/>
    <s v="Sí"/>
    <s v="No"/>
    <m/>
    <n v="5"/>
    <n v="5"/>
    <s v="5, muy satisfecho"/>
    <s v="Mejorado"/>
    <m/>
    <n v="1"/>
    <n v="0"/>
    <n v="0"/>
    <n v="0"/>
    <n v="1"/>
    <n v="0"/>
    <n v="1"/>
    <n v="0"/>
    <n v="1"/>
    <n v="1"/>
    <n v="0"/>
    <n v="0"/>
    <n v="0"/>
  </r>
  <r>
    <m/>
    <m/>
    <s v="Ciencias Sociales"/>
    <d v="2020-05-20T11:33:00"/>
    <x v="3"/>
    <x v="1"/>
    <x v="1"/>
    <x v="1"/>
    <x v="23"/>
    <m/>
    <m/>
    <m/>
    <m/>
    <m/>
    <m/>
    <m/>
    <m/>
    <m/>
    <s v="No"/>
    <s v="No"/>
    <n v="4"/>
    <n v="2"/>
    <n v="3"/>
    <n v="3"/>
    <n v="5"/>
    <n v="5"/>
    <n v="5"/>
    <n v="2"/>
    <n v="3"/>
    <n v="4"/>
    <m/>
    <n v="2"/>
    <n v="4"/>
    <n v="3"/>
    <n v="3"/>
    <n v="2"/>
    <s v="No"/>
    <n v="3"/>
    <n v="2"/>
    <s v="Twitter|Instagram"/>
    <m/>
    <m/>
    <m/>
    <m/>
    <m/>
    <m/>
    <m/>
    <s v="No"/>
    <s v="No"/>
    <m/>
    <n v="4"/>
    <n v="5"/>
    <s v="4, satisfecho"/>
    <s v="Igual"/>
    <m/>
    <n v="0"/>
    <n v="0"/>
    <n v="1"/>
    <n v="1"/>
    <n v="0"/>
    <n v="0"/>
    <n v="1"/>
    <n v="0"/>
    <n v="0"/>
    <n v="1"/>
    <n v="0"/>
    <n v="0"/>
    <n v="0"/>
  </r>
  <r>
    <m/>
    <m/>
    <s v="Ciencias de la Salud"/>
    <d v="2020-05-20T11:31:00"/>
    <x v="1"/>
    <x v="4"/>
    <x v="4"/>
    <x v="4"/>
    <x v="1"/>
    <s v="F. Psicología"/>
    <s v="F. Ciencias Económicas y Empresariales"/>
    <s v="F. Medicina"/>
    <m/>
    <m/>
    <m/>
    <m/>
    <m/>
    <m/>
    <s v="No"/>
    <s v="No"/>
    <n v="1"/>
    <n v="1"/>
    <n v="1"/>
    <n v="1"/>
    <n v="1"/>
    <n v="5"/>
    <n v="1"/>
    <n v="1"/>
    <n v="1"/>
    <n v="3"/>
    <m/>
    <n v="3"/>
    <n v="3"/>
    <n v="1"/>
    <n v="1"/>
    <n v="1"/>
    <s v="No"/>
    <n v="1"/>
    <n v="1"/>
    <s v="Twitter|Instagram|LinkedIn"/>
    <m/>
    <m/>
    <m/>
    <m/>
    <m/>
    <m/>
    <m/>
    <s v="No"/>
    <s v="No"/>
    <m/>
    <n v="3"/>
    <n v="3"/>
    <s v="2, insatisfecho"/>
    <s v="Igual"/>
    <s v="No tengo ninguna información sobre el servicio de biblioteca, por eso nunca lo he utilizado. No obstante, me gustaría informarme para poder comenzar a disfrutar de este servicio"/>
    <n v="0"/>
    <n v="0"/>
    <n v="0"/>
    <n v="1"/>
    <n v="0"/>
    <n v="0"/>
    <n v="1"/>
    <n v="0"/>
    <n v="0"/>
    <n v="1"/>
    <n v="1"/>
    <n v="0"/>
    <n v="0"/>
  </r>
  <r>
    <m/>
    <m/>
    <s v="Humanidades"/>
    <d v="2020-05-20T11:29:00"/>
    <x v="3"/>
    <x v="7"/>
    <x v="3"/>
    <x v="3"/>
    <x v="3"/>
    <s v="F. Geografía e Historia"/>
    <s v="Biblioteca Maria Zambrano (Filología / Derecho)"/>
    <s v="F. Filología (Clásicas o General)"/>
    <m/>
    <m/>
    <m/>
    <m/>
    <m/>
    <m/>
    <s v="Sí"/>
    <s v="Sí"/>
    <n v="4"/>
    <n v="3"/>
    <n v="5"/>
    <n v="2"/>
    <n v="1"/>
    <n v="4"/>
    <n v="4"/>
    <n v="4"/>
    <n v="3"/>
    <n v="5"/>
    <m/>
    <n v="4"/>
    <n v="5"/>
    <n v="5"/>
    <n v="5"/>
    <n v="5"/>
    <s v="Sí"/>
    <n v="4"/>
    <n v="4"/>
    <s v="Instagram"/>
    <m/>
    <m/>
    <m/>
    <m/>
    <m/>
    <m/>
    <m/>
    <s v="No"/>
    <s v="No"/>
    <m/>
    <n v="4"/>
    <n v="4"/>
    <s v="4, satisfecho"/>
    <s v="Mejorado"/>
    <s v="No tengo propuestas o sugerencias, pero sí agradecimiento por el servicio de préstamo interbibliotecario antes de la situación derivada del Covid-19. La rapidez de las respuestas, los esfuerzos del personal y su trato excelente son algunas de las cosas que siempre recordaré. La disponibilidad de libros electrónicos de reciente publicación es otra cosa maravillosa; a pesar de que estos dos meses ha estado cerrada la Biblioteca de Geografía e Historia, he podido consultar libros sin problema y me han ayudado a completar mi TFM sin problemas. Muchas gracias, ¡sigan así!"/>
    <n v="0"/>
    <n v="1"/>
    <n v="0"/>
    <n v="0"/>
    <n v="0"/>
    <n v="0"/>
    <n v="0"/>
    <n v="0"/>
    <n v="0"/>
    <n v="1"/>
    <n v="0"/>
    <n v="0"/>
    <n v="0"/>
  </r>
  <r>
    <m/>
    <m/>
    <s v="Humanidades"/>
    <d v="2020-05-20T11:27:00"/>
    <x v="3"/>
    <x v="7"/>
    <x v="2"/>
    <x v="3"/>
    <x v="6"/>
    <s v="Biblioteca Maria Zambrano (Filología / Derecho)"/>
    <s v="F. Filosofía"/>
    <m/>
    <s v="Biblioteca Hispánica AECID"/>
    <m/>
    <m/>
    <m/>
    <m/>
    <m/>
    <s v="Sí"/>
    <s v="Sí"/>
    <n v="5"/>
    <n v="4"/>
    <n v="3"/>
    <n v="5"/>
    <n v="5"/>
    <n v="3"/>
    <n v="5"/>
    <n v="4"/>
    <n v="2"/>
    <n v="5"/>
    <m/>
    <n v="5"/>
    <n v="4"/>
    <n v="5"/>
    <n v="3"/>
    <n v="5"/>
    <s v="No"/>
    <n v="5"/>
    <n v="3"/>
    <s v="Youtube|Instagram"/>
    <m/>
    <m/>
    <m/>
    <m/>
    <m/>
    <m/>
    <m/>
    <s v="No"/>
    <s v="No"/>
    <m/>
    <n v="3"/>
    <n v="5"/>
    <s v="5, muy satisfecho"/>
    <s v="Igual"/>
    <m/>
    <n v="1"/>
    <n v="0"/>
    <n v="1"/>
    <n v="0"/>
    <n v="0"/>
    <n v="0"/>
    <n v="0"/>
    <n v="0"/>
    <n v="1"/>
    <n v="1"/>
    <n v="0"/>
    <n v="0"/>
    <n v="0"/>
  </r>
  <r>
    <m/>
    <m/>
    <s v="Ciencias de la Salud"/>
    <d v="2020-05-20T11:27:00"/>
    <x v="4"/>
    <x v="22"/>
    <x v="1"/>
    <x v="1"/>
    <x v="2"/>
    <s v="Biblioteca Maria Zambrano (Filología / Derecho)"/>
    <s v="F. Óptica y Optometría"/>
    <m/>
    <s v="UNED Las Tablas"/>
    <m/>
    <m/>
    <m/>
    <m/>
    <m/>
    <s v="No"/>
    <s v="No"/>
    <n v="3"/>
    <n v="1"/>
    <n v="3"/>
    <n v="3"/>
    <n v="5"/>
    <n v="5"/>
    <n v="3"/>
    <n v="1"/>
    <n v="5"/>
    <n v="5"/>
    <m/>
    <n v="5"/>
    <n v="5"/>
    <n v="4"/>
    <n v="4"/>
    <m/>
    <s v="No"/>
    <n v="4"/>
    <m/>
    <s v="No uso ninguna red social"/>
    <m/>
    <m/>
    <m/>
    <m/>
    <m/>
    <m/>
    <m/>
    <s v="No"/>
    <s v="Sí"/>
    <s v="Útil"/>
    <n v="5"/>
    <n v="5"/>
    <s v="5, muy satisfecho"/>
    <s v="Mejorado"/>
    <m/>
    <n v="1"/>
    <n v="0"/>
    <n v="0"/>
    <n v="0"/>
    <n v="0"/>
    <n v="0"/>
    <n v="0"/>
    <n v="0"/>
    <n v="0"/>
    <n v="0"/>
    <n v="0"/>
    <n v="1"/>
    <n v="0"/>
  </r>
  <r>
    <m/>
    <m/>
    <s v="Ciencias de la Salud"/>
    <d v="2020-05-20T11:23:00"/>
    <x v="2"/>
    <x v="12"/>
    <x v="2"/>
    <x v="1"/>
    <x v="3"/>
    <s v="F. Psicología"/>
    <m/>
    <m/>
    <m/>
    <m/>
    <m/>
    <m/>
    <m/>
    <m/>
    <s v="No"/>
    <s v="No"/>
    <n v="1"/>
    <n v="1"/>
    <n v="4"/>
    <n v="2"/>
    <n v="4"/>
    <n v="5"/>
    <n v="4"/>
    <n v="4"/>
    <n v="2"/>
    <n v="4"/>
    <m/>
    <n v="4"/>
    <m/>
    <n v="3"/>
    <n v="3"/>
    <n v="3"/>
    <s v="No"/>
    <n v="4"/>
    <m/>
    <s v="Youtube|Instagram"/>
    <m/>
    <m/>
    <m/>
    <m/>
    <m/>
    <m/>
    <m/>
    <s v="No"/>
    <s v="No"/>
    <m/>
    <n v="4"/>
    <n v="4"/>
    <s v="4, satisfecho"/>
    <m/>
    <m/>
    <n v="0"/>
    <n v="1"/>
    <n v="0"/>
    <n v="0"/>
    <n v="0"/>
    <n v="0"/>
    <n v="0"/>
    <n v="0"/>
    <n v="1"/>
    <n v="1"/>
    <n v="0"/>
    <n v="0"/>
    <n v="0"/>
  </r>
  <r>
    <m/>
    <m/>
    <s v="Ciencias de la Salud"/>
    <d v="2020-05-20T11:23:00"/>
    <x v="2"/>
    <x v="4"/>
    <x v="2"/>
    <x v="5"/>
    <x v="2"/>
    <s v="F. Filología (Clásicas o General)"/>
    <s v="F. Medicina"/>
    <s v="F. Odontología"/>
    <m/>
    <m/>
    <m/>
    <m/>
    <m/>
    <m/>
    <s v="Sí"/>
    <s v="Sí"/>
    <n v="4"/>
    <n v="1"/>
    <n v="2"/>
    <n v="4"/>
    <n v="1"/>
    <n v="3"/>
    <n v="5"/>
    <n v="1"/>
    <n v="4"/>
    <n v="5"/>
    <m/>
    <n v="3"/>
    <n v="5"/>
    <n v="3"/>
    <n v="4"/>
    <n v="5"/>
    <s v="No"/>
    <n v="4"/>
    <m/>
    <s v="Twitter|Youtube|Instagram"/>
    <m/>
    <m/>
    <m/>
    <m/>
    <m/>
    <m/>
    <m/>
    <s v="No"/>
    <s v="No"/>
    <m/>
    <n v="5"/>
    <n v="5"/>
    <s v="4, satisfecho"/>
    <m/>
    <m/>
    <n v="1"/>
    <n v="0"/>
    <n v="0"/>
    <n v="0"/>
    <n v="0"/>
    <n v="0"/>
    <n v="1"/>
    <n v="0"/>
    <n v="1"/>
    <n v="1"/>
    <n v="0"/>
    <n v="0"/>
    <n v="0"/>
  </r>
  <r>
    <m/>
    <m/>
    <s v="Ciencias Sociales"/>
    <d v="2020-05-20T11:22:00"/>
    <x v="2"/>
    <x v="1"/>
    <x v="3"/>
    <x v="2"/>
    <x v="2"/>
    <s v="Biblioteca Maria Zambrano (Filología / Derecho)"/>
    <s v="F. Trabajo Social"/>
    <m/>
    <m/>
    <m/>
    <m/>
    <m/>
    <m/>
    <m/>
    <s v="Sí"/>
    <s v="Sí"/>
    <n v="4"/>
    <n v="1"/>
    <n v="4"/>
    <n v="3"/>
    <n v="2"/>
    <n v="4"/>
    <n v="3"/>
    <n v="3"/>
    <n v="3"/>
    <n v="3"/>
    <m/>
    <n v="3"/>
    <n v="3"/>
    <n v="4"/>
    <n v="4"/>
    <n v="4"/>
    <s v="No"/>
    <n v="4"/>
    <m/>
    <s v="No uso ninguna red social"/>
    <m/>
    <m/>
    <m/>
    <m/>
    <m/>
    <m/>
    <m/>
    <s v="Sí"/>
    <s v="No"/>
    <m/>
    <n v="4"/>
    <n v="4"/>
    <s v="4, satisfecho"/>
    <s v="Empeorado"/>
    <m/>
    <n v="1"/>
    <n v="0"/>
    <n v="0"/>
    <n v="0"/>
    <n v="0"/>
    <n v="0"/>
    <n v="0"/>
    <n v="0"/>
    <n v="0"/>
    <n v="0"/>
    <n v="0"/>
    <n v="1"/>
    <n v="0"/>
  </r>
  <r>
    <m/>
    <m/>
    <s v="Ciencias Experimentales"/>
    <d v="2020-05-20T11:19:00"/>
    <x v="2"/>
    <x v="20"/>
    <x v="5"/>
    <x v="1"/>
    <x v="2"/>
    <s v="F. Ciencias Biológicas"/>
    <s v="F. Ciencias Geológicas"/>
    <s v="Biblioteca Maria Zambrano (Filología / Derecho)"/>
    <m/>
    <m/>
    <m/>
    <m/>
    <m/>
    <m/>
    <s v="No"/>
    <s v="Sí"/>
    <n v="3"/>
    <n v="4"/>
    <n v="3"/>
    <n v="1"/>
    <n v="4"/>
    <n v="3"/>
    <n v="1"/>
    <n v="3"/>
    <n v="3"/>
    <n v="4"/>
    <m/>
    <n v="4"/>
    <n v="4"/>
    <n v="3"/>
    <n v="4"/>
    <n v="4"/>
    <s v="Sí"/>
    <n v="4"/>
    <n v="4"/>
    <s v="Instagram"/>
    <m/>
    <m/>
    <m/>
    <m/>
    <m/>
    <m/>
    <m/>
    <s v="Sí"/>
    <s v="No"/>
    <m/>
    <n v="4"/>
    <n v="3"/>
    <s v="4, satisfecho"/>
    <s v="Mejorado"/>
    <m/>
    <n v="1"/>
    <n v="0"/>
    <n v="0"/>
    <n v="0"/>
    <n v="0"/>
    <n v="0"/>
    <n v="0"/>
    <n v="0"/>
    <n v="0"/>
    <n v="1"/>
    <n v="0"/>
    <n v="0"/>
    <n v="0"/>
  </r>
  <r>
    <m/>
    <m/>
    <s v="Ciencias de la Salud"/>
    <d v="2020-05-20T11:14:00"/>
    <x v="2"/>
    <x v="12"/>
    <x v="5"/>
    <x v="1"/>
    <x v="17"/>
    <s v="F. Psicología"/>
    <s v="Biblioteca Maria Zambrano (Filología / Derecho)"/>
    <m/>
    <m/>
    <m/>
    <m/>
    <m/>
    <m/>
    <m/>
    <s v="No"/>
    <s v="No"/>
    <n v="3"/>
    <n v="3"/>
    <n v="2"/>
    <n v="4"/>
    <n v="5"/>
    <n v="3"/>
    <n v="4"/>
    <n v="1"/>
    <n v="4"/>
    <n v="4"/>
    <m/>
    <n v="3"/>
    <n v="5"/>
    <n v="4"/>
    <n v="4"/>
    <n v="4"/>
    <s v="No"/>
    <n v="4"/>
    <n v="5"/>
    <s v="Youtube|Instagram"/>
    <m/>
    <m/>
    <m/>
    <m/>
    <m/>
    <m/>
    <m/>
    <s v="Sí"/>
    <s v="No"/>
    <m/>
    <n v="4"/>
    <n v="5"/>
    <s v="4, satisfecho"/>
    <s v="Mejorado"/>
    <m/>
    <n v="1"/>
    <n v="1"/>
    <n v="0"/>
    <n v="0"/>
    <n v="0"/>
    <n v="0"/>
    <n v="0"/>
    <n v="0"/>
    <n v="1"/>
    <n v="1"/>
    <n v="0"/>
    <n v="0"/>
    <n v="0"/>
  </r>
  <r>
    <m/>
    <m/>
    <s v="Ciencias de la Salud"/>
    <d v="2020-05-20T11:13:00"/>
    <x v="2"/>
    <x v="23"/>
    <x v="2"/>
    <x v="4"/>
    <x v="3"/>
    <s v="F. Veterinaria"/>
    <s v="Biblioteca Maria Zambrano (Filología / Derecho)"/>
    <s v="F. Farmacia"/>
    <s v="Biblioteca Elena Fortún"/>
    <m/>
    <m/>
    <m/>
    <m/>
    <m/>
    <s v="No"/>
    <s v="No"/>
    <n v="2"/>
    <n v="2"/>
    <n v="2"/>
    <n v="2"/>
    <n v="5"/>
    <n v="5"/>
    <n v="5"/>
    <n v="2"/>
    <n v="4"/>
    <n v="3"/>
    <m/>
    <n v="3"/>
    <n v="4"/>
    <n v="3"/>
    <n v="3"/>
    <n v="3"/>
    <s v="No"/>
    <n v="3"/>
    <n v="4"/>
    <s v="Twitter"/>
    <m/>
    <m/>
    <m/>
    <m/>
    <m/>
    <m/>
    <m/>
    <s v="Sí"/>
    <s v="No"/>
    <m/>
    <n v="5"/>
    <n v="5"/>
    <s v="4, satisfecho"/>
    <s v="Mejorado"/>
    <m/>
    <n v="0"/>
    <n v="1"/>
    <n v="0"/>
    <n v="0"/>
    <n v="0"/>
    <n v="0"/>
    <n v="1"/>
    <n v="0"/>
    <n v="0"/>
    <n v="0"/>
    <n v="0"/>
    <n v="0"/>
    <n v="0"/>
  </r>
  <r>
    <m/>
    <m/>
    <s v="Ciencias de la Salud"/>
    <d v="2020-05-20T11:12:00"/>
    <x v="2"/>
    <x v="4"/>
    <x v="2"/>
    <x v="4"/>
    <x v="2"/>
    <s v="F. Medicina"/>
    <s v="F. Enfermería, Fisioterapia y Podología"/>
    <s v="Biblioteca Maria Zambrano (Filología / Derecho)"/>
    <m/>
    <m/>
    <m/>
    <m/>
    <m/>
    <m/>
    <s v="No"/>
    <s v="Sí"/>
    <n v="2"/>
    <n v="2"/>
    <n v="4"/>
    <n v="3"/>
    <n v="5"/>
    <n v="4"/>
    <n v="3"/>
    <n v="2"/>
    <n v="2"/>
    <n v="3"/>
    <m/>
    <n v="3"/>
    <n v="3"/>
    <n v="3"/>
    <n v="3"/>
    <n v="3"/>
    <s v="No"/>
    <n v="3"/>
    <n v="3"/>
    <s v="Youtube|Instagram"/>
    <m/>
    <m/>
    <m/>
    <m/>
    <m/>
    <m/>
    <m/>
    <s v="No"/>
    <s v="No"/>
    <m/>
    <n v="4"/>
    <n v="3"/>
    <s v="3, normal"/>
    <s v="Igual"/>
    <m/>
    <n v="1"/>
    <n v="0"/>
    <n v="0"/>
    <n v="0"/>
    <n v="0"/>
    <n v="0"/>
    <n v="0"/>
    <n v="0"/>
    <n v="1"/>
    <n v="1"/>
    <n v="0"/>
    <n v="0"/>
    <n v="0"/>
  </r>
  <r>
    <m/>
    <m/>
    <s v="Ciencias de la Salud"/>
    <d v="2020-05-20T11:10:00"/>
    <x v="2"/>
    <x v="4"/>
    <x v="2"/>
    <x v="1"/>
    <x v="3"/>
    <s v="F. Enfermería, Fisioterapia y Podología"/>
    <s v="F. Medicina"/>
    <s v="F. Odontología"/>
    <m/>
    <m/>
    <m/>
    <m/>
    <m/>
    <m/>
    <s v="No"/>
    <s v="Sí"/>
    <n v="2"/>
    <n v="1"/>
    <n v="2"/>
    <n v="4"/>
    <n v="5"/>
    <n v="3"/>
    <n v="5"/>
    <n v="2"/>
    <n v="4"/>
    <n v="4"/>
    <m/>
    <n v="4"/>
    <n v="3"/>
    <n v="4"/>
    <n v="3"/>
    <n v="5"/>
    <s v="No"/>
    <n v="4"/>
    <n v="3"/>
    <s v="Twitter|Youtube|Instagram"/>
    <m/>
    <m/>
    <m/>
    <m/>
    <m/>
    <m/>
    <m/>
    <s v="No"/>
    <s v="No"/>
    <m/>
    <n v="4"/>
    <n v="4"/>
    <s v="4, satisfecho"/>
    <m/>
    <m/>
    <n v="0"/>
    <n v="1"/>
    <n v="0"/>
    <n v="0"/>
    <n v="0"/>
    <n v="0"/>
    <n v="1"/>
    <n v="0"/>
    <n v="1"/>
    <n v="1"/>
    <n v="0"/>
    <n v="0"/>
    <n v="0"/>
  </r>
  <r>
    <m/>
    <m/>
    <s v="Ciencias de la Salud"/>
    <d v="2020-05-20T11:10:00"/>
    <x v="2"/>
    <x v="15"/>
    <x v="1"/>
    <x v="1"/>
    <x v="2"/>
    <s v="F. Medicina"/>
    <s v="F. Enfermería, Fisioterapia y Podología"/>
    <s v="F. Ciencias de la Información"/>
    <m/>
    <m/>
    <m/>
    <m/>
    <m/>
    <m/>
    <s v="No"/>
    <s v="Sí"/>
    <n v="4"/>
    <n v="4"/>
    <n v="4"/>
    <n v="5"/>
    <n v="5"/>
    <n v="5"/>
    <n v="5"/>
    <n v="4"/>
    <n v="3"/>
    <n v="4"/>
    <m/>
    <n v="3"/>
    <n v="3"/>
    <n v="3"/>
    <n v="3"/>
    <n v="3"/>
    <s v="No"/>
    <n v="3"/>
    <n v="3"/>
    <s v="Youtube"/>
    <m/>
    <m/>
    <m/>
    <m/>
    <m/>
    <m/>
    <m/>
    <s v="Sí"/>
    <s v="Sí"/>
    <m/>
    <n v="5"/>
    <n v="5"/>
    <s v="3, normal"/>
    <s v="Mejorado"/>
    <m/>
    <n v="1"/>
    <n v="0"/>
    <n v="0"/>
    <n v="0"/>
    <n v="0"/>
    <n v="0"/>
    <n v="0"/>
    <n v="0"/>
    <n v="1"/>
    <n v="0"/>
    <n v="0"/>
    <n v="0"/>
    <n v="0"/>
  </r>
  <r>
    <m/>
    <m/>
    <s v="Ciencias Sociales"/>
    <d v="2020-05-20T11:10:00"/>
    <x v="3"/>
    <x v="24"/>
    <x v="2"/>
    <x v="2"/>
    <x v="3"/>
    <s v="F. Trabajo Social"/>
    <s v="F. Psicología"/>
    <s v="F. Ciencias Políticas y Sociología"/>
    <s v="La Chata,"/>
    <m/>
    <m/>
    <m/>
    <m/>
    <m/>
    <s v="Sí"/>
    <s v="Sí"/>
    <n v="4"/>
    <n v="1"/>
    <n v="4"/>
    <n v="1"/>
    <n v="5"/>
    <n v="4"/>
    <n v="3"/>
    <n v="3"/>
    <n v="3"/>
    <n v="4"/>
    <m/>
    <n v="4"/>
    <n v="4"/>
    <n v="3"/>
    <n v="4"/>
    <n v="4"/>
    <s v="Sí"/>
    <n v="3"/>
    <n v="1"/>
    <s v="Twitter|Facebook|Youtube|Instagram"/>
    <m/>
    <m/>
    <m/>
    <m/>
    <m/>
    <m/>
    <m/>
    <s v="No"/>
    <s v="Sí"/>
    <m/>
    <n v="4"/>
    <n v="4"/>
    <s v="4, satisfecho"/>
    <s v="Mejorado"/>
    <m/>
    <n v="0"/>
    <n v="1"/>
    <n v="0"/>
    <n v="0"/>
    <n v="0"/>
    <n v="0"/>
    <n v="1"/>
    <n v="1"/>
    <n v="1"/>
    <n v="1"/>
    <n v="0"/>
    <n v="0"/>
    <n v="0"/>
  </r>
  <r>
    <m/>
    <m/>
    <s v="Ciencias Sociales"/>
    <d v="2020-05-20T11:08:00"/>
    <x v="1"/>
    <x v="13"/>
    <x v="2"/>
    <x v="2"/>
    <x v="24"/>
    <s v="Biblioteca Maria Zambrano (Filología / Derecho)"/>
    <m/>
    <m/>
    <s v="Benito Pérez Galdós"/>
    <m/>
    <m/>
    <m/>
    <m/>
    <m/>
    <s v="Sí"/>
    <s v="Sí"/>
    <n v="4"/>
    <n v="4"/>
    <m/>
    <m/>
    <m/>
    <n v="4"/>
    <m/>
    <m/>
    <n v="5"/>
    <n v="5"/>
    <m/>
    <n v="5"/>
    <n v="5"/>
    <n v="5"/>
    <m/>
    <m/>
    <m/>
    <n v="5"/>
    <m/>
    <s v="Facebook|Youtube|Instagram"/>
    <m/>
    <m/>
    <m/>
    <m/>
    <m/>
    <m/>
    <m/>
    <s v="No"/>
    <s v="No"/>
    <m/>
    <n v="5"/>
    <n v="5"/>
    <s v="5, muy satisfecho"/>
    <m/>
    <m/>
    <n v="0"/>
    <n v="0"/>
    <n v="1"/>
    <n v="0"/>
    <n v="1"/>
    <n v="0"/>
    <n v="0"/>
    <n v="1"/>
    <n v="1"/>
    <n v="1"/>
    <n v="0"/>
    <n v="0"/>
    <n v="0"/>
  </r>
  <r>
    <m/>
    <m/>
    <s v="Humanidades"/>
    <d v="2020-05-20T11:08:00"/>
    <x v="2"/>
    <x v="3"/>
    <x v="1"/>
    <x v="1"/>
    <x v="2"/>
    <s v="F. Bellas Artes"/>
    <s v="F. Ciencias de la Información"/>
    <m/>
    <s v="Biblioteca Pública Municipal de Vicálvaro"/>
    <m/>
    <m/>
    <m/>
    <m/>
    <m/>
    <s v="No"/>
    <s v="No"/>
    <n v="2"/>
    <n v="1"/>
    <n v="2"/>
    <n v="4"/>
    <n v="5"/>
    <n v="5"/>
    <n v="5"/>
    <n v="5"/>
    <n v="3"/>
    <n v="5"/>
    <m/>
    <n v="4"/>
    <n v="5"/>
    <n v="4"/>
    <m/>
    <n v="4"/>
    <s v="No"/>
    <n v="4"/>
    <n v="4"/>
    <s v="Instagram"/>
    <m/>
    <m/>
    <m/>
    <m/>
    <m/>
    <m/>
    <m/>
    <s v="Sí"/>
    <s v="No"/>
    <m/>
    <n v="4"/>
    <n v="4"/>
    <s v="4, satisfecho"/>
    <s v="Mejorado"/>
    <m/>
    <n v="1"/>
    <n v="0"/>
    <n v="0"/>
    <n v="0"/>
    <n v="0"/>
    <n v="0"/>
    <n v="0"/>
    <n v="0"/>
    <n v="0"/>
    <n v="1"/>
    <n v="0"/>
    <n v="0"/>
    <n v="0"/>
  </r>
  <r>
    <m/>
    <m/>
    <s v="Ciencias de la Salud"/>
    <d v="2020-05-20T11:07:00"/>
    <x v="2"/>
    <x v="23"/>
    <x v="5"/>
    <x v="1"/>
    <x v="3"/>
    <s v="Biblioteca Maria Zambrano (Filología / Derecho)"/>
    <s v="F. Veterinaria"/>
    <m/>
    <m/>
    <m/>
    <m/>
    <m/>
    <m/>
    <m/>
    <s v="No"/>
    <s v="Sí"/>
    <n v="3"/>
    <n v="1"/>
    <n v="1"/>
    <n v="1"/>
    <n v="5"/>
    <n v="4"/>
    <n v="5"/>
    <n v="1"/>
    <n v="5"/>
    <n v="5"/>
    <m/>
    <n v="5"/>
    <n v="5"/>
    <n v="4"/>
    <n v="3"/>
    <n v="5"/>
    <s v="No"/>
    <n v="5"/>
    <n v="4"/>
    <s v="Instagram"/>
    <m/>
    <m/>
    <m/>
    <m/>
    <m/>
    <m/>
    <m/>
    <s v="Sí"/>
    <s v="No"/>
    <m/>
    <n v="4"/>
    <n v="3"/>
    <s v="5, muy satisfecho"/>
    <s v="Mejorado mucho"/>
    <m/>
    <n v="0"/>
    <n v="1"/>
    <n v="0"/>
    <n v="0"/>
    <n v="0"/>
    <n v="0"/>
    <n v="0"/>
    <n v="0"/>
    <n v="0"/>
    <n v="1"/>
    <n v="0"/>
    <n v="0"/>
    <n v="0"/>
  </r>
  <r>
    <m/>
    <m/>
    <s v="Ciencias Experimentales"/>
    <d v="2020-05-20T11:02:00"/>
    <x v="2"/>
    <x v="8"/>
    <x v="3"/>
    <x v="3"/>
    <x v="2"/>
    <s v="F. Ciencias Matemáticas"/>
    <s v="F. Ciencias Biológicas"/>
    <s v="Biblioteca Maria Zambrano (Filología / Derecho)"/>
    <m/>
    <m/>
    <m/>
    <m/>
    <m/>
    <m/>
    <s v="Sí"/>
    <s v="No"/>
    <n v="5"/>
    <n v="1"/>
    <n v="4"/>
    <n v="1"/>
    <n v="5"/>
    <n v="5"/>
    <n v="5"/>
    <n v="1"/>
    <n v="5"/>
    <n v="5"/>
    <m/>
    <n v="2"/>
    <n v="5"/>
    <n v="5"/>
    <n v="5"/>
    <n v="5"/>
    <s v="Sí"/>
    <n v="5"/>
    <n v="5"/>
    <s v="Youtube"/>
    <m/>
    <m/>
    <m/>
    <m/>
    <m/>
    <m/>
    <m/>
    <s v="Sí"/>
    <s v="Sí"/>
    <s v="Muy útil"/>
    <n v="5"/>
    <n v="5"/>
    <s v="5, muy satisfecho"/>
    <s v="Mejorado"/>
    <m/>
    <n v="1"/>
    <n v="0"/>
    <n v="0"/>
    <n v="0"/>
    <n v="0"/>
    <n v="0"/>
    <n v="0"/>
    <n v="0"/>
    <n v="1"/>
    <n v="0"/>
    <n v="0"/>
    <n v="0"/>
    <n v="0"/>
  </r>
  <r>
    <m/>
    <m/>
    <s v="Humanidades"/>
    <d v="2020-05-20T10:59:00"/>
    <x v="3"/>
    <x v="6"/>
    <x v="2"/>
    <x v="2"/>
    <x v="25"/>
    <s v="Biblioteca Maria Zambrano (Filología / Derecho)"/>
    <s v="F. Filología (Clásicas o General)"/>
    <s v="F. Geografía e Historia"/>
    <s v="Bibliotecas públicas de la Comunidad de Madrid, aunque normalmente no tienen material tan especializado."/>
    <m/>
    <m/>
    <m/>
    <m/>
    <m/>
    <s v="Sí"/>
    <s v="Sí"/>
    <n v="5"/>
    <n v="1"/>
    <n v="2"/>
    <n v="5"/>
    <n v="4"/>
    <n v="5"/>
    <n v="4"/>
    <n v="4"/>
    <n v="3"/>
    <n v="3"/>
    <m/>
    <n v="2"/>
    <n v="2"/>
    <n v="5"/>
    <n v="2"/>
    <n v="3"/>
    <s v="Sí"/>
    <n v="4"/>
    <n v="3"/>
    <s v="Twitter|Facebook|Youtube|Instagram"/>
    <m/>
    <m/>
    <m/>
    <m/>
    <m/>
    <m/>
    <m/>
    <s v="Sí"/>
    <s v="No"/>
    <m/>
    <n v="3"/>
    <n v="3"/>
    <s v="3, normal"/>
    <s v="Mejorado"/>
    <m/>
    <n v="0"/>
    <n v="0"/>
    <n v="0"/>
    <n v="0"/>
    <n v="0"/>
    <n v="0"/>
    <n v="1"/>
    <n v="1"/>
    <n v="1"/>
    <n v="1"/>
    <n v="0"/>
    <n v="0"/>
    <n v="0"/>
  </r>
  <r>
    <m/>
    <m/>
    <s v="Humanidades"/>
    <d v="2020-05-20T10:58:00"/>
    <x v="2"/>
    <x v="2"/>
    <x v="1"/>
    <x v="1"/>
    <x v="3"/>
    <s v="F. Educación - Centro de Formación del Profesorado"/>
    <m/>
    <m/>
    <m/>
    <m/>
    <m/>
    <m/>
    <m/>
    <m/>
    <s v="No"/>
    <s v="Sí"/>
    <n v="4"/>
    <n v="4"/>
    <n v="4"/>
    <n v="3"/>
    <n v="4"/>
    <n v="4"/>
    <n v="4"/>
    <n v="4"/>
    <n v="3"/>
    <n v="4"/>
    <m/>
    <n v="4"/>
    <n v="3"/>
    <n v="3"/>
    <n v="2"/>
    <n v="3"/>
    <s v="No"/>
    <n v="3"/>
    <n v="2"/>
    <s v="Twitter|Youtube|Instagram"/>
    <m/>
    <m/>
    <m/>
    <m/>
    <m/>
    <m/>
    <m/>
    <s v="No"/>
    <s v="No"/>
    <m/>
    <n v="4"/>
    <n v="4"/>
    <s v="4, satisfecho"/>
    <s v="Igual"/>
    <m/>
    <n v="0"/>
    <n v="1"/>
    <n v="0"/>
    <n v="0"/>
    <n v="0"/>
    <n v="0"/>
    <n v="1"/>
    <n v="0"/>
    <n v="1"/>
    <n v="1"/>
    <n v="0"/>
    <n v="0"/>
    <n v="0"/>
  </r>
  <r>
    <m/>
    <m/>
    <s v="Ciencias de la Salud"/>
    <d v="2020-05-20T10:57:00"/>
    <x v="2"/>
    <x v="9"/>
    <x v="1"/>
    <x v="2"/>
    <x v="2"/>
    <s v="F. Farmacia"/>
    <m/>
    <m/>
    <m/>
    <m/>
    <m/>
    <m/>
    <m/>
    <m/>
    <s v="No"/>
    <s v="Sí"/>
    <n v="3"/>
    <n v="1"/>
    <n v="3"/>
    <n v="1"/>
    <n v="5"/>
    <n v="2"/>
    <n v="5"/>
    <n v="1"/>
    <n v="5"/>
    <n v="4"/>
    <m/>
    <n v="5"/>
    <n v="5"/>
    <n v="5"/>
    <n v="4"/>
    <n v="5"/>
    <s v="No"/>
    <n v="5"/>
    <n v="3"/>
    <s v="Youtube|Instagram"/>
    <m/>
    <m/>
    <m/>
    <m/>
    <m/>
    <m/>
    <m/>
    <s v="Sí"/>
    <s v="No"/>
    <m/>
    <n v="4"/>
    <n v="5"/>
    <s v="4, satisfecho"/>
    <s v="Mejorado"/>
    <m/>
    <n v="1"/>
    <n v="0"/>
    <n v="0"/>
    <n v="0"/>
    <n v="0"/>
    <n v="0"/>
    <n v="0"/>
    <n v="0"/>
    <n v="1"/>
    <n v="1"/>
    <n v="0"/>
    <n v="0"/>
    <n v="0"/>
  </r>
  <r>
    <m/>
    <m/>
    <s v="Humanidades"/>
    <d v="2020-05-20T10:56:00"/>
    <x v="2"/>
    <x v="7"/>
    <x v="2"/>
    <x v="1"/>
    <x v="4"/>
    <s v="F. Geografía e Historia"/>
    <s v="Biblioteca Maria Zambrano (Filología / Derecho)"/>
    <s v="F. Filología (Clásicas o General)"/>
    <m/>
    <m/>
    <m/>
    <m/>
    <m/>
    <m/>
    <s v="No"/>
    <s v="Sí"/>
    <n v="5"/>
    <n v="1"/>
    <n v="3"/>
    <n v="1"/>
    <n v="5"/>
    <n v="4"/>
    <n v="5"/>
    <n v="2"/>
    <n v="3"/>
    <n v="4"/>
    <m/>
    <n v="2"/>
    <n v="2"/>
    <n v="3"/>
    <n v="2"/>
    <n v="3"/>
    <s v="No"/>
    <n v="3"/>
    <n v="3"/>
    <s v="Twitter|Youtube|Instagram"/>
    <m/>
    <m/>
    <m/>
    <m/>
    <m/>
    <m/>
    <m/>
    <s v="No"/>
    <s v="No"/>
    <m/>
    <n v="3"/>
    <n v="3"/>
    <s v="4, satisfecho"/>
    <s v="Igual"/>
    <m/>
    <n v="0"/>
    <n v="0"/>
    <n v="1"/>
    <n v="0"/>
    <n v="0"/>
    <n v="0"/>
    <n v="1"/>
    <n v="0"/>
    <n v="1"/>
    <n v="1"/>
    <n v="0"/>
    <n v="0"/>
    <n v="0"/>
  </r>
  <r>
    <m/>
    <m/>
    <s v="Humanidades"/>
    <d v="2020-05-20T10:52:00"/>
    <x v="3"/>
    <x v="2"/>
    <x v="2"/>
    <x v="1"/>
    <x v="3"/>
    <s v="F. Educación - Centro de Formación del Profesorado"/>
    <m/>
    <m/>
    <m/>
    <m/>
    <m/>
    <m/>
    <m/>
    <m/>
    <s v="No"/>
    <s v="No"/>
    <n v="1"/>
    <n v="5"/>
    <n v="5"/>
    <n v="2"/>
    <n v="1"/>
    <n v="5"/>
    <n v="2"/>
    <n v="3"/>
    <n v="4"/>
    <n v="4"/>
    <m/>
    <n v="4"/>
    <n v="4"/>
    <n v="5"/>
    <n v="4"/>
    <n v="4"/>
    <s v="No"/>
    <n v="4"/>
    <n v="3"/>
    <s v="Youtube"/>
    <m/>
    <m/>
    <m/>
    <m/>
    <m/>
    <m/>
    <m/>
    <s v="Sí"/>
    <s v="Sí"/>
    <m/>
    <n v="4"/>
    <n v="4"/>
    <s v="4, satisfecho"/>
    <s v="Mejorado"/>
    <m/>
    <n v="0"/>
    <n v="1"/>
    <n v="0"/>
    <n v="0"/>
    <n v="0"/>
    <n v="0"/>
    <n v="0"/>
    <n v="0"/>
    <n v="1"/>
    <n v="0"/>
    <n v="0"/>
    <n v="0"/>
    <n v="0"/>
  </r>
  <r>
    <m/>
    <m/>
    <s v="Ciencias Experimentales"/>
    <d v="2020-05-20T10:49:00"/>
    <x v="1"/>
    <x v="16"/>
    <x v="1"/>
    <x v="1"/>
    <x v="3"/>
    <s v="F. Ciencias Químicas"/>
    <m/>
    <m/>
    <m/>
    <m/>
    <m/>
    <m/>
    <m/>
    <m/>
    <s v="Sí"/>
    <s v="Sí"/>
    <n v="2"/>
    <n v="5"/>
    <n v="2"/>
    <n v="1"/>
    <n v="1"/>
    <n v="3"/>
    <n v="1"/>
    <n v="1"/>
    <n v="4"/>
    <n v="5"/>
    <m/>
    <n v="5"/>
    <n v="5"/>
    <n v="5"/>
    <n v="3"/>
    <n v="5"/>
    <s v="No"/>
    <n v="5"/>
    <n v="2"/>
    <s v="Facebook|Instagram|LinkedIn"/>
    <m/>
    <m/>
    <m/>
    <m/>
    <m/>
    <m/>
    <m/>
    <s v="No"/>
    <s v="No"/>
    <m/>
    <n v="4"/>
    <n v="5"/>
    <s v="5, muy satisfecho"/>
    <s v="Igual"/>
    <m/>
    <n v="0"/>
    <n v="1"/>
    <n v="0"/>
    <n v="0"/>
    <n v="0"/>
    <n v="0"/>
    <n v="0"/>
    <n v="1"/>
    <n v="0"/>
    <n v="1"/>
    <n v="1"/>
    <n v="0"/>
    <n v="0"/>
  </r>
  <r>
    <m/>
    <m/>
    <s v="Ciencias Experimentales"/>
    <d v="2020-05-20T10:48:00"/>
    <x v="3"/>
    <x v="26"/>
    <x v="1"/>
    <x v="1"/>
    <x v="2"/>
    <s v="F. Informática"/>
    <s v="F. Ciencias Matemáticas"/>
    <m/>
    <m/>
    <m/>
    <m/>
    <m/>
    <m/>
    <m/>
    <s v="No"/>
    <s v="No"/>
    <n v="3"/>
    <n v="3"/>
    <n v="2"/>
    <n v="1"/>
    <n v="5"/>
    <n v="5"/>
    <n v="3"/>
    <n v="4"/>
    <n v="2"/>
    <n v="4"/>
    <m/>
    <n v="3"/>
    <n v="4"/>
    <n v="4"/>
    <n v="3"/>
    <n v="4"/>
    <s v="Sí"/>
    <n v="2"/>
    <n v="1"/>
    <s v="Twitter|Youtube"/>
    <m/>
    <m/>
    <m/>
    <m/>
    <m/>
    <m/>
    <m/>
    <s v="Sí"/>
    <s v="No"/>
    <m/>
    <n v="4"/>
    <n v="5"/>
    <s v="4, satisfecho"/>
    <s v="Mejorado"/>
    <m/>
    <n v="1"/>
    <n v="0"/>
    <n v="0"/>
    <n v="0"/>
    <n v="0"/>
    <n v="0"/>
    <n v="1"/>
    <n v="0"/>
    <n v="1"/>
    <n v="0"/>
    <n v="0"/>
    <n v="0"/>
    <n v="0"/>
  </r>
  <r>
    <m/>
    <m/>
    <s v="Humanidades"/>
    <d v="2020-05-20T10:47:00"/>
    <x v="2"/>
    <x v="2"/>
    <x v="1"/>
    <x v="1"/>
    <x v="2"/>
    <s v="F. Educación - Centro de Formación del Profesorado"/>
    <s v="Biblioteca Maria Zambrano (Filología / Derecho)"/>
    <s v="Biblioteca Maria Zambrano (Filología / Derecho)"/>
    <m/>
    <m/>
    <m/>
    <m/>
    <m/>
    <m/>
    <s v="No"/>
    <s v="Sí"/>
    <n v="3"/>
    <n v="2"/>
    <n v="5"/>
    <n v="3"/>
    <n v="4"/>
    <n v="5"/>
    <n v="5"/>
    <n v="3"/>
    <n v="4"/>
    <n v="4"/>
    <m/>
    <n v="5"/>
    <n v="4"/>
    <n v="3"/>
    <n v="3"/>
    <n v="4"/>
    <s v="Sí"/>
    <n v="3"/>
    <n v="3"/>
    <s v="Instagram"/>
    <m/>
    <m/>
    <m/>
    <m/>
    <m/>
    <m/>
    <m/>
    <s v="No"/>
    <s v="No"/>
    <m/>
    <n v="5"/>
    <n v="5"/>
    <s v="4, satisfecho"/>
    <s v="Mejorado"/>
    <m/>
    <n v="1"/>
    <n v="0"/>
    <n v="0"/>
    <n v="0"/>
    <n v="0"/>
    <n v="0"/>
    <n v="0"/>
    <n v="0"/>
    <n v="0"/>
    <n v="1"/>
    <n v="0"/>
    <n v="0"/>
    <n v="0"/>
  </r>
  <r>
    <m/>
    <m/>
    <s v="Ciencias Sociales"/>
    <d v="2020-05-20T10:44:00"/>
    <x v="2"/>
    <x v="13"/>
    <x v="2"/>
    <x v="5"/>
    <x v="2"/>
    <s v="F. Ciencias de la Información"/>
    <s v="Biblioteca Maria Zambrano (Filología / Derecho)"/>
    <m/>
    <m/>
    <m/>
    <m/>
    <m/>
    <m/>
    <m/>
    <s v="Sí"/>
    <s v="Sí"/>
    <n v="2"/>
    <n v="2"/>
    <n v="2"/>
    <n v="2"/>
    <n v="3"/>
    <n v="4"/>
    <n v="4"/>
    <n v="1"/>
    <n v="3"/>
    <n v="4"/>
    <m/>
    <n v="3"/>
    <n v="4"/>
    <n v="4"/>
    <n v="2"/>
    <n v="4"/>
    <s v="No"/>
    <n v="2"/>
    <n v="2"/>
    <s v="Youtube|Instagram"/>
    <m/>
    <m/>
    <m/>
    <m/>
    <m/>
    <m/>
    <m/>
    <s v="No"/>
    <s v="No"/>
    <m/>
    <n v="4"/>
    <n v="4"/>
    <s v="3, normal"/>
    <s v="Igual"/>
    <m/>
    <n v="1"/>
    <n v="0"/>
    <n v="0"/>
    <n v="0"/>
    <n v="0"/>
    <n v="0"/>
    <n v="0"/>
    <n v="0"/>
    <n v="1"/>
    <n v="1"/>
    <n v="0"/>
    <n v="0"/>
    <n v="0"/>
  </r>
  <r>
    <m/>
    <m/>
    <s v="Humanidades"/>
    <d v="2020-05-20T10:43:00"/>
    <x v="2"/>
    <x v="7"/>
    <x v="2"/>
    <x v="2"/>
    <x v="2"/>
    <s v="F. Geografía e Historia"/>
    <s v="Biblioteca Maria Zambrano (Filología / Derecho)"/>
    <m/>
    <s v="Biblioteca Nacional de España Bibliotecas Públicas de la Comunidad de Madrid"/>
    <m/>
    <m/>
    <m/>
    <m/>
    <m/>
    <s v="No"/>
    <s v="Sí"/>
    <n v="5"/>
    <n v="2"/>
    <n v="2"/>
    <n v="5"/>
    <n v="5"/>
    <n v="5"/>
    <n v="5"/>
    <n v="5"/>
    <n v="3"/>
    <n v="4"/>
    <m/>
    <n v="3"/>
    <n v="4"/>
    <n v="3"/>
    <n v="3"/>
    <n v="3"/>
    <s v="No"/>
    <n v="3"/>
    <n v="4"/>
    <s v="Youtube|Instagram"/>
    <m/>
    <m/>
    <m/>
    <m/>
    <m/>
    <m/>
    <m/>
    <s v="No"/>
    <s v="No"/>
    <m/>
    <n v="4"/>
    <n v="4"/>
    <s v="4, satisfecho"/>
    <m/>
    <m/>
    <n v="1"/>
    <n v="0"/>
    <n v="0"/>
    <n v="0"/>
    <n v="0"/>
    <n v="0"/>
    <n v="0"/>
    <n v="0"/>
    <n v="1"/>
    <n v="1"/>
    <n v="0"/>
    <n v="0"/>
    <n v="0"/>
  </r>
  <r>
    <m/>
    <m/>
    <s v="Ciencias de la Salud"/>
    <d v="2020-05-20T10:43:00"/>
    <x v="2"/>
    <x v="9"/>
    <x v="1"/>
    <x v="1"/>
    <x v="3"/>
    <s v="F. Farmacia"/>
    <s v="F. Ciencias Biológicas"/>
    <s v="F. Medicina"/>
    <m/>
    <m/>
    <m/>
    <m/>
    <m/>
    <m/>
    <s v="No"/>
    <s v="No"/>
    <n v="3"/>
    <n v="2"/>
    <n v="3"/>
    <n v="5"/>
    <n v="5"/>
    <n v="5"/>
    <n v="5"/>
    <n v="3"/>
    <n v="5"/>
    <n v="5"/>
    <m/>
    <n v="3"/>
    <n v="4"/>
    <n v="4"/>
    <n v="3"/>
    <n v="4"/>
    <s v="No"/>
    <n v="4"/>
    <n v="4"/>
    <s v="Youtube|Instagram"/>
    <m/>
    <m/>
    <m/>
    <m/>
    <m/>
    <m/>
    <m/>
    <s v="No"/>
    <s v="No"/>
    <m/>
    <n v="4"/>
    <n v="2"/>
    <s v="3, normal"/>
    <s v="Igual"/>
    <m/>
    <n v="0"/>
    <n v="1"/>
    <n v="0"/>
    <n v="0"/>
    <n v="0"/>
    <n v="0"/>
    <n v="0"/>
    <n v="0"/>
    <n v="1"/>
    <n v="1"/>
    <n v="0"/>
    <n v="0"/>
    <n v="0"/>
  </r>
  <r>
    <m/>
    <m/>
    <s v="Humanidades"/>
    <d v="2020-05-20T10:42:00"/>
    <x v="2"/>
    <x v="7"/>
    <x v="2"/>
    <x v="2"/>
    <x v="6"/>
    <s v="F. Geografía e Historia"/>
    <s v="Biblioteca Maria Zambrano (Filología / Derecho)"/>
    <s v="F. Bellas Artes"/>
    <s v="BNE"/>
    <m/>
    <m/>
    <m/>
    <m/>
    <m/>
    <s v="Sí"/>
    <s v="Sí"/>
    <n v="5"/>
    <n v="4"/>
    <n v="4"/>
    <n v="5"/>
    <n v="4"/>
    <n v="4"/>
    <n v="5"/>
    <n v="4"/>
    <n v="3"/>
    <n v="5"/>
    <m/>
    <n v="5"/>
    <n v="5"/>
    <n v="5"/>
    <n v="5"/>
    <n v="4"/>
    <s v="Sí"/>
    <n v="5"/>
    <n v="3"/>
    <m/>
    <m/>
    <m/>
    <m/>
    <m/>
    <m/>
    <m/>
    <m/>
    <s v="Sí"/>
    <s v="No"/>
    <m/>
    <n v="5"/>
    <n v="5"/>
    <s v="5, muy satisfecho"/>
    <s v="Mejorado"/>
    <s v="Por la situación actual y en el futuro sería muy bueno tener recursos digitalizados a los que poder acceder on line. También sería interesante establecer un sistema de cita previa para el préstamo físico de ejemplares tanto en depósito como de libre consulta mientras dure la restricción de acceso por la pandemia."/>
    <n v="1"/>
    <n v="0"/>
    <n v="1"/>
    <n v="0"/>
    <n v="0"/>
    <n v="0"/>
    <n v="0"/>
    <n v="0"/>
    <n v="0"/>
    <n v="0"/>
    <n v="0"/>
    <n v="0"/>
    <n v="0"/>
  </r>
  <r>
    <m/>
    <m/>
    <s v="Humanidades"/>
    <d v="2020-05-20T10:41:00"/>
    <x v="2"/>
    <x v="2"/>
    <x v="2"/>
    <x v="1"/>
    <x v="2"/>
    <s v="F. Educación - Centro de Formación del Profesorado"/>
    <m/>
    <m/>
    <m/>
    <m/>
    <m/>
    <m/>
    <m/>
    <m/>
    <s v="No"/>
    <s v="No"/>
    <n v="4"/>
    <n v="3"/>
    <n v="2"/>
    <n v="4"/>
    <n v="4"/>
    <n v="4"/>
    <n v="4"/>
    <n v="2"/>
    <n v="5"/>
    <n v="5"/>
    <m/>
    <n v="4"/>
    <n v="4"/>
    <n v="4"/>
    <n v="3"/>
    <n v="5"/>
    <s v="No"/>
    <n v="5"/>
    <n v="5"/>
    <s v="Instagram"/>
    <m/>
    <m/>
    <m/>
    <m/>
    <m/>
    <m/>
    <m/>
    <s v="Sí"/>
    <s v="No"/>
    <m/>
    <n v="4"/>
    <n v="2"/>
    <s v="4, satisfecho"/>
    <s v="Mejorado"/>
    <m/>
    <n v="1"/>
    <n v="0"/>
    <n v="0"/>
    <n v="0"/>
    <n v="0"/>
    <n v="0"/>
    <n v="0"/>
    <n v="0"/>
    <n v="0"/>
    <n v="1"/>
    <n v="0"/>
    <n v="0"/>
    <n v="0"/>
  </r>
  <r>
    <m/>
    <m/>
    <s v="Ciencias Sociales"/>
    <d v="2020-05-20T10:41:00"/>
    <x v="3"/>
    <x v="1"/>
    <x v="3"/>
    <x v="3"/>
    <x v="6"/>
    <s v="F. Ciencias Políticas y Sociología"/>
    <s v="F. Geografía e Historia"/>
    <s v="Biblioteca Maria Zambrano (Filología / Derecho)"/>
    <s v="Biblioteca de la AECID"/>
    <m/>
    <m/>
    <m/>
    <m/>
    <m/>
    <s v="Sí"/>
    <s v="Sí"/>
    <n v="4"/>
    <m/>
    <n v="4"/>
    <n v="4"/>
    <n v="4"/>
    <n v="5"/>
    <n v="4"/>
    <n v="4"/>
    <n v="4"/>
    <n v="4"/>
    <m/>
    <n v="4"/>
    <n v="5"/>
    <n v="4"/>
    <n v="3"/>
    <n v="3"/>
    <s v="No"/>
    <n v="4"/>
    <n v="4"/>
    <s v="Facebook|Youtube"/>
    <m/>
    <m/>
    <m/>
    <m/>
    <m/>
    <m/>
    <m/>
    <s v="No"/>
    <s v="No"/>
    <m/>
    <n v="5"/>
    <n v="5"/>
    <s v="5, muy satisfecho"/>
    <s v="Mejorado"/>
    <m/>
    <n v="1"/>
    <n v="0"/>
    <n v="1"/>
    <n v="0"/>
    <n v="0"/>
    <n v="0"/>
    <n v="0"/>
    <n v="1"/>
    <n v="1"/>
    <n v="0"/>
    <n v="0"/>
    <n v="0"/>
    <n v="0"/>
  </r>
  <r>
    <m/>
    <m/>
    <s v="Ciencias Experimentales"/>
    <d v="2020-05-20T10:41:00"/>
    <x v="2"/>
    <x v="20"/>
    <x v="3"/>
    <x v="1"/>
    <x v="2"/>
    <s v="F. Ciencias Biológicas"/>
    <s v="F. Ciencias Geológicas"/>
    <s v="Biblioteca Maria Zambrano (Filología / Derecho)"/>
    <s v="Biblioteca Ana María Matute"/>
    <m/>
    <m/>
    <m/>
    <m/>
    <m/>
    <s v="No"/>
    <s v="Sí"/>
    <n v="2"/>
    <n v="1"/>
    <n v="1"/>
    <n v="2"/>
    <n v="5"/>
    <n v="4"/>
    <n v="5"/>
    <n v="4"/>
    <n v="2"/>
    <n v="5"/>
    <m/>
    <n v="3"/>
    <n v="3"/>
    <n v="3"/>
    <n v="3"/>
    <n v="4"/>
    <s v="No"/>
    <n v="3"/>
    <n v="3"/>
    <s v="Twitter|Youtube|Instagram"/>
    <m/>
    <m/>
    <m/>
    <m/>
    <m/>
    <m/>
    <m/>
    <s v="No"/>
    <s v="No"/>
    <m/>
    <n v="4"/>
    <n v="4"/>
    <s v="3, normal"/>
    <s v="Igual"/>
    <m/>
    <n v="1"/>
    <n v="0"/>
    <n v="0"/>
    <n v="0"/>
    <n v="0"/>
    <n v="0"/>
    <n v="1"/>
    <n v="0"/>
    <n v="1"/>
    <n v="1"/>
    <n v="0"/>
    <n v="0"/>
    <n v="0"/>
  </r>
  <r>
    <m/>
    <m/>
    <s v="Ciencias Experimentales"/>
    <d v="2020-05-20T10:39:00"/>
    <x v="4"/>
    <x v="19"/>
    <x v="5"/>
    <x v="4"/>
    <x v="2"/>
    <s v="Biblioteca Maria Zambrano (Filología / Derecho)"/>
    <s v="F. Ciencias Físicas"/>
    <m/>
    <m/>
    <m/>
    <m/>
    <m/>
    <m/>
    <m/>
    <s v="No"/>
    <s v="No"/>
    <n v="1"/>
    <n v="1"/>
    <n v="1"/>
    <n v="3"/>
    <n v="1"/>
    <n v="5"/>
    <n v="2"/>
    <n v="3"/>
    <n v="3"/>
    <n v="3"/>
    <m/>
    <n v="2"/>
    <n v="3"/>
    <n v="3"/>
    <n v="2"/>
    <n v="2"/>
    <s v="No"/>
    <n v="4"/>
    <n v="4"/>
    <s v="Facebook"/>
    <m/>
    <m/>
    <m/>
    <m/>
    <m/>
    <m/>
    <m/>
    <s v="No"/>
    <s v="No"/>
    <m/>
    <n v="4"/>
    <n v="3"/>
    <s v="3, normal"/>
    <s v="Mejorado"/>
    <m/>
    <n v="1"/>
    <n v="0"/>
    <n v="0"/>
    <n v="0"/>
    <n v="0"/>
    <n v="0"/>
    <n v="0"/>
    <n v="1"/>
    <n v="0"/>
    <n v="0"/>
    <n v="0"/>
    <n v="0"/>
    <n v="0"/>
  </r>
  <r>
    <m/>
    <m/>
    <s v="Ciencias Experimentales"/>
    <d v="2020-05-20T10:37:00"/>
    <x v="2"/>
    <x v="16"/>
    <x v="1"/>
    <x v="4"/>
    <x v="2"/>
    <s v="F. Ciencias Químicas"/>
    <m/>
    <m/>
    <s v="La de mi pueblo"/>
    <m/>
    <m/>
    <m/>
    <m/>
    <m/>
    <s v="Sí"/>
    <s v="Sí"/>
    <n v="4"/>
    <n v="1"/>
    <m/>
    <n v="1"/>
    <n v="5"/>
    <n v="3"/>
    <n v="5"/>
    <n v="1"/>
    <n v="3"/>
    <n v="5"/>
    <m/>
    <n v="3"/>
    <n v="3"/>
    <n v="3"/>
    <n v="3"/>
    <n v="5"/>
    <s v="No"/>
    <n v="3"/>
    <n v="3"/>
    <s v="Twitter|Youtube|Instagram"/>
    <m/>
    <m/>
    <m/>
    <m/>
    <m/>
    <m/>
    <m/>
    <s v="No"/>
    <s v="No"/>
    <m/>
    <n v="3"/>
    <n v="3"/>
    <s v="4, satisfecho"/>
    <s v="Igual"/>
    <m/>
    <n v="1"/>
    <n v="0"/>
    <n v="0"/>
    <n v="0"/>
    <n v="0"/>
    <n v="0"/>
    <n v="1"/>
    <n v="0"/>
    <n v="1"/>
    <n v="1"/>
    <n v="0"/>
    <n v="0"/>
    <n v="0"/>
  </r>
  <r>
    <m/>
    <m/>
    <s v="Humanidades"/>
    <d v="2020-05-20T10:36:00"/>
    <x v="3"/>
    <x v="2"/>
    <x v="2"/>
    <x v="2"/>
    <x v="3"/>
    <s v="F. Educación - Centro de Formación del Profesorado"/>
    <m/>
    <m/>
    <m/>
    <m/>
    <m/>
    <m/>
    <m/>
    <m/>
    <s v="Sí"/>
    <s v="Sí"/>
    <n v="3"/>
    <n v="3"/>
    <n v="4"/>
    <n v="1"/>
    <n v="4"/>
    <n v="4"/>
    <n v="2"/>
    <n v="3"/>
    <n v="3"/>
    <n v="4"/>
    <m/>
    <n v="4"/>
    <n v="5"/>
    <n v="4"/>
    <n v="5"/>
    <n v="3"/>
    <s v="No"/>
    <n v="4"/>
    <m/>
    <s v="Twitter|Facebook|Instagram|LinkedIn"/>
    <m/>
    <m/>
    <m/>
    <m/>
    <m/>
    <m/>
    <m/>
    <s v="Sí"/>
    <s v="Sí"/>
    <s v="Útil"/>
    <n v="5"/>
    <n v="5"/>
    <s v="4, satisfecho"/>
    <m/>
    <s v="Es de destacar la labor encomiable en el servicio a los estudiantes, resolviendo dudas de cualquier tipo, facilitando prestamos, etc., que he podido experimentar personalmente en bastantes ocasiones; que dispensa uno de los bibliotecarios de la biblioteca de educación; Fernando, no sabiendo sus apellidos; que físicamente es delgado y medianamente alto; y, que ejerce su labor en el turno de tarde. En ocasiones, en el máster en Investigación en Educación de la Facultad de Educación y Formación del profesorado; cierto profesorado nos ha recomendado bibliografía la cual aseguraba se encontraba físicamente en la Biblioteca de Educación; para no estar allí finalmente, ni en otras bibliotecas de la UCM."/>
    <n v="0"/>
    <n v="1"/>
    <n v="0"/>
    <n v="0"/>
    <n v="0"/>
    <n v="0"/>
    <n v="1"/>
    <n v="1"/>
    <n v="0"/>
    <n v="1"/>
    <n v="1"/>
    <n v="0"/>
    <n v="0"/>
  </r>
  <r>
    <m/>
    <m/>
    <s v="Humanidades"/>
    <d v="2020-05-20T10:34:00"/>
    <x v="2"/>
    <x v="2"/>
    <x v="1"/>
    <x v="3"/>
    <x v="4"/>
    <s v="F. Educación - Centro de Formación del Profesorado"/>
    <s v="Biblioteca Maria Zambrano (Filología / Derecho)"/>
    <m/>
    <m/>
    <m/>
    <m/>
    <m/>
    <m/>
    <m/>
    <s v="Sí"/>
    <s v="Sí"/>
    <n v="4"/>
    <n v="3"/>
    <n v="5"/>
    <n v="1"/>
    <n v="5"/>
    <n v="5"/>
    <n v="5"/>
    <n v="3"/>
    <n v="3"/>
    <n v="4"/>
    <m/>
    <n v="4"/>
    <n v="2"/>
    <n v="4"/>
    <n v="3"/>
    <n v="3"/>
    <s v="No"/>
    <n v="3"/>
    <n v="3"/>
    <s v="Facebook|Youtube|Instagram"/>
    <m/>
    <m/>
    <m/>
    <m/>
    <m/>
    <m/>
    <m/>
    <s v="No"/>
    <s v="Sí"/>
    <s v="Normal"/>
    <n v="2"/>
    <n v="2"/>
    <s v="3, normal"/>
    <s v="Igual"/>
    <m/>
    <n v="0"/>
    <n v="0"/>
    <n v="1"/>
    <n v="0"/>
    <n v="0"/>
    <n v="0"/>
    <n v="0"/>
    <n v="1"/>
    <n v="1"/>
    <n v="1"/>
    <n v="0"/>
    <n v="0"/>
    <n v="0"/>
  </r>
  <r>
    <m/>
    <m/>
    <s v="Ciencias Sociales"/>
    <d v="2020-05-20T10:33:00"/>
    <x v="1"/>
    <x v="11"/>
    <x v="3"/>
    <x v="3"/>
    <x v="2"/>
    <s v="F. Ciencias Económicas y Empresariales"/>
    <m/>
    <m/>
    <m/>
    <m/>
    <m/>
    <m/>
    <m/>
    <m/>
    <s v="No"/>
    <s v="Sí"/>
    <n v="3"/>
    <n v="5"/>
    <n v="5"/>
    <n v="5"/>
    <n v="5"/>
    <n v="5"/>
    <n v="5"/>
    <n v="5"/>
    <n v="1"/>
    <n v="1"/>
    <m/>
    <n v="1"/>
    <n v="1"/>
    <n v="1"/>
    <n v="1"/>
    <n v="1"/>
    <s v="No"/>
    <n v="1"/>
    <n v="1"/>
    <m/>
    <m/>
    <m/>
    <m/>
    <m/>
    <m/>
    <m/>
    <m/>
    <s v="Sí"/>
    <s v="Sí"/>
    <s v="Normal"/>
    <n v="3"/>
    <n v="1"/>
    <s v="1, muy insatisfecho"/>
    <s v="Empeorado mucho"/>
    <s v="GRACIAS POR DARNOS ESTA OPORTUNIDAD"/>
    <n v="1"/>
    <n v="0"/>
    <n v="0"/>
    <n v="0"/>
    <n v="0"/>
    <n v="0"/>
    <n v="0"/>
    <n v="0"/>
    <n v="0"/>
    <n v="0"/>
    <n v="0"/>
    <n v="0"/>
    <n v="0"/>
  </r>
  <r>
    <m/>
    <m/>
    <s v="Ciencias Experimentales"/>
    <d v="2020-05-20T10:33:00"/>
    <x v="2"/>
    <x v="26"/>
    <x v="1"/>
    <x v="4"/>
    <x v="4"/>
    <s v="F. Informática"/>
    <m/>
    <m/>
    <m/>
    <m/>
    <m/>
    <m/>
    <m/>
    <m/>
    <s v="No"/>
    <s v="Sí"/>
    <n v="4"/>
    <n v="1"/>
    <n v="1"/>
    <n v="1"/>
    <n v="4"/>
    <n v="3"/>
    <n v="2"/>
    <n v="1"/>
    <n v="4"/>
    <n v="4"/>
    <m/>
    <n v="3"/>
    <n v="4"/>
    <n v="3"/>
    <n v="3"/>
    <n v="4"/>
    <s v="No"/>
    <n v="3"/>
    <n v="3"/>
    <s v="Twitter|Youtube"/>
    <m/>
    <m/>
    <m/>
    <m/>
    <m/>
    <m/>
    <m/>
    <s v="No"/>
    <s v="No"/>
    <m/>
    <n v="4"/>
    <n v="4"/>
    <s v="4, satisfecho"/>
    <m/>
    <m/>
    <n v="0"/>
    <n v="0"/>
    <n v="1"/>
    <n v="0"/>
    <n v="0"/>
    <n v="0"/>
    <n v="1"/>
    <n v="0"/>
    <n v="1"/>
    <n v="0"/>
    <n v="0"/>
    <n v="0"/>
    <n v="0"/>
  </r>
  <r>
    <m/>
    <m/>
    <s v="Humanidades"/>
    <d v="2020-05-20T10:32:00"/>
    <x v="2"/>
    <x v="6"/>
    <x v="3"/>
    <x v="1"/>
    <x v="6"/>
    <m/>
    <s v="F. Filología (Clásicas o General)"/>
    <m/>
    <s v="Bibliotecas públicas municipales de la comunidad de Madrid"/>
    <m/>
    <m/>
    <m/>
    <m/>
    <m/>
    <s v="Sí"/>
    <s v="Sí"/>
    <n v="5"/>
    <n v="1"/>
    <n v="1"/>
    <n v="3"/>
    <n v="4"/>
    <n v="5"/>
    <n v="4"/>
    <n v="3"/>
    <n v="1"/>
    <n v="3"/>
    <m/>
    <n v="1"/>
    <n v="1"/>
    <n v="3"/>
    <n v="1"/>
    <n v="3"/>
    <s v="Sí"/>
    <n v="3"/>
    <n v="1"/>
    <s v="Twitter|Instagram"/>
    <m/>
    <m/>
    <m/>
    <m/>
    <m/>
    <m/>
    <m/>
    <s v="No"/>
    <s v="No"/>
    <m/>
    <n v="5"/>
    <n v="5"/>
    <s v="4, satisfecho"/>
    <s v="Igual"/>
    <s v="Me gustaría saber si cuando la comunidad de Madrid pase a la fase 1 las instalaciones de la biblioteca podrán ser utilizadas por los alumnos, ya que les escribí un correo con esta misma duda hace semanas y todavía no he recibido respuesta. Muchos alumnos necesitamos la biblioteca y eso repercute en nuestro deber académico, por ello me gustaría que informaran con el máximo rigor posible de cuando se podrán volver a utilizar las instalaciones."/>
    <n v="1"/>
    <n v="0"/>
    <n v="1"/>
    <n v="0"/>
    <n v="0"/>
    <n v="0"/>
    <n v="1"/>
    <n v="0"/>
    <n v="0"/>
    <n v="1"/>
    <n v="0"/>
    <n v="0"/>
    <n v="0"/>
  </r>
  <r>
    <m/>
    <m/>
    <s v="Humanidades"/>
    <d v="2020-05-20T10:30:00"/>
    <x v="1"/>
    <x v="7"/>
    <x v="2"/>
    <x v="2"/>
    <x v="3"/>
    <s v="F. Geografía e Historia"/>
    <m/>
    <m/>
    <s v="Biblioteca Nacional de España"/>
    <m/>
    <m/>
    <m/>
    <m/>
    <m/>
    <s v="Sí"/>
    <s v="Sí"/>
    <n v="4"/>
    <n v="4"/>
    <n v="4"/>
    <n v="4"/>
    <n v="2"/>
    <n v="5"/>
    <n v="1"/>
    <n v="2"/>
    <n v="3"/>
    <n v="3"/>
    <m/>
    <n v="2"/>
    <n v="3"/>
    <n v="3"/>
    <n v="3"/>
    <n v="3"/>
    <s v="Sí"/>
    <n v="4"/>
    <n v="3"/>
    <s v="Twitter|Instagram"/>
    <m/>
    <m/>
    <m/>
    <m/>
    <m/>
    <m/>
    <m/>
    <s v="Sí"/>
    <s v="No"/>
    <m/>
    <n v="4"/>
    <n v="4"/>
    <s v="4, satisfecho"/>
    <s v="Mejorado"/>
    <m/>
    <n v="0"/>
    <n v="1"/>
    <n v="0"/>
    <n v="0"/>
    <n v="0"/>
    <n v="0"/>
    <n v="1"/>
    <n v="0"/>
    <n v="0"/>
    <n v="1"/>
    <n v="0"/>
    <n v="0"/>
    <n v="0"/>
  </r>
  <r>
    <m/>
    <m/>
    <s v="Ciencias Sociales"/>
    <d v="2020-05-20T10:30:00"/>
    <x v="2"/>
    <x v="10"/>
    <x v="3"/>
    <x v="4"/>
    <x v="2"/>
    <s v="Biblioteca Maria Zambrano (Filología / Derecho)"/>
    <s v="F. Derecho (Departamentos,Criminología)"/>
    <m/>
    <m/>
    <m/>
    <m/>
    <m/>
    <m/>
    <m/>
    <s v="No"/>
    <s v="No"/>
    <n v="3"/>
    <n v="1"/>
    <n v="1"/>
    <n v="5"/>
    <n v="3"/>
    <n v="2"/>
    <n v="2"/>
    <n v="1"/>
    <n v="2"/>
    <n v="2"/>
    <m/>
    <n v="3"/>
    <n v="4"/>
    <n v="4"/>
    <n v="2"/>
    <n v="2"/>
    <s v="No"/>
    <n v="4"/>
    <n v="2"/>
    <s v="Instagram"/>
    <m/>
    <m/>
    <m/>
    <m/>
    <m/>
    <m/>
    <m/>
    <s v="No"/>
    <s v="No"/>
    <m/>
    <n v="2"/>
    <n v="2"/>
    <s v="3, normal"/>
    <s v="Igual"/>
    <m/>
    <n v="1"/>
    <n v="0"/>
    <n v="0"/>
    <n v="0"/>
    <n v="0"/>
    <n v="0"/>
    <n v="0"/>
    <n v="0"/>
    <n v="0"/>
    <n v="1"/>
    <n v="0"/>
    <n v="0"/>
    <n v="0"/>
  </r>
  <r>
    <m/>
    <m/>
    <s v="Humanidades"/>
    <d v="2020-05-20T10:29:00"/>
    <x v="4"/>
    <x v="6"/>
    <x v="2"/>
    <x v="1"/>
    <x v="4"/>
    <s v="Biblioteca Maria Zambrano (Filología / Derecho)"/>
    <s v="F. Filología (Clásicas o General)"/>
    <s v="F. Geografía e Historia"/>
    <s v="Red de bibliotecas de la Comunidad de Madrid y Biblioteca Nacional."/>
    <m/>
    <m/>
    <m/>
    <m/>
    <m/>
    <s v="Sí"/>
    <s v="Sí"/>
    <n v="4"/>
    <n v="2"/>
    <n v="2"/>
    <n v="3"/>
    <n v="2"/>
    <n v="3"/>
    <n v="1"/>
    <n v="4"/>
    <n v="4"/>
    <n v="4"/>
    <m/>
    <n v="3"/>
    <n v="5"/>
    <n v="3"/>
    <n v="3"/>
    <n v="3"/>
    <s v="Sí"/>
    <n v="2"/>
    <n v="3"/>
    <s v="Twitter"/>
    <m/>
    <m/>
    <m/>
    <m/>
    <m/>
    <m/>
    <m/>
    <s v="No"/>
    <s v="No"/>
    <m/>
    <n v="5"/>
    <n v="5"/>
    <s v="4, satisfecho"/>
    <s v="Empeorado"/>
    <s v="La limitación de uso de la biblioteca a únicamente alumnos en época de exámenes atenta contra la que debería ser la vocación de servicio público de la misma. Para solucionar los problemas de aforo podría ejercerse de manera real una limitación ante los puestos vacíos (abandonados durante horas a la hora de comer) y aquellos que &quot;guardan sitio&quot;."/>
    <n v="0"/>
    <n v="0"/>
    <n v="1"/>
    <n v="0"/>
    <n v="0"/>
    <n v="0"/>
    <n v="1"/>
    <n v="0"/>
    <n v="0"/>
    <n v="0"/>
    <n v="0"/>
    <n v="0"/>
    <n v="0"/>
  </r>
  <r>
    <m/>
    <m/>
    <s v="Ciencias Sociales"/>
    <d v="2020-05-20T10:26:00"/>
    <x v="2"/>
    <x v="1"/>
    <x v="1"/>
    <x v="3"/>
    <x v="3"/>
    <s v="Biblioteca Maria Zambrano (Filología / Derecho)"/>
    <s v="F. Ciencias Políticas y Sociología"/>
    <m/>
    <m/>
    <m/>
    <m/>
    <m/>
    <m/>
    <m/>
    <s v="Sí"/>
    <s v="Sí"/>
    <n v="3"/>
    <n v="3"/>
    <n v="3"/>
    <n v="1"/>
    <n v="4"/>
    <n v="4"/>
    <n v="4"/>
    <n v="2"/>
    <n v="3"/>
    <n v="3"/>
    <m/>
    <n v="4"/>
    <n v="4"/>
    <n v="3"/>
    <n v="3"/>
    <n v="3"/>
    <s v="Sí"/>
    <n v="3"/>
    <n v="4"/>
    <s v="Twitter|Instagram"/>
    <m/>
    <m/>
    <m/>
    <m/>
    <m/>
    <m/>
    <m/>
    <s v="Sí"/>
    <s v="Sí"/>
    <s v="Útil"/>
    <n v="5"/>
    <n v="4"/>
    <s v="5, muy satisfecho"/>
    <s v="Mejorado"/>
    <m/>
    <n v="0"/>
    <n v="1"/>
    <n v="0"/>
    <n v="0"/>
    <n v="0"/>
    <n v="0"/>
    <n v="1"/>
    <n v="0"/>
    <n v="0"/>
    <n v="1"/>
    <n v="0"/>
    <n v="0"/>
    <n v="0"/>
  </r>
  <r>
    <m/>
    <m/>
    <s v="Ciencias de la Salud"/>
    <d v="2020-05-20T10:26:00"/>
    <x v="2"/>
    <x v="4"/>
    <x v="3"/>
    <x v="1"/>
    <x v="2"/>
    <s v="F. Medicina"/>
    <m/>
    <m/>
    <m/>
    <m/>
    <m/>
    <m/>
    <m/>
    <m/>
    <s v="Sí"/>
    <s v="Sí"/>
    <n v="5"/>
    <n v="2"/>
    <n v="4"/>
    <n v="1"/>
    <n v="4"/>
    <n v="2"/>
    <n v="5"/>
    <n v="2"/>
    <n v="3"/>
    <n v="5"/>
    <m/>
    <n v="3"/>
    <n v="3"/>
    <n v="4"/>
    <n v="3"/>
    <n v="4"/>
    <s v="No"/>
    <n v="3"/>
    <n v="2"/>
    <s v="Twitter|Youtube|Instagram"/>
    <m/>
    <m/>
    <m/>
    <m/>
    <m/>
    <m/>
    <m/>
    <s v="No"/>
    <s v="No"/>
    <m/>
    <n v="4"/>
    <n v="5"/>
    <s v="5, muy satisfecho"/>
    <m/>
    <m/>
    <n v="1"/>
    <n v="0"/>
    <n v="0"/>
    <n v="0"/>
    <n v="0"/>
    <n v="0"/>
    <n v="1"/>
    <n v="0"/>
    <n v="1"/>
    <n v="1"/>
    <n v="0"/>
    <n v="0"/>
    <n v="0"/>
  </r>
  <r>
    <m/>
    <m/>
    <s v="Ciencias Experimentales"/>
    <d v="2020-05-20T10:26:00"/>
    <x v="2"/>
    <x v="26"/>
    <x v="2"/>
    <x v="1"/>
    <x v="2"/>
    <s v="F. Informática"/>
    <s v="F. Ciencias Físicas"/>
    <m/>
    <m/>
    <m/>
    <m/>
    <m/>
    <m/>
    <m/>
    <s v="No"/>
    <s v="No"/>
    <n v="1"/>
    <n v="1"/>
    <n v="1"/>
    <n v="1"/>
    <n v="2"/>
    <n v="5"/>
    <n v="1"/>
    <n v="1"/>
    <n v="3"/>
    <n v="3"/>
    <m/>
    <n v="4"/>
    <n v="3"/>
    <n v="3"/>
    <n v="3"/>
    <n v="4"/>
    <s v="No"/>
    <n v="3"/>
    <n v="3"/>
    <s v="Twitter|Youtube|Instagram"/>
    <m/>
    <m/>
    <m/>
    <m/>
    <m/>
    <m/>
    <m/>
    <s v="No"/>
    <s v="No"/>
    <m/>
    <n v="3"/>
    <n v="4"/>
    <s v="5, muy satisfecho"/>
    <s v="Igual"/>
    <m/>
    <n v="1"/>
    <n v="0"/>
    <n v="0"/>
    <n v="0"/>
    <n v="0"/>
    <n v="0"/>
    <n v="1"/>
    <n v="0"/>
    <n v="1"/>
    <n v="1"/>
    <n v="0"/>
    <n v="0"/>
    <n v="0"/>
  </r>
  <r>
    <m/>
    <m/>
    <s v="Ciencias de la Salud"/>
    <d v="2020-05-20T10:26:00"/>
    <x v="2"/>
    <x v="4"/>
    <x v="1"/>
    <x v="4"/>
    <x v="4"/>
    <s v="F. Medicina"/>
    <s v="F. Farmacia"/>
    <s v="F. Odontología"/>
    <m/>
    <m/>
    <m/>
    <m/>
    <m/>
    <m/>
    <s v="Sí"/>
    <s v="Sí"/>
    <n v="4"/>
    <n v="1"/>
    <n v="1"/>
    <n v="3"/>
    <n v="5"/>
    <n v="5"/>
    <n v="5"/>
    <n v="1"/>
    <n v="4"/>
    <n v="4"/>
    <m/>
    <n v="3"/>
    <n v="4"/>
    <n v="4"/>
    <n v="4"/>
    <n v="4"/>
    <s v="No"/>
    <n v="4"/>
    <n v="2"/>
    <s v="Instagram"/>
    <m/>
    <m/>
    <m/>
    <m/>
    <m/>
    <m/>
    <m/>
    <s v="No"/>
    <s v="No"/>
    <m/>
    <n v="4"/>
    <n v="4"/>
    <s v="4, satisfecho"/>
    <s v="Mejorado"/>
    <m/>
    <n v="0"/>
    <n v="0"/>
    <n v="1"/>
    <n v="0"/>
    <n v="0"/>
    <n v="0"/>
    <n v="0"/>
    <n v="0"/>
    <n v="0"/>
    <n v="1"/>
    <n v="0"/>
    <n v="0"/>
    <n v="0"/>
  </r>
  <r>
    <m/>
    <m/>
    <s v="Humanidades"/>
    <d v="2020-05-20T10:25:00"/>
    <x v="1"/>
    <x v="6"/>
    <x v="3"/>
    <x v="3"/>
    <x v="2"/>
    <s v="F. Filología (Clásicas o General)"/>
    <s v="Biblioteca Maria Zambrano (Filología / Derecho)"/>
    <s v="F. Ciencias de la Información"/>
    <m/>
    <m/>
    <m/>
    <m/>
    <m/>
    <m/>
    <s v="No"/>
    <s v="No"/>
    <n v="4"/>
    <n v="3"/>
    <n v="3"/>
    <n v="4"/>
    <n v="1"/>
    <n v="4"/>
    <n v="1"/>
    <n v="4"/>
    <n v="5"/>
    <n v="5"/>
    <m/>
    <n v="5"/>
    <n v="5"/>
    <n v="5"/>
    <n v="5"/>
    <n v="5"/>
    <s v="Sí"/>
    <n v="5"/>
    <n v="5"/>
    <s v="Youtube"/>
    <m/>
    <m/>
    <m/>
    <m/>
    <m/>
    <m/>
    <m/>
    <s v="Sí"/>
    <s v="No"/>
    <m/>
    <n v="5"/>
    <n v="5"/>
    <s v="5, muy satisfecho"/>
    <s v="Mejorado mucho"/>
    <m/>
    <n v="1"/>
    <n v="0"/>
    <n v="0"/>
    <n v="0"/>
    <n v="0"/>
    <n v="0"/>
    <n v="0"/>
    <n v="0"/>
    <n v="1"/>
    <n v="0"/>
    <n v="0"/>
    <n v="0"/>
    <n v="0"/>
  </r>
  <r>
    <m/>
    <m/>
    <s v="Humanidades"/>
    <d v="2020-05-20T10:25:00"/>
    <x v="2"/>
    <x v="7"/>
    <x v="1"/>
    <x v="2"/>
    <x v="4"/>
    <s v="F. Filología (Clásicas o General)"/>
    <s v="Biblioteca Maria Zambrano (Filología / Derecho)"/>
    <s v="F. Geografía e Historia"/>
    <m/>
    <m/>
    <m/>
    <m/>
    <m/>
    <m/>
    <s v="Sí"/>
    <s v="Sí"/>
    <n v="5"/>
    <n v="1"/>
    <n v="1"/>
    <n v="4"/>
    <n v="3"/>
    <n v="5"/>
    <n v="5"/>
    <n v="1"/>
    <n v="2"/>
    <n v="4"/>
    <m/>
    <n v="2"/>
    <n v="4"/>
    <n v="3"/>
    <n v="3"/>
    <n v="1"/>
    <s v="No"/>
    <n v="3"/>
    <n v="3"/>
    <s v="Twitter|Youtube|Instagram"/>
    <m/>
    <m/>
    <m/>
    <m/>
    <m/>
    <m/>
    <m/>
    <s v="Sí"/>
    <s v="No"/>
    <m/>
    <n v="5"/>
    <n v="5"/>
    <s v="4, satisfecho"/>
    <s v="Igual"/>
    <s v="Necesitamos que la biblioteca de clásicas no cierre tan pronto. A parte, es muy difícil encontrar por las referencias los libros en sala y en algunas bibliotecas es difícil diferenciar lo que está en depósito de lo que está en sala."/>
    <n v="0"/>
    <n v="0"/>
    <n v="1"/>
    <n v="0"/>
    <n v="0"/>
    <n v="0"/>
    <n v="1"/>
    <n v="0"/>
    <n v="1"/>
    <n v="1"/>
    <n v="0"/>
    <n v="0"/>
    <n v="0"/>
  </r>
  <r>
    <m/>
    <m/>
    <s v="Humanidades"/>
    <d v="2020-05-20T10:24:00"/>
    <x v="2"/>
    <x v="7"/>
    <x v="2"/>
    <x v="4"/>
    <x v="2"/>
    <s v="F. Geografía e Historia"/>
    <s v="Biblioteca Maria Zambrano (Filología / Derecho)"/>
    <m/>
    <m/>
    <m/>
    <m/>
    <m/>
    <m/>
    <m/>
    <s v="No"/>
    <s v="No"/>
    <n v="1"/>
    <n v="1"/>
    <n v="1"/>
    <n v="3"/>
    <n v="2"/>
    <n v="5"/>
    <n v="1"/>
    <n v="1"/>
    <n v="1"/>
    <n v="3"/>
    <m/>
    <n v="1"/>
    <n v="3"/>
    <n v="3"/>
    <n v="3"/>
    <n v="1"/>
    <s v="No"/>
    <n v="3"/>
    <n v="3"/>
    <s v="Twitter|Youtube|Instagram"/>
    <m/>
    <m/>
    <m/>
    <m/>
    <m/>
    <m/>
    <m/>
    <s v="No"/>
    <s v="No"/>
    <m/>
    <n v="3"/>
    <n v="3"/>
    <s v="3, normal"/>
    <s v="Igual"/>
    <m/>
    <n v="1"/>
    <n v="0"/>
    <n v="0"/>
    <n v="0"/>
    <n v="0"/>
    <n v="0"/>
    <n v="1"/>
    <n v="0"/>
    <n v="1"/>
    <n v="1"/>
    <n v="0"/>
    <n v="0"/>
    <n v="0"/>
  </r>
  <r>
    <m/>
    <m/>
    <s v="Humanidades"/>
    <d v="2020-05-20T10:23:00"/>
    <x v="1"/>
    <x v="7"/>
    <x v="2"/>
    <x v="1"/>
    <x v="2"/>
    <s v="F. Geografía e Historia"/>
    <s v="Biblioteca Maria Zambrano (Filología / Derecho)"/>
    <s v="F. Bellas Artes"/>
    <s v="Biblioteca Nacional de España"/>
    <m/>
    <m/>
    <m/>
    <m/>
    <m/>
    <s v="Sí"/>
    <s v="Sí"/>
    <n v="3"/>
    <n v="1"/>
    <n v="2"/>
    <n v="5"/>
    <n v="1"/>
    <n v="5"/>
    <n v="1"/>
    <n v="3"/>
    <n v="4"/>
    <n v="4"/>
    <m/>
    <n v="4"/>
    <n v="5"/>
    <n v="5"/>
    <n v="5"/>
    <n v="4"/>
    <s v="No"/>
    <n v="4"/>
    <n v="1"/>
    <s v="No uso ninguna red social"/>
    <m/>
    <m/>
    <m/>
    <m/>
    <m/>
    <m/>
    <m/>
    <s v="No"/>
    <s v="Sí"/>
    <s v="Muy útil"/>
    <n v="5"/>
    <n v="5"/>
    <s v="5, muy satisfecho"/>
    <s v="Mejorado"/>
    <s v="Continuar avanzando en dar un servicio ajustado a cada necesidad (del tipo que sea); escuchar y ser amable (en la forma que actualmente hace el personal de  la biblioteca). Y MÁS SILENCIO en TODOS los ámbitos de la biblioteca (actualmente es ruidosa respecto a otras bibliotecas), especialmente en las salas de lectura, fundamental para la concentración del estudio."/>
    <n v="1"/>
    <n v="0"/>
    <n v="0"/>
    <n v="0"/>
    <n v="0"/>
    <n v="0"/>
    <n v="0"/>
    <n v="0"/>
    <n v="0"/>
    <n v="0"/>
    <n v="0"/>
    <n v="1"/>
    <n v="0"/>
  </r>
  <r>
    <m/>
    <m/>
    <s v="Ciencias de la Salud"/>
    <d v="2020-05-20T10:22:00"/>
    <x v="2"/>
    <x v="15"/>
    <x v="5"/>
    <x v="2"/>
    <x v="1"/>
    <s v="F. Enfermería, Fisioterapia y Podología"/>
    <s v="F. Medicina"/>
    <s v="F. Odontología"/>
    <m/>
    <m/>
    <m/>
    <m/>
    <m/>
    <m/>
    <s v="No"/>
    <s v="No"/>
    <n v="2"/>
    <n v="2"/>
    <n v="2"/>
    <n v="5"/>
    <n v="5"/>
    <n v="2"/>
    <n v="5"/>
    <n v="2"/>
    <n v="4"/>
    <n v="4"/>
    <m/>
    <n v="3"/>
    <n v="4"/>
    <n v="5"/>
    <n v="3"/>
    <n v="3"/>
    <s v="Sí"/>
    <n v="3"/>
    <n v="2"/>
    <s v="Twitter|Facebook|Youtube|Instagram"/>
    <m/>
    <m/>
    <m/>
    <m/>
    <m/>
    <m/>
    <m/>
    <s v="Sí"/>
    <s v="Sí"/>
    <s v="Útil"/>
    <n v="2"/>
    <n v="3"/>
    <s v="3, normal"/>
    <s v="Igual"/>
    <m/>
    <n v="0"/>
    <n v="0"/>
    <n v="0"/>
    <n v="1"/>
    <n v="0"/>
    <n v="0"/>
    <n v="1"/>
    <n v="1"/>
    <n v="1"/>
    <n v="1"/>
    <n v="0"/>
    <n v="0"/>
    <n v="0"/>
  </r>
  <r>
    <m/>
    <m/>
    <s v="Humanidades"/>
    <d v="2020-05-20T10:19:00"/>
    <x v="3"/>
    <x v="2"/>
    <x v="2"/>
    <x v="4"/>
    <x v="26"/>
    <s v="F. Educación - Centro de Formación del Profesorado"/>
    <s v="F. Ciencias Biológicas"/>
    <s v="Biblioteca Maria Zambrano (Filología / Derecho)"/>
    <m/>
    <m/>
    <m/>
    <m/>
    <m/>
    <m/>
    <s v="No"/>
    <s v="No"/>
    <n v="2"/>
    <n v="4"/>
    <n v="1"/>
    <n v="1"/>
    <n v="3"/>
    <n v="4"/>
    <n v="2"/>
    <n v="4"/>
    <n v="3"/>
    <n v="3"/>
    <m/>
    <n v="3"/>
    <n v="3"/>
    <n v="2"/>
    <n v="3"/>
    <n v="3"/>
    <s v="Sí"/>
    <n v="2"/>
    <n v="3"/>
    <s v="Twitter|Instagram"/>
    <m/>
    <m/>
    <m/>
    <m/>
    <m/>
    <m/>
    <m/>
    <s v="Sí"/>
    <s v="No"/>
    <m/>
    <n v="4"/>
    <n v="4"/>
    <s v="3, normal"/>
    <s v="Igual"/>
    <s v="Calefacción en invierno. La temperatura de confort estando sentado sin moverse para estudiar es mayor que si uno está trabajando o en muovimiento. En especial en Educación he pasado bastante frío este curso."/>
    <n v="0"/>
    <n v="0"/>
    <n v="0"/>
    <n v="0"/>
    <n v="0"/>
    <n v="0"/>
    <n v="1"/>
    <n v="0"/>
    <n v="0"/>
    <n v="1"/>
    <n v="0"/>
    <n v="0"/>
    <n v="0"/>
  </r>
  <r>
    <m/>
    <m/>
    <s v="Humanidades"/>
    <d v="2020-05-20T10:18:00"/>
    <x v="3"/>
    <x v="3"/>
    <x v="3"/>
    <x v="3"/>
    <x v="3"/>
    <s v="F. Bellas Artes"/>
    <s v="Biblioteca Maria Zambrano (Filología / Derecho)"/>
    <s v="F. Geografía e Historia"/>
    <m/>
    <m/>
    <m/>
    <m/>
    <m/>
    <m/>
    <s v="No"/>
    <s v="Sí"/>
    <n v="3"/>
    <n v="1"/>
    <n v="2"/>
    <n v="5"/>
    <n v="4"/>
    <n v="5"/>
    <n v="3"/>
    <n v="4"/>
    <n v="5"/>
    <n v="4"/>
    <m/>
    <n v="4"/>
    <n v="3"/>
    <n v="4"/>
    <n v="3"/>
    <n v="3"/>
    <s v="Sí"/>
    <n v="4"/>
    <n v="3"/>
    <s v="Facebook|Youtube|Instagram|LinkedIn"/>
    <m/>
    <m/>
    <m/>
    <m/>
    <m/>
    <m/>
    <m/>
    <s v="No"/>
    <s v="Sí"/>
    <s v="Útil"/>
    <n v="5"/>
    <n v="5"/>
    <s v="4, satisfecho"/>
    <s v="Mejorado"/>
    <m/>
    <n v="0"/>
    <n v="1"/>
    <n v="0"/>
    <n v="0"/>
    <n v="0"/>
    <n v="0"/>
    <n v="0"/>
    <n v="1"/>
    <n v="1"/>
    <n v="1"/>
    <n v="1"/>
    <n v="0"/>
    <n v="0"/>
  </r>
  <r>
    <m/>
    <m/>
    <s v="Ciencias de la Salud"/>
    <d v="2020-05-20T10:15:00"/>
    <x v="2"/>
    <x v="15"/>
    <x v="5"/>
    <x v="1"/>
    <x v="2"/>
    <s v="F. Medicina"/>
    <s v="F. Enfermería, Fisioterapia y Podología"/>
    <s v="F. Ciencias Físicas"/>
    <s v="Biblioteca Municipal de Las Rozas"/>
    <m/>
    <m/>
    <m/>
    <m/>
    <m/>
    <s v="No"/>
    <s v="Sí"/>
    <n v="1"/>
    <n v="3"/>
    <n v="3"/>
    <n v="2"/>
    <n v="3"/>
    <n v="2"/>
    <n v="5"/>
    <n v="3"/>
    <n v="4"/>
    <n v="4"/>
    <m/>
    <n v="4"/>
    <n v="4"/>
    <n v="5"/>
    <n v="3"/>
    <n v="4"/>
    <s v="Sí"/>
    <n v="4"/>
    <n v="3"/>
    <s v="Twitter|Youtube|Instagram"/>
    <m/>
    <m/>
    <m/>
    <m/>
    <m/>
    <m/>
    <m/>
    <s v="Sí"/>
    <s v="No"/>
    <m/>
    <n v="4"/>
    <n v="4"/>
    <s v="4, satisfecho"/>
    <s v="Mejorado"/>
    <m/>
    <n v="1"/>
    <n v="0"/>
    <n v="0"/>
    <n v="0"/>
    <n v="0"/>
    <n v="0"/>
    <n v="1"/>
    <n v="0"/>
    <n v="1"/>
    <n v="1"/>
    <n v="0"/>
    <n v="0"/>
    <n v="0"/>
  </r>
  <r>
    <m/>
    <m/>
    <s v="Ciencias Experimentales"/>
    <d v="2020-05-20T10:13:00"/>
    <x v="2"/>
    <x v="16"/>
    <x v="1"/>
    <x v="1"/>
    <x v="3"/>
    <s v="F. Ciencias Químicas"/>
    <s v="F. Ciencias Biológicas"/>
    <s v="F. Farmacia"/>
    <m/>
    <m/>
    <m/>
    <m/>
    <m/>
    <m/>
    <s v="Sí"/>
    <s v="Sí"/>
    <n v="3"/>
    <n v="1"/>
    <n v="4"/>
    <n v="1"/>
    <n v="5"/>
    <n v="3"/>
    <n v="4"/>
    <n v="1"/>
    <n v="3"/>
    <n v="5"/>
    <m/>
    <n v="5"/>
    <n v="5"/>
    <n v="4"/>
    <n v="3"/>
    <n v="5"/>
    <s v="No"/>
    <n v="5"/>
    <n v="3"/>
    <s v="Twitter|Instagram"/>
    <m/>
    <m/>
    <m/>
    <m/>
    <m/>
    <m/>
    <m/>
    <s v="No"/>
    <s v="No"/>
    <m/>
    <n v="5"/>
    <n v="5"/>
    <s v="5, muy satisfecho"/>
    <s v="Mejorado mucho"/>
    <m/>
    <n v="0"/>
    <n v="1"/>
    <n v="0"/>
    <n v="0"/>
    <n v="0"/>
    <n v="0"/>
    <n v="1"/>
    <n v="0"/>
    <n v="0"/>
    <n v="1"/>
    <n v="0"/>
    <n v="0"/>
    <n v="0"/>
  </r>
  <r>
    <m/>
    <m/>
    <s v="Ciencias de la Salud"/>
    <d v="2020-05-20T10:12:00"/>
    <x v="2"/>
    <x v="9"/>
    <x v="2"/>
    <x v="1"/>
    <x v="2"/>
    <s v="Biblioteca Maria Zambrano (Filología / Derecho)"/>
    <s v="F. Farmacia"/>
    <s v="F. Medicina"/>
    <m/>
    <m/>
    <m/>
    <m/>
    <m/>
    <m/>
    <s v="Sí"/>
    <s v="Sí"/>
    <n v="4"/>
    <n v="1"/>
    <n v="4"/>
    <n v="2"/>
    <n v="5"/>
    <n v="3"/>
    <n v="5"/>
    <n v="1"/>
    <n v="4"/>
    <n v="4"/>
    <m/>
    <n v="5"/>
    <n v="5"/>
    <n v="5"/>
    <n v="4"/>
    <n v="4"/>
    <s v="No"/>
    <n v="5"/>
    <n v="3"/>
    <s v="Twitter|Youtube|Instagram"/>
    <m/>
    <m/>
    <m/>
    <m/>
    <m/>
    <m/>
    <m/>
    <s v="Sí"/>
    <s v="No"/>
    <m/>
    <n v="5"/>
    <n v="5"/>
    <s v="5, muy satisfecho"/>
    <s v="Mejorado"/>
    <m/>
    <n v="1"/>
    <n v="0"/>
    <n v="0"/>
    <n v="0"/>
    <n v="0"/>
    <n v="0"/>
    <n v="1"/>
    <n v="0"/>
    <n v="1"/>
    <n v="1"/>
    <n v="0"/>
    <n v="0"/>
    <n v="0"/>
  </r>
  <r>
    <m/>
    <m/>
    <s v="Ciencias de la Salud"/>
    <d v="2020-05-20T10:06:00"/>
    <x v="2"/>
    <x v="9"/>
    <x v="1"/>
    <x v="4"/>
    <x v="2"/>
    <s v="F. Farmacia"/>
    <s v="F. Medicina"/>
    <s v="F. Odontología"/>
    <m/>
    <m/>
    <m/>
    <m/>
    <m/>
    <m/>
    <s v="Sí"/>
    <s v="Sí"/>
    <n v="3"/>
    <n v="1"/>
    <n v="1"/>
    <n v="3"/>
    <n v="4"/>
    <n v="5"/>
    <n v="5"/>
    <n v="3"/>
    <n v="3"/>
    <n v="4"/>
    <m/>
    <n v="2"/>
    <n v="4"/>
    <n v="3"/>
    <n v="3"/>
    <n v="4"/>
    <s v="No"/>
    <n v="3"/>
    <n v="3"/>
    <s v="No uso ninguna red social"/>
    <m/>
    <m/>
    <m/>
    <m/>
    <m/>
    <m/>
    <m/>
    <s v="No"/>
    <s v="No"/>
    <m/>
    <n v="3"/>
    <n v="3"/>
    <s v="3, normal"/>
    <s v="Igual"/>
    <m/>
    <n v="1"/>
    <n v="0"/>
    <n v="0"/>
    <n v="0"/>
    <n v="0"/>
    <n v="0"/>
    <n v="0"/>
    <n v="0"/>
    <n v="0"/>
    <n v="0"/>
    <n v="0"/>
    <n v="1"/>
    <n v="0"/>
  </r>
  <r>
    <m/>
    <m/>
    <s v="Humanidades"/>
    <d v="2020-05-20T10:06:00"/>
    <x v="2"/>
    <x v="2"/>
    <x v="5"/>
    <x v="1"/>
    <x v="16"/>
    <m/>
    <m/>
    <m/>
    <m/>
    <m/>
    <m/>
    <m/>
    <m/>
    <m/>
    <s v="Sí"/>
    <s v="No"/>
    <n v="1"/>
    <n v="1"/>
    <n v="1"/>
    <n v="5"/>
    <n v="1"/>
    <n v="5"/>
    <n v="3"/>
    <n v="1"/>
    <n v="2"/>
    <n v="3"/>
    <m/>
    <n v="1"/>
    <n v="3"/>
    <n v="1"/>
    <n v="1"/>
    <n v="1"/>
    <s v="No"/>
    <n v="2"/>
    <n v="1"/>
    <m/>
    <m/>
    <m/>
    <m/>
    <m/>
    <m/>
    <m/>
    <m/>
    <s v="Sí"/>
    <s v="No"/>
    <m/>
    <n v="2"/>
    <n v="4"/>
    <s v="2, insatisfecho"/>
    <s v="Empeorado"/>
    <m/>
    <n v="0"/>
    <n v="0"/>
    <n v="0"/>
    <n v="0"/>
    <n v="1"/>
    <n v="0"/>
    <n v="0"/>
    <n v="0"/>
    <n v="0"/>
    <n v="0"/>
    <n v="0"/>
    <n v="0"/>
    <n v="0"/>
  </r>
  <r>
    <m/>
    <m/>
    <s v="Ciencias de la Salud"/>
    <d v="2020-05-20T10:03:00"/>
    <x v="2"/>
    <x v="23"/>
    <x v="5"/>
    <x v="1"/>
    <x v="2"/>
    <s v="Biblioteca Maria Zambrano (Filología / Derecho)"/>
    <s v="F. Veterinaria"/>
    <m/>
    <s v="A la biblioteca pública de Plaza de Castilla"/>
    <m/>
    <m/>
    <m/>
    <m/>
    <m/>
    <s v="No"/>
    <s v="No"/>
    <n v="2"/>
    <n v="2"/>
    <n v="2"/>
    <n v="2"/>
    <n v="5"/>
    <n v="2"/>
    <n v="5"/>
    <n v="1"/>
    <n v="4"/>
    <n v="4"/>
    <m/>
    <n v="4"/>
    <n v="4"/>
    <n v="4"/>
    <n v="4"/>
    <n v="4"/>
    <s v="No"/>
    <n v="5"/>
    <n v="4"/>
    <s v="Facebook|Youtube|LinkedIn"/>
    <m/>
    <m/>
    <m/>
    <m/>
    <m/>
    <m/>
    <m/>
    <s v="Sí"/>
    <s v="Sí"/>
    <s v="Útil"/>
    <n v="4"/>
    <n v="5"/>
    <s v="4, satisfecho"/>
    <s v="Mejorado"/>
    <m/>
    <n v="1"/>
    <n v="0"/>
    <n v="0"/>
    <n v="0"/>
    <n v="0"/>
    <n v="0"/>
    <n v="0"/>
    <n v="1"/>
    <n v="1"/>
    <n v="0"/>
    <n v="1"/>
    <n v="0"/>
    <n v="0"/>
  </r>
  <r>
    <m/>
    <m/>
    <s v="Ciencias Sociales"/>
    <d v="2020-05-20T10:03:00"/>
    <x v="2"/>
    <x v="11"/>
    <x v="1"/>
    <x v="1"/>
    <x v="2"/>
    <s v="F. Ciencias Económicas y Empresariales"/>
    <m/>
    <m/>
    <m/>
    <m/>
    <m/>
    <m/>
    <m/>
    <m/>
    <s v="Sí"/>
    <s v="Sí"/>
    <n v="3"/>
    <n v="1"/>
    <n v="2"/>
    <n v="2"/>
    <n v="5"/>
    <n v="5"/>
    <n v="4"/>
    <n v="3"/>
    <n v="4"/>
    <n v="5"/>
    <m/>
    <n v="4"/>
    <n v="5"/>
    <n v="3"/>
    <n v="3"/>
    <n v="4"/>
    <s v="No"/>
    <n v="3"/>
    <n v="3"/>
    <s v="Twitter|Youtube|Instagram"/>
    <m/>
    <m/>
    <m/>
    <m/>
    <m/>
    <m/>
    <m/>
    <s v="No"/>
    <s v="No"/>
    <m/>
    <n v="5"/>
    <n v="5"/>
    <s v="4, satisfecho"/>
    <s v="Mejorado"/>
    <m/>
    <n v="1"/>
    <n v="0"/>
    <n v="0"/>
    <n v="0"/>
    <n v="0"/>
    <n v="0"/>
    <n v="1"/>
    <n v="0"/>
    <n v="1"/>
    <n v="1"/>
    <n v="0"/>
    <n v="0"/>
    <n v="0"/>
  </r>
  <r>
    <m/>
    <m/>
    <s v="Ciencias de la Salud"/>
    <d v="2020-05-20T10:03:00"/>
    <x v="2"/>
    <x v="18"/>
    <x v="2"/>
    <x v="1"/>
    <x v="2"/>
    <s v="F. Odontología"/>
    <s v="F. Medicina"/>
    <s v="Biblioteca Maria Zambrano (Filología / Derecho)"/>
    <m/>
    <m/>
    <m/>
    <m/>
    <m/>
    <m/>
    <s v="Sí"/>
    <s v="Sí"/>
    <n v="4"/>
    <n v="2"/>
    <n v="3"/>
    <n v="2"/>
    <n v="5"/>
    <n v="4"/>
    <n v="5"/>
    <n v="2"/>
    <n v="4"/>
    <n v="4"/>
    <m/>
    <n v="4"/>
    <n v="4"/>
    <n v="4"/>
    <n v="4"/>
    <n v="4"/>
    <s v="Sí"/>
    <n v="4"/>
    <n v="4"/>
    <s v="Youtube|Instagram|WhatsApp"/>
    <m/>
    <m/>
    <m/>
    <m/>
    <m/>
    <m/>
    <m/>
    <s v="Sí"/>
    <s v="Sí"/>
    <s v="Normal"/>
    <n v="4"/>
    <n v="5"/>
    <s v="4, satisfecho"/>
    <s v="Igual"/>
    <m/>
    <n v="1"/>
    <n v="0"/>
    <n v="0"/>
    <n v="0"/>
    <n v="0"/>
    <n v="0"/>
    <n v="0"/>
    <n v="0"/>
    <n v="1"/>
    <n v="1"/>
    <n v="0"/>
    <n v="0"/>
    <n v="0"/>
  </r>
  <r>
    <m/>
    <m/>
    <s v="Ciencias de la Salud"/>
    <d v="2020-05-20T10:02:00"/>
    <x v="2"/>
    <x v="23"/>
    <x v="3"/>
    <x v="4"/>
    <x v="4"/>
    <s v="F. Veterinaria"/>
    <s v="Biblioteca Maria Zambrano (Filología / Derecho)"/>
    <m/>
    <m/>
    <m/>
    <m/>
    <m/>
    <m/>
    <m/>
    <s v="No"/>
    <s v="No"/>
    <n v="3"/>
    <n v="1"/>
    <n v="1"/>
    <n v="1"/>
    <n v="5"/>
    <n v="3"/>
    <n v="5"/>
    <n v="1"/>
    <n v="2"/>
    <n v="3"/>
    <m/>
    <n v="4"/>
    <n v="5"/>
    <n v="4"/>
    <n v="3"/>
    <n v="3"/>
    <s v="No"/>
    <n v="3"/>
    <n v="3"/>
    <s v="Twitter|Youtube|Instagram"/>
    <m/>
    <m/>
    <m/>
    <m/>
    <m/>
    <m/>
    <m/>
    <s v="No"/>
    <s v="No"/>
    <m/>
    <n v="3"/>
    <n v="4"/>
    <s v="4, satisfecho"/>
    <m/>
    <m/>
    <n v="0"/>
    <n v="0"/>
    <n v="1"/>
    <n v="0"/>
    <n v="0"/>
    <n v="0"/>
    <n v="1"/>
    <n v="0"/>
    <n v="1"/>
    <n v="1"/>
    <n v="0"/>
    <n v="0"/>
    <n v="0"/>
  </r>
  <r>
    <m/>
    <m/>
    <s v="Ciencias Sociales"/>
    <d v="2020-05-20T09:59:00"/>
    <x v="3"/>
    <x v="1"/>
    <x v="3"/>
    <x v="2"/>
    <x v="1"/>
    <s v="Biblioteca Maria Zambrano (Filología / Derecho)"/>
    <s v="F. Ciencias Políticas y Sociología"/>
    <s v="F. Geografía e Historia"/>
    <m/>
    <m/>
    <m/>
    <m/>
    <m/>
    <m/>
    <s v="Sí"/>
    <s v="Sí"/>
    <n v="4"/>
    <n v="3"/>
    <n v="4"/>
    <n v="2"/>
    <n v="2"/>
    <n v="3"/>
    <n v="2"/>
    <n v="1"/>
    <n v="3"/>
    <n v="4"/>
    <m/>
    <n v="4"/>
    <n v="4"/>
    <n v="3"/>
    <n v="3"/>
    <n v="2"/>
    <s v="Sí"/>
    <n v="2"/>
    <n v="3"/>
    <s v="Facebook|Youtube|Instagram"/>
    <m/>
    <m/>
    <m/>
    <m/>
    <m/>
    <m/>
    <m/>
    <s v="Sí"/>
    <s v="No"/>
    <m/>
    <n v="4"/>
    <n v="5"/>
    <s v="4, satisfecho"/>
    <s v="Mejorado"/>
    <m/>
    <n v="0"/>
    <n v="0"/>
    <n v="0"/>
    <n v="1"/>
    <n v="0"/>
    <n v="0"/>
    <n v="0"/>
    <n v="1"/>
    <n v="1"/>
    <n v="1"/>
    <n v="0"/>
    <n v="0"/>
    <n v="0"/>
  </r>
  <r>
    <m/>
    <m/>
    <s v="Ciencias de la Salud"/>
    <d v="2020-05-20T09:55:00"/>
    <x v="2"/>
    <x v="9"/>
    <x v="4"/>
    <x v="1"/>
    <x v="16"/>
    <m/>
    <m/>
    <m/>
    <m/>
    <m/>
    <m/>
    <m/>
    <m/>
    <m/>
    <s v="No"/>
    <s v="No"/>
    <n v="1"/>
    <n v="5"/>
    <n v="3"/>
    <n v="1"/>
    <n v="5"/>
    <n v="4"/>
    <n v="5"/>
    <n v="3"/>
    <n v="4"/>
    <n v="3"/>
    <m/>
    <n v="4"/>
    <n v="4"/>
    <n v="3"/>
    <n v="3"/>
    <n v="2"/>
    <s v="Sí"/>
    <n v="4"/>
    <n v="3"/>
    <s v="Twitter|Youtube|Instagram"/>
    <m/>
    <m/>
    <m/>
    <m/>
    <m/>
    <m/>
    <m/>
    <s v="No"/>
    <s v="No"/>
    <m/>
    <n v="4"/>
    <n v="4"/>
    <s v="3, normal"/>
    <s v="Igual"/>
    <m/>
    <n v="0"/>
    <n v="0"/>
    <n v="0"/>
    <n v="0"/>
    <n v="1"/>
    <n v="0"/>
    <n v="1"/>
    <n v="0"/>
    <n v="1"/>
    <n v="1"/>
    <n v="0"/>
    <n v="0"/>
    <n v="0"/>
  </r>
  <r>
    <m/>
    <m/>
    <s v="Ciencias Experimentales"/>
    <d v="2020-05-20T09:55:00"/>
    <x v="2"/>
    <x v="14"/>
    <x v="1"/>
    <x v="1"/>
    <x v="2"/>
    <s v="F. Ciencias Geológicas"/>
    <m/>
    <m/>
    <s v="Bibliotecas públicas del Ayuntamiento y de la Comunidad de Madrid"/>
    <m/>
    <m/>
    <m/>
    <m/>
    <m/>
    <s v="No"/>
    <s v="Sí"/>
    <n v="5"/>
    <n v="3"/>
    <n v="3"/>
    <n v="3"/>
    <n v="5"/>
    <n v="2"/>
    <n v="5"/>
    <n v="2"/>
    <n v="5"/>
    <n v="5"/>
    <m/>
    <n v="5"/>
    <n v="5"/>
    <n v="4"/>
    <n v="3"/>
    <n v="5"/>
    <s v="Sí"/>
    <n v="4"/>
    <n v="4"/>
    <s v="Twitter"/>
    <m/>
    <m/>
    <m/>
    <m/>
    <m/>
    <m/>
    <m/>
    <s v="Sí"/>
    <s v="No"/>
    <m/>
    <n v="5"/>
    <n v="5"/>
    <s v="5, muy satisfecho"/>
    <s v="Mejorado"/>
    <s v="Enhorabuena por el trabajo constante y el excelente servicio que ofrecen."/>
    <n v="1"/>
    <n v="0"/>
    <n v="0"/>
    <n v="0"/>
    <n v="0"/>
    <n v="0"/>
    <n v="1"/>
    <n v="0"/>
    <n v="0"/>
    <n v="0"/>
    <n v="0"/>
    <n v="0"/>
    <n v="0"/>
  </r>
  <r>
    <m/>
    <m/>
    <s v="Ciencias de la Salud"/>
    <d v="2020-05-20T09:54:00"/>
    <x v="2"/>
    <x v="12"/>
    <x v="2"/>
    <x v="5"/>
    <x v="2"/>
    <s v="Biblioteca Maria Zambrano (Filología / Derecho)"/>
    <m/>
    <m/>
    <m/>
    <m/>
    <m/>
    <m/>
    <m/>
    <m/>
    <s v="No"/>
    <s v="No"/>
    <n v="1"/>
    <n v="1"/>
    <n v="1"/>
    <n v="1"/>
    <n v="5"/>
    <n v="5"/>
    <n v="5"/>
    <n v="1"/>
    <n v="1"/>
    <n v="1"/>
    <m/>
    <n v="3"/>
    <n v="3"/>
    <n v="2"/>
    <n v="2"/>
    <n v="2"/>
    <s v="Sí"/>
    <n v="2"/>
    <n v="2"/>
    <s v="Twitter|Youtube"/>
    <m/>
    <m/>
    <m/>
    <m/>
    <m/>
    <m/>
    <m/>
    <s v="No"/>
    <s v="No"/>
    <m/>
    <n v="2"/>
    <n v="4"/>
    <s v="3, normal"/>
    <s v="Igual"/>
    <m/>
    <n v="1"/>
    <n v="0"/>
    <n v="0"/>
    <n v="0"/>
    <n v="0"/>
    <n v="0"/>
    <n v="1"/>
    <n v="0"/>
    <n v="1"/>
    <n v="0"/>
    <n v="0"/>
    <n v="0"/>
    <n v="0"/>
  </r>
  <r>
    <m/>
    <m/>
    <s v="Ciencias de la Salud"/>
    <d v="2020-05-20T09:50:00"/>
    <x v="3"/>
    <x v="22"/>
    <x v="3"/>
    <x v="4"/>
    <x v="3"/>
    <s v="F. Óptica y Optometría"/>
    <m/>
    <m/>
    <m/>
    <m/>
    <m/>
    <m/>
    <m/>
    <m/>
    <s v="No"/>
    <s v="No"/>
    <n v="2"/>
    <n v="2"/>
    <n v="1"/>
    <n v="2"/>
    <n v="4"/>
    <n v="5"/>
    <n v="5"/>
    <n v="2"/>
    <n v="3"/>
    <n v="3"/>
    <m/>
    <n v="3"/>
    <n v="3"/>
    <n v="3"/>
    <n v="4"/>
    <n v="4"/>
    <s v="No"/>
    <n v="3"/>
    <n v="2"/>
    <s v="Facebook|Youtube|LinkedIn"/>
    <m/>
    <m/>
    <m/>
    <m/>
    <m/>
    <m/>
    <m/>
    <s v="No"/>
    <s v="No"/>
    <m/>
    <n v="3"/>
    <n v="4"/>
    <s v="4, satisfecho"/>
    <s v="Igual"/>
    <m/>
    <n v="0"/>
    <n v="1"/>
    <n v="0"/>
    <n v="0"/>
    <n v="0"/>
    <n v="0"/>
    <n v="0"/>
    <n v="1"/>
    <n v="1"/>
    <n v="0"/>
    <n v="1"/>
    <n v="0"/>
    <n v="0"/>
  </r>
  <r>
    <m/>
    <m/>
    <s v="Ciencias Experimentales"/>
    <d v="2020-05-20T09:49:00"/>
    <x v="2"/>
    <x v="16"/>
    <x v="2"/>
    <x v="4"/>
    <x v="4"/>
    <s v="Biblioteca Maria Zambrano (Filología / Derecho)"/>
    <s v="F. Ciencias Químicas"/>
    <m/>
    <m/>
    <m/>
    <m/>
    <m/>
    <m/>
    <m/>
    <s v="Sí"/>
    <s v="No"/>
    <n v="3"/>
    <n v="1"/>
    <n v="1"/>
    <n v="1"/>
    <n v="5"/>
    <n v="5"/>
    <n v="5"/>
    <n v="1"/>
    <n v="4"/>
    <n v="5"/>
    <m/>
    <n v="5"/>
    <n v="5"/>
    <n v="4"/>
    <n v="4"/>
    <n v="4"/>
    <s v="No"/>
    <n v="4"/>
    <n v="1"/>
    <s v="No uso ninguna red social"/>
    <m/>
    <m/>
    <m/>
    <m/>
    <m/>
    <m/>
    <m/>
    <s v="No"/>
    <s v="No"/>
    <m/>
    <n v="4"/>
    <n v="3"/>
    <s v="4, satisfecho"/>
    <s v="Igual"/>
    <m/>
    <n v="0"/>
    <n v="0"/>
    <n v="1"/>
    <n v="0"/>
    <n v="0"/>
    <n v="0"/>
    <n v="0"/>
    <n v="0"/>
    <n v="0"/>
    <n v="0"/>
    <n v="0"/>
    <n v="1"/>
    <n v="0"/>
  </r>
  <r>
    <m/>
    <m/>
    <s v="Ciencias de la Salud"/>
    <d v="2020-05-20T09:47:00"/>
    <x v="2"/>
    <x v="9"/>
    <x v="2"/>
    <x v="1"/>
    <x v="27"/>
    <s v="F. Farmacia"/>
    <m/>
    <m/>
    <s v="Biblioteca Gloria Fuertes de Rivas Vaciamadrid."/>
    <m/>
    <m/>
    <m/>
    <m/>
    <m/>
    <s v="No"/>
    <s v="Sí"/>
    <n v="2"/>
    <n v="1"/>
    <n v="3"/>
    <n v="1"/>
    <n v="5"/>
    <n v="4"/>
    <n v="5"/>
    <n v="1"/>
    <n v="3"/>
    <n v="3"/>
    <m/>
    <n v="2"/>
    <n v="4"/>
    <n v="5"/>
    <n v="4"/>
    <n v="5"/>
    <s v="Sí"/>
    <n v="4"/>
    <n v="3"/>
    <s v="Youtube"/>
    <m/>
    <m/>
    <m/>
    <m/>
    <m/>
    <m/>
    <m/>
    <s v="Sí"/>
    <s v="Sí"/>
    <s v="Poco útil"/>
    <n v="4"/>
    <n v="4"/>
    <s v="5, muy satisfecho"/>
    <s v="Igual"/>
    <s v="Hay muchos libros en la biblioteca que se definen como disponibles de manera electrónica cuyos enlaces no funcionan correctamente o están inhabilitados. Habría que renovarlos o, al menos, poner en la interfaz que no funcionan."/>
    <n v="1"/>
    <n v="0"/>
    <n v="0"/>
    <n v="0"/>
    <n v="0"/>
    <n v="0"/>
    <n v="0"/>
    <n v="0"/>
    <n v="1"/>
    <n v="0"/>
    <n v="0"/>
    <n v="0"/>
    <n v="0"/>
  </r>
  <r>
    <m/>
    <m/>
    <s v="Ciencias de la Salud"/>
    <d v="2020-05-20T09:44:00"/>
    <x v="2"/>
    <x v="15"/>
    <x v="2"/>
    <x v="2"/>
    <x v="3"/>
    <s v="F. Enfermería, Fisioterapia y Podología"/>
    <s v="F. Medicina"/>
    <m/>
    <m/>
    <m/>
    <m/>
    <m/>
    <m/>
    <m/>
    <s v="No"/>
    <s v="Sí"/>
    <n v="3"/>
    <n v="4"/>
    <n v="2"/>
    <n v="1"/>
    <n v="3"/>
    <n v="5"/>
    <n v="5"/>
    <n v="4"/>
    <n v="3"/>
    <n v="4"/>
    <m/>
    <n v="3"/>
    <n v="3"/>
    <n v="3"/>
    <n v="3"/>
    <n v="4"/>
    <s v="Sí"/>
    <n v="3"/>
    <n v="3"/>
    <s v="Youtube"/>
    <m/>
    <m/>
    <m/>
    <m/>
    <m/>
    <m/>
    <m/>
    <s v="Sí"/>
    <s v="Sí"/>
    <s v="Muy útil"/>
    <n v="5"/>
    <n v="5"/>
    <s v="4, satisfecho"/>
    <s v="Mejorado mucho"/>
    <m/>
    <n v="0"/>
    <n v="1"/>
    <n v="0"/>
    <n v="0"/>
    <n v="0"/>
    <n v="0"/>
    <n v="0"/>
    <n v="0"/>
    <n v="1"/>
    <n v="0"/>
    <n v="0"/>
    <n v="0"/>
    <n v="0"/>
  </r>
  <r>
    <m/>
    <m/>
    <s v="Ciencias de la Salud"/>
    <d v="2020-05-20T09:43:00"/>
    <x v="2"/>
    <x v="9"/>
    <x v="3"/>
    <x v="1"/>
    <x v="2"/>
    <s v="F. Farmacia"/>
    <s v="Biblioteca Maria Zambrano (Filología / Derecho)"/>
    <s v="F. Medicina"/>
    <m/>
    <m/>
    <m/>
    <m/>
    <m/>
    <m/>
    <s v="Sí"/>
    <s v="Sí"/>
    <n v="5"/>
    <n v="1"/>
    <n v="5"/>
    <n v="1"/>
    <n v="5"/>
    <n v="2"/>
    <n v="5"/>
    <n v="1"/>
    <n v="4"/>
    <n v="4"/>
    <m/>
    <n v="4"/>
    <n v="4"/>
    <n v="4"/>
    <n v="4"/>
    <n v="5"/>
    <s v="No"/>
    <n v="4"/>
    <n v="4"/>
    <s v="Twitter|Youtube|Instagram"/>
    <m/>
    <m/>
    <m/>
    <m/>
    <m/>
    <m/>
    <m/>
    <s v="No"/>
    <s v="No"/>
    <m/>
    <n v="4"/>
    <n v="3"/>
    <s v="4, satisfecho"/>
    <s v="Igual"/>
    <m/>
    <n v="1"/>
    <n v="0"/>
    <n v="0"/>
    <n v="0"/>
    <n v="0"/>
    <n v="0"/>
    <n v="1"/>
    <n v="0"/>
    <n v="1"/>
    <n v="1"/>
    <n v="0"/>
    <n v="0"/>
    <n v="0"/>
  </r>
  <r>
    <m/>
    <m/>
    <s v="Ciencias de la Salud"/>
    <d v="2020-05-20T09:43:00"/>
    <x v="3"/>
    <x v="12"/>
    <x v="2"/>
    <x v="3"/>
    <x v="3"/>
    <s v="F. Psicología"/>
    <s v="Biblioteca Maria Zambrano (Filología / Derecho)"/>
    <s v="F. Filosofía"/>
    <m/>
    <m/>
    <m/>
    <m/>
    <m/>
    <m/>
    <s v="Sí"/>
    <s v="Sí"/>
    <n v="4"/>
    <n v="4"/>
    <n v="3"/>
    <n v="1"/>
    <n v="3"/>
    <n v="3"/>
    <n v="3"/>
    <n v="2"/>
    <n v="4"/>
    <n v="4"/>
    <m/>
    <n v="5"/>
    <n v="5"/>
    <n v="4"/>
    <n v="3"/>
    <n v="4"/>
    <s v="Sí"/>
    <n v="4"/>
    <n v="5"/>
    <s v="Facebook|Youtube|Instagram"/>
    <m/>
    <m/>
    <m/>
    <m/>
    <m/>
    <m/>
    <m/>
    <s v="Sí"/>
    <s v="No"/>
    <m/>
    <n v="5"/>
    <n v="5"/>
    <s v="4, satisfecho"/>
    <s v="Mejorado"/>
    <m/>
    <n v="0"/>
    <n v="1"/>
    <n v="0"/>
    <n v="0"/>
    <n v="0"/>
    <n v="0"/>
    <n v="0"/>
    <n v="1"/>
    <n v="1"/>
    <n v="1"/>
    <n v="0"/>
    <n v="0"/>
    <n v="0"/>
  </r>
  <r>
    <m/>
    <m/>
    <s v="Ciencias de la Salud"/>
    <d v="2020-05-20T09:42:00"/>
    <x v="1"/>
    <x v="15"/>
    <x v="4"/>
    <x v="1"/>
    <x v="2"/>
    <s v="F. Enfermería, Fisioterapia y Podología"/>
    <s v="F. Medicina"/>
    <s v="F. Medicina"/>
    <m/>
    <m/>
    <m/>
    <m/>
    <m/>
    <m/>
    <s v="No"/>
    <s v="No"/>
    <n v="1"/>
    <n v="4"/>
    <n v="2"/>
    <n v="2"/>
    <n v="3"/>
    <n v="5"/>
    <n v="1"/>
    <n v="4"/>
    <n v="3"/>
    <n v="2"/>
    <m/>
    <n v="4"/>
    <n v="3"/>
    <n v="2"/>
    <n v="2"/>
    <n v="3"/>
    <s v="No"/>
    <n v="3"/>
    <n v="1"/>
    <s v="Facebook"/>
    <m/>
    <m/>
    <m/>
    <m/>
    <m/>
    <m/>
    <m/>
    <s v="No"/>
    <s v="No"/>
    <m/>
    <n v="3"/>
    <n v="3"/>
    <s v="3, normal"/>
    <s v="Igual"/>
    <m/>
    <n v="1"/>
    <n v="0"/>
    <n v="0"/>
    <n v="0"/>
    <n v="0"/>
    <n v="0"/>
    <n v="0"/>
    <n v="1"/>
    <n v="0"/>
    <n v="0"/>
    <n v="0"/>
    <n v="0"/>
    <n v="0"/>
  </r>
  <r>
    <m/>
    <m/>
    <s v="Ciencias Experimentales"/>
    <d v="2020-05-20T09:41:00"/>
    <x v="2"/>
    <x v="19"/>
    <x v="1"/>
    <x v="1"/>
    <x v="2"/>
    <s v="F. Ciencias Físicas"/>
    <s v="F. Ciencias Químicas"/>
    <s v="F. Ciencias Biológicas"/>
    <s v="La de plaza de castilla"/>
    <m/>
    <m/>
    <m/>
    <m/>
    <m/>
    <s v="No"/>
    <s v="Sí"/>
    <n v="2"/>
    <n v="1"/>
    <n v="2"/>
    <n v="3"/>
    <n v="4"/>
    <n v="5"/>
    <n v="2"/>
    <n v="2"/>
    <n v="2"/>
    <n v="4"/>
    <m/>
    <n v="4"/>
    <n v="4"/>
    <n v="4"/>
    <n v="3"/>
    <n v="3"/>
    <s v="Sí"/>
    <n v="4"/>
    <n v="2"/>
    <s v="Youtube|Instagram"/>
    <m/>
    <m/>
    <m/>
    <m/>
    <m/>
    <m/>
    <m/>
    <s v="No"/>
    <s v="No"/>
    <m/>
    <n v="4"/>
    <n v="4"/>
    <s v="4, satisfecho"/>
    <s v="Igual"/>
    <m/>
    <n v="1"/>
    <n v="0"/>
    <n v="0"/>
    <n v="0"/>
    <n v="0"/>
    <n v="0"/>
    <n v="0"/>
    <n v="0"/>
    <n v="1"/>
    <n v="1"/>
    <n v="0"/>
    <n v="0"/>
    <n v="0"/>
  </r>
  <r>
    <m/>
    <m/>
    <s v="Humanidades"/>
    <d v="2020-05-20T09:40:00"/>
    <x v="3"/>
    <x v="7"/>
    <x v="2"/>
    <x v="2"/>
    <x v="2"/>
    <s v="Biblioteca Maria Zambrano (Filología / Derecho)"/>
    <s v="F. Filología (Clásicas o General)"/>
    <s v="F. Geografía e Historia"/>
    <m/>
    <m/>
    <m/>
    <m/>
    <m/>
    <m/>
    <s v="Sí"/>
    <s v="Sí"/>
    <n v="5"/>
    <n v="5"/>
    <n v="3"/>
    <n v="1"/>
    <n v="5"/>
    <n v="5"/>
    <n v="5"/>
    <n v="3"/>
    <n v="5"/>
    <n v="5"/>
    <m/>
    <n v="4"/>
    <n v="5"/>
    <n v="5"/>
    <n v="4"/>
    <n v="5"/>
    <s v="No"/>
    <n v="5"/>
    <n v="4"/>
    <s v="Twitter|Instagram"/>
    <m/>
    <m/>
    <m/>
    <m/>
    <m/>
    <m/>
    <m/>
    <s v="No"/>
    <s v="No"/>
    <m/>
    <n v="5"/>
    <n v="4"/>
    <s v="5, muy satisfecho"/>
    <s v="Mejorado"/>
    <m/>
    <n v="1"/>
    <n v="0"/>
    <n v="0"/>
    <n v="0"/>
    <n v="0"/>
    <n v="0"/>
    <n v="1"/>
    <n v="0"/>
    <n v="0"/>
    <n v="1"/>
    <n v="0"/>
    <n v="0"/>
    <n v="0"/>
  </r>
  <r>
    <m/>
    <m/>
    <s v="Ciencias de la Salud"/>
    <d v="2020-05-20T09:39:00"/>
    <x v="2"/>
    <x v="9"/>
    <x v="3"/>
    <x v="3"/>
    <x v="11"/>
    <s v="F. Farmacia"/>
    <s v="F. Medicina"/>
    <s v="F. Ciencias Biológicas"/>
    <m/>
    <m/>
    <m/>
    <m/>
    <m/>
    <m/>
    <s v="Sí"/>
    <s v="Sí"/>
    <n v="4"/>
    <n v="4"/>
    <n v="5"/>
    <n v="2"/>
    <n v="5"/>
    <n v="4"/>
    <n v="3"/>
    <n v="2"/>
    <n v="5"/>
    <n v="4"/>
    <m/>
    <n v="4"/>
    <n v="4"/>
    <n v="5"/>
    <n v="3"/>
    <n v="4"/>
    <s v="Sí"/>
    <n v="4"/>
    <n v="4"/>
    <s v="Facebook|Instagram"/>
    <m/>
    <m/>
    <m/>
    <m/>
    <m/>
    <m/>
    <m/>
    <s v="Sí"/>
    <s v="Sí"/>
    <s v="Muy útil"/>
    <n v="5"/>
    <n v="5"/>
    <s v="4, satisfecho"/>
    <s v="Mejorado"/>
    <m/>
    <n v="0"/>
    <n v="1"/>
    <n v="1"/>
    <n v="0"/>
    <n v="0"/>
    <n v="0"/>
    <n v="0"/>
    <n v="1"/>
    <n v="0"/>
    <n v="1"/>
    <n v="0"/>
    <n v="0"/>
    <n v="0"/>
  </r>
  <r>
    <m/>
    <m/>
    <s v="Humanidades"/>
    <d v="2020-05-20T09:39:00"/>
    <x v="2"/>
    <x v="6"/>
    <x v="2"/>
    <x v="1"/>
    <x v="2"/>
    <s v="F. Filología (Clásicas o General)"/>
    <s v="F. Filosofía"/>
    <s v="Biblioteca Maria Zambrano (Filología / Derecho)"/>
    <m/>
    <m/>
    <m/>
    <m/>
    <m/>
    <m/>
    <s v="No"/>
    <s v="Sí"/>
    <n v="5"/>
    <n v="5"/>
    <n v="2"/>
    <n v="1"/>
    <n v="4"/>
    <n v="4"/>
    <n v="4"/>
    <n v="2"/>
    <n v="4"/>
    <n v="3"/>
    <m/>
    <n v="2"/>
    <n v="2"/>
    <n v="2"/>
    <n v="2"/>
    <n v="4"/>
    <s v="No"/>
    <n v="2"/>
    <n v="3"/>
    <s v="Youtube|Instagram"/>
    <m/>
    <m/>
    <m/>
    <m/>
    <m/>
    <m/>
    <m/>
    <s v="Sí"/>
    <s v="No"/>
    <m/>
    <n v="5"/>
    <n v="5"/>
    <s v="4, satisfecho"/>
    <s v="Igual"/>
    <m/>
    <n v="1"/>
    <n v="0"/>
    <n v="0"/>
    <n v="0"/>
    <n v="0"/>
    <n v="0"/>
    <n v="0"/>
    <n v="0"/>
    <n v="1"/>
    <n v="1"/>
    <n v="0"/>
    <n v="0"/>
    <n v="0"/>
  </r>
  <r>
    <m/>
    <m/>
    <s v="Ciencias Sociales"/>
    <d v="2020-05-20T09:31:00"/>
    <x v="2"/>
    <x v="24"/>
    <x v="5"/>
    <x v="4"/>
    <x v="2"/>
    <s v="F. Trabajo Social"/>
    <m/>
    <m/>
    <s v="centro cultural clara campoamor"/>
    <m/>
    <m/>
    <m/>
    <m/>
    <m/>
    <s v="No"/>
    <s v="Sí"/>
    <n v="2"/>
    <n v="1"/>
    <n v="1"/>
    <n v="2"/>
    <n v="5"/>
    <n v="4"/>
    <n v="5"/>
    <n v="2"/>
    <n v="3"/>
    <n v="4"/>
    <m/>
    <n v="3"/>
    <n v="3"/>
    <n v="3"/>
    <n v="3"/>
    <n v="4"/>
    <s v="No"/>
    <n v="3"/>
    <n v="2"/>
    <s v="Youtube|Instagram|whatsapp"/>
    <m/>
    <m/>
    <m/>
    <m/>
    <m/>
    <m/>
    <m/>
    <s v="No"/>
    <s v="No"/>
    <m/>
    <n v="4"/>
    <n v="5"/>
    <s v="4, satisfecho"/>
    <m/>
    <m/>
    <n v="1"/>
    <n v="0"/>
    <n v="0"/>
    <n v="0"/>
    <n v="0"/>
    <n v="0"/>
    <n v="0"/>
    <n v="0"/>
    <n v="1"/>
    <n v="1"/>
    <n v="0"/>
    <n v="0"/>
    <n v="0"/>
  </r>
  <r>
    <m/>
    <m/>
    <s v="Ciencias de la Salud"/>
    <d v="2020-05-20T09:31:00"/>
    <x v="2"/>
    <x v="9"/>
    <x v="1"/>
    <x v="1"/>
    <x v="2"/>
    <s v="F. Farmacia"/>
    <s v="F. Medicina"/>
    <s v="F. Odontología"/>
    <m/>
    <m/>
    <m/>
    <m/>
    <m/>
    <m/>
    <s v="No"/>
    <s v="No"/>
    <n v="1"/>
    <n v="1"/>
    <n v="2"/>
    <n v="2"/>
    <n v="5"/>
    <n v="3"/>
    <n v="5"/>
    <n v="1"/>
    <n v="5"/>
    <n v="4"/>
    <m/>
    <n v="4"/>
    <n v="5"/>
    <n v="3"/>
    <n v="4"/>
    <n v="4"/>
    <s v="Sí"/>
    <n v="4"/>
    <n v="3"/>
    <s v="Twitter|Instagram"/>
    <m/>
    <m/>
    <m/>
    <m/>
    <m/>
    <m/>
    <m/>
    <s v="No"/>
    <s v="No"/>
    <m/>
    <n v="4"/>
    <n v="4"/>
    <s v="3, normal"/>
    <s v="Igual"/>
    <m/>
    <n v="1"/>
    <n v="0"/>
    <n v="0"/>
    <n v="0"/>
    <n v="0"/>
    <n v="0"/>
    <n v="1"/>
    <n v="0"/>
    <n v="0"/>
    <n v="1"/>
    <n v="0"/>
    <n v="0"/>
    <n v="0"/>
  </r>
  <r>
    <m/>
    <m/>
    <s v="Humanidades"/>
    <d v="2020-05-20T09:28:00"/>
    <x v="2"/>
    <x v="6"/>
    <x v="3"/>
    <x v="1"/>
    <x v="2"/>
    <s v="F. Filología (Clásicas o General)"/>
    <s v="Biblioteca Maria Zambrano (Filología / Derecho)"/>
    <s v="F. Filosofía"/>
    <m/>
    <m/>
    <m/>
    <m/>
    <m/>
    <m/>
    <s v="No"/>
    <s v="Sí"/>
    <n v="4"/>
    <n v="1"/>
    <n v="1"/>
    <n v="2"/>
    <n v="5"/>
    <n v="3"/>
    <n v="5"/>
    <n v="1"/>
    <n v="3"/>
    <n v="4"/>
    <m/>
    <n v="2"/>
    <n v="4"/>
    <n v="4"/>
    <n v="3"/>
    <n v="3"/>
    <s v="No"/>
    <n v="3"/>
    <n v="1"/>
    <s v="No uso ninguna red social"/>
    <m/>
    <m/>
    <m/>
    <m/>
    <m/>
    <m/>
    <m/>
    <s v="No"/>
    <s v="No"/>
    <m/>
    <n v="5"/>
    <n v="4"/>
    <s v="4, satisfecho"/>
    <s v="Igual"/>
    <m/>
    <n v="1"/>
    <n v="0"/>
    <n v="0"/>
    <n v="0"/>
    <n v="0"/>
    <n v="0"/>
    <n v="0"/>
    <n v="0"/>
    <n v="0"/>
    <n v="0"/>
    <n v="0"/>
    <n v="1"/>
    <n v="0"/>
  </r>
  <r>
    <m/>
    <m/>
    <s v="Ciencias Sociales"/>
    <d v="2020-05-20T09:27:00"/>
    <x v="3"/>
    <x v="1"/>
    <x v="4"/>
    <x v="3"/>
    <x v="1"/>
    <m/>
    <m/>
    <m/>
    <m/>
    <m/>
    <m/>
    <m/>
    <m/>
    <m/>
    <s v="No"/>
    <s v="No"/>
    <n v="2"/>
    <n v="4"/>
    <n v="4"/>
    <n v="1"/>
    <n v="2"/>
    <n v="4"/>
    <n v="4"/>
    <n v="4"/>
    <n v="2"/>
    <n v="4"/>
    <m/>
    <n v="4"/>
    <m/>
    <n v="4"/>
    <n v="4"/>
    <n v="3"/>
    <s v="No"/>
    <n v="5"/>
    <n v="2"/>
    <s v="No uso ninguna red social"/>
    <m/>
    <m/>
    <m/>
    <m/>
    <m/>
    <m/>
    <m/>
    <s v="No"/>
    <s v="No"/>
    <m/>
    <n v="3"/>
    <n v="3"/>
    <s v="4, satisfecho"/>
    <s v="Mejorado"/>
    <m/>
    <n v="0"/>
    <n v="0"/>
    <n v="0"/>
    <n v="1"/>
    <n v="0"/>
    <n v="0"/>
    <n v="0"/>
    <n v="0"/>
    <n v="0"/>
    <n v="0"/>
    <n v="0"/>
    <n v="1"/>
    <n v="0"/>
  </r>
  <r>
    <m/>
    <m/>
    <s v="Ciencias Experimentales"/>
    <d v="2020-05-20T09:25:00"/>
    <x v="2"/>
    <x v="14"/>
    <x v="3"/>
    <x v="1"/>
    <x v="2"/>
    <s v="F. Ciencias Geológicas"/>
    <s v="F. Ciencias Biológicas"/>
    <s v="F. Ciencias Físicas"/>
    <m/>
    <m/>
    <m/>
    <m/>
    <m/>
    <m/>
    <s v="No"/>
    <s v="Sí"/>
    <n v="5"/>
    <n v="1"/>
    <n v="1"/>
    <n v="2"/>
    <n v="4"/>
    <n v="4"/>
    <n v="5"/>
    <n v="2"/>
    <n v="5"/>
    <n v="5"/>
    <m/>
    <n v="5"/>
    <n v="5"/>
    <n v="5"/>
    <n v="4"/>
    <n v="5"/>
    <s v="No"/>
    <n v="5"/>
    <n v="2"/>
    <s v="Facebook|Youtube"/>
    <m/>
    <m/>
    <m/>
    <m/>
    <m/>
    <m/>
    <m/>
    <s v="No"/>
    <s v="No"/>
    <m/>
    <n v="5"/>
    <n v="5"/>
    <s v="5, muy satisfecho"/>
    <s v="Mejorado"/>
    <m/>
    <n v="1"/>
    <n v="0"/>
    <n v="0"/>
    <n v="0"/>
    <n v="0"/>
    <n v="0"/>
    <n v="0"/>
    <n v="1"/>
    <n v="1"/>
    <n v="0"/>
    <n v="0"/>
    <n v="0"/>
    <n v="0"/>
  </r>
  <r>
    <m/>
    <m/>
    <s v="Ciencias de la Salud"/>
    <d v="2020-05-20T09:21:00"/>
    <x v="2"/>
    <x v="4"/>
    <x v="1"/>
    <x v="4"/>
    <x v="3"/>
    <s v="F. Medicina"/>
    <s v="F. Farmacia"/>
    <s v="F. Odontología"/>
    <m/>
    <m/>
    <m/>
    <m/>
    <m/>
    <m/>
    <s v="No"/>
    <s v="Sí"/>
    <n v="2"/>
    <n v="1"/>
    <n v="2"/>
    <n v="2"/>
    <n v="5"/>
    <n v="1"/>
    <n v="5"/>
    <n v="1"/>
    <n v="3"/>
    <n v="4"/>
    <m/>
    <n v="3"/>
    <n v="4"/>
    <n v="4"/>
    <n v="3"/>
    <n v="4"/>
    <s v="Sí"/>
    <n v="5"/>
    <n v="4"/>
    <s v="Youtube|Instagram"/>
    <m/>
    <m/>
    <m/>
    <m/>
    <m/>
    <m/>
    <m/>
    <s v="No"/>
    <s v="Sí"/>
    <s v="Útil"/>
    <n v="5"/>
    <n v="5"/>
    <s v="4, satisfecho"/>
    <s v="Mejorado"/>
    <m/>
    <n v="0"/>
    <n v="1"/>
    <n v="0"/>
    <n v="0"/>
    <n v="0"/>
    <n v="0"/>
    <n v="0"/>
    <n v="0"/>
    <n v="1"/>
    <n v="1"/>
    <n v="0"/>
    <n v="0"/>
    <n v="0"/>
  </r>
  <r>
    <m/>
    <m/>
    <s v=""/>
    <d v="2020-05-20T09:21:00"/>
    <x v="5"/>
    <x v="28"/>
    <x v="2"/>
    <x v="1"/>
    <x v="2"/>
    <s v="F. Comercio y Turismo"/>
    <s v="Biblioteca Maria Zambrano (Filología / Derecho)"/>
    <m/>
    <m/>
    <m/>
    <m/>
    <m/>
    <m/>
    <m/>
    <s v="Sí"/>
    <s v="No"/>
    <n v="4"/>
    <n v="2"/>
    <n v="2"/>
    <n v="1"/>
    <n v="5"/>
    <n v="3"/>
    <n v="5"/>
    <n v="1"/>
    <n v="3"/>
    <n v="4"/>
    <m/>
    <n v="4"/>
    <n v="4"/>
    <n v="5"/>
    <n v="4"/>
    <n v="4"/>
    <s v="No"/>
    <n v="5"/>
    <n v="5"/>
    <s v="Youtube|Instagram"/>
    <m/>
    <m/>
    <m/>
    <m/>
    <m/>
    <m/>
    <m/>
    <s v="Sí"/>
    <s v="No"/>
    <m/>
    <n v="5"/>
    <n v="5"/>
    <s v="4, satisfecho"/>
    <s v="Mejorado"/>
    <m/>
    <n v="1"/>
    <n v="0"/>
    <n v="0"/>
    <n v="0"/>
    <n v="0"/>
    <n v="0"/>
    <n v="0"/>
    <n v="0"/>
    <n v="1"/>
    <n v="1"/>
    <n v="0"/>
    <n v="0"/>
    <n v="0"/>
  </r>
  <r>
    <m/>
    <m/>
    <s v="Ciencias Sociales"/>
    <d v="2020-05-20T09:21:00"/>
    <x v="3"/>
    <x v="11"/>
    <x v="3"/>
    <x v="1"/>
    <x v="3"/>
    <s v="F. Ciencias Económicas y Empresariales"/>
    <s v="Biblioteca Maria Zambrano (Filología / Derecho)"/>
    <s v="Biblioteca Maria Zambrano (Filología / Derecho)"/>
    <m/>
    <m/>
    <m/>
    <m/>
    <m/>
    <m/>
    <s v="No"/>
    <s v="Sí"/>
    <n v="3"/>
    <n v="3"/>
    <n v="2"/>
    <n v="1"/>
    <n v="5"/>
    <n v="4"/>
    <n v="5"/>
    <n v="3"/>
    <n v="4"/>
    <n v="4"/>
    <m/>
    <n v="4"/>
    <n v="4"/>
    <n v="4"/>
    <n v="3"/>
    <n v="4"/>
    <s v="No"/>
    <n v="4"/>
    <n v="2"/>
    <s v="Facebook|Youtube|LinkedIn"/>
    <m/>
    <m/>
    <m/>
    <m/>
    <m/>
    <m/>
    <m/>
    <s v="No"/>
    <s v="No"/>
    <m/>
    <n v="4"/>
    <n v="5"/>
    <s v="4, satisfecho"/>
    <s v="Igual"/>
    <s v="No entiendo porque la Biblioteca de la facultad de Ciencias Económicas y Empresariales, es ampliamente peor que la de Psicología. Estamos en el mismo campús, pero no lo parece...."/>
    <n v="0"/>
    <n v="1"/>
    <n v="0"/>
    <n v="0"/>
    <n v="0"/>
    <n v="0"/>
    <n v="0"/>
    <n v="1"/>
    <n v="1"/>
    <n v="0"/>
    <n v="1"/>
    <n v="0"/>
    <n v="0"/>
  </r>
  <r>
    <m/>
    <m/>
    <s v="Ciencias de la Salud"/>
    <d v="2020-05-20T09:21:00"/>
    <x v="2"/>
    <x v="12"/>
    <x v="2"/>
    <x v="1"/>
    <x v="2"/>
    <s v="F. Psicología"/>
    <s v="F. Medicina"/>
    <m/>
    <m/>
    <m/>
    <m/>
    <m/>
    <m/>
    <m/>
    <s v="Sí"/>
    <s v="No"/>
    <n v="2"/>
    <n v="4"/>
    <n v="4"/>
    <n v="1"/>
    <n v="5"/>
    <n v="2"/>
    <n v="5"/>
    <n v="3"/>
    <n v="3"/>
    <n v="4"/>
    <m/>
    <n v="3"/>
    <n v="4"/>
    <n v="4"/>
    <n v="3"/>
    <n v="4"/>
    <s v="No"/>
    <n v="4"/>
    <n v="3"/>
    <s v="Youtube|Instagram"/>
    <m/>
    <m/>
    <m/>
    <m/>
    <m/>
    <m/>
    <m/>
    <s v="Sí"/>
    <s v="No"/>
    <m/>
    <n v="3"/>
    <n v="4"/>
    <s v="4, satisfecho"/>
    <s v="Igual"/>
    <m/>
    <n v="1"/>
    <n v="0"/>
    <n v="0"/>
    <n v="0"/>
    <n v="0"/>
    <n v="0"/>
    <n v="0"/>
    <n v="0"/>
    <n v="1"/>
    <n v="1"/>
    <n v="0"/>
    <n v="0"/>
    <n v="0"/>
  </r>
  <r>
    <m/>
    <m/>
    <s v="Humanidades"/>
    <d v="2020-05-20T09:21:00"/>
    <x v="2"/>
    <x v="6"/>
    <x v="3"/>
    <x v="2"/>
    <x v="2"/>
    <s v="Biblioteca Maria Zambrano (Filología / Derecho)"/>
    <m/>
    <m/>
    <m/>
    <m/>
    <m/>
    <m/>
    <m/>
    <m/>
    <s v="No"/>
    <s v="No"/>
    <n v="1"/>
    <n v="4"/>
    <n v="5"/>
    <n v="5"/>
    <n v="5"/>
    <n v="5"/>
    <n v="5"/>
    <n v="2"/>
    <n v="5"/>
    <n v="5"/>
    <m/>
    <n v="5"/>
    <n v="5"/>
    <n v="5"/>
    <n v="5"/>
    <n v="5"/>
    <s v="No"/>
    <n v="5"/>
    <n v="5"/>
    <s v="Twitter|Youtube|Instagram"/>
    <m/>
    <m/>
    <m/>
    <m/>
    <m/>
    <m/>
    <m/>
    <s v="No"/>
    <s v="No"/>
    <m/>
    <n v="5"/>
    <n v="5"/>
    <s v="5, muy satisfecho"/>
    <s v="Mejorado"/>
    <m/>
    <n v="1"/>
    <n v="0"/>
    <n v="0"/>
    <n v="0"/>
    <n v="0"/>
    <n v="0"/>
    <n v="1"/>
    <n v="0"/>
    <n v="1"/>
    <n v="1"/>
    <n v="0"/>
    <n v="0"/>
    <n v="0"/>
  </r>
  <r>
    <m/>
    <m/>
    <s v="Ciencias Experimentales"/>
    <d v="2020-05-20T09:18:00"/>
    <x v="2"/>
    <x v="16"/>
    <x v="1"/>
    <x v="5"/>
    <x v="2"/>
    <s v="F. Ciencias Químicas"/>
    <s v="F. Ciencias Biológicas"/>
    <s v="F. Medicina"/>
    <m/>
    <m/>
    <m/>
    <m/>
    <m/>
    <m/>
    <s v="Sí"/>
    <s v="No"/>
    <n v="2"/>
    <n v="2"/>
    <n v="3"/>
    <n v="5"/>
    <n v="5"/>
    <n v="1"/>
    <n v="5"/>
    <n v="3"/>
    <n v="3"/>
    <n v="3"/>
    <m/>
    <n v="2"/>
    <n v="3"/>
    <n v="2"/>
    <n v="3"/>
    <n v="3"/>
    <s v="Sí"/>
    <n v="3"/>
    <n v="1"/>
    <s v="Youtube|Instagram"/>
    <m/>
    <m/>
    <m/>
    <m/>
    <m/>
    <m/>
    <m/>
    <s v="Sí"/>
    <s v="No"/>
    <m/>
    <n v="4"/>
    <n v="4"/>
    <s v="3, normal"/>
    <s v="Igual"/>
    <m/>
    <n v="1"/>
    <n v="0"/>
    <n v="0"/>
    <n v="0"/>
    <n v="0"/>
    <n v="0"/>
    <n v="0"/>
    <n v="0"/>
    <n v="1"/>
    <n v="1"/>
    <n v="0"/>
    <n v="0"/>
    <n v="0"/>
  </r>
  <r>
    <m/>
    <m/>
    <s v="Ciencias Experimentales"/>
    <d v="2020-05-20T09:18:00"/>
    <x v="2"/>
    <x v="19"/>
    <x v="1"/>
    <x v="1"/>
    <x v="2"/>
    <s v="F. Ciencias Físicas"/>
    <s v="F. Ciencias Biológicas"/>
    <m/>
    <m/>
    <m/>
    <m/>
    <m/>
    <m/>
    <m/>
    <s v="Sí"/>
    <s v="Sí"/>
    <n v="4"/>
    <n v="1"/>
    <n v="1"/>
    <n v="1"/>
    <n v="5"/>
    <n v="3"/>
    <n v="3"/>
    <n v="1"/>
    <n v="4"/>
    <n v="5"/>
    <m/>
    <n v="5"/>
    <n v="5"/>
    <n v="5"/>
    <n v="4"/>
    <n v="5"/>
    <s v="No"/>
    <n v="4"/>
    <n v="3"/>
    <s v="Twitter|Instagram"/>
    <m/>
    <m/>
    <m/>
    <m/>
    <m/>
    <m/>
    <m/>
    <s v="No"/>
    <s v="No"/>
    <m/>
    <n v="5"/>
    <n v="5"/>
    <s v="5, muy satisfecho"/>
    <m/>
    <m/>
    <n v="1"/>
    <n v="0"/>
    <n v="0"/>
    <n v="0"/>
    <n v="0"/>
    <n v="0"/>
    <n v="1"/>
    <n v="0"/>
    <n v="0"/>
    <n v="1"/>
    <n v="0"/>
    <n v="0"/>
    <n v="0"/>
  </r>
  <r>
    <m/>
    <m/>
    <s v="Humanidades"/>
    <d v="2020-05-20T09:16:00"/>
    <x v="2"/>
    <x v="6"/>
    <x v="1"/>
    <x v="2"/>
    <x v="15"/>
    <s v="F. Ciencias Políticas y Sociología"/>
    <s v="F. Filología (Clásicas o General)"/>
    <s v="F. Ciencias de la Información"/>
    <m/>
    <m/>
    <m/>
    <m/>
    <m/>
    <m/>
    <s v="No"/>
    <s v="No"/>
    <n v="3"/>
    <n v="2"/>
    <n v="4"/>
    <n v="3"/>
    <n v="4"/>
    <n v="4"/>
    <n v="3"/>
    <n v="2"/>
    <n v="3"/>
    <n v="4"/>
    <m/>
    <n v="2"/>
    <n v="4"/>
    <n v="3"/>
    <n v="2"/>
    <n v="3"/>
    <s v="No"/>
    <n v="3"/>
    <n v="3"/>
    <s v="No uso ninguna red social"/>
    <m/>
    <m/>
    <m/>
    <m/>
    <m/>
    <m/>
    <m/>
    <s v="No"/>
    <s v="No"/>
    <m/>
    <n v="4"/>
    <n v="3"/>
    <s v="3, normal"/>
    <s v="Igual"/>
    <m/>
    <n v="0"/>
    <n v="1"/>
    <n v="0"/>
    <n v="1"/>
    <n v="0"/>
    <n v="0"/>
    <n v="0"/>
    <n v="0"/>
    <n v="0"/>
    <n v="0"/>
    <n v="0"/>
    <n v="1"/>
    <n v="0"/>
  </r>
  <r>
    <m/>
    <m/>
    <s v="Ciencias Sociales"/>
    <d v="2020-05-20T09:14:00"/>
    <x v="2"/>
    <x v="24"/>
    <x v="1"/>
    <x v="4"/>
    <x v="2"/>
    <s v="F. Trabajo Social"/>
    <s v="F. Ciencias Políticas y Sociología"/>
    <m/>
    <s v="Biblioteca pública de vinateros"/>
    <m/>
    <m/>
    <m/>
    <m/>
    <m/>
    <s v="No"/>
    <s v="Sí"/>
    <n v="2"/>
    <n v="1"/>
    <n v="1"/>
    <n v="3"/>
    <n v="5"/>
    <n v="3"/>
    <n v="4"/>
    <n v="1"/>
    <n v="3"/>
    <n v="2"/>
    <m/>
    <n v="3"/>
    <n v="4"/>
    <n v="3"/>
    <n v="1"/>
    <n v="3"/>
    <s v="No"/>
    <n v="4"/>
    <n v="1"/>
    <s v="Youtube|Instagram"/>
    <m/>
    <m/>
    <m/>
    <m/>
    <m/>
    <m/>
    <m/>
    <s v="No"/>
    <s v="No"/>
    <m/>
    <n v="4"/>
    <n v="4"/>
    <s v="4, satisfecho"/>
    <s v="Mejorado"/>
    <m/>
    <n v="1"/>
    <n v="0"/>
    <n v="0"/>
    <n v="0"/>
    <n v="0"/>
    <n v="0"/>
    <n v="0"/>
    <n v="0"/>
    <n v="1"/>
    <n v="1"/>
    <n v="0"/>
    <n v="0"/>
    <n v="0"/>
  </r>
  <r>
    <m/>
    <m/>
    <s v="Ciencias Sociales"/>
    <d v="2020-05-20T09:11:00"/>
    <x v="2"/>
    <x v="10"/>
    <x v="2"/>
    <x v="1"/>
    <x v="6"/>
    <s v="F. Derecho (Departamentos,Criminología)"/>
    <s v="F. Ciencias Económicas y Empresariales"/>
    <s v="F. Psicología"/>
    <s v="ESIC, Bibliotecas municipales"/>
    <m/>
    <m/>
    <m/>
    <m/>
    <m/>
    <s v="Sí"/>
    <s v="Sí"/>
    <n v="3"/>
    <n v="1"/>
    <n v="1"/>
    <n v="2"/>
    <n v="1"/>
    <n v="4"/>
    <n v="3"/>
    <n v="2"/>
    <n v="1"/>
    <n v="4"/>
    <m/>
    <n v="1"/>
    <n v="1"/>
    <n v="1"/>
    <n v="1"/>
    <n v="2"/>
    <s v="Sí"/>
    <n v="1"/>
    <n v="2"/>
    <s v="Twitter|Facebook|Youtube|Instagram|LinkedIn"/>
    <m/>
    <m/>
    <m/>
    <m/>
    <m/>
    <m/>
    <m/>
    <s v="No"/>
    <s v="No"/>
    <m/>
    <n v="1"/>
    <n v="1"/>
    <s v="3, normal"/>
    <s v="Igual"/>
    <m/>
    <n v="1"/>
    <n v="0"/>
    <n v="1"/>
    <n v="0"/>
    <n v="0"/>
    <n v="0"/>
    <n v="1"/>
    <n v="1"/>
    <n v="1"/>
    <n v="1"/>
    <n v="1"/>
    <n v="0"/>
    <n v="0"/>
  </r>
  <r>
    <m/>
    <m/>
    <s v="Humanidades"/>
    <d v="2020-05-20T09:05:00"/>
    <x v="1"/>
    <x v="5"/>
    <x v="1"/>
    <x v="1"/>
    <x v="6"/>
    <s v="F. Filosofía"/>
    <s v="Biblioteca Maria Zambrano (Filología / Derecho)"/>
    <s v="F. Filología (Clásicas o General)"/>
    <m/>
    <m/>
    <m/>
    <m/>
    <m/>
    <m/>
    <s v="Sí"/>
    <s v="Sí"/>
    <n v="5"/>
    <n v="3"/>
    <n v="3"/>
    <n v="3"/>
    <n v="1"/>
    <n v="3"/>
    <n v="1"/>
    <n v="1"/>
    <n v="5"/>
    <n v="4"/>
    <m/>
    <n v="4"/>
    <n v="5"/>
    <n v="2"/>
    <n v="5"/>
    <n v="5"/>
    <s v="Sí"/>
    <n v="4"/>
    <n v="5"/>
    <s v="Twitter|Facebook"/>
    <m/>
    <m/>
    <m/>
    <m/>
    <m/>
    <m/>
    <m/>
    <s v="No"/>
    <s v="No"/>
    <m/>
    <n v="5"/>
    <n v="5"/>
    <s v="5, muy satisfecho"/>
    <s v="Mejorado mucho"/>
    <s v="Estoy muy contenta con el personal de la bilioteca de Filosofía, porque me han ofrecido muy buena información, me han asesorado y me han ayudado cuando tenía dificultades para encontrar algunas obras. A veces es complicado localizar algunas obras en el buscador de Cisne, a pesar de que también el personal me asesorado en la búsqueda."/>
    <n v="1"/>
    <n v="0"/>
    <n v="1"/>
    <n v="0"/>
    <n v="0"/>
    <n v="0"/>
    <n v="1"/>
    <n v="1"/>
    <n v="0"/>
    <n v="0"/>
    <n v="0"/>
    <n v="0"/>
    <n v="0"/>
  </r>
  <r>
    <m/>
    <m/>
    <s v="Humanidades"/>
    <d v="2020-05-20T09:03:00"/>
    <x v="2"/>
    <x v="5"/>
    <x v="3"/>
    <x v="3"/>
    <x v="2"/>
    <s v="Biblioteca Maria Zambrano (Filología / Derecho)"/>
    <s v="F. Filosofía"/>
    <s v="F. Ciencias Políticas y Sociología"/>
    <s v="Biblioteca Central José Luis Sampedro"/>
    <m/>
    <m/>
    <m/>
    <m/>
    <m/>
    <s v="Sí"/>
    <s v="Sí"/>
    <n v="5"/>
    <n v="1"/>
    <n v="2"/>
    <n v="2"/>
    <n v="5"/>
    <n v="4"/>
    <n v="4"/>
    <n v="2"/>
    <n v="5"/>
    <n v="5"/>
    <m/>
    <n v="5"/>
    <n v="5"/>
    <n v="5"/>
    <n v="5"/>
    <n v="5"/>
    <s v="Sí"/>
    <n v="4"/>
    <n v="3"/>
    <s v="Youtube"/>
    <m/>
    <m/>
    <m/>
    <m/>
    <m/>
    <m/>
    <m/>
    <s v="Sí"/>
    <s v="No"/>
    <m/>
    <n v="5"/>
    <n v="4"/>
    <s v="5, muy satisfecho"/>
    <s v="Mejorado"/>
    <m/>
    <n v="1"/>
    <n v="0"/>
    <n v="0"/>
    <n v="0"/>
    <n v="0"/>
    <n v="0"/>
    <n v="0"/>
    <n v="0"/>
    <n v="1"/>
    <n v="0"/>
    <n v="0"/>
    <n v="0"/>
    <n v="0"/>
  </r>
  <r>
    <m/>
    <m/>
    <s v="Ciencias de la Salud"/>
    <d v="2020-05-20T09:01:00"/>
    <x v="3"/>
    <x v="18"/>
    <x v="4"/>
    <x v="2"/>
    <x v="1"/>
    <s v="F. Odontología"/>
    <m/>
    <m/>
    <m/>
    <m/>
    <m/>
    <m/>
    <m/>
    <m/>
    <s v="No"/>
    <s v="No"/>
    <n v="1"/>
    <n v="5"/>
    <n v="5"/>
    <n v="5"/>
    <n v="2"/>
    <n v="5"/>
    <n v="1"/>
    <n v="1"/>
    <n v="2"/>
    <n v="4"/>
    <m/>
    <n v="4"/>
    <n v="4"/>
    <n v="4"/>
    <n v="4"/>
    <n v="4"/>
    <s v="No"/>
    <n v="4"/>
    <n v="1"/>
    <s v="Instagram"/>
    <m/>
    <m/>
    <m/>
    <m/>
    <m/>
    <m/>
    <m/>
    <s v="Sí"/>
    <s v="No"/>
    <m/>
    <n v="4"/>
    <n v="4"/>
    <s v="3, normal"/>
    <s v="Mejorado"/>
    <m/>
    <n v="0"/>
    <n v="0"/>
    <n v="0"/>
    <n v="1"/>
    <n v="0"/>
    <n v="0"/>
    <n v="0"/>
    <n v="0"/>
    <n v="0"/>
    <n v="1"/>
    <n v="0"/>
    <n v="0"/>
    <n v="0"/>
  </r>
  <r>
    <m/>
    <m/>
    <s v="Ciencias de la Salud"/>
    <d v="2020-05-20T08:58:00"/>
    <x v="2"/>
    <x v="12"/>
    <x v="2"/>
    <x v="2"/>
    <x v="6"/>
    <s v="F. Psicología"/>
    <s v="F. Medicina"/>
    <s v="F. Odontología"/>
    <m/>
    <m/>
    <m/>
    <m/>
    <m/>
    <m/>
    <s v="No"/>
    <s v="Sí"/>
    <n v="5"/>
    <n v="1"/>
    <n v="1"/>
    <n v="1"/>
    <n v="5"/>
    <n v="5"/>
    <n v="5"/>
    <n v="1"/>
    <n v="3"/>
    <n v="3"/>
    <m/>
    <n v="1"/>
    <n v="4"/>
    <n v="1"/>
    <n v="3"/>
    <n v="2"/>
    <s v="No"/>
    <n v="2"/>
    <n v="1"/>
    <s v="Youtube|Instagram"/>
    <m/>
    <m/>
    <m/>
    <m/>
    <m/>
    <m/>
    <m/>
    <s v="Sí"/>
    <s v="Sí"/>
    <m/>
    <n v="4"/>
    <n v="3"/>
    <s v="4, satisfecho"/>
    <s v="Mejorado"/>
    <m/>
    <n v="1"/>
    <n v="0"/>
    <n v="1"/>
    <n v="0"/>
    <n v="0"/>
    <n v="0"/>
    <n v="0"/>
    <n v="0"/>
    <n v="1"/>
    <n v="1"/>
    <n v="0"/>
    <n v="0"/>
    <n v="0"/>
  </r>
  <r>
    <m/>
    <m/>
    <s v="Ciencias Experimentales"/>
    <d v="2020-05-20T08:58:00"/>
    <x v="2"/>
    <x v="16"/>
    <x v="3"/>
    <x v="4"/>
    <x v="17"/>
    <s v="F. Ciencias Químicas"/>
    <s v="F. Ciencias Biológicas"/>
    <s v="F. Ciencias Físicas"/>
    <m/>
    <m/>
    <m/>
    <m/>
    <m/>
    <m/>
    <s v="Sí"/>
    <s v="No"/>
    <n v="4"/>
    <n v="1"/>
    <n v="1"/>
    <n v="1"/>
    <n v="5"/>
    <n v="1"/>
    <n v="5"/>
    <n v="1"/>
    <n v="5"/>
    <n v="5"/>
    <m/>
    <n v="4"/>
    <n v="5"/>
    <n v="4"/>
    <n v="4"/>
    <n v="5"/>
    <s v="No"/>
    <n v="4"/>
    <n v="4"/>
    <s v="Twitter|Instagram"/>
    <m/>
    <m/>
    <m/>
    <m/>
    <m/>
    <m/>
    <m/>
    <s v="No"/>
    <s v="No"/>
    <m/>
    <n v="5"/>
    <n v="4"/>
    <s v="4, satisfecho"/>
    <s v="Igual"/>
    <m/>
    <n v="1"/>
    <n v="1"/>
    <n v="0"/>
    <n v="0"/>
    <n v="0"/>
    <n v="0"/>
    <n v="1"/>
    <n v="0"/>
    <n v="0"/>
    <n v="1"/>
    <n v="0"/>
    <n v="0"/>
    <n v="0"/>
  </r>
  <r>
    <m/>
    <m/>
    <s v="Ciencias de la Salud"/>
    <d v="2020-05-20T08:40:00"/>
    <x v="2"/>
    <x v="4"/>
    <x v="2"/>
    <x v="1"/>
    <x v="2"/>
    <s v="F. Medicina"/>
    <s v="Biblioteca Maria Zambrano (Filología / Derecho)"/>
    <s v="F. Farmacia"/>
    <m/>
    <m/>
    <m/>
    <m/>
    <m/>
    <m/>
    <s v="No"/>
    <s v="Sí"/>
    <n v="2"/>
    <n v="1"/>
    <n v="2"/>
    <n v="2"/>
    <n v="4"/>
    <n v="5"/>
    <n v="3"/>
    <n v="1"/>
    <n v="4"/>
    <n v="5"/>
    <m/>
    <n v="5"/>
    <n v="5"/>
    <n v="4"/>
    <n v="3"/>
    <n v="4"/>
    <s v="No"/>
    <n v="4"/>
    <n v="1"/>
    <s v="Twitter|Youtube|Instagram"/>
    <m/>
    <m/>
    <m/>
    <m/>
    <m/>
    <m/>
    <m/>
    <s v="No"/>
    <s v="Sí"/>
    <s v="Útil"/>
    <n v="4"/>
    <n v="4"/>
    <s v="4, satisfecho"/>
    <s v="Igual"/>
    <m/>
    <n v="1"/>
    <n v="0"/>
    <n v="0"/>
    <n v="0"/>
    <n v="0"/>
    <n v="0"/>
    <n v="1"/>
    <n v="0"/>
    <n v="1"/>
    <n v="1"/>
    <n v="0"/>
    <n v="0"/>
    <n v="0"/>
  </r>
  <r>
    <m/>
    <m/>
    <s v="Humanidades"/>
    <d v="2020-05-20T08:30:00"/>
    <x v="1"/>
    <x v="6"/>
    <x v="2"/>
    <x v="3"/>
    <x v="2"/>
    <s v="F. Filología (Clásicas o General)"/>
    <s v="Biblioteca Maria Zambrano (Filología / Derecho)"/>
    <s v="F. Filosofía"/>
    <m/>
    <m/>
    <m/>
    <m/>
    <m/>
    <m/>
    <s v="Sí"/>
    <s v="Sí"/>
    <n v="5"/>
    <n v="5"/>
    <n v="5"/>
    <n v="4"/>
    <n v="5"/>
    <n v="5"/>
    <n v="1"/>
    <n v="3"/>
    <n v="5"/>
    <n v="4"/>
    <m/>
    <n v="5"/>
    <n v="5"/>
    <n v="4"/>
    <n v="5"/>
    <n v="4"/>
    <s v="Sí"/>
    <n v="5"/>
    <n v="5"/>
    <s v="Twitter|Youtube"/>
    <m/>
    <m/>
    <m/>
    <m/>
    <m/>
    <m/>
    <m/>
    <s v="Sí"/>
    <s v="Sí"/>
    <s v="Muy útil"/>
    <n v="5"/>
    <n v="5"/>
    <s v="5, muy satisfecho"/>
    <s v="Mejorado"/>
    <s v="Se podría tener acceso a más colecciones de revistas, pero entiendo que eso no depende enteramente de la biblioteca. Por lo demás, el servicio en Filología A es excelente."/>
    <n v="1"/>
    <n v="0"/>
    <n v="0"/>
    <n v="0"/>
    <n v="0"/>
    <n v="0"/>
    <n v="1"/>
    <n v="0"/>
    <n v="1"/>
    <n v="0"/>
    <n v="0"/>
    <n v="0"/>
    <n v="0"/>
  </r>
  <r>
    <m/>
    <m/>
    <s v="Ciencias Experimentales"/>
    <d v="2020-05-20T08:25:00"/>
    <x v="2"/>
    <x v="20"/>
    <x v="3"/>
    <x v="3"/>
    <x v="3"/>
    <s v="F. Ciencias Biológicas"/>
    <m/>
    <m/>
    <m/>
    <m/>
    <m/>
    <m/>
    <m/>
    <m/>
    <s v="Sí"/>
    <s v="Sí"/>
    <n v="3"/>
    <n v="4"/>
    <n v="5"/>
    <n v="1"/>
    <n v="5"/>
    <n v="5"/>
    <n v="5"/>
    <n v="2"/>
    <n v="4"/>
    <n v="5"/>
    <m/>
    <n v="5"/>
    <n v="5"/>
    <n v="4"/>
    <n v="4"/>
    <n v="4"/>
    <s v="Sí"/>
    <n v="3"/>
    <m/>
    <s v="No uso ninguna red social"/>
    <m/>
    <m/>
    <m/>
    <m/>
    <m/>
    <m/>
    <m/>
    <s v="Sí"/>
    <s v="Sí"/>
    <s v="Muy útil"/>
    <n v="5"/>
    <n v="5"/>
    <s v="5, muy satisfecho"/>
    <s v="Igual"/>
    <m/>
    <n v="0"/>
    <n v="1"/>
    <n v="0"/>
    <n v="0"/>
    <n v="0"/>
    <n v="0"/>
    <n v="0"/>
    <n v="0"/>
    <n v="0"/>
    <n v="0"/>
    <n v="0"/>
    <n v="1"/>
    <n v="0"/>
  </r>
  <r>
    <m/>
    <m/>
    <s v="Ciencias Sociales"/>
    <d v="2020-05-20T08:24:00"/>
    <x v="2"/>
    <x v="24"/>
    <x v="2"/>
    <x v="3"/>
    <x v="2"/>
    <s v="F. Trabajo Social"/>
    <s v="F. Ciencias Políticas y Sociología"/>
    <s v="F. Ciencias Económicas y Empresariales"/>
    <m/>
    <m/>
    <m/>
    <m/>
    <m/>
    <m/>
    <s v="No"/>
    <s v="Sí"/>
    <n v="3"/>
    <n v="2"/>
    <n v="3"/>
    <n v="1"/>
    <n v="5"/>
    <n v="5"/>
    <n v="5"/>
    <n v="4"/>
    <n v="5"/>
    <n v="4"/>
    <m/>
    <n v="5"/>
    <n v="5"/>
    <n v="4"/>
    <n v="3"/>
    <n v="5"/>
    <s v="Sí"/>
    <n v="4"/>
    <n v="3"/>
    <s v="Twitter|Youtube|Instagram"/>
    <m/>
    <m/>
    <m/>
    <m/>
    <m/>
    <m/>
    <m/>
    <s v="Sí"/>
    <s v="No"/>
    <m/>
    <n v="5"/>
    <n v="5"/>
    <s v="5, muy satisfecho"/>
    <s v="Mejorado"/>
    <m/>
    <n v="1"/>
    <n v="0"/>
    <n v="0"/>
    <n v="0"/>
    <n v="0"/>
    <n v="0"/>
    <n v="1"/>
    <n v="0"/>
    <n v="1"/>
    <n v="1"/>
    <n v="0"/>
    <n v="0"/>
    <n v="0"/>
  </r>
  <r>
    <m/>
    <m/>
    <s v="Ciencias de la Salud"/>
    <d v="2020-05-20T08:22:00"/>
    <x v="2"/>
    <x v="9"/>
    <x v="2"/>
    <x v="1"/>
    <x v="2"/>
    <s v="F. Enfermería, Fisioterapia y Podología"/>
    <s v="F. Odontología"/>
    <s v="F. Farmacia"/>
    <m/>
    <m/>
    <m/>
    <m/>
    <m/>
    <m/>
    <s v="Sí"/>
    <s v="Sí"/>
    <n v="2"/>
    <n v="1"/>
    <n v="2"/>
    <n v="1"/>
    <n v="5"/>
    <n v="4"/>
    <n v="5"/>
    <n v="1"/>
    <n v="5"/>
    <n v="5"/>
    <m/>
    <n v="5"/>
    <n v="5"/>
    <n v="5"/>
    <n v="5"/>
    <n v="4"/>
    <s v="Sí"/>
    <n v="5"/>
    <n v="3"/>
    <s v="Youtube|Instagram"/>
    <m/>
    <m/>
    <m/>
    <m/>
    <m/>
    <m/>
    <m/>
    <s v="No"/>
    <s v="No"/>
    <m/>
    <n v="5"/>
    <n v="5"/>
    <s v="5, muy satisfecho"/>
    <s v="Igual"/>
    <m/>
    <n v="1"/>
    <n v="0"/>
    <n v="0"/>
    <n v="0"/>
    <n v="0"/>
    <n v="0"/>
    <n v="0"/>
    <n v="0"/>
    <n v="1"/>
    <n v="1"/>
    <n v="0"/>
    <n v="0"/>
    <n v="0"/>
  </r>
  <r>
    <m/>
    <m/>
    <s v="Humanidades"/>
    <d v="2020-05-20T08:19:00"/>
    <x v="1"/>
    <x v="5"/>
    <x v="1"/>
    <x v="2"/>
    <x v="11"/>
    <s v="F. Filosofía"/>
    <s v="F. Filología (Clásicas o General)"/>
    <s v="F. Geografía e Historia"/>
    <m/>
    <m/>
    <m/>
    <m/>
    <m/>
    <m/>
    <s v="No"/>
    <s v="Sí"/>
    <n v="5"/>
    <n v="3"/>
    <n v="5"/>
    <n v="5"/>
    <n v="1"/>
    <n v="5"/>
    <n v="2"/>
    <n v="1"/>
    <n v="5"/>
    <n v="4"/>
    <m/>
    <n v="3"/>
    <n v="4"/>
    <n v="2"/>
    <n v="2"/>
    <n v="4"/>
    <s v="No"/>
    <n v="3"/>
    <m/>
    <s v="No uso ninguna red social"/>
    <m/>
    <m/>
    <m/>
    <m/>
    <m/>
    <m/>
    <m/>
    <s v="Sí"/>
    <s v="Sí"/>
    <s v="Útil"/>
    <n v="4"/>
    <n v="5"/>
    <s v="4, satisfecho"/>
    <s v="Empeorado"/>
    <s v="El nuevo sistema para renovar libros me ha dado muchos problemas, no pudiendo renovar en muchas ocasiones, sin que el libro estuviera reservado por otra persona. Lo consulté con el personal de la biblioteca, e incluso escribí varios emails a los responsables del sistema. Nunca obtuve respuesta."/>
    <n v="0"/>
    <n v="1"/>
    <n v="1"/>
    <n v="0"/>
    <n v="0"/>
    <n v="0"/>
    <n v="0"/>
    <n v="0"/>
    <n v="0"/>
    <n v="0"/>
    <n v="0"/>
    <n v="1"/>
    <n v="0"/>
  </r>
  <r>
    <m/>
    <m/>
    <s v="Humanidades"/>
    <d v="2020-05-20T08:09:00"/>
    <x v="2"/>
    <x v="2"/>
    <x v="5"/>
    <x v="5"/>
    <x v="3"/>
    <s v="F. Educación - Centro de Formación del Profesorado"/>
    <s v="Biblioteca Maria Zambrano (Filología / Derecho)"/>
    <s v="F. Ciencias Políticas y Sociología"/>
    <m/>
    <m/>
    <m/>
    <m/>
    <m/>
    <m/>
    <s v="No"/>
    <s v="Sí"/>
    <n v="1"/>
    <n v="2"/>
    <n v="4"/>
    <n v="3"/>
    <n v="4"/>
    <n v="5"/>
    <n v="4"/>
    <n v="1"/>
    <n v="3"/>
    <n v="3"/>
    <m/>
    <n v="4"/>
    <n v="3"/>
    <n v="4"/>
    <n v="3"/>
    <n v="4"/>
    <s v="No"/>
    <n v="3"/>
    <n v="1"/>
    <s v="Facebook|Instagram"/>
    <m/>
    <m/>
    <m/>
    <m/>
    <m/>
    <m/>
    <m/>
    <s v="Sí"/>
    <s v="No"/>
    <m/>
    <n v="3"/>
    <n v="3"/>
    <s v="4, satisfecho"/>
    <s v="Mejorado"/>
    <m/>
    <n v="0"/>
    <n v="1"/>
    <n v="0"/>
    <n v="0"/>
    <n v="0"/>
    <n v="0"/>
    <n v="0"/>
    <n v="1"/>
    <n v="0"/>
    <n v="1"/>
    <n v="0"/>
    <n v="0"/>
    <n v="0"/>
  </r>
  <r>
    <m/>
    <m/>
    <s v="Humanidades"/>
    <d v="2020-05-20T06:37:00"/>
    <x v="1"/>
    <x v="7"/>
    <x v="3"/>
    <x v="2"/>
    <x v="4"/>
    <s v="F. Geografía e Historia"/>
    <s v="F. Ciencias de la Documentación"/>
    <m/>
    <m/>
    <m/>
    <m/>
    <m/>
    <m/>
    <m/>
    <s v="Sí"/>
    <s v="Sí"/>
    <n v="5"/>
    <n v="3"/>
    <n v="2"/>
    <n v="1"/>
    <n v="1"/>
    <n v="5"/>
    <n v="1"/>
    <n v="1"/>
    <n v="4"/>
    <n v="5"/>
    <m/>
    <n v="5"/>
    <n v="5"/>
    <n v="4"/>
    <n v="3"/>
    <n v="3"/>
    <s v="Sí"/>
    <n v="4"/>
    <n v="2"/>
    <s v="Twitter|Instagram"/>
    <m/>
    <m/>
    <m/>
    <m/>
    <m/>
    <m/>
    <m/>
    <s v="Sí"/>
    <s v="No"/>
    <m/>
    <n v="5"/>
    <n v="5"/>
    <s v="4, satisfecho"/>
    <s v="Mejorado"/>
    <m/>
    <n v="0"/>
    <n v="0"/>
    <n v="1"/>
    <n v="0"/>
    <n v="0"/>
    <n v="0"/>
    <n v="1"/>
    <n v="0"/>
    <n v="0"/>
    <n v="1"/>
    <n v="0"/>
    <n v="0"/>
    <n v="0"/>
  </r>
  <r>
    <m/>
    <m/>
    <s v="Ciencias Sociales"/>
    <d v="2020-05-20T05:51:00"/>
    <x v="1"/>
    <x v="1"/>
    <x v="4"/>
    <x v="2"/>
    <x v="2"/>
    <m/>
    <m/>
    <m/>
    <m/>
    <m/>
    <m/>
    <m/>
    <m/>
    <m/>
    <s v="No"/>
    <s v="No"/>
    <m/>
    <n v="3"/>
    <n v="2"/>
    <n v="4"/>
    <n v="3"/>
    <n v="3"/>
    <n v="1"/>
    <n v="2"/>
    <n v="5"/>
    <n v="5"/>
    <m/>
    <n v="5"/>
    <n v="5"/>
    <n v="5"/>
    <n v="4"/>
    <n v="4"/>
    <s v="No"/>
    <n v="4"/>
    <n v="5"/>
    <s v="Twitter|Facebook|Youtube"/>
    <m/>
    <m/>
    <m/>
    <m/>
    <m/>
    <m/>
    <m/>
    <s v="Sí"/>
    <s v="No"/>
    <m/>
    <m/>
    <m/>
    <s v="5, muy satisfecho"/>
    <m/>
    <m/>
    <n v="1"/>
    <n v="0"/>
    <n v="0"/>
    <n v="0"/>
    <n v="0"/>
    <n v="0"/>
    <n v="1"/>
    <n v="1"/>
    <n v="1"/>
    <n v="0"/>
    <n v="0"/>
    <n v="0"/>
    <n v="0"/>
  </r>
  <r>
    <m/>
    <m/>
    <s v="Humanidades"/>
    <d v="2020-05-20T05:42:00"/>
    <x v="2"/>
    <x v="7"/>
    <x v="2"/>
    <x v="2"/>
    <x v="1"/>
    <m/>
    <m/>
    <m/>
    <m/>
    <m/>
    <m/>
    <m/>
    <m/>
    <m/>
    <s v="No"/>
    <s v="Sí"/>
    <n v="2"/>
    <n v="3"/>
    <n v="2"/>
    <n v="5"/>
    <n v="3"/>
    <n v="5"/>
    <n v="2"/>
    <n v="4"/>
    <n v="2"/>
    <n v="3"/>
    <m/>
    <n v="2"/>
    <n v="1"/>
    <n v="3"/>
    <n v="2"/>
    <n v="3"/>
    <s v="No"/>
    <n v="2"/>
    <n v="2"/>
    <s v="Youtube"/>
    <m/>
    <m/>
    <m/>
    <m/>
    <m/>
    <m/>
    <m/>
    <s v="No"/>
    <s v="No"/>
    <m/>
    <n v="3"/>
    <n v="5"/>
    <s v="3, normal"/>
    <s v="Igual"/>
    <m/>
    <n v="0"/>
    <n v="0"/>
    <n v="0"/>
    <n v="1"/>
    <n v="0"/>
    <n v="0"/>
    <n v="0"/>
    <n v="0"/>
    <n v="1"/>
    <n v="0"/>
    <n v="0"/>
    <n v="0"/>
    <n v="0"/>
  </r>
  <r>
    <m/>
    <m/>
    <s v="Ciencias de la Salud"/>
    <d v="2020-05-20T05:05:00"/>
    <x v="3"/>
    <x v="4"/>
    <x v="4"/>
    <x v="1"/>
    <x v="3"/>
    <m/>
    <m/>
    <m/>
    <m/>
    <m/>
    <m/>
    <m/>
    <m/>
    <m/>
    <m/>
    <s v="No"/>
    <n v="2"/>
    <n v="4"/>
    <n v="4"/>
    <n v="4"/>
    <n v="4"/>
    <n v="4"/>
    <m/>
    <n v="4"/>
    <n v="2"/>
    <n v="3"/>
    <m/>
    <n v="3"/>
    <n v="2"/>
    <n v="2"/>
    <n v="2"/>
    <n v="2"/>
    <s v="No"/>
    <n v="2"/>
    <n v="2"/>
    <s v="Facebook|Instagram|LinkedIn"/>
    <m/>
    <m/>
    <m/>
    <m/>
    <m/>
    <m/>
    <m/>
    <s v="No"/>
    <s v="No"/>
    <m/>
    <m/>
    <m/>
    <s v="3, normal"/>
    <s v="Igual"/>
    <m/>
    <n v="0"/>
    <n v="1"/>
    <n v="0"/>
    <n v="0"/>
    <n v="0"/>
    <n v="0"/>
    <n v="0"/>
    <n v="1"/>
    <n v="0"/>
    <n v="1"/>
    <n v="1"/>
    <n v="0"/>
    <n v="0"/>
  </r>
  <r>
    <m/>
    <m/>
    <s v="Humanidades"/>
    <d v="2020-05-20T04:11:00"/>
    <x v="2"/>
    <x v="3"/>
    <x v="2"/>
    <x v="2"/>
    <x v="6"/>
    <s v="Biblioteca Maria Zambrano (Filología / Derecho)"/>
    <s v="F. Bellas Artes"/>
    <s v="F. Filología (Clásicas o General)"/>
    <s v="Bibliotecas públicas de la Comunidad de Madrid"/>
    <m/>
    <m/>
    <m/>
    <m/>
    <m/>
    <s v="No"/>
    <s v="Sí"/>
    <n v="5"/>
    <n v="3"/>
    <n v="1"/>
    <n v="1"/>
    <n v="4"/>
    <n v="4"/>
    <n v="4"/>
    <n v="3"/>
    <n v="3"/>
    <n v="4"/>
    <m/>
    <n v="4"/>
    <n v="3"/>
    <n v="5"/>
    <n v="5"/>
    <n v="3"/>
    <s v="No"/>
    <n v="3"/>
    <n v="2"/>
    <s v="Twitter|Youtube|Instagram"/>
    <m/>
    <m/>
    <m/>
    <m/>
    <m/>
    <m/>
    <m/>
    <s v="Sí"/>
    <s v="No"/>
    <m/>
    <n v="3"/>
    <n v="2"/>
    <s v="5, muy satisfecho"/>
    <s v="Mejorado"/>
    <m/>
    <n v="1"/>
    <n v="0"/>
    <n v="1"/>
    <n v="0"/>
    <n v="0"/>
    <n v="0"/>
    <n v="1"/>
    <n v="0"/>
    <n v="1"/>
    <n v="1"/>
    <n v="0"/>
    <n v="0"/>
    <n v="0"/>
  </r>
  <r>
    <m/>
    <m/>
    <s v="Ciencias de la Salud"/>
    <d v="2020-05-20T04:03:00"/>
    <x v="2"/>
    <x v="12"/>
    <x v="1"/>
    <x v="2"/>
    <x v="3"/>
    <s v="F. Psicología"/>
    <s v="F. Trabajo Social"/>
    <m/>
    <m/>
    <m/>
    <m/>
    <m/>
    <m/>
    <m/>
    <s v="No"/>
    <s v="Sí"/>
    <n v="3"/>
    <n v="3"/>
    <n v="3"/>
    <n v="4"/>
    <n v="3"/>
    <n v="2"/>
    <n v="3"/>
    <n v="3"/>
    <n v="3"/>
    <n v="3"/>
    <m/>
    <n v="4"/>
    <n v="5"/>
    <n v="5"/>
    <n v="4"/>
    <n v="4"/>
    <s v="No"/>
    <n v="4"/>
    <n v="4"/>
    <s v="Facebook"/>
    <m/>
    <m/>
    <m/>
    <m/>
    <m/>
    <m/>
    <m/>
    <s v="Sí"/>
    <s v="Sí"/>
    <m/>
    <n v="4"/>
    <n v="3"/>
    <s v="4, satisfecho"/>
    <s v="Mejorado"/>
    <s v="Poner más dispensación de cada manual o libro"/>
    <n v="0"/>
    <n v="1"/>
    <n v="0"/>
    <n v="0"/>
    <n v="0"/>
    <n v="0"/>
    <n v="0"/>
    <n v="1"/>
    <n v="0"/>
    <n v="0"/>
    <n v="0"/>
    <n v="0"/>
    <n v="0"/>
  </r>
  <r>
    <m/>
    <m/>
    <s v="Ciencias Sociales"/>
    <d v="2020-05-20T03:32:00"/>
    <x v="3"/>
    <x v="10"/>
    <x v="5"/>
    <x v="5"/>
    <x v="3"/>
    <s v="F. Derecho (Departamentos,Criminología)"/>
    <m/>
    <m/>
    <s v="Universidad de Alcalá"/>
    <m/>
    <m/>
    <m/>
    <m/>
    <m/>
    <s v="Sí"/>
    <s v="Sí"/>
    <n v="4"/>
    <n v="4"/>
    <n v="4"/>
    <n v="4"/>
    <n v="4"/>
    <n v="3"/>
    <n v="4"/>
    <n v="4"/>
    <n v="4"/>
    <n v="4"/>
    <m/>
    <n v="4"/>
    <n v="4"/>
    <n v="4"/>
    <n v="4"/>
    <n v="4"/>
    <s v="No"/>
    <n v="4"/>
    <n v="4"/>
    <s v="Twitter|Youtube|Instagram"/>
    <m/>
    <m/>
    <m/>
    <m/>
    <m/>
    <m/>
    <m/>
    <s v="No"/>
    <s v="No"/>
    <m/>
    <n v="4"/>
    <n v="4"/>
    <s v="4, satisfecho"/>
    <s v="Mejorado"/>
    <m/>
    <n v="0"/>
    <n v="1"/>
    <n v="0"/>
    <n v="0"/>
    <n v="0"/>
    <n v="0"/>
    <n v="1"/>
    <n v="0"/>
    <n v="1"/>
    <n v="1"/>
    <n v="0"/>
    <n v="0"/>
    <n v="0"/>
  </r>
  <r>
    <m/>
    <m/>
    <s v="Ciencias de la Salud"/>
    <d v="2020-05-20T03:23:00"/>
    <x v="2"/>
    <x v="12"/>
    <x v="2"/>
    <x v="1"/>
    <x v="18"/>
    <s v="F. Psicología"/>
    <s v="F. Medicina"/>
    <m/>
    <s v="Biblioteca de mi pueblo"/>
    <m/>
    <m/>
    <m/>
    <m/>
    <m/>
    <s v="Sí"/>
    <s v="Sí"/>
    <n v="2"/>
    <n v="2"/>
    <n v="4"/>
    <n v="5"/>
    <n v="5"/>
    <n v="5"/>
    <n v="5"/>
    <n v="5"/>
    <n v="3"/>
    <n v="5"/>
    <m/>
    <n v="2"/>
    <n v="4"/>
    <n v="4"/>
    <n v="3"/>
    <n v="4"/>
    <s v="Sí"/>
    <n v="4"/>
    <n v="2"/>
    <s v="Twitter|Youtube|Instagram"/>
    <m/>
    <m/>
    <m/>
    <m/>
    <m/>
    <m/>
    <m/>
    <s v="Sí"/>
    <s v="No"/>
    <m/>
    <n v="4"/>
    <n v="3"/>
    <s v="4, satisfecho"/>
    <s v="Mejorado"/>
    <m/>
    <n v="1"/>
    <n v="0"/>
    <n v="0"/>
    <n v="0"/>
    <n v="1"/>
    <n v="0"/>
    <n v="1"/>
    <n v="0"/>
    <n v="1"/>
    <n v="1"/>
    <n v="0"/>
    <n v="0"/>
    <n v="0"/>
  </r>
  <r>
    <m/>
    <m/>
    <s v="Ciencias Experimentales"/>
    <d v="2020-05-20T03:19:00"/>
    <x v="2"/>
    <x v="19"/>
    <x v="5"/>
    <x v="4"/>
    <x v="2"/>
    <s v="F. Ciencias Físicas"/>
    <m/>
    <m/>
    <s v="la biblioteca de mi colegio mayor"/>
    <m/>
    <m/>
    <m/>
    <m/>
    <m/>
    <s v="No"/>
    <s v="No"/>
    <n v="1"/>
    <n v="1"/>
    <n v="1"/>
    <n v="5"/>
    <n v="4"/>
    <n v="5"/>
    <n v="5"/>
    <n v="3"/>
    <n v="1"/>
    <n v="1"/>
    <m/>
    <n v="3"/>
    <n v="3"/>
    <n v="3"/>
    <n v="3"/>
    <n v="3"/>
    <s v="No"/>
    <n v="1"/>
    <n v="1"/>
    <s v="Twitter|Youtube|Instagram"/>
    <m/>
    <m/>
    <m/>
    <m/>
    <m/>
    <m/>
    <m/>
    <s v="No"/>
    <s v="No"/>
    <m/>
    <n v="3"/>
    <n v="3"/>
    <s v="2, insatisfecho"/>
    <s v="Igual"/>
    <m/>
    <n v="1"/>
    <n v="0"/>
    <n v="0"/>
    <n v="0"/>
    <n v="0"/>
    <n v="0"/>
    <n v="1"/>
    <n v="0"/>
    <n v="1"/>
    <n v="1"/>
    <n v="0"/>
    <n v="0"/>
    <n v="0"/>
  </r>
  <r>
    <m/>
    <m/>
    <s v="Humanidades"/>
    <d v="2020-05-20T03:04:00"/>
    <x v="2"/>
    <x v="7"/>
    <x v="1"/>
    <x v="1"/>
    <x v="2"/>
    <s v="F. Geografía e Historia"/>
    <s v="Biblioteca Maria Zambrano (Filología / Derecho)"/>
    <s v="F. Filología (Clásicas o General)"/>
    <s v="Biblioteca Municipal Jorge Luis Borges"/>
    <m/>
    <m/>
    <m/>
    <m/>
    <m/>
    <s v="No"/>
    <s v="Sí"/>
    <n v="3"/>
    <n v="2"/>
    <n v="2"/>
    <n v="2"/>
    <n v="5"/>
    <n v="5"/>
    <n v="3"/>
    <n v="2"/>
    <n v="4"/>
    <n v="5"/>
    <m/>
    <n v="5"/>
    <n v="5"/>
    <n v="5"/>
    <n v="5"/>
    <n v="4"/>
    <s v="No"/>
    <n v="5"/>
    <n v="4"/>
    <s v="Facebook|Youtube|Instagram"/>
    <m/>
    <m/>
    <m/>
    <m/>
    <m/>
    <m/>
    <m/>
    <s v="No"/>
    <s v="No"/>
    <m/>
    <n v="5"/>
    <n v="4"/>
    <s v="4, satisfecho"/>
    <s v="Mejorado"/>
    <m/>
    <n v="1"/>
    <n v="0"/>
    <n v="0"/>
    <n v="0"/>
    <n v="0"/>
    <n v="0"/>
    <n v="0"/>
    <n v="1"/>
    <n v="1"/>
    <n v="1"/>
    <n v="0"/>
    <n v="0"/>
    <n v="0"/>
  </r>
  <r>
    <m/>
    <m/>
    <s v="Ciencias Experimentales"/>
    <d v="2020-05-20T02:11:00"/>
    <x v="2"/>
    <x v="19"/>
    <x v="1"/>
    <x v="4"/>
    <x v="19"/>
    <s v="F. Ciencias Físicas"/>
    <m/>
    <m/>
    <m/>
    <m/>
    <m/>
    <m/>
    <m/>
    <m/>
    <s v="Sí"/>
    <s v="Sí"/>
    <n v="4"/>
    <n v="1"/>
    <n v="1"/>
    <n v="1"/>
    <n v="3"/>
    <n v="4"/>
    <n v="4"/>
    <n v="2"/>
    <n v="4"/>
    <n v="3"/>
    <m/>
    <n v="3"/>
    <n v="4"/>
    <m/>
    <n v="1"/>
    <m/>
    <s v="No"/>
    <m/>
    <m/>
    <s v="Youtube|Instagram|No uso ninguna red social"/>
    <m/>
    <m/>
    <m/>
    <m/>
    <m/>
    <m/>
    <m/>
    <s v="No"/>
    <s v="No"/>
    <m/>
    <m/>
    <n v="3"/>
    <s v="4, satisfecho"/>
    <m/>
    <m/>
    <n v="0"/>
    <n v="1"/>
    <n v="0"/>
    <n v="0"/>
    <n v="1"/>
    <n v="0"/>
    <n v="0"/>
    <n v="0"/>
    <n v="1"/>
    <n v="1"/>
    <n v="0"/>
    <n v="1"/>
    <n v="0"/>
  </r>
  <r>
    <m/>
    <m/>
    <s v="Ciencias Sociales"/>
    <d v="2020-05-20T01:37:00"/>
    <x v="2"/>
    <x v="13"/>
    <x v="2"/>
    <x v="5"/>
    <x v="4"/>
    <s v="F. Ciencias de la Información"/>
    <s v="Biblioteca Maria Zambrano (Filología / Derecho)"/>
    <s v="F. Bellas Artes"/>
    <m/>
    <m/>
    <m/>
    <m/>
    <m/>
    <m/>
    <s v="Sí"/>
    <s v="Sí"/>
    <n v="4"/>
    <n v="1"/>
    <n v="3"/>
    <n v="3"/>
    <n v="5"/>
    <n v="4"/>
    <n v="5"/>
    <n v="4"/>
    <n v="2"/>
    <n v="5"/>
    <m/>
    <n v="3"/>
    <n v="5"/>
    <n v="5"/>
    <n v="3"/>
    <n v="3"/>
    <s v="No"/>
    <n v="3"/>
    <n v="1"/>
    <s v="Twitter|Instagram"/>
    <m/>
    <m/>
    <m/>
    <m/>
    <m/>
    <m/>
    <m/>
    <s v="No"/>
    <s v="No"/>
    <m/>
    <n v="5"/>
    <n v="5"/>
    <s v="5, muy satisfecho"/>
    <s v="Igual"/>
    <s v="Más libros electrónicos. Hasta ahora no era un problema, pero con el tema de la cuarentena se ha notado la falta de recursos electrónicos. Por no decir que, cuando se agotan los libros en físico, no hay manera de conseguir el material."/>
    <n v="0"/>
    <n v="0"/>
    <n v="1"/>
    <n v="0"/>
    <n v="0"/>
    <n v="0"/>
    <n v="1"/>
    <n v="0"/>
    <n v="0"/>
    <n v="1"/>
    <n v="0"/>
    <n v="0"/>
    <n v="0"/>
  </r>
  <r>
    <m/>
    <m/>
    <s v="Ciencias de la Salud"/>
    <d v="2020-05-20T01:01:00"/>
    <x v="2"/>
    <x v="15"/>
    <x v="5"/>
    <x v="1"/>
    <x v="11"/>
    <s v="F. Enfermería, Fisioterapia y Podología"/>
    <s v="F. Medicina"/>
    <m/>
    <m/>
    <m/>
    <m/>
    <m/>
    <m/>
    <m/>
    <s v="No"/>
    <s v="Sí"/>
    <n v="1"/>
    <n v="1"/>
    <n v="1"/>
    <n v="1"/>
    <n v="5"/>
    <n v="5"/>
    <n v="5"/>
    <n v="5"/>
    <n v="3"/>
    <n v="4"/>
    <m/>
    <n v="4"/>
    <n v="4"/>
    <n v="2"/>
    <n v="4"/>
    <n v="3"/>
    <s v="No"/>
    <n v="4"/>
    <n v="1"/>
    <s v="Youtube"/>
    <m/>
    <m/>
    <m/>
    <m/>
    <m/>
    <m/>
    <m/>
    <s v="Sí"/>
    <s v="No"/>
    <m/>
    <n v="5"/>
    <n v="5"/>
    <s v="4, satisfecho"/>
    <s v="Igual"/>
    <m/>
    <n v="0"/>
    <n v="1"/>
    <n v="1"/>
    <n v="0"/>
    <n v="0"/>
    <n v="0"/>
    <n v="0"/>
    <n v="0"/>
    <n v="1"/>
    <n v="0"/>
    <n v="0"/>
    <n v="0"/>
    <n v="0"/>
  </r>
  <r>
    <m/>
    <m/>
    <s v="Humanidades"/>
    <d v="2020-05-20T01:01:00"/>
    <x v="2"/>
    <x v="6"/>
    <x v="1"/>
    <x v="1"/>
    <x v="2"/>
    <s v="F. Filología (Clásicas o General)"/>
    <s v="Biblioteca Maria Zambrano (Filología / Derecho)"/>
    <m/>
    <m/>
    <m/>
    <m/>
    <m/>
    <m/>
    <m/>
    <s v="No"/>
    <s v="Sí"/>
    <n v="3"/>
    <n v="1"/>
    <n v="1"/>
    <n v="4"/>
    <n v="5"/>
    <n v="5"/>
    <n v="5"/>
    <n v="3"/>
    <n v="5"/>
    <n v="5"/>
    <m/>
    <n v="5"/>
    <n v="5"/>
    <n v="5"/>
    <n v="3"/>
    <n v="5"/>
    <s v="No"/>
    <n v="5"/>
    <n v="3"/>
    <s v="No uso ninguna red social"/>
    <m/>
    <m/>
    <m/>
    <m/>
    <m/>
    <m/>
    <m/>
    <s v="No"/>
    <s v="No"/>
    <m/>
    <n v="5"/>
    <n v="5"/>
    <s v="5, muy satisfecho"/>
    <s v="Mejorado"/>
    <s v="Podrían poner algún papel o cartel en la biblioteca física para indicar cómo están organizados los contenidos, porque aún no lo entiendo. Hasta podrían poner un esquema de la biblioteca con los nombres en cada sección (como cuando se reservan online butacas para ir al cine, no sé si me explico), pero con una explicación escrita me conformo. Gracias."/>
    <n v="1"/>
    <n v="0"/>
    <n v="0"/>
    <n v="0"/>
    <n v="0"/>
    <n v="0"/>
    <n v="0"/>
    <n v="0"/>
    <n v="0"/>
    <n v="0"/>
    <n v="0"/>
    <n v="1"/>
    <n v="0"/>
  </r>
  <r>
    <m/>
    <m/>
    <s v="Humanidades"/>
    <d v="2020-05-20T00:50:00"/>
    <x v="3"/>
    <x v="7"/>
    <x v="3"/>
    <x v="3"/>
    <x v="6"/>
    <s v="F. Geografía e Historia"/>
    <s v="Biblioteca Maria Zambrano (Filología / Derecho)"/>
    <s v="F. Bellas Artes"/>
    <s v="Biblioteca Nacional"/>
    <m/>
    <m/>
    <m/>
    <m/>
    <m/>
    <s v="Sí"/>
    <s v="Sí"/>
    <n v="5"/>
    <n v="3"/>
    <n v="2"/>
    <n v="5"/>
    <n v="2"/>
    <n v="2"/>
    <n v="3"/>
    <n v="2"/>
    <n v="1"/>
    <n v="4"/>
    <m/>
    <n v="2"/>
    <n v="4"/>
    <n v="1"/>
    <n v="2"/>
    <n v="2"/>
    <s v="Sí"/>
    <n v="2"/>
    <n v="2"/>
    <s v="Twitter|Facebook|Youtube|Instagram"/>
    <m/>
    <m/>
    <m/>
    <m/>
    <m/>
    <m/>
    <m/>
    <s v="Sí"/>
    <s v="No"/>
    <m/>
    <n v="4"/>
    <n v="4"/>
    <s v="4, satisfecho"/>
    <s v="Igual"/>
    <s v="Necesidad de digitalizar los libros y revistas para cuando la biblioteque cierre que no se paralice la formación de los alumnos"/>
    <n v="1"/>
    <n v="0"/>
    <n v="1"/>
    <n v="0"/>
    <n v="0"/>
    <n v="0"/>
    <n v="1"/>
    <n v="1"/>
    <n v="1"/>
    <n v="1"/>
    <n v="0"/>
    <n v="0"/>
    <n v="0"/>
  </r>
  <r>
    <m/>
    <m/>
    <s v="Ciencias Sociales"/>
    <d v="2020-05-20T00:45:00"/>
    <x v="2"/>
    <x v="10"/>
    <x v="3"/>
    <x v="5"/>
    <x v="2"/>
    <s v="Biblioteca Maria Zambrano (Filología / Derecho)"/>
    <s v="F. Ciencias de la Información"/>
    <s v="F. Ciencias Geológicas"/>
    <m/>
    <m/>
    <m/>
    <m/>
    <m/>
    <m/>
    <s v="Sí"/>
    <s v="Sí"/>
    <n v="5"/>
    <n v="1"/>
    <n v="1"/>
    <n v="2"/>
    <n v="2"/>
    <n v="2"/>
    <n v="2"/>
    <m/>
    <n v="2"/>
    <n v="3"/>
    <m/>
    <n v="4"/>
    <n v="4"/>
    <n v="4"/>
    <n v="3"/>
    <n v="4"/>
    <s v="No"/>
    <n v="3"/>
    <n v="3"/>
    <s v="Twitter|Facebook|Youtube|Instagram"/>
    <m/>
    <m/>
    <m/>
    <m/>
    <m/>
    <m/>
    <m/>
    <m/>
    <m/>
    <m/>
    <m/>
    <m/>
    <m/>
    <m/>
    <m/>
    <n v="1"/>
    <n v="0"/>
    <n v="0"/>
    <n v="0"/>
    <n v="0"/>
    <n v="0"/>
    <n v="1"/>
    <n v="1"/>
    <n v="1"/>
    <n v="1"/>
    <n v="0"/>
    <n v="0"/>
    <n v="0"/>
  </r>
  <r>
    <m/>
    <m/>
    <s v="Ciencias Sociales"/>
    <d v="2020-05-20T00:44:00"/>
    <x v="3"/>
    <x v="10"/>
    <x v="1"/>
    <x v="3"/>
    <x v="4"/>
    <s v="Biblioteca Maria Zambrano (Filología / Derecho)"/>
    <m/>
    <m/>
    <s v="UPM Campus Sur y Biblioteca Electrónica UNED"/>
    <m/>
    <m/>
    <m/>
    <m/>
    <m/>
    <s v="No"/>
    <s v="Sí"/>
    <n v="3"/>
    <n v="4"/>
    <n v="4"/>
    <n v="5"/>
    <n v="2"/>
    <n v="5"/>
    <n v="1"/>
    <n v="4"/>
    <n v="5"/>
    <n v="3"/>
    <m/>
    <n v="4"/>
    <n v="5"/>
    <n v="3"/>
    <n v="5"/>
    <n v="1"/>
    <s v="Sí"/>
    <n v="3"/>
    <n v="5"/>
    <s v="No uso ninguna red social"/>
    <m/>
    <m/>
    <m/>
    <m/>
    <m/>
    <m/>
    <m/>
    <s v="No"/>
    <s v="No"/>
    <m/>
    <n v="5"/>
    <n v="5"/>
    <s v="5, muy satisfecho"/>
    <s v="Igual"/>
    <s v="Más y mejores suscripciones a recursos electrónicos de derecho (Oxford Scholarship Online, Cambridge...)"/>
    <n v="0"/>
    <n v="0"/>
    <n v="1"/>
    <n v="0"/>
    <n v="0"/>
    <n v="0"/>
    <n v="0"/>
    <n v="0"/>
    <n v="0"/>
    <n v="0"/>
    <n v="0"/>
    <n v="1"/>
    <n v="0"/>
  </r>
  <r>
    <m/>
    <m/>
    <s v="Ciencias de la Salud"/>
    <d v="2020-05-20T00:40:00"/>
    <x v="2"/>
    <x v="4"/>
    <x v="2"/>
    <x v="4"/>
    <x v="2"/>
    <s v="F. Medicina"/>
    <s v="Biblioteca Maria Zambrano (Filología / Derecho)"/>
    <s v="F. Farmacia"/>
    <m/>
    <m/>
    <m/>
    <m/>
    <m/>
    <m/>
    <s v="No"/>
    <s v="Sí"/>
    <n v="1"/>
    <n v="1"/>
    <n v="1"/>
    <n v="1"/>
    <n v="5"/>
    <n v="2"/>
    <n v="5"/>
    <n v="1"/>
    <n v="4"/>
    <n v="5"/>
    <m/>
    <n v="5"/>
    <n v="5"/>
    <n v="3"/>
    <n v="3"/>
    <n v="3"/>
    <s v="No"/>
    <n v="4"/>
    <n v="2"/>
    <s v="Twitter|Youtube|Instagram"/>
    <m/>
    <m/>
    <m/>
    <m/>
    <m/>
    <m/>
    <m/>
    <s v="No"/>
    <s v="No"/>
    <m/>
    <n v="5"/>
    <n v="5"/>
    <s v="5, muy satisfecho"/>
    <s v="Mejorado"/>
    <m/>
    <n v="1"/>
    <n v="0"/>
    <n v="0"/>
    <n v="0"/>
    <n v="0"/>
    <n v="0"/>
    <n v="1"/>
    <n v="0"/>
    <n v="1"/>
    <n v="1"/>
    <n v="0"/>
    <n v="0"/>
    <n v="0"/>
  </r>
  <r>
    <m/>
    <m/>
    <s v="Ciencias Experimentales"/>
    <d v="2020-05-20T00:37:00"/>
    <x v="2"/>
    <x v="14"/>
    <x v="2"/>
    <x v="5"/>
    <x v="2"/>
    <s v="F. Ciencias Geológicas"/>
    <m/>
    <m/>
    <s v="Biblioteca Tomás y Valiente en Fuenlabrada"/>
    <m/>
    <m/>
    <m/>
    <m/>
    <m/>
    <s v="Sí"/>
    <s v="Sí"/>
    <n v="4"/>
    <n v="2"/>
    <n v="2"/>
    <n v="2"/>
    <n v="4"/>
    <n v="5"/>
    <n v="5"/>
    <n v="1"/>
    <n v="3"/>
    <n v="4"/>
    <m/>
    <n v="4"/>
    <n v="3"/>
    <n v="2"/>
    <n v="3"/>
    <n v="3"/>
    <s v="Sí"/>
    <n v="3"/>
    <n v="1"/>
    <s v="Facebook|Instagram"/>
    <m/>
    <m/>
    <m/>
    <m/>
    <m/>
    <m/>
    <m/>
    <s v="Sí"/>
    <s v="Sí"/>
    <m/>
    <n v="4"/>
    <n v="4"/>
    <s v="4, satisfecho"/>
    <s v="Igual"/>
    <m/>
    <n v="1"/>
    <n v="0"/>
    <n v="0"/>
    <n v="0"/>
    <n v="0"/>
    <n v="0"/>
    <n v="0"/>
    <n v="1"/>
    <n v="0"/>
    <n v="1"/>
    <n v="0"/>
    <n v="0"/>
    <n v="0"/>
  </r>
  <r>
    <m/>
    <m/>
    <s v="Ciencias de la Salud"/>
    <d v="2020-05-20T00:30:00"/>
    <x v="2"/>
    <x v="23"/>
    <x v="1"/>
    <x v="4"/>
    <x v="4"/>
    <s v="Biblioteca Maria Zambrano (Filología / Derecho)"/>
    <s v="F. Veterinaria"/>
    <s v="F. Geografía e Historia"/>
    <s v="BIBLIOTECA MANUEL ALVAR MADRID."/>
    <m/>
    <m/>
    <m/>
    <m/>
    <m/>
    <s v="No"/>
    <s v="No"/>
    <n v="5"/>
    <n v="1"/>
    <n v="1"/>
    <n v="1"/>
    <n v="5"/>
    <n v="5"/>
    <n v="5"/>
    <n v="2"/>
    <n v="4"/>
    <n v="4"/>
    <m/>
    <n v="2"/>
    <n v="5"/>
    <n v="5"/>
    <n v="5"/>
    <n v="5"/>
    <s v="No"/>
    <n v="3"/>
    <n v="3"/>
    <s v="Facebook|Instagram"/>
    <m/>
    <m/>
    <m/>
    <m/>
    <m/>
    <m/>
    <m/>
    <s v="Sí"/>
    <s v="Sí"/>
    <m/>
    <n v="5"/>
    <n v="5"/>
    <s v="4, satisfecho"/>
    <s v="Igual"/>
    <m/>
    <n v="0"/>
    <n v="0"/>
    <n v="1"/>
    <n v="0"/>
    <n v="0"/>
    <n v="0"/>
    <n v="0"/>
    <n v="1"/>
    <n v="0"/>
    <n v="1"/>
    <n v="0"/>
    <n v="0"/>
    <n v="0"/>
  </r>
  <r>
    <m/>
    <m/>
    <s v="Humanidades"/>
    <d v="2020-05-20T00:26:00"/>
    <x v="2"/>
    <x v="6"/>
    <x v="2"/>
    <x v="2"/>
    <x v="6"/>
    <s v="Biblioteca Maria Zambrano (Filología / Derecho)"/>
    <s v="F. Filología (Clásicas o General)"/>
    <m/>
    <m/>
    <m/>
    <m/>
    <m/>
    <m/>
    <m/>
    <s v="Sí"/>
    <s v="Sí"/>
    <n v="5"/>
    <n v="1"/>
    <n v="2"/>
    <n v="3"/>
    <n v="4"/>
    <n v="5"/>
    <n v="2"/>
    <n v="1"/>
    <n v="1"/>
    <n v="4"/>
    <m/>
    <n v="2"/>
    <n v="3"/>
    <n v="4"/>
    <n v="2"/>
    <n v="1"/>
    <s v="Sí"/>
    <n v="3"/>
    <n v="2"/>
    <s v="Twitter|Youtube|Instagram|LinkedIn"/>
    <m/>
    <m/>
    <m/>
    <m/>
    <m/>
    <m/>
    <m/>
    <s v="Sí"/>
    <s v="Sí"/>
    <s v="Útil"/>
    <n v="5"/>
    <n v="5"/>
    <s v="4, satisfecho"/>
    <s v="Mejorado"/>
    <m/>
    <n v="1"/>
    <n v="0"/>
    <n v="1"/>
    <n v="0"/>
    <n v="0"/>
    <n v="0"/>
    <n v="1"/>
    <n v="0"/>
    <n v="1"/>
    <n v="1"/>
    <n v="1"/>
    <n v="0"/>
    <n v="0"/>
  </r>
  <r>
    <m/>
    <m/>
    <s v="Humanidades"/>
    <d v="2020-05-20T00:19:00"/>
    <x v="2"/>
    <x v="6"/>
    <x v="3"/>
    <x v="2"/>
    <x v="2"/>
    <s v="Biblioteca Maria Zambrano (Filología / Derecho)"/>
    <s v="F. Filología (Clásicas o General)"/>
    <s v="F. Geografía e Historia"/>
    <s v="Biblioteca del Retiro Elena Fortun"/>
    <m/>
    <m/>
    <m/>
    <m/>
    <m/>
    <s v="Sí"/>
    <s v="Sí"/>
    <n v="4"/>
    <n v="4"/>
    <n v="4"/>
    <n v="1"/>
    <n v="5"/>
    <n v="4"/>
    <n v="5"/>
    <n v="2"/>
    <n v="5"/>
    <n v="5"/>
    <m/>
    <n v="5"/>
    <n v="5"/>
    <n v="4"/>
    <n v="5"/>
    <n v="5"/>
    <s v="Sí"/>
    <n v="5"/>
    <n v="5"/>
    <s v="Twitter|Facebook|Youtube|Instagram"/>
    <m/>
    <m/>
    <m/>
    <m/>
    <m/>
    <m/>
    <m/>
    <s v="Sí"/>
    <s v="No"/>
    <m/>
    <n v="5"/>
    <n v="5"/>
    <s v="5, muy satisfecho"/>
    <s v="Mejorado"/>
    <s v="El personal de la biblioteca es muy amable, gentil y el ambiente es muy acogedor y respetuoso"/>
    <n v="1"/>
    <n v="0"/>
    <n v="0"/>
    <n v="0"/>
    <n v="0"/>
    <n v="0"/>
    <n v="1"/>
    <n v="1"/>
    <n v="1"/>
    <n v="1"/>
    <n v="0"/>
    <n v="0"/>
    <n v="0"/>
  </r>
  <r>
    <m/>
    <m/>
    <s v="Ciencias Experimentales"/>
    <d v="2020-05-20T00:17:00"/>
    <x v="2"/>
    <x v="20"/>
    <x v="2"/>
    <x v="4"/>
    <x v="2"/>
    <s v="Biblioteca Maria Zambrano (Filología / Derecho)"/>
    <s v="F. Ciencias Biológicas"/>
    <m/>
    <m/>
    <m/>
    <m/>
    <m/>
    <m/>
    <m/>
    <s v="No"/>
    <s v="No"/>
    <n v="1"/>
    <n v="1"/>
    <n v="1"/>
    <n v="1"/>
    <n v="5"/>
    <n v="5"/>
    <n v="5"/>
    <n v="1"/>
    <n v="3"/>
    <n v="4"/>
    <m/>
    <n v="2"/>
    <n v="3"/>
    <n v="2"/>
    <n v="3"/>
    <n v="4"/>
    <s v="No"/>
    <n v="3"/>
    <n v="3"/>
    <s v="Youtube|Instagram"/>
    <m/>
    <m/>
    <m/>
    <m/>
    <m/>
    <m/>
    <m/>
    <s v="No"/>
    <s v="No"/>
    <m/>
    <n v="4"/>
    <n v="4"/>
    <s v="3, normal"/>
    <m/>
    <m/>
    <n v="1"/>
    <n v="0"/>
    <n v="0"/>
    <n v="0"/>
    <n v="0"/>
    <n v="0"/>
    <n v="0"/>
    <n v="0"/>
    <n v="1"/>
    <n v="1"/>
    <n v="0"/>
    <n v="0"/>
    <n v="0"/>
  </r>
  <r>
    <m/>
    <m/>
    <s v="Humanidades"/>
    <d v="2020-05-20T00:08:00"/>
    <x v="2"/>
    <x v="6"/>
    <x v="3"/>
    <x v="4"/>
    <x v="2"/>
    <s v="Biblioteca Maria Zambrano (Filología / Derecho)"/>
    <m/>
    <m/>
    <m/>
    <m/>
    <m/>
    <m/>
    <m/>
    <m/>
    <s v="No"/>
    <s v="Sí"/>
    <n v="2"/>
    <n v="3"/>
    <n v="4"/>
    <n v="5"/>
    <n v="1"/>
    <n v="3"/>
    <n v="5"/>
    <n v="1"/>
    <n v="1"/>
    <n v="4"/>
    <m/>
    <n v="5"/>
    <n v="5"/>
    <n v="5"/>
    <m/>
    <m/>
    <s v="Sí"/>
    <n v="4"/>
    <n v="5"/>
    <s v="Youtube|Instagram"/>
    <m/>
    <m/>
    <m/>
    <m/>
    <m/>
    <m/>
    <m/>
    <s v="No"/>
    <s v="No"/>
    <m/>
    <n v="5"/>
    <n v="4"/>
    <s v="5, muy satisfecho"/>
    <s v="Igual"/>
    <m/>
    <n v="1"/>
    <n v="0"/>
    <n v="0"/>
    <n v="0"/>
    <n v="0"/>
    <n v="0"/>
    <n v="0"/>
    <n v="0"/>
    <n v="1"/>
    <n v="1"/>
    <n v="0"/>
    <n v="0"/>
    <n v="0"/>
  </r>
  <r>
    <m/>
    <m/>
    <s v="Ciencias de la Salud"/>
    <d v="2020-05-20T00:04:00"/>
    <x v="2"/>
    <x v="4"/>
    <x v="3"/>
    <x v="4"/>
    <x v="2"/>
    <s v="F. Enfermería, Fisioterapia y Podología"/>
    <s v="F. Medicina"/>
    <s v="Biblioteca Maria Zambrano (Filología / Derecho)"/>
    <m/>
    <m/>
    <m/>
    <m/>
    <m/>
    <m/>
    <s v="No"/>
    <s v="Sí"/>
    <n v="4"/>
    <n v="1"/>
    <n v="1"/>
    <n v="4"/>
    <n v="2"/>
    <n v="1"/>
    <n v="5"/>
    <n v="5"/>
    <n v="2"/>
    <n v="2"/>
    <m/>
    <n v="2"/>
    <n v="2"/>
    <n v="1"/>
    <n v="1"/>
    <n v="1"/>
    <s v="Sí"/>
    <n v="1"/>
    <n v="2"/>
    <s v="Twitter|Youtube|Instagram"/>
    <m/>
    <m/>
    <m/>
    <m/>
    <m/>
    <m/>
    <m/>
    <s v="No"/>
    <s v="No"/>
    <m/>
    <n v="3"/>
    <n v="1"/>
    <s v="1, muy insatisfecho"/>
    <s v="Mejorado"/>
    <m/>
    <n v="1"/>
    <n v="0"/>
    <n v="0"/>
    <n v="0"/>
    <n v="0"/>
    <n v="0"/>
    <n v="1"/>
    <n v="0"/>
    <n v="1"/>
    <n v="1"/>
    <n v="0"/>
    <n v="0"/>
    <n v="0"/>
  </r>
  <r>
    <m/>
    <m/>
    <s v="Ciencias de la Salud"/>
    <d v="2020-05-19T23:56:00"/>
    <x v="3"/>
    <x v="22"/>
    <x v="2"/>
    <x v="2"/>
    <x v="3"/>
    <s v="F. Óptica y Optometría"/>
    <s v="F. Medicina"/>
    <m/>
    <m/>
    <m/>
    <m/>
    <m/>
    <m/>
    <m/>
    <s v="No"/>
    <s v="Sí"/>
    <n v="5"/>
    <n v="1"/>
    <n v="2"/>
    <n v="1"/>
    <n v="3"/>
    <n v="5"/>
    <n v="3"/>
    <n v="1"/>
    <n v="2"/>
    <n v="5"/>
    <m/>
    <n v="3"/>
    <n v="3"/>
    <n v="3"/>
    <n v="3"/>
    <n v="3"/>
    <s v="No"/>
    <n v="3"/>
    <n v="1"/>
    <s v="Twitter|Facebook|Youtube|Instagram"/>
    <m/>
    <m/>
    <m/>
    <m/>
    <m/>
    <m/>
    <m/>
    <s v="No"/>
    <s v="Sí"/>
    <s v="Normal"/>
    <n v="3"/>
    <n v="3"/>
    <s v="3, normal"/>
    <s v="Igual"/>
    <s v="Hay personal de la biblioteca muy amable y otros muy desagradables, perfectamente se ve la diferencia a simple vista."/>
    <n v="0"/>
    <n v="1"/>
    <n v="0"/>
    <n v="0"/>
    <n v="0"/>
    <n v="0"/>
    <n v="1"/>
    <n v="1"/>
    <n v="1"/>
    <n v="1"/>
    <n v="0"/>
    <n v="0"/>
    <n v="0"/>
  </r>
  <r>
    <m/>
    <m/>
    <s v="Humanidades"/>
    <d v="2020-05-19T23:54:00"/>
    <x v="5"/>
    <x v="2"/>
    <x v="5"/>
    <x v="5"/>
    <x v="2"/>
    <s v="F. Educación - Centro de Formación del Profesorado"/>
    <m/>
    <m/>
    <m/>
    <m/>
    <m/>
    <m/>
    <m/>
    <m/>
    <s v="No"/>
    <s v="No"/>
    <n v="2"/>
    <n v="1"/>
    <n v="1"/>
    <n v="3"/>
    <n v="4"/>
    <n v="3"/>
    <n v="3"/>
    <n v="4"/>
    <n v="4"/>
    <n v="4"/>
    <m/>
    <n v="4"/>
    <n v="4"/>
    <n v="4"/>
    <n v="4"/>
    <n v="4"/>
    <s v="Sí"/>
    <n v="4"/>
    <n v="4"/>
    <s v="Twitter|Facebook|Youtube|LinkedIn"/>
    <m/>
    <m/>
    <m/>
    <m/>
    <m/>
    <m/>
    <m/>
    <s v="Sí"/>
    <s v="No"/>
    <m/>
    <n v="4"/>
    <n v="4"/>
    <s v="3, normal"/>
    <s v="Mejorado"/>
    <m/>
    <n v="1"/>
    <n v="0"/>
    <n v="0"/>
    <n v="0"/>
    <n v="0"/>
    <n v="0"/>
    <n v="1"/>
    <n v="1"/>
    <n v="1"/>
    <n v="0"/>
    <n v="1"/>
    <n v="0"/>
    <n v="0"/>
  </r>
  <r>
    <m/>
    <m/>
    <s v="Ciencias Experimentales"/>
    <d v="2020-05-19T23:50:00"/>
    <x v="4"/>
    <x v="19"/>
    <x v="1"/>
    <x v="1"/>
    <x v="3"/>
    <s v="F. Ciencias Físicas"/>
    <m/>
    <m/>
    <m/>
    <m/>
    <m/>
    <m/>
    <m/>
    <m/>
    <s v="No"/>
    <s v="Sí"/>
    <n v="1"/>
    <n v="1"/>
    <n v="1"/>
    <n v="1"/>
    <n v="4"/>
    <n v="4"/>
    <n v="2"/>
    <n v="1"/>
    <n v="4"/>
    <n v="3"/>
    <m/>
    <n v="4"/>
    <n v="5"/>
    <n v="3"/>
    <n v="4"/>
    <n v="3"/>
    <s v="No"/>
    <n v="3"/>
    <n v="4"/>
    <s v="Twitter|Facebook|Youtube"/>
    <m/>
    <m/>
    <m/>
    <m/>
    <m/>
    <m/>
    <m/>
    <s v="Sí"/>
    <s v="No"/>
    <m/>
    <n v="4"/>
    <n v="5"/>
    <s v="3, normal"/>
    <s v="Mejorado"/>
    <m/>
    <n v="0"/>
    <n v="1"/>
    <n v="0"/>
    <n v="0"/>
    <n v="0"/>
    <n v="0"/>
    <n v="1"/>
    <n v="1"/>
    <n v="1"/>
    <n v="0"/>
    <n v="0"/>
    <n v="0"/>
    <n v="0"/>
  </r>
  <r>
    <m/>
    <m/>
    <s v=""/>
    <d v="2020-05-19T23:48:00"/>
    <x v="4"/>
    <x v="25"/>
    <x v="5"/>
    <x v="5"/>
    <x v="2"/>
    <s v="Biblioteca Maria Zambrano (Filología / Derecho)"/>
    <s v="F. Geografía e Historia"/>
    <m/>
    <s v="Municipales"/>
    <m/>
    <m/>
    <m/>
    <m/>
    <m/>
    <s v="No"/>
    <s v="Sí"/>
    <n v="5"/>
    <n v="1"/>
    <n v="1"/>
    <n v="3"/>
    <n v="4"/>
    <n v="3"/>
    <n v="3"/>
    <n v="3"/>
    <n v="4"/>
    <n v="5"/>
    <m/>
    <n v="5"/>
    <n v="5"/>
    <n v="4"/>
    <n v="4"/>
    <n v="4"/>
    <s v="No"/>
    <n v="5"/>
    <m/>
    <s v="No uso ninguna red social"/>
    <m/>
    <m/>
    <m/>
    <m/>
    <m/>
    <m/>
    <m/>
    <s v="No"/>
    <s v="No"/>
    <m/>
    <n v="4"/>
    <n v="4"/>
    <s v="5, muy satisfecho"/>
    <s v="Igual"/>
    <m/>
    <n v="1"/>
    <n v="0"/>
    <n v="0"/>
    <n v="0"/>
    <n v="0"/>
    <n v="0"/>
    <n v="0"/>
    <n v="0"/>
    <n v="0"/>
    <n v="0"/>
    <n v="0"/>
    <n v="1"/>
    <n v="0"/>
  </r>
  <r>
    <m/>
    <m/>
    <s v="Ciencias Sociales"/>
    <d v="2020-05-19T23:41:00"/>
    <x v="1"/>
    <x v="13"/>
    <x v="1"/>
    <x v="4"/>
    <x v="2"/>
    <s v="F. Ciencias de la Información"/>
    <m/>
    <m/>
    <s v="Biblioteca Municipal de Puente de Vallecas, Biblioteca Municipal de Portazgo."/>
    <m/>
    <m/>
    <m/>
    <m/>
    <m/>
    <s v="Sí"/>
    <s v="Sí"/>
    <n v="3"/>
    <n v="1"/>
    <n v="2"/>
    <n v="4"/>
    <n v="2"/>
    <n v="4"/>
    <n v="1"/>
    <n v="4"/>
    <n v="3"/>
    <n v="5"/>
    <m/>
    <n v="4"/>
    <n v="4"/>
    <n v="5"/>
    <n v="3"/>
    <n v="3"/>
    <s v="No"/>
    <n v="4"/>
    <n v="3"/>
    <s v="Instagram"/>
    <m/>
    <m/>
    <m/>
    <m/>
    <m/>
    <m/>
    <m/>
    <s v="No"/>
    <s v="No"/>
    <m/>
    <n v="4"/>
    <n v="5"/>
    <s v="4, satisfecho"/>
    <s v="Igual"/>
    <m/>
    <n v="1"/>
    <n v="0"/>
    <n v="0"/>
    <n v="0"/>
    <n v="0"/>
    <n v="0"/>
    <n v="0"/>
    <n v="0"/>
    <n v="0"/>
    <n v="1"/>
    <n v="0"/>
    <n v="0"/>
    <n v="0"/>
  </r>
  <r>
    <m/>
    <m/>
    <s v="Ciencias Sociales"/>
    <d v="2020-05-19T23:37:00"/>
    <x v="3"/>
    <x v="17"/>
    <x v="3"/>
    <x v="3"/>
    <x v="16"/>
    <s v="F. Geografía e Historia"/>
    <s v="Biblioteca Maria Zambrano (Filología / Derecho)"/>
    <s v="F. Filosofía"/>
    <s v="Biblioteca Luis Rosales, Carabanchel Alto"/>
    <m/>
    <m/>
    <m/>
    <m/>
    <m/>
    <s v="Sí"/>
    <s v="Sí"/>
    <n v="4"/>
    <n v="2"/>
    <n v="3"/>
    <n v="3"/>
    <n v="5"/>
    <n v="5"/>
    <n v="5"/>
    <n v="4"/>
    <n v="4"/>
    <n v="4"/>
    <m/>
    <n v="4"/>
    <n v="5"/>
    <n v="4"/>
    <n v="4"/>
    <n v="4"/>
    <s v="Sí"/>
    <n v="4"/>
    <n v="4"/>
    <s v="Youtube|Instagram|LinkedIn"/>
    <m/>
    <m/>
    <m/>
    <m/>
    <m/>
    <m/>
    <m/>
    <s v="Sí"/>
    <s v="No"/>
    <m/>
    <n v="4"/>
    <n v="4"/>
    <s v="4, satisfecho"/>
    <s v="Igual"/>
    <m/>
    <n v="0"/>
    <n v="0"/>
    <n v="0"/>
    <n v="0"/>
    <n v="1"/>
    <n v="0"/>
    <n v="0"/>
    <n v="0"/>
    <n v="1"/>
    <n v="1"/>
    <n v="1"/>
    <n v="0"/>
    <n v="0"/>
  </r>
  <r>
    <m/>
    <m/>
    <s v="Ciencias de la Salud"/>
    <d v="2020-05-19T23:29:00"/>
    <x v="2"/>
    <x v="15"/>
    <x v="2"/>
    <x v="2"/>
    <x v="2"/>
    <s v="F. Enfermería, Fisioterapia y Podología"/>
    <s v="F. Enfermería, Fisioterapia y Podología"/>
    <s v="F. Enfermería, Fisioterapia y Podología"/>
    <m/>
    <m/>
    <m/>
    <m/>
    <m/>
    <m/>
    <s v="Sí"/>
    <s v="Sí"/>
    <n v="5"/>
    <n v="4"/>
    <n v="4"/>
    <n v="1"/>
    <n v="2"/>
    <n v="2"/>
    <n v="2"/>
    <n v="1"/>
    <n v="3"/>
    <n v="3"/>
    <m/>
    <n v="4"/>
    <n v="4"/>
    <n v="4"/>
    <n v="3"/>
    <n v="4"/>
    <s v="No"/>
    <n v="4"/>
    <n v="4"/>
    <s v="Twitter|Facebook|Youtube|Instagram"/>
    <m/>
    <m/>
    <m/>
    <m/>
    <m/>
    <m/>
    <m/>
    <s v="Sí"/>
    <s v="Sí"/>
    <s v="Útil"/>
    <n v="3"/>
    <n v="3"/>
    <s v="4, satisfecho"/>
    <s v="Mejorado"/>
    <m/>
    <n v="1"/>
    <n v="0"/>
    <n v="0"/>
    <n v="0"/>
    <n v="0"/>
    <n v="0"/>
    <n v="1"/>
    <n v="1"/>
    <n v="1"/>
    <n v="1"/>
    <n v="0"/>
    <n v="0"/>
    <n v="0"/>
  </r>
  <r>
    <m/>
    <m/>
    <s v="Ciencias Experimentales"/>
    <d v="2020-05-19T23:25:00"/>
    <x v="2"/>
    <x v="19"/>
    <x v="3"/>
    <x v="4"/>
    <x v="2"/>
    <s v="F. Ciencias Físicas"/>
    <s v="Biblioteca Maria Zambrano (Filología / Derecho)"/>
    <m/>
    <m/>
    <m/>
    <m/>
    <m/>
    <m/>
    <m/>
    <s v="No"/>
    <s v="Sí"/>
    <n v="5"/>
    <n v="1"/>
    <n v="1"/>
    <n v="1"/>
    <n v="5"/>
    <n v="2"/>
    <n v="5"/>
    <n v="3"/>
    <n v="3"/>
    <n v="4"/>
    <m/>
    <n v="3"/>
    <n v="5"/>
    <n v="3"/>
    <n v="4"/>
    <n v="4"/>
    <s v="No"/>
    <n v="4"/>
    <n v="3"/>
    <s v="Youtube|Instagram"/>
    <m/>
    <m/>
    <m/>
    <m/>
    <m/>
    <m/>
    <m/>
    <s v="No"/>
    <s v="No"/>
    <m/>
    <n v="5"/>
    <n v="5"/>
    <s v="4, satisfecho"/>
    <s v="Igual"/>
    <m/>
    <n v="1"/>
    <n v="0"/>
    <n v="0"/>
    <n v="0"/>
    <n v="0"/>
    <n v="0"/>
    <n v="0"/>
    <n v="0"/>
    <n v="1"/>
    <n v="1"/>
    <n v="0"/>
    <n v="0"/>
    <n v="0"/>
  </r>
  <r>
    <m/>
    <m/>
    <s v="Ciencias Sociales"/>
    <d v="2020-05-19T23:18:00"/>
    <x v="2"/>
    <x v="13"/>
    <x v="2"/>
    <x v="1"/>
    <x v="6"/>
    <s v="F. Ciencias de la Información"/>
    <m/>
    <m/>
    <m/>
    <m/>
    <m/>
    <m/>
    <m/>
    <m/>
    <s v="Sí"/>
    <s v="Sí"/>
    <n v="3"/>
    <n v="2"/>
    <n v="1"/>
    <n v="4"/>
    <n v="5"/>
    <n v="5"/>
    <n v="5"/>
    <n v="1"/>
    <n v="4"/>
    <n v="4"/>
    <m/>
    <n v="4"/>
    <n v="5"/>
    <n v="4"/>
    <n v="4"/>
    <n v="5"/>
    <s v="No"/>
    <n v="4"/>
    <n v="5"/>
    <s v="Twitter|Youtube|Instagram"/>
    <m/>
    <m/>
    <m/>
    <m/>
    <m/>
    <m/>
    <m/>
    <s v="Sí"/>
    <s v="No"/>
    <m/>
    <n v="5"/>
    <n v="5"/>
    <s v="4, satisfecho"/>
    <s v="Mejorado mucho"/>
    <m/>
    <n v="1"/>
    <n v="0"/>
    <n v="1"/>
    <n v="0"/>
    <n v="0"/>
    <n v="0"/>
    <n v="1"/>
    <n v="0"/>
    <n v="1"/>
    <n v="1"/>
    <n v="0"/>
    <n v="0"/>
    <n v="0"/>
  </r>
  <r>
    <m/>
    <m/>
    <s v="Humanidades"/>
    <d v="2020-05-19T23:13:00"/>
    <x v="2"/>
    <x v="3"/>
    <x v="1"/>
    <x v="5"/>
    <x v="2"/>
    <s v="F. Bellas Artes"/>
    <m/>
    <m/>
    <m/>
    <m/>
    <m/>
    <m/>
    <m/>
    <m/>
    <s v="No"/>
    <s v="No"/>
    <n v="3"/>
    <n v="1"/>
    <n v="1"/>
    <n v="1"/>
    <n v="1"/>
    <n v="5"/>
    <n v="1"/>
    <n v="3"/>
    <n v="5"/>
    <n v="2"/>
    <m/>
    <n v="5"/>
    <n v="5"/>
    <n v="3"/>
    <n v="3"/>
    <n v="3"/>
    <s v="Sí"/>
    <n v="4"/>
    <n v="2"/>
    <s v="Instagram"/>
    <m/>
    <m/>
    <m/>
    <m/>
    <m/>
    <m/>
    <m/>
    <s v="No"/>
    <s v="No"/>
    <m/>
    <n v="5"/>
    <n v="5"/>
    <s v="3, normal"/>
    <s v="Igual"/>
    <m/>
    <n v="1"/>
    <n v="0"/>
    <n v="0"/>
    <n v="0"/>
    <n v="0"/>
    <n v="0"/>
    <n v="0"/>
    <n v="0"/>
    <n v="0"/>
    <n v="1"/>
    <n v="0"/>
    <n v="0"/>
    <n v="0"/>
  </r>
  <r>
    <m/>
    <m/>
    <s v="Ciencias Experimentales"/>
    <d v="2020-05-19T23:10:00"/>
    <x v="2"/>
    <x v="26"/>
    <x v="3"/>
    <x v="1"/>
    <x v="6"/>
    <s v="F. Informática"/>
    <s v="Biblioteca Maria Zambrano (Filología / Derecho)"/>
    <m/>
    <s v="Biblioteca de Valdemoro"/>
    <m/>
    <m/>
    <m/>
    <m/>
    <m/>
    <s v="Sí"/>
    <s v="Sí"/>
    <n v="3"/>
    <n v="1"/>
    <n v="1"/>
    <n v="1"/>
    <n v="5"/>
    <n v="5"/>
    <n v="5"/>
    <n v="1"/>
    <n v="5"/>
    <n v="5"/>
    <m/>
    <n v="5"/>
    <n v="5"/>
    <n v="3"/>
    <n v="3"/>
    <n v="5"/>
    <s v="No"/>
    <n v="2"/>
    <n v="4"/>
    <s v="Twitter|Facebook|Instagram"/>
    <m/>
    <m/>
    <m/>
    <m/>
    <m/>
    <m/>
    <m/>
    <s v="Sí"/>
    <s v="No"/>
    <m/>
    <n v="5"/>
    <n v="5"/>
    <s v="4, satisfecho"/>
    <s v="Mejorado"/>
    <m/>
    <n v="1"/>
    <n v="0"/>
    <n v="1"/>
    <n v="0"/>
    <n v="0"/>
    <n v="0"/>
    <n v="1"/>
    <n v="1"/>
    <n v="0"/>
    <n v="1"/>
    <n v="0"/>
    <n v="0"/>
    <n v="0"/>
  </r>
  <r>
    <m/>
    <m/>
    <s v="Ciencias Experimentales"/>
    <d v="2020-05-19T23:06:00"/>
    <x v="1"/>
    <x v="8"/>
    <x v="1"/>
    <x v="1"/>
    <x v="2"/>
    <s v="F. Ciencias Matemáticas"/>
    <m/>
    <m/>
    <m/>
    <m/>
    <m/>
    <m/>
    <m/>
    <m/>
    <s v="Sí"/>
    <s v="Sí"/>
    <n v="5"/>
    <n v="4"/>
    <n v="4"/>
    <n v="3"/>
    <n v="3"/>
    <n v="5"/>
    <n v="5"/>
    <n v="5"/>
    <n v="5"/>
    <n v="4"/>
    <m/>
    <n v="4"/>
    <n v="5"/>
    <n v="2"/>
    <n v="2"/>
    <n v="5"/>
    <s v="No"/>
    <n v="3"/>
    <n v="3"/>
    <s v="Twitter|Youtube|Instagram"/>
    <m/>
    <m/>
    <m/>
    <m/>
    <m/>
    <m/>
    <m/>
    <s v="No"/>
    <s v="No"/>
    <m/>
    <n v="5"/>
    <n v="5"/>
    <s v="5, muy satisfecho"/>
    <s v="Mejorado mucho"/>
    <s v="La verdad es que estoy muy contento con el funcionamiento de la biblioteca de la facultad de matemáticas, el personal es muy amable y servicial. Como aspecto a mejorar, tener una web en la que sea más fácil encontrar el mapa de la ubicación de cada libro. También eliminar los duplicados del catálogo, en ocasiones hay un mismo libro en la misma biblioteca repetido varias veces y no queda claro si quedan o no ejemplares."/>
    <n v="1"/>
    <n v="0"/>
    <n v="0"/>
    <n v="0"/>
    <n v="0"/>
    <n v="0"/>
    <n v="1"/>
    <n v="0"/>
    <n v="1"/>
    <n v="1"/>
    <n v="0"/>
    <n v="0"/>
    <n v="0"/>
  </r>
  <r>
    <m/>
    <m/>
    <s v="Ciencias Sociales"/>
    <d v="2020-05-19T23:04:00"/>
    <x v="2"/>
    <x v="10"/>
    <x v="1"/>
    <x v="2"/>
    <x v="4"/>
    <s v="F. Derecho (Departamentos,Criminología)"/>
    <s v="F. Ciencias de la Información"/>
    <s v="F. Ciencias Geológicas"/>
    <m/>
    <m/>
    <m/>
    <m/>
    <m/>
    <m/>
    <s v="No"/>
    <s v="Sí"/>
    <n v="4"/>
    <n v="1"/>
    <n v="4"/>
    <n v="1"/>
    <n v="5"/>
    <n v="2"/>
    <n v="4"/>
    <n v="1"/>
    <n v="4"/>
    <n v="5"/>
    <m/>
    <n v="5"/>
    <n v="3"/>
    <n v="3"/>
    <n v="4"/>
    <n v="5"/>
    <s v="Sí"/>
    <n v="5"/>
    <n v="3"/>
    <s v="Twitter|Youtube|Instagram"/>
    <m/>
    <m/>
    <m/>
    <m/>
    <m/>
    <m/>
    <m/>
    <s v="No"/>
    <s v="Sí"/>
    <s v="Muy útil"/>
    <n v="4"/>
    <n v="3"/>
    <s v="5, muy satisfecho"/>
    <s v="Igual"/>
    <m/>
    <n v="0"/>
    <n v="0"/>
    <n v="1"/>
    <n v="0"/>
    <n v="0"/>
    <n v="0"/>
    <n v="1"/>
    <n v="0"/>
    <n v="1"/>
    <n v="1"/>
    <n v="0"/>
    <n v="0"/>
    <n v="0"/>
  </r>
  <r>
    <m/>
    <m/>
    <s v="Ciencias de la Salud"/>
    <d v="2020-05-19T23:04:00"/>
    <x v="2"/>
    <x v="15"/>
    <x v="1"/>
    <x v="1"/>
    <x v="1"/>
    <s v="F. Enfermería, Fisioterapia y Podología"/>
    <s v="F. Medicina"/>
    <m/>
    <m/>
    <m/>
    <m/>
    <m/>
    <m/>
    <m/>
    <s v="No"/>
    <s v="No"/>
    <n v="1"/>
    <n v="1"/>
    <n v="4"/>
    <n v="3"/>
    <n v="5"/>
    <n v="5"/>
    <n v="5"/>
    <n v="5"/>
    <n v="3"/>
    <n v="4"/>
    <m/>
    <n v="5"/>
    <n v="4"/>
    <n v="5"/>
    <n v="5"/>
    <n v="5"/>
    <s v="No"/>
    <n v="5"/>
    <n v="5"/>
    <s v="Twitter|Youtube|Instagram"/>
    <m/>
    <m/>
    <m/>
    <m/>
    <m/>
    <m/>
    <m/>
    <s v="Sí"/>
    <s v="No"/>
    <m/>
    <n v="5"/>
    <n v="5"/>
    <s v="5, muy satisfecho"/>
    <s v="Mejorado"/>
    <m/>
    <n v="0"/>
    <n v="0"/>
    <n v="0"/>
    <n v="1"/>
    <n v="0"/>
    <n v="0"/>
    <n v="1"/>
    <n v="0"/>
    <n v="1"/>
    <n v="1"/>
    <n v="0"/>
    <n v="0"/>
    <n v="0"/>
  </r>
  <r>
    <m/>
    <m/>
    <s v="Ciencias de la Salud"/>
    <d v="2020-05-19T22:54:00"/>
    <x v="2"/>
    <x v="9"/>
    <x v="3"/>
    <x v="1"/>
    <x v="28"/>
    <s v="F. Ciencias Químicas"/>
    <s v="F. Enfermería, Fisioterapia y Podología"/>
    <s v="Biblioteca Maria Zambrano (Filología / Derecho)"/>
    <s v="Biblioteca de la Facultad de Ingeniería Aeroespacial UPM (campus Ciudad Universitaria) y biblioteca de facultad de ingeniería informática UPM (Campus de Montepríncipe)"/>
    <m/>
    <m/>
    <m/>
    <m/>
    <m/>
    <s v="No"/>
    <s v="Sí"/>
    <n v="5"/>
    <n v="1"/>
    <n v="4"/>
    <n v="1"/>
    <n v="4"/>
    <n v="3"/>
    <n v="4"/>
    <n v="1"/>
    <n v="4"/>
    <n v="5"/>
    <m/>
    <n v="2"/>
    <n v="3"/>
    <n v="2"/>
    <n v="1"/>
    <n v="3"/>
    <s v="No"/>
    <n v="2"/>
    <n v="1"/>
    <s v="Youtube|Instagram"/>
    <m/>
    <m/>
    <m/>
    <m/>
    <m/>
    <m/>
    <m/>
    <s v="Sí"/>
    <s v="Sí"/>
    <s v="Poco útil"/>
    <n v="5"/>
    <n v="5"/>
    <s v="3, normal"/>
    <s v="Igual"/>
    <s v="No suelo acudir a la biblioteca de mi facultad (Farmacia) porque en época de exámenes suele estar llena, y la gente hace mucho ruido; no hay enchufes en las mesas y la mayoría trabajamos con portátiles por que lo que es casi imposible estar por ejemplo toda la tarde estudiando y en la Fcultad de Farmacia tampoco hay salas reservables o zonas para realizar trabajos en grupo como lo hay en otras. Suelo ir a otras bibiotecas de la UCM o de la universidad politécnica del campus de CiU. Por otro lado, en época de exámenes la única biblioteca que está abierta es la María de Zamrano, que además queda algo lejos del metro. A lo mejor sería interesante, abrir alguna bilbioteca más para no colapsar esa."/>
    <n v="1"/>
    <n v="0"/>
    <n v="0"/>
    <n v="0"/>
    <n v="0"/>
    <n v="0"/>
    <n v="0"/>
    <n v="0"/>
    <n v="1"/>
    <n v="1"/>
    <n v="0"/>
    <n v="0"/>
    <n v="0"/>
  </r>
  <r>
    <m/>
    <m/>
    <s v="Ciencias de la Salud"/>
    <d v="2020-05-19T22:43:00"/>
    <x v="2"/>
    <x v="9"/>
    <x v="3"/>
    <x v="1"/>
    <x v="2"/>
    <s v="F. Farmacia"/>
    <s v="Biblioteca Maria Zambrano (Filología / Derecho)"/>
    <s v="F. Odontología"/>
    <m/>
    <m/>
    <m/>
    <m/>
    <m/>
    <m/>
    <s v="Sí"/>
    <s v="Sí"/>
    <n v="3"/>
    <n v="1"/>
    <n v="3"/>
    <n v="4"/>
    <n v="4"/>
    <n v="4"/>
    <n v="4"/>
    <n v="4"/>
    <n v="4"/>
    <n v="4"/>
    <m/>
    <n v="3"/>
    <n v="4"/>
    <n v="5"/>
    <n v="4"/>
    <n v="5"/>
    <s v="No"/>
    <n v="4"/>
    <n v="4"/>
    <s v="Twitter|Youtube|Instagram"/>
    <m/>
    <m/>
    <m/>
    <m/>
    <m/>
    <m/>
    <m/>
    <s v="No"/>
    <s v="No"/>
    <m/>
    <n v="4"/>
    <n v="5"/>
    <s v="4, satisfecho"/>
    <s v="Mejorado"/>
    <s v="En la facultad de farmacia vendrían bien más enchufes para poder cargar los ordenadores."/>
    <n v="1"/>
    <n v="0"/>
    <n v="0"/>
    <n v="0"/>
    <n v="0"/>
    <n v="0"/>
    <n v="1"/>
    <n v="0"/>
    <n v="1"/>
    <n v="1"/>
    <n v="0"/>
    <n v="0"/>
    <n v="0"/>
  </r>
  <r>
    <m/>
    <m/>
    <s v="Ciencias Sociales"/>
    <d v="2020-05-19T22:38:00"/>
    <x v="2"/>
    <x v="10"/>
    <x v="1"/>
    <x v="2"/>
    <x v="2"/>
    <s v="Biblioteca Maria Zambrano (Filología / Derecho)"/>
    <m/>
    <m/>
    <m/>
    <m/>
    <m/>
    <m/>
    <m/>
    <m/>
    <s v="Sí"/>
    <s v="Sí"/>
    <n v="4"/>
    <n v="2"/>
    <n v="3"/>
    <n v="2"/>
    <n v="5"/>
    <n v="2"/>
    <n v="4"/>
    <n v="1"/>
    <n v="3"/>
    <n v="3"/>
    <m/>
    <n v="3"/>
    <n v="5"/>
    <n v="5"/>
    <n v="5"/>
    <n v="5"/>
    <s v="No"/>
    <n v="3"/>
    <n v="3"/>
    <s v="Instagram"/>
    <m/>
    <m/>
    <m/>
    <m/>
    <m/>
    <m/>
    <m/>
    <s v="No"/>
    <s v="No"/>
    <m/>
    <n v="4"/>
    <n v="4"/>
    <s v="4, satisfecho"/>
    <s v="Mejorado"/>
    <m/>
    <n v="1"/>
    <n v="0"/>
    <n v="0"/>
    <n v="0"/>
    <n v="0"/>
    <n v="0"/>
    <n v="0"/>
    <n v="0"/>
    <n v="0"/>
    <n v="1"/>
    <n v="0"/>
    <n v="0"/>
    <n v="0"/>
  </r>
  <r>
    <m/>
    <m/>
    <s v="Humanidades"/>
    <d v="2020-05-19T22:38:00"/>
    <x v="3"/>
    <x v="7"/>
    <x v="2"/>
    <x v="3"/>
    <x v="29"/>
    <s v="F. Geografía e Historia"/>
    <s v="F. Filosofía"/>
    <s v="F. Filología (Clásicas o General)"/>
    <s v="el Centro Superior de Investigaciones científicas del CSIC."/>
    <m/>
    <m/>
    <m/>
    <m/>
    <m/>
    <s v="No"/>
    <s v="Sí"/>
    <n v="5"/>
    <n v="4"/>
    <n v="4"/>
    <n v="5"/>
    <n v="5"/>
    <n v="5"/>
    <n v="5"/>
    <n v="5"/>
    <n v="4"/>
    <n v="3"/>
    <m/>
    <n v="4"/>
    <n v="3"/>
    <n v="4"/>
    <n v="4"/>
    <n v="3"/>
    <s v="Sí"/>
    <n v="5"/>
    <n v="5"/>
    <s v="Facebook|Youtube|Instagram"/>
    <m/>
    <m/>
    <m/>
    <m/>
    <m/>
    <m/>
    <m/>
    <s v="Sí"/>
    <s v="No"/>
    <m/>
    <n v="5"/>
    <n v="5"/>
    <s v="4, satisfecho"/>
    <s v="Mejorado"/>
    <s v="yo creo que bastantes más publicaciones de distintos archivos y bbliotecas de otras zonas de España y del mundo se deberían incluir en la biblioteca de la UCM, ya que esto ayudaría a lograr que la gente pudiera acceder no solo a lo existente en la biblioteca sino a lo recién insertado como nuevas adquisiciones de consulta y completarse con más bibliografía."/>
    <n v="1"/>
    <n v="0"/>
    <n v="1"/>
    <n v="1"/>
    <n v="0"/>
    <n v="0"/>
    <n v="0"/>
    <n v="1"/>
    <n v="1"/>
    <n v="1"/>
    <n v="0"/>
    <n v="0"/>
    <n v="0"/>
  </r>
  <r>
    <m/>
    <m/>
    <s v="Ciencias Experimentales"/>
    <d v="2020-05-19T22:37:00"/>
    <x v="2"/>
    <x v="14"/>
    <x v="3"/>
    <x v="2"/>
    <x v="4"/>
    <s v="F. Ciencias Geológicas"/>
    <s v="F. Ciencias Químicas"/>
    <s v="F. Ciencias Biológicas"/>
    <m/>
    <m/>
    <m/>
    <m/>
    <m/>
    <m/>
    <s v="Sí"/>
    <s v="Sí"/>
    <n v="4"/>
    <n v="1"/>
    <n v="1"/>
    <n v="2"/>
    <n v="5"/>
    <n v="2"/>
    <n v="4"/>
    <n v="1"/>
    <n v="5"/>
    <n v="4"/>
    <m/>
    <n v="3"/>
    <n v="5"/>
    <n v="4"/>
    <n v="5"/>
    <n v="4"/>
    <s v="No"/>
    <n v="4"/>
    <n v="1"/>
    <s v="Research s gate"/>
    <m/>
    <m/>
    <m/>
    <m/>
    <m/>
    <m/>
    <m/>
    <s v="Sí"/>
    <s v="No"/>
    <m/>
    <n v="5"/>
    <n v="5"/>
    <s v="5, muy satisfecho"/>
    <s v="Mejorado"/>
    <m/>
    <n v="0"/>
    <n v="0"/>
    <n v="1"/>
    <n v="0"/>
    <n v="0"/>
    <n v="0"/>
    <n v="0"/>
    <n v="0"/>
    <n v="0"/>
    <n v="0"/>
    <n v="0"/>
    <n v="0"/>
    <n v="0"/>
  </r>
  <r>
    <m/>
    <m/>
    <s v="Ciencias Sociales"/>
    <d v="2020-05-19T22:34:00"/>
    <x v="3"/>
    <x v="13"/>
    <x v="2"/>
    <x v="2"/>
    <x v="2"/>
    <s v="Biblioteca Maria Zambrano (Filología / Derecho)"/>
    <s v="F. Ciencias de la Información"/>
    <m/>
    <s v="La de URJC"/>
    <m/>
    <m/>
    <m/>
    <m/>
    <m/>
    <s v="No"/>
    <s v="Sí"/>
    <n v="5"/>
    <n v="5"/>
    <n v="5"/>
    <n v="5"/>
    <n v="5"/>
    <n v="5"/>
    <n v="5"/>
    <n v="5"/>
    <n v="5"/>
    <n v="5"/>
    <m/>
    <n v="5"/>
    <n v="5"/>
    <n v="5"/>
    <n v="5"/>
    <n v="5"/>
    <s v="No"/>
    <n v="5"/>
    <n v="5"/>
    <s v="Youtube"/>
    <m/>
    <m/>
    <m/>
    <m/>
    <m/>
    <m/>
    <m/>
    <s v="No"/>
    <s v="No"/>
    <m/>
    <n v="5"/>
    <m/>
    <s v="5, muy satisfecho"/>
    <s v="Mejorado mucho"/>
    <m/>
    <n v="1"/>
    <n v="0"/>
    <n v="0"/>
    <n v="0"/>
    <n v="0"/>
    <n v="0"/>
    <n v="0"/>
    <n v="0"/>
    <n v="1"/>
    <n v="0"/>
    <n v="0"/>
    <n v="0"/>
    <n v="0"/>
  </r>
  <r>
    <m/>
    <m/>
    <s v="Ciencias de la Salud"/>
    <d v="2020-05-19T22:32:00"/>
    <x v="2"/>
    <x v="4"/>
    <x v="1"/>
    <x v="1"/>
    <x v="3"/>
    <s v="F. Medicina"/>
    <m/>
    <m/>
    <m/>
    <m/>
    <m/>
    <m/>
    <m/>
    <m/>
    <s v="No"/>
    <s v="Sí"/>
    <n v="1"/>
    <n v="1"/>
    <n v="2"/>
    <n v="1"/>
    <n v="3"/>
    <n v="4"/>
    <n v="5"/>
    <n v="1"/>
    <n v="4"/>
    <n v="5"/>
    <m/>
    <n v="5"/>
    <n v="5"/>
    <n v="5"/>
    <n v="3"/>
    <n v="3"/>
    <s v="No"/>
    <n v="5"/>
    <n v="1"/>
    <s v="Youtube"/>
    <m/>
    <m/>
    <m/>
    <m/>
    <m/>
    <m/>
    <m/>
    <s v="Sí"/>
    <s v="No"/>
    <m/>
    <n v="5"/>
    <n v="5"/>
    <s v="5, muy satisfecho"/>
    <s v="Mejorado"/>
    <m/>
    <n v="0"/>
    <n v="1"/>
    <n v="0"/>
    <n v="0"/>
    <n v="0"/>
    <n v="0"/>
    <n v="0"/>
    <n v="0"/>
    <n v="1"/>
    <n v="0"/>
    <n v="0"/>
    <n v="0"/>
    <n v="0"/>
  </r>
  <r>
    <m/>
    <m/>
    <s v="Ciencias Sociales"/>
    <d v="2020-05-19T22:26:00"/>
    <x v="2"/>
    <x v="1"/>
    <x v="3"/>
    <x v="1"/>
    <x v="4"/>
    <s v="Biblioteca Maria Zambrano (Filología / Derecho)"/>
    <s v="F. Ciencias Políticas y Sociología"/>
    <s v="F. Filosofía"/>
    <m/>
    <m/>
    <m/>
    <m/>
    <m/>
    <m/>
    <s v="No"/>
    <s v="Sí"/>
    <n v="3"/>
    <n v="3"/>
    <n v="3"/>
    <n v="4"/>
    <n v="3"/>
    <n v="5"/>
    <n v="4"/>
    <n v="5"/>
    <n v="5"/>
    <n v="5"/>
    <m/>
    <n v="3"/>
    <n v="5"/>
    <n v="3"/>
    <n v="5"/>
    <n v="4"/>
    <s v="Sí"/>
    <n v="5"/>
    <n v="5"/>
    <s v="Facebook|Youtube"/>
    <m/>
    <m/>
    <m/>
    <m/>
    <m/>
    <m/>
    <m/>
    <s v="No"/>
    <s v="No"/>
    <m/>
    <n v="5"/>
    <n v="5"/>
    <s v="5, muy satisfecho"/>
    <s v="Igual"/>
    <m/>
    <n v="0"/>
    <n v="0"/>
    <n v="1"/>
    <n v="0"/>
    <n v="0"/>
    <n v="0"/>
    <n v="0"/>
    <n v="1"/>
    <n v="1"/>
    <n v="0"/>
    <n v="0"/>
    <n v="0"/>
    <n v="0"/>
  </r>
  <r>
    <m/>
    <m/>
    <s v="Ciencias de la Salud"/>
    <d v="2020-05-19T22:25:00"/>
    <x v="2"/>
    <x v="15"/>
    <x v="2"/>
    <x v="4"/>
    <x v="2"/>
    <s v="F. Medicina"/>
    <s v="F. Enfermería, Fisioterapia y Podología"/>
    <s v="F. Farmacia"/>
    <m/>
    <m/>
    <m/>
    <m/>
    <m/>
    <m/>
    <s v="No"/>
    <s v="Sí"/>
    <n v="2"/>
    <n v="2"/>
    <n v="3"/>
    <n v="4"/>
    <n v="5"/>
    <n v="1"/>
    <n v="4"/>
    <n v="3"/>
    <n v="3"/>
    <n v="3"/>
    <m/>
    <n v="2"/>
    <n v="3"/>
    <n v="2"/>
    <n v="2"/>
    <n v="2"/>
    <s v="No"/>
    <n v="3"/>
    <n v="1"/>
    <s v="Instagram"/>
    <m/>
    <m/>
    <m/>
    <m/>
    <m/>
    <m/>
    <m/>
    <s v="No"/>
    <s v="No"/>
    <m/>
    <n v="3"/>
    <n v="3"/>
    <s v="4, satisfecho"/>
    <s v="Mejorado"/>
    <m/>
    <n v="1"/>
    <n v="0"/>
    <n v="0"/>
    <n v="0"/>
    <n v="0"/>
    <n v="0"/>
    <n v="0"/>
    <n v="0"/>
    <n v="0"/>
    <n v="1"/>
    <n v="0"/>
    <n v="0"/>
    <n v="0"/>
  </r>
  <r>
    <m/>
    <m/>
    <s v="Ciencias Sociales"/>
    <d v="2020-05-19T22:25:00"/>
    <x v="2"/>
    <x v="10"/>
    <x v="2"/>
    <x v="1"/>
    <x v="2"/>
    <s v="Biblioteca Maria Zambrano (Filología / Derecho)"/>
    <m/>
    <m/>
    <m/>
    <m/>
    <m/>
    <m/>
    <m/>
    <m/>
    <s v="Sí"/>
    <s v="Sí"/>
    <n v="5"/>
    <n v="5"/>
    <n v="5"/>
    <n v="4"/>
    <n v="5"/>
    <n v="5"/>
    <n v="5"/>
    <n v="5"/>
    <n v="5"/>
    <n v="5"/>
    <m/>
    <n v="5"/>
    <n v="5"/>
    <n v="5"/>
    <n v="5"/>
    <n v="4"/>
    <s v="No"/>
    <n v="4"/>
    <n v="1"/>
    <s v="Youtube|Instagram"/>
    <m/>
    <m/>
    <m/>
    <m/>
    <m/>
    <m/>
    <m/>
    <s v="No"/>
    <s v="No"/>
    <m/>
    <n v="5"/>
    <n v="4"/>
    <s v="3, normal"/>
    <s v="Mejorado"/>
    <m/>
    <n v="1"/>
    <n v="0"/>
    <n v="0"/>
    <n v="0"/>
    <n v="0"/>
    <n v="0"/>
    <n v="0"/>
    <n v="0"/>
    <n v="1"/>
    <n v="1"/>
    <n v="0"/>
    <n v="0"/>
    <n v="0"/>
  </r>
  <r>
    <m/>
    <m/>
    <s v="Ciencias Sociales"/>
    <d v="2020-05-19T22:19:00"/>
    <x v="2"/>
    <x v="13"/>
    <x v="1"/>
    <x v="1"/>
    <x v="6"/>
    <s v="F. Ciencias de la Documentación"/>
    <s v="F. Bellas Artes"/>
    <s v="Biblioteca Maria Zambrano (Filología / Derecho)"/>
    <s v="Biblioteca Pública Municipal Manuel Vázquez Montalbán"/>
    <m/>
    <m/>
    <m/>
    <m/>
    <m/>
    <s v="Sí"/>
    <s v="Sí"/>
    <n v="5"/>
    <n v="2"/>
    <n v="2"/>
    <n v="5"/>
    <n v="5"/>
    <n v="5"/>
    <n v="4"/>
    <n v="4"/>
    <n v="3"/>
    <n v="4"/>
    <m/>
    <n v="4"/>
    <n v="5"/>
    <n v="4"/>
    <n v="3"/>
    <n v="4"/>
    <s v="No"/>
    <n v="3"/>
    <n v="3"/>
    <s v="Youtube|Instagram|WhatsApp"/>
    <m/>
    <m/>
    <m/>
    <m/>
    <m/>
    <m/>
    <m/>
    <s v="No"/>
    <s v="No"/>
    <m/>
    <n v="5"/>
    <n v="5"/>
    <s v="4, satisfecho"/>
    <s v="Mejorado"/>
    <s v="Se podría dar opción a una ampliación del tiempo de préstamo de los documentos (libros, revistas..); así como tener impresa la versión online, en este caso, de los libros con menos copias al público de forma que si, un estudiante necesita un documento y este ya sido reclamado por más o están todos ocupados, se pueda disponer de esa versión, (hojas impresas) del libro online. Así tendrías una nueva forma de conseguir el libro físicamente!! En formato folio, tipo apuntes."/>
    <n v="1"/>
    <n v="0"/>
    <n v="1"/>
    <n v="0"/>
    <n v="0"/>
    <n v="0"/>
    <n v="0"/>
    <n v="0"/>
    <n v="1"/>
    <n v="1"/>
    <n v="0"/>
    <n v="0"/>
    <n v="0"/>
  </r>
  <r>
    <m/>
    <m/>
    <s v="Ciencias Experimentales"/>
    <d v="2020-05-19T22:17:00"/>
    <x v="2"/>
    <x v="19"/>
    <x v="1"/>
    <x v="1"/>
    <x v="2"/>
    <s v="F. Ciencias Físicas"/>
    <m/>
    <m/>
    <m/>
    <m/>
    <m/>
    <m/>
    <m/>
    <m/>
    <s v="Sí"/>
    <s v="Sí"/>
    <n v="3"/>
    <n v="1"/>
    <n v="2"/>
    <n v="1"/>
    <n v="5"/>
    <n v="5"/>
    <n v="5"/>
    <n v="3"/>
    <n v="3"/>
    <n v="3"/>
    <m/>
    <n v="4"/>
    <n v="4"/>
    <n v="4"/>
    <n v="3"/>
    <n v="4"/>
    <s v="No"/>
    <n v="4"/>
    <n v="3"/>
    <s v="Twitter|Youtube|Instagram"/>
    <m/>
    <m/>
    <m/>
    <m/>
    <m/>
    <m/>
    <m/>
    <s v="No"/>
    <s v="No"/>
    <m/>
    <n v="4"/>
    <n v="4"/>
    <s v="4, satisfecho"/>
    <s v="Igual"/>
    <m/>
    <n v="1"/>
    <n v="0"/>
    <n v="0"/>
    <n v="0"/>
    <n v="0"/>
    <n v="0"/>
    <n v="1"/>
    <n v="0"/>
    <n v="1"/>
    <n v="1"/>
    <n v="0"/>
    <n v="0"/>
    <n v="0"/>
  </r>
  <r>
    <m/>
    <m/>
    <s v="Ciencias Sociales"/>
    <d v="2020-05-19T22:14:00"/>
    <x v="2"/>
    <x v="21"/>
    <x v="1"/>
    <x v="1"/>
    <x v="2"/>
    <s v="Biblioteca Maria Zambrano (Filología / Derecho)"/>
    <s v="F. Comercio y Turismo"/>
    <m/>
    <m/>
    <m/>
    <m/>
    <m/>
    <m/>
    <m/>
    <s v="No"/>
    <s v="No"/>
    <n v="4"/>
    <n v="4"/>
    <n v="4"/>
    <n v="4"/>
    <n v="4"/>
    <n v="4"/>
    <n v="4"/>
    <n v="4"/>
    <n v="3"/>
    <n v="3"/>
    <m/>
    <n v="1"/>
    <n v="2"/>
    <n v="2"/>
    <n v="2"/>
    <n v="4"/>
    <s v="No"/>
    <n v="3"/>
    <n v="2"/>
    <s v="Facebook|Youtube|Instagram|LinkedIn"/>
    <m/>
    <m/>
    <m/>
    <m/>
    <m/>
    <m/>
    <m/>
    <s v="No"/>
    <s v="No"/>
    <m/>
    <n v="3"/>
    <n v="1"/>
    <s v="3, normal"/>
    <s v="Igual"/>
    <m/>
    <n v="1"/>
    <n v="0"/>
    <n v="0"/>
    <n v="0"/>
    <n v="0"/>
    <n v="0"/>
    <n v="0"/>
    <n v="1"/>
    <n v="1"/>
    <n v="1"/>
    <n v="1"/>
    <n v="0"/>
    <n v="0"/>
  </r>
  <r>
    <m/>
    <m/>
    <s v="Humanidades"/>
    <d v="2020-05-19T22:11:00"/>
    <x v="5"/>
    <x v="6"/>
    <x v="3"/>
    <x v="4"/>
    <x v="2"/>
    <s v="F. Filología (Clásicas o General)"/>
    <s v="F. Geografía e Historia"/>
    <m/>
    <m/>
    <m/>
    <m/>
    <m/>
    <m/>
    <m/>
    <s v="No"/>
    <s v="Sí"/>
    <n v="2"/>
    <n v="1"/>
    <n v="1"/>
    <n v="4"/>
    <n v="2"/>
    <n v="2"/>
    <n v="5"/>
    <n v="4"/>
    <n v="3"/>
    <n v="3"/>
    <m/>
    <n v="2"/>
    <n v="4"/>
    <n v="2"/>
    <n v="1"/>
    <n v="3"/>
    <s v="No"/>
    <n v="2"/>
    <n v="3"/>
    <s v="Facebook"/>
    <m/>
    <m/>
    <m/>
    <m/>
    <m/>
    <m/>
    <m/>
    <s v="No"/>
    <s v="No"/>
    <m/>
    <n v="4"/>
    <n v="4"/>
    <s v="4, satisfecho"/>
    <s v="Igual"/>
    <m/>
    <n v="1"/>
    <n v="0"/>
    <n v="0"/>
    <n v="0"/>
    <n v="0"/>
    <n v="0"/>
    <n v="0"/>
    <n v="1"/>
    <n v="0"/>
    <n v="0"/>
    <n v="0"/>
    <n v="0"/>
    <n v="0"/>
  </r>
  <r>
    <m/>
    <m/>
    <s v="Humanidades"/>
    <d v="2020-05-19T22:05:00"/>
    <x v="3"/>
    <x v="7"/>
    <x v="2"/>
    <x v="3"/>
    <x v="6"/>
    <s v="F. Geografía e Historia"/>
    <s v="F. Derecho (Departamentos,Criminología)"/>
    <s v="F. Filología (Clásicas o General)"/>
    <s v="AECID"/>
    <m/>
    <m/>
    <m/>
    <m/>
    <m/>
    <s v="Sí"/>
    <s v="Sí"/>
    <n v="5"/>
    <n v="4"/>
    <n v="4"/>
    <n v="2"/>
    <n v="3"/>
    <n v="4"/>
    <n v="3"/>
    <n v="3"/>
    <n v="4"/>
    <n v="4"/>
    <m/>
    <n v="4"/>
    <n v="5"/>
    <n v="4"/>
    <n v="4"/>
    <n v="4"/>
    <s v="Sí"/>
    <n v="4"/>
    <n v="4"/>
    <s v="Instagram"/>
    <m/>
    <m/>
    <m/>
    <m/>
    <m/>
    <m/>
    <m/>
    <s v="Sí"/>
    <s v="Sí"/>
    <s v="Útil"/>
    <n v="5"/>
    <n v="5"/>
    <s v="5, muy satisfecho"/>
    <s v="Mejorado"/>
    <m/>
    <n v="1"/>
    <n v="0"/>
    <n v="1"/>
    <n v="0"/>
    <n v="0"/>
    <n v="0"/>
    <n v="0"/>
    <n v="0"/>
    <n v="0"/>
    <n v="1"/>
    <n v="0"/>
    <n v="0"/>
    <n v="0"/>
  </r>
  <r>
    <m/>
    <m/>
    <s v="Humanidades"/>
    <d v="2020-05-19T21:50:00"/>
    <x v="1"/>
    <x v="2"/>
    <x v="2"/>
    <x v="3"/>
    <x v="3"/>
    <s v="F. Educación - Centro de Formación del Profesorado"/>
    <s v="Biblioteca Maria Zambrano (Filología / Derecho)"/>
    <m/>
    <m/>
    <m/>
    <m/>
    <m/>
    <m/>
    <m/>
    <s v="No"/>
    <s v="Sí"/>
    <n v="5"/>
    <n v="5"/>
    <n v="5"/>
    <n v="1"/>
    <n v="1"/>
    <n v="5"/>
    <n v="1"/>
    <n v="1"/>
    <n v="4"/>
    <n v="2"/>
    <m/>
    <n v="1"/>
    <n v="5"/>
    <n v="5"/>
    <n v="5"/>
    <n v="3"/>
    <s v="Sí"/>
    <n v="4"/>
    <n v="4"/>
    <s v="Twitter|Youtube|Instagram"/>
    <m/>
    <m/>
    <m/>
    <m/>
    <m/>
    <m/>
    <m/>
    <s v="Sí"/>
    <s v="Sí"/>
    <m/>
    <n v="5"/>
    <n v="4"/>
    <s v="4, satisfecho"/>
    <s v="Mejorado mucho"/>
    <m/>
    <n v="0"/>
    <n v="1"/>
    <n v="0"/>
    <n v="0"/>
    <n v="0"/>
    <n v="0"/>
    <n v="1"/>
    <n v="0"/>
    <n v="1"/>
    <n v="1"/>
    <n v="0"/>
    <n v="0"/>
    <n v="0"/>
  </r>
  <r>
    <m/>
    <m/>
    <s v="Ciencias de la Salud"/>
    <d v="2020-05-19T21:49:00"/>
    <x v="2"/>
    <x v="4"/>
    <x v="3"/>
    <x v="3"/>
    <x v="2"/>
    <s v="Biblioteca Maria Zambrano (Filología / Derecho)"/>
    <s v="F. Medicina"/>
    <s v="F. Enfermería, Fisioterapia y Podología"/>
    <m/>
    <m/>
    <m/>
    <m/>
    <m/>
    <m/>
    <s v="Sí"/>
    <s v="Sí"/>
    <n v="4"/>
    <n v="4"/>
    <n v="4"/>
    <n v="4"/>
    <n v="5"/>
    <n v="3"/>
    <n v="5"/>
    <n v="3"/>
    <n v="4"/>
    <n v="4"/>
    <m/>
    <n v="4"/>
    <n v="4"/>
    <n v="3"/>
    <n v="3"/>
    <n v="3"/>
    <s v="No"/>
    <n v="3"/>
    <n v="2"/>
    <s v="Twitter|Youtube|Instagram"/>
    <m/>
    <m/>
    <m/>
    <m/>
    <m/>
    <m/>
    <m/>
    <s v="No"/>
    <s v="No"/>
    <m/>
    <n v="4"/>
    <n v="5"/>
    <s v="4, satisfecho"/>
    <s v="Igual"/>
    <s v="-La facultad de medicina y enfermería cierran demasiado pronto. Debería ampliarse el horario, al menos, algunos días por semana.  -En cuanto a la biblioteca María Zambrano, está muy bien cuando abre 24h, e incluso los días que cierra más tarde de lo norma"/>
    <n v="1"/>
    <n v="0"/>
    <n v="0"/>
    <n v="0"/>
    <n v="0"/>
    <n v="0"/>
    <n v="1"/>
    <n v="0"/>
    <n v="1"/>
    <n v="1"/>
    <n v="0"/>
    <n v="0"/>
    <n v="0"/>
  </r>
  <r>
    <m/>
    <m/>
    <s v="Ciencias Experimentales"/>
    <d v="2020-05-19T21:48:00"/>
    <x v="2"/>
    <x v="26"/>
    <x v="3"/>
    <x v="2"/>
    <x v="2"/>
    <s v="F. Informática"/>
    <s v="Biblioteca Maria Zambrano (Filología / Derecho)"/>
    <m/>
    <m/>
    <m/>
    <m/>
    <m/>
    <m/>
    <m/>
    <s v="Sí"/>
    <s v="Sí"/>
    <n v="3"/>
    <n v="2"/>
    <n v="3"/>
    <n v="1"/>
    <n v="4"/>
    <n v="5"/>
    <n v="5"/>
    <n v="3"/>
    <n v="3"/>
    <n v="5"/>
    <m/>
    <n v="3"/>
    <n v="5"/>
    <n v="4"/>
    <n v="5"/>
    <n v="5"/>
    <s v="No"/>
    <n v="4"/>
    <n v="1"/>
    <s v="Youtube"/>
    <m/>
    <m/>
    <m/>
    <m/>
    <m/>
    <m/>
    <m/>
    <s v="Sí"/>
    <s v="No"/>
    <m/>
    <n v="5"/>
    <n v="5"/>
    <s v="5, muy satisfecho"/>
    <s v="Mejorado"/>
    <s v="Felicidades a todo el equipo de la Biblioteca, hacen un gran trabajo"/>
    <n v="1"/>
    <n v="0"/>
    <n v="0"/>
    <n v="0"/>
    <n v="0"/>
    <n v="0"/>
    <n v="0"/>
    <n v="0"/>
    <n v="1"/>
    <n v="0"/>
    <n v="0"/>
    <n v="0"/>
    <n v="0"/>
  </r>
  <r>
    <m/>
    <m/>
    <s v="Ciencias de la Salud"/>
    <d v="2020-05-19T21:47:00"/>
    <x v="2"/>
    <x v="4"/>
    <x v="1"/>
    <x v="4"/>
    <x v="3"/>
    <s v="Biblioteca Maria Zambrano (Filología / Derecho)"/>
    <s v="F. Medicina"/>
    <s v="F. Farmacia"/>
    <s v="F. Ceu San Pablo"/>
    <m/>
    <m/>
    <m/>
    <m/>
    <m/>
    <s v="Sí"/>
    <s v="Sí"/>
    <n v="4"/>
    <n v="2"/>
    <n v="3"/>
    <n v="4"/>
    <n v="5"/>
    <n v="5"/>
    <n v="5"/>
    <n v="1"/>
    <n v="5"/>
    <n v="5"/>
    <m/>
    <n v="5"/>
    <n v="5"/>
    <m/>
    <n v="5"/>
    <n v="5"/>
    <s v="No"/>
    <n v="5"/>
    <n v="5"/>
    <s v="Twitter|Facebook|Instagram"/>
    <m/>
    <m/>
    <m/>
    <m/>
    <m/>
    <m/>
    <m/>
    <s v="No"/>
    <s v="No"/>
    <m/>
    <n v="5"/>
    <n v="5"/>
    <s v="5, muy satisfecho"/>
    <s v="Mejorado mucho"/>
    <m/>
    <n v="0"/>
    <n v="1"/>
    <n v="0"/>
    <n v="0"/>
    <n v="0"/>
    <n v="0"/>
    <n v="1"/>
    <n v="1"/>
    <n v="0"/>
    <n v="1"/>
    <n v="0"/>
    <n v="0"/>
    <n v="0"/>
  </r>
  <r>
    <m/>
    <m/>
    <s v="Ciencias Sociales"/>
    <d v="2020-05-19T21:44:00"/>
    <x v="3"/>
    <x v="10"/>
    <x v="1"/>
    <x v="1"/>
    <x v="3"/>
    <s v="Biblioteca Maria Zambrano (Filología / Derecho)"/>
    <s v="F. Derecho (Departamentos,Criminología)"/>
    <s v="F. Filosofía"/>
    <s v="Biblioteca UNED"/>
    <m/>
    <m/>
    <m/>
    <m/>
    <m/>
    <s v="No"/>
    <s v="Sí"/>
    <n v="4"/>
    <n v="1"/>
    <n v="3"/>
    <n v="2"/>
    <n v="3"/>
    <n v="1"/>
    <n v="4"/>
    <n v="1"/>
    <n v="4"/>
    <n v="4"/>
    <m/>
    <n v="5"/>
    <n v="5"/>
    <n v="5"/>
    <n v="2"/>
    <n v="5"/>
    <s v="No"/>
    <n v="5"/>
    <n v="5"/>
    <s v="Twitter|Facebook|Instagram"/>
    <m/>
    <m/>
    <m/>
    <m/>
    <m/>
    <m/>
    <m/>
    <s v="No"/>
    <s v="No"/>
    <m/>
    <n v="5"/>
    <n v="5"/>
    <s v="5, muy satisfecho"/>
    <s v="Mejorado mucho"/>
    <m/>
    <n v="0"/>
    <n v="1"/>
    <n v="0"/>
    <n v="0"/>
    <n v="0"/>
    <n v="0"/>
    <n v="1"/>
    <n v="1"/>
    <n v="0"/>
    <n v="1"/>
    <n v="0"/>
    <n v="0"/>
    <n v="0"/>
  </r>
  <r>
    <m/>
    <m/>
    <s v="Ciencias Sociales"/>
    <d v="2020-05-19T21:41:00"/>
    <x v="2"/>
    <x v="24"/>
    <x v="3"/>
    <x v="1"/>
    <x v="2"/>
    <s v="F. Trabajo Social"/>
    <s v="Biblioteca Maria Zambrano (Filología / Derecho)"/>
    <m/>
    <m/>
    <m/>
    <m/>
    <m/>
    <m/>
    <m/>
    <s v="No"/>
    <s v="No"/>
    <n v="4"/>
    <n v="2"/>
    <n v="5"/>
    <n v="4"/>
    <n v="5"/>
    <n v="5"/>
    <n v="5"/>
    <n v="1"/>
    <n v="4"/>
    <n v="5"/>
    <m/>
    <n v="5"/>
    <n v="5"/>
    <n v="5"/>
    <n v="5"/>
    <m/>
    <s v="Sí"/>
    <n v="4"/>
    <n v="4"/>
    <s v="Twitter|Youtube|Instagram"/>
    <m/>
    <m/>
    <m/>
    <m/>
    <m/>
    <m/>
    <m/>
    <s v="Sí"/>
    <s v="No"/>
    <m/>
    <n v="5"/>
    <n v="5"/>
    <s v="5, muy satisfecho"/>
    <s v="Mejorado"/>
    <m/>
    <n v="1"/>
    <n v="0"/>
    <n v="0"/>
    <n v="0"/>
    <n v="0"/>
    <n v="0"/>
    <n v="1"/>
    <n v="0"/>
    <n v="1"/>
    <n v="1"/>
    <n v="0"/>
    <n v="0"/>
    <n v="0"/>
  </r>
  <r>
    <m/>
    <m/>
    <s v="Ciencias Sociales"/>
    <d v="2020-05-19T21:30:00"/>
    <x v="2"/>
    <x v="10"/>
    <x v="3"/>
    <x v="4"/>
    <x v="3"/>
    <s v="Biblioteca Maria Zambrano (Filología / Derecho)"/>
    <m/>
    <m/>
    <s v="Alfredo Kraus"/>
    <m/>
    <m/>
    <m/>
    <m/>
    <m/>
    <s v="Sí"/>
    <s v="Sí"/>
    <n v="3"/>
    <n v="1"/>
    <n v="1"/>
    <n v="4"/>
    <n v="4"/>
    <n v="2"/>
    <n v="4"/>
    <n v="3"/>
    <n v="3"/>
    <n v="3"/>
    <m/>
    <n v="3"/>
    <n v="2"/>
    <n v="3"/>
    <n v="3"/>
    <n v="3"/>
    <s v="No"/>
    <n v="1"/>
    <n v="3"/>
    <s v="Twitter|Instagram"/>
    <m/>
    <m/>
    <m/>
    <m/>
    <m/>
    <m/>
    <m/>
    <s v="No"/>
    <s v="No"/>
    <m/>
    <n v="5"/>
    <n v="4"/>
    <s v="4, satisfecho"/>
    <s v="Igual"/>
    <m/>
    <n v="0"/>
    <n v="1"/>
    <n v="0"/>
    <n v="0"/>
    <n v="0"/>
    <n v="0"/>
    <n v="1"/>
    <n v="0"/>
    <n v="0"/>
    <n v="1"/>
    <n v="0"/>
    <n v="0"/>
    <n v="0"/>
  </r>
  <r>
    <m/>
    <m/>
    <s v="Humanidades"/>
    <d v="2020-05-19T21:30:00"/>
    <x v="2"/>
    <x v="7"/>
    <x v="1"/>
    <x v="1"/>
    <x v="2"/>
    <s v="F. Geografía e Historia"/>
    <s v="F. Filología (Clásicas o General)"/>
    <s v="Biblioteca Maria Zambrano (Filología / Derecho)"/>
    <s v="Dialnet, Google Scholar, etc."/>
    <m/>
    <m/>
    <m/>
    <m/>
    <m/>
    <s v="Sí"/>
    <s v="Sí"/>
    <n v="5"/>
    <n v="1"/>
    <n v="3"/>
    <n v="4"/>
    <n v="5"/>
    <n v="5"/>
    <n v="5"/>
    <n v="1"/>
    <n v="3"/>
    <n v="5"/>
    <m/>
    <n v="5"/>
    <n v="4"/>
    <n v="4"/>
    <n v="3"/>
    <n v="5"/>
    <s v="No"/>
    <n v="5"/>
    <n v="1"/>
    <s v="Youtube|Instagram"/>
    <m/>
    <m/>
    <m/>
    <m/>
    <m/>
    <m/>
    <m/>
    <s v="No"/>
    <s v="No"/>
    <m/>
    <n v="3"/>
    <n v="4"/>
    <s v="5, muy satisfecho"/>
    <s v="Igual"/>
    <m/>
    <n v="1"/>
    <n v="0"/>
    <n v="0"/>
    <n v="0"/>
    <n v="0"/>
    <n v="0"/>
    <n v="0"/>
    <n v="0"/>
    <n v="1"/>
    <n v="1"/>
    <n v="0"/>
    <n v="0"/>
    <n v="0"/>
  </r>
  <r>
    <m/>
    <m/>
    <s v="Humanidades"/>
    <d v="2020-05-19T21:28:00"/>
    <x v="1"/>
    <x v="7"/>
    <x v="3"/>
    <x v="1"/>
    <x v="4"/>
    <s v="F. Geografía e Historia"/>
    <s v="F. Filología (Clásicas o General)"/>
    <m/>
    <m/>
    <m/>
    <m/>
    <m/>
    <m/>
    <m/>
    <s v="No"/>
    <s v="Sí"/>
    <n v="3"/>
    <n v="4"/>
    <n v="4"/>
    <n v="1"/>
    <n v="3"/>
    <n v="3"/>
    <n v="1"/>
    <n v="2"/>
    <n v="4"/>
    <n v="4"/>
    <m/>
    <n v="4"/>
    <n v="4"/>
    <n v="4"/>
    <n v="4"/>
    <n v="4"/>
    <s v="No"/>
    <n v="4"/>
    <n v="4"/>
    <s v="Facebook|Instagram"/>
    <m/>
    <m/>
    <m/>
    <m/>
    <m/>
    <m/>
    <m/>
    <s v="Sí"/>
    <s v="No"/>
    <m/>
    <n v="4"/>
    <n v="5"/>
    <s v="4, satisfecho"/>
    <s v="Mejorado"/>
    <m/>
    <n v="0"/>
    <n v="0"/>
    <n v="1"/>
    <n v="0"/>
    <n v="0"/>
    <n v="0"/>
    <n v="0"/>
    <n v="1"/>
    <n v="0"/>
    <n v="1"/>
    <n v="0"/>
    <n v="0"/>
    <n v="0"/>
  </r>
  <r>
    <m/>
    <m/>
    <s v="Ciencias Experimentales"/>
    <d v="2020-05-19T21:26:00"/>
    <x v="2"/>
    <x v="26"/>
    <x v="2"/>
    <x v="4"/>
    <x v="2"/>
    <s v="F. Informática"/>
    <s v="Biblioteca Maria Zambrano (Filología / Derecho)"/>
    <m/>
    <m/>
    <m/>
    <m/>
    <m/>
    <m/>
    <m/>
    <s v="Sí"/>
    <s v="Sí"/>
    <n v="3"/>
    <n v="1"/>
    <n v="1"/>
    <n v="2"/>
    <n v="5"/>
    <n v="4"/>
    <n v="5"/>
    <n v="1"/>
    <n v="3"/>
    <n v="4"/>
    <m/>
    <n v="3"/>
    <n v="3"/>
    <n v="3"/>
    <n v="3"/>
    <n v="4"/>
    <s v="No"/>
    <n v="4"/>
    <n v="3"/>
    <s v="Youtube"/>
    <m/>
    <m/>
    <m/>
    <m/>
    <m/>
    <m/>
    <m/>
    <s v="No"/>
    <s v="No"/>
    <m/>
    <n v="4"/>
    <n v="4"/>
    <s v="4, satisfecho"/>
    <s v="Mejorado"/>
    <m/>
    <n v="1"/>
    <n v="0"/>
    <n v="0"/>
    <n v="0"/>
    <n v="0"/>
    <n v="0"/>
    <n v="0"/>
    <n v="0"/>
    <n v="1"/>
    <n v="0"/>
    <n v="0"/>
    <n v="0"/>
    <n v="0"/>
  </r>
  <r>
    <m/>
    <m/>
    <s v="Ciencias Experimentales"/>
    <d v="2020-05-19T21:25:00"/>
    <x v="2"/>
    <x v="19"/>
    <x v="3"/>
    <x v="1"/>
    <x v="2"/>
    <s v="F. Ciencias Físicas"/>
    <s v="F. Ciencias Matemáticas"/>
    <s v="F. Ciencias Químicas"/>
    <m/>
    <m/>
    <m/>
    <m/>
    <m/>
    <m/>
    <s v="Sí"/>
    <s v="Sí"/>
    <n v="5"/>
    <n v="1"/>
    <n v="1"/>
    <n v="5"/>
    <n v="5"/>
    <n v="5"/>
    <m/>
    <n v="4"/>
    <n v="5"/>
    <n v="5"/>
    <m/>
    <n v="4"/>
    <n v="4"/>
    <n v="5"/>
    <n v="3"/>
    <n v="5"/>
    <s v="Sí"/>
    <n v="5"/>
    <n v="4"/>
    <s v="Twitter|Instagram"/>
    <m/>
    <m/>
    <m/>
    <m/>
    <m/>
    <m/>
    <m/>
    <s v="Sí"/>
    <s v="No"/>
    <m/>
    <n v="5"/>
    <n v="5"/>
    <s v="5, muy satisfecho"/>
    <s v="Igual"/>
    <m/>
    <n v="1"/>
    <n v="0"/>
    <n v="0"/>
    <n v="0"/>
    <n v="0"/>
    <n v="0"/>
    <n v="1"/>
    <n v="0"/>
    <n v="0"/>
    <n v="1"/>
    <n v="0"/>
    <n v="0"/>
    <n v="0"/>
  </r>
  <r>
    <m/>
    <m/>
    <s v="Ciencias Experimentales"/>
    <d v="2020-05-19T21:18:00"/>
    <x v="2"/>
    <x v="19"/>
    <x v="2"/>
    <x v="1"/>
    <x v="2"/>
    <s v="F. Ciencias Físicas"/>
    <s v="F. Ciencias Matemáticas"/>
    <s v="Biblioteca Maria Zambrano (Filología / Derecho)"/>
    <m/>
    <m/>
    <m/>
    <m/>
    <m/>
    <m/>
    <s v="Sí"/>
    <s v="Sí"/>
    <n v="5"/>
    <n v="1"/>
    <n v="4"/>
    <n v="5"/>
    <n v="3"/>
    <n v="2"/>
    <n v="4"/>
    <n v="2"/>
    <n v="4"/>
    <n v="4"/>
    <m/>
    <n v="4"/>
    <n v="4"/>
    <n v="4"/>
    <n v="3"/>
    <n v="5"/>
    <s v="No"/>
    <n v="4"/>
    <n v="3"/>
    <s v="Youtube"/>
    <m/>
    <m/>
    <m/>
    <m/>
    <m/>
    <m/>
    <m/>
    <s v="No"/>
    <s v="No"/>
    <m/>
    <n v="4"/>
    <n v="4"/>
    <s v="4, satisfecho"/>
    <s v="Mejorado"/>
    <m/>
    <n v="1"/>
    <n v="0"/>
    <n v="0"/>
    <n v="0"/>
    <n v="0"/>
    <n v="0"/>
    <n v="0"/>
    <n v="0"/>
    <n v="1"/>
    <n v="0"/>
    <n v="0"/>
    <n v="0"/>
    <n v="0"/>
  </r>
  <r>
    <m/>
    <m/>
    <s v="Humanidades"/>
    <d v="2020-05-19T21:18:00"/>
    <x v="4"/>
    <x v="7"/>
    <x v="2"/>
    <x v="1"/>
    <x v="2"/>
    <s v="F. Psicología"/>
    <s v="Biblioteca Maria Zambrano (Filología / Derecho)"/>
    <s v="F. Filosofía"/>
    <m/>
    <m/>
    <m/>
    <m/>
    <m/>
    <m/>
    <s v="Sí"/>
    <s v="Sí"/>
    <n v="3"/>
    <m/>
    <n v="1"/>
    <n v="1"/>
    <n v="3"/>
    <m/>
    <n v="2"/>
    <m/>
    <n v="4"/>
    <n v="4"/>
    <m/>
    <n v="4"/>
    <n v="3"/>
    <n v="3"/>
    <m/>
    <n v="3"/>
    <s v="No"/>
    <n v="4"/>
    <n v="4"/>
    <s v="Facebook"/>
    <m/>
    <m/>
    <m/>
    <m/>
    <m/>
    <m/>
    <m/>
    <s v="Sí"/>
    <s v="No"/>
    <m/>
    <n v="5"/>
    <n v="5"/>
    <s v="4, satisfecho"/>
    <s v="Mejorado"/>
    <m/>
    <n v="1"/>
    <n v="0"/>
    <n v="0"/>
    <n v="0"/>
    <n v="0"/>
    <n v="0"/>
    <n v="0"/>
    <n v="1"/>
    <n v="0"/>
    <n v="0"/>
    <n v="0"/>
    <n v="0"/>
    <n v="0"/>
  </r>
  <r>
    <m/>
    <m/>
    <s v="Ciencias Experimentales"/>
    <d v="2020-05-19T21:17:00"/>
    <x v="2"/>
    <x v="20"/>
    <x v="3"/>
    <x v="4"/>
    <x v="2"/>
    <s v="F. Ciencias Biológicas"/>
    <s v="F. Ciencias Biológicas"/>
    <s v="F. Ciencias Biológicas"/>
    <m/>
    <m/>
    <m/>
    <m/>
    <m/>
    <m/>
    <s v="Sí"/>
    <s v="No"/>
    <n v="3"/>
    <n v="1"/>
    <n v="1"/>
    <n v="3"/>
    <n v="5"/>
    <n v="4"/>
    <n v="5"/>
    <n v="1"/>
    <n v="2"/>
    <n v="3"/>
    <m/>
    <n v="3"/>
    <n v="3"/>
    <n v="4"/>
    <n v="3"/>
    <n v="4"/>
    <s v="No"/>
    <n v="3"/>
    <n v="3"/>
    <s v="Instagram"/>
    <m/>
    <m/>
    <m/>
    <m/>
    <m/>
    <m/>
    <m/>
    <s v="No"/>
    <s v="No"/>
    <m/>
    <n v="4"/>
    <n v="3"/>
    <s v="4, satisfecho"/>
    <s v="Igual"/>
    <m/>
    <n v="1"/>
    <n v="0"/>
    <n v="0"/>
    <n v="0"/>
    <n v="0"/>
    <n v="0"/>
    <n v="0"/>
    <n v="0"/>
    <n v="0"/>
    <n v="1"/>
    <n v="0"/>
    <n v="0"/>
    <n v="0"/>
  </r>
  <r>
    <m/>
    <m/>
    <s v="Humanidades"/>
    <d v="2020-05-19T21:12:00"/>
    <x v="3"/>
    <x v="6"/>
    <x v="2"/>
    <x v="2"/>
    <x v="2"/>
    <s v="Biblioteca Maria Zambrano (Filología / Derecho)"/>
    <s v="F. Filología (Clásicas o General)"/>
    <s v="F. Geografía e Historia"/>
    <m/>
    <m/>
    <m/>
    <m/>
    <m/>
    <m/>
    <s v="No"/>
    <s v="Sí"/>
    <n v="4"/>
    <n v="4"/>
    <n v="4"/>
    <n v="4"/>
    <n v="4"/>
    <n v="4"/>
    <n v="4"/>
    <n v="4"/>
    <n v="2"/>
    <n v="5"/>
    <m/>
    <n v="3"/>
    <n v="3"/>
    <n v="2"/>
    <n v="2"/>
    <n v="3"/>
    <s v="Sí"/>
    <n v="3"/>
    <n v="3"/>
    <s v="Twitter|Facebook|Youtube|Instagram|LinkedIn"/>
    <m/>
    <m/>
    <m/>
    <m/>
    <m/>
    <m/>
    <m/>
    <s v="Sí"/>
    <s v="No"/>
    <m/>
    <n v="5"/>
    <n v="5"/>
    <s v="3, normal"/>
    <s v="Igual"/>
    <m/>
    <n v="1"/>
    <n v="0"/>
    <n v="0"/>
    <n v="0"/>
    <n v="0"/>
    <n v="0"/>
    <n v="1"/>
    <n v="1"/>
    <n v="1"/>
    <n v="1"/>
    <n v="1"/>
    <n v="0"/>
    <n v="0"/>
  </r>
  <r>
    <m/>
    <m/>
    <s v="Ciencias Sociales"/>
    <d v="2020-05-19T21:10:00"/>
    <x v="2"/>
    <x v="21"/>
    <x v="1"/>
    <x v="5"/>
    <x v="2"/>
    <s v="F. Comercio y Turismo"/>
    <m/>
    <m/>
    <m/>
    <m/>
    <m/>
    <m/>
    <m/>
    <m/>
    <s v="Sí"/>
    <s v="Sí"/>
    <n v="3"/>
    <n v="1"/>
    <n v="1"/>
    <n v="3"/>
    <n v="5"/>
    <n v="3"/>
    <n v="5"/>
    <n v="1"/>
    <n v="2"/>
    <n v="4"/>
    <m/>
    <n v="2"/>
    <n v="3"/>
    <n v="1"/>
    <n v="3"/>
    <n v="4"/>
    <s v="No"/>
    <n v="2"/>
    <n v="4"/>
    <s v="Facebook|Youtube|Instagram"/>
    <m/>
    <m/>
    <m/>
    <m/>
    <m/>
    <m/>
    <m/>
    <s v="No"/>
    <s v="No"/>
    <m/>
    <n v="3"/>
    <n v="4"/>
    <s v="4, satisfecho"/>
    <s v="Igual"/>
    <m/>
    <n v="1"/>
    <n v="0"/>
    <n v="0"/>
    <n v="0"/>
    <n v="0"/>
    <n v="0"/>
    <n v="0"/>
    <n v="1"/>
    <n v="1"/>
    <n v="1"/>
    <n v="0"/>
    <n v="0"/>
    <n v="0"/>
  </r>
  <r>
    <m/>
    <m/>
    <s v="Ciencias Sociales"/>
    <d v="2020-05-19T21:09:00"/>
    <x v="2"/>
    <x v="13"/>
    <x v="2"/>
    <x v="1"/>
    <x v="6"/>
    <s v="F. Ciencias de la Información"/>
    <s v="Biblioteca Maria Zambrano (Filología / Derecho)"/>
    <m/>
    <s v="https://www.rsl.ru/ https://www.loc.gov/"/>
    <m/>
    <m/>
    <m/>
    <m/>
    <m/>
    <s v="Sí"/>
    <s v="Sí"/>
    <n v="3"/>
    <n v="2"/>
    <n v="2"/>
    <n v="4"/>
    <n v="4"/>
    <n v="2"/>
    <n v="2"/>
    <n v="4"/>
    <n v="4"/>
    <n v="4"/>
    <m/>
    <n v="4"/>
    <n v="5"/>
    <n v="4"/>
    <n v="3"/>
    <n v="4"/>
    <s v="Sí"/>
    <n v="4"/>
    <n v="1"/>
    <s v="No uso ninguna red social"/>
    <m/>
    <m/>
    <m/>
    <m/>
    <m/>
    <m/>
    <m/>
    <s v="No"/>
    <s v="No"/>
    <m/>
    <n v="5"/>
    <n v="5"/>
    <s v="4, satisfecho"/>
    <s v="Mejorado"/>
    <m/>
    <n v="1"/>
    <n v="0"/>
    <n v="1"/>
    <n v="0"/>
    <n v="0"/>
    <n v="0"/>
    <n v="0"/>
    <n v="0"/>
    <n v="0"/>
    <n v="0"/>
    <n v="0"/>
    <n v="1"/>
    <n v="0"/>
  </r>
  <r>
    <m/>
    <m/>
    <s v="Ciencias Experimentales"/>
    <d v="2020-05-19T21:08:00"/>
    <x v="2"/>
    <x v="20"/>
    <x v="2"/>
    <x v="2"/>
    <x v="2"/>
    <s v="F. Ciencias Biológicas"/>
    <s v="F. Ciencias Biológicas"/>
    <s v="F. Ciencias Biológicas"/>
    <m/>
    <m/>
    <m/>
    <m/>
    <m/>
    <m/>
    <s v="No"/>
    <s v="Sí"/>
    <n v="4"/>
    <n v="4"/>
    <n v="4"/>
    <n v="4"/>
    <n v="4"/>
    <n v="4"/>
    <n v="4"/>
    <n v="4"/>
    <n v="4"/>
    <n v="4"/>
    <m/>
    <n v="4"/>
    <n v="4"/>
    <n v="4"/>
    <n v="4"/>
    <n v="4"/>
    <s v="Sí"/>
    <n v="4"/>
    <n v="4"/>
    <s v="Twitter|Youtube|Instagram"/>
    <m/>
    <m/>
    <m/>
    <m/>
    <m/>
    <m/>
    <m/>
    <s v="Sí"/>
    <s v="No"/>
    <m/>
    <n v="4"/>
    <n v="4"/>
    <s v="4, satisfecho"/>
    <s v="Igual"/>
    <m/>
    <n v="1"/>
    <n v="0"/>
    <n v="0"/>
    <n v="0"/>
    <n v="0"/>
    <n v="0"/>
    <n v="1"/>
    <n v="0"/>
    <n v="1"/>
    <n v="1"/>
    <n v="0"/>
    <n v="0"/>
    <n v="0"/>
  </r>
  <r>
    <m/>
    <m/>
    <s v="Humanidades"/>
    <d v="2020-05-19T21:01:00"/>
    <x v="2"/>
    <x v="2"/>
    <x v="5"/>
    <x v="5"/>
    <x v="2"/>
    <s v="F. Educación - Centro de Formación del Profesorado"/>
    <s v="Biblioteca Maria Zambrano (Filología / Derecho)"/>
    <m/>
    <s v="Biblioteca María Moliner"/>
    <m/>
    <m/>
    <m/>
    <m/>
    <m/>
    <s v="Sí"/>
    <s v="Sí"/>
    <n v="5"/>
    <n v="1"/>
    <n v="1"/>
    <n v="5"/>
    <n v="1"/>
    <n v="5"/>
    <n v="3"/>
    <n v="5"/>
    <n v="1"/>
    <n v="2"/>
    <m/>
    <n v="1"/>
    <n v="2"/>
    <n v="1"/>
    <n v="1"/>
    <n v="1"/>
    <s v="Sí"/>
    <n v="1"/>
    <n v="1"/>
    <s v="Instagram"/>
    <m/>
    <m/>
    <m/>
    <m/>
    <m/>
    <m/>
    <m/>
    <s v="No"/>
    <s v="Sí"/>
    <s v="Nada útil"/>
    <n v="1"/>
    <n v="2"/>
    <s v="1, muy insatisfecho"/>
    <s v="Igual"/>
    <s v="La página online de la biblioteca debería mejorar mucho, porque pocos sabemos usarla."/>
    <n v="1"/>
    <n v="0"/>
    <n v="0"/>
    <n v="0"/>
    <n v="0"/>
    <n v="0"/>
    <n v="0"/>
    <n v="0"/>
    <n v="0"/>
    <n v="1"/>
    <n v="0"/>
    <n v="0"/>
    <n v="0"/>
  </r>
  <r>
    <m/>
    <m/>
    <s v="Humanidades"/>
    <d v="2020-05-19T21:00:00"/>
    <x v="2"/>
    <x v="7"/>
    <x v="1"/>
    <x v="4"/>
    <x v="16"/>
    <s v="F. Geografía e Historia"/>
    <s v="Biblioteca Maria Zambrano (Filología / Derecho)"/>
    <m/>
    <m/>
    <m/>
    <m/>
    <m/>
    <m/>
    <m/>
    <s v="Sí"/>
    <s v="Sí"/>
    <n v="4"/>
    <n v="1"/>
    <n v="1"/>
    <n v="4"/>
    <n v="5"/>
    <n v="5"/>
    <n v="4"/>
    <n v="1"/>
    <n v="4"/>
    <n v="3"/>
    <m/>
    <n v="4"/>
    <n v="5"/>
    <n v="4"/>
    <n v="4"/>
    <n v="4"/>
    <s v="Sí"/>
    <n v="4"/>
    <n v="4"/>
    <s v="Twitter|Facebook|Youtube|Instagram"/>
    <m/>
    <m/>
    <m/>
    <m/>
    <m/>
    <m/>
    <m/>
    <s v="No"/>
    <s v="No"/>
    <m/>
    <n v="4"/>
    <n v="4"/>
    <s v="5, muy satisfecho"/>
    <s v="Mejorado"/>
    <m/>
    <n v="0"/>
    <n v="0"/>
    <n v="0"/>
    <n v="0"/>
    <n v="1"/>
    <n v="0"/>
    <n v="1"/>
    <n v="1"/>
    <n v="1"/>
    <n v="1"/>
    <n v="0"/>
    <n v="0"/>
    <n v="0"/>
  </r>
  <r>
    <m/>
    <m/>
    <s v="Ciencias Sociales"/>
    <d v="2020-05-19T20:58:00"/>
    <x v="2"/>
    <x v="1"/>
    <x v="2"/>
    <x v="2"/>
    <x v="2"/>
    <s v="F. Ciencias Políticas y Sociología"/>
    <s v="Biblioteca Maria Zambrano (Filología / Derecho)"/>
    <s v="F. Ciencias Económicas y Empresariales"/>
    <m/>
    <m/>
    <m/>
    <m/>
    <m/>
    <m/>
    <s v="Sí"/>
    <s v="No"/>
    <n v="2"/>
    <n v="5"/>
    <n v="5"/>
    <n v="1"/>
    <n v="5"/>
    <n v="5"/>
    <n v="5"/>
    <n v="5"/>
    <n v="2"/>
    <n v="4"/>
    <m/>
    <n v="5"/>
    <n v="5"/>
    <n v="5"/>
    <n v="5"/>
    <n v="3"/>
    <s v="No"/>
    <n v="4"/>
    <n v="1"/>
    <s v="Twitter|Youtube|Instagram"/>
    <m/>
    <m/>
    <m/>
    <m/>
    <m/>
    <m/>
    <m/>
    <s v="No"/>
    <s v="No"/>
    <m/>
    <n v="5"/>
    <n v="5"/>
    <s v="5, muy satisfecho"/>
    <s v="Mejorado mucho"/>
    <m/>
    <n v="1"/>
    <n v="0"/>
    <n v="0"/>
    <n v="0"/>
    <n v="0"/>
    <n v="0"/>
    <n v="1"/>
    <n v="0"/>
    <n v="1"/>
    <n v="1"/>
    <n v="0"/>
    <n v="0"/>
    <n v="0"/>
  </r>
  <r>
    <m/>
    <m/>
    <s v="Ciencias de la Salud"/>
    <d v="2020-05-19T20:53:00"/>
    <x v="2"/>
    <x v="4"/>
    <x v="3"/>
    <x v="1"/>
    <x v="3"/>
    <s v="Biblioteca Maria Zambrano (Filología / Derecho)"/>
    <s v="F. Medicina"/>
    <m/>
    <m/>
    <m/>
    <m/>
    <m/>
    <m/>
    <m/>
    <s v="Sí"/>
    <s v="Sí"/>
    <n v="2"/>
    <n v="2"/>
    <n v="4"/>
    <n v="5"/>
    <n v="3"/>
    <n v="5"/>
    <n v="5"/>
    <n v="3"/>
    <n v="5"/>
    <n v="4"/>
    <m/>
    <n v="4"/>
    <n v="5"/>
    <n v="4"/>
    <n v="5"/>
    <n v="3"/>
    <s v="No"/>
    <n v="4"/>
    <n v="2"/>
    <s v="Twitter"/>
    <m/>
    <m/>
    <m/>
    <m/>
    <m/>
    <m/>
    <m/>
    <s v="No"/>
    <s v="Sí"/>
    <s v="Útil"/>
    <n v="4"/>
    <n v="4"/>
    <s v="4, satisfecho"/>
    <s v="Igual"/>
    <m/>
    <n v="0"/>
    <n v="1"/>
    <n v="0"/>
    <n v="0"/>
    <n v="0"/>
    <n v="0"/>
    <n v="1"/>
    <n v="0"/>
    <n v="0"/>
    <n v="0"/>
    <n v="0"/>
    <n v="0"/>
    <n v="0"/>
  </r>
  <r>
    <m/>
    <m/>
    <s v="Ciencias Experimentales"/>
    <d v="2020-05-19T20:52:00"/>
    <x v="2"/>
    <x v="16"/>
    <x v="1"/>
    <x v="1"/>
    <x v="2"/>
    <s v="F. Ciencias Químicas"/>
    <s v="F. Ciencias Biológicas"/>
    <s v="F. Farmacia"/>
    <m/>
    <m/>
    <m/>
    <m/>
    <m/>
    <m/>
    <s v="Sí"/>
    <s v="Sí"/>
    <n v="3"/>
    <n v="3"/>
    <n v="2"/>
    <n v="1"/>
    <n v="4"/>
    <n v="2"/>
    <n v="5"/>
    <n v="1"/>
    <n v="4"/>
    <n v="5"/>
    <m/>
    <n v="4"/>
    <n v="5"/>
    <n v="4"/>
    <n v="3"/>
    <n v="5"/>
    <s v="No"/>
    <n v="3"/>
    <n v="3"/>
    <s v="Youtube"/>
    <m/>
    <m/>
    <m/>
    <m/>
    <m/>
    <m/>
    <m/>
    <s v="Sí"/>
    <s v="No"/>
    <m/>
    <n v="5"/>
    <n v="5"/>
    <s v="5, muy satisfecho"/>
    <s v="Igual"/>
    <m/>
    <n v="1"/>
    <n v="0"/>
    <n v="0"/>
    <n v="0"/>
    <n v="0"/>
    <n v="0"/>
    <n v="0"/>
    <n v="0"/>
    <n v="1"/>
    <n v="0"/>
    <n v="0"/>
    <n v="0"/>
    <n v="0"/>
  </r>
  <r>
    <m/>
    <m/>
    <s v="Ciencias Sociales"/>
    <d v="2020-05-19T20:49:00"/>
    <x v="2"/>
    <x v="17"/>
    <x v="2"/>
    <x v="2"/>
    <x v="2"/>
    <s v="F. Ciencias de la Documentación"/>
    <s v="Biblioteca Histórica"/>
    <s v="F. Filología (Clásicas o General)"/>
    <s v="Biblioteca Nacional. Biblioteca Pública Municipal Eugenio Trías, Casa de Fieras. Biblioteca Pública Municipal de Arganda del Rey."/>
    <m/>
    <m/>
    <m/>
    <m/>
    <m/>
    <s v="No"/>
    <s v="Sí"/>
    <n v="5"/>
    <n v="3"/>
    <n v="3"/>
    <n v="5"/>
    <n v="5"/>
    <n v="5"/>
    <n v="5"/>
    <n v="3"/>
    <n v="5"/>
    <n v="4"/>
    <m/>
    <n v="4"/>
    <n v="5"/>
    <n v="5"/>
    <n v="4"/>
    <n v="5"/>
    <s v="Sí"/>
    <n v="4"/>
    <n v="3"/>
    <m/>
    <m/>
    <m/>
    <m/>
    <m/>
    <m/>
    <m/>
    <m/>
    <s v="No"/>
    <s v="Sí"/>
    <s v="Muy útil"/>
    <n v="5"/>
    <n v="5"/>
    <s v="5, muy satisfecho"/>
    <s v="Mejorado"/>
    <s v="Creo indispensable disponer de la prensa nacional impresa a diario, hice la sugerencia en su día, entiendo la falta de recursos y que la situación actual no lo favorezca, pero si esto cambia, debería plantearse como una necesidad dentro de los presupuestos de adquisición de fondos. También es importante la publicidad de las novedades adquiridas en cada materia. Independientemente de las recomendaciones que tenemos al acceder a la misma. La Biblioteca de la Facultad de Documentación es un espacio en el que todos encontramos nuestro lugar, yo personalmente estoy muy cómoda, donde siempre tengo fácil acceso a todo lo que necesito, y si no es así, siempre encontramos una opción. Le doy las gracias al personal de la misma. Los lugares los hacen las personas. Gracias por su atención."/>
    <n v="1"/>
    <n v="0"/>
    <n v="0"/>
    <n v="0"/>
    <n v="0"/>
    <n v="0"/>
    <n v="0"/>
    <n v="0"/>
    <n v="0"/>
    <n v="0"/>
    <n v="0"/>
    <n v="0"/>
    <n v="0"/>
  </r>
  <r>
    <m/>
    <m/>
    <s v="Humanidades"/>
    <d v="2020-05-19T20:49:00"/>
    <x v="2"/>
    <x v="7"/>
    <x v="3"/>
    <x v="2"/>
    <x v="2"/>
    <s v="F. Geografía e Historia"/>
    <s v="F. Bellas Artes"/>
    <s v="F. Filología (Clásicas o General)"/>
    <m/>
    <m/>
    <m/>
    <m/>
    <m/>
    <m/>
    <s v="Sí"/>
    <s v="Sí"/>
    <n v="5"/>
    <n v="1"/>
    <n v="3"/>
    <n v="2"/>
    <n v="3"/>
    <n v="5"/>
    <n v="5"/>
    <n v="1"/>
    <n v="5"/>
    <n v="5"/>
    <m/>
    <n v="5"/>
    <n v="4"/>
    <n v="3"/>
    <n v="3"/>
    <n v="5"/>
    <s v="Sí"/>
    <n v="3"/>
    <n v="3"/>
    <s v="Instagram"/>
    <m/>
    <m/>
    <m/>
    <m/>
    <m/>
    <m/>
    <m/>
    <s v="No"/>
    <s v="No"/>
    <m/>
    <n v="4"/>
    <n v="4"/>
    <s v="5, muy satisfecho"/>
    <s v="Mejorado"/>
    <m/>
    <n v="1"/>
    <n v="0"/>
    <n v="0"/>
    <n v="0"/>
    <n v="0"/>
    <n v="0"/>
    <n v="0"/>
    <n v="0"/>
    <n v="0"/>
    <n v="1"/>
    <n v="0"/>
    <n v="0"/>
    <n v="0"/>
  </r>
  <r>
    <m/>
    <m/>
    <s v="Ciencias Sociales"/>
    <d v="2020-05-19T20:49:00"/>
    <x v="2"/>
    <x v="13"/>
    <x v="2"/>
    <x v="5"/>
    <x v="2"/>
    <s v="F. Ciencias de la Información"/>
    <s v="F. Medicina"/>
    <s v="F. Odontología"/>
    <s v="Biblioteca del Reina Sofía y las bibliotecas municipales de mi barrio"/>
    <m/>
    <m/>
    <m/>
    <m/>
    <m/>
    <s v="No"/>
    <s v="Sí"/>
    <n v="3"/>
    <n v="4"/>
    <n v="4"/>
    <n v="2"/>
    <n v="5"/>
    <n v="5"/>
    <n v="5"/>
    <n v="3"/>
    <n v="5"/>
    <n v="5"/>
    <m/>
    <n v="5"/>
    <n v="5"/>
    <n v="5"/>
    <n v="5"/>
    <n v="5"/>
    <s v="Sí"/>
    <n v="5"/>
    <n v="5"/>
    <s v="Twitter|Youtube|Instagram"/>
    <m/>
    <m/>
    <m/>
    <m/>
    <m/>
    <m/>
    <m/>
    <s v="No"/>
    <s v="No"/>
    <m/>
    <n v="5"/>
    <n v="5"/>
    <s v="5, muy satisfecho"/>
    <s v="Mejorado mucho"/>
    <m/>
    <n v="1"/>
    <n v="0"/>
    <n v="0"/>
    <n v="0"/>
    <n v="0"/>
    <n v="0"/>
    <n v="1"/>
    <n v="0"/>
    <n v="1"/>
    <n v="1"/>
    <n v="0"/>
    <n v="0"/>
    <n v="0"/>
  </r>
  <r>
    <m/>
    <m/>
    <s v="Ciencias Sociales"/>
    <d v="2020-05-19T20:48:00"/>
    <x v="2"/>
    <x v="1"/>
    <x v="2"/>
    <x v="1"/>
    <x v="2"/>
    <s v="Biblioteca Maria Zambrano (Filología / Derecho)"/>
    <s v="F. Ciencias Políticas y Sociología"/>
    <m/>
    <m/>
    <m/>
    <m/>
    <m/>
    <m/>
    <m/>
    <s v="No"/>
    <s v="Sí"/>
    <n v="4"/>
    <n v="3"/>
    <n v="2"/>
    <n v="5"/>
    <n v="5"/>
    <n v="5"/>
    <n v="5"/>
    <n v="1"/>
    <n v="3"/>
    <n v="4"/>
    <m/>
    <n v="4"/>
    <n v="4"/>
    <n v="2"/>
    <n v="3"/>
    <n v="4"/>
    <s v="No"/>
    <n v="3"/>
    <n v="3"/>
    <s v="Facebook|Youtube"/>
    <m/>
    <m/>
    <m/>
    <m/>
    <m/>
    <m/>
    <m/>
    <s v="No"/>
    <s v="No"/>
    <m/>
    <n v="5"/>
    <n v="5"/>
    <s v="4, satisfecho"/>
    <m/>
    <m/>
    <n v="1"/>
    <n v="0"/>
    <n v="0"/>
    <n v="0"/>
    <n v="0"/>
    <n v="0"/>
    <n v="0"/>
    <n v="1"/>
    <n v="1"/>
    <n v="0"/>
    <n v="0"/>
    <n v="0"/>
    <n v="0"/>
  </r>
  <r>
    <m/>
    <m/>
    <s v="Ciencias Experimentales"/>
    <d v="2020-05-19T20:44:00"/>
    <x v="2"/>
    <x v="26"/>
    <x v="1"/>
    <x v="5"/>
    <x v="2"/>
    <s v="F. Informática"/>
    <m/>
    <m/>
    <m/>
    <m/>
    <m/>
    <m/>
    <m/>
    <m/>
    <s v="No"/>
    <s v="Sí"/>
    <n v="4"/>
    <n v="1"/>
    <n v="4"/>
    <n v="1"/>
    <n v="3"/>
    <n v="2"/>
    <n v="3"/>
    <n v="1"/>
    <n v="3"/>
    <n v="4"/>
    <m/>
    <n v="4"/>
    <n v="4"/>
    <n v="3"/>
    <n v="4"/>
    <n v="4"/>
    <s v="Sí"/>
    <n v="3"/>
    <n v="3"/>
    <s v="Twitter"/>
    <m/>
    <m/>
    <m/>
    <m/>
    <m/>
    <m/>
    <m/>
    <s v="No"/>
    <s v="No"/>
    <m/>
    <n v="4"/>
    <n v="4"/>
    <s v="4, satisfecho"/>
    <s v="Mejorado"/>
    <m/>
    <n v="1"/>
    <n v="0"/>
    <n v="0"/>
    <n v="0"/>
    <n v="0"/>
    <n v="0"/>
    <n v="1"/>
    <n v="0"/>
    <n v="0"/>
    <n v="0"/>
    <n v="0"/>
    <n v="0"/>
    <n v="0"/>
  </r>
  <r>
    <m/>
    <m/>
    <s v="Ciencias Sociales"/>
    <d v="2020-05-19T20:42:00"/>
    <x v="2"/>
    <x v="1"/>
    <x v="2"/>
    <x v="4"/>
    <x v="2"/>
    <s v="F. Ciencias Políticas y Sociología"/>
    <m/>
    <m/>
    <m/>
    <m/>
    <m/>
    <m/>
    <m/>
    <m/>
    <s v="Sí"/>
    <s v="No"/>
    <n v="4"/>
    <n v="1"/>
    <n v="1"/>
    <n v="5"/>
    <n v="4"/>
    <n v="4"/>
    <n v="4"/>
    <n v="1"/>
    <n v="4"/>
    <n v="4"/>
    <m/>
    <n v="4"/>
    <n v="2"/>
    <n v="4"/>
    <n v="4"/>
    <n v="3"/>
    <s v="Sí"/>
    <n v="4"/>
    <n v="1"/>
    <s v="Twitter|Youtube"/>
    <m/>
    <m/>
    <m/>
    <m/>
    <m/>
    <m/>
    <m/>
    <s v="Sí"/>
    <s v="Sí"/>
    <s v="Útil"/>
    <n v="3"/>
    <n v="3"/>
    <s v="4, satisfecho"/>
    <s v="Igual"/>
    <m/>
    <n v="1"/>
    <n v="0"/>
    <n v="0"/>
    <n v="0"/>
    <n v="0"/>
    <n v="0"/>
    <n v="1"/>
    <n v="0"/>
    <n v="1"/>
    <n v="0"/>
    <n v="0"/>
    <n v="0"/>
    <n v="0"/>
  </r>
  <r>
    <m/>
    <m/>
    <s v="Humanidades"/>
    <d v="2020-05-19T20:40:00"/>
    <x v="3"/>
    <x v="2"/>
    <x v="1"/>
    <x v="2"/>
    <x v="2"/>
    <s v="F. Educación - Centro de Formación del Profesorado"/>
    <s v="Biblioteca Maria Zambrano (Filología / Derecho)"/>
    <s v="F. Geografía e Historia"/>
    <m/>
    <m/>
    <m/>
    <m/>
    <m/>
    <m/>
    <s v="Sí"/>
    <s v="Sí"/>
    <n v="1"/>
    <n v="3"/>
    <n v="4"/>
    <n v="1"/>
    <n v="3"/>
    <n v="5"/>
    <n v="3"/>
    <n v="3"/>
    <n v="3"/>
    <n v="2"/>
    <m/>
    <n v="3"/>
    <n v="3"/>
    <n v="3"/>
    <n v="3"/>
    <n v="4"/>
    <s v="Sí"/>
    <n v="4"/>
    <n v="4"/>
    <s v="Youtube|Instagram"/>
    <m/>
    <m/>
    <m/>
    <m/>
    <m/>
    <m/>
    <m/>
    <s v="Sí"/>
    <s v="Sí"/>
    <s v="Útil"/>
    <n v="3"/>
    <n v="2"/>
    <s v="4, satisfecho"/>
    <s v="Mejorado"/>
    <m/>
    <n v="1"/>
    <n v="0"/>
    <n v="0"/>
    <n v="0"/>
    <n v="0"/>
    <n v="0"/>
    <n v="0"/>
    <n v="0"/>
    <n v="1"/>
    <n v="1"/>
    <n v="0"/>
    <n v="0"/>
    <n v="0"/>
  </r>
  <r>
    <m/>
    <m/>
    <s v="Ciencias de la Salud"/>
    <d v="2020-05-19T20:39:00"/>
    <x v="2"/>
    <x v="4"/>
    <x v="1"/>
    <x v="1"/>
    <x v="2"/>
    <s v="F. Medicina"/>
    <m/>
    <m/>
    <m/>
    <m/>
    <m/>
    <m/>
    <m/>
    <m/>
    <s v="No"/>
    <s v="No"/>
    <n v="4"/>
    <n v="3"/>
    <n v="4"/>
    <n v="5"/>
    <n v="5"/>
    <n v="5"/>
    <n v="5"/>
    <n v="1"/>
    <n v="2"/>
    <n v="5"/>
    <m/>
    <n v="2"/>
    <n v="3"/>
    <n v="2"/>
    <n v="3"/>
    <n v="2"/>
    <s v="Sí"/>
    <n v="2"/>
    <n v="2"/>
    <s v="Youtube|Instagram"/>
    <m/>
    <m/>
    <m/>
    <m/>
    <m/>
    <m/>
    <m/>
    <s v="No"/>
    <s v="No"/>
    <m/>
    <n v="3"/>
    <n v="3"/>
    <s v="3, normal"/>
    <s v="Igual"/>
    <m/>
    <n v="1"/>
    <n v="0"/>
    <n v="0"/>
    <n v="0"/>
    <n v="0"/>
    <n v="0"/>
    <n v="0"/>
    <n v="0"/>
    <n v="1"/>
    <n v="1"/>
    <n v="0"/>
    <n v="0"/>
    <n v="0"/>
  </r>
  <r>
    <m/>
    <m/>
    <s v="Humanidades"/>
    <d v="2020-05-19T20:38:00"/>
    <x v="2"/>
    <x v="6"/>
    <x v="3"/>
    <x v="3"/>
    <x v="2"/>
    <s v="Biblioteca Maria Zambrano (Filología / Derecho)"/>
    <s v="F. Geografía e Historia"/>
    <s v="F. Filosofía"/>
    <m/>
    <m/>
    <m/>
    <m/>
    <m/>
    <m/>
    <s v="Sí"/>
    <s v="Sí"/>
    <n v="4"/>
    <n v="4"/>
    <n v="4"/>
    <n v="3"/>
    <n v="3"/>
    <n v="2"/>
    <n v="3"/>
    <n v="2"/>
    <n v="4"/>
    <n v="3"/>
    <m/>
    <n v="5"/>
    <n v="5"/>
    <n v="5"/>
    <n v="5"/>
    <n v="4"/>
    <s v="Sí"/>
    <n v="5"/>
    <n v="5"/>
    <s v="Facebook|Youtube|Instagram"/>
    <m/>
    <m/>
    <m/>
    <m/>
    <m/>
    <m/>
    <m/>
    <s v="Sí"/>
    <s v="Sí"/>
    <s v="Muy útil"/>
    <n v="5"/>
    <n v="5"/>
    <s v="5, muy satisfecho"/>
    <s v="Mejorado mucho"/>
    <m/>
    <n v="1"/>
    <n v="0"/>
    <n v="0"/>
    <n v="0"/>
    <n v="0"/>
    <n v="0"/>
    <n v="0"/>
    <n v="1"/>
    <n v="1"/>
    <n v="1"/>
    <n v="0"/>
    <n v="0"/>
    <n v="0"/>
  </r>
  <r>
    <m/>
    <m/>
    <s v="Ciencias Experimentales"/>
    <d v="2020-05-19T20:38:00"/>
    <x v="2"/>
    <x v="26"/>
    <x v="1"/>
    <x v="5"/>
    <x v="2"/>
    <s v="F. Informática"/>
    <s v="Biblioteca Maria Zambrano (Filología / Derecho)"/>
    <m/>
    <m/>
    <m/>
    <m/>
    <m/>
    <m/>
    <m/>
    <s v="No"/>
    <s v="Sí"/>
    <n v="4"/>
    <n v="1"/>
    <n v="2"/>
    <n v="1"/>
    <n v="5"/>
    <n v="5"/>
    <n v="4"/>
    <n v="1"/>
    <n v="5"/>
    <n v="5"/>
    <m/>
    <n v="5"/>
    <n v="5"/>
    <n v="4"/>
    <n v="4"/>
    <n v="5"/>
    <s v="No"/>
    <n v="4"/>
    <n v="3"/>
    <s v="Twitter|Youtube|Instagram"/>
    <m/>
    <m/>
    <m/>
    <m/>
    <m/>
    <m/>
    <m/>
    <s v="No"/>
    <s v="No"/>
    <m/>
    <n v="5"/>
    <n v="5"/>
    <s v="5, muy satisfecho"/>
    <s v="Mejorado"/>
    <m/>
    <n v="1"/>
    <n v="0"/>
    <n v="0"/>
    <n v="0"/>
    <n v="0"/>
    <n v="0"/>
    <n v="1"/>
    <n v="0"/>
    <n v="1"/>
    <n v="1"/>
    <n v="0"/>
    <n v="0"/>
    <n v="0"/>
  </r>
  <r>
    <m/>
    <m/>
    <s v="Ciencias de la Salud"/>
    <d v="2020-05-19T20:36:00"/>
    <x v="3"/>
    <x v="12"/>
    <x v="1"/>
    <x v="2"/>
    <x v="3"/>
    <s v="F. Psicología"/>
    <s v="F. Ciencias de la Información"/>
    <s v="F. Trabajo Social"/>
    <m/>
    <m/>
    <m/>
    <m/>
    <m/>
    <m/>
    <s v="Sí"/>
    <s v="Sí"/>
    <n v="4"/>
    <n v="2"/>
    <n v="4"/>
    <n v="2"/>
    <n v="4"/>
    <n v="5"/>
    <n v="5"/>
    <n v="3"/>
    <n v="3"/>
    <n v="4"/>
    <m/>
    <n v="3"/>
    <n v="3"/>
    <n v="3"/>
    <n v="3"/>
    <n v="4"/>
    <s v="No"/>
    <n v="3"/>
    <n v="4"/>
    <s v="Twitter"/>
    <m/>
    <m/>
    <m/>
    <m/>
    <m/>
    <m/>
    <m/>
    <s v="Sí"/>
    <s v="No"/>
    <m/>
    <n v="4"/>
    <n v="5"/>
    <s v="4, satisfecho"/>
    <s v="Mejorado"/>
    <m/>
    <n v="0"/>
    <n v="1"/>
    <n v="0"/>
    <n v="0"/>
    <n v="0"/>
    <n v="0"/>
    <n v="1"/>
    <n v="0"/>
    <n v="0"/>
    <n v="0"/>
    <n v="0"/>
    <n v="0"/>
    <n v="0"/>
  </r>
  <r>
    <m/>
    <m/>
    <s v="Ciencias Experimentales"/>
    <d v="2020-05-19T20:36:00"/>
    <x v="2"/>
    <x v="26"/>
    <x v="1"/>
    <x v="2"/>
    <x v="29"/>
    <s v="F. Informática"/>
    <m/>
    <m/>
    <m/>
    <m/>
    <m/>
    <m/>
    <m/>
    <m/>
    <s v="No"/>
    <s v="Sí"/>
    <n v="4"/>
    <n v="1"/>
    <n v="4"/>
    <n v="3"/>
    <n v="3"/>
    <n v="4"/>
    <n v="4"/>
    <n v="1"/>
    <n v="4"/>
    <n v="4"/>
    <m/>
    <n v="2"/>
    <n v="2"/>
    <n v="1"/>
    <n v="3"/>
    <n v="1"/>
    <s v="No"/>
    <n v="2"/>
    <n v="1"/>
    <s v="Twitter|Facebook|Youtube|Instagram"/>
    <m/>
    <m/>
    <m/>
    <m/>
    <m/>
    <m/>
    <m/>
    <s v="No"/>
    <s v="No"/>
    <m/>
    <n v="3"/>
    <n v="4"/>
    <s v="2, insatisfecho"/>
    <s v="Mejorado"/>
    <m/>
    <n v="1"/>
    <n v="0"/>
    <n v="1"/>
    <n v="1"/>
    <n v="0"/>
    <n v="0"/>
    <n v="1"/>
    <n v="1"/>
    <n v="1"/>
    <n v="1"/>
    <n v="0"/>
    <n v="0"/>
    <n v="0"/>
  </r>
  <r>
    <m/>
    <m/>
    <s v="Ciencias Sociales"/>
    <d v="2020-05-19T20:33:00"/>
    <x v="2"/>
    <x v="11"/>
    <x v="2"/>
    <x v="5"/>
    <x v="3"/>
    <s v="F. Ciencias Económicas y Empresariales"/>
    <m/>
    <m/>
    <m/>
    <m/>
    <m/>
    <m/>
    <m/>
    <m/>
    <s v="Sí"/>
    <s v="Sí"/>
    <n v="5"/>
    <n v="3"/>
    <n v="2"/>
    <n v="4"/>
    <n v="5"/>
    <n v="4"/>
    <n v="4"/>
    <n v="2"/>
    <n v="4"/>
    <n v="4"/>
    <m/>
    <n v="4"/>
    <n v="5"/>
    <n v="3"/>
    <n v="4"/>
    <n v="4"/>
    <s v="No"/>
    <n v="4"/>
    <n v="3"/>
    <s v="Twitter|Youtube|Instagram"/>
    <m/>
    <m/>
    <m/>
    <m/>
    <m/>
    <m/>
    <m/>
    <s v="No"/>
    <s v="No"/>
    <m/>
    <n v="4"/>
    <n v="5"/>
    <s v="4, satisfecho"/>
    <s v="Mejorado"/>
    <m/>
    <n v="0"/>
    <n v="1"/>
    <n v="0"/>
    <n v="0"/>
    <n v="0"/>
    <n v="0"/>
    <n v="1"/>
    <n v="0"/>
    <n v="1"/>
    <n v="1"/>
    <n v="0"/>
    <n v="0"/>
    <n v="0"/>
  </r>
  <r>
    <m/>
    <m/>
    <s v="Ciencias Sociales"/>
    <d v="2020-05-19T20:33:00"/>
    <x v="1"/>
    <x v="1"/>
    <x v="1"/>
    <x v="1"/>
    <x v="2"/>
    <s v="F. Ciencias Políticas y Sociología"/>
    <s v="F. Trabajo Social"/>
    <s v="F. Geografía e Historia"/>
    <m/>
    <m/>
    <m/>
    <m/>
    <m/>
    <m/>
    <s v="Sí"/>
    <s v="Sí"/>
    <n v="3"/>
    <n v="3"/>
    <n v="1"/>
    <n v="4"/>
    <n v="4"/>
    <n v="4"/>
    <n v="4"/>
    <n v="4"/>
    <n v="3"/>
    <n v="3"/>
    <m/>
    <n v="3"/>
    <n v="5"/>
    <n v="4"/>
    <n v="3"/>
    <n v="3"/>
    <s v="Sí"/>
    <n v="4"/>
    <m/>
    <m/>
    <m/>
    <m/>
    <m/>
    <m/>
    <m/>
    <m/>
    <m/>
    <s v="Sí"/>
    <s v="Sí"/>
    <m/>
    <n v="5"/>
    <n v="5"/>
    <s v="4, satisfecho"/>
    <s v="Mejorado"/>
    <m/>
    <n v="1"/>
    <n v="0"/>
    <n v="0"/>
    <n v="0"/>
    <n v="0"/>
    <n v="0"/>
    <n v="0"/>
    <n v="0"/>
    <n v="0"/>
    <n v="0"/>
    <n v="0"/>
    <n v="0"/>
    <n v="0"/>
  </r>
  <r>
    <m/>
    <m/>
    <s v="Ciencias Experimentales"/>
    <d v="2020-05-19T20:32:00"/>
    <x v="2"/>
    <x v="19"/>
    <x v="3"/>
    <x v="1"/>
    <x v="16"/>
    <s v="F. Ciencias Físicas"/>
    <m/>
    <m/>
    <m/>
    <m/>
    <m/>
    <m/>
    <m/>
    <m/>
    <s v="No"/>
    <s v="Sí"/>
    <n v="2"/>
    <n v="1"/>
    <n v="1"/>
    <n v="3"/>
    <n v="5"/>
    <n v="5"/>
    <n v="4"/>
    <n v="5"/>
    <n v="1"/>
    <n v="1"/>
    <m/>
    <n v="3"/>
    <n v="2"/>
    <n v="2"/>
    <n v="1"/>
    <n v="1"/>
    <s v="No"/>
    <n v="2"/>
    <n v="1"/>
    <s v="Facebook|Youtube|Instagram"/>
    <m/>
    <m/>
    <m/>
    <m/>
    <m/>
    <m/>
    <m/>
    <s v="No"/>
    <s v="No"/>
    <m/>
    <n v="1"/>
    <n v="1"/>
    <s v="2, insatisfecho"/>
    <s v="Igual"/>
    <s v="Al bibliotecario calvo y con gafas que no habla nunca, ni contesta un simple hola, que va siempre con mala cara y malas contestaciones, lo mandaba a su puta casa que hay mucha gente peleando por trabajar. A parte los ingenieros de materiales tenemos que ir a por los pocos libros que podéis aportar a quimicas."/>
    <n v="0"/>
    <n v="0"/>
    <n v="0"/>
    <n v="0"/>
    <n v="1"/>
    <n v="0"/>
    <n v="0"/>
    <n v="1"/>
    <n v="1"/>
    <n v="1"/>
    <n v="0"/>
    <n v="0"/>
    <n v="0"/>
  </r>
  <r>
    <m/>
    <m/>
    <s v="Humanidades"/>
    <d v="2020-05-19T20:32:00"/>
    <x v="1"/>
    <x v="7"/>
    <x v="2"/>
    <x v="1"/>
    <x v="11"/>
    <s v="F. Filología (Clásicas o General)"/>
    <s v="F. Geografía e Historia"/>
    <s v="Biblioteca Histórica"/>
    <s v="Bibliotecas CSIC, bibliotecas públicas"/>
    <m/>
    <m/>
    <m/>
    <m/>
    <m/>
    <s v="Sí"/>
    <s v="Sí"/>
    <n v="5"/>
    <n v="3"/>
    <n v="1"/>
    <n v="2"/>
    <n v="4"/>
    <n v="5"/>
    <n v="1"/>
    <n v="3"/>
    <n v="5"/>
    <n v="5"/>
    <m/>
    <n v="3"/>
    <n v="4"/>
    <n v="3"/>
    <n v="3"/>
    <n v="3"/>
    <s v="Sí"/>
    <n v="3"/>
    <n v="3"/>
    <s v="Twitter|Facebook|Instagram|LinkedIn"/>
    <m/>
    <m/>
    <m/>
    <m/>
    <m/>
    <m/>
    <m/>
    <s v="No"/>
    <s v="No"/>
    <m/>
    <n v="5"/>
    <n v="5"/>
    <s v="4, satisfecho"/>
    <s v="Igual"/>
    <s v="Creo que la biblioteca de la Universidad Complutense es muy buena pero en estos tiempos que corren debe esforzarse en colgar mucho más contenido en la web. Como alumna y usual usuaria voy a ir lo menos posible y me encantaría que las cosas no se pusieran más complicadas, puesto que ni siquiera podré vivir en Madrid ya al no poder pagar el alquiler. Gracias por su atención."/>
    <n v="0"/>
    <n v="1"/>
    <n v="1"/>
    <n v="0"/>
    <n v="0"/>
    <n v="0"/>
    <n v="1"/>
    <n v="1"/>
    <n v="0"/>
    <n v="1"/>
    <n v="1"/>
    <n v="0"/>
    <n v="0"/>
  </r>
  <r>
    <m/>
    <m/>
    <s v="Humanidades"/>
    <d v="2020-05-19T20:28:00"/>
    <x v="2"/>
    <x v="6"/>
    <x v="4"/>
    <x v="4"/>
    <x v="4"/>
    <s v="Biblioteca Maria Zambrano (Filología / Derecho)"/>
    <s v="F. Filología (Clásicas o General)"/>
    <m/>
    <m/>
    <m/>
    <m/>
    <m/>
    <m/>
    <m/>
    <s v="No"/>
    <s v="No"/>
    <n v="4"/>
    <n v="2"/>
    <n v="1"/>
    <n v="5"/>
    <n v="5"/>
    <n v="4"/>
    <n v="4"/>
    <n v="3"/>
    <n v="3"/>
    <n v="4"/>
    <m/>
    <n v="4"/>
    <n v="5"/>
    <n v="3"/>
    <n v="3"/>
    <n v="4"/>
    <s v="No"/>
    <n v="5"/>
    <n v="4"/>
    <s v="Youtube"/>
    <m/>
    <m/>
    <m/>
    <m/>
    <m/>
    <m/>
    <m/>
    <s v="Sí"/>
    <s v="No"/>
    <m/>
    <n v="5"/>
    <n v="5"/>
    <s v="4, satisfecho"/>
    <s v="Mejorado"/>
    <m/>
    <n v="0"/>
    <n v="0"/>
    <n v="1"/>
    <n v="0"/>
    <n v="0"/>
    <n v="0"/>
    <n v="0"/>
    <n v="0"/>
    <n v="1"/>
    <n v="0"/>
    <n v="0"/>
    <n v="0"/>
    <n v="0"/>
  </r>
  <r>
    <m/>
    <m/>
    <s v="Ciencias de la Salud"/>
    <d v="2020-05-19T20:27:00"/>
    <x v="2"/>
    <x v="4"/>
    <x v="4"/>
    <x v="4"/>
    <x v="3"/>
    <s v="F. Medicina"/>
    <m/>
    <m/>
    <m/>
    <m/>
    <m/>
    <m/>
    <m/>
    <m/>
    <s v="No"/>
    <s v="No"/>
    <n v="1"/>
    <n v="3"/>
    <n v="4"/>
    <n v="2"/>
    <n v="2"/>
    <n v="5"/>
    <n v="5"/>
    <n v="3"/>
    <n v="3"/>
    <n v="3"/>
    <m/>
    <n v="4"/>
    <n v="5"/>
    <n v="4"/>
    <n v="3"/>
    <n v="3"/>
    <s v="No"/>
    <n v="4"/>
    <n v="1"/>
    <s v="Facebook|Youtube|Instagram"/>
    <m/>
    <m/>
    <m/>
    <m/>
    <m/>
    <m/>
    <m/>
    <s v="No"/>
    <s v="No"/>
    <m/>
    <n v="3"/>
    <n v="3"/>
    <s v="3, normal"/>
    <s v="Igual"/>
    <s v="como alumno de 6 medicina,  lo mejor utilizaba los libros de medicina con más frecuencia al principio de la carrera. Sin embargo, al final apenas lo he utilizado. Debido al Covid, he podido descubrir la niblioteca online y es un servicio muy facil de usar y muy útil a la hora de buscar ma bibliografia necessria para el TFG. Veo la mejor opción de todas, al poder acceder desde donde quieras, incluso al formato electronico del libro."/>
    <n v="0"/>
    <n v="1"/>
    <n v="0"/>
    <n v="0"/>
    <n v="0"/>
    <n v="0"/>
    <n v="0"/>
    <n v="1"/>
    <n v="1"/>
    <n v="1"/>
    <n v="0"/>
    <n v="0"/>
    <n v="0"/>
  </r>
  <r>
    <m/>
    <m/>
    <s v="Ciencias Sociales"/>
    <d v="2020-05-19T20:23:00"/>
    <x v="2"/>
    <x v="10"/>
    <x v="2"/>
    <x v="1"/>
    <x v="3"/>
    <s v="Biblioteca Maria Zambrano (Filología / Derecho)"/>
    <s v="F. Geografía e Historia"/>
    <m/>
    <m/>
    <m/>
    <m/>
    <m/>
    <m/>
    <m/>
    <s v="Sí"/>
    <s v="Sí"/>
    <n v="4"/>
    <n v="3"/>
    <n v="5"/>
    <n v="2"/>
    <n v="3"/>
    <n v="3"/>
    <n v="4"/>
    <n v="2"/>
    <n v="4"/>
    <n v="4"/>
    <m/>
    <n v="5"/>
    <n v="5"/>
    <n v="4"/>
    <n v="4"/>
    <n v="5"/>
    <s v="Sí"/>
    <n v="4"/>
    <n v="4"/>
    <s v="Correo electrónico"/>
    <m/>
    <m/>
    <m/>
    <m/>
    <m/>
    <m/>
    <m/>
    <s v="No"/>
    <s v="Sí"/>
    <s v="Útil"/>
    <n v="4"/>
    <n v="5"/>
    <s v="5, muy satisfecho"/>
    <s v="Mejorado"/>
    <s v="Facilitar la reserva de libros para futuro préstamo vía online."/>
    <n v="0"/>
    <n v="1"/>
    <n v="0"/>
    <n v="0"/>
    <n v="0"/>
    <n v="0"/>
    <n v="0"/>
    <n v="0"/>
    <n v="0"/>
    <n v="0"/>
    <n v="0"/>
    <n v="0"/>
    <n v="0"/>
  </r>
  <r>
    <m/>
    <m/>
    <s v="Humanidades"/>
    <d v="2020-05-19T20:22:00"/>
    <x v="2"/>
    <x v="6"/>
    <x v="3"/>
    <x v="2"/>
    <x v="2"/>
    <s v="Biblioteca Maria Zambrano (Filología / Derecho)"/>
    <s v="F. Filología (Clásicas o General)"/>
    <s v="F. Filosofía"/>
    <m/>
    <m/>
    <m/>
    <m/>
    <m/>
    <m/>
    <s v="Sí"/>
    <s v="Sí"/>
    <n v="4"/>
    <n v="2"/>
    <n v="3"/>
    <n v="5"/>
    <n v="5"/>
    <n v="4"/>
    <n v="2"/>
    <n v="2"/>
    <n v="2"/>
    <n v="5"/>
    <m/>
    <n v="4"/>
    <n v="5"/>
    <n v="4"/>
    <n v="4"/>
    <n v="4"/>
    <s v="No"/>
    <n v="4"/>
    <n v="2"/>
    <s v="Instagram"/>
    <m/>
    <m/>
    <m/>
    <m/>
    <m/>
    <m/>
    <m/>
    <s v="Sí"/>
    <s v="No"/>
    <m/>
    <n v="5"/>
    <n v="5"/>
    <s v="4, satisfecho"/>
    <s v="Mejorado"/>
    <m/>
    <n v="1"/>
    <n v="0"/>
    <n v="0"/>
    <n v="0"/>
    <n v="0"/>
    <n v="0"/>
    <n v="0"/>
    <n v="0"/>
    <n v="0"/>
    <n v="1"/>
    <n v="0"/>
    <n v="0"/>
    <n v="0"/>
  </r>
  <r>
    <m/>
    <m/>
    <s v="Humanidades"/>
    <d v="2020-05-19T20:21:00"/>
    <x v="2"/>
    <x v="7"/>
    <x v="2"/>
    <x v="2"/>
    <x v="5"/>
    <s v="F. Geografía e Historia"/>
    <s v="Biblioteca Maria Zambrano (Filología / Derecho)"/>
    <s v="F. Filosofía"/>
    <m/>
    <m/>
    <m/>
    <m/>
    <m/>
    <m/>
    <s v="No"/>
    <s v="Sí"/>
    <n v="3"/>
    <n v="2"/>
    <n v="5"/>
    <n v="3"/>
    <n v="3"/>
    <n v="3"/>
    <n v="2"/>
    <n v="1"/>
    <n v="2"/>
    <n v="4"/>
    <m/>
    <n v="4"/>
    <n v="3"/>
    <n v="3"/>
    <n v="2"/>
    <n v="2"/>
    <s v="No"/>
    <n v="3"/>
    <n v="1"/>
    <s v="Reddit"/>
    <m/>
    <m/>
    <m/>
    <m/>
    <m/>
    <m/>
    <m/>
    <s v="No"/>
    <s v="No"/>
    <m/>
    <n v="2"/>
    <n v="3"/>
    <s v="3, normal"/>
    <s v="Igual"/>
    <m/>
    <n v="1"/>
    <n v="0"/>
    <n v="1"/>
    <n v="0"/>
    <n v="1"/>
    <n v="0"/>
    <n v="0"/>
    <n v="0"/>
    <n v="0"/>
    <n v="0"/>
    <n v="0"/>
    <n v="0"/>
    <n v="0"/>
  </r>
  <r>
    <m/>
    <m/>
    <s v="Ciencias de la Salud"/>
    <d v="2020-05-19T20:21:00"/>
    <x v="2"/>
    <x v="9"/>
    <x v="1"/>
    <x v="1"/>
    <x v="2"/>
    <s v="F. Farmacia"/>
    <s v="F. Ciencias Biológicas"/>
    <s v="F. Medicina"/>
    <m/>
    <m/>
    <m/>
    <m/>
    <m/>
    <m/>
    <s v="Sí"/>
    <s v="Sí"/>
    <n v="4"/>
    <n v="1"/>
    <n v="4"/>
    <n v="1"/>
    <n v="3"/>
    <n v="1"/>
    <n v="5"/>
    <n v="1"/>
    <n v="1"/>
    <n v="5"/>
    <m/>
    <n v="2"/>
    <n v="5"/>
    <n v="2"/>
    <n v="1"/>
    <n v="5"/>
    <s v="No"/>
    <n v="2"/>
    <n v="1"/>
    <s v="Twitter|Youtube|Instagram"/>
    <m/>
    <m/>
    <m/>
    <m/>
    <m/>
    <m/>
    <m/>
    <s v="No"/>
    <s v="No"/>
    <m/>
    <n v="4"/>
    <n v="5"/>
    <s v="4, satisfecho"/>
    <s v="Mejorado"/>
    <s v="Creo que estaría bien dar información a cerca del uso de la biblioteca a los alumnos de primero. Me he enterado en cuarto de carrera de la cantidad de libros que se pueden sacar y de la cantidad de tiempo que se puede tener mediante renovación. Me hubiese sido muy útil saberlo antes. Mejoraría el servicio online sobre todo en cuanto a libros electrónicos, que a veces no consigo abrir o no cargan correctamente."/>
    <n v="1"/>
    <n v="0"/>
    <n v="0"/>
    <n v="0"/>
    <n v="0"/>
    <n v="0"/>
    <n v="1"/>
    <n v="0"/>
    <n v="1"/>
    <n v="1"/>
    <n v="0"/>
    <n v="0"/>
    <n v="0"/>
  </r>
  <r>
    <m/>
    <m/>
    <s v="Ciencias Sociales"/>
    <d v="2020-05-19T20:17:00"/>
    <x v="2"/>
    <x v="1"/>
    <x v="1"/>
    <x v="4"/>
    <x v="2"/>
    <s v="F. Ciencias Políticas y Sociología"/>
    <s v="F. Ciencias Económicas y Empresariales"/>
    <m/>
    <m/>
    <m/>
    <m/>
    <m/>
    <m/>
    <m/>
    <s v="No"/>
    <s v="No"/>
    <n v="2"/>
    <n v="1"/>
    <n v="1"/>
    <n v="2"/>
    <n v="3"/>
    <n v="4"/>
    <n v="2"/>
    <n v="1"/>
    <n v="1"/>
    <n v="1"/>
    <m/>
    <n v="1"/>
    <n v="1"/>
    <n v="1"/>
    <n v="1"/>
    <n v="1"/>
    <s v="No"/>
    <n v="1"/>
    <n v="1"/>
    <s v="No uso ninguna red social"/>
    <m/>
    <m/>
    <m/>
    <m/>
    <m/>
    <m/>
    <m/>
    <s v="No"/>
    <s v="No"/>
    <m/>
    <n v="3"/>
    <n v="4"/>
    <s v="3, normal"/>
    <s v="Igual"/>
    <m/>
    <n v="1"/>
    <n v="0"/>
    <n v="0"/>
    <n v="0"/>
    <n v="0"/>
    <n v="0"/>
    <n v="0"/>
    <n v="0"/>
    <n v="0"/>
    <n v="0"/>
    <n v="0"/>
    <n v="1"/>
    <n v="0"/>
  </r>
  <r>
    <m/>
    <m/>
    <s v="Ciencias Experimentales"/>
    <d v="2020-05-19T20:16:00"/>
    <x v="2"/>
    <x v="16"/>
    <x v="4"/>
    <x v="4"/>
    <x v="8"/>
    <s v="F. Informática"/>
    <s v="F. Ciencias Químicas"/>
    <m/>
    <m/>
    <m/>
    <m/>
    <m/>
    <m/>
    <m/>
    <s v="No"/>
    <s v="No"/>
    <n v="1"/>
    <n v="1"/>
    <n v="1"/>
    <n v="1"/>
    <n v="5"/>
    <n v="5"/>
    <n v="5"/>
    <n v="1"/>
    <n v="3"/>
    <n v="3"/>
    <m/>
    <n v="3"/>
    <n v="3"/>
    <n v="3"/>
    <n v="3"/>
    <n v="3"/>
    <s v="No"/>
    <n v="3"/>
    <n v="3"/>
    <s v="Facebook|Youtube|Instagram"/>
    <m/>
    <m/>
    <m/>
    <m/>
    <m/>
    <m/>
    <m/>
    <s v="No"/>
    <s v="No"/>
    <m/>
    <n v="3"/>
    <n v="3"/>
    <s v="3, normal"/>
    <s v="Igual"/>
    <m/>
    <n v="0"/>
    <n v="0"/>
    <n v="0"/>
    <n v="1"/>
    <n v="1"/>
    <n v="0"/>
    <n v="0"/>
    <n v="1"/>
    <n v="1"/>
    <n v="1"/>
    <n v="0"/>
    <n v="0"/>
    <n v="0"/>
  </r>
  <r>
    <m/>
    <m/>
    <s v="Ciencias Sociales"/>
    <d v="2020-05-19T20:11:00"/>
    <x v="2"/>
    <x v="10"/>
    <x v="1"/>
    <x v="3"/>
    <x v="4"/>
    <s v="Biblioteca Maria Zambrano (Filología / Derecho)"/>
    <s v="F. Ciencias de la Documentación"/>
    <s v="F. Derecho (Departamentos,Criminología)"/>
    <m/>
    <m/>
    <m/>
    <m/>
    <m/>
    <m/>
    <s v="No"/>
    <s v="Sí"/>
    <n v="3"/>
    <n v="1"/>
    <n v="4"/>
    <n v="4"/>
    <n v="3"/>
    <n v="5"/>
    <n v="5"/>
    <n v="1"/>
    <n v="4"/>
    <n v="5"/>
    <m/>
    <n v="2"/>
    <n v="4"/>
    <n v="5"/>
    <n v="3"/>
    <n v="1"/>
    <s v="Sí"/>
    <n v="4"/>
    <n v="5"/>
    <s v="Twitter|Youtube|Instagram"/>
    <m/>
    <m/>
    <m/>
    <m/>
    <m/>
    <m/>
    <m/>
    <s v="Sí"/>
    <s v="No"/>
    <m/>
    <n v="3"/>
    <m/>
    <s v="4, satisfecho"/>
    <s v="Mejorado"/>
    <m/>
    <n v="0"/>
    <n v="0"/>
    <n v="1"/>
    <n v="0"/>
    <n v="0"/>
    <n v="0"/>
    <n v="1"/>
    <n v="0"/>
    <n v="1"/>
    <n v="1"/>
    <n v="0"/>
    <n v="0"/>
    <n v="0"/>
  </r>
  <r>
    <m/>
    <m/>
    <s v="Ciencias Experimentales"/>
    <d v="2020-05-19T20:10:00"/>
    <x v="2"/>
    <x v="8"/>
    <x v="1"/>
    <x v="4"/>
    <x v="14"/>
    <s v="F. Ciencias Matemáticas"/>
    <s v="F. Ciencias Químicas"/>
    <s v="Biblioteca Maria Zambrano (Filología / Derecho)"/>
    <s v="Biblioteca Municipal José Hierro"/>
    <m/>
    <m/>
    <m/>
    <m/>
    <m/>
    <s v="Sí"/>
    <s v="Sí"/>
    <n v="5"/>
    <m/>
    <m/>
    <m/>
    <m/>
    <m/>
    <n v="5"/>
    <m/>
    <m/>
    <m/>
    <m/>
    <m/>
    <m/>
    <m/>
    <m/>
    <m/>
    <m/>
    <m/>
    <m/>
    <m/>
    <m/>
    <m/>
    <m/>
    <m/>
    <m/>
    <m/>
    <m/>
    <s v="Sí"/>
    <s v="No"/>
    <m/>
    <n v="4"/>
    <m/>
    <s v="4, satisfecho"/>
    <s v="Mejorado"/>
    <m/>
    <n v="0"/>
    <n v="0"/>
    <n v="0"/>
    <n v="0"/>
    <n v="0"/>
    <n v="0"/>
    <n v="0"/>
    <n v="0"/>
    <n v="0"/>
    <n v="0"/>
    <n v="0"/>
    <n v="0"/>
    <n v="0"/>
  </r>
  <r>
    <m/>
    <m/>
    <s v="Humanidades"/>
    <d v="2020-05-19T20:10:00"/>
    <x v="2"/>
    <x v="7"/>
    <x v="3"/>
    <x v="3"/>
    <x v="3"/>
    <s v="F. Geografía e Historia"/>
    <s v="Biblioteca Maria Zambrano (Filología / Derecho)"/>
    <m/>
    <m/>
    <m/>
    <m/>
    <m/>
    <m/>
    <m/>
    <s v="Sí"/>
    <s v="Sí"/>
    <n v="5"/>
    <n v="5"/>
    <n v="4"/>
    <n v="4"/>
    <n v="4"/>
    <n v="3"/>
    <n v="2"/>
    <n v="2"/>
    <n v="2"/>
    <n v="5"/>
    <m/>
    <n v="5"/>
    <n v="3"/>
    <n v="2"/>
    <n v="3"/>
    <n v="5"/>
    <s v="Sí"/>
    <n v="3"/>
    <n v="3"/>
    <s v="Twitter|Instagram"/>
    <m/>
    <m/>
    <m/>
    <m/>
    <m/>
    <m/>
    <m/>
    <s v="Sí"/>
    <s v="No"/>
    <m/>
    <n v="4"/>
    <n v="4"/>
    <s v="4, satisfecho"/>
    <s v="Mejorado"/>
    <m/>
    <n v="0"/>
    <n v="1"/>
    <n v="0"/>
    <n v="0"/>
    <n v="0"/>
    <n v="0"/>
    <n v="1"/>
    <n v="0"/>
    <n v="0"/>
    <n v="1"/>
    <n v="0"/>
    <n v="0"/>
    <n v="0"/>
  </r>
  <r>
    <m/>
    <m/>
    <s v="Ciencias Experimentales"/>
    <d v="2020-05-19T20:09:00"/>
    <x v="2"/>
    <x v="20"/>
    <x v="1"/>
    <x v="1"/>
    <x v="2"/>
    <s v="F. Ciencias Biológicas"/>
    <s v="Biblioteca Maria Zambrano (Filología / Derecho)"/>
    <m/>
    <m/>
    <m/>
    <m/>
    <m/>
    <m/>
    <m/>
    <s v="Sí"/>
    <s v="Sí"/>
    <n v="3"/>
    <n v="1"/>
    <n v="1"/>
    <n v="1"/>
    <n v="5"/>
    <n v="3"/>
    <n v="3"/>
    <n v="4"/>
    <n v="3"/>
    <n v="4"/>
    <m/>
    <n v="4"/>
    <n v="4"/>
    <n v="4"/>
    <n v="3"/>
    <n v="3"/>
    <s v="No"/>
    <n v="3"/>
    <n v="3"/>
    <s v="Twitter|Youtube|Instagram"/>
    <m/>
    <m/>
    <m/>
    <m/>
    <m/>
    <m/>
    <m/>
    <s v="No"/>
    <s v="No"/>
    <m/>
    <n v="4"/>
    <n v="3"/>
    <s v="4, satisfecho"/>
    <s v="Igual"/>
    <m/>
    <n v="1"/>
    <n v="0"/>
    <n v="0"/>
    <n v="0"/>
    <n v="0"/>
    <n v="0"/>
    <n v="1"/>
    <n v="0"/>
    <n v="1"/>
    <n v="1"/>
    <n v="0"/>
    <n v="0"/>
    <n v="0"/>
  </r>
  <r>
    <m/>
    <m/>
    <s v="Humanidades"/>
    <d v="2020-05-19T20:03:00"/>
    <x v="2"/>
    <x v="2"/>
    <x v="2"/>
    <x v="1"/>
    <x v="2"/>
    <s v="F. Educación - Centro de Formación del Profesorado"/>
    <s v="Biblioteca Maria Zambrano (Filología / Derecho)"/>
    <m/>
    <s v="-"/>
    <m/>
    <m/>
    <m/>
    <m/>
    <m/>
    <s v="Sí"/>
    <s v="Sí"/>
    <n v="5"/>
    <n v="4"/>
    <n v="4"/>
    <n v="2"/>
    <n v="5"/>
    <n v="4"/>
    <n v="4"/>
    <n v="3"/>
    <n v="5"/>
    <n v="4"/>
    <m/>
    <n v="4"/>
    <n v="4"/>
    <n v="4"/>
    <n v="3"/>
    <n v="3"/>
    <s v="No"/>
    <n v="4"/>
    <n v="3"/>
    <s v="Instagram"/>
    <m/>
    <m/>
    <m/>
    <m/>
    <m/>
    <m/>
    <m/>
    <s v="Sí"/>
    <s v="No"/>
    <m/>
    <n v="4"/>
    <n v="4"/>
    <s v="4, satisfecho"/>
    <s v="Igual"/>
    <m/>
    <n v="1"/>
    <n v="0"/>
    <n v="0"/>
    <n v="0"/>
    <n v="0"/>
    <n v="0"/>
    <n v="0"/>
    <n v="0"/>
    <n v="0"/>
    <n v="1"/>
    <n v="0"/>
    <n v="0"/>
    <n v="0"/>
  </r>
  <r>
    <m/>
    <m/>
    <s v="Ciencias Sociales"/>
    <d v="2020-05-19T20:03:00"/>
    <x v="2"/>
    <x v="1"/>
    <x v="1"/>
    <x v="4"/>
    <x v="3"/>
    <s v="F. Ciencias Políticas y Sociología"/>
    <m/>
    <m/>
    <m/>
    <m/>
    <m/>
    <m/>
    <m/>
    <m/>
    <s v="Sí"/>
    <s v="Sí"/>
    <n v="4"/>
    <n v="2"/>
    <n v="2"/>
    <n v="3"/>
    <n v="5"/>
    <n v="5"/>
    <n v="5"/>
    <n v="4"/>
    <n v="2"/>
    <n v="3"/>
    <m/>
    <n v="4"/>
    <n v="5"/>
    <n v="4"/>
    <n v="2"/>
    <n v="2"/>
    <s v="No"/>
    <n v="2"/>
    <n v="1"/>
    <s v="Twitter|Facebook|Youtube|Instagram"/>
    <m/>
    <m/>
    <m/>
    <m/>
    <m/>
    <m/>
    <m/>
    <s v="Sí"/>
    <s v="No"/>
    <m/>
    <n v="5"/>
    <n v="5"/>
    <s v="4, satisfecho"/>
    <s v="Mejorado"/>
    <m/>
    <n v="0"/>
    <n v="1"/>
    <n v="0"/>
    <n v="0"/>
    <n v="0"/>
    <n v="0"/>
    <n v="1"/>
    <n v="1"/>
    <n v="1"/>
    <n v="1"/>
    <n v="0"/>
    <n v="0"/>
    <n v="0"/>
  </r>
  <r>
    <m/>
    <m/>
    <s v="Humanidades"/>
    <d v="2020-05-19T19:59:00"/>
    <x v="1"/>
    <x v="6"/>
    <x v="3"/>
    <x v="2"/>
    <x v="2"/>
    <s v="F. Geografía e Historia"/>
    <s v="Biblioteca Maria Zambrano (Filología / Derecho)"/>
    <s v="F. Filología (Clásicas o General)"/>
    <s v="Conde Duque, Sampedro y UPM"/>
    <m/>
    <m/>
    <m/>
    <m/>
    <m/>
    <s v="No"/>
    <s v="Sí"/>
    <n v="3"/>
    <n v="2"/>
    <n v="3"/>
    <n v="2"/>
    <n v="4"/>
    <n v="5"/>
    <n v="5"/>
    <n v="3"/>
    <n v="4"/>
    <n v="3"/>
    <m/>
    <n v="3"/>
    <n v="3"/>
    <n v="4"/>
    <n v="2"/>
    <n v="3"/>
    <s v="Sí"/>
    <n v="4"/>
    <n v="2"/>
    <s v="Twitter|Facebook|Youtube|Instagram"/>
    <m/>
    <m/>
    <m/>
    <m/>
    <m/>
    <m/>
    <m/>
    <s v="Sí"/>
    <s v="No"/>
    <m/>
    <n v="3"/>
    <n v="3"/>
    <s v="4, satisfecho"/>
    <s v="Mejorado"/>
    <m/>
    <n v="1"/>
    <n v="0"/>
    <n v="0"/>
    <n v="0"/>
    <n v="0"/>
    <n v="0"/>
    <n v="1"/>
    <n v="1"/>
    <n v="1"/>
    <n v="1"/>
    <n v="0"/>
    <n v="0"/>
    <n v="0"/>
  </r>
  <r>
    <m/>
    <m/>
    <s v="Ciencias de la Salud"/>
    <d v="2020-05-19T19:57:00"/>
    <x v="2"/>
    <x v="9"/>
    <x v="1"/>
    <x v="2"/>
    <x v="2"/>
    <s v="F. Farmacia"/>
    <m/>
    <m/>
    <m/>
    <m/>
    <m/>
    <m/>
    <m/>
    <m/>
    <s v="No"/>
    <s v="Sí"/>
    <n v="4"/>
    <n v="1"/>
    <n v="4"/>
    <n v="3"/>
    <n v="4"/>
    <n v="3"/>
    <n v="5"/>
    <n v="2"/>
    <n v="4"/>
    <n v="4"/>
    <m/>
    <n v="4"/>
    <n v="5"/>
    <n v="3"/>
    <m/>
    <n v="4"/>
    <s v="No"/>
    <n v="4"/>
    <n v="3"/>
    <s v="Instagram"/>
    <m/>
    <m/>
    <m/>
    <m/>
    <m/>
    <m/>
    <m/>
    <s v="No"/>
    <s v="No"/>
    <m/>
    <n v="5"/>
    <n v="5"/>
    <s v="4, satisfecho"/>
    <m/>
    <m/>
    <n v="1"/>
    <n v="0"/>
    <n v="0"/>
    <n v="0"/>
    <n v="0"/>
    <n v="0"/>
    <n v="0"/>
    <n v="0"/>
    <n v="0"/>
    <n v="1"/>
    <n v="0"/>
    <n v="0"/>
    <n v="0"/>
  </r>
  <r>
    <m/>
    <m/>
    <s v="Humanidades"/>
    <d v="2020-05-19T19:52:00"/>
    <x v="2"/>
    <x v="7"/>
    <x v="2"/>
    <x v="2"/>
    <x v="6"/>
    <s v="F. Geografía e Historia"/>
    <s v="Biblioteca Maria Zambrano (Filología / Derecho)"/>
    <s v="F. Filología (Clásicas o General)"/>
    <m/>
    <m/>
    <m/>
    <m/>
    <m/>
    <m/>
    <s v="Sí"/>
    <s v="Sí"/>
    <n v="3"/>
    <n v="1"/>
    <n v="4"/>
    <n v="5"/>
    <n v="4"/>
    <n v="2"/>
    <n v="4"/>
    <n v="1"/>
    <n v="4"/>
    <n v="4"/>
    <m/>
    <n v="4"/>
    <n v="4"/>
    <n v="5"/>
    <n v="2"/>
    <n v="4"/>
    <s v="No"/>
    <n v="5"/>
    <n v="4"/>
    <s v="Twitter|Youtube|Instagram"/>
    <m/>
    <m/>
    <m/>
    <m/>
    <m/>
    <m/>
    <m/>
    <s v="No"/>
    <s v="No"/>
    <m/>
    <n v="3"/>
    <n v="3"/>
    <s v="5, muy satisfecho"/>
    <s v="Igual"/>
    <m/>
    <n v="1"/>
    <n v="0"/>
    <n v="1"/>
    <n v="0"/>
    <n v="0"/>
    <n v="0"/>
    <n v="1"/>
    <n v="0"/>
    <n v="1"/>
    <n v="1"/>
    <n v="0"/>
    <n v="0"/>
    <n v="0"/>
  </r>
  <r>
    <m/>
    <m/>
    <s v="Humanidades"/>
    <d v="2020-05-19T19:51:00"/>
    <x v="2"/>
    <x v="5"/>
    <x v="1"/>
    <x v="1"/>
    <x v="6"/>
    <s v="F. Filosofía"/>
    <s v="F. Filología (Clásicas o General)"/>
    <s v="Biblioteca Maria Zambrano (Filología / Derecho)"/>
    <m/>
    <m/>
    <m/>
    <m/>
    <m/>
    <m/>
    <s v="Sí"/>
    <s v="Sí"/>
    <n v="4"/>
    <n v="1"/>
    <n v="2"/>
    <n v="4"/>
    <n v="5"/>
    <n v="5"/>
    <n v="5"/>
    <n v="2"/>
    <n v="4"/>
    <n v="4"/>
    <m/>
    <n v="3"/>
    <n v="5"/>
    <n v="4"/>
    <n v="4"/>
    <n v="5"/>
    <s v="Sí"/>
    <n v="4"/>
    <n v="3"/>
    <s v="Twitter|Youtube|Instagram"/>
    <m/>
    <m/>
    <m/>
    <m/>
    <m/>
    <m/>
    <m/>
    <s v="Sí"/>
    <s v="Sí"/>
    <s v="Útil"/>
    <n v="5"/>
    <n v="5"/>
    <s v="4, satisfecho"/>
    <s v="Igual"/>
    <m/>
    <n v="1"/>
    <n v="0"/>
    <n v="1"/>
    <n v="0"/>
    <n v="0"/>
    <n v="0"/>
    <n v="1"/>
    <n v="0"/>
    <n v="1"/>
    <n v="1"/>
    <n v="0"/>
    <n v="0"/>
    <n v="0"/>
  </r>
  <r>
    <m/>
    <m/>
    <s v="Humanidades"/>
    <d v="2020-05-19T19:49:00"/>
    <x v="2"/>
    <x v="7"/>
    <x v="2"/>
    <x v="2"/>
    <x v="3"/>
    <s v="Biblioteca Maria Zambrano (Filología / Derecho)"/>
    <s v="F. Geografía e Historia"/>
    <s v="F. Filología (Clásicas o General)"/>
    <m/>
    <m/>
    <m/>
    <m/>
    <m/>
    <m/>
    <s v="No"/>
    <s v="Sí"/>
    <n v="2"/>
    <n v="2"/>
    <n v="3"/>
    <n v="3"/>
    <n v="5"/>
    <n v="2"/>
    <n v="5"/>
    <n v="1"/>
    <n v="1"/>
    <n v="1"/>
    <m/>
    <n v="4"/>
    <n v="5"/>
    <n v="5"/>
    <n v="5"/>
    <n v="3"/>
    <s v="Sí"/>
    <n v="4"/>
    <n v="4"/>
    <s v="Twitter|Youtube|Instagram"/>
    <m/>
    <m/>
    <m/>
    <m/>
    <m/>
    <m/>
    <m/>
    <s v="Sí"/>
    <s v="No"/>
    <m/>
    <n v="5"/>
    <n v="5"/>
    <s v="4, satisfecho"/>
    <m/>
    <m/>
    <n v="0"/>
    <n v="1"/>
    <n v="0"/>
    <n v="0"/>
    <n v="0"/>
    <n v="0"/>
    <n v="1"/>
    <n v="0"/>
    <n v="1"/>
    <n v="1"/>
    <n v="0"/>
    <n v="0"/>
    <n v="0"/>
  </r>
  <r>
    <m/>
    <m/>
    <s v="Ciencias Sociales"/>
    <d v="2020-05-19T19:49:00"/>
    <x v="2"/>
    <x v="21"/>
    <x v="3"/>
    <x v="1"/>
    <x v="30"/>
    <s v="F. Comercio y Turismo"/>
    <s v="F. Ciencias Económicas y Empresariales"/>
    <m/>
    <m/>
    <m/>
    <m/>
    <m/>
    <m/>
    <m/>
    <s v="Sí"/>
    <s v="No"/>
    <n v="3"/>
    <n v="2"/>
    <n v="4"/>
    <n v="5"/>
    <n v="4"/>
    <n v="3"/>
    <n v="4"/>
    <n v="2"/>
    <n v="3"/>
    <n v="3"/>
    <m/>
    <n v="4"/>
    <n v="4"/>
    <n v="3"/>
    <n v="4"/>
    <n v="4"/>
    <s v="No"/>
    <n v="4"/>
    <n v="4"/>
    <s v="Twitter|Youtube"/>
    <m/>
    <m/>
    <m/>
    <m/>
    <m/>
    <m/>
    <m/>
    <s v="Sí"/>
    <s v="No"/>
    <m/>
    <n v="5"/>
    <n v="5"/>
    <s v="5, muy satisfecho"/>
    <s v="Mejorado mucho"/>
    <m/>
    <n v="1"/>
    <n v="0"/>
    <n v="0"/>
    <n v="1"/>
    <n v="0"/>
    <n v="0"/>
    <n v="1"/>
    <n v="0"/>
    <n v="1"/>
    <n v="0"/>
    <n v="0"/>
    <n v="0"/>
    <n v="0"/>
  </r>
  <r>
    <m/>
    <m/>
    <s v="Ciencias Sociales"/>
    <d v="2020-05-19T19:49:00"/>
    <x v="3"/>
    <x v="13"/>
    <x v="1"/>
    <x v="1"/>
    <x v="31"/>
    <s v="Biblioteca Maria Zambrano (Filología / Derecho)"/>
    <s v="F. Filología (Clásicas o General)"/>
    <s v="F. Psicología"/>
    <m/>
    <m/>
    <m/>
    <m/>
    <m/>
    <m/>
    <s v="No"/>
    <s v="Sí"/>
    <n v="5"/>
    <n v="1"/>
    <n v="3"/>
    <n v="5"/>
    <n v="5"/>
    <n v="5"/>
    <n v="5"/>
    <n v="5"/>
    <n v="5"/>
    <n v="5"/>
    <m/>
    <n v="4"/>
    <n v="5"/>
    <n v="5"/>
    <m/>
    <n v="5"/>
    <s v="Sí"/>
    <n v="4"/>
    <n v="3"/>
    <s v="No uso ninguna red social"/>
    <m/>
    <m/>
    <m/>
    <m/>
    <m/>
    <m/>
    <m/>
    <s v="Sí"/>
    <s v="No"/>
    <m/>
    <n v="5"/>
    <n v="5"/>
    <s v="5, muy satisfecho"/>
    <m/>
    <m/>
    <n v="1"/>
    <n v="0"/>
    <n v="0"/>
    <n v="0"/>
    <n v="0"/>
    <n v="0"/>
    <n v="0"/>
    <n v="0"/>
    <n v="0"/>
    <n v="0"/>
    <n v="0"/>
    <n v="1"/>
    <n v="0"/>
  </r>
  <r>
    <m/>
    <m/>
    <s v="Ciencias Experimentales"/>
    <d v="2020-05-19T19:48:00"/>
    <x v="2"/>
    <x v="27"/>
    <x v="3"/>
    <x v="4"/>
    <x v="2"/>
    <s v="F. Estudios Estadísticos"/>
    <s v="Biblioteca Maria Zambrano (Filología / Derecho)"/>
    <m/>
    <m/>
    <m/>
    <m/>
    <m/>
    <m/>
    <m/>
    <s v="No"/>
    <s v="No"/>
    <n v="1"/>
    <n v="1"/>
    <n v="1"/>
    <n v="3"/>
    <n v="5"/>
    <n v="3"/>
    <n v="5"/>
    <n v="1"/>
    <n v="2"/>
    <n v="2"/>
    <m/>
    <n v="2"/>
    <n v="2"/>
    <n v="1"/>
    <n v="1"/>
    <n v="3"/>
    <s v="No"/>
    <n v="2"/>
    <n v="1"/>
    <s v="Youtube|Instagram"/>
    <m/>
    <m/>
    <m/>
    <m/>
    <m/>
    <m/>
    <m/>
    <s v="No"/>
    <s v="No"/>
    <m/>
    <n v="3"/>
    <n v="1"/>
    <s v="2, insatisfecho"/>
    <s v="Igual"/>
    <s v="Hay personal en la biblioteca que es muy irascible y ha llegado en ocasiones a enfrentarse a alumnos"/>
    <n v="1"/>
    <n v="0"/>
    <n v="0"/>
    <n v="0"/>
    <n v="0"/>
    <n v="0"/>
    <n v="0"/>
    <n v="0"/>
    <n v="1"/>
    <n v="1"/>
    <n v="0"/>
    <n v="0"/>
    <n v="0"/>
  </r>
  <r>
    <m/>
    <m/>
    <s v="Ciencias Sociales"/>
    <d v="2020-05-19T19:48:00"/>
    <x v="2"/>
    <x v="10"/>
    <x v="1"/>
    <x v="5"/>
    <x v="1"/>
    <s v="Biblioteca Maria Zambrano (Filología / Derecho)"/>
    <s v="Biblioteca Maria Zambrano (Filología / Derecho)"/>
    <s v="Biblioteca Maria Zambrano (Filología / Derecho)"/>
    <m/>
    <m/>
    <m/>
    <m/>
    <m/>
    <m/>
    <s v="Sí"/>
    <s v="Sí"/>
    <n v="3"/>
    <n v="3"/>
    <n v="3"/>
    <n v="4"/>
    <n v="4"/>
    <n v="5"/>
    <n v="3"/>
    <n v="2"/>
    <n v="5"/>
    <n v="5"/>
    <m/>
    <n v="5"/>
    <n v="5"/>
    <n v="5"/>
    <n v="5"/>
    <n v="5"/>
    <s v="Sí"/>
    <n v="4"/>
    <n v="4"/>
    <s v="Facebook|Youtube|LinkedIn"/>
    <m/>
    <m/>
    <m/>
    <m/>
    <m/>
    <m/>
    <m/>
    <s v="Sí"/>
    <s v="No"/>
    <m/>
    <n v="5"/>
    <n v="5"/>
    <s v="4, satisfecho"/>
    <s v="Mejorado"/>
    <m/>
    <n v="0"/>
    <n v="0"/>
    <n v="0"/>
    <n v="1"/>
    <n v="0"/>
    <n v="0"/>
    <n v="0"/>
    <n v="1"/>
    <n v="1"/>
    <n v="0"/>
    <n v="1"/>
    <n v="0"/>
    <n v="0"/>
  </r>
  <r>
    <m/>
    <m/>
    <s v="Ciencias Sociales"/>
    <d v="2020-05-19T19:47:00"/>
    <x v="2"/>
    <x v="10"/>
    <x v="1"/>
    <x v="3"/>
    <x v="15"/>
    <s v="F. Derecho (Departamentos,Criminología)"/>
    <s v="F. Filosofía"/>
    <s v="Biblioteca Maria Zambrano (Filología / Derecho)"/>
    <m/>
    <m/>
    <m/>
    <m/>
    <m/>
    <m/>
    <s v="No"/>
    <s v="No"/>
    <n v="3"/>
    <n v="3"/>
    <n v="5"/>
    <n v="5"/>
    <n v="5"/>
    <n v="3"/>
    <n v="5"/>
    <n v="5"/>
    <n v="5"/>
    <n v="4"/>
    <m/>
    <n v="4"/>
    <n v="5"/>
    <n v="4"/>
    <n v="3"/>
    <n v="3"/>
    <s v="No"/>
    <n v="3"/>
    <n v="1"/>
    <s v="No uso ninguna red social"/>
    <m/>
    <m/>
    <m/>
    <m/>
    <m/>
    <m/>
    <m/>
    <s v="Sí"/>
    <s v="Sí"/>
    <s v="Muy útil"/>
    <n v="5"/>
    <n v="5"/>
    <s v="5, muy satisfecho"/>
    <s v="Mejorado mucho"/>
    <m/>
    <n v="0"/>
    <n v="1"/>
    <n v="0"/>
    <n v="1"/>
    <n v="0"/>
    <n v="0"/>
    <n v="0"/>
    <n v="0"/>
    <n v="0"/>
    <n v="0"/>
    <n v="0"/>
    <n v="1"/>
    <n v="0"/>
  </r>
  <r>
    <m/>
    <m/>
    <s v="Humanidades"/>
    <d v="2020-05-19T19:46:00"/>
    <x v="3"/>
    <x v="5"/>
    <x v="2"/>
    <x v="3"/>
    <x v="3"/>
    <s v="F. Filosofía"/>
    <s v="F. Geografía e Historia"/>
    <s v="F. Filología (Clásicas o General)"/>
    <s v="Biblioteca Pública María Moliner"/>
    <m/>
    <m/>
    <m/>
    <m/>
    <m/>
    <s v="Sí"/>
    <s v="Sí"/>
    <n v="5"/>
    <n v="3"/>
    <n v="3"/>
    <n v="3"/>
    <n v="4"/>
    <n v="3"/>
    <n v="3"/>
    <n v="3"/>
    <n v="3"/>
    <n v="4"/>
    <m/>
    <n v="3"/>
    <n v="4"/>
    <n v="2"/>
    <n v="2"/>
    <n v="3"/>
    <s v="No"/>
    <n v="3"/>
    <n v="3"/>
    <s v="Youtube|Whatsapp"/>
    <m/>
    <m/>
    <m/>
    <m/>
    <m/>
    <m/>
    <m/>
    <s v="Sí"/>
    <s v="No"/>
    <m/>
    <n v="4"/>
    <n v="4"/>
    <s v="4, satisfecho"/>
    <s v="Empeorado"/>
    <s v="Considero que la petición anticipada de material impreso (petición que se realiza obligatoriamente online) debería ser complementaria a la petición de material in situ. Esto es, resulta muy molesto que la petición anticipada sustituya completamente a la petición que puedes hacer al personal de la biblioteca en persona. Llegando a situaciones ridículas en las que, si necesitas un libro y tienes prisa, tienes que hacer la petición anticipada con tu cuenta de la ucm (con el movil o un ordenador) ya que, aunque estés en frente de los bibliotecarios, no pueden darte el material que necesitas. Muy artificioso. Precisamente por ello y por el buscador Cisne que tenemos desde hace unos años (que es de manejo difícil y poco flexible a pequeños errores de títulos o autores) he expresado que la evolución de la biblioteca ha empeorado. De hecho, una vez por escribir &quot;conciencia&quot; en el buscador en vez de &quot;consciencia&quot; no  encontraba el libro deseado. Por favor, valórese seriamente que la virtualidad no sustituya al trato personal y que la petición anticipada no lo sea todo. Gracias"/>
    <n v="0"/>
    <n v="1"/>
    <n v="0"/>
    <n v="0"/>
    <n v="0"/>
    <n v="0"/>
    <n v="0"/>
    <n v="0"/>
    <n v="1"/>
    <n v="0"/>
    <n v="0"/>
    <n v="0"/>
    <n v="0"/>
  </r>
  <r>
    <m/>
    <m/>
    <s v="Ciencias Experimentales"/>
    <d v="2020-05-19T19:45:00"/>
    <x v="3"/>
    <x v="26"/>
    <x v="2"/>
    <x v="5"/>
    <x v="2"/>
    <s v="F. Informática"/>
    <s v="Biblioteca Maria Zambrano (Filología / Derecho)"/>
    <m/>
    <m/>
    <m/>
    <m/>
    <m/>
    <m/>
    <m/>
    <s v="No"/>
    <s v="No"/>
    <n v="3"/>
    <n v="2"/>
    <n v="2"/>
    <n v="2"/>
    <n v="4"/>
    <n v="5"/>
    <n v="1"/>
    <n v="1"/>
    <n v="4"/>
    <n v="4"/>
    <m/>
    <n v="5"/>
    <n v="5"/>
    <n v="5"/>
    <n v="4"/>
    <n v="4"/>
    <s v="Sí"/>
    <n v="4"/>
    <n v="3"/>
    <s v="Youtube|Instagram|LinkedIn"/>
    <m/>
    <m/>
    <m/>
    <m/>
    <m/>
    <m/>
    <m/>
    <s v="Sí"/>
    <s v="No"/>
    <m/>
    <n v="4"/>
    <n v="4"/>
    <s v="4, satisfecho"/>
    <s v="Mejorado mucho"/>
    <s v="Estoy muy conforme y satisfecho con el servicio de la biblioteca UCM.  Lo único que me gustaría comentar, al igual que lo he comentado en las encuestas presenciales que se realizan en época de exámenes ne la biblioteca María Zambrano, comentar lo siguiente:  La atención del personal de la biblioteca y el servicio en cuestión es fantástico, a excepción de los tornos instalados hace pocos años, junto a ciertos (no todos) guardias de seguridad, que en vez de facilitar la salida de manera ordenada se empeñan en culpar a los usuarios del mal funcionamiento de los tornos o de su lenta respuesta. He llegado a ver actitudes impropias y malos gestos o comentarios por parte de este personal contra otros usuarios de la biblioteca en estas situaciones.  Muchas gracias!"/>
    <n v="1"/>
    <n v="0"/>
    <n v="0"/>
    <n v="0"/>
    <n v="0"/>
    <n v="0"/>
    <n v="0"/>
    <n v="0"/>
    <n v="1"/>
    <n v="1"/>
    <n v="1"/>
    <n v="0"/>
    <n v="0"/>
  </r>
  <r>
    <m/>
    <m/>
    <s v="Humanidades"/>
    <d v="2020-05-19T19:44:00"/>
    <x v="2"/>
    <x v="7"/>
    <x v="2"/>
    <x v="2"/>
    <x v="6"/>
    <s v="F. Geografía e Historia"/>
    <s v="Biblioteca Maria Zambrano (Filología / Derecho)"/>
    <m/>
    <s v="Biblioteca URJC Campus Vicálvaro, Biblioteca El Madroño Vicálvaro."/>
    <m/>
    <m/>
    <m/>
    <m/>
    <m/>
    <s v="Sí"/>
    <s v="Sí"/>
    <n v="5"/>
    <n v="3"/>
    <n v="4"/>
    <n v="2"/>
    <n v="4"/>
    <n v="4"/>
    <n v="3"/>
    <n v="1"/>
    <n v="3"/>
    <n v="5"/>
    <m/>
    <n v="5"/>
    <n v="5"/>
    <n v="5"/>
    <n v="5"/>
    <n v="5"/>
    <s v="Sí"/>
    <n v="5"/>
    <n v="5"/>
    <s v="Twitter|Youtube|Instagram"/>
    <m/>
    <m/>
    <m/>
    <m/>
    <m/>
    <m/>
    <m/>
    <s v="Sí"/>
    <s v="No"/>
    <m/>
    <n v="5"/>
    <n v="5"/>
    <s v="5, muy satisfecho"/>
    <s v="Mejorado mucho"/>
    <s v="Agradeceria una mejor explicacion de como poder acceder a los recursos facilitados por otras universidades, no me permite acceder con el correo de la ucm"/>
    <n v="1"/>
    <n v="0"/>
    <n v="1"/>
    <n v="0"/>
    <n v="0"/>
    <n v="0"/>
    <n v="1"/>
    <n v="0"/>
    <n v="1"/>
    <n v="1"/>
    <n v="0"/>
    <n v="0"/>
    <n v="0"/>
  </r>
  <r>
    <m/>
    <m/>
    <s v="Humanidades"/>
    <d v="2020-05-19T19:42:00"/>
    <x v="2"/>
    <x v="7"/>
    <x v="1"/>
    <x v="1"/>
    <x v="18"/>
    <s v="F. Geografía e Historia"/>
    <s v="Biblioteca Maria Zambrano (Filología / Derecho)"/>
    <m/>
    <m/>
    <m/>
    <m/>
    <m/>
    <m/>
    <m/>
    <s v="Sí"/>
    <s v="Sí"/>
    <n v="5"/>
    <n v="1"/>
    <n v="5"/>
    <n v="1"/>
    <n v="5"/>
    <n v="5"/>
    <n v="1"/>
    <n v="5"/>
    <n v="1"/>
    <n v="5"/>
    <m/>
    <n v="5"/>
    <n v="5"/>
    <n v="3"/>
    <m/>
    <n v="5"/>
    <s v="No"/>
    <n v="5"/>
    <m/>
    <s v="No uso ninguna red social"/>
    <m/>
    <m/>
    <m/>
    <m/>
    <m/>
    <m/>
    <m/>
    <s v="Sí"/>
    <s v="No"/>
    <m/>
    <n v="5"/>
    <n v="5"/>
    <s v="4, satisfecho"/>
    <s v="Mejorado"/>
    <s v="¿por qué no se puede buscar por la signatura topográfica?"/>
    <n v="1"/>
    <n v="0"/>
    <n v="0"/>
    <n v="0"/>
    <n v="1"/>
    <n v="0"/>
    <n v="0"/>
    <n v="0"/>
    <n v="0"/>
    <n v="0"/>
    <n v="0"/>
    <n v="1"/>
    <n v="0"/>
  </r>
  <r>
    <m/>
    <m/>
    <s v="Ciencias de la Salud"/>
    <d v="2020-05-19T19:41:00"/>
    <x v="2"/>
    <x v="12"/>
    <x v="1"/>
    <x v="1"/>
    <x v="2"/>
    <s v="F. Psicología"/>
    <s v="F. Trabajo Social"/>
    <s v="F. Ciencias Económicas y Empresariales"/>
    <s v="Biblioteca María Moliner"/>
    <m/>
    <m/>
    <m/>
    <m/>
    <m/>
    <s v="Sí"/>
    <s v="Sí"/>
    <n v="3"/>
    <n v="1"/>
    <n v="1"/>
    <n v="3"/>
    <n v="5"/>
    <n v="4"/>
    <n v="5"/>
    <n v="2"/>
    <n v="4"/>
    <n v="5"/>
    <m/>
    <n v="5"/>
    <n v="4"/>
    <n v="4"/>
    <n v="4"/>
    <n v="5"/>
    <s v="No"/>
    <n v="4"/>
    <n v="4"/>
    <s v="Twitter|Instagram"/>
    <m/>
    <m/>
    <m/>
    <m/>
    <m/>
    <m/>
    <m/>
    <s v="No"/>
    <s v="No"/>
    <m/>
    <n v="3"/>
    <n v="4"/>
    <s v="4, satisfecho"/>
    <m/>
    <m/>
    <n v="1"/>
    <n v="0"/>
    <n v="0"/>
    <n v="0"/>
    <n v="0"/>
    <n v="0"/>
    <n v="1"/>
    <n v="0"/>
    <n v="0"/>
    <n v="1"/>
    <n v="0"/>
    <n v="0"/>
    <n v="0"/>
  </r>
  <r>
    <m/>
    <m/>
    <s v="Ciencias Experimentales"/>
    <d v="2020-05-19T19:41:00"/>
    <x v="3"/>
    <x v="19"/>
    <x v="1"/>
    <x v="4"/>
    <x v="16"/>
    <m/>
    <m/>
    <m/>
    <m/>
    <m/>
    <m/>
    <m/>
    <m/>
    <m/>
    <s v="No"/>
    <s v="No"/>
    <n v="1"/>
    <n v="1"/>
    <n v="1"/>
    <n v="5"/>
    <n v="5"/>
    <n v="5"/>
    <n v="5"/>
    <n v="2"/>
    <n v="2"/>
    <n v="4"/>
    <m/>
    <n v="4"/>
    <n v="4"/>
    <n v="3"/>
    <n v="3"/>
    <n v="4"/>
    <s v="No"/>
    <n v="3"/>
    <n v="2"/>
    <s v="Facebook|Youtube"/>
    <m/>
    <m/>
    <m/>
    <m/>
    <m/>
    <m/>
    <m/>
    <s v="Sí"/>
    <s v="No"/>
    <m/>
    <n v="4"/>
    <n v="5"/>
    <s v="4, satisfecho"/>
    <s v="Mejorado"/>
    <m/>
    <n v="0"/>
    <n v="0"/>
    <n v="0"/>
    <n v="0"/>
    <n v="1"/>
    <n v="0"/>
    <n v="0"/>
    <n v="1"/>
    <n v="1"/>
    <n v="0"/>
    <n v="0"/>
    <n v="0"/>
    <n v="0"/>
  </r>
  <r>
    <m/>
    <m/>
    <s v="Ciencias Sociales"/>
    <d v="2020-05-19T19:41:00"/>
    <x v="2"/>
    <x v="1"/>
    <x v="3"/>
    <x v="3"/>
    <x v="8"/>
    <s v="Biblioteca Maria Zambrano (Filología / Derecho)"/>
    <s v="F. Ciencias Políticas y Sociología"/>
    <m/>
    <s v="Biblioteca de Humanidades UNED"/>
    <m/>
    <m/>
    <m/>
    <m/>
    <m/>
    <s v="Sí"/>
    <s v="Sí"/>
    <n v="5"/>
    <n v="5"/>
    <n v="5"/>
    <n v="3"/>
    <n v="5"/>
    <n v="5"/>
    <n v="5"/>
    <n v="5"/>
    <n v="5"/>
    <n v="5"/>
    <m/>
    <n v="3"/>
    <n v="5"/>
    <n v="5"/>
    <n v="4"/>
    <n v="3"/>
    <s v="No"/>
    <n v="5"/>
    <n v="1"/>
    <s v="Twitter|Youtube|Instagram"/>
    <m/>
    <m/>
    <m/>
    <m/>
    <m/>
    <m/>
    <m/>
    <s v="No"/>
    <s v="No"/>
    <m/>
    <n v="5"/>
    <n v="5"/>
    <s v="5, muy satisfecho"/>
    <s v="Mejorado mucho"/>
    <m/>
    <n v="0"/>
    <n v="0"/>
    <n v="0"/>
    <n v="1"/>
    <n v="1"/>
    <n v="0"/>
    <n v="1"/>
    <n v="0"/>
    <n v="1"/>
    <n v="1"/>
    <n v="0"/>
    <n v="0"/>
    <n v="0"/>
  </r>
  <r>
    <m/>
    <m/>
    <s v="Ciencias Experimentales"/>
    <d v="2020-05-19T19:41:00"/>
    <x v="2"/>
    <x v="19"/>
    <x v="1"/>
    <x v="1"/>
    <x v="2"/>
    <s v="Biblioteca Maria Zambrano (Filología / Derecho)"/>
    <s v="F. Ciencias Físicas"/>
    <s v="F. Ciencias Matemáticas"/>
    <m/>
    <m/>
    <m/>
    <m/>
    <m/>
    <m/>
    <s v="Sí"/>
    <s v="Sí"/>
    <n v="4"/>
    <n v="1"/>
    <n v="1"/>
    <n v="1"/>
    <n v="4"/>
    <n v="4"/>
    <n v="4"/>
    <n v="1"/>
    <n v="4"/>
    <n v="4"/>
    <m/>
    <n v="4"/>
    <n v="4"/>
    <n v="2"/>
    <n v="4"/>
    <n v="4"/>
    <s v="No"/>
    <n v="3"/>
    <n v="1"/>
    <s v="Twitter|Instagram"/>
    <m/>
    <m/>
    <m/>
    <m/>
    <m/>
    <m/>
    <m/>
    <s v="No"/>
    <s v="No"/>
    <m/>
    <n v="4"/>
    <n v="4"/>
    <s v="4, satisfecho"/>
    <s v="Mejorado"/>
    <m/>
    <n v="1"/>
    <n v="0"/>
    <n v="0"/>
    <n v="0"/>
    <n v="0"/>
    <n v="0"/>
    <n v="1"/>
    <n v="0"/>
    <n v="0"/>
    <n v="1"/>
    <n v="0"/>
    <n v="0"/>
    <n v="0"/>
  </r>
  <r>
    <m/>
    <m/>
    <s v="Ciencias Sociales"/>
    <d v="2020-05-19T19:40:00"/>
    <x v="2"/>
    <x v="11"/>
    <x v="2"/>
    <x v="1"/>
    <x v="2"/>
    <s v="F. Ciencias Económicas y Empresariales"/>
    <s v="Biblioteca Maria Zambrano (Filología / Derecho)"/>
    <s v="F. Comercio y Turismo"/>
    <m/>
    <m/>
    <m/>
    <m/>
    <m/>
    <m/>
    <s v="No"/>
    <s v="No"/>
    <n v="5"/>
    <n v="2"/>
    <n v="2"/>
    <n v="4"/>
    <n v="5"/>
    <n v="4"/>
    <n v="5"/>
    <n v="2"/>
    <n v="3"/>
    <n v="3"/>
    <m/>
    <n v="5"/>
    <n v="3"/>
    <n v="3"/>
    <n v="3"/>
    <n v="5"/>
    <s v="No"/>
    <n v="3"/>
    <n v="5"/>
    <s v="Twitter|Facebook|Instagram|LinkedIn"/>
    <m/>
    <m/>
    <m/>
    <m/>
    <m/>
    <m/>
    <m/>
    <s v="No"/>
    <s v="No"/>
    <m/>
    <n v="5"/>
    <n v="5"/>
    <s v="4, satisfecho"/>
    <s v="Mejorado mucho"/>
    <m/>
    <n v="1"/>
    <n v="0"/>
    <n v="0"/>
    <n v="0"/>
    <n v="0"/>
    <n v="0"/>
    <n v="1"/>
    <n v="1"/>
    <n v="0"/>
    <n v="1"/>
    <n v="1"/>
    <n v="0"/>
    <n v="0"/>
  </r>
  <r>
    <m/>
    <m/>
    <s v="Ciencias Sociales"/>
    <d v="2020-05-19T19:37:00"/>
    <x v="1"/>
    <x v="1"/>
    <x v="1"/>
    <x v="2"/>
    <x v="17"/>
    <s v="F. Ciencias Políticas y Sociología"/>
    <s v="F. Ciencias Económicas y Empresariales"/>
    <m/>
    <s v="Biblioteca AECID, Biblioteca Nacional y Biblioteca Reina Sofía"/>
    <m/>
    <m/>
    <m/>
    <m/>
    <m/>
    <s v="Sí"/>
    <s v="Sí"/>
    <n v="5"/>
    <n v="4"/>
    <n v="3"/>
    <n v="2"/>
    <n v="1"/>
    <n v="5"/>
    <n v="3"/>
    <n v="2"/>
    <n v="5"/>
    <n v="5"/>
    <m/>
    <n v="5"/>
    <n v="5"/>
    <n v="5"/>
    <n v="5"/>
    <n v="5"/>
    <s v="Sí"/>
    <n v="5"/>
    <n v="5"/>
    <s v="Twitter|Facebook|Youtube|Instagram|LinkedIn"/>
    <m/>
    <m/>
    <m/>
    <m/>
    <m/>
    <m/>
    <m/>
    <s v="Sí"/>
    <s v="Sí"/>
    <s v="Útil"/>
    <n v="5"/>
    <n v="5"/>
    <s v="5, muy satisfecho"/>
    <s v="Mejorado"/>
    <m/>
    <n v="1"/>
    <n v="1"/>
    <n v="0"/>
    <n v="0"/>
    <n v="0"/>
    <n v="0"/>
    <n v="1"/>
    <n v="1"/>
    <n v="1"/>
    <n v="1"/>
    <n v="1"/>
    <n v="0"/>
    <n v="0"/>
  </r>
  <r>
    <m/>
    <m/>
    <s v="Ciencias Sociales"/>
    <d v="2020-05-19T19:34:00"/>
    <x v="2"/>
    <x v="13"/>
    <x v="1"/>
    <x v="4"/>
    <x v="2"/>
    <s v="Biblioteca Maria Zambrano (Filología / Derecho)"/>
    <s v="F. Ciencias de la Información"/>
    <m/>
    <m/>
    <m/>
    <m/>
    <m/>
    <m/>
    <m/>
    <s v="No"/>
    <s v="Sí"/>
    <n v="1"/>
    <n v="1"/>
    <n v="1"/>
    <n v="3"/>
    <n v="4"/>
    <n v="5"/>
    <n v="1"/>
    <n v="1"/>
    <n v="1"/>
    <n v="1"/>
    <m/>
    <n v="3"/>
    <n v="2"/>
    <n v="1"/>
    <n v="1"/>
    <n v="3"/>
    <s v="No"/>
    <n v="3"/>
    <n v="4"/>
    <s v="Twitter|Youtube|Instagram"/>
    <m/>
    <m/>
    <m/>
    <m/>
    <m/>
    <m/>
    <m/>
    <s v="No"/>
    <s v="No"/>
    <m/>
    <n v="3"/>
    <n v="3"/>
    <s v="3, normal"/>
    <s v="Igual"/>
    <m/>
    <n v="1"/>
    <n v="0"/>
    <n v="0"/>
    <n v="0"/>
    <n v="0"/>
    <n v="0"/>
    <n v="1"/>
    <n v="0"/>
    <n v="1"/>
    <n v="1"/>
    <n v="0"/>
    <n v="0"/>
    <n v="0"/>
  </r>
  <r>
    <m/>
    <m/>
    <s v="Ciencias Experimentales"/>
    <d v="2020-05-19T19:34:00"/>
    <x v="2"/>
    <x v="16"/>
    <x v="3"/>
    <x v="2"/>
    <x v="2"/>
    <s v="F. Ciencias Químicas"/>
    <s v="F. Ciencias Biológicas"/>
    <s v="Biblioteca Maria Zambrano (Filología / Derecho)"/>
    <m/>
    <m/>
    <m/>
    <m/>
    <m/>
    <m/>
    <s v="Sí"/>
    <s v="Sí"/>
    <n v="3"/>
    <n v="1"/>
    <n v="2"/>
    <n v="1"/>
    <n v="5"/>
    <n v="3"/>
    <n v="5"/>
    <n v="1"/>
    <n v="5"/>
    <n v="5"/>
    <m/>
    <n v="5"/>
    <n v="5"/>
    <n v="4"/>
    <n v="3"/>
    <n v="4"/>
    <s v="No"/>
    <n v="4"/>
    <n v="2"/>
    <s v="Twitter|Youtube|Instagram"/>
    <m/>
    <m/>
    <m/>
    <m/>
    <m/>
    <m/>
    <m/>
    <s v="No"/>
    <s v="No"/>
    <m/>
    <n v="5"/>
    <n v="5"/>
    <s v="5, muy satisfecho"/>
    <s v="Mejorado"/>
    <m/>
    <n v="1"/>
    <n v="0"/>
    <n v="0"/>
    <n v="0"/>
    <n v="0"/>
    <n v="0"/>
    <n v="1"/>
    <n v="0"/>
    <n v="1"/>
    <n v="1"/>
    <n v="0"/>
    <n v="0"/>
    <n v="0"/>
  </r>
  <r>
    <m/>
    <m/>
    <s v="Ciencias de la Salud"/>
    <d v="2020-05-19T19:32:00"/>
    <x v="2"/>
    <x v="23"/>
    <x v="3"/>
    <x v="2"/>
    <x v="2"/>
    <s v="F. Veterinaria"/>
    <s v="F. Geografía e Historia"/>
    <s v="Biblioteca Maria Zambrano (Filología / Derecho)"/>
    <s v="Reina Sofía"/>
    <m/>
    <m/>
    <m/>
    <m/>
    <m/>
    <s v="No"/>
    <s v="Sí"/>
    <n v="3"/>
    <n v="4"/>
    <n v="4"/>
    <n v="1"/>
    <n v="5"/>
    <n v="5"/>
    <n v="5"/>
    <n v="3"/>
    <n v="5"/>
    <n v="5"/>
    <m/>
    <n v="5"/>
    <n v="5"/>
    <n v="5"/>
    <n v="4"/>
    <n v="5"/>
    <s v="Sí"/>
    <n v="5"/>
    <n v="4"/>
    <s v="Twitter"/>
    <m/>
    <m/>
    <m/>
    <m/>
    <m/>
    <m/>
    <m/>
    <s v="Sí"/>
    <s v="Sí"/>
    <s v="Muy útil"/>
    <n v="5"/>
    <n v="5"/>
    <s v="5, muy satisfecho"/>
    <s v="Mejorado mucho"/>
    <m/>
    <n v="1"/>
    <n v="0"/>
    <n v="0"/>
    <n v="0"/>
    <n v="0"/>
    <n v="0"/>
    <n v="1"/>
    <n v="0"/>
    <n v="0"/>
    <n v="0"/>
    <n v="0"/>
    <n v="0"/>
    <n v="0"/>
  </r>
  <r>
    <m/>
    <m/>
    <s v="Ciencias de la Salud"/>
    <d v="2020-05-19T19:31:00"/>
    <x v="2"/>
    <x v="23"/>
    <x v="3"/>
    <x v="2"/>
    <x v="3"/>
    <s v="Biblioteca Maria Zambrano (Filología / Derecho)"/>
    <s v="F. Veterinaria"/>
    <s v="Biblioteca Histórica"/>
    <m/>
    <m/>
    <m/>
    <m/>
    <m/>
    <m/>
    <s v="No"/>
    <s v="Sí"/>
    <n v="3"/>
    <n v="4"/>
    <n v="4"/>
    <n v="1"/>
    <n v="5"/>
    <n v="2"/>
    <n v="5"/>
    <n v="1"/>
    <n v="4"/>
    <n v="5"/>
    <m/>
    <n v="5"/>
    <n v="5"/>
    <n v="5"/>
    <n v="4"/>
    <n v="5"/>
    <s v="No"/>
    <n v="4"/>
    <n v="3"/>
    <s v="Instagram"/>
    <m/>
    <m/>
    <m/>
    <m/>
    <m/>
    <m/>
    <m/>
    <s v="Sí"/>
    <s v="No"/>
    <m/>
    <n v="5"/>
    <n v="5"/>
    <s v="5, muy satisfecho"/>
    <s v="Mejorado"/>
    <s v="estaria bien que se pudiese ver los puestos libres via online, sobre todo en epocas de examenes"/>
    <n v="0"/>
    <n v="1"/>
    <n v="0"/>
    <n v="0"/>
    <n v="0"/>
    <n v="0"/>
    <n v="0"/>
    <n v="0"/>
    <n v="0"/>
    <n v="1"/>
    <n v="0"/>
    <n v="0"/>
    <n v="0"/>
  </r>
  <r>
    <m/>
    <m/>
    <s v="Ciencias Sociales"/>
    <d v="2020-05-19T19:29:00"/>
    <x v="2"/>
    <x v="21"/>
    <x v="2"/>
    <x v="5"/>
    <x v="2"/>
    <s v="Biblioteca Maria Zambrano (Filología / Derecho)"/>
    <s v="F. Comercio y Turismo"/>
    <s v="F. Ciencias Económicas y Empresariales"/>
    <m/>
    <m/>
    <m/>
    <m/>
    <m/>
    <m/>
    <s v="No"/>
    <s v="No"/>
    <n v="3"/>
    <n v="1"/>
    <n v="1"/>
    <n v="4"/>
    <n v="4"/>
    <n v="4"/>
    <n v="4"/>
    <n v="1"/>
    <n v="3"/>
    <n v="2"/>
    <m/>
    <n v="3"/>
    <n v="4"/>
    <n v="4"/>
    <n v="4"/>
    <n v="4"/>
    <s v="No"/>
    <n v="4"/>
    <n v="1"/>
    <s v="No uso ninguna red social"/>
    <m/>
    <m/>
    <m/>
    <m/>
    <m/>
    <m/>
    <m/>
    <s v="No"/>
    <s v="No"/>
    <m/>
    <n v="5"/>
    <n v="5"/>
    <s v="4, satisfecho"/>
    <s v="Mejorado"/>
    <m/>
    <n v="1"/>
    <n v="0"/>
    <n v="0"/>
    <n v="0"/>
    <n v="0"/>
    <n v="0"/>
    <n v="0"/>
    <n v="0"/>
    <n v="0"/>
    <n v="0"/>
    <n v="0"/>
    <n v="1"/>
    <n v="0"/>
  </r>
  <r>
    <m/>
    <m/>
    <s v="Ciencias de la Salud"/>
    <d v="2020-05-19T19:29:00"/>
    <x v="3"/>
    <x v="9"/>
    <x v="4"/>
    <x v="1"/>
    <x v="2"/>
    <s v="F. Farmacia"/>
    <m/>
    <m/>
    <m/>
    <m/>
    <m/>
    <m/>
    <m/>
    <m/>
    <s v="No"/>
    <s v="No"/>
    <n v="1"/>
    <n v="1"/>
    <n v="2"/>
    <n v="1"/>
    <n v="5"/>
    <n v="5"/>
    <n v="5"/>
    <n v="1"/>
    <n v="3"/>
    <n v="3"/>
    <m/>
    <n v="2"/>
    <n v="3"/>
    <n v="3"/>
    <n v="3"/>
    <n v="4"/>
    <s v="Sí"/>
    <n v="3"/>
    <n v="3"/>
    <m/>
    <m/>
    <m/>
    <m/>
    <m/>
    <m/>
    <m/>
    <m/>
    <s v="No"/>
    <s v="No"/>
    <m/>
    <n v="3"/>
    <n v="3"/>
    <s v="2, insatisfecho"/>
    <s v="Igual"/>
    <s v="Me gustaría tener acceso a más recursos desde la biblioteca virtual, no solo físicamente."/>
    <n v="1"/>
    <n v="0"/>
    <n v="0"/>
    <n v="0"/>
    <n v="0"/>
    <n v="0"/>
    <n v="0"/>
    <n v="0"/>
    <n v="0"/>
    <n v="0"/>
    <n v="0"/>
    <n v="0"/>
    <n v="0"/>
  </r>
  <r>
    <m/>
    <m/>
    <s v="Ciencias de la Salud"/>
    <d v="2020-05-19T19:27:00"/>
    <x v="2"/>
    <x v="22"/>
    <x v="2"/>
    <x v="3"/>
    <x v="2"/>
    <s v="F. Óptica y Optometría"/>
    <s v="Biblioteca Maria Zambrano (Filología / Derecho)"/>
    <m/>
    <m/>
    <m/>
    <m/>
    <m/>
    <m/>
    <m/>
    <s v="No"/>
    <s v="No"/>
    <n v="1"/>
    <n v="1"/>
    <n v="3"/>
    <n v="2"/>
    <n v="5"/>
    <n v="1"/>
    <n v="4"/>
    <n v="1"/>
    <n v="3"/>
    <n v="4"/>
    <m/>
    <n v="5"/>
    <n v="5"/>
    <n v="4"/>
    <n v="3"/>
    <n v="5"/>
    <s v="No"/>
    <n v="3"/>
    <n v="2"/>
    <s v="Facebook|Youtube|Instagram"/>
    <m/>
    <m/>
    <m/>
    <m/>
    <m/>
    <m/>
    <m/>
    <s v="No"/>
    <s v="Sí"/>
    <s v="Útil"/>
    <n v="4"/>
    <n v="4"/>
    <s v="4, satisfecho"/>
    <s v="Mejorado"/>
    <m/>
    <n v="1"/>
    <n v="0"/>
    <n v="0"/>
    <n v="0"/>
    <n v="0"/>
    <n v="0"/>
    <n v="0"/>
    <n v="1"/>
    <n v="1"/>
    <n v="1"/>
    <n v="0"/>
    <n v="0"/>
    <n v="0"/>
  </r>
  <r>
    <m/>
    <m/>
    <s v="Ciencias de la Salud"/>
    <d v="2020-05-19T19:25:00"/>
    <x v="2"/>
    <x v="4"/>
    <x v="1"/>
    <x v="2"/>
    <x v="2"/>
    <s v="F. Enfermería, Fisioterapia y Podología"/>
    <s v="F. Medicina"/>
    <m/>
    <m/>
    <m/>
    <m/>
    <m/>
    <m/>
    <m/>
    <s v="No"/>
    <s v="Sí"/>
    <n v="3"/>
    <n v="5"/>
    <n v="5"/>
    <n v="3"/>
    <n v="5"/>
    <n v="5"/>
    <n v="5"/>
    <n v="1"/>
    <n v="5"/>
    <n v="5"/>
    <m/>
    <n v="5"/>
    <n v="4"/>
    <n v="3"/>
    <n v="3"/>
    <n v="5"/>
    <s v="No"/>
    <n v="4"/>
    <n v="2"/>
    <s v="Twitter"/>
    <m/>
    <m/>
    <m/>
    <m/>
    <m/>
    <m/>
    <m/>
    <s v="Sí"/>
    <s v="No"/>
    <m/>
    <n v="4"/>
    <n v="4"/>
    <s v="5, muy satisfecho"/>
    <s v="Igual"/>
    <m/>
    <n v="1"/>
    <n v="0"/>
    <n v="0"/>
    <n v="0"/>
    <n v="0"/>
    <n v="0"/>
    <n v="1"/>
    <n v="0"/>
    <n v="0"/>
    <n v="0"/>
    <n v="0"/>
    <n v="0"/>
    <n v="0"/>
  </r>
  <r>
    <m/>
    <m/>
    <s v="Ciencias de la Salud"/>
    <d v="2020-05-19T19:23:00"/>
    <x v="2"/>
    <x v="23"/>
    <x v="2"/>
    <x v="5"/>
    <x v="3"/>
    <s v="F. Veterinaria"/>
    <s v="Biblioteca Maria Zambrano (Filología / Derecho)"/>
    <s v="F. Geografía e Historia"/>
    <m/>
    <m/>
    <m/>
    <m/>
    <m/>
    <m/>
    <s v="No"/>
    <s v="Sí"/>
    <n v="4"/>
    <n v="2"/>
    <n v="3"/>
    <n v="3"/>
    <n v="5"/>
    <n v="3"/>
    <n v="1"/>
    <n v="1"/>
    <n v="1"/>
    <n v="2"/>
    <m/>
    <n v="2"/>
    <n v="4"/>
    <n v="3"/>
    <n v="3"/>
    <n v="4"/>
    <s v="No"/>
    <n v="3"/>
    <n v="2"/>
    <s v="Facebook"/>
    <m/>
    <m/>
    <m/>
    <m/>
    <m/>
    <m/>
    <m/>
    <s v="Sí"/>
    <s v="No"/>
    <m/>
    <n v="4"/>
    <n v="5"/>
    <s v="3, normal"/>
    <s v="Mejorado"/>
    <s v="Volver a poner el reciclaje de bolígrafos y rotuladores gastados en la Biblioteca F. Veterinaria. Cambiar o reparar los estores de la biblioteca de la F. Veterinaria, sobretodo los del lado izquierdo. Entra el sol algunas horas y no se puede estar del reflejo y el calor. Poner más enchufes."/>
    <n v="0"/>
    <n v="1"/>
    <n v="0"/>
    <n v="0"/>
    <n v="0"/>
    <n v="0"/>
    <n v="0"/>
    <n v="1"/>
    <n v="0"/>
    <n v="0"/>
    <n v="0"/>
    <n v="0"/>
    <n v="0"/>
  </r>
  <r>
    <m/>
    <m/>
    <s v="Humanidades"/>
    <d v="2020-05-19T19:22:00"/>
    <x v="2"/>
    <x v="5"/>
    <x v="2"/>
    <x v="2"/>
    <x v="2"/>
    <s v="F. Filosofía"/>
    <s v="F. Filología (Clásicas o General)"/>
    <s v="F. Geografía e Historia"/>
    <m/>
    <m/>
    <m/>
    <m/>
    <m/>
    <m/>
    <s v="Sí"/>
    <s v="Sí"/>
    <n v="5"/>
    <n v="2"/>
    <n v="2"/>
    <n v="5"/>
    <n v="5"/>
    <n v="5"/>
    <n v="5"/>
    <n v="3"/>
    <n v="5"/>
    <n v="5"/>
    <m/>
    <n v="5"/>
    <n v="5"/>
    <n v="5"/>
    <n v="5"/>
    <n v="5"/>
    <s v="No"/>
    <n v="5"/>
    <n v="3"/>
    <s v="Twitter|Youtube|Instagram"/>
    <m/>
    <m/>
    <m/>
    <m/>
    <m/>
    <m/>
    <m/>
    <s v="No"/>
    <s v="No"/>
    <m/>
    <n v="5"/>
    <n v="5"/>
    <s v="4, satisfecho"/>
    <s v="Mejorado"/>
    <m/>
    <n v="1"/>
    <n v="0"/>
    <n v="0"/>
    <n v="0"/>
    <n v="0"/>
    <n v="0"/>
    <n v="1"/>
    <n v="0"/>
    <n v="1"/>
    <n v="1"/>
    <n v="0"/>
    <n v="0"/>
    <n v="0"/>
  </r>
  <r>
    <m/>
    <m/>
    <s v="Ciencias Sociales"/>
    <d v="2020-05-19T19:22:00"/>
    <x v="2"/>
    <x v="11"/>
    <x v="1"/>
    <x v="1"/>
    <x v="2"/>
    <s v="F. Ciencias Económicas y Empresariales"/>
    <s v="Biblioteca Maria Zambrano (Filología / Derecho)"/>
    <s v="F. Psicología"/>
    <m/>
    <m/>
    <m/>
    <m/>
    <m/>
    <m/>
    <s v="Sí"/>
    <s v="Sí"/>
    <n v="3"/>
    <n v="1"/>
    <n v="2"/>
    <n v="4"/>
    <n v="5"/>
    <n v="3"/>
    <n v="5"/>
    <n v="1"/>
    <n v="4"/>
    <n v="4"/>
    <m/>
    <n v="3"/>
    <n v="3"/>
    <n v="3"/>
    <n v="2"/>
    <n v="3"/>
    <s v="No"/>
    <n v="3"/>
    <n v="2"/>
    <s v="Twitter|Facebook|Instagram"/>
    <m/>
    <m/>
    <m/>
    <m/>
    <m/>
    <m/>
    <m/>
    <s v="Sí"/>
    <s v="No"/>
    <m/>
    <n v="3"/>
    <n v="3"/>
    <s v="4, satisfecho"/>
    <s v="Mejorado"/>
    <m/>
    <n v="1"/>
    <n v="0"/>
    <n v="0"/>
    <n v="0"/>
    <n v="0"/>
    <n v="0"/>
    <n v="1"/>
    <n v="1"/>
    <n v="0"/>
    <n v="1"/>
    <n v="0"/>
    <n v="0"/>
    <n v="0"/>
  </r>
  <r>
    <m/>
    <m/>
    <s v="Humanidades"/>
    <d v="2020-05-19T19:22:00"/>
    <x v="3"/>
    <x v="7"/>
    <x v="1"/>
    <x v="1"/>
    <x v="4"/>
    <s v="F. Geografía e Historia"/>
    <s v="Biblioteca Maria Zambrano (Filología / Derecho)"/>
    <m/>
    <s v="Biblioteca Nacional, Archivo SGAE"/>
    <m/>
    <m/>
    <m/>
    <m/>
    <m/>
    <s v="Sí"/>
    <s v="Sí"/>
    <n v="4"/>
    <n v="3"/>
    <n v="3"/>
    <n v="4"/>
    <n v="1"/>
    <n v="5"/>
    <n v="4"/>
    <n v="4"/>
    <n v="3"/>
    <n v="4"/>
    <m/>
    <n v="4"/>
    <n v="4"/>
    <n v="4"/>
    <n v="4"/>
    <n v="4"/>
    <s v="No"/>
    <n v="4"/>
    <n v="3"/>
    <s v="Facebook|Instagram|LinkedIn"/>
    <m/>
    <m/>
    <m/>
    <m/>
    <m/>
    <m/>
    <m/>
    <s v="No"/>
    <s v="No"/>
    <m/>
    <n v="5"/>
    <n v="5"/>
    <s v="5, muy satisfecho"/>
    <s v="Mejorado"/>
    <m/>
    <n v="0"/>
    <n v="0"/>
    <n v="1"/>
    <n v="0"/>
    <n v="0"/>
    <n v="0"/>
    <n v="0"/>
    <n v="1"/>
    <n v="0"/>
    <n v="1"/>
    <n v="1"/>
    <n v="0"/>
    <n v="0"/>
  </r>
  <r>
    <m/>
    <m/>
    <s v="Ciencias Sociales"/>
    <d v="2020-05-19T19:21:00"/>
    <x v="2"/>
    <x v="10"/>
    <x v="2"/>
    <x v="5"/>
    <x v="2"/>
    <s v="Biblioteca Maria Zambrano (Filología / Derecho)"/>
    <s v="F. Ciencias Químicas"/>
    <s v="F. Ciencias Geológicas"/>
    <s v="Biblioteca Pública José Luis Sampedro."/>
    <m/>
    <m/>
    <m/>
    <m/>
    <m/>
    <s v="No"/>
    <s v="Sí"/>
    <n v="4"/>
    <n v="1"/>
    <n v="3"/>
    <n v="3"/>
    <n v="5"/>
    <n v="3"/>
    <n v="5"/>
    <n v="1"/>
    <n v="2"/>
    <n v="5"/>
    <m/>
    <n v="3"/>
    <n v="5"/>
    <n v="4"/>
    <n v="3"/>
    <n v="5"/>
    <s v="No"/>
    <n v="3"/>
    <n v="5"/>
    <s v="Twitter|Youtube"/>
    <m/>
    <m/>
    <m/>
    <m/>
    <m/>
    <m/>
    <m/>
    <s v="No"/>
    <s v="No"/>
    <m/>
    <n v="4"/>
    <n v="4"/>
    <s v="5, muy satisfecho"/>
    <s v="Mejorado mucho"/>
    <m/>
    <n v="1"/>
    <n v="0"/>
    <n v="0"/>
    <n v="0"/>
    <n v="0"/>
    <n v="0"/>
    <n v="1"/>
    <n v="0"/>
    <n v="1"/>
    <n v="0"/>
    <n v="0"/>
    <n v="0"/>
    <n v="0"/>
  </r>
  <r>
    <m/>
    <m/>
    <s v="Humanidades"/>
    <d v="2020-05-19T19:20:00"/>
    <x v="2"/>
    <x v="2"/>
    <x v="1"/>
    <x v="1"/>
    <x v="2"/>
    <s v="F. Educación - Centro de Formación del Profesorado"/>
    <m/>
    <m/>
    <s v="Biblioteca de San Lorenzo de El Escorial"/>
    <m/>
    <m/>
    <m/>
    <m/>
    <m/>
    <s v="No"/>
    <s v="Sí"/>
    <n v="3"/>
    <n v="1"/>
    <n v="2"/>
    <n v="1"/>
    <n v="5"/>
    <n v="4"/>
    <n v="5"/>
    <n v="1"/>
    <n v="4"/>
    <n v="5"/>
    <m/>
    <n v="4"/>
    <n v="5"/>
    <n v="5"/>
    <n v="5"/>
    <n v="5"/>
    <s v="No"/>
    <n v="5"/>
    <n v="4"/>
    <s v="Twitter|Instagram"/>
    <m/>
    <m/>
    <m/>
    <m/>
    <m/>
    <m/>
    <m/>
    <s v="Sí"/>
    <s v="No"/>
    <m/>
    <n v="5"/>
    <n v="5"/>
    <s v="5, muy satisfecho"/>
    <s v="Mejorado mucho"/>
    <m/>
    <n v="1"/>
    <n v="0"/>
    <n v="0"/>
    <n v="0"/>
    <n v="0"/>
    <n v="0"/>
    <n v="1"/>
    <n v="0"/>
    <n v="0"/>
    <n v="1"/>
    <n v="0"/>
    <n v="0"/>
    <n v="0"/>
  </r>
  <r>
    <m/>
    <m/>
    <s v="Ciencias de la Salud"/>
    <d v="2020-05-19T19:20:00"/>
    <x v="2"/>
    <x v="9"/>
    <x v="4"/>
    <x v="2"/>
    <x v="1"/>
    <s v="F. Farmacia"/>
    <s v="F. Medicina"/>
    <m/>
    <s v="Biblioteca municipal"/>
    <m/>
    <m/>
    <m/>
    <m/>
    <m/>
    <s v="No"/>
    <s v="No"/>
    <n v="1"/>
    <n v="2"/>
    <n v="5"/>
    <n v="1"/>
    <n v="5"/>
    <n v="5"/>
    <n v="5"/>
    <n v="3"/>
    <n v="5"/>
    <n v="5"/>
    <m/>
    <n v="5"/>
    <n v="5"/>
    <n v="5"/>
    <n v="5"/>
    <n v="5"/>
    <s v="Sí"/>
    <n v="5"/>
    <n v="5"/>
    <s v="Facebook|Youtube|Instagram"/>
    <m/>
    <m/>
    <m/>
    <m/>
    <m/>
    <m/>
    <m/>
    <s v="No"/>
    <s v="No"/>
    <m/>
    <n v="5"/>
    <n v="5"/>
    <s v="5, muy satisfecho"/>
    <s v="Mejorado mucho"/>
    <m/>
    <n v="0"/>
    <n v="0"/>
    <n v="0"/>
    <n v="1"/>
    <n v="0"/>
    <n v="0"/>
    <n v="0"/>
    <n v="1"/>
    <n v="1"/>
    <n v="1"/>
    <n v="0"/>
    <n v="0"/>
    <n v="0"/>
  </r>
  <r>
    <m/>
    <m/>
    <s v="Ciencias Experimentales"/>
    <d v="2020-05-19T19:18:00"/>
    <x v="2"/>
    <x v="26"/>
    <x v="3"/>
    <x v="5"/>
    <x v="6"/>
    <s v="F. Informática"/>
    <s v="Biblioteca Maria Zambrano (Filología / Derecho)"/>
    <s v="Biblioteca Maria Zambrano (Filología / Derecho)"/>
    <m/>
    <m/>
    <m/>
    <m/>
    <m/>
    <m/>
    <s v="Sí"/>
    <s v="Sí"/>
    <n v="5"/>
    <n v="2"/>
    <n v="2"/>
    <n v="1"/>
    <n v="3"/>
    <n v="3"/>
    <n v="4"/>
    <n v="1"/>
    <n v="5"/>
    <n v="5"/>
    <m/>
    <n v="4"/>
    <n v="5"/>
    <n v="3"/>
    <n v="4"/>
    <n v="4"/>
    <s v="No"/>
    <n v="4"/>
    <n v="3"/>
    <s v="Facebook|Instagram"/>
    <m/>
    <m/>
    <m/>
    <m/>
    <m/>
    <m/>
    <m/>
    <s v="No"/>
    <s v="No"/>
    <m/>
    <n v="5"/>
    <n v="5"/>
    <s v="5, muy satisfecho"/>
    <s v="Mejorado mucho"/>
    <m/>
    <n v="1"/>
    <n v="0"/>
    <n v="1"/>
    <n v="0"/>
    <n v="0"/>
    <n v="0"/>
    <n v="0"/>
    <n v="1"/>
    <n v="0"/>
    <n v="1"/>
    <n v="0"/>
    <n v="0"/>
    <n v="0"/>
  </r>
  <r>
    <m/>
    <m/>
    <s v="Ciencias Experimentales"/>
    <d v="2020-05-19T19:15:00"/>
    <x v="2"/>
    <x v="27"/>
    <x v="1"/>
    <x v="4"/>
    <x v="2"/>
    <s v="F. Estudios Estadísticos"/>
    <s v="Biblioteca Maria Zambrano (Filología / Derecho)"/>
    <s v="F. Geografía e Historia"/>
    <s v="Biblioteca de la facultad de Ingeniería Naval, muy bonita."/>
    <m/>
    <m/>
    <m/>
    <m/>
    <m/>
    <s v="Sí"/>
    <s v="Sí"/>
    <n v="4"/>
    <n v="1"/>
    <n v="1"/>
    <n v="2"/>
    <n v="3"/>
    <n v="5"/>
    <n v="2"/>
    <n v="1"/>
    <n v="5"/>
    <n v="5"/>
    <m/>
    <n v="3"/>
    <n v="5"/>
    <n v="3"/>
    <n v="3"/>
    <n v="5"/>
    <s v="No"/>
    <n v="3"/>
    <n v="3"/>
    <s v="LinkedIn"/>
    <m/>
    <m/>
    <m/>
    <m/>
    <m/>
    <m/>
    <m/>
    <s v="No"/>
    <s v="No"/>
    <m/>
    <n v="5"/>
    <n v="5"/>
    <s v="5, muy satisfecho"/>
    <s v="Mejorado"/>
    <s v="En el grado de estadística se da calculo en varias variables, pero hay bibliografía que solo esta en otras como informática."/>
    <n v="1"/>
    <n v="0"/>
    <n v="0"/>
    <n v="0"/>
    <n v="0"/>
    <n v="0"/>
    <n v="0"/>
    <n v="0"/>
    <n v="0"/>
    <n v="0"/>
    <n v="1"/>
    <n v="0"/>
    <n v="0"/>
  </r>
  <r>
    <m/>
    <m/>
    <s v="Humanidades"/>
    <d v="2020-05-19T19:14:00"/>
    <x v="2"/>
    <x v="7"/>
    <x v="1"/>
    <x v="1"/>
    <x v="2"/>
    <s v="Biblioteca Maria Zambrano (Filología / Derecho)"/>
    <s v="F. Filosofía"/>
    <s v="F. Geografía e Historia"/>
    <m/>
    <m/>
    <m/>
    <m/>
    <m/>
    <m/>
    <s v="Sí"/>
    <s v="Sí"/>
    <n v="3"/>
    <n v="2"/>
    <n v="2"/>
    <n v="4"/>
    <n v="3"/>
    <n v="3"/>
    <n v="1"/>
    <n v="2"/>
    <n v="3"/>
    <n v="3"/>
    <m/>
    <n v="3"/>
    <n v="3"/>
    <n v="3"/>
    <n v="3"/>
    <n v="2"/>
    <s v="No"/>
    <n v="3"/>
    <n v="2"/>
    <s v="Facebook|Youtube|Instagram"/>
    <m/>
    <m/>
    <m/>
    <m/>
    <m/>
    <m/>
    <m/>
    <s v="Sí"/>
    <s v="No"/>
    <m/>
    <n v="4"/>
    <n v="4"/>
    <s v="4, satisfecho"/>
    <s v="Igual"/>
    <m/>
    <n v="1"/>
    <n v="0"/>
    <n v="0"/>
    <n v="0"/>
    <n v="0"/>
    <n v="0"/>
    <n v="0"/>
    <n v="1"/>
    <n v="1"/>
    <n v="1"/>
    <n v="0"/>
    <n v="0"/>
    <n v="0"/>
  </r>
  <r>
    <m/>
    <m/>
    <s v="Humanidades"/>
    <d v="2020-05-19T19:14:00"/>
    <x v="2"/>
    <x v="2"/>
    <x v="2"/>
    <x v="1"/>
    <x v="30"/>
    <s v="F. Educación - Centro de Formación del Profesorado"/>
    <m/>
    <m/>
    <m/>
    <m/>
    <m/>
    <m/>
    <m/>
    <m/>
    <s v="No"/>
    <s v="Sí"/>
    <n v="4"/>
    <n v="2"/>
    <n v="4"/>
    <n v="1"/>
    <n v="4"/>
    <n v="5"/>
    <n v="4"/>
    <n v="1"/>
    <n v="3"/>
    <n v="5"/>
    <m/>
    <n v="4"/>
    <n v="5"/>
    <n v="4"/>
    <n v="5"/>
    <n v="4"/>
    <s v="No"/>
    <n v="5"/>
    <n v="3"/>
    <s v="Twitter|Facebook|Youtube|Instagram"/>
    <m/>
    <m/>
    <m/>
    <m/>
    <m/>
    <m/>
    <m/>
    <s v="Sí"/>
    <s v="No"/>
    <m/>
    <n v="5"/>
    <n v="4"/>
    <s v="4, satisfecho"/>
    <s v="Mejorado"/>
    <m/>
    <n v="1"/>
    <n v="0"/>
    <n v="0"/>
    <n v="1"/>
    <n v="0"/>
    <n v="0"/>
    <n v="1"/>
    <n v="1"/>
    <n v="1"/>
    <n v="1"/>
    <n v="0"/>
    <n v="0"/>
    <n v="0"/>
  </r>
  <r>
    <m/>
    <m/>
    <s v="Ciencias Experimentales"/>
    <d v="2020-05-19T19:12:00"/>
    <x v="2"/>
    <x v="8"/>
    <x v="3"/>
    <x v="1"/>
    <x v="2"/>
    <s v="F. Ciencias Matemáticas"/>
    <s v="Biblioteca Maria Zambrano (Filología / Derecho)"/>
    <s v="F. Geografía e Historia"/>
    <s v="La biblioteca que se encuentra en mi distrito, en concreto en mi barrio."/>
    <m/>
    <m/>
    <m/>
    <m/>
    <m/>
    <s v="Sí"/>
    <s v="Sí"/>
    <n v="5"/>
    <n v="1"/>
    <n v="1"/>
    <n v="1"/>
    <n v="4"/>
    <n v="4"/>
    <n v="5"/>
    <n v="5"/>
    <n v="4"/>
    <n v="4"/>
    <m/>
    <n v="4"/>
    <n v="5"/>
    <n v="5"/>
    <n v="5"/>
    <n v="5"/>
    <s v="No"/>
    <n v="5"/>
    <n v="3"/>
    <s v="No uso ninguna red social"/>
    <m/>
    <m/>
    <m/>
    <m/>
    <m/>
    <m/>
    <m/>
    <s v="Sí"/>
    <s v="No"/>
    <m/>
    <n v="5"/>
    <n v="5"/>
    <s v="4, satisfecho"/>
    <s v="Mejorado"/>
    <s v="El personal de la biblioteca es magnífico. No podría haber tenido una experiencia mejor."/>
    <n v="1"/>
    <n v="0"/>
    <n v="0"/>
    <n v="0"/>
    <n v="0"/>
    <n v="0"/>
    <n v="0"/>
    <n v="0"/>
    <n v="0"/>
    <n v="0"/>
    <n v="0"/>
    <n v="1"/>
    <n v="0"/>
  </r>
  <r>
    <m/>
    <m/>
    <s v="Humanidades"/>
    <d v="2020-05-19T19:12:00"/>
    <x v="2"/>
    <x v="5"/>
    <x v="3"/>
    <x v="1"/>
    <x v="3"/>
    <s v="F. Filosofía"/>
    <s v="Biblioteca Maria Zambrano (Filología / Derecho)"/>
    <m/>
    <s v="Bibliotecas comunidad y ayuntamiento de Madrid."/>
    <m/>
    <m/>
    <m/>
    <m/>
    <m/>
    <s v="No"/>
    <s v="Sí"/>
    <n v="3"/>
    <n v="2"/>
    <m/>
    <n v="4"/>
    <n v="5"/>
    <n v="4"/>
    <n v="5"/>
    <n v="2"/>
    <n v="5"/>
    <n v="5"/>
    <m/>
    <n v="5"/>
    <n v="5"/>
    <n v="4"/>
    <n v="3"/>
    <n v="4"/>
    <s v="No"/>
    <n v="4"/>
    <n v="4"/>
    <s v="No uso ninguna red social"/>
    <m/>
    <m/>
    <m/>
    <m/>
    <m/>
    <m/>
    <m/>
    <s v="Sí"/>
    <s v="Sí"/>
    <s v="Muy útil"/>
    <n v="5"/>
    <n v="5"/>
    <s v="5, muy satisfecho"/>
    <s v="Mejorado mucho"/>
    <m/>
    <n v="0"/>
    <n v="1"/>
    <n v="0"/>
    <n v="0"/>
    <n v="0"/>
    <n v="0"/>
    <n v="0"/>
    <n v="0"/>
    <n v="0"/>
    <n v="0"/>
    <n v="0"/>
    <n v="1"/>
    <n v="0"/>
  </r>
  <r>
    <m/>
    <m/>
    <s v="Humanidades"/>
    <d v="2020-05-19T19:12:00"/>
    <x v="4"/>
    <x v="7"/>
    <x v="1"/>
    <x v="2"/>
    <x v="2"/>
    <s v="F. Geografía e Historia"/>
    <s v="F. Ciencias de la Información"/>
    <s v="F. Trabajo Social"/>
    <s v="Bibliotecas de la Comunidad de Madrid"/>
    <m/>
    <m/>
    <m/>
    <m/>
    <m/>
    <s v="Sí"/>
    <s v="Sí"/>
    <n v="5"/>
    <n v="1"/>
    <n v="3"/>
    <n v="4"/>
    <n v="5"/>
    <n v="5"/>
    <n v="4"/>
    <n v="4"/>
    <n v="5"/>
    <n v="4"/>
    <m/>
    <n v="4"/>
    <n v="4"/>
    <n v="4"/>
    <n v="4"/>
    <n v="4"/>
    <s v="Sí"/>
    <n v="3"/>
    <n v="2"/>
    <s v="Twitter|Youtube|Instagram"/>
    <m/>
    <m/>
    <m/>
    <m/>
    <m/>
    <m/>
    <m/>
    <s v="No"/>
    <s v="No"/>
    <m/>
    <n v="5"/>
    <n v="5"/>
    <s v="4, satisfecho"/>
    <s v="Igual"/>
    <m/>
    <n v="1"/>
    <n v="0"/>
    <n v="0"/>
    <n v="0"/>
    <n v="0"/>
    <n v="0"/>
    <n v="1"/>
    <n v="0"/>
    <n v="1"/>
    <n v="1"/>
    <n v="0"/>
    <n v="0"/>
    <n v="0"/>
  </r>
  <r>
    <m/>
    <m/>
    <s v="Humanidades"/>
    <d v="2020-05-19T19:10:00"/>
    <x v="2"/>
    <x v="2"/>
    <x v="2"/>
    <x v="1"/>
    <x v="4"/>
    <s v="F. Educación - Centro de Formación del Profesorado"/>
    <s v="F. Educación - Centro de Formación del Profesorado"/>
    <s v="F. Educación - Centro de Formación del Profesorado"/>
    <s v="No"/>
    <m/>
    <m/>
    <m/>
    <m/>
    <m/>
    <s v="No"/>
    <s v="No"/>
    <n v="3"/>
    <n v="2"/>
    <n v="2"/>
    <n v="5"/>
    <n v="5"/>
    <n v="5"/>
    <n v="5"/>
    <n v="5"/>
    <n v="3"/>
    <n v="1"/>
    <m/>
    <n v="1"/>
    <n v="1"/>
    <n v="2"/>
    <n v="1"/>
    <n v="1"/>
    <s v="No"/>
    <n v="1"/>
    <n v="1"/>
    <s v="Facebook|Youtube|Instagram"/>
    <m/>
    <m/>
    <m/>
    <m/>
    <m/>
    <m/>
    <m/>
    <s v="Sí"/>
    <s v="No"/>
    <m/>
    <n v="1"/>
    <n v="1"/>
    <s v="1, muy insatisfecho"/>
    <s v="Igual"/>
    <s v="Debería haber mayor número de ejemplares. Hay algunos libros que son muy específicos de ciertas asignaturas y que se requieren año tras año: por favor con 3 o 5 ejemplares no nos vale, necesitamos muchos más.  Las salas de trabajo son muy necesarias, pero hay pocas y con poca disponibilidad. Estaría interesante plantearse más espacios de trabajo colaborativo, puesto que en la facultad apenas hay sitio para reunirse entre alumnos."/>
    <n v="0"/>
    <n v="0"/>
    <n v="1"/>
    <n v="0"/>
    <n v="0"/>
    <n v="0"/>
    <n v="0"/>
    <n v="1"/>
    <n v="1"/>
    <n v="1"/>
    <n v="0"/>
    <n v="0"/>
    <n v="0"/>
  </r>
  <r>
    <m/>
    <m/>
    <s v="Ciencias Experimentales"/>
    <d v="2020-05-19T19:08:00"/>
    <x v="2"/>
    <x v="8"/>
    <x v="1"/>
    <x v="2"/>
    <x v="2"/>
    <s v="F. Ciencias Matemáticas"/>
    <s v="Biblioteca Maria Zambrano (Filología / Derecho)"/>
    <m/>
    <m/>
    <m/>
    <m/>
    <m/>
    <m/>
    <m/>
    <s v="No"/>
    <s v="Sí"/>
    <n v="2"/>
    <n v="1"/>
    <n v="2"/>
    <n v="4"/>
    <n v="5"/>
    <n v="3"/>
    <n v="5"/>
    <n v="3"/>
    <n v="5"/>
    <n v="5"/>
    <m/>
    <n v="5"/>
    <n v="5"/>
    <n v="4"/>
    <n v="3"/>
    <n v="5"/>
    <s v="No"/>
    <n v="4"/>
    <n v="3"/>
    <s v="Twitter|Instagram"/>
    <m/>
    <m/>
    <m/>
    <m/>
    <m/>
    <m/>
    <m/>
    <s v="Sí"/>
    <s v="Sí"/>
    <m/>
    <n v="5"/>
    <n v="5"/>
    <s v="5, muy satisfecho"/>
    <m/>
    <m/>
    <n v="1"/>
    <n v="0"/>
    <n v="0"/>
    <n v="0"/>
    <n v="0"/>
    <n v="0"/>
    <n v="1"/>
    <n v="0"/>
    <n v="0"/>
    <n v="1"/>
    <n v="0"/>
    <n v="0"/>
    <n v="0"/>
  </r>
  <r>
    <m/>
    <m/>
    <s v="Ciencias de la Salud"/>
    <d v="2020-05-19T19:08:00"/>
    <x v="2"/>
    <x v="4"/>
    <x v="3"/>
    <x v="5"/>
    <x v="2"/>
    <s v="F. Medicina"/>
    <s v="Biblioteca Maria Zambrano (Filología / Derecho)"/>
    <s v="F. Geografía e Historia"/>
    <s v="Biblioteca Francisco Umbral"/>
    <m/>
    <m/>
    <m/>
    <m/>
    <m/>
    <s v="No"/>
    <s v="Sí"/>
    <n v="5"/>
    <n v="2"/>
    <n v="2"/>
    <n v="3"/>
    <n v="4"/>
    <n v="3"/>
    <n v="5"/>
    <n v="1"/>
    <n v="2"/>
    <n v="5"/>
    <m/>
    <n v="5"/>
    <n v="5"/>
    <n v="4"/>
    <n v="4"/>
    <n v="5"/>
    <s v="No"/>
    <n v="5"/>
    <n v="5"/>
    <s v="Twitter|Instagram"/>
    <m/>
    <m/>
    <m/>
    <m/>
    <m/>
    <m/>
    <m/>
    <s v="No"/>
    <s v="No"/>
    <m/>
    <n v="5"/>
    <n v="5"/>
    <s v="5, muy satisfecho"/>
    <s v="Mejorado mucho"/>
    <m/>
    <n v="1"/>
    <n v="0"/>
    <n v="0"/>
    <n v="0"/>
    <n v="0"/>
    <n v="0"/>
    <n v="1"/>
    <n v="0"/>
    <n v="0"/>
    <n v="1"/>
    <n v="0"/>
    <n v="0"/>
    <n v="0"/>
  </r>
  <r>
    <m/>
    <m/>
    <s v="Humanidades"/>
    <d v="2020-05-19T19:04:00"/>
    <x v="2"/>
    <x v="2"/>
    <x v="3"/>
    <x v="2"/>
    <x v="11"/>
    <s v="F. Educación - Centro de Formación del Profesorado"/>
    <s v="Biblioteca Maria Zambrano (Filología / Derecho)"/>
    <m/>
    <m/>
    <m/>
    <m/>
    <m/>
    <m/>
    <m/>
    <s v="Sí"/>
    <s v="Sí"/>
    <n v="3"/>
    <n v="3"/>
    <n v="4"/>
    <n v="2"/>
    <n v="2"/>
    <n v="4"/>
    <n v="2"/>
    <n v="1"/>
    <n v="4"/>
    <n v="3"/>
    <m/>
    <n v="4"/>
    <n v="5"/>
    <n v="5"/>
    <n v="3"/>
    <n v="2"/>
    <s v="Sí"/>
    <n v="3"/>
    <n v="3"/>
    <s v="Facebook|Youtube"/>
    <m/>
    <m/>
    <m/>
    <m/>
    <m/>
    <m/>
    <m/>
    <s v="Sí"/>
    <s v="No"/>
    <m/>
    <n v="5"/>
    <n v="5"/>
    <s v="4, satisfecho"/>
    <s v="Igual"/>
    <s v="Se requieren más libros electrónicos"/>
    <n v="0"/>
    <n v="1"/>
    <n v="1"/>
    <n v="0"/>
    <n v="0"/>
    <n v="0"/>
    <n v="0"/>
    <n v="1"/>
    <n v="1"/>
    <n v="0"/>
    <n v="0"/>
    <n v="0"/>
    <n v="0"/>
  </r>
  <r>
    <m/>
    <m/>
    <s v="Ciencias Sociales"/>
    <d v="2020-05-19T19:03:00"/>
    <x v="2"/>
    <x v="21"/>
    <x v="1"/>
    <x v="4"/>
    <x v="16"/>
    <s v="F. Comercio y Turismo"/>
    <s v="F. Medicina"/>
    <m/>
    <m/>
    <m/>
    <m/>
    <m/>
    <m/>
    <m/>
    <s v="No"/>
    <s v="No"/>
    <n v="2"/>
    <n v="1"/>
    <n v="1"/>
    <n v="5"/>
    <n v="5"/>
    <n v="5"/>
    <n v="3"/>
    <n v="1"/>
    <n v="2"/>
    <n v="3"/>
    <m/>
    <n v="1"/>
    <n v="5"/>
    <n v="2"/>
    <n v="1"/>
    <n v="5"/>
    <s v="No"/>
    <n v="1"/>
    <n v="1"/>
    <s v="No uso ninguna red social"/>
    <m/>
    <m/>
    <m/>
    <m/>
    <m/>
    <m/>
    <m/>
    <s v="No"/>
    <s v="No"/>
    <m/>
    <n v="5"/>
    <n v="5"/>
    <s v="2, insatisfecho"/>
    <s v="Igual"/>
    <s v="Las bibliotecas están evolucionando como zonas de diálogo y trabajo en equipo en un ambiente relajado. La de comercio al menos sigue siendo una biblioteca del siglo XX"/>
    <n v="0"/>
    <n v="0"/>
    <n v="0"/>
    <n v="0"/>
    <n v="1"/>
    <n v="0"/>
    <n v="0"/>
    <n v="0"/>
    <n v="0"/>
    <n v="0"/>
    <n v="0"/>
    <n v="1"/>
    <n v="0"/>
  </r>
  <r>
    <m/>
    <m/>
    <s v="Humanidades"/>
    <d v="2020-05-19T19:03:00"/>
    <x v="2"/>
    <x v="2"/>
    <x v="1"/>
    <x v="1"/>
    <x v="6"/>
    <s v="F. Educación - Centro de Formación del Profesorado"/>
    <s v="F. Psicología"/>
    <s v="F. Ciencias Políticas y Sociología"/>
    <m/>
    <m/>
    <m/>
    <m/>
    <m/>
    <m/>
    <s v="No"/>
    <s v="Sí"/>
    <n v="4"/>
    <n v="2"/>
    <n v="4"/>
    <n v="2"/>
    <n v="4"/>
    <n v="5"/>
    <n v="5"/>
    <n v="4"/>
    <n v="4"/>
    <n v="5"/>
    <m/>
    <n v="4"/>
    <n v="4"/>
    <n v="5"/>
    <n v="3"/>
    <n v="4"/>
    <s v="No"/>
    <n v="4"/>
    <n v="4"/>
    <s v="Twitter|Youtube|Instagram"/>
    <m/>
    <m/>
    <m/>
    <m/>
    <m/>
    <m/>
    <m/>
    <s v="No"/>
    <s v="No"/>
    <m/>
    <n v="4"/>
    <n v="4"/>
    <s v="4, satisfecho"/>
    <s v="Mejorado"/>
    <m/>
    <n v="1"/>
    <n v="0"/>
    <n v="1"/>
    <n v="0"/>
    <n v="0"/>
    <n v="0"/>
    <n v="1"/>
    <n v="0"/>
    <n v="1"/>
    <n v="1"/>
    <n v="0"/>
    <n v="0"/>
    <n v="0"/>
  </r>
  <r>
    <m/>
    <m/>
    <s v="Ciencias Sociales"/>
    <d v="2020-05-19T19:02:00"/>
    <x v="2"/>
    <x v="24"/>
    <x v="2"/>
    <x v="1"/>
    <x v="3"/>
    <s v="F. Trabajo Social"/>
    <s v="Biblioteca Maria Zambrano (Filología / Derecho)"/>
    <s v="F. Ciencias Políticas y Sociología"/>
    <m/>
    <m/>
    <m/>
    <m/>
    <m/>
    <m/>
    <s v="No"/>
    <s v="No"/>
    <n v="4"/>
    <n v="4"/>
    <n v="5"/>
    <n v="2"/>
    <n v="5"/>
    <n v="4"/>
    <n v="5"/>
    <n v="1"/>
    <n v="4"/>
    <n v="4"/>
    <m/>
    <n v="5"/>
    <n v="5"/>
    <n v="5"/>
    <n v="3"/>
    <n v="4"/>
    <s v="Sí"/>
    <n v="5"/>
    <m/>
    <s v="Instagram"/>
    <m/>
    <m/>
    <m/>
    <m/>
    <m/>
    <m/>
    <m/>
    <s v="No"/>
    <s v="Sí"/>
    <s v="Muy útil"/>
    <n v="5"/>
    <n v="5"/>
    <s v="4, satisfecho"/>
    <s v="Mejorado mucho"/>
    <m/>
    <n v="0"/>
    <n v="1"/>
    <n v="0"/>
    <n v="0"/>
    <n v="0"/>
    <n v="0"/>
    <n v="0"/>
    <n v="0"/>
    <n v="0"/>
    <n v="1"/>
    <n v="0"/>
    <n v="0"/>
    <n v="0"/>
  </r>
  <r>
    <m/>
    <m/>
    <s v="Ciencias Experimentales"/>
    <d v="2020-05-19T19:01:00"/>
    <x v="2"/>
    <x v="20"/>
    <x v="5"/>
    <x v="4"/>
    <x v="18"/>
    <s v="F. Ciencias Biológicas"/>
    <s v="Biblioteca Maria Zambrano (Filología / Derecho)"/>
    <m/>
    <m/>
    <m/>
    <m/>
    <m/>
    <m/>
    <m/>
    <s v="No"/>
    <s v="Sí"/>
    <n v="3"/>
    <n v="1"/>
    <n v="1"/>
    <n v="3"/>
    <n v="5"/>
    <n v="5"/>
    <n v="5"/>
    <n v="1"/>
    <n v="3"/>
    <n v="5"/>
    <m/>
    <n v="3"/>
    <n v="3"/>
    <n v="4"/>
    <n v="3"/>
    <n v="4"/>
    <s v="No"/>
    <n v="4"/>
    <n v="2"/>
    <s v="Twitter|Youtube|Instagram"/>
    <m/>
    <m/>
    <m/>
    <m/>
    <m/>
    <m/>
    <m/>
    <s v="No"/>
    <s v="No"/>
    <m/>
    <n v="5"/>
    <n v="4"/>
    <s v="5, muy satisfecho"/>
    <s v="Mejorado"/>
    <m/>
    <n v="1"/>
    <n v="0"/>
    <n v="0"/>
    <n v="0"/>
    <n v="1"/>
    <n v="0"/>
    <n v="1"/>
    <n v="0"/>
    <n v="1"/>
    <n v="1"/>
    <n v="0"/>
    <n v="0"/>
    <n v="0"/>
  </r>
  <r>
    <m/>
    <m/>
    <s v=""/>
    <d v="2020-05-19T19:00:00"/>
    <x v="5"/>
    <x v="28"/>
    <x v="3"/>
    <x v="1"/>
    <x v="32"/>
    <s v="F. Ciencias Políticas y Sociología"/>
    <s v="F. Ciencias Políticas y Sociología"/>
    <s v="F. Ciencias Políticas y Sociología"/>
    <m/>
    <m/>
    <m/>
    <m/>
    <m/>
    <m/>
    <s v="No"/>
    <s v="Sí"/>
    <n v="5"/>
    <n v="5"/>
    <n v="5"/>
    <n v="1"/>
    <n v="2"/>
    <n v="5"/>
    <n v="3"/>
    <n v="1"/>
    <n v="4"/>
    <n v="5"/>
    <m/>
    <n v="5"/>
    <n v="5"/>
    <n v="2"/>
    <n v="5"/>
    <n v="5"/>
    <s v="Sí"/>
    <n v="5"/>
    <n v="5"/>
    <s v="Twitter|Youtube|Instagram"/>
    <m/>
    <m/>
    <m/>
    <m/>
    <m/>
    <m/>
    <m/>
    <s v="No"/>
    <s v="No"/>
    <m/>
    <n v="5"/>
    <n v="5"/>
    <s v="5, muy satisfecho"/>
    <s v="Empeorado"/>
    <m/>
    <n v="1"/>
    <n v="1"/>
    <n v="0"/>
    <n v="0"/>
    <n v="1"/>
    <n v="0"/>
    <n v="1"/>
    <n v="0"/>
    <n v="1"/>
    <n v="1"/>
    <n v="0"/>
    <n v="0"/>
    <n v="0"/>
  </r>
  <r>
    <m/>
    <m/>
    <s v="Ciencias Sociales"/>
    <d v="2020-05-19T19:00:00"/>
    <x v="2"/>
    <x v="24"/>
    <x v="5"/>
    <x v="1"/>
    <x v="2"/>
    <s v="Biblioteca Maria Zambrano (Filología / Derecho)"/>
    <s v="F. Trabajo Social"/>
    <s v="F. Psicología"/>
    <s v="Biblioteca &quot;Margarita Nelken&quot; (Coslada) Biblioteca &quot;CRAI&quot; (Alcalá de Henares)"/>
    <m/>
    <m/>
    <m/>
    <m/>
    <m/>
    <s v="No"/>
    <s v="Sí"/>
    <n v="2"/>
    <n v="2"/>
    <n v="3"/>
    <n v="4"/>
    <n v="5"/>
    <n v="2"/>
    <n v="5"/>
    <n v="1"/>
    <n v="4"/>
    <n v="4"/>
    <m/>
    <n v="4"/>
    <n v="4"/>
    <n v="5"/>
    <n v="4"/>
    <n v="4"/>
    <s v="No"/>
    <n v="4"/>
    <n v="4"/>
    <s v="Twitter|Youtube|Instagram"/>
    <m/>
    <m/>
    <m/>
    <m/>
    <m/>
    <m/>
    <m/>
    <s v="No"/>
    <s v="No"/>
    <m/>
    <n v="5"/>
    <n v="5"/>
    <s v="4, satisfecho"/>
    <s v="Mejorado"/>
    <s v="Enchufes en cada mesa de la biblioteca"/>
    <n v="1"/>
    <n v="0"/>
    <n v="0"/>
    <n v="0"/>
    <n v="0"/>
    <n v="0"/>
    <n v="1"/>
    <n v="0"/>
    <n v="1"/>
    <n v="1"/>
    <n v="0"/>
    <n v="0"/>
    <n v="0"/>
  </r>
  <r>
    <m/>
    <m/>
    <s v="Ciencias Experimentales"/>
    <d v="2020-05-19T19:00:00"/>
    <x v="2"/>
    <x v="20"/>
    <x v="1"/>
    <x v="2"/>
    <x v="3"/>
    <s v="F. Ciencias Biológicas"/>
    <s v="Biblioteca Maria Zambrano (Filología / Derecho)"/>
    <m/>
    <m/>
    <m/>
    <m/>
    <m/>
    <m/>
    <m/>
    <s v="Sí"/>
    <s v="Sí"/>
    <n v="2"/>
    <n v="1"/>
    <n v="5"/>
    <n v="1"/>
    <n v="4"/>
    <n v="5"/>
    <n v="5"/>
    <n v="3"/>
    <n v="1"/>
    <n v="4"/>
    <m/>
    <n v="4"/>
    <n v="3"/>
    <n v="2"/>
    <n v="1"/>
    <n v="3"/>
    <s v="No"/>
    <n v="3"/>
    <n v="2"/>
    <s v="Youtube|Instagram"/>
    <m/>
    <m/>
    <m/>
    <m/>
    <m/>
    <m/>
    <m/>
    <s v="Sí"/>
    <s v="No"/>
    <m/>
    <n v="4"/>
    <n v="3"/>
    <s v="3, normal"/>
    <s v="Igual"/>
    <m/>
    <n v="0"/>
    <n v="1"/>
    <n v="0"/>
    <n v="0"/>
    <n v="0"/>
    <n v="0"/>
    <n v="0"/>
    <n v="0"/>
    <n v="1"/>
    <n v="1"/>
    <n v="0"/>
    <n v="0"/>
    <n v="0"/>
  </r>
  <r>
    <m/>
    <m/>
    <s v="Humanidades"/>
    <d v="2020-05-19T18:58:00"/>
    <x v="2"/>
    <x v="5"/>
    <x v="2"/>
    <x v="1"/>
    <x v="33"/>
    <s v="F. Filosofía"/>
    <s v="F. Geografía e Historia"/>
    <s v="F. Filología (Clásicas o General)"/>
    <m/>
    <m/>
    <m/>
    <m/>
    <m/>
    <m/>
    <s v="Sí"/>
    <s v="Sí"/>
    <n v="5"/>
    <n v="3"/>
    <n v="4"/>
    <n v="3"/>
    <n v="5"/>
    <n v="2"/>
    <n v="5"/>
    <n v="2"/>
    <n v="4"/>
    <n v="4"/>
    <m/>
    <n v="3"/>
    <n v="4"/>
    <n v="4"/>
    <n v="3"/>
    <n v="4"/>
    <s v="Sí"/>
    <n v="4"/>
    <n v="3"/>
    <s v="Youtube|Instagram"/>
    <m/>
    <m/>
    <m/>
    <m/>
    <m/>
    <m/>
    <m/>
    <s v="Sí"/>
    <s v="No"/>
    <m/>
    <n v="5"/>
    <n v="5"/>
    <s v="5, muy satisfecho"/>
    <s v="Igual"/>
    <m/>
    <n v="0"/>
    <n v="0"/>
    <n v="1"/>
    <n v="1"/>
    <n v="1"/>
    <n v="0"/>
    <n v="0"/>
    <n v="0"/>
    <n v="1"/>
    <n v="1"/>
    <n v="0"/>
    <n v="0"/>
    <n v="0"/>
  </r>
  <r>
    <m/>
    <m/>
    <s v="Humanidades"/>
    <d v="2020-05-19T18:57:00"/>
    <x v="2"/>
    <x v="2"/>
    <x v="5"/>
    <x v="5"/>
    <x v="2"/>
    <s v="F. Educación - Centro de Formación del Profesorado"/>
    <m/>
    <m/>
    <s v="Biblioteca Rafael Alberti en San Fernando de Henares"/>
    <m/>
    <m/>
    <m/>
    <m/>
    <m/>
    <s v="No"/>
    <s v="Sí"/>
    <n v="3"/>
    <n v="2"/>
    <n v="3"/>
    <n v="4"/>
    <n v="5"/>
    <n v="5"/>
    <n v="5"/>
    <n v="2"/>
    <n v="2"/>
    <n v="4"/>
    <m/>
    <n v="3"/>
    <n v="4"/>
    <n v="4"/>
    <n v="4"/>
    <n v="4"/>
    <s v="No"/>
    <n v="4"/>
    <n v="3"/>
    <s v="Twitter|Facebook|Youtube|Instagram"/>
    <m/>
    <m/>
    <m/>
    <m/>
    <m/>
    <m/>
    <m/>
    <s v="No"/>
    <s v="No"/>
    <m/>
    <n v="4"/>
    <n v="4"/>
    <s v="3, normal"/>
    <s v="Mejorado"/>
    <m/>
    <n v="1"/>
    <n v="0"/>
    <n v="0"/>
    <n v="0"/>
    <n v="0"/>
    <n v="0"/>
    <n v="1"/>
    <n v="1"/>
    <n v="1"/>
    <n v="1"/>
    <n v="0"/>
    <n v="0"/>
    <n v="0"/>
  </r>
  <r>
    <m/>
    <m/>
    <s v="Ciencias de la Salud"/>
    <d v="2020-05-19T18:57:00"/>
    <x v="2"/>
    <x v="9"/>
    <x v="1"/>
    <x v="2"/>
    <x v="2"/>
    <s v="F. Farmacia"/>
    <s v="F. Medicina"/>
    <s v="F. Ciencias de la Información"/>
    <m/>
    <m/>
    <m/>
    <m/>
    <m/>
    <m/>
    <s v="No"/>
    <s v="Sí"/>
    <n v="1"/>
    <n v="1"/>
    <n v="5"/>
    <n v="1"/>
    <n v="5"/>
    <n v="4"/>
    <n v="5"/>
    <n v="1"/>
    <n v="5"/>
    <n v="5"/>
    <m/>
    <n v="5"/>
    <n v="5"/>
    <n v="5"/>
    <n v="5"/>
    <n v="5"/>
    <s v="No"/>
    <n v="5"/>
    <n v="3"/>
    <s v="Twitter|Instagram"/>
    <m/>
    <m/>
    <m/>
    <m/>
    <m/>
    <m/>
    <m/>
    <s v="No"/>
    <s v="No"/>
    <m/>
    <n v="5"/>
    <n v="5"/>
    <s v="4, satisfecho"/>
    <s v="Igual"/>
    <m/>
    <n v="1"/>
    <n v="0"/>
    <n v="0"/>
    <n v="0"/>
    <n v="0"/>
    <n v="0"/>
    <n v="1"/>
    <n v="0"/>
    <n v="0"/>
    <n v="1"/>
    <n v="0"/>
    <n v="0"/>
    <n v="0"/>
  </r>
  <r>
    <m/>
    <m/>
    <s v=""/>
    <d v="2020-05-19T18:55:00"/>
    <x v="2"/>
    <x v="25"/>
    <x v="4"/>
    <x v="4"/>
    <x v="16"/>
    <s v="F. Educación - Centro de Formación del Profesorado"/>
    <s v="Biblioteca Maria Zambrano (Filología / Derecho)"/>
    <s v="F. Derecho (Departamentos,Criminología)"/>
    <m/>
    <m/>
    <m/>
    <m/>
    <m/>
    <m/>
    <s v="No"/>
    <s v="Sí"/>
    <n v="3"/>
    <n v="1"/>
    <n v="1"/>
    <n v="3"/>
    <n v="5"/>
    <n v="5"/>
    <n v="5"/>
    <n v="1"/>
    <n v="4"/>
    <n v="4"/>
    <m/>
    <n v="4"/>
    <n v="4"/>
    <n v="4"/>
    <n v="3"/>
    <n v="3"/>
    <s v="Sí"/>
    <n v="3"/>
    <n v="2"/>
    <s v="Instagram"/>
    <m/>
    <m/>
    <m/>
    <m/>
    <m/>
    <m/>
    <m/>
    <s v="No"/>
    <s v="No"/>
    <m/>
    <n v="3"/>
    <n v="4"/>
    <s v="4, satisfecho"/>
    <s v="Mejorado"/>
    <m/>
    <n v="0"/>
    <n v="0"/>
    <n v="0"/>
    <n v="0"/>
    <n v="1"/>
    <n v="0"/>
    <n v="0"/>
    <n v="0"/>
    <n v="0"/>
    <n v="1"/>
    <n v="0"/>
    <n v="0"/>
    <n v="0"/>
  </r>
  <r>
    <m/>
    <m/>
    <s v="Humanidades"/>
    <d v="2020-05-19T18:53:00"/>
    <x v="3"/>
    <x v="7"/>
    <x v="2"/>
    <x v="3"/>
    <x v="4"/>
    <s v="F. Geografía e Historia"/>
    <s v="Biblioteca Maria Zambrano (Filología / Derecho)"/>
    <m/>
    <m/>
    <m/>
    <m/>
    <m/>
    <m/>
    <m/>
    <s v="No"/>
    <s v="Sí"/>
    <n v="4"/>
    <n v="3"/>
    <n v="3"/>
    <n v="2"/>
    <n v="4"/>
    <n v="4"/>
    <n v="3"/>
    <n v="3"/>
    <n v="4"/>
    <n v="4"/>
    <m/>
    <n v="4"/>
    <n v="4"/>
    <n v="4"/>
    <n v="3"/>
    <n v="3"/>
    <s v="No"/>
    <n v="3"/>
    <n v="3"/>
    <s v="Facebook"/>
    <m/>
    <m/>
    <m/>
    <m/>
    <m/>
    <m/>
    <m/>
    <s v="No"/>
    <s v="No"/>
    <m/>
    <n v="5"/>
    <n v="5"/>
    <s v="4, satisfecho"/>
    <s v="Igual"/>
    <m/>
    <n v="0"/>
    <n v="0"/>
    <n v="1"/>
    <n v="0"/>
    <n v="0"/>
    <n v="0"/>
    <n v="0"/>
    <n v="1"/>
    <n v="0"/>
    <n v="0"/>
    <n v="0"/>
    <n v="0"/>
    <n v="0"/>
  </r>
  <r>
    <m/>
    <m/>
    <s v="Ciencias Sociales"/>
    <d v="2020-05-19T18:53:00"/>
    <x v="2"/>
    <x v="10"/>
    <x v="3"/>
    <x v="5"/>
    <x v="2"/>
    <s v="Biblioteca Maria Zambrano (Filología / Derecho)"/>
    <s v="F. Geografía e Historia"/>
    <s v="F. Ciencias de la Información"/>
    <m/>
    <m/>
    <m/>
    <m/>
    <m/>
    <m/>
    <s v="Sí"/>
    <s v="Sí"/>
    <n v="5"/>
    <n v="4"/>
    <n v="4"/>
    <n v="5"/>
    <n v="5"/>
    <n v="3"/>
    <n v="4"/>
    <n v="5"/>
    <n v="2"/>
    <n v="5"/>
    <m/>
    <n v="3"/>
    <n v="5"/>
    <n v="4"/>
    <n v="4"/>
    <n v="4"/>
    <s v="No"/>
    <n v="5"/>
    <n v="4"/>
    <s v="Instagram|LinkedIn"/>
    <m/>
    <m/>
    <m/>
    <m/>
    <m/>
    <m/>
    <m/>
    <s v="Sí"/>
    <s v="Sí"/>
    <s v="Normal"/>
    <n v="5"/>
    <n v="4"/>
    <s v="5, muy satisfecho"/>
    <s v="Mejorado"/>
    <m/>
    <n v="1"/>
    <n v="0"/>
    <n v="0"/>
    <n v="0"/>
    <n v="0"/>
    <n v="0"/>
    <n v="0"/>
    <n v="0"/>
    <n v="0"/>
    <n v="1"/>
    <n v="1"/>
    <n v="0"/>
    <n v="0"/>
  </r>
  <r>
    <m/>
    <m/>
    <s v="Ciencias Sociales"/>
    <d v="2020-05-19T18:53:00"/>
    <x v="2"/>
    <x v="13"/>
    <x v="2"/>
    <x v="1"/>
    <x v="2"/>
    <s v="F. Ciencias de la Información"/>
    <s v="Biblioteca Maria Zambrano (Filología / Derecho)"/>
    <s v="Biblioteca Histórica"/>
    <m/>
    <m/>
    <m/>
    <m/>
    <m/>
    <m/>
    <s v="Sí"/>
    <s v="Sí"/>
    <n v="4"/>
    <n v="3"/>
    <n v="3"/>
    <n v="4"/>
    <n v="3"/>
    <n v="5"/>
    <n v="4"/>
    <n v="4"/>
    <n v="3"/>
    <n v="3"/>
    <m/>
    <n v="3"/>
    <n v="3"/>
    <n v="2"/>
    <n v="3"/>
    <n v="2"/>
    <s v="Sí"/>
    <n v="4"/>
    <n v="3"/>
    <s v="Twitter|Youtube|Instagram|LinkedIn"/>
    <m/>
    <m/>
    <m/>
    <m/>
    <m/>
    <m/>
    <m/>
    <s v="No"/>
    <s v="No"/>
    <m/>
    <n v="5"/>
    <n v="5"/>
    <s v="4, satisfecho"/>
    <s v="Igual"/>
    <m/>
    <n v="1"/>
    <n v="0"/>
    <n v="0"/>
    <n v="0"/>
    <n v="0"/>
    <n v="0"/>
    <n v="1"/>
    <n v="0"/>
    <n v="1"/>
    <n v="1"/>
    <n v="1"/>
    <n v="0"/>
    <n v="0"/>
  </r>
  <r>
    <m/>
    <m/>
    <s v="Ciencias de la Salud"/>
    <d v="2020-05-19T18:52:00"/>
    <x v="1"/>
    <x v="23"/>
    <x v="4"/>
    <x v="3"/>
    <x v="2"/>
    <m/>
    <m/>
    <m/>
    <m/>
    <m/>
    <m/>
    <m/>
    <m/>
    <m/>
    <s v="No"/>
    <s v="No"/>
    <n v="1"/>
    <n v="5"/>
    <n v="5"/>
    <n v="3"/>
    <n v="5"/>
    <m/>
    <n v="1"/>
    <n v="1"/>
    <n v="3"/>
    <n v="4"/>
    <m/>
    <n v="4"/>
    <n v="4"/>
    <n v="3"/>
    <n v="3"/>
    <n v="3"/>
    <s v="Sí"/>
    <n v="3"/>
    <n v="3"/>
    <s v="Twitter|Facebook|Youtube|Instagram|LinkedIn"/>
    <m/>
    <m/>
    <m/>
    <m/>
    <m/>
    <m/>
    <m/>
    <s v="Sí"/>
    <s v="Sí"/>
    <s v="Normal"/>
    <n v="3"/>
    <n v="4"/>
    <s v="3, normal"/>
    <s v="Igual"/>
    <m/>
    <n v="1"/>
    <n v="0"/>
    <n v="0"/>
    <n v="0"/>
    <n v="0"/>
    <n v="0"/>
    <n v="1"/>
    <n v="1"/>
    <n v="1"/>
    <n v="1"/>
    <n v="1"/>
    <n v="0"/>
    <n v="0"/>
  </r>
  <r>
    <m/>
    <m/>
    <s v="Ciencias Experimentales"/>
    <d v="2020-05-19T18:49:00"/>
    <x v="2"/>
    <x v="27"/>
    <x v="4"/>
    <x v="4"/>
    <x v="4"/>
    <s v="F. Estudios Estadísticos"/>
    <s v="F. Ciencias Matemáticas"/>
    <s v="F. Informática"/>
    <m/>
    <m/>
    <m/>
    <m/>
    <m/>
    <m/>
    <s v="Sí"/>
    <s v="No"/>
    <n v="4"/>
    <n v="2"/>
    <n v="3"/>
    <n v="4"/>
    <n v="4"/>
    <n v="3"/>
    <n v="4"/>
    <n v="4"/>
    <n v="4"/>
    <n v="4"/>
    <m/>
    <n v="3"/>
    <n v="4"/>
    <n v="4"/>
    <n v="4"/>
    <n v="4"/>
    <s v="No"/>
    <n v="4"/>
    <n v="4"/>
    <s v="Facebook|Youtube|Instagram|LinkedIn"/>
    <m/>
    <m/>
    <m/>
    <m/>
    <m/>
    <m/>
    <m/>
    <s v="No"/>
    <s v="No"/>
    <m/>
    <n v="4"/>
    <n v="4"/>
    <s v="4, satisfecho"/>
    <s v="Mejorado"/>
    <m/>
    <n v="0"/>
    <n v="0"/>
    <n v="1"/>
    <n v="0"/>
    <n v="0"/>
    <n v="0"/>
    <n v="0"/>
    <n v="1"/>
    <n v="1"/>
    <n v="1"/>
    <n v="1"/>
    <n v="0"/>
    <n v="0"/>
  </r>
  <r>
    <m/>
    <m/>
    <s v="Ciencias Experimentales"/>
    <d v="2020-05-19T18:49:00"/>
    <x v="2"/>
    <x v="16"/>
    <x v="3"/>
    <x v="4"/>
    <x v="2"/>
    <s v="F. Ciencias Químicas"/>
    <s v="F. Ciencias Físicas"/>
    <s v="F. Ciencias Matemáticas"/>
    <m/>
    <m/>
    <m/>
    <m/>
    <m/>
    <m/>
    <s v="No"/>
    <s v="Sí"/>
    <n v="3"/>
    <n v="2"/>
    <n v="2"/>
    <n v="2"/>
    <n v="5"/>
    <n v="3"/>
    <n v="5"/>
    <n v="2"/>
    <n v="3"/>
    <n v="3"/>
    <m/>
    <n v="3"/>
    <n v="3"/>
    <n v="4"/>
    <n v="4"/>
    <n v="4"/>
    <s v="No"/>
    <n v="3"/>
    <n v="3"/>
    <s v="Instagram"/>
    <m/>
    <m/>
    <m/>
    <m/>
    <m/>
    <m/>
    <m/>
    <s v="No"/>
    <s v="No"/>
    <m/>
    <n v="5"/>
    <n v="5"/>
    <s v="4, satisfecho"/>
    <s v="Igual"/>
    <m/>
    <n v="1"/>
    <n v="0"/>
    <n v="0"/>
    <n v="0"/>
    <n v="0"/>
    <n v="0"/>
    <n v="0"/>
    <n v="0"/>
    <n v="0"/>
    <n v="1"/>
    <n v="0"/>
    <n v="0"/>
    <n v="0"/>
  </r>
  <r>
    <m/>
    <m/>
    <s v=""/>
    <d v="2020-05-19T18:46:00"/>
    <x v="1"/>
    <x v="28"/>
    <x v="1"/>
    <x v="3"/>
    <x v="1"/>
    <s v="F. Medicina"/>
    <m/>
    <s v="F. Ciencias Biológicas"/>
    <m/>
    <m/>
    <m/>
    <m/>
    <m/>
    <m/>
    <s v="No"/>
    <s v="No"/>
    <n v="1"/>
    <n v="4"/>
    <n v="1"/>
    <n v="1"/>
    <n v="1"/>
    <n v="1"/>
    <n v="1"/>
    <n v="1"/>
    <n v="4"/>
    <m/>
    <m/>
    <n v="5"/>
    <n v="5"/>
    <n v="5"/>
    <n v="5"/>
    <n v="5"/>
    <s v="Sí"/>
    <n v="3"/>
    <n v="3"/>
    <s v="No uso ninguna red social"/>
    <m/>
    <m/>
    <m/>
    <m/>
    <m/>
    <m/>
    <m/>
    <s v="Sí"/>
    <s v="No"/>
    <m/>
    <n v="5"/>
    <n v="5"/>
    <s v="5, muy satisfecho"/>
    <s v="Mejorado mucho"/>
    <m/>
    <n v="0"/>
    <n v="0"/>
    <n v="0"/>
    <n v="1"/>
    <n v="0"/>
    <n v="0"/>
    <n v="0"/>
    <n v="0"/>
    <n v="0"/>
    <n v="0"/>
    <n v="0"/>
    <n v="1"/>
    <n v="0"/>
  </r>
  <r>
    <m/>
    <m/>
    <s v=""/>
    <d v="2020-05-19T18:44:00"/>
    <x v="5"/>
    <x v="28"/>
    <x v="2"/>
    <x v="1"/>
    <x v="6"/>
    <s v="Biblioteca Maria Zambrano (Filología / Derecho)"/>
    <s v="F. Filología (Clásicas o General)"/>
    <m/>
    <m/>
    <m/>
    <m/>
    <m/>
    <m/>
    <m/>
    <s v="Sí"/>
    <s v="Sí"/>
    <n v="4"/>
    <n v="1"/>
    <n v="2"/>
    <n v="3"/>
    <n v="4"/>
    <n v="2"/>
    <n v="4"/>
    <n v="2"/>
    <n v="3"/>
    <n v="3"/>
    <m/>
    <n v="4"/>
    <n v="5"/>
    <n v="5"/>
    <n v="4"/>
    <n v="4"/>
    <s v="Sí"/>
    <n v="3"/>
    <n v="1"/>
    <s v="No uso ninguna red social"/>
    <m/>
    <m/>
    <m/>
    <m/>
    <m/>
    <m/>
    <m/>
    <s v="No"/>
    <s v="No"/>
    <m/>
    <n v="4"/>
    <n v="5"/>
    <s v="4, satisfecho"/>
    <s v="Mejorado"/>
    <m/>
    <n v="1"/>
    <n v="0"/>
    <n v="1"/>
    <n v="0"/>
    <n v="0"/>
    <n v="0"/>
    <n v="0"/>
    <n v="0"/>
    <n v="0"/>
    <n v="0"/>
    <n v="0"/>
    <n v="1"/>
    <n v="0"/>
  </r>
  <r>
    <m/>
    <m/>
    <s v="Ciencias de la Salud"/>
    <d v="2020-05-19T18:41:00"/>
    <x v="2"/>
    <x v="15"/>
    <x v="2"/>
    <x v="1"/>
    <x v="2"/>
    <s v="F. Enfermería, Fisioterapia y Podología"/>
    <m/>
    <m/>
    <s v="Biblioteca Zambrano"/>
    <m/>
    <m/>
    <m/>
    <m/>
    <m/>
    <s v="Sí"/>
    <s v="Sí"/>
    <n v="3"/>
    <n v="1"/>
    <n v="1"/>
    <n v="1"/>
    <n v="4"/>
    <n v="1"/>
    <n v="3"/>
    <n v="1"/>
    <n v="3"/>
    <n v="4"/>
    <m/>
    <n v="4"/>
    <n v="4"/>
    <n v="3"/>
    <n v="2"/>
    <n v="4"/>
    <s v="No"/>
    <n v="3"/>
    <n v="3"/>
    <s v="Instagram"/>
    <m/>
    <m/>
    <m/>
    <m/>
    <m/>
    <m/>
    <m/>
    <s v="No"/>
    <s v="No"/>
    <m/>
    <n v="4"/>
    <n v="4"/>
    <s v="4, satisfecho"/>
    <s v="Igual"/>
    <m/>
    <n v="1"/>
    <n v="0"/>
    <n v="0"/>
    <n v="0"/>
    <n v="0"/>
    <n v="0"/>
    <n v="0"/>
    <n v="0"/>
    <n v="0"/>
    <n v="1"/>
    <n v="0"/>
    <n v="0"/>
    <n v="0"/>
  </r>
  <r>
    <m/>
    <m/>
    <s v="Ciencias de la Salud"/>
    <d v="2020-05-19T18:41:00"/>
    <x v="2"/>
    <x v="9"/>
    <x v="3"/>
    <x v="1"/>
    <x v="2"/>
    <s v="F. Medicina"/>
    <s v="Biblioteca Maria Zambrano (Filología / Derecho)"/>
    <s v="F. Ciencias Biológicas"/>
    <s v="Biblioteca Pública Municipal Buenavista (barrio Salamanca)"/>
    <m/>
    <m/>
    <m/>
    <m/>
    <m/>
    <s v="No"/>
    <s v="Sí"/>
    <n v="2"/>
    <n v="1"/>
    <m/>
    <m/>
    <n v="2"/>
    <n v="1"/>
    <n v="5"/>
    <n v="1"/>
    <n v="5"/>
    <n v="5"/>
    <m/>
    <n v="5"/>
    <n v="5"/>
    <n v="5"/>
    <n v="5"/>
    <n v="5"/>
    <s v="No"/>
    <n v="5"/>
    <n v="1"/>
    <s v="Instagram"/>
    <m/>
    <m/>
    <m/>
    <m/>
    <m/>
    <m/>
    <m/>
    <s v="Sí"/>
    <s v="No"/>
    <m/>
    <n v="5"/>
    <n v="5"/>
    <s v="5, muy satisfecho"/>
    <s v="Mejorado"/>
    <s v="La biblioteca de la Facultad de Farmacia está demasiado anticuada. Hay muy pocos enchufes y tampoco es que haya muchos sitios. Me veo obligado a ir a otras facultades a estudiar un poco más holgadamente. Como sugerencia, ¿existiría la posibilidad de habilitar en el edificio nuevo de la Facultad alguna sala para poder estudiar? Aparte de esto, respecto personal no hay ninguna queja, siempre con una sonrisa y resolviendo cualquier duda que surja."/>
    <n v="1"/>
    <n v="0"/>
    <n v="0"/>
    <n v="0"/>
    <n v="0"/>
    <n v="0"/>
    <n v="0"/>
    <n v="0"/>
    <n v="0"/>
    <n v="1"/>
    <n v="0"/>
    <n v="0"/>
    <n v="0"/>
  </r>
  <r>
    <m/>
    <m/>
    <s v="Humanidades"/>
    <d v="2020-05-19T18:37:00"/>
    <x v="3"/>
    <x v="7"/>
    <x v="3"/>
    <x v="3"/>
    <x v="11"/>
    <s v="Biblioteca Maria Zambrano (Filología / Derecho)"/>
    <s v="F. Filología (Clásicas o General)"/>
    <s v="F. Ciencias Biológicas"/>
    <s v="Biblioteca municipal, para estudiar o acceder a material de lectura"/>
    <m/>
    <m/>
    <m/>
    <m/>
    <m/>
    <s v="Sí"/>
    <s v="Sí"/>
    <n v="3"/>
    <n v="5"/>
    <n v="4"/>
    <n v="1"/>
    <n v="4"/>
    <n v="5"/>
    <n v="3"/>
    <n v="1"/>
    <n v="4"/>
    <n v="2"/>
    <m/>
    <n v="5"/>
    <n v="5"/>
    <n v="5"/>
    <n v="3"/>
    <n v="3"/>
    <s v="Sí"/>
    <n v="4"/>
    <n v="4"/>
    <s v="No uso ninguna red social"/>
    <m/>
    <m/>
    <m/>
    <m/>
    <m/>
    <m/>
    <m/>
    <s v="Sí"/>
    <s v="No"/>
    <m/>
    <n v="4"/>
    <n v="4"/>
    <s v="4, satisfecho"/>
    <s v="Empeorado"/>
    <s v="Aunque estoy satisfecha con los servicios de la biblioteca, la variedad y profundidad del material que necesito ha ido en aumento, los temas de interés se han vuelto más específicos y menos generales y, por lo tanto, los fondos de la biblioteca se han quedado, en ocasiones, escasos."/>
    <n v="0"/>
    <n v="1"/>
    <n v="1"/>
    <n v="0"/>
    <n v="0"/>
    <n v="0"/>
    <n v="0"/>
    <n v="0"/>
    <n v="0"/>
    <n v="0"/>
    <n v="0"/>
    <n v="1"/>
    <n v="0"/>
  </r>
  <r>
    <m/>
    <m/>
    <s v="Ciencias Sociales"/>
    <d v="2020-05-19T18:35:00"/>
    <x v="2"/>
    <x v="17"/>
    <x v="4"/>
    <x v="4"/>
    <x v="2"/>
    <s v="F. Ciencias de la Documentación"/>
    <s v="F. Ciencias de la Documentación"/>
    <s v="F. Ciencias de la Documentación"/>
    <m/>
    <m/>
    <m/>
    <m/>
    <m/>
    <m/>
    <s v="No"/>
    <s v="No"/>
    <n v="1"/>
    <n v="1"/>
    <n v="1"/>
    <n v="3"/>
    <n v="3"/>
    <n v="5"/>
    <n v="3"/>
    <n v="5"/>
    <n v="1"/>
    <n v="1"/>
    <m/>
    <n v="1"/>
    <n v="1"/>
    <n v="1"/>
    <n v="2"/>
    <n v="5"/>
    <s v="No"/>
    <n v="1"/>
    <n v="1"/>
    <s v="Twitter|Youtube|Instagram"/>
    <m/>
    <m/>
    <m/>
    <m/>
    <m/>
    <m/>
    <m/>
    <s v="No"/>
    <s v="No"/>
    <m/>
    <n v="5"/>
    <n v="5"/>
    <s v="2, insatisfecho"/>
    <s v="Igual"/>
    <m/>
    <n v="1"/>
    <n v="0"/>
    <n v="0"/>
    <n v="0"/>
    <n v="0"/>
    <n v="0"/>
    <n v="1"/>
    <n v="0"/>
    <n v="1"/>
    <n v="1"/>
    <n v="0"/>
    <n v="0"/>
    <n v="0"/>
  </r>
  <r>
    <m/>
    <m/>
    <s v="Humanidades"/>
    <d v="2020-05-19T18:35:00"/>
    <x v="2"/>
    <x v="2"/>
    <x v="1"/>
    <x v="1"/>
    <x v="2"/>
    <s v="F. Educación - Centro de Formación del Profesorado"/>
    <s v="Biblioteca Maria Zambrano (Filología / Derecho)"/>
    <m/>
    <s v="Acudo a salas de lectura y estudio en centros culturales de mi barrio."/>
    <m/>
    <m/>
    <m/>
    <m/>
    <m/>
    <s v="No"/>
    <s v="Sí"/>
    <n v="2"/>
    <n v="1"/>
    <n v="1"/>
    <n v="2"/>
    <n v="5"/>
    <n v="5"/>
    <n v="5"/>
    <n v="4"/>
    <n v="2"/>
    <n v="3"/>
    <m/>
    <n v="2"/>
    <n v="3"/>
    <n v="2"/>
    <n v="1"/>
    <n v="3"/>
    <s v="No"/>
    <n v="3"/>
    <n v="3"/>
    <s v="Twitter|Youtube|Instagram"/>
    <m/>
    <m/>
    <m/>
    <m/>
    <m/>
    <m/>
    <m/>
    <s v="Sí"/>
    <s v="No"/>
    <m/>
    <n v="2"/>
    <n v="1"/>
    <s v="3, normal"/>
    <s v="Igual"/>
    <m/>
    <n v="1"/>
    <n v="0"/>
    <n v="0"/>
    <n v="0"/>
    <n v="0"/>
    <n v="0"/>
    <n v="1"/>
    <n v="0"/>
    <n v="1"/>
    <n v="1"/>
    <n v="0"/>
    <n v="0"/>
    <n v="0"/>
  </r>
  <r>
    <m/>
    <m/>
    <s v="Ciencias de la Salud"/>
    <d v="2020-05-19T18:35:00"/>
    <x v="2"/>
    <x v="9"/>
    <x v="1"/>
    <x v="1"/>
    <x v="6"/>
    <s v="Biblioteca Maria Zambrano (Filología / Derecho)"/>
    <s v="F. Farmacia"/>
    <s v="F. Medicina"/>
    <m/>
    <m/>
    <m/>
    <m/>
    <m/>
    <m/>
    <s v="No"/>
    <s v="Sí"/>
    <n v="4"/>
    <n v="1"/>
    <n v="2"/>
    <n v="3"/>
    <n v="5"/>
    <n v="2"/>
    <n v="4"/>
    <n v="3"/>
    <n v="3"/>
    <n v="4"/>
    <m/>
    <n v="1"/>
    <n v="3"/>
    <n v="1"/>
    <n v="2"/>
    <n v="3"/>
    <s v="No"/>
    <n v="1"/>
    <n v="3"/>
    <s v="Youtube|Instagram"/>
    <m/>
    <m/>
    <m/>
    <m/>
    <m/>
    <m/>
    <m/>
    <s v="Sí"/>
    <s v="Sí"/>
    <m/>
    <n v="4"/>
    <n v="4"/>
    <s v="3, normal"/>
    <s v="Igual"/>
    <m/>
    <n v="1"/>
    <n v="0"/>
    <n v="1"/>
    <n v="0"/>
    <n v="0"/>
    <n v="0"/>
    <n v="0"/>
    <n v="0"/>
    <n v="1"/>
    <n v="1"/>
    <n v="0"/>
    <n v="0"/>
    <n v="0"/>
  </r>
  <r>
    <m/>
    <m/>
    <s v="Ciencias Sociales"/>
    <d v="2020-05-19T18:34:00"/>
    <x v="2"/>
    <x v="1"/>
    <x v="1"/>
    <x v="2"/>
    <x v="6"/>
    <s v="F. Ciencias Políticas y Sociología"/>
    <s v="F. Trabajo Social"/>
    <s v="F. Ciencias Económicas y Empresariales"/>
    <m/>
    <m/>
    <m/>
    <m/>
    <m/>
    <m/>
    <s v="Sí"/>
    <s v="Sí"/>
    <n v="3"/>
    <n v="1"/>
    <n v="1"/>
    <n v="1"/>
    <n v="4"/>
    <n v="5"/>
    <n v="3"/>
    <n v="2"/>
    <n v="4"/>
    <n v="5"/>
    <m/>
    <n v="1"/>
    <n v="4"/>
    <n v="3"/>
    <n v="1"/>
    <n v="5"/>
    <s v="No"/>
    <n v="3"/>
    <n v="5"/>
    <s v="Twitter|Instagram"/>
    <m/>
    <m/>
    <m/>
    <m/>
    <m/>
    <m/>
    <m/>
    <s v="No"/>
    <s v="No"/>
    <m/>
    <n v="5"/>
    <n v="4"/>
    <s v="4, satisfecho"/>
    <m/>
    <m/>
    <n v="1"/>
    <n v="0"/>
    <n v="1"/>
    <n v="0"/>
    <n v="0"/>
    <n v="0"/>
    <n v="1"/>
    <n v="0"/>
    <n v="0"/>
    <n v="1"/>
    <n v="0"/>
    <n v="0"/>
    <n v="0"/>
  </r>
  <r>
    <m/>
    <m/>
    <s v="Ciencias Experimentales"/>
    <d v="2020-05-19T18:33:00"/>
    <x v="2"/>
    <x v="8"/>
    <x v="1"/>
    <x v="5"/>
    <x v="4"/>
    <s v="F. Ciencias Químicas"/>
    <m/>
    <s v="F. Ciencias Matemáticas"/>
    <m/>
    <m/>
    <m/>
    <m/>
    <m/>
    <m/>
    <s v="No"/>
    <s v="Sí"/>
    <n v="4"/>
    <n v="1"/>
    <n v="4"/>
    <n v="1"/>
    <n v="4"/>
    <n v="5"/>
    <n v="5"/>
    <n v="1"/>
    <n v="5"/>
    <n v="5"/>
    <m/>
    <n v="5"/>
    <n v="5"/>
    <n v="5"/>
    <n v="5"/>
    <n v="5"/>
    <s v="Sí"/>
    <n v="5"/>
    <n v="5"/>
    <s v="Twitter|Facebook|Instagram|LinkedIn"/>
    <m/>
    <m/>
    <m/>
    <m/>
    <m/>
    <m/>
    <m/>
    <s v="Sí"/>
    <s v="No"/>
    <m/>
    <n v="5"/>
    <n v="4"/>
    <s v="5, muy satisfecho"/>
    <s v="Mejorado mucho"/>
    <m/>
    <n v="0"/>
    <n v="0"/>
    <n v="1"/>
    <n v="0"/>
    <n v="0"/>
    <n v="0"/>
    <n v="1"/>
    <n v="1"/>
    <n v="0"/>
    <n v="1"/>
    <n v="1"/>
    <n v="0"/>
    <n v="0"/>
  </r>
  <r>
    <m/>
    <m/>
    <s v="Ciencias Sociales"/>
    <d v="2020-05-19T18:33:00"/>
    <x v="1"/>
    <x v="11"/>
    <x v="1"/>
    <x v="1"/>
    <x v="1"/>
    <s v="F. Ciencias Económicas y Empresariales"/>
    <m/>
    <m/>
    <m/>
    <m/>
    <m/>
    <m/>
    <m/>
    <m/>
    <s v="No"/>
    <s v="No"/>
    <n v="1"/>
    <n v="4"/>
    <n v="4"/>
    <n v="4"/>
    <n v="4"/>
    <n v="4"/>
    <n v="1"/>
    <n v="4"/>
    <n v="4"/>
    <n v="4"/>
    <m/>
    <n v="4"/>
    <n v="4"/>
    <n v="4"/>
    <n v="4"/>
    <m/>
    <s v="No"/>
    <n v="4"/>
    <n v="4"/>
    <s v="Facebook|Youtube"/>
    <m/>
    <m/>
    <m/>
    <m/>
    <m/>
    <m/>
    <m/>
    <s v="No"/>
    <s v="No"/>
    <m/>
    <n v="3"/>
    <n v="4"/>
    <s v="3, normal"/>
    <s v="Mejorado"/>
    <m/>
    <n v="0"/>
    <n v="0"/>
    <n v="0"/>
    <n v="1"/>
    <n v="0"/>
    <n v="0"/>
    <n v="0"/>
    <n v="1"/>
    <n v="1"/>
    <n v="0"/>
    <n v="0"/>
    <n v="0"/>
    <n v="0"/>
  </r>
  <r>
    <m/>
    <m/>
    <s v="Ciencias de la Salud"/>
    <d v="2020-05-19T18:33:00"/>
    <x v="2"/>
    <x v="23"/>
    <x v="3"/>
    <x v="1"/>
    <x v="6"/>
    <s v="Biblioteca Maria Zambrano (Filología / Derecho)"/>
    <s v="F. Veterinaria"/>
    <s v="F. Psicología"/>
    <s v="Biblioteca Municipal de Pozuelo - ESIC"/>
    <m/>
    <m/>
    <m/>
    <m/>
    <m/>
    <s v="No"/>
    <s v="Sí"/>
    <n v="5"/>
    <n v="5"/>
    <n v="5"/>
    <n v="1"/>
    <n v="4"/>
    <n v="2"/>
    <n v="4"/>
    <n v="1"/>
    <n v="3"/>
    <n v="4"/>
    <m/>
    <n v="4"/>
    <n v="4"/>
    <n v="4"/>
    <n v="2"/>
    <n v="2"/>
    <s v="No"/>
    <n v="3"/>
    <n v="1"/>
    <s v="Facebook"/>
    <m/>
    <m/>
    <m/>
    <m/>
    <m/>
    <m/>
    <m/>
    <s v="Sí"/>
    <s v="Sí"/>
    <s v="Muy útil"/>
    <n v="5"/>
    <n v="5"/>
    <s v="5, muy satisfecho"/>
    <s v="Mejorado"/>
    <m/>
    <n v="1"/>
    <n v="0"/>
    <n v="1"/>
    <n v="0"/>
    <n v="0"/>
    <n v="0"/>
    <n v="0"/>
    <n v="1"/>
    <n v="0"/>
    <n v="0"/>
    <n v="0"/>
    <n v="0"/>
    <n v="0"/>
  </r>
  <r>
    <m/>
    <m/>
    <s v="Ciencias Sociales"/>
    <d v="2020-05-19T18:33:00"/>
    <x v="2"/>
    <x v="24"/>
    <x v="3"/>
    <x v="2"/>
    <x v="2"/>
    <s v="F. Trabajo Social"/>
    <s v="F. Ciencias Políticas y Sociología"/>
    <s v="Biblioteca Maria Zambrano (Filología / Derecho)"/>
    <s v="Bibliotecas municipales de Madrid"/>
    <m/>
    <m/>
    <m/>
    <m/>
    <m/>
    <s v="Sí"/>
    <s v="Sí"/>
    <n v="3"/>
    <n v="4"/>
    <n v="4"/>
    <n v="2"/>
    <n v="4"/>
    <n v="5"/>
    <n v="3"/>
    <n v="4"/>
    <n v="2"/>
    <n v="5"/>
    <m/>
    <n v="3"/>
    <n v="4"/>
    <n v="3"/>
    <n v="4"/>
    <n v="3"/>
    <s v="Sí"/>
    <n v="4"/>
    <n v="4"/>
    <s v="Twitter|Facebook|Instagram"/>
    <m/>
    <m/>
    <m/>
    <m/>
    <m/>
    <m/>
    <m/>
    <s v="No"/>
    <s v="Sí"/>
    <s v="Poco útil"/>
    <n v="5"/>
    <n v="5"/>
    <s v="5, muy satisfecho"/>
    <s v="Mejorado"/>
    <s v="La biblioteca de Trabajo Social tiene un fondo bibliográfico buenísimo, pero el espacio no es el adecuado, a mi parecer es demasiado pequeña para ser una biblioteca."/>
    <n v="1"/>
    <n v="0"/>
    <n v="0"/>
    <n v="0"/>
    <n v="0"/>
    <n v="0"/>
    <n v="1"/>
    <n v="1"/>
    <n v="0"/>
    <n v="1"/>
    <n v="0"/>
    <n v="0"/>
    <n v="0"/>
  </r>
  <r>
    <m/>
    <m/>
    <s v="Ciencias Sociales"/>
    <d v="2020-05-19T18:32:00"/>
    <x v="2"/>
    <x v="13"/>
    <x v="2"/>
    <x v="5"/>
    <x v="2"/>
    <s v="F. Ciencias de la Información"/>
    <s v="Biblioteca Maria Zambrano (Filología / Derecho)"/>
    <s v="F. Filología (Clásicas o General)"/>
    <s v="Biblioteca María Moliner"/>
    <m/>
    <m/>
    <m/>
    <m/>
    <m/>
    <s v="Sí"/>
    <s v="Sí"/>
    <n v="2"/>
    <n v="1"/>
    <n v="1"/>
    <n v="4"/>
    <n v="4"/>
    <n v="5"/>
    <n v="5"/>
    <n v="1"/>
    <n v="3"/>
    <n v="4"/>
    <m/>
    <n v="4"/>
    <n v="4"/>
    <n v="5"/>
    <n v="5"/>
    <n v="5"/>
    <s v="No"/>
    <n v="5"/>
    <n v="3"/>
    <s v="Twitter|Youtube|Instagram"/>
    <m/>
    <m/>
    <m/>
    <m/>
    <m/>
    <m/>
    <m/>
    <s v="No"/>
    <s v="No"/>
    <m/>
    <n v="5"/>
    <n v="5"/>
    <s v="4, satisfecho"/>
    <s v="Mejorado"/>
    <m/>
    <n v="1"/>
    <n v="0"/>
    <n v="0"/>
    <n v="0"/>
    <n v="0"/>
    <n v="0"/>
    <n v="1"/>
    <n v="0"/>
    <n v="1"/>
    <n v="1"/>
    <n v="0"/>
    <n v="0"/>
    <n v="0"/>
  </r>
  <r>
    <m/>
    <m/>
    <s v=""/>
    <d v="2020-05-19T18:31:00"/>
    <x v="3"/>
    <x v="28"/>
    <x v="1"/>
    <x v="3"/>
    <x v="3"/>
    <s v="F. Ciencias de la Información"/>
    <s v="Biblioteca Maria Zambrano (Filología / Derecho)"/>
    <m/>
    <m/>
    <m/>
    <m/>
    <m/>
    <m/>
    <m/>
    <s v="No"/>
    <s v="No"/>
    <n v="4"/>
    <n v="4"/>
    <n v="4"/>
    <n v="1"/>
    <n v="4"/>
    <n v="4"/>
    <n v="1"/>
    <n v="1"/>
    <n v="2"/>
    <n v="3"/>
    <m/>
    <n v="2"/>
    <n v="3"/>
    <n v="3"/>
    <n v="3"/>
    <n v="3"/>
    <s v="No"/>
    <n v="3"/>
    <n v="3"/>
    <s v="Facebook|Instagram"/>
    <m/>
    <m/>
    <m/>
    <m/>
    <m/>
    <m/>
    <m/>
    <s v="No"/>
    <s v="No"/>
    <m/>
    <n v="4"/>
    <n v="5"/>
    <s v="4, satisfecho"/>
    <s v="Mejorado"/>
    <m/>
    <n v="0"/>
    <n v="1"/>
    <n v="0"/>
    <n v="0"/>
    <n v="0"/>
    <n v="0"/>
    <n v="0"/>
    <n v="1"/>
    <n v="0"/>
    <n v="1"/>
    <n v="0"/>
    <n v="0"/>
    <n v="0"/>
  </r>
  <r>
    <m/>
    <m/>
    <s v="Humanidades"/>
    <d v="2020-05-19T18:30:00"/>
    <x v="1"/>
    <x v="6"/>
    <x v="4"/>
    <x v="4"/>
    <x v="34"/>
    <m/>
    <m/>
    <m/>
    <s v="Biblioteca Luis Ángel Arango (Bogotá ) Biblioteca Universidad Externado de Colombia  Biblioteca Universidad Nacional de Colombia"/>
    <m/>
    <m/>
    <m/>
    <m/>
    <m/>
    <s v="No"/>
    <s v="No"/>
    <n v="1"/>
    <n v="1"/>
    <n v="1"/>
    <n v="5"/>
    <n v="1"/>
    <n v="5"/>
    <n v="1"/>
    <n v="5"/>
    <n v="1"/>
    <n v="3"/>
    <m/>
    <n v="1"/>
    <n v="1"/>
    <n v="3"/>
    <n v="1"/>
    <n v="3"/>
    <s v="No"/>
    <n v="1"/>
    <n v="1"/>
    <s v="Facebook"/>
    <m/>
    <m/>
    <m/>
    <m/>
    <m/>
    <m/>
    <m/>
    <s v="No"/>
    <s v="No"/>
    <m/>
    <n v="1"/>
    <n v="3"/>
    <s v="1, muy insatisfecho"/>
    <s v="Igual"/>
    <s v="He escrito tres veces a la biblioteca para obtener cartas de presentación a otras bibliotecas y no he obtenudo respuesta."/>
    <n v="0"/>
    <n v="0"/>
    <n v="0"/>
    <n v="1"/>
    <n v="0"/>
    <n v="0"/>
    <n v="0"/>
    <n v="1"/>
    <n v="0"/>
    <n v="0"/>
    <n v="0"/>
    <n v="0"/>
    <n v="0"/>
  </r>
  <r>
    <m/>
    <m/>
    <s v="Humanidades"/>
    <d v="2020-05-19T18:27:00"/>
    <x v="2"/>
    <x v="7"/>
    <x v="2"/>
    <x v="1"/>
    <x v="6"/>
    <s v="F. Geografía e Historia"/>
    <s v="Biblioteca Maria Zambrano (Filología / Derecho)"/>
    <m/>
    <m/>
    <m/>
    <m/>
    <m/>
    <m/>
    <m/>
    <s v="Sí"/>
    <s v="Sí"/>
    <n v="4"/>
    <n v="3"/>
    <n v="3"/>
    <n v="4"/>
    <n v="4"/>
    <n v="4"/>
    <n v="5"/>
    <n v="4"/>
    <n v="5"/>
    <n v="4"/>
    <m/>
    <n v="4"/>
    <n v="4"/>
    <n v="3"/>
    <n v="4"/>
    <n v="3"/>
    <s v="No"/>
    <n v="4"/>
    <n v="3"/>
    <s v="No uso ninguna red social"/>
    <m/>
    <m/>
    <m/>
    <m/>
    <m/>
    <m/>
    <m/>
    <s v="No"/>
    <s v="No"/>
    <m/>
    <n v="3"/>
    <n v="5"/>
    <s v="5, muy satisfecho"/>
    <s v="Mejorado"/>
    <m/>
    <n v="1"/>
    <n v="0"/>
    <n v="1"/>
    <n v="0"/>
    <n v="0"/>
    <n v="0"/>
    <n v="0"/>
    <n v="0"/>
    <n v="0"/>
    <n v="0"/>
    <n v="0"/>
    <n v="1"/>
    <n v="0"/>
  </r>
  <r>
    <m/>
    <m/>
    <s v="Ciencias Sociales"/>
    <d v="2020-05-19T18:26:00"/>
    <x v="1"/>
    <x v="17"/>
    <x v="1"/>
    <x v="1"/>
    <x v="2"/>
    <s v="F. Ciencias de la Documentación"/>
    <s v="Biblioteca Maria Zambrano (Filología / Derecho)"/>
    <s v="F. Ciencias de la Información"/>
    <s v="BIBLIOTECAS PÚBLICAS DE MADRID"/>
    <m/>
    <m/>
    <m/>
    <m/>
    <m/>
    <s v="No"/>
    <s v="Sí"/>
    <n v="2"/>
    <n v="2"/>
    <n v="2"/>
    <n v="2"/>
    <n v="3"/>
    <n v="5"/>
    <n v="2"/>
    <n v="3"/>
    <n v="2"/>
    <n v="3"/>
    <m/>
    <n v="2"/>
    <n v="3"/>
    <n v="1"/>
    <n v="2"/>
    <n v="2"/>
    <s v="No"/>
    <n v="2"/>
    <n v="2"/>
    <s v="Twitter|Facebook|Youtube|Instagram|LinkedIn"/>
    <m/>
    <m/>
    <m/>
    <m/>
    <m/>
    <m/>
    <m/>
    <s v="Sí"/>
    <s v="No"/>
    <m/>
    <n v="4"/>
    <n v="4"/>
    <s v="4, satisfecho"/>
    <s v="Igual"/>
    <m/>
    <n v="1"/>
    <n v="0"/>
    <n v="0"/>
    <n v="0"/>
    <n v="0"/>
    <n v="0"/>
    <n v="1"/>
    <n v="1"/>
    <n v="1"/>
    <n v="1"/>
    <n v="1"/>
    <n v="0"/>
    <n v="0"/>
  </r>
  <r>
    <m/>
    <m/>
    <s v="Humanidades"/>
    <d v="2020-05-19T18:24:00"/>
    <x v="2"/>
    <x v="3"/>
    <x v="2"/>
    <x v="1"/>
    <x v="2"/>
    <s v="F. Bellas Artes"/>
    <s v="F. Geografía e Historia"/>
    <s v="F. Ciencias Biológicas"/>
    <m/>
    <m/>
    <m/>
    <m/>
    <m/>
    <m/>
    <s v="No"/>
    <s v="Sí"/>
    <n v="2"/>
    <n v="2"/>
    <n v="1"/>
    <n v="2"/>
    <n v="4"/>
    <n v="4"/>
    <n v="3"/>
    <n v="1"/>
    <n v="3"/>
    <n v="5"/>
    <m/>
    <n v="2"/>
    <n v="5"/>
    <n v="2"/>
    <n v="3"/>
    <n v="4"/>
    <s v="Sí"/>
    <n v="3"/>
    <n v="4"/>
    <s v="Twitter|Instagram|Reddit"/>
    <m/>
    <m/>
    <m/>
    <m/>
    <m/>
    <m/>
    <m/>
    <s v="No"/>
    <s v="No"/>
    <m/>
    <n v="5"/>
    <n v="5"/>
    <s v="4, satisfecho"/>
    <s v="Igual"/>
    <m/>
    <n v="1"/>
    <n v="0"/>
    <n v="0"/>
    <n v="0"/>
    <n v="0"/>
    <n v="0"/>
    <n v="1"/>
    <n v="0"/>
    <n v="0"/>
    <n v="1"/>
    <n v="0"/>
    <n v="0"/>
    <n v="0"/>
  </r>
  <r>
    <m/>
    <m/>
    <s v="Ciencias Sociales"/>
    <d v="2020-05-19T18:24:00"/>
    <x v="1"/>
    <x v="13"/>
    <x v="3"/>
    <x v="1"/>
    <x v="2"/>
    <s v="F. Ciencias de la Información"/>
    <s v="Biblioteca Maria Zambrano (Filología / Derecho)"/>
    <s v="F. Odontología"/>
    <m/>
    <m/>
    <m/>
    <m/>
    <m/>
    <m/>
    <s v="No"/>
    <s v="Sí"/>
    <n v="5"/>
    <n v="3"/>
    <n v="3"/>
    <n v="2"/>
    <n v="3"/>
    <n v="3"/>
    <n v="1"/>
    <n v="1"/>
    <n v="5"/>
    <n v="4"/>
    <m/>
    <n v="4"/>
    <n v="5"/>
    <n v="5"/>
    <n v="5"/>
    <n v="5"/>
    <s v="Sí"/>
    <n v="5"/>
    <n v="3"/>
    <s v="Twitter|Facebook|Youtube|Instagram|LinkedIn"/>
    <m/>
    <m/>
    <m/>
    <m/>
    <m/>
    <m/>
    <m/>
    <s v="Sí"/>
    <s v="No"/>
    <m/>
    <n v="5"/>
    <n v="5"/>
    <s v="5, muy satisfecho"/>
    <s v="Mejorado"/>
    <m/>
    <n v="1"/>
    <n v="0"/>
    <n v="0"/>
    <n v="0"/>
    <n v="0"/>
    <n v="0"/>
    <n v="1"/>
    <n v="1"/>
    <n v="1"/>
    <n v="1"/>
    <n v="1"/>
    <n v="0"/>
    <n v="0"/>
  </r>
  <r>
    <m/>
    <m/>
    <s v="Humanidades"/>
    <d v="2020-05-19T18:21:00"/>
    <x v="2"/>
    <x v="2"/>
    <x v="1"/>
    <x v="1"/>
    <x v="3"/>
    <s v="F. Educación - Centro de Formación del Profesorado"/>
    <s v="Biblioteca Maria Zambrano (Filología / Derecho)"/>
    <m/>
    <s v="Biblioteca municipal Pablo Neruda"/>
    <m/>
    <m/>
    <m/>
    <m/>
    <m/>
    <s v="Sí"/>
    <s v="Sí"/>
    <n v="2"/>
    <n v="1"/>
    <n v="4"/>
    <n v="2"/>
    <n v="3"/>
    <n v="5"/>
    <n v="2"/>
    <n v="4"/>
    <n v="2"/>
    <n v="2"/>
    <m/>
    <n v="3"/>
    <n v="3"/>
    <n v="3"/>
    <n v="3"/>
    <n v="3"/>
    <s v="Sí"/>
    <n v="3"/>
    <n v="3"/>
    <s v="Instagram"/>
    <m/>
    <m/>
    <m/>
    <m/>
    <m/>
    <m/>
    <m/>
    <s v="Sí"/>
    <s v="No"/>
    <m/>
    <m/>
    <m/>
    <s v="4, satisfecho"/>
    <s v="Igual"/>
    <s v="Se debería habilitar más documentos para ver en linea."/>
    <n v="0"/>
    <n v="1"/>
    <n v="0"/>
    <n v="0"/>
    <n v="0"/>
    <n v="0"/>
    <n v="0"/>
    <n v="0"/>
    <n v="0"/>
    <n v="1"/>
    <n v="0"/>
    <n v="0"/>
    <n v="0"/>
  </r>
  <r>
    <m/>
    <m/>
    <s v="Ciencias Sociales"/>
    <d v="2020-05-19T18:21:00"/>
    <x v="2"/>
    <x v="1"/>
    <x v="4"/>
    <x v="4"/>
    <x v="1"/>
    <s v="Biblioteca Maria Zambrano (Filología / Derecho)"/>
    <m/>
    <m/>
    <m/>
    <m/>
    <m/>
    <m/>
    <m/>
    <m/>
    <s v="No"/>
    <s v="No"/>
    <n v="1"/>
    <n v="1"/>
    <n v="1"/>
    <n v="3"/>
    <n v="5"/>
    <n v="2"/>
    <n v="4"/>
    <n v="1"/>
    <m/>
    <m/>
    <m/>
    <m/>
    <m/>
    <m/>
    <m/>
    <m/>
    <m/>
    <m/>
    <m/>
    <s v="Youtube|Instagram"/>
    <m/>
    <m/>
    <m/>
    <m/>
    <m/>
    <m/>
    <m/>
    <s v="No"/>
    <s v="No"/>
    <m/>
    <m/>
    <m/>
    <m/>
    <m/>
    <m/>
    <n v="0"/>
    <n v="0"/>
    <n v="0"/>
    <n v="1"/>
    <n v="0"/>
    <n v="0"/>
    <n v="0"/>
    <n v="0"/>
    <n v="1"/>
    <n v="1"/>
    <n v="0"/>
    <n v="0"/>
    <n v="0"/>
  </r>
  <r>
    <m/>
    <m/>
    <s v="Ciencias Sociales"/>
    <d v="2020-05-19T18:21:00"/>
    <x v="2"/>
    <x v="1"/>
    <x v="1"/>
    <x v="1"/>
    <x v="2"/>
    <s v="Biblioteca Maria Zambrano (Filología / Derecho)"/>
    <s v="F. Ciencias Políticas y Sociología"/>
    <s v="F. Geografía e Historia"/>
    <m/>
    <m/>
    <m/>
    <m/>
    <m/>
    <m/>
    <s v="Sí"/>
    <s v="Sí"/>
    <n v="4"/>
    <n v="2"/>
    <n v="1"/>
    <n v="4"/>
    <n v="5"/>
    <n v="4"/>
    <n v="4"/>
    <n v="2"/>
    <n v="5"/>
    <n v="4"/>
    <m/>
    <n v="4"/>
    <n v="5"/>
    <n v="4"/>
    <n v="3"/>
    <n v="4"/>
    <s v="No"/>
    <n v="3"/>
    <n v="4"/>
    <s v="Twitter|Instagram"/>
    <m/>
    <m/>
    <m/>
    <m/>
    <m/>
    <m/>
    <m/>
    <s v="No"/>
    <s v="No"/>
    <m/>
    <n v="5"/>
    <n v="5"/>
    <s v="5, muy satisfecho"/>
    <s v="Mejorado"/>
    <s v="No es ninguna sugerencia, pero creo que debo agradecer y recalcar  el buen trato que obtuve en la biblioteca de la Facultad de Ciencias Políticas y Sociología así como la limpieza y mantenimiento de esta."/>
    <n v="1"/>
    <n v="0"/>
    <n v="0"/>
    <n v="0"/>
    <n v="0"/>
    <n v="0"/>
    <n v="1"/>
    <n v="0"/>
    <n v="0"/>
    <n v="1"/>
    <n v="0"/>
    <n v="0"/>
    <n v="0"/>
  </r>
  <r>
    <m/>
    <m/>
    <s v="Ciencias de la Salud"/>
    <d v="2020-05-19T18:21:00"/>
    <x v="2"/>
    <x v="15"/>
    <x v="2"/>
    <x v="2"/>
    <x v="2"/>
    <s v="F. Enfermería, Fisioterapia y Podología"/>
    <s v="F. Medicina"/>
    <s v="Biblioteca Maria Zambrano (Filología / Derecho)"/>
    <s v="A la biblioteca de mi pueblo aunque prefiero la de mi facultad porque tiene libros que necesito o me recomiendan los profes y los puedo utilizar mientras estudio o para hacer un trabajo."/>
    <m/>
    <m/>
    <m/>
    <m/>
    <m/>
    <s v="Sí"/>
    <s v="Sí"/>
    <n v="4"/>
    <n v="4"/>
    <n v="2"/>
    <n v="1"/>
    <n v="5"/>
    <n v="5"/>
    <n v="5"/>
    <n v="2"/>
    <n v="4"/>
    <n v="5"/>
    <m/>
    <n v="4"/>
    <n v="5"/>
    <n v="4"/>
    <n v="5"/>
    <n v="5"/>
    <s v="Sí"/>
    <n v="4"/>
    <n v="3"/>
    <s v="Youtube|Instagram"/>
    <m/>
    <m/>
    <m/>
    <m/>
    <m/>
    <m/>
    <m/>
    <s v="Sí"/>
    <s v="No"/>
    <m/>
    <n v="5"/>
    <n v="5"/>
    <s v="5, muy satisfecho"/>
    <s v="Mejorado"/>
    <m/>
    <n v="1"/>
    <n v="0"/>
    <n v="0"/>
    <n v="0"/>
    <n v="0"/>
    <n v="0"/>
    <n v="0"/>
    <n v="0"/>
    <n v="1"/>
    <n v="1"/>
    <n v="0"/>
    <n v="0"/>
    <n v="0"/>
  </r>
  <r>
    <m/>
    <m/>
    <s v="Ciencias de la Salud"/>
    <d v="2020-05-19T18:21:00"/>
    <x v="2"/>
    <x v="4"/>
    <x v="4"/>
    <x v="1"/>
    <x v="3"/>
    <s v="F. Medicina"/>
    <m/>
    <m/>
    <m/>
    <m/>
    <m/>
    <m/>
    <m/>
    <m/>
    <s v="No"/>
    <s v="No"/>
    <n v="2"/>
    <n v="2"/>
    <n v="2"/>
    <n v="4"/>
    <n v="5"/>
    <n v="4"/>
    <n v="5"/>
    <n v="5"/>
    <n v="3"/>
    <n v="3"/>
    <m/>
    <n v="4"/>
    <n v="4"/>
    <n v="4"/>
    <n v="4"/>
    <n v="4"/>
    <s v="No"/>
    <n v="4"/>
    <m/>
    <s v="Facebook|Instagram"/>
    <m/>
    <m/>
    <m/>
    <m/>
    <m/>
    <m/>
    <m/>
    <s v="No"/>
    <s v="No"/>
    <m/>
    <n v="5"/>
    <n v="5"/>
    <s v="4, satisfecho"/>
    <m/>
    <m/>
    <n v="0"/>
    <n v="1"/>
    <n v="0"/>
    <n v="0"/>
    <n v="0"/>
    <n v="0"/>
    <n v="0"/>
    <n v="1"/>
    <n v="0"/>
    <n v="1"/>
    <n v="0"/>
    <n v="0"/>
    <n v="0"/>
  </r>
  <r>
    <m/>
    <m/>
    <s v="Ciencias Sociales"/>
    <d v="2020-05-19T18:20:00"/>
    <x v="2"/>
    <x v="1"/>
    <x v="2"/>
    <x v="1"/>
    <x v="2"/>
    <s v="F. Ciencias Políticas y Sociología"/>
    <m/>
    <m/>
    <m/>
    <m/>
    <m/>
    <m/>
    <m/>
    <m/>
    <s v="Sí"/>
    <s v="Sí"/>
    <n v="5"/>
    <n v="3"/>
    <n v="4"/>
    <n v="2"/>
    <n v="4"/>
    <n v="5"/>
    <n v="3"/>
    <n v="4"/>
    <n v="4"/>
    <n v="4"/>
    <m/>
    <n v="5"/>
    <n v="4"/>
    <n v="5"/>
    <n v="4"/>
    <n v="5"/>
    <s v="Sí"/>
    <n v="4"/>
    <n v="1"/>
    <m/>
    <m/>
    <m/>
    <m/>
    <m/>
    <m/>
    <m/>
    <m/>
    <s v="No"/>
    <s v="No"/>
    <m/>
    <n v="5"/>
    <n v="5"/>
    <s v="5, muy satisfecho"/>
    <s v="Mejorado mucho"/>
    <m/>
    <n v="1"/>
    <n v="0"/>
    <n v="0"/>
    <n v="0"/>
    <n v="0"/>
    <n v="0"/>
    <n v="0"/>
    <n v="0"/>
    <n v="0"/>
    <n v="0"/>
    <n v="0"/>
    <n v="0"/>
    <n v="0"/>
  </r>
  <r>
    <m/>
    <m/>
    <s v="Ciencias Sociales"/>
    <d v="2020-05-19T18:20:00"/>
    <x v="2"/>
    <x v="1"/>
    <x v="2"/>
    <x v="4"/>
    <x v="6"/>
    <s v="F. Ciencias Políticas y Sociología"/>
    <m/>
    <m/>
    <s v="Municipal de Galapagar"/>
    <m/>
    <m/>
    <m/>
    <m/>
    <m/>
    <s v="Sí"/>
    <s v="Sí"/>
    <n v="1"/>
    <n v="5"/>
    <n v="2"/>
    <n v="2"/>
    <n v="5"/>
    <n v="5"/>
    <n v="5"/>
    <n v="1"/>
    <n v="3"/>
    <n v="3"/>
    <m/>
    <n v="2"/>
    <n v="5"/>
    <n v="5"/>
    <n v="5"/>
    <n v="3"/>
    <s v="Sí"/>
    <n v="4"/>
    <n v="1"/>
    <s v="Twitter|Youtube|Instagram"/>
    <m/>
    <m/>
    <m/>
    <m/>
    <m/>
    <m/>
    <m/>
    <s v="No"/>
    <s v="No"/>
    <m/>
    <n v="5"/>
    <n v="5"/>
    <s v="4, satisfecho"/>
    <s v="Igual"/>
    <m/>
    <n v="1"/>
    <n v="0"/>
    <n v="1"/>
    <n v="0"/>
    <n v="0"/>
    <n v="0"/>
    <n v="1"/>
    <n v="0"/>
    <n v="1"/>
    <n v="1"/>
    <n v="0"/>
    <n v="0"/>
    <n v="0"/>
  </r>
  <r>
    <m/>
    <m/>
    <s v="Ciencias Experimentales"/>
    <d v="2020-05-19T18:19:00"/>
    <x v="2"/>
    <x v="8"/>
    <x v="3"/>
    <x v="2"/>
    <x v="3"/>
    <s v="F. Ciencias Matemáticas"/>
    <s v="F. Ciencias Biológicas"/>
    <s v="F. Ciencias Químicas"/>
    <m/>
    <m/>
    <m/>
    <m/>
    <m/>
    <m/>
    <s v="Sí"/>
    <s v="Sí"/>
    <n v="5"/>
    <n v="3"/>
    <n v="4"/>
    <n v="4"/>
    <n v="5"/>
    <n v="5"/>
    <n v="5"/>
    <n v="3"/>
    <n v="5"/>
    <n v="4"/>
    <m/>
    <n v="5"/>
    <n v="5"/>
    <n v="4"/>
    <n v="3"/>
    <n v="4"/>
    <s v="Sí"/>
    <n v="5"/>
    <n v="4"/>
    <s v="No uso ninguna red social"/>
    <m/>
    <m/>
    <m/>
    <m/>
    <m/>
    <m/>
    <m/>
    <s v="Sí"/>
    <s v="Sí"/>
    <s v="Muy útil"/>
    <n v="5"/>
    <n v="5"/>
    <s v="5, muy satisfecho"/>
    <s v="Mejorado"/>
    <m/>
    <n v="0"/>
    <n v="1"/>
    <n v="0"/>
    <n v="0"/>
    <n v="0"/>
    <n v="0"/>
    <n v="0"/>
    <n v="0"/>
    <n v="0"/>
    <n v="0"/>
    <n v="0"/>
    <n v="1"/>
    <n v="0"/>
  </r>
  <r>
    <m/>
    <m/>
    <s v="Humanidades"/>
    <d v="2020-05-19T18:19:00"/>
    <x v="2"/>
    <x v="7"/>
    <x v="1"/>
    <x v="2"/>
    <x v="6"/>
    <s v="F. Geografía e Historia"/>
    <s v="Biblioteca Maria Zambrano (Filología / Derecho)"/>
    <m/>
    <m/>
    <m/>
    <m/>
    <m/>
    <m/>
    <m/>
    <s v="Sí"/>
    <s v="Sí"/>
    <n v="3"/>
    <n v="1"/>
    <n v="3"/>
    <n v="1"/>
    <n v="4"/>
    <n v="1"/>
    <n v="5"/>
    <n v="1"/>
    <n v="2"/>
    <n v="3"/>
    <m/>
    <n v="3"/>
    <n v="4"/>
    <n v="5"/>
    <n v="5"/>
    <n v="4"/>
    <s v="Sí"/>
    <n v="4"/>
    <n v="4"/>
    <s v="Twitter|Youtube|Instagram"/>
    <m/>
    <m/>
    <m/>
    <m/>
    <m/>
    <m/>
    <m/>
    <s v="Sí"/>
    <s v="No"/>
    <m/>
    <n v="3"/>
    <n v="4"/>
    <s v="5, muy satisfecho"/>
    <s v="Mejorado"/>
    <m/>
    <n v="1"/>
    <n v="0"/>
    <n v="1"/>
    <n v="0"/>
    <n v="0"/>
    <n v="0"/>
    <n v="1"/>
    <n v="0"/>
    <n v="1"/>
    <n v="1"/>
    <n v="0"/>
    <n v="0"/>
    <n v="0"/>
  </r>
  <r>
    <m/>
    <m/>
    <s v="Ciencias de la Salud"/>
    <d v="2020-05-19T18:18:00"/>
    <x v="2"/>
    <x v="15"/>
    <x v="3"/>
    <x v="5"/>
    <x v="3"/>
    <s v="F. Enfermería, Fisioterapia y Podología"/>
    <s v="F. Medicina"/>
    <s v="F. Trabajo Social"/>
    <m/>
    <m/>
    <m/>
    <m/>
    <m/>
    <m/>
    <s v="No"/>
    <s v="Sí"/>
    <n v="2"/>
    <n v="1"/>
    <n v="3"/>
    <n v="1"/>
    <n v="2"/>
    <n v="2"/>
    <n v="4"/>
    <n v="3"/>
    <n v="3"/>
    <n v="3"/>
    <m/>
    <n v="2"/>
    <n v="3"/>
    <n v="4"/>
    <n v="4"/>
    <n v="4"/>
    <s v="No"/>
    <n v="3"/>
    <n v="4"/>
    <s v="Instagram"/>
    <m/>
    <m/>
    <m/>
    <m/>
    <m/>
    <m/>
    <m/>
    <s v="Sí"/>
    <s v="No"/>
    <m/>
    <n v="3"/>
    <n v="4"/>
    <s v="3, normal"/>
    <s v="Igual"/>
    <m/>
    <n v="0"/>
    <n v="1"/>
    <n v="0"/>
    <n v="0"/>
    <n v="0"/>
    <n v="0"/>
    <n v="0"/>
    <n v="0"/>
    <n v="0"/>
    <n v="1"/>
    <n v="0"/>
    <n v="0"/>
    <n v="0"/>
  </r>
  <r>
    <m/>
    <m/>
    <s v="Ciencias Experimentales"/>
    <d v="2020-05-19T18:18:00"/>
    <x v="2"/>
    <x v="8"/>
    <x v="2"/>
    <x v="4"/>
    <x v="2"/>
    <s v="F. Ciencias Matemáticas"/>
    <s v="Biblioteca Maria Zambrano (Filología / Derecho)"/>
    <s v="F. Informática"/>
    <m/>
    <m/>
    <m/>
    <m/>
    <m/>
    <m/>
    <s v="Sí"/>
    <s v="Sí"/>
    <n v="4"/>
    <n v="1"/>
    <n v="1"/>
    <n v="1"/>
    <n v="5"/>
    <n v="3"/>
    <n v="5"/>
    <n v="1"/>
    <n v="5"/>
    <n v="5"/>
    <m/>
    <n v="4"/>
    <n v="5"/>
    <n v="4"/>
    <n v="3"/>
    <n v="4"/>
    <s v="No"/>
    <n v="4"/>
    <n v="3"/>
    <s v="No uso ninguna red social"/>
    <m/>
    <m/>
    <m/>
    <m/>
    <m/>
    <m/>
    <m/>
    <s v="Sí"/>
    <s v="No"/>
    <m/>
    <n v="5"/>
    <n v="5"/>
    <s v="5, muy satisfecho"/>
    <s v="Igual"/>
    <m/>
    <n v="1"/>
    <n v="0"/>
    <n v="0"/>
    <n v="0"/>
    <n v="0"/>
    <n v="0"/>
    <n v="0"/>
    <n v="0"/>
    <n v="0"/>
    <n v="0"/>
    <n v="0"/>
    <n v="1"/>
    <n v="0"/>
  </r>
  <r>
    <m/>
    <m/>
    <s v="Humanidades"/>
    <d v="2020-05-19T18:17:00"/>
    <x v="2"/>
    <x v="7"/>
    <x v="2"/>
    <x v="2"/>
    <x v="2"/>
    <s v="F. Geografía e Historia"/>
    <s v="Biblioteca Maria Zambrano (Filología / Derecho)"/>
    <m/>
    <m/>
    <m/>
    <m/>
    <m/>
    <m/>
    <m/>
    <s v="Sí"/>
    <s v="Sí"/>
    <n v="2"/>
    <n v="3"/>
    <n v="2"/>
    <n v="1"/>
    <n v="5"/>
    <n v="5"/>
    <n v="4"/>
    <n v="2"/>
    <n v="1"/>
    <n v="3"/>
    <m/>
    <n v="3"/>
    <n v="4"/>
    <n v="4"/>
    <n v="3"/>
    <n v="4"/>
    <s v="Sí"/>
    <n v="3"/>
    <n v="3"/>
    <s v="Instagram"/>
    <m/>
    <m/>
    <m/>
    <m/>
    <m/>
    <m/>
    <m/>
    <s v="Sí"/>
    <s v="No"/>
    <m/>
    <n v="3"/>
    <n v="4"/>
    <s v="3, normal"/>
    <s v="Mejorado"/>
    <m/>
    <n v="1"/>
    <n v="0"/>
    <n v="0"/>
    <n v="0"/>
    <n v="0"/>
    <n v="0"/>
    <n v="0"/>
    <n v="0"/>
    <n v="0"/>
    <n v="1"/>
    <n v="0"/>
    <n v="0"/>
    <n v="0"/>
  </r>
  <r>
    <m/>
    <m/>
    <s v="Ciencias de la Salud"/>
    <d v="2020-05-19T18:17:00"/>
    <x v="2"/>
    <x v="12"/>
    <x v="2"/>
    <x v="1"/>
    <x v="6"/>
    <s v="F. Psicología"/>
    <s v="F. Trabajo Social"/>
    <s v="Biblioteca Maria Zambrano (Filología / Derecho)"/>
    <m/>
    <m/>
    <m/>
    <m/>
    <m/>
    <m/>
    <s v="No"/>
    <s v="Sí"/>
    <n v="4"/>
    <n v="2"/>
    <n v="2"/>
    <n v="2"/>
    <n v="5"/>
    <n v="4"/>
    <n v="5"/>
    <n v="1"/>
    <n v="1"/>
    <n v="3"/>
    <m/>
    <n v="3"/>
    <n v="3"/>
    <n v="3"/>
    <n v="2"/>
    <n v="2"/>
    <s v="No"/>
    <n v="3"/>
    <n v="3"/>
    <s v="Twitter|Youtube|Instagram"/>
    <m/>
    <m/>
    <m/>
    <m/>
    <m/>
    <m/>
    <m/>
    <s v="Sí"/>
    <s v="No"/>
    <m/>
    <n v="3"/>
    <n v="3"/>
    <s v="4, satisfecho"/>
    <s v="Igual"/>
    <m/>
    <n v="1"/>
    <n v="0"/>
    <n v="1"/>
    <n v="0"/>
    <n v="0"/>
    <n v="0"/>
    <n v="1"/>
    <n v="0"/>
    <n v="1"/>
    <n v="1"/>
    <n v="0"/>
    <n v="0"/>
    <n v="0"/>
  </r>
  <r>
    <m/>
    <m/>
    <s v="Ciencias Sociales"/>
    <d v="2020-05-19T18:16:00"/>
    <x v="2"/>
    <x v="10"/>
    <x v="2"/>
    <x v="2"/>
    <x v="4"/>
    <s v="Biblioteca Maria Zambrano (Filología / Derecho)"/>
    <s v="F. Derecho (Departamentos,Criminología)"/>
    <s v="F. Filología (Clásicas o General)"/>
    <m/>
    <m/>
    <m/>
    <m/>
    <m/>
    <m/>
    <s v="Sí"/>
    <s v="Sí"/>
    <n v="5"/>
    <n v="2"/>
    <n v="2"/>
    <n v="1"/>
    <n v="4"/>
    <n v="5"/>
    <n v="5"/>
    <n v="5"/>
    <n v="1"/>
    <n v="1"/>
    <m/>
    <m/>
    <n v="1"/>
    <n v="1"/>
    <n v="1"/>
    <n v="1"/>
    <s v="No"/>
    <n v="1"/>
    <n v="1"/>
    <s v="Twitter|Facebook|Youtube|Instagram"/>
    <m/>
    <m/>
    <m/>
    <m/>
    <m/>
    <m/>
    <m/>
    <s v="Sí"/>
    <s v="No"/>
    <m/>
    <n v="3"/>
    <n v="1"/>
    <s v="2, insatisfecho"/>
    <s v="Empeorado mucho"/>
    <s v="Es una vergüenza que los libros online no funcionen"/>
    <n v="0"/>
    <n v="0"/>
    <n v="1"/>
    <n v="0"/>
    <n v="0"/>
    <n v="0"/>
    <n v="1"/>
    <n v="1"/>
    <n v="1"/>
    <n v="1"/>
    <n v="0"/>
    <n v="0"/>
    <n v="0"/>
  </r>
  <r>
    <m/>
    <m/>
    <s v="Ciencias Experimentales"/>
    <d v="2020-05-19T18:16:00"/>
    <x v="2"/>
    <x v="19"/>
    <x v="5"/>
    <x v="4"/>
    <x v="2"/>
    <s v="F. Ciencias Físicas"/>
    <m/>
    <m/>
    <m/>
    <m/>
    <m/>
    <m/>
    <m/>
    <m/>
    <s v="No"/>
    <s v="No"/>
    <n v="1"/>
    <n v="1"/>
    <n v="1"/>
    <n v="3"/>
    <n v="5"/>
    <n v="2"/>
    <n v="5"/>
    <n v="1"/>
    <n v="3"/>
    <n v="3"/>
    <m/>
    <n v="3"/>
    <n v="3"/>
    <n v="3"/>
    <n v="3"/>
    <n v="3"/>
    <s v="No"/>
    <n v="3"/>
    <n v="2"/>
    <s v="Youtube|Reddit"/>
    <m/>
    <m/>
    <m/>
    <m/>
    <m/>
    <m/>
    <m/>
    <s v="No"/>
    <s v="No"/>
    <m/>
    <n v="4"/>
    <n v="3"/>
    <s v="3, normal"/>
    <s v="Igual"/>
    <m/>
    <n v="1"/>
    <n v="0"/>
    <n v="0"/>
    <n v="0"/>
    <n v="0"/>
    <n v="0"/>
    <n v="0"/>
    <n v="0"/>
    <n v="1"/>
    <n v="0"/>
    <n v="0"/>
    <n v="0"/>
    <n v="0"/>
  </r>
  <r>
    <m/>
    <m/>
    <s v="Ciencias Experimentales"/>
    <d v="2020-05-19T18:16:00"/>
    <x v="3"/>
    <x v="14"/>
    <x v="1"/>
    <x v="5"/>
    <x v="4"/>
    <s v="F. Ciencias Geológicas"/>
    <s v="F. Bellas Artes"/>
    <s v="Biblioteca Maria Zambrano (Filología / Derecho)"/>
    <m/>
    <m/>
    <m/>
    <m/>
    <m/>
    <m/>
    <s v="No"/>
    <s v="Sí"/>
    <n v="2"/>
    <n v="3"/>
    <n v="3"/>
    <n v="3"/>
    <n v="2"/>
    <n v="2"/>
    <n v="4"/>
    <n v="2"/>
    <n v="4"/>
    <n v="3"/>
    <m/>
    <n v="4"/>
    <n v="5"/>
    <n v="4"/>
    <n v="5"/>
    <n v="4"/>
    <s v="Sí"/>
    <n v="4"/>
    <n v="1"/>
    <s v="Youtube"/>
    <m/>
    <m/>
    <m/>
    <m/>
    <m/>
    <m/>
    <m/>
    <s v="Sí"/>
    <s v="Sí"/>
    <s v="Muy útil"/>
    <n v="5"/>
    <n v="4"/>
    <s v="5, muy satisfecho"/>
    <s v="Mejorado mucho"/>
    <m/>
    <n v="0"/>
    <n v="0"/>
    <n v="1"/>
    <n v="0"/>
    <n v="0"/>
    <n v="0"/>
    <n v="0"/>
    <n v="0"/>
    <n v="1"/>
    <n v="0"/>
    <n v="0"/>
    <n v="0"/>
    <n v="0"/>
  </r>
  <r>
    <m/>
    <m/>
    <s v="Ciencias Sociales"/>
    <d v="2020-05-19T18:15:00"/>
    <x v="2"/>
    <x v="21"/>
    <x v="1"/>
    <x v="1"/>
    <x v="2"/>
    <s v="F. Comercio y Turismo"/>
    <s v="Biblioteca Maria Zambrano (Filología / Derecho)"/>
    <m/>
    <m/>
    <m/>
    <m/>
    <m/>
    <m/>
    <m/>
    <s v="Sí"/>
    <s v="Sí"/>
    <n v="3"/>
    <n v="1"/>
    <n v="1"/>
    <n v="3"/>
    <n v="5"/>
    <n v="3"/>
    <n v="5"/>
    <n v="1"/>
    <n v="3"/>
    <n v="5"/>
    <m/>
    <n v="4"/>
    <n v="5"/>
    <n v="5"/>
    <n v="3"/>
    <n v="3"/>
    <s v="No"/>
    <n v="4"/>
    <n v="4"/>
    <s v="Instagram"/>
    <m/>
    <m/>
    <m/>
    <m/>
    <m/>
    <m/>
    <m/>
    <s v="No"/>
    <s v="No"/>
    <m/>
    <n v="4"/>
    <n v="5"/>
    <s v="5, muy satisfecho"/>
    <s v="Igual"/>
    <m/>
    <n v="1"/>
    <n v="0"/>
    <n v="0"/>
    <n v="0"/>
    <n v="0"/>
    <n v="0"/>
    <n v="0"/>
    <n v="0"/>
    <n v="0"/>
    <n v="1"/>
    <n v="0"/>
    <n v="0"/>
    <n v="0"/>
  </r>
  <r>
    <m/>
    <m/>
    <s v="Ciencias de la Salud"/>
    <d v="2020-05-19T18:15:00"/>
    <x v="2"/>
    <x v="4"/>
    <x v="6"/>
    <x v="3"/>
    <x v="2"/>
    <s v="F. Medicina"/>
    <m/>
    <m/>
    <m/>
    <m/>
    <m/>
    <m/>
    <m/>
    <m/>
    <s v="No"/>
    <s v="Sí"/>
    <n v="2"/>
    <n v="1"/>
    <n v="2"/>
    <n v="1"/>
    <n v="4"/>
    <n v="4"/>
    <n v="4"/>
    <n v="1"/>
    <n v="4"/>
    <n v="4"/>
    <m/>
    <n v="3"/>
    <n v="4"/>
    <n v="3"/>
    <n v="3"/>
    <n v="3"/>
    <s v="No"/>
    <n v="3"/>
    <n v="2"/>
    <s v="Youtube|Instagram"/>
    <m/>
    <m/>
    <m/>
    <m/>
    <m/>
    <m/>
    <m/>
    <s v="No"/>
    <s v="No"/>
    <m/>
    <n v="4"/>
    <n v="4"/>
    <s v="4, satisfecho"/>
    <s v="Igual"/>
    <m/>
    <n v="1"/>
    <n v="0"/>
    <n v="0"/>
    <n v="0"/>
    <n v="0"/>
    <n v="0"/>
    <n v="0"/>
    <n v="0"/>
    <n v="1"/>
    <n v="1"/>
    <n v="0"/>
    <n v="0"/>
    <n v="0"/>
  </r>
  <r>
    <m/>
    <m/>
    <s v="Humanidades"/>
    <d v="2020-05-19T18:14:00"/>
    <x v="3"/>
    <x v="3"/>
    <x v="3"/>
    <x v="2"/>
    <x v="17"/>
    <s v="F. Bellas Artes"/>
    <s v="F. Ciencias de la Información"/>
    <s v="F. Filología (Clásicas o General)"/>
    <m/>
    <m/>
    <m/>
    <m/>
    <m/>
    <m/>
    <s v="Sí"/>
    <s v="Sí"/>
    <n v="4"/>
    <n v="3"/>
    <n v="5"/>
    <n v="5"/>
    <n v="4"/>
    <n v="5"/>
    <n v="5"/>
    <n v="2"/>
    <n v="5"/>
    <n v="5"/>
    <m/>
    <n v="4"/>
    <n v="5"/>
    <n v="5"/>
    <n v="5"/>
    <n v="4"/>
    <s v="Sí"/>
    <n v="5"/>
    <n v="5"/>
    <s v="Youtube|Instagram"/>
    <m/>
    <m/>
    <m/>
    <m/>
    <m/>
    <m/>
    <m/>
    <s v="Sí"/>
    <s v="Sí"/>
    <m/>
    <n v="5"/>
    <n v="5"/>
    <s v="5, muy satisfecho"/>
    <s v="Mejorado mucho"/>
    <s v="Estoy muy contenta con el servicio de la Biblioteca. Profesionales muy cualificados, eficientes y amables. Aumentar la colección de libros electrónicos sería más que estupendo"/>
    <n v="1"/>
    <n v="1"/>
    <n v="0"/>
    <n v="0"/>
    <n v="0"/>
    <n v="0"/>
    <n v="0"/>
    <n v="0"/>
    <n v="1"/>
    <n v="1"/>
    <n v="0"/>
    <n v="0"/>
    <n v="0"/>
  </r>
  <r>
    <m/>
    <m/>
    <s v="Ciencias Experimentales"/>
    <d v="2020-05-19T18:13:00"/>
    <x v="2"/>
    <x v="26"/>
    <x v="2"/>
    <x v="5"/>
    <x v="17"/>
    <s v="Biblioteca Maria Zambrano (Filología / Derecho)"/>
    <s v="F. Informática"/>
    <s v="F. Medicina"/>
    <s v="Biblioteca Eugenio Trías"/>
    <m/>
    <m/>
    <m/>
    <m/>
    <m/>
    <s v="No"/>
    <s v="Sí"/>
    <n v="5"/>
    <n v="2"/>
    <n v="2"/>
    <n v="1"/>
    <n v="5"/>
    <n v="5"/>
    <n v="5"/>
    <n v="3"/>
    <n v="3"/>
    <n v="3"/>
    <m/>
    <n v="2"/>
    <n v="4"/>
    <n v="3"/>
    <n v="2"/>
    <n v="4"/>
    <s v="No"/>
    <n v="2"/>
    <n v="2"/>
    <s v="Twitter|Youtube|Instagram"/>
    <m/>
    <m/>
    <m/>
    <m/>
    <m/>
    <m/>
    <m/>
    <s v="No"/>
    <s v="No"/>
    <m/>
    <n v="5"/>
    <n v="5"/>
    <s v="4, satisfecho"/>
    <s v="Igual"/>
    <m/>
    <n v="1"/>
    <n v="1"/>
    <n v="0"/>
    <n v="0"/>
    <n v="0"/>
    <n v="0"/>
    <n v="1"/>
    <n v="0"/>
    <n v="1"/>
    <n v="1"/>
    <n v="0"/>
    <n v="0"/>
    <n v="0"/>
  </r>
  <r>
    <m/>
    <m/>
    <s v="Ciencias Experimentales"/>
    <d v="2020-05-19T18:13:00"/>
    <x v="3"/>
    <x v="14"/>
    <x v="2"/>
    <x v="1"/>
    <x v="3"/>
    <s v="F. Ciencias Geológicas"/>
    <m/>
    <m/>
    <m/>
    <m/>
    <m/>
    <m/>
    <m/>
    <m/>
    <s v="Sí"/>
    <s v="Sí"/>
    <n v="3"/>
    <n v="2"/>
    <n v="2"/>
    <n v="2"/>
    <n v="3"/>
    <n v="3"/>
    <n v="3"/>
    <n v="2"/>
    <n v="4"/>
    <n v="4"/>
    <m/>
    <n v="3"/>
    <n v="3"/>
    <n v="3"/>
    <n v="3"/>
    <n v="3"/>
    <s v="No"/>
    <n v="4"/>
    <n v="3"/>
    <s v="Twitter|Facebook|Youtube"/>
    <m/>
    <m/>
    <m/>
    <m/>
    <m/>
    <m/>
    <m/>
    <s v="Sí"/>
    <s v="No"/>
    <m/>
    <n v="4"/>
    <n v="4"/>
    <s v="4, satisfecho"/>
    <s v="Mejorado"/>
    <m/>
    <n v="0"/>
    <n v="1"/>
    <n v="0"/>
    <n v="0"/>
    <n v="0"/>
    <n v="0"/>
    <n v="1"/>
    <n v="1"/>
    <n v="1"/>
    <n v="0"/>
    <n v="0"/>
    <n v="0"/>
    <n v="0"/>
  </r>
  <r>
    <m/>
    <m/>
    <s v="Humanidades"/>
    <d v="2020-05-19T18:11:00"/>
    <x v="2"/>
    <x v="2"/>
    <x v="1"/>
    <x v="1"/>
    <x v="2"/>
    <s v="F. Educación - Centro de Formación del Profesorado"/>
    <m/>
    <m/>
    <m/>
    <m/>
    <m/>
    <m/>
    <m/>
    <m/>
    <s v="Sí"/>
    <s v="Sí"/>
    <n v="3"/>
    <n v="3"/>
    <n v="3"/>
    <n v="2"/>
    <n v="5"/>
    <n v="5"/>
    <n v="4"/>
    <n v="1"/>
    <n v="5"/>
    <n v="5"/>
    <m/>
    <n v="5"/>
    <n v="3"/>
    <n v="5"/>
    <n v="5"/>
    <n v="5"/>
    <s v="Sí"/>
    <n v="5"/>
    <n v="5"/>
    <s v="Twitter|Youtube|Instagram"/>
    <m/>
    <m/>
    <m/>
    <m/>
    <m/>
    <m/>
    <m/>
    <s v="No"/>
    <s v="No"/>
    <m/>
    <n v="3"/>
    <n v="4"/>
    <s v="4, satisfecho"/>
    <s v="Igual"/>
    <m/>
    <n v="1"/>
    <n v="0"/>
    <n v="0"/>
    <n v="0"/>
    <n v="0"/>
    <n v="0"/>
    <n v="1"/>
    <n v="0"/>
    <n v="1"/>
    <n v="1"/>
    <n v="0"/>
    <n v="0"/>
    <n v="0"/>
  </r>
  <r>
    <m/>
    <m/>
    <s v="Ciencias Sociales"/>
    <d v="2020-05-19T18:11:00"/>
    <x v="2"/>
    <x v="17"/>
    <x v="1"/>
    <x v="4"/>
    <x v="2"/>
    <m/>
    <m/>
    <m/>
    <s v="Biblioteca Pablo Neruda"/>
    <m/>
    <m/>
    <m/>
    <m/>
    <m/>
    <s v="Sí"/>
    <s v="Sí"/>
    <n v="1"/>
    <n v="1"/>
    <n v="1"/>
    <n v="2"/>
    <n v="5"/>
    <n v="5"/>
    <n v="5"/>
    <n v="4"/>
    <n v="4"/>
    <n v="4"/>
    <m/>
    <n v="4"/>
    <m/>
    <n v="3"/>
    <n v="3"/>
    <n v="4"/>
    <s v="Sí"/>
    <n v="4"/>
    <n v="4"/>
    <s v="Facebook|Youtube|Instagram"/>
    <m/>
    <m/>
    <m/>
    <m/>
    <m/>
    <m/>
    <m/>
    <s v="No"/>
    <s v="No"/>
    <m/>
    <n v="5"/>
    <n v="5"/>
    <s v="5, muy satisfecho"/>
    <s v="Mejorado"/>
    <m/>
    <n v="1"/>
    <n v="0"/>
    <n v="0"/>
    <n v="0"/>
    <n v="0"/>
    <n v="0"/>
    <n v="0"/>
    <n v="1"/>
    <n v="1"/>
    <n v="1"/>
    <n v="0"/>
    <n v="0"/>
    <n v="0"/>
  </r>
  <r>
    <m/>
    <m/>
    <s v="Ciencias de la Salud"/>
    <d v="2020-05-19T18:11:00"/>
    <x v="3"/>
    <x v="12"/>
    <x v="1"/>
    <x v="3"/>
    <x v="14"/>
    <s v="F. Psicología"/>
    <s v="F. Trabajo Social"/>
    <m/>
    <m/>
    <m/>
    <m/>
    <m/>
    <m/>
    <m/>
    <s v="Sí"/>
    <s v="Sí"/>
    <n v="1"/>
    <n v="5"/>
    <n v="3"/>
    <n v="1"/>
    <n v="4"/>
    <n v="3"/>
    <n v="3"/>
    <n v="1"/>
    <n v="1"/>
    <n v="4"/>
    <m/>
    <n v="2"/>
    <n v="4"/>
    <n v="2"/>
    <n v="2"/>
    <n v="3"/>
    <s v="Sí"/>
    <n v="3"/>
    <n v="1"/>
    <m/>
    <m/>
    <m/>
    <m/>
    <m/>
    <m/>
    <m/>
    <m/>
    <s v="Sí"/>
    <s v="No"/>
    <m/>
    <n v="3"/>
    <n v="4"/>
    <s v="4, satisfecho"/>
    <s v="Igual"/>
    <m/>
    <n v="0"/>
    <n v="0"/>
    <n v="0"/>
    <n v="0"/>
    <n v="0"/>
    <n v="0"/>
    <n v="0"/>
    <n v="0"/>
    <n v="0"/>
    <n v="0"/>
    <n v="0"/>
    <n v="0"/>
    <n v="0"/>
  </r>
  <r>
    <m/>
    <m/>
    <s v="Ciencias Experimentales"/>
    <d v="2020-05-19T18:11:00"/>
    <x v="2"/>
    <x v="27"/>
    <x v="5"/>
    <x v="4"/>
    <x v="8"/>
    <s v="Biblioteca Maria Zambrano (Filología / Derecho)"/>
    <s v="F. Estudios Estadísticos"/>
    <m/>
    <s v="La biblioteca de mi bario"/>
    <m/>
    <m/>
    <m/>
    <m/>
    <m/>
    <s v="No"/>
    <s v="No"/>
    <n v="3"/>
    <n v="1"/>
    <n v="3"/>
    <n v="2"/>
    <n v="5"/>
    <n v="5"/>
    <n v="5"/>
    <n v="3"/>
    <n v="3"/>
    <n v="5"/>
    <m/>
    <n v="3"/>
    <n v="5"/>
    <n v="4"/>
    <n v="5"/>
    <n v="4"/>
    <s v="No"/>
    <n v="3"/>
    <n v="4"/>
    <s v="Youtube|Instagram"/>
    <m/>
    <m/>
    <m/>
    <m/>
    <m/>
    <m/>
    <m/>
    <s v="No"/>
    <s v="No"/>
    <m/>
    <n v="5"/>
    <n v="5"/>
    <s v="4, satisfecho"/>
    <s v="Mejorado mucho"/>
    <m/>
    <n v="0"/>
    <n v="0"/>
    <n v="0"/>
    <n v="1"/>
    <n v="1"/>
    <n v="0"/>
    <n v="0"/>
    <n v="0"/>
    <n v="1"/>
    <n v="1"/>
    <n v="0"/>
    <n v="0"/>
    <n v="0"/>
  </r>
  <r>
    <m/>
    <m/>
    <s v="Ciencias de la Salud"/>
    <d v="2020-05-19T18:10:00"/>
    <x v="2"/>
    <x v="4"/>
    <x v="2"/>
    <x v="4"/>
    <x v="2"/>
    <s v="Biblioteca Maria Zambrano (Filología / Derecho)"/>
    <s v="F. Medicina"/>
    <m/>
    <s v="Biblioteca Pública Rafael Alberti"/>
    <m/>
    <m/>
    <m/>
    <m/>
    <m/>
    <s v="No"/>
    <s v="Sí"/>
    <n v="2"/>
    <n v="3"/>
    <n v="3"/>
    <n v="2"/>
    <n v="5"/>
    <n v="5"/>
    <n v="5"/>
    <n v="1"/>
    <n v="3"/>
    <n v="3"/>
    <m/>
    <n v="3"/>
    <n v="4"/>
    <n v="3"/>
    <n v="3"/>
    <n v="3"/>
    <s v="No"/>
    <n v="3"/>
    <n v="3"/>
    <s v="Twitter|Youtube"/>
    <m/>
    <m/>
    <m/>
    <m/>
    <m/>
    <m/>
    <m/>
    <s v="No"/>
    <s v="No"/>
    <m/>
    <n v="4"/>
    <n v="4"/>
    <s v="4, satisfecho"/>
    <s v="Mejorado"/>
    <s v="Ampliar el número de puestos de lectura durante los períodos de exémenes abriendo las bibliotecas de otras facultades, no solo la María Zambrano. También se podría adecuar las aperturas extraordinarias de esta biblioteca a los periodos de examen de todos los alumnos de la Complutense; muchas veces no coincide nuestro periodo de exámenes oficial con el de la biblioteca."/>
    <n v="1"/>
    <n v="0"/>
    <n v="0"/>
    <n v="0"/>
    <n v="0"/>
    <n v="0"/>
    <n v="1"/>
    <n v="0"/>
    <n v="1"/>
    <n v="0"/>
    <n v="0"/>
    <n v="0"/>
    <n v="0"/>
  </r>
  <r>
    <m/>
    <m/>
    <s v="Ciencias Experimentales"/>
    <d v="2020-05-19T18:10:00"/>
    <x v="2"/>
    <x v="8"/>
    <x v="2"/>
    <x v="1"/>
    <x v="2"/>
    <s v="F. Ciencias Matemáticas"/>
    <s v="F. Ciencias Físicas"/>
    <s v="F. Informática"/>
    <m/>
    <m/>
    <m/>
    <m/>
    <m/>
    <m/>
    <s v="Sí"/>
    <s v="Sí"/>
    <n v="4"/>
    <n v="1"/>
    <n v="1"/>
    <n v="3"/>
    <n v="5"/>
    <n v="4"/>
    <n v="5"/>
    <n v="1"/>
    <n v="5"/>
    <n v="4"/>
    <m/>
    <n v="3"/>
    <n v="5"/>
    <n v="5"/>
    <n v="3"/>
    <n v="4"/>
    <s v="No"/>
    <n v="4"/>
    <n v="4"/>
    <s v="LinkedIn"/>
    <m/>
    <m/>
    <m/>
    <m/>
    <m/>
    <m/>
    <m/>
    <s v="Sí"/>
    <s v="No"/>
    <m/>
    <n v="5"/>
    <n v="4"/>
    <s v="4, satisfecho"/>
    <s v="Mejorado"/>
    <s v="La situación tan excepcional que estamos viviendo con la pandemia creo que ha ensalzado la necesidad de implementar una biblioteca virtual con mayor peso, que permita a los estudiantes tener acceso en casa a mayor cantidad de libros y recursos docentes de manera electrónica, garantizando que el alumnado disponga de manera más cómoda y eficaz de cualquier libro que necesite, ahorrando así en espacio y cantidad de material físico y paliando su posible agotamiento en sala."/>
    <n v="1"/>
    <n v="0"/>
    <n v="0"/>
    <n v="0"/>
    <n v="0"/>
    <n v="0"/>
    <n v="0"/>
    <n v="0"/>
    <n v="0"/>
    <n v="0"/>
    <n v="1"/>
    <n v="0"/>
    <n v="0"/>
  </r>
  <r>
    <m/>
    <m/>
    <s v="Humanidades"/>
    <d v="2020-05-19T18:10:00"/>
    <x v="2"/>
    <x v="7"/>
    <x v="3"/>
    <x v="3"/>
    <x v="4"/>
    <s v="F. Geografía e Historia"/>
    <s v="Biblioteca Maria Zambrano (Filología / Derecho)"/>
    <s v="F. Filología (Clásicas o General)"/>
    <m/>
    <m/>
    <m/>
    <m/>
    <m/>
    <m/>
    <s v="Sí"/>
    <s v="Sí"/>
    <n v="5"/>
    <n v="4"/>
    <n v="2"/>
    <n v="2"/>
    <n v="3"/>
    <n v="4"/>
    <n v="5"/>
    <n v="1"/>
    <n v="5"/>
    <n v="4"/>
    <m/>
    <n v="2"/>
    <n v="3"/>
    <n v="1"/>
    <n v="2"/>
    <n v="3"/>
    <s v="Sí"/>
    <n v="1"/>
    <n v="1"/>
    <s v="Twitter|Facebook|Instagram"/>
    <m/>
    <m/>
    <m/>
    <m/>
    <m/>
    <m/>
    <m/>
    <s v="Sí"/>
    <s v="No"/>
    <m/>
    <n v="5"/>
    <m/>
    <s v="4, satisfecho"/>
    <s v="Igual"/>
    <s v="Considero que la digitalización de los recursos bibliográficos de la biblioteca deberia haber sido más exhaustiva durante esta cuarentena, especialmente en las bibliotecas de humanidades, puesto que en nuestros grados es especialmente indispensable el uso de una amplia bibliografía que en muchas ocasiones ha sido imposible poder acceder a ella desde el catálogo cisne por encontrarse solo en papel"/>
    <n v="0"/>
    <n v="0"/>
    <n v="1"/>
    <n v="0"/>
    <n v="0"/>
    <n v="0"/>
    <n v="1"/>
    <n v="1"/>
    <n v="0"/>
    <n v="1"/>
    <n v="0"/>
    <n v="0"/>
    <n v="0"/>
  </r>
  <r>
    <m/>
    <m/>
    <s v="Ciencias Sociales"/>
    <d v="2020-05-19T18:09:00"/>
    <x v="2"/>
    <x v="13"/>
    <x v="1"/>
    <x v="4"/>
    <x v="2"/>
    <s v="F. Ciencias de la Información"/>
    <s v="F. Educación - Centro de Formación del Profesorado"/>
    <s v="F. Estudios Estadísticos"/>
    <m/>
    <m/>
    <m/>
    <m/>
    <m/>
    <m/>
    <s v="No"/>
    <s v="No"/>
    <n v="2"/>
    <n v="1"/>
    <n v="1"/>
    <n v="5"/>
    <n v="5"/>
    <n v="5"/>
    <n v="5"/>
    <n v="3"/>
    <n v="3"/>
    <n v="2"/>
    <m/>
    <n v="2"/>
    <n v="2"/>
    <n v="2"/>
    <n v="2"/>
    <n v="2"/>
    <s v="No"/>
    <n v="5"/>
    <n v="5"/>
    <s v="Instagram"/>
    <m/>
    <m/>
    <m/>
    <m/>
    <m/>
    <m/>
    <m/>
    <s v="No"/>
    <s v="No"/>
    <m/>
    <n v="4"/>
    <n v="4"/>
    <s v="3, normal"/>
    <s v="Igual"/>
    <m/>
    <n v="1"/>
    <n v="0"/>
    <n v="0"/>
    <n v="0"/>
    <n v="0"/>
    <n v="0"/>
    <n v="0"/>
    <n v="0"/>
    <n v="0"/>
    <n v="1"/>
    <n v="0"/>
    <n v="0"/>
    <n v="0"/>
  </r>
  <r>
    <m/>
    <m/>
    <s v="Humanidades"/>
    <d v="2020-05-19T18:07:00"/>
    <x v="2"/>
    <x v="5"/>
    <x v="1"/>
    <x v="1"/>
    <x v="2"/>
    <s v="F. Filosofía"/>
    <m/>
    <m/>
    <s v="Centro cultural Conde Duque"/>
    <m/>
    <m/>
    <m/>
    <m/>
    <m/>
    <s v="Sí"/>
    <s v="No"/>
    <m/>
    <m/>
    <m/>
    <n v="5"/>
    <n v="5"/>
    <m/>
    <n v="5"/>
    <n v="5"/>
    <n v="5"/>
    <n v="5"/>
    <m/>
    <n v="5"/>
    <n v="5"/>
    <n v="5"/>
    <n v="5"/>
    <n v="5"/>
    <s v="No"/>
    <n v="5"/>
    <n v="3"/>
    <m/>
    <m/>
    <m/>
    <m/>
    <m/>
    <m/>
    <m/>
    <m/>
    <s v="Sí"/>
    <s v="No"/>
    <m/>
    <n v="5"/>
    <n v="5"/>
    <s v="5, muy satisfecho"/>
    <s v="Mejorado mucho"/>
    <m/>
    <n v="1"/>
    <n v="0"/>
    <n v="0"/>
    <n v="0"/>
    <n v="0"/>
    <n v="0"/>
    <n v="0"/>
    <n v="0"/>
    <n v="0"/>
    <n v="0"/>
    <n v="0"/>
    <n v="0"/>
    <n v="0"/>
  </r>
  <r>
    <m/>
    <m/>
    <s v="Ciencias de la Salud"/>
    <d v="2020-05-19T18:07:00"/>
    <x v="2"/>
    <x v="4"/>
    <x v="2"/>
    <x v="1"/>
    <x v="3"/>
    <s v="F. Medicina"/>
    <s v="F. Enfermería, Fisioterapia y Podología"/>
    <m/>
    <m/>
    <m/>
    <m/>
    <m/>
    <m/>
    <m/>
    <s v="No"/>
    <s v="Sí"/>
    <n v="4"/>
    <n v="2"/>
    <n v="4"/>
    <n v="3"/>
    <n v="5"/>
    <n v="2"/>
    <n v="4"/>
    <n v="2"/>
    <n v="4"/>
    <n v="4"/>
    <m/>
    <n v="4"/>
    <n v="4"/>
    <n v="3"/>
    <n v="4"/>
    <n v="4"/>
    <s v="No"/>
    <n v="4"/>
    <n v="3"/>
    <s v="Youtube"/>
    <m/>
    <m/>
    <m/>
    <m/>
    <m/>
    <m/>
    <m/>
    <s v="No"/>
    <s v="No"/>
    <m/>
    <n v="4"/>
    <n v="4"/>
    <s v="4, satisfecho"/>
    <m/>
    <m/>
    <n v="0"/>
    <n v="1"/>
    <n v="0"/>
    <n v="0"/>
    <n v="0"/>
    <n v="0"/>
    <n v="0"/>
    <n v="0"/>
    <n v="1"/>
    <n v="0"/>
    <n v="0"/>
    <n v="0"/>
    <n v="0"/>
  </r>
  <r>
    <m/>
    <m/>
    <s v="Ciencias Sociales"/>
    <d v="2020-05-19T18:06:00"/>
    <x v="1"/>
    <x v="10"/>
    <x v="1"/>
    <x v="2"/>
    <x v="2"/>
    <s v="F. Derecho (Departamentos,Criminología)"/>
    <s v="F. Comercio y Turismo"/>
    <m/>
    <m/>
    <m/>
    <m/>
    <m/>
    <m/>
    <m/>
    <s v="Sí"/>
    <s v="Sí"/>
    <n v="4"/>
    <n v="4"/>
    <n v="2"/>
    <n v="3"/>
    <n v="1"/>
    <n v="5"/>
    <n v="1"/>
    <n v="3"/>
    <n v="4"/>
    <n v="4"/>
    <m/>
    <n v="5"/>
    <n v="5"/>
    <n v="3"/>
    <n v="3"/>
    <n v="3"/>
    <s v="Sí"/>
    <n v="4"/>
    <n v="3"/>
    <s v="No uso ninguna red social"/>
    <m/>
    <m/>
    <m/>
    <m/>
    <m/>
    <m/>
    <m/>
    <s v="Sí"/>
    <s v="Sí"/>
    <m/>
    <n v="5"/>
    <n v="4"/>
    <s v="4, satisfecho"/>
    <s v="Igual"/>
    <m/>
    <n v="1"/>
    <n v="0"/>
    <n v="0"/>
    <n v="0"/>
    <n v="0"/>
    <n v="0"/>
    <n v="0"/>
    <n v="0"/>
    <n v="0"/>
    <n v="0"/>
    <n v="0"/>
    <n v="1"/>
    <n v="0"/>
  </r>
  <r>
    <m/>
    <m/>
    <s v="Ciencias de la Salud"/>
    <d v="2020-05-19T18:06:00"/>
    <x v="4"/>
    <x v="4"/>
    <x v="1"/>
    <x v="4"/>
    <x v="16"/>
    <m/>
    <m/>
    <m/>
    <m/>
    <m/>
    <m/>
    <m/>
    <m/>
    <m/>
    <s v="No"/>
    <s v="Sí"/>
    <n v="1"/>
    <n v="1"/>
    <n v="1"/>
    <n v="1"/>
    <n v="5"/>
    <n v="2"/>
    <n v="2"/>
    <n v="1"/>
    <n v="3"/>
    <n v="5"/>
    <m/>
    <n v="3"/>
    <n v="4"/>
    <n v="3"/>
    <n v="5"/>
    <n v="3"/>
    <s v="No"/>
    <n v="4"/>
    <n v="3"/>
    <s v="Twitter|Youtube|Instagram"/>
    <m/>
    <m/>
    <m/>
    <m/>
    <m/>
    <m/>
    <m/>
    <s v="Sí"/>
    <s v="No"/>
    <m/>
    <n v="5"/>
    <n v="5"/>
    <s v="4, satisfecho"/>
    <s v="Igual"/>
    <m/>
    <n v="0"/>
    <n v="0"/>
    <n v="0"/>
    <n v="0"/>
    <n v="1"/>
    <n v="0"/>
    <n v="1"/>
    <n v="0"/>
    <n v="1"/>
    <n v="1"/>
    <n v="0"/>
    <n v="0"/>
    <n v="0"/>
  </r>
  <r>
    <m/>
    <m/>
    <s v="Ciencias Sociales"/>
    <d v="2020-05-19T18:06:00"/>
    <x v="2"/>
    <x v="10"/>
    <x v="3"/>
    <x v="5"/>
    <x v="2"/>
    <s v="Biblioteca Maria Zambrano (Filología / Derecho)"/>
    <m/>
    <m/>
    <m/>
    <m/>
    <m/>
    <m/>
    <m/>
    <m/>
    <s v="No"/>
    <s v="Sí"/>
    <n v="1"/>
    <n v="1"/>
    <n v="4"/>
    <n v="5"/>
    <n v="3"/>
    <n v="4"/>
    <n v="4"/>
    <m/>
    <n v="4"/>
    <n v="3"/>
    <m/>
    <n v="3"/>
    <n v="3"/>
    <n v="4"/>
    <n v="2"/>
    <n v="1"/>
    <s v="No"/>
    <n v="2"/>
    <n v="2"/>
    <s v="Twitter|Youtube|Instagram"/>
    <m/>
    <m/>
    <m/>
    <m/>
    <m/>
    <m/>
    <m/>
    <s v="No"/>
    <s v="No"/>
    <m/>
    <n v="3"/>
    <n v="2"/>
    <s v="4, satisfecho"/>
    <s v="Igual"/>
    <m/>
    <n v="1"/>
    <n v="0"/>
    <n v="0"/>
    <n v="0"/>
    <n v="0"/>
    <n v="0"/>
    <n v="1"/>
    <n v="0"/>
    <n v="1"/>
    <n v="1"/>
    <n v="0"/>
    <n v="0"/>
    <n v="0"/>
  </r>
  <r>
    <m/>
    <m/>
    <s v="Humanidades"/>
    <d v="2020-05-19T18:06:00"/>
    <x v="2"/>
    <x v="2"/>
    <x v="2"/>
    <x v="1"/>
    <x v="8"/>
    <s v="F. Educación - Centro de Formación del Profesorado"/>
    <s v="Biblioteca Maria Zambrano (Filología / Derecho)"/>
    <m/>
    <m/>
    <m/>
    <m/>
    <m/>
    <m/>
    <m/>
    <s v="Sí"/>
    <s v="Sí"/>
    <n v="4"/>
    <n v="5"/>
    <n v="5"/>
    <n v="1"/>
    <n v="2"/>
    <n v="4"/>
    <n v="2"/>
    <n v="1"/>
    <n v="3"/>
    <n v="3"/>
    <m/>
    <n v="4"/>
    <n v="5"/>
    <n v="5"/>
    <n v="3"/>
    <n v="3"/>
    <s v="No"/>
    <n v="4"/>
    <n v="3"/>
    <s v="Facebook|Youtube|Instagram"/>
    <m/>
    <m/>
    <m/>
    <m/>
    <m/>
    <m/>
    <m/>
    <s v="Sí"/>
    <s v="Sí"/>
    <m/>
    <n v="5"/>
    <n v="4"/>
    <s v="4, satisfecho"/>
    <s v="Mejorado"/>
    <m/>
    <n v="0"/>
    <n v="0"/>
    <n v="0"/>
    <n v="1"/>
    <n v="1"/>
    <n v="0"/>
    <n v="0"/>
    <n v="1"/>
    <n v="1"/>
    <n v="1"/>
    <n v="0"/>
    <n v="0"/>
    <n v="0"/>
  </r>
  <r>
    <m/>
    <m/>
    <s v="Ciencias de la Salud"/>
    <d v="2020-05-19T18:04:00"/>
    <x v="2"/>
    <x v="9"/>
    <x v="3"/>
    <x v="4"/>
    <x v="3"/>
    <s v="Biblioteca Maria Zambrano (Filología / Derecho)"/>
    <s v="F. Odontología"/>
    <s v="F. Farmacia"/>
    <m/>
    <m/>
    <m/>
    <m/>
    <m/>
    <m/>
    <s v="No"/>
    <s v="Sí"/>
    <n v="5"/>
    <n v="5"/>
    <n v="5"/>
    <n v="5"/>
    <n v="5"/>
    <n v="5"/>
    <n v="5"/>
    <n v="5"/>
    <n v="5"/>
    <n v="5"/>
    <m/>
    <n v="5"/>
    <n v="5"/>
    <n v="5"/>
    <n v="5"/>
    <n v="5"/>
    <s v="No"/>
    <n v="5"/>
    <n v="5"/>
    <s v="Twitter|Youtube|Instagram"/>
    <m/>
    <m/>
    <m/>
    <m/>
    <m/>
    <m/>
    <m/>
    <s v="Sí"/>
    <s v="No"/>
    <m/>
    <n v="5"/>
    <n v="5"/>
    <s v="4, satisfecho"/>
    <s v="Igual"/>
    <m/>
    <n v="0"/>
    <n v="1"/>
    <n v="0"/>
    <n v="0"/>
    <n v="0"/>
    <n v="0"/>
    <n v="1"/>
    <n v="0"/>
    <n v="1"/>
    <n v="1"/>
    <n v="0"/>
    <n v="0"/>
    <n v="0"/>
  </r>
  <r>
    <m/>
    <m/>
    <s v="Ciencias Sociales"/>
    <d v="2020-05-19T18:04:00"/>
    <x v="3"/>
    <x v="10"/>
    <x v="1"/>
    <x v="2"/>
    <x v="4"/>
    <s v="Biblioteca Maria Zambrano (Filología / Derecho)"/>
    <s v="F. Derecho (Departamentos,Criminología)"/>
    <m/>
    <m/>
    <m/>
    <m/>
    <m/>
    <m/>
    <m/>
    <s v="No"/>
    <s v="Sí"/>
    <n v="5"/>
    <n v="4"/>
    <n v="5"/>
    <n v="1"/>
    <n v="2"/>
    <n v="3"/>
    <n v="4"/>
    <n v="2"/>
    <n v="3"/>
    <n v="5"/>
    <m/>
    <n v="4"/>
    <n v="4"/>
    <n v="4"/>
    <n v="3"/>
    <n v="3"/>
    <s v="Sí"/>
    <n v="4"/>
    <n v="3"/>
    <s v="No uso ninguna red social"/>
    <m/>
    <m/>
    <m/>
    <m/>
    <m/>
    <m/>
    <m/>
    <s v="No"/>
    <s v="No"/>
    <m/>
    <n v="4"/>
    <n v="4"/>
    <s v="4, satisfecho"/>
    <s v="Igual"/>
    <m/>
    <n v="0"/>
    <n v="0"/>
    <n v="1"/>
    <n v="0"/>
    <n v="0"/>
    <n v="0"/>
    <n v="0"/>
    <n v="0"/>
    <n v="0"/>
    <n v="0"/>
    <n v="0"/>
    <n v="1"/>
    <n v="0"/>
  </r>
  <r>
    <m/>
    <m/>
    <s v="Ciencias Sociales"/>
    <d v="2020-05-19T18:03:00"/>
    <x v="2"/>
    <x v="13"/>
    <x v="1"/>
    <x v="4"/>
    <x v="6"/>
    <s v="F. Ciencias de la Información"/>
    <s v="Biblioteca Maria Zambrano (Filología / Derecho)"/>
    <s v="F. Ciencias de la Documentación"/>
    <m/>
    <m/>
    <m/>
    <m/>
    <m/>
    <m/>
    <s v="Sí"/>
    <s v="Sí"/>
    <n v="4"/>
    <n v="1"/>
    <n v="1"/>
    <n v="5"/>
    <n v="4"/>
    <n v="5"/>
    <n v="4"/>
    <n v="3"/>
    <n v="4"/>
    <n v="4"/>
    <m/>
    <n v="3"/>
    <n v="4"/>
    <n v="3"/>
    <n v="2"/>
    <n v="3"/>
    <s v="No"/>
    <n v="3"/>
    <n v="3"/>
    <s v="Twitter|Youtube|Instagram"/>
    <m/>
    <m/>
    <m/>
    <m/>
    <m/>
    <m/>
    <m/>
    <s v="No"/>
    <s v="No"/>
    <m/>
    <n v="4"/>
    <n v="4"/>
    <s v="4, satisfecho"/>
    <s v="Mejorado"/>
    <m/>
    <n v="1"/>
    <n v="0"/>
    <n v="1"/>
    <n v="0"/>
    <n v="0"/>
    <n v="0"/>
    <n v="1"/>
    <n v="0"/>
    <n v="1"/>
    <n v="1"/>
    <n v="0"/>
    <n v="0"/>
    <n v="0"/>
  </r>
  <r>
    <m/>
    <m/>
    <s v="Ciencias Sociales"/>
    <d v="2020-05-19T18:03:00"/>
    <x v="2"/>
    <x v="1"/>
    <x v="3"/>
    <x v="5"/>
    <x v="2"/>
    <s v="Biblioteca Maria Zambrano (Filología / Derecho)"/>
    <s v="F. Ciencias Políticas y Sociología"/>
    <m/>
    <m/>
    <m/>
    <m/>
    <m/>
    <m/>
    <m/>
    <s v="No"/>
    <s v="Sí"/>
    <n v="3"/>
    <n v="1"/>
    <n v="2"/>
    <n v="5"/>
    <n v="5"/>
    <n v="4"/>
    <n v="5"/>
    <n v="1"/>
    <n v="4"/>
    <n v="5"/>
    <m/>
    <n v="3"/>
    <n v="5"/>
    <n v="4"/>
    <n v="1"/>
    <n v="3"/>
    <s v="Sí"/>
    <n v="4"/>
    <n v="1"/>
    <s v="Twitter|Youtube|Instagram"/>
    <m/>
    <m/>
    <m/>
    <m/>
    <m/>
    <m/>
    <m/>
    <s v="No"/>
    <s v="No"/>
    <m/>
    <n v="4"/>
    <n v="3"/>
    <s v="4, satisfecho"/>
    <s v="Mejorado"/>
    <m/>
    <n v="1"/>
    <n v="0"/>
    <n v="0"/>
    <n v="0"/>
    <n v="0"/>
    <n v="0"/>
    <n v="1"/>
    <n v="0"/>
    <n v="1"/>
    <n v="1"/>
    <n v="0"/>
    <n v="0"/>
    <n v="0"/>
  </r>
  <r>
    <m/>
    <m/>
    <s v="Humanidades"/>
    <d v="2020-05-19T18:02:00"/>
    <x v="2"/>
    <x v="5"/>
    <x v="1"/>
    <x v="1"/>
    <x v="6"/>
    <s v="F. Filosofía"/>
    <s v="Biblioteca Maria Zambrano (Filología / Derecho)"/>
    <s v="F. Filología (Clásicas o General)"/>
    <m/>
    <m/>
    <m/>
    <m/>
    <m/>
    <m/>
    <s v="Sí"/>
    <s v="Sí"/>
    <n v="4"/>
    <n v="2"/>
    <n v="2"/>
    <n v="1"/>
    <n v="4"/>
    <n v="3"/>
    <n v="5"/>
    <n v="2"/>
    <n v="3"/>
    <n v="4"/>
    <m/>
    <n v="2"/>
    <n v="3"/>
    <n v="3"/>
    <n v="3"/>
    <n v="3"/>
    <s v="Sí"/>
    <n v="3"/>
    <n v="2"/>
    <s v="No uso ninguna red social"/>
    <m/>
    <m/>
    <m/>
    <m/>
    <m/>
    <m/>
    <m/>
    <s v="No"/>
    <s v="No"/>
    <m/>
    <n v="4"/>
    <n v="4"/>
    <s v="4, satisfecho"/>
    <s v="Igual"/>
    <m/>
    <n v="1"/>
    <n v="0"/>
    <n v="1"/>
    <n v="0"/>
    <n v="0"/>
    <n v="0"/>
    <n v="0"/>
    <n v="0"/>
    <n v="0"/>
    <n v="0"/>
    <n v="0"/>
    <n v="1"/>
    <n v="0"/>
  </r>
  <r>
    <m/>
    <m/>
    <s v="Humanidades"/>
    <d v="2020-05-19T18:01:00"/>
    <x v="2"/>
    <x v="2"/>
    <x v="1"/>
    <x v="1"/>
    <x v="2"/>
    <s v="F. Educación - Centro de Formación del Profesorado"/>
    <s v="Biblioteca Maria Zambrano (Filología / Derecho)"/>
    <s v="F. Medicina"/>
    <m/>
    <m/>
    <m/>
    <m/>
    <m/>
    <m/>
    <s v="No"/>
    <s v="No"/>
    <n v="2"/>
    <n v="2"/>
    <n v="5"/>
    <n v="2"/>
    <n v="5"/>
    <n v="5"/>
    <n v="5"/>
    <n v="2"/>
    <n v="5"/>
    <n v="5"/>
    <m/>
    <n v="5"/>
    <n v="5"/>
    <n v="5"/>
    <n v="5"/>
    <n v="5"/>
    <s v="Sí"/>
    <n v="5"/>
    <n v="5"/>
    <s v="Youtube|Instagram"/>
    <m/>
    <m/>
    <m/>
    <m/>
    <m/>
    <m/>
    <m/>
    <s v="Sí"/>
    <s v="No"/>
    <m/>
    <n v="5"/>
    <n v="5"/>
    <s v="5, muy satisfecho"/>
    <s v="Mejorado"/>
    <s v="La conectividad a internet en la sala de estudio de la Biblioteca de la Facultad de Educación a veces no funciona y va muy lenta."/>
    <n v="1"/>
    <n v="0"/>
    <n v="0"/>
    <n v="0"/>
    <n v="0"/>
    <n v="0"/>
    <n v="0"/>
    <n v="0"/>
    <n v="1"/>
    <n v="1"/>
    <n v="0"/>
    <n v="0"/>
    <n v="0"/>
  </r>
  <r>
    <m/>
    <m/>
    <s v="Ciencias de la Salud"/>
    <d v="2020-05-19T18:00:00"/>
    <x v="2"/>
    <x v="12"/>
    <x v="1"/>
    <x v="1"/>
    <x v="2"/>
    <s v="F. Psicología"/>
    <m/>
    <m/>
    <s v="Biblioteca de Retiro-Elena Fortún"/>
    <m/>
    <m/>
    <m/>
    <m/>
    <m/>
    <s v="Sí"/>
    <s v="Sí"/>
    <n v="3"/>
    <n v="1"/>
    <n v="1"/>
    <n v="5"/>
    <n v="5"/>
    <n v="5"/>
    <n v="5"/>
    <n v="5"/>
    <n v="1"/>
    <n v="4"/>
    <m/>
    <n v="4"/>
    <n v="4"/>
    <n v="4"/>
    <n v="4"/>
    <n v="4"/>
    <s v="No"/>
    <n v="5"/>
    <n v="4"/>
    <s v="Twitter|Youtube|Instagram"/>
    <m/>
    <m/>
    <m/>
    <m/>
    <m/>
    <m/>
    <m/>
    <s v="Sí"/>
    <s v="No"/>
    <m/>
    <n v="4"/>
    <n v="4"/>
    <s v="4, satisfecho"/>
    <s v="Mejorado"/>
    <m/>
    <n v="1"/>
    <n v="0"/>
    <n v="0"/>
    <n v="0"/>
    <n v="0"/>
    <n v="0"/>
    <n v="1"/>
    <n v="0"/>
    <n v="1"/>
    <n v="1"/>
    <n v="0"/>
    <n v="0"/>
    <n v="0"/>
  </r>
  <r>
    <m/>
    <m/>
    <s v="Ciencias Experimentales"/>
    <d v="2020-05-19T17:59:00"/>
    <x v="2"/>
    <x v="16"/>
    <x v="1"/>
    <x v="4"/>
    <x v="2"/>
    <s v="F. Ciencias Químicas"/>
    <m/>
    <m/>
    <m/>
    <m/>
    <m/>
    <m/>
    <m/>
    <m/>
    <s v="No"/>
    <s v="No"/>
    <n v="1"/>
    <n v="1"/>
    <n v="1"/>
    <n v="4"/>
    <n v="5"/>
    <n v="5"/>
    <n v="4"/>
    <n v="2"/>
    <n v="2"/>
    <n v="3"/>
    <m/>
    <n v="1"/>
    <n v="2"/>
    <n v="3"/>
    <n v="3"/>
    <n v="2"/>
    <s v="No"/>
    <n v="2"/>
    <n v="2"/>
    <s v="Youtube|Instagram"/>
    <m/>
    <m/>
    <m/>
    <m/>
    <m/>
    <m/>
    <m/>
    <s v="No"/>
    <s v="No"/>
    <m/>
    <n v="3"/>
    <n v="1"/>
    <s v="3, normal"/>
    <s v="Igual"/>
    <m/>
    <n v="1"/>
    <n v="0"/>
    <n v="0"/>
    <n v="0"/>
    <n v="0"/>
    <n v="0"/>
    <n v="0"/>
    <n v="0"/>
    <n v="1"/>
    <n v="1"/>
    <n v="0"/>
    <n v="0"/>
    <n v="0"/>
  </r>
  <r>
    <m/>
    <m/>
    <s v="Ciencias Experimentales"/>
    <d v="2020-05-19T17:58:00"/>
    <x v="2"/>
    <x v="19"/>
    <x v="3"/>
    <x v="4"/>
    <x v="2"/>
    <s v="F. Ciencias Físicas"/>
    <s v="Biblioteca Maria Zambrano (Filología / Derecho)"/>
    <m/>
    <m/>
    <m/>
    <m/>
    <m/>
    <m/>
    <m/>
    <s v="No"/>
    <s v="Sí"/>
    <n v="4"/>
    <n v="3"/>
    <n v="3"/>
    <n v="4"/>
    <n v="5"/>
    <n v="5"/>
    <n v="5"/>
    <n v="3"/>
    <n v="5"/>
    <n v="5"/>
    <m/>
    <n v="5"/>
    <n v="5"/>
    <n v="3"/>
    <n v="3"/>
    <n v="5"/>
    <s v="No"/>
    <n v="5"/>
    <n v="3"/>
    <s v="No uso ninguna red social"/>
    <m/>
    <m/>
    <m/>
    <m/>
    <m/>
    <m/>
    <m/>
    <s v="Sí"/>
    <s v="No"/>
    <m/>
    <n v="5"/>
    <n v="5"/>
    <s v="5, muy satisfecho"/>
    <s v="Mejorado"/>
    <m/>
    <n v="1"/>
    <n v="0"/>
    <n v="0"/>
    <n v="0"/>
    <n v="0"/>
    <n v="0"/>
    <n v="0"/>
    <n v="0"/>
    <n v="0"/>
    <n v="0"/>
    <n v="0"/>
    <n v="1"/>
    <n v="0"/>
  </r>
  <r>
    <m/>
    <m/>
    <s v="Humanidades"/>
    <d v="2020-05-19T17:58:00"/>
    <x v="2"/>
    <x v="5"/>
    <x v="1"/>
    <x v="1"/>
    <x v="2"/>
    <s v="Biblioteca Maria Zambrano (Filología / Derecho)"/>
    <s v="F. Ciencias Políticas y Sociología"/>
    <s v="F. Filosofía"/>
    <m/>
    <m/>
    <m/>
    <m/>
    <m/>
    <m/>
    <s v="No"/>
    <s v="Sí"/>
    <n v="3"/>
    <n v="3"/>
    <n v="3"/>
    <n v="4"/>
    <n v="5"/>
    <n v="5"/>
    <n v="5"/>
    <n v="5"/>
    <n v="5"/>
    <n v="5"/>
    <m/>
    <n v="4"/>
    <n v="5"/>
    <n v="5"/>
    <n v="5"/>
    <n v="5"/>
    <s v="No"/>
    <n v="4"/>
    <n v="4"/>
    <s v="Twitter|Youtube|Instagram"/>
    <m/>
    <m/>
    <m/>
    <m/>
    <m/>
    <m/>
    <m/>
    <s v="No"/>
    <s v="No"/>
    <m/>
    <n v="5"/>
    <n v="5"/>
    <s v="5, muy satisfecho"/>
    <s v="Igual"/>
    <s v="Es mi primer año de carrera, y no suelo usar la biblioteca más que para estudiar de vez en cuando y para coger algún que otro libro, el trato que he recibido ha sido siempre estupendo, sobre todo en las bibliotecas de Filosofía y Sociología. ¡Muchas gracias!"/>
    <n v="1"/>
    <n v="0"/>
    <n v="0"/>
    <n v="0"/>
    <n v="0"/>
    <n v="0"/>
    <n v="1"/>
    <n v="0"/>
    <n v="1"/>
    <n v="1"/>
    <n v="0"/>
    <n v="0"/>
    <n v="0"/>
  </r>
  <r>
    <m/>
    <m/>
    <s v="Ciencias Sociales"/>
    <d v="2020-05-19T17:57:00"/>
    <x v="2"/>
    <x v="10"/>
    <x v="1"/>
    <x v="5"/>
    <x v="35"/>
    <s v="F. Filosofía"/>
    <s v="F. Derecho (Departamentos,Criminología)"/>
    <m/>
    <m/>
    <m/>
    <m/>
    <m/>
    <m/>
    <m/>
    <s v="No"/>
    <s v="No"/>
    <n v="4"/>
    <n v="1"/>
    <n v="1"/>
    <n v="5"/>
    <n v="1"/>
    <n v="5"/>
    <n v="5"/>
    <n v="1"/>
    <n v="2"/>
    <n v="2"/>
    <m/>
    <n v="1"/>
    <n v="2"/>
    <n v="2"/>
    <n v="3"/>
    <n v="2"/>
    <s v="No"/>
    <n v="2"/>
    <n v="3"/>
    <s v="Twitter|Youtube|Instagram|LinkedIn|SnapChat, Messenger / WhatsApp messenger"/>
    <m/>
    <m/>
    <m/>
    <m/>
    <m/>
    <m/>
    <m/>
    <s v="Sí"/>
    <s v="No"/>
    <m/>
    <n v="2"/>
    <n v="2"/>
    <s v="2, insatisfecho"/>
    <s v="Igual"/>
    <s v="Las pocas veces que he ido a la biblioteca de la María Zambrano y su forma de ser del personal hacia el alumno no es cordial ni amable, por eso dejé de ir y empezé por asistir a la bilblioteca de filología (la cual está enfrente de la de derecho) y allí se vio el cambio de actitud de bibliotecarios, la mujer es muy amable e incluso siempre me ayudaba aunque sean sobre temas que incluso no sepa realmente mucho sobre ello... Eso me hizo quedarme, porque aunque no use los libros de la misma, si es cierto que sé que estará atenta por cualquier duda que me surja. En segundo lugar, el pequeño biblioteca que hay en la propia facultad de derecho deberían de dejar estudiar en las mesas que hay y consultar. También, las pocas veces que he ido, solo me indicaban que realmente era solo para recogida de libros, y esto se debería de cambiar. Por último, otro cambio que se agradecería es sobre traslado de libros de la maría zambrano. Con esto me refiero a que si necesito un libro que tiene la facultad de psicología en el campus de somos aguas por ejemplo, realmente que su solución no sea el que el alumno tenga que ir él mismo sino que se puede trasladar de una facultad a otra, como ocurre con las bibliotecas que hay en Las Rozas y Majadahonda, un libro que haya en uno se puede llevar a otro y se le llama al cliente cuando tenga el libro recibido."/>
    <n v="0"/>
    <n v="0"/>
    <n v="1"/>
    <n v="0"/>
    <n v="1"/>
    <n v="0"/>
    <n v="1"/>
    <n v="0"/>
    <n v="1"/>
    <n v="1"/>
    <n v="1"/>
    <n v="0"/>
    <n v="0"/>
  </r>
  <r>
    <m/>
    <m/>
    <s v=""/>
    <d v="2020-05-19T17:55:00"/>
    <x v="5"/>
    <x v="28"/>
    <x v="2"/>
    <x v="2"/>
    <x v="3"/>
    <s v="Biblioteca Maria Zambrano (Filología / Derecho)"/>
    <s v="F. Geografía e Historia"/>
    <s v="F. Filosofía"/>
    <m/>
    <m/>
    <m/>
    <m/>
    <m/>
    <m/>
    <s v="No"/>
    <s v="Sí"/>
    <n v="4"/>
    <n v="2"/>
    <n v="3"/>
    <n v="3"/>
    <n v="4"/>
    <n v="5"/>
    <n v="4"/>
    <n v="3"/>
    <n v="4"/>
    <n v="4"/>
    <m/>
    <n v="4"/>
    <n v="4"/>
    <n v="4"/>
    <n v="4"/>
    <n v="4"/>
    <s v="No"/>
    <n v="4"/>
    <n v="3"/>
    <s v="Twitter|Youtube|Instagram"/>
    <m/>
    <m/>
    <m/>
    <m/>
    <m/>
    <m/>
    <m/>
    <s v="Sí"/>
    <s v="No"/>
    <m/>
    <n v="4"/>
    <n v="3"/>
    <s v="4, satisfecho"/>
    <s v="Mejorado"/>
    <m/>
    <n v="0"/>
    <n v="1"/>
    <n v="0"/>
    <n v="0"/>
    <n v="0"/>
    <n v="0"/>
    <n v="1"/>
    <n v="0"/>
    <n v="1"/>
    <n v="1"/>
    <n v="0"/>
    <n v="0"/>
    <n v="0"/>
  </r>
  <r>
    <m/>
    <m/>
    <s v="Ciencias de la Salud"/>
    <d v="2020-05-19T17:55:00"/>
    <x v="2"/>
    <x v="9"/>
    <x v="2"/>
    <x v="1"/>
    <x v="2"/>
    <s v="F. Farmacia"/>
    <s v="Biblioteca Maria Zambrano (Filología / Derecho)"/>
    <m/>
    <m/>
    <m/>
    <m/>
    <m/>
    <m/>
    <m/>
    <s v="No"/>
    <s v="Sí"/>
    <n v="3"/>
    <n v="1"/>
    <n v="2"/>
    <n v="1"/>
    <n v="5"/>
    <n v="5"/>
    <n v="4"/>
    <n v="1"/>
    <n v="3"/>
    <n v="4"/>
    <m/>
    <n v="2"/>
    <n v="2"/>
    <n v="3"/>
    <m/>
    <n v="3"/>
    <s v="No"/>
    <n v="4"/>
    <n v="3"/>
    <s v="Twitter|Youtube|Instagram"/>
    <m/>
    <m/>
    <m/>
    <m/>
    <m/>
    <m/>
    <m/>
    <s v="No"/>
    <s v="No"/>
    <m/>
    <n v="3"/>
    <n v="4"/>
    <s v="4, satisfecho"/>
    <s v="Igual"/>
    <m/>
    <n v="1"/>
    <n v="0"/>
    <n v="0"/>
    <n v="0"/>
    <n v="0"/>
    <n v="0"/>
    <n v="1"/>
    <n v="0"/>
    <n v="1"/>
    <n v="1"/>
    <n v="0"/>
    <n v="0"/>
    <n v="0"/>
  </r>
  <r>
    <m/>
    <m/>
    <s v="Ciencias de la Salud"/>
    <d v="2020-05-19T17:53:00"/>
    <x v="2"/>
    <x v="12"/>
    <x v="2"/>
    <x v="1"/>
    <x v="2"/>
    <s v="F. Psicología"/>
    <s v="F. Ciencias Políticas y Sociología"/>
    <m/>
    <m/>
    <m/>
    <m/>
    <m/>
    <m/>
    <m/>
    <s v="No"/>
    <s v="Sí"/>
    <n v="2"/>
    <n v="2"/>
    <n v="1"/>
    <n v="1"/>
    <n v="5"/>
    <n v="2"/>
    <n v="5"/>
    <n v="1"/>
    <n v="5"/>
    <n v="4"/>
    <m/>
    <n v="4"/>
    <n v="4"/>
    <n v="4"/>
    <n v="4"/>
    <n v="5"/>
    <s v="No"/>
    <n v="4"/>
    <n v="2"/>
    <s v="Instagram"/>
    <m/>
    <m/>
    <m/>
    <m/>
    <m/>
    <m/>
    <m/>
    <s v="Sí"/>
    <s v="No"/>
    <m/>
    <n v="5"/>
    <n v="3"/>
    <s v="4, satisfecho"/>
    <s v="Mejorado"/>
    <m/>
    <n v="1"/>
    <n v="0"/>
    <n v="0"/>
    <n v="0"/>
    <n v="0"/>
    <n v="0"/>
    <n v="0"/>
    <n v="0"/>
    <n v="0"/>
    <n v="1"/>
    <n v="0"/>
    <n v="0"/>
    <n v="0"/>
  </r>
  <r>
    <m/>
    <m/>
    <s v="Ciencias Sociales"/>
    <d v="2020-05-19T17:52:00"/>
    <x v="2"/>
    <x v="1"/>
    <x v="1"/>
    <x v="5"/>
    <x v="2"/>
    <s v="F. Ciencias Económicas y Empresariales"/>
    <s v="F. Ciencias Políticas y Sociología"/>
    <m/>
    <m/>
    <m/>
    <m/>
    <m/>
    <m/>
    <m/>
    <s v="Sí"/>
    <s v="No"/>
    <n v="4"/>
    <n v="3"/>
    <n v="2"/>
    <n v="1"/>
    <n v="4"/>
    <n v="3"/>
    <n v="5"/>
    <n v="1"/>
    <m/>
    <m/>
    <m/>
    <m/>
    <m/>
    <m/>
    <m/>
    <m/>
    <m/>
    <m/>
    <m/>
    <m/>
    <m/>
    <m/>
    <m/>
    <m/>
    <m/>
    <m/>
    <m/>
    <m/>
    <m/>
    <m/>
    <m/>
    <n v="4"/>
    <m/>
    <m/>
    <m/>
    <n v="1"/>
    <n v="0"/>
    <n v="0"/>
    <n v="0"/>
    <n v="0"/>
    <n v="0"/>
    <n v="0"/>
    <n v="0"/>
    <n v="0"/>
    <n v="0"/>
    <n v="0"/>
    <n v="0"/>
    <n v="0"/>
  </r>
  <r>
    <m/>
    <m/>
    <s v="Humanidades"/>
    <d v="2020-05-19T17:52:00"/>
    <x v="2"/>
    <x v="3"/>
    <x v="4"/>
    <x v="4"/>
    <x v="36"/>
    <m/>
    <m/>
    <m/>
    <m/>
    <m/>
    <m/>
    <m/>
    <m/>
    <m/>
    <s v="No"/>
    <s v="No"/>
    <n v="1"/>
    <n v="1"/>
    <n v="1"/>
    <n v="3"/>
    <n v="5"/>
    <n v="4"/>
    <n v="5"/>
    <n v="1"/>
    <n v="4"/>
    <n v="3"/>
    <m/>
    <m/>
    <n v="4"/>
    <m/>
    <m/>
    <n v="3"/>
    <s v="No"/>
    <n v="3"/>
    <m/>
    <s v="Youtube|Instagram"/>
    <m/>
    <m/>
    <m/>
    <m/>
    <m/>
    <m/>
    <m/>
    <s v="No"/>
    <s v="No"/>
    <m/>
    <n v="4"/>
    <n v="4"/>
    <s v="3, normal"/>
    <s v="Mejorado"/>
    <s v="A pesar de que voy poco, cuando voy siempre están dispuestos a ayudarme y tiene un buen ambiente de trabajo, creo que para los tiempos actuales no dispone de libros que traten temas mas actuales o digitales, sobre animación, películas o herramientas de arte digital. He notado que últimamente han incorporado algunos libros de ilustración pero me gustaría encontrar más información al respecto."/>
    <n v="0"/>
    <n v="0"/>
    <n v="0"/>
    <n v="0"/>
    <n v="0"/>
    <n v="0"/>
    <n v="0"/>
    <n v="0"/>
    <n v="1"/>
    <n v="1"/>
    <n v="0"/>
    <n v="0"/>
    <n v="0"/>
  </r>
  <r>
    <m/>
    <m/>
    <s v="Humanidades"/>
    <d v="2020-05-19T17:52:00"/>
    <x v="2"/>
    <x v="6"/>
    <x v="1"/>
    <x v="1"/>
    <x v="3"/>
    <s v="F. Filología (Clásicas o General)"/>
    <s v="Biblioteca Maria Zambrano (Filología / Derecho)"/>
    <m/>
    <s v="bibliotecas municipales de mi localidad"/>
    <m/>
    <m/>
    <m/>
    <m/>
    <m/>
    <s v="Sí"/>
    <s v="Sí"/>
    <n v="4"/>
    <n v="1"/>
    <n v="4"/>
    <n v="1"/>
    <n v="5"/>
    <n v="5"/>
    <n v="5"/>
    <n v="4"/>
    <n v="4"/>
    <n v="5"/>
    <m/>
    <n v="4"/>
    <n v="4"/>
    <n v="5"/>
    <n v="4"/>
    <n v="4"/>
    <s v="No"/>
    <n v="5"/>
    <n v="3"/>
    <s v="Youtube|Instagram"/>
    <m/>
    <m/>
    <m/>
    <m/>
    <m/>
    <m/>
    <m/>
    <s v="No"/>
    <s v="No"/>
    <m/>
    <n v="4"/>
    <n v="5"/>
    <s v="4, satisfecho"/>
    <s v="Igual"/>
    <m/>
    <n v="0"/>
    <n v="1"/>
    <n v="0"/>
    <n v="0"/>
    <n v="0"/>
    <n v="0"/>
    <n v="0"/>
    <n v="0"/>
    <n v="1"/>
    <n v="1"/>
    <n v="0"/>
    <n v="0"/>
    <n v="0"/>
  </r>
  <r>
    <m/>
    <m/>
    <s v="Ciencias de la Salud"/>
    <d v="2020-05-19T17:49:00"/>
    <x v="2"/>
    <x v="9"/>
    <x v="1"/>
    <x v="1"/>
    <x v="2"/>
    <s v="Biblioteca Maria Zambrano (Filología / Derecho)"/>
    <s v="F. Medicina"/>
    <s v="F. Farmacia"/>
    <m/>
    <m/>
    <m/>
    <m/>
    <m/>
    <m/>
    <s v="No"/>
    <s v="Sí"/>
    <n v="4"/>
    <n v="4"/>
    <n v="2"/>
    <n v="3"/>
    <m/>
    <n v="5"/>
    <n v="5"/>
    <n v="5"/>
    <n v="1"/>
    <n v="4"/>
    <m/>
    <n v="3"/>
    <n v="4"/>
    <n v="4"/>
    <n v="4"/>
    <n v="4"/>
    <s v="No"/>
    <n v="3"/>
    <n v="4"/>
    <s v="Instagram"/>
    <m/>
    <m/>
    <m/>
    <m/>
    <m/>
    <m/>
    <m/>
    <s v="No"/>
    <s v="No"/>
    <m/>
    <n v="3"/>
    <n v="3"/>
    <s v="3, normal"/>
    <s v="Igual"/>
    <m/>
    <n v="1"/>
    <n v="0"/>
    <n v="0"/>
    <n v="0"/>
    <n v="0"/>
    <n v="0"/>
    <n v="0"/>
    <n v="0"/>
    <n v="0"/>
    <n v="1"/>
    <n v="0"/>
    <n v="0"/>
    <n v="0"/>
  </r>
  <r>
    <m/>
    <m/>
    <s v="Ciencias de la Salud"/>
    <d v="2020-05-19T17:49:00"/>
    <x v="3"/>
    <x v="12"/>
    <x v="1"/>
    <x v="3"/>
    <x v="3"/>
    <s v="F. Psicología"/>
    <s v="F. Trabajo Social"/>
    <s v="Biblioteca Maria Zambrano (Filología / Derecho)"/>
    <m/>
    <m/>
    <m/>
    <m/>
    <m/>
    <m/>
    <s v="Sí"/>
    <s v="Sí"/>
    <n v="4"/>
    <n v="5"/>
    <n v="5"/>
    <n v="5"/>
    <n v="4"/>
    <n v="5"/>
    <n v="5"/>
    <n v="2"/>
    <n v="2"/>
    <n v="5"/>
    <m/>
    <n v="5"/>
    <n v="5"/>
    <n v="4"/>
    <n v="3"/>
    <n v="5"/>
    <s v="No"/>
    <n v="4"/>
    <n v="5"/>
    <s v="Instagram|LinkedIn"/>
    <m/>
    <m/>
    <m/>
    <m/>
    <m/>
    <m/>
    <m/>
    <s v="Sí"/>
    <s v="Sí"/>
    <s v="Muy útil"/>
    <n v="5"/>
    <n v="5"/>
    <s v="5, muy satisfecho"/>
    <s v="Mejorado"/>
    <s v="Me gustaría que tras el confinamiento, pudiesen seguir disponibles todos los libros que habéis abierto como libros electrónicos, porque voy a poder ir menos de forma presencial. Gracias!!"/>
    <n v="0"/>
    <n v="1"/>
    <n v="0"/>
    <n v="0"/>
    <n v="0"/>
    <n v="0"/>
    <n v="0"/>
    <n v="0"/>
    <n v="0"/>
    <n v="1"/>
    <n v="1"/>
    <n v="0"/>
    <n v="0"/>
  </r>
  <r>
    <m/>
    <m/>
    <s v="Ciencias de la Salud"/>
    <d v="2020-05-19T17:48:00"/>
    <x v="2"/>
    <x v="12"/>
    <x v="1"/>
    <x v="4"/>
    <x v="2"/>
    <s v="F. Psicología"/>
    <s v="Biblioteca Maria Zambrano (Filología / Derecho)"/>
    <s v="F. Ciencias Económicas y Empresariales"/>
    <m/>
    <m/>
    <m/>
    <m/>
    <m/>
    <m/>
    <s v="No"/>
    <s v="Sí"/>
    <n v="4"/>
    <n v="3"/>
    <n v="4"/>
    <n v="1"/>
    <n v="5"/>
    <n v="1"/>
    <n v="5"/>
    <n v="1"/>
    <n v="5"/>
    <n v="5"/>
    <m/>
    <n v="4"/>
    <n v="5"/>
    <n v="3"/>
    <n v="1"/>
    <n v="5"/>
    <s v="No"/>
    <n v="2"/>
    <n v="2"/>
    <s v="Twitter|Instagram"/>
    <m/>
    <m/>
    <m/>
    <m/>
    <m/>
    <m/>
    <m/>
    <s v="Sí"/>
    <s v="No"/>
    <m/>
    <n v="4"/>
    <n v="3"/>
    <s v="4, satisfecho"/>
    <s v="Mejorado"/>
    <m/>
    <n v="1"/>
    <n v="0"/>
    <n v="0"/>
    <n v="0"/>
    <n v="0"/>
    <n v="0"/>
    <n v="1"/>
    <n v="0"/>
    <n v="0"/>
    <n v="1"/>
    <n v="0"/>
    <n v="0"/>
    <n v="0"/>
  </r>
  <r>
    <m/>
    <m/>
    <s v="Ciencias Sociales"/>
    <d v="2020-05-19T17:47:00"/>
    <x v="2"/>
    <x v="13"/>
    <x v="2"/>
    <x v="1"/>
    <x v="4"/>
    <s v="F. Ciencias de la Información"/>
    <s v="Biblioteca Maria Zambrano (Filología / Derecho)"/>
    <m/>
    <m/>
    <m/>
    <m/>
    <m/>
    <m/>
    <m/>
    <s v="No"/>
    <s v="Sí"/>
    <n v="4"/>
    <n v="2"/>
    <n v="2"/>
    <n v="1"/>
    <n v="5"/>
    <n v="5"/>
    <n v="5"/>
    <n v="1"/>
    <n v="2"/>
    <n v="1"/>
    <m/>
    <n v="3"/>
    <n v="3"/>
    <n v="1"/>
    <n v="2"/>
    <n v="1"/>
    <s v="No"/>
    <n v="2"/>
    <n v="1"/>
    <s v="Facebook|Instagram"/>
    <m/>
    <m/>
    <m/>
    <m/>
    <m/>
    <m/>
    <m/>
    <s v="No"/>
    <s v="No"/>
    <m/>
    <n v="5"/>
    <n v="4"/>
    <s v="3, normal"/>
    <s v="Igual"/>
    <m/>
    <n v="0"/>
    <n v="0"/>
    <n v="1"/>
    <n v="0"/>
    <n v="0"/>
    <n v="0"/>
    <n v="0"/>
    <n v="1"/>
    <n v="0"/>
    <n v="1"/>
    <n v="0"/>
    <n v="0"/>
    <n v="0"/>
  </r>
  <r>
    <m/>
    <m/>
    <s v="Ciencias Sociales"/>
    <d v="2020-05-19T17:47:00"/>
    <x v="3"/>
    <x v="17"/>
    <x v="5"/>
    <x v="2"/>
    <x v="2"/>
    <s v="F. Ciencias de la Documentación"/>
    <s v="F. Psicología"/>
    <s v="F. Educación - Centro de Formación del Profesorado"/>
    <m/>
    <m/>
    <m/>
    <m/>
    <m/>
    <m/>
    <s v="No"/>
    <s v="No"/>
    <n v="1"/>
    <n v="3"/>
    <n v="2"/>
    <n v="5"/>
    <n v="4"/>
    <n v="4"/>
    <n v="1"/>
    <n v="1"/>
    <n v="2"/>
    <n v="2"/>
    <m/>
    <n v="1"/>
    <n v="2"/>
    <n v="2"/>
    <n v="2"/>
    <n v="3"/>
    <s v="Sí"/>
    <n v="2"/>
    <n v="1"/>
    <s v="Youtube"/>
    <m/>
    <m/>
    <m/>
    <m/>
    <m/>
    <m/>
    <m/>
    <s v="Sí"/>
    <s v="Sí"/>
    <s v="Útil"/>
    <n v="4"/>
    <n v="4"/>
    <s v="3, normal"/>
    <s v="Igual"/>
    <m/>
    <n v="1"/>
    <n v="0"/>
    <n v="0"/>
    <n v="0"/>
    <n v="0"/>
    <n v="0"/>
    <n v="0"/>
    <n v="0"/>
    <n v="1"/>
    <n v="0"/>
    <n v="0"/>
    <n v="0"/>
    <n v="0"/>
  </r>
  <r>
    <m/>
    <m/>
    <s v="Humanidades"/>
    <d v="2020-05-19T17:45:00"/>
    <x v="2"/>
    <x v="2"/>
    <x v="5"/>
    <x v="1"/>
    <x v="16"/>
    <s v="F. Educación - Centro de Formación del Profesorado"/>
    <m/>
    <m/>
    <m/>
    <m/>
    <m/>
    <m/>
    <m/>
    <m/>
    <s v="No"/>
    <s v="Sí"/>
    <n v="2"/>
    <n v="2"/>
    <n v="2"/>
    <n v="5"/>
    <n v="4"/>
    <n v="5"/>
    <n v="5"/>
    <n v="5"/>
    <n v="1"/>
    <n v="4"/>
    <m/>
    <n v="1"/>
    <n v="2"/>
    <n v="1"/>
    <m/>
    <n v="2"/>
    <s v="No"/>
    <n v="1"/>
    <n v="2"/>
    <s v="Facebook|Youtube|Instagram|LinkedIn"/>
    <m/>
    <m/>
    <m/>
    <m/>
    <m/>
    <m/>
    <m/>
    <s v="No"/>
    <s v="No"/>
    <m/>
    <n v="3"/>
    <n v="3"/>
    <s v="3, normal"/>
    <s v="Igual"/>
    <s v="Mayor posibilidad para reservar salas de estudio y buena climatización de las mismas ya que hay algunas inutilizadas por el calor que hace. Además, la web y el catálogo Cisne es complejo de utilizar, a veces no funcionan los enlaces ni los archivos en línea."/>
    <n v="0"/>
    <n v="0"/>
    <n v="0"/>
    <n v="0"/>
    <n v="1"/>
    <n v="0"/>
    <n v="0"/>
    <n v="1"/>
    <n v="1"/>
    <n v="1"/>
    <n v="1"/>
    <n v="0"/>
    <n v="0"/>
  </r>
  <r>
    <m/>
    <m/>
    <s v="Ciencias de la Salud"/>
    <d v="2020-05-19T17:43:00"/>
    <x v="2"/>
    <x v="23"/>
    <x v="2"/>
    <x v="2"/>
    <x v="6"/>
    <s v="F. Veterinaria"/>
    <s v="F. Ciencias Químicas"/>
    <s v="F. Medicina"/>
    <m/>
    <m/>
    <m/>
    <m/>
    <m/>
    <m/>
    <s v="No"/>
    <s v="Sí"/>
    <n v="4"/>
    <n v="3"/>
    <n v="5"/>
    <n v="2"/>
    <n v="4"/>
    <n v="4"/>
    <n v="5"/>
    <n v="2"/>
    <n v="5"/>
    <n v="5"/>
    <m/>
    <n v="5"/>
    <n v="5"/>
    <n v="5"/>
    <n v="5"/>
    <n v="5"/>
    <s v="No"/>
    <n v="4"/>
    <n v="5"/>
    <s v="Twitter|Youtube|Instagram"/>
    <m/>
    <m/>
    <m/>
    <m/>
    <m/>
    <m/>
    <m/>
    <s v="Sí"/>
    <s v="No"/>
    <m/>
    <n v="5"/>
    <n v="5"/>
    <s v="5, muy satisfecho"/>
    <s v="Mejorado"/>
    <m/>
    <n v="1"/>
    <n v="0"/>
    <n v="1"/>
    <n v="0"/>
    <n v="0"/>
    <n v="0"/>
    <n v="1"/>
    <n v="0"/>
    <n v="1"/>
    <n v="1"/>
    <n v="0"/>
    <n v="0"/>
    <n v="0"/>
  </r>
  <r>
    <m/>
    <m/>
    <s v="Ciencias de la Salud"/>
    <d v="2020-05-19T17:43:00"/>
    <x v="2"/>
    <x v="4"/>
    <x v="5"/>
    <x v="4"/>
    <x v="1"/>
    <s v="Biblioteca Maria Zambrano (Filología / Derecho)"/>
    <s v="F. Medicina"/>
    <s v="F. Bellas Artes"/>
    <m/>
    <m/>
    <m/>
    <m/>
    <m/>
    <m/>
    <s v="No"/>
    <s v="No"/>
    <n v="1"/>
    <n v="1"/>
    <n v="1"/>
    <n v="5"/>
    <n v="4"/>
    <n v="3"/>
    <n v="5"/>
    <n v="3"/>
    <n v="2"/>
    <n v="3"/>
    <m/>
    <n v="3"/>
    <n v="4"/>
    <n v="4"/>
    <n v="4"/>
    <n v="5"/>
    <s v="No"/>
    <n v="3"/>
    <n v="3"/>
    <s v="Twitter|Facebook|Youtube|Instagram"/>
    <m/>
    <m/>
    <m/>
    <m/>
    <m/>
    <m/>
    <m/>
    <s v="No"/>
    <s v="No"/>
    <m/>
    <n v="3"/>
    <n v="4"/>
    <s v="4, satisfecho"/>
    <s v="Mejorado"/>
    <m/>
    <n v="0"/>
    <n v="0"/>
    <n v="0"/>
    <n v="1"/>
    <n v="0"/>
    <n v="0"/>
    <n v="1"/>
    <n v="1"/>
    <n v="1"/>
    <n v="1"/>
    <n v="0"/>
    <n v="0"/>
    <n v="0"/>
  </r>
  <r>
    <m/>
    <m/>
    <s v="Ciencias Sociales"/>
    <d v="2020-05-19T17:43:00"/>
    <x v="2"/>
    <x v="13"/>
    <x v="2"/>
    <x v="1"/>
    <x v="16"/>
    <s v="F. Ciencias de la Información"/>
    <s v="F. Ciencias de la Documentación"/>
    <s v="F. Derecho (Departamentos,Criminología)"/>
    <m/>
    <m/>
    <m/>
    <m/>
    <m/>
    <m/>
    <s v="Sí"/>
    <s v="Sí"/>
    <n v="5"/>
    <n v="1"/>
    <n v="3"/>
    <n v="5"/>
    <n v="5"/>
    <n v="4"/>
    <n v="4"/>
    <n v="2"/>
    <n v="4"/>
    <n v="3"/>
    <m/>
    <n v="4"/>
    <n v="4"/>
    <n v="4"/>
    <n v="1"/>
    <n v="4"/>
    <s v="No"/>
    <n v="4"/>
    <n v="4"/>
    <s v="Twitter|Facebook|Youtube|Instagram"/>
    <m/>
    <m/>
    <m/>
    <m/>
    <m/>
    <m/>
    <m/>
    <s v="Sí"/>
    <s v="Sí"/>
    <s v="Útil"/>
    <n v="5"/>
    <n v="3"/>
    <s v="4, satisfecho"/>
    <s v="Mejorado"/>
    <s v="Hubo cambios en la página del catálogo cisne en la parte de reservar un libro que, en mi opinión, no está muy claro."/>
    <n v="0"/>
    <n v="0"/>
    <n v="0"/>
    <n v="0"/>
    <n v="1"/>
    <n v="0"/>
    <n v="1"/>
    <n v="1"/>
    <n v="1"/>
    <n v="1"/>
    <n v="0"/>
    <n v="0"/>
    <n v="0"/>
  </r>
  <r>
    <m/>
    <m/>
    <s v="Ciencias Sociales"/>
    <d v="2020-05-19T17:42:00"/>
    <x v="2"/>
    <x v="10"/>
    <x v="4"/>
    <x v="1"/>
    <x v="8"/>
    <m/>
    <m/>
    <m/>
    <m/>
    <m/>
    <m/>
    <m/>
    <m/>
    <m/>
    <s v="No"/>
    <s v="No"/>
    <n v="1"/>
    <n v="1"/>
    <n v="1"/>
    <n v="2"/>
    <n v="5"/>
    <n v="3"/>
    <n v="5"/>
    <n v="1"/>
    <n v="3"/>
    <n v="3"/>
    <m/>
    <n v="3"/>
    <n v="3"/>
    <n v="2"/>
    <n v="3"/>
    <n v="4"/>
    <s v="No"/>
    <n v="3"/>
    <n v="3"/>
    <s v="Instagram"/>
    <m/>
    <m/>
    <m/>
    <m/>
    <m/>
    <m/>
    <m/>
    <s v="No"/>
    <s v="No"/>
    <m/>
    <n v="3"/>
    <n v="2"/>
    <s v="3, normal"/>
    <s v="Igual"/>
    <m/>
    <n v="0"/>
    <n v="0"/>
    <n v="0"/>
    <n v="1"/>
    <n v="1"/>
    <n v="0"/>
    <n v="0"/>
    <n v="0"/>
    <n v="0"/>
    <n v="1"/>
    <n v="0"/>
    <n v="0"/>
    <n v="0"/>
  </r>
  <r>
    <m/>
    <m/>
    <s v="Humanidades"/>
    <d v="2020-05-19T17:41:00"/>
    <x v="2"/>
    <x v="7"/>
    <x v="2"/>
    <x v="3"/>
    <x v="6"/>
    <s v="F. Geografía e Historia"/>
    <s v="Biblioteca Maria Zambrano (Filología / Derecho)"/>
    <s v="F. Filología (Clásicas o General)"/>
    <s v="Bibliotecas Municipales de la Comunidad de Madrid"/>
    <m/>
    <m/>
    <m/>
    <m/>
    <m/>
    <s v="Sí"/>
    <s v="Sí"/>
    <n v="5"/>
    <n v="3"/>
    <n v="2"/>
    <n v="5"/>
    <n v="5"/>
    <n v="4"/>
    <n v="5"/>
    <n v="4"/>
    <n v="2"/>
    <n v="4"/>
    <m/>
    <n v="3"/>
    <n v="4"/>
    <n v="5"/>
    <n v="2"/>
    <n v="4"/>
    <s v="No"/>
    <n v="4"/>
    <n v="1"/>
    <s v="Twitter|Youtube|Instagram"/>
    <m/>
    <m/>
    <m/>
    <m/>
    <m/>
    <m/>
    <m/>
    <s v="No"/>
    <s v="No"/>
    <m/>
    <n v="5"/>
    <n v="5"/>
    <s v="4, satisfecho"/>
    <s v="Igual"/>
    <m/>
    <n v="1"/>
    <n v="0"/>
    <n v="1"/>
    <n v="0"/>
    <n v="0"/>
    <n v="0"/>
    <n v="1"/>
    <n v="0"/>
    <n v="1"/>
    <n v="1"/>
    <n v="0"/>
    <n v="0"/>
    <n v="0"/>
  </r>
  <r>
    <m/>
    <m/>
    <s v="Humanidades"/>
    <d v="2020-05-19T17:39:00"/>
    <x v="4"/>
    <x v="7"/>
    <x v="2"/>
    <x v="2"/>
    <x v="2"/>
    <s v="F. Geografía e Historia"/>
    <s v="Biblioteca Maria Zambrano (Filología / Derecho)"/>
    <m/>
    <m/>
    <m/>
    <m/>
    <m/>
    <m/>
    <m/>
    <s v="No"/>
    <s v="Sí"/>
    <m/>
    <m/>
    <m/>
    <n v="3"/>
    <n v="3"/>
    <n v="3"/>
    <n v="4"/>
    <n v="3"/>
    <n v="3"/>
    <m/>
    <m/>
    <n v="3"/>
    <n v="3"/>
    <n v="2"/>
    <n v="3"/>
    <m/>
    <s v="No"/>
    <n v="3"/>
    <m/>
    <s v="No uso ninguna red social"/>
    <m/>
    <m/>
    <m/>
    <m/>
    <m/>
    <m/>
    <m/>
    <s v="No"/>
    <s v="No"/>
    <m/>
    <n v="3"/>
    <n v="3"/>
    <s v="3, normal"/>
    <s v="Mejorado"/>
    <m/>
    <n v="1"/>
    <n v="0"/>
    <n v="0"/>
    <n v="0"/>
    <n v="0"/>
    <n v="0"/>
    <n v="0"/>
    <n v="0"/>
    <n v="0"/>
    <n v="0"/>
    <n v="0"/>
    <n v="1"/>
    <n v="0"/>
  </r>
  <r>
    <m/>
    <m/>
    <s v="Humanidades"/>
    <d v="2020-05-19T17:39:00"/>
    <x v="2"/>
    <x v="5"/>
    <x v="2"/>
    <x v="1"/>
    <x v="1"/>
    <s v="F. Filosofía"/>
    <s v="Biblioteca Maria Zambrano (Filología / Derecho)"/>
    <s v="F. Geografía e Historia"/>
    <m/>
    <m/>
    <m/>
    <m/>
    <m/>
    <m/>
    <s v="No"/>
    <s v="Sí"/>
    <n v="5"/>
    <n v="4"/>
    <n v="4"/>
    <n v="5"/>
    <n v="5"/>
    <n v="4"/>
    <n v="4"/>
    <n v="1"/>
    <n v="4"/>
    <n v="4"/>
    <m/>
    <n v="5"/>
    <n v="5"/>
    <n v="4"/>
    <n v="4"/>
    <n v="5"/>
    <s v="Sí"/>
    <n v="4"/>
    <n v="5"/>
    <s v="Twitter|Youtube|Instagram"/>
    <m/>
    <m/>
    <m/>
    <m/>
    <m/>
    <m/>
    <m/>
    <s v="Sí"/>
    <s v="No"/>
    <m/>
    <n v="5"/>
    <n v="4"/>
    <s v="4, satisfecho"/>
    <s v="Mejorado"/>
    <m/>
    <n v="0"/>
    <n v="0"/>
    <n v="0"/>
    <n v="1"/>
    <n v="0"/>
    <n v="0"/>
    <n v="1"/>
    <n v="0"/>
    <n v="1"/>
    <n v="1"/>
    <n v="0"/>
    <n v="0"/>
    <n v="0"/>
  </r>
  <r>
    <m/>
    <m/>
    <s v="Humanidades"/>
    <d v="2020-05-19T17:38:00"/>
    <x v="3"/>
    <x v="2"/>
    <x v="2"/>
    <x v="1"/>
    <x v="2"/>
    <s v="F. Educación - Centro de Formación del Profesorado"/>
    <s v="F. Geografía e Historia"/>
    <s v="Biblioteca Maria Zambrano (Filología / Derecho)"/>
    <m/>
    <m/>
    <m/>
    <m/>
    <m/>
    <m/>
    <s v="No"/>
    <s v="Sí"/>
    <n v="4"/>
    <n v="3"/>
    <n v="3"/>
    <n v="2"/>
    <n v="2"/>
    <n v="4"/>
    <n v="3"/>
    <n v="3"/>
    <n v="1"/>
    <n v="4"/>
    <m/>
    <n v="4"/>
    <n v="2"/>
    <n v="4"/>
    <n v="4"/>
    <n v="4"/>
    <s v="Sí"/>
    <n v="4"/>
    <n v="1"/>
    <s v="Twitter|Facebook|Youtube|Instagram"/>
    <m/>
    <m/>
    <m/>
    <m/>
    <m/>
    <m/>
    <m/>
    <s v="Sí"/>
    <s v="Sí"/>
    <s v="Poco útil"/>
    <n v="4"/>
    <n v="2"/>
    <s v="4, satisfecho"/>
    <s v="Mejorado"/>
    <m/>
    <n v="1"/>
    <n v="0"/>
    <n v="0"/>
    <n v="0"/>
    <n v="0"/>
    <n v="0"/>
    <n v="1"/>
    <n v="1"/>
    <n v="1"/>
    <n v="1"/>
    <n v="0"/>
    <n v="0"/>
    <n v="0"/>
  </r>
  <r>
    <m/>
    <m/>
    <s v="Ciencias Experimentales"/>
    <d v="2020-05-19T17:38:00"/>
    <x v="2"/>
    <x v="26"/>
    <x v="1"/>
    <x v="1"/>
    <x v="2"/>
    <s v="F. Informática"/>
    <s v="F. Ciencias Matemáticas"/>
    <m/>
    <s v="Bibliotecas de la Comunidad de Madrid"/>
    <m/>
    <m/>
    <m/>
    <m/>
    <m/>
    <s v="Sí"/>
    <s v="Sí"/>
    <n v="2"/>
    <n v="1"/>
    <n v="2"/>
    <n v="1"/>
    <n v="5"/>
    <n v="5"/>
    <n v="5"/>
    <n v="1"/>
    <n v="4"/>
    <n v="5"/>
    <m/>
    <n v="3"/>
    <n v="5"/>
    <n v="2"/>
    <n v="5"/>
    <n v="5"/>
    <s v="Sí"/>
    <n v="5"/>
    <n v="4"/>
    <s v="Twitter|Youtube|Instagram"/>
    <m/>
    <m/>
    <m/>
    <m/>
    <m/>
    <m/>
    <m/>
    <s v="Sí"/>
    <s v="No"/>
    <m/>
    <n v="5"/>
    <n v="5"/>
    <s v="5, muy satisfecho"/>
    <s v="Mejorado"/>
    <m/>
    <n v="1"/>
    <n v="0"/>
    <n v="0"/>
    <n v="0"/>
    <n v="0"/>
    <n v="0"/>
    <n v="1"/>
    <n v="0"/>
    <n v="1"/>
    <n v="1"/>
    <n v="0"/>
    <n v="0"/>
    <n v="0"/>
  </r>
  <r>
    <m/>
    <m/>
    <s v="Ciencias de la Salud"/>
    <d v="2020-05-19T17:38:00"/>
    <x v="2"/>
    <x v="12"/>
    <x v="2"/>
    <x v="2"/>
    <x v="35"/>
    <s v="F. Psicología"/>
    <s v="F. Farmacia"/>
    <s v="F. Medicina"/>
    <m/>
    <m/>
    <m/>
    <m/>
    <m/>
    <m/>
    <s v="Sí"/>
    <s v="Sí"/>
    <n v="5"/>
    <n v="4"/>
    <n v="4"/>
    <n v="2"/>
    <n v="4"/>
    <n v="4"/>
    <n v="5"/>
    <n v="4"/>
    <n v="4"/>
    <n v="4"/>
    <m/>
    <n v="4"/>
    <n v="5"/>
    <n v="3"/>
    <n v="4"/>
    <n v="3"/>
    <s v="No"/>
    <n v="4"/>
    <n v="3"/>
    <s v="Twitter"/>
    <m/>
    <m/>
    <m/>
    <m/>
    <m/>
    <m/>
    <m/>
    <s v="No"/>
    <s v="No"/>
    <m/>
    <n v="5"/>
    <n v="5"/>
    <s v="4, satisfecho"/>
    <s v="Igual"/>
    <m/>
    <n v="0"/>
    <n v="0"/>
    <n v="1"/>
    <n v="0"/>
    <n v="1"/>
    <n v="0"/>
    <n v="1"/>
    <n v="0"/>
    <n v="0"/>
    <n v="0"/>
    <n v="0"/>
    <n v="0"/>
    <n v="0"/>
  </r>
  <r>
    <m/>
    <m/>
    <s v="Humanidades"/>
    <d v="2020-05-19T17:37:00"/>
    <x v="2"/>
    <x v="5"/>
    <x v="2"/>
    <x v="2"/>
    <x v="10"/>
    <s v="F. Derecho (Departamentos,Criminología)"/>
    <s v="F. Filosofía"/>
    <s v="F. Geografía e Historia"/>
    <m/>
    <m/>
    <m/>
    <m/>
    <m/>
    <m/>
    <s v="No"/>
    <s v="No"/>
    <n v="5"/>
    <n v="1"/>
    <n v="3"/>
    <n v="2"/>
    <n v="5"/>
    <n v="3"/>
    <n v="3"/>
    <n v="1"/>
    <n v="5"/>
    <n v="5"/>
    <m/>
    <n v="1"/>
    <n v="5"/>
    <n v="5"/>
    <n v="1"/>
    <n v="5"/>
    <s v="Sí"/>
    <n v="5"/>
    <n v="1"/>
    <s v="No uso ninguna red social"/>
    <m/>
    <m/>
    <m/>
    <m/>
    <m/>
    <m/>
    <m/>
    <s v="No"/>
    <s v="No"/>
    <m/>
    <n v="2"/>
    <n v="2"/>
    <s v="4, satisfecho"/>
    <s v="Mejorado"/>
    <s v="Deberían existir mas copias fisicas o online de libros clave que a menudo no han sido devueltos o estan perdidos o en mal estado y no son repuestos."/>
    <n v="0"/>
    <n v="1"/>
    <n v="0"/>
    <n v="1"/>
    <n v="1"/>
    <n v="0"/>
    <n v="0"/>
    <n v="0"/>
    <n v="0"/>
    <n v="0"/>
    <n v="0"/>
    <n v="1"/>
    <n v="0"/>
  </r>
  <r>
    <m/>
    <m/>
    <s v="Ciencias de la Salud"/>
    <d v="2020-05-19T17:36:00"/>
    <x v="2"/>
    <x v="15"/>
    <x v="5"/>
    <x v="3"/>
    <x v="2"/>
    <s v="F. Enfermería, Fisioterapia y Podología"/>
    <s v="F. Medicina"/>
    <s v="Biblioteca Maria Zambrano (Filología / Derecho)"/>
    <s v="Biblioteca municipal José hierro"/>
    <m/>
    <m/>
    <m/>
    <m/>
    <m/>
    <s v="No"/>
    <s v="Sí"/>
    <n v="3"/>
    <n v="1"/>
    <n v="5"/>
    <n v="2"/>
    <n v="5"/>
    <n v="2"/>
    <n v="5"/>
    <n v="2"/>
    <n v="5"/>
    <n v="5"/>
    <m/>
    <n v="3"/>
    <n v="4"/>
    <n v="4"/>
    <n v="3"/>
    <n v="3"/>
    <s v="No"/>
    <n v="3"/>
    <n v="3"/>
    <s v="Instagram"/>
    <m/>
    <m/>
    <m/>
    <m/>
    <m/>
    <m/>
    <m/>
    <s v="Sí"/>
    <s v="Sí"/>
    <s v="Muy útil"/>
    <n v="4"/>
    <n v="4"/>
    <s v="4, satisfecho"/>
    <s v="Igual"/>
    <m/>
    <n v="1"/>
    <n v="0"/>
    <n v="0"/>
    <n v="0"/>
    <n v="0"/>
    <n v="0"/>
    <n v="0"/>
    <n v="0"/>
    <n v="0"/>
    <n v="1"/>
    <n v="0"/>
    <n v="0"/>
    <n v="0"/>
  </r>
  <r>
    <m/>
    <m/>
    <s v="Humanidades"/>
    <d v="2020-05-19T17:36:00"/>
    <x v="1"/>
    <x v="6"/>
    <x v="1"/>
    <x v="2"/>
    <x v="2"/>
    <s v="F. Filología (Clásicas o General)"/>
    <s v="Biblioteca Maria Zambrano (Filología / Derecho)"/>
    <s v="F. Ciencias de la Información"/>
    <m/>
    <m/>
    <m/>
    <m/>
    <m/>
    <m/>
    <s v="No"/>
    <s v="No"/>
    <n v="2"/>
    <n v="2"/>
    <n v="2"/>
    <n v="4"/>
    <n v="1"/>
    <n v="4"/>
    <n v="1"/>
    <n v="1"/>
    <n v="4"/>
    <n v="4"/>
    <m/>
    <n v="3"/>
    <n v="5"/>
    <n v="3"/>
    <n v="3"/>
    <n v="3"/>
    <s v="Sí"/>
    <n v="3"/>
    <n v="3"/>
    <s v="Youtube|No uso ninguna red social"/>
    <m/>
    <m/>
    <m/>
    <m/>
    <m/>
    <m/>
    <m/>
    <s v="Sí"/>
    <s v="Sí"/>
    <s v="Útil"/>
    <n v="4"/>
    <n v="5"/>
    <s v="5, muy satisfecho"/>
    <s v="Igual"/>
    <m/>
    <n v="1"/>
    <n v="0"/>
    <n v="0"/>
    <n v="0"/>
    <n v="0"/>
    <n v="0"/>
    <n v="0"/>
    <n v="0"/>
    <n v="1"/>
    <n v="0"/>
    <n v="0"/>
    <n v="1"/>
    <n v="0"/>
  </r>
  <r>
    <m/>
    <m/>
    <s v="Ciencias de la Salud"/>
    <d v="2020-05-19T17:36:00"/>
    <x v="2"/>
    <x v="9"/>
    <x v="2"/>
    <x v="5"/>
    <x v="2"/>
    <s v="Biblioteca Maria Zambrano (Filología / Derecho)"/>
    <s v="F. Farmacia"/>
    <s v="F. Medicina"/>
    <s v="Los del colegio mayor"/>
    <m/>
    <m/>
    <m/>
    <m/>
    <m/>
    <s v="No"/>
    <s v="No"/>
    <n v="4"/>
    <n v="3"/>
    <n v="3"/>
    <n v="2"/>
    <n v="3"/>
    <n v="4"/>
    <n v="3"/>
    <n v="4"/>
    <n v="4"/>
    <n v="3"/>
    <m/>
    <n v="4"/>
    <n v="4"/>
    <n v="4"/>
    <n v="3"/>
    <n v="4"/>
    <s v="Sí"/>
    <n v="4"/>
    <n v="4"/>
    <s v="Twitter|Facebook|Instagram"/>
    <m/>
    <m/>
    <m/>
    <m/>
    <m/>
    <m/>
    <m/>
    <s v="Sí"/>
    <s v="No"/>
    <m/>
    <n v="4"/>
    <n v="4"/>
    <s v="4, satisfecho"/>
    <s v="Mejorado"/>
    <m/>
    <n v="1"/>
    <n v="0"/>
    <n v="0"/>
    <n v="0"/>
    <n v="0"/>
    <n v="0"/>
    <n v="1"/>
    <n v="1"/>
    <n v="0"/>
    <n v="1"/>
    <n v="0"/>
    <n v="0"/>
    <n v="0"/>
  </r>
  <r>
    <m/>
    <m/>
    <s v="Ciencias de la Salud"/>
    <d v="2020-05-19T17:35:00"/>
    <x v="2"/>
    <x v="12"/>
    <x v="2"/>
    <x v="2"/>
    <x v="1"/>
    <s v="F. Psicología"/>
    <s v="F. Educación - Centro de Formación del Profesorado"/>
    <s v="F. Medicina"/>
    <m/>
    <m/>
    <m/>
    <m/>
    <m/>
    <m/>
    <s v="No"/>
    <s v="Sí"/>
    <n v="2"/>
    <n v="5"/>
    <n v="3"/>
    <n v="2"/>
    <n v="5"/>
    <n v="5"/>
    <n v="4"/>
    <n v="3"/>
    <n v="5"/>
    <n v="5"/>
    <m/>
    <n v="5"/>
    <n v="5"/>
    <n v="3"/>
    <n v="5"/>
    <n v="5"/>
    <s v="Sí"/>
    <n v="4"/>
    <n v="4"/>
    <s v="Twitter|Youtube|Instagram"/>
    <m/>
    <m/>
    <m/>
    <m/>
    <m/>
    <m/>
    <m/>
    <s v="Sí"/>
    <s v="Sí"/>
    <m/>
    <n v="5"/>
    <n v="5"/>
    <s v="4, satisfecho"/>
    <s v="Igual"/>
    <s v="Muchos artículos de PubMed están restringidos, antes de la situación actual."/>
    <n v="0"/>
    <n v="0"/>
    <n v="0"/>
    <n v="1"/>
    <n v="0"/>
    <n v="0"/>
    <n v="1"/>
    <n v="0"/>
    <n v="1"/>
    <n v="1"/>
    <n v="0"/>
    <n v="0"/>
    <n v="0"/>
  </r>
  <r>
    <m/>
    <m/>
    <s v="Ciencias Experimentales"/>
    <d v="2020-05-19T17:35:00"/>
    <x v="2"/>
    <x v="20"/>
    <x v="5"/>
    <x v="4"/>
    <x v="2"/>
    <s v="F. Ciencias Biológicas"/>
    <m/>
    <m/>
    <m/>
    <m/>
    <m/>
    <m/>
    <m/>
    <m/>
    <s v="Sí"/>
    <s v="Sí"/>
    <n v="1"/>
    <n v="1"/>
    <n v="1"/>
    <n v="1"/>
    <n v="3"/>
    <n v="5"/>
    <n v="3"/>
    <n v="3"/>
    <n v="3"/>
    <n v="3"/>
    <m/>
    <n v="3"/>
    <n v="3"/>
    <n v="1"/>
    <n v="1"/>
    <n v="1"/>
    <s v="Sí"/>
    <n v="4"/>
    <n v="3"/>
    <s v="Twitter|Youtube|Instagram"/>
    <m/>
    <m/>
    <m/>
    <m/>
    <m/>
    <m/>
    <m/>
    <s v="Sí"/>
    <s v="No"/>
    <m/>
    <n v="3"/>
    <n v="3"/>
    <s v="3, normal"/>
    <s v="Igual"/>
    <m/>
    <n v="1"/>
    <n v="0"/>
    <n v="0"/>
    <n v="0"/>
    <n v="0"/>
    <n v="0"/>
    <n v="1"/>
    <n v="0"/>
    <n v="1"/>
    <n v="1"/>
    <n v="0"/>
    <n v="0"/>
    <n v="0"/>
  </r>
  <r>
    <m/>
    <m/>
    <s v="Ciencias Sociales"/>
    <d v="2020-05-19T17:33:00"/>
    <x v="2"/>
    <x v="11"/>
    <x v="2"/>
    <x v="1"/>
    <x v="2"/>
    <s v="F. Ciencias Económicas y Empresariales"/>
    <m/>
    <m/>
    <s v="Biblioteca universitaria ESIC"/>
    <m/>
    <m/>
    <m/>
    <m/>
    <m/>
    <s v="No"/>
    <s v="Sí"/>
    <n v="5"/>
    <n v="1"/>
    <n v="5"/>
    <n v="4"/>
    <n v="4"/>
    <n v="5"/>
    <n v="5"/>
    <n v="4"/>
    <n v="4"/>
    <n v="3"/>
    <m/>
    <n v="5"/>
    <n v="4"/>
    <n v="5"/>
    <n v="5"/>
    <n v="5"/>
    <s v="Sí"/>
    <n v="5"/>
    <n v="5"/>
    <s v="Facebook|Youtube|Instagram"/>
    <m/>
    <m/>
    <m/>
    <m/>
    <m/>
    <m/>
    <m/>
    <s v="Sí"/>
    <s v="No"/>
    <m/>
    <n v="5"/>
    <n v="5"/>
    <s v="5, muy satisfecho"/>
    <s v="Mejorado mucho"/>
    <m/>
    <n v="1"/>
    <n v="0"/>
    <n v="0"/>
    <n v="0"/>
    <n v="0"/>
    <n v="0"/>
    <n v="0"/>
    <n v="1"/>
    <n v="1"/>
    <n v="1"/>
    <n v="0"/>
    <n v="0"/>
    <n v="0"/>
  </r>
  <r>
    <m/>
    <m/>
    <s v="Humanidades"/>
    <d v="2020-05-19T17:32:00"/>
    <x v="4"/>
    <x v="7"/>
    <x v="1"/>
    <x v="1"/>
    <x v="3"/>
    <s v="Biblioteca Maria Zambrano (Filología / Derecho)"/>
    <m/>
    <m/>
    <m/>
    <m/>
    <m/>
    <m/>
    <m/>
    <m/>
    <s v="No"/>
    <s v="Sí"/>
    <n v="4"/>
    <m/>
    <m/>
    <m/>
    <n v="4"/>
    <n v="3"/>
    <n v="4"/>
    <m/>
    <m/>
    <m/>
    <m/>
    <m/>
    <m/>
    <n v="4"/>
    <n v="4"/>
    <n v="4"/>
    <s v="No"/>
    <n v="3"/>
    <n v="3"/>
    <s v="Twitter|Facebook|Youtube"/>
    <m/>
    <m/>
    <m/>
    <m/>
    <m/>
    <m/>
    <m/>
    <s v="No"/>
    <s v="No"/>
    <m/>
    <n v="3"/>
    <n v="4"/>
    <s v="4, satisfecho"/>
    <s v="Mejorado"/>
    <m/>
    <n v="0"/>
    <n v="1"/>
    <n v="0"/>
    <n v="0"/>
    <n v="0"/>
    <n v="0"/>
    <n v="1"/>
    <n v="1"/>
    <n v="1"/>
    <n v="0"/>
    <n v="0"/>
    <n v="0"/>
    <n v="0"/>
  </r>
  <r>
    <m/>
    <m/>
    <s v="Ciencias Experimentales"/>
    <d v="2020-05-19T17:31:00"/>
    <x v="2"/>
    <x v="16"/>
    <x v="3"/>
    <x v="1"/>
    <x v="5"/>
    <s v="F. Ciencias Químicas"/>
    <s v="Biblioteca Maria Zambrano (Filología / Derecho)"/>
    <m/>
    <s v="Biblioteca Isaac Albéniz. Parla, Madrid."/>
    <m/>
    <m/>
    <m/>
    <m/>
    <m/>
    <s v="Sí"/>
    <s v="Sí"/>
    <n v="5"/>
    <n v="1"/>
    <n v="5"/>
    <n v="1"/>
    <n v="5"/>
    <n v="5"/>
    <n v="5"/>
    <n v="3"/>
    <n v="4"/>
    <n v="4"/>
    <m/>
    <n v="2"/>
    <n v="5"/>
    <n v="3"/>
    <n v="3"/>
    <n v="4"/>
    <s v="No"/>
    <n v="4"/>
    <n v="1"/>
    <s v="Twitter|Youtube|Instagram"/>
    <m/>
    <m/>
    <m/>
    <m/>
    <m/>
    <m/>
    <m/>
    <s v="No"/>
    <s v="No"/>
    <m/>
    <n v="5"/>
    <n v="5"/>
    <s v="4, satisfecho"/>
    <s v="Mejorado mucho"/>
    <s v="Mi sugerencia va dirigida a la biblioteca de la Facultad de Ciencias Químicas y sus instalaciones. Resulta incómodo estudiar allí pues la calefacción no funciona correctamente. En Invierno hace mucho frío y en verano hace mucho calor hasta que ponen el aire acondicionado y te congelas. Espero que se pueda solucionar. Gracias."/>
    <n v="1"/>
    <n v="0"/>
    <n v="1"/>
    <n v="0"/>
    <n v="1"/>
    <n v="0"/>
    <n v="1"/>
    <n v="0"/>
    <n v="1"/>
    <n v="1"/>
    <n v="0"/>
    <n v="0"/>
    <n v="0"/>
  </r>
  <r>
    <m/>
    <m/>
    <s v="Ciencias Experimentales"/>
    <d v="2020-05-19T17:31:00"/>
    <x v="2"/>
    <x v="26"/>
    <x v="2"/>
    <x v="4"/>
    <x v="2"/>
    <s v="F. Informática"/>
    <m/>
    <m/>
    <m/>
    <m/>
    <m/>
    <m/>
    <m/>
    <m/>
    <s v="No"/>
    <s v="No"/>
    <n v="2"/>
    <n v="1"/>
    <n v="1"/>
    <n v="1"/>
    <n v="5"/>
    <n v="5"/>
    <n v="5"/>
    <n v="1"/>
    <n v="4"/>
    <n v="5"/>
    <m/>
    <n v="5"/>
    <n v="5"/>
    <n v="4"/>
    <n v="4"/>
    <n v="5"/>
    <s v="Sí"/>
    <n v="4"/>
    <n v="4"/>
    <s v="Twitter|Youtube|Instagram"/>
    <m/>
    <m/>
    <m/>
    <m/>
    <m/>
    <m/>
    <m/>
    <s v="No"/>
    <s v="No"/>
    <m/>
    <n v="5"/>
    <n v="5"/>
    <s v="4, satisfecho"/>
    <s v="Igual"/>
    <m/>
    <n v="1"/>
    <n v="0"/>
    <n v="0"/>
    <n v="0"/>
    <n v="0"/>
    <n v="0"/>
    <n v="1"/>
    <n v="0"/>
    <n v="1"/>
    <n v="1"/>
    <n v="0"/>
    <n v="0"/>
    <n v="0"/>
  </r>
  <r>
    <m/>
    <m/>
    <s v="Humanidades"/>
    <d v="2020-05-19T17:30:00"/>
    <x v="2"/>
    <x v="7"/>
    <x v="2"/>
    <x v="3"/>
    <x v="4"/>
    <s v="F. Geografía e Historia"/>
    <s v="Biblioteca Maria Zambrano (Filología / Derecho)"/>
    <s v="F. Filosofía"/>
    <m/>
    <m/>
    <m/>
    <m/>
    <m/>
    <m/>
    <s v="Sí"/>
    <s v="Sí"/>
    <n v="5"/>
    <n v="2"/>
    <n v="5"/>
    <n v="3"/>
    <n v="4"/>
    <n v="4"/>
    <n v="4"/>
    <n v="4"/>
    <n v="3"/>
    <n v="5"/>
    <m/>
    <n v="4"/>
    <n v="4"/>
    <n v="5"/>
    <n v="4"/>
    <n v="5"/>
    <s v="No"/>
    <n v="4"/>
    <n v="4"/>
    <s v="Youtube"/>
    <m/>
    <m/>
    <m/>
    <m/>
    <m/>
    <m/>
    <m/>
    <s v="Sí"/>
    <s v="No"/>
    <m/>
    <n v="5"/>
    <n v="5"/>
    <s v="5, muy satisfecho"/>
    <s v="Mejorado"/>
    <m/>
    <n v="0"/>
    <n v="0"/>
    <n v="1"/>
    <n v="0"/>
    <n v="0"/>
    <n v="0"/>
    <n v="0"/>
    <n v="0"/>
    <n v="1"/>
    <n v="0"/>
    <n v="0"/>
    <n v="0"/>
    <n v="0"/>
  </r>
  <r>
    <m/>
    <m/>
    <s v="Ciencias Sociales"/>
    <d v="2020-05-19T17:30:00"/>
    <x v="2"/>
    <x v="11"/>
    <x v="2"/>
    <x v="1"/>
    <x v="16"/>
    <s v="F. Ciencias Económicas y Empresariales"/>
    <m/>
    <m/>
    <m/>
    <m/>
    <m/>
    <m/>
    <m/>
    <m/>
    <s v="No"/>
    <s v="Sí"/>
    <n v="2"/>
    <n v="1"/>
    <n v="1"/>
    <n v="5"/>
    <n v="3"/>
    <n v="5"/>
    <n v="2"/>
    <n v="3"/>
    <n v="1"/>
    <n v="2"/>
    <m/>
    <n v="3"/>
    <n v="2"/>
    <n v="1"/>
    <n v="1"/>
    <n v="2"/>
    <s v="No"/>
    <n v="2"/>
    <n v="1"/>
    <s v="No uso ninguna red social"/>
    <m/>
    <m/>
    <m/>
    <m/>
    <m/>
    <m/>
    <m/>
    <s v="Sí"/>
    <s v="No"/>
    <m/>
    <n v="3"/>
    <n v="1"/>
    <s v="2, insatisfecho"/>
    <s v="Igual"/>
    <m/>
    <n v="0"/>
    <n v="0"/>
    <n v="0"/>
    <n v="0"/>
    <n v="1"/>
    <n v="0"/>
    <n v="0"/>
    <n v="0"/>
    <n v="0"/>
    <n v="0"/>
    <n v="0"/>
    <n v="1"/>
    <n v="0"/>
  </r>
  <r>
    <m/>
    <m/>
    <s v="Humanidades"/>
    <d v="2020-05-19T17:29:00"/>
    <x v="2"/>
    <x v="7"/>
    <x v="1"/>
    <x v="1"/>
    <x v="2"/>
    <s v="Biblioteca Maria Zambrano (Filología / Derecho)"/>
    <s v="F. Geografía e Historia"/>
    <m/>
    <s v="Biblioteca Comunidad de Madrid"/>
    <m/>
    <m/>
    <m/>
    <m/>
    <m/>
    <s v="No"/>
    <s v="No"/>
    <n v="5"/>
    <n v="1"/>
    <n v="3"/>
    <n v="3"/>
    <n v="4"/>
    <n v="2"/>
    <n v="2"/>
    <n v="3"/>
    <n v="3"/>
    <n v="5"/>
    <m/>
    <n v="3"/>
    <n v="3"/>
    <n v="4"/>
    <n v="3"/>
    <n v="3"/>
    <s v="No"/>
    <n v="3"/>
    <n v="2"/>
    <s v="Twitter|Facebook"/>
    <m/>
    <m/>
    <m/>
    <m/>
    <m/>
    <m/>
    <m/>
    <s v="No"/>
    <s v="No"/>
    <m/>
    <n v="4"/>
    <n v="4"/>
    <s v="3, normal"/>
    <s v="Igual"/>
    <m/>
    <n v="1"/>
    <n v="0"/>
    <n v="0"/>
    <n v="0"/>
    <n v="0"/>
    <n v="0"/>
    <n v="1"/>
    <n v="1"/>
    <n v="0"/>
    <n v="0"/>
    <n v="0"/>
    <n v="0"/>
    <n v="0"/>
  </r>
  <r>
    <m/>
    <m/>
    <s v="Ciencias Sociales"/>
    <d v="2020-05-19T17:27:00"/>
    <x v="2"/>
    <x v="10"/>
    <x v="2"/>
    <x v="1"/>
    <x v="2"/>
    <s v="Biblioteca Maria Zambrano (Filología / Derecho)"/>
    <s v="F. Enfermería, Fisioterapia y Podología"/>
    <m/>
    <m/>
    <m/>
    <m/>
    <m/>
    <m/>
    <m/>
    <s v="No"/>
    <s v="No"/>
    <n v="1"/>
    <n v="5"/>
    <n v="5"/>
    <n v="1"/>
    <n v="5"/>
    <n v="5"/>
    <n v="5"/>
    <n v="2"/>
    <n v="2"/>
    <n v="4"/>
    <m/>
    <n v="3"/>
    <n v="3"/>
    <n v="2"/>
    <n v="5"/>
    <n v="2"/>
    <s v="Sí"/>
    <n v="4"/>
    <n v="3"/>
    <s v="No uso ninguna red social"/>
    <m/>
    <m/>
    <m/>
    <m/>
    <m/>
    <m/>
    <m/>
    <s v="No"/>
    <s v="No"/>
    <m/>
    <n v="5"/>
    <n v="5"/>
    <s v="4, satisfecho"/>
    <s v="Mejorado"/>
    <m/>
    <n v="1"/>
    <n v="0"/>
    <n v="0"/>
    <n v="0"/>
    <n v="0"/>
    <n v="0"/>
    <n v="0"/>
    <n v="0"/>
    <n v="0"/>
    <n v="0"/>
    <n v="0"/>
    <n v="1"/>
    <n v="0"/>
  </r>
  <r>
    <m/>
    <m/>
    <s v="Ciencias de la Salud"/>
    <d v="2020-05-19T17:27:00"/>
    <x v="2"/>
    <x v="12"/>
    <x v="1"/>
    <x v="1"/>
    <x v="2"/>
    <s v="F. Psicología"/>
    <s v="F. Ciencias Políticas y Sociología"/>
    <s v="F. Ciencias de la Información"/>
    <m/>
    <m/>
    <m/>
    <m/>
    <m/>
    <m/>
    <s v="Sí"/>
    <s v="Sí"/>
    <n v="3"/>
    <n v="3"/>
    <n v="3"/>
    <n v="1"/>
    <n v="5"/>
    <n v="4"/>
    <n v="4"/>
    <n v="3"/>
    <n v="4"/>
    <n v="3"/>
    <m/>
    <n v="2"/>
    <n v="4"/>
    <n v="3"/>
    <n v="2"/>
    <n v="3"/>
    <s v="No"/>
    <n v="3"/>
    <n v="4"/>
    <s v="Youtube|Instagram"/>
    <m/>
    <m/>
    <m/>
    <m/>
    <m/>
    <m/>
    <m/>
    <s v="Sí"/>
    <s v="No"/>
    <m/>
    <n v="3"/>
    <n v="4"/>
    <s v="4, satisfecho"/>
    <s v="Igual"/>
    <m/>
    <n v="1"/>
    <n v="0"/>
    <n v="0"/>
    <n v="0"/>
    <n v="0"/>
    <n v="0"/>
    <n v="0"/>
    <n v="0"/>
    <n v="1"/>
    <n v="1"/>
    <n v="0"/>
    <n v="0"/>
    <n v="0"/>
  </r>
  <r>
    <m/>
    <m/>
    <s v="Humanidades"/>
    <d v="2020-05-19T17:26:00"/>
    <x v="2"/>
    <x v="7"/>
    <x v="3"/>
    <x v="3"/>
    <x v="3"/>
    <s v="F. Geografía e Historia"/>
    <s v="Biblioteca Maria Zambrano (Filología / Derecho)"/>
    <s v="F. Filosofía"/>
    <m/>
    <m/>
    <m/>
    <m/>
    <m/>
    <m/>
    <s v="Sí"/>
    <s v="Sí"/>
    <n v="3"/>
    <n v="2"/>
    <n v="3"/>
    <n v="1"/>
    <n v="4"/>
    <n v="5"/>
    <n v="5"/>
    <n v="5"/>
    <n v="1"/>
    <n v="4"/>
    <m/>
    <n v="4"/>
    <n v="4"/>
    <n v="4"/>
    <n v="4"/>
    <n v="4"/>
    <s v="Sí"/>
    <n v="4"/>
    <n v="2"/>
    <s v="Youtube|Instagram"/>
    <m/>
    <m/>
    <m/>
    <m/>
    <m/>
    <m/>
    <m/>
    <s v="Sí"/>
    <s v="Sí"/>
    <s v="Normal"/>
    <n v="3"/>
    <n v="3"/>
    <s v="4, satisfecho"/>
    <s v="Mejorado"/>
    <m/>
    <n v="0"/>
    <n v="1"/>
    <n v="0"/>
    <n v="0"/>
    <n v="0"/>
    <n v="0"/>
    <n v="0"/>
    <n v="0"/>
    <n v="1"/>
    <n v="1"/>
    <n v="0"/>
    <n v="0"/>
    <n v="0"/>
  </r>
  <r>
    <m/>
    <m/>
    <s v="Humanidades"/>
    <d v="2020-05-19T17:26:00"/>
    <x v="2"/>
    <x v="7"/>
    <x v="2"/>
    <x v="2"/>
    <x v="2"/>
    <s v="Biblioteca Maria Zambrano (Filología / Derecho)"/>
    <s v="F. Geografía e Historia"/>
    <s v="F. Filosofía"/>
    <s v="Bibliotecas que se ubiquen en el municipio en el que resido o bibliotecas en el centro de Madrid: Eugenio Trías, BNE, etc."/>
    <m/>
    <m/>
    <m/>
    <m/>
    <m/>
    <s v="Sí"/>
    <s v="Sí"/>
    <n v="5"/>
    <n v="3"/>
    <n v="4"/>
    <n v="2"/>
    <n v="3"/>
    <n v="3"/>
    <n v="3"/>
    <n v="2"/>
    <n v="4"/>
    <n v="4"/>
    <m/>
    <n v="3"/>
    <n v="3"/>
    <n v="2"/>
    <n v="3"/>
    <n v="3"/>
    <s v="No"/>
    <n v="4"/>
    <n v="2"/>
    <s v="Twitter|Instagram"/>
    <m/>
    <m/>
    <m/>
    <m/>
    <m/>
    <m/>
    <m/>
    <s v="Sí"/>
    <s v="No"/>
    <m/>
    <n v="5"/>
    <n v="5"/>
    <s v="4, satisfecho"/>
    <s v="Mejorado"/>
    <m/>
    <n v="1"/>
    <n v="0"/>
    <n v="0"/>
    <n v="0"/>
    <n v="0"/>
    <n v="0"/>
    <n v="1"/>
    <n v="0"/>
    <n v="0"/>
    <n v="1"/>
    <n v="0"/>
    <n v="0"/>
    <n v="0"/>
  </r>
  <r>
    <m/>
    <m/>
    <s v="Ciencias Experimentales"/>
    <d v="2020-05-19T17:26:00"/>
    <x v="2"/>
    <x v="8"/>
    <x v="2"/>
    <x v="4"/>
    <x v="37"/>
    <s v="F. Ciencias Matemáticas"/>
    <s v="Biblioteca Maria Zambrano (Filología / Derecho)"/>
    <s v="F. Ciencias Físicas"/>
    <s v="Salas de estudio de centros culturales"/>
    <m/>
    <m/>
    <m/>
    <m/>
    <m/>
    <s v="Sí"/>
    <s v="Sí"/>
    <n v="3"/>
    <n v="1"/>
    <n v="3"/>
    <n v="4"/>
    <n v="5"/>
    <n v="2"/>
    <n v="5"/>
    <n v="1"/>
    <n v="2"/>
    <n v="3"/>
    <m/>
    <n v="3"/>
    <n v="4"/>
    <n v="2"/>
    <n v="2"/>
    <n v="4"/>
    <s v="Sí"/>
    <n v="3"/>
    <n v="3"/>
    <s v="Twitter|Facebook|Youtube|Instagram"/>
    <m/>
    <m/>
    <m/>
    <m/>
    <m/>
    <m/>
    <m/>
    <s v="Sí"/>
    <s v="Sí"/>
    <s v="Normal"/>
    <n v="4"/>
    <n v="5"/>
    <s v="4, satisfecho"/>
    <s v="Mejorado"/>
    <m/>
    <n v="0"/>
    <n v="0"/>
    <n v="0"/>
    <n v="0"/>
    <n v="0"/>
    <n v="0"/>
    <n v="1"/>
    <n v="1"/>
    <n v="1"/>
    <n v="1"/>
    <n v="0"/>
    <n v="0"/>
    <n v="0"/>
  </r>
  <r>
    <m/>
    <m/>
    <s v="Humanidades"/>
    <d v="2020-05-19T17:24:00"/>
    <x v="2"/>
    <x v="3"/>
    <x v="1"/>
    <x v="1"/>
    <x v="2"/>
    <s v="F. Bellas Artes"/>
    <s v="F. Ciencias de la Información"/>
    <m/>
    <m/>
    <m/>
    <m/>
    <m/>
    <m/>
    <m/>
    <s v="Sí"/>
    <s v="No"/>
    <n v="4"/>
    <n v="2"/>
    <n v="2"/>
    <n v="3"/>
    <n v="4"/>
    <n v="4"/>
    <n v="4"/>
    <n v="1"/>
    <n v="3"/>
    <n v="3"/>
    <m/>
    <n v="3"/>
    <n v="4"/>
    <n v="4"/>
    <m/>
    <m/>
    <s v="No"/>
    <n v="2"/>
    <m/>
    <s v="Youtube|Instagram"/>
    <m/>
    <m/>
    <m/>
    <m/>
    <m/>
    <m/>
    <m/>
    <s v="Sí"/>
    <s v="Sí"/>
    <s v="Normal"/>
    <n v="5"/>
    <n v="5"/>
    <s v="4, satisfecho"/>
    <s v="Mejorado"/>
    <m/>
    <n v="1"/>
    <n v="0"/>
    <n v="0"/>
    <n v="0"/>
    <n v="0"/>
    <n v="0"/>
    <n v="0"/>
    <n v="0"/>
    <n v="1"/>
    <n v="1"/>
    <n v="0"/>
    <n v="0"/>
    <n v="0"/>
  </r>
  <r>
    <m/>
    <m/>
    <s v="Humanidades"/>
    <d v="2020-05-19T17:24:00"/>
    <x v="2"/>
    <x v="6"/>
    <x v="2"/>
    <x v="1"/>
    <x v="4"/>
    <s v="Biblioteca Maria Zambrano (Filología / Derecho)"/>
    <s v="F. Filología (Clásicas o General)"/>
    <s v="F. Filosofía"/>
    <m/>
    <m/>
    <m/>
    <m/>
    <m/>
    <m/>
    <s v="No"/>
    <s v="Sí"/>
    <n v="2"/>
    <n v="3"/>
    <n v="2"/>
    <n v="3"/>
    <n v="5"/>
    <n v="5"/>
    <n v="5"/>
    <n v="1"/>
    <n v="2"/>
    <n v="4"/>
    <m/>
    <n v="2"/>
    <n v="3"/>
    <n v="2"/>
    <n v="4"/>
    <n v="3"/>
    <s v="No"/>
    <n v="2"/>
    <n v="2"/>
    <s v="Twitter|Instagram"/>
    <m/>
    <m/>
    <m/>
    <m/>
    <m/>
    <m/>
    <m/>
    <s v="No"/>
    <s v="No"/>
    <m/>
    <n v="4"/>
    <n v="4"/>
    <s v="4, satisfecho"/>
    <s v="Mejorado"/>
    <m/>
    <n v="0"/>
    <n v="0"/>
    <n v="1"/>
    <n v="0"/>
    <n v="0"/>
    <n v="0"/>
    <n v="1"/>
    <n v="0"/>
    <n v="0"/>
    <n v="1"/>
    <n v="0"/>
    <n v="0"/>
    <n v="0"/>
  </r>
  <r>
    <m/>
    <m/>
    <s v="Ciencias Sociales"/>
    <d v="2020-05-19T17:23:00"/>
    <x v="3"/>
    <x v="13"/>
    <x v="2"/>
    <x v="5"/>
    <x v="3"/>
    <s v="F. Ciencias de la Información"/>
    <s v="Biblioteca Maria Zambrano (Filología / Derecho)"/>
    <m/>
    <m/>
    <m/>
    <m/>
    <m/>
    <m/>
    <m/>
    <s v="No"/>
    <s v="No"/>
    <m/>
    <m/>
    <m/>
    <m/>
    <m/>
    <m/>
    <m/>
    <m/>
    <m/>
    <m/>
    <m/>
    <m/>
    <m/>
    <m/>
    <m/>
    <m/>
    <m/>
    <m/>
    <m/>
    <m/>
    <m/>
    <m/>
    <m/>
    <m/>
    <m/>
    <m/>
    <m/>
    <m/>
    <m/>
    <m/>
    <m/>
    <m/>
    <m/>
    <m/>
    <m/>
    <n v="0"/>
    <n v="1"/>
    <n v="0"/>
    <n v="0"/>
    <n v="0"/>
    <n v="0"/>
    <n v="0"/>
    <n v="0"/>
    <n v="0"/>
    <n v="0"/>
    <n v="0"/>
    <n v="0"/>
    <n v="0"/>
  </r>
  <r>
    <m/>
    <m/>
    <s v="Ciencias de la Salud"/>
    <d v="2020-05-19T17:21:00"/>
    <x v="2"/>
    <x v="9"/>
    <x v="3"/>
    <x v="1"/>
    <x v="2"/>
    <s v="F. Medicina"/>
    <s v="F. Farmacia"/>
    <s v="Biblioteca Maria Zambrano (Filología / Derecho)"/>
    <s v="Biblioteca Miguel de Cervantes"/>
    <m/>
    <m/>
    <m/>
    <m/>
    <m/>
    <s v="No"/>
    <s v="Sí"/>
    <n v="3"/>
    <n v="1"/>
    <n v="3"/>
    <n v="1"/>
    <n v="5"/>
    <n v="1"/>
    <n v="4"/>
    <n v="1"/>
    <n v="3"/>
    <n v="5"/>
    <m/>
    <n v="5"/>
    <n v="5"/>
    <n v="5"/>
    <n v="3"/>
    <n v="5"/>
    <s v="No"/>
    <n v="5"/>
    <n v="3"/>
    <s v="Youtube"/>
    <m/>
    <m/>
    <m/>
    <m/>
    <m/>
    <m/>
    <m/>
    <s v="Sí"/>
    <s v="No"/>
    <m/>
    <n v="5"/>
    <n v="5"/>
    <s v="5, muy satisfecho"/>
    <s v="Mejorado"/>
    <m/>
    <n v="1"/>
    <n v="0"/>
    <n v="0"/>
    <n v="0"/>
    <n v="0"/>
    <n v="0"/>
    <n v="0"/>
    <n v="0"/>
    <n v="1"/>
    <n v="0"/>
    <n v="0"/>
    <n v="0"/>
    <n v="0"/>
  </r>
  <r>
    <m/>
    <m/>
    <s v="Ciencias Experimentales"/>
    <d v="2020-05-19T17:21:00"/>
    <x v="2"/>
    <x v="16"/>
    <x v="3"/>
    <x v="2"/>
    <x v="2"/>
    <s v="F. Ciencias Químicas"/>
    <s v="F. Ciencias Físicas"/>
    <s v="F. Ciencias Matemáticas"/>
    <s v="María Zambrano F. Telecomunicaciones UPM Conde Duque"/>
    <m/>
    <m/>
    <m/>
    <m/>
    <m/>
    <s v="Sí"/>
    <s v="Sí"/>
    <n v="4"/>
    <n v="3"/>
    <n v="3"/>
    <n v="2"/>
    <n v="2"/>
    <n v="5"/>
    <n v="3"/>
    <n v="4"/>
    <n v="3"/>
    <n v="2"/>
    <m/>
    <n v="2"/>
    <n v="3"/>
    <n v="2"/>
    <n v="2"/>
    <n v="3"/>
    <s v="No"/>
    <n v="3"/>
    <n v="2"/>
    <s v="Twitter|Youtube|Instagram"/>
    <m/>
    <m/>
    <m/>
    <m/>
    <m/>
    <m/>
    <m/>
    <s v="No"/>
    <s v="No"/>
    <m/>
    <n v="3"/>
    <n v="3"/>
    <s v="3, normal"/>
    <s v="Igual"/>
    <s v="Mejorar los errores para el acceso a diversas webs a las que se puede acudir por ser miembro de la UCM así como de los programas necesarios para el estudio"/>
    <n v="1"/>
    <n v="0"/>
    <n v="0"/>
    <n v="0"/>
    <n v="0"/>
    <n v="0"/>
    <n v="1"/>
    <n v="0"/>
    <n v="1"/>
    <n v="1"/>
    <n v="0"/>
    <n v="0"/>
    <n v="0"/>
  </r>
  <r>
    <m/>
    <m/>
    <s v="Humanidades"/>
    <d v="2020-05-19T17:21:00"/>
    <x v="3"/>
    <x v="2"/>
    <x v="3"/>
    <x v="2"/>
    <x v="4"/>
    <s v="Biblioteca Maria Zambrano (Filología / Derecho)"/>
    <s v="F. Filología (Clásicas o General)"/>
    <s v="F. Educación - Centro de Formación del Profesorado"/>
    <s v="Bibliotecas Públicas de la Comunidad de Madrid"/>
    <m/>
    <m/>
    <m/>
    <m/>
    <m/>
    <s v="Sí"/>
    <s v="Sí"/>
    <n v="5"/>
    <n v="3"/>
    <n v="4"/>
    <n v="2"/>
    <n v="5"/>
    <n v="5"/>
    <n v="5"/>
    <n v="5"/>
    <n v="5"/>
    <n v="5"/>
    <m/>
    <n v="3"/>
    <n v="2"/>
    <n v="1"/>
    <n v="1"/>
    <n v="3"/>
    <s v="Sí"/>
    <n v="1"/>
    <n v="3"/>
    <s v="Facebook|Youtube"/>
    <m/>
    <m/>
    <m/>
    <m/>
    <m/>
    <m/>
    <m/>
    <s v="Sí"/>
    <s v="Sí"/>
    <m/>
    <n v="5"/>
    <n v="5"/>
    <s v="2, insatisfecho"/>
    <s v="Empeorado mucho"/>
    <s v="Considero que servicio web de la biblioteca ha empeorado muchísimo; el orden, la búsqueda y la descarga se ha llenado de enlaces innecesarios, una biblioteca como la Biblioteca María Zambrano debería estar mejor gestionada y contratar al personal necesario y especializado porque de lo contrario es un edificio bonito pero sin la debida funcionalidad. Se debería invertir más en el mantenimiento y actualización de la plataforma virtual, digitalizar más obras, y valorar el trabajo de los bibliotecarios cuyo personal cada vez está más limitado."/>
    <n v="0"/>
    <n v="0"/>
    <n v="1"/>
    <n v="0"/>
    <n v="0"/>
    <n v="0"/>
    <n v="0"/>
    <n v="1"/>
    <n v="1"/>
    <n v="0"/>
    <n v="0"/>
    <n v="0"/>
    <n v="0"/>
  </r>
  <r>
    <m/>
    <m/>
    <s v="Ciencias Experimentales"/>
    <d v="2020-05-19T17:21:00"/>
    <x v="2"/>
    <x v="20"/>
    <x v="1"/>
    <x v="4"/>
    <x v="2"/>
    <s v="F. Ciencias Geológicas"/>
    <s v="F. Ciencias Biológicas"/>
    <m/>
    <m/>
    <m/>
    <m/>
    <m/>
    <m/>
    <m/>
    <s v="No"/>
    <s v="Sí"/>
    <n v="2"/>
    <n v="1"/>
    <n v="1"/>
    <n v="1"/>
    <n v="5"/>
    <n v="5"/>
    <n v="5"/>
    <n v="5"/>
    <n v="2"/>
    <n v="4"/>
    <m/>
    <n v="2"/>
    <n v="3"/>
    <n v="3"/>
    <n v="3"/>
    <n v="3"/>
    <s v="No"/>
    <n v="3"/>
    <n v="3"/>
    <s v="Youtube"/>
    <m/>
    <m/>
    <m/>
    <m/>
    <m/>
    <m/>
    <m/>
    <s v="No"/>
    <m/>
    <m/>
    <n v="4"/>
    <n v="4"/>
    <s v="4, satisfecho"/>
    <s v="Igual"/>
    <m/>
    <n v="1"/>
    <n v="0"/>
    <n v="0"/>
    <n v="0"/>
    <n v="0"/>
    <n v="0"/>
    <n v="0"/>
    <n v="0"/>
    <n v="1"/>
    <n v="0"/>
    <n v="0"/>
    <n v="0"/>
    <n v="0"/>
  </r>
  <r>
    <m/>
    <m/>
    <s v="Ciencias de la Salud"/>
    <d v="2020-05-19T17:21:00"/>
    <x v="2"/>
    <x v="4"/>
    <x v="1"/>
    <x v="1"/>
    <x v="17"/>
    <s v="F. Medicina"/>
    <s v="Biblioteca Maria Zambrano (Filología / Derecho)"/>
    <m/>
    <m/>
    <m/>
    <m/>
    <m/>
    <m/>
    <m/>
    <s v="Sí"/>
    <s v="Sí"/>
    <n v="5"/>
    <n v="1"/>
    <n v="5"/>
    <n v="1"/>
    <n v="5"/>
    <n v="5"/>
    <n v="5"/>
    <n v="1"/>
    <n v="4"/>
    <n v="3"/>
    <m/>
    <n v="3"/>
    <n v="3"/>
    <n v="3"/>
    <n v="3"/>
    <n v="2"/>
    <s v="No"/>
    <n v="3"/>
    <n v="3"/>
    <s v="Twitter|Youtube|Instagram"/>
    <m/>
    <m/>
    <m/>
    <m/>
    <m/>
    <m/>
    <m/>
    <s v="No"/>
    <s v="No"/>
    <m/>
    <n v="4"/>
    <n v="4"/>
    <s v="4, satisfecho"/>
    <s v="Mejorado"/>
    <m/>
    <n v="1"/>
    <n v="1"/>
    <n v="0"/>
    <n v="0"/>
    <n v="0"/>
    <n v="0"/>
    <n v="1"/>
    <n v="0"/>
    <n v="1"/>
    <n v="1"/>
    <n v="0"/>
    <n v="0"/>
    <n v="0"/>
  </r>
  <r>
    <m/>
    <m/>
    <s v="Ciencias Sociales"/>
    <d v="2020-05-19T17:20:00"/>
    <x v="3"/>
    <x v="11"/>
    <x v="2"/>
    <x v="3"/>
    <x v="3"/>
    <s v="Biblioteca Maria Zambrano (Filología / Derecho)"/>
    <s v="F. Geografía e Historia"/>
    <m/>
    <m/>
    <m/>
    <m/>
    <m/>
    <m/>
    <m/>
    <s v="No"/>
    <m/>
    <n v="2"/>
    <n v="3"/>
    <n v="5"/>
    <n v="3"/>
    <n v="4"/>
    <n v="5"/>
    <n v="3"/>
    <n v="2"/>
    <n v="2"/>
    <n v="4"/>
    <m/>
    <n v="5"/>
    <n v="4"/>
    <n v="5"/>
    <n v="5"/>
    <n v="5"/>
    <s v="No"/>
    <n v="5"/>
    <n v="2"/>
    <s v="Twitter|Instagram|LinkedIn"/>
    <m/>
    <m/>
    <m/>
    <m/>
    <m/>
    <m/>
    <m/>
    <s v="Sí"/>
    <s v="Sí"/>
    <s v="Muy útil"/>
    <n v="5"/>
    <n v="4"/>
    <s v="4, satisfecho"/>
    <s v="Mejorado"/>
    <m/>
    <n v="0"/>
    <n v="1"/>
    <n v="0"/>
    <n v="0"/>
    <n v="0"/>
    <n v="0"/>
    <n v="1"/>
    <n v="0"/>
    <n v="0"/>
    <n v="1"/>
    <n v="1"/>
    <n v="0"/>
    <n v="0"/>
  </r>
  <r>
    <m/>
    <m/>
    <s v="Humanidades"/>
    <d v="2020-05-19T17:19:00"/>
    <x v="2"/>
    <x v="7"/>
    <x v="3"/>
    <x v="1"/>
    <x v="4"/>
    <s v="F. Geografía e Historia"/>
    <s v="Biblioteca Maria Zambrano (Filología / Derecho)"/>
    <s v="F. Derecho (Departamentos,Criminología)"/>
    <m/>
    <m/>
    <m/>
    <m/>
    <m/>
    <m/>
    <s v="No"/>
    <s v="Sí"/>
    <n v="5"/>
    <m/>
    <m/>
    <n v="3"/>
    <n v="4"/>
    <n v="3"/>
    <n v="5"/>
    <n v="1"/>
    <n v="4"/>
    <n v="5"/>
    <m/>
    <n v="5"/>
    <n v="5"/>
    <n v="4"/>
    <n v="2"/>
    <n v="4"/>
    <s v="No"/>
    <n v="4"/>
    <n v="1"/>
    <s v="Youtube"/>
    <m/>
    <m/>
    <m/>
    <m/>
    <m/>
    <m/>
    <m/>
    <s v="Sí"/>
    <s v="No"/>
    <m/>
    <n v="5"/>
    <n v="5"/>
    <s v="5, muy satisfecho"/>
    <s v="Mejorado"/>
    <m/>
    <n v="0"/>
    <n v="0"/>
    <n v="1"/>
    <n v="0"/>
    <n v="0"/>
    <n v="0"/>
    <n v="0"/>
    <n v="0"/>
    <n v="1"/>
    <n v="0"/>
    <n v="0"/>
    <n v="0"/>
    <n v="0"/>
  </r>
  <r>
    <m/>
    <m/>
    <s v="Ciencias de la Salud"/>
    <d v="2020-05-19T17:18:00"/>
    <x v="2"/>
    <x v="12"/>
    <x v="3"/>
    <x v="1"/>
    <x v="3"/>
    <s v="F. Psicología"/>
    <s v="F. Trabajo Social"/>
    <s v="Biblioteca Maria Zambrano (Filología / Derecho)"/>
    <s v="Biblioteca CRAI UAH"/>
    <m/>
    <m/>
    <m/>
    <m/>
    <m/>
    <s v="No"/>
    <s v="Sí"/>
    <n v="4"/>
    <n v="2"/>
    <n v="4"/>
    <n v="2"/>
    <n v="5"/>
    <n v="4"/>
    <n v="5"/>
    <n v="1"/>
    <n v="4"/>
    <n v="3"/>
    <m/>
    <n v="3"/>
    <n v="5"/>
    <n v="4"/>
    <n v="3"/>
    <n v="4"/>
    <s v="No"/>
    <n v="5"/>
    <n v="5"/>
    <s v="Twitter|Facebook|Instagram"/>
    <m/>
    <m/>
    <m/>
    <m/>
    <m/>
    <m/>
    <m/>
    <s v="Sí"/>
    <s v="No"/>
    <m/>
    <n v="4"/>
    <n v="5"/>
    <s v="5, muy satisfecho"/>
    <s v="Mejorado"/>
    <m/>
    <n v="0"/>
    <n v="1"/>
    <n v="0"/>
    <n v="0"/>
    <n v="0"/>
    <n v="0"/>
    <n v="1"/>
    <n v="1"/>
    <n v="0"/>
    <n v="1"/>
    <n v="0"/>
    <n v="0"/>
    <n v="0"/>
  </r>
  <r>
    <m/>
    <m/>
    <s v="Humanidades"/>
    <d v="2020-05-19T17:16:00"/>
    <x v="3"/>
    <x v="2"/>
    <x v="2"/>
    <x v="1"/>
    <x v="38"/>
    <s v="Biblioteca Maria Zambrano (Filología / Derecho)"/>
    <s v="F. Filosofía"/>
    <m/>
    <m/>
    <m/>
    <m/>
    <m/>
    <m/>
    <m/>
    <s v="No"/>
    <s v="No"/>
    <n v="2"/>
    <n v="4"/>
    <n v="3"/>
    <n v="3"/>
    <n v="2"/>
    <n v="4"/>
    <n v="2"/>
    <n v="2"/>
    <n v="2"/>
    <n v="4"/>
    <m/>
    <n v="5"/>
    <n v="3"/>
    <n v="4"/>
    <n v="3"/>
    <n v="2"/>
    <s v="No"/>
    <n v="3"/>
    <n v="2"/>
    <s v="Facebook|Instagram"/>
    <m/>
    <m/>
    <m/>
    <m/>
    <m/>
    <m/>
    <m/>
    <s v="No"/>
    <s v="Sí"/>
    <s v="Normal"/>
    <n v="4"/>
    <n v="4"/>
    <s v="4, satisfecho"/>
    <s v="Igual"/>
    <m/>
    <n v="0"/>
    <n v="0"/>
    <n v="0"/>
    <n v="0"/>
    <n v="0"/>
    <n v="0"/>
    <n v="0"/>
    <n v="1"/>
    <n v="0"/>
    <n v="1"/>
    <n v="0"/>
    <n v="0"/>
    <n v="0"/>
  </r>
  <r>
    <m/>
    <m/>
    <s v="Ciencias Experimentales"/>
    <d v="2020-05-19T17:16:00"/>
    <x v="2"/>
    <x v="27"/>
    <x v="5"/>
    <x v="1"/>
    <x v="2"/>
    <s v="F. Estudios Estadísticos"/>
    <m/>
    <m/>
    <m/>
    <m/>
    <m/>
    <m/>
    <m/>
    <m/>
    <s v="No"/>
    <s v="No"/>
    <n v="2"/>
    <n v="1"/>
    <n v="1"/>
    <n v="1"/>
    <n v="5"/>
    <n v="4"/>
    <n v="5"/>
    <n v="3"/>
    <n v="4"/>
    <n v="4"/>
    <m/>
    <n v="4"/>
    <n v="4"/>
    <n v="3"/>
    <n v="3"/>
    <n v="4"/>
    <s v="No"/>
    <n v="4"/>
    <n v="1"/>
    <s v="Youtube|Instagram"/>
    <m/>
    <m/>
    <m/>
    <m/>
    <m/>
    <m/>
    <m/>
    <s v="No"/>
    <s v="No"/>
    <m/>
    <n v="5"/>
    <n v="5"/>
    <s v="4, satisfecho"/>
    <s v="Mejorado"/>
    <m/>
    <n v="1"/>
    <n v="0"/>
    <n v="0"/>
    <n v="0"/>
    <n v="0"/>
    <n v="0"/>
    <n v="0"/>
    <n v="0"/>
    <n v="1"/>
    <n v="1"/>
    <n v="0"/>
    <n v="0"/>
    <n v="0"/>
  </r>
  <r>
    <m/>
    <m/>
    <s v="Ciencias Sociales"/>
    <d v="2020-05-19T17:16:00"/>
    <x v="2"/>
    <x v="13"/>
    <x v="2"/>
    <x v="2"/>
    <x v="2"/>
    <s v="F. Ciencias de la Información"/>
    <s v="Biblioteca Maria Zambrano (Filología / Derecho)"/>
    <m/>
    <m/>
    <m/>
    <m/>
    <m/>
    <m/>
    <m/>
    <s v="Sí"/>
    <s v="Sí"/>
    <n v="4"/>
    <n v="1"/>
    <n v="4"/>
    <n v="4"/>
    <n v="4"/>
    <n v="4"/>
    <n v="4"/>
    <n v="1"/>
    <n v="3"/>
    <n v="3"/>
    <m/>
    <n v="2"/>
    <n v="3"/>
    <n v="3"/>
    <n v="1"/>
    <n v="4"/>
    <s v="No"/>
    <n v="3"/>
    <n v="1"/>
    <s v="Youtube|Instagram"/>
    <m/>
    <m/>
    <m/>
    <m/>
    <m/>
    <m/>
    <m/>
    <s v="No"/>
    <s v="No"/>
    <m/>
    <n v="1"/>
    <n v="2"/>
    <s v="3, normal"/>
    <s v="Igual"/>
    <m/>
    <n v="1"/>
    <n v="0"/>
    <n v="0"/>
    <n v="0"/>
    <n v="0"/>
    <n v="0"/>
    <n v="0"/>
    <n v="0"/>
    <n v="1"/>
    <n v="1"/>
    <n v="0"/>
    <n v="0"/>
    <n v="0"/>
  </r>
  <r>
    <m/>
    <m/>
    <s v="Ciencias Experimentales"/>
    <d v="2020-05-19T17:15:00"/>
    <x v="2"/>
    <x v="16"/>
    <x v="1"/>
    <x v="4"/>
    <x v="2"/>
    <s v="F. Ciencias Químicas"/>
    <s v="Biblioteca Maria Zambrano (Filología / Derecho)"/>
    <s v="F. Ciencias Biológicas"/>
    <m/>
    <m/>
    <m/>
    <m/>
    <m/>
    <m/>
    <s v="Sí"/>
    <s v="Sí"/>
    <n v="3"/>
    <n v="1"/>
    <n v="1"/>
    <n v="3"/>
    <n v="5"/>
    <n v="5"/>
    <n v="4"/>
    <n v="2"/>
    <n v="3"/>
    <n v="4"/>
    <m/>
    <n v="4"/>
    <n v="3"/>
    <n v="3"/>
    <n v="3"/>
    <n v="3"/>
    <s v="No"/>
    <n v="3"/>
    <n v="3"/>
    <s v="Twitter|Youtube|Instagram"/>
    <m/>
    <m/>
    <m/>
    <m/>
    <m/>
    <m/>
    <m/>
    <s v="No"/>
    <s v="No"/>
    <m/>
    <n v="3"/>
    <n v="3"/>
    <s v="4, satisfecho"/>
    <s v="Igual"/>
    <m/>
    <n v="1"/>
    <n v="0"/>
    <n v="0"/>
    <n v="0"/>
    <n v="0"/>
    <n v="0"/>
    <n v="1"/>
    <n v="0"/>
    <n v="1"/>
    <n v="1"/>
    <n v="0"/>
    <n v="0"/>
    <n v="0"/>
  </r>
  <r>
    <m/>
    <m/>
    <s v="Ciencias Sociales"/>
    <d v="2020-05-19T17:15:00"/>
    <x v="1"/>
    <x v="10"/>
    <x v="2"/>
    <x v="2"/>
    <x v="16"/>
    <m/>
    <m/>
    <m/>
    <m/>
    <m/>
    <m/>
    <m/>
    <m/>
    <m/>
    <s v="No"/>
    <s v="No"/>
    <n v="1"/>
    <n v="1"/>
    <n v="3"/>
    <n v="5"/>
    <n v="1"/>
    <n v="5"/>
    <n v="1"/>
    <n v="5"/>
    <n v="4"/>
    <n v="1"/>
    <m/>
    <n v="1"/>
    <n v="4"/>
    <n v="3"/>
    <n v="4"/>
    <n v="1"/>
    <s v="Sí"/>
    <n v="3"/>
    <n v="1"/>
    <s v="No uso ninguna red social"/>
    <m/>
    <m/>
    <m/>
    <m/>
    <m/>
    <m/>
    <m/>
    <s v="Sí"/>
    <s v="Sí"/>
    <s v="Muy útil"/>
    <n v="4"/>
    <n v="5"/>
    <s v="3, normal"/>
    <s v="Mejorado"/>
    <s v="Dada la situación actual que conlleva la imposibilidad de acudir físicamente a la biblioteca y utilizar los libros de los que dispone la UCM, sería importante realizar compras de libros electrónicos (aunque éstos estén en la UCM), pues a efectos prácticos es como si la UCM no los tuviera si no se puede acceder a ellos.  El trato del personal bibliotecario durante la pandemia es inmejorable! Su servicio es realmente extraordinario."/>
    <n v="0"/>
    <n v="0"/>
    <n v="0"/>
    <n v="0"/>
    <n v="1"/>
    <n v="0"/>
    <n v="0"/>
    <n v="0"/>
    <n v="0"/>
    <n v="0"/>
    <n v="0"/>
    <n v="1"/>
    <n v="0"/>
  </r>
  <r>
    <m/>
    <m/>
    <s v="Humanidades"/>
    <d v="2020-05-19T17:15:00"/>
    <x v="2"/>
    <x v="2"/>
    <x v="2"/>
    <x v="5"/>
    <x v="18"/>
    <s v="F. Educación - Centro de Formación del Profesorado"/>
    <m/>
    <m/>
    <s v="Biblioteca Pública Municipal Francisco Ayala (Valdebernardo, 28032)"/>
    <m/>
    <m/>
    <m/>
    <m/>
    <m/>
    <s v="No"/>
    <s v="Sí"/>
    <n v="1"/>
    <n v="3"/>
    <n v="4"/>
    <n v="3"/>
    <n v="5"/>
    <n v="3"/>
    <n v="5"/>
    <n v="5"/>
    <n v="2"/>
    <n v="4"/>
    <m/>
    <n v="3"/>
    <n v="3"/>
    <n v="5"/>
    <n v="2"/>
    <n v="4"/>
    <s v="No"/>
    <n v="4"/>
    <n v="1"/>
    <s v="Youtube|Instagram"/>
    <m/>
    <m/>
    <m/>
    <m/>
    <m/>
    <m/>
    <m/>
    <s v="Sí"/>
    <s v="No"/>
    <m/>
    <n v="5"/>
    <n v="5"/>
    <s v="4, satisfecho"/>
    <s v="Igual"/>
    <s v="Es verdad que concretamente la Biblioteca está bastante bien tanto en oferta de libros como en capacidad de las instalaciones, lo único que muchas veces al estar situado cerca de colegios mayores hay mucha gente que no es de la facultad y hay días, sobre todo en época de exámenes, hay poca capacidad para poder sentarnos a estudiar. Muchas veces hace calor también"/>
    <n v="1"/>
    <n v="0"/>
    <n v="0"/>
    <n v="0"/>
    <n v="1"/>
    <n v="0"/>
    <n v="0"/>
    <n v="0"/>
    <n v="1"/>
    <n v="1"/>
    <n v="0"/>
    <n v="0"/>
    <n v="0"/>
  </r>
  <r>
    <m/>
    <m/>
    <s v="Humanidades"/>
    <d v="2020-05-19T17:14:00"/>
    <x v="3"/>
    <x v="2"/>
    <x v="3"/>
    <x v="2"/>
    <x v="2"/>
    <s v="F. Educación - Centro de Formación del Profesorado"/>
    <s v="F. Educación - Centro de Formación del Profesorado"/>
    <s v="F. Psicología"/>
    <m/>
    <m/>
    <m/>
    <m/>
    <m/>
    <m/>
    <s v="Sí"/>
    <s v="Sí"/>
    <n v="2"/>
    <n v="5"/>
    <n v="5"/>
    <n v="1"/>
    <n v="2"/>
    <n v="1"/>
    <n v="2"/>
    <n v="1"/>
    <n v="3"/>
    <n v="4"/>
    <m/>
    <n v="4"/>
    <n v="4"/>
    <n v="5"/>
    <n v="3"/>
    <n v="5"/>
    <s v="No"/>
    <n v="5"/>
    <n v="3"/>
    <s v="Facebook|Youtube|Instagram"/>
    <m/>
    <m/>
    <m/>
    <m/>
    <m/>
    <m/>
    <m/>
    <s v="Sí"/>
    <s v="No"/>
    <m/>
    <n v="5"/>
    <n v="5"/>
    <s v="5, muy satisfecho"/>
    <s v="Mejorado"/>
    <m/>
    <n v="1"/>
    <n v="0"/>
    <n v="0"/>
    <n v="0"/>
    <n v="0"/>
    <n v="0"/>
    <n v="0"/>
    <n v="1"/>
    <n v="1"/>
    <n v="1"/>
    <n v="0"/>
    <n v="0"/>
    <n v="0"/>
  </r>
  <r>
    <m/>
    <m/>
    <s v="Humanidades"/>
    <d v="2020-05-19T17:13:00"/>
    <x v="2"/>
    <x v="5"/>
    <x v="2"/>
    <x v="4"/>
    <x v="2"/>
    <s v="F. Filosofía"/>
    <s v="Biblioteca Maria Zambrano (Filología / Derecho)"/>
    <s v="F. Geografía e Historia"/>
    <m/>
    <m/>
    <m/>
    <m/>
    <m/>
    <m/>
    <s v="No"/>
    <s v="Sí"/>
    <n v="4"/>
    <n v="1"/>
    <n v="1"/>
    <n v="4"/>
    <n v="4"/>
    <n v="4"/>
    <n v="4"/>
    <n v="1"/>
    <n v="3"/>
    <n v="3"/>
    <m/>
    <n v="3"/>
    <n v="3"/>
    <n v="3"/>
    <n v="3"/>
    <n v="3"/>
    <s v="No"/>
    <n v="3"/>
    <n v="2"/>
    <s v="LinkedIn"/>
    <m/>
    <m/>
    <m/>
    <m/>
    <m/>
    <m/>
    <m/>
    <s v="No"/>
    <s v="No"/>
    <m/>
    <n v="4"/>
    <n v="3"/>
    <s v="4, satisfecho"/>
    <s v="Igual"/>
    <m/>
    <n v="1"/>
    <n v="0"/>
    <n v="0"/>
    <n v="0"/>
    <n v="0"/>
    <n v="0"/>
    <n v="0"/>
    <n v="0"/>
    <n v="0"/>
    <n v="0"/>
    <n v="1"/>
    <n v="0"/>
    <n v="0"/>
  </r>
  <r>
    <m/>
    <m/>
    <s v="Ciencias de la Salud"/>
    <d v="2020-05-19T17:13:00"/>
    <x v="3"/>
    <x v="18"/>
    <x v="4"/>
    <x v="2"/>
    <x v="1"/>
    <s v="F. Odontología"/>
    <s v="F. Odontología"/>
    <s v="F. Medicina"/>
    <m/>
    <m/>
    <m/>
    <m/>
    <m/>
    <m/>
    <s v="No"/>
    <s v="No"/>
    <n v="3"/>
    <n v="3"/>
    <n v="5"/>
    <n v="4"/>
    <n v="3"/>
    <n v="5"/>
    <n v="5"/>
    <n v="3"/>
    <n v="3"/>
    <n v="3"/>
    <m/>
    <n v="5"/>
    <n v="5"/>
    <n v="5"/>
    <n v="5"/>
    <m/>
    <s v="No"/>
    <n v="5"/>
    <n v="5"/>
    <s v="Youtube|LinkedIn|Reseach"/>
    <m/>
    <m/>
    <m/>
    <m/>
    <m/>
    <m/>
    <m/>
    <s v="No"/>
    <s v="Sí"/>
    <s v="Muy útil"/>
    <n v="5"/>
    <n v="5"/>
    <s v="4, satisfecho"/>
    <s v="Mejorado"/>
    <m/>
    <n v="0"/>
    <n v="0"/>
    <n v="0"/>
    <n v="1"/>
    <n v="0"/>
    <n v="0"/>
    <n v="0"/>
    <n v="0"/>
    <n v="1"/>
    <n v="0"/>
    <n v="1"/>
    <n v="0"/>
    <n v="0"/>
  </r>
  <r>
    <m/>
    <m/>
    <s v="Humanidades"/>
    <d v="2020-05-19T17:12:00"/>
    <x v="3"/>
    <x v="2"/>
    <x v="1"/>
    <x v="1"/>
    <x v="3"/>
    <s v="F. Educación - Centro de Formación del Profesorado"/>
    <s v="F. Ciencias Biológicas"/>
    <s v="F. Ciencias Geológicas"/>
    <m/>
    <m/>
    <m/>
    <m/>
    <m/>
    <m/>
    <s v="Sí"/>
    <s v="Sí"/>
    <n v="4"/>
    <n v="3"/>
    <n v="4"/>
    <n v="2"/>
    <n v="4"/>
    <n v="3"/>
    <n v="2"/>
    <n v="2"/>
    <n v="3"/>
    <n v="4"/>
    <m/>
    <n v="4"/>
    <n v="5"/>
    <n v="4"/>
    <n v="3"/>
    <n v="4"/>
    <s v="Sí"/>
    <n v="4"/>
    <n v="3"/>
    <s v="Facebook|Youtube"/>
    <m/>
    <m/>
    <m/>
    <m/>
    <m/>
    <m/>
    <m/>
    <s v="Sí"/>
    <s v="No"/>
    <m/>
    <n v="5"/>
    <n v="4"/>
    <s v="4, satisfecho"/>
    <m/>
    <m/>
    <n v="0"/>
    <n v="1"/>
    <n v="0"/>
    <n v="0"/>
    <n v="0"/>
    <n v="0"/>
    <n v="0"/>
    <n v="1"/>
    <n v="1"/>
    <n v="0"/>
    <n v="0"/>
    <n v="0"/>
    <n v="0"/>
  </r>
  <r>
    <m/>
    <m/>
    <s v="Humanidades"/>
    <d v="2020-05-19T17:12:00"/>
    <x v="2"/>
    <x v="2"/>
    <x v="2"/>
    <x v="3"/>
    <x v="3"/>
    <s v="F. Educación - Centro de Formación del Profesorado"/>
    <s v="F. Derecho (Departamentos,Criminología)"/>
    <s v="F. Filosofía"/>
    <m/>
    <m/>
    <m/>
    <m/>
    <m/>
    <m/>
    <s v="No"/>
    <s v="Sí"/>
    <n v="3"/>
    <n v="4"/>
    <n v="3"/>
    <n v="1"/>
    <n v="4"/>
    <n v="5"/>
    <n v="5"/>
    <n v="3"/>
    <n v="4"/>
    <n v="3"/>
    <m/>
    <n v="3"/>
    <n v="3"/>
    <n v="2"/>
    <n v="3"/>
    <n v="2"/>
    <s v="Sí"/>
    <n v="3"/>
    <n v="4"/>
    <s v="Twitter|Youtube|Instagram"/>
    <m/>
    <m/>
    <m/>
    <m/>
    <m/>
    <m/>
    <m/>
    <s v="No"/>
    <s v="No"/>
    <m/>
    <n v="2"/>
    <n v="3"/>
    <s v="3, normal"/>
    <s v="Igual"/>
    <m/>
    <n v="0"/>
    <n v="1"/>
    <n v="0"/>
    <n v="0"/>
    <n v="0"/>
    <n v="0"/>
    <n v="1"/>
    <n v="0"/>
    <n v="1"/>
    <n v="1"/>
    <n v="0"/>
    <n v="0"/>
    <n v="0"/>
  </r>
  <r>
    <m/>
    <m/>
    <s v="Ciencias de la Salud"/>
    <d v="2020-05-19T17:12:00"/>
    <x v="2"/>
    <x v="9"/>
    <x v="3"/>
    <x v="4"/>
    <x v="4"/>
    <s v="F. Medicina"/>
    <s v="F. Ciencias de la Información"/>
    <s v="F. Odontología"/>
    <m/>
    <m/>
    <m/>
    <m/>
    <m/>
    <m/>
    <s v="Sí"/>
    <s v="Sí"/>
    <n v="5"/>
    <n v="1"/>
    <n v="1"/>
    <n v="1"/>
    <n v="5"/>
    <n v="3"/>
    <n v="1"/>
    <n v="2"/>
    <n v="1"/>
    <n v="3"/>
    <m/>
    <n v="1"/>
    <n v="1"/>
    <n v="1"/>
    <n v="1"/>
    <n v="4"/>
    <s v="Sí"/>
    <n v="1"/>
    <n v="1"/>
    <s v="No uso ninguna red social"/>
    <m/>
    <m/>
    <m/>
    <m/>
    <m/>
    <m/>
    <m/>
    <s v="Sí"/>
    <s v="Sí"/>
    <s v="Poco útil"/>
    <n v="4"/>
    <n v="3"/>
    <s v="3, normal"/>
    <s v="Igual"/>
    <s v="Mejorar los accesos online"/>
    <n v="0"/>
    <n v="0"/>
    <n v="1"/>
    <n v="0"/>
    <n v="0"/>
    <n v="0"/>
    <n v="0"/>
    <n v="0"/>
    <n v="0"/>
    <n v="0"/>
    <n v="0"/>
    <n v="1"/>
    <n v="0"/>
  </r>
  <r>
    <m/>
    <m/>
    <s v="Ciencias Experimentales"/>
    <d v="2020-05-19T17:12:00"/>
    <x v="2"/>
    <x v="16"/>
    <x v="2"/>
    <x v="1"/>
    <x v="1"/>
    <s v="F. Ciencias Químicas"/>
    <s v="F. Ciencias Biológicas"/>
    <s v="Biblioteca Maria Zambrano (Filología / Derecho)"/>
    <m/>
    <m/>
    <m/>
    <m/>
    <m/>
    <m/>
    <s v="Sí"/>
    <s v="Sí"/>
    <n v="4"/>
    <n v="3"/>
    <n v="4"/>
    <n v="1"/>
    <n v="3"/>
    <n v="5"/>
    <n v="4"/>
    <n v="1"/>
    <n v="4"/>
    <n v="5"/>
    <m/>
    <n v="4"/>
    <n v="5"/>
    <n v="5"/>
    <n v="3"/>
    <n v="5"/>
    <s v="Sí"/>
    <n v="4"/>
    <n v="4"/>
    <s v="Twitter|Facebook|Youtube"/>
    <m/>
    <m/>
    <m/>
    <m/>
    <m/>
    <m/>
    <m/>
    <s v="Sí"/>
    <s v="No"/>
    <m/>
    <n v="5"/>
    <n v="5"/>
    <s v="5, muy satisfecho"/>
    <s v="Igual"/>
    <m/>
    <n v="0"/>
    <n v="0"/>
    <n v="0"/>
    <n v="1"/>
    <n v="0"/>
    <n v="0"/>
    <n v="1"/>
    <n v="1"/>
    <n v="1"/>
    <n v="0"/>
    <n v="0"/>
    <n v="0"/>
    <n v="0"/>
  </r>
  <r>
    <m/>
    <m/>
    <s v="Humanidades"/>
    <d v="2020-05-19T17:12:00"/>
    <x v="1"/>
    <x v="7"/>
    <x v="1"/>
    <x v="3"/>
    <x v="3"/>
    <s v="F. Geografía e Historia"/>
    <m/>
    <m/>
    <m/>
    <m/>
    <m/>
    <m/>
    <m/>
    <m/>
    <s v="No"/>
    <s v="No"/>
    <n v="1"/>
    <n v="5"/>
    <n v="3"/>
    <n v="2"/>
    <n v="1"/>
    <n v="1"/>
    <n v="1"/>
    <n v="2"/>
    <n v="2"/>
    <n v="3"/>
    <m/>
    <n v="5"/>
    <n v="3"/>
    <n v="4"/>
    <n v="1"/>
    <n v="3"/>
    <s v="Sí"/>
    <n v="5"/>
    <n v="1"/>
    <s v="Twitter|Facebook|Youtube|Instagram"/>
    <m/>
    <m/>
    <m/>
    <m/>
    <m/>
    <m/>
    <m/>
    <s v="Sí"/>
    <s v="Sí"/>
    <s v="Útil"/>
    <n v="3"/>
    <n v="4"/>
    <s v="4, satisfecho"/>
    <s v="Igual"/>
    <m/>
    <n v="0"/>
    <n v="1"/>
    <n v="0"/>
    <n v="0"/>
    <n v="0"/>
    <n v="0"/>
    <n v="1"/>
    <n v="1"/>
    <n v="1"/>
    <n v="1"/>
    <n v="0"/>
    <n v="0"/>
    <n v="0"/>
  </r>
  <r>
    <m/>
    <m/>
    <s v="Humanidades"/>
    <d v="2020-05-19T17:11:00"/>
    <x v="2"/>
    <x v="7"/>
    <x v="2"/>
    <x v="1"/>
    <x v="2"/>
    <s v="F. Geografía e Historia"/>
    <s v="Biblioteca Maria Zambrano (Filología / Derecho)"/>
    <m/>
    <m/>
    <m/>
    <m/>
    <m/>
    <m/>
    <m/>
    <s v="Sí"/>
    <s v="Sí"/>
    <n v="4"/>
    <n v="2"/>
    <n v="4"/>
    <n v="4"/>
    <n v="4"/>
    <n v="4"/>
    <n v="4"/>
    <n v="2"/>
    <n v="2"/>
    <n v="4"/>
    <m/>
    <n v="3"/>
    <n v="3"/>
    <n v="3"/>
    <n v="3"/>
    <n v="3"/>
    <s v="Sí"/>
    <n v="3"/>
    <n v="2"/>
    <s v="Twitter|Facebook|Youtube|Instagram"/>
    <m/>
    <m/>
    <m/>
    <m/>
    <m/>
    <m/>
    <m/>
    <s v="No"/>
    <s v="No"/>
    <m/>
    <n v="3"/>
    <n v="4"/>
    <s v="4, satisfecho"/>
    <s v="Igual"/>
    <m/>
    <n v="1"/>
    <n v="0"/>
    <n v="0"/>
    <n v="0"/>
    <n v="0"/>
    <n v="0"/>
    <n v="1"/>
    <n v="1"/>
    <n v="1"/>
    <n v="1"/>
    <n v="0"/>
    <n v="0"/>
    <n v="0"/>
  </r>
  <r>
    <m/>
    <m/>
    <s v="Ciencias de la Salud"/>
    <d v="2020-05-19T17:11:00"/>
    <x v="2"/>
    <x v="9"/>
    <x v="2"/>
    <x v="2"/>
    <x v="39"/>
    <s v="F. Farmacia"/>
    <m/>
    <m/>
    <s v="Biblioteca José Hierro"/>
    <m/>
    <m/>
    <m/>
    <m/>
    <m/>
    <s v="Sí"/>
    <s v="No"/>
    <n v="3"/>
    <n v="4"/>
    <n v="2"/>
    <n v="1"/>
    <n v="3"/>
    <n v="3"/>
    <n v="5"/>
    <n v="1"/>
    <n v="5"/>
    <n v="5"/>
    <m/>
    <n v="4"/>
    <n v="4"/>
    <n v="5"/>
    <n v="4"/>
    <n v="4"/>
    <s v="Sí"/>
    <n v="4"/>
    <n v="3"/>
    <s v="Twitter|Instagram"/>
    <m/>
    <m/>
    <m/>
    <m/>
    <m/>
    <m/>
    <m/>
    <s v="No"/>
    <s v="No"/>
    <m/>
    <n v="4"/>
    <n v="4"/>
    <s v="5, muy satisfecho"/>
    <s v="Igual"/>
    <s v="En la facultad de Farmacia son necesarios más puestos con enchufes para poder cargar el ordenador, pues hay muy pocos y muchos estudiantes necesitan estar en la biblioteca bastante tiempo"/>
    <n v="1"/>
    <n v="0"/>
    <n v="0"/>
    <n v="0"/>
    <n v="0"/>
    <n v="0"/>
    <n v="1"/>
    <n v="0"/>
    <n v="0"/>
    <n v="1"/>
    <n v="0"/>
    <n v="0"/>
    <n v="0"/>
  </r>
  <r>
    <m/>
    <m/>
    <s v="Ciencias Experimentales"/>
    <d v="2020-05-19T17:08:00"/>
    <x v="2"/>
    <x v="16"/>
    <x v="3"/>
    <x v="4"/>
    <x v="2"/>
    <s v="F. Ciencias Químicas"/>
    <s v="F. Medicina"/>
    <s v="F. Ciencias Biológicas"/>
    <m/>
    <m/>
    <m/>
    <m/>
    <m/>
    <m/>
    <s v="No"/>
    <s v="No"/>
    <n v="1"/>
    <n v="1"/>
    <n v="1"/>
    <n v="1"/>
    <n v="4"/>
    <n v="4"/>
    <n v="4"/>
    <n v="2"/>
    <n v="3"/>
    <n v="3"/>
    <m/>
    <n v="4"/>
    <n v="5"/>
    <n v="4"/>
    <n v="3"/>
    <n v="3"/>
    <s v="No"/>
    <n v="4"/>
    <n v="2"/>
    <s v="Twitter|Instagram"/>
    <m/>
    <m/>
    <m/>
    <m/>
    <m/>
    <m/>
    <m/>
    <s v="No"/>
    <s v="No"/>
    <m/>
    <n v="4"/>
    <n v="5"/>
    <s v="5, muy satisfecho"/>
    <s v="Mejorado"/>
    <m/>
    <n v="1"/>
    <n v="0"/>
    <n v="0"/>
    <n v="0"/>
    <n v="0"/>
    <n v="0"/>
    <n v="1"/>
    <n v="0"/>
    <n v="0"/>
    <n v="1"/>
    <n v="0"/>
    <n v="0"/>
    <n v="0"/>
  </r>
  <r>
    <m/>
    <m/>
    <s v="Humanidades"/>
    <d v="2020-05-19T17:07:00"/>
    <x v="4"/>
    <x v="7"/>
    <x v="2"/>
    <x v="1"/>
    <x v="2"/>
    <s v="F. Geografía e Historia"/>
    <s v="Biblioteca Maria Zambrano (Filología / Derecho)"/>
    <m/>
    <m/>
    <m/>
    <m/>
    <m/>
    <m/>
    <m/>
    <s v="No"/>
    <s v="Sí"/>
    <n v="4"/>
    <n v="1"/>
    <n v="2"/>
    <n v="2"/>
    <n v="5"/>
    <n v="4"/>
    <n v="3"/>
    <n v="2"/>
    <n v="5"/>
    <n v="4"/>
    <m/>
    <n v="4"/>
    <n v="5"/>
    <n v="4"/>
    <n v="4"/>
    <n v="4"/>
    <s v="No"/>
    <n v="4"/>
    <n v="2"/>
    <s v="Youtube"/>
    <m/>
    <m/>
    <m/>
    <m/>
    <m/>
    <m/>
    <m/>
    <s v="Sí"/>
    <s v="No"/>
    <m/>
    <n v="5"/>
    <n v="5"/>
    <s v="5, muy satisfecho"/>
    <s v="Mejorado mucho"/>
    <m/>
    <n v="1"/>
    <n v="0"/>
    <n v="0"/>
    <n v="0"/>
    <n v="0"/>
    <n v="0"/>
    <n v="0"/>
    <n v="0"/>
    <n v="1"/>
    <n v="0"/>
    <n v="0"/>
    <n v="0"/>
    <n v="0"/>
  </r>
  <r>
    <m/>
    <m/>
    <s v="Humanidades"/>
    <d v="2020-05-19T17:07:00"/>
    <x v="2"/>
    <x v="7"/>
    <x v="2"/>
    <x v="2"/>
    <x v="2"/>
    <s v="F. Geografía e Historia"/>
    <s v="Biblioteca Maria Zambrano (Filología / Derecho)"/>
    <m/>
    <m/>
    <m/>
    <m/>
    <m/>
    <m/>
    <m/>
    <s v="No"/>
    <s v="Sí"/>
    <n v="5"/>
    <n v="2"/>
    <n v="3"/>
    <n v="4"/>
    <n v="4"/>
    <n v="4"/>
    <n v="5"/>
    <n v="1"/>
    <n v="3"/>
    <n v="4"/>
    <m/>
    <n v="5"/>
    <n v="3"/>
    <n v="5"/>
    <n v="3"/>
    <n v="4"/>
    <s v="Sí"/>
    <n v="4"/>
    <n v="1"/>
    <s v="Twitter|Instagram"/>
    <m/>
    <m/>
    <m/>
    <m/>
    <m/>
    <m/>
    <m/>
    <s v="No"/>
    <s v="No"/>
    <m/>
    <n v="5"/>
    <n v="2"/>
    <s v="5, muy satisfecho"/>
    <s v="Igual"/>
    <s v="A pesar de tener cantidad de información accesible vía online, en esta pandemia he necesitado mucha bibliografía que Cisne no recogía (o solo estaba en forma impresa)"/>
    <n v="1"/>
    <n v="0"/>
    <n v="0"/>
    <n v="0"/>
    <n v="0"/>
    <n v="0"/>
    <n v="1"/>
    <n v="0"/>
    <n v="0"/>
    <n v="1"/>
    <n v="0"/>
    <n v="0"/>
    <n v="0"/>
  </r>
  <r>
    <m/>
    <m/>
    <s v="Humanidades"/>
    <d v="2020-05-19T17:07:00"/>
    <x v="2"/>
    <x v="2"/>
    <x v="2"/>
    <x v="1"/>
    <x v="2"/>
    <s v="F. Educación - Centro de Formación del Profesorado"/>
    <m/>
    <m/>
    <m/>
    <m/>
    <m/>
    <m/>
    <m/>
    <m/>
    <s v="Sí"/>
    <s v="No"/>
    <n v="3"/>
    <n v="4"/>
    <n v="4"/>
    <n v="2"/>
    <n v="4"/>
    <n v="5"/>
    <n v="4"/>
    <n v="3"/>
    <n v="3"/>
    <n v="3"/>
    <m/>
    <n v="3"/>
    <n v="3"/>
    <n v="3"/>
    <n v="3"/>
    <n v="3"/>
    <s v="Sí"/>
    <n v="3"/>
    <n v="1"/>
    <s v="Youtube"/>
    <m/>
    <m/>
    <m/>
    <m/>
    <m/>
    <m/>
    <m/>
    <s v="No"/>
    <s v="No"/>
    <m/>
    <n v="3"/>
    <n v="4"/>
    <s v="4, satisfecho"/>
    <m/>
    <m/>
    <n v="1"/>
    <n v="0"/>
    <n v="0"/>
    <n v="0"/>
    <n v="0"/>
    <n v="0"/>
    <n v="0"/>
    <n v="0"/>
    <n v="1"/>
    <n v="0"/>
    <n v="0"/>
    <n v="0"/>
    <n v="0"/>
  </r>
  <r>
    <m/>
    <m/>
    <s v="Ciencias Experimentales"/>
    <d v="2020-05-19T17:06:00"/>
    <x v="2"/>
    <x v="27"/>
    <x v="4"/>
    <x v="4"/>
    <x v="4"/>
    <m/>
    <m/>
    <m/>
    <m/>
    <m/>
    <m/>
    <m/>
    <m/>
    <m/>
    <s v="No"/>
    <s v="Sí"/>
    <n v="1"/>
    <n v="1"/>
    <n v="1"/>
    <n v="1"/>
    <n v="5"/>
    <n v="5"/>
    <n v="5"/>
    <n v="1"/>
    <n v="1"/>
    <n v="5"/>
    <m/>
    <n v="2"/>
    <n v="3"/>
    <n v="4"/>
    <n v="3"/>
    <n v="4"/>
    <s v="No"/>
    <n v="5"/>
    <n v="1"/>
    <s v="Youtube|Instagram"/>
    <m/>
    <m/>
    <m/>
    <m/>
    <m/>
    <m/>
    <m/>
    <s v="No"/>
    <s v="No"/>
    <m/>
    <n v="5"/>
    <n v="5"/>
    <s v="4, satisfecho"/>
    <s v="Mejorado"/>
    <m/>
    <n v="0"/>
    <n v="0"/>
    <n v="1"/>
    <n v="0"/>
    <n v="0"/>
    <n v="0"/>
    <n v="0"/>
    <n v="0"/>
    <n v="1"/>
    <n v="1"/>
    <n v="0"/>
    <n v="0"/>
    <n v="0"/>
  </r>
  <r>
    <m/>
    <m/>
    <s v="Ciencias Experimentales"/>
    <d v="2020-05-19T17:06:00"/>
    <x v="2"/>
    <x v="19"/>
    <x v="2"/>
    <x v="4"/>
    <x v="2"/>
    <s v="F. Ciencias Físicas"/>
    <m/>
    <m/>
    <m/>
    <m/>
    <m/>
    <m/>
    <m/>
    <m/>
    <s v="Sí"/>
    <s v="Sí"/>
    <n v="4"/>
    <n v="1"/>
    <n v="1"/>
    <n v="4"/>
    <n v="4"/>
    <n v="4"/>
    <n v="2"/>
    <n v="1"/>
    <n v="2"/>
    <n v="3"/>
    <m/>
    <n v="1"/>
    <m/>
    <n v="1"/>
    <m/>
    <n v="3"/>
    <s v="No"/>
    <n v="2"/>
    <n v="1"/>
    <s v="Twitter|Youtube"/>
    <m/>
    <m/>
    <m/>
    <m/>
    <m/>
    <m/>
    <m/>
    <s v="No"/>
    <s v="No"/>
    <m/>
    <m/>
    <n v="5"/>
    <s v="3, normal"/>
    <s v="Igual"/>
    <m/>
    <n v="1"/>
    <n v="0"/>
    <n v="0"/>
    <n v="0"/>
    <n v="0"/>
    <n v="0"/>
    <n v="1"/>
    <n v="0"/>
    <n v="1"/>
    <n v="0"/>
    <n v="0"/>
    <n v="0"/>
    <n v="0"/>
  </r>
  <r>
    <m/>
    <m/>
    <s v="Ciencias Sociales"/>
    <d v="2020-05-19T17:05:00"/>
    <x v="2"/>
    <x v="1"/>
    <x v="2"/>
    <x v="3"/>
    <x v="3"/>
    <s v="F. Ciencias Políticas y Sociología"/>
    <s v="F. Trabajo Social"/>
    <s v="F. Ciencias Económicas y Empresariales"/>
    <s v="CRAI en la Universidad de Alcalá de Henares"/>
    <m/>
    <m/>
    <m/>
    <m/>
    <m/>
    <s v="Sí"/>
    <s v="Sí"/>
    <n v="5"/>
    <n v="5"/>
    <n v="5"/>
    <m/>
    <n v="4"/>
    <n v="4"/>
    <n v="3"/>
    <n v="2"/>
    <n v="5"/>
    <n v="3"/>
    <m/>
    <n v="4"/>
    <n v="5"/>
    <n v="5"/>
    <n v="5"/>
    <n v="5"/>
    <s v="Sí"/>
    <n v="4"/>
    <m/>
    <s v="Youtube|Instagram"/>
    <m/>
    <m/>
    <m/>
    <m/>
    <m/>
    <m/>
    <m/>
    <s v="Sí"/>
    <s v="Sí"/>
    <s v="Muy útil"/>
    <n v="5"/>
    <n v="5"/>
    <s v="4, satisfecho"/>
    <s v="Igual"/>
    <m/>
    <n v="0"/>
    <n v="1"/>
    <n v="0"/>
    <n v="0"/>
    <n v="0"/>
    <n v="0"/>
    <n v="0"/>
    <n v="0"/>
    <n v="1"/>
    <n v="1"/>
    <n v="0"/>
    <n v="0"/>
    <n v="0"/>
  </r>
  <r>
    <m/>
    <m/>
    <s v="Humanidades"/>
    <d v="2020-05-19T17:05:00"/>
    <x v="2"/>
    <x v="7"/>
    <x v="1"/>
    <x v="1"/>
    <x v="2"/>
    <s v="F. Geografía e Historia"/>
    <s v="Biblioteca Maria Zambrano (Filología / Derecho)"/>
    <s v="F. Filosofía"/>
    <m/>
    <m/>
    <m/>
    <m/>
    <m/>
    <m/>
    <s v="Sí"/>
    <s v="Sí"/>
    <n v="4"/>
    <n v="4"/>
    <n v="4"/>
    <n v="1"/>
    <n v="2"/>
    <n v="5"/>
    <n v="1"/>
    <n v="4"/>
    <n v="2"/>
    <n v="3"/>
    <m/>
    <n v="4"/>
    <n v="4"/>
    <n v="4"/>
    <n v="3"/>
    <n v="2"/>
    <s v="Sí"/>
    <n v="3"/>
    <n v="4"/>
    <s v="Instagram"/>
    <m/>
    <m/>
    <m/>
    <m/>
    <m/>
    <m/>
    <m/>
    <s v="Sí"/>
    <s v="No"/>
    <m/>
    <n v="5"/>
    <n v="5"/>
    <s v="4, satisfecho"/>
    <s v="Mejorado"/>
    <m/>
    <n v="1"/>
    <n v="0"/>
    <n v="0"/>
    <n v="0"/>
    <n v="0"/>
    <n v="0"/>
    <n v="0"/>
    <n v="0"/>
    <n v="0"/>
    <n v="1"/>
    <n v="0"/>
    <n v="0"/>
    <n v="0"/>
  </r>
  <r>
    <m/>
    <m/>
    <s v="Ciencias de la Salud"/>
    <d v="2020-05-19T17:04:00"/>
    <x v="2"/>
    <x v="23"/>
    <x v="1"/>
    <x v="2"/>
    <x v="6"/>
    <s v="F. Veterinaria"/>
    <s v="F. Geografía e Historia"/>
    <m/>
    <m/>
    <m/>
    <m/>
    <m/>
    <m/>
    <m/>
    <s v="Sí"/>
    <s v="Sí"/>
    <n v="5"/>
    <n v="5"/>
    <n v="5"/>
    <n v="1"/>
    <n v="4"/>
    <n v="4"/>
    <n v="5"/>
    <n v="1"/>
    <n v="5"/>
    <n v="4"/>
    <m/>
    <n v="4"/>
    <n v="4"/>
    <n v="3"/>
    <n v="5"/>
    <n v="4"/>
    <s v="Sí"/>
    <n v="3"/>
    <n v="5"/>
    <s v="Twitter|Youtube|Instagram"/>
    <m/>
    <m/>
    <m/>
    <m/>
    <m/>
    <m/>
    <m/>
    <s v="Sí"/>
    <s v="No"/>
    <m/>
    <n v="5"/>
    <n v="5"/>
    <s v="5, muy satisfecho"/>
    <s v="Mejorado"/>
    <m/>
    <n v="1"/>
    <n v="0"/>
    <n v="1"/>
    <n v="0"/>
    <n v="0"/>
    <n v="0"/>
    <n v="1"/>
    <n v="0"/>
    <n v="1"/>
    <n v="1"/>
    <n v="0"/>
    <n v="0"/>
    <n v="0"/>
  </r>
  <r>
    <m/>
    <m/>
    <s v="Humanidades"/>
    <d v="2020-05-19T17:04:00"/>
    <x v="2"/>
    <x v="6"/>
    <x v="2"/>
    <x v="2"/>
    <x v="2"/>
    <s v="Biblioteca Maria Zambrano (Filología / Derecho)"/>
    <s v="F. Filología (Clásicas o General)"/>
    <s v="F. Filosofía"/>
    <m/>
    <m/>
    <m/>
    <m/>
    <m/>
    <m/>
    <s v="Sí"/>
    <s v="Sí"/>
    <n v="3"/>
    <n v="3"/>
    <n v="5"/>
    <n v="4"/>
    <n v="4"/>
    <n v="5"/>
    <n v="5"/>
    <n v="1"/>
    <n v="4"/>
    <n v="5"/>
    <m/>
    <n v="5"/>
    <n v="5"/>
    <n v="4"/>
    <n v="4"/>
    <n v="5"/>
    <s v="Sí"/>
    <n v="5"/>
    <n v="4"/>
    <s v="No uso ninguna red social"/>
    <m/>
    <m/>
    <m/>
    <m/>
    <m/>
    <m/>
    <m/>
    <s v="No"/>
    <s v="No"/>
    <m/>
    <n v="4"/>
    <n v="4"/>
    <s v="5, muy satisfecho"/>
    <s v="Mejorado"/>
    <m/>
    <n v="1"/>
    <n v="0"/>
    <n v="0"/>
    <n v="0"/>
    <n v="0"/>
    <n v="0"/>
    <n v="0"/>
    <n v="0"/>
    <n v="0"/>
    <n v="0"/>
    <n v="0"/>
    <n v="1"/>
    <n v="0"/>
  </r>
  <r>
    <m/>
    <m/>
    <s v="Ciencias Experimentales"/>
    <d v="2020-05-19T17:04:00"/>
    <x v="2"/>
    <x v="8"/>
    <x v="3"/>
    <x v="1"/>
    <x v="2"/>
    <s v="F. Ciencias Matemáticas"/>
    <m/>
    <m/>
    <s v="C.C. Pablo Iglesias, Alcobendas."/>
    <m/>
    <m/>
    <m/>
    <m/>
    <m/>
    <s v="No"/>
    <s v="No"/>
    <n v="3"/>
    <n v="1"/>
    <n v="4"/>
    <n v="3"/>
    <n v="5"/>
    <n v="4"/>
    <n v="5"/>
    <n v="2"/>
    <n v="4"/>
    <n v="4"/>
    <m/>
    <n v="3"/>
    <n v="4"/>
    <n v="4"/>
    <n v="3"/>
    <n v="4"/>
    <s v="No"/>
    <n v="3"/>
    <n v="3"/>
    <s v="No uso ninguna red social"/>
    <m/>
    <m/>
    <m/>
    <m/>
    <m/>
    <m/>
    <m/>
    <s v="Sí"/>
    <s v="Sí"/>
    <s v="Nada útil"/>
    <n v="4"/>
    <n v="4"/>
    <s v="4, satisfecho"/>
    <s v="Igual"/>
    <m/>
    <n v="1"/>
    <n v="0"/>
    <n v="0"/>
    <n v="0"/>
    <n v="0"/>
    <n v="0"/>
    <n v="0"/>
    <n v="0"/>
    <n v="0"/>
    <n v="0"/>
    <n v="0"/>
    <n v="1"/>
    <n v="0"/>
  </r>
  <r>
    <m/>
    <m/>
    <s v="Ciencias de la Salud"/>
    <d v="2020-05-19T17:03:00"/>
    <x v="2"/>
    <x v="23"/>
    <x v="3"/>
    <x v="4"/>
    <x v="17"/>
    <s v="F. Veterinaria"/>
    <m/>
    <m/>
    <m/>
    <m/>
    <m/>
    <m/>
    <m/>
    <m/>
    <s v="Sí"/>
    <s v="Sí"/>
    <n v="3"/>
    <n v="1"/>
    <n v="1"/>
    <n v="1"/>
    <n v="5"/>
    <n v="3"/>
    <n v="5"/>
    <n v="1"/>
    <n v="5"/>
    <n v="5"/>
    <m/>
    <n v="5"/>
    <n v="5"/>
    <n v="5"/>
    <n v="5"/>
    <n v="5"/>
    <s v="No"/>
    <n v="5"/>
    <n v="3"/>
    <s v="Instagram"/>
    <m/>
    <m/>
    <m/>
    <m/>
    <m/>
    <m/>
    <m/>
    <s v="No"/>
    <s v="No"/>
    <m/>
    <n v="5"/>
    <n v="5"/>
    <s v="5, muy satisfecho"/>
    <s v="Mejorado"/>
    <m/>
    <n v="1"/>
    <n v="1"/>
    <n v="0"/>
    <n v="0"/>
    <n v="0"/>
    <n v="0"/>
    <n v="0"/>
    <n v="0"/>
    <n v="0"/>
    <n v="1"/>
    <n v="0"/>
    <n v="0"/>
    <n v="0"/>
  </r>
  <r>
    <m/>
    <m/>
    <s v="Ciencias Sociales"/>
    <d v="2020-05-19T17:01:00"/>
    <x v="2"/>
    <x v="13"/>
    <x v="2"/>
    <x v="1"/>
    <x v="2"/>
    <s v="F. Ciencias de la Información"/>
    <s v="F. Geografía e Historia"/>
    <s v="F. Ciencias de la Documentación"/>
    <m/>
    <m/>
    <m/>
    <m/>
    <m/>
    <m/>
    <s v="Sí"/>
    <s v="No"/>
    <n v="1"/>
    <n v="1"/>
    <n v="1"/>
    <n v="4"/>
    <n v="2"/>
    <n v="5"/>
    <n v="4"/>
    <n v="1"/>
    <n v="4"/>
    <n v="3"/>
    <m/>
    <n v="3"/>
    <n v="4"/>
    <n v="4"/>
    <n v="3"/>
    <n v="3"/>
    <s v="No"/>
    <n v="4"/>
    <n v="4"/>
    <s v="Twitter|Youtube|Instagram"/>
    <m/>
    <m/>
    <m/>
    <m/>
    <m/>
    <m/>
    <m/>
    <s v="No"/>
    <s v="No"/>
    <m/>
    <n v="5"/>
    <n v="4"/>
    <s v="5, muy satisfecho"/>
    <s v="Mejorado"/>
    <m/>
    <n v="1"/>
    <n v="0"/>
    <n v="0"/>
    <n v="0"/>
    <n v="0"/>
    <n v="0"/>
    <n v="1"/>
    <n v="0"/>
    <n v="1"/>
    <n v="1"/>
    <n v="0"/>
    <n v="0"/>
    <n v="0"/>
  </r>
  <r>
    <m/>
    <m/>
    <s v="Humanidades"/>
    <d v="2020-05-19T17:01:00"/>
    <x v="2"/>
    <x v="6"/>
    <x v="3"/>
    <x v="1"/>
    <x v="2"/>
    <s v="F. Filología (Clásicas o General)"/>
    <s v="F. Filosofía"/>
    <s v="F. Geografía e Historia"/>
    <m/>
    <m/>
    <m/>
    <m/>
    <m/>
    <m/>
    <s v="Sí"/>
    <s v="Sí"/>
    <n v="4"/>
    <n v="1"/>
    <n v="1"/>
    <n v="3"/>
    <n v="5"/>
    <n v="3"/>
    <n v="4"/>
    <n v="2"/>
    <n v="3"/>
    <n v="4"/>
    <m/>
    <n v="5"/>
    <n v="4"/>
    <n v="4"/>
    <n v="3"/>
    <n v="5"/>
    <s v="Sí"/>
    <n v="5"/>
    <n v="5"/>
    <s v="Youtube"/>
    <m/>
    <m/>
    <m/>
    <m/>
    <m/>
    <m/>
    <m/>
    <s v="No"/>
    <s v="No"/>
    <m/>
    <n v="5"/>
    <n v="5"/>
    <s v="5, muy satisfecho"/>
    <s v="Mejorado"/>
    <m/>
    <n v="1"/>
    <n v="0"/>
    <n v="0"/>
    <n v="0"/>
    <n v="0"/>
    <n v="0"/>
    <n v="0"/>
    <n v="0"/>
    <n v="1"/>
    <n v="0"/>
    <n v="0"/>
    <n v="0"/>
    <n v="0"/>
  </r>
  <r>
    <m/>
    <m/>
    <s v="Humanidades"/>
    <d v="2020-05-19T16:59:00"/>
    <x v="1"/>
    <x v="7"/>
    <x v="2"/>
    <x v="1"/>
    <x v="10"/>
    <s v="F. Geografía e Historia"/>
    <s v="Biblioteca Maria Zambrano (Filología / Derecho)"/>
    <s v="F. Filología (Clásicas o General)"/>
    <m/>
    <m/>
    <m/>
    <m/>
    <m/>
    <m/>
    <s v="Sí"/>
    <s v="Sí"/>
    <n v="5"/>
    <n v="5"/>
    <n v="5"/>
    <n v="4"/>
    <n v="2"/>
    <n v="5"/>
    <n v="3"/>
    <n v="4"/>
    <n v="4"/>
    <n v="5"/>
    <m/>
    <n v="3"/>
    <n v="5"/>
    <n v="2"/>
    <n v="5"/>
    <n v="5"/>
    <s v="Sí"/>
    <n v="2"/>
    <n v="4"/>
    <s v="Youtube"/>
    <m/>
    <m/>
    <m/>
    <m/>
    <m/>
    <m/>
    <m/>
    <s v="Sí"/>
    <s v="Sí"/>
    <s v="Muy útil"/>
    <n v="5"/>
    <n v="5"/>
    <s v="5, muy satisfecho"/>
    <s v="Mejorado mucho"/>
    <s v="Se necesitan más recursos electrónicos. Los que trabajamos en Humanidades los necesitamos urgentemente. Oxford University Press y Cambrige sacan ya todo en digital y, sin embargo, tenemos muchas carencias."/>
    <n v="0"/>
    <n v="1"/>
    <n v="0"/>
    <n v="1"/>
    <n v="1"/>
    <n v="0"/>
    <n v="0"/>
    <n v="0"/>
    <n v="1"/>
    <n v="0"/>
    <n v="0"/>
    <n v="0"/>
    <n v="0"/>
  </r>
  <r>
    <m/>
    <m/>
    <s v="Humanidades"/>
    <d v="2020-05-19T16:59:00"/>
    <x v="3"/>
    <x v="2"/>
    <x v="2"/>
    <x v="2"/>
    <x v="2"/>
    <s v="F. Educación - Centro de Formación del Profesorado"/>
    <s v="F. Filosofía"/>
    <s v="F. Derecho (Departamentos,Criminología)"/>
    <m/>
    <m/>
    <m/>
    <m/>
    <m/>
    <m/>
    <s v="Sí"/>
    <s v="Sí"/>
    <n v="5"/>
    <n v="2"/>
    <n v="3"/>
    <n v="4"/>
    <n v="5"/>
    <n v="5"/>
    <n v="5"/>
    <n v="1"/>
    <n v="4"/>
    <n v="5"/>
    <m/>
    <n v="3"/>
    <n v="4"/>
    <n v="5"/>
    <n v="3"/>
    <n v="3"/>
    <s v="Sí"/>
    <n v="4"/>
    <n v="3"/>
    <s v="Twitter|Youtube|Instagram"/>
    <m/>
    <m/>
    <m/>
    <m/>
    <m/>
    <m/>
    <m/>
    <s v="Sí"/>
    <s v="No"/>
    <m/>
    <n v="5"/>
    <n v="5"/>
    <s v="5, muy satisfecho"/>
    <s v="Mejorado"/>
    <s v="La biblioteca complutense, junto con su equipo, me han ayudado mucho a encontrar la información que he necesitado durante mi grado y máster"/>
    <n v="1"/>
    <n v="0"/>
    <n v="0"/>
    <n v="0"/>
    <n v="0"/>
    <n v="0"/>
    <n v="1"/>
    <n v="0"/>
    <n v="1"/>
    <n v="1"/>
    <n v="0"/>
    <n v="0"/>
    <n v="0"/>
  </r>
  <r>
    <m/>
    <m/>
    <s v="Ciencias de la Salud"/>
    <d v="2020-05-19T16:58:00"/>
    <x v="2"/>
    <x v="4"/>
    <x v="1"/>
    <x v="1"/>
    <x v="2"/>
    <s v="Biblioteca Maria Zambrano (Filología / Derecho)"/>
    <s v="F. Medicina"/>
    <m/>
    <m/>
    <m/>
    <m/>
    <m/>
    <m/>
    <m/>
    <s v="Sí"/>
    <s v="Sí"/>
    <n v="4"/>
    <n v="1"/>
    <n v="2"/>
    <n v="5"/>
    <n v="4"/>
    <n v="4"/>
    <n v="3"/>
    <n v="1"/>
    <n v="3"/>
    <n v="5"/>
    <m/>
    <n v="3"/>
    <n v="4"/>
    <n v="4"/>
    <n v="3"/>
    <n v="5"/>
    <s v="No"/>
    <n v="4"/>
    <n v="3"/>
    <s v="No uso ninguna red social"/>
    <m/>
    <m/>
    <m/>
    <m/>
    <m/>
    <m/>
    <m/>
    <s v="No"/>
    <s v="No"/>
    <m/>
    <n v="4"/>
    <n v="3"/>
    <s v="4, satisfecho"/>
    <s v="Igual"/>
    <m/>
    <n v="1"/>
    <n v="0"/>
    <n v="0"/>
    <n v="0"/>
    <n v="0"/>
    <n v="0"/>
    <n v="0"/>
    <n v="0"/>
    <n v="0"/>
    <n v="0"/>
    <n v="0"/>
    <n v="1"/>
    <n v="0"/>
  </r>
  <r>
    <m/>
    <m/>
    <s v=""/>
    <d v="2020-05-19T16:58:00"/>
    <x v="2"/>
    <x v="28"/>
    <x v="2"/>
    <x v="4"/>
    <x v="2"/>
    <s v="F. Ciencias Matemáticas"/>
    <s v="Biblioteca Maria Zambrano (Filología / Derecho)"/>
    <m/>
    <s v="Biblioteca Leon Tolstoi de Las Rozas"/>
    <m/>
    <m/>
    <m/>
    <m/>
    <m/>
    <s v="No"/>
    <s v="Sí"/>
    <n v="4"/>
    <n v="1"/>
    <n v="1"/>
    <n v="4"/>
    <n v="4"/>
    <n v="2"/>
    <n v="5"/>
    <n v="1"/>
    <n v="4"/>
    <n v="3"/>
    <m/>
    <n v="2"/>
    <n v="3"/>
    <n v="2"/>
    <n v="2"/>
    <n v="4"/>
    <s v="No"/>
    <n v="2"/>
    <n v="2"/>
    <s v="Twitter|Facebook|Youtube|Instagram|LinkedIn"/>
    <m/>
    <m/>
    <m/>
    <m/>
    <m/>
    <m/>
    <m/>
    <s v="No"/>
    <s v="No"/>
    <m/>
    <n v="4"/>
    <n v="4"/>
    <s v="4, satisfecho"/>
    <s v="Mejorado"/>
    <m/>
    <n v="1"/>
    <n v="0"/>
    <n v="0"/>
    <n v="0"/>
    <n v="0"/>
    <n v="0"/>
    <n v="1"/>
    <n v="1"/>
    <n v="1"/>
    <n v="1"/>
    <n v="1"/>
    <n v="0"/>
    <n v="0"/>
  </r>
  <r>
    <m/>
    <m/>
    <s v="Ciencias Experimentales"/>
    <d v="2020-05-19T16:57:00"/>
    <x v="2"/>
    <x v="20"/>
    <x v="5"/>
    <x v="1"/>
    <x v="6"/>
    <s v="F. Ciencias Biológicas"/>
    <s v="F. Ciencias Geológicas"/>
    <s v="Biblioteca Maria Zambrano (Filología / Derecho)"/>
    <m/>
    <m/>
    <m/>
    <m/>
    <m/>
    <m/>
    <s v="Sí"/>
    <s v="Sí"/>
    <n v="4"/>
    <n v="1"/>
    <n v="3"/>
    <n v="1"/>
    <n v="5"/>
    <n v="5"/>
    <n v="5"/>
    <n v="3"/>
    <n v="2"/>
    <n v="2"/>
    <m/>
    <n v="1"/>
    <n v="3"/>
    <n v="3"/>
    <n v="3"/>
    <n v="4"/>
    <s v="No"/>
    <n v="3"/>
    <n v="1"/>
    <s v="Twitter|Youtube|Instagram"/>
    <m/>
    <m/>
    <m/>
    <m/>
    <m/>
    <m/>
    <m/>
    <s v="No"/>
    <s v="No"/>
    <m/>
    <n v="4"/>
    <n v="4"/>
    <s v="4, satisfecho"/>
    <s v="Igual"/>
    <m/>
    <n v="1"/>
    <n v="0"/>
    <n v="1"/>
    <n v="0"/>
    <n v="0"/>
    <n v="0"/>
    <n v="1"/>
    <n v="0"/>
    <n v="1"/>
    <n v="1"/>
    <n v="0"/>
    <n v="0"/>
    <n v="0"/>
  </r>
  <r>
    <m/>
    <m/>
    <s v="Ciencias de la Salud"/>
    <d v="2020-05-19T16:57:00"/>
    <x v="4"/>
    <x v="22"/>
    <x v="1"/>
    <x v="1"/>
    <x v="2"/>
    <s v="F. Óptica y Optometría"/>
    <m/>
    <m/>
    <m/>
    <m/>
    <m/>
    <m/>
    <m/>
    <m/>
    <s v="No"/>
    <s v="Sí"/>
    <n v="3"/>
    <n v="1"/>
    <n v="1"/>
    <n v="1"/>
    <n v="5"/>
    <n v="3"/>
    <n v="5"/>
    <n v="1"/>
    <n v="5"/>
    <n v="4"/>
    <m/>
    <n v="4"/>
    <n v="5"/>
    <n v="5"/>
    <n v="4"/>
    <n v="5"/>
    <s v="No"/>
    <n v="4"/>
    <n v="3"/>
    <s v="No uso ninguna red social"/>
    <m/>
    <m/>
    <m/>
    <m/>
    <m/>
    <m/>
    <m/>
    <s v="Sí"/>
    <s v="Sí"/>
    <s v="Útil"/>
    <n v="5"/>
    <n v="5"/>
    <s v="5, muy satisfecho"/>
    <m/>
    <m/>
    <n v="1"/>
    <n v="0"/>
    <n v="0"/>
    <n v="0"/>
    <n v="0"/>
    <n v="0"/>
    <n v="0"/>
    <n v="0"/>
    <n v="0"/>
    <n v="0"/>
    <n v="0"/>
    <n v="1"/>
    <n v="0"/>
  </r>
  <r>
    <m/>
    <m/>
    <s v="Ciencias Experimentales"/>
    <d v="2020-05-19T16:56:00"/>
    <x v="2"/>
    <x v="16"/>
    <x v="3"/>
    <x v="4"/>
    <x v="3"/>
    <s v="Biblioteca Maria Zambrano (Filología / Derecho)"/>
    <s v="F. Ciencias Químicas"/>
    <s v="Biblioteca Histórica"/>
    <m/>
    <m/>
    <m/>
    <m/>
    <m/>
    <m/>
    <s v="Sí"/>
    <s v="Sí"/>
    <n v="5"/>
    <n v="5"/>
    <n v="5"/>
    <n v="1"/>
    <n v="2"/>
    <n v="4"/>
    <n v="4"/>
    <n v="1"/>
    <n v="1"/>
    <n v="1"/>
    <m/>
    <n v="3"/>
    <n v="2"/>
    <n v="3"/>
    <m/>
    <n v="1"/>
    <s v="No"/>
    <n v="2"/>
    <n v="2"/>
    <m/>
    <m/>
    <m/>
    <m/>
    <m/>
    <m/>
    <m/>
    <m/>
    <s v="No"/>
    <s v="No"/>
    <m/>
    <n v="2"/>
    <n v="1"/>
    <s v="3, normal"/>
    <s v="Igual"/>
    <m/>
    <n v="0"/>
    <n v="1"/>
    <n v="0"/>
    <n v="0"/>
    <n v="0"/>
    <n v="0"/>
    <n v="0"/>
    <n v="0"/>
    <n v="0"/>
    <n v="0"/>
    <n v="0"/>
    <n v="0"/>
    <n v="0"/>
  </r>
  <r>
    <m/>
    <m/>
    <s v="Humanidades"/>
    <d v="2020-05-19T16:56:00"/>
    <x v="4"/>
    <x v="7"/>
    <x v="2"/>
    <x v="2"/>
    <x v="2"/>
    <s v="F. Medicina"/>
    <s v="Biblioteca Maria Zambrano (Filología / Derecho)"/>
    <s v="F. Geografía e Historia"/>
    <m/>
    <m/>
    <m/>
    <m/>
    <m/>
    <m/>
    <s v="No"/>
    <s v="Sí"/>
    <n v="4"/>
    <n v="3"/>
    <n v="3"/>
    <n v="2"/>
    <n v="4"/>
    <n v="3"/>
    <n v="4"/>
    <n v="2"/>
    <n v="3"/>
    <n v="3"/>
    <m/>
    <n v="3"/>
    <n v="3"/>
    <n v="3"/>
    <n v="3"/>
    <n v="3"/>
    <s v="Sí"/>
    <n v="3"/>
    <n v="2"/>
    <s v="Twitter|Facebook|Instagram"/>
    <m/>
    <m/>
    <m/>
    <m/>
    <m/>
    <m/>
    <m/>
    <s v="Sí"/>
    <s v="No"/>
    <m/>
    <n v="3"/>
    <n v="3"/>
    <s v="4, satisfecho"/>
    <s v="Igual"/>
    <m/>
    <n v="1"/>
    <n v="0"/>
    <n v="0"/>
    <n v="0"/>
    <n v="0"/>
    <n v="0"/>
    <n v="1"/>
    <n v="1"/>
    <n v="0"/>
    <n v="1"/>
    <n v="0"/>
    <n v="0"/>
    <n v="0"/>
  </r>
  <r>
    <m/>
    <m/>
    <s v="Ciencias Sociales"/>
    <d v="2020-05-19T16:55:00"/>
    <x v="2"/>
    <x v="13"/>
    <x v="3"/>
    <x v="1"/>
    <x v="11"/>
    <s v="F. Ciencias de la Información"/>
    <s v="Biblioteca Maria Zambrano (Filología / Derecho)"/>
    <s v="Biblioteca Histórica"/>
    <s v="Biblioteca de la Comunidad de Madrid María Moliner"/>
    <m/>
    <m/>
    <m/>
    <m/>
    <m/>
    <m/>
    <s v="Sí"/>
    <n v="5"/>
    <n v="5"/>
    <n v="4"/>
    <n v="5"/>
    <n v="5"/>
    <n v="5"/>
    <n v="5"/>
    <n v="5"/>
    <n v="5"/>
    <n v="5"/>
    <m/>
    <n v="5"/>
    <n v="5"/>
    <n v="5"/>
    <n v="5"/>
    <n v="5"/>
    <s v="Sí"/>
    <n v="5"/>
    <n v="5"/>
    <s v="Twitter|Youtube|Instagram"/>
    <m/>
    <m/>
    <m/>
    <m/>
    <m/>
    <m/>
    <m/>
    <m/>
    <s v="No"/>
    <m/>
    <n v="5"/>
    <n v="5"/>
    <s v="5, muy satisfecho"/>
    <s v="Mejorado mucho"/>
    <m/>
    <n v="0"/>
    <n v="1"/>
    <n v="1"/>
    <n v="0"/>
    <n v="0"/>
    <n v="0"/>
    <n v="1"/>
    <n v="0"/>
    <n v="1"/>
    <n v="1"/>
    <n v="0"/>
    <n v="0"/>
    <n v="0"/>
  </r>
  <r>
    <m/>
    <m/>
    <s v="Ciencias de la Salud"/>
    <d v="2020-05-19T16:54:00"/>
    <x v="1"/>
    <x v="9"/>
    <x v="1"/>
    <x v="3"/>
    <x v="1"/>
    <s v="F. Farmacia"/>
    <s v="F. Medicina"/>
    <m/>
    <m/>
    <m/>
    <m/>
    <m/>
    <m/>
    <m/>
    <s v="Sí"/>
    <s v="Sí"/>
    <n v="5"/>
    <n v="5"/>
    <n v="3"/>
    <n v="1"/>
    <n v="1"/>
    <n v="1"/>
    <n v="1"/>
    <n v="1"/>
    <n v="5"/>
    <n v="5"/>
    <m/>
    <n v="5"/>
    <n v="5"/>
    <n v="5"/>
    <n v="5"/>
    <n v="5"/>
    <s v="No"/>
    <n v="5"/>
    <n v="1"/>
    <s v="Instagram"/>
    <m/>
    <m/>
    <m/>
    <m/>
    <m/>
    <m/>
    <m/>
    <s v="Sí"/>
    <s v="Sí"/>
    <s v="Muy útil"/>
    <n v="5"/>
    <n v="5"/>
    <s v="5, muy satisfecho"/>
    <s v="Mejorado"/>
    <m/>
    <n v="0"/>
    <n v="0"/>
    <n v="0"/>
    <n v="1"/>
    <n v="0"/>
    <n v="0"/>
    <n v="0"/>
    <n v="0"/>
    <n v="0"/>
    <n v="1"/>
    <n v="0"/>
    <n v="0"/>
    <n v="0"/>
  </r>
  <r>
    <m/>
    <m/>
    <s v="Ciencias Experimentales"/>
    <d v="2020-05-19T16:53:00"/>
    <x v="2"/>
    <x v="20"/>
    <x v="2"/>
    <x v="4"/>
    <x v="2"/>
    <s v="F. Ciencias Biológicas"/>
    <m/>
    <m/>
    <m/>
    <m/>
    <m/>
    <m/>
    <m/>
    <m/>
    <s v="Sí"/>
    <s v="Sí"/>
    <n v="3"/>
    <n v="1"/>
    <n v="1"/>
    <n v="1"/>
    <n v="5"/>
    <n v="5"/>
    <n v="5"/>
    <n v="1"/>
    <n v="3"/>
    <n v="5"/>
    <m/>
    <n v="3"/>
    <n v="3"/>
    <n v="1"/>
    <n v="1"/>
    <n v="5"/>
    <s v="Sí"/>
    <n v="3"/>
    <n v="1"/>
    <s v="Twitter|Youtube|Instagram"/>
    <m/>
    <m/>
    <m/>
    <m/>
    <m/>
    <m/>
    <m/>
    <s v="No"/>
    <s v="No"/>
    <m/>
    <n v="2"/>
    <n v="3"/>
    <s v="4, satisfecho"/>
    <s v="Igual"/>
    <m/>
    <n v="1"/>
    <n v="0"/>
    <n v="0"/>
    <n v="0"/>
    <n v="0"/>
    <n v="0"/>
    <n v="1"/>
    <n v="0"/>
    <n v="1"/>
    <n v="1"/>
    <n v="0"/>
    <n v="0"/>
    <n v="0"/>
  </r>
  <r>
    <m/>
    <m/>
    <s v="Ciencias Experimentales"/>
    <d v="2020-05-19T16:53:00"/>
    <x v="2"/>
    <x v="8"/>
    <x v="3"/>
    <x v="1"/>
    <x v="2"/>
    <s v="F. Ciencias Matemáticas"/>
    <s v="F. Ciencias Biológicas"/>
    <m/>
    <m/>
    <m/>
    <m/>
    <m/>
    <m/>
    <m/>
    <s v="Sí"/>
    <s v="Sí"/>
    <n v="4"/>
    <n v="1"/>
    <n v="4"/>
    <n v="1"/>
    <n v="5"/>
    <n v="3"/>
    <n v="5"/>
    <n v="2"/>
    <n v="2"/>
    <n v="5"/>
    <m/>
    <n v="5"/>
    <n v="3"/>
    <n v="5"/>
    <n v="2"/>
    <n v="5"/>
    <s v="No"/>
    <n v="4"/>
    <n v="3"/>
    <s v="Youtube|Instagram"/>
    <m/>
    <m/>
    <m/>
    <m/>
    <m/>
    <m/>
    <m/>
    <s v="Sí"/>
    <s v="Sí"/>
    <s v="Muy útil"/>
    <n v="3"/>
    <n v="3"/>
    <s v="4, satisfecho"/>
    <s v="Igual"/>
    <m/>
    <n v="1"/>
    <n v="0"/>
    <n v="0"/>
    <n v="0"/>
    <n v="0"/>
    <n v="0"/>
    <n v="0"/>
    <n v="0"/>
    <n v="1"/>
    <n v="1"/>
    <n v="0"/>
    <n v="0"/>
    <n v="0"/>
  </r>
  <r>
    <m/>
    <m/>
    <s v="Ciencias de la Salud"/>
    <d v="2020-05-19T16:52:00"/>
    <x v="2"/>
    <x v="12"/>
    <x v="2"/>
    <x v="4"/>
    <x v="2"/>
    <s v="F. Psicología"/>
    <m/>
    <m/>
    <m/>
    <m/>
    <m/>
    <m/>
    <m/>
    <m/>
    <s v="No"/>
    <s v="No"/>
    <n v="1"/>
    <n v="1"/>
    <n v="1"/>
    <n v="1"/>
    <n v="1"/>
    <n v="1"/>
    <n v="1"/>
    <n v="1"/>
    <n v="1"/>
    <n v="1"/>
    <m/>
    <n v="1"/>
    <n v="3"/>
    <n v="3"/>
    <n v="3"/>
    <n v="1"/>
    <s v="No"/>
    <n v="3"/>
    <n v="3"/>
    <s v="Youtube|Instagram"/>
    <m/>
    <m/>
    <m/>
    <m/>
    <m/>
    <m/>
    <m/>
    <s v="No"/>
    <s v="No"/>
    <m/>
    <n v="1"/>
    <n v="3"/>
    <s v="3, normal"/>
    <s v="Igual"/>
    <s v="Bajad la calefacción de la biblioteca de la facultad de psicología, es una sauna"/>
    <n v="1"/>
    <n v="0"/>
    <n v="0"/>
    <n v="0"/>
    <n v="0"/>
    <n v="0"/>
    <n v="0"/>
    <n v="0"/>
    <n v="1"/>
    <n v="1"/>
    <n v="0"/>
    <n v="0"/>
    <n v="0"/>
  </r>
  <r>
    <m/>
    <m/>
    <s v="Humanidades"/>
    <d v="2020-05-19T16:51:00"/>
    <x v="2"/>
    <x v="2"/>
    <x v="2"/>
    <x v="1"/>
    <x v="2"/>
    <s v="F. Educación - Centro de Formación del Profesorado"/>
    <s v="Biblioteca Maria Zambrano (Filología / Derecho)"/>
    <s v="F. Medicina"/>
    <m/>
    <m/>
    <m/>
    <m/>
    <m/>
    <m/>
    <s v="No"/>
    <s v="Sí"/>
    <n v="2"/>
    <n v="2"/>
    <n v="4"/>
    <n v="2"/>
    <n v="5"/>
    <n v="5"/>
    <n v="4"/>
    <n v="4"/>
    <n v="4"/>
    <n v="4"/>
    <m/>
    <n v="4"/>
    <n v="4"/>
    <n v="4"/>
    <n v="4"/>
    <n v="4"/>
    <s v="Sí"/>
    <n v="4"/>
    <n v="4"/>
    <s v="Twitter|Facebook|Youtube|Instagram"/>
    <m/>
    <m/>
    <m/>
    <m/>
    <m/>
    <m/>
    <m/>
    <s v="Sí"/>
    <s v="No"/>
    <m/>
    <n v="3"/>
    <n v="4"/>
    <s v="4, satisfecho"/>
    <s v="Mejorado"/>
    <m/>
    <n v="1"/>
    <n v="0"/>
    <n v="0"/>
    <n v="0"/>
    <n v="0"/>
    <n v="0"/>
    <n v="1"/>
    <n v="1"/>
    <n v="1"/>
    <n v="1"/>
    <n v="0"/>
    <n v="0"/>
    <n v="0"/>
  </r>
  <r>
    <m/>
    <m/>
    <s v="Humanidades"/>
    <d v="2020-05-19T16:50:00"/>
    <x v="2"/>
    <x v="3"/>
    <x v="1"/>
    <x v="4"/>
    <x v="2"/>
    <s v="F. Bellas Artes"/>
    <s v="F. Geografía e Historia"/>
    <m/>
    <m/>
    <m/>
    <m/>
    <m/>
    <m/>
    <m/>
    <s v="No"/>
    <s v="No"/>
    <n v="1"/>
    <n v="1"/>
    <n v="1"/>
    <n v="5"/>
    <n v="5"/>
    <n v="5"/>
    <n v="5"/>
    <n v="1"/>
    <n v="3"/>
    <n v="3"/>
    <m/>
    <n v="3"/>
    <n v="5"/>
    <n v="3"/>
    <n v="3"/>
    <n v="3"/>
    <s v="Sí"/>
    <n v="3"/>
    <n v="1"/>
    <s v="Twitter|Facebook|Youtube|Instagram|LinkedIn"/>
    <m/>
    <m/>
    <m/>
    <m/>
    <m/>
    <m/>
    <m/>
    <s v="No"/>
    <s v="No"/>
    <m/>
    <n v="4"/>
    <n v="4"/>
    <s v="4, satisfecho"/>
    <s v="Mejorado"/>
    <m/>
    <n v="1"/>
    <n v="0"/>
    <n v="0"/>
    <n v="0"/>
    <n v="0"/>
    <n v="0"/>
    <n v="1"/>
    <n v="1"/>
    <n v="1"/>
    <n v="1"/>
    <n v="1"/>
    <n v="0"/>
    <n v="0"/>
  </r>
  <r>
    <m/>
    <m/>
    <s v="Humanidades"/>
    <d v="2020-05-19T16:50:00"/>
    <x v="2"/>
    <x v="6"/>
    <x v="1"/>
    <x v="1"/>
    <x v="2"/>
    <s v="Biblioteca Maria Zambrano (Filología / Derecho)"/>
    <s v="F. Filología (Clásicas o General)"/>
    <s v="Biblioteca Histórica"/>
    <s v="Biblioteca municipal de Paracuellos de Jarama, Biblioteca Gloria Fuertes (Barajas)."/>
    <m/>
    <m/>
    <m/>
    <m/>
    <m/>
    <s v="No"/>
    <s v="Sí"/>
    <n v="5"/>
    <n v="1"/>
    <n v="1"/>
    <n v="1"/>
    <n v="5"/>
    <n v="5"/>
    <n v="5"/>
    <n v="1"/>
    <n v="3"/>
    <n v="3"/>
    <m/>
    <n v="5"/>
    <n v="4"/>
    <n v="4"/>
    <n v="3"/>
    <n v="2"/>
    <s v="No"/>
    <n v="4"/>
    <n v="2"/>
    <s v="Twitter|Youtube|Instagram"/>
    <m/>
    <m/>
    <m/>
    <m/>
    <m/>
    <m/>
    <m/>
    <s v="Sí"/>
    <s v="No"/>
    <m/>
    <n v="5"/>
    <n v="5"/>
    <s v="4, satisfecho"/>
    <s v="Igual"/>
    <s v="Me gustaría que apareciesen ofertas para estudiantes (y que se amoldasen a estos) para trabajar en ellas."/>
    <n v="1"/>
    <n v="0"/>
    <n v="0"/>
    <n v="0"/>
    <n v="0"/>
    <n v="0"/>
    <n v="1"/>
    <n v="0"/>
    <n v="1"/>
    <n v="1"/>
    <n v="0"/>
    <n v="0"/>
    <n v="0"/>
  </r>
  <r>
    <m/>
    <m/>
    <s v="Ciencias Sociales"/>
    <d v="2020-05-19T16:50:00"/>
    <x v="1"/>
    <x v="11"/>
    <x v="1"/>
    <x v="1"/>
    <x v="2"/>
    <s v="F. Ciencias Económicas y Empresariales"/>
    <s v="Biblioteca Histórica"/>
    <m/>
    <s v="Centro de documentación de defensa"/>
    <m/>
    <m/>
    <m/>
    <m/>
    <m/>
    <s v="No"/>
    <s v="Sí"/>
    <n v="3"/>
    <n v="2"/>
    <n v="2"/>
    <n v="5"/>
    <n v="2"/>
    <n v="4"/>
    <n v="2"/>
    <n v="4"/>
    <n v="5"/>
    <n v="5"/>
    <m/>
    <n v="5"/>
    <n v="5"/>
    <n v="4"/>
    <n v="5"/>
    <n v="5"/>
    <s v="No"/>
    <n v="5"/>
    <n v="5"/>
    <s v="Facebook|Youtube"/>
    <m/>
    <m/>
    <m/>
    <m/>
    <m/>
    <m/>
    <m/>
    <s v="No"/>
    <s v="No"/>
    <m/>
    <n v="5"/>
    <n v="5"/>
    <s v="5, muy satisfecho"/>
    <s v="Mejorado"/>
    <s v="Lo mejor es el personal."/>
    <n v="1"/>
    <n v="0"/>
    <n v="0"/>
    <n v="0"/>
    <n v="0"/>
    <n v="0"/>
    <n v="0"/>
    <n v="1"/>
    <n v="1"/>
    <n v="0"/>
    <n v="0"/>
    <n v="0"/>
    <n v="0"/>
  </r>
  <r>
    <m/>
    <m/>
    <s v="Ciencias de la Salud"/>
    <d v="2020-05-19T16:50:00"/>
    <x v="2"/>
    <x v="9"/>
    <x v="1"/>
    <x v="4"/>
    <x v="2"/>
    <s v="F. Ciencias de la Información"/>
    <s v="F. Farmacia"/>
    <s v="F. Medicina"/>
    <m/>
    <m/>
    <m/>
    <m/>
    <m/>
    <m/>
    <s v="No"/>
    <s v="No"/>
    <n v="1"/>
    <n v="1"/>
    <n v="1"/>
    <n v="2"/>
    <n v="5"/>
    <n v="5"/>
    <n v="5"/>
    <n v="1"/>
    <n v="3"/>
    <n v="3"/>
    <m/>
    <n v="3"/>
    <n v="3"/>
    <n v="3"/>
    <n v="3"/>
    <n v="3"/>
    <s v="No"/>
    <n v="3"/>
    <n v="3"/>
    <s v="Youtube|No uso ninguna red social"/>
    <m/>
    <m/>
    <m/>
    <m/>
    <m/>
    <m/>
    <m/>
    <s v="No"/>
    <s v="No"/>
    <m/>
    <n v="3"/>
    <n v="4"/>
    <s v="5, muy satisfecho"/>
    <s v="Igual"/>
    <m/>
    <n v="1"/>
    <n v="0"/>
    <n v="0"/>
    <n v="0"/>
    <n v="0"/>
    <n v="0"/>
    <n v="0"/>
    <n v="0"/>
    <n v="1"/>
    <n v="0"/>
    <n v="0"/>
    <n v="1"/>
    <n v="0"/>
  </r>
  <r>
    <m/>
    <m/>
    <s v="Ciencias Sociales"/>
    <d v="2020-05-19T16:49:00"/>
    <x v="2"/>
    <x v="13"/>
    <x v="1"/>
    <x v="1"/>
    <x v="6"/>
    <s v="F. Ciencias de la Información"/>
    <s v="Biblioteca Maria Zambrano (Filología / Derecho)"/>
    <s v="F. Ciencias Económicas y Empresariales"/>
    <m/>
    <m/>
    <m/>
    <m/>
    <m/>
    <m/>
    <s v="No"/>
    <s v="No"/>
    <n v="3"/>
    <n v="1"/>
    <n v="1"/>
    <n v="2"/>
    <n v="4"/>
    <n v="5"/>
    <n v="4"/>
    <n v="1"/>
    <n v="2"/>
    <n v="3"/>
    <m/>
    <n v="4"/>
    <n v="3"/>
    <n v="3"/>
    <n v="3"/>
    <n v="3"/>
    <s v="No"/>
    <n v="3"/>
    <n v="2"/>
    <s v="Twitter|Facebook|Instagram|LinkedIn"/>
    <m/>
    <m/>
    <m/>
    <m/>
    <m/>
    <m/>
    <m/>
    <s v="No"/>
    <s v="No"/>
    <m/>
    <n v="3"/>
    <n v="3"/>
    <s v="3, normal"/>
    <s v="Mejorado"/>
    <m/>
    <n v="1"/>
    <n v="0"/>
    <n v="1"/>
    <n v="0"/>
    <n v="0"/>
    <n v="0"/>
    <n v="1"/>
    <n v="1"/>
    <n v="0"/>
    <n v="1"/>
    <n v="1"/>
    <n v="0"/>
    <n v="0"/>
  </r>
  <r>
    <m/>
    <m/>
    <s v="Humanidades"/>
    <d v="2020-05-19T16:47:00"/>
    <x v="2"/>
    <x v="2"/>
    <x v="2"/>
    <x v="2"/>
    <x v="2"/>
    <s v="F. Educación - Centro de Formación del Profesorado"/>
    <s v="F. Geografía e Historia"/>
    <m/>
    <m/>
    <m/>
    <m/>
    <m/>
    <m/>
    <m/>
    <s v="Sí"/>
    <s v="Sí"/>
    <n v="4"/>
    <n v="1"/>
    <n v="1"/>
    <n v="4"/>
    <n v="3"/>
    <n v="5"/>
    <n v="3"/>
    <n v="3"/>
    <n v="4"/>
    <n v="4"/>
    <m/>
    <n v="4"/>
    <n v="4"/>
    <n v="4"/>
    <n v="4"/>
    <n v="4"/>
    <s v="No"/>
    <n v="4"/>
    <n v="4"/>
    <s v="Youtube|Instagram"/>
    <m/>
    <m/>
    <m/>
    <m/>
    <m/>
    <m/>
    <m/>
    <s v="Sí"/>
    <s v="Sí"/>
    <s v="Útil"/>
    <n v="4"/>
    <n v="4"/>
    <s v="4, satisfecho"/>
    <s v="Mejorado"/>
    <m/>
    <n v="1"/>
    <n v="0"/>
    <n v="0"/>
    <n v="0"/>
    <n v="0"/>
    <n v="0"/>
    <n v="0"/>
    <n v="0"/>
    <n v="1"/>
    <n v="1"/>
    <n v="0"/>
    <n v="0"/>
    <n v="0"/>
  </r>
  <r>
    <m/>
    <m/>
    <s v="Humanidades"/>
    <d v="2020-05-19T16:47:00"/>
    <x v="2"/>
    <x v="7"/>
    <x v="1"/>
    <x v="2"/>
    <x v="6"/>
    <s v="F. Geografía e Historia"/>
    <s v="F. Ciencias Biológicas"/>
    <s v="F. Ciencias Geológicas"/>
    <m/>
    <m/>
    <m/>
    <m/>
    <m/>
    <m/>
    <s v="Sí"/>
    <s v="Sí"/>
    <n v="3"/>
    <n v="3"/>
    <n v="3"/>
    <n v="5"/>
    <n v="4"/>
    <n v="5"/>
    <n v="5"/>
    <n v="3"/>
    <n v="3"/>
    <n v="2"/>
    <m/>
    <n v="2"/>
    <n v="3"/>
    <n v="3"/>
    <n v="3"/>
    <n v="2"/>
    <s v="Sí"/>
    <n v="3"/>
    <n v="4"/>
    <s v="Twitter|Instagram"/>
    <m/>
    <m/>
    <m/>
    <m/>
    <m/>
    <m/>
    <m/>
    <s v="Sí"/>
    <s v="No"/>
    <m/>
    <n v="4"/>
    <n v="4"/>
    <s v="3, normal"/>
    <s v="Igual"/>
    <s v="Sinceramente a la hora de encontrar algunos libros si me ha sido util el servicio de biblioteca, pero hay muchos otros libros que no se encontraban en la colección y al ser calificados como importantes por los profesores me he visto en la necesidad de comprarlos."/>
    <n v="1"/>
    <n v="0"/>
    <n v="1"/>
    <n v="0"/>
    <n v="0"/>
    <n v="0"/>
    <n v="1"/>
    <n v="0"/>
    <n v="0"/>
    <n v="1"/>
    <n v="0"/>
    <n v="0"/>
    <n v="0"/>
  </r>
  <r>
    <m/>
    <m/>
    <s v="Humanidades"/>
    <d v="2020-05-19T16:46:00"/>
    <x v="2"/>
    <x v="3"/>
    <x v="4"/>
    <x v="1"/>
    <x v="2"/>
    <s v="F. Bellas Artes"/>
    <m/>
    <m/>
    <m/>
    <m/>
    <m/>
    <m/>
    <m/>
    <m/>
    <s v="No"/>
    <s v="Sí"/>
    <n v="5"/>
    <m/>
    <m/>
    <n v="5"/>
    <m/>
    <n v="5"/>
    <n v="5"/>
    <m/>
    <n v="5"/>
    <n v="5"/>
    <m/>
    <m/>
    <n v="5"/>
    <m/>
    <m/>
    <n v="5"/>
    <s v="Sí"/>
    <n v="5"/>
    <m/>
    <s v="Youtube|LinkedIn"/>
    <m/>
    <m/>
    <m/>
    <m/>
    <m/>
    <m/>
    <m/>
    <s v="Sí"/>
    <s v="Sí"/>
    <s v="Muy útil"/>
    <n v="5"/>
    <n v="5"/>
    <s v="5, muy satisfecho"/>
    <s v="Mejorado"/>
    <m/>
    <n v="1"/>
    <n v="0"/>
    <n v="0"/>
    <n v="0"/>
    <n v="0"/>
    <n v="0"/>
    <n v="0"/>
    <n v="0"/>
    <n v="1"/>
    <n v="0"/>
    <n v="1"/>
    <n v="0"/>
    <n v="0"/>
  </r>
  <r>
    <m/>
    <m/>
    <s v="Ciencias Experimentales"/>
    <d v="2020-05-19T16:46:00"/>
    <x v="2"/>
    <x v="20"/>
    <x v="3"/>
    <x v="2"/>
    <x v="6"/>
    <s v="F. Ciencias Biológicas"/>
    <s v="F. Ciencias Geológicas"/>
    <s v="Biblioteca Maria Zambrano (Filología / Derecho)"/>
    <m/>
    <m/>
    <m/>
    <m/>
    <m/>
    <m/>
    <s v="Sí"/>
    <s v="Sí"/>
    <n v="3"/>
    <n v="2"/>
    <n v="3"/>
    <n v="1"/>
    <n v="4"/>
    <n v="3"/>
    <n v="5"/>
    <n v="1"/>
    <n v="3"/>
    <n v="4"/>
    <m/>
    <m/>
    <n v="5"/>
    <n v="4"/>
    <n v="4"/>
    <m/>
    <s v="No"/>
    <n v="4"/>
    <n v="5"/>
    <s v="Twitter|Facebook|Youtube|Instagram|LinkedIn"/>
    <m/>
    <m/>
    <m/>
    <m/>
    <m/>
    <m/>
    <m/>
    <s v="No"/>
    <s v="No"/>
    <m/>
    <n v="3"/>
    <n v="4"/>
    <s v="5, muy satisfecho"/>
    <s v="Mejorado"/>
    <m/>
    <n v="1"/>
    <n v="0"/>
    <n v="1"/>
    <n v="0"/>
    <n v="0"/>
    <n v="0"/>
    <n v="1"/>
    <n v="1"/>
    <n v="1"/>
    <n v="1"/>
    <n v="1"/>
    <n v="0"/>
    <n v="0"/>
  </r>
  <r>
    <m/>
    <m/>
    <s v="Ciencias Sociales"/>
    <d v="2020-05-19T16:46:00"/>
    <x v="2"/>
    <x v="10"/>
    <x v="1"/>
    <x v="2"/>
    <x v="3"/>
    <s v="Biblioteca Maria Zambrano (Filología / Derecho)"/>
    <s v="F. Derecho (Departamentos,Criminología)"/>
    <m/>
    <m/>
    <m/>
    <m/>
    <m/>
    <m/>
    <m/>
    <s v="No"/>
    <s v="Sí"/>
    <n v="2"/>
    <n v="1"/>
    <n v="3"/>
    <n v="1"/>
    <n v="2"/>
    <n v="5"/>
    <n v="1"/>
    <n v="4"/>
    <n v="3"/>
    <n v="3"/>
    <m/>
    <n v="3"/>
    <n v="4"/>
    <n v="3"/>
    <n v="3"/>
    <n v="3"/>
    <s v="No"/>
    <n v="3"/>
    <n v="4"/>
    <s v="Facebook|Youtube|Instagram"/>
    <m/>
    <m/>
    <m/>
    <m/>
    <m/>
    <m/>
    <m/>
    <s v="No"/>
    <s v="No"/>
    <m/>
    <n v="4"/>
    <n v="5"/>
    <s v="4, satisfecho"/>
    <s v="Mejorado"/>
    <m/>
    <n v="0"/>
    <n v="1"/>
    <n v="0"/>
    <n v="0"/>
    <n v="0"/>
    <n v="0"/>
    <n v="0"/>
    <n v="1"/>
    <n v="1"/>
    <n v="1"/>
    <n v="0"/>
    <n v="0"/>
    <n v="0"/>
  </r>
  <r>
    <m/>
    <m/>
    <s v="Humanidades"/>
    <d v="2020-05-19T16:45:00"/>
    <x v="2"/>
    <x v="2"/>
    <x v="5"/>
    <x v="4"/>
    <x v="1"/>
    <m/>
    <m/>
    <m/>
    <m/>
    <m/>
    <m/>
    <m/>
    <m/>
    <m/>
    <s v="No"/>
    <s v="No"/>
    <n v="1"/>
    <n v="1"/>
    <n v="1"/>
    <n v="2"/>
    <n v="5"/>
    <n v="5"/>
    <n v="4"/>
    <n v="5"/>
    <n v="2"/>
    <n v="2"/>
    <m/>
    <n v="2"/>
    <n v="3"/>
    <n v="2"/>
    <n v="2"/>
    <n v="2"/>
    <s v="No"/>
    <n v="1"/>
    <n v="1"/>
    <s v="Twitter|Youtube|Instagram"/>
    <m/>
    <m/>
    <m/>
    <m/>
    <m/>
    <m/>
    <m/>
    <s v="No"/>
    <s v="No"/>
    <m/>
    <n v="3"/>
    <n v="3"/>
    <s v="3, normal"/>
    <s v="Igual"/>
    <m/>
    <n v="0"/>
    <n v="0"/>
    <n v="0"/>
    <n v="1"/>
    <n v="0"/>
    <n v="0"/>
    <n v="1"/>
    <n v="0"/>
    <n v="1"/>
    <n v="1"/>
    <n v="0"/>
    <n v="0"/>
    <n v="0"/>
  </r>
  <r>
    <m/>
    <m/>
    <s v="Humanidades"/>
    <d v="2020-05-19T16:44:00"/>
    <x v="2"/>
    <x v="5"/>
    <x v="3"/>
    <x v="3"/>
    <x v="3"/>
    <s v="F. Filosofía"/>
    <s v="Biblioteca Maria Zambrano (Filología / Derecho)"/>
    <s v="F. Geografía e Historia"/>
    <m/>
    <m/>
    <m/>
    <m/>
    <m/>
    <m/>
    <s v="Sí"/>
    <s v="Sí"/>
    <n v="4"/>
    <n v="1"/>
    <n v="1"/>
    <n v="5"/>
    <n v="4"/>
    <n v="2"/>
    <n v="4"/>
    <n v="2"/>
    <n v="4"/>
    <n v="4"/>
    <m/>
    <n v="2"/>
    <n v="2"/>
    <n v="2"/>
    <n v="1"/>
    <n v="4"/>
    <s v="Sí"/>
    <n v="4"/>
    <n v="3"/>
    <s v="No uso ninguna red social"/>
    <m/>
    <m/>
    <m/>
    <m/>
    <m/>
    <m/>
    <m/>
    <s v="Sí"/>
    <s v="No"/>
    <m/>
    <n v="3"/>
    <n v="3"/>
    <s v="4, satisfecho"/>
    <s v="Empeorado"/>
    <m/>
    <n v="0"/>
    <n v="1"/>
    <n v="0"/>
    <n v="0"/>
    <n v="0"/>
    <n v="0"/>
    <n v="0"/>
    <n v="0"/>
    <n v="0"/>
    <n v="0"/>
    <n v="0"/>
    <n v="1"/>
    <n v="0"/>
  </r>
  <r>
    <m/>
    <m/>
    <s v="Humanidades"/>
    <d v="2020-05-19T16:43:00"/>
    <x v="3"/>
    <x v="6"/>
    <x v="2"/>
    <x v="3"/>
    <x v="4"/>
    <s v="F. Geografía e Historia"/>
    <s v="F. Ciencias de la Información"/>
    <s v="F. Filosofía"/>
    <s v="Maria Moliner"/>
    <m/>
    <m/>
    <m/>
    <m/>
    <m/>
    <s v="Sí"/>
    <s v="Sí"/>
    <n v="5"/>
    <n v="3"/>
    <n v="3"/>
    <n v="1"/>
    <n v="1"/>
    <n v="3"/>
    <n v="1"/>
    <n v="1"/>
    <n v="5"/>
    <n v="5"/>
    <m/>
    <n v="3"/>
    <n v="5"/>
    <n v="5"/>
    <n v="3"/>
    <n v="5"/>
    <s v="No"/>
    <n v="5"/>
    <n v="1"/>
    <s v="Facebook|Youtube"/>
    <m/>
    <m/>
    <m/>
    <m/>
    <m/>
    <m/>
    <m/>
    <s v="No"/>
    <s v="No"/>
    <m/>
    <n v="5"/>
    <n v="5"/>
    <s v="5, muy satisfecho"/>
    <s v="Mejorado mucho"/>
    <m/>
    <n v="0"/>
    <n v="0"/>
    <n v="1"/>
    <n v="0"/>
    <n v="0"/>
    <n v="0"/>
    <n v="0"/>
    <n v="1"/>
    <n v="1"/>
    <n v="0"/>
    <n v="0"/>
    <n v="0"/>
    <n v="0"/>
  </r>
  <r>
    <m/>
    <m/>
    <s v="Ciencias Experimentales"/>
    <d v="2020-05-19T16:43:00"/>
    <x v="2"/>
    <x v="20"/>
    <x v="2"/>
    <x v="4"/>
    <x v="3"/>
    <s v="F. Ciencias Biológicas"/>
    <s v="F. Ciencias Químicas"/>
    <m/>
    <m/>
    <m/>
    <m/>
    <m/>
    <m/>
    <m/>
    <s v="No"/>
    <s v="No"/>
    <n v="4"/>
    <n v="3"/>
    <n v="3"/>
    <n v="1"/>
    <n v="5"/>
    <n v="5"/>
    <n v="5"/>
    <n v="4"/>
    <n v="4"/>
    <n v="4"/>
    <m/>
    <n v="3"/>
    <n v="5"/>
    <n v="4"/>
    <n v="5"/>
    <n v="4"/>
    <s v="No"/>
    <n v="4"/>
    <n v="1"/>
    <s v="Youtube|Instagram"/>
    <m/>
    <m/>
    <m/>
    <m/>
    <m/>
    <m/>
    <m/>
    <s v="Sí"/>
    <s v="No"/>
    <m/>
    <n v="4"/>
    <n v="5"/>
    <s v="5, muy satisfecho"/>
    <s v="Mejorado"/>
    <m/>
    <n v="0"/>
    <n v="1"/>
    <n v="0"/>
    <n v="0"/>
    <n v="0"/>
    <n v="0"/>
    <n v="0"/>
    <n v="0"/>
    <n v="1"/>
    <n v="1"/>
    <n v="0"/>
    <n v="0"/>
    <n v="0"/>
  </r>
  <r>
    <m/>
    <m/>
    <s v="Ciencias Sociales"/>
    <d v="2020-05-19T16:42:00"/>
    <x v="2"/>
    <x v="13"/>
    <x v="2"/>
    <x v="1"/>
    <x v="35"/>
    <s v="F. Ciencias de la Información"/>
    <s v="F. Geografía e Historia"/>
    <m/>
    <m/>
    <m/>
    <m/>
    <m/>
    <m/>
    <m/>
    <s v="No"/>
    <s v="Sí"/>
    <n v="2"/>
    <n v="2"/>
    <n v="4"/>
    <n v="3"/>
    <n v="5"/>
    <n v="3"/>
    <n v="4"/>
    <n v="4"/>
    <n v="4"/>
    <n v="5"/>
    <m/>
    <n v="5"/>
    <n v="5"/>
    <n v="4"/>
    <n v="5"/>
    <n v="5"/>
    <s v="No"/>
    <n v="5"/>
    <n v="5"/>
    <s v="Twitter"/>
    <m/>
    <m/>
    <m/>
    <m/>
    <m/>
    <m/>
    <m/>
    <s v="No"/>
    <s v="No"/>
    <m/>
    <n v="5"/>
    <n v="5"/>
    <s v="5, muy satisfecho"/>
    <s v="Igual"/>
    <m/>
    <n v="0"/>
    <n v="0"/>
    <n v="1"/>
    <n v="0"/>
    <n v="1"/>
    <n v="0"/>
    <n v="1"/>
    <n v="0"/>
    <n v="0"/>
    <n v="0"/>
    <n v="0"/>
    <n v="0"/>
    <n v="0"/>
  </r>
  <r>
    <m/>
    <m/>
    <s v=""/>
    <d v="2020-05-19T16:41:00"/>
    <x v="2"/>
    <x v="25"/>
    <x v="3"/>
    <x v="3"/>
    <x v="6"/>
    <s v="Biblioteca Maria Zambrano (Filología / Derecho)"/>
    <s v="F. Educación - Centro de Formación del Profesorado"/>
    <s v="F. Ciencias de la Información"/>
    <m/>
    <m/>
    <m/>
    <m/>
    <m/>
    <m/>
    <s v="No"/>
    <s v="Sí"/>
    <n v="1"/>
    <n v="1"/>
    <n v="1"/>
    <n v="5"/>
    <n v="1"/>
    <n v="1"/>
    <n v="1"/>
    <n v="1"/>
    <n v="1"/>
    <n v="1"/>
    <m/>
    <n v="1"/>
    <n v="1"/>
    <n v="1"/>
    <n v="1"/>
    <n v="1"/>
    <s v="Sí"/>
    <n v="1"/>
    <n v="1"/>
    <s v="Twitter|Facebook|Youtube|Instagram|LinkedIn"/>
    <m/>
    <m/>
    <m/>
    <m/>
    <m/>
    <m/>
    <m/>
    <s v="Sí"/>
    <s v="No"/>
    <m/>
    <n v="1"/>
    <n v="1"/>
    <s v="1, muy insatisfecho"/>
    <s v="Empeorado mucho"/>
    <m/>
    <n v="1"/>
    <n v="0"/>
    <n v="1"/>
    <n v="0"/>
    <n v="0"/>
    <n v="0"/>
    <n v="1"/>
    <n v="1"/>
    <n v="1"/>
    <n v="1"/>
    <n v="1"/>
    <n v="0"/>
    <n v="0"/>
  </r>
  <r>
    <m/>
    <m/>
    <s v="Humanidades"/>
    <d v="2020-05-19T16:40:00"/>
    <x v="2"/>
    <x v="5"/>
    <x v="2"/>
    <x v="2"/>
    <x v="2"/>
    <s v="F. Filosofía"/>
    <s v="Biblioteca Maria Zambrano (Filología / Derecho)"/>
    <s v="F. Filología (Clásicas o General)"/>
    <m/>
    <m/>
    <m/>
    <m/>
    <m/>
    <m/>
    <s v="Sí"/>
    <s v="Sí"/>
    <n v="3"/>
    <n v="1"/>
    <n v="1"/>
    <n v="3"/>
    <n v="5"/>
    <n v="5"/>
    <n v="2"/>
    <n v="2"/>
    <n v="2"/>
    <n v="1"/>
    <m/>
    <n v="2"/>
    <n v="3"/>
    <n v="4"/>
    <n v="1"/>
    <n v="3"/>
    <s v="No"/>
    <n v="3"/>
    <n v="4"/>
    <s v="Twitter|Youtube|Instagram"/>
    <m/>
    <m/>
    <m/>
    <m/>
    <m/>
    <m/>
    <m/>
    <s v="No"/>
    <s v="No"/>
    <m/>
    <n v="3"/>
    <n v="4"/>
    <s v="4, satisfecho"/>
    <s v="Igual"/>
    <m/>
    <n v="1"/>
    <n v="0"/>
    <n v="0"/>
    <n v="0"/>
    <n v="0"/>
    <n v="0"/>
    <n v="1"/>
    <n v="0"/>
    <n v="1"/>
    <n v="1"/>
    <n v="0"/>
    <n v="0"/>
    <n v="0"/>
  </r>
  <r>
    <m/>
    <m/>
    <s v="Humanidades"/>
    <d v="2020-05-19T16:39:00"/>
    <x v="2"/>
    <x v="6"/>
    <x v="3"/>
    <x v="2"/>
    <x v="2"/>
    <s v="Biblioteca Maria Zambrano (Filología / Derecho)"/>
    <s v="F. Filología (Clásicas o General)"/>
    <m/>
    <m/>
    <m/>
    <m/>
    <m/>
    <m/>
    <m/>
    <s v="Sí"/>
    <s v="Sí"/>
    <n v="1"/>
    <n v="1"/>
    <n v="1"/>
    <n v="5"/>
    <n v="4"/>
    <n v="5"/>
    <n v="5"/>
    <n v="5"/>
    <n v="1"/>
    <n v="1"/>
    <m/>
    <n v="1"/>
    <n v="1"/>
    <n v="3"/>
    <n v="3"/>
    <n v="1"/>
    <s v="Sí"/>
    <n v="3"/>
    <n v="1"/>
    <s v="Instagram"/>
    <m/>
    <m/>
    <m/>
    <m/>
    <m/>
    <m/>
    <m/>
    <s v="Sí"/>
    <s v="No"/>
    <m/>
    <n v="4"/>
    <n v="4"/>
    <s v="3, normal"/>
    <s v="Igual"/>
    <s v="Falta de silencio en la biblioteca del Filolofía (ed. A) por parte de los propios tarbajadores."/>
    <n v="1"/>
    <n v="0"/>
    <n v="0"/>
    <n v="0"/>
    <n v="0"/>
    <n v="0"/>
    <n v="0"/>
    <n v="0"/>
    <n v="0"/>
    <n v="1"/>
    <n v="0"/>
    <n v="0"/>
    <n v="0"/>
  </r>
  <r>
    <m/>
    <m/>
    <s v="Humanidades"/>
    <d v="2020-05-19T16:38:00"/>
    <x v="3"/>
    <x v="6"/>
    <x v="1"/>
    <x v="2"/>
    <x v="2"/>
    <s v="F. Filología (Clásicas o General)"/>
    <s v="Biblioteca Maria Zambrano (Filología / Derecho)"/>
    <s v="F. Filosofía"/>
    <s v="Comunidad de Madrid"/>
    <m/>
    <m/>
    <m/>
    <m/>
    <m/>
    <s v="Sí"/>
    <s v="Sí"/>
    <n v="5"/>
    <n v="5"/>
    <m/>
    <n v="5"/>
    <n v="5"/>
    <n v="4"/>
    <n v="5"/>
    <n v="3"/>
    <n v="5"/>
    <n v="4"/>
    <m/>
    <n v="3"/>
    <n v="5"/>
    <n v="3"/>
    <n v="3"/>
    <n v="4"/>
    <s v="No"/>
    <n v="3"/>
    <n v="5"/>
    <s v="Facebook"/>
    <m/>
    <m/>
    <m/>
    <m/>
    <m/>
    <m/>
    <m/>
    <s v="Sí"/>
    <s v="Sí"/>
    <s v="Muy útil"/>
    <n v="5"/>
    <n v="5"/>
    <s v="5, muy satisfecho"/>
    <s v="Mejorado mucho"/>
    <m/>
    <n v="1"/>
    <n v="0"/>
    <n v="0"/>
    <n v="0"/>
    <n v="0"/>
    <n v="0"/>
    <n v="0"/>
    <n v="1"/>
    <n v="0"/>
    <n v="0"/>
    <n v="0"/>
    <n v="0"/>
    <n v="0"/>
  </r>
  <r>
    <m/>
    <m/>
    <s v="Humanidades"/>
    <d v="2020-05-19T16:37:00"/>
    <x v="2"/>
    <x v="7"/>
    <x v="2"/>
    <x v="1"/>
    <x v="2"/>
    <s v="F. Geografía e Historia"/>
    <s v="Biblioteca Maria Zambrano (Filología / Derecho)"/>
    <m/>
    <m/>
    <m/>
    <m/>
    <m/>
    <m/>
    <m/>
    <s v="No"/>
    <s v="Sí"/>
    <n v="5"/>
    <n v="1"/>
    <n v="2"/>
    <n v="5"/>
    <n v="4"/>
    <n v="2"/>
    <n v="4"/>
    <n v="2"/>
    <n v="3"/>
    <n v="3"/>
    <m/>
    <n v="3"/>
    <m/>
    <n v="2"/>
    <n v="3"/>
    <n v="3"/>
    <s v="No"/>
    <n v="2"/>
    <n v="3"/>
    <s v="No uso ninguna red social"/>
    <m/>
    <m/>
    <m/>
    <m/>
    <m/>
    <m/>
    <m/>
    <s v="No"/>
    <s v="No"/>
    <m/>
    <n v="3"/>
    <n v="3"/>
    <s v="4, satisfecho"/>
    <s v="Igual"/>
    <s v="Me gustaría que hubiera más libros electrónicos. Cuando busco en el Catálogo Cisne uno que quiero ver me aparecen libros electrónicos que tratan otros temas."/>
    <n v="1"/>
    <n v="0"/>
    <n v="0"/>
    <n v="0"/>
    <n v="0"/>
    <n v="0"/>
    <n v="0"/>
    <n v="0"/>
    <n v="0"/>
    <n v="0"/>
    <n v="0"/>
    <n v="1"/>
    <n v="0"/>
  </r>
  <r>
    <m/>
    <m/>
    <s v="Humanidades"/>
    <d v="2020-05-19T16:37:00"/>
    <x v="1"/>
    <x v="6"/>
    <x v="3"/>
    <x v="3"/>
    <x v="2"/>
    <s v="F. Filología (Clásicas o General)"/>
    <s v="Biblioteca Maria Zambrano (Filología / Derecho)"/>
    <s v="F. Filosofía"/>
    <m/>
    <m/>
    <m/>
    <m/>
    <m/>
    <m/>
    <s v="Sí"/>
    <s v="Sí"/>
    <n v="5"/>
    <n v="5"/>
    <n v="4"/>
    <n v="3"/>
    <n v="3"/>
    <n v="2"/>
    <n v="2"/>
    <n v="2"/>
    <n v="5"/>
    <n v="4"/>
    <m/>
    <n v="4"/>
    <n v="5"/>
    <n v="5"/>
    <n v="4"/>
    <n v="4"/>
    <s v="Sí"/>
    <n v="5"/>
    <n v="4"/>
    <s v="Youtube"/>
    <m/>
    <m/>
    <m/>
    <m/>
    <m/>
    <m/>
    <m/>
    <s v="Sí"/>
    <s v="Sí"/>
    <s v="Muy útil"/>
    <n v="5"/>
    <n v="5"/>
    <s v="5, muy satisfecho"/>
    <s v="Mejorado"/>
    <s v="Muchas gracias."/>
    <n v="1"/>
    <n v="0"/>
    <n v="0"/>
    <n v="0"/>
    <n v="0"/>
    <n v="0"/>
    <n v="0"/>
    <n v="0"/>
    <n v="1"/>
    <n v="0"/>
    <n v="0"/>
    <n v="0"/>
    <n v="0"/>
  </r>
  <r>
    <m/>
    <m/>
    <s v="Ciencias Sociales"/>
    <d v="2020-05-19T16:37:00"/>
    <x v="2"/>
    <x v="10"/>
    <x v="2"/>
    <x v="1"/>
    <x v="3"/>
    <s v="Biblioteca Maria Zambrano (Filología / Derecho)"/>
    <s v="Biblioteca Maria Zambrano (Filología / Derecho)"/>
    <s v="Biblioteca Maria Zambrano (Filología / Derecho)"/>
    <m/>
    <m/>
    <m/>
    <m/>
    <m/>
    <m/>
    <s v="No"/>
    <s v="Sí"/>
    <n v="4"/>
    <n v="3"/>
    <n v="4"/>
    <n v="5"/>
    <n v="4"/>
    <n v="5"/>
    <n v="4"/>
    <n v="1"/>
    <n v="5"/>
    <n v="4"/>
    <m/>
    <n v="4"/>
    <n v="5"/>
    <n v="4"/>
    <n v="2"/>
    <n v="3"/>
    <s v="No"/>
    <n v="4"/>
    <n v="1"/>
    <s v="Twitter|Facebook|Youtube|Instagram"/>
    <m/>
    <m/>
    <m/>
    <m/>
    <m/>
    <m/>
    <m/>
    <s v="No"/>
    <s v="No"/>
    <m/>
    <n v="5"/>
    <n v="5"/>
    <s v="4, satisfecho"/>
    <s v="Mejorado"/>
    <s v="En mi opinión se debería de regular el tráfico de personas en la biblioteca María Zambrano, puesto que en temporada de exámenes ya sea día de diario o no, es imposible encontrar un asiento libre, da igual que estés allí a primera hora (9:00 am), los sitios ya están casi todos ocupados y creo que esto es algo que afecta muchísimo en concreto a los alumnos de dos facultades (la de derecho y la de filología), pues los alumnos de estas facultades muchas veces requieren la asistencia a la María Zambrano y no a otra puesto que necesitan consultar manuales y otros recursos que presta la María Zambrano para los alumnos de esas facultades específicamente. Por lo tanto, en muchas ocasiones los alumnos de estas facultades se ven perjudicados por la gran afluencia de personas de otras facultades, que aún teniendo abiertas las correspondientes bibliotecas de sus facultades, vienen a la María Zambrano y ocupan los sitios de muchos alumnos que no pueden acudir a ninguna otra similar puesto que no cuenta con los manuales y libros necesarios."/>
    <n v="0"/>
    <n v="1"/>
    <n v="0"/>
    <n v="0"/>
    <n v="0"/>
    <n v="0"/>
    <n v="1"/>
    <n v="1"/>
    <n v="1"/>
    <n v="1"/>
    <n v="0"/>
    <n v="0"/>
    <n v="0"/>
  </r>
  <r>
    <m/>
    <m/>
    <s v="Humanidades"/>
    <d v="2020-05-19T16:37:00"/>
    <x v="2"/>
    <x v="3"/>
    <x v="4"/>
    <x v="4"/>
    <x v="2"/>
    <m/>
    <m/>
    <m/>
    <s v="Todas las bibliotecas públicas de Madrid"/>
    <m/>
    <m/>
    <m/>
    <m/>
    <m/>
    <s v="No"/>
    <s v="No"/>
    <n v="1"/>
    <n v="1"/>
    <n v="3"/>
    <n v="4"/>
    <n v="5"/>
    <n v="5"/>
    <n v="5"/>
    <n v="4"/>
    <n v="2"/>
    <m/>
    <m/>
    <n v="4"/>
    <m/>
    <m/>
    <m/>
    <m/>
    <s v="No"/>
    <m/>
    <m/>
    <s v="Youtube|Instagram|Whatsapp"/>
    <m/>
    <m/>
    <m/>
    <m/>
    <m/>
    <m/>
    <m/>
    <s v="No"/>
    <s v="No"/>
    <m/>
    <m/>
    <m/>
    <m/>
    <m/>
    <m/>
    <n v="1"/>
    <n v="0"/>
    <n v="0"/>
    <n v="0"/>
    <n v="0"/>
    <n v="0"/>
    <n v="0"/>
    <n v="0"/>
    <n v="1"/>
    <n v="1"/>
    <n v="0"/>
    <n v="0"/>
    <n v="0"/>
  </r>
  <r>
    <m/>
    <m/>
    <s v="Ciencias Experimentales"/>
    <d v="2020-05-19T16:37:00"/>
    <x v="2"/>
    <x v="16"/>
    <x v="1"/>
    <x v="2"/>
    <x v="2"/>
    <s v="F. Ciencias Químicas"/>
    <m/>
    <m/>
    <m/>
    <m/>
    <m/>
    <m/>
    <m/>
    <m/>
    <s v="No"/>
    <s v="Sí"/>
    <n v="3"/>
    <n v="5"/>
    <n v="5"/>
    <n v="2"/>
    <n v="4"/>
    <n v="3"/>
    <n v="4"/>
    <n v="3"/>
    <n v="4"/>
    <n v="3"/>
    <m/>
    <n v="4"/>
    <n v="4"/>
    <n v="4"/>
    <n v="3"/>
    <n v="3"/>
    <s v="No"/>
    <n v="4"/>
    <n v="2"/>
    <s v="Youtube|Instagram"/>
    <m/>
    <m/>
    <m/>
    <m/>
    <m/>
    <m/>
    <m/>
    <s v="No"/>
    <s v="No"/>
    <m/>
    <n v="4"/>
    <n v="4"/>
    <s v="4, satisfecho"/>
    <s v="Igual"/>
    <m/>
    <n v="1"/>
    <n v="0"/>
    <n v="0"/>
    <n v="0"/>
    <n v="0"/>
    <n v="0"/>
    <n v="0"/>
    <n v="0"/>
    <n v="1"/>
    <n v="1"/>
    <n v="0"/>
    <n v="0"/>
    <n v="0"/>
  </r>
  <r>
    <m/>
    <m/>
    <s v="Ciencias Sociales"/>
    <d v="2020-05-19T16:36:00"/>
    <x v="2"/>
    <x v="17"/>
    <x v="1"/>
    <x v="2"/>
    <x v="6"/>
    <s v="F. Ciencias de la Documentación"/>
    <s v="F. Ciencias de la Información"/>
    <s v="F. Geografía e Historia"/>
    <s v="Biblioteca Luis Rosales"/>
    <m/>
    <m/>
    <m/>
    <m/>
    <m/>
    <s v="No"/>
    <s v="Sí"/>
    <n v="3"/>
    <n v="1"/>
    <n v="2"/>
    <n v="3"/>
    <n v="5"/>
    <n v="4"/>
    <n v="5"/>
    <n v="2"/>
    <n v="5"/>
    <n v="5"/>
    <m/>
    <n v="5"/>
    <n v="5"/>
    <n v="5"/>
    <n v="4"/>
    <n v="4"/>
    <s v="Sí"/>
    <n v="4"/>
    <n v="3"/>
    <s v="Twitter|Youtube|Instagram"/>
    <m/>
    <m/>
    <m/>
    <m/>
    <m/>
    <m/>
    <m/>
    <s v="Sí"/>
    <s v="No"/>
    <m/>
    <n v="4"/>
    <n v="5"/>
    <s v="5, muy satisfecho"/>
    <s v="Mejorado"/>
    <m/>
    <n v="1"/>
    <n v="0"/>
    <n v="1"/>
    <n v="0"/>
    <n v="0"/>
    <n v="0"/>
    <n v="1"/>
    <n v="0"/>
    <n v="1"/>
    <n v="1"/>
    <n v="0"/>
    <n v="0"/>
    <n v="0"/>
  </r>
  <r>
    <m/>
    <m/>
    <s v="Ciencias Experimentales"/>
    <d v="2020-05-19T16:36:00"/>
    <x v="1"/>
    <x v="14"/>
    <x v="1"/>
    <x v="1"/>
    <x v="16"/>
    <s v="F. Ciencias Geológicas"/>
    <m/>
    <m/>
    <s v="Muy de vez en cuando: Biblioteca Cardenal Cisneros de Alcalá de Henares"/>
    <m/>
    <m/>
    <m/>
    <m/>
    <m/>
    <s v="No"/>
    <s v="No"/>
    <n v="2"/>
    <n v="5"/>
    <n v="2"/>
    <n v="3"/>
    <n v="3"/>
    <n v="5"/>
    <n v="1"/>
    <n v="1"/>
    <n v="2"/>
    <n v="2"/>
    <m/>
    <n v="1"/>
    <n v="3"/>
    <n v="2"/>
    <n v="3"/>
    <n v="3"/>
    <s v="Sí"/>
    <n v="2"/>
    <n v="3"/>
    <s v="Twitter|Youtube|LinkedIn"/>
    <m/>
    <m/>
    <m/>
    <m/>
    <m/>
    <m/>
    <m/>
    <s v="Sí"/>
    <s v="Sí"/>
    <s v="Útil"/>
    <n v="3"/>
    <n v="4"/>
    <s v="3, normal"/>
    <s v="Igual"/>
    <m/>
    <n v="0"/>
    <n v="0"/>
    <n v="0"/>
    <n v="0"/>
    <n v="1"/>
    <n v="0"/>
    <n v="1"/>
    <n v="0"/>
    <n v="1"/>
    <n v="0"/>
    <n v="1"/>
    <n v="0"/>
    <n v="0"/>
  </r>
  <r>
    <m/>
    <m/>
    <s v="Ciencias Sociales"/>
    <d v="2020-05-19T16:36:00"/>
    <x v="2"/>
    <x v="24"/>
    <x v="1"/>
    <x v="1"/>
    <x v="4"/>
    <s v="F. Trabajo Social"/>
    <s v="F. Ciencias Políticas y Sociología"/>
    <s v="F. Psicología"/>
    <m/>
    <m/>
    <m/>
    <m/>
    <m/>
    <m/>
    <s v="No"/>
    <s v="Sí"/>
    <n v="2"/>
    <n v="3"/>
    <n v="2"/>
    <n v="4"/>
    <n v="4"/>
    <n v="4"/>
    <n v="5"/>
    <n v="1"/>
    <n v="1"/>
    <n v="2"/>
    <m/>
    <n v="2"/>
    <n v="5"/>
    <n v="4"/>
    <n v="3"/>
    <n v="4"/>
    <s v="Sí"/>
    <n v="3"/>
    <n v="3"/>
    <s v="Facebook|Instagram"/>
    <m/>
    <m/>
    <m/>
    <m/>
    <m/>
    <m/>
    <m/>
    <s v="No"/>
    <s v="No"/>
    <m/>
    <n v="5"/>
    <n v="5"/>
    <s v="3, normal"/>
    <s v="Igual"/>
    <s v="Se debería actualizar los libros tanto físicos como electrónicos de trabajo social"/>
    <n v="0"/>
    <n v="0"/>
    <n v="1"/>
    <n v="0"/>
    <n v="0"/>
    <n v="0"/>
    <n v="0"/>
    <n v="1"/>
    <n v="0"/>
    <n v="1"/>
    <n v="0"/>
    <n v="0"/>
    <n v="0"/>
  </r>
  <r>
    <m/>
    <m/>
    <s v="Ciencias de la Salud"/>
    <d v="2020-05-19T16:36:00"/>
    <x v="2"/>
    <x v="9"/>
    <x v="2"/>
    <x v="1"/>
    <x v="11"/>
    <s v="F. Farmacia"/>
    <s v="F. Enfermería, Fisioterapia y Podología"/>
    <s v="Biblioteca Maria Zambrano (Filología / Derecho)"/>
    <m/>
    <m/>
    <m/>
    <m/>
    <m/>
    <m/>
    <s v="No"/>
    <s v="Sí"/>
    <n v="4"/>
    <n v="2"/>
    <n v="4"/>
    <n v="2"/>
    <n v="5"/>
    <n v="5"/>
    <n v="5"/>
    <n v="2"/>
    <n v="4"/>
    <n v="4"/>
    <m/>
    <n v="5"/>
    <n v="4"/>
    <n v="4"/>
    <n v="4"/>
    <n v="5"/>
    <s v="Sí"/>
    <n v="5"/>
    <n v="5"/>
    <s v="Youtube|Instagram"/>
    <m/>
    <m/>
    <m/>
    <m/>
    <m/>
    <m/>
    <m/>
    <s v="Sí"/>
    <s v="No"/>
    <m/>
    <n v="5"/>
    <n v="5"/>
    <s v="5, muy satisfecho"/>
    <s v="Mejorado"/>
    <m/>
    <n v="0"/>
    <n v="1"/>
    <n v="1"/>
    <n v="0"/>
    <n v="0"/>
    <n v="0"/>
    <n v="0"/>
    <n v="0"/>
    <n v="1"/>
    <n v="1"/>
    <n v="0"/>
    <n v="0"/>
    <n v="0"/>
  </r>
  <r>
    <m/>
    <m/>
    <s v="Humanidades"/>
    <d v="2020-05-19T16:35:00"/>
    <x v="2"/>
    <x v="3"/>
    <x v="2"/>
    <x v="1"/>
    <x v="2"/>
    <s v="F. Bellas Artes"/>
    <s v="F. Ciencias de la Información"/>
    <s v="F. Filosofía"/>
    <m/>
    <m/>
    <m/>
    <m/>
    <m/>
    <m/>
    <s v="Sí"/>
    <s v="Sí"/>
    <n v="2"/>
    <n v="2"/>
    <n v="2"/>
    <n v="4"/>
    <n v="4"/>
    <n v="5"/>
    <n v="4"/>
    <n v="1"/>
    <n v="5"/>
    <n v="4"/>
    <m/>
    <n v="3"/>
    <n v="4"/>
    <n v="4"/>
    <n v="4"/>
    <n v="5"/>
    <s v="No"/>
    <n v="4"/>
    <m/>
    <s v="Twitter|Instagram"/>
    <m/>
    <m/>
    <m/>
    <m/>
    <m/>
    <m/>
    <m/>
    <s v="No"/>
    <s v="No"/>
    <m/>
    <n v="5"/>
    <n v="5"/>
    <s v="4, satisfecho"/>
    <m/>
    <m/>
    <n v="1"/>
    <n v="0"/>
    <n v="0"/>
    <n v="0"/>
    <n v="0"/>
    <n v="0"/>
    <n v="1"/>
    <n v="0"/>
    <n v="0"/>
    <n v="1"/>
    <n v="0"/>
    <n v="0"/>
    <n v="0"/>
  </r>
  <r>
    <m/>
    <m/>
    <s v="Humanidades"/>
    <d v="2020-05-19T16:35:00"/>
    <x v="2"/>
    <x v="7"/>
    <x v="3"/>
    <x v="2"/>
    <x v="2"/>
    <s v="F. Geografía e Historia"/>
    <s v="Biblioteca Maria Zambrano (Filología / Derecho)"/>
    <m/>
    <m/>
    <m/>
    <m/>
    <m/>
    <m/>
    <m/>
    <s v="Sí"/>
    <s v="Sí"/>
    <n v="3"/>
    <n v="3"/>
    <n v="3"/>
    <n v="3"/>
    <n v="5"/>
    <n v="5"/>
    <n v="4"/>
    <n v="2"/>
    <n v="3"/>
    <n v="3"/>
    <m/>
    <n v="2"/>
    <n v="4"/>
    <n v="2"/>
    <n v="3"/>
    <n v="2"/>
    <s v="No"/>
    <n v="2"/>
    <n v="3"/>
    <s v="Whatapp"/>
    <m/>
    <m/>
    <m/>
    <m/>
    <m/>
    <m/>
    <m/>
    <s v="Sí"/>
    <s v="No"/>
    <m/>
    <n v="4"/>
    <n v="5"/>
    <s v="4, satisfecho"/>
    <s v="Igual"/>
    <m/>
    <n v="1"/>
    <n v="0"/>
    <n v="0"/>
    <n v="0"/>
    <n v="0"/>
    <n v="0"/>
    <n v="0"/>
    <n v="0"/>
    <n v="0"/>
    <n v="0"/>
    <n v="0"/>
    <n v="0"/>
    <n v="0"/>
  </r>
  <r>
    <m/>
    <m/>
    <s v="Ciencias Sociales"/>
    <d v="2020-05-19T16:35:00"/>
    <x v="2"/>
    <x v="10"/>
    <x v="3"/>
    <x v="2"/>
    <x v="2"/>
    <s v="Biblioteca Maria Zambrano (Filología / Derecho)"/>
    <m/>
    <m/>
    <m/>
    <m/>
    <m/>
    <m/>
    <m/>
    <m/>
    <s v="Sí"/>
    <s v="Sí"/>
    <n v="4"/>
    <n v="1"/>
    <n v="1"/>
    <n v="2"/>
    <n v="2"/>
    <n v="2"/>
    <n v="4"/>
    <n v="1"/>
    <n v="4"/>
    <n v="3"/>
    <m/>
    <n v="3"/>
    <n v="3"/>
    <n v="4"/>
    <n v="1"/>
    <n v="2"/>
    <s v="No"/>
    <n v="3"/>
    <n v="1"/>
    <s v="Twitter|Facebook|Instagram"/>
    <m/>
    <m/>
    <m/>
    <m/>
    <m/>
    <m/>
    <m/>
    <s v="No"/>
    <s v="No"/>
    <m/>
    <n v="1"/>
    <n v="1"/>
    <s v="3, normal"/>
    <s v="Igual"/>
    <s v="Los bibliotecarios de la Maria Zambrano hacen mucho ruido en alto, se rien, hablan y desconcentran. Ademas se forman grandes colas para poder acceder en periodos de examenes, si sales al servicio tienes que volver a hacer la cola, y eso si encuentras un hueco.... deberian de mandar a cada alumno a estudiar a su facultad, porque sino los de Derecho no podemos utilizar la zambrano y no disponemos de otra."/>
    <n v="1"/>
    <n v="0"/>
    <n v="0"/>
    <n v="0"/>
    <n v="0"/>
    <n v="0"/>
    <n v="1"/>
    <n v="1"/>
    <n v="0"/>
    <n v="1"/>
    <n v="0"/>
    <n v="0"/>
    <n v="0"/>
  </r>
  <r>
    <m/>
    <m/>
    <s v="Ciencias de la Salud"/>
    <d v="2020-05-19T16:35:00"/>
    <x v="2"/>
    <x v="15"/>
    <x v="1"/>
    <x v="2"/>
    <x v="2"/>
    <s v="F. Enfermería, Fisioterapia y Podología"/>
    <m/>
    <m/>
    <m/>
    <m/>
    <m/>
    <m/>
    <m/>
    <m/>
    <s v="No"/>
    <s v="No"/>
    <n v="2"/>
    <n v="2"/>
    <n v="5"/>
    <n v="3"/>
    <n v="5"/>
    <n v="5"/>
    <n v="5"/>
    <n v="2"/>
    <n v="3"/>
    <n v="3"/>
    <m/>
    <n v="4"/>
    <n v="5"/>
    <n v="4"/>
    <n v="4"/>
    <n v="4"/>
    <s v="No"/>
    <n v="4"/>
    <n v="3"/>
    <s v="Youtube|Instagram"/>
    <m/>
    <m/>
    <m/>
    <m/>
    <m/>
    <m/>
    <m/>
    <s v="No"/>
    <s v="No"/>
    <m/>
    <n v="5"/>
    <n v="4"/>
    <s v="4, satisfecho"/>
    <s v="Mejorado"/>
    <m/>
    <n v="1"/>
    <n v="0"/>
    <n v="0"/>
    <n v="0"/>
    <n v="0"/>
    <n v="0"/>
    <n v="0"/>
    <n v="0"/>
    <n v="1"/>
    <n v="1"/>
    <n v="0"/>
    <n v="0"/>
    <n v="0"/>
  </r>
  <r>
    <m/>
    <m/>
    <s v="Ciencias Experimentales"/>
    <d v="2020-05-19T16:34:00"/>
    <x v="2"/>
    <x v="20"/>
    <x v="2"/>
    <x v="5"/>
    <x v="2"/>
    <s v="F. Ciencias Biológicas"/>
    <m/>
    <m/>
    <s v="Biblioteca públicas comunidad de madrid"/>
    <m/>
    <m/>
    <m/>
    <m/>
    <m/>
    <s v="Sí"/>
    <s v="Sí"/>
    <n v="4"/>
    <n v="3"/>
    <n v="3"/>
    <n v="1"/>
    <n v="3"/>
    <n v="1"/>
    <n v="3"/>
    <n v="3"/>
    <n v="4"/>
    <n v="3"/>
    <m/>
    <n v="3"/>
    <n v="5"/>
    <n v="4"/>
    <n v="2"/>
    <n v="5"/>
    <s v="No"/>
    <n v="5"/>
    <n v="5"/>
    <s v="Instagram"/>
    <m/>
    <m/>
    <m/>
    <m/>
    <m/>
    <m/>
    <m/>
    <s v="No"/>
    <s v="No"/>
    <m/>
    <n v="5"/>
    <n v="5"/>
    <s v="4, satisfecho"/>
    <s v="Igual"/>
    <s v="Aunque haya trabajaor3s y trabajadoras más agradables que otros, todos tienen un gran afán por ayudarte y hacen todo lo posible para que estés agusto"/>
    <n v="1"/>
    <n v="0"/>
    <n v="0"/>
    <n v="0"/>
    <n v="0"/>
    <n v="0"/>
    <n v="0"/>
    <n v="0"/>
    <n v="0"/>
    <n v="1"/>
    <n v="0"/>
    <n v="0"/>
    <n v="0"/>
  </r>
  <r>
    <m/>
    <m/>
    <s v="Ciencias Sociales"/>
    <d v="2020-05-19T16:31:00"/>
    <x v="3"/>
    <x v="1"/>
    <x v="2"/>
    <x v="3"/>
    <x v="3"/>
    <s v="F. Ciencias Políticas y Sociología"/>
    <s v="F. Trabajo Social"/>
    <m/>
    <m/>
    <m/>
    <m/>
    <m/>
    <m/>
    <m/>
    <s v="No"/>
    <s v="Sí"/>
    <n v="2"/>
    <n v="5"/>
    <n v="3"/>
    <n v="4"/>
    <n v="3"/>
    <n v="5"/>
    <n v="1"/>
    <n v="2"/>
    <n v="2"/>
    <n v="4"/>
    <m/>
    <n v="4"/>
    <n v="5"/>
    <n v="4"/>
    <n v="2"/>
    <n v="3"/>
    <s v="Sí"/>
    <n v="2"/>
    <n v="1"/>
    <s v="Twitter|Facebook|Instagram"/>
    <m/>
    <m/>
    <m/>
    <m/>
    <m/>
    <m/>
    <m/>
    <s v="Sí"/>
    <s v="Sí"/>
    <m/>
    <n v="4"/>
    <n v="3"/>
    <s v="4, satisfecho"/>
    <m/>
    <m/>
    <n v="0"/>
    <n v="1"/>
    <n v="0"/>
    <n v="0"/>
    <n v="0"/>
    <n v="0"/>
    <n v="1"/>
    <n v="1"/>
    <n v="0"/>
    <n v="1"/>
    <n v="0"/>
    <n v="0"/>
    <n v="0"/>
  </r>
  <r>
    <m/>
    <m/>
    <s v="Ciencias de la Salud"/>
    <d v="2020-05-19T16:31:00"/>
    <x v="2"/>
    <x v="4"/>
    <x v="2"/>
    <x v="3"/>
    <x v="2"/>
    <s v="F. Medicina"/>
    <s v="F. Enfermería, Fisioterapia y Podología"/>
    <m/>
    <m/>
    <m/>
    <m/>
    <m/>
    <m/>
    <m/>
    <s v="Sí"/>
    <s v="Sí"/>
    <n v="5"/>
    <n v="4"/>
    <n v="5"/>
    <n v="1"/>
    <n v="5"/>
    <n v="3"/>
    <n v="5"/>
    <n v="1"/>
    <n v="3"/>
    <n v="5"/>
    <m/>
    <n v="5"/>
    <n v="5"/>
    <n v="4"/>
    <n v="3"/>
    <n v="4"/>
    <s v="No"/>
    <n v="5"/>
    <m/>
    <s v="Twitter|Instagram"/>
    <m/>
    <m/>
    <m/>
    <m/>
    <m/>
    <m/>
    <m/>
    <s v="Sí"/>
    <s v="No"/>
    <m/>
    <n v="5"/>
    <n v="5"/>
    <s v="5, muy satisfecho"/>
    <s v="Mejorado"/>
    <m/>
    <n v="1"/>
    <n v="0"/>
    <n v="0"/>
    <n v="0"/>
    <n v="0"/>
    <n v="0"/>
    <n v="1"/>
    <n v="0"/>
    <n v="0"/>
    <n v="1"/>
    <n v="0"/>
    <n v="0"/>
    <n v="0"/>
  </r>
  <r>
    <m/>
    <m/>
    <s v="Humanidades"/>
    <d v="2020-05-19T16:31:00"/>
    <x v="2"/>
    <x v="6"/>
    <x v="3"/>
    <x v="4"/>
    <x v="35"/>
    <s v="Biblioteca Maria Zambrano (Filología / Derecho)"/>
    <s v="F. Filología (Clásicas o General)"/>
    <m/>
    <m/>
    <m/>
    <m/>
    <m/>
    <m/>
    <m/>
    <s v="Sí"/>
    <s v="Sí"/>
    <n v="2"/>
    <n v="1"/>
    <n v="3"/>
    <n v="5"/>
    <n v="5"/>
    <n v="5"/>
    <n v="5"/>
    <n v="5"/>
    <n v="4"/>
    <n v="5"/>
    <m/>
    <n v="5"/>
    <n v="5"/>
    <n v="4"/>
    <n v="1"/>
    <n v="4"/>
    <s v="No"/>
    <n v="3"/>
    <n v="4"/>
    <s v="Twitter|Youtube|Instagram"/>
    <m/>
    <m/>
    <m/>
    <m/>
    <m/>
    <m/>
    <m/>
    <s v="No"/>
    <s v="No"/>
    <m/>
    <n v="5"/>
    <n v="5"/>
    <s v="4, satisfecho"/>
    <s v="Mejorado mucho"/>
    <m/>
    <n v="0"/>
    <n v="0"/>
    <n v="1"/>
    <n v="0"/>
    <n v="1"/>
    <n v="0"/>
    <n v="1"/>
    <n v="0"/>
    <n v="1"/>
    <n v="1"/>
    <n v="0"/>
    <n v="0"/>
    <n v="0"/>
  </r>
  <r>
    <m/>
    <m/>
    <s v="Ciencias Sociales"/>
    <d v="2020-05-19T16:30:00"/>
    <x v="2"/>
    <x v="24"/>
    <x v="1"/>
    <x v="5"/>
    <x v="2"/>
    <s v="F. Trabajo Social"/>
    <s v="Biblioteca Maria Zambrano (Filología / Derecho)"/>
    <m/>
    <m/>
    <m/>
    <m/>
    <m/>
    <m/>
    <m/>
    <s v="No"/>
    <s v="Sí"/>
    <n v="3"/>
    <n v="3"/>
    <n v="3"/>
    <n v="3"/>
    <n v="5"/>
    <n v="4"/>
    <n v="5"/>
    <n v="2"/>
    <n v="5"/>
    <n v="5"/>
    <m/>
    <n v="2"/>
    <n v="5"/>
    <n v="3"/>
    <n v="2"/>
    <n v="4"/>
    <s v="No"/>
    <n v="4"/>
    <n v="3"/>
    <s v="Twitter|Facebook|Youtube|Instagram"/>
    <m/>
    <m/>
    <m/>
    <m/>
    <m/>
    <m/>
    <m/>
    <s v="No"/>
    <s v="No"/>
    <m/>
    <n v="5"/>
    <n v="5"/>
    <s v="4, satisfecho"/>
    <s v="Mejorado"/>
    <m/>
    <n v="1"/>
    <n v="0"/>
    <n v="0"/>
    <n v="0"/>
    <n v="0"/>
    <n v="0"/>
    <n v="1"/>
    <n v="1"/>
    <n v="1"/>
    <n v="1"/>
    <n v="0"/>
    <n v="0"/>
    <n v="0"/>
  </r>
  <r>
    <m/>
    <m/>
    <s v="Humanidades"/>
    <d v="2020-05-19T16:30:00"/>
    <x v="2"/>
    <x v="3"/>
    <x v="3"/>
    <x v="1"/>
    <x v="2"/>
    <s v="F. Bellas Artes"/>
    <s v="F. Geografía e Historia"/>
    <m/>
    <m/>
    <m/>
    <m/>
    <m/>
    <m/>
    <m/>
    <s v="Sí"/>
    <s v="No"/>
    <n v="3"/>
    <n v="2"/>
    <n v="2"/>
    <n v="1"/>
    <n v="3"/>
    <n v="4"/>
    <n v="3"/>
    <n v="4"/>
    <n v="3"/>
    <n v="3"/>
    <m/>
    <n v="3"/>
    <n v="3"/>
    <n v="3"/>
    <n v="2"/>
    <n v="2"/>
    <s v="Sí"/>
    <n v="3"/>
    <n v="3"/>
    <s v="No uso ninguna red social"/>
    <m/>
    <m/>
    <m/>
    <m/>
    <m/>
    <m/>
    <m/>
    <s v="No"/>
    <s v="No"/>
    <m/>
    <n v="5"/>
    <n v="5"/>
    <s v="4, satisfecho"/>
    <s v="Igual"/>
    <m/>
    <n v="1"/>
    <n v="0"/>
    <n v="0"/>
    <n v="0"/>
    <n v="0"/>
    <n v="0"/>
    <n v="0"/>
    <n v="0"/>
    <n v="0"/>
    <n v="0"/>
    <n v="0"/>
    <n v="1"/>
    <n v="0"/>
  </r>
  <r>
    <m/>
    <m/>
    <s v="Ciencias Experimentales"/>
    <d v="2020-05-19T16:30:00"/>
    <x v="3"/>
    <x v="26"/>
    <x v="1"/>
    <x v="4"/>
    <x v="32"/>
    <s v="F. Informática"/>
    <m/>
    <m/>
    <m/>
    <m/>
    <m/>
    <m/>
    <m/>
    <m/>
    <s v="No"/>
    <s v="No"/>
    <n v="2"/>
    <n v="1"/>
    <n v="3"/>
    <n v="2"/>
    <n v="3"/>
    <n v="5"/>
    <n v="3"/>
    <n v="2"/>
    <n v="3"/>
    <n v="3"/>
    <m/>
    <n v="3"/>
    <n v="3"/>
    <n v="3"/>
    <n v="3"/>
    <n v="3"/>
    <s v="No"/>
    <n v="4"/>
    <n v="1"/>
    <s v="Twitter|Facebook|Youtube|Instagram|LinkedIn"/>
    <m/>
    <m/>
    <m/>
    <m/>
    <m/>
    <m/>
    <m/>
    <s v="No"/>
    <s v="No"/>
    <m/>
    <n v="5"/>
    <n v="5"/>
    <s v="3, normal"/>
    <s v="Igual"/>
    <m/>
    <n v="1"/>
    <n v="1"/>
    <n v="0"/>
    <n v="0"/>
    <n v="1"/>
    <n v="0"/>
    <n v="1"/>
    <n v="1"/>
    <n v="1"/>
    <n v="1"/>
    <n v="1"/>
    <n v="0"/>
    <n v="0"/>
  </r>
  <r>
    <m/>
    <m/>
    <s v="Humanidades"/>
    <d v="2020-05-19T16:29:00"/>
    <x v="2"/>
    <x v="2"/>
    <x v="2"/>
    <x v="2"/>
    <x v="3"/>
    <s v="F. Educación - Centro de Formación del Profesorado"/>
    <m/>
    <m/>
    <m/>
    <m/>
    <m/>
    <m/>
    <m/>
    <m/>
    <s v="Sí"/>
    <s v="Sí"/>
    <n v="3"/>
    <n v="3"/>
    <n v="3"/>
    <n v="2"/>
    <n v="3"/>
    <n v="4"/>
    <n v="3"/>
    <n v="3"/>
    <n v="4"/>
    <n v="4"/>
    <m/>
    <n v="4"/>
    <n v="5"/>
    <n v="4"/>
    <n v="4"/>
    <n v="4"/>
    <s v="No"/>
    <n v="3"/>
    <n v="3"/>
    <s v="Youtube|Instagram"/>
    <m/>
    <m/>
    <m/>
    <m/>
    <m/>
    <m/>
    <m/>
    <s v="No"/>
    <s v="No"/>
    <m/>
    <n v="4"/>
    <n v="4"/>
    <s v="5, muy satisfecho"/>
    <s v="Igual"/>
    <m/>
    <n v="0"/>
    <n v="1"/>
    <n v="0"/>
    <n v="0"/>
    <n v="0"/>
    <n v="0"/>
    <n v="0"/>
    <n v="0"/>
    <n v="1"/>
    <n v="1"/>
    <n v="0"/>
    <n v="0"/>
    <n v="0"/>
  </r>
  <r>
    <m/>
    <m/>
    <s v="Ciencias Experimentales"/>
    <d v="2020-05-19T16:28:00"/>
    <x v="2"/>
    <x v="20"/>
    <x v="3"/>
    <x v="4"/>
    <x v="2"/>
    <s v="Biblioteca Maria Zambrano (Filología / Derecho)"/>
    <s v="F. Ciencias Biológicas"/>
    <m/>
    <m/>
    <m/>
    <m/>
    <m/>
    <m/>
    <m/>
    <s v="No"/>
    <s v="No"/>
    <n v="3"/>
    <n v="1"/>
    <n v="1"/>
    <n v="1"/>
    <n v="5"/>
    <n v="5"/>
    <n v="5"/>
    <n v="2"/>
    <n v="2"/>
    <n v="4"/>
    <m/>
    <n v="3"/>
    <n v="3"/>
    <n v="3"/>
    <n v="2"/>
    <n v="3"/>
    <s v="No"/>
    <m/>
    <m/>
    <s v="Youtube|Instagram"/>
    <m/>
    <m/>
    <m/>
    <m/>
    <m/>
    <m/>
    <m/>
    <s v="No"/>
    <s v="No"/>
    <m/>
    <n v="5"/>
    <n v="5"/>
    <s v="5, muy satisfecho"/>
    <s v="Mejorado mucho"/>
    <m/>
    <n v="1"/>
    <n v="0"/>
    <n v="0"/>
    <n v="0"/>
    <n v="0"/>
    <n v="0"/>
    <n v="0"/>
    <n v="0"/>
    <n v="1"/>
    <n v="1"/>
    <n v="0"/>
    <n v="0"/>
    <n v="0"/>
  </r>
  <r>
    <m/>
    <m/>
    <s v="Humanidades"/>
    <d v="2020-05-19T16:27:00"/>
    <x v="2"/>
    <x v="7"/>
    <x v="1"/>
    <x v="2"/>
    <x v="17"/>
    <s v="F. Geografía e Historia"/>
    <s v="F. Filología (Clásicas o General)"/>
    <s v="Biblioteca Histórica"/>
    <m/>
    <m/>
    <m/>
    <m/>
    <m/>
    <m/>
    <s v="Sí"/>
    <s v="Sí"/>
    <n v="4"/>
    <n v="1"/>
    <n v="4"/>
    <n v="2"/>
    <n v="5"/>
    <n v="3"/>
    <n v="1"/>
    <n v="4"/>
    <n v="3"/>
    <n v="3"/>
    <m/>
    <n v="4"/>
    <n v="5"/>
    <n v="4"/>
    <n v="2"/>
    <n v="2"/>
    <s v="Sí"/>
    <n v="4"/>
    <n v="1"/>
    <s v="Twitter|Youtube"/>
    <m/>
    <m/>
    <m/>
    <m/>
    <m/>
    <m/>
    <m/>
    <s v="Sí"/>
    <s v="No"/>
    <m/>
    <n v="5"/>
    <n v="5"/>
    <s v="4, satisfecho"/>
    <s v="Igual"/>
    <m/>
    <n v="1"/>
    <n v="1"/>
    <n v="0"/>
    <n v="0"/>
    <n v="0"/>
    <n v="0"/>
    <n v="1"/>
    <n v="0"/>
    <n v="1"/>
    <n v="0"/>
    <n v="0"/>
    <n v="0"/>
    <n v="0"/>
  </r>
  <r>
    <m/>
    <m/>
    <s v="Humanidades"/>
    <d v="2020-05-19T16:26:00"/>
    <x v="2"/>
    <x v="5"/>
    <x v="2"/>
    <x v="1"/>
    <x v="17"/>
    <s v="F. Filosofía"/>
    <s v="Biblioteca Maria Zambrano (Filología / Derecho)"/>
    <s v="F. Derecho (Departamentos,Criminología)"/>
    <s v="A veces acudo a las bibliotecas municipales, sobretodo en busca de novelas, es decir, por cuestiones ajenas al estudio."/>
    <m/>
    <m/>
    <m/>
    <m/>
    <m/>
    <s v="Sí"/>
    <s v="Sí"/>
    <n v="3"/>
    <n v="1"/>
    <n v="3"/>
    <n v="3"/>
    <n v="1"/>
    <n v="5"/>
    <n v="5"/>
    <n v="2"/>
    <n v="3"/>
    <n v="5"/>
    <m/>
    <n v="5"/>
    <n v="3"/>
    <n v="5"/>
    <n v="1"/>
    <n v="1"/>
    <s v="Sí"/>
    <n v="3"/>
    <n v="1"/>
    <s v="Youtube|Instagram"/>
    <m/>
    <m/>
    <m/>
    <m/>
    <m/>
    <m/>
    <m/>
    <s v="No"/>
    <s v="No"/>
    <m/>
    <n v="2"/>
    <n v="1"/>
    <s v="3, normal"/>
    <s v="Igual"/>
    <m/>
    <n v="1"/>
    <n v="1"/>
    <n v="0"/>
    <n v="0"/>
    <n v="0"/>
    <n v="0"/>
    <n v="0"/>
    <n v="0"/>
    <n v="1"/>
    <n v="1"/>
    <n v="0"/>
    <n v="0"/>
    <n v="0"/>
  </r>
  <r>
    <m/>
    <m/>
    <s v="Humanidades"/>
    <d v="2020-05-19T16:25:00"/>
    <x v="3"/>
    <x v="7"/>
    <x v="1"/>
    <x v="2"/>
    <x v="15"/>
    <s v="F. Geografía e Historia"/>
    <m/>
    <m/>
    <m/>
    <m/>
    <m/>
    <m/>
    <m/>
    <m/>
    <s v="Sí"/>
    <s v="Sí"/>
    <n v="3"/>
    <n v="3"/>
    <n v="3"/>
    <n v="3"/>
    <n v="4"/>
    <n v="2"/>
    <n v="3"/>
    <n v="3"/>
    <n v="5"/>
    <n v="5"/>
    <m/>
    <n v="4"/>
    <n v="3"/>
    <n v="4"/>
    <n v="3"/>
    <n v="2"/>
    <s v="Sí"/>
    <n v="4"/>
    <n v="4"/>
    <s v="Twitter|Facebook|Instagram"/>
    <m/>
    <m/>
    <m/>
    <m/>
    <m/>
    <m/>
    <m/>
    <s v="No"/>
    <s v="No"/>
    <m/>
    <n v="5"/>
    <n v="5"/>
    <s v="4, satisfecho"/>
    <s v="Igual"/>
    <m/>
    <n v="0"/>
    <n v="1"/>
    <n v="0"/>
    <n v="1"/>
    <n v="0"/>
    <n v="0"/>
    <n v="1"/>
    <n v="1"/>
    <n v="0"/>
    <n v="1"/>
    <n v="0"/>
    <n v="0"/>
    <n v="0"/>
  </r>
  <r>
    <m/>
    <m/>
    <s v="Ciencias de la Salud"/>
    <d v="2020-05-19T16:25:00"/>
    <x v="2"/>
    <x v="15"/>
    <x v="1"/>
    <x v="2"/>
    <x v="2"/>
    <s v="F. Medicina"/>
    <s v="F. Enfermería, Fisioterapia y Podología"/>
    <m/>
    <m/>
    <m/>
    <m/>
    <m/>
    <m/>
    <m/>
    <s v="No"/>
    <s v="Sí"/>
    <n v="4"/>
    <n v="2"/>
    <n v="4"/>
    <n v="1"/>
    <n v="5"/>
    <n v="1"/>
    <n v="1"/>
    <n v="1"/>
    <n v="5"/>
    <n v="5"/>
    <m/>
    <n v="5"/>
    <n v="3"/>
    <n v="5"/>
    <n v="1"/>
    <n v="5"/>
    <s v="Sí"/>
    <n v="5"/>
    <n v="1"/>
    <s v="Youtube|Instagram"/>
    <m/>
    <m/>
    <m/>
    <m/>
    <m/>
    <m/>
    <m/>
    <s v="Sí"/>
    <s v="No"/>
    <m/>
    <n v="4"/>
    <n v="5"/>
    <s v="5, muy satisfecho"/>
    <s v="Igual"/>
    <m/>
    <n v="1"/>
    <n v="0"/>
    <n v="0"/>
    <n v="0"/>
    <n v="0"/>
    <n v="0"/>
    <n v="0"/>
    <n v="0"/>
    <n v="1"/>
    <n v="1"/>
    <n v="0"/>
    <n v="0"/>
    <n v="0"/>
  </r>
  <r>
    <m/>
    <m/>
    <s v="Ciencias Sociales"/>
    <d v="2020-05-19T16:25:00"/>
    <x v="2"/>
    <x v="11"/>
    <x v="2"/>
    <x v="2"/>
    <x v="16"/>
    <s v="F. Ciencias Económicas y Empresariales"/>
    <m/>
    <m/>
    <s v="La biblioteca del Retiro"/>
    <m/>
    <m/>
    <m/>
    <m/>
    <m/>
    <s v="Sí"/>
    <s v="Sí"/>
    <n v="4"/>
    <n v="3"/>
    <n v="3"/>
    <n v="3"/>
    <n v="3"/>
    <n v="4"/>
    <n v="3"/>
    <n v="3"/>
    <n v="3"/>
    <n v="3"/>
    <m/>
    <n v="3"/>
    <n v="4"/>
    <n v="3"/>
    <n v="3"/>
    <n v="3"/>
    <s v="No"/>
    <n v="3"/>
    <m/>
    <s v="Instagram"/>
    <m/>
    <m/>
    <m/>
    <m/>
    <m/>
    <m/>
    <m/>
    <s v="No"/>
    <s v="No"/>
    <m/>
    <n v="3"/>
    <n v="3"/>
    <s v="3, normal"/>
    <s v="Igual"/>
    <m/>
    <n v="0"/>
    <n v="0"/>
    <n v="0"/>
    <n v="0"/>
    <n v="1"/>
    <n v="0"/>
    <n v="0"/>
    <n v="0"/>
    <n v="0"/>
    <n v="1"/>
    <n v="0"/>
    <n v="0"/>
    <n v="0"/>
  </r>
  <r>
    <m/>
    <m/>
    <s v="Ciencias Experimentales"/>
    <d v="2020-05-19T16:25:00"/>
    <x v="2"/>
    <x v="16"/>
    <x v="1"/>
    <x v="1"/>
    <x v="3"/>
    <s v="F. Ciencias Químicas"/>
    <m/>
    <m/>
    <m/>
    <m/>
    <m/>
    <m/>
    <m/>
    <m/>
    <s v="No"/>
    <s v="Sí"/>
    <n v="3"/>
    <n v="4"/>
    <n v="4"/>
    <n v="1"/>
    <n v="5"/>
    <n v="4"/>
    <n v="5"/>
    <n v="2"/>
    <n v="2"/>
    <n v="4"/>
    <m/>
    <n v="2"/>
    <n v="4"/>
    <n v="4"/>
    <n v="3"/>
    <n v="4"/>
    <s v="Sí"/>
    <n v="4"/>
    <n v="4"/>
    <s v="Facebook|Youtube|Instagram"/>
    <m/>
    <m/>
    <m/>
    <m/>
    <m/>
    <m/>
    <m/>
    <s v="Sí"/>
    <s v="Sí"/>
    <s v="Útil"/>
    <n v="4"/>
    <n v="4"/>
    <s v="4, satisfecho"/>
    <s v="Mejorado"/>
    <m/>
    <n v="0"/>
    <n v="1"/>
    <n v="0"/>
    <n v="0"/>
    <n v="0"/>
    <n v="0"/>
    <n v="0"/>
    <n v="1"/>
    <n v="1"/>
    <n v="1"/>
    <n v="0"/>
    <n v="0"/>
    <n v="0"/>
  </r>
  <r>
    <m/>
    <m/>
    <s v="Ciencias Sociales"/>
    <d v="2020-05-19T16:24:00"/>
    <x v="2"/>
    <x v="1"/>
    <x v="1"/>
    <x v="1"/>
    <x v="40"/>
    <s v="F. Ciencias Políticas y Sociología"/>
    <m/>
    <m/>
    <s v="Centro Cultural Carril del Conde"/>
    <m/>
    <m/>
    <m/>
    <m/>
    <m/>
    <s v="Sí"/>
    <s v="Sí"/>
    <n v="2"/>
    <n v="2"/>
    <n v="2"/>
    <n v="1"/>
    <n v="5"/>
    <n v="5"/>
    <n v="5"/>
    <n v="2"/>
    <n v="2"/>
    <n v="4"/>
    <m/>
    <n v="3"/>
    <n v="4"/>
    <n v="3"/>
    <n v="3"/>
    <n v="2"/>
    <s v="Sí"/>
    <n v="3"/>
    <n v="1"/>
    <s v="Twitter|Youtube|Instagram"/>
    <m/>
    <m/>
    <m/>
    <m/>
    <m/>
    <m/>
    <m/>
    <s v="Sí"/>
    <s v="Sí"/>
    <s v="Útil"/>
    <n v="4"/>
    <n v="4"/>
    <s v="3, normal"/>
    <s v="Igual"/>
    <m/>
    <n v="0"/>
    <n v="0"/>
    <n v="0"/>
    <n v="0"/>
    <n v="0"/>
    <n v="0"/>
    <n v="1"/>
    <n v="0"/>
    <n v="1"/>
    <n v="1"/>
    <n v="0"/>
    <n v="0"/>
    <n v="0"/>
  </r>
  <r>
    <m/>
    <m/>
    <s v="Humanidades"/>
    <d v="2020-05-19T16:24:00"/>
    <x v="2"/>
    <x v="6"/>
    <x v="2"/>
    <x v="1"/>
    <x v="3"/>
    <s v="F. Filología (Clásicas o General)"/>
    <s v="Biblioteca Maria Zambrano (Filología / Derecho)"/>
    <m/>
    <m/>
    <m/>
    <m/>
    <m/>
    <m/>
    <m/>
    <s v="No"/>
    <s v="No"/>
    <n v="1"/>
    <n v="4"/>
    <n v="5"/>
    <n v="4"/>
    <n v="4"/>
    <n v="2"/>
    <n v="1"/>
    <n v="3"/>
    <n v="4"/>
    <n v="4"/>
    <m/>
    <n v="5"/>
    <n v="4"/>
    <n v="5"/>
    <n v="4"/>
    <n v="4"/>
    <s v="No"/>
    <n v="5"/>
    <n v="2"/>
    <s v="Youtube|Instagram"/>
    <m/>
    <m/>
    <m/>
    <m/>
    <m/>
    <m/>
    <m/>
    <s v="Sí"/>
    <s v="No"/>
    <m/>
    <n v="4"/>
    <n v="5"/>
    <s v="4, satisfecho"/>
    <s v="Mejorado"/>
    <m/>
    <n v="0"/>
    <n v="1"/>
    <n v="0"/>
    <n v="0"/>
    <n v="0"/>
    <n v="0"/>
    <n v="0"/>
    <n v="0"/>
    <n v="1"/>
    <n v="1"/>
    <n v="0"/>
    <n v="0"/>
    <n v="0"/>
  </r>
  <r>
    <m/>
    <m/>
    <s v="Ciencias Sociales"/>
    <d v="2020-05-19T16:24:00"/>
    <x v="3"/>
    <x v="10"/>
    <x v="2"/>
    <x v="5"/>
    <x v="2"/>
    <s v="Biblioteca Maria Zambrano (Filología / Derecho)"/>
    <s v="F. Derecho (Departamentos,Criminología)"/>
    <s v="F. Filosofía"/>
    <m/>
    <m/>
    <m/>
    <m/>
    <m/>
    <m/>
    <s v="Sí"/>
    <s v="Sí"/>
    <n v="5"/>
    <n v="4"/>
    <n v="4"/>
    <n v="3"/>
    <n v="4"/>
    <n v="4"/>
    <n v="4"/>
    <n v="3"/>
    <n v="4"/>
    <n v="4"/>
    <m/>
    <n v="4"/>
    <n v="4"/>
    <n v="4"/>
    <n v="3"/>
    <n v="5"/>
    <s v="Sí"/>
    <n v="4"/>
    <n v="5"/>
    <s v="Twitter|Instagram"/>
    <m/>
    <m/>
    <m/>
    <m/>
    <m/>
    <m/>
    <m/>
    <s v="Sí"/>
    <s v="Sí"/>
    <s v="Muy útil"/>
    <n v="5"/>
    <n v="5"/>
    <s v="4, satisfecho"/>
    <s v="Mejorado"/>
    <m/>
    <n v="1"/>
    <n v="0"/>
    <n v="0"/>
    <n v="0"/>
    <n v="0"/>
    <n v="0"/>
    <n v="1"/>
    <n v="0"/>
    <n v="0"/>
    <n v="1"/>
    <n v="0"/>
    <n v="0"/>
    <n v="0"/>
  </r>
  <r>
    <m/>
    <m/>
    <s v="Ciencias Sociales"/>
    <d v="2020-05-19T16:21:00"/>
    <x v="2"/>
    <x v="10"/>
    <x v="1"/>
    <x v="1"/>
    <x v="2"/>
    <m/>
    <m/>
    <m/>
    <m/>
    <m/>
    <m/>
    <m/>
    <m/>
    <m/>
    <s v="No"/>
    <s v="Sí"/>
    <n v="4"/>
    <n v="3"/>
    <n v="5"/>
    <n v="3"/>
    <n v="4"/>
    <n v="3"/>
    <n v="4"/>
    <n v="3"/>
    <n v="4"/>
    <n v="3"/>
    <m/>
    <n v="4"/>
    <n v="3"/>
    <n v="4"/>
    <n v="3"/>
    <n v="4"/>
    <s v="Sí"/>
    <n v="4"/>
    <n v="3"/>
    <s v="LinkedIn"/>
    <m/>
    <m/>
    <m/>
    <m/>
    <m/>
    <m/>
    <m/>
    <s v="No"/>
    <s v="No"/>
    <m/>
    <n v="4"/>
    <n v="4"/>
    <s v="4, satisfecho"/>
    <s v="Igual"/>
    <m/>
    <n v="1"/>
    <n v="0"/>
    <n v="0"/>
    <n v="0"/>
    <n v="0"/>
    <n v="0"/>
    <n v="0"/>
    <n v="0"/>
    <n v="0"/>
    <n v="0"/>
    <n v="1"/>
    <n v="0"/>
    <n v="0"/>
  </r>
  <r>
    <m/>
    <m/>
    <s v="Ciencias Experimentales"/>
    <d v="2020-05-19T16:20:00"/>
    <x v="2"/>
    <x v="16"/>
    <x v="1"/>
    <x v="4"/>
    <x v="2"/>
    <s v="F. Ciencias Químicas"/>
    <s v="F. Ciencias Biológicas"/>
    <m/>
    <m/>
    <m/>
    <m/>
    <m/>
    <m/>
    <m/>
    <s v="No"/>
    <s v="No"/>
    <n v="1"/>
    <n v="1"/>
    <n v="1"/>
    <n v="1"/>
    <n v="5"/>
    <n v="5"/>
    <n v="5"/>
    <n v="1"/>
    <n v="5"/>
    <n v="5"/>
    <m/>
    <n v="5"/>
    <n v="5"/>
    <n v="3"/>
    <n v="2"/>
    <n v="2"/>
    <s v="No"/>
    <n v="4"/>
    <n v="3"/>
    <s v="Facebook|Instagram"/>
    <m/>
    <m/>
    <m/>
    <m/>
    <m/>
    <m/>
    <m/>
    <s v="No"/>
    <s v="No"/>
    <m/>
    <n v="4"/>
    <n v="4"/>
    <s v="4, satisfecho"/>
    <s v="Igual"/>
    <m/>
    <n v="1"/>
    <n v="0"/>
    <n v="0"/>
    <n v="0"/>
    <n v="0"/>
    <n v="0"/>
    <n v="0"/>
    <n v="1"/>
    <n v="0"/>
    <n v="1"/>
    <n v="0"/>
    <n v="0"/>
    <n v="0"/>
  </r>
  <r>
    <m/>
    <m/>
    <s v="Ciencias Sociales"/>
    <d v="2020-05-19T16:19:00"/>
    <x v="3"/>
    <x v="10"/>
    <x v="5"/>
    <x v="5"/>
    <x v="2"/>
    <s v="Biblioteca Maria Zambrano (Filología / Derecho)"/>
    <s v="F. Geografía e Historia"/>
    <m/>
    <m/>
    <m/>
    <m/>
    <m/>
    <m/>
    <m/>
    <s v="No"/>
    <s v="No"/>
    <n v="3"/>
    <n v="2"/>
    <n v="2"/>
    <n v="2"/>
    <n v="4"/>
    <n v="4"/>
    <n v="4"/>
    <n v="4"/>
    <n v="4"/>
    <n v="4"/>
    <m/>
    <n v="4"/>
    <n v="4"/>
    <n v="4"/>
    <n v="4"/>
    <n v="4"/>
    <s v="Sí"/>
    <n v="4"/>
    <n v="4"/>
    <s v="Twitter|Instagram|LinkedIn"/>
    <m/>
    <m/>
    <m/>
    <m/>
    <m/>
    <m/>
    <m/>
    <s v="Sí"/>
    <s v="Sí"/>
    <s v="Muy útil"/>
    <n v="4"/>
    <n v="4"/>
    <s v="4, satisfecho"/>
    <s v="Mejorado"/>
    <m/>
    <n v="1"/>
    <n v="0"/>
    <n v="0"/>
    <n v="0"/>
    <n v="0"/>
    <n v="0"/>
    <n v="1"/>
    <n v="0"/>
    <n v="0"/>
    <n v="1"/>
    <n v="1"/>
    <n v="0"/>
    <n v="0"/>
  </r>
  <r>
    <m/>
    <m/>
    <s v="Ciencias Experimentales"/>
    <d v="2020-05-19T16:19:00"/>
    <x v="2"/>
    <x v="27"/>
    <x v="4"/>
    <x v="1"/>
    <x v="16"/>
    <s v="Biblioteca Maria Zambrano (Filología / Derecho)"/>
    <s v="F. Estudios Estadísticos"/>
    <s v="F. Ciencias Matemáticas"/>
    <s v="Centro de juventud"/>
    <m/>
    <m/>
    <m/>
    <m/>
    <m/>
    <s v="No"/>
    <s v="No"/>
    <n v="1"/>
    <n v="1"/>
    <n v="1"/>
    <n v="5"/>
    <n v="4"/>
    <n v="5"/>
    <n v="4"/>
    <n v="3"/>
    <n v="1"/>
    <n v="1"/>
    <m/>
    <n v="4"/>
    <n v="3"/>
    <m/>
    <m/>
    <m/>
    <m/>
    <m/>
    <m/>
    <s v="Youtube|Instagram"/>
    <m/>
    <m/>
    <m/>
    <m/>
    <m/>
    <m/>
    <m/>
    <s v="No"/>
    <s v="No"/>
    <m/>
    <m/>
    <m/>
    <m/>
    <m/>
    <m/>
    <n v="0"/>
    <n v="0"/>
    <n v="0"/>
    <n v="0"/>
    <n v="1"/>
    <n v="0"/>
    <n v="0"/>
    <n v="0"/>
    <n v="1"/>
    <n v="1"/>
    <n v="0"/>
    <n v="0"/>
    <n v="0"/>
  </r>
  <r>
    <m/>
    <m/>
    <s v="Humanidades"/>
    <d v="2020-05-19T16:18:00"/>
    <x v="2"/>
    <x v="3"/>
    <x v="3"/>
    <x v="4"/>
    <x v="2"/>
    <s v="F. Bellas Artes"/>
    <s v="F. Geografía e Historia"/>
    <s v="Biblioteca Maria Zambrano (Filología / Derecho)"/>
    <m/>
    <m/>
    <m/>
    <m/>
    <m/>
    <m/>
    <s v="No"/>
    <s v="No"/>
    <n v="4"/>
    <n v="5"/>
    <n v="1"/>
    <n v="3"/>
    <n v="4"/>
    <n v="3"/>
    <n v="5"/>
    <n v="1"/>
    <n v="3"/>
    <n v="4"/>
    <m/>
    <n v="2"/>
    <n v="4"/>
    <n v="2"/>
    <n v="1"/>
    <n v="2"/>
    <s v="Sí"/>
    <n v="3"/>
    <n v="2"/>
    <s v="Instagram"/>
    <m/>
    <m/>
    <m/>
    <m/>
    <m/>
    <m/>
    <m/>
    <s v="No"/>
    <s v="No"/>
    <m/>
    <n v="4"/>
    <n v="4"/>
    <s v="4, satisfecho"/>
    <s v="Igual"/>
    <s v="Las dos bibliotecarias que se han incorporado este año en el turno de tarde en la biblioteca de la Facultad de Bellas Artes podrían ser mucho más serviciales, darse menos paseos y estar más tiempo en el mostrador, a veces hay que ir a buscarlas fuera de la biblioteca y las encuentras hablando por teléfono."/>
    <n v="1"/>
    <n v="0"/>
    <n v="0"/>
    <n v="0"/>
    <n v="0"/>
    <n v="0"/>
    <n v="0"/>
    <n v="0"/>
    <n v="0"/>
    <n v="1"/>
    <n v="0"/>
    <n v="0"/>
    <n v="0"/>
  </r>
  <r>
    <m/>
    <m/>
    <s v="Ciencias Experimentales"/>
    <d v="2020-05-19T16:17:00"/>
    <x v="2"/>
    <x v="26"/>
    <x v="3"/>
    <x v="5"/>
    <x v="10"/>
    <s v="F. Informática"/>
    <s v="Biblioteca Maria Zambrano (Filología / Derecho)"/>
    <m/>
    <m/>
    <m/>
    <m/>
    <m/>
    <m/>
    <m/>
    <s v="No"/>
    <s v="No"/>
    <n v="3"/>
    <n v="2"/>
    <n v="2"/>
    <n v="1"/>
    <n v="5"/>
    <n v="4"/>
    <n v="5"/>
    <n v="1"/>
    <n v="5"/>
    <n v="5"/>
    <m/>
    <n v="5"/>
    <n v="4"/>
    <n v="4"/>
    <n v="3"/>
    <n v="4"/>
    <s v="No"/>
    <n v="3"/>
    <n v="1"/>
    <s v="Twitter|Youtube|Instagram|LinkedIn"/>
    <m/>
    <m/>
    <m/>
    <m/>
    <m/>
    <m/>
    <m/>
    <s v="No"/>
    <s v="No"/>
    <m/>
    <n v="4"/>
    <n v="4"/>
    <s v="4, satisfecho"/>
    <s v="Igual"/>
    <s v="En relación a la biblioteca de la Facultad de Informática, quieren utilizar una planta entera para doctorado e incluso se ha comentado que podrían llegar a quitarnos la biblioteca entera a los estudiantes de grado. Espero que no llegue a ocurrir esto, puesto que en la biblioteca hay un ambiente muy bueno de estudio y es necesario que tengamos un espacio propio para ser capaces de estudiar en grupo y sacar adelante la carrera."/>
    <n v="0"/>
    <n v="1"/>
    <n v="0"/>
    <n v="1"/>
    <n v="1"/>
    <n v="0"/>
    <n v="1"/>
    <n v="0"/>
    <n v="1"/>
    <n v="1"/>
    <n v="1"/>
    <n v="0"/>
    <n v="0"/>
  </r>
  <r>
    <m/>
    <m/>
    <s v="Humanidades"/>
    <d v="2020-05-19T16:17:00"/>
    <x v="1"/>
    <x v="6"/>
    <x v="3"/>
    <x v="3"/>
    <x v="4"/>
    <s v="F. Filología (Clásicas o General)"/>
    <s v="F. Filosofía"/>
    <s v="F. Geografía e Historia"/>
    <s v="Biblioteca Nacional de España"/>
    <m/>
    <m/>
    <m/>
    <m/>
    <m/>
    <s v="Sí"/>
    <s v="Sí"/>
    <n v="5"/>
    <n v="4"/>
    <n v="2"/>
    <n v="2"/>
    <n v="1"/>
    <n v="1"/>
    <n v="1"/>
    <n v="1"/>
    <n v="4"/>
    <n v="4"/>
    <m/>
    <n v="4"/>
    <n v="4"/>
    <n v="2"/>
    <n v="4"/>
    <n v="4"/>
    <s v="Sí"/>
    <n v="3"/>
    <n v="4"/>
    <s v="Twitter|Facebook|Youtube"/>
    <m/>
    <m/>
    <m/>
    <m/>
    <m/>
    <m/>
    <m/>
    <s v="Sí"/>
    <s v="No"/>
    <m/>
    <n v="5"/>
    <n v="5"/>
    <s v="4, satisfecho"/>
    <s v="Mejorado"/>
    <s v="Sugiero ampliar el horario de la biblioteca de Filología Clásica, ya que el depósito de dicha biblioteca es el puesto de trabajo para muchos investigadores pertenecientes al Departamento de Filología Clásica."/>
    <n v="0"/>
    <n v="0"/>
    <n v="1"/>
    <n v="0"/>
    <n v="0"/>
    <n v="0"/>
    <n v="1"/>
    <n v="1"/>
    <n v="1"/>
    <n v="0"/>
    <n v="0"/>
    <n v="0"/>
    <n v="0"/>
  </r>
  <r>
    <m/>
    <m/>
    <s v="Ciencias de la Salud"/>
    <d v="2020-05-19T16:17:00"/>
    <x v="2"/>
    <x v="15"/>
    <x v="3"/>
    <x v="2"/>
    <x v="2"/>
    <s v="F. Enfermería, Fisioterapia y Podología"/>
    <s v="Biblioteca Maria Zambrano (Filología / Derecho)"/>
    <m/>
    <m/>
    <m/>
    <m/>
    <m/>
    <m/>
    <m/>
    <s v="No"/>
    <s v="No"/>
    <n v="2"/>
    <n v="5"/>
    <n v="4"/>
    <n v="1"/>
    <n v="5"/>
    <n v="2"/>
    <n v="4"/>
    <n v="1"/>
    <n v="3"/>
    <n v="3"/>
    <m/>
    <n v="5"/>
    <n v="5"/>
    <n v="5"/>
    <n v="5"/>
    <n v="5"/>
    <s v="Sí"/>
    <n v="5"/>
    <n v="4"/>
    <s v="Twitter|Instagram"/>
    <m/>
    <m/>
    <m/>
    <m/>
    <m/>
    <m/>
    <m/>
    <s v="Sí"/>
    <s v="Sí"/>
    <s v="Útil"/>
    <n v="5"/>
    <n v="5"/>
    <s v="5, muy satisfecho"/>
    <s v="Mejorado mucho"/>
    <m/>
    <n v="1"/>
    <n v="0"/>
    <n v="0"/>
    <n v="0"/>
    <n v="0"/>
    <n v="0"/>
    <n v="1"/>
    <n v="0"/>
    <n v="0"/>
    <n v="1"/>
    <n v="0"/>
    <n v="0"/>
    <n v="0"/>
  </r>
  <r>
    <m/>
    <m/>
    <s v="Humanidades"/>
    <d v="2020-05-19T16:17:00"/>
    <x v="2"/>
    <x v="2"/>
    <x v="2"/>
    <x v="1"/>
    <x v="3"/>
    <s v="F. Educación - Centro de Formación del Profesorado"/>
    <s v="Biblioteca Maria Zambrano (Filología / Derecho)"/>
    <s v="F. Psicología"/>
    <s v="A la biblioteca te mi municipio"/>
    <m/>
    <m/>
    <m/>
    <m/>
    <m/>
    <s v="Sí"/>
    <s v="Sí"/>
    <n v="4"/>
    <n v="5"/>
    <n v="5"/>
    <n v="1"/>
    <n v="2"/>
    <n v="3"/>
    <n v="1"/>
    <n v="3"/>
    <n v="3"/>
    <n v="5"/>
    <m/>
    <n v="3"/>
    <n v="5"/>
    <n v="5"/>
    <n v="5"/>
    <n v="5"/>
    <s v="Sí"/>
    <n v="5"/>
    <n v="1"/>
    <s v="Youtube|Instagram|Tumblr"/>
    <m/>
    <m/>
    <m/>
    <m/>
    <m/>
    <m/>
    <m/>
    <s v="Sí"/>
    <s v="No"/>
    <m/>
    <n v="4"/>
    <n v="5"/>
    <s v="5, muy satisfecho"/>
    <s v="Mejorado"/>
    <m/>
    <n v="0"/>
    <n v="1"/>
    <n v="0"/>
    <n v="0"/>
    <n v="0"/>
    <n v="0"/>
    <n v="0"/>
    <n v="0"/>
    <n v="1"/>
    <n v="1"/>
    <n v="0"/>
    <n v="0"/>
    <n v="0"/>
  </r>
  <r>
    <m/>
    <m/>
    <s v="Humanidades"/>
    <d v="2020-05-19T16:17:00"/>
    <x v="2"/>
    <x v="2"/>
    <x v="1"/>
    <x v="4"/>
    <x v="2"/>
    <s v="F. Educación - Centro de Formación del Profesorado"/>
    <s v="F. Ciencias de la Información"/>
    <s v="F. Medicina"/>
    <m/>
    <m/>
    <m/>
    <m/>
    <m/>
    <m/>
    <s v="Sí"/>
    <s v="Sí"/>
    <n v="3"/>
    <n v="1"/>
    <n v="1"/>
    <n v="2"/>
    <n v="3"/>
    <n v="2"/>
    <n v="3"/>
    <n v="2"/>
    <n v="2"/>
    <n v="1"/>
    <m/>
    <n v="4"/>
    <n v="2"/>
    <n v="1"/>
    <n v="2"/>
    <n v="2"/>
    <s v="No"/>
    <n v="2"/>
    <n v="4"/>
    <s v="Youtube|Instagram"/>
    <m/>
    <m/>
    <m/>
    <m/>
    <m/>
    <m/>
    <m/>
    <s v="Sí"/>
    <s v="No"/>
    <m/>
    <n v="4"/>
    <n v="3"/>
    <s v="4, satisfecho"/>
    <s v="Mejorado"/>
    <m/>
    <n v="1"/>
    <n v="0"/>
    <n v="0"/>
    <n v="0"/>
    <n v="0"/>
    <n v="0"/>
    <n v="0"/>
    <n v="0"/>
    <n v="1"/>
    <n v="1"/>
    <n v="0"/>
    <n v="0"/>
    <n v="0"/>
  </r>
  <r>
    <m/>
    <m/>
    <s v="Ciencias de la Salud"/>
    <d v="2020-05-19T16:16:00"/>
    <x v="2"/>
    <x v="9"/>
    <x v="3"/>
    <x v="1"/>
    <x v="2"/>
    <s v="Biblioteca Maria Zambrano (Filología / Derecho)"/>
    <s v="F. Farmacia"/>
    <s v="F. Ciencias de la Información"/>
    <s v="Ninguna"/>
    <m/>
    <m/>
    <m/>
    <m/>
    <m/>
    <s v="No"/>
    <s v="Sí"/>
    <n v="3"/>
    <n v="4"/>
    <n v="4"/>
    <n v="1"/>
    <n v="4"/>
    <n v="2"/>
    <n v="5"/>
    <n v="1"/>
    <n v="4"/>
    <n v="4"/>
    <m/>
    <n v="4"/>
    <n v="4"/>
    <n v="4"/>
    <n v="3"/>
    <n v="3"/>
    <s v="Sí"/>
    <n v="3"/>
    <n v="1"/>
    <s v="Twitter|Instagram"/>
    <m/>
    <m/>
    <m/>
    <m/>
    <m/>
    <m/>
    <m/>
    <s v="No"/>
    <s v="No"/>
    <m/>
    <n v="4"/>
    <n v="2"/>
    <s v="4, satisfecho"/>
    <s v="Mejorado mucho"/>
    <s v="De cara a la situación causada por el Covid-19 ruego se tenga en cuenta que muchos estudiantes necesitamos las bibliotecas de la universidad para estudiar los exámenes."/>
    <n v="1"/>
    <n v="0"/>
    <n v="0"/>
    <n v="0"/>
    <n v="0"/>
    <n v="0"/>
    <n v="1"/>
    <n v="0"/>
    <n v="0"/>
    <n v="1"/>
    <n v="0"/>
    <n v="0"/>
    <n v="0"/>
  </r>
  <r>
    <m/>
    <m/>
    <s v="Ciencias Experimentales"/>
    <d v="2020-05-19T16:16:00"/>
    <x v="2"/>
    <x v="20"/>
    <x v="3"/>
    <x v="1"/>
    <x v="2"/>
    <s v="F. Ciencias Biológicas"/>
    <s v="Biblioteca Maria Zambrano (Filología / Derecho)"/>
    <s v="F. Geografía e Historia"/>
    <m/>
    <m/>
    <m/>
    <m/>
    <m/>
    <m/>
    <s v="No"/>
    <s v="No"/>
    <n v="2"/>
    <n v="4"/>
    <n v="4"/>
    <n v="3"/>
    <n v="5"/>
    <n v="4"/>
    <n v="5"/>
    <n v="1"/>
    <n v="5"/>
    <n v="4"/>
    <m/>
    <n v="4"/>
    <n v="5"/>
    <n v="3"/>
    <m/>
    <n v="4"/>
    <s v="No"/>
    <n v="4"/>
    <n v="4"/>
    <s v="Youtube|Instagram"/>
    <m/>
    <m/>
    <m/>
    <m/>
    <m/>
    <m/>
    <m/>
    <s v="No"/>
    <s v="No"/>
    <m/>
    <n v="5"/>
    <n v="5"/>
    <s v="4, satisfecho"/>
    <m/>
    <m/>
    <n v="1"/>
    <n v="0"/>
    <n v="0"/>
    <n v="0"/>
    <n v="0"/>
    <n v="0"/>
    <n v="0"/>
    <n v="0"/>
    <n v="1"/>
    <n v="1"/>
    <n v="0"/>
    <n v="0"/>
    <n v="0"/>
  </r>
  <r>
    <m/>
    <m/>
    <s v="Ciencias Sociales"/>
    <d v="2020-05-19T16:15:00"/>
    <x v="2"/>
    <x v="24"/>
    <x v="2"/>
    <x v="1"/>
    <x v="2"/>
    <s v="Biblioteca Maria Zambrano (Filología / Derecho)"/>
    <s v="F. Ciencias Políticas y Sociología"/>
    <s v="F. Trabajo Social"/>
    <m/>
    <m/>
    <m/>
    <m/>
    <m/>
    <m/>
    <s v="No"/>
    <s v="Sí"/>
    <n v="2"/>
    <n v="1"/>
    <n v="1"/>
    <n v="1"/>
    <n v="3"/>
    <n v="4"/>
    <n v="3"/>
    <n v="1"/>
    <n v="3"/>
    <n v="3"/>
    <m/>
    <n v="4"/>
    <n v="4"/>
    <n v="3"/>
    <n v="3"/>
    <n v="3"/>
    <s v="No"/>
    <n v="3"/>
    <n v="3"/>
    <s v="Twitter|Instagram"/>
    <m/>
    <m/>
    <m/>
    <m/>
    <m/>
    <m/>
    <m/>
    <s v="Sí"/>
    <s v="No"/>
    <m/>
    <n v="4"/>
    <n v="4"/>
    <s v="4, satisfecho"/>
    <s v="Igual"/>
    <m/>
    <n v="1"/>
    <n v="0"/>
    <n v="0"/>
    <n v="0"/>
    <n v="0"/>
    <n v="0"/>
    <n v="1"/>
    <n v="0"/>
    <n v="0"/>
    <n v="1"/>
    <n v="0"/>
    <n v="0"/>
    <n v="0"/>
  </r>
  <r>
    <m/>
    <m/>
    <s v="Humanidades"/>
    <d v="2020-05-19T16:14:00"/>
    <x v="2"/>
    <x v="5"/>
    <x v="3"/>
    <x v="3"/>
    <x v="8"/>
    <s v="F. Filosofía"/>
    <s v="F. Geografía e Historia"/>
    <s v="Biblioteca Maria Zambrano (Filología / Derecho)"/>
    <m/>
    <m/>
    <m/>
    <m/>
    <m/>
    <m/>
    <s v="Sí"/>
    <s v="Sí"/>
    <n v="5"/>
    <n v="2"/>
    <n v="3"/>
    <n v="5"/>
    <n v="4"/>
    <n v="4"/>
    <n v="2"/>
    <n v="3"/>
    <n v="5"/>
    <n v="4"/>
    <m/>
    <n v="5"/>
    <n v="5"/>
    <n v="5"/>
    <n v="2"/>
    <n v="4"/>
    <s v="Sí"/>
    <n v="4"/>
    <n v="2"/>
    <s v="Facebook|LinkedIn"/>
    <m/>
    <m/>
    <m/>
    <m/>
    <m/>
    <m/>
    <m/>
    <s v="No"/>
    <s v="No"/>
    <m/>
    <n v="5"/>
    <n v="5"/>
    <s v="5, muy satisfecho"/>
    <s v="Igual"/>
    <s v="Debido a la situación actual, creo que sería de gran utilidad que se digitalizasen la mayor cantidad de contenidos posibles, para que los alumnos pueden acceder a ellos desde casa."/>
    <n v="0"/>
    <n v="0"/>
    <n v="0"/>
    <n v="1"/>
    <n v="1"/>
    <n v="0"/>
    <n v="0"/>
    <n v="1"/>
    <n v="0"/>
    <n v="0"/>
    <n v="1"/>
    <n v="0"/>
    <n v="0"/>
  </r>
  <r>
    <m/>
    <m/>
    <s v="Ciencias de la Salud"/>
    <d v="2020-05-19T16:13:00"/>
    <x v="2"/>
    <x v="12"/>
    <x v="1"/>
    <x v="2"/>
    <x v="19"/>
    <s v="F. Psicología"/>
    <s v="Biblioteca Maria Zambrano (Filología / Derecho)"/>
    <s v="F. Ciencias Económicas y Empresariales"/>
    <m/>
    <m/>
    <m/>
    <m/>
    <m/>
    <m/>
    <s v="Sí"/>
    <s v="Sí"/>
    <n v="4"/>
    <n v="4"/>
    <n v="4"/>
    <n v="1"/>
    <n v="5"/>
    <n v="5"/>
    <n v="5"/>
    <n v="4"/>
    <n v="3"/>
    <n v="4"/>
    <m/>
    <n v="4"/>
    <n v="4"/>
    <n v="3"/>
    <n v="2"/>
    <n v="3"/>
    <s v="Sí"/>
    <n v="4"/>
    <n v="2"/>
    <s v="Twitter"/>
    <m/>
    <m/>
    <m/>
    <m/>
    <m/>
    <m/>
    <m/>
    <s v="Sí"/>
    <s v="No"/>
    <m/>
    <n v="4"/>
    <n v="4"/>
    <s v="4, satisfecho"/>
    <s v="Igual"/>
    <m/>
    <n v="0"/>
    <n v="1"/>
    <n v="0"/>
    <n v="0"/>
    <n v="1"/>
    <n v="0"/>
    <n v="1"/>
    <n v="0"/>
    <n v="0"/>
    <n v="0"/>
    <n v="0"/>
    <n v="0"/>
    <n v="0"/>
  </r>
  <r>
    <m/>
    <m/>
    <s v="Ciencias Experimentales"/>
    <d v="2020-05-19T16:13:00"/>
    <x v="2"/>
    <x v="16"/>
    <x v="2"/>
    <x v="1"/>
    <x v="2"/>
    <s v="F. Ciencias Químicas"/>
    <s v="F. Ciencias Matemáticas"/>
    <s v="F. Ciencias Físicas"/>
    <m/>
    <m/>
    <m/>
    <m/>
    <m/>
    <m/>
    <s v="Sí"/>
    <s v="Sí"/>
    <n v="4"/>
    <n v="1"/>
    <n v="3"/>
    <n v="2"/>
    <n v="5"/>
    <n v="3"/>
    <n v="5"/>
    <n v="2"/>
    <n v="4"/>
    <n v="2"/>
    <m/>
    <n v="3"/>
    <n v="4"/>
    <n v="3"/>
    <n v="3"/>
    <n v="3"/>
    <s v="No"/>
    <n v="3"/>
    <n v="2"/>
    <s v="Twitter|Youtube|Instagram"/>
    <m/>
    <m/>
    <m/>
    <m/>
    <m/>
    <m/>
    <m/>
    <s v="No"/>
    <s v="No"/>
    <m/>
    <n v="3"/>
    <n v="4"/>
    <s v="3, normal"/>
    <s v="Igual"/>
    <m/>
    <n v="1"/>
    <n v="0"/>
    <n v="0"/>
    <n v="0"/>
    <n v="0"/>
    <n v="0"/>
    <n v="1"/>
    <n v="0"/>
    <n v="1"/>
    <n v="1"/>
    <n v="0"/>
    <n v="0"/>
    <n v="0"/>
  </r>
  <r>
    <m/>
    <m/>
    <s v="Humanidades"/>
    <d v="2020-05-19T16:13:00"/>
    <x v="2"/>
    <x v="3"/>
    <x v="3"/>
    <x v="2"/>
    <x v="8"/>
    <s v="F. Bellas Artes"/>
    <m/>
    <m/>
    <m/>
    <m/>
    <m/>
    <m/>
    <m/>
    <m/>
    <s v="Sí"/>
    <s v="Sí"/>
    <n v="5"/>
    <n v="2"/>
    <n v="2"/>
    <n v="5"/>
    <n v="4"/>
    <n v="4"/>
    <n v="1"/>
    <n v="1"/>
    <n v="4"/>
    <n v="3"/>
    <m/>
    <n v="3"/>
    <n v="4"/>
    <n v="4"/>
    <n v="3"/>
    <n v="3"/>
    <s v="Sí"/>
    <n v="4"/>
    <n v="1"/>
    <s v="Youtube|Instagram|LinkedIn"/>
    <m/>
    <m/>
    <m/>
    <m/>
    <m/>
    <m/>
    <m/>
    <s v="Sí"/>
    <s v="No"/>
    <m/>
    <n v="5"/>
    <n v="5"/>
    <s v="4, satisfecho"/>
    <s v="Igual"/>
    <m/>
    <n v="0"/>
    <n v="0"/>
    <n v="0"/>
    <n v="1"/>
    <n v="1"/>
    <n v="0"/>
    <n v="0"/>
    <n v="0"/>
    <n v="1"/>
    <n v="1"/>
    <n v="1"/>
    <n v="0"/>
    <n v="0"/>
  </r>
  <r>
    <m/>
    <m/>
    <s v="Ciencias Experimentales"/>
    <d v="2020-05-19T16:11:00"/>
    <x v="2"/>
    <x v="14"/>
    <x v="1"/>
    <x v="2"/>
    <x v="6"/>
    <s v="F. Ciencias Geológicas"/>
    <m/>
    <m/>
    <m/>
    <m/>
    <m/>
    <m/>
    <m/>
    <m/>
    <s v="Sí"/>
    <s v="Sí"/>
    <n v="4"/>
    <n v="1"/>
    <n v="1"/>
    <n v="1"/>
    <n v="5"/>
    <n v="3"/>
    <n v="5"/>
    <n v="2"/>
    <n v="3"/>
    <n v="4"/>
    <m/>
    <n v="2"/>
    <n v="5"/>
    <n v="1"/>
    <n v="3"/>
    <n v="2"/>
    <s v="No"/>
    <n v="2"/>
    <n v="3"/>
    <s v="Twitter"/>
    <m/>
    <m/>
    <m/>
    <m/>
    <m/>
    <m/>
    <m/>
    <s v="No"/>
    <s v="No"/>
    <m/>
    <n v="5"/>
    <n v="5"/>
    <s v="4, satisfecho"/>
    <s v="Empeorado"/>
    <s v="Al principio, cuando buscaba algún libro y lo miraba en la página web, una vez que encontraba el que estaba buscando, podía acceder a un plano de la biblioteca que me inidcaba en qué parte estabala estantería donde se ubicaba. Sin embargo, después de una reforma de la página web, ese plano no aparece de ninguna forma, como mucho te indica que también tienen ese libro en otras bibliotecas."/>
    <n v="1"/>
    <n v="0"/>
    <n v="1"/>
    <n v="0"/>
    <n v="0"/>
    <n v="0"/>
    <n v="1"/>
    <n v="0"/>
    <n v="0"/>
    <n v="0"/>
    <n v="0"/>
    <n v="0"/>
    <n v="0"/>
  </r>
  <r>
    <m/>
    <m/>
    <s v="Ciencias Experimentales"/>
    <d v="2020-05-19T16:11:00"/>
    <x v="2"/>
    <x v="8"/>
    <x v="1"/>
    <x v="1"/>
    <x v="2"/>
    <s v="F. Ciencias Matemáticas"/>
    <s v="F. Ciencias Biológicas"/>
    <s v="F. Informática"/>
    <s v="Biblioteca Jose Luis Sampedro"/>
    <m/>
    <m/>
    <m/>
    <m/>
    <m/>
    <s v="Sí"/>
    <s v="Sí"/>
    <n v="4"/>
    <n v="2"/>
    <n v="2"/>
    <n v="4"/>
    <n v="5"/>
    <n v="4"/>
    <n v="4"/>
    <n v="1"/>
    <n v="4"/>
    <n v="4"/>
    <m/>
    <n v="5"/>
    <n v="5"/>
    <n v="4"/>
    <n v="3"/>
    <n v="3"/>
    <s v="No"/>
    <n v="4"/>
    <n v="4"/>
    <s v="Twitter|Instagram"/>
    <m/>
    <m/>
    <m/>
    <m/>
    <m/>
    <m/>
    <m/>
    <s v="Sí"/>
    <s v="Sí"/>
    <s v="Útil"/>
    <n v="4"/>
    <n v="5"/>
    <s v="4, satisfecho"/>
    <s v="Mejorado"/>
    <m/>
    <n v="1"/>
    <n v="0"/>
    <n v="0"/>
    <n v="0"/>
    <n v="0"/>
    <n v="0"/>
    <n v="1"/>
    <n v="0"/>
    <n v="0"/>
    <n v="1"/>
    <n v="0"/>
    <n v="0"/>
    <n v="0"/>
  </r>
  <r>
    <m/>
    <m/>
    <s v="Ciencias Sociales"/>
    <d v="2020-05-19T16:10:00"/>
    <x v="1"/>
    <x v="13"/>
    <x v="1"/>
    <x v="3"/>
    <x v="41"/>
    <s v="F. Ciencias de la Información"/>
    <s v="F. Bellas Artes"/>
    <s v="Biblioteca Maria Zambrano (Filología / Derecho)"/>
    <s v="Biblioteca Pública Iván de Vargas"/>
    <m/>
    <m/>
    <m/>
    <m/>
    <m/>
    <s v="Sí"/>
    <s v="Sí"/>
    <n v="5"/>
    <n v="4"/>
    <n v="3"/>
    <n v="3"/>
    <n v="1"/>
    <n v="4"/>
    <n v="1"/>
    <n v="3"/>
    <n v="5"/>
    <n v="4"/>
    <m/>
    <n v="4"/>
    <n v="5"/>
    <n v="5"/>
    <n v="5"/>
    <m/>
    <s v="Sí"/>
    <n v="5"/>
    <m/>
    <s v="Instagram"/>
    <m/>
    <m/>
    <m/>
    <m/>
    <m/>
    <m/>
    <m/>
    <s v="Sí"/>
    <s v="Sí"/>
    <s v="Muy útil"/>
    <n v="5"/>
    <n v="5"/>
    <s v="5, muy satisfecho"/>
    <s v="Mejorado"/>
    <m/>
    <n v="0"/>
    <n v="0"/>
    <n v="0"/>
    <n v="0"/>
    <n v="0"/>
    <n v="0"/>
    <n v="0"/>
    <n v="0"/>
    <n v="0"/>
    <n v="1"/>
    <n v="0"/>
    <n v="0"/>
    <n v="0"/>
  </r>
  <r>
    <m/>
    <m/>
    <s v="Ciencias de la Salud"/>
    <d v="2020-05-19T16:10:00"/>
    <x v="2"/>
    <x v="12"/>
    <x v="1"/>
    <x v="2"/>
    <x v="2"/>
    <s v="F. Psicología"/>
    <s v="Biblioteca Maria Zambrano (Filología / Derecho)"/>
    <s v="F. Trabajo Social"/>
    <m/>
    <m/>
    <m/>
    <m/>
    <m/>
    <m/>
    <s v="Sí"/>
    <s v="Sí"/>
    <n v="5"/>
    <n v="1"/>
    <n v="4"/>
    <n v="3"/>
    <n v="5"/>
    <n v="5"/>
    <n v="5"/>
    <n v="1"/>
    <n v="2"/>
    <n v="3"/>
    <m/>
    <n v="4"/>
    <n v="5"/>
    <n v="5"/>
    <n v="3"/>
    <n v="5"/>
    <s v="Sí"/>
    <n v="5"/>
    <n v="3"/>
    <s v="Instagram"/>
    <m/>
    <m/>
    <m/>
    <m/>
    <m/>
    <m/>
    <m/>
    <s v="Sí"/>
    <s v="No"/>
    <m/>
    <n v="4"/>
    <n v="5"/>
    <s v="4, satisfecho"/>
    <s v="Igual"/>
    <m/>
    <n v="1"/>
    <n v="0"/>
    <n v="0"/>
    <n v="0"/>
    <n v="0"/>
    <n v="0"/>
    <n v="0"/>
    <n v="0"/>
    <n v="0"/>
    <n v="1"/>
    <n v="0"/>
    <n v="0"/>
    <n v="0"/>
  </r>
  <r>
    <m/>
    <m/>
    <s v="Ciencias de la Salud"/>
    <d v="2020-05-19T16:09:00"/>
    <x v="2"/>
    <x v="9"/>
    <x v="3"/>
    <x v="4"/>
    <x v="2"/>
    <s v="F. Farmacia"/>
    <s v="Biblioteca Maria Zambrano (Filología / Derecho)"/>
    <s v="F. Odontología"/>
    <m/>
    <m/>
    <m/>
    <m/>
    <m/>
    <m/>
    <s v="No"/>
    <s v="Sí"/>
    <n v="3"/>
    <n v="1"/>
    <n v="2"/>
    <n v="2"/>
    <n v="5"/>
    <n v="3"/>
    <n v="5"/>
    <n v="1"/>
    <n v="5"/>
    <n v="5"/>
    <m/>
    <n v="4"/>
    <n v="5"/>
    <n v="5"/>
    <n v="5"/>
    <n v="5"/>
    <s v="No"/>
    <n v="4"/>
    <n v="3"/>
    <s v="Facebook|Youtube|Instagram"/>
    <m/>
    <m/>
    <m/>
    <m/>
    <m/>
    <m/>
    <m/>
    <s v="No"/>
    <s v="No"/>
    <m/>
    <n v="5"/>
    <n v="5"/>
    <s v="5, muy satisfecho"/>
    <s v="Mejorado"/>
    <s v="La única desventaja que encuentro en la biblioteca de la Facultad de Farmacia es la falta de enchufes. Por lo demás, es una biblioteca muy buena, con muchos recursos y a la que acudo con gran frecuencia.  Gracias por todo el trabajo"/>
    <n v="1"/>
    <n v="0"/>
    <n v="0"/>
    <n v="0"/>
    <n v="0"/>
    <n v="0"/>
    <n v="0"/>
    <n v="1"/>
    <n v="1"/>
    <n v="1"/>
    <n v="0"/>
    <n v="0"/>
    <n v="0"/>
  </r>
  <r>
    <m/>
    <m/>
    <s v="Ciencias Sociales"/>
    <d v="2020-05-19T16:09:00"/>
    <x v="2"/>
    <x v="10"/>
    <x v="5"/>
    <x v="3"/>
    <x v="2"/>
    <s v="Biblioteca Maria Zambrano (Filología / Derecho)"/>
    <m/>
    <m/>
    <m/>
    <m/>
    <m/>
    <m/>
    <m/>
    <m/>
    <s v="No"/>
    <s v="Sí"/>
    <n v="2"/>
    <n v="3"/>
    <n v="3"/>
    <n v="4"/>
    <n v="3"/>
    <n v="4"/>
    <n v="1"/>
    <n v="2"/>
    <n v="3"/>
    <n v="2"/>
    <m/>
    <n v="4"/>
    <n v="5"/>
    <n v="3"/>
    <n v="4"/>
    <n v="3"/>
    <s v="Sí"/>
    <n v="3"/>
    <n v="1"/>
    <s v="No uso ninguna red social"/>
    <m/>
    <m/>
    <m/>
    <m/>
    <m/>
    <m/>
    <m/>
    <s v="No"/>
    <s v="No"/>
    <m/>
    <n v="4"/>
    <n v="5"/>
    <s v="3, normal"/>
    <s v="Igual"/>
    <s v="Se agradecería más disponibilidad de la bibliografía básica en formato electronico."/>
    <n v="1"/>
    <n v="0"/>
    <n v="0"/>
    <n v="0"/>
    <n v="0"/>
    <n v="0"/>
    <n v="0"/>
    <n v="0"/>
    <n v="0"/>
    <n v="0"/>
    <n v="0"/>
    <n v="1"/>
    <n v="0"/>
  </r>
  <r>
    <m/>
    <m/>
    <s v="Ciencias de la Salud"/>
    <d v="2020-05-19T16:09:00"/>
    <x v="2"/>
    <x v="12"/>
    <x v="3"/>
    <x v="5"/>
    <x v="3"/>
    <s v="Biblioteca Maria Zambrano (Filología / Derecho)"/>
    <s v="F. Psicología"/>
    <s v="F. Medicina"/>
    <m/>
    <m/>
    <m/>
    <m/>
    <m/>
    <m/>
    <s v="No"/>
    <s v="No"/>
    <n v="3"/>
    <n v="2"/>
    <n v="2"/>
    <n v="5"/>
    <n v="4"/>
    <n v="3"/>
    <n v="4"/>
    <n v="3"/>
    <n v="3"/>
    <n v="3"/>
    <m/>
    <n v="5"/>
    <n v="3"/>
    <n v="3"/>
    <n v="3"/>
    <n v="3"/>
    <s v="No"/>
    <n v="3"/>
    <n v="4"/>
    <s v="Twitter|Youtube|Instagram"/>
    <m/>
    <m/>
    <m/>
    <m/>
    <m/>
    <m/>
    <m/>
    <s v="No"/>
    <s v="No"/>
    <m/>
    <n v="4"/>
    <n v="4"/>
    <s v="4, satisfecho"/>
    <s v="Igual"/>
    <m/>
    <n v="0"/>
    <n v="1"/>
    <n v="0"/>
    <n v="0"/>
    <n v="0"/>
    <n v="0"/>
    <n v="1"/>
    <n v="0"/>
    <n v="1"/>
    <n v="1"/>
    <n v="0"/>
    <n v="0"/>
    <n v="0"/>
  </r>
  <r>
    <m/>
    <m/>
    <s v="Ciencias Sociales"/>
    <d v="2020-05-19T16:07:00"/>
    <x v="2"/>
    <x v="1"/>
    <x v="2"/>
    <x v="3"/>
    <x v="2"/>
    <s v="F. Ciencias Políticas y Sociología"/>
    <s v="Biblioteca Maria Zambrano (Filología / Derecho)"/>
    <m/>
    <m/>
    <m/>
    <m/>
    <m/>
    <m/>
    <m/>
    <s v="Sí"/>
    <s v="Sí"/>
    <n v="4"/>
    <n v="1"/>
    <n v="2"/>
    <n v="3"/>
    <n v="4"/>
    <n v="3"/>
    <n v="5"/>
    <n v="2"/>
    <n v="4"/>
    <n v="4"/>
    <m/>
    <n v="4"/>
    <n v="4"/>
    <n v="3"/>
    <n v="5"/>
    <n v="4"/>
    <s v="Sí"/>
    <n v="4"/>
    <n v="4"/>
    <s v="No uso ninguna red social"/>
    <m/>
    <m/>
    <m/>
    <m/>
    <m/>
    <m/>
    <m/>
    <s v="Sí"/>
    <s v="Sí"/>
    <s v="Muy útil"/>
    <n v="4"/>
    <n v="4"/>
    <s v="4, satisfecho"/>
    <s v="Mejorado"/>
    <m/>
    <n v="1"/>
    <n v="0"/>
    <n v="0"/>
    <n v="0"/>
    <n v="0"/>
    <n v="0"/>
    <n v="0"/>
    <n v="0"/>
    <n v="0"/>
    <n v="0"/>
    <n v="0"/>
    <n v="1"/>
    <n v="0"/>
  </r>
  <r>
    <m/>
    <m/>
    <s v="Ciencias de la Salud"/>
    <d v="2020-05-19T16:07:00"/>
    <x v="2"/>
    <x v="18"/>
    <x v="3"/>
    <x v="4"/>
    <x v="1"/>
    <s v="F. Odontología"/>
    <s v="F. Medicina"/>
    <m/>
    <m/>
    <m/>
    <m/>
    <m/>
    <m/>
    <m/>
    <s v="No"/>
    <s v="No"/>
    <n v="3"/>
    <n v="3"/>
    <n v="4"/>
    <n v="4"/>
    <n v="3"/>
    <n v="2"/>
    <n v="4"/>
    <n v="4"/>
    <n v="5"/>
    <n v="5"/>
    <m/>
    <n v="4"/>
    <n v="4"/>
    <n v="5"/>
    <n v="5"/>
    <n v="5"/>
    <s v="Sí"/>
    <n v="5"/>
    <n v="5"/>
    <s v="Facebook|Instagram"/>
    <m/>
    <m/>
    <m/>
    <m/>
    <m/>
    <m/>
    <m/>
    <s v="Sí"/>
    <s v="Sí"/>
    <s v="Muy útil"/>
    <n v="5"/>
    <n v="5"/>
    <s v="5, muy satisfecho"/>
    <s v="Mejorado mucho"/>
    <s v="Para mí, alumna de 5º curso, el personal de biblioteca es imprescindible y nos ha facilitado muchísimo las cosas desde siempre."/>
    <n v="0"/>
    <n v="0"/>
    <n v="0"/>
    <n v="1"/>
    <n v="0"/>
    <n v="0"/>
    <n v="0"/>
    <n v="1"/>
    <n v="0"/>
    <n v="1"/>
    <n v="0"/>
    <n v="0"/>
    <n v="0"/>
  </r>
  <r>
    <m/>
    <m/>
    <s v="Humanidades"/>
    <d v="2020-05-19T16:06:00"/>
    <x v="2"/>
    <x v="6"/>
    <x v="2"/>
    <x v="2"/>
    <x v="11"/>
    <s v="Biblioteca Maria Zambrano (Filología / Derecho)"/>
    <s v="F. Filología (Clásicas o General)"/>
    <s v="F. Geografía e Historia"/>
    <m/>
    <m/>
    <m/>
    <m/>
    <m/>
    <m/>
    <s v="Sí"/>
    <s v="Sí"/>
    <n v="5"/>
    <n v="2"/>
    <n v="3"/>
    <n v="4"/>
    <n v="4"/>
    <n v="5"/>
    <n v="4"/>
    <n v="2"/>
    <n v="2"/>
    <n v="2"/>
    <m/>
    <n v="3"/>
    <n v="3"/>
    <n v="1"/>
    <n v="3"/>
    <n v="2"/>
    <s v="Sí"/>
    <n v="1"/>
    <n v="3"/>
    <s v="No uso ninguna red social"/>
    <m/>
    <m/>
    <m/>
    <m/>
    <m/>
    <m/>
    <m/>
    <s v="Sí"/>
    <s v="No"/>
    <m/>
    <n v="3"/>
    <n v="3"/>
    <s v="3, normal"/>
    <s v="Empeorado"/>
    <s v="El buscador debería ser más  sencillo, claro e intuitivo. Considero que el anterior al actual era mejor."/>
    <n v="0"/>
    <n v="1"/>
    <n v="1"/>
    <n v="0"/>
    <n v="0"/>
    <n v="0"/>
    <n v="0"/>
    <n v="0"/>
    <n v="0"/>
    <n v="0"/>
    <n v="0"/>
    <n v="1"/>
    <n v="0"/>
  </r>
  <r>
    <m/>
    <m/>
    <s v="Humanidades"/>
    <d v="2020-05-19T16:06:00"/>
    <x v="2"/>
    <x v="6"/>
    <x v="2"/>
    <x v="2"/>
    <x v="2"/>
    <s v="Biblioteca Maria Zambrano (Filología / Derecho)"/>
    <s v="F. Filología (Clásicas o General)"/>
    <s v="F. Geografía e Historia"/>
    <m/>
    <m/>
    <m/>
    <m/>
    <m/>
    <m/>
    <s v="Sí"/>
    <s v="Sí"/>
    <n v="4"/>
    <n v="2"/>
    <n v="3"/>
    <n v="5"/>
    <n v="5"/>
    <n v="5"/>
    <n v="5"/>
    <n v="2"/>
    <n v="3"/>
    <n v="3"/>
    <m/>
    <n v="4"/>
    <n v="4"/>
    <n v="4"/>
    <n v="3"/>
    <n v="2"/>
    <s v="Sí"/>
    <n v="4"/>
    <n v="3"/>
    <s v="Twitter|Youtube"/>
    <m/>
    <m/>
    <m/>
    <m/>
    <m/>
    <m/>
    <m/>
    <s v="No"/>
    <s v="No"/>
    <m/>
    <n v="4"/>
    <n v="3"/>
    <s v="4, satisfecho"/>
    <s v="Igual"/>
    <m/>
    <n v="1"/>
    <n v="0"/>
    <n v="0"/>
    <n v="0"/>
    <n v="0"/>
    <n v="0"/>
    <n v="1"/>
    <n v="0"/>
    <n v="1"/>
    <n v="0"/>
    <n v="0"/>
    <n v="0"/>
    <n v="0"/>
  </r>
  <r>
    <m/>
    <m/>
    <s v="Humanidades"/>
    <d v="2020-05-19T16:05:00"/>
    <x v="3"/>
    <x v="2"/>
    <x v="1"/>
    <x v="2"/>
    <x v="3"/>
    <s v="F. Geografía e Historia"/>
    <s v="Biblioteca Maria Zambrano (Filología / Derecho)"/>
    <s v="F. Derecho (Departamentos,Criminología)"/>
    <m/>
    <m/>
    <m/>
    <m/>
    <m/>
    <m/>
    <s v="No"/>
    <s v="Sí"/>
    <n v="3"/>
    <n v="2"/>
    <n v="5"/>
    <n v="3"/>
    <n v="4"/>
    <n v="4"/>
    <n v="5"/>
    <n v="4"/>
    <n v="2"/>
    <n v="2"/>
    <m/>
    <n v="3"/>
    <n v="2"/>
    <n v="4"/>
    <n v="2"/>
    <n v="3"/>
    <s v="No"/>
    <n v="3"/>
    <n v="3"/>
    <s v="Instagram"/>
    <m/>
    <m/>
    <m/>
    <m/>
    <m/>
    <m/>
    <m/>
    <s v="No"/>
    <s v="No"/>
    <m/>
    <n v="2"/>
    <n v="4"/>
    <s v="4, satisfecho"/>
    <s v="Empeorado"/>
    <m/>
    <n v="0"/>
    <n v="1"/>
    <n v="0"/>
    <n v="0"/>
    <n v="0"/>
    <n v="0"/>
    <n v="0"/>
    <n v="0"/>
    <n v="0"/>
    <n v="1"/>
    <n v="0"/>
    <n v="0"/>
    <n v="0"/>
  </r>
  <r>
    <m/>
    <m/>
    <s v="Humanidades"/>
    <d v="2020-05-19T16:03:00"/>
    <x v="1"/>
    <x v="6"/>
    <x v="2"/>
    <x v="2"/>
    <x v="3"/>
    <s v="Biblioteca Maria Zambrano (Filología / Derecho)"/>
    <s v="F. Filología (Clásicas o General)"/>
    <s v="F. Geografía e Historia"/>
    <s v="BNE"/>
    <m/>
    <m/>
    <m/>
    <m/>
    <m/>
    <s v="Sí"/>
    <s v="Sí"/>
    <n v="5"/>
    <n v="4"/>
    <n v="3"/>
    <n v="2"/>
    <n v="1"/>
    <n v="4"/>
    <n v="1"/>
    <n v="5"/>
    <n v="3"/>
    <n v="4"/>
    <m/>
    <n v="3"/>
    <n v="3"/>
    <n v="3"/>
    <n v="2"/>
    <n v="4"/>
    <s v="Sí"/>
    <n v="3"/>
    <n v="2"/>
    <s v="Instagram|LinkedIn"/>
    <m/>
    <m/>
    <m/>
    <m/>
    <m/>
    <m/>
    <m/>
    <s v="Sí"/>
    <s v="Sí"/>
    <s v="Normal"/>
    <n v="3"/>
    <n v="3"/>
    <s v="4, satisfecho"/>
    <s v="Igual"/>
    <m/>
    <n v="0"/>
    <n v="1"/>
    <n v="0"/>
    <n v="0"/>
    <n v="0"/>
    <n v="0"/>
    <n v="0"/>
    <n v="0"/>
    <n v="0"/>
    <n v="1"/>
    <n v="1"/>
    <n v="0"/>
    <n v="0"/>
  </r>
  <r>
    <m/>
    <m/>
    <s v="Ciencias Sociales"/>
    <d v="2020-05-19T16:02:00"/>
    <x v="2"/>
    <x v="17"/>
    <x v="5"/>
    <x v="1"/>
    <x v="17"/>
    <s v="F. Ciencias de la Documentación"/>
    <s v="Biblioteca Maria Zambrano (Filología / Derecho)"/>
    <m/>
    <s v="Biblioteca Manuel Alvar"/>
    <m/>
    <m/>
    <m/>
    <m/>
    <m/>
    <s v="No"/>
    <s v="Sí"/>
    <n v="1"/>
    <n v="1"/>
    <n v="1"/>
    <n v="1"/>
    <n v="5"/>
    <n v="3"/>
    <n v="5"/>
    <n v="1"/>
    <n v="4"/>
    <n v="4"/>
    <m/>
    <n v="4"/>
    <n v="4"/>
    <n v="3"/>
    <n v="3"/>
    <n v="3"/>
    <s v="Sí"/>
    <n v="2"/>
    <n v="1"/>
    <s v="Youtube|Instagram"/>
    <m/>
    <m/>
    <m/>
    <m/>
    <m/>
    <m/>
    <m/>
    <s v="Sí"/>
    <s v="No"/>
    <m/>
    <n v="4"/>
    <n v="4"/>
    <s v="4, satisfecho"/>
    <s v="Igual"/>
    <m/>
    <n v="1"/>
    <n v="1"/>
    <n v="0"/>
    <n v="0"/>
    <n v="0"/>
    <n v="0"/>
    <n v="0"/>
    <n v="0"/>
    <n v="1"/>
    <n v="1"/>
    <n v="0"/>
    <n v="0"/>
    <n v="0"/>
  </r>
  <r>
    <m/>
    <m/>
    <s v="Ciencias de la Salud"/>
    <d v="2020-05-19T16:02:00"/>
    <x v="2"/>
    <x v="18"/>
    <x v="2"/>
    <x v="1"/>
    <x v="2"/>
    <s v="Biblioteca Maria Zambrano (Filología / Derecho)"/>
    <s v="F. Odontología"/>
    <m/>
    <m/>
    <m/>
    <m/>
    <m/>
    <m/>
    <m/>
    <s v="Sí"/>
    <s v="Sí"/>
    <n v="5"/>
    <n v="4"/>
    <n v="3"/>
    <n v="5"/>
    <n v="5"/>
    <n v="5"/>
    <n v="5"/>
    <n v="5"/>
    <n v="5"/>
    <n v="5"/>
    <m/>
    <n v="5"/>
    <n v="5"/>
    <n v="5"/>
    <n v="5"/>
    <n v="5"/>
    <s v="No"/>
    <n v="5"/>
    <n v="5"/>
    <s v="Youtube|Instagram"/>
    <m/>
    <m/>
    <m/>
    <m/>
    <m/>
    <m/>
    <m/>
    <s v="No"/>
    <s v="No"/>
    <m/>
    <n v="5"/>
    <n v="5"/>
    <s v="4, satisfecho"/>
    <s v="Mejorado"/>
    <m/>
    <n v="1"/>
    <n v="0"/>
    <n v="0"/>
    <n v="0"/>
    <n v="0"/>
    <n v="0"/>
    <n v="0"/>
    <n v="0"/>
    <n v="1"/>
    <n v="1"/>
    <n v="0"/>
    <n v="0"/>
    <n v="0"/>
  </r>
  <r>
    <m/>
    <m/>
    <s v="Humanidades"/>
    <d v="2020-05-19T16:02:00"/>
    <x v="2"/>
    <x v="2"/>
    <x v="3"/>
    <x v="2"/>
    <x v="2"/>
    <s v="F. Educación - Centro de Formación del Profesorado"/>
    <s v="Biblioteca Maria Zambrano (Filología / Derecho)"/>
    <s v="F. Geografía e Historia"/>
    <m/>
    <m/>
    <m/>
    <m/>
    <m/>
    <m/>
    <s v="No"/>
    <s v="Sí"/>
    <n v="4"/>
    <n v="3"/>
    <n v="2"/>
    <n v="2"/>
    <n v="5"/>
    <n v="4"/>
    <n v="5"/>
    <n v="1"/>
    <n v="4"/>
    <n v="3"/>
    <m/>
    <n v="3"/>
    <n v="4"/>
    <n v="3"/>
    <n v="2"/>
    <n v="4"/>
    <s v="No"/>
    <n v="3"/>
    <n v="3"/>
    <s v="Youtube"/>
    <m/>
    <m/>
    <m/>
    <m/>
    <m/>
    <m/>
    <m/>
    <s v="Sí"/>
    <s v="No"/>
    <m/>
    <n v="4"/>
    <n v="4"/>
    <s v="3, normal"/>
    <s v="Igual"/>
    <s v="La biblioteca de la facultad de Educación es pequeña y con fondos insuficientes, en mi opinión. Por otra parte, estaría bien que, como se hace con otros cursos, se envíe un recordatorio por email a las personas que se apunten a los cursos de la biblioteca el día anterior al curso, sobre todo si tienen que hacerse a una hora concreta, para que no se nos pase (yo me apunté a un par y me di cuenta demasiado tarde porque di por hecho que nos llegaría recordatorio)."/>
    <n v="1"/>
    <n v="0"/>
    <n v="0"/>
    <n v="0"/>
    <n v="0"/>
    <n v="0"/>
    <n v="0"/>
    <n v="0"/>
    <n v="1"/>
    <n v="0"/>
    <n v="0"/>
    <n v="0"/>
    <n v="0"/>
  </r>
  <r>
    <m/>
    <m/>
    <s v="Ciencias Sociales"/>
    <d v="2020-05-19T16:02:00"/>
    <x v="2"/>
    <x v="24"/>
    <x v="3"/>
    <x v="3"/>
    <x v="6"/>
    <s v="F. Trabajo Social"/>
    <m/>
    <m/>
    <m/>
    <m/>
    <m/>
    <m/>
    <m/>
    <m/>
    <s v="Sí"/>
    <s v="Sí"/>
    <n v="2"/>
    <n v="1"/>
    <n v="2"/>
    <n v="1"/>
    <n v="5"/>
    <n v="4"/>
    <n v="5"/>
    <n v="4"/>
    <n v="5"/>
    <n v="5"/>
    <m/>
    <n v="5"/>
    <n v="5"/>
    <n v="5"/>
    <n v="5"/>
    <n v="3"/>
    <s v="No"/>
    <n v="5"/>
    <n v="3"/>
    <s v="Twitter|Youtube|Instagram"/>
    <m/>
    <m/>
    <m/>
    <m/>
    <m/>
    <m/>
    <m/>
    <s v="Sí"/>
    <s v="Sí"/>
    <s v="Útil"/>
    <n v="5"/>
    <n v="5"/>
    <s v="5, muy satisfecho"/>
    <s v="Mejorado"/>
    <m/>
    <n v="1"/>
    <n v="0"/>
    <n v="1"/>
    <n v="0"/>
    <n v="0"/>
    <n v="0"/>
    <n v="1"/>
    <n v="0"/>
    <n v="1"/>
    <n v="1"/>
    <n v="0"/>
    <n v="0"/>
    <n v="0"/>
  </r>
  <r>
    <m/>
    <m/>
    <s v="Ciencias de la Salud"/>
    <d v="2020-05-19T16:02:00"/>
    <x v="2"/>
    <x v="4"/>
    <x v="5"/>
    <x v="5"/>
    <x v="3"/>
    <s v="F. Medicina"/>
    <m/>
    <m/>
    <m/>
    <m/>
    <m/>
    <m/>
    <m/>
    <m/>
    <s v="Sí"/>
    <s v="Sí"/>
    <n v="4"/>
    <n v="1"/>
    <n v="3"/>
    <n v="1"/>
    <n v="2"/>
    <n v="5"/>
    <n v="5"/>
    <n v="1"/>
    <n v="4"/>
    <n v="5"/>
    <m/>
    <n v="4"/>
    <n v="4"/>
    <n v="2"/>
    <n v="3"/>
    <n v="5"/>
    <s v="No"/>
    <n v="3"/>
    <n v="1"/>
    <s v="Instagram"/>
    <m/>
    <m/>
    <m/>
    <m/>
    <m/>
    <m/>
    <m/>
    <s v="No"/>
    <s v="No"/>
    <m/>
    <n v="4"/>
    <n v="4"/>
    <s v="5, muy satisfecho"/>
    <s v="Mejorado"/>
    <s v="Agradezco que se haya ampliado la oferta de libros disponibles online durante la crisis del coronavirus. Si se pudieran mantener después de la crisis se agradecería mucho"/>
    <n v="0"/>
    <n v="1"/>
    <n v="0"/>
    <n v="0"/>
    <n v="0"/>
    <n v="0"/>
    <n v="0"/>
    <n v="0"/>
    <n v="0"/>
    <n v="1"/>
    <n v="0"/>
    <n v="0"/>
    <n v="0"/>
  </r>
  <r>
    <m/>
    <m/>
    <s v="Ciencias de la Salud"/>
    <d v="2020-05-19T16:01:00"/>
    <x v="1"/>
    <x v="23"/>
    <x v="4"/>
    <x v="2"/>
    <x v="2"/>
    <m/>
    <m/>
    <m/>
    <m/>
    <m/>
    <m/>
    <m/>
    <m/>
    <m/>
    <s v="No"/>
    <s v="No"/>
    <n v="1"/>
    <n v="5"/>
    <n v="3"/>
    <n v="3"/>
    <n v="1"/>
    <n v="1"/>
    <n v="1"/>
    <n v="1"/>
    <n v="1"/>
    <n v="4"/>
    <m/>
    <n v="4"/>
    <n v="5"/>
    <n v="5"/>
    <n v="4"/>
    <n v="4"/>
    <s v="No"/>
    <n v="4"/>
    <n v="3"/>
    <s v="Twitter|Facebook|Youtube|Instagram|LinkedIn"/>
    <m/>
    <m/>
    <m/>
    <m/>
    <m/>
    <m/>
    <m/>
    <s v="No"/>
    <s v="No"/>
    <m/>
    <n v="5"/>
    <n v="5"/>
    <s v="4, satisfecho"/>
    <s v="Mejorado"/>
    <m/>
    <n v="1"/>
    <n v="0"/>
    <n v="0"/>
    <n v="0"/>
    <n v="0"/>
    <n v="0"/>
    <n v="1"/>
    <n v="1"/>
    <n v="1"/>
    <n v="1"/>
    <n v="1"/>
    <n v="0"/>
    <n v="0"/>
  </r>
  <r>
    <m/>
    <m/>
    <s v="Ciencias Sociales"/>
    <d v="2020-05-19T16:01:00"/>
    <x v="1"/>
    <x v="10"/>
    <x v="1"/>
    <x v="3"/>
    <x v="1"/>
    <s v="Biblioteca Maria Zambrano (Filología / Derecho)"/>
    <m/>
    <m/>
    <s v="Bibliotecas italianas"/>
    <m/>
    <m/>
    <m/>
    <m/>
    <m/>
    <s v="No"/>
    <s v="Sí"/>
    <n v="1"/>
    <n v="1"/>
    <n v="1"/>
    <n v="4"/>
    <n v="1"/>
    <n v="4"/>
    <n v="1"/>
    <n v="4"/>
    <n v="3"/>
    <n v="2"/>
    <m/>
    <n v="2"/>
    <n v="3"/>
    <n v="2"/>
    <n v="3"/>
    <n v="2"/>
    <s v="No"/>
    <n v="2"/>
    <n v="2"/>
    <s v="No uso ninguna red social"/>
    <m/>
    <m/>
    <m/>
    <m/>
    <m/>
    <m/>
    <m/>
    <s v="No"/>
    <s v="No"/>
    <m/>
    <n v="2"/>
    <n v="3"/>
    <s v="2, insatisfecho"/>
    <m/>
    <m/>
    <n v="0"/>
    <n v="0"/>
    <n v="0"/>
    <n v="1"/>
    <n v="0"/>
    <n v="0"/>
    <n v="0"/>
    <n v="0"/>
    <n v="0"/>
    <n v="0"/>
    <n v="0"/>
    <n v="1"/>
    <n v="0"/>
  </r>
  <r>
    <m/>
    <m/>
    <s v="Humanidades"/>
    <d v="2020-05-19T16:01:00"/>
    <x v="1"/>
    <x v="6"/>
    <x v="1"/>
    <x v="2"/>
    <x v="6"/>
    <s v="Biblioteca Maria Zambrano (Filología / Derecho)"/>
    <s v="F. Ciencias de la Información"/>
    <s v="F. Geografía e Historia"/>
    <s v="La biblioteca de Humanidades del CESID"/>
    <m/>
    <m/>
    <m/>
    <m/>
    <m/>
    <s v="Sí"/>
    <s v="Sí"/>
    <n v="1"/>
    <n v="3"/>
    <n v="4"/>
    <n v="4"/>
    <n v="2"/>
    <n v="5"/>
    <n v="1"/>
    <n v="4"/>
    <n v="3"/>
    <n v="3"/>
    <m/>
    <n v="3"/>
    <n v="5"/>
    <n v="4"/>
    <n v="5"/>
    <n v="5"/>
    <s v="Sí"/>
    <n v="5"/>
    <n v="4"/>
    <s v="Facebook|Youtube|LinkedIn"/>
    <m/>
    <m/>
    <m/>
    <m/>
    <m/>
    <m/>
    <m/>
    <s v="Sí"/>
    <s v="Sí"/>
    <s v="Útil"/>
    <n v="5"/>
    <n v="5"/>
    <s v="4, satisfecho"/>
    <s v="Mejorado mucho"/>
    <m/>
    <n v="1"/>
    <n v="0"/>
    <n v="1"/>
    <n v="0"/>
    <n v="0"/>
    <n v="0"/>
    <n v="0"/>
    <n v="1"/>
    <n v="1"/>
    <n v="0"/>
    <n v="1"/>
    <n v="0"/>
    <n v="0"/>
  </r>
  <r>
    <m/>
    <m/>
    <s v="Humanidades"/>
    <d v="2020-05-19T16:01:00"/>
    <x v="4"/>
    <x v="7"/>
    <x v="4"/>
    <x v="1"/>
    <x v="2"/>
    <s v="F. Geografía e Historia"/>
    <s v="Biblioteca Maria Zambrano (Filología / Derecho)"/>
    <s v="Biblioteca Histórica"/>
    <s v="CENTRO DE HUMANIDADES DE LA CABRERA BIBLIOTECA DE BUITRAGO DE LOZOYA"/>
    <m/>
    <m/>
    <m/>
    <m/>
    <m/>
    <s v="No"/>
    <s v="Sí"/>
    <n v="3"/>
    <m/>
    <m/>
    <m/>
    <n v="4"/>
    <n v="4"/>
    <n v="4"/>
    <n v="3"/>
    <n v="2"/>
    <n v="2"/>
    <m/>
    <n v="4"/>
    <n v="5"/>
    <n v="5"/>
    <m/>
    <n v="3"/>
    <s v="No"/>
    <n v="3"/>
    <n v="3"/>
    <s v="Facebook"/>
    <m/>
    <m/>
    <m/>
    <m/>
    <m/>
    <m/>
    <m/>
    <s v="No"/>
    <s v="No"/>
    <m/>
    <n v="5"/>
    <n v="5"/>
    <m/>
    <m/>
    <m/>
    <n v="1"/>
    <n v="0"/>
    <n v="0"/>
    <n v="0"/>
    <n v="0"/>
    <n v="0"/>
    <n v="0"/>
    <n v="1"/>
    <n v="0"/>
    <n v="0"/>
    <n v="0"/>
    <n v="0"/>
    <n v="0"/>
  </r>
  <r>
    <m/>
    <m/>
    <s v="Ciencias Experimentales"/>
    <d v="2020-05-19T15:59:00"/>
    <x v="2"/>
    <x v="27"/>
    <x v="1"/>
    <x v="4"/>
    <x v="2"/>
    <s v="F. Informática"/>
    <s v="F. Veterinaria"/>
    <s v="F. Estudios Estadísticos"/>
    <m/>
    <m/>
    <m/>
    <m/>
    <m/>
    <m/>
    <s v="No"/>
    <s v="No"/>
    <n v="2"/>
    <n v="2"/>
    <n v="3"/>
    <n v="5"/>
    <n v="5"/>
    <n v="1"/>
    <n v="5"/>
    <n v="3"/>
    <n v="4"/>
    <n v="4"/>
    <m/>
    <n v="3"/>
    <n v="4"/>
    <n v="4"/>
    <n v="3"/>
    <n v="3"/>
    <s v="No"/>
    <n v="3"/>
    <n v="3"/>
    <s v="Twitter|Youtube|Instagram|LinkedIn"/>
    <m/>
    <m/>
    <m/>
    <m/>
    <m/>
    <m/>
    <m/>
    <s v="No"/>
    <s v="No"/>
    <m/>
    <n v="4"/>
    <n v="4"/>
    <s v="4, satisfecho"/>
    <s v="Mejorado"/>
    <m/>
    <n v="1"/>
    <n v="0"/>
    <n v="0"/>
    <n v="0"/>
    <n v="0"/>
    <n v="0"/>
    <n v="1"/>
    <n v="0"/>
    <n v="1"/>
    <n v="1"/>
    <n v="1"/>
    <n v="0"/>
    <n v="0"/>
  </r>
  <r>
    <m/>
    <m/>
    <s v="Humanidades"/>
    <d v="2020-05-19T15:58:00"/>
    <x v="2"/>
    <x v="2"/>
    <x v="5"/>
    <x v="1"/>
    <x v="4"/>
    <s v="F. Educación - Centro de Formación del Profesorado"/>
    <m/>
    <m/>
    <s v="Bibliotecs públicas Vallecas"/>
    <m/>
    <m/>
    <m/>
    <m/>
    <m/>
    <s v="Sí"/>
    <s v="Sí"/>
    <n v="4"/>
    <n v="4"/>
    <n v="4"/>
    <n v="1"/>
    <n v="3"/>
    <n v="4"/>
    <m/>
    <n v="4"/>
    <n v="5"/>
    <n v="3"/>
    <m/>
    <n v="2"/>
    <n v="4"/>
    <n v="3"/>
    <n v="3"/>
    <n v="4"/>
    <s v="No"/>
    <n v="3"/>
    <n v="3"/>
    <s v="Twitter|Facebook|Youtube|Instagram"/>
    <m/>
    <m/>
    <m/>
    <m/>
    <m/>
    <m/>
    <m/>
    <s v="No"/>
    <s v="No"/>
    <m/>
    <n v="3"/>
    <n v="4"/>
    <s v="4, satisfecho"/>
    <s v="Mejorado"/>
    <s v="La oferta de recursos online debería de ser más amplia porque frente a situaciones como está el alumnado de la UCM no deberíamos de tener problema de encontrar recursos en nuestra propia biblioteca"/>
    <n v="0"/>
    <n v="0"/>
    <n v="1"/>
    <n v="0"/>
    <n v="0"/>
    <n v="0"/>
    <n v="1"/>
    <n v="1"/>
    <n v="1"/>
    <n v="1"/>
    <n v="0"/>
    <n v="0"/>
    <n v="0"/>
  </r>
  <r>
    <m/>
    <m/>
    <s v="Humanidades"/>
    <d v="2020-05-19T15:58:00"/>
    <x v="2"/>
    <x v="7"/>
    <x v="5"/>
    <x v="1"/>
    <x v="2"/>
    <s v="Biblioteca Maria Zambrano (Filología / Derecho)"/>
    <s v="F. Geografía e Historia"/>
    <s v="F. Educación - Centro de Formación del Profesorado"/>
    <m/>
    <m/>
    <m/>
    <m/>
    <m/>
    <m/>
    <s v="No"/>
    <s v="No"/>
    <n v="4"/>
    <n v="1"/>
    <n v="4"/>
    <n v="4"/>
    <n v="5"/>
    <n v="4"/>
    <n v="5"/>
    <n v="1"/>
    <n v="3"/>
    <n v="4"/>
    <m/>
    <n v="5"/>
    <n v="5"/>
    <n v="5"/>
    <n v="5"/>
    <n v="5"/>
    <s v="Sí"/>
    <n v="5"/>
    <n v="2"/>
    <s v="Youtube|Instagram"/>
    <m/>
    <m/>
    <m/>
    <m/>
    <m/>
    <m/>
    <m/>
    <s v="Sí"/>
    <s v="No"/>
    <m/>
    <n v="5"/>
    <n v="5"/>
    <s v="4, satisfecho"/>
    <s v="Igual"/>
    <m/>
    <n v="1"/>
    <n v="0"/>
    <n v="0"/>
    <n v="0"/>
    <n v="0"/>
    <n v="0"/>
    <n v="0"/>
    <n v="0"/>
    <n v="1"/>
    <n v="1"/>
    <n v="0"/>
    <n v="0"/>
    <n v="0"/>
  </r>
  <r>
    <m/>
    <m/>
    <s v="Ciencias Sociales"/>
    <d v="2020-05-19T15:57:00"/>
    <x v="2"/>
    <x v="13"/>
    <x v="4"/>
    <x v="4"/>
    <x v="16"/>
    <m/>
    <m/>
    <m/>
    <m/>
    <m/>
    <m/>
    <m/>
    <m/>
    <m/>
    <s v="No"/>
    <s v="No"/>
    <n v="1"/>
    <n v="1"/>
    <n v="1"/>
    <n v="5"/>
    <n v="5"/>
    <n v="2"/>
    <n v="5"/>
    <n v="1"/>
    <n v="3"/>
    <n v="3"/>
    <m/>
    <n v="3"/>
    <n v="5"/>
    <n v="3"/>
    <n v="3"/>
    <n v="3"/>
    <s v="No"/>
    <n v="3"/>
    <n v="4"/>
    <s v="Facebook|Youtube|Instagram"/>
    <m/>
    <m/>
    <m/>
    <m/>
    <m/>
    <m/>
    <m/>
    <s v="No"/>
    <s v="No"/>
    <m/>
    <n v="4"/>
    <n v="4"/>
    <s v="4, satisfecho"/>
    <s v="Mejorado"/>
    <m/>
    <n v="0"/>
    <n v="0"/>
    <n v="0"/>
    <n v="0"/>
    <n v="1"/>
    <n v="0"/>
    <n v="0"/>
    <n v="1"/>
    <n v="1"/>
    <n v="1"/>
    <n v="0"/>
    <n v="0"/>
    <n v="0"/>
  </r>
  <r>
    <m/>
    <m/>
    <s v="Ciencias Sociales"/>
    <d v="2020-05-19T15:57:00"/>
    <x v="4"/>
    <x v="11"/>
    <x v="2"/>
    <x v="1"/>
    <x v="2"/>
    <s v="F. Ciencias Económicas y Empresariales"/>
    <s v="F. Ciencias Políticas y Sociología"/>
    <m/>
    <s v="Biblioteca pública Luis Rosales de Carabanchel."/>
    <m/>
    <m/>
    <m/>
    <m/>
    <m/>
    <s v="No"/>
    <s v="No"/>
    <n v="1"/>
    <n v="1"/>
    <n v="1"/>
    <n v="1"/>
    <n v="5"/>
    <n v="3"/>
    <n v="5"/>
    <n v="1"/>
    <n v="3"/>
    <n v="3"/>
    <m/>
    <n v="3"/>
    <n v="3"/>
    <n v="3"/>
    <n v="3"/>
    <n v="3"/>
    <s v="No"/>
    <n v="3"/>
    <n v="3"/>
    <s v="Youtube"/>
    <m/>
    <m/>
    <m/>
    <m/>
    <m/>
    <m/>
    <m/>
    <s v="Sí"/>
    <s v="No"/>
    <m/>
    <n v="3"/>
    <n v="3"/>
    <s v="4, satisfecho"/>
    <s v="Igual"/>
    <m/>
    <n v="1"/>
    <n v="0"/>
    <n v="0"/>
    <n v="0"/>
    <n v="0"/>
    <n v="0"/>
    <n v="0"/>
    <n v="0"/>
    <n v="1"/>
    <n v="0"/>
    <n v="0"/>
    <n v="0"/>
    <n v="0"/>
  </r>
  <r>
    <m/>
    <m/>
    <s v="Ciencias Experimentales"/>
    <d v="2020-05-19T15:57:00"/>
    <x v="2"/>
    <x v="16"/>
    <x v="3"/>
    <x v="5"/>
    <x v="3"/>
    <s v="F. Ciencias Químicas"/>
    <m/>
    <m/>
    <m/>
    <m/>
    <m/>
    <m/>
    <m/>
    <m/>
    <s v="No"/>
    <s v="No"/>
    <n v="1"/>
    <n v="2"/>
    <n v="1"/>
    <n v="1"/>
    <n v="5"/>
    <n v="5"/>
    <n v="5"/>
    <n v="1"/>
    <n v="3"/>
    <n v="4"/>
    <m/>
    <n v="4"/>
    <n v="4"/>
    <n v="4"/>
    <n v="3"/>
    <n v="4"/>
    <s v="No"/>
    <n v="3"/>
    <n v="2"/>
    <s v="Twitter|Youtube|Instagram"/>
    <m/>
    <m/>
    <m/>
    <m/>
    <m/>
    <m/>
    <m/>
    <s v="No"/>
    <s v="No"/>
    <m/>
    <n v="5"/>
    <n v="5"/>
    <s v="4, satisfecho"/>
    <s v="Mejorado"/>
    <m/>
    <n v="0"/>
    <n v="1"/>
    <n v="0"/>
    <n v="0"/>
    <n v="0"/>
    <n v="0"/>
    <n v="1"/>
    <n v="0"/>
    <n v="1"/>
    <n v="1"/>
    <n v="0"/>
    <n v="0"/>
    <n v="0"/>
  </r>
  <r>
    <m/>
    <m/>
    <s v="Humanidades"/>
    <d v="2020-05-19T15:57:00"/>
    <x v="2"/>
    <x v="6"/>
    <x v="3"/>
    <x v="1"/>
    <x v="6"/>
    <s v="F. Filología (Clásicas o General)"/>
    <s v="F. Filosofía"/>
    <s v="F. Geografía e Historia"/>
    <m/>
    <m/>
    <m/>
    <m/>
    <m/>
    <m/>
    <s v="Sí"/>
    <s v="Sí"/>
    <n v="3"/>
    <n v="1"/>
    <n v="3"/>
    <n v="2"/>
    <n v="5"/>
    <n v="3"/>
    <n v="5"/>
    <n v="2"/>
    <n v="3"/>
    <n v="4"/>
    <m/>
    <n v="3"/>
    <n v="5"/>
    <n v="3"/>
    <n v="2"/>
    <n v="3"/>
    <s v="No"/>
    <n v="3"/>
    <n v="1"/>
    <s v="Facebook|Youtube|Instagram"/>
    <m/>
    <m/>
    <m/>
    <m/>
    <m/>
    <m/>
    <m/>
    <s v="Sí"/>
    <s v="No"/>
    <m/>
    <n v="5"/>
    <n v="5"/>
    <s v="4, satisfecho"/>
    <s v="Igual"/>
    <m/>
    <n v="1"/>
    <n v="0"/>
    <n v="1"/>
    <n v="0"/>
    <n v="0"/>
    <n v="0"/>
    <n v="0"/>
    <n v="1"/>
    <n v="1"/>
    <n v="1"/>
    <n v="0"/>
    <n v="0"/>
    <n v="0"/>
  </r>
  <r>
    <m/>
    <m/>
    <s v="Humanidades"/>
    <d v="2020-05-19T15:56:00"/>
    <x v="2"/>
    <x v="7"/>
    <x v="1"/>
    <x v="1"/>
    <x v="2"/>
    <s v="F. Geografía e Historia"/>
    <s v="Biblioteca Maria Zambrano (Filología / Derecho)"/>
    <s v="F. Filosofía"/>
    <m/>
    <m/>
    <m/>
    <m/>
    <m/>
    <m/>
    <s v="No"/>
    <s v="Sí"/>
    <n v="3"/>
    <n v="1"/>
    <n v="1"/>
    <n v="3"/>
    <n v="3"/>
    <n v="3"/>
    <n v="2"/>
    <n v="2"/>
    <n v="2"/>
    <n v="4"/>
    <m/>
    <n v="3"/>
    <n v="3"/>
    <n v="3"/>
    <n v="2"/>
    <n v="3"/>
    <s v="No"/>
    <n v="2"/>
    <n v="2"/>
    <s v="Facebook|LinkedIn"/>
    <m/>
    <m/>
    <m/>
    <m/>
    <m/>
    <m/>
    <m/>
    <s v="No"/>
    <s v="No"/>
    <m/>
    <n v="3"/>
    <n v="3"/>
    <s v="3, normal"/>
    <s v="Igual"/>
    <m/>
    <n v="1"/>
    <n v="0"/>
    <n v="0"/>
    <n v="0"/>
    <n v="0"/>
    <n v="0"/>
    <n v="0"/>
    <n v="1"/>
    <n v="0"/>
    <n v="0"/>
    <n v="1"/>
    <n v="0"/>
    <n v="0"/>
  </r>
  <r>
    <m/>
    <m/>
    <s v="Humanidades"/>
    <d v="2020-05-19T15:53:00"/>
    <x v="2"/>
    <x v="3"/>
    <x v="2"/>
    <x v="3"/>
    <x v="3"/>
    <s v="Biblioteca Maria Zambrano (Filología / Derecho)"/>
    <s v="F. Bellas Artes"/>
    <s v="F. Geografía e Historia"/>
    <m/>
    <m/>
    <m/>
    <m/>
    <m/>
    <m/>
    <s v="Sí"/>
    <s v="Sí"/>
    <n v="2"/>
    <n v="2"/>
    <n v="3"/>
    <n v="3"/>
    <n v="3"/>
    <n v="2"/>
    <n v="4"/>
    <n v="1"/>
    <n v="4"/>
    <n v="4"/>
    <m/>
    <n v="5"/>
    <n v="4"/>
    <n v="5"/>
    <n v="4"/>
    <n v="3"/>
    <s v="No"/>
    <n v="4"/>
    <n v="4"/>
    <s v="Twitter|Youtube|Instagram"/>
    <m/>
    <m/>
    <m/>
    <m/>
    <m/>
    <m/>
    <m/>
    <s v="Sí"/>
    <s v="No"/>
    <m/>
    <n v="4"/>
    <n v="5"/>
    <s v="5, muy satisfecho"/>
    <s v="Mejorado"/>
    <m/>
    <n v="0"/>
    <n v="1"/>
    <n v="0"/>
    <n v="0"/>
    <n v="0"/>
    <n v="0"/>
    <n v="1"/>
    <n v="0"/>
    <n v="1"/>
    <n v="1"/>
    <n v="0"/>
    <n v="0"/>
    <n v="0"/>
  </r>
  <r>
    <m/>
    <m/>
    <s v="Ciencias de la Salud"/>
    <d v="2020-05-19T15:52:00"/>
    <x v="2"/>
    <x v="15"/>
    <x v="2"/>
    <x v="2"/>
    <x v="2"/>
    <s v="F. Enfermería, Fisioterapia y Podología"/>
    <s v="F. Medicina"/>
    <s v="Biblioteca Maria Zambrano (Filología / Derecho)"/>
    <m/>
    <m/>
    <m/>
    <m/>
    <m/>
    <m/>
    <s v="No"/>
    <s v="Sí"/>
    <n v="5"/>
    <n v="1"/>
    <n v="3"/>
    <n v="1"/>
    <n v="5"/>
    <n v="3"/>
    <n v="5"/>
    <n v="1"/>
    <n v="2"/>
    <n v="5"/>
    <m/>
    <n v="2"/>
    <n v="5"/>
    <n v="3"/>
    <n v="3"/>
    <n v="5"/>
    <s v="No"/>
    <n v="5"/>
    <n v="2"/>
    <s v="Youtube|Instagram"/>
    <m/>
    <m/>
    <m/>
    <m/>
    <m/>
    <m/>
    <m/>
    <s v="No"/>
    <s v="No"/>
    <m/>
    <n v="5"/>
    <n v="5"/>
    <s v="4, satisfecho"/>
    <s v="Igual"/>
    <m/>
    <n v="1"/>
    <n v="0"/>
    <n v="0"/>
    <n v="0"/>
    <n v="0"/>
    <n v="0"/>
    <n v="0"/>
    <n v="0"/>
    <n v="1"/>
    <n v="1"/>
    <n v="0"/>
    <n v="0"/>
    <n v="0"/>
  </r>
  <r>
    <m/>
    <m/>
    <s v="Ciencias de la Salud"/>
    <d v="2020-05-19T15:52:00"/>
    <x v="1"/>
    <x v="4"/>
    <x v="2"/>
    <x v="1"/>
    <x v="5"/>
    <s v="F. Geografía e Historia"/>
    <s v="F. Medicina"/>
    <s v="F. Enfermería, Fisioterapia y Podología"/>
    <s v="Biblioteca Nacional de España."/>
    <m/>
    <m/>
    <m/>
    <m/>
    <m/>
    <s v="No"/>
    <s v="Sí"/>
    <n v="3"/>
    <n v="2"/>
    <n v="3"/>
    <n v="1"/>
    <n v="1"/>
    <n v="4"/>
    <n v="1"/>
    <n v="3"/>
    <n v="4"/>
    <n v="4"/>
    <m/>
    <n v="5"/>
    <n v="5"/>
    <n v="4"/>
    <n v="3"/>
    <n v="4"/>
    <s v="Sí"/>
    <n v="5"/>
    <n v="3"/>
    <s v="No uso ninguna red social"/>
    <m/>
    <m/>
    <m/>
    <m/>
    <m/>
    <m/>
    <m/>
    <s v="Sí"/>
    <s v="No"/>
    <m/>
    <n v="5"/>
    <n v="5"/>
    <s v="4, satisfecho"/>
    <s v="Mejorado"/>
    <m/>
    <n v="1"/>
    <n v="0"/>
    <n v="1"/>
    <n v="0"/>
    <n v="1"/>
    <n v="0"/>
    <n v="0"/>
    <n v="0"/>
    <n v="0"/>
    <n v="0"/>
    <n v="0"/>
    <n v="1"/>
    <n v="0"/>
  </r>
  <r>
    <m/>
    <m/>
    <s v="Ciencias de la Salud"/>
    <d v="2020-05-19T15:51:00"/>
    <x v="2"/>
    <x v="4"/>
    <x v="2"/>
    <x v="2"/>
    <x v="2"/>
    <s v="F. Medicina"/>
    <s v="F. Enfermería, Fisioterapia y Podología"/>
    <s v="Biblioteca Maria Zambrano (Filología / Derecho)"/>
    <m/>
    <m/>
    <m/>
    <m/>
    <m/>
    <m/>
    <s v="No"/>
    <s v="Sí"/>
    <n v="4"/>
    <n v="1"/>
    <n v="4"/>
    <n v="2"/>
    <n v="5"/>
    <n v="3"/>
    <n v="5"/>
    <n v="1"/>
    <n v="4"/>
    <n v="4"/>
    <m/>
    <n v="5"/>
    <n v="5"/>
    <n v="5"/>
    <n v="5"/>
    <n v="5"/>
    <s v="No"/>
    <n v="5"/>
    <n v="1"/>
    <s v="Youtube|Instagram"/>
    <m/>
    <m/>
    <m/>
    <m/>
    <m/>
    <m/>
    <m/>
    <s v="No"/>
    <s v="No"/>
    <m/>
    <n v="5"/>
    <n v="5"/>
    <s v="5, muy satisfecho"/>
    <s v="Mejorado"/>
    <m/>
    <n v="1"/>
    <n v="0"/>
    <n v="0"/>
    <n v="0"/>
    <n v="0"/>
    <n v="0"/>
    <n v="0"/>
    <n v="0"/>
    <n v="1"/>
    <n v="1"/>
    <n v="0"/>
    <n v="0"/>
    <n v="0"/>
  </r>
  <r>
    <m/>
    <m/>
    <s v="Humanidades"/>
    <d v="2020-05-19T15:51:00"/>
    <x v="2"/>
    <x v="6"/>
    <x v="2"/>
    <x v="2"/>
    <x v="6"/>
    <s v="Biblioteca Maria Zambrano (Filología / Derecho)"/>
    <s v="F. Filología (Clásicas o General)"/>
    <s v="F. Geografía e Historia"/>
    <s v="Bibliotecas públicas de la Comunidad de Madrid"/>
    <m/>
    <m/>
    <m/>
    <m/>
    <m/>
    <s v="Sí"/>
    <s v="Sí"/>
    <n v="4"/>
    <n v="2"/>
    <n v="4"/>
    <n v="3"/>
    <n v="4"/>
    <n v="4"/>
    <n v="4"/>
    <n v="3"/>
    <n v="2"/>
    <n v="2"/>
    <m/>
    <n v="3"/>
    <n v="3"/>
    <n v="3"/>
    <n v="3"/>
    <n v="3"/>
    <s v="No"/>
    <n v="3"/>
    <n v="3"/>
    <s v="Facebook|Youtube|Instagram"/>
    <m/>
    <m/>
    <m/>
    <m/>
    <m/>
    <m/>
    <m/>
    <s v="No"/>
    <s v="Sí"/>
    <s v="Normal"/>
    <n v="4"/>
    <n v="4"/>
    <s v="4, satisfecho"/>
    <s v="Mejorado"/>
    <m/>
    <n v="1"/>
    <n v="0"/>
    <n v="1"/>
    <n v="0"/>
    <n v="0"/>
    <n v="0"/>
    <n v="0"/>
    <n v="1"/>
    <n v="1"/>
    <n v="1"/>
    <n v="0"/>
    <n v="0"/>
    <n v="0"/>
  </r>
  <r>
    <m/>
    <m/>
    <s v="Ciencias Experimentales"/>
    <d v="2020-05-19T15:50:00"/>
    <x v="2"/>
    <x v="16"/>
    <x v="3"/>
    <x v="2"/>
    <x v="2"/>
    <s v="F. Ciencias Químicas"/>
    <m/>
    <m/>
    <m/>
    <m/>
    <m/>
    <m/>
    <m/>
    <m/>
    <s v="Sí"/>
    <s v="Sí"/>
    <n v="3"/>
    <n v="1"/>
    <n v="1"/>
    <n v="1"/>
    <n v="5"/>
    <n v="4"/>
    <n v="5"/>
    <n v="2"/>
    <n v="4"/>
    <n v="4"/>
    <m/>
    <n v="4"/>
    <n v="2"/>
    <n v="4"/>
    <n v="1"/>
    <n v="1"/>
    <s v="No"/>
    <n v="3"/>
    <n v="3"/>
    <s v="Youtube|Instagram"/>
    <m/>
    <m/>
    <m/>
    <m/>
    <m/>
    <m/>
    <m/>
    <s v="No"/>
    <s v="No"/>
    <m/>
    <n v="3"/>
    <n v="4"/>
    <s v="3, normal"/>
    <s v="Igual"/>
    <s v="Que el horario de cierre sea hasta las 9"/>
    <n v="1"/>
    <n v="0"/>
    <n v="0"/>
    <n v="0"/>
    <n v="0"/>
    <n v="0"/>
    <n v="0"/>
    <n v="0"/>
    <n v="1"/>
    <n v="1"/>
    <n v="0"/>
    <n v="0"/>
    <n v="0"/>
  </r>
  <r>
    <m/>
    <m/>
    <s v="Ciencias de la Salud"/>
    <d v="2020-05-19T15:50:00"/>
    <x v="2"/>
    <x v="23"/>
    <x v="1"/>
    <x v="5"/>
    <x v="2"/>
    <s v="F. Veterinaria"/>
    <s v="Biblioteca Maria Zambrano (Filología / Derecho)"/>
    <s v="Biblioteca Histórica"/>
    <m/>
    <m/>
    <m/>
    <m/>
    <m/>
    <m/>
    <s v="Sí"/>
    <s v="Sí"/>
    <n v="3"/>
    <n v="1"/>
    <n v="1"/>
    <n v="1"/>
    <n v="5"/>
    <n v="1"/>
    <n v="4"/>
    <n v="1"/>
    <n v="3"/>
    <n v="3"/>
    <m/>
    <n v="4"/>
    <n v="4"/>
    <n v="3"/>
    <n v="3"/>
    <n v="3"/>
    <s v="No"/>
    <n v="4"/>
    <n v="3"/>
    <s v="Twitter|Facebook|Youtube|Instagram"/>
    <m/>
    <m/>
    <m/>
    <m/>
    <m/>
    <m/>
    <m/>
    <s v="Sí"/>
    <s v="No"/>
    <m/>
    <n v="4"/>
    <n v="5"/>
    <s v="4, satisfecho"/>
    <s v="Mejorado"/>
    <s v="Poder solicitar 1 mes de renovación en vez de 15 días"/>
    <n v="1"/>
    <n v="0"/>
    <n v="0"/>
    <n v="0"/>
    <n v="0"/>
    <n v="0"/>
    <n v="1"/>
    <n v="1"/>
    <n v="1"/>
    <n v="1"/>
    <n v="0"/>
    <n v="0"/>
    <n v="0"/>
  </r>
  <r>
    <m/>
    <m/>
    <s v="Ciencias de la Salud"/>
    <d v="2020-05-19T15:49:00"/>
    <x v="2"/>
    <x v="4"/>
    <x v="2"/>
    <x v="1"/>
    <x v="2"/>
    <s v="F. Medicina"/>
    <s v="F. Odontología"/>
    <m/>
    <s v="Bibliotecas municipales"/>
    <m/>
    <m/>
    <m/>
    <m/>
    <m/>
    <s v="No"/>
    <s v="Sí"/>
    <n v="2"/>
    <n v="2"/>
    <n v="3"/>
    <n v="3"/>
    <n v="2"/>
    <n v="5"/>
    <n v="4"/>
    <n v="3"/>
    <n v="3"/>
    <n v="4"/>
    <m/>
    <n v="2"/>
    <n v="4"/>
    <n v="4"/>
    <n v="3"/>
    <n v="4"/>
    <s v="No"/>
    <n v="4"/>
    <n v="4"/>
    <s v="Twitter|Instagram"/>
    <m/>
    <m/>
    <m/>
    <m/>
    <m/>
    <m/>
    <m/>
    <s v="No"/>
    <s v="No"/>
    <m/>
    <n v="4"/>
    <n v="4"/>
    <s v="4, satisfecho"/>
    <s v="Mejorado"/>
    <m/>
    <n v="1"/>
    <n v="0"/>
    <n v="0"/>
    <n v="0"/>
    <n v="0"/>
    <n v="0"/>
    <n v="1"/>
    <n v="0"/>
    <n v="0"/>
    <n v="1"/>
    <n v="0"/>
    <n v="0"/>
    <n v="0"/>
  </r>
  <r>
    <m/>
    <m/>
    <s v="Ciencias Experimentales"/>
    <d v="2020-05-19T15:49:00"/>
    <x v="2"/>
    <x v="19"/>
    <x v="3"/>
    <x v="1"/>
    <x v="6"/>
    <s v="F. Ciencias Físicas"/>
    <s v="Biblioteca Maria Zambrano (Filología / Derecho)"/>
    <s v="F. Ciencias Matemáticas"/>
    <s v="Centro Cultural Julio Cortázar"/>
    <m/>
    <m/>
    <m/>
    <m/>
    <m/>
    <s v="Sí"/>
    <s v="Sí"/>
    <n v="5"/>
    <n v="1"/>
    <n v="1"/>
    <n v="5"/>
    <n v="5"/>
    <n v="5"/>
    <n v="5"/>
    <n v="5"/>
    <n v="5"/>
    <n v="5"/>
    <m/>
    <n v="5"/>
    <n v="4"/>
    <n v="5"/>
    <n v="5"/>
    <n v="5"/>
    <s v="No"/>
    <n v="5"/>
    <n v="3"/>
    <s v="Twitter|Youtube|Instagram"/>
    <m/>
    <m/>
    <m/>
    <m/>
    <m/>
    <m/>
    <m/>
    <s v="Sí"/>
    <s v="No"/>
    <m/>
    <n v="4"/>
    <n v="2"/>
    <s v="4, satisfecho"/>
    <s v="Igual"/>
    <m/>
    <n v="1"/>
    <n v="0"/>
    <n v="1"/>
    <n v="0"/>
    <n v="0"/>
    <n v="0"/>
    <n v="1"/>
    <n v="0"/>
    <n v="1"/>
    <n v="1"/>
    <n v="0"/>
    <n v="0"/>
    <n v="0"/>
  </r>
  <r>
    <m/>
    <m/>
    <s v="Ciencias Experimentales"/>
    <d v="2020-05-19T15:49:00"/>
    <x v="2"/>
    <x v="20"/>
    <x v="2"/>
    <x v="5"/>
    <x v="2"/>
    <s v="Biblioteca Maria Zambrano (Filología / Derecho)"/>
    <s v="F. Farmacia"/>
    <s v="F. Ciencias Geológicas"/>
    <m/>
    <m/>
    <m/>
    <m/>
    <m/>
    <m/>
    <s v="Sí"/>
    <s v="Sí"/>
    <n v="1"/>
    <n v="2"/>
    <n v="3"/>
    <n v="1"/>
    <n v="5"/>
    <n v="4"/>
    <n v="3"/>
    <n v="2"/>
    <n v="3"/>
    <n v="3"/>
    <m/>
    <n v="2"/>
    <n v="4"/>
    <n v="3"/>
    <n v="3"/>
    <n v="5"/>
    <s v="No"/>
    <n v="3"/>
    <n v="1"/>
    <s v="No uso ninguna red social"/>
    <m/>
    <m/>
    <m/>
    <m/>
    <m/>
    <m/>
    <m/>
    <s v="No"/>
    <s v="No"/>
    <m/>
    <n v="4"/>
    <n v="5"/>
    <s v="4, satisfecho"/>
    <s v="Mejorado"/>
    <m/>
    <n v="1"/>
    <n v="0"/>
    <n v="0"/>
    <n v="0"/>
    <n v="0"/>
    <n v="0"/>
    <n v="0"/>
    <n v="0"/>
    <n v="0"/>
    <n v="0"/>
    <n v="0"/>
    <n v="1"/>
    <n v="0"/>
  </r>
  <r>
    <m/>
    <m/>
    <s v="Ciencias Sociales"/>
    <d v="2020-05-19T15:48:00"/>
    <x v="2"/>
    <x v="24"/>
    <x v="1"/>
    <x v="1"/>
    <x v="6"/>
    <s v="F. Ciencias Políticas y Sociología"/>
    <s v="F. Trabajo Social"/>
    <s v="Biblioteca Maria Zambrano (Filología / Derecho)"/>
    <s v="Centro cultural Antonio Machado"/>
    <m/>
    <m/>
    <m/>
    <m/>
    <m/>
    <s v="Sí"/>
    <s v="Sí"/>
    <n v="2"/>
    <n v="1"/>
    <n v="3"/>
    <n v="2"/>
    <n v="3"/>
    <n v="5"/>
    <n v="4"/>
    <n v="3"/>
    <n v="2"/>
    <n v="3"/>
    <m/>
    <n v="3"/>
    <n v="3"/>
    <n v="3"/>
    <n v="2"/>
    <n v="3"/>
    <s v="No"/>
    <n v="3"/>
    <n v="3"/>
    <s v="Twitter|Youtube|Instagram"/>
    <m/>
    <m/>
    <m/>
    <m/>
    <m/>
    <m/>
    <m/>
    <s v="Sí"/>
    <s v="No"/>
    <m/>
    <n v="4"/>
    <n v="5"/>
    <s v="4, satisfecho"/>
    <s v="Igual"/>
    <s v="La biblioteca de la Facultad de Trabajo Social es demasiado pequeña y en ocasiones no hay espacio suficiente para los estudiantes, teniendo que irse a la biblioteca de Politicas o a estudiar en otras zonas de la facultad con menos luz y silencio."/>
    <n v="1"/>
    <n v="0"/>
    <n v="1"/>
    <n v="0"/>
    <n v="0"/>
    <n v="0"/>
    <n v="1"/>
    <n v="0"/>
    <n v="1"/>
    <n v="1"/>
    <n v="0"/>
    <n v="0"/>
    <n v="0"/>
  </r>
  <r>
    <m/>
    <m/>
    <s v="Ciencias Sociales"/>
    <d v="2020-05-19T15:47:00"/>
    <x v="3"/>
    <x v="1"/>
    <x v="1"/>
    <x v="1"/>
    <x v="17"/>
    <s v="Biblioteca Maria Zambrano (Filología / Derecho)"/>
    <s v="F. Ciencias Políticas y Sociología"/>
    <m/>
    <m/>
    <m/>
    <m/>
    <m/>
    <m/>
    <m/>
    <s v="No"/>
    <s v="Sí"/>
    <n v="3"/>
    <n v="2"/>
    <n v="2"/>
    <n v="3"/>
    <n v="1"/>
    <n v="4"/>
    <n v="1"/>
    <n v="3"/>
    <n v="1"/>
    <n v="3"/>
    <m/>
    <n v="1"/>
    <n v="3"/>
    <n v="3"/>
    <n v="3"/>
    <n v="3"/>
    <s v="Sí"/>
    <n v="3"/>
    <n v="1"/>
    <s v="Twitter|Facebook|Instagram|LinkedIn"/>
    <m/>
    <m/>
    <m/>
    <m/>
    <m/>
    <m/>
    <m/>
    <s v="Sí"/>
    <s v="Sí"/>
    <m/>
    <n v="4"/>
    <n v="4"/>
    <s v="4, satisfecho"/>
    <s v="Mejorado"/>
    <m/>
    <n v="1"/>
    <n v="1"/>
    <n v="0"/>
    <n v="0"/>
    <n v="0"/>
    <n v="0"/>
    <n v="1"/>
    <n v="1"/>
    <n v="0"/>
    <n v="1"/>
    <n v="1"/>
    <n v="0"/>
    <n v="0"/>
  </r>
  <r>
    <m/>
    <m/>
    <s v="Ciencias Experimentales"/>
    <d v="2020-05-19T15:47:00"/>
    <x v="2"/>
    <x v="19"/>
    <x v="3"/>
    <x v="1"/>
    <x v="16"/>
    <s v="F. Ciencias Físicas"/>
    <s v="F. Ciencias Matemáticas"/>
    <s v="F. Odontología"/>
    <m/>
    <m/>
    <m/>
    <m/>
    <m/>
    <m/>
    <s v="No"/>
    <s v="Sí"/>
    <n v="4"/>
    <n v="1"/>
    <n v="2"/>
    <n v="5"/>
    <n v="5"/>
    <n v="5"/>
    <n v="5"/>
    <n v="1"/>
    <n v="4"/>
    <n v="5"/>
    <m/>
    <n v="4"/>
    <n v="4"/>
    <n v="4"/>
    <n v="3"/>
    <n v="5"/>
    <s v="No"/>
    <n v="4"/>
    <n v="4"/>
    <s v="Youtube"/>
    <m/>
    <m/>
    <m/>
    <m/>
    <m/>
    <m/>
    <m/>
    <s v="Sí"/>
    <s v="No"/>
    <m/>
    <n v="5"/>
    <n v="4"/>
    <s v="4, satisfecho"/>
    <s v="Mejorado"/>
    <m/>
    <n v="0"/>
    <n v="0"/>
    <n v="0"/>
    <n v="0"/>
    <n v="1"/>
    <n v="0"/>
    <n v="0"/>
    <n v="0"/>
    <n v="1"/>
    <n v="0"/>
    <n v="0"/>
    <n v="0"/>
    <n v="0"/>
  </r>
  <r>
    <m/>
    <m/>
    <s v="Ciencias Experimentales"/>
    <d v="2020-05-19T15:47:00"/>
    <x v="2"/>
    <x v="19"/>
    <x v="1"/>
    <x v="5"/>
    <x v="2"/>
    <s v="F. Ciencias Físicas"/>
    <s v="F. Ciencias Matemáticas"/>
    <s v="F. Ciencias Químicas"/>
    <m/>
    <m/>
    <m/>
    <m/>
    <m/>
    <m/>
    <s v="Sí"/>
    <s v="Sí"/>
    <n v="3"/>
    <n v="1"/>
    <n v="1"/>
    <n v="1"/>
    <n v="5"/>
    <n v="4"/>
    <n v="5"/>
    <n v="2"/>
    <n v="3"/>
    <n v="5"/>
    <m/>
    <n v="2"/>
    <n v="4"/>
    <n v="2"/>
    <n v="3"/>
    <n v="5"/>
    <s v="No"/>
    <n v="2"/>
    <n v="4"/>
    <s v="Twitter|Youtube|Instagram"/>
    <m/>
    <m/>
    <m/>
    <m/>
    <m/>
    <m/>
    <m/>
    <s v="No"/>
    <s v="No"/>
    <m/>
    <n v="4"/>
    <n v="5"/>
    <s v="4, satisfecho"/>
    <s v="Igual"/>
    <m/>
    <n v="1"/>
    <n v="0"/>
    <n v="0"/>
    <n v="0"/>
    <n v="0"/>
    <n v="0"/>
    <n v="1"/>
    <n v="0"/>
    <n v="1"/>
    <n v="1"/>
    <n v="0"/>
    <n v="0"/>
    <n v="0"/>
  </r>
  <r>
    <m/>
    <m/>
    <s v="Ciencias Sociales"/>
    <d v="2020-05-19T15:45:00"/>
    <x v="2"/>
    <x v="10"/>
    <x v="1"/>
    <x v="1"/>
    <x v="42"/>
    <s v="Biblioteca Maria Zambrano (Filología / Derecho)"/>
    <s v="Biblioteca Maria Zambrano (Filología / Derecho)"/>
    <m/>
    <s v="Centro de Recursos para el Aprendizaje y la Investigación, perteneciente a la Universidad de Alcalá de Henares"/>
    <m/>
    <m/>
    <m/>
    <m/>
    <m/>
    <s v="Sí"/>
    <s v="Sí"/>
    <n v="3"/>
    <n v="1"/>
    <n v="1"/>
    <n v="5"/>
    <n v="5"/>
    <n v="5"/>
    <n v="5"/>
    <n v="2"/>
    <n v="3"/>
    <n v="4"/>
    <m/>
    <n v="3"/>
    <n v="2"/>
    <n v="4"/>
    <n v="3"/>
    <n v="3"/>
    <s v="No"/>
    <n v="3"/>
    <n v="3"/>
    <s v="Youtube|Instagram"/>
    <m/>
    <m/>
    <m/>
    <m/>
    <m/>
    <m/>
    <m/>
    <s v="No"/>
    <s v="No"/>
    <m/>
    <n v="4"/>
    <n v="2"/>
    <s v="4, satisfecho"/>
    <s v="Igual"/>
    <m/>
    <n v="0"/>
    <n v="0"/>
    <n v="0"/>
    <n v="0"/>
    <n v="0"/>
    <n v="0"/>
    <n v="0"/>
    <n v="0"/>
    <n v="1"/>
    <n v="1"/>
    <n v="0"/>
    <n v="0"/>
    <n v="0"/>
  </r>
  <r>
    <m/>
    <m/>
    <s v="Humanidades"/>
    <d v="2020-05-19T15:45:00"/>
    <x v="1"/>
    <x v="7"/>
    <x v="1"/>
    <x v="3"/>
    <x v="2"/>
    <s v="F. Geografía e Historia"/>
    <s v="Biblioteca Maria Zambrano (Filología / Derecho)"/>
    <s v="F. Filología (Clásicas o General)"/>
    <s v="Bne"/>
    <m/>
    <m/>
    <m/>
    <m/>
    <m/>
    <s v="No"/>
    <s v="Sí"/>
    <n v="2"/>
    <n v="4"/>
    <n v="4"/>
    <n v="5"/>
    <n v="2"/>
    <n v="5"/>
    <n v="1"/>
    <n v="4"/>
    <n v="1"/>
    <n v="2"/>
    <m/>
    <n v="1"/>
    <n v="3"/>
    <n v="1"/>
    <n v="1"/>
    <n v="4"/>
    <s v="Sí"/>
    <n v="1"/>
    <n v="1"/>
    <s v="Facebook|Youtube|Instagram|LinkedIn"/>
    <m/>
    <m/>
    <m/>
    <m/>
    <m/>
    <m/>
    <m/>
    <s v="Sí"/>
    <s v="Sí"/>
    <s v="Normal"/>
    <n v="4"/>
    <n v="5"/>
    <s v="2, insatisfecho"/>
    <s v="Mejorado"/>
    <m/>
    <n v="1"/>
    <n v="0"/>
    <n v="0"/>
    <n v="0"/>
    <n v="0"/>
    <n v="0"/>
    <n v="0"/>
    <n v="1"/>
    <n v="1"/>
    <n v="1"/>
    <n v="1"/>
    <n v="0"/>
    <n v="0"/>
  </r>
  <r>
    <m/>
    <m/>
    <s v="Ciencias Sociales"/>
    <d v="2020-05-19T15:45:00"/>
    <x v="2"/>
    <x v="1"/>
    <x v="5"/>
    <x v="1"/>
    <x v="3"/>
    <s v="F. Ciencias Políticas y Sociología"/>
    <s v="F. Ciencias Políticas y Sociología"/>
    <s v="F. Ciencias Políticas y Sociología"/>
    <s v="Biblioteca Rafael Alberti Biblioteca Villa de Vallecas"/>
    <m/>
    <m/>
    <m/>
    <m/>
    <m/>
    <s v="No"/>
    <s v="No"/>
    <n v="3"/>
    <n v="1"/>
    <n v="1"/>
    <n v="3"/>
    <n v="5"/>
    <n v="5"/>
    <n v="5"/>
    <n v="1"/>
    <n v="2"/>
    <n v="3"/>
    <m/>
    <n v="3"/>
    <n v="3"/>
    <n v="4"/>
    <n v="2"/>
    <n v="5"/>
    <s v="Sí"/>
    <n v="4"/>
    <n v="3"/>
    <s v="Facebook|Youtube|Instagram"/>
    <m/>
    <m/>
    <m/>
    <m/>
    <m/>
    <m/>
    <m/>
    <s v="Sí"/>
    <s v="No"/>
    <m/>
    <n v="3"/>
    <n v="2"/>
    <s v="4, satisfecho"/>
    <s v="Mejorado"/>
    <m/>
    <n v="0"/>
    <n v="1"/>
    <n v="0"/>
    <n v="0"/>
    <n v="0"/>
    <n v="0"/>
    <n v="0"/>
    <n v="1"/>
    <n v="1"/>
    <n v="1"/>
    <n v="0"/>
    <n v="0"/>
    <n v="0"/>
  </r>
  <r>
    <m/>
    <m/>
    <s v="Ciencias Experimentales"/>
    <d v="2020-05-19T15:43:00"/>
    <x v="2"/>
    <x v="19"/>
    <x v="2"/>
    <x v="1"/>
    <x v="2"/>
    <s v="Biblioteca Maria Zambrano (Filología / Derecho)"/>
    <s v="F. Ciencias Matemáticas"/>
    <s v="F. Ciencias Físicas"/>
    <s v="A la biblioteca de mi pueblo"/>
    <m/>
    <m/>
    <m/>
    <m/>
    <m/>
    <s v="Sí"/>
    <s v="Sí"/>
    <n v="5"/>
    <n v="2"/>
    <n v="3"/>
    <n v="4"/>
    <n v="4"/>
    <n v="3"/>
    <n v="5"/>
    <n v="3"/>
    <n v="3"/>
    <n v="4"/>
    <m/>
    <n v="4"/>
    <n v="5"/>
    <n v="4"/>
    <n v="3"/>
    <n v="4"/>
    <s v="No"/>
    <n v="3"/>
    <n v="4"/>
    <s v="Twitter|Instagram"/>
    <m/>
    <m/>
    <m/>
    <m/>
    <m/>
    <m/>
    <m/>
    <s v="Sí"/>
    <s v="No"/>
    <m/>
    <n v="5"/>
    <n v="3"/>
    <s v="4, satisfecho"/>
    <s v="Mejorado"/>
    <m/>
    <n v="1"/>
    <n v="0"/>
    <n v="0"/>
    <n v="0"/>
    <n v="0"/>
    <n v="0"/>
    <n v="1"/>
    <n v="0"/>
    <n v="0"/>
    <n v="1"/>
    <n v="0"/>
    <n v="0"/>
    <n v="0"/>
  </r>
  <r>
    <m/>
    <m/>
    <s v="Humanidades"/>
    <d v="2020-05-19T15:43:00"/>
    <x v="1"/>
    <x v="7"/>
    <x v="2"/>
    <x v="3"/>
    <x v="2"/>
    <s v="F. Geografía e Historia"/>
    <s v="Biblioteca Maria Zambrano (Filología / Derecho)"/>
    <s v="F. Derecho (Departamentos,Criminología)"/>
    <s v="Biblioteca Nacional y a la Biblioteca Tomás Navarro Tomás"/>
    <m/>
    <m/>
    <m/>
    <m/>
    <m/>
    <s v="Sí"/>
    <s v="Sí"/>
    <n v="5"/>
    <n v="2"/>
    <n v="3"/>
    <n v="3"/>
    <n v="1"/>
    <n v="3"/>
    <n v="1"/>
    <n v="4"/>
    <n v="3"/>
    <n v="4"/>
    <m/>
    <n v="5"/>
    <n v="5"/>
    <n v="5"/>
    <n v="5"/>
    <n v="5"/>
    <s v="Sí"/>
    <n v="5"/>
    <n v="4"/>
    <s v="Facebook|ResearcherID y Orcid"/>
    <m/>
    <m/>
    <m/>
    <m/>
    <m/>
    <m/>
    <m/>
    <s v="Sí"/>
    <s v="No"/>
    <m/>
    <n v="5"/>
    <n v="5"/>
    <s v="5, muy satisfecho"/>
    <s v="Mejorado"/>
    <m/>
    <n v="1"/>
    <n v="0"/>
    <n v="0"/>
    <n v="0"/>
    <n v="0"/>
    <n v="0"/>
    <n v="0"/>
    <n v="1"/>
    <n v="0"/>
    <n v="0"/>
    <n v="0"/>
    <n v="0"/>
    <n v="0"/>
  </r>
  <r>
    <m/>
    <m/>
    <s v="Ciencias de la Salud"/>
    <d v="2020-05-19T15:42:00"/>
    <x v="2"/>
    <x v="22"/>
    <x v="1"/>
    <x v="4"/>
    <x v="16"/>
    <s v="F. Óptica y Optometría"/>
    <m/>
    <m/>
    <s v="Biblioteca de Moratalaz"/>
    <m/>
    <m/>
    <m/>
    <m/>
    <m/>
    <s v="No"/>
    <s v="No"/>
    <n v="2"/>
    <n v="1"/>
    <n v="3"/>
    <n v="5"/>
    <n v="4"/>
    <n v="1"/>
    <n v="5"/>
    <n v="3"/>
    <n v="3"/>
    <n v="3"/>
    <m/>
    <n v="4"/>
    <n v="3"/>
    <n v="3"/>
    <n v="3"/>
    <n v="3"/>
    <s v="No"/>
    <n v="4"/>
    <n v="3"/>
    <s v="Youtube|Instagram"/>
    <m/>
    <m/>
    <m/>
    <m/>
    <m/>
    <m/>
    <m/>
    <s v="No"/>
    <s v="No"/>
    <m/>
    <n v="3"/>
    <n v="3"/>
    <s v="3, normal"/>
    <s v="Igual"/>
    <m/>
    <n v="0"/>
    <n v="0"/>
    <n v="0"/>
    <n v="0"/>
    <n v="1"/>
    <n v="0"/>
    <n v="0"/>
    <n v="0"/>
    <n v="1"/>
    <n v="1"/>
    <n v="0"/>
    <n v="0"/>
    <n v="0"/>
  </r>
  <r>
    <m/>
    <m/>
    <s v="Humanidades"/>
    <d v="2020-05-19T15:42:00"/>
    <x v="1"/>
    <x v="6"/>
    <x v="4"/>
    <x v="1"/>
    <x v="3"/>
    <s v="F. Filología (Clásicas o General)"/>
    <s v="Biblioteca Maria Zambrano (Filología / Derecho)"/>
    <m/>
    <m/>
    <m/>
    <m/>
    <m/>
    <m/>
    <m/>
    <s v="Sí"/>
    <s v="Sí"/>
    <n v="3"/>
    <n v="4"/>
    <n v="3"/>
    <n v="4"/>
    <n v="2"/>
    <n v="4"/>
    <n v="2"/>
    <n v="3"/>
    <n v="3"/>
    <n v="5"/>
    <m/>
    <n v="4"/>
    <n v="5"/>
    <n v="4"/>
    <n v="3"/>
    <n v="3"/>
    <s v="Sí"/>
    <n v="4"/>
    <n v="4"/>
    <s v="Twitter|Facebook|Youtube|Instagram"/>
    <m/>
    <m/>
    <m/>
    <m/>
    <m/>
    <m/>
    <m/>
    <s v="Sí"/>
    <s v="Sí"/>
    <s v="Muy útil"/>
    <n v="5"/>
    <n v="5"/>
    <s v="5, muy satisfecho"/>
    <s v="Mejorado mucho"/>
    <s v="Biblioteca. Encuesta de satisfacción de usuarios 2019-2020"/>
    <n v="0"/>
    <n v="1"/>
    <n v="0"/>
    <n v="0"/>
    <n v="0"/>
    <n v="0"/>
    <n v="1"/>
    <n v="1"/>
    <n v="1"/>
    <n v="1"/>
    <n v="0"/>
    <n v="0"/>
    <n v="0"/>
  </r>
  <r>
    <m/>
    <m/>
    <s v="Ciencias Experimentales"/>
    <d v="2020-05-19T15:42:00"/>
    <x v="2"/>
    <x v="27"/>
    <x v="1"/>
    <x v="1"/>
    <x v="16"/>
    <s v="F. Estudios Estadísticos"/>
    <s v="Biblioteca Maria Zambrano (Filología / Derecho)"/>
    <m/>
    <m/>
    <m/>
    <m/>
    <m/>
    <m/>
    <m/>
    <s v="No"/>
    <s v="Sí"/>
    <n v="2"/>
    <n v="2"/>
    <n v="2"/>
    <n v="3"/>
    <n v="4"/>
    <n v="4"/>
    <n v="4"/>
    <n v="3"/>
    <n v="2"/>
    <n v="2"/>
    <m/>
    <n v="1"/>
    <n v="2"/>
    <n v="3"/>
    <n v="2"/>
    <n v="4"/>
    <s v="No"/>
    <n v="3"/>
    <n v="2"/>
    <s v="Twitter|Facebook|Youtube|Instagram"/>
    <m/>
    <m/>
    <m/>
    <m/>
    <m/>
    <m/>
    <m/>
    <s v="No"/>
    <s v="No"/>
    <m/>
    <n v="3"/>
    <n v="3"/>
    <s v="2, insatisfecho"/>
    <m/>
    <m/>
    <n v="0"/>
    <n v="0"/>
    <n v="0"/>
    <n v="0"/>
    <n v="1"/>
    <n v="0"/>
    <n v="1"/>
    <n v="1"/>
    <n v="1"/>
    <n v="1"/>
    <n v="0"/>
    <n v="0"/>
    <n v="0"/>
  </r>
  <r>
    <m/>
    <m/>
    <s v="Ciencias Experimentales"/>
    <d v="2020-05-19T15:41:00"/>
    <x v="2"/>
    <x v="19"/>
    <x v="2"/>
    <x v="1"/>
    <x v="2"/>
    <s v="F. Ciencias Físicas"/>
    <s v="F. Ciencias Químicas"/>
    <s v="F. Ciencias Matemáticas"/>
    <s v="La más cercana de mi casa"/>
    <m/>
    <m/>
    <m/>
    <m/>
    <m/>
    <s v="Sí"/>
    <s v="Sí"/>
    <n v="3"/>
    <n v="1"/>
    <n v="2"/>
    <n v="2"/>
    <n v="5"/>
    <n v="5"/>
    <n v="2"/>
    <n v="1"/>
    <n v="4"/>
    <n v="4"/>
    <m/>
    <n v="3"/>
    <n v="3"/>
    <n v="4"/>
    <n v="3"/>
    <n v="4"/>
    <s v="No"/>
    <n v="5"/>
    <n v="2"/>
    <s v="Youtube|Instagram"/>
    <m/>
    <m/>
    <m/>
    <m/>
    <m/>
    <m/>
    <m/>
    <s v="No"/>
    <s v="No"/>
    <m/>
    <n v="4"/>
    <n v="3"/>
    <s v="4, satisfecho"/>
    <s v="Mejorado"/>
    <m/>
    <n v="1"/>
    <n v="0"/>
    <n v="0"/>
    <n v="0"/>
    <n v="0"/>
    <n v="0"/>
    <n v="0"/>
    <n v="0"/>
    <n v="1"/>
    <n v="1"/>
    <n v="0"/>
    <n v="0"/>
    <n v="0"/>
  </r>
  <r>
    <m/>
    <m/>
    <s v="Humanidades"/>
    <d v="2020-05-19T15:40:00"/>
    <x v="2"/>
    <x v="7"/>
    <x v="1"/>
    <x v="1"/>
    <x v="4"/>
    <s v="F. Geografía e Historia"/>
    <s v="Biblioteca Maria Zambrano (Filología / Derecho)"/>
    <s v="F. Bellas Artes"/>
    <m/>
    <m/>
    <m/>
    <m/>
    <m/>
    <m/>
    <s v="Sí"/>
    <s v="Sí"/>
    <n v="4"/>
    <n v="3"/>
    <n v="2"/>
    <n v="1"/>
    <n v="3"/>
    <n v="1"/>
    <n v="4"/>
    <n v="2"/>
    <n v="5"/>
    <n v="4"/>
    <m/>
    <n v="4"/>
    <n v="3"/>
    <n v="3"/>
    <n v="3"/>
    <n v="4"/>
    <s v="No"/>
    <n v="3"/>
    <n v="3"/>
    <s v="Twitter|Instagram"/>
    <m/>
    <m/>
    <m/>
    <m/>
    <m/>
    <m/>
    <m/>
    <s v="No"/>
    <s v="No"/>
    <m/>
    <m/>
    <n v="3"/>
    <s v="4, satisfecho"/>
    <s v="Igual"/>
    <m/>
    <n v="0"/>
    <n v="0"/>
    <n v="1"/>
    <n v="0"/>
    <n v="0"/>
    <n v="0"/>
    <n v="1"/>
    <n v="0"/>
    <n v="0"/>
    <n v="1"/>
    <n v="0"/>
    <n v="0"/>
    <n v="0"/>
  </r>
  <r>
    <m/>
    <m/>
    <s v="Humanidades"/>
    <d v="2020-05-19T15:39:00"/>
    <x v="2"/>
    <x v="6"/>
    <x v="1"/>
    <x v="1"/>
    <x v="2"/>
    <s v="Biblioteca Maria Zambrano (Filología / Derecho)"/>
    <s v="F. Filosofía"/>
    <s v="F. Filología (Clásicas o General)"/>
    <s v="Biblioteca de la UC3M en Leganés."/>
    <m/>
    <m/>
    <m/>
    <m/>
    <m/>
    <s v="No"/>
    <s v="No"/>
    <n v="3"/>
    <n v="3"/>
    <n v="3"/>
    <n v="4"/>
    <n v="5"/>
    <n v="5"/>
    <n v="4"/>
    <n v="2"/>
    <n v="4"/>
    <n v="4"/>
    <m/>
    <n v="3"/>
    <n v="4"/>
    <n v="5"/>
    <n v="4"/>
    <n v="4"/>
    <s v="No"/>
    <n v="4"/>
    <n v="4"/>
    <s v="Twitter|Youtube|Instagram"/>
    <m/>
    <m/>
    <m/>
    <m/>
    <m/>
    <m/>
    <m/>
    <s v="Sí"/>
    <s v="Sí"/>
    <s v="Útil"/>
    <n v="4"/>
    <n v="4"/>
    <s v="4, satisfecho"/>
    <s v="Mejorado"/>
    <m/>
    <n v="1"/>
    <n v="0"/>
    <n v="0"/>
    <n v="0"/>
    <n v="0"/>
    <n v="0"/>
    <n v="1"/>
    <n v="0"/>
    <n v="1"/>
    <n v="1"/>
    <n v="0"/>
    <n v="0"/>
    <n v="0"/>
  </r>
  <r>
    <m/>
    <m/>
    <s v="Humanidades"/>
    <d v="2020-05-19T15:38:00"/>
    <x v="3"/>
    <x v="2"/>
    <x v="2"/>
    <x v="3"/>
    <x v="1"/>
    <s v="F. Educación - Centro de Formación del Profesorado"/>
    <s v="Biblioteca Maria Zambrano (Filología / Derecho)"/>
    <m/>
    <s v="La de la facultad de educación de la UAM y la sala búho de la UAM"/>
    <m/>
    <m/>
    <m/>
    <m/>
    <m/>
    <s v="No"/>
    <s v="Sí"/>
    <n v="2"/>
    <n v="5"/>
    <n v="5"/>
    <n v="4"/>
    <n v="1"/>
    <n v="5"/>
    <n v="1"/>
    <n v="4"/>
    <n v="1"/>
    <n v="4"/>
    <m/>
    <n v="5"/>
    <n v="5"/>
    <n v="4"/>
    <n v="3"/>
    <n v="2"/>
    <s v="Sí"/>
    <n v="5"/>
    <n v="3"/>
    <s v="Twitter|Instagram"/>
    <m/>
    <m/>
    <m/>
    <m/>
    <m/>
    <m/>
    <m/>
    <s v="Sí"/>
    <s v="Sí"/>
    <s v="Normal"/>
    <n v="4"/>
    <n v="5"/>
    <s v="5, muy satisfecho"/>
    <s v="Igual"/>
    <m/>
    <n v="0"/>
    <n v="0"/>
    <n v="0"/>
    <n v="1"/>
    <n v="0"/>
    <n v="0"/>
    <n v="1"/>
    <n v="0"/>
    <n v="0"/>
    <n v="1"/>
    <n v="0"/>
    <n v="0"/>
    <n v="0"/>
  </r>
  <r>
    <m/>
    <m/>
    <s v="Ciencias Experimentales"/>
    <d v="2020-05-19T15:37:00"/>
    <x v="2"/>
    <x v="14"/>
    <x v="1"/>
    <x v="1"/>
    <x v="2"/>
    <s v="F. Ciencias Geológicas"/>
    <s v="F. Ciencias Geológicas"/>
    <s v="F. Ciencias Geológicas"/>
    <m/>
    <m/>
    <m/>
    <m/>
    <m/>
    <m/>
    <s v="Sí"/>
    <s v="No"/>
    <n v="1"/>
    <n v="1"/>
    <n v="1"/>
    <n v="3"/>
    <n v="1"/>
    <n v="4"/>
    <n v="5"/>
    <n v="5"/>
    <n v="1"/>
    <n v="4"/>
    <m/>
    <n v="3"/>
    <n v="3"/>
    <n v="3"/>
    <n v="3"/>
    <n v="4"/>
    <s v="No"/>
    <n v="3"/>
    <n v="3"/>
    <s v="LinkedIn"/>
    <m/>
    <m/>
    <m/>
    <m/>
    <m/>
    <m/>
    <m/>
    <s v="Sí"/>
    <s v="Sí"/>
    <s v="Muy útil"/>
    <n v="3"/>
    <n v="4"/>
    <s v="4, satisfecho"/>
    <s v="Igual"/>
    <m/>
    <n v="1"/>
    <n v="0"/>
    <n v="0"/>
    <n v="0"/>
    <n v="0"/>
    <n v="0"/>
    <n v="0"/>
    <n v="0"/>
    <n v="0"/>
    <n v="0"/>
    <n v="1"/>
    <n v="0"/>
    <n v="0"/>
  </r>
  <r>
    <m/>
    <m/>
    <s v="Humanidades"/>
    <d v="2020-05-19T15:36:00"/>
    <x v="2"/>
    <x v="2"/>
    <x v="2"/>
    <x v="2"/>
    <x v="2"/>
    <s v="F. Educación - Centro de Formación del Profesorado"/>
    <s v="Biblioteca Maria Zambrano (Filología / Derecho)"/>
    <s v="F. Derecho (Departamentos,Criminología)"/>
    <s v="Bibliotecas de Leganés"/>
    <m/>
    <m/>
    <m/>
    <m/>
    <m/>
    <s v="No"/>
    <s v="Sí"/>
    <n v="4"/>
    <n v="4"/>
    <n v="4"/>
    <n v="4"/>
    <n v="4"/>
    <n v="4"/>
    <n v="4"/>
    <n v="4"/>
    <n v="2"/>
    <n v="3"/>
    <m/>
    <n v="4"/>
    <n v="3"/>
    <n v="2"/>
    <n v="3"/>
    <n v="3"/>
    <s v="No"/>
    <n v="4"/>
    <n v="4"/>
    <s v="Twitter|Facebook|Instagram"/>
    <m/>
    <m/>
    <m/>
    <m/>
    <m/>
    <m/>
    <m/>
    <s v="No"/>
    <s v="No"/>
    <m/>
    <n v="3"/>
    <n v="4"/>
    <s v="4, satisfecho"/>
    <s v="Mejorado"/>
    <m/>
    <n v="1"/>
    <n v="0"/>
    <n v="0"/>
    <n v="0"/>
    <n v="0"/>
    <n v="0"/>
    <n v="1"/>
    <n v="1"/>
    <n v="0"/>
    <n v="1"/>
    <n v="0"/>
    <n v="0"/>
    <n v="0"/>
  </r>
  <r>
    <m/>
    <m/>
    <s v="Ciencias de la Salud"/>
    <d v="2020-05-19T15:36:00"/>
    <x v="2"/>
    <x v="23"/>
    <x v="5"/>
    <x v="1"/>
    <x v="4"/>
    <s v="F. Geografía e Historia"/>
    <s v="F. Veterinaria"/>
    <m/>
    <m/>
    <m/>
    <m/>
    <m/>
    <m/>
    <m/>
    <s v="Sí"/>
    <s v="Sí"/>
    <n v="3"/>
    <n v="3"/>
    <n v="4"/>
    <n v="1"/>
    <n v="5"/>
    <n v="2"/>
    <n v="5"/>
    <n v="1"/>
    <n v="4"/>
    <n v="5"/>
    <m/>
    <n v="5"/>
    <n v="5"/>
    <n v="4"/>
    <n v="5"/>
    <n v="5"/>
    <s v="No"/>
    <n v="4"/>
    <n v="4"/>
    <s v="Facebook|Youtube"/>
    <m/>
    <m/>
    <m/>
    <m/>
    <m/>
    <m/>
    <m/>
    <s v="Sí"/>
    <s v="Sí"/>
    <m/>
    <n v="5"/>
    <n v="5"/>
    <s v="5, muy satisfecho"/>
    <s v="Mejorado mucho"/>
    <m/>
    <n v="0"/>
    <n v="0"/>
    <n v="1"/>
    <n v="0"/>
    <n v="0"/>
    <n v="0"/>
    <n v="0"/>
    <n v="1"/>
    <n v="1"/>
    <n v="0"/>
    <n v="0"/>
    <n v="0"/>
    <n v="0"/>
  </r>
  <r>
    <m/>
    <m/>
    <s v="Humanidades"/>
    <d v="2020-05-19T15:36:00"/>
    <x v="2"/>
    <x v="2"/>
    <x v="1"/>
    <x v="1"/>
    <x v="2"/>
    <s v="F. Educación - Centro de Formación del Profesorado"/>
    <m/>
    <m/>
    <m/>
    <m/>
    <m/>
    <m/>
    <m/>
    <m/>
    <s v="No"/>
    <s v="Sí"/>
    <n v="3"/>
    <n v="3"/>
    <n v="3"/>
    <n v="2"/>
    <n v="4"/>
    <n v="4"/>
    <n v="4"/>
    <n v="3"/>
    <n v="3"/>
    <n v="4"/>
    <m/>
    <n v="3"/>
    <n v="3"/>
    <n v="3"/>
    <n v="3"/>
    <n v="3"/>
    <s v="No"/>
    <n v="3"/>
    <n v="4"/>
    <s v="Twitter|Instagram"/>
    <m/>
    <m/>
    <m/>
    <m/>
    <m/>
    <m/>
    <m/>
    <s v="No"/>
    <s v="No"/>
    <m/>
    <n v="3"/>
    <n v="3"/>
    <s v="4, satisfecho"/>
    <s v="Igual"/>
    <m/>
    <n v="1"/>
    <n v="0"/>
    <n v="0"/>
    <n v="0"/>
    <n v="0"/>
    <n v="0"/>
    <n v="1"/>
    <n v="0"/>
    <n v="0"/>
    <n v="1"/>
    <n v="0"/>
    <n v="0"/>
    <n v="0"/>
  </r>
  <r>
    <m/>
    <m/>
    <s v="Ciencias de la Salud"/>
    <d v="2020-05-19T15:36:00"/>
    <x v="2"/>
    <x v="22"/>
    <x v="5"/>
    <x v="4"/>
    <x v="16"/>
    <s v="F. Óptica y Optometría"/>
    <s v="F. Ciencias Físicas"/>
    <s v="F. Ciencias Matemáticas"/>
    <s v="Públicas"/>
    <m/>
    <m/>
    <m/>
    <m/>
    <m/>
    <s v="No"/>
    <s v="No"/>
    <n v="2"/>
    <n v="2"/>
    <n v="4"/>
    <n v="4"/>
    <n v="4"/>
    <n v="4"/>
    <n v="4"/>
    <n v="2"/>
    <n v="2"/>
    <n v="4"/>
    <m/>
    <n v="4"/>
    <n v="2"/>
    <n v="2"/>
    <n v="2"/>
    <n v="3"/>
    <s v="No"/>
    <n v="4"/>
    <n v="2"/>
    <s v="Youtube|Instagram"/>
    <m/>
    <m/>
    <m/>
    <m/>
    <m/>
    <m/>
    <m/>
    <s v="No"/>
    <s v="No"/>
    <m/>
    <n v="2"/>
    <n v="2"/>
    <s v="2, insatisfecho"/>
    <s v="Igual"/>
    <m/>
    <n v="0"/>
    <n v="0"/>
    <n v="0"/>
    <n v="0"/>
    <n v="1"/>
    <n v="0"/>
    <n v="0"/>
    <n v="0"/>
    <n v="1"/>
    <n v="1"/>
    <n v="0"/>
    <n v="0"/>
    <n v="0"/>
  </r>
  <r>
    <m/>
    <m/>
    <s v="Ciencias de la Salud"/>
    <d v="2020-05-19T15:35:00"/>
    <x v="2"/>
    <x v="23"/>
    <x v="3"/>
    <x v="3"/>
    <x v="2"/>
    <s v="F. Veterinaria"/>
    <s v="F. Veterinaria"/>
    <s v="F. Veterinaria"/>
    <s v="Las rozas, Tolstoy"/>
    <m/>
    <m/>
    <m/>
    <m/>
    <m/>
    <s v="No"/>
    <s v="Sí"/>
    <n v="3"/>
    <n v="4"/>
    <n v="4"/>
    <n v="1"/>
    <n v="5"/>
    <n v="5"/>
    <n v="5"/>
    <n v="1"/>
    <n v="5"/>
    <n v="5"/>
    <m/>
    <n v="5"/>
    <n v="5"/>
    <n v="5"/>
    <n v="5"/>
    <n v="5"/>
    <s v="No"/>
    <n v="4"/>
    <n v="5"/>
    <s v="Facebook|Youtube|Instagram"/>
    <m/>
    <m/>
    <m/>
    <m/>
    <m/>
    <m/>
    <m/>
    <s v="No"/>
    <s v="No"/>
    <m/>
    <n v="5"/>
    <n v="5"/>
    <s v="5, muy satisfecho"/>
    <s v="Mejorado mucho"/>
    <s v="Arreglar los baños de la biblioteca, el de chicas ha estado roto todo el curso"/>
    <n v="1"/>
    <n v="0"/>
    <n v="0"/>
    <n v="0"/>
    <n v="0"/>
    <n v="0"/>
    <n v="0"/>
    <n v="1"/>
    <n v="1"/>
    <n v="1"/>
    <n v="0"/>
    <n v="0"/>
    <n v="0"/>
  </r>
  <r>
    <m/>
    <m/>
    <s v="Ciencias Sociales"/>
    <d v="2020-05-19T15:34:00"/>
    <x v="2"/>
    <x v="21"/>
    <x v="2"/>
    <x v="1"/>
    <x v="2"/>
    <s v="Biblioteca Maria Zambrano (Filología / Derecho)"/>
    <s v="F. Comercio y Turismo"/>
    <m/>
    <m/>
    <m/>
    <m/>
    <m/>
    <m/>
    <m/>
    <s v="No"/>
    <s v="No"/>
    <n v="1"/>
    <n v="1"/>
    <n v="2"/>
    <n v="3"/>
    <n v="4"/>
    <n v="3"/>
    <n v="3"/>
    <n v="1"/>
    <n v="3"/>
    <n v="3"/>
    <m/>
    <n v="3"/>
    <n v="3"/>
    <n v="3"/>
    <n v="3"/>
    <n v="3"/>
    <s v="Sí"/>
    <n v="3"/>
    <n v="3"/>
    <s v="Youtube|Instagram"/>
    <m/>
    <m/>
    <m/>
    <m/>
    <m/>
    <m/>
    <m/>
    <s v="No"/>
    <s v="No"/>
    <m/>
    <m/>
    <m/>
    <m/>
    <m/>
    <m/>
    <n v="1"/>
    <n v="0"/>
    <n v="0"/>
    <n v="0"/>
    <n v="0"/>
    <n v="0"/>
    <n v="0"/>
    <n v="0"/>
    <n v="1"/>
    <n v="1"/>
    <n v="0"/>
    <n v="0"/>
    <n v="0"/>
  </r>
  <r>
    <m/>
    <m/>
    <s v="Humanidades"/>
    <d v="2020-05-19T15:34:00"/>
    <x v="2"/>
    <x v="2"/>
    <x v="1"/>
    <x v="2"/>
    <x v="17"/>
    <s v="F. Educación - Centro de Formación del Profesorado"/>
    <m/>
    <m/>
    <m/>
    <m/>
    <m/>
    <m/>
    <m/>
    <m/>
    <s v="Sí"/>
    <s v="Sí"/>
    <n v="3"/>
    <n v="5"/>
    <n v="4"/>
    <n v="2"/>
    <n v="4"/>
    <n v="4"/>
    <n v="4"/>
    <n v="2"/>
    <n v="5"/>
    <n v="4"/>
    <m/>
    <n v="3"/>
    <n v="5"/>
    <n v="4"/>
    <n v="3"/>
    <n v="5"/>
    <s v="No"/>
    <n v="4"/>
    <n v="4"/>
    <s v="Twitter|Youtube|Instagram"/>
    <m/>
    <m/>
    <m/>
    <m/>
    <m/>
    <m/>
    <m/>
    <s v="Sí"/>
    <s v="No"/>
    <m/>
    <n v="5"/>
    <n v="5"/>
    <s v="4, satisfecho"/>
    <s v="Mejorado mucho"/>
    <m/>
    <n v="1"/>
    <n v="1"/>
    <n v="0"/>
    <n v="0"/>
    <n v="0"/>
    <n v="0"/>
    <n v="1"/>
    <n v="0"/>
    <n v="1"/>
    <n v="1"/>
    <n v="0"/>
    <n v="0"/>
    <n v="0"/>
  </r>
  <r>
    <m/>
    <m/>
    <s v="Ciencias de la Salud"/>
    <d v="2020-05-19T15:33:00"/>
    <x v="2"/>
    <x v="4"/>
    <x v="3"/>
    <x v="1"/>
    <x v="3"/>
    <s v="F. Medicina"/>
    <s v="F. Odontología"/>
    <s v="Biblioteca Maria Zambrano (Filología / Derecho)"/>
    <m/>
    <m/>
    <m/>
    <m/>
    <m/>
    <m/>
    <s v="No"/>
    <s v="Sí"/>
    <n v="4"/>
    <n v="1"/>
    <n v="4"/>
    <n v="2"/>
    <n v="5"/>
    <n v="2"/>
    <n v="5"/>
    <n v="1"/>
    <n v="3"/>
    <n v="4"/>
    <m/>
    <n v="5"/>
    <n v="3"/>
    <n v="3"/>
    <n v="3"/>
    <n v="4"/>
    <s v="No"/>
    <n v="4"/>
    <n v="3"/>
    <s v="Instagram"/>
    <m/>
    <m/>
    <m/>
    <m/>
    <m/>
    <m/>
    <m/>
    <s v="No"/>
    <s v="No"/>
    <m/>
    <n v="5"/>
    <n v="5"/>
    <s v="5, muy satisfecho"/>
    <s v="Igual"/>
    <m/>
    <n v="0"/>
    <n v="1"/>
    <n v="0"/>
    <n v="0"/>
    <n v="0"/>
    <n v="0"/>
    <n v="0"/>
    <n v="0"/>
    <n v="0"/>
    <n v="1"/>
    <n v="0"/>
    <n v="0"/>
    <n v="0"/>
  </r>
  <r>
    <m/>
    <m/>
    <s v="Ciencias de la Salud"/>
    <d v="2020-05-19T15:33:00"/>
    <x v="2"/>
    <x v="23"/>
    <x v="2"/>
    <x v="3"/>
    <x v="1"/>
    <s v="F. Veterinaria"/>
    <s v="Biblioteca Maria Zambrano (Filología / Derecho)"/>
    <s v="F. Geografía e Historia"/>
    <m/>
    <m/>
    <m/>
    <m/>
    <m/>
    <m/>
    <s v="No"/>
    <s v="No"/>
    <n v="2"/>
    <n v="5"/>
    <n v="4"/>
    <n v="1"/>
    <n v="4"/>
    <n v="2"/>
    <n v="2"/>
    <n v="1"/>
    <n v="4"/>
    <n v="5"/>
    <m/>
    <n v="5"/>
    <n v="5"/>
    <n v="4"/>
    <n v="4"/>
    <n v="5"/>
    <s v="Sí"/>
    <n v="5"/>
    <n v="4"/>
    <s v="Facebook|Youtube|Instagram"/>
    <m/>
    <m/>
    <m/>
    <m/>
    <m/>
    <m/>
    <m/>
    <s v="Sí"/>
    <s v="Sí"/>
    <s v="Muy útil"/>
    <n v="5"/>
    <n v="5"/>
    <s v="5, muy satisfecho"/>
    <s v="Mejorado mucho"/>
    <m/>
    <n v="0"/>
    <n v="0"/>
    <n v="0"/>
    <n v="1"/>
    <n v="0"/>
    <n v="0"/>
    <n v="0"/>
    <n v="1"/>
    <n v="1"/>
    <n v="1"/>
    <n v="0"/>
    <n v="0"/>
    <n v="0"/>
  </r>
  <r>
    <m/>
    <m/>
    <s v="Humanidades"/>
    <d v="2020-05-19T15:32:00"/>
    <x v="2"/>
    <x v="2"/>
    <x v="5"/>
    <x v="2"/>
    <x v="29"/>
    <s v="F. Educación - Centro de Formación del Profesorado"/>
    <s v="Biblioteca Maria Zambrano (Filología / Derecho)"/>
    <m/>
    <m/>
    <m/>
    <m/>
    <m/>
    <m/>
    <m/>
    <s v="No"/>
    <s v="No"/>
    <n v="2"/>
    <n v="4"/>
    <n v="5"/>
    <n v="1"/>
    <n v="4"/>
    <n v="5"/>
    <n v="4"/>
    <n v="5"/>
    <n v="3"/>
    <n v="3"/>
    <m/>
    <n v="5"/>
    <n v="3"/>
    <n v="3"/>
    <n v="3"/>
    <n v="4"/>
    <s v="No"/>
    <n v="3"/>
    <n v="3"/>
    <s v="Twitter|Instagram"/>
    <m/>
    <m/>
    <m/>
    <m/>
    <m/>
    <m/>
    <m/>
    <s v="No"/>
    <s v="No"/>
    <m/>
    <n v="3"/>
    <n v="3"/>
    <s v="4, satisfecho"/>
    <s v="Igual"/>
    <m/>
    <n v="1"/>
    <n v="0"/>
    <n v="1"/>
    <n v="1"/>
    <n v="0"/>
    <n v="0"/>
    <n v="1"/>
    <n v="0"/>
    <n v="0"/>
    <n v="1"/>
    <n v="0"/>
    <n v="0"/>
    <n v="0"/>
  </r>
  <r>
    <m/>
    <m/>
    <s v="Humanidades"/>
    <d v="2020-05-19T15:32:00"/>
    <x v="2"/>
    <x v="6"/>
    <x v="1"/>
    <x v="4"/>
    <x v="3"/>
    <s v="Biblioteca Maria Zambrano (Filología / Derecho)"/>
    <m/>
    <m/>
    <m/>
    <m/>
    <m/>
    <m/>
    <m/>
    <m/>
    <s v="No"/>
    <s v="Sí"/>
    <n v="3"/>
    <n v="1"/>
    <n v="1"/>
    <n v="2"/>
    <n v="5"/>
    <n v="5"/>
    <n v="5"/>
    <n v="3"/>
    <n v="3"/>
    <n v="4"/>
    <m/>
    <n v="3"/>
    <n v="5"/>
    <n v="4"/>
    <n v="3"/>
    <n v="4"/>
    <s v="No"/>
    <n v="3"/>
    <n v="3"/>
    <s v="Instagram"/>
    <m/>
    <m/>
    <m/>
    <m/>
    <m/>
    <m/>
    <m/>
    <s v="Sí"/>
    <s v="No"/>
    <m/>
    <n v="5"/>
    <n v="5"/>
    <s v="5, muy satisfecho"/>
    <s v="Mejorado"/>
    <m/>
    <n v="0"/>
    <n v="1"/>
    <n v="0"/>
    <n v="0"/>
    <n v="0"/>
    <n v="0"/>
    <n v="0"/>
    <n v="0"/>
    <n v="0"/>
    <n v="1"/>
    <n v="0"/>
    <n v="0"/>
    <n v="0"/>
  </r>
  <r>
    <m/>
    <m/>
    <s v="Humanidades"/>
    <d v="2020-05-19T15:32:00"/>
    <x v="2"/>
    <x v="7"/>
    <x v="1"/>
    <x v="2"/>
    <x v="2"/>
    <s v="F. Geografía e Historia"/>
    <s v="Biblioteca Maria Zambrano (Filología / Derecho)"/>
    <m/>
    <m/>
    <m/>
    <m/>
    <m/>
    <m/>
    <m/>
    <s v="Sí"/>
    <s v="No"/>
    <n v="5"/>
    <n v="2"/>
    <n v="2"/>
    <n v="2"/>
    <n v="5"/>
    <n v="3"/>
    <n v="5"/>
    <n v="1"/>
    <n v="1"/>
    <n v="3"/>
    <m/>
    <n v="3"/>
    <m/>
    <n v="3"/>
    <m/>
    <n v="2"/>
    <s v="No"/>
    <n v="3"/>
    <n v="1"/>
    <s v="Youtube|LinkedIn"/>
    <m/>
    <m/>
    <m/>
    <m/>
    <m/>
    <m/>
    <m/>
    <s v="No"/>
    <s v="No"/>
    <m/>
    <m/>
    <n v="5"/>
    <s v="4, satisfecho"/>
    <m/>
    <m/>
    <n v="1"/>
    <n v="0"/>
    <n v="0"/>
    <n v="0"/>
    <n v="0"/>
    <n v="0"/>
    <n v="0"/>
    <n v="0"/>
    <n v="1"/>
    <n v="0"/>
    <n v="1"/>
    <n v="0"/>
    <n v="0"/>
  </r>
  <r>
    <m/>
    <m/>
    <s v="Humanidades"/>
    <d v="2020-05-19T15:32:00"/>
    <x v="2"/>
    <x v="6"/>
    <x v="2"/>
    <x v="1"/>
    <x v="6"/>
    <s v="F. Filosofía"/>
    <s v="Biblioteca Maria Zambrano (Filología / Derecho)"/>
    <s v="F. Ciencias Económicas y Empresariales"/>
    <m/>
    <m/>
    <m/>
    <m/>
    <m/>
    <m/>
    <s v="Sí"/>
    <s v="Sí"/>
    <n v="5"/>
    <n v="1"/>
    <n v="1"/>
    <n v="5"/>
    <n v="5"/>
    <n v="5"/>
    <n v="5"/>
    <n v="5"/>
    <n v="5"/>
    <n v="5"/>
    <m/>
    <n v="3"/>
    <n v="5"/>
    <n v="3"/>
    <n v="3"/>
    <n v="5"/>
    <s v="No"/>
    <n v="5"/>
    <n v="5"/>
    <s v="Instagram"/>
    <m/>
    <m/>
    <m/>
    <m/>
    <m/>
    <m/>
    <m/>
    <s v="Sí"/>
    <s v="No"/>
    <m/>
    <n v="5"/>
    <n v="5"/>
    <s v="5, muy satisfecho"/>
    <s v="Mejorado mucho"/>
    <m/>
    <n v="1"/>
    <n v="0"/>
    <n v="1"/>
    <n v="0"/>
    <n v="0"/>
    <n v="0"/>
    <n v="0"/>
    <n v="0"/>
    <n v="0"/>
    <n v="1"/>
    <n v="0"/>
    <n v="0"/>
    <n v="0"/>
  </r>
  <r>
    <m/>
    <m/>
    <s v="Ciencias Experimentales"/>
    <d v="2020-05-19T15:31:00"/>
    <x v="3"/>
    <x v="26"/>
    <x v="5"/>
    <x v="4"/>
    <x v="1"/>
    <s v="F. Informática"/>
    <s v="Biblioteca Maria Zambrano (Filología / Derecho)"/>
    <m/>
    <m/>
    <m/>
    <m/>
    <m/>
    <m/>
    <m/>
    <s v="No"/>
    <s v="No"/>
    <m/>
    <n v="1"/>
    <n v="1"/>
    <n v="1"/>
    <n v="5"/>
    <n v="5"/>
    <n v="5"/>
    <n v="1"/>
    <n v="1"/>
    <n v="3"/>
    <m/>
    <n v="3"/>
    <n v="5"/>
    <n v="4"/>
    <n v="3"/>
    <n v="3"/>
    <s v="No"/>
    <n v="3"/>
    <n v="4"/>
    <s v="Twitter|Facebook|Youtube|Instagram|LinkedIn"/>
    <m/>
    <m/>
    <m/>
    <m/>
    <m/>
    <m/>
    <m/>
    <s v="No"/>
    <s v="No"/>
    <m/>
    <n v="5"/>
    <n v="5"/>
    <s v="4, satisfecho"/>
    <s v="Igual"/>
    <m/>
    <n v="0"/>
    <n v="0"/>
    <n v="0"/>
    <n v="1"/>
    <n v="0"/>
    <n v="0"/>
    <n v="1"/>
    <n v="1"/>
    <n v="1"/>
    <n v="1"/>
    <n v="1"/>
    <n v="0"/>
    <n v="0"/>
  </r>
  <r>
    <m/>
    <m/>
    <s v="Humanidades"/>
    <d v="2020-05-19T15:31:00"/>
    <x v="2"/>
    <x v="3"/>
    <x v="1"/>
    <x v="1"/>
    <x v="4"/>
    <s v="F. Bellas Artes"/>
    <m/>
    <m/>
    <m/>
    <m/>
    <m/>
    <m/>
    <m/>
    <m/>
    <s v="Sí"/>
    <s v="Sí"/>
    <n v="4"/>
    <n v="4"/>
    <n v="3"/>
    <n v="4"/>
    <n v="5"/>
    <n v="5"/>
    <n v="5"/>
    <n v="5"/>
    <n v="4"/>
    <n v="5"/>
    <m/>
    <n v="4"/>
    <n v="4"/>
    <n v="4"/>
    <n v="4"/>
    <n v="4"/>
    <s v="No"/>
    <n v="2"/>
    <n v="2"/>
    <s v="Twitter|Youtube|Instagram"/>
    <m/>
    <m/>
    <m/>
    <m/>
    <m/>
    <m/>
    <m/>
    <s v="No"/>
    <s v="No"/>
    <m/>
    <n v="5"/>
    <n v="5"/>
    <s v="4, satisfecho"/>
    <s v="Mejorado"/>
    <m/>
    <n v="0"/>
    <n v="0"/>
    <n v="1"/>
    <n v="0"/>
    <n v="0"/>
    <n v="0"/>
    <n v="1"/>
    <n v="0"/>
    <n v="1"/>
    <n v="1"/>
    <n v="0"/>
    <n v="0"/>
    <n v="0"/>
  </r>
  <r>
    <m/>
    <m/>
    <s v="Ciencias Sociales"/>
    <d v="2020-05-19T15:31:00"/>
    <x v="2"/>
    <x v="10"/>
    <x v="1"/>
    <x v="1"/>
    <x v="2"/>
    <s v="Biblioteca Maria Zambrano (Filología / Derecho)"/>
    <s v="F. Filosofía"/>
    <s v="F. Derecho (Departamentos,Criminología)"/>
    <m/>
    <m/>
    <m/>
    <m/>
    <m/>
    <m/>
    <s v="Sí"/>
    <s v="Sí"/>
    <n v="3"/>
    <n v="1"/>
    <n v="3"/>
    <n v="1"/>
    <n v="5"/>
    <n v="5"/>
    <n v="5"/>
    <n v="1"/>
    <n v="1"/>
    <n v="1"/>
    <m/>
    <n v="4"/>
    <n v="2"/>
    <n v="5"/>
    <n v="1"/>
    <n v="5"/>
    <s v="Sí"/>
    <n v="4"/>
    <n v="2"/>
    <s v="Twitter|Facebook|Youtube|Instagram"/>
    <m/>
    <m/>
    <m/>
    <m/>
    <m/>
    <m/>
    <m/>
    <s v="Sí"/>
    <s v="No"/>
    <m/>
    <n v="5"/>
    <n v="4"/>
    <s v="4, satisfecho"/>
    <s v="Igual"/>
    <m/>
    <n v="1"/>
    <n v="0"/>
    <n v="0"/>
    <n v="0"/>
    <n v="0"/>
    <n v="0"/>
    <n v="1"/>
    <n v="1"/>
    <n v="1"/>
    <n v="1"/>
    <n v="0"/>
    <n v="0"/>
    <n v="0"/>
  </r>
  <r>
    <m/>
    <m/>
    <s v="Ciencias Experimentales"/>
    <d v="2020-05-19T15:31:00"/>
    <x v="2"/>
    <x v="26"/>
    <x v="3"/>
    <x v="2"/>
    <x v="5"/>
    <s v="F. Informática"/>
    <s v="Biblioteca Maria Zambrano (Filología / Derecho)"/>
    <s v="F. Geografía e Historia"/>
    <m/>
    <m/>
    <m/>
    <m/>
    <m/>
    <m/>
    <s v="Sí"/>
    <s v="Sí"/>
    <n v="5"/>
    <n v="2"/>
    <n v="5"/>
    <n v="3"/>
    <n v="4"/>
    <n v="5"/>
    <n v="2"/>
    <n v="4"/>
    <n v="3"/>
    <n v="4"/>
    <m/>
    <n v="3"/>
    <n v="5"/>
    <n v="4"/>
    <n v="3"/>
    <n v="5"/>
    <s v="Sí"/>
    <n v="4"/>
    <n v="1"/>
    <s v="No uso ninguna red social"/>
    <m/>
    <m/>
    <m/>
    <m/>
    <m/>
    <m/>
    <m/>
    <s v="Sí"/>
    <s v="No"/>
    <m/>
    <n v="5"/>
    <n v="5"/>
    <s v="4, satisfecho"/>
    <s v="Mejorado"/>
    <m/>
    <n v="1"/>
    <n v="0"/>
    <n v="1"/>
    <n v="0"/>
    <n v="1"/>
    <n v="0"/>
    <n v="0"/>
    <n v="0"/>
    <n v="0"/>
    <n v="0"/>
    <n v="0"/>
    <n v="1"/>
    <n v="0"/>
  </r>
  <r>
    <m/>
    <m/>
    <s v="Ciencias Sociales"/>
    <d v="2020-05-19T15:30:00"/>
    <x v="2"/>
    <x v="10"/>
    <x v="5"/>
    <x v="4"/>
    <x v="2"/>
    <s v="Biblioteca Maria Zambrano (Filología / Derecho)"/>
    <m/>
    <m/>
    <m/>
    <m/>
    <m/>
    <m/>
    <m/>
    <m/>
    <s v="No"/>
    <s v="No"/>
    <n v="5"/>
    <n v="2"/>
    <n v="4"/>
    <n v="5"/>
    <n v="5"/>
    <n v="3"/>
    <n v="5"/>
    <n v="1"/>
    <n v="5"/>
    <n v="3"/>
    <m/>
    <n v="5"/>
    <n v="5"/>
    <n v="5"/>
    <n v="5"/>
    <n v="5"/>
    <s v="No"/>
    <n v="4"/>
    <n v="4"/>
    <s v="Twitter|Youtube|Instagram"/>
    <m/>
    <m/>
    <m/>
    <m/>
    <m/>
    <m/>
    <m/>
    <s v="No"/>
    <s v="No"/>
    <m/>
    <n v="5"/>
    <n v="5"/>
    <s v="5, muy satisfecho"/>
    <m/>
    <m/>
    <n v="1"/>
    <n v="0"/>
    <n v="0"/>
    <n v="0"/>
    <n v="0"/>
    <n v="0"/>
    <n v="1"/>
    <n v="0"/>
    <n v="1"/>
    <n v="1"/>
    <n v="0"/>
    <n v="0"/>
    <n v="0"/>
  </r>
  <r>
    <m/>
    <m/>
    <s v="Ciencias Experimentales"/>
    <d v="2020-05-19T15:29:00"/>
    <x v="2"/>
    <x v="16"/>
    <x v="3"/>
    <x v="4"/>
    <x v="2"/>
    <s v="F. Ciencias Químicas"/>
    <s v="F. Ciencias Químicas"/>
    <s v="F. Ciencias Químicas"/>
    <m/>
    <m/>
    <m/>
    <m/>
    <m/>
    <m/>
    <s v="No"/>
    <s v="No"/>
    <n v="3"/>
    <n v="1"/>
    <n v="1"/>
    <n v="1"/>
    <n v="5"/>
    <n v="5"/>
    <n v="5"/>
    <n v="5"/>
    <n v="3"/>
    <n v="5"/>
    <m/>
    <n v="5"/>
    <n v="5"/>
    <n v="3"/>
    <n v="4"/>
    <n v="5"/>
    <s v="No"/>
    <n v="3"/>
    <n v="3"/>
    <s v="Youtube|Instagram"/>
    <m/>
    <m/>
    <m/>
    <m/>
    <m/>
    <m/>
    <m/>
    <s v="No"/>
    <s v="No"/>
    <m/>
    <n v="5"/>
    <n v="5"/>
    <s v="5, muy satisfecho"/>
    <s v="Mejorado"/>
    <m/>
    <n v="1"/>
    <n v="0"/>
    <n v="0"/>
    <n v="0"/>
    <n v="0"/>
    <n v="0"/>
    <n v="0"/>
    <n v="0"/>
    <n v="1"/>
    <n v="1"/>
    <n v="0"/>
    <n v="0"/>
    <n v="0"/>
  </r>
  <r>
    <m/>
    <m/>
    <s v="Ciencias de la Salud"/>
    <d v="2020-05-19T15:29:00"/>
    <x v="2"/>
    <x v="15"/>
    <x v="2"/>
    <x v="4"/>
    <x v="3"/>
    <s v="F. Medicina"/>
    <s v="F. Enfermería, Fisioterapia y Podología"/>
    <m/>
    <m/>
    <m/>
    <m/>
    <m/>
    <m/>
    <m/>
    <s v="No"/>
    <s v="No"/>
    <n v="1"/>
    <n v="1"/>
    <n v="2"/>
    <n v="2"/>
    <n v="4"/>
    <n v="5"/>
    <n v="5"/>
    <m/>
    <n v="2"/>
    <n v="3"/>
    <m/>
    <n v="1"/>
    <n v="4"/>
    <n v="1"/>
    <n v="4"/>
    <n v="1"/>
    <s v="No"/>
    <n v="2"/>
    <n v="1"/>
    <s v="Youtube|Instagram"/>
    <m/>
    <m/>
    <m/>
    <m/>
    <m/>
    <m/>
    <m/>
    <s v="No"/>
    <s v="No"/>
    <m/>
    <n v="5"/>
    <n v="5"/>
    <s v="3, normal"/>
    <s v="Mejorado"/>
    <m/>
    <n v="0"/>
    <n v="1"/>
    <n v="0"/>
    <n v="0"/>
    <n v="0"/>
    <n v="0"/>
    <n v="0"/>
    <n v="0"/>
    <n v="1"/>
    <n v="1"/>
    <n v="0"/>
    <n v="0"/>
    <n v="0"/>
  </r>
  <r>
    <m/>
    <m/>
    <s v="Humanidades"/>
    <d v="2020-05-19T15:29:00"/>
    <x v="1"/>
    <x v="2"/>
    <x v="1"/>
    <x v="3"/>
    <x v="2"/>
    <s v="F. Educación - Centro de Formación del Profesorado"/>
    <s v="F. Psicología"/>
    <s v="F. Medicina"/>
    <m/>
    <m/>
    <m/>
    <m/>
    <m/>
    <m/>
    <s v="No"/>
    <s v="Sí"/>
    <n v="3"/>
    <n v="5"/>
    <n v="5"/>
    <n v="2"/>
    <n v="2"/>
    <n v="1"/>
    <n v="2"/>
    <n v="1"/>
    <n v="4"/>
    <n v="4"/>
    <m/>
    <n v="5"/>
    <n v="5"/>
    <n v="5"/>
    <n v="5"/>
    <n v="5"/>
    <s v="Sí"/>
    <n v="5"/>
    <n v="3"/>
    <s v="Facebook"/>
    <m/>
    <m/>
    <m/>
    <m/>
    <m/>
    <m/>
    <m/>
    <s v="Sí"/>
    <s v="Sí"/>
    <s v="Útil"/>
    <n v="5"/>
    <n v="5"/>
    <s v="4, satisfecho"/>
    <s v="Mejorado"/>
    <m/>
    <n v="1"/>
    <n v="0"/>
    <n v="0"/>
    <n v="0"/>
    <n v="0"/>
    <n v="0"/>
    <n v="0"/>
    <n v="1"/>
    <n v="0"/>
    <n v="0"/>
    <n v="0"/>
    <n v="0"/>
    <n v="0"/>
  </r>
  <r>
    <m/>
    <m/>
    <s v="Humanidades"/>
    <d v="2020-05-19T15:29:00"/>
    <x v="2"/>
    <x v="7"/>
    <x v="3"/>
    <x v="2"/>
    <x v="6"/>
    <s v="Biblioteca Maria Zambrano (Filología / Derecho)"/>
    <s v="F. Geografía e Historia"/>
    <s v="F. Derecho (Departamentos,Criminología)"/>
    <m/>
    <m/>
    <m/>
    <m/>
    <m/>
    <m/>
    <s v="Sí"/>
    <s v="Sí"/>
    <n v="5"/>
    <n v="3"/>
    <n v="5"/>
    <n v="4"/>
    <n v="5"/>
    <n v="2"/>
    <n v="4"/>
    <n v="3"/>
    <n v="4"/>
    <n v="5"/>
    <m/>
    <n v="5"/>
    <n v="5"/>
    <n v="5"/>
    <n v="5"/>
    <n v="5"/>
    <s v="Sí"/>
    <n v="4"/>
    <n v="2"/>
    <s v="Twitter|Youtube|Instagram"/>
    <m/>
    <m/>
    <m/>
    <m/>
    <m/>
    <m/>
    <m/>
    <s v="Sí"/>
    <s v="Sí"/>
    <s v="Muy útil"/>
    <n v="5"/>
    <n v="5"/>
    <s v="5, muy satisfecho"/>
    <s v="Mejorado mucho"/>
    <s v="Todo genial, seguid así."/>
    <n v="1"/>
    <n v="0"/>
    <n v="1"/>
    <n v="0"/>
    <n v="0"/>
    <n v="0"/>
    <n v="1"/>
    <n v="0"/>
    <n v="1"/>
    <n v="1"/>
    <n v="0"/>
    <n v="0"/>
    <n v="0"/>
  </r>
  <r>
    <m/>
    <m/>
    <s v="Ciencias de la Salud"/>
    <d v="2020-05-19T15:28:00"/>
    <x v="2"/>
    <x v="15"/>
    <x v="1"/>
    <x v="1"/>
    <x v="2"/>
    <s v="F. Enfermería, Fisioterapia y Podología"/>
    <s v="F. Medicina"/>
    <s v="F. Ciencias Físicas"/>
    <m/>
    <m/>
    <m/>
    <m/>
    <m/>
    <m/>
    <s v="No"/>
    <s v="No"/>
    <n v="5"/>
    <n v="2"/>
    <n v="4"/>
    <n v="2"/>
    <n v="5"/>
    <n v="5"/>
    <n v="5"/>
    <n v="1"/>
    <n v="5"/>
    <n v="5"/>
    <m/>
    <n v="5"/>
    <n v="5"/>
    <n v="4"/>
    <n v="4"/>
    <n v="4"/>
    <s v="No"/>
    <n v="5"/>
    <n v="5"/>
    <s v="Youtube|Instagram"/>
    <m/>
    <m/>
    <m/>
    <m/>
    <m/>
    <m/>
    <m/>
    <s v="Sí"/>
    <s v="No"/>
    <m/>
    <n v="5"/>
    <n v="5"/>
    <s v="5, muy satisfecho"/>
    <s v="Mejorado"/>
    <s v="Siempre que entro en la biblioteca de Medicina noto que el ambiente está muy caragado y huele a sudor."/>
    <n v="1"/>
    <n v="0"/>
    <n v="0"/>
    <n v="0"/>
    <n v="0"/>
    <n v="0"/>
    <n v="0"/>
    <n v="0"/>
    <n v="1"/>
    <n v="1"/>
    <n v="0"/>
    <n v="0"/>
    <n v="0"/>
  </r>
  <r>
    <m/>
    <m/>
    <s v="Ciencias de la Salud"/>
    <d v="2020-05-19T15:28:00"/>
    <x v="2"/>
    <x v="23"/>
    <x v="5"/>
    <x v="4"/>
    <x v="2"/>
    <s v="Biblioteca Maria Zambrano (Filología / Derecho)"/>
    <s v="F. Veterinaria"/>
    <m/>
    <m/>
    <m/>
    <m/>
    <m/>
    <m/>
    <m/>
    <s v="No"/>
    <s v="Sí"/>
    <n v="3"/>
    <n v="1"/>
    <n v="1"/>
    <n v="2"/>
    <n v="5"/>
    <n v="3"/>
    <n v="5"/>
    <n v="1"/>
    <n v="4"/>
    <n v="5"/>
    <m/>
    <n v="5"/>
    <n v="4"/>
    <n v="3"/>
    <n v="4"/>
    <n v="4"/>
    <s v="No"/>
    <n v="3"/>
    <n v="2"/>
    <s v="Instagram"/>
    <m/>
    <m/>
    <m/>
    <m/>
    <m/>
    <m/>
    <m/>
    <s v="No"/>
    <s v="No"/>
    <m/>
    <n v="3"/>
    <n v="3"/>
    <s v="3, normal"/>
    <s v="Igual"/>
    <m/>
    <n v="1"/>
    <n v="0"/>
    <n v="0"/>
    <n v="0"/>
    <n v="0"/>
    <n v="0"/>
    <n v="0"/>
    <n v="0"/>
    <n v="0"/>
    <n v="1"/>
    <n v="0"/>
    <n v="0"/>
    <n v="0"/>
  </r>
  <r>
    <m/>
    <m/>
    <s v="Ciencias Sociales"/>
    <d v="2020-05-19T15:28:00"/>
    <x v="2"/>
    <x v="1"/>
    <x v="3"/>
    <x v="2"/>
    <x v="3"/>
    <s v="F. Ciencias Políticas y Sociología"/>
    <s v="F. Trabajo Social"/>
    <s v="F. Ciencias Económicas y Empresariales"/>
    <s v="Bibliotecas de la Comunidad de Madrid"/>
    <m/>
    <m/>
    <m/>
    <m/>
    <m/>
    <s v="Sí"/>
    <s v="Sí"/>
    <n v="5"/>
    <n v="4"/>
    <n v="4"/>
    <n v="3"/>
    <n v="4"/>
    <n v="5"/>
    <n v="5"/>
    <n v="5"/>
    <n v="5"/>
    <n v="5"/>
    <m/>
    <n v="5"/>
    <n v="5"/>
    <n v="5"/>
    <n v="4"/>
    <n v="5"/>
    <s v="No"/>
    <n v="4"/>
    <n v="3"/>
    <s v="Youtube|Instagram"/>
    <m/>
    <m/>
    <m/>
    <m/>
    <m/>
    <m/>
    <m/>
    <s v="No"/>
    <s v="No"/>
    <m/>
    <n v="5"/>
    <n v="5"/>
    <s v="4, satisfecho"/>
    <m/>
    <s v="Será bien que los libros pueden moverse entre las facultades así los estudiantes no perdemos tiempo irse al otro campus"/>
    <n v="0"/>
    <n v="1"/>
    <n v="0"/>
    <n v="0"/>
    <n v="0"/>
    <n v="0"/>
    <n v="0"/>
    <n v="0"/>
    <n v="1"/>
    <n v="1"/>
    <n v="0"/>
    <n v="0"/>
    <n v="0"/>
  </r>
  <r>
    <m/>
    <m/>
    <s v="Ciencias de la Salud"/>
    <d v="2020-05-19T15:27:00"/>
    <x v="2"/>
    <x v="9"/>
    <x v="1"/>
    <x v="1"/>
    <x v="2"/>
    <s v="F. Farmacia"/>
    <s v="Biblioteca Maria Zambrano (Filología / Derecho)"/>
    <m/>
    <m/>
    <m/>
    <m/>
    <m/>
    <m/>
    <m/>
    <s v="No"/>
    <s v="Sí"/>
    <n v="1"/>
    <n v="1"/>
    <n v="3"/>
    <n v="1"/>
    <n v="3"/>
    <n v="3"/>
    <n v="3"/>
    <n v="3"/>
    <n v="3"/>
    <n v="3"/>
    <m/>
    <n v="3"/>
    <n v="3"/>
    <n v="3"/>
    <n v="3"/>
    <n v="3"/>
    <s v="No"/>
    <n v="2"/>
    <n v="3"/>
    <s v="Facebook|Youtube|Instagram"/>
    <m/>
    <m/>
    <m/>
    <m/>
    <m/>
    <m/>
    <m/>
    <s v="No"/>
    <s v="No"/>
    <m/>
    <n v="3"/>
    <n v="3"/>
    <s v="4, satisfecho"/>
    <s v="Igual"/>
    <m/>
    <n v="1"/>
    <n v="0"/>
    <n v="0"/>
    <n v="0"/>
    <n v="0"/>
    <n v="0"/>
    <n v="0"/>
    <n v="1"/>
    <n v="1"/>
    <n v="1"/>
    <n v="0"/>
    <n v="0"/>
    <n v="0"/>
  </r>
  <r>
    <m/>
    <m/>
    <s v="Ciencias Experimentales"/>
    <d v="2020-05-19T15:26:00"/>
    <x v="2"/>
    <x v="16"/>
    <x v="3"/>
    <x v="1"/>
    <x v="3"/>
    <s v="F. Ciencias Químicas"/>
    <s v="Biblioteca Maria Zambrano (Filología / Derecho)"/>
    <s v="F. Ciencias de la Información"/>
    <m/>
    <m/>
    <m/>
    <m/>
    <m/>
    <m/>
    <s v="No"/>
    <s v="Sí"/>
    <n v="2"/>
    <n v="2"/>
    <n v="2"/>
    <n v="2"/>
    <n v="5"/>
    <n v="4"/>
    <n v="4"/>
    <n v="3"/>
    <n v="4"/>
    <n v="3"/>
    <m/>
    <n v="3"/>
    <n v="4"/>
    <n v="3"/>
    <n v="3"/>
    <n v="4"/>
    <s v="Sí"/>
    <n v="3"/>
    <n v="2"/>
    <s v="Youtube|Instagram|WhatsApp"/>
    <m/>
    <m/>
    <m/>
    <m/>
    <m/>
    <m/>
    <m/>
    <s v="Sí"/>
    <s v="No"/>
    <m/>
    <n v="4"/>
    <n v="5"/>
    <s v="4, satisfecho"/>
    <m/>
    <m/>
    <n v="0"/>
    <n v="1"/>
    <n v="0"/>
    <n v="0"/>
    <n v="0"/>
    <n v="0"/>
    <n v="0"/>
    <n v="0"/>
    <n v="1"/>
    <n v="1"/>
    <n v="0"/>
    <n v="0"/>
    <n v="0"/>
  </r>
  <r>
    <m/>
    <m/>
    <s v="Ciencias de la Salud"/>
    <d v="2020-05-19T15:26:00"/>
    <x v="2"/>
    <x v="15"/>
    <x v="1"/>
    <x v="1"/>
    <x v="2"/>
    <s v="F. Enfermería, Fisioterapia y Podología"/>
    <s v="F. Medicina"/>
    <m/>
    <m/>
    <m/>
    <m/>
    <m/>
    <m/>
    <m/>
    <s v="No"/>
    <s v="Sí"/>
    <n v="3"/>
    <n v="3"/>
    <n v="2"/>
    <n v="4"/>
    <n v="5"/>
    <n v="5"/>
    <n v="5"/>
    <n v="1"/>
    <n v="5"/>
    <n v="5"/>
    <m/>
    <n v="5"/>
    <n v="5"/>
    <n v="4"/>
    <n v="4"/>
    <n v="4"/>
    <s v="No"/>
    <n v="4"/>
    <n v="4"/>
    <s v="Youtube|Instagram"/>
    <m/>
    <m/>
    <m/>
    <m/>
    <m/>
    <m/>
    <m/>
    <s v="Sí"/>
    <s v="Sí"/>
    <m/>
    <n v="5"/>
    <n v="5"/>
    <s v="5, muy satisfecho"/>
    <s v="Mejorado"/>
    <m/>
    <n v="1"/>
    <n v="0"/>
    <n v="0"/>
    <n v="0"/>
    <n v="0"/>
    <n v="0"/>
    <n v="0"/>
    <n v="0"/>
    <n v="1"/>
    <n v="1"/>
    <n v="0"/>
    <n v="0"/>
    <n v="0"/>
  </r>
  <r>
    <m/>
    <m/>
    <s v="Ciencias Sociales"/>
    <d v="2020-05-19T15:26:00"/>
    <x v="2"/>
    <x v="13"/>
    <x v="2"/>
    <x v="1"/>
    <x v="2"/>
    <s v="F. Ciencias de la Información"/>
    <m/>
    <m/>
    <m/>
    <m/>
    <m/>
    <m/>
    <m/>
    <m/>
    <s v="Sí"/>
    <s v="Sí"/>
    <n v="5"/>
    <n v="1"/>
    <n v="2"/>
    <n v="2"/>
    <n v="5"/>
    <n v="5"/>
    <n v="5"/>
    <n v="2"/>
    <n v="3"/>
    <n v="4"/>
    <m/>
    <n v="4"/>
    <n v="5"/>
    <n v="3"/>
    <n v="4"/>
    <n v="4"/>
    <s v="No"/>
    <n v="3"/>
    <m/>
    <s v="No uso ninguna red social"/>
    <m/>
    <m/>
    <m/>
    <m/>
    <m/>
    <m/>
    <m/>
    <s v="No"/>
    <s v="No"/>
    <m/>
    <n v="5"/>
    <n v="5"/>
    <s v="5, muy satisfecho"/>
    <s v="Mejorado"/>
    <m/>
    <n v="1"/>
    <n v="0"/>
    <n v="0"/>
    <n v="0"/>
    <n v="0"/>
    <n v="0"/>
    <n v="0"/>
    <n v="0"/>
    <n v="0"/>
    <n v="0"/>
    <n v="0"/>
    <n v="1"/>
    <n v="0"/>
  </r>
  <r>
    <m/>
    <m/>
    <s v="Ciencias Experimentales"/>
    <d v="2020-05-19T15:25:00"/>
    <x v="3"/>
    <x v="16"/>
    <x v="2"/>
    <x v="3"/>
    <x v="2"/>
    <s v="F. Ciencias Químicas"/>
    <s v="F. Ciencias Biológicas"/>
    <m/>
    <m/>
    <m/>
    <m/>
    <m/>
    <m/>
    <m/>
    <s v="No"/>
    <s v="Sí"/>
    <n v="4"/>
    <n v="1"/>
    <n v="4"/>
    <n v="2"/>
    <n v="5"/>
    <n v="3"/>
    <n v="5"/>
    <n v="2"/>
    <n v="5"/>
    <n v="5"/>
    <m/>
    <n v="5"/>
    <n v="5"/>
    <n v="5"/>
    <n v="4"/>
    <n v="5"/>
    <s v="Sí"/>
    <n v="5"/>
    <n v="5"/>
    <s v="Facebook|Instagram|LinkedIn"/>
    <m/>
    <m/>
    <m/>
    <m/>
    <m/>
    <m/>
    <m/>
    <s v="Sí"/>
    <s v="No"/>
    <m/>
    <n v="5"/>
    <n v="5"/>
    <s v="5, muy satisfecho"/>
    <s v="Mejorado mucho"/>
    <m/>
    <n v="1"/>
    <n v="0"/>
    <n v="0"/>
    <n v="0"/>
    <n v="0"/>
    <n v="0"/>
    <n v="0"/>
    <n v="1"/>
    <n v="0"/>
    <n v="1"/>
    <n v="1"/>
    <n v="0"/>
    <n v="0"/>
  </r>
  <r>
    <m/>
    <m/>
    <s v="Ciencias de la Salud"/>
    <d v="2020-05-19T15:25:00"/>
    <x v="2"/>
    <x v="9"/>
    <x v="2"/>
    <x v="1"/>
    <x v="2"/>
    <s v="F. Ciencias Geológicas"/>
    <s v="F. Ciencias Biológicas"/>
    <s v="Biblioteca Maria Zambrano (Filología / Derecho)"/>
    <s v="Biblioteca Isaac Albéniz Parla, Madrid"/>
    <m/>
    <m/>
    <m/>
    <m/>
    <m/>
    <s v="No"/>
    <s v="No"/>
    <n v="2"/>
    <n v="2"/>
    <n v="1"/>
    <n v="1"/>
    <n v="5"/>
    <n v="5"/>
    <n v="5"/>
    <n v="5"/>
    <n v="3"/>
    <n v="5"/>
    <m/>
    <n v="3"/>
    <n v="5"/>
    <n v="5"/>
    <n v="5"/>
    <n v="5"/>
    <s v="No"/>
    <n v="4"/>
    <n v="5"/>
    <s v="Twitter|Youtube|Instagram"/>
    <m/>
    <m/>
    <m/>
    <m/>
    <m/>
    <m/>
    <m/>
    <s v="No"/>
    <s v="No"/>
    <m/>
    <n v="5"/>
    <n v="5"/>
    <s v="4, satisfecho"/>
    <s v="Igual"/>
    <m/>
    <n v="1"/>
    <n v="0"/>
    <n v="0"/>
    <n v="0"/>
    <n v="0"/>
    <n v="0"/>
    <n v="1"/>
    <n v="0"/>
    <n v="1"/>
    <n v="1"/>
    <n v="0"/>
    <n v="0"/>
    <n v="0"/>
  </r>
  <r>
    <m/>
    <m/>
    <s v="Humanidades"/>
    <d v="2020-05-19T15:24:00"/>
    <x v="1"/>
    <x v="7"/>
    <x v="1"/>
    <x v="3"/>
    <x v="2"/>
    <s v="F. Geografía e Historia"/>
    <s v="Biblioteca Maria Zambrano (Filología / Derecho)"/>
    <m/>
    <s v="Biblioteca Nacional de España"/>
    <m/>
    <m/>
    <m/>
    <m/>
    <m/>
    <s v="Sí"/>
    <s v="Sí"/>
    <n v="4"/>
    <n v="4"/>
    <n v="4"/>
    <n v="3"/>
    <n v="4"/>
    <n v="5"/>
    <n v="2"/>
    <n v="4"/>
    <n v="4"/>
    <n v="5"/>
    <m/>
    <n v="5"/>
    <n v="5"/>
    <n v="4"/>
    <n v="4"/>
    <n v="4"/>
    <s v="Sí"/>
    <n v="5"/>
    <n v="4"/>
    <s v="Twitter|Youtube|Instagram"/>
    <m/>
    <m/>
    <m/>
    <m/>
    <m/>
    <m/>
    <m/>
    <s v="Sí"/>
    <s v="No"/>
    <m/>
    <n v="5"/>
    <n v="5"/>
    <s v="5, muy satisfecho"/>
    <s v="Mejorado"/>
    <m/>
    <n v="1"/>
    <n v="0"/>
    <n v="0"/>
    <n v="0"/>
    <n v="0"/>
    <n v="0"/>
    <n v="1"/>
    <n v="0"/>
    <n v="1"/>
    <n v="1"/>
    <n v="0"/>
    <n v="0"/>
    <n v="0"/>
  </r>
  <r>
    <m/>
    <m/>
    <s v="Humanidades"/>
    <d v="2020-05-19T15:24:00"/>
    <x v="3"/>
    <x v="2"/>
    <x v="2"/>
    <x v="1"/>
    <x v="4"/>
    <s v="F. Educación - Centro de Formación del Profesorado"/>
    <s v="F. Trabajo Social"/>
    <s v="F. Ciencias de la Documentación"/>
    <m/>
    <m/>
    <m/>
    <m/>
    <m/>
    <m/>
    <s v="No"/>
    <s v="Sí"/>
    <n v="2"/>
    <n v="4"/>
    <n v="5"/>
    <n v="2"/>
    <n v="5"/>
    <n v="5"/>
    <n v="5"/>
    <n v="4"/>
    <n v="3"/>
    <n v="3"/>
    <m/>
    <n v="3"/>
    <n v="3"/>
    <n v="2"/>
    <n v="2"/>
    <n v="4"/>
    <s v="No"/>
    <n v="3"/>
    <n v="3"/>
    <s v="Facebook|Instagram"/>
    <m/>
    <m/>
    <m/>
    <m/>
    <m/>
    <m/>
    <m/>
    <s v="Sí"/>
    <s v="Sí"/>
    <s v="Útil"/>
    <n v="2"/>
    <n v="2"/>
    <s v="3, normal"/>
    <s v="Mejorado"/>
    <m/>
    <n v="0"/>
    <n v="0"/>
    <n v="1"/>
    <n v="0"/>
    <n v="0"/>
    <n v="0"/>
    <n v="0"/>
    <n v="1"/>
    <n v="0"/>
    <n v="1"/>
    <n v="0"/>
    <n v="0"/>
    <n v="0"/>
  </r>
  <r>
    <m/>
    <m/>
    <s v="Ciencias Sociales"/>
    <d v="2020-05-19T15:23:00"/>
    <x v="2"/>
    <x v="10"/>
    <x v="5"/>
    <x v="1"/>
    <x v="2"/>
    <s v="Biblioteca Maria Zambrano (Filología / Derecho)"/>
    <m/>
    <m/>
    <m/>
    <m/>
    <m/>
    <m/>
    <m/>
    <m/>
    <s v="No"/>
    <s v="No"/>
    <n v="1"/>
    <n v="1"/>
    <n v="2"/>
    <n v="3"/>
    <n v="4"/>
    <n v="5"/>
    <n v="5"/>
    <n v="2"/>
    <n v="2"/>
    <n v="3"/>
    <m/>
    <n v="3"/>
    <n v="3"/>
    <n v="3"/>
    <n v="3"/>
    <n v="3"/>
    <s v="Sí"/>
    <n v="3"/>
    <n v="1"/>
    <s v="Twitter|Youtube|Instagram"/>
    <m/>
    <m/>
    <m/>
    <m/>
    <m/>
    <m/>
    <m/>
    <s v="No"/>
    <s v="No"/>
    <m/>
    <n v="4"/>
    <n v="3"/>
    <s v="3, normal"/>
    <s v="Igual"/>
    <m/>
    <n v="1"/>
    <n v="0"/>
    <n v="0"/>
    <n v="0"/>
    <n v="0"/>
    <n v="0"/>
    <n v="1"/>
    <n v="0"/>
    <n v="1"/>
    <n v="1"/>
    <n v="0"/>
    <n v="0"/>
    <n v="0"/>
  </r>
  <r>
    <m/>
    <m/>
    <s v="Humanidades"/>
    <d v="2020-05-19T15:23:00"/>
    <x v="1"/>
    <x v="6"/>
    <x v="1"/>
    <x v="2"/>
    <x v="2"/>
    <s v="Biblioteca Maria Zambrano (Filología / Derecho)"/>
    <s v="F. Filología (Clásicas o General)"/>
    <s v="F. Filosofía"/>
    <m/>
    <m/>
    <m/>
    <m/>
    <m/>
    <m/>
    <s v="No"/>
    <s v="No"/>
    <n v="2"/>
    <n v="5"/>
    <n v="5"/>
    <n v="2"/>
    <n v="4"/>
    <n v="5"/>
    <n v="4"/>
    <n v="4"/>
    <n v="4"/>
    <n v="5"/>
    <m/>
    <n v="5"/>
    <n v="5"/>
    <n v="5"/>
    <n v="5"/>
    <n v="5"/>
    <s v="Sí"/>
    <n v="5"/>
    <n v="5"/>
    <s v="Facebook|Instagram"/>
    <m/>
    <m/>
    <m/>
    <m/>
    <m/>
    <m/>
    <m/>
    <s v="Sí"/>
    <s v="No"/>
    <m/>
    <n v="5"/>
    <n v="4"/>
    <s v="5, muy satisfecho"/>
    <s v="Mejorado"/>
    <m/>
    <n v="1"/>
    <n v="0"/>
    <n v="0"/>
    <n v="0"/>
    <n v="0"/>
    <n v="0"/>
    <n v="0"/>
    <n v="1"/>
    <n v="0"/>
    <n v="1"/>
    <n v="0"/>
    <n v="0"/>
    <n v="0"/>
  </r>
  <r>
    <m/>
    <m/>
    <s v="Ciencias Sociales"/>
    <d v="2020-05-19T15:23:00"/>
    <x v="2"/>
    <x v="11"/>
    <x v="1"/>
    <x v="1"/>
    <x v="6"/>
    <s v="F. Ciencias de la Documentación"/>
    <m/>
    <m/>
    <s v="Biblioteca CES Cardenal Cisneros (centro adscrito a la UCM)."/>
    <m/>
    <m/>
    <m/>
    <m/>
    <m/>
    <s v="Sí"/>
    <s v="Sí"/>
    <n v="4"/>
    <m/>
    <n v="2"/>
    <n v="2"/>
    <n v="2"/>
    <n v="4"/>
    <n v="4"/>
    <n v="2"/>
    <m/>
    <n v="3"/>
    <m/>
    <n v="3"/>
    <n v="5"/>
    <n v="4"/>
    <m/>
    <n v="4"/>
    <s v="No"/>
    <n v="3"/>
    <m/>
    <s v="Facebook|Youtube"/>
    <m/>
    <m/>
    <m/>
    <m/>
    <m/>
    <m/>
    <m/>
    <s v="Sí"/>
    <s v="No"/>
    <m/>
    <n v="4"/>
    <n v="5"/>
    <s v="4, satisfecho"/>
    <s v="Igual"/>
    <s v="En el apartado 1.5 de esta encuesta a parte de poner las bibliotecas de las facultades por orden de preferencia, considero deben aparecer las de los centros adscritos a la UCM. Igualmente considero al hacer la encuesta se debe tener en cuenta los servicios bibliotecarios de estos centros y ser igualmente parte de los resultados de esta encuesta."/>
    <n v="1"/>
    <n v="0"/>
    <n v="1"/>
    <n v="0"/>
    <n v="0"/>
    <n v="0"/>
    <n v="0"/>
    <n v="1"/>
    <n v="1"/>
    <n v="0"/>
    <n v="0"/>
    <n v="0"/>
    <n v="0"/>
  </r>
  <r>
    <m/>
    <m/>
    <s v="Ciencias Sociales"/>
    <d v="2020-05-19T15:21:00"/>
    <x v="2"/>
    <x v="13"/>
    <x v="2"/>
    <x v="5"/>
    <x v="2"/>
    <s v="F. Ciencias de la Información"/>
    <s v="F. Derecho (Departamentos,Criminología)"/>
    <m/>
    <m/>
    <m/>
    <m/>
    <m/>
    <m/>
    <m/>
    <s v="No"/>
    <s v="Sí"/>
    <n v="4"/>
    <n v="2"/>
    <n v="2"/>
    <n v="1"/>
    <n v="4"/>
    <n v="4"/>
    <n v="4"/>
    <n v="1"/>
    <n v="2"/>
    <n v="2"/>
    <m/>
    <n v="5"/>
    <n v="5"/>
    <n v="5"/>
    <n v="5"/>
    <n v="5"/>
    <s v="No"/>
    <n v="2"/>
    <n v="1"/>
    <s v="Youtube|Instagram"/>
    <m/>
    <m/>
    <m/>
    <m/>
    <m/>
    <m/>
    <m/>
    <s v="No"/>
    <s v="No"/>
    <m/>
    <n v="3"/>
    <n v="4"/>
    <s v="4, satisfecho"/>
    <s v="Igual"/>
    <m/>
    <n v="1"/>
    <n v="0"/>
    <n v="0"/>
    <n v="0"/>
    <n v="0"/>
    <n v="0"/>
    <n v="0"/>
    <n v="0"/>
    <n v="1"/>
    <n v="1"/>
    <n v="0"/>
    <n v="0"/>
    <n v="0"/>
  </r>
  <r>
    <m/>
    <m/>
    <s v="Ciencias Experimentales"/>
    <d v="2020-05-19T15:21:00"/>
    <x v="2"/>
    <x v="26"/>
    <x v="5"/>
    <x v="5"/>
    <x v="2"/>
    <s v="F. Informática"/>
    <s v="Biblioteca Maria Zambrano (Filología / Derecho)"/>
    <m/>
    <m/>
    <m/>
    <m/>
    <m/>
    <m/>
    <m/>
    <s v="No"/>
    <s v="No"/>
    <n v="2"/>
    <n v="1"/>
    <n v="1"/>
    <n v="1"/>
    <n v="5"/>
    <n v="4"/>
    <n v="5"/>
    <n v="1"/>
    <n v="3"/>
    <n v="4"/>
    <m/>
    <n v="3"/>
    <n v="3"/>
    <n v="2"/>
    <n v="3"/>
    <n v="4"/>
    <s v="No"/>
    <n v="3"/>
    <n v="5"/>
    <s v="Twitter|Instagram"/>
    <m/>
    <m/>
    <m/>
    <m/>
    <m/>
    <m/>
    <m/>
    <s v="Sí"/>
    <s v="Sí"/>
    <s v="Útil"/>
    <n v="4"/>
    <n v="4"/>
    <s v="4, satisfecho"/>
    <s v="Mejorado"/>
    <m/>
    <n v="1"/>
    <n v="0"/>
    <n v="0"/>
    <n v="0"/>
    <n v="0"/>
    <n v="0"/>
    <n v="1"/>
    <n v="0"/>
    <n v="0"/>
    <n v="1"/>
    <n v="0"/>
    <n v="0"/>
    <n v="0"/>
  </r>
  <r>
    <m/>
    <m/>
    <s v="Ciencias Sociales"/>
    <d v="2020-05-19T15:20:00"/>
    <x v="2"/>
    <x v="1"/>
    <x v="2"/>
    <x v="4"/>
    <x v="2"/>
    <s v="F. Ciencias Políticas y Sociología"/>
    <s v="F. Trabajo Social"/>
    <s v="Biblioteca Maria Zambrano (Filología / Derecho)"/>
    <m/>
    <m/>
    <m/>
    <m/>
    <m/>
    <m/>
    <s v="Sí"/>
    <s v="No"/>
    <n v="5"/>
    <n v="1"/>
    <n v="1"/>
    <n v="4"/>
    <n v="4"/>
    <n v="4"/>
    <n v="4"/>
    <n v="1"/>
    <n v="2"/>
    <n v="5"/>
    <m/>
    <n v="3"/>
    <n v="2"/>
    <n v="3"/>
    <n v="3"/>
    <n v="5"/>
    <s v="No"/>
    <n v="3"/>
    <n v="1"/>
    <s v="No uso ninguna red social"/>
    <m/>
    <m/>
    <m/>
    <m/>
    <m/>
    <m/>
    <m/>
    <s v="No"/>
    <s v="No"/>
    <m/>
    <n v="4"/>
    <n v="4"/>
    <s v="5, muy satisfecho"/>
    <m/>
    <m/>
    <n v="1"/>
    <n v="0"/>
    <n v="0"/>
    <n v="0"/>
    <n v="0"/>
    <n v="0"/>
    <n v="0"/>
    <n v="0"/>
    <n v="0"/>
    <n v="0"/>
    <n v="0"/>
    <n v="1"/>
    <n v="0"/>
  </r>
  <r>
    <m/>
    <m/>
    <s v="Ciencias de la Salud"/>
    <d v="2020-05-19T15:20:00"/>
    <x v="2"/>
    <x v="4"/>
    <x v="3"/>
    <x v="5"/>
    <x v="2"/>
    <s v="F. Medicina"/>
    <m/>
    <m/>
    <m/>
    <m/>
    <m/>
    <m/>
    <m/>
    <m/>
    <s v="No"/>
    <s v="No"/>
    <n v="1"/>
    <n v="1"/>
    <n v="5"/>
    <n v="5"/>
    <n v="5"/>
    <n v="1"/>
    <n v="5"/>
    <n v="1"/>
    <n v="5"/>
    <n v="5"/>
    <m/>
    <n v="5"/>
    <n v="5"/>
    <n v="5"/>
    <n v="5"/>
    <n v="5"/>
    <s v="Sí"/>
    <n v="5"/>
    <n v="1"/>
    <s v="Twitter|Youtube|Instagram"/>
    <m/>
    <m/>
    <m/>
    <m/>
    <m/>
    <m/>
    <m/>
    <s v="No"/>
    <s v="No"/>
    <m/>
    <n v="5"/>
    <n v="5"/>
    <s v="5, muy satisfecho"/>
    <m/>
    <m/>
    <n v="1"/>
    <n v="0"/>
    <n v="0"/>
    <n v="0"/>
    <n v="0"/>
    <n v="0"/>
    <n v="1"/>
    <n v="0"/>
    <n v="1"/>
    <n v="1"/>
    <n v="0"/>
    <n v="0"/>
    <n v="0"/>
  </r>
  <r>
    <m/>
    <m/>
    <s v="Ciencias Sociales"/>
    <d v="2020-05-19T15:20:00"/>
    <x v="3"/>
    <x v="1"/>
    <x v="2"/>
    <x v="1"/>
    <x v="43"/>
    <s v="F. Ciencias Políticas y Sociología"/>
    <s v="F. Trabajo Social"/>
    <m/>
    <m/>
    <m/>
    <m/>
    <m/>
    <m/>
    <m/>
    <s v="Sí"/>
    <s v="Sí"/>
    <n v="4"/>
    <n v="1"/>
    <n v="3"/>
    <n v="2"/>
    <n v="5"/>
    <n v="5"/>
    <n v="2"/>
    <n v="4"/>
    <n v="4"/>
    <n v="3"/>
    <m/>
    <n v="3"/>
    <n v="5"/>
    <n v="3"/>
    <n v="2"/>
    <n v="4"/>
    <s v="Sí"/>
    <n v="3"/>
    <n v="1"/>
    <s v="Facebook|Youtube|Instagram"/>
    <m/>
    <m/>
    <m/>
    <m/>
    <m/>
    <m/>
    <m/>
    <s v="Sí"/>
    <s v="Sí"/>
    <s v="Poco útil"/>
    <n v="4"/>
    <n v="4"/>
    <s v="3, normal"/>
    <s v="Mejorado"/>
    <m/>
    <n v="1"/>
    <n v="1"/>
    <n v="1"/>
    <n v="0"/>
    <n v="0"/>
    <n v="0"/>
    <n v="0"/>
    <n v="1"/>
    <n v="1"/>
    <n v="1"/>
    <n v="0"/>
    <n v="0"/>
    <n v="0"/>
  </r>
  <r>
    <m/>
    <m/>
    <s v="Ciencias Sociales"/>
    <d v="2020-05-19T15:20:00"/>
    <x v="2"/>
    <x v="10"/>
    <x v="4"/>
    <x v="2"/>
    <x v="4"/>
    <s v="Biblioteca Maria Zambrano (Filología / Derecho)"/>
    <s v="F. Derecho (Departamentos,Criminología)"/>
    <s v="F. Filosofía"/>
    <m/>
    <m/>
    <m/>
    <m/>
    <m/>
    <m/>
    <s v="No"/>
    <s v="No"/>
    <n v="4"/>
    <n v="3"/>
    <n v="4"/>
    <n v="4"/>
    <n v="5"/>
    <n v="5"/>
    <n v="4"/>
    <n v="2"/>
    <n v="1"/>
    <n v="1"/>
    <m/>
    <n v="1"/>
    <n v="3"/>
    <n v="1"/>
    <n v="1"/>
    <n v="3"/>
    <s v="No"/>
    <n v="3"/>
    <n v="2"/>
    <s v="Facebook|Youtube|Instagram"/>
    <m/>
    <m/>
    <m/>
    <m/>
    <m/>
    <m/>
    <m/>
    <s v="No"/>
    <s v="Sí"/>
    <s v="Muy útil"/>
    <n v="5"/>
    <n v="5"/>
    <s v="5, muy satisfecho"/>
    <s v="Mejorado mucho"/>
    <m/>
    <n v="0"/>
    <n v="0"/>
    <n v="1"/>
    <n v="0"/>
    <n v="0"/>
    <n v="0"/>
    <n v="0"/>
    <n v="1"/>
    <n v="1"/>
    <n v="1"/>
    <n v="0"/>
    <n v="0"/>
    <n v="0"/>
  </r>
  <r>
    <m/>
    <m/>
    <s v="Ciencias de la Salud"/>
    <d v="2020-05-19T15:20:00"/>
    <x v="2"/>
    <x v="23"/>
    <x v="2"/>
    <x v="4"/>
    <x v="3"/>
    <s v="F. Veterinaria"/>
    <s v="Biblioteca Maria Zambrano (Filología / Derecho)"/>
    <s v="F. Filosofía"/>
    <m/>
    <m/>
    <m/>
    <m/>
    <m/>
    <m/>
    <s v="No"/>
    <s v="Sí"/>
    <n v="2"/>
    <n v="1"/>
    <n v="1"/>
    <n v="1"/>
    <n v="5"/>
    <n v="5"/>
    <n v="5"/>
    <n v="1"/>
    <n v="3"/>
    <n v="4"/>
    <m/>
    <n v="3"/>
    <n v="5"/>
    <n v="2"/>
    <n v="4"/>
    <n v="4"/>
    <s v="No"/>
    <n v="3"/>
    <m/>
    <s v="Twitter|Instagram"/>
    <m/>
    <m/>
    <m/>
    <m/>
    <m/>
    <m/>
    <m/>
    <s v="Sí"/>
    <s v="No"/>
    <m/>
    <n v="5"/>
    <n v="4"/>
    <s v="4, satisfecho"/>
    <s v="Mejorado"/>
    <m/>
    <n v="0"/>
    <n v="1"/>
    <n v="0"/>
    <n v="0"/>
    <n v="0"/>
    <n v="0"/>
    <n v="1"/>
    <n v="0"/>
    <n v="0"/>
    <n v="1"/>
    <n v="0"/>
    <n v="0"/>
    <n v="0"/>
  </r>
  <r>
    <m/>
    <m/>
    <s v="Ciencias Sociales"/>
    <d v="2020-05-19T15:20:00"/>
    <x v="2"/>
    <x v="10"/>
    <x v="4"/>
    <x v="2"/>
    <x v="4"/>
    <s v="Biblioteca Maria Zambrano (Filología / Derecho)"/>
    <m/>
    <m/>
    <m/>
    <m/>
    <m/>
    <m/>
    <m/>
    <m/>
    <s v="No"/>
    <s v="No"/>
    <n v="1"/>
    <n v="5"/>
    <n v="3"/>
    <n v="5"/>
    <n v="4"/>
    <n v="4"/>
    <n v="1"/>
    <n v="1"/>
    <n v="1"/>
    <n v="4"/>
    <m/>
    <n v="3"/>
    <n v="1"/>
    <n v="2"/>
    <m/>
    <m/>
    <s v="Sí"/>
    <n v="4"/>
    <n v="4"/>
    <s v="No uso ninguna red social"/>
    <m/>
    <m/>
    <m/>
    <m/>
    <m/>
    <m/>
    <m/>
    <s v="No"/>
    <s v="No"/>
    <m/>
    <m/>
    <m/>
    <s v="3, normal"/>
    <s v="Igual"/>
    <m/>
    <n v="0"/>
    <n v="0"/>
    <n v="1"/>
    <n v="0"/>
    <n v="0"/>
    <n v="0"/>
    <n v="0"/>
    <n v="0"/>
    <n v="0"/>
    <n v="0"/>
    <n v="0"/>
    <n v="1"/>
    <n v="0"/>
  </r>
  <r>
    <m/>
    <m/>
    <s v="Ciencias de la Salud"/>
    <d v="2020-05-19T15:19:00"/>
    <x v="2"/>
    <x v="4"/>
    <x v="1"/>
    <x v="1"/>
    <x v="44"/>
    <s v="F. Medicina"/>
    <s v="F. Odontología"/>
    <s v="Biblioteca Maria Zambrano (Filología / Derecho)"/>
    <s v="Pío Baroja"/>
    <m/>
    <m/>
    <m/>
    <m/>
    <m/>
    <s v="Sí"/>
    <s v="Sí"/>
    <n v="3"/>
    <n v="1"/>
    <n v="1"/>
    <n v="1"/>
    <n v="2"/>
    <n v="3"/>
    <n v="5"/>
    <n v="1"/>
    <n v="4"/>
    <n v="4"/>
    <m/>
    <n v="3"/>
    <n v="4"/>
    <n v="3"/>
    <n v="2"/>
    <n v="3"/>
    <s v="Sí"/>
    <n v="3"/>
    <n v="1"/>
    <s v="Twitter|Facebook|Youtube|Instagram"/>
    <m/>
    <m/>
    <m/>
    <m/>
    <m/>
    <m/>
    <m/>
    <s v="No"/>
    <s v="No"/>
    <m/>
    <n v="5"/>
    <n v="5"/>
    <s v="3, normal"/>
    <s v="Mejorado"/>
    <m/>
    <n v="1"/>
    <n v="0"/>
    <n v="0"/>
    <n v="0"/>
    <n v="0"/>
    <n v="0"/>
    <n v="1"/>
    <n v="1"/>
    <n v="1"/>
    <n v="1"/>
    <n v="0"/>
    <n v="0"/>
    <n v="0"/>
  </r>
  <r>
    <m/>
    <m/>
    <s v="Humanidades"/>
    <d v="2020-05-19T15:18:00"/>
    <x v="2"/>
    <x v="7"/>
    <x v="1"/>
    <x v="1"/>
    <x v="2"/>
    <s v="F. Geografía e Historia"/>
    <m/>
    <m/>
    <m/>
    <m/>
    <m/>
    <m/>
    <m/>
    <m/>
    <s v="Sí"/>
    <s v="Sí"/>
    <n v="3"/>
    <n v="1"/>
    <n v="1"/>
    <n v="1"/>
    <n v="5"/>
    <n v="3"/>
    <n v="5"/>
    <n v="1"/>
    <n v="2"/>
    <n v="1"/>
    <m/>
    <n v="2"/>
    <n v="3"/>
    <n v="3"/>
    <n v="2"/>
    <n v="2"/>
    <s v="No"/>
    <n v="2"/>
    <n v="4"/>
    <s v="Youtube|Instagram"/>
    <m/>
    <m/>
    <m/>
    <m/>
    <m/>
    <m/>
    <m/>
    <s v="Sí"/>
    <s v="Sí"/>
    <s v="Muy útil"/>
    <n v="5"/>
    <n v="5"/>
    <s v="3, normal"/>
    <s v="Igual"/>
    <s v="Creo que se deberían poner carteles explicativos y facilitar la información sobre como encontrar la ubicación de un libro en la biblioteca (es decir, en que estantería está, donde se encuentra la estantería....). Sé que esto se puede hacer, pero las veces que lo hice me ha resultado complejo llegar hasta allí, personalmente opino que no tendría que ser tan complicado utilizar esta función del buscador."/>
    <n v="1"/>
    <n v="0"/>
    <n v="0"/>
    <n v="0"/>
    <n v="0"/>
    <n v="0"/>
    <n v="0"/>
    <n v="0"/>
    <n v="1"/>
    <n v="1"/>
    <n v="0"/>
    <n v="0"/>
    <n v="0"/>
  </r>
  <r>
    <m/>
    <m/>
    <s v="Ciencias Experimentales"/>
    <d v="2020-05-19T15:17:00"/>
    <x v="2"/>
    <x v="27"/>
    <x v="1"/>
    <x v="2"/>
    <x v="5"/>
    <s v="F. Estudios Estadísticos"/>
    <s v="F. Ciencias Matemáticas"/>
    <s v="F. Ciencias Económicas y Empresariales"/>
    <s v="Bibliotecas de la Comunidad de Madrid."/>
    <m/>
    <m/>
    <m/>
    <m/>
    <m/>
    <s v="Sí"/>
    <s v="Sí"/>
    <n v="3"/>
    <n v="2"/>
    <n v="2"/>
    <n v="2"/>
    <n v="4"/>
    <n v="4"/>
    <n v="4"/>
    <n v="3"/>
    <n v="4"/>
    <n v="4"/>
    <m/>
    <n v="3"/>
    <n v="4"/>
    <n v="4"/>
    <n v="3"/>
    <n v="4"/>
    <s v="Sí"/>
    <n v="4"/>
    <n v="4"/>
    <s v="Twitter|Youtube|Instagram"/>
    <m/>
    <m/>
    <m/>
    <m/>
    <m/>
    <m/>
    <m/>
    <s v="Sí"/>
    <s v="No"/>
    <m/>
    <n v="4"/>
    <n v="4"/>
    <s v="4, satisfecho"/>
    <s v="Mejorado"/>
    <m/>
    <n v="1"/>
    <n v="0"/>
    <n v="1"/>
    <n v="0"/>
    <n v="1"/>
    <n v="0"/>
    <n v="1"/>
    <n v="0"/>
    <n v="1"/>
    <n v="1"/>
    <n v="0"/>
    <n v="0"/>
    <n v="0"/>
  </r>
  <r>
    <m/>
    <m/>
    <s v="Ciencias Sociales"/>
    <d v="2020-05-19T15:17:00"/>
    <x v="2"/>
    <x v="10"/>
    <x v="1"/>
    <x v="5"/>
    <x v="2"/>
    <s v="F. Bellas Artes"/>
    <m/>
    <m/>
    <s v="Biblioteca Ángel González"/>
    <m/>
    <m/>
    <m/>
    <m/>
    <m/>
    <s v="Sí"/>
    <s v="Sí"/>
    <n v="5"/>
    <n v="3"/>
    <n v="5"/>
    <n v="3"/>
    <n v="5"/>
    <n v="5"/>
    <n v="4"/>
    <n v="3"/>
    <n v="3"/>
    <n v="5"/>
    <m/>
    <n v="5"/>
    <n v="5"/>
    <n v="4"/>
    <n v="3"/>
    <n v="4"/>
    <s v="Sí"/>
    <n v="5"/>
    <n v="4"/>
    <s v="Facebook"/>
    <m/>
    <m/>
    <m/>
    <m/>
    <m/>
    <m/>
    <m/>
    <s v="Sí"/>
    <s v="Sí"/>
    <s v="Normal"/>
    <n v="5"/>
    <n v="5"/>
    <s v="5, muy satisfecho"/>
    <s v="Mejorado mucho"/>
    <s v="Quizá la formación en las herramientas de búsqueda."/>
    <n v="1"/>
    <n v="0"/>
    <n v="0"/>
    <n v="0"/>
    <n v="0"/>
    <n v="0"/>
    <n v="0"/>
    <n v="1"/>
    <n v="0"/>
    <n v="0"/>
    <n v="0"/>
    <n v="0"/>
    <n v="0"/>
  </r>
  <r>
    <m/>
    <m/>
    <s v="Ciencias Experimentales"/>
    <d v="2020-05-19T15:17:00"/>
    <x v="4"/>
    <x v="19"/>
    <x v="4"/>
    <x v="1"/>
    <x v="30"/>
    <s v="F. Ciencias Físicas"/>
    <s v="F. Informática"/>
    <s v="F. Ciencias Matemáticas"/>
    <m/>
    <m/>
    <m/>
    <m/>
    <m/>
    <m/>
    <s v="No"/>
    <s v="No"/>
    <m/>
    <m/>
    <n v="2"/>
    <n v="5"/>
    <n v="5"/>
    <n v="5"/>
    <n v="5"/>
    <n v="5"/>
    <n v="3"/>
    <n v="3"/>
    <m/>
    <n v="4"/>
    <n v="5"/>
    <n v="5"/>
    <n v="4"/>
    <n v="3"/>
    <s v="No"/>
    <n v="4"/>
    <m/>
    <s v="Facebook|Youtube"/>
    <m/>
    <m/>
    <m/>
    <m/>
    <m/>
    <m/>
    <m/>
    <s v="No"/>
    <s v="No"/>
    <m/>
    <n v="5"/>
    <n v="5"/>
    <s v="4, satisfecho"/>
    <s v="Mejorado"/>
    <s v="URGENTE: Todo lo que se pueda en formato electrónico. Catálogo automáticamente actualizado con facilidad máxima de búsqueda (texto libre). Descarga ad libitum o de copias controladas por código único. Gracias por todo."/>
    <n v="1"/>
    <n v="0"/>
    <n v="0"/>
    <n v="1"/>
    <n v="0"/>
    <n v="0"/>
    <n v="0"/>
    <n v="1"/>
    <n v="1"/>
    <n v="0"/>
    <n v="0"/>
    <n v="0"/>
    <n v="0"/>
  </r>
  <r>
    <m/>
    <m/>
    <s v="Ciencias Sociales"/>
    <d v="2020-05-19T15:15:00"/>
    <x v="1"/>
    <x v="11"/>
    <x v="2"/>
    <x v="3"/>
    <x v="17"/>
    <s v="F. Ciencias Económicas y Empresariales"/>
    <s v="F. Derecho (Departamentos,Criminología)"/>
    <s v="F. Comercio y Turismo"/>
    <m/>
    <m/>
    <m/>
    <m/>
    <m/>
    <m/>
    <s v="No"/>
    <s v="Sí"/>
    <n v="3"/>
    <n v="5"/>
    <n v="5"/>
    <n v="5"/>
    <n v="3"/>
    <n v="3"/>
    <n v="3"/>
    <n v="3"/>
    <n v="5"/>
    <n v="5"/>
    <m/>
    <n v="5"/>
    <n v="5"/>
    <n v="5"/>
    <n v="4"/>
    <n v="4"/>
    <s v="Sí"/>
    <n v="5"/>
    <n v="3"/>
    <s v="LinkedIn"/>
    <m/>
    <m/>
    <m/>
    <m/>
    <m/>
    <m/>
    <m/>
    <s v="Sí"/>
    <s v="Sí"/>
    <m/>
    <n v="5"/>
    <n v="5"/>
    <s v="5, muy satisfecho"/>
    <s v="Mejorado"/>
    <m/>
    <n v="1"/>
    <n v="1"/>
    <n v="0"/>
    <n v="0"/>
    <n v="0"/>
    <n v="0"/>
    <n v="0"/>
    <n v="0"/>
    <n v="0"/>
    <n v="0"/>
    <n v="1"/>
    <n v="0"/>
    <n v="0"/>
  </r>
  <r>
    <m/>
    <m/>
    <s v="Ciencias Sociales"/>
    <d v="2020-05-19T15:15:00"/>
    <x v="2"/>
    <x v="24"/>
    <x v="1"/>
    <x v="2"/>
    <x v="4"/>
    <s v="F. Trabajo Social"/>
    <s v="F. Ciencias Políticas y Sociología"/>
    <m/>
    <m/>
    <m/>
    <m/>
    <m/>
    <m/>
    <m/>
    <s v="Sí"/>
    <s v="Sí"/>
    <n v="1"/>
    <n v="1"/>
    <n v="1"/>
    <n v="3"/>
    <n v="5"/>
    <n v="3"/>
    <n v="5"/>
    <n v="1"/>
    <n v="2"/>
    <n v="2"/>
    <m/>
    <n v="3"/>
    <n v="2"/>
    <n v="3"/>
    <n v="3"/>
    <n v="2"/>
    <s v="No"/>
    <n v="3"/>
    <n v="3"/>
    <s v="Twitter|Youtube|Instagram"/>
    <m/>
    <m/>
    <m/>
    <m/>
    <m/>
    <m/>
    <m/>
    <s v="No"/>
    <s v="No"/>
    <m/>
    <n v="3"/>
    <n v="4"/>
    <s v="3, normal"/>
    <s v="Igual"/>
    <m/>
    <n v="0"/>
    <n v="0"/>
    <n v="1"/>
    <n v="0"/>
    <n v="0"/>
    <n v="0"/>
    <n v="1"/>
    <n v="0"/>
    <n v="1"/>
    <n v="1"/>
    <n v="0"/>
    <n v="0"/>
    <n v="0"/>
  </r>
  <r>
    <m/>
    <m/>
    <s v="Ciencias Experimentales"/>
    <d v="2020-05-19T15:13:00"/>
    <x v="2"/>
    <x v="8"/>
    <x v="2"/>
    <x v="1"/>
    <x v="17"/>
    <s v="F. Ciencias Matemáticas"/>
    <s v="F. Ciencias Físicas"/>
    <m/>
    <m/>
    <m/>
    <m/>
    <m/>
    <m/>
    <m/>
    <s v="Sí"/>
    <s v="Sí"/>
    <n v="3"/>
    <n v="1"/>
    <n v="1"/>
    <n v="3"/>
    <n v="5"/>
    <n v="5"/>
    <n v="5"/>
    <n v="1"/>
    <n v="4"/>
    <n v="4"/>
    <m/>
    <n v="3"/>
    <n v="4"/>
    <n v="3"/>
    <n v="3"/>
    <n v="4"/>
    <s v="Sí"/>
    <n v="4"/>
    <n v="3"/>
    <s v="No uso ninguna red social"/>
    <m/>
    <m/>
    <m/>
    <m/>
    <m/>
    <m/>
    <m/>
    <s v="Sí"/>
    <s v="Sí"/>
    <s v="Útil"/>
    <n v="4"/>
    <n v="4"/>
    <s v="4, satisfecho"/>
    <s v="Mejorado"/>
    <m/>
    <n v="1"/>
    <n v="1"/>
    <n v="0"/>
    <n v="0"/>
    <n v="0"/>
    <n v="0"/>
    <n v="0"/>
    <n v="0"/>
    <n v="0"/>
    <n v="0"/>
    <n v="0"/>
    <n v="1"/>
    <n v="0"/>
  </r>
  <r>
    <m/>
    <m/>
    <s v="Humanidades"/>
    <d v="2020-05-19T15:13:00"/>
    <x v="3"/>
    <x v="5"/>
    <x v="5"/>
    <x v="5"/>
    <x v="4"/>
    <s v="F. Filosofía"/>
    <s v="F. Filología (Clásicas o General)"/>
    <s v="F. Psicología"/>
    <m/>
    <m/>
    <m/>
    <m/>
    <m/>
    <m/>
    <s v="Sí"/>
    <s v="Sí"/>
    <n v="4"/>
    <n v="1"/>
    <n v="3"/>
    <n v="4"/>
    <n v="5"/>
    <n v="3"/>
    <n v="2"/>
    <n v="1"/>
    <n v="1"/>
    <n v="4"/>
    <m/>
    <n v="3"/>
    <n v="4"/>
    <n v="3"/>
    <n v="3"/>
    <n v="3"/>
    <s v="No"/>
    <n v="3"/>
    <n v="3"/>
    <s v="Facebook|Youtube"/>
    <m/>
    <m/>
    <m/>
    <m/>
    <m/>
    <m/>
    <m/>
    <s v="No"/>
    <s v="No"/>
    <m/>
    <n v="4"/>
    <n v="4"/>
    <s v="4, satisfecho"/>
    <s v="Mejorado"/>
    <s v="En la biblioteca de Filología es donde he recibido el mejor trato y orientación. Eso debería suceder en todas las bibliotecas y no solo en una. Para los alumnos que somos extranjeros y no conocemos ni que hay un curso de uso de la biblioteca, deberían orientarnos con paciencia e informarnos de dicho curso.Gracias."/>
    <n v="0"/>
    <n v="0"/>
    <n v="1"/>
    <n v="0"/>
    <n v="0"/>
    <n v="0"/>
    <n v="0"/>
    <n v="1"/>
    <n v="1"/>
    <n v="0"/>
    <n v="0"/>
    <n v="0"/>
    <n v="0"/>
  </r>
  <r>
    <m/>
    <m/>
    <s v="Ciencias Experimentales"/>
    <d v="2020-05-19T15:13:00"/>
    <x v="1"/>
    <x v="27"/>
    <x v="3"/>
    <x v="1"/>
    <x v="2"/>
    <s v="F. Estudios Estadísticos"/>
    <s v="F. Bellas Artes"/>
    <s v="F. Ciencias de la Información"/>
    <m/>
    <m/>
    <m/>
    <m/>
    <m/>
    <m/>
    <s v="Sí"/>
    <s v="Sí"/>
    <n v="5"/>
    <n v="5"/>
    <n v="5"/>
    <m/>
    <m/>
    <m/>
    <m/>
    <m/>
    <n v="3"/>
    <n v="4"/>
    <m/>
    <n v="5"/>
    <n v="5"/>
    <n v="5"/>
    <n v="5"/>
    <n v="5"/>
    <s v="Sí"/>
    <n v="5"/>
    <n v="5"/>
    <m/>
    <m/>
    <m/>
    <m/>
    <m/>
    <m/>
    <m/>
    <m/>
    <s v="No"/>
    <s v="No"/>
    <m/>
    <n v="5"/>
    <n v="2"/>
    <s v="5, muy satisfecho"/>
    <s v="Mejorado"/>
    <m/>
    <n v="1"/>
    <n v="0"/>
    <n v="0"/>
    <n v="0"/>
    <n v="0"/>
    <n v="0"/>
    <n v="0"/>
    <n v="0"/>
    <n v="0"/>
    <n v="0"/>
    <n v="0"/>
    <n v="0"/>
    <n v="0"/>
  </r>
  <r>
    <m/>
    <m/>
    <s v="Ciencias de la Salud"/>
    <d v="2020-05-19T15:13:00"/>
    <x v="4"/>
    <x v="23"/>
    <x v="4"/>
    <x v="1"/>
    <x v="2"/>
    <m/>
    <m/>
    <m/>
    <m/>
    <m/>
    <m/>
    <m/>
    <m/>
    <m/>
    <s v="No"/>
    <s v="No"/>
    <n v="2"/>
    <n v="5"/>
    <n v="5"/>
    <n v="4"/>
    <n v="5"/>
    <n v="5"/>
    <n v="5"/>
    <n v="5"/>
    <n v="5"/>
    <n v="5"/>
    <m/>
    <n v="5"/>
    <n v="5"/>
    <n v="5"/>
    <n v="5"/>
    <n v="5"/>
    <s v="Sí"/>
    <n v="5"/>
    <n v="5"/>
    <s v="Twitter|Youtube|Instagram|LinkedIn"/>
    <m/>
    <m/>
    <m/>
    <m/>
    <m/>
    <m/>
    <m/>
    <s v="Sí"/>
    <s v="Sí"/>
    <s v="Muy útil"/>
    <n v="5"/>
    <n v="5"/>
    <s v="5, muy satisfecho"/>
    <s v="Mejorado mucho"/>
    <s v="Informais puntualmente, y los cursos son muy interesantes. Gracias"/>
    <n v="1"/>
    <n v="0"/>
    <n v="0"/>
    <n v="0"/>
    <n v="0"/>
    <n v="0"/>
    <n v="1"/>
    <n v="0"/>
    <n v="1"/>
    <n v="1"/>
    <n v="1"/>
    <n v="0"/>
    <n v="0"/>
  </r>
  <r>
    <m/>
    <m/>
    <s v="Ciencias Sociales"/>
    <d v="2020-05-19T15:12:00"/>
    <x v="2"/>
    <x v="21"/>
    <x v="1"/>
    <x v="4"/>
    <x v="2"/>
    <s v="F. Comercio y Turismo"/>
    <m/>
    <m/>
    <m/>
    <m/>
    <m/>
    <m/>
    <m/>
    <m/>
    <s v="No"/>
    <s v="No"/>
    <n v="1"/>
    <n v="1"/>
    <n v="2"/>
    <n v="4"/>
    <n v="5"/>
    <n v="4"/>
    <n v="5"/>
    <n v="1"/>
    <n v="3"/>
    <n v="4"/>
    <m/>
    <n v="4"/>
    <n v="5"/>
    <n v="4"/>
    <n v="5"/>
    <n v="4"/>
    <s v="No"/>
    <n v="3"/>
    <n v="4"/>
    <s v="Twitter|Facebook|Youtube|Instagram|LinkedIn"/>
    <m/>
    <m/>
    <m/>
    <m/>
    <m/>
    <m/>
    <m/>
    <s v="No"/>
    <s v="No"/>
    <m/>
    <n v="5"/>
    <n v="5"/>
    <s v="4, satisfecho"/>
    <m/>
    <m/>
    <n v="1"/>
    <n v="0"/>
    <n v="0"/>
    <n v="0"/>
    <n v="0"/>
    <n v="0"/>
    <n v="1"/>
    <n v="1"/>
    <n v="1"/>
    <n v="1"/>
    <n v="1"/>
    <n v="0"/>
    <n v="0"/>
  </r>
  <r>
    <m/>
    <m/>
    <s v="Ciencias Experimentales"/>
    <d v="2020-05-19T15:11:00"/>
    <x v="2"/>
    <x v="8"/>
    <x v="2"/>
    <x v="2"/>
    <x v="2"/>
    <s v="F. Ciencias Matemáticas"/>
    <s v="Biblioteca Maria Zambrano (Filología / Derecho)"/>
    <s v="F. Derecho (Departamentos,Criminología)"/>
    <m/>
    <m/>
    <m/>
    <m/>
    <m/>
    <m/>
    <s v="Sí"/>
    <s v="Sí"/>
    <n v="3"/>
    <n v="1"/>
    <n v="2"/>
    <n v="1"/>
    <n v="5"/>
    <n v="2"/>
    <n v="5"/>
    <n v="2"/>
    <n v="2"/>
    <n v="3"/>
    <m/>
    <n v="2"/>
    <n v="4"/>
    <n v="4"/>
    <n v="1"/>
    <n v="3"/>
    <s v="No"/>
    <n v="4"/>
    <n v="5"/>
    <s v="Twitter|Youtube|Instagram"/>
    <m/>
    <m/>
    <m/>
    <m/>
    <m/>
    <m/>
    <m/>
    <s v="Sí"/>
    <s v="No"/>
    <m/>
    <n v="4"/>
    <n v="4"/>
    <s v="3, normal"/>
    <m/>
    <s v="Se debería de ampliar el tiempo de préstamo para los libros online. Se debería de poder pedir que se traigan los libros de otra biblioteca a la que pidas, igual que se puede devolver cualquier libro en cualquier biblioteca. Muchas gracias"/>
    <n v="1"/>
    <n v="0"/>
    <n v="0"/>
    <n v="0"/>
    <n v="0"/>
    <n v="0"/>
    <n v="1"/>
    <n v="0"/>
    <n v="1"/>
    <n v="1"/>
    <n v="0"/>
    <n v="0"/>
    <n v="0"/>
  </r>
  <r>
    <m/>
    <m/>
    <s v="Humanidades"/>
    <d v="2020-05-19T15:11:00"/>
    <x v="2"/>
    <x v="7"/>
    <x v="3"/>
    <x v="3"/>
    <x v="2"/>
    <s v="F. Geografía e Historia"/>
    <s v="Biblioteca Maria Zambrano (Filología / Derecho)"/>
    <s v="F. Filología (Clásicas o General)"/>
    <m/>
    <m/>
    <m/>
    <m/>
    <m/>
    <m/>
    <s v="Sí"/>
    <s v="No"/>
    <n v="5"/>
    <n v="1"/>
    <n v="5"/>
    <n v="3"/>
    <n v="3"/>
    <n v="4"/>
    <n v="3"/>
    <n v="3"/>
    <n v="1"/>
    <n v="4"/>
    <m/>
    <n v="3"/>
    <n v="4"/>
    <n v="3"/>
    <n v="1"/>
    <n v="3"/>
    <s v="No"/>
    <n v="2"/>
    <n v="4"/>
    <s v="Youtube|Instagram"/>
    <m/>
    <m/>
    <m/>
    <m/>
    <m/>
    <m/>
    <m/>
    <s v="No"/>
    <s v="No"/>
    <m/>
    <n v="5"/>
    <n v="5"/>
    <s v="5, muy satisfecho"/>
    <s v="Empeorado"/>
    <s v="El formato de búsqueda de libros debería dejar de renovarse (osea, la forma en que se busca es la misma, pero al formato - información, dónde puedo ver ese libro en la biblioteca, etc. Suponiendo que la biblioteca cuenta con salas como la de Geografía e Historia-) básicamente porque cada vez que lo renuevan, lo complejizan más y hay que volver a aprenderse otra vez todo el sistema de búsqueda.  Por otro lado ¿existe la posibilidad de unificar los tejuelos de todas las facultades? Lo digo porque es un caos en algunas ocasiones"/>
    <n v="1"/>
    <n v="0"/>
    <n v="0"/>
    <n v="0"/>
    <n v="0"/>
    <n v="0"/>
    <n v="0"/>
    <n v="0"/>
    <n v="1"/>
    <n v="1"/>
    <n v="0"/>
    <n v="0"/>
    <n v="0"/>
  </r>
  <r>
    <m/>
    <m/>
    <s v="Ciencias Sociales"/>
    <d v="2020-05-19T15:11:00"/>
    <x v="2"/>
    <x v="13"/>
    <x v="1"/>
    <x v="1"/>
    <x v="2"/>
    <s v="F. Ciencias de la Información"/>
    <m/>
    <m/>
    <m/>
    <m/>
    <m/>
    <m/>
    <m/>
    <m/>
    <s v="Sí"/>
    <s v="Sí"/>
    <n v="2"/>
    <n v="1"/>
    <n v="1"/>
    <n v="3"/>
    <n v="5"/>
    <n v="5"/>
    <n v="5"/>
    <n v="1"/>
    <n v="1"/>
    <n v="2"/>
    <m/>
    <n v="1"/>
    <n v="5"/>
    <n v="2"/>
    <n v="3"/>
    <n v="5"/>
    <s v="No"/>
    <n v="2"/>
    <n v="5"/>
    <s v="Twitter"/>
    <m/>
    <m/>
    <m/>
    <m/>
    <m/>
    <m/>
    <m/>
    <s v="No"/>
    <s v="No"/>
    <m/>
    <n v="5"/>
    <n v="5"/>
    <s v="3, normal"/>
    <s v="Igual"/>
    <m/>
    <n v="1"/>
    <n v="0"/>
    <n v="0"/>
    <n v="0"/>
    <n v="0"/>
    <n v="0"/>
    <n v="1"/>
    <n v="0"/>
    <n v="0"/>
    <n v="0"/>
    <n v="0"/>
    <n v="0"/>
    <n v="0"/>
  </r>
  <r>
    <m/>
    <m/>
    <s v="Ciencias de la Salud"/>
    <d v="2020-05-19T15:11:00"/>
    <x v="2"/>
    <x v="12"/>
    <x v="1"/>
    <x v="1"/>
    <x v="6"/>
    <s v="F. Psicología"/>
    <m/>
    <m/>
    <m/>
    <m/>
    <m/>
    <m/>
    <m/>
    <m/>
    <s v="Sí"/>
    <s v="Sí"/>
    <n v="4"/>
    <n v="3"/>
    <n v="3"/>
    <m/>
    <n v="4"/>
    <n v="3"/>
    <n v="1"/>
    <n v="1"/>
    <n v="4"/>
    <n v="4"/>
    <m/>
    <n v="3"/>
    <n v="5"/>
    <n v="4"/>
    <m/>
    <n v="4"/>
    <s v="No"/>
    <n v="4"/>
    <m/>
    <s v="No uso ninguna red social"/>
    <m/>
    <m/>
    <m/>
    <m/>
    <m/>
    <m/>
    <m/>
    <s v="No"/>
    <s v="No"/>
    <m/>
    <n v="5"/>
    <n v="5"/>
    <s v="5, muy satisfecho"/>
    <m/>
    <m/>
    <n v="1"/>
    <n v="0"/>
    <n v="1"/>
    <n v="0"/>
    <n v="0"/>
    <n v="0"/>
    <n v="0"/>
    <n v="0"/>
    <n v="0"/>
    <n v="0"/>
    <n v="0"/>
    <n v="1"/>
    <n v="0"/>
  </r>
  <r>
    <m/>
    <m/>
    <s v="Ciencias de la Salud"/>
    <d v="2020-05-19T15:11:00"/>
    <x v="1"/>
    <x v="12"/>
    <x v="1"/>
    <x v="1"/>
    <x v="3"/>
    <s v="F. Psicología"/>
    <s v="F. Comercio y Turismo"/>
    <s v="F. Ciencias de la Documentación"/>
    <m/>
    <m/>
    <m/>
    <m/>
    <m/>
    <m/>
    <s v="Sí"/>
    <s v="Sí"/>
    <n v="3"/>
    <n v="3"/>
    <n v="1"/>
    <n v="1"/>
    <n v="1"/>
    <n v="5"/>
    <n v="1"/>
    <n v="4"/>
    <n v="4"/>
    <n v="3"/>
    <m/>
    <n v="3"/>
    <n v="4"/>
    <n v="2"/>
    <n v="4"/>
    <n v="4"/>
    <s v="Sí"/>
    <n v="3"/>
    <n v="1"/>
    <s v="Instagram|LinkedIn"/>
    <m/>
    <m/>
    <m/>
    <m/>
    <m/>
    <m/>
    <m/>
    <s v="Sí"/>
    <s v="Sí"/>
    <s v="Útil"/>
    <n v="4"/>
    <n v="4"/>
    <s v="3, normal"/>
    <s v="Igual"/>
    <m/>
    <n v="0"/>
    <n v="1"/>
    <n v="0"/>
    <n v="0"/>
    <n v="0"/>
    <n v="0"/>
    <n v="0"/>
    <n v="0"/>
    <n v="0"/>
    <n v="1"/>
    <n v="1"/>
    <n v="0"/>
    <n v="0"/>
  </r>
  <r>
    <m/>
    <m/>
    <s v="Ciencias Experimentales"/>
    <d v="2020-05-19T15:10:00"/>
    <x v="2"/>
    <x v="14"/>
    <x v="1"/>
    <x v="1"/>
    <x v="45"/>
    <s v="F. Ciencias Geológicas"/>
    <m/>
    <m/>
    <s v="Etsime upm"/>
    <m/>
    <m/>
    <m/>
    <m/>
    <m/>
    <s v="No"/>
    <s v="Sí"/>
    <n v="5"/>
    <n v="3"/>
    <n v="5"/>
    <n v="4"/>
    <n v="5"/>
    <n v="4"/>
    <n v="5"/>
    <n v="3"/>
    <n v="5"/>
    <n v="5"/>
    <m/>
    <n v="5"/>
    <n v="5"/>
    <n v="5"/>
    <n v="5"/>
    <n v="5"/>
    <s v="Sí"/>
    <n v="5"/>
    <n v="5"/>
    <s v="Twitter|LinkedIn"/>
    <m/>
    <m/>
    <m/>
    <m/>
    <m/>
    <m/>
    <m/>
    <s v="Sí"/>
    <m/>
    <m/>
    <n v="5"/>
    <n v="5"/>
    <s v="5, muy satisfecho"/>
    <s v="Mejorado mucho"/>
    <s v="Creo que podría ser interesante crear un banco de apuntes."/>
    <n v="1"/>
    <n v="0"/>
    <n v="0"/>
    <n v="0"/>
    <n v="0"/>
    <n v="0"/>
    <n v="1"/>
    <n v="0"/>
    <n v="0"/>
    <n v="0"/>
    <n v="1"/>
    <n v="0"/>
    <n v="0"/>
  </r>
  <r>
    <m/>
    <m/>
    <s v="Humanidades"/>
    <d v="2020-05-19T15:09:00"/>
    <x v="2"/>
    <x v="2"/>
    <x v="2"/>
    <x v="3"/>
    <x v="2"/>
    <s v="F. Educación - Centro de Formación del Profesorado"/>
    <s v="F. Ciencias Matemáticas"/>
    <s v="F. Ciencias Biológicas"/>
    <m/>
    <m/>
    <m/>
    <m/>
    <m/>
    <m/>
    <s v="Sí"/>
    <s v="Sí"/>
    <n v="4"/>
    <n v="1"/>
    <n v="4"/>
    <n v="3"/>
    <n v="1"/>
    <n v="2"/>
    <n v="3"/>
    <n v="2"/>
    <n v="2"/>
    <n v="3"/>
    <m/>
    <n v="4"/>
    <n v="3"/>
    <n v="4"/>
    <n v="2"/>
    <n v="2"/>
    <s v="No"/>
    <n v="2"/>
    <n v="3"/>
    <s v="Youtube|Instagram"/>
    <m/>
    <m/>
    <m/>
    <m/>
    <m/>
    <m/>
    <m/>
    <s v="No"/>
    <s v="No"/>
    <m/>
    <n v="2"/>
    <n v="3"/>
    <s v="4, satisfecho"/>
    <s v="Igual"/>
    <m/>
    <n v="1"/>
    <n v="0"/>
    <n v="0"/>
    <n v="0"/>
    <n v="0"/>
    <n v="0"/>
    <n v="0"/>
    <n v="0"/>
    <n v="1"/>
    <n v="1"/>
    <n v="0"/>
    <n v="0"/>
    <n v="0"/>
  </r>
  <r>
    <m/>
    <m/>
    <s v="Ciencias Sociales"/>
    <d v="2020-05-19T15:08:00"/>
    <x v="3"/>
    <x v="1"/>
    <x v="2"/>
    <x v="2"/>
    <x v="2"/>
    <s v="F. Ciencias Políticas y Sociología"/>
    <s v="F. Ciencias de la Información"/>
    <s v="F. Geografía e Historia"/>
    <m/>
    <m/>
    <m/>
    <m/>
    <m/>
    <m/>
    <s v="Sí"/>
    <s v="Sí"/>
    <n v="4"/>
    <n v="4"/>
    <n v="4"/>
    <n v="3"/>
    <n v="4"/>
    <n v="3"/>
    <n v="3"/>
    <n v="3"/>
    <n v="4"/>
    <n v="4"/>
    <m/>
    <n v="4"/>
    <n v="5"/>
    <n v="4"/>
    <m/>
    <n v="4"/>
    <s v="Sí"/>
    <n v="4"/>
    <n v="4"/>
    <s v="Twitter|Instagram|LinkedIn"/>
    <m/>
    <m/>
    <m/>
    <m/>
    <m/>
    <m/>
    <m/>
    <s v="Sí"/>
    <s v="Sí"/>
    <s v="Útil"/>
    <n v="5"/>
    <n v="5"/>
    <s v="5, muy satisfecho"/>
    <s v="Mejorado"/>
    <m/>
    <n v="1"/>
    <n v="0"/>
    <n v="0"/>
    <n v="0"/>
    <n v="0"/>
    <n v="0"/>
    <n v="1"/>
    <n v="0"/>
    <n v="0"/>
    <n v="1"/>
    <n v="1"/>
    <n v="0"/>
    <n v="0"/>
  </r>
  <r>
    <m/>
    <m/>
    <s v="Humanidades"/>
    <d v="2020-05-19T15:08:00"/>
    <x v="2"/>
    <x v="2"/>
    <x v="1"/>
    <x v="1"/>
    <x v="4"/>
    <s v="F. Educación - Centro de Formación del Profesorado"/>
    <s v="Biblioteca Maria Zambrano (Filología / Derecho)"/>
    <m/>
    <m/>
    <m/>
    <m/>
    <m/>
    <m/>
    <m/>
    <s v="Sí"/>
    <s v="Sí"/>
    <n v="4"/>
    <n v="1"/>
    <n v="3"/>
    <n v="1"/>
    <n v="4"/>
    <n v="5"/>
    <n v="3"/>
    <n v="3"/>
    <n v="5"/>
    <n v="3"/>
    <m/>
    <n v="3"/>
    <n v="4"/>
    <n v="5"/>
    <n v="3"/>
    <n v="4"/>
    <s v="No"/>
    <n v="4"/>
    <n v="4"/>
    <s v="Twitter|Instagram"/>
    <m/>
    <m/>
    <m/>
    <m/>
    <m/>
    <m/>
    <m/>
    <s v="No"/>
    <s v="No"/>
    <m/>
    <n v="5"/>
    <n v="5"/>
    <s v="4, satisfecho"/>
    <s v="Mejorado"/>
    <m/>
    <n v="0"/>
    <n v="0"/>
    <n v="1"/>
    <n v="0"/>
    <n v="0"/>
    <n v="0"/>
    <n v="1"/>
    <n v="0"/>
    <n v="0"/>
    <n v="1"/>
    <n v="0"/>
    <n v="0"/>
    <n v="0"/>
  </r>
  <r>
    <m/>
    <m/>
    <s v="Ciencias Sociales"/>
    <d v="2020-05-19T15:07:00"/>
    <x v="2"/>
    <x v="10"/>
    <x v="3"/>
    <x v="3"/>
    <x v="3"/>
    <s v="Biblioteca Maria Zambrano (Filología / Derecho)"/>
    <s v="F. Derecho (Departamentos,Criminología)"/>
    <s v="F. Filosofía"/>
    <m/>
    <m/>
    <m/>
    <m/>
    <m/>
    <m/>
    <s v="Sí"/>
    <s v="Sí"/>
    <n v="4"/>
    <n v="3"/>
    <n v="5"/>
    <n v="4"/>
    <n v="3"/>
    <n v="5"/>
    <n v="1"/>
    <n v="1"/>
    <n v="5"/>
    <n v="5"/>
    <m/>
    <n v="5"/>
    <n v="5"/>
    <n v="5"/>
    <n v="5"/>
    <m/>
    <s v="Sí"/>
    <n v="5"/>
    <n v="5"/>
    <s v="Twitter|Instagram"/>
    <m/>
    <m/>
    <m/>
    <m/>
    <m/>
    <m/>
    <m/>
    <s v="Sí"/>
    <s v="Sí"/>
    <s v="Muy útil"/>
    <n v="5"/>
    <n v="5"/>
    <s v="5, muy satisfecho"/>
    <s v="Mejorado mucho"/>
    <m/>
    <n v="0"/>
    <n v="1"/>
    <n v="0"/>
    <n v="0"/>
    <n v="0"/>
    <n v="0"/>
    <n v="1"/>
    <n v="0"/>
    <n v="0"/>
    <n v="1"/>
    <n v="0"/>
    <n v="0"/>
    <n v="0"/>
  </r>
  <r>
    <m/>
    <m/>
    <s v="Ciencias de la Salud"/>
    <d v="2020-05-19T15:07:00"/>
    <x v="2"/>
    <x v="22"/>
    <x v="2"/>
    <x v="5"/>
    <x v="19"/>
    <s v="F. Óptica y Optometría"/>
    <s v="F. Óptica y Optometría"/>
    <s v="F. Óptica y Optometría"/>
    <s v="Biblioteca CRAI de la Universidad de Alcalá"/>
    <m/>
    <m/>
    <m/>
    <m/>
    <m/>
    <s v="No"/>
    <s v="Sí"/>
    <n v="2"/>
    <n v="1"/>
    <n v="1"/>
    <n v="4"/>
    <n v="5"/>
    <n v="5"/>
    <n v="5"/>
    <n v="5"/>
    <n v="3"/>
    <n v="4"/>
    <m/>
    <n v="3"/>
    <n v="3"/>
    <n v="3"/>
    <n v="3"/>
    <n v="2"/>
    <s v="No"/>
    <n v="3"/>
    <n v="3"/>
    <s v="Youtube|Instagram|TikTok"/>
    <m/>
    <m/>
    <m/>
    <m/>
    <m/>
    <m/>
    <m/>
    <s v="No"/>
    <s v="No"/>
    <m/>
    <n v="4"/>
    <n v="3"/>
    <s v="4, satisfecho"/>
    <s v="Igual"/>
    <s v="La posibilidad de abrir las ventanas en las salas de estudio de la biblioteca de la facultad de óptica y optometría y/o poder bajar los estores que hay, ya que se encuentran enrollados y sujetos por bridas."/>
    <n v="0"/>
    <n v="1"/>
    <n v="0"/>
    <n v="0"/>
    <n v="1"/>
    <n v="0"/>
    <n v="0"/>
    <n v="0"/>
    <n v="1"/>
    <n v="1"/>
    <n v="0"/>
    <n v="0"/>
    <n v="0"/>
  </r>
  <r>
    <m/>
    <m/>
    <s v="Ciencias Sociales"/>
    <d v="2020-05-19T15:07:00"/>
    <x v="2"/>
    <x v="21"/>
    <x v="2"/>
    <x v="1"/>
    <x v="11"/>
    <s v="F. Comercio y Turismo"/>
    <m/>
    <m/>
    <m/>
    <m/>
    <m/>
    <m/>
    <m/>
    <m/>
    <s v="No"/>
    <s v="No"/>
    <n v="2"/>
    <n v="2"/>
    <n v="3"/>
    <n v="1"/>
    <n v="4"/>
    <n v="4"/>
    <n v="4"/>
    <n v="4"/>
    <n v="2"/>
    <n v="3"/>
    <m/>
    <n v="4"/>
    <n v="4"/>
    <n v="3"/>
    <n v="3"/>
    <n v="3"/>
    <s v="No"/>
    <n v="4"/>
    <n v="3"/>
    <s v="Twitter|Instagram"/>
    <m/>
    <m/>
    <m/>
    <m/>
    <m/>
    <m/>
    <m/>
    <s v="No"/>
    <s v="No"/>
    <m/>
    <n v="3"/>
    <n v="3"/>
    <s v="3, normal"/>
    <s v="Igual"/>
    <m/>
    <n v="0"/>
    <n v="1"/>
    <n v="1"/>
    <n v="0"/>
    <n v="0"/>
    <n v="0"/>
    <n v="1"/>
    <n v="0"/>
    <n v="0"/>
    <n v="1"/>
    <n v="0"/>
    <n v="0"/>
    <n v="0"/>
  </r>
  <r>
    <m/>
    <m/>
    <s v="Ciencias de la Salud"/>
    <d v="2020-05-19T15:07:00"/>
    <x v="2"/>
    <x v="23"/>
    <x v="4"/>
    <x v="3"/>
    <x v="15"/>
    <s v="Biblioteca Maria Zambrano (Filología / Derecho)"/>
    <s v="F. Veterinaria"/>
    <s v="F. Filosofía"/>
    <m/>
    <m/>
    <m/>
    <m/>
    <m/>
    <m/>
    <s v="No"/>
    <s v="No"/>
    <n v="2"/>
    <n v="5"/>
    <n v="5"/>
    <n v="4"/>
    <n v="3"/>
    <n v="2"/>
    <n v="3"/>
    <n v="3"/>
    <n v="4"/>
    <n v="4"/>
    <m/>
    <n v="4"/>
    <n v="4"/>
    <n v="4"/>
    <n v="4"/>
    <n v="4"/>
    <s v="No"/>
    <n v="4"/>
    <n v="4"/>
    <s v="No uso ninguna red social"/>
    <m/>
    <m/>
    <m/>
    <m/>
    <m/>
    <m/>
    <m/>
    <s v="Sí"/>
    <s v="Sí"/>
    <s v="Muy útil"/>
    <n v="4"/>
    <n v="4"/>
    <s v="4, satisfecho"/>
    <s v="Mejorado"/>
    <m/>
    <n v="0"/>
    <n v="1"/>
    <n v="0"/>
    <n v="1"/>
    <n v="0"/>
    <n v="0"/>
    <n v="0"/>
    <n v="0"/>
    <n v="0"/>
    <n v="0"/>
    <n v="0"/>
    <n v="1"/>
    <n v="0"/>
  </r>
  <r>
    <m/>
    <m/>
    <s v="Humanidades"/>
    <d v="2020-05-19T15:06:00"/>
    <x v="1"/>
    <x v="6"/>
    <x v="2"/>
    <x v="4"/>
    <x v="1"/>
    <s v="F. Filología (Clásicas o General)"/>
    <s v="F. Filología (Clásicas o General)"/>
    <s v="F. Filología (Clásicas o General)"/>
    <m/>
    <m/>
    <m/>
    <m/>
    <m/>
    <m/>
    <m/>
    <m/>
    <n v="5"/>
    <n v="5"/>
    <n v="5"/>
    <n v="5"/>
    <n v="5"/>
    <n v="5"/>
    <n v="5"/>
    <n v="5"/>
    <n v="5"/>
    <n v="5"/>
    <m/>
    <n v="5"/>
    <n v="5"/>
    <n v="5"/>
    <n v="5"/>
    <n v="5"/>
    <s v="Sí"/>
    <n v="5"/>
    <n v="5"/>
    <m/>
    <m/>
    <m/>
    <m/>
    <m/>
    <m/>
    <m/>
    <m/>
    <s v="No"/>
    <s v="No"/>
    <m/>
    <n v="5"/>
    <n v="5"/>
    <s v="5, muy satisfecho"/>
    <s v="Mejorado mucho"/>
    <m/>
    <n v="0"/>
    <n v="0"/>
    <n v="0"/>
    <n v="1"/>
    <n v="0"/>
    <n v="0"/>
    <n v="0"/>
    <n v="0"/>
    <n v="0"/>
    <n v="0"/>
    <n v="0"/>
    <n v="0"/>
    <n v="0"/>
  </r>
  <r>
    <m/>
    <m/>
    <s v="Humanidades"/>
    <d v="2020-05-19T15:03:00"/>
    <x v="2"/>
    <x v="7"/>
    <x v="2"/>
    <x v="1"/>
    <x v="2"/>
    <s v="F. Geografía e Historia"/>
    <s v="F. Ciencias de la Información"/>
    <s v="F. Ciencias Políticas y Sociología"/>
    <s v="AECID"/>
    <m/>
    <m/>
    <m/>
    <m/>
    <m/>
    <s v="Sí"/>
    <s v="Sí"/>
    <n v="4"/>
    <n v="2"/>
    <n v="2"/>
    <n v="4"/>
    <n v="4"/>
    <n v="4"/>
    <n v="4"/>
    <n v="2"/>
    <n v="3"/>
    <n v="4"/>
    <m/>
    <n v="3"/>
    <n v="4"/>
    <n v="4"/>
    <n v="1"/>
    <n v="3"/>
    <s v="No"/>
    <n v="3"/>
    <n v="1"/>
    <s v="Youtube|Instagram"/>
    <m/>
    <m/>
    <m/>
    <m/>
    <m/>
    <m/>
    <m/>
    <s v="No"/>
    <s v="No"/>
    <m/>
    <n v="4"/>
    <n v="5"/>
    <s v="4, satisfecho"/>
    <s v="Igual"/>
    <m/>
    <n v="1"/>
    <n v="0"/>
    <n v="0"/>
    <n v="0"/>
    <n v="0"/>
    <n v="0"/>
    <n v="0"/>
    <n v="0"/>
    <n v="1"/>
    <n v="1"/>
    <n v="0"/>
    <n v="0"/>
    <n v="0"/>
  </r>
  <r>
    <m/>
    <m/>
    <s v="Ciencias Sociales"/>
    <d v="2020-05-19T15:03:00"/>
    <x v="3"/>
    <x v="13"/>
    <x v="1"/>
    <x v="4"/>
    <x v="4"/>
    <s v="F. Ciencias de la Información"/>
    <s v="F. Filología (Clásicas o General)"/>
    <s v="F. Filosofía"/>
    <m/>
    <m/>
    <m/>
    <m/>
    <m/>
    <m/>
    <s v="No"/>
    <s v="Sí"/>
    <n v="4"/>
    <n v="3"/>
    <n v="2"/>
    <n v="2"/>
    <n v="2"/>
    <n v="5"/>
    <n v="5"/>
    <n v="3"/>
    <n v="3"/>
    <n v="3"/>
    <m/>
    <n v="3"/>
    <n v="2"/>
    <n v="2"/>
    <n v="2"/>
    <n v="4"/>
    <s v="No"/>
    <n v="3"/>
    <n v="2"/>
    <s v="Instagram|Wechat"/>
    <m/>
    <m/>
    <m/>
    <m/>
    <m/>
    <m/>
    <m/>
    <s v="No"/>
    <s v="No"/>
    <m/>
    <n v="5"/>
    <n v="5"/>
    <s v="3, normal"/>
    <s v="Mejorado"/>
    <m/>
    <n v="0"/>
    <n v="0"/>
    <n v="1"/>
    <n v="0"/>
    <n v="0"/>
    <n v="0"/>
    <n v="0"/>
    <n v="0"/>
    <n v="0"/>
    <n v="1"/>
    <n v="0"/>
    <n v="0"/>
    <n v="0"/>
  </r>
  <r>
    <m/>
    <m/>
    <s v=""/>
    <d v="2020-05-19T15:03:00"/>
    <x v="2"/>
    <x v="25"/>
    <x v="2"/>
    <x v="1"/>
    <x v="2"/>
    <s v="F. Ciencias Políticas y Sociología"/>
    <s v="Biblioteca Maria Zambrano (Filología / Derecho)"/>
    <m/>
    <m/>
    <m/>
    <m/>
    <m/>
    <m/>
    <m/>
    <s v="Sí"/>
    <s v="Sí"/>
    <n v="1"/>
    <n v="1"/>
    <n v="4"/>
    <n v="2"/>
    <n v="5"/>
    <n v="5"/>
    <n v="3"/>
    <n v="5"/>
    <n v="3"/>
    <n v="3"/>
    <m/>
    <n v="4"/>
    <n v="4"/>
    <n v="4"/>
    <n v="3"/>
    <n v="5"/>
    <s v="No"/>
    <n v="4"/>
    <n v="3"/>
    <s v="Youtube|Instagram"/>
    <m/>
    <m/>
    <m/>
    <m/>
    <m/>
    <m/>
    <m/>
    <s v="No"/>
    <s v="No"/>
    <m/>
    <n v="4"/>
    <n v="5"/>
    <s v="4, satisfecho"/>
    <s v="Igual"/>
    <m/>
    <n v="1"/>
    <n v="0"/>
    <n v="0"/>
    <n v="0"/>
    <n v="0"/>
    <n v="0"/>
    <n v="0"/>
    <n v="0"/>
    <n v="1"/>
    <n v="1"/>
    <n v="0"/>
    <n v="0"/>
    <n v="0"/>
  </r>
  <r>
    <m/>
    <m/>
    <s v="Ciencias Experimentales"/>
    <d v="2020-05-19T15:02:00"/>
    <x v="2"/>
    <x v="16"/>
    <x v="3"/>
    <x v="1"/>
    <x v="3"/>
    <s v="F. Ciencias Químicas"/>
    <s v="Biblioteca Maria Zambrano (Filología / Derecho)"/>
    <s v="F. Ciencias Biológicas"/>
    <m/>
    <m/>
    <m/>
    <m/>
    <m/>
    <m/>
    <s v="Sí"/>
    <s v="Sí"/>
    <n v="5"/>
    <n v="1"/>
    <n v="1"/>
    <n v="1"/>
    <n v="5"/>
    <n v="3"/>
    <n v="1"/>
    <n v="1"/>
    <n v="4"/>
    <n v="5"/>
    <m/>
    <n v="5"/>
    <n v="5"/>
    <n v="4"/>
    <n v="5"/>
    <n v="5"/>
    <s v="No"/>
    <n v="5"/>
    <n v="4"/>
    <s v="Twitter|Youtube|Instagram"/>
    <m/>
    <m/>
    <m/>
    <m/>
    <m/>
    <m/>
    <m/>
    <s v="No"/>
    <s v="No"/>
    <m/>
    <n v="5"/>
    <n v="5"/>
    <s v="5, muy satisfecho"/>
    <s v="Igual"/>
    <m/>
    <n v="0"/>
    <n v="1"/>
    <n v="0"/>
    <n v="0"/>
    <n v="0"/>
    <n v="0"/>
    <n v="1"/>
    <n v="0"/>
    <n v="1"/>
    <n v="1"/>
    <n v="0"/>
    <n v="0"/>
    <n v="0"/>
  </r>
  <r>
    <m/>
    <m/>
    <s v="Ciencias Sociales"/>
    <d v="2020-05-19T15:02:00"/>
    <x v="2"/>
    <x v="10"/>
    <x v="1"/>
    <x v="2"/>
    <x v="6"/>
    <s v="Biblioteca Maria Zambrano (Filología / Derecho)"/>
    <s v="Biblioteca Maria Zambrano (Filología / Derecho)"/>
    <s v="Biblioteca Maria Zambrano (Filología / Derecho)"/>
    <m/>
    <m/>
    <m/>
    <m/>
    <m/>
    <m/>
    <s v="Sí"/>
    <s v="Sí"/>
    <n v="5"/>
    <n v="3"/>
    <n v="4"/>
    <n v="3"/>
    <n v="4"/>
    <n v="5"/>
    <n v="5"/>
    <n v="2"/>
    <n v="3"/>
    <n v="4"/>
    <m/>
    <n v="3"/>
    <n v="5"/>
    <n v="4"/>
    <n v="4"/>
    <n v="5"/>
    <s v="No"/>
    <n v="4"/>
    <n v="3"/>
    <s v="Facebook|Instagram"/>
    <m/>
    <m/>
    <m/>
    <m/>
    <m/>
    <m/>
    <m/>
    <s v="No"/>
    <s v="No"/>
    <m/>
    <n v="5"/>
    <n v="4"/>
    <s v="4, satisfecho"/>
    <s v="Mejorado"/>
    <s v="Quisiera que todos los libros que estén impresos actualizado se puedan encontrar en formato de libro electrónico. Muchas veces cuando se publica un libro nuevo en la biblioteca solo tienen 2 ejemplares y no se puede encontrar el libro electrónico. Como sujerencia si pueden decirle a las editoriales que permita a los estudiantes acceder al libro vía online."/>
    <n v="1"/>
    <n v="0"/>
    <n v="1"/>
    <n v="0"/>
    <n v="0"/>
    <n v="0"/>
    <n v="0"/>
    <n v="1"/>
    <n v="0"/>
    <n v="1"/>
    <n v="0"/>
    <n v="0"/>
    <n v="0"/>
  </r>
  <r>
    <m/>
    <m/>
    <s v="Ciencias Sociales"/>
    <d v="2020-05-19T15:00:00"/>
    <x v="2"/>
    <x v="13"/>
    <x v="4"/>
    <x v="4"/>
    <x v="1"/>
    <s v="F. Ciencias de la Información"/>
    <m/>
    <m/>
    <m/>
    <m/>
    <m/>
    <m/>
    <m/>
    <m/>
    <s v="No"/>
    <s v="No"/>
    <n v="1"/>
    <n v="1"/>
    <n v="2"/>
    <n v="1"/>
    <n v="1"/>
    <n v="3"/>
    <n v="5"/>
    <n v="1"/>
    <n v="2"/>
    <n v="2"/>
    <m/>
    <n v="3"/>
    <n v="3"/>
    <n v="2"/>
    <n v="4"/>
    <n v="4"/>
    <s v="No"/>
    <n v="4"/>
    <n v="3"/>
    <s v="Instagram"/>
    <m/>
    <m/>
    <m/>
    <m/>
    <m/>
    <m/>
    <m/>
    <s v="No"/>
    <s v="No"/>
    <m/>
    <n v="3"/>
    <n v="3"/>
    <s v="3, normal"/>
    <s v="Igual"/>
    <m/>
    <n v="0"/>
    <n v="0"/>
    <n v="0"/>
    <n v="1"/>
    <n v="0"/>
    <n v="0"/>
    <n v="0"/>
    <n v="0"/>
    <n v="0"/>
    <n v="1"/>
    <n v="0"/>
    <n v="0"/>
    <n v="0"/>
  </r>
  <r>
    <m/>
    <m/>
    <s v="Ciencias Sociales"/>
    <d v="2020-05-19T15:00:00"/>
    <x v="1"/>
    <x v="1"/>
    <x v="2"/>
    <x v="3"/>
    <x v="2"/>
    <s v="F. Ciencias Políticas y Sociología"/>
    <s v="F. Ciencias Económicas y Empresariales"/>
    <s v="Biblioteca Maria Zambrano (Filología / Derecho)"/>
    <s v="MAEC, Biblioteca Eugenio Trias"/>
    <m/>
    <m/>
    <m/>
    <m/>
    <m/>
    <s v="Sí"/>
    <s v="Sí"/>
    <n v="4"/>
    <n v="4"/>
    <n v="4"/>
    <n v="4"/>
    <n v="3"/>
    <n v="5"/>
    <n v="2"/>
    <n v="4"/>
    <n v="3"/>
    <n v="4"/>
    <m/>
    <n v="3"/>
    <n v="5"/>
    <n v="4"/>
    <n v="3"/>
    <n v="3"/>
    <s v="Sí"/>
    <n v="4"/>
    <n v="3"/>
    <s v="Twitter|Facebook|Youtube|Instagram"/>
    <m/>
    <m/>
    <m/>
    <m/>
    <m/>
    <m/>
    <m/>
    <s v="Sí"/>
    <s v="Sí"/>
    <s v="Muy útil"/>
    <n v="4"/>
    <n v="4"/>
    <s v="4, satisfecho"/>
    <s v="Igual"/>
    <s v="Convendria tener mas licencias para acceder a los documento de plataformas como Jstor, pues resulta muy restringido el acceso para muchos documentos que alli se consiguen"/>
    <n v="1"/>
    <n v="0"/>
    <n v="0"/>
    <n v="0"/>
    <n v="0"/>
    <n v="0"/>
    <n v="1"/>
    <n v="1"/>
    <n v="1"/>
    <n v="1"/>
    <n v="0"/>
    <n v="0"/>
    <n v="0"/>
  </r>
  <r>
    <m/>
    <m/>
    <s v="Ciencias Sociales"/>
    <d v="2020-05-19T15:00:00"/>
    <x v="3"/>
    <x v="13"/>
    <x v="2"/>
    <x v="2"/>
    <x v="2"/>
    <s v="F. Ciencias de la Información"/>
    <m/>
    <m/>
    <m/>
    <m/>
    <m/>
    <m/>
    <m/>
    <m/>
    <s v="No"/>
    <s v="No"/>
    <n v="5"/>
    <n v="5"/>
    <n v="5"/>
    <n v="5"/>
    <n v="5"/>
    <n v="5"/>
    <n v="5"/>
    <n v="5"/>
    <n v="5"/>
    <n v="5"/>
    <m/>
    <n v="5"/>
    <n v="5"/>
    <n v="5"/>
    <n v="5"/>
    <n v="5"/>
    <s v="Sí"/>
    <n v="5"/>
    <n v="5"/>
    <s v="Twitter|Youtube|Instagram"/>
    <m/>
    <m/>
    <m/>
    <m/>
    <m/>
    <m/>
    <m/>
    <s v="No"/>
    <s v="No"/>
    <m/>
    <n v="3"/>
    <n v="3"/>
    <s v="5, muy satisfecho"/>
    <s v="Mejorado mucho"/>
    <m/>
    <n v="1"/>
    <n v="0"/>
    <n v="0"/>
    <n v="0"/>
    <n v="0"/>
    <n v="0"/>
    <n v="1"/>
    <n v="0"/>
    <n v="1"/>
    <n v="1"/>
    <n v="0"/>
    <n v="0"/>
    <n v="0"/>
  </r>
  <r>
    <m/>
    <m/>
    <s v="Humanidades"/>
    <d v="2020-05-19T15:00:00"/>
    <x v="2"/>
    <x v="2"/>
    <x v="1"/>
    <x v="2"/>
    <x v="2"/>
    <s v="F. Psicología"/>
    <s v="F. Medicina"/>
    <s v="F. Educación - Centro de Formación del Profesorado"/>
    <m/>
    <m/>
    <m/>
    <m/>
    <m/>
    <m/>
    <s v="Sí"/>
    <s v="Sí"/>
    <n v="3"/>
    <n v="4"/>
    <n v="4"/>
    <n v="3"/>
    <n v="4"/>
    <n v="5"/>
    <n v="5"/>
    <n v="4"/>
    <n v="4"/>
    <n v="4"/>
    <m/>
    <n v="4"/>
    <n v="5"/>
    <n v="4"/>
    <n v="1"/>
    <n v="3"/>
    <s v="No"/>
    <n v="4"/>
    <n v="3"/>
    <s v="Facebook"/>
    <m/>
    <m/>
    <m/>
    <m/>
    <m/>
    <m/>
    <m/>
    <s v="No"/>
    <s v="No"/>
    <m/>
    <n v="5"/>
    <n v="5"/>
    <s v="4, satisfecho"/>
    <s v="Mejorado"/>
    <m/>
    <n v="1"/>
    <n v="0"/>
    <n v="0"/>
    <n v="0"/>
    <n v="0"/>
    <n v="0"/>
    <n v="0"/>
    <n v="1"/>
    <n v="0"/>
    <n v="0"/>
    <n v="0"/>
    <n v="0"/>
    <n v="0"/>
  </r>
  <r>
    <m/>
    <m/>
    <s v="Ciencias de la Salud"/>
    <d v="2020-05-19T15:00:00"/>
    <x v="2"/>
    <x v="12"/>
    <x v="3"/>
    <x v="2"/>
    <x v="6"/>
    <s v="Biblioteca Maria Zambrano (Filología / Derecho)"/>
    <s v="F. Psicología"/>
    <s v="F. Geografía e Historia"/>
    <m/>
    <m/>
    <m/>
    <m/>
    <m/>
    <m/>
    <s v="Sí"/>
    <s v="Sí"/>
    <n v="4"/>
    <n v="3"/>
    <n v="3"/>
    <n v="2"/>
    <n v="5"/>
    <n v="5"/>
    <n v="4"/>
    <n v="3"/>
    <n v="4"/>
    <n v="4"/>
    <m/>
    <n v="4"/>
    <n v="5"/>
    <n v="5"/>
    <n v="3"/>
    <n v="4"/>
    <s v="No"/>
    <n v="5"/>
    <n v="5"/>
    <s v="Instagram"/>
    <m/>
    <m/>
    <m/>
    <m/>
    <m/>
    <m/>
    <m/>
    <s v="No"/>
    <s v="No"/>
    <m/>
    <n v="4"/>
    <n v="5"/>
    <s v="5, muy satisfecho"/>
    <s v="Mejorado mucho"/>
    <m/>
    <n v="1"/>
    <n v="0"/>
    <n v="1"/>
    <n v="0"/>
    <n v="0"/>
    <n v="0"/>
    <n v="0"/>
    <n v="0"/>
    <n v="0"/>
    <n v="1"/>
    <n v="0"/>
    <n v="0"/>
    <n v="0"/>
  </r>
  <r>
    <m/>
    <m/>
    <s v="Humanidades"/>
    <d v="2020-05-19T14:59:00"/>
    <x v="3"/>
    <x v="7"/>
    <x v="1"/>
    <x v="2"/>
    <x v="6"/>
    <s v="F. Bellas Artes"/>
    <s v="Biblioteca Maria Zambrano (Filología / Derecho)"/>
    <s v="F. Geografía e Historia"/>
    <s v="UNED"/>
    <m/>
    <m/>
    <m/>
    <m/>
    <m/>
    <s v="No"/>
    <s v="Sí"/>
    <n v="4"/>
    <n v="3"/>
    <n v="2"/>
    <n v="3"/>
    <n v="5"/>
    <n v="5"/>
    <n v="3"/>
    <n v="1"/>
    <n v="5"/>
    <n v="5"/>
    <m/>
    <n v="3"/>
    <n v="5"/>
    <n v="5"/>
    <n v="5"/>
    <n v="5"/>
    <s v="Sí"/>
    <n v="4"/>
    <n v="2"/>
    <s v="Youtube|Instagram"/>
    <m/>
    <m/>
    <m/>
    <m/>
    <m/>
    <m/>
    <m/>
    <s v="No"/>
    <s v="No"/>
    <m/>
    <n v="5"/>
    <n v="5"/>
    <s v="5, muy satisfecho"/>
    <s v="Mejorado"/>
    <m/>
    <n v="1"/>
    <n v="0"/>
    <n v="1"/>
    <n v="0"/>
    <n v="0"/>
    <n v="0"/>
    <n v="0"/>
    <n v="0"/>
    <n v="1"/>
    <n v="1"/>
    <n v="0"/>
    <n v="0"/>
    <n v="0"/>
  </r>
  <r>
    <m/>
    <m/>
    <s v="Humanidades"/>
    <d v="2020-05-19T14:59:00"/>
    <x v="2"/>
    <x v="3"/>
    <x v="1"/>
    <x v="4"/>
    <x v="2"/>
    <s v="F. Bellas Artes"/>
    <s v="F. Ciencias de la Información"/>
    <m/>
    <m/>
    <m/>
    <m/>
    <m/>
    <m/>
    <m/>
    <s v="No"/>
    <s v="Sí"/>
    <n v="2"/>
    <n v="1"/>
    <n v="2"/>
    <n v="3"/>
    <n v="5"/>
    <n v="5"/>
    <n v="5"/>
    <n v="3"/>
    <n v="2"/>
    <n v="2"/>
    <m/>
    <n v="3"/>
    <n v="5"/>
    <n v="4"/>
    <n v="1"/>
    <n v="3"/>
    <s v="Sí"/>
    <n v="4"/>
    <n v="1"/>
    <s v="Twitter|Instagram"/>
    <m/>
    <m/>
    <m/>
    <m/>
    <m/>
    <m/>
    <m/>
    <s v="No"/>
    <s v="No"/>
    <m/>
    <n v="5"/>
    <n v="5"/>
    <s v="5, muy satisfecho"/>
    <s v="Igual"/>
    <m/>
    <n v="1"/>
    <n v="0"/>
    <n v="0"/>
    <n v="0"/>
    <n v="0"/>
    <n v="0"/>
    <n v="1"/>
    <n v="0"/>
    <n v="0"/>
    <n v="1"/>
    <n v="0"/>
    <n v="0"/>
    <n v="0"/>
  </r>
  <r>
    <m/>
    <m/>
    <s v="Humanidades"/>
    <d v="2020-05-19T14:58:00"/>
    <x v="2"/>
    <x v="3"/>
    <x v="1"/>
    <x v="1"/>
    <x v="6"/>
    <m/>
    <m/>
    <m/>
    <m/>
    <m/>
    <m/>
    <m/>
    <m/>
    <m/>
    <s v="Sí"/>
    <s v="Sí"/>
    <n v="4"/>
    <n v="2"/>
    <n v="2"/>
    <n v="1"/>
    <n v="5"/>
    <n v="5"/>
    <n v="3"/>
    <n v="1"/>
    <n v="5"/>
    <n v="4"/>
    <m/>
    <n v="3"/>
    <n v="5"/>
    <n v="3"/>
    <n v="3"/>
    <n v="4"/>
    <s v="Sí"/>
    <n v="3"/>
    <n v="3"/>
    <s v="Facebook|Youtube|Instagram"/>
    <m/>
    <m/>
    <m/>
    <m/>
    <m/>
    <m/>
    <m/>
    <s v="Sí"/>
    <s v="Sí"/>
    <s v="Útil"/>
    <n v="5"/>
    <n v="5"/>
    <s v="5, muy satisfecho"/>
    <s v="Igual"/>
    <m/>
    <n v="1"/>
    <n v="0"/>
    <n v="1"/>
    <n v="0"/>
    <n v="0"/>
    <n v="0"/>
    <n v="0"/>
    <n v="1"/>
    <n v="1"/>
    <n v="1"/>
    <n v="0"/>
    <n v="0"/>
    <n v="0"/>
  </r>
  <r>
    <m/>
    <m/>
    <s v="Ciencias de la Salud"/>
    <d v="2020-05-19T14:57:00"/>
    <x v="2"/>
    <x v="15"/>
    <x v="5"/>
    <x v="1"/>
    <x v="2"/>
    <s v="F. Enfermería, Fisioterapia y Podología"/>
    <s v="F. Medicina"/>
    <s v="Biblioteca Maria Zambrano (Filología / Derecho)"/>
    <s v="Biblioteca León Tolstoi"/>
    <m/>
    <m/>
    <m/>
    <m/>
    <m/>
    <s v="No"/>
    <s v="No"/>
    <n v="1"/>
    <n v="2"/>
    <n v="1"/>
    <n v="1"/>
    <n v="5"/>
    <n v="5"/>
    <n v="5"/>
    <n v="1"/>
    <n v="3"/>
    <n v="3"/>
    <m/>
    <n v="2"/>
    <n v="4"/>
    <n v="2"/>
    <n v="3"/>
    <n v="1"/>
    <s v="No"/>
    <n v="3"/>
    <n v="3"/>
    <s v="Youtube|Instagram|Pinterest"/>
    <m/>
    <m/>
    <m/>
    <m/>
    <m/>
    <m/>
    <m/>
    <s v="No"/>
    <s v="No"/>
    <m/>
    <n v="5"/>
    <n v="4"/>
    <s v="4, satisfecho"/>
    <s v="Mejorado"/>
    <m/>
    <n v="1"/>
    <n v="0"/>
    <n v="0"/>
    <n v="0"/>
    <n v="0"/>
    <n v="0"/>
    <n v="0"/>
    <n v="0"/>
    <n v="1"/>
    <n v="1"/>
    <n v="0"/>
    <n v="0"/>
    <n v="0"/>
  </r>
  <r>
    <m/>
    <m/>
    <s v="Ciencias de la Salud"/>
    <d v="2020-05-19T14:57:00"/>
    <x v="2"/>
    <x v="4"/>
    <x v="1"/>
    <x v="2"/>
    <x v="2"/>
    <s v="F. Medicina"/>
    <s v="Biblioteca Maria Zambrano (Filología / Derecho)"/>
    <m/>
    <m/>
    <m/>
    <m/>
    <m/>
    <m/>
    <m/>
    <s v="Sí"/>
    <s v="Sí"/>
    <n v="3"/>
    <n v="1"/>
    <n v="3"/>
    <n v="2"/>
    <n v="5"/>
    <n v="3"/>
    <n v="5"/>
    <n v="1"/>
    <n v="5"/>
    <n v="3"/>
    <m/>
    <n v="4"/>
    <n v="5"/>
    <n v="5"/>
    <n v="3"/>
    <n v="4"/>
    <s v="No"/>
    <n v="4"/>
    <n v="3"/>
    <s v="Twitter|Facebook|Youtube|Instagram"/>
    <m/>
    <m/>
    <m/>
    <m/>
    <m/>
    <m/>
    <m/>
    <s v="No"/>
    <s v="No"/>
    <m/>
    <n v="5"/>
    <n v="5"/>
    <s v="4, satisfecho"/>
    <s v="Mejorado"/>
    <m/>
    <n v="1"/>
    <n v="0"/>
    <n v="0"/>
    <n v="0"/>
    <n v="0"/>
    <n v="0"/>
    <n v="1"/>
    <n v="1"/>
    <n v="1"/>
    <n v="1"/>
    <n v="0"/>
    <n v="0"/>
    <n v="0"/>
  </r>
  <r>
    <m/>
    <m/>
    <s v="Ciencias Sociales"/>
    <d v="2020-05-19T14:57:00"/>
    <x v="2"/>
    <x v="1"/>
    <x v="1"/>
    <x v="1"/>
    <x v="3"/>
    <s v="F. Ciencias Políticas y Sociología"/>
    <s v="F. Ciencias Políticas y Sociología"/>
    <s v="F. Ciencias Políticas y Sociología"/>
    <m/>
    <m/>
    <m/>
    <m/>
    <m/>
    <m/>
    <s v="No"/>
    <s v="Sí"/>
    <n v="4"/>
    <n v="1"/>
    <n v="4"/>
    <n v="1"/>
    <n v="3"/>
    <n v="3"/>
    <n v="3"/>
    <n v="1"/>
    <n v="3"/>
    <n v="3"/>
    <m/>
    <n v="4"/>
    <n v="4"/>
    <n v="4"/>
    <n v="4"/>
    <n v="4"/>
    <s v="No"/>
    <n v="4"/>
    <n v="3"/>
    <s v="Twitter|Youtube|Instagram"/>
    <m/>
    <m/>
    <m/>
    <m/>
    <m/>
    <m/>
    <m/>
    <s v="No"/>
    <s v="No"/>
    <m/>
    <n v="4"/>
    <n v="4"/>
    <s v="4, satisfecho"/>
    <m/>
    <m/>
    <n v="0"/>
    <n v="1"/>
    <n v="0"/>
    <n v="0"/>
    <n v="0"/>
    <n v="0"/>
    <n v="1"/>
    <n v="0"/>
    <n v="1"/>
    <n v="1"/>
    <n v="0"/>
    <n v="0"/>
    <n v="0"/>
  </r>
  <r>
    <m/>
    <m/>
    <s v="Ciencias Experimentales"/>
    <d v="2020-05-19T14:56:00"/>
    <x v="2"/>
    <x v="8"/>
    <x v="2"/>
    <x v="4"/>
    <x v="2"/>
    <s v="F. Ciencias Matemáticas"/>
    <m/>
    <m/>
    <s v="Biblioteca pública de Segovia"/>
    <m/>
    <m/>
    <m/>
    <m/>
    <m/>
    <s v="Sí"/>
    <s v="Sí"/>
    <n v="4"/>
    <n v="1"/>
    <n v="1"/>
    <n v="5"/>
    <n v="5"/>
    <n v="4"/>
    <n v="5"/>
    <n v="1"/>
    <n v="5"/>
    <n v="5"/>
    <m/>
    <n v="3"/>
    <n v="3"/>
    <n v="3"/>
    <n v="1"/>
    <n v="5"/>
    <s v="No"/>
    <n v="3"/>
    <n v="3"/>
    <s v="Twitter|Youtube|Instagram"/>
    <m/>
    <m/>
    <m/>
    <m/>
    <m/>
    <m/>
    <m/>
    <s v="No"/>
    <s v="No"/>
    <m/>
    <n v="5"/>
    <n v="5"/>
    <s v="4, satisfecho"/>
    <s v="Igual"/>
    <m/>
    <n v="1"/>
    <n v="0"/>
    <n v="0"/>
    <n v="0"/>
    <n v="0"/>
    <n v="0"/>
    <n v="1"/>
    <n v="0"/>
    <n v="1"/>
    <n v="1"/>
    <n v="0"/>
    <n v="0"/>
    <n v="0"/>
  </r>
  <r>
    <m/>
    <m/>
    <s v="Ciencias de la Salud"/>
    <d v="2020-05-19T14:56:00"/>
    <x v="1"/>
    <x v="22"/>
    <x v="2"/>
    <x v="3"/>
    <x v="3"/>
    <s v="F. Óptica y Optometría"/>
    <s v="F. Farmacia"/>
    <s v="F. Ciencias Biológicas"/>
    <m/>
    <m/>
    <m/>
    <m/>
    <m/>
    <m/>
    <s v="No"/>
    <s v="Sí"/>
    <n v="2"/>
    <n v="5"/>
    <n v="3"/>
    <n v="1"/>
    <n v="3"/>
    <n v="4"/>
    <n v="2"/>
    <n v="2"/>
    <n v="5"/>
    <n v="5"/>
    <m/>
    <n v="5"/>
    <n v="5"/>
    <n v="3"/>
    <n v="5"/>
    <n v="4"/>
    <s v="Sí"/>
    <n v="5"/>
    <n v="3"/>
    <s v="Facebook|Youtube|Instagram"/>
    <m/>
    <m/>
    <m/>
    <m/>
    <m/>
    <m/>
    <m/>
    <s v="Sí"/>
    <s v="Sí"/>
    <s v="Muy útil"/>
    <n v="5"/>
    <n v="5"/>
    <s v="5, muy satisfecho"/>
    <s v="Mejorado mucho"/>
    <m/>
    <n v="0"/>
    <n v="1"/>
    <n v="0"/>
    <n v="0"/>
    <n v="0"/>
    <n v="0"/>
    <n v="0"/>
    <n v="1"/>
    <n v="1"/>
    <n v="1"/>
    <n v="0"/>
    <n v="0"/>
    <n v="0"/>
  </r>
  <r>
    <m/>
    <m/>
    <s v="Ciencias Sociales"/>
    <d v="2020-05-19T14:55:00"/>
    <x v="2"/>
    <x v="13"/>
    <x v="5"/>
    <x v="4"/>
    <x v="2"/>
    <m/>
    <m/>
    <m/>
    <m/>
    <m/>
    <m/>
    <m/>
    <m/>
    <m/>
    <s v="No"/>
    <s v="No"/>
    <n v="1"/>
    <n v="1"/>
    <n v="1"/>
    <n v="5"/>
    <n v="5"/>
    <n v="5"/>
    <n v="5"/>
    <n v="4"/>
    <m/>
    <m/>
    <m/>
    <m/>
    <m/>
    <m/>
    <m/>
    <m/>
    <s v="No"/>
    <m/>
    <m/>
    <s v="Twitter|Youtube|Instagram"/>
    <m/>
    <m/>
    <m/>
    <m/>
    <m/>
    <m/>
    <m/>
    <s v="No"/>
    <s v="No"/>
    <m/>
    <m/>
    <m/>
    <s v="5, muy satisfecho"/>
    <m/>
    <m/>
    <n v="1"/>
    <n v="0"/>
    <n v="0"/>
    <n v="0"/>
    <n v="0"/>
    <n v="0"/>
    <n v="1"/>
    <n v="0"/>
    <n v="1"/>
    <n v="1"/>
    <n v="0"/>
    <n v="0"/>
    <n v="0"/>
  </r>
  <r>
    <m/>
    <m/>
    <s v="Humanidades"/>
    <d v="2020-05-19T14:55:00"/>
    <x v="2"/>
    <x v="5"/>
    <x v="2"/>
    <x v="1"/>
    <x v="2"/>
    <s v="F. Filosofía"/>
    <s v="F. Ciencias Políticas y Sociología"/>
    <s v="Biblioteca Maria Zambrano (Filología / Derecho)"/>
    <m/>
    <m/>
    <m/>
    <m/>
    <m/>
    <m/>
    <s v="Sí"/>
    <s v="Sí"/>
    <n v="5"/>
    <n v="4"/>
    <n v="4"/>
    <n v="1"/>
    <n v="5"/>
    <n v="3"/>
    <n v="5"/>
    <n v="1"/>
    <n v="5"/>
    <n v="4"/>
    <m/>
    <n v="3"/>
    <n v="5"/>
    <n v="3"/>
    <n v="3"/>
    <n v="4"/>
    <s v="No"/>
    <n v="4"/>
    <n v="5"/>
    <s v="Twitter|Instagram"/>
    <m/>
    <m/>
    <m/>
    <m/>
    <m/>
    <m/>
    <m/>
    <s v="No"/>
    <s v="No"/>
    <m/>
    <n v="5"/>
    <n v="4"/>
    <s v="5, muy satisfecho"/>
    <s v="Igual"/>
    <m/>
    <n v="1"/>
    <n v="0"/>
    <n v="0"/>
    <n v="0"/>
    <n v="0"/>
    <n v="0"/>
    <n v="1"/>
    <n v="0"/>
    <n v="0"/>
    <n v="1"/>
    <n v="0"/>
    <n v="0"/>
    <n v="0"/>
  </r>
  <r>
    <m/>
    <m/>
    <s v="Ciencias de la Salud"/>
    <d v="2020-05-19T14:54:00"/>
    <x v="2"/>
    <x v="15"/>
    <x v="1"/>
    <x v="1"/>
    <x v="2"/>
    <s v="F. Medicina"/>
    <s v="F. Enfermería, Fisioterapia y Podología"/>
    <s v="Biblioteca Maria Zambrano (Filología / Derecho)"/>
    <s v="Biblioteca CRAI"/>
    <m/>
    <m/>
    <m/>
    <m/>
    <m/>
    <s v="No"/>
    <s v="No"/>
    <n v="1"/>
    <n v="1"/>
    <n v="2"/>
    <n v="4"/>
    <n v="5"/>
    <n v="5"/>
    <n v="5"/>
    <n v="3"/>
    <n v="4"/>
    <n v="3"/>
    <m/>
    <n v="5"/>
    <n v="4"/>
    <n v="3"/>
    <n v="3"/>
    <n v="3"/>
    <s v="No"/>
    <n v="3"/>
    <n v="3"/>
    <s v="Youtube|Instagram"/>
    <m/>
    <m/>
    <m/>
    <m/>
    <m/>
    <m/>
    <m/>
    <s v="Sí"/>
    <s v="Sí"/>
    <s v="Útil"/>
    <n v="4"/>
    <n v="4"/>
    <s v="4, satisfecho"/>
    <s v="Mejorado"/>
    <m/>
    <n v="1"/>
    <n v="0"/>
    <n v="0"/>
    <n v="0"/>
    <n v="0"/>
    <n v="0"/>
    <n v="0"/>
    <n v="0"/>
    <n v="1"/>
    <n v="1"/>
    <n v="0"/>
    <n v="0"/>
    <n v="0"/>
  </r>
  <r>
    <m/>
    <m/>
    <s v="Ciencias de la Salud"/>
    <d v="2020-05-19T14:54:00"/>
    <x v="1"/>
    <x v="23"/>
    <x v="4"/>
    <x v="1"/>
    <x v="2"/>
    <s v="F. Veterinaria"/>
    <s v="F. Medicina"/>
    <s v="F. Ciencias Químicas"/>
    <m/>
    <m/>
    <m/>
    <m/>
    <m/>
    <m/>
    <s v="No"/>
    <s v="No"/>
    <n v="3"/>
    <n v="5"/>
    <n v="4"/>
    <n v="1"/>
    <n v="1"/>
    <n v="4"/>
    <n v="1"/>
    <n v="5"/>
    <n v="4"/>
    <n v="5"/>
    <m/>
    <n v="5"/>
    <n v="4"/>
    <n v="5"/>
    <n v="3"/>
    <n v="5"/>
    <s v="Sí"/>
    <n v="4"/>
    <n v="3"/>
    <s v="Facebook"/>
    <m/>
    <m/>
    <m/>
    <m/>
    <m/>
    <m/>
    <m/>
    <s v="Sí"/>
    <s v="No"/>
    <m/>
    <n v="4"/>
    <n v="5"/>
    <s v="4, satisfecho"/>
    <s v="Mejorado"/>
    <m/>
    <n v="1"/>
    <n v="0"/>
    <n v="0"/>
    <n v="0"/>
    <n v="0"/>
    <n v="0"/>
    <n v="0"/>
    <n v="1"/>
    <n v="0"/>
    <n v="0"/>
    <n v="0"/>
    <n v="0"/>
    <n v="0"/>
  </r>
  <r>
    <m/>
    <m/>
    <s v="Ciencias Sociales"/>
    <d v="2020-05-19T14:53:00"/>
    <x v="2"/>
    <x v="13"/>
    <x v="1"/>
    <x v="4"/>
    <x v="3"/>
    <s v="F. Ciencias de la Información"/>
    <m/>
    <m/>
    <s v="Biblioteca Pedro Salinas. Biblioteca Iván de Vargas"/>
    <m/>
    <m/>
    <m/>
    <m/>
    <m/>
    <s v="No"/>
    <s v="Sí"/>
    <n v="3"/>
    <n v="1"/>
    <n v="1"/>
    <n v="1"/>
    <n v="4"/>
    <n v="5"/>
    <n v="4"/>
    <n v="1"/>
    <n v="4"/>
    <n v="5"/>
    <m/>
    <n v="5"/>
    <n v="5"/>
    <n v="5"/>
    <n v="5"/>
    <n v="4"/>
    <s v="No"/>
    <n v="5"/>
    <n v="4"/>
    <m/>
    <m/>
    <m/>
    <m/>
    <m/>
    <m/>
    <m/>
    <m/>
    <s v="No"/>
    <s v="No"/>
    <m/>
    <n v="5"/>
    <n v="4"/>
    <s v="4, satisfecho"/>
    <s v="Igual"/>
    <m/>
    <n v="0"/>
    <n v="1"/>
    <n v="0"/>
    <n v="0"/>
    <n v="0"/>
    <n v="0"/>
    <n v="0"/>
    <n v="0"/>
    <n v="0"/>
    <n v="0"/>
    <n v="0"/>
    <n v="0"/>
    <n v="0"/>
  </r>
  <r>
    <m/>
    <m/>
    <s v="Humanidades"/>
    <d v="2020-05-19T14:52:00"/>
    <x v="3"/>
    <x v="6"/>
    <x v="3"/>
    <x v="2"/>
    <x v="6"/>
    <s v="Biblioteca Maria Zambrano (Filología / Derecho)"/>
    <s v="F. Ciencias de la Información"/>
    <s v="F. Filología (Clásicas o General)"/>
    <m/>
    <m/>
    <m/>
    <m/>
    <m/>
    <m/>
    <s v="No"/>
    <s v="Sí"/>
    <n v="4"/>
    <n v="3"/>
    <n v="3"/>
    <n v="4"/>
    <n v="4"/>
    <n v="3"/>
    <n v="4"/>
    <n v="5"/>
    <n v="5"/>
    <n v="5"/>
    <m/>
    <n v="5"/>
    <n v="5"/>
    <n v="5"/>
    <n v="5"/>
    <n v="5"/>
    <s v="Sí"/>
    <m/>
    <n v="5"/>
    <s v="Twitter|Facebook|Youtube|Instagram|LinkedIn"/>
    <m/>
    <m/>
    <m/>
    <m/>
    <m/>
    <m/>
    <m/>
    <s v="Sí"/>
    <s v="No"/>
    <m/>
    <n v="5"/>
    <n v="5"/>
    <s v="5, muy satisfecho"/>
    <s v="Mejorado"/>
    <m/>
    <n v="1"/>
    <n v="0"/>
    <n v="1"/>
    <n v="0"/>
    <n v="0"/>
    <n v="0"/>
    <n v="1"/>
    <n v="1"/>
    <n v="1"/>
    <n v="1"/>
    <n v="1"/>
    <n v="0"/>
    <n v="0"/>
  </r>
  <r>
    <m/>
    <m/>
    <s v="Humanidades"/>
    <d v="2020-05-19T14:51:00"/>
    <x v="3"/>
    <x v="7"/>
    <x v="1"/>
    <x v="2"/>
    <x v="4"/>
    <s v="F. Geografía e Historia"/>
    <m/>
    <m/>
    <s v="Csic"/>
    <m/>
    <m/>
    <m/>
    <m/>
    <m/>
    <s v="Sí"/>
    <s v="Sí"/>
    <n v="3"/>
    <n v="4"/>
    <n v="3"/>
    <n v="2"/>
    <n v="4"/>
    <n v="3"/>
    <m/>
    <n v="3"/>
    <n v="4"/>
    <n v="2"/>
    <m/>
    <n v="3"/>
    <n v="3"/>
    <n v="3"/>
    <n v="2"/>
    <n v="3"/>
    <s v="Sí"/>
    <n v="3"/>
    <n v="3"/>
    <s v="Twitter"/>
    <m/>
    <m/>
    <m/>
    <m/>
    <m/>
    <m/>
    <m/>
    <s v="Sí"/>
    <s v="Sí"/>
    <s v="Normal"/>
    <n v="5"/>
    <n v="5"/>
    <s v="3, normal"/>
    <s v="Igual"/>
    <m/>
    <n v="0"/>
    <n v="0"/>
    <n v="1"/>
    <n v="0"/>
    <n v="0"/>
    <n v="0"/>
    <n v="1"/>
    <n v="0"/>
    <n v="0"/>
    <n v="0"/>
    <n v="0"/>
    <n v="0"/>
    <n v="0"/>
  </r>
  <r>
    <m/>
    <m/>
    <s v="Ciencias de la Salud"/>
    <d v="2020-05-19T14:51:00"/>
    <x v="2"/>
    <x v="22"/>
    <x v="3"/>
    <x v="1"/>
    <x v="2"/>
    <s v="F. Óptica y Optometría"/>
    <m/>
    <m/>
    <m/>
    <m/>
    <m/>
    <m/>
    <m/>
    <m/>
    <s v="Sí"/>
    <s v="Sí"/>
    <n v="3"/>
    <n v="2"/>
    <n v="2"/>
    <n v="1"/>
    <n v="4"/>
    <n v="5"/>
    <n v="5"/>
    <n v="2"/>
    <n v="3"/>
    <n v="5"/>
    <m/>
    <n v="5"/>
    <n v="5"/>
    <n v="3"/>
    <n v="5"/>
    <n v="4"/>
    <s v="No"/>
    <n v="3"/>
    <n v="3"/>
    <s v="Twitter|Youtube|Instagram"/>
    <m/>
    <m/>
    <m/>
    <m/>
    <m/>
    <m/>
    <m/>
    <s v="No"/>
    <s v="No"/>
    <m/>
    <n v="5"/>
    <n v="5"/>
    <s v="5, muy satisfecho"/>
    <s v="Mejorado mucho"/>
    <m/>
    <n v="1"/>
    <n v="0"/>
    <n v="0"/>
    <n v="0"/>
    <n v="0"/>
    <n v="0"/>
    <n v="1"/>
    <n v="0"/>
    <n v="1"/>
    <n v="1"/>
    <n v="0"/>
    <n v="0"/>
    <n v="0"/>
  </r>
  <r>
    <m/>
    <m/>
    <s v="Humanidades"/>
    <d v="2020-05-19T14:50:00"/>
    <x v="2"/>
    <x v="7"/>
    <x v="2"/>
    <x v="1"/>
    <x v="2"/>
    <s v="Biblioteca Maria Zambrano (Filología / Derecho)"/>
    <s v="F. Geografía e Historia"/>
    <s v="F. Filología (Clásicas o General)"/>
    <m/>
    <m/>
    <m/>
    <m/>
    <m/>
    <m/>
    <s v="Sí"/>
    <m/>
    <n v="4"/>
    <n v="1"/>
    <n v="4"/>
    <n v="2"/>
    <n v="4"/>
    <n v="4"/>
    <n v="4"/>
    <n v="1"/>
    <n v="2"/>
    <n v="4"/>
    <m/>
    <n v="4"/>
    <n v="2"/>
    <n v="4"/>
    <n v="2"/>
    <n v="3"/>
    <s v="No"/>
    <n v="4"/>
    <n v="1"/>
    <s v="Twitter|Youtube|Instagram"/>
    <m/>
    <m/>
    <m/>
    <m/>
    <m/>
    <m/>
    <m/>
    <s v="No"/>
    <s v="No"/>
    <m/>
    <n v="3"/>
    <n v="1"/>
    <s v="4, satisfecho"/>
    <s v="Igual"/>
    <m/>
    <n v="1"/>
    <n v="0"/>
    <n v="0"/>
    <n v="0"/>
    <n v="0"/>
    <n v="0"/>
    <n v="1"/>
    <n v="0"/>
    <n v="1"/>
    <n v="1"/>
    <n v="0"/>
    <n v="0"/>
    <n v="0"/>
  </r>
  <r>
    <m/>
    <m/>
    <s v="Ciencias Sociales"/>
    <d v="2020-05-19T14:50:00"/>
    <x v="2"/>
    <x v="13"/>
    <x v="1"/>
    <x v="1"/>
    <x v="2"/>
    <s v="F. Ciencias de la Información"/>
    <s v="F. Bellas Artes"/>
    <m/>
    <m/>
    <m/>
    <m/>
    <m/>
    <m/>
    <m/>
    <s v="No"/>
    <s v="Sí"/>
    <n v="2"/>
    <n v="1"/>
    <n v="4"/>
    <n v="1"/>
    <n v="5"/>
    <n v="5"/>
    <n v="5"/>
    <n v="5"/>
    <n v="4"/>
    <n v="5"/>
    <m/>
    <n v="5"/>
    <n v="5"/>
    <n v="4"/>
    <n v="4"/>
    <n v="4"/>
    <s v="Sí"/>
    <n v="5"/>
    <n v="4"/>
    <s v="Twitter|Facebook|Youtube|Instagram"/>
    <m/>
    <m/>
    <m/>
    <m/>
    <m/>
    <m/>
    <m/>
    <s v="Sí"/>
    <s v="No"/>
    <m/>
    <n v="5"/>
    <n v="5"/>
    <s v="4, satisfecho"/>
    <s v="Mejorado"/>
    <m/>
    <n v="1"/>
    <n v="0"/>
    <n v="0"/>
    <n v="0"/>
    <n v="0"/>
    <n v="0"/>
    <n v="1"/>
    <n v="1"/>
    <n v="1"/>
    <n v="1"/>
    <n v="0"/>
    <n v="0"/>
    <n v="0"/>
  </r>
  <r>
    <m/>
    <m/>
    <s v="Ciencias Experimentales"/>
    <d v="2020-05-19T14:49:00"/>
    <x v="2"/>
    <x v="16"/>
    <x v="1"/>
    <x v="1"/>
    <x v="6"/>
    <s v="F. Ciencias Químicas"/>
    <s v="Biblioteca Maria Zambrano (Filología / Derecho)"/>
    <s v="F. Ciencias Matemáticas"/>
    <m/>
    <m/>
    <m/>
    <m/>
    <m/>
    <m/>
    <s v="No"/>
    <s v="Sí"/>
    <n v="2"/>
    <n v="1"/>
    <n v="3"/>
    <n v="1"/>
    <n v="4"/>
    <n v="5"/>
    <n v="5"/>
    <n v="5"/>
    <n v="5"/>
    <n v="4"/>
    <m/>
    <n v="3"/>
    <n v="4"/>
    <n v="4"/>
    <n v="3"/>
    <n v="4"/>
    <s v="Sí"/>
    <n v="2"/>
    <n v="3"/>
    <s v="Youtube"/>
    <m/>
    <m/>
    <m/>
    <m/>
    <m/>
    <m/>
    <m/>
    <s v="Sí"/>
    <s v="No"/>
    <m/>
    <n v="5"/>
    <n v="5"/>
    <s v="4, satisfecho"/>
    <s v="Empeorado"/>
    <s v="Hay que renovar los portatiles de préstamo con urgencia e implementar medidas que aseguren el silencio en las salas de estudio"/>
    <n v="1"/>
    <n v="0"/>
    <n v="1"/>
    <n v="0"/>
    <n v="0"/>
    <n v="0"/>
    <n v="0"/>
    <n v="0"/>
    <n v="1"/>
    <n v="0"/>
    <n v="0"/>
    <n v="0"/>
    <n v="0"/>
  </r>
  <r>
    <m/>
    <m/>
    <s v="Ciencias de la Salud"/>
    <d v="2020-05-19T14:48:00"/>
    <x v="2"/>
    <x v="4"/>
    <x v="3"/>
    <x v="1"/>
    <x v="3"/>
    <s v="F. Enfermería, Fisioterapia y Podología"/>
    <s v="F. Medicina"/>
    <s v="F. Odontología"/>
    <m/>
    <m/>
    <m/>
    <m/>
    <m/>
    <m/>
    <s v="No"/>
    <s v="Sí"/>
    <n v="2"/>
    <n v="2"/>
    <n v="4"/>
    <n v="4"/>
    <n v="5"/>
    <n v="4"/>
    <n v="5"/>
    <n v="1"/>
    <n v="4"/>
    <n v="5"/>
    <m/>
    <n v="5"/>
    <n v="5"/>
    <n v="4"/>
    <n v="3"/>
    <n v="4"/>
    <s v="No"/>
    <n v="4"/>
    <n v="4"/>
    <s v="Instagram"/>
    <m/>
    <m/>
    <m/>
    <m/>
    <m/>
    <m/>
    <m/>
    <s v="Sí"/>
    <s v="Sí"/>
    <s v="Útil"/>
    <n v="5"/>
    <n v="5"/>
    <s v="5, muy satisfecho"/>
    <s v="Mejorado"/>
    <m/>
    <n v="0"/>
    <n v="1"/>
    <n v="0"/>
    <n v="0"/>
    <n v="0"/>
    <n v="0"/>
    <n v="0"/>
    <n v="0"/>
    <n v="0"/>
    <n v="1"/>
    <n v="0"/>
    <n v="0"/>
    <n v="0"/>
  </r>
  <r>
    <m/>
    <m/>
    <s v="Ciencias Experimentales"/>
    <d v="2020-05-19T14:48:00"/>
    <x v="2"/>
    <x v="26"/>
    <x v="1"/>
    <x v="1"/>
    <x v="2"/>
    <s v="F. Informática"/>
    <s v="Biblioteca Maria Zambrano (Filología / Derecho)"/>
    <m/>
    <m/>
    <m/>
    <m/>
    <m/>
    <m/>
    <m/>
    <s v="Sí"/>
    <s v="Sí"/>
    <n v="2"/>
    <n v="1"/>
    <n v="1"/>
    <n v="1"/>
    <n v="5"/>
    <n v="5"/>
    <n v="5"/>
    <n v="1"/>
    <n v="3"/>
    <n v="5"/>
    <m/>
    <n v="3"/>
    <n v="4"/>
    <n v="4"/>
    <n v="3"/>
    <n v="4"/>
    <s v="No"/>
    <n v="4"/>
    <n v="3"/>
    <s v="Twitter"/>
    <m/>
    <m/>
    <m/>
    <m/>
    <m/>
    <m/>
    <m/>
    <s v="No"/>
    <s v="No"/>
    <m/>
    <n v="4"/>
    <n v="4"/>
    <s v="4, satisfecho"/>
    <s v="Igual"/>
    <m/>
    <n v="1"/>
    <n v="0"/>
    <n v="0"/>
    <n v="0"/>
    <n v="0"/>
    <n v="0"/>
    <n v="1"/>
    <n v="0"/>
    <n v="0"/>
    <n v="0"/>
    <n v="0"/>
    <n v="0"/>
    <n v="0"/>
  </r>
  <r>
    <m/>
    <m/>
    <s v="Ciencias de la Salud"/>
    <d v="2020-05-19T14:47:00"/>
    <x v="2"/>
    <x v="22"/>
    <x v="1"/>
    <x v="5"/>
    <x v="2"/>
    <s v="F. Óptica y Optometría"/>
    <s v="F. Medicina"/>
    <s v="F. Comercio y Turismo"/>
    <m/>
    <m/>
    <m/>
    <m/>
    <m/>
    <m/>
    <s v="Sí"/>
    <s v="Sí"/>
    <n v="3"/>
    <n v="1"/>
    <n v="3"/>
    <n v="1"/>
    <n v="5"/>
    <n v="2"/>
    <n v="5"/>
    <n v="1"/>
    <n v="5"/>
    <n v="5"/>
    <m/>
    <n v="3"/>
    <n v="5"/>
    <n v="4"/>
    <n v="3"/>
    <n v="4"/>
    <s v="No"/>
    <n v="4"/>
    <n v="3"/>
    <s v="Twitter|Youtube|Instagram"/>
    <m/>
    <m/>
    <m/>
    <m/>
    <m/>
    <m/>
    <m/>
    <s v="No"/>
    <s v="No"/>
    <m/>
    <n v="5"/>
    <n v="5"/>
    <s v="5, muy satisfecho"/>
    <s v="Igual"/>
    <m/>
    <n v="1"/>
    <n v="0"/>
    <n v="0"/>
    <n v="0"/>
    <n v="0"/>
    <n v="0"/>
    <n v="1"/>
    <n v="0"/>
    <n v="1"/>
    <n v="1"/>
    <n v="0"/>
    <n v="0"/>
    <n v="0"/>
  </r>
  <r>
    <m/>
    <m/>
    <s v="Ciencias Sociales"/>
    <d v="2020-05-19T14:47:00"/>
    <x v="2"/>
    <x v="10"/>
    <x v="2"/>
    <x v="2"/>
    <x v="2"/>
    <s v="Biblioteca Maria Zambrano (Filología / Derecho)"/>
    <s v="F. Filosofía"/>
    <s v="F. Derecho (Departamentos,Criminología)"/>
    <m/>
    <m/>
    <m/>
    <m/>
    <m/>
    <m/>
    <s v="Sí"/>
    <s v="Sí"/>
    <n v="5"/>
    <n v="2"/>
    <n v="5"/>
    <n v="5"/>
    <n v="4"/>
    <n v="3"/>
    <n v="4"/>
    <n v="2"/>
    <n v="3"/>
    <n v="3"/>
    <m/>
    <n v="4"/>
    <n v="4"/>
    <n v="4"/>
    <n v="4"/>
    <n v="4"/>
    <s v="Sí"/>
    <n v="4"/>
    <n v="3"/>
    <s v="Facebook|Youtube|Instagram"/>
    <m/>
    <m/>
    <m/>
    <m/>
    <m/>
    <m/>
    <m/>
    <s v="No"/>
    <s v="No"/>
    <m/>
    <n v="4"/>
    <n v="3"/>
    <s v="3, normal"/>
    <s v="Mejorado"/>
    <m/>
    <n v="1"/>
    <n v="0"/>
    <n v="0"/>
    <n v="0"/>
    <n v="0"/>
    <n v="0"/>
    <n v="0"/>
    <n v="1"/>
    <n v="1"/>
    <n v="1"/>
    <n v="0"/>
    <n v="0"/>
    <n v="0"/>
  </r>
  <r>
    <m/>
    <m/>
    <s v="Ciencias Sociales"/>
    <d v="2020-05-19T14:43:00"/>
    <x v="2"/>
    <x v="21"/>
    <x v="1"/>
    <x v="5"/>
    <x v="2"/>
    <s v="F. Comercio y Turismo"/>
    <m/>
    <m/>
    <m/>
    <m/>
    <m/>
    <m/>
    <m/>
    <m/>
    <s v="Sí"/>
    <s v="Sí"/>
    <n v="3"/>
    <n v="1"/>
    <n v="3"/>
    <n v="3"/>
    <n v="5"/>
    <n v="3"/>
    <n v="5"/>
    <n v="1"/>
    <n v="4"/>
    <n v="4"/>
    <m/>
    <n v="4"/>
    <n v="4"/>
    <n v="4"/>
    <n v="4"/>
    <n v="4"/>
    <s v="Sí"/>
    <n v="4"/>
    <n v="4"/>
    <s v="Facebook|Youtube|Instagram"/>
    <m/>
    <m/>
    <m/>
    <m/>
    <m/>
    <m/>
    <m/>
    <s v="No"/>
    <s v="No"/>
    <m/>
    <n v="2"/>
    <n v="2"/>
    <s v="4, satisfecho"/>
    <s v="Mejorado"/>
    <m/>
    <n v="1"/>
    <n v="0"/>
    <n v="0"/>
    <n v="0"/>
    <n v="0"/>
    <n v="0"/>
    <n v="0"/>
    <n v="1"/>
    <n v="1"/>
    <n v="1"/>
    <n v="0"/>
    <n v="0"/>
    <n v="0"/>
  </r>
  <r>
    <m/>
    <m/>
    <s v="Humanidades"/>
    <d v="2020-05-19T14:43:00"/>
    <x v="2"/>
    <x v="7"/>
    <x v="3"/>
    <x v="3"/>
    <x v="3"/>
    <s v="F. Filosofía"/>
    <s v="F. Geografía e Historia"/>
    <s v="F. Filología (Clásicas o General)"/>
    <m/>
    <m/>
    <m/>
    <m/>
    <m/>
    <m/>
    <s v="Sí"/>
    <s v="Sí"/>
    <n v="3"/>
    <n v="5"/>
    <n v="5"/>
    <n v="1"/>
    <n v="4"/>
    <n v="5"/>
    <n v="2"/>
    <n v="1"/>
    <n v="4"/>
    <n v="5"/>
    <m/>
    <n v="5"/>
    <n v="4"/>
    <n v="5"/>
    <n v="3"/>
    <n v="5"/>
    <s v="Sí"/>
    <n v="5"/>
    <n v="2"/>
    <s v="Twitter|Youtube|Instagram"/>
    <m/>
    <m/>
    <m/>
    <m/>
    <m/>
    <m/>
    <m/>
    <s v="No"/>
    <s v="No"/>
    <m/>
    <n v="5"/>
    <n v="4"/>
    <s v="5, muy satisfecho"/>
    <s v="Mejorado"/>
    <m/>
    <n v="0"/>
    <n v="1"/>
    <n v="0"/>
    <n v="0"/>
    <n v="0"/>
    <n v="0"/>
    <n v="1"/>
    <n v="0"/>
    <n v="1"/>
    <n v="1"/>
    <n v="0"/>
    <n v="0"/>
    <n v="0"/>
  </r>
  <r>
    <m/>
    <m/>
    <s v="Ciencias Sociales"/>
    <d v="2020-05-19T14:41:00"/>
    <x v="3"/>
    <x v="21"/>
    <x v="5"/>
    <x v="4"/>
    <x v="46"/>
    <s v="F. Ciencias Políticas y Sociología"/>
    <s v="F. Comercio y Turismo"/>
    <s v="Biblioteca Maria Zambrano (Filología / Derecho)"/>
    <s v="Bibliotecas públicas, a muchas."/>
    <m/>
    <m/>
    <m/>
    <m/>
    <m/>
    <s v="No"/>
    <s v="No"/>
    <n v="3"/>
    <n v="1"/>
    <n v="1"/>
    <n v="1"/>
    <n v="5"/>
    <n v="5"/>
    <n v="5"/>
    <n v="1"/>
    <n v="4"/>
    <n v="4"/>
    <m/>
    <n v="4"/>
    <n v="5"/>
    <n v="4"/>
    <n v="3"/>
    <n v="4"/>
    <s v="Sí"/>
    <n v="4"/>
    <n v="5"/>
    <s v="Facebook|Youtube"/>
    <m/>
    <m/>
    <m/>
    <m/>
    <m/>
    <m/>
    <m/>
    <s v="Sí"/>
    <s v="Sí"/>
    <s v="Muy útil"/>
    <n v="5"/>
    <n v="5"/>
    <s v="5, muy satisfecho"/>
    <s v="Igual"/>
    <s v="Las sala de estudio de las grandes bibliotecas son completamente disfuncionales: cuesta concentrarse por el número de personas que hay (cc. políticas y sociología, Zambrano...). Aunque todos guardásemos silencio (cosa que no pasa), por el número de personas, estadísticamente, cada diez o doce segundos hay alguien que se levanta al baño, a llamar o a lo que sea. Sería gran idea hacer compartimentos para reducir el número de estudiantes por sala."/>
    <n v="0"/>
    <n v="0"/>
    <n v="0"/>
    <n v="0"/>
    <n v="0"/>
    <n v="0"/>
    <n v="0"/>
    <n v="1"/>
    <n v="1"/>
    <n v="0"/>
    <n v="0"/>
    <n v="0"/>
    <n v="0"/>
  </r>
  <r>
    <m/>
    <m/>
    <s v="Ciencias Experimentales"/>
    <d v="2020-05-19T14:41:00"/>
    <x v="3"/>
    <x v="8"/>
    <x v="1"/>
    <x v="1"/>
    <x v="4"/>
    <s v="F. Ciencias Matemáticas"/>
    <s v="F. Ciencias Químicas"/>
    <s v="F. Educación - Centro de Formación del Profesorado"/>
    <m/>
    <m/>
    <m/>
    <m/>
    <m/>
    <m/>
    <s v="No"/>
    <s v="No"/>
    <n v="5"/>
    <n v="2"/>
    <n v="4"/>
    <n v="1"/>
    <n v="5"/>
    <n v="4"/>
    <n v="5"/>
    <n v="2"/>
    <n v="4"/>
    <n v="5"/>
    <m/>
    <n v="5"/>
    <n v="5"/>
    <n v="4"/>
    <n v="3"/>
    <n v="4"/>
    <s v="No"/>
    <n v="5"/>
    <n v="4"/>
    <s v="Twitter|Facebook|Youtube|Instagram"/>
    <m/>
    <m/>
    <m/>
    <m/>
    <m/>
    <m/>
    <m/>
    <s v="Sí"/>
    <s v="Sí"/>
    <s v="Muy útil"/>
    <n v="5"/>
    <n v="4"/>
    <s v="4, satisfecho"/>
    <s v="Igual"/>
    <m/>
    <n v="0"/>
    <n v="0"/>
    <n v="1"/>
    <n v="0"/>
    <n v="0"/>
    <n v="0"/>
    <n v="1"/>
    <n v="1"/>
    <n v="1"/>
    <n v="1"/>
    <n v="0"/>
    <n v="0"/>
    <n v="0"/>
  </r>
  <r>
    <m/>
    <m/>
    <s v="Humanidades"/>
    <d v="2020-05-19T14:40:00"/>
    <x v="2"/>
    <x v="2"/>
    <x v="3"/>
    <x v="2"/>
    <x v="2"/>
    <s v="F. Educación - Centro de Formación del Profesorado"/>
    <s v="F. Educación - Centro de Formación del Profesorado"/>
    <m/>
    <s v="BIBLIOTECAS DEL DISTRITO DE CASA"/>
    <m/>
    <m/>
    <m/>
    <m/>
    <m/>
    <s v="Sí"/>
    <s v="Sí"/>
    <n v="4"/>
    <n v="4"/>
    <n v="4"/>
    <n v="3"/>
    <n v="5"/>
    <n v="3"/>
    <n v="3"/>
    <n v="3"/>
    <n v="5"/>
    <n v="4"/>
    <m/>
    <n v="4"/>
    <n v="5"/>
    <n v="4"/>
    <m/>
    <n v="4"/>
    <s v="No"/>
    <n v="4"/>
    <n v="4"/>
    <s v="No uso ninguna red social"/>
    <m/>
    <m/>
    <m/>
    <m/>
    <m/>
    <m/>
    <m/>
    <s v="Sí"/>
    <s v="No"/>
    <m/>
    <n v="5"/>
    <n v="5"/>
    <s v="5, muy satisfecho"/>
    <s v="Mejorado"/>
    <s v="MI GRADO DE SATISFACCIÓN ES ÓPTIMO AUNQUE LLEVO POCO TIEMPO EN LA COMUNIDAD UNIVERSITARIA, Y HABITUALMENTE HAGO MUCHO USO DEL PRÉSTAMO DE LIBROS, Y LA BIBLIOGRAFÍA QUE CONSULTO CASI SIEMPRE DE ALGUNA MANERA VIENE SUGERIDA POR LOS PROFESORES. A TODO EL EQUIPO BIBLIOTECARIO, GRACIAS!"/>
    <n v="1"/>
    <n v="0"/>
    <n v="0"/>
    <n v="0"/>
    <n v="0"/>
    <n v="0"/>
    <n v="0"/>
    <n v="0"/>
    <n v="0"/>
    <n v="0"/>
    <n v="0"/>
    <n v="1"/>
    <n v="0"/>
  </r>
  <r>
    <m/>
    <m/>
    <s v="Humanidades"/>
    <d v="2020-05-19T14:40:00"/>
    <x v="2"/>
    <x v="2"/>
    <x v="3"/>
    <x v="1"/>
    <x v="6"/>
    <s v="F. Educación - Centro de Formación del Profesorado"/>
    <s v="Biblioteca Maria Zambrano (Filología / Derecho)"/>
    <m/>
    <m/>
    <m/>
    <m/>
    <m/>
    <m/>
    <m/>
    <s v="No"/>
    <s v="Sí"/>
    <n v="4"/>
    <n v="1"/>
    <n v="3"/>
    <n v="3"/>
    <n v="5"/>
    <n v="5"/>
    <n v="4"/>
    <n v="4"/>
    <n v="3"/>
    <n v="3"/>
    <m/>
    <n v="3"/>
    <n v="3"/>
    <n v="3"/>
    <n v="3"/>
    <n v="3"/>
    <s v="No"/>
    <n v="3"/>
    <n v="3"/>
    <s v="Youtube"/>
    <m/>
    <m/>
    <m/>
    <m/>
    <m/>
    <m/>
    <m/>
    <s v="Sí"/>
    <s v="No"/>
    <m/>
    <n v="3"/>
    <n v="3"/>
    <s v="4, satisfecho"/>
    <s v="Igual"/>
    <m/>
    <n v="1"/>
    <n v="0"/>
    <n v="1"/>
    <n v="0"/>
    <n v="0"/>
    <n v="0"/>
    <n v="0"/>
    <n v="0"/>
    <n v="1"/>
    <n v="0"/>
    <n v="0"/>
    <n v="0"/>
    <n v="0"/>
  </r>
  <r>
    <m/>
    <m/>
    <s v="Ciencias Experimentales"/>
    <d v="2020-05-19T14:39:00"/>
    <x v="2"/>
    <x v="8"/>
    <x v="3"/>
    <x v="1"/>
    <x v="2"/>
    <s v="F. Ciencias Matemáticas"/>
    <s v="Biblioteca Maria Zambrano (Filología / Derecho)"/>
    <s v="F. Ciencias Físicas"/>
    <s v="BIBLIOTECA PÚBLICA BENITO PÉREZ GALDÓS"/>
    <m/>
    <m/>
    <m/>
    <m/>
    <m/>
    <s v="Sí"/>
    <s v="Sí"/>
    <n v="4"/>
    <n v="1"/>
    <n v="1"/>
    <n v="3"/>
    <n v="5"/>
    <n v="4"/>
    <n v="5"/>
    <n v="2"/>
    <n v="4"/>
    <n v="5"/>
    <m/>
    <n v="3"/>
    <n v="5"/>
    <n v="2"/>
    <n v="3"/>
    <n v="3"/>
    <s v="No"/>
    <n v="2"/>
    <n v="1"/>
    <s v="No uso ninguna red social"/>
    <m/>
    <m/>
    <m/>
    <m/>
    <m/>
    <m/>
    <m/>
    <s v="Sí"/>
    <s v="No"/>
    <m/>
    <n v="5"/>
    <n v="5"/>
    <s v="4, satisfecho"/>
    <s v="Empeorado"/>
    <m/>
    <n v="1"/>
    <n v="0"/>
    <n v="0"/>
    <n v="0"/>
    <n v="0"/>
    <n v="0"/>
    <n v="0"/>
    <n v="0"/>
    <n v="0"/>
    <n v="0"/>
    <n v="0"/>
    <n v="1"/>
    <n v="0"/>
  </r>
  <r>
    <m/>
    <m/>
    <s v="Humanidades"/>
    <d v="2020-05-19T14:39:00"/>
    <x v="2"/>
    <x v="7"/>
    <x v="2"/>
    <x v="2"/>
    <x v="16"/>
    <s v="F. Geografía e Historia"/>
    <s v="Biblioteca Maria Zambrano (Filología / Derecho)"/>
    <s v="F. Filosofía"/>
    <m/>
    <m/>
    <m/>
    <m/>
    <m/>
    <m/>
    <s v="No"/>
    <s v="Sí"/>
    <n v="4"/>
    <n v="1"/>
    <n v="1"/>
    <n v="1"/>
    <n v="4"/>
    <n v="5"/>
    <n v="3"/>
    <n v="1"/>
    <n v="1"/>
    <n v="2"/>
    <m/>
    <n v="1"/>
    <n v="3"/>
    <n v="3"/>
    <n v="2"/>
    <n v="3"/>
    <s v="Sí"/>
    <n v="3"/>
    <n v="3"/>
    <s v="Twitter|Youtube"/>
    <m/>
    <m/>
    <m/>
    <m/>
    <m/>
    <m/>
    <m/>
    <s v="No"/>
    <s v="No"/>
    <m/>
    <n v="3"/>
    <n v="3"/>
    <s v="3, normal"/>
    <s v="Igual"/>
    <s v="Sería conveniente tener más libros en formato digital, ya que en algunos grados los libros de bibliografía básica son muy escasos."/>
    <n v="0"/>
    <n v="0"/>
    <n v="0"/>
    <n v="0"/>
    <n v="1"/>
    <n v="0"/>
    <n v="1"/>
    <n v="0"/>
    <n v="1"/>
    <n v="0"/>
    <n v="0"/>
    <n v="0"/>
    <n v="0"/>
  </r>
  <r>
    <m/>
    <m/>
    <s v="Ciencias Sociales"/>
    <d v="2020-05-19T14:38:00"/>
    <x v="2"/>
    <x v="13"/>
    <x v="1"/>
    <x v="5"/>
    <x v="3"/>
    <s v="F. Ciencias de la Información"/>
    <s v="Biblioteca Maria Zambrano (Filología / Derecho)"/>
    <m/>
    <m/>
    <m/>
    <m/>
    <m/>
    <m/>
    <m/>
    <s v="Sí"/>
    <s v="Sí"/>
    <n v="3"/>
    <n v="1"/>
    <n v="4"/>
    <n v="1"/>
    <n v="5"/>
    <n v="3"/>
    <n v="4"/>
    <n v="1"/>
    <n v="2"/>
    <n v="4"/>
    <m/>
    <n v="4"/>
    <n v="2"/>
    <n v="2"/>
    <n v="3"/>
    <n v="3"/>
    <s v="No"/>
    <n v="2"/>
    <n v="1"/>
    <s v="Twitter|Instagram"/>
    <m/>
    <m/>
    <m/>
    <m/>
    <m/>
    <m/>
    <m/>
    <s v="No"/>
    <s v="No"/>
    <m/>
    <n v="2"/>
    <n v="1"/>
    <s v="3, normal"/>
    <s v="Empeorado"/>
    <m/>
    <n v="0"/>
    <n v="1"/>
    <n v="0"/>
    <n v="0"/>
    <n v="0"/>
    <n v="0"/>
    <n v="1"/>
    <n v="0"/>
    <n v="0"/>
    <n v="1"/>
    <n v="0"/>
    <n v="0"/>
    <n v="0"/>
  </r>
  <r>
    <m/>
    <m/>
    <s v="Ciencias Experimentales"/>
    <d v="2020-05-19T14:38:00"/>
    <x v="2"/>
    <x v="19"/>
    <x v="1"/>
    <x v="1"/>
    <x v="2"/>
    <s v="F. Ciencias Físicas"/>
    <m/>
    <m/>
    <m/>
    <m/>
    <m/>
    <m/>
    <m/>
    <m/>
    <s v="Sí"/>
    <s v="Sí"/>
    <n v="5"/>
    <n v="1"/>
    <m/>
    <n v="4"/>
    <n v="5"/>
    <n v="2"/>
    <n v="5"/>
    <n v="1"/>
    <n v="3"/>
    <n v="5"/>
    <m/>
    <n v="4"/>
    <n v="5"/>
    <n v="4"/>
    <n v="3"/>
    <n v="5"/>
    <s v="No"/>
    <n v="4"/>
    <n v="1"/>
    <s v="Facebook|Youtube|LinkedIn"/>
    <m/>
    <m/>
    <m/>
    <m/>
    <m/>
    <m/>
    <m/>
    <s v="Sí"/>
    <s v="Sí"/>
    <s v="Muy útil"/>
    <n v="5"/>
    <n v="5"/>
    <s v="5, muy satisfecho"/>
    <s v="Igual"/>
    <s v="Nada que añadir. prestan un gran servicio."/>
    <n v="1"/>
    <n v="0"/>
    <n v="0"/>
    <n v="0"/>
    <n v="0"/>
    <n v="0"/>
    <n v="0"/>
    <n v="1"/>
    <n v="1"/>
    <n v="0"/>
    <n v="1"/>
    <n v="0"/>
    <n v="0"/>
  </r>
  <r>
    <m/>
    <m/>
    <s v="Humanidades"/>
    <d v="2020-05-19T14:37:00"/>
    <x v="2"/>
    <x v="6"/>
    <x v="3"/>
    <x v="1"/>
    <x v="18"/>
    <s v="F. Filología (Clásicas o General)"/>
    <s v="Biblioteca Maria Zambrano (Filología / Derecho)"/>
    <s v="F. Filosofía"/>
    <m/>
    <m/>
    <m/>
    <m/>
    <m/>
    <m/>
    <s v="No"/>
    <s v="Sí"/>
    <n v="2"/>
    <n v="3"/>
    <n v="4"/>
    <n v="4"/>
    <n v="5"/>
    <n v="5"/>
    <n v="5"/>
    <n v="5"/>
    <n v="1"/>
    <n v="5"/>
    <m/>
    <n v="5"/>
    <n v="5"/>
    <n v="4"/>
    <n v="3"/>
    <n v="5"/>
    <s v="No"/>
    <n v="4"/>
    <n v="3"/>
    <s v="Twitter|Instagram"/>
    <m/>
    <m/>
    <m/>
    <m/>
    <m/>
    <m/>
    <m/>
    <s v="No"/>
    <s v="No"/>
    <m/>
    <n v="5"/>
    <n v="5"/>
    <s v="5, muy satisfecho"/>
    <s v="Mejorado"/>
    <m/>
    <n v="1"/>
    <n v="0"/>
    <n v="0"/>
    <n v="0"/>
    <n v="1"/>
    <n v="0"/>
    <n v="1"/>
    <n v="0"/>
    <n v="0"/>
    <n v="1"/>
    <n v="0"/>
    <n v="0"/>
    <n v="0"/>
  </r>
  <r>
    <m/>
    <m/>
    <s v="Ciencias Experimentales"/>
    <d v="2020-05-19T14:37:00"/>
    <x v="3"/>
    <x v="8"/>
    <x v="2"/>
    <x v="2"/>
    <x v="6"/>
    <s v="F. Ciencias Matemáticas"/>
    <s v="F. Ciencias Económicas y Empresariales"/>
    <s v="Biblioteca Maria Zambrano (Filología / Derecho)"/>
    <m/>
    <m/>
    <m/>
    <m/>
    <m/>
    <m/>
    <s v="No"/>
    <s v="No"/>
    <n v="5"/>
    <n v="4"/>
    <n v="4"/>
    <n v="5"/>
    <n v="4"/>
    <n v="4"/>
    <n v="4"/>
    <n v="5"/>
    <n v="4"/>
    <n v="5"/>
    <m/>
    <n v="4"/>
    <n v="3"/>
    <n v="4"/>
    <n v="5"/>
    <n v="4"/>
    <s v="No"/>
    <n v="4"/>
    <n v="3"/>
    <s v="Twitter|Facebook|Youtube|Instagram|LinkedIn"/>
    <m/>
    <m/>
    <m/>
    <m/>
    <m/>
    <m/>
    <m/>
    <m/>
    <m/>
    <m/>
    <m/>
    <m/>
    <m/>
    <m/>
    <m/>
    <n v="1"/>
    <n v="0"/>
    <n v="1"/>
    <n v="0"/>
    <n v="0"/>
    <n v="0"/>
    <n v="1"/>
    <n v="1"/>
    <n v="1"/>
    <n v="1"/>
    <n v="1"/>
    <n v="0"/>
    <n v="0"/>
  </r>
  <r>
    <m/>
    <m/>
    <s v="Ciencias Experimentales"/>
    <d v="2020-05-19T14:37:00"/>
    <x v="2"/>
    <x v="19"/>
    <x v="2"/>
    <x v="4"/>
    <x v="4"/>
    <s v="F. Ciencias Físicas"/>
    <s v="Biblioteca Maria Zambrano (Filología / Derecho)"/>
    <s v="F. Ciencias Matemáticas"/>
    <m/>
    <m/>
    <m/>
    <m/>
    <m/>
    <m/>
    <s v="Sí"/>
    <s v="Sí"/>
    <n v="4"/>
    <n v="1"/>
    <n v="1"/>
    <n v="3"/>
    <n v="4"/>
    <n v="4"/>
    <n v="3"/>
    <n v="1"/>
    <n v="4"/>
    <n v="5"/>
    <m/>
    <n v="3"/>
    <n v="5"/>
    <n v="3"/>
    <n v="3"/>
    <n v="4"/>
    <s v="No"/>
    <n v="3"/>
    <n v="3"/>
    <s v="Twitter|Youtube|Instagram"/>
    <m/>
    <m/>
    <m/>
    <m/>
    <m/>
    <m/>
    <m/>
    <s v="No"/>
    <s v="No"/>
    <m/>
    <n v="5"/>
    <n v="5"/>
    <s v="4, satisfecho"/>
    <m/>
    <m/>
    <n v="0"/>
    <n v="0"/>
    <n v="1"/>
    <n v="0"/>
    <n v="0"/>
    <n v="0"/>
    <n v="1"/>
    <n v="0"/>
    <n v="1"/>
    <n v="1"/>
    <n v="0"/>
    <n v="0"/>
    <n v="0"/>
  </r>
  <r>
    <m/>
    <m/>
    <s v="Ciencias Experimentales"/>
    <d v="2020-05-19T14:37:00"/>
    <x v="2"/>
    <x v="16"/>
    <x v="3"/>
    <x v="1"/>
    <x v="2"/>
    <s v="F. Ciencias Químicas"/>
    <s v="F. Ciencias Biológicas"/>
    <s v="F. Ciencias Matemáticas"/>
    <m/>
    <m/>
    <m/>
    <m/>
    <m/>
    <m/>
    <s v="Sí"/>
    <s v="Sí"/>
    <n v="3"/>
    <n v="1"/>
    <n v="1"/>
    <n v="1"/>
    <n v="5"/>
    <n v="5"/>
    <n v="5"/>
    <n v="1"/>
    <n v="4"/>
    <n v="4"/>
    <m/>
    <n v="3"/>
    <n v="5"/>
    <n v="2"/>
    <n v="2"/>
    <n v="3"/>
    <s v="No"/>
    <n v="2"/>
    <n v="3"/>
    <s v="Twitter|Youtube|Instagram"/>
    <m/>
    <m/>
    <m/>
    <m/>
    <m/>
    <m/>
    <m/>
    <s v="No"/>
    <s v="No"/>
    <m/>
    <n v="5"/>
    <n v="5"/>
    <s v="3, normal"/>
    <s v="Igual"/>
    <m/>
    <n v="1"/>
    <n v="0"/>
    <n v="0"/>
    <n v="0"/>
    <n v="0"/>
    <n v="0"/>
    <n v="1"/>
    <n v="0"/>
    <n v="1"/>
    <n v="1"/>
    <n v="0"/>
    <n v="0"/>
    <n v="0"/>
  </r>
  <r>
    <m/>
    <m/>
    <s v="Ciencias Sociales"/>
    <d v="2020-05-19T14:37:00"/>
    <x v="2"/>
    <x v="1"/>
    <x v="2"/>
    <x v="1"/>
    <x v="3"/>
    <s v="F. Ciencias Políticas y Sociología"/>
    <s v="F. Trabajo Social"/>
    <s v="Biblioteca Maria Zambrano (Filología / Derecho)"/>
    <m/>
    <m/>
    <m/>
    <m/>
    <m/>
    <m/>
    <s v="Sí"/>
    <m/>
    <n v="3"/>
    <n v="4"/>
    <n v="3"/>
    <n v="5"/>
    <n v="5"/>
    <n v="3"/>
    <n v="5"/>
    <n v="1"/>
    <n v="4"/>
    <n v="3"/>
    <m/>
    <n v="4"/>
    <n v="4"/>
    <n v="4"/>
    <n v="3"/>
    <n v="3"/>
    <s v="No"/>
    <n v="3"/>
    <n v="3"/>
    <s v="Youtube|Instagram"/>
    <m/>
    <m/>
    <m/>
    <m/>
    <m/>
    <m/>
    <m/>
    <s v="No"/>
    <s v="No"/>
    <m/>
    <n v="4"/>
    <n v="5"/>
    <s v="4, satisfecho"/>
    <m/>
    <m/>
    <n v="0"/>
    <n v="1"/>
    <n v="0"/>
    <n v="0"/>
    <n v="0"/>
    <n v="0"/>
    <n v="0"/>
    <n v="0"/>
    <n v="1"/>
    <n v="1"/>
    <n v="0"/>
    <n v="0"/>
    <n v="0"/>
  </r>
  <r>
    <m/>
    <m/>
    <s v="Ciencias Sociales"/>
    <d v="2020-05-19T14:36:00"/>
    <x v="2"/>
    <x v="10"/>
    <x v="1"/>
    <x v="4"/>
    <x v="3"/>
    <s v="F. Derecho (Departamentos,Criminología)"/>
    <m/>
    <m/>
    <m/>
    <m/>
    <m/>
    <m/>
    <m/>
    <m/>
    <s v="No"/>
    <s v="Sí"/>
    <n v="1"/>
    <n v="2"/>
    <n v="3"/>
    <n v="5"/>
    <n v="5"/>
    <n v="5"/>
    <n v="5"/>
    <n v="1"/>
    <n v="3"/>
    <n v="4"/>
    <m/>
    <n v="3"/>
    <n v="4"/>
    <n v="3"/>
    <n v="1"/>
    <n v="3"/>
    <s v="No"/>
    <n v="4"/>
    <n v="3"/>
    <s v="Twitter|Youtube|Instagram"/>
    <m/>
    <m/>
    <m/>
    <m/>
    <m/>
    <m/>
    <m/>
    <s v="No"/>
    <s v="No"/>
    <m/>
    <n v="4"/>
    <n v="4"/>
    <s v="4, satisfecho"/>
    <s v="Mejorado"/>
    <m/>
    <n v="0"/>
    <n v="1"/>
    <n v="0"/>
    <n v="0"/>
    <n v="0"/>
    <n v="0"/>
    <n v="1"/>
    <n v="0"/>
    <n v="1"/>
    <n v="1"/>
    <n v="0"/>
    <n v="0"/>
    <n v="0"/>
  </r>
  <r>
    <m/>
    <m/>
    <s v="Ciencias Sociales"/>
    <d v="2020-05-19T14:36:00"/>
    <x v="2"/>
    <x v="1"/>
    <x v="3"/>
    <x v="4"/>
    <x v="6"/>
    <s v="F. Ciencias Políticas y Sociología"/>
    <s v="Biblioteca Maria Zambrano (Filología / Derecho)"/>
    <s v="F. Ciencias Económicas y Empresariales"/>
    <m/>
    <m/>
    <m/>
    <m/>
    <m/>
    <m/>
    <s v="Sí"/>
    <s v="No"/>
    <n v="5"/>
    <n v="2"/>
    <n v="2"/>
    <n v="1"/>
    <n v="2"/>
    <n v="1"/>
    <n v="1"/>
    <n v="1"/>
    <n v="5"/>
    <n v="5"/>
    <m/>
    <n v="3"/>
    <n v="4"/>
    <n v="5"/>
    <n v="4"/>
    <n v="5"/>
    <s v="No"/>
    <n v="4"/>
    <n v="1"/>
    <s v="Twitter|Youtube"/>
    <m/>
    <m/>
    <m/>
    <m/>
    <m/>
    <m/>
    <m/>
    <s v="No"/>
    <s v="No"/>
    <m/>
    <n v="4"/>
    <n v="4"/>
    <s v="5, muy satisfecho"/>
    <s v="Mejorado"/>
    <m/>
    <n v="1"/>
    <n v="0"/>
    <n v="1"/>
    <n v="0"/>
    <n v="0"/>
    <n v="0"/>
    <n v="1"/>
    <n v="0"/>
    <n v="1"/>
    <n v="0"/>
    <n v="0"/>
    <n v="0"/>
    <n v="0"/>
  </r>
  <r>
    <m/>
    <m/>
    <s v="Ciencias Experimentales"/>
    <d v="2020-05-19T14:36:00"/>
    <x v="2"/>
    <x v="14"/>
    <x v="3"/>
    <x v="4"/>
    <x v="4"/>
    <s v="F. Ciencias Geológicas"/>
    <s v="F. Geografía e Historia"/>
    <m/>
    <m/>
    <m/>
    <m/>
    <m/>
    <m/>
    <m/>
    <s v="No"/>
    <s v="No"/>
    <n v="1"/>
    <n v="1"/>
    <n v="1"/>
    <n v="1"/>
    <n v="5"/>
    <n v="5"/>
    <n v="5"/>
    <n v="1"/>
    <n v="4"/>
    <n v="5"/>
    <m/>
    <n v="3"/>
    <n v="3"/>
    <n v="3"/>
    <n v="3"/>
    <n v="3"/>
    <s v="No"/>
    <n v="3"/>
    <n v="3"/>
    <s v="Youtube|Instagram"/>
    <m/>
    <m/>
    <m/>
    <m/>
    <m/>
    <m/>
    <m/>
    <s v="Sí"/>
    <s v="No"/>
    <m/>
    <n v="5"/>
    <n v="5"/>
    <s v="5, muy satisfecho"/>
    <s v="Mejorado"/>
    <m/>
    <n v="0"/>
    <n v="0"/>
    <n v="1"/>
    <n v="0"/>
    <n v="0"/>
    <n v="0"/>
    <n v="0"/>
    <n v="0"/>
    <n v="1"/>
    <n v="1"/>
    <n v="0"/>
    <n v="0"/>
    <n v="0"/>
  </r>
  <r>
    <m/>
    <m/>
    <s v="Humanidades"/>
    <d v="2020-05-19T14:35:00"/>
    <x v="2"/>
    <x v="7"/>
    <x v="2"/>
    <x v="2"/>
    <x v="47"/>
    <s v="F. Geografía e Historia"/>
    <s v="Biblioteca Maria Zambrano (Filología / Derecho)"/>
    <m/>
    <s v="Biblioteca Manuel Alvar Biblioteca del Centro Cultural Buenavista"/>
    <m/>
    <m/>
    <m/>
    <m/>
    <m/>
    <s v="Sí"/>
    <s v="Sí"/>
    <n v="5"/>
    <n v="1"/>
    <n v="5"/>
    <n v="3"/>
    <n v="3"/>
    <n v="3"/>
    <n v="5"/>
    <n v="3"/>
    <n v="1"/>
    <n v="4"/>
    <m/>
    <n v="2"/>
    <n v="3"/>
    <n v="2"/>
    <n v="2"/>
    <n v="1"/>
    <s v="Sí"/>
    <n v="3"/>
    <n v="2"/>
    <s v="Twitter|Facebook|Youtube|Instagram"/>
    <m/>
    <m/>
    <m/>
    <m/>
    <m/>
    <m/>
    <m/>
    <s v="No"/>
    <s v="No"/>
    <m/>
    <n v="3"/>
    <n v="3"/>
    <s v="3, normal"/>
    <s v="Igual"/>
    <m/>
    <n v="0"/>
    <n v="0"/>
    <n v="0"/>
    <n v="0"/>
    <n v="0"/>
    <n v="0"/>
    <n v="1"/>
    <n v="1"/>
    <n v="1"/>
    <n v="1"/>
    <n v="0"/>
    <n v="0"/>
    <n v="0"/>
  </r>
  <r>
    <m/>
    <m/>
    <s v="Ciencias Experimentales"/>
    <d v="2020-05-19T14:34:00"/>
    <x v="2"/>
    <x v="26"/>
    <x v="3"/>
    <x v="4"/>
    <x v="2"/>
    <s v="F. Informática"/>
    <s v="Biblioteca Maria Zambrano (Filología / Derecho)"/>
    <m/>
    <m/>
    <m/>
    <m/>
    <m/>
    <m/>
    <m/>
    <s v="No"/>
    <s v="Sí"/>
    <n v="3"/>
    <n v="1"/>
    <n v="2"/>
    <n v="1"/>
    <n v="5"/>
    <n v="2"/>
    <n v="5"/>
    <n v="1"/>
    <n v="3"/>
    <n v="5"/>
    <m/>
    <n v="5"/>
    <n v="5"/>
    <n v="4"/>
    <n v="4"/>
    <n v="5"/>
    <s v="Sí"/>
    <n v="4"/>
    <n v="2"/>
    <s v="Facebook|Youtube|Instagram"/>
    <m/>
    <m/>
    <m/>
    <m/>
    <m/>
    <m/>
    <m/>
    <s v="No"/>
    <s v="No"/>
    <m/>
    <n v="5"/>
    <n v="4"/>
    <s v="5, muy satisfecho"/>
    <s v="Mejorado mucho"/>
    <m/>
    <n v="1"/>
    <n v="0"/>
    <n v="0"/>
    <n v="0"/>
    <n v="0"/>
    <n v="0"/>
    <n v="0"/>
    <n v="1"/>
    <n v="1"/>
    <n v="1"/>
    <n v="0"/>
    <n v="0"/>
    <n v="0"/>
  </r>
  <r>
    <m/>
    <m/>
    <s v="Ciencias de la Salud"/>
    <d v="2020-05-19T14:34:00"/>
    <x v="2"/>
    <x v="4"/>
    <x v="3"/>
    <x v="2"/>
    <x v="3"/>
    <s v="F. Enfermería, Fisioterapia y Podología"/>
    <s v="F. Medicina"/>
    <s v="F. Odontología"/>
    <m/>
    <m/>
    <m/>
    <m/>
    <m/>
    <m/>
    <s v="No"/>
    <s v="Sí"/>
    <n v="2"/>
    <n v="2"/>
    <n v="5"/>
    <n v="3"/>
    <n v="5"/>
    <n v="3"/>
    <n v="4"/>
    <n v="1"/>
    <n v="3"/>
    <n v="5"/>
    <m/>
    <n v="5"/>
    <n v="5"/>
    <n v="5"/>
    <n v="5"/>
    <n v="3"/>
    <s v="No"/>
    <n v="5"/>
    <n v="3"/>
    <s v="Youtube|Instagram"/>
    <m/>
    <m/>
    <m/>
    <m/>
    <m/>
    <m/>
    <m/>
    <s v="Sí"/>
    <s v="Sí"/>
    <s v="Útil"/>
    <n v="5"/>
    <n v="5"/>
    <s v="5, muy satisfecho"/>
    <s v="Mejorado"/>
    <m/>
    <n v="0"/>
    <n v="1"/>
    <n v="0"/>
    <n v="0"/>
    <n v="0"/>
    <n v="0"/>
    <n v="0"/>
    <n v="0"/>
    <n v="1"/>
    <n v="1"/>
    <n v="0"/>
    <n v="0"/>
    <n v="0"/>
  </r>
  <r>
    <m/>
    <m/>
    <s v="Ciencias Experimentales"/>
    <d v="2020-05-19T14:34:00"/>
    <x v="2"/>
    <x v="19"/>
    <x v="3"/>
    <x v="3"/>
    <x v="4"/>
    <s v="F. Ciencias Físicas"/>
    <s v="F. Ciencias Químicas"/>
    <s v="F. Medicina"/>
    <m/>
    <m/>
    <m/>
    <m/>
    <m/>
    <m/>
    <s v="Sí"/>
    <s v="Sí"/>
    <n v="5"/>
    <n v="1"/>
    <n v="5"/>
    <n v="5"/>
    <n v="5"/>
    <n v="5"/>
    <n v="5"/>
    <n v="5"/>
    <n v="5"/>
    <n v="5"/>
    <m/>
    <n v="5"/>
    <n v="4"/>
    <n v="5"/>
    <n v="5"/>
    <n v="5"/>
    <s v="No"/>
    <n v="5"/>
    <m/>
    <s v="No uso ninguna red social"/>
    <m/>
    <m/>
    <m/>
    <m/>
    <m/>
    <m/>
    <m/>
    <s v="Sí"/>
    <s v="No"/>
    <m/>
    <n v="5"/>
    <n v="5"/>
    <s v="5, muy satisfecho"/>
    <s v="Mejorado mucho"/>
    <m/>
    <n v="0"/>
    <n v="0"/>
    <n v="1"/>
    <n v="0"/>
    <n v="0"/>
    <n v="0"/>
    <n v="0"/>
    <n v="0"/>
    <n v="0"/>
    <n v="0"/>
    <n v="0"/>
    <n v="1"/>
    <n v="0"/>
  </r>
  <r>
    <m/>
    <m/>
    <s v="Humanidades"/>
    <d v="2020-05-19T14:34:00"/>
    <x v="2"/>
    <x v="2"/>
    <x v="1"/>
    <x v="5"/>
    <x v="2"/>
    <s v="F. Educación - Centro de Formación del Profesorado"/>
    <s v="Biblioteca Maria Zambrano (Filología / Derecho)"/>
    <m/>
    <m/>
    <m/>
    <m/>
    <m/>
    <m/>
    <m/>
    <s v="No"/>
    <s v="Sí"/>
    <n v="2"/>
    <n v="2"/>
    <n v="2"/>
    <n v="4"/>
    <n v="4"/>
    <n v="4"/>
    <n v="4"/>
    <n v="2"/>
    <n v="2"/>
    <n v="3"/>
    <m/>
    <n v="3"/>
    <n v="3"/>
    <n v="3"/>
    <n v="3"/>
    <n v="3"/>
    <s v="Sí"/>
    <n v="2"/>
    <n v="2"/>
    <s v="Twitter|Instagram"/>
    <m/>
    <m/>
    <m/>
    <m/>
    <m/>
    <m/>
    <m/>
    <s v="Sí"/>
    <s v="No"/>
    <m/>
    <n v="2"/>
    <n v="3"/>
    <s v="3, normal"/>
    <s v="Mejorado"/>
    <m/>
    <n v="1"/>
    <n v="0"/>
    <n v="0"/>
    <n v="0"/>
    <n v="0"/>
    <n v="0"/>
    <n v="1"/>
    <n v="0"/>
    <n v="0"/>
    <n v="1"/>
    <n v="0"/>
    <n v="0"/>
    <n v="0"/>
  </r>
  <r>
    <m/>
    <m/>
    <s v="Ciencias de la Salud"/>
    <d v="2020-05-19T14:34:00"/>
    <x v="2"/>
    <x v="15"/>
    <x v="1"/>
    <x v="3"/>
    <x v="2"/>
    <s v="F. Enfermería, Fisioterapia y Podología"/>
    <s v="F. Medicina"/>
    <m/>
    <m/>
    <m/>
    <m/>
    <m/>
    <m/>
    <m/>
    <s v="Sí"/>
    <s v="No"/>
    <n v="3"/>
    <n v="3"/>
    <n v="3"/>
    <n v="4"/>
    <n v="4"/>
    <n v="4"/>
    <n v="4"/>
    <n v="3"/>
    <n v="5"/>
    <n v="5"/>
    <m/>
    <n v="5"/>
    <n v="5"/>
    <n v="4"/>
    <n v="4"/>
    <n v="4"/>
    <s v="Sí"/>
    <n v="4"/>
    <n v="4"/>
    <s v="Twitter|Facebook"/>
    <m/>
    <m/>
    <m/>
    <m/>
    <m/>
    <m/>
    <m/>
    <s v="Sí"/>
    <s v="No"/>
    <m/>
    <n v="5"/>
    <n v="5"/>
    <s v="4, satisfecho"/>
    <s v="Mejorado"/>
    <m/>
    <n v="1"/>
    <n v="0"/>
    <n v="0"/>
    <n v="0"/>
    <n v="0"/>
    <n v="0"/>
    <n v="1"/>
    <n v="1"/>
    <n v="0"/>
    <n v="0"/>
    <n v="0"/>
    <n v="0"/>
    <n v="0"/>
  </r>
  <r>
    <m/>
    <m/>
    <s v="Humanidades"/>
    <d v="2020-05-19T14:34:00"/>
    <x v="3"/>
    <x v="5"/>
    <x v="3"/>
    <x v="3"/>
    <x v="4"/>
    <s v="F. Filosofía"/>
    <s v="Biblioteca Maria Zambrano (Filología / Derecho)"/>
    <m/>
    <s v="Museo Reina Sofía"/>
    <m/>
    <m/>
    <m/>
    <m/>
    <m/>
    <s v="No"/>
    <s v="Sí"/>
    <n v="5"/>
    <n v="4"/>
    <n v="3"/>
    <n v="4"/>
    <n v="4"/>
    <n v="5"/>
    <n v="5"/>
    <n v="5"/>
    <n v="5"/>
    <n v="4"/>
    <m/>
    <n v="3"/>
    <n v="4"/>
    <n v="4"/>
    <n v="4"/>
    <n v="4"/>
    <s v="Sí"/>
    <n v="5"/>
    <n v="3"/>
    <s v="Facebook|Youtube|Instagram"/>
    <m/>
    <m/>
    <m/>
    <m/>
    <m/>
    <m/>
    <m/>
    <s v="Sí"/>
    <s v="No"/>
    <m/>
    <n v="4"/>
    <n v="5"/>
    <s v="5, muy satisfecho"/>
    <s v="Mejorado"/>
    <m/>
    <n v="0"/>
    <n v="0"/>
    <n v="1"/>
    <n v="0"/>
    <n v="0"/>
    <n v="0"/>
    <n v="0"/>
    <n v="1"/>
    <n v="1"/>
    <n v="1"/>
    <n v="0"/>
    <n v="0"/>
    <n v="0"/>
  </r>
  <r>
    <m/>
    <m/>
    <s v="Ciencias Sociales"/>
    <d v="2020-05-19T14:33:00"/>
    <x v="2"/>
    <x v="10"/>
    <x v="2"/>
    <x v="3"/>
    <x v="2"/>
    <s v="F. Derecho (Departamentos,Criminología)"/>
    <s v="Biblioteca Maria Zambrano (Filología / Derecho)"/>
    <s v="F. Filología (Clásicas o General)"/>
    <m/>
    <m/>
    <m/>
    <m/>
    <m/>
    <m/>
    <s v="Sí"/>
    <s v="Sí"/>
    <n v="5"/>
    <n v="1"/>
    <n v="4"/>
    <n v="5"/>
    <n v="2"/>
    <n v="5"/>
    <n v="1"/>
    <n v="1"/>
    <n v="4"/>
    <n v="3"/>
    <m/>
    <n v="1"/>
    <n v="5"/>
    <n v="5"/>
    <n v="1"/>
    <n v="3"/>
    <s v="Sí"/>
    <n v="4"/>
    <n v="5"/>
    <s v="Instagram"/>
    <m/>
    <m/>
    <m/>
    <m/>
    <m/>
    <m/>
    <m/>
    <s v="No"/>
    <s v="No"/>
    <m/>
    <n v="5"/>
    <n v="5"/>
    <s v="4, satisfecho"/>
    <s v="Igual"/>
    <m/>
    <n v="1"/>
    <n v="0"/>
    <n v="0"/>
    <n v="0"/>
    <n v="0"/>
    <n v="0"/>
    <n v="0"/>
    <n v="0"/>
    <n v="0"/>
    <n v="1"/>
    <n v="0"/>
    <n v="0"/>
    <n v="0"/>
  </r>
  <r>
    <m/>
    <m/>
    <s v="Humanidades"/>
    <d v="2020-05-19T14:33:00"/>
    <x v="2"/>
    <x v="3"/>
    <x v="1"/>
    <x v="1"/>
    <x v="16"/>
    <s v="F. Bellas Artes"/>
    <s v="F. Bellas Artes"/>
    <s v="F. Bellas Artes"/>
    <m/>
    <m/>
    <m/>
    <m/>
    <m/>
    <m/>
    <s v="No"/>
    <s v="Sí"/>
    <n v="1"/>
    <n v="1"/>
    <n v="1"/>
    <n v="2"/>
    <n v="4"/>
    <n v="5"/>
    <n v="3"/>
    <n v="1"/>
    <n v="4"/>
    <n v="4"/>
    <m/>
    <n v="3"/>
    <n v="4"/>
    <n v="3"/>
    <n v="4"/>
    <n v="3"/>
    <s v="No"/>
    <n v="4"/>
    <n v="3"/>
    <s v="Twitter|Youtube|Instagram"/>
    <m/>
    <m/>
    <m/>
    <m/>
    <m/>
    <m/>
    <m/>
    <s v="Sí"/>
    <s v="No"/>
    <m/>
    <n v="5"/>
    <n v="5"/>
    <s v="5, muy satisfecho"/>
    <s v="Mejorado mucho"/>
    <m/>
    <n v="0"/>
    <n v="0"/>
    <n v="0"/>
    <n v="0"/>
    <n v="1"/>
    <n v="0"/>
    <n v="1"/>
    <n v="0"/>
    <n v="1"/>
    <n v="1"/>
    <n v="0"/>
    <n v="0"/>
    <n v="0"/>
  </r>
  <r>
    <m/>
    <m/>
    <s v="Ciencias Experimentales"/>
    <d v="2020-05-19T14:33:00"/>
    <x v="2"/>
    <x v="8"/>
    <x v="5"/>
    <x v="1"/>
    <x v="2"/>
    <s v="Biblioteca Maria Zambrano (Filología / Derecho)"/>
    <s v="F. Ciencias Matemáticas"/>
    <s v="F. Ciencias Económicas y Empresariales"/>
    <m/>
    <m/>
    <m/>
    <m/>
    <m/>
    <m/>
    <s v="Sí"/>
    <s v="Sí"/>
    <n v="3"/>
    <n v="1"/>
    <n v="1"/>
    <n v="4"/>
    <n v="4"/>
    <n v="4"/>
    <n v="4"/>
    <n v="1"/>
    <n v="4"/>
    <n v="3"/>
    <m/>
    <n v="3"/>
    <n v="3"/>
    <n v="4"/>
    <n v="4"/>
    <n v="4"/>
    <s v="Sí"/>
    <n v="4"/>
    <n v="3"/>
    <s v="No uso ninguna red social"/>
    <m/>
    <m/>
    <m/>
    <m/>
    <m/>
    <m/>
    <m/>
    <s v="No"/>
    <s v="No"/>
    <m/>
    <n v="4"/>
    <n v="4"/>
    <s v="4, satisfecho"/>
    <s v="Mejorado"/>
    <m/>
    <n v="1"/>
    <n v="0"/>
    <n v="0"/>
    <n v="0"/>
    <n v="0"/>
    <n v="0"/>
    <n v="0"/>
    <n v="0"/>
    <n v="0"/>
    <n v="0"/>
    <n v="0"/>
    <n v="1"/>
    <n v="0"/>
  </r>
  <r>
    <m/>
    <m/>
    <s v="Humanidades"/>
    <d v="2020-05-19T14:32:00"/>
    <x v="2"/>
    <x v="7"/>
    <x v="1"/>
    <x v="1"/>
    <x v="2"/>
    <s v="F. Geografía e Historia"/>
    <s v="Biblioteca Maria Zambrano (Filología / Derecho)"/>
    <s v="F. Filología (Clásicas o General)"/>
    <s v="Bibliotecas de la Comunidad de Madrid"/>
    <m/>
    <m/>
    <m/>
    <m/>
    <m/>
    <s v="No"/>
    <s v="Sí"/>
    <n v="3"/>
    <n v="4"/>
    <n v="4"/>
    <n v="2"/>
    <n v="5"/>
    <n v="5"/>
    <n v="5"/>
    <n v="3"/>
    <n v="3"/>
    <n v="3"/>
    <m/>
    <n v="1"/>
    <n v="3"/>
    <n v="2"/>
    <n v="3"/>
    <n v="3"/>
    <s v="Sí"/>
    <n v="2"/>
    <n v="3"/>
    <s v="Facebook|Youtube|Instagram"/>
    <m/>
    <m/>
    <m/>
    <m/>
    <m/>
    <m/>
    <m/>
    <s v="No"/>
    <s v="No"/>
    <m/>
    <n v="3"/>
    <n v="3"/>
    <s v="2, insatisfecho"/>
    <s v="Igual"/>
    <s v="El personal no está motivado, lo que se refleja en su trato a los usuarios. Es muy poco el material que está digitalizado, algo que considero fundamental en una universidad moderna, que tiene cada vez más alumnos. Por esta razon, muchos de nosotros tenemos que buscar los libros necesarios para nuestras clases en otros espacios, ya que en la biblioteca apenas hay copias disponibles  del agotan muy rápido. La solución no  pasa por aumentar el número de ejemplares disponibles, sino facilitar su acceso digital. Las instalaciones también dejan bastante que desear, al menos en la facultad de Historia, que se inunda con frecuencia en época de lluvias."/>
    <n v="1"/>
    <n v="0"/>
    <n v="0"/>
    <n v="0"/>
    <n v="0"/>
    <n v="0"/>
    <n v="0"/>
    <n v="1"/>
    <n v="1"/>
    <n v="1"/>
    <n v="0"/>
    <n v="0"/>
    <n v="0"/>
  </r>
  <r>
    <m/>
    <m/>
    <s v="Ciencias Experimentales"/>
    <d v="2020-05-19T14:32:00"/>
    <x v="2"/>
    <x v="20"/>
    <x v="3"/>
    <x v="4"/>
    <x v="2"/>
    <s v="F. Ciencias Biológicas"/>
    <s v="F. Ciencias Geológicas"/>
    <s v="F. Medicina"/>
    <s v="Biblioteca Miguel Hernández y Biblioteca Sancho Panza"/>
    <m/>
    <m/>
    <m/>
    <m/>
    <m/>
    <s v="No"/>
    <s v="Sí"/>
    <n v="3"/>
    <n v="1"/>
    <n v="1"/>
    <n v="1"/>
    <n v="5"/>
    <n v="4"/>
    <n v="5"/>
    <n v="3"/>
    <n v="3"/>
    <n v="3"/>
    <m/>
    <n v="3"/>
    <n v="3"/>
    <n v="2"/>
    <n v="3"/>
    <n v="2"/>
    <s v="No"/>
    <n v="3"/>
    <n v="3"/>
    <s v="Twitter|Youtube|Instagram"/>
    <m/>
    <m/>
    <m/>
    <m/>
    <m/>
    <m/>
    <m/>
    <s v="Sí"/>
    <s v="No"/>
    <m/>
    <n v="3"/>
    <n v="2"/>
    <s v="3, normal"/>
    <s v="Igual"/>
    <s v="Que los bibliotecarios hagan menos ruido"/>
    <n v="1"/>
    <n v="0"/>
    <n v="0"/>
    <n v="0"/>
    <n v="0"/>
    <n v="0"/>
    <n v="1"/>
    <n v="0"/>
    <n v="1"/>
    <n v="1"/>
    <n v="0"/>
    <n v="0"/>
    <n v="0"/>
  </r>
  <r>
    <m/>
    <m/>
    <s v="Humanidades"/>
    <d v="2020-05-19T14:32:00"/>
    <x v="1"/>
    <x v="7"/>
    <x v="2"/>
    <x v="2"/>
    <x v="11"/>
    <s v="F. Geografía e Historia"/>
    <s v="F. Filosofía"/>
    <m/>
    <s v="Archivo General de Palacio"/>
    <m/>
    <m/>
    <m/>
    <m/>
    <m/>
    <s v="Sí"/>
    <s v="Sí"/>
    <n v="4"/>
    <n v="4"/>
    <n v="4"/>
    <n v="2"/>
    <n v="1"/>
    <n v="5"/>
    <n v="1"/>
    <n v="4"/>
    <n v="3"/>
    <n v="2"/>
    <m/>
    <n v="1"/>
    <n v="2"/>
    <n v="1"/>
    <n v="2"/>
    <n v="2"/>
    <s v="Sí"/>
    <n v="2"/>
    <n v="3"/>
    <s v="Facebook|Youtube"/>
    <m/>
    <m/>
    <m/>
    <m/>
    <m/>
    <m/>
    <m/>
    <s v="Sí"/>
    <s v="No"/>
    <m/>
    <n v="4"/>
    <n v="4"/>
    <s v="3, normal"/>
    <s v="Igual"/>
    <s v="La web es farragosa y crea mucha co fusión. Demasiados datos en la pantalla. Se puede sokucionar metiendo en pestañas."/>
    <n v="0"/>
    <n v="1"/>
    <n v="1"/>
    <n v="0"/>
    <n v="0"/>
    <n v="0"/>
    <n v="0"/>
    <n v="1"/>
    <n v="1"/>
    <n v="0"/>
    <n v="0"/>
    <n v="0"/>
    <n v="0"/>
  </r>
  <r>
    <m/>
    <m/>
    <s v="Ciencias Experimentales"/>
    <d v="2020-05-19T14:31:00"/>
    <x v="2"/>
    <x v="16"/>
    <x v="3"/>
    <x v="1"/>
    <x v="35"/>
    <s v="F. Ciencias Químicas"/>
    <s v="F. Medicina"/>
    <s v="F. Ciencias Físicas"/>
    <s v="Biblioteca UPM técnicos superiores de Ingeniería Naval"/>
    <m/>
    <m/>
    <m/>
    <m/>
    <m/>
    <s v="No"/>
    <s v="Sí"/>
    <n v="1"/>
    <n v="1"/>
    <n v="1"/>
    <n v="2"/>
    <n v="4"/>
    <n v="3"/>
    <n v="4"/>
    <n v="3"/>
    <n v="2"/>
    <n v="4"/>
    <m/>
    <n v="3"/>
    <n v="5"/>
    <n v="5"/>
    <n v="5"/>
    <n v="5"/>
    <s v="No"/>
    <n v="5"/>
    <n v="4"/>
    <s v="Youtube|Instagram"/>
    <m/>
    <m/>
    <m/>
    <m/>
    <m/>
    <m/>
    <m/>
    <s v="Sí"/>
    <s v="No"/>
    <m/>
    <n v="5"/>
    <n v="5"/>
    <s v="5, muy satisfecho"/>
    <s v="Mejorado"/>
    <m/>
    <n v="0"/>
    <n v="0"/>
    <n v="1"/>
    <n v="0"/>
    <n v="1"/>
    <n v="0"/>
    <n v="0"/>
    <n v="0"/>
    <n v="1"/>
    <n v="1"/>
    <n v="0"/>
    <n v="0"/>
    <n v="0"/>
  </r>
  <r>
    <m/>
    <m/>
    <s v="Humanidades"/>
    <d v="2020-05-19T14:31:00"/>
    <x v="4"/>
    <x v="7"/>
    <x v="1"/>
    <x v="1"/>
    <x v="2"/>
    <s v="F. Geografía e Historia"/>
    <s v="Biblioteca Maria Zambrano (Filología / Derecho)"/>
    <m/>
    <m/>
    <m/>
    <m/>
    <m/>
    <m/>
    <m/>
    <s v="No"/>
    <s v="Sí"/>
    <n v="4"/>
    <m/>
    <m/>
    <n v="4"/>
    <m/>
    <n v="4"/>
    <n v="4"/>
    <m/>
    <n v="3"/>
    <n v="4"/>
    <m/>
    <n v="4"/>
    <n v="3"/>
    <n v="3"/>
    <n v="3"/>
    <n v="3"/>
    <s v="No"/>
    <n v="4"/>
    <n v="3"/>
    <s v="Twitter|Facebook|Youtube"/>
    <m/>
    <m/>
    <m/>
    <m/>
    <m/>
    <m/>
    <m/>
    <s v="No"/>
    <s v="No"/>
    <m/>
    <n v="4"/>
    <n v="4"/>
    <s v="4, satisfecho"/>
    <s v="Igual"/>
    <m/>
    <n v="1"/>
    <n v="0"/>
    <n v="0"/>
    <n v="0"/>
    <n v="0"/>
    <n v="0"/>
    <n v="1"/>
    <n v="1"/>
    <n v="1"/>
    <n v="0"/>
    <n v="0"/>
    <n v="0"/>
    <n v="0"/>
  </r>
  <r>
    <m/>
    <m/>
    <s v="Ciencias Experimentales"/>
    <d v="2020-05-19T14:31:00"/>
    <x v="2"/>
    <x v="16"/>
    <x v="3"/>
    <x v="5"/>
    <x v="16"/>
    <s v="F. Ciencias Químicas"/>
    <s v="Biblioteca Maria Zambrano (Filología / Derecho)"/>
    <s v="F. Ciencias Geológicas"/>
    <m/>
    <m/>
    <m/>
    <m/>
    <m/>
    <m/>
    <s v="No"/>
    <s v="Sí"/>
    <n v="2"/>
    <n v="1"/>
    <n v="4"/>
    <n v="1"/>
    <n v="5"/>
    <n v="5"/>
    <n v="5"/>
    <n v="2"/>
    <n v="5"/>
    <n v="4"/>
    <m/>
    <n v="4"/>
    <n v="5"/>
    <n v="3"/>
    <n v="5"/>
    <n v="5"/>
    <s v="No"/>
    <n v="5"/>
    <n v="1"/>
    <s v="Twitter|Facebook|Youtube|Instagram|LinkedIn"/>
    <m/>
    <m/>
    <m/>
    <m/>
    <m/>
    <m/>
    <m/>
    <s v="Sí"/>
    <s v="Sí"/>
    <s v="Poco útil"/>
    <n v="3"/>
    <n v="4"/>
    <s v="4, satisfecho"/>
    <s v="Mejorado"/>
    <m/>
    <n v="0"/>
    <n v="0"/>
    <n v="0"/>
    <n v="0"/>
    <n v="1"/>
    <n v="0"/>
    <n v="1"/>
    <n v="1"/>
    <n v="1"/>
    <n v="1"/>
    <n v="1"/>
    <n v="0"/>
    <n v="0"/>
  </r>
  <r>
    <m/>
    <m/>
    <s v="Ciencias Sociales"/>
    <d v="2020-05-19T14:31:00"/>
    <x v="2"/>
    <x v="10"/>
    <x v="2"/>
    <x v="1"/>
    <x v="3"/>
    <s v="Biblioteca Maria Zambrano (Filología / Derecho)"/>
    <m/>
    <m/>
    <m/>
    <m/>
    <m/>
    <m/>
    <m/>
    <m/>
    <s v="No"/>
    <s v="Sí"/>
    <n v="3"/>
    <n v="1"/>
    <n v="4"/>
    <n v="5"/>
    <n v="5"/>
    <n v="5"/>
    <n v="5"/>
    <n v="4"/>
    <n v="2"/>
    <n v="4"/>
    <m/>
    <n v="4"/>
    <n v="2"/>
    <n v="5"/>
    <n v="1"/>
    <n v="4"/>
    <s v="No"/>
    <n v="4"/>
    <n v="3"/>
    <s v="Twitter|Instagram"/>
    <m/>
    <m/>
    <m/>
    <m/>
    <m/>
    <m/>
    <m/>
    <s v="No"/>
    <s v="No"/>
    <m/>
    <n v="2"/>
    <n v="2"/>
    <s v="3, normal"/>
    <s v="Igual"/>
    <m/>
    <n v="0"/>
    <n v="1"/>
    <n v="0"/>
    <n v="0"/>
    <n v="0"/>
    <n v="0"/>
    <n v="1"/>
    <n v="0"/>
    <n v="0"/>
    <n v="1"/>
    <n v="0"/>
    <n v="0"/>
    <n v="0"/>
  </r>
  <r>
    <m/>
    <m/>
    <s v="Ciencias de la Salud"/>
    <d v="2020-05-19T14:30:00"/>
    <x v="2"/>
    <x v="9"/>
    <x v="1"/>
    <x v="3"/>
    <x v="3"/>
    <s v="F. Farmacia"/>
    <m/>
    <m/>
    <m/>
    <m/>
    <m/>
    <m/>
    <m/>
    <m/>
    <s v="Sí"/>
    <s v="Sí"/>
    <n v="4"/>
    <n v="1"/>
    <n v="5"/>
    <n v="1"/>
    <n v="5"/>
    <n v="3"/>
    <n v="5"/>
    <n v="3"/>
    <n v="4"/>
    <n v="4"/>
    <m/>
    <n v="4"/>
    <n v="4"/>
    <n v="3"/>
    <n v="3"/>
    <n v="4"/>
    <s v="No"/>
    <n v="4"/>
    <n v="2"/>
    <s v="Twitter|Youtube|Instagram"/>
    <m/>
    <m/>
    <m/>
    <m/>
    <m/>
    <m/>
    <m/>
    <s v="No"/>
    <s v="No"/>
    <m/>
    <n v="4"/>
    <n v="4"/>
    <s v="5, muy satisfecho"/>
    <s v="Igual"/>
    <m/>
    <n v="0"/>
    <n v="1"/>
    <n v="0"/>
    <n v="0"/>
    <n v="0"/>
    <n v="0"/>
    <n v="1"/>
    <n v="0"/>
    <n v="1"/>
    <n v="1"/>
    <n v="0"/>
    <n v="0"/>
    <n v="0"/>
  </r>
  <r>
    <m/>
    <m/>
    <s v="Humanidades"/>
    <d v="2020-05-19T14:29:00"/>
    <x v="2"/>
    <x v="7"/>
    <x v="2"/>
    <x v="2"/>
    <x v="2"/>
    <s v="F. Geografía e Historia"/>
    <s v="F. Filología (Clásicas o General)"/>
    <s v="F. Filosofía"/>
    <m/>
    <m/>
    <m/>
    <m/>
    <m/>
    <m/>
    <s v="Sí"/>
    <s v="Sí"/>
    <n v="5"/>
    <n v="2"/>
    <n v="4"/>
    <n v="5"/>
    <n v="5"/>
    <n v="3"/>
    <n v="5"/>
    <n v="3"/>
    <n v="2"/>
    <n v="5"/>
    <m/>
    <n v="5"/>
    <n v="3"/>
    <n v="4"/>
    <n v="3"/>
    <n v="5"/>
    <s v="No"/>
    <n v="3"/>
    <n v="2"/>
    <s v="Instagram"/>
    <m/>
    <m/>
    <m/>
    <m/>
    <m/>
    <m/>
    <m/>
    <s v="No"/>
    <s v="No"/>
    <m/>
    <n v="3"/>
    <n v="3"/>
    <s v="4, satisfecho"/>
    <s v="Igual"/>
    <m/>
    <n v="1"/>
    <n v="0"/>
    <n v="0"/>
    <n v="0"/>
    <n v="0"/>
    <n v="0"/>
    <n v="0"/>
    <n v="0"/>
    <n v="0"/>
    <n v="1"/>
    <n v="0"/>
    <n v="0"/>
    <n v="0"/>
  </r>
  <r>
    <m/>
    <m/>
    <s v="Ciencias Experimentales"/>
    <d v="2020-05-19T14:29:00"/>
    <x v="2"/>
    <x v="26"/>
    <x v="3"/>
    <x v="2"/>
    <x v="2"/>
    <s v="F. Informática"/>
    <s v="Biblioteca Maria Zambrano (Filología / Derecho)"/>
    <s v="F. Ciencias Físicas"/>
    <s v="Biblioteca luis rosales Carabanchel alto"/>
    <m/>
    <m/>
    <m/>
    <m/>
    <m/>
    <s v="Sí"/>
    <s v="Sí"/>
    <n v="4"/>
    <n v="2"/>
    <n v="4"/>
    <n v="3"/>
    <n v="4"/>
    <n v="5"/>
    <n v="4"/>
    <n v="4"/>
    <n v="5"/>
    <m/>
    <m/>
    <n v="5"/>
    <n v="5"/>
    <n v="5"/>
    <n v="5"/>
    <n v="5"/>
    <s v="Sí"/>
    <n v="5"/>
    <n v="5"/>
    <s v="Twitter|Youtube|Instagram"/>
    <m/>
    <m/>
    <m/>
    <m/>
    <m/>
    <m/>
    <m/>
    <s v="No"/>
    <m/>
    <m/>
    <n v="5"/>
    <n v="5"/>
    <s v="5, muy satisfecho"/>
    <s v="Mejorado"/>
    <s v="Poder restaurar la devolución del mismo libro si hay varios ejemplares, no teniendo que devolverlo y no poder recogerlo ya que se ha usado bastante."/>
    <n v="1"/>
    <n v="0"/>
    <n v="0"/>
    <n v="0"/>
    <n v="0"/>
    <n v="0"/>
    <n v="1"/>
    <n v="0"/>
    <n v="1"/>
    <n v="1"/>
    <n v="0"/>
    <n v="0"/>
    <n v="0"/>
  </r>
  <r>
    <m/>
    <m/>
    <s v="Ciencias Sociales"/>
    <d v="2020-05-19T14:28:00"/>
    <x v="2"/>
    <x v="10"/>
    <x v="2"/>
    <x v="1"/>
    <x v="2"/>
    <s v="Biblioteca Maria Zambrano (Filología / Derecho)"/>
    <s v="F. Psicología"/>
    <m/>
    <m/>
    <m/>
    <m/>
    <m/>
    <m/>
    <m/>
    <s v="Sí"/>
    <s v="Sí"/>
    <n v="3"/>
    <n v="1"/>
    <n v="1"/>
    <n v="3"/>
    <n v="2"/>
    <n v="5"/>
    <n v="5"/>
    <n v="3"/>
    <n v="5"/>
    <n v="5"/>
    <m/>
    <n v="5"/>
    <n v="5"/>
    <n v="5"/>
    <n v="5"/>
    <n v="5"/>
    <s v="No"/>
    <n v="5"/>
    <n v="5"/>
    <s v="Twitter|Instagram"/>
    <m/>
    <m/>
    <m/>
    <m/>
    <m/>
    <m/>
    <m/>
    <s v="No"/>
    <s v="No"/>
    <m/>
    <n v="4"/>
    <n v="4"/>
    <s v="5, muy satisfecho"/>
    <s v="Mejorado"/>
    <m/>
    <n v="1"/>
    <n v="0"/>
    <n v="0"/>
    <n v="0"/>
    <n v="0"/>
    <n v="0"/>
    <n v="1"/>
    <n v="0"/>
    <n v="0"/>
    <n v="1"/>
    <n v="0"/>
    <n v="0"/>
    <n v="0"/>
  </r>
  <r>
    <m/>
    <m/>
    <s v="Ciencias Sociales"/>
    <d v="2020-05-19T14:28:00"/>
    <x v="2"/>
    <x v="13"/>
    <x v="5"/>
    <x v="5"/>
    <x v="6"/>
    <s v="Biblioteca Maria Zambrano (Filología / Derecho)"/>
    <s v="F. Ciencias de la Información"/>
    <m/>
    <m/>
    <m/>
    <m/>
    <m/>
    <m/>
    <m/>
    <s v="No"/>
    <s v="Sí"/>
    <n v="4"/>
    <n v="1"/>
    <n v="3"/>
    <n v="5"/>
    <n v="5"/>
    <n v="5"/>
    <n v="5"/>
    <n v="5"/>
    <n v="2"/>
    <n v="2"/>
    <m/>
    <n v="1"/>
    <n v="5"/>
    <n v="2"/>
    <n v="1"/>
    <n v="1"/>
    <s v="Sí"/>
    <n v="2"/>
    <n v="2"/>
    <s v="Instagram"/>
    <m/>
    <m/>
    <m/>
    <m/>
    <m/>
    <m/>
    <m/>
    <s v="No"/>
    <s v="No"/>
    <m/>
    <n v="5"/>
    <n v="5"/>
    <s v="3, normal"/>
    <s v="Mejorado mucho"/>
    <m/>
    <n v="1"/>
    <n v="0"/>
    <n v="1"/>
    <n v="0"/>
    <n v="0"/>
    <n v="0"/>
    <n v="0"/>
    <n v="0"/>
    <n v="0"/>
    <n v="1"/>
    <n v="0"/>
    <n v="0"/>
    <n v="0"/>
  </r>
  <r>
    <m/>
    <m/>
    <s v="Ciencias de la Salud"/>
    <d v="2020-05-19T14:27:00"/>
    <x v="2"/>
    <x v="9"/>
    <x v="3"/>
    <x v="5"/>
    <x v="2"/>
    <s v="F. Farmacia"/>
    <s v="Biblioteca Maria Zambrano (Filología / Derecho)"/>
    <s v="F. Enfermería, Fisioterapia y Podología"/>
    <m/>
    <m/>
    <m/>
    <m/>
    <m/>
    <m/>
    <s v="No"/>
    <s v="Sí"/>
    <n v="3"/>
    <n v="1"/>
    <n v="3"/>
    <n v="2"/>
    <n v="5"/>
    <n v="3"/>
    <n v="5"/>
    <n v="1"/>
    <n v="3"/>
    <n v="4"/>
    <m/>
    <n v="3"/>
    <n v="3"/>
    <n v="4"/>
    <n v="4"/>
    <n v="3"/>
    <s v="No"/>
    <n v="4"/>
    <n v="2"/>
    <s v="Instagram"/>
    <m/>
    <m/>
    <m/>
    <m/>
    <m/>
    <m/>
    <m/>
    <s v="No"/>
    <s v="No"/>
    <m/>
    <n v="3"/>
    <n v="3"/>
    <s v="4, satisfecho"/>
    <s v="Igual"/>
    <s v="Enchufes  Nuevo aire acondicionado"/>
    <n v="1"/>
    <n v="0"/>
    <n v="0"/>
    <n v="0"/>
    <n v="0"/>
    <n v="0"/>
    <n v="0"/>
    <n v="0"/>
    <n v="0"/>
    <n v="1"/>
    <n v="0"/>
    <n v="0"/>
    <n v="0"/>
  </r>
  <r>
    <m/>
    <m/>
    <s v="Humanidades"/>
    <d v="2020-05-19T14:27:00"/>
    <x v="1"/>
    <x v="3"/>
    <x v="1"/>
    <x v="2"/>
    <x v="4"/>
    <s v="F. Geografía e Historia"/>
    <s v="F. Filosofía"/>
    <s v="F. Ciencias de la Información"/>
    <s v="Biblioteca Nacional, biblioteca de Ciencias Humanas y Sociales del CSIC, Biblioteca del AECID, Biblioteca del Museo Reina Sofía"/>
    <m/>
    <m/>
    <m/>
    <m/>
    <m/>
    <s v="Sí"/>
    <s v="Sí"/>
    <n v="4"/>
    <n v="3"/>
    <n v="3"/>
    <n v="3"/>
    <n v="1"/>
    <n v="5"/>
    <n v="1"/>
    <n v="4"/>
    <n v="3"/>
    <n v="3"/>
    <m/>
    <n v="2"/>
    <n v="4"/>
    <n v="5"/>
    <n v="4"/>
    <n v="4"/>
    <s v="Sí"/>
    <n v="4"/>
    <n v="1"/>
    <s v="Facebook|LinkedIn"/>
    <m/>
    <m/>
    <m/>
    <m/>
    <m/>
    <m/>
    <m/>
    <s v="No"/>
    <s v="No"/>
    <m/>
    <n v="4"/>
    <n v="4"/>
    <s v="4, satisfecho"/>
    <s v="Igual"/>
    <s v="En estas circunstancias parte de las investigaciones se han tenido que parar debido al cierre de las bibliotecas. Hay mucho contenido al que no se puede acceder todavía de forma electrónica y sería esencial poder consultarlo telemáticamente."/>
    <n v="0"/>
    <n v="0"/>
    <n v="1"/>
    <n v="0"/>
    <n v="0"/>
    <n v="0"/>
    <n v="0"/>
    <n v="1"/>
    <n v="0"/>
    <n v="0"/>
    <n v="1"/>
    <n v="0"/>
    <n v="0"/>
  </r>
  <r>
    <m/>
    <m/>
    <s v="Humanidades"/>
    <d v="2020-05-19T14:27:00"/>
    <x v="1"/>
    <x v="7"/>
    <x v="1"/>
    <x v="3"/>
    <x v="1"/>
    <s v="F. Geografía e Historia"/>
    <s v="Biblioteca Histórica"/>
    <s v="F. Bellas Artes"/>
    <s v="Ninguno"/>
    <m/>
    <m/>
    <m/>
    <m/>
    <m/>
    <s v="No"/>
    <s v="No"/>
    <n v="2"/>
    <n v="5"/>
    <n v="5"/>
    <n v="3"/>
    <n v="5"/>
    <n v="5"/>
    <n v="1"/>
    <n v="4"/>
    <n v="3"/>
    <n v="3"/>
    <m/>
    <n v="5"/>
    <n v="3"/>
    <n v="5"/>
    <n v="3"/>
    <n v="4"/>
    <s v="Sí"/>
    <n v="5"/>
    <n v="3"/>
    <s v="Facebook"/>
    <m/>
    <m/>
    <m/>
    <m/>
    <m/>
    <m/>
    <m/>
    <s v="Sí"/>
    <s v="No"/>
    <m/>
    <n v="4"/>
    <n v="4"/>
    <s v="4, satisfecho"/>
    <s v="Mejorado"/>
    <s v="Sería una buena opción tener el software EndNote también para estudiantes de posgrado, no solo para profesores."/>
    <n v="0"/>
    <n v="0"/>
    <n v="0"/>
    <n v="1"/>
    <n v="0"/>
    <n v="0"/>
    <n v="0"/>
    <n v="1"/>
    <n v="0"/>
    <n v="0"/>
    <n v="0"/>
    <n v="0"/>
    <n v="0"/>
  </r>
  <r>
    <m/>
    <m/>
    <s v="Humanidades"/>
    <d v="2020-05-19T14:27:00"/>
    <x v="2"/>
    <x v="2"/>
    <x v="1"/>
    <x v="1"/>
    <x v="2"/>
    <s v="F. Educación - Centro de Formación del Profesorado"/>
    <m/>
    <m/>
    <s v="Biblioteca de Alcalá de Henares"/>
    <m/>
    <m/>
    <m/>
    <m/>
    <m/>
    <s v="Sí"/>
    <s v="Sí"/>
    <n v="2"/>
    <n v="2"/>
    <n v="3"/>
    <n v="2"/>
    <n v="3"/>
    <n v="4"/>
    <n v="4"/>
    <n v="2"/>
    <n v="3"/>
    <n v="2"/>
    <m/>
    <n v="4"/>
    <n v="3"/>
    <n v="4"/>
    <n v="2"/>
    <n v="2"/>
    <s v="No"/>
    <n v="4"/>
    <n v="2"/>
    <s v="Twitter|Instagram"/>
    <m/>
    <m/>
    <m/>
    <m/>
    <m/>
    <m/>
    <m/>
    <s v="No"/>
    <s v="No"/>
    <m/>
    <n v="2"/>
    <n v="4"/>
    <s v="4, satisfecho"/>
    <s v="Igual"/>
    <m/>
    <n v="1"/>
    <n v="0"/>
    <n v="0"/>
    <n v="0"/>
    <n v="0"/>
    <n v="0"/>
    <n v="1"/>
    <n v="0"/>
    <n v="0"/>
    <n v="1"/>
    <n v="0"/>
    <n v="0"/>
    <n v="0"/>
  </r>
  <r>
    <m/>
    <m/>
    <s v="Humanidades"/>
    <d v="2020-05-19T14:27:00"/>
    <x v="2"/>
    <x v="3"/>
    <x v="3"/>
    <x v="1"/>
    <x v="3"/>
    <s v="F. Bellas Artes"/>
    <s v="F. Ciencias Políticas y Sociología"/>
    <s v="F. Psicología"/>
    <m/>
    <m/>
    <m/>
    <m/>
    <m/>
    <m/>
    <s v="No"/>
    <s v="No"/>
    <n v="3"/>
    <n v="2"/>
    <n v="3"/>
    <n v="5"/>
    <n v="4"/>
    <n v="4"/>
    <n v="3"/>
    <n v="1"/>
    <n v="4"/>
    <n v="4"/>
    <m/>
    <n v="4"/>
    <n v="4"/>
    <n v="4"/>
    <n v="4"/>
    <n v="4"/>
    <s v="No"/>
    <n v="4"/>
    <n v="4"/>
    <s v="Twitter|Youtube|Instagram"/>
    <m/>
    <m/>
    <m/>
    <m/>
    <m/>
    <m/>
    <m/>
    <s v="No"/>
    <s v="No"/>
    <m/>
    <n v="4"/>
    <n v="4"/>
    <s v="5, muy satisfecho"/>
    <s v="Mejorado"/>
    <m/>
    <n v="0"/>
    <n v="1"/>
    <n v="0"/>
    <n v="0"/>
    <n v="0"/>
    <n v="0"/>
    <n v="1"/>
    <n v="0"/>
    <n v="1"/>
    <n v="1"/>
    <n v="0"/>
    <n v="0"/>
    <n v="0"/>
  </r>
  <r>
    <m/>
    <m/>
    <s v="Ciencias Experimentales"/>
    <d v="2020-05-19T14:26:00"/>
    <x v="3"/>
    <x v="19"/>
    <x v="1"/>
    <x v="5"/>
    <x v="2"/>
    <s v="F. Ciencias Físicas"/>
    <s v="F. Ciencias Matemáticas"/>
    <s v="F. Ciencias Químicas"/>
    <s v="No es tanto biblioteca, sino búsquedas en google scholar para encontrar artículos científicos rápidamente."/>
    <m/>
    <m/>
    <m/>
    <m/>
    <m/>
    <s v="No"/>
    <s v="No"/>
    <n v="2"/>
    <n v="4"/>
    <n v="1"/>
    <n v="3"/>
    <n v="5"/>
    <n v="5"/>
    <n v="5"/>
    <n v="3"/>
    <n v="4"/>
    <n v="5"/>
    <m/>
    <n v="5"/>
    <n v="5"/>
    <n v="4"/>
    <n v="4"/>
    <n v="5"/>
    <s v="No"/>
    <n v="4"/>
    <n v="4"/>
    <s v="Twitter|Youtube"/>
    <m/>
    <m/>
    <m/>
    <m/>
    <m/>
    <m/>
    <m/>
    <s v="Sí"/>
    <s v="Sí"/>
    <s v="Muy útil"/>
    <n v="5"/>
    <n v="5"/>
    <s v="4, satisfecho"/>
    <s v="Mejorado"/>
    <m/>
    <n v="1"/>
    <n v="0"/>
    <n v="0"/>
    <n v="0"/>
    <n v="0"/>
    <n v="0"/>
    <n v="1"/>
    <n v="0"/>
    <n v="1"/>
    <n v="0"/>
    <n v="0"/>
    <n v="0"/>
    <n v="0"/>
  </r>
  <r>
    <m/>
    <m/>
    <s v="Ciencias Experimentales"/>
    <d v="2020-05-19T14:26:00"/>
    <x v="2"/>
    <x v="26"/>
    <x v="1"/>
    <x v="4"/>
    <x v="2"/>
    <s v="F. Informática"/>
    <s v="Biblioteca Maria Zambrano (Filología / Derecho)"/>
    <m/>
    <m/>
    <m/>
    <m/>
    <m/>
    <m/>
    <m/>
    <s v="No"/>
    <s v="No"/>
    <n v="2"/>
    <n v="2"/>
    <n v="2"/>
    <n v="2"/>
    <n v="5"/>
    <n v="5"/>
    <n v="4"/>
    <n v="2"/>
    <n v="3"/>
    <n v="3"/>
    <m/>
    <n v="3"/>
    <m/>
    <n v="2"/>
    <n v="3"/>
    <n v="3"/>
    <s v="No"/>
    <n v="3"/>
    <n v="3"/>
    <s v="Twitter|Instagram"/>
    <m/>
    <m/>
    <m/>
    <m/>
    <m/>
    <m/>
    <m/>
    <s v="No"/>
    <s v="No"/>
    <m/>
    <n v="3"/>
    <n v="3"/>
    <s v="4, satisfecho"/>
    <s v="Mejorado"/>
    <m/>
    <n v="1"/>
    <n v="0"/>
    <n v="0"/>
    <n v="0"/>
    <n v="0"/>
    <n v="0"/>
    <n v="1"/>
    <n v="0"/>
    <n v="0"/>
    <n v="1"/>
    <n v="0"/>
    <n v="0"/>
    <n v="0"/>
  </r>
  <r>
    <m/>
    <m/>
    <s v="Humanidades"/>
    <d v="2020-05-19T14:25:00"/>
    <x v="2"/>
    <x v="2"/>
    <x v="1"/>
    <x v="1"/>
    <x v="2"/>
    <m/>
    <m/>
    <m/>
    <m/>
    <m/>
    <m/>
    <m/>
    <m/>
    <m/>
    <s v="No"/>
    <s v="Sí"/>
    <n v="2"/>
    <n v="1"/>
    <n v="1"/>
    <n v="1"/>
    <n v="5"/>
    <n v="4"/>
    <n v="5"/>
    <n v="2"/>
    <n v="5"/>
    <n v="5"/>
    <m/>
    <n v="3"/>
    <n v="4"/>
    <n v="3"/>
    <n v="3"/>
    <n v="3"/>
    <s v="No"/>
    <n v="3"/>
    <n v="1"/>
    <s v="Twitter|Youtube|Instagram|Tumblr"/>
    <m/>
    <m/>
    <m/>
    <m/>
    <m/>
    <m/>
    <m/>
    <s v="No"/>
    <s v="No"/>
    <m/>
    <n v="4"/>
    <n v="5"/>
    <s v="4, satisfecho"/>
    <s v="Igual"/>
    <m/>
    <n v="1"/>
    <n v="0"/>
    <n v="0"/>
    <n v="0"/>
    <n v="0"/>
    <n v="0"/>
    <n v="1"/>
    <n v="0"/>
    <n v="1"/>
    <n v="1"/>
    <n v="0"/>
    <n v="0"/>
    <n v="0"/>
  </r>
  <r>
    <m/>
    <m/>
    <s v="Ciencias Sociales"/>
    <d v="2020-05-19T14:25:00"/>
    <x v="2"/>
    <x v="1"/>
    <x v="1"/>
    <x v="4"/>
    <x v="3"/>
    <s v="F. Ciencias Políticas y Sociología"/>
    <m/>
    <m/>
    <m/>
    <m/>
    <m/>
    <m/>
    <m/>
    <m/>
    <s v="No"/>
    <s v="Sí"/>
    <n v="2"/>
    <n v="1"/>
    <n v="1"/>
    <n v="1"/>
    <n v="5"/>
    <n v="5"/>
    <n v="5"/>
    <n v="5"/>
    <n v="4"/>
    <n v="5"/>
    <m/>
    <n v="5"/>
    <n v="4"/>
    <n v="4"/>
    <n v="4"/>
    <n v="4"/>
    <s v="No"/>
    <n v="4"/>
    <n v="4"/>
    <s v="Twitter|Facebook|Youtube|Instagram"/>
    <m/>
    <m/>
    <m/>
    <m/>
    <m/>
    <m/>
    <m/>
    <s v="Sí"/>
    <s v="No"/>
    <m/>
    <n v="3"/>
    <n v="2"/>
    <s v="3, normal"/>
    <s v="Igual"/>
    <m/>
    <n v="0"/>
    <n v="1"/>
    <n v="0"/>
    <n v="0"/>
    <n v="0"/>
    <n v="0"/>
    <n v="1"/>
    <n v="1"/>
    <n v="1"/>
    <n v="1"/>
    <n v="0"/>
    <n v="0"/>
    <n v="0"/>
  </r>
  <r>
    <m/>
    <m/>
    <s v="Ciencias de la Salud"/>
    <d v="2020-05-19T14:25:00"/>
    <x v="2"/>
    <x v="18"/>
    <x v="2"/>
    <x v="5"/>
    <x v="16"/>
    <s v="F. Odontología"/>
    <m/>
    <m/>
    <m/>
    <m/>
    <m/>
    <m/>
    <m/>
    <m/>
    <s v="No"/>
    <s v="No"/>
    <n v="2"/>
    <n v="1"/>
    <n v="3"/>
    <n v="3"/>
    <n v="5"/>
    <n v="4"/>
    <n v="4"/>
    <n v="3"/>
    <n v="5"/>
    <n v="4"/>
    <m/>
    <n v="3"/>
    <n v="4"/>
    <n v="3"/>
    <n v="4"/>
    <n v="2"/>
    <s v="No"/>
    <n v="3"/>
    <n v="2"/>
    <s v="Youtube|Instagram"/>
    <m/>
    <m/>
    <m/>
    <m/>
    <m/>
    <m/>
    <m/>
    <s v="No"/>
    <s v="Sí"/>
    <s v="Normal"/>
    <n v="5"/>
    <n v="5"/>
    <s v="4, satisfecho"/>
    <s v="Mejorado"/>
    <m/>
    <n v="0"/>
    <n v="0"/>
    <n v="0"/>
    <n v="0"/>
    <n v="1"/>
    <n v="0"/>
    <n v="0"/>
    <n v="0"/>
    <n v="1"/>
    <n v="1"/>
    <n v="0"/>
    <n v="0"/>
    <n v="0"/>
  </r>
  <r>
    <m/>
    <m/>
    <s v="Ciencias Experimentales"/>
    <d v="2020-05-19T14:24:00"/>
    <x v="2"/>
    <x v="16"/>
    <x v="1"/>
    <x v="1"/>
    <x v="2"/>
    <s v="F. Ciencias Químicas"/>
    <s v="F. Ciencias Físicas"/>
    <s v="F. Ciencias Matemáticas"/>
    <m/>
    <m/>
    <m/>
    <m/>
    <m/>
    <m/>
    <s v="Sí"/>
    <s v="Sí"/>
    <n v="1"/>
    <n v="1"/>
    <n v="3"/>
    <n v="2"/>
    <n v="4"/>
    <n v="3"/>
    <n v="4"/>
    <n v="1"/>
    <n v="3"/>
    <n v="3"/>
    <m/>
    <n v="4"/>
    <n v="4"/>
    <n v="3"/>
    <n v="3"/>
    <n v="3"/>
    <s v="No"/>
    <n v="3"/>
    <n v="3"/>
    <s v="Twitter|Youtube"/>
    <m/>
    <m/>
    <m/>
    <m/>
    <m/>
    <m/>
    <m/>
    <s v="No"/>
    <s v="No"/>
    <m/>
    <n v="4"/>
    <n v="5"/>
    <s v="4, satisfecho"/>
    <m/>
    <m/>
    <n v="1"/>
    <n v="0"/>
    <n v="0"/>
    <n v="0"/>
    <n v="0"/>
    <n v="0"/>
    <n v="1"/>
    <n v="0"/>
    <n v="1"/>
    <n v="0"/>
    <n v="0"/>
    <n v="0"/>
    <n v="0"/>
  </r>
  <r>
    <m/>
    <m/>
    <s v="Humanidades"/>
    <d v="2020-05-19T14:24:00"/>
    <x v="2"/>
    <x v="6"/>
    <x v="3"/>
    <x v="4"/>
    <x v="35"/>
    <s v="Biblioteca Maria Zambrano (Filología / Derecho)"/>
    <s v="F. Filología (Clásicas o General)"/>
    <s v="F. Geografía e Historia"/>
    <m/>
    <m/>
    <m/>
    <m/>
    <m/>
    <m/>
    <s v="No"/>
    <s v="Sí"/>
    <n v="2"/>
    <n v="2"/>
    <n v="1"/>
    <n v="5"/>
    <n v="2"/>
    <n v="4"/>
    <n v="3"/>
    <n v="4"/>
    <n v="1"/>
    <n v="2"/>
    <m/>
    <n v="2"/>
    <n v="2"/>
    <n v="1"/>
    <n v="1"/>
    <n v="2"/>
    <s v="No"/>
    <n v="2"/>
    <n v="2"/>
    <s v="Facebook|Instagram"/>
    <m/>
    <m/>
    <m/>
    <m/>
    <m/>
    <m/>
    <m/>
    <s v="No"/>
    <s v="No"/>
    <m/>
    <n v="3"/>
    <n v="3"/>
    <s v="3, normal"/>
    <s v="Igual"/>
    <m/>
    <n v="0"/>
    <n v="0"/>
    <n v="1"/>
    <n v="0"/>
    <n v="1"/>
    <n v="0"/>
    <n v="0"/>
    <n v="1"/>
    <n v="0"/>
    <n v="1"/>
    <n v="0"/>
    <n v="0"/>
    <n v="0"/>
  </r>
  <r>
    <m/>
    <m/>
    <s v="Ciencias de la Salud"/>
    <d v="2020-05-19T14:23:00"/>
    <x v="2"/>
    <x v="4"/>
    <x v="5"/>
    <x v="1"/>
    <x v="2"/>
    <s v="F. Medicina"/>
    <s v="Biblioteca Maria Zambrano (Filología / Derecho)"/>
    <m/>
    <m/>
    <m/>
    <m/>
    <m/>
    <m/>
    <m/>
    <s v="No"/>
    <s v="Sí"/>
    <n v="3"/>
    <n v="1"/>
    <n v="2"/>
    <n v="3"/>
    <n v="5"/>
    <n v="3"/>
    <n v="5"/>
    <n v="1"/>
    <n v="3"/>
    <n v="3"/>
    <m/>
    <n v="4"/>
    <n v="3"/>
    <n v="4"/>
    <n v="2"/>
    <n v="3"/>
    <s v="No"/>
    <n v="4"/>
    <n v="3"/>
    <s v="Twitter|Youtube|Instagram"/>
    <m/>
    <m/>
    <m/>
    <m/>
    <m/>
    <m/>
    <m/>
    <s v="No"/>
    <s v="No"/>
    <m/>
    <n v="3"/>
    <n v="4"/>
    <s v="3, normal"/>
    <s v="Mejorado"/>
    <m/>
    <n v="1"/>
    <n v="0"/>
    <n v="0"/>
    <n v="0"/>
    <n v="0"/>
    <n v="0"/>
    <n v="1"/>
    <n v="0"/>
    <n v="1"/>
    <n v="1"/>
    <n v="0"/>
    <n v="0"/>
    <n v="0"/>
  </r>
  <r>
    <m/>
    <m/>
    <s v="Ciencias Experimentales"/>
    <d v="2020-05-19T14:23:00"/>
    <x v="2"/>
    <x v="8"/>
    <x v="3"/>
    <x v="1"/>
    <x v="2"/>
    <s v="F. Ciencias Matemáticas"/>
    <m/>
    <m/>
    <s v="Bibliotecas Públicas CAM"/>
    <m/>
    <m/>
    <m/>
    <m/>
    <m/>
    <s v="Sí"/>
    <s v="Sí"/>
    <n v="2"/>
    <n v="1"/>
    <n v="2"/>
    <n v="2"/>
    <n v="5"/>
    <n v="3"/>
    <n v="4"/>
    <n v="1"/>
    <n v="5"/>
    <n v="5"/>
    <m/>
    <n v="4"/>
    <n v="5"/>
    <n v="4"/>
    <n v="5"/>
    <n v="4"/>
    <s v="No"/>
    <n v="4"/>
    <n v="4"/>
    <s v="Youtube|Instagram"/>
    <m/>
    <m/>
    <m/>
    <m/>
    <m/>
    <m/>
    <m/>
    <s v="Sí"/>
    <s v="Sí"/>
    <s v="Útil"/>
    <n v="5"/>
    <n v="5"/>
    <s v="5, muy satisfecho"/>
    <s v="Mejorado"/>
    <m/>
    <n v="1"/>
    <n v="0"/>
    <n v="0"/>
    <n v="0"/>
    <n v="0"/>
    <n v="0"/>
    <n v="0"/>
    <n v="0"/>
    <n v="1"/>
    <n v="1"/>
    <n v="0"/>
    <n v="0"/>
    <n v="0"/>
  </r>
  <r>
    <m/>
    <m/>
    <s v="Humanidades"/>
    <d v="2020-05-19T14:23:00"/>
    <x v="2"/>
    <x v="6"/>
    <x v="2"/>
    <x v="2"/>
    <x v="6"/>
    <s v="Biblioteca Maria Zambrano (Filología / Derecho)"/>
    <s v="F. Filología (Clásicas o General)"/>
    <m/>
    <m/>
    <m/>
    <m/>
    <m/>
    <m/>
    <m/>
    <s v="No"/>
    <s v="Sí"/>
    <n v="3"/>
    <n v="1"/>
    <n v="1"/>
    <n v="5"/>
    <n v="5"/>
    <n v="5"/>
    <n v="5"/>
    <n v="4"/>
    <n v="2"/>
    <n v="5"/>
    <m/>
    <n v="5"/>
    <n v="5"/>
    <n v="5"/>
    <n v="4"/>
    <n v="3"/>
    <s v="No"/>
    <n v="5"/>
    <n v="4"/>
    <s v="Twitter|Youtube|Instagram"/>
    <m/>
    <m/>
    <m/>
    <m/>
    <m/>
    <m/>
    <m/>
    <s v="No"/>
    <s v="No"/>
    <m/>
    <n v="5"/>
    <n v="5"/>
    <s v="4, satisfecho"/>
    <s v="Igual"/>
    <m/>
    <n v="1"/>
    <n v="0"/>
    <n v="1"/>
    <n v="0"/>
    <n v="0"/>
    <n v="0"/>
    <n v="1"/>
    <n v="0"/>
    <n v="1"/>
    <n v="1"/>
    <n v="0"/>
    <n v="0"/>
    <n v="0"/>
  </r>
  <r>
    <m/>
    <m/>
    <s v="Ciencias Sociales"/>
    <d v="2020-05-19T14:23:00"/>
    <x v="3"/>
    <x v="11"/>
    <x v="3"/>
    <x v="2"/>
    <x v="6"/>
    <s v="F. Ciencias Económicas y Empresariales"/>
    <s v="Biblioteca Maria Zambrano (Filología / Derecho)"/>
    <s v="F. Ciencias Políticas y Sociología"/>
    <s v="La biblioteca municipal del distrito de Vicálvaro"/>
    <m/>
    <m/>
    <m/>
    <m/>
    <m/>
    <s v="Sí"/>
    <s v="Sí"/>
    <n v="5"/>
    <n v="1"/>
    <n v="3"/>
    <n v="4"/>
    <n v="4"/>
    <n v="2"/>
    <n v="4"/>
    <n v="3"/>
    <n v="4"/>
    <n v="5"/>
    <m/>
    <n v="3"/>
    <n v="4"/>
    <n v="5"/>
    <n v="5"/>
    <n v="4"/>
    <s v="No"/>
    <n v="5"/>
    <n v="4"/>
    <s v="Twitter|Youtube|Instagram"/>
    <m/>
    <m/>
    <m/>
    <m/>
    <m/>
    <m/>
    <m/>
    <s v="Sí"/>
    <s v="Sí"/>
    <s v="Útil"/>
    <n v="5"/>
    <n v="5"/>
    <s v="5, muy satisfecho"/>
    <s v="Igual"/>
    <m/>
    <n v="1"/>
    <n v="0"/>
    <n v="1"/>
    <n v="0"/>
    <n v="0"/>
    <n v="0"/>
    <n v="1"/>
    <n v="0"/>
    <n v="1"/>
    <n v="1"/>
    <n v="0"/>
    <n v="0"/>
    <n v="0"/>
  </r>
  <r>
    <m/>
    <m/>
    <s v="Humanidades"/>
    <d v="2020-05-19T14:23:00"/>
    <x v="2"/>
    <x v="7"/>
    <x v="2"/>
    <x v="2"/>
    <x v="4"/>
    <s v="F. Geografía e Historia"/>
    <s v="Biblioteca Maria Zambrano (Filología / Derecho)"/>
    <s v="F. Ciencias Políticas y Sociología"/>
    <m/>
    <m/>
    <m/>
    <m/>
    <m/>
    <m/>
    <s v="No"/>
    <s v="Sí"/>
    <n v="4"/>
    <n v="3"/>
    <n v="3"/>
    <n v="5"/>
    <n v="4"/>
    <n v="5"/>
    <n v="4"/>
    <n v="3"/>
    <n v="1"/>
    <n v="2"/>
    <m/>
    <n v="3"/>
    <n v="1"/>
    <n v="3"/>
    <n v="1"/>
    <n v="3"/>
    <s v="Sí"/>
    <n v="3"/>
    <n v="3"/>
    <s v="Twitter|Instagram"/>
    <m/>
    <m/>
    <m/>
    <m/>
    <m/>
    <m/>
    <m/>
    <s v="Sí"/>
    <s v="No"/>
    <m/>
    <n v="3"/>
    <n v="3"/>
    <s v="3, normal"/>
    <s v="Igual"/>
    <m/>
    <n v="0"/>
    <n v="0"/>
    <n v="1"/>
    <n v="0"/>
    <n v="0"/>
    <n v="0"/>
    <n v="1"/>
    <n v="0"/>
    <n v="0"/>
    <n v="1"/>
    <n v="0"/>
    <n v="0"/>
    <n v="0"/>
  </r>
  <r>
    <m/>
    <m/>
    <s v="Ciencias Sociales"/>
    <d v="2020-05-19T14:22:00"/>
    <x v="3"/>
    <x v="13"/>
    <x v="2"/>
    <x v="3"/>
    <x v="16"/>
    <s v="F. Ciencias de la Información"/>
    <s v="F. Ciencias de la Documentación"/>
    <s v="F. Geografía e Historia"/>
    <m/>
    <m/>
    <m/>
    <m/>
    <m/>
    <m/>
    <s v="No"/>
    <s v="Sí"/>
    <n v="2"/>
    <n v="3"/>
    <n v="3"/>
    <n v="3"/>
    <n v="2"/>
    <n v="5"/>
    <n v="2"/>
    <n v="4"/>
    <n v="3"/>
    <n v="4"/>
    <m/>
    <n v="4"/>
    <n v="4"/>
    <n v="5"/>
    <n v="3"/>
    <n v="5"/>
    <s v="Sí"/>
    <n v="4"/>
    <n v="4"/>
    <s v="Youtube|Instagram"/>
    <m/>
    <m/>
    <m/>
    <m/>
    <m/>
    <m/>
    <m/>
    <s v="No"/>
    <s v="No"/>
    <m/>
    <n v="4"/>
    <n v="5"/>
    <s v="4, satisfecho"/>
    <s v="Mejorado"/>
    <m/>
    <n v="0"/>
    <n v="0"/>
    <n v="0"/>
    <n v="0"/>
    <n v="1"/>
    <n v="0"/>
    <n v="0"/>
    <n v="0"/>
    <n v="1"/>
    <n v="1"/>
    <n v="0"/>
    <n v="0"/>
    <n v="0"/>
  </r>
  <r>
    <m/>
    <m/>
    <s v="Humanidades"/>
    <d v="2020-05-19T14:21:00"/>
    <x v="2"/>
    <x v="7"/>
    <x v="2"/>
    <x v="2"/>
    <x v="2"/>
    <s v="F. Geografía e Historia"/>
    <s v="Biblioteca Maria Zambrano (Filología / Derecho)"/>
    <m/>
    <m/>
    <m/>
    <m/>
    <m/>
    <m/>
    <m/>
    <s v="Sí"/>
    <s v="Sí"/>
    <n v="5"/>
    <n v="3"/>
    <n v="5"/>
    <n v="5"/>
    <n v="5"/>
    <n v="2"/>
    <n v="5"/>
    <n v="1"/>
    <n v="5"/>
    <n v="5"/>
    <m/>
    <n v="5"/>
    <n v="5"/>
    <n v="5"/>
    <n v="5"/>
    <n v="3"/>
    <s v="No"/>
    <n v="5"/>
    <n v="4"/>
    <s v="Twitter|Instagram"/>
    <m/>
    <m/>
    <m/>
    <m/>
    <m/>
    <m/>
    <m/>
    <s v="No"/>
    <s v="No"/>
    <m/>
    <n v="5"/>
    <n v="5"/>
    <s v="5, muy satisfecho"/>
    <s v="Mejorado"/>
    <m/>
    <n v="1"/>
    <n v="0"/>
    <n v="0"/>
    <n v="0"/>
    <n v="0"/>
    <n v="0"/>
    <n v="1"/>
    <n v="0"/>
    <n v="0"/>
    <n v="1"/>
    <n v="0"/>
    <n v="0"/>
    <n v="0"/>
  </r>
  <r>
    <m/>
    <m/>
    <s v="Ciencias Sociales"/>
    <d v="2020-05-19T14:21:00"/>
    <x v="2"/>
    <x v="17"/>
    <x v="4"/>
    <x v="1"/>
    <x v="1"/>
    <s v="F. Ciencias de la Documentación"/>
    <s v="F. Ciencias de la Información"/>
    <m/>
    <m/>
    <m/>
    <m/>
    <m/>
    <m/>
    <m/>
    <s v="Sí"/>
    <s v="Sí"/>
    <n v="4"/>
    <n v="3"/>
    <n v="1"/>
    <n v="1"/>
    <n v="5"/>
    <n v="5"/>
    <n v="5"/>
    <n v="5"/>
    <n v="4"/>
    <n v="4"/>
    <m/>
    <n v="1"/>
    <n v="5"/>
    <n v="5"/>
    <n v="3"/>
    <n v="5"/>
    <s v="No"/>
    <n v="5"/>
    <n v="3"/>
    <s v="Twitter|Instagram"/>
    <m/>
    <m/>
    <m/>
    <m/>
    <m/>
    <m/>
    <m/>
    <s v="No"/>
    <s v="No"/>
    <m/>
    <n v="4"/>
    <n v="5"/>
    <s v="4, satisfecho"/>
    <s v="Igual"/>
    <m/>
    <n v="0"/>
    <n v="0"/>
    <n v="0"/>
    <n v="1"/>
    <n v="0"/>
    <n v="0"/>
    <n v="1"/>
    <n v="0"/>
    <n v="0"/>
    <n v="1"/>
    <n v="0"/>
    <n v="0"/>
    <n v="0"/>
  </r>
  <r>
    <m/>
    <m/>
    <s v="Humanidades"/>
    <d v="2020-05-19T14:21:00"/>
    <x v="1"/>
    <x v="6"/>
    <x v="1"/>
    <x v="1"/>
    <x v="2"/>
    <s v="F. Filosofía"/>
    <s v="F. Derecho (Departamentos,Criminología)"/>
    <s v="F. Filología (Clásicas o General)"/>
    <s v="Dispongo de una extensa y selecta biblioteca personal"/>
    <m/>
    <m/>
    <m/>
    <m/>
    <m/>
    <s v="No"/>
    <s v="No"/>
    <n v="2"/>
    <n v="2"/>
    <n v="3"/>
    <m/>
    <n v="5"/>
    <n v="5"/>
    <n v="2"/>
    <n v="2"/>
    <n v="4"/>
    <n v="4"/>
    <m/>
    <n v="5"/>
    <n v="5"/>
    <n v="5"/>
    <n v="3"/>
    <n v="3"/>
    <s v="Sí"/>
    <n v="5"/>
    <n v="3"/>
    <s v="Twitter|Facebook"/>
    <m/>
    <m/>
    <m/>
    <m/>
    <m/>
    <m/>
    <m/>
    <s v="Sí"/>
    <s v="No"/>
    <m/>
    <n v="4"/>
    <n v="4"/>
    <s v="5, muy satisfecho"/>
    <s v="Mejorado"/>
    <m/>
    <n v="1"/>
    <n v="0"/>
    <n v="0"/>
    <n v="0"/>
    <n v="0"/>
    <n v="0"/>
    <n v="1"/>
    <n v="1"/>
    <n v="0"/>
    <n v="0"/>
    <n v="0"/>
    <n v="0"/>
    <n v="0"/>
  </r>
  <r>
    <m/>
    <m/>
    <s v="Ciencias Sociales"/>
    <d v="2020-05-19T14:21:00"/>
    <x v="2"/>
    <x v="1"/>
    <x v="5"/>
    <x v="5"/>
    <x v="3"/>
    <s v="F. Ciencias Políticas y Sociología"/>
    <s v="F. Derecho (Departamentos,Criminología)"/>
    <s v="F. Filosofía"/>
    <m/>
    <m/>
    <m/>
    <m/>
    <m/>
    <m/>
    <s v="No"/>
    <s v="Sí"/>
    <n v="2"/>
    <n v="2"/>
    <n v="3"/>
    <n v="2"/>
    <n v="1"/>
    <n v="2"/>
    <n v="3"/>
    <n v="2"/>
    <n v="3"/>
    <n v="3"/>
    <m/>
    <n v="3"/>
    <n v="2"/>
    <n v="3"/>
    <n v="3"/>
    <n v="3"/>
    <s v="No"/>
    <n v="2"/>
    <n v="2"/>
    <s v="Youtube"/>
    <m/>
    <m/>
    <m/>
    <m/>
    <m/>
    <m/>
    <m/>
    <s v="No"/>
    <s v="No"/>
    <m/>
    <n v="3"/>
    <n v="3"/>
    <s v="3, normal"/>
    <s v="Empeorado"/>
    <m/>
    <n v="0"/>
    <n v="1"/>
    <n v="0"/>
    <n v="0"/>
    <n v="0"/>
    <n v="0"/>
    <n v="0"/>
    <n v="0"/>
    <n v="1"/>
    <n v="0"/>
    <n v="0"/>
    <n v="0"/>
    <n v="0"/>
  </r>
  <r>
    <m/>
    <m/>
    <s v="Ciencias Sociales"/>
    <d v="2020-05-19T14:21:00"/>
    <x v="2"/>
    <x v="1"/>
    <x v="1"/>
    <x v="3"/>
    <x v="4"/>
    <s v="F. Ciencias Políticas y Sociología"/>
    <s v="F. Derecho (Departamentos,Criminología)"/>
    <m/>
    <m/>
    <m/>
    <m/>
    <m/>
    <m/>
    <m/>
    <s v="No"/>
    <s v="Sí"/>
    <n v="1"/>
    <n v="4"/>
    <n v="2"/>
    <n v="3"/>
    <n v="4"/>
    <n v="4"/>
    <n v="4"/>
    <n v="4"/>
    <n v="2"/>
    <n v="3"/>
    <m/>
    <n v="1"/>
    <n v="3"/>
    <n v="1"/>
    <n v="2"/>
    <n v="2"/>
    <s v="No"/>
    <n v="2"/>
    <n v="2"/>
    <s v="Twitter|Instagram|LinkedIn"/>
    <m/>
    <m/>
    <m/>
    <m/>
    <m/>
    <m/>
    <m/>
    <s v="Sí"/>
    <s v="No"/>
    <m/>
    <n v="4"/>
    <n v="4"/>
    <s v="2, insatisfecho"/>
    <s v="Igual"/>
    <s v="El acceso virtual a la biblioteca es deficiente a la hora de acceder a las revistas a las que está suscrita la UCM. La facultad de políticas y sociología posee una biblioteca de libros virtual bastante deplorable según he podido comprobar durante este periodo de pandemia."/>
    <n v="0"/>
    <n v="0"/>
    <n v="1"/>
    <n v="0"/>
    <n v="0"/>
    <n v="0"/>
    <n v="1"/>
    <n v="0"/>
    <n v="0"/>
    <n v="1"/>
    <n v="1"/>
    <n v="0"/>
    <n v="0"/>
  </r>
  <r>
    <m/>
    <m/>
    <s v="Ciencias Sociales"/>
    <d v="2020-05-19T14:21:00"/>
    <x v="3"/>
    <x v="11"/>
    <x v="1"/>
    <x v="4"/>
    <x v="2"/>
    <s v="F. Ciencias Económicas y Empresariales"/>
    <m/>
    <m/>
    <m/>
    <m/>
    <m/>
    <m/>
    <m/>
    <m/>
    <s v="Sí"/>
    <s v="Sí"/>
    <n v="4"/>
    <n v="1"/>
    <n v="1"/>
    <n v="2"/>
    <n v="5"/>
    <n v="5"/>
    <n v="4"/>
    <n v="3"/>
    <n v="5"/>
    <n v="5"/>
    <m/>
    <n v="5"/>
    <n v="5"/>
    <n v="5"/>
    <n v="3"/>
    <n v="4"/>
    <s v="No"/>
    <n v="5"/>
    <n v="3"/>
    <m/>
    <m/>
    <m/>
    <m/>
    <m/>
    <m/>
    <m/>
    <m/>
    <s v="No"/>
    <s v="No"/>
    <m/>
    <n v="5"/>
    <n v="5"/>
    <s v="4, satisfecho"/>
    <s v="Igual"/>
    <m/>
    <n v="1"/>
    <n v="0"/>
    <n v="0"/>
    <n v="0"/>
    <n v="0"/>
    <n v="0"/>
    <n v="0"/>
    <n v="0"/>
    <n v="0"/>
    <n v="0"/>
    <n v="0"/>
    <n v="0"/>
    <n v="0"/>
  </r>
  <r>
    <m/>
    <m/>
    <s v="Ciencias de la Salud"/>
    <d v="2020-05-19T14:19:00"/>
    <x v="2"/>
    <x v="22"/>
    <x v="3"/>
    <x v="4"/>
    <x v="2"/>
    <s v="F. Óptica y Optometría"/>
    <s v="F. Medicina"/>
    <s v="Biblioteca Maria Zambrano (Filología / Derecho)"/>
    <m/>
    <m/>
    <m/>
    <m/>
    <m/>
    <m/>
    <s v="No"/>
    <s v="No"/>
    <n v="3"/>
    <n v="2"/>
    <n v="4"/>
    <n v="1"/>
    <n v="5"/>
    <n v="2"/>
    <n v="5"/>
    <n v="1"/>
    <n v="5"/>
    <n v="4"/>
    <m/>
    <n v="2"/>
    <m/>
    <n v="4"/>
    <n v="4"/>
    <n v="4"/>
    <s v="No"/>
    <n v="3"/>
    <n v="5"/>
    <s v="Twitter|Instagram"/>
    <m/>
    <m/>
    <m/>
    <m/>
    <m/>
    <m/>
    <m/>
    <s v="No"/>
    <s v="No"/>
    <m/>
    <n v="5"/>
    <n v="5"/>
    <s v="4, satisfecho"/>
    <s v="Mejorado"/>
    <m/>
    <n v="1"/>
    <n v="0"/>
    <n v="0"/>
    <n v="0"/>
    <n v="0"/>
    <n v="0"/>
    <n v="1"/>
    <n v="0"/>
    <n v="0"/>
    <n v="1"/>
    <n v="0"/>
    <n v="0"/>
    <n v="0"/>
  </r>
  <r>
    <m/>
    <m/>
    <s v="Ciencias de la Salud"/>
    <d v="2020-05-19T14:19:00"/>
    <x v="2"/>
    <x v="9"/>
    <x v="2"/>
    <x v="1"/>
    <x v="3"/>
    <s v="F. Farmacia"/>
    <s v="F. Informática"/>
    <m/>
    <s v="Biblioteca Eugenio Trias, Centro cultural Las californias"/>
    <m/>
    <m/>
    <m/>
    <m/>
    <m/>
    <s v="No"/>
    <s v="Sí"/>
    <n v="4"/>
    <n v="1"/>
    <n v="4"/>
    <n v="1"/>
    <n v="5"/>
    <n v="2"/>
    <n v="5"/>
    <n v="2"/>
    <n v="4"/>
    <n v="3"/>
    <m/>
    <n v="2"/>
    <n v="4"/>
    <m/>
    <n v="3"/>
    <n v="4"/>
    <s v="No"/>
    <n v="3"/>
    <n v="2"/>
    <s v="Twitter|Instagram"/>
    <m/>
    <m/>
    <m/>
    <m/>
    <m/>
    <m/>
    <m/>
    <s v="No"/>
    <s v="No"/>
    <m/>
    <n v="5"/>
    <n v="5"/>
    <s v="2, insatisfecho"/>
    <s v="Igual"/>
    <s v="La biblioteca de la facultad de Farmacia no dispone de enchufes, ni una conexión wifi aceptable, esto impedimenta muchas veces usar las mesas de estudio."/>
    <n v="0"/>
    <n v="1"/>
    <n v="0"/>
    <n v="0"/>
    <n v="0"/>
    <n v="0"/>
    <n v="1"/>
    <n v="0"/>
    <n v="0"/>
    <n v="1"/>
    <n v="0"/>
    <n v="0"/>
    <n v="0"/>
  </r>
  <r>
    <m/>
    <m/>
    <s v="Humanidades"/>
    <d v="2020-05-19T14:19:00"/>
    <x v="2"/>
    <x v="6"/>
    <x v="2"/>
    <x v="3"/>
    <x v="4"/>
    <s v="Biblioteca Maria Zambrano (Filología / Derecho)"/>
    <s v="F. Filología (Clásicas o General)"/>
    <s v="F. Derecho (Departamentos,Criminología)"/>
    <s v="Bibliotecas municipales"/>
    <m/>
    <m/>
    <m/>
    <m/>
    <m/>
    <s v="Sí"/>
    <s v="Sí"/>
    <n v="3"/>
    <n v="1"/>
    <n v="1"/>
    <n v="5"/>
    <n v="4"/>
    <n v="2"/>
    <n v="2"/>
    <n v="1"/>
    <n v="3"/>
    <n v="3"/>
    <m/>
    <n v="2"/>
    <n v="3"/>
    <n v="4"/>
    <n v="2"/>
    <n v="1"/>
    <s v="No"/>
    <n v="3"/>
    <n v="3"/>
    <s v="Twitter|Youtube|Instagram"/>
    <m/>
    <m/>
    <m/>
    <m/>
    <m/>
    <m/>
    <m/>
    <s v="No"/>
    <s v="No"/>
    <m/>
    <n v="3"/>
    <n v="3"/>
    <s v="3, normal"/>
    <s v="Igual"/>
    <m/>
    <n v="0"/>
    <n v="0"/>
    <n v="1"/>
    <n v="0"/>
    <n v="0"/>
    <n v="0"/>
    <n v="1"/>
    <n v="0"/>
    <n v="1"/>
    <n v="1"/>
    <n v="0"/>
    <n v="0"/>
    <n v="0"/>
  </r>
  <r>
    <m/>
    <m/>
    <s v="Ciencias Experimentales"/>
    <d v="2020-05-19T14:19:00"/>
    <x v="2"/>
    <x v="19"/>
    <x v="1"/>
    <x v="1"/>
    <x v="2"/>
    <s v="F. Ciencias Físicas"/>
    <s v="F. Ciencias Matemáticas"/>
    <m/>
    <m/>
    <m/>
    <m/>
    <m/>
    <m/>
    <m/>
    <s v="Sí"/>
    <s v="Sí"/>
    <n v="3"/>
    <n v="1"/>
    <n v="1"/>
    <n v="1"/>
    <n v="2"/>
    <n v="2"/>
    <n v="5"/>
    <n v="1"/>
    <n v="4"/>
    <n v="4"/>
    <m/>
    <n v="3"/>
    <n v="3"/>
    <n v="3"/>
    <n v="3"/>
    <n v="4"/>
    <s v="No"/>
    <n v="3"/>
    <n v="1"/>
    <s v="Youtube|Instagram"/>
    <m/>
    <m/>
    <m/>
    <m/>
    <m/>
    <m/>
    <m/>
    <s v="No"/>
    <s v="No"/>
    <m/>
    <n v="4"/>
    <n v="4"/>
    <s v="4, satisfecho"/>
    <s v="Igual"/>
    <m/>
    <n v="1"/>
    <n v="0"/>
    <n v="0"/>
    <n v="0"/>
    <n v="0"/>
    <n v="0"/>
    <n v="0"/>
    <n v="0"/>
    <n v="1"/>
    <n v="1"/>
    <n v="0"/>
    <n v="0"/>
    <n v="0"/>
  </r>
  <r>
    <m/>
    <m/>
    <s v="Humanidades"/>
    <d v="2020-05-19T14:18:00"/>
    <x v="2"/>
    <x v="7"/>
    <x v="2"/>
    <x v="2"/>
    <x v="2"/>
    <s v="F. Geografía e Historia"/>
    <s v="F. Filología (Clásicas o General)"/>
    <s v="F. Filosofía"/>
    <m/>
    <m/>
    <m/>
    <m/>
    <m/>
    <m/>
    <s v="Sí"/>
    <s v="Sí"/>
    <n v="4"/>
    <n v="3"/>
    <n v="2"/>
    <n v="2"/>
    <n v="4"/>
    <n v="3"/>
    <n v="4"/>
    <n v="1"/>
    <n v="3"/>
    <n v="4"/>
    <m/>
    <n v="5"/>
    <n v="4"/>
    <n v="4"/>
    <n v="3"/>
    <n v="4"/>
    <s v="No"/>
    <n v="3"/>
    <n v="3"/>
    <s v="Twitter|Youtube"/>
    <m/>
    <m/>
    <m/>
    <m/>
    <m/>
    <m/>
    <m/>
    <s v="No"/>
    <s v="No"/>
    <m/>
    <n v="3"/>
    <n v="4"/>
    <s v="4, satisfecho"/>
    <s v="Igual"/>
    <m/>
    <n v="1"/>
    <n v="0"/>
    <n v="0"/>
    <n v="0"/>
    <n v="0"/>
    <n v="0"/>
    <n v="1"/>
    <n v="0"/>
    <n v="1"/>
    <n v="0"/>
    <n v="0"/>
    <n v="0"/>
    <n v="0"/>
  </r>
  <r>
    <m/>
    <m/>
    <s v="Ciencias Experimentales"/>
    <d v="2020-05-19T14:18:00"/>
    <x v="2"/>
    <x v="8"/>
    <x v="1"/>
    <x v="4"/>
    <x v="6"/>
    <s v="F. Ciencias Matemáticas"/>
    <m/>
    <m/>
    <m/>
    <m/>
    <m/>
    <m/>
    <m/>
    <m/>
    <s v="Sí"/>
    <s v="Sí"/>
    <n v="5"/>
    <n v="1"/>
    <n v="3"/>
    <n v="2"/>
    <n v="5"/>
    <n v="3"/>
    <n v="5"/>
    <n v="3"/>
    <n v="2"/>
    <n v="4"/>
    <m/>
    <n v="3"/>
    <n v="3"/>
    <n v="3"/>
    <n v="3"/>
    <n v="4"/>
    <s v="No"/>
    <n v="4"/>
    <n v="3"/>
    <s v="Twitter|Youtube"/>
    <m/>
    <m/>
    <m/>
    <m/>
    <m/>
    <m/>
    <m/>
    <s v="Sí"/>
    <s v="No"/>
    <m/>
    <n v="4"/>
    <n v="4"/>
    <s v="4, satisfecho"/>
    <s v="Mejorado"/>
    <m/>
    <n v="1"/>
    <n v="0"/>
    <n v="1"/>
    <n v="0"/>
    <n v="0"/>
    <n v="0"/>
    <n v="1"/>
    <n v="0"/>
    <n v="1"/>
    <n v="0"/>
    <n v="0"/>
    <n v="0"/>
    <n v="0"/>
  </r>
  <r>
    <m/>
    <m/>
    <s v="Ciencias de la Salud"/>
    <d v="2020-05-19T14:18:00"/>
    <x v="2"/>
    <x v="4"/>
    <x v="5"/>
    <x v="1"/>
    <x v="2"/>
    <m/>
    <m/>
    <m/>
    <m/>
    <m/>
    <m/>
    <m/>
    <m/>
    <m/>
    <s v="No"/>
    <s v="No"/>
    <n v="2"/>
    <n v="3"/>
    <n v="3"/>
    <n v="4"/>
    <n v="5"/>
    <n v="5"/>
    <n v="5"/>
    <n v="2"/>
    <n v="5"/>
    <n v="5"/>
    <m/>
    <n v="5"/>
    <n v="5"/>
    <n v="5"/>
    <n v="5"/>
    <n v="5"/>
    <s v="Sí"/>
    <n v="4"/>
    <n v="4"/>
    <s v="Youtube|Instagram"/>
    <m/>
    <m/>
    <m/>
    <m/>
    <m/>
    <m/>
    <m/>
    <s v="No"/>
    <s v="No"/>
    <m/>
    <n v="5"/>
    <n v="5"/>
    <s v="4, satisfecho"/>
    <s v="Mejorado"/>
    <m/>
    <n v="1"/>
    <n v="0"/>
    <n v="0"/>
    <n v="0"/>
    <n v="0"/>
    <n v="0"/>
    <n v="0"/>
    <n v="0"/>
    <n v="1"/>
    <n v="1"/>
    <n v="0"/>
    <n v="0"/>
    <n v="0"/>
  </r>
  <r>
    <m/>
    <m/>
    <s v="Ciencias de la Salud"/>
    <d v="2020-05-19T14:18:00"/>
    <x v="2"/>
    <x v="9"/>
    <x v="3"/>
    <x v="4"/>
    <x v="16"/>
    <s v="F. Farmacia"/>
    <s v="F. Medicina"/>
    <m/>
    <s v="A la biblioteca de la Universidad Autónoma, tienen muchos más libros"/>
    <m/>
    <m/>
    <m/>
    <m/>
    <m/>
    <s v="No"/>
    <s v="Sí"/>
    <n v="4"/>
    <n v="1"/>
    <n v="1"/>
    <n v="1"/>
    <n v="1"/>
    <n v="5"/>
    <n v="5"/>
    <n v="1"/>
    <n v="1"/>
    <n v="1"/>
    <m/>
    <n v="1"/>
    <n v="5"/>
    <n v="1"/>
    <n v="1"/>
    <n v="2"/>
    <s v="No"/>
    <n v="1"/>
    <n v="2"/>
    <s v="Facebook|Youtube|Instagram"/>
    <m/>
    <m/>
    <m/>
    <m/>
    <m/>
    <m/>
    <m/>
    <s v="No"/>
    <s v="Sí"/>
    <s v="Muy útil"/>
    <n v="4"/>
    <n v="4"/>
    <s v="2, insatisfecho"/>
    <s v="Igual"/>
    <s v="En la Facultad de Farmacia hay muy pocos libros, malos puestos de estudio sin enchufes, poca luz, mala iluminación, ruidosa y pocos ordenadores. Otras bibliotecas de la Universidad están mejor como la de Medicina y la Universidad Autónoma y la Politécnica tienen mejores instalaciones."/>
    <n v="0"/>
    <n v="0"/>
    <n v="0"/>
    <n v="0"/>
    <n v="1"/>
    <n v="0"/>
    <n v="0"/>
    <n v="1"/>
    <n v="1"/>
    <n v="1"/>
    <n v="0"/>
    <n v="0"/>
    <n v="0"/>
  </r>
  <r>
    <m/>
    <m/>
    <s v="Ciencias Experimentales"/>
    <d v="2020-05-19T14:17:00"/>
    <x v="2"/>
    <x v="19"/>
    <x v="3"/>
    <x v="2"/>
    <x v="11"/>
    <s v="F. Ciencias Matemáticas"/>
    <s v="F. Ciencias Físicas"/>
    <s v="F. Ciencias Químicas"/>
    <m/>
    <m/>
    <m/>
    <m/>
    <m/>
    <m/>
    <s v="Sí"/>
    <s v="Sí"/>
    <n v="5"/>
    <n v="1"/>
    <n v="5"/>
    <n v="3"/>
    <n v="4"/>
    <n v="4"/>
    <n v="4"/>
    <n v="2"/>
    <n v="5"/>
    <n v="5"/>
    <m/>
    <n v="5"/>
    <n v="5"/>
    <n v="5"/>
    <n v="2"/>
    <n v="5"/>
    <s v="No"/>
    <n v="5"/>
    <n v="5"/>
    <s v="Twitter|Facebook|Youtube"/>
    <m/>
    <m/>
    <m/>
    <m/>
    <m/>
    <m/>
    <m/>
    <s v="Sí"/>
    <s v="Sí"/>
    <s v="Muy útil"/>
    <n v="5"/>
    <n v="5"/>
    <s v="5, muy satisfecho"/>
    <s v="Mejorado mucho"/>
    <s v="Conectar directamente la bibliografía recomendada de las guías docentes de las asignaturas de los cursos de casa facultad a la posibilidad de adquirir nuevos ejemplares o aumentar su número en base a ellas.  Por otro lado, deseo que se pueda volver a abrir la biblioteca lo más pronto posible aunque sea solo para prestar y devolver libros."/>
    <n v="0"/>
    <n v="1"/>
    <n v="1"/>
    <n v="0"/>
    <n v="0"/>
    <n v="0"/>
    <n v="1"/>
    <n v="1"/>
    <n v="1"/>
    <n v="0"/>
    <n v="0"/>
    <n v="0"/>
    <n v="0"/>
  </r>
  <r>
    <m/>
    <m/>
    <s v="Ciencias Experimentales"/>
    <d v="2020-05-19T14:17:00"/>
    <x v="2"/>
    <x v="16"/>
    <x v="3"/>
    <x v="1"/>
    <x v="6"/>
    <s v="F. Ciencias Químicas"/>
    <m/>
    <m/>
    <s v="Bilbioteca pública Luis Rosales."/>
    <m/>
    <m/>
    <m/>
    <m/>
    <m/>
    <s v="Sí"/>
    <s v="Sí"/>
    <n v="5"/>
    <m/>
    <m/>
    <n v="5"/>
    <m/>
    <n v="4"/>
    <n v="4"/>
    <m/>
    <n v="5"/>
    <n v="5"/>
    <m/>
    <n v="4"/>
    <n v="5"/>
    <n v="4"/>
    <n v="5"/>
    <n v="5"/>
    <s v="No"/>
    <n v="4"/>
    <n v="2"/>
    <s v="Youtube|WhatsApp"/>
    <m/>
    <m/>
    <m/>
    <m/>
    <m/>
    <m/>
    <m/>
    <s v="No"/>
    <s v="No"/>
    <m/>
    <n v="5"/>
    <n v="4"/>
    <s v="5, muy satisfecho"/>
    <s v="Mejorado mucho"/>
    <m/>
    <n v="1"/>
    <n v="0"/>
    <n v="1"/>
    <n v="0"/>
    <n v="0"/>
    <n v="0"/>
    <n v="0"/>
    <n v="0"/>
    <n v="1"/>
    <n v="0"/>
    <n v="0"/>
    <n v="0"/>
    <n v="0"/>
  </r>
  <r>
    <m/>
    <m/>
    <s v="Ciencias Experimentales"/>
    <d v="2020-05-19T14:17:00"/>
    <x v="2"/>
    <x v="16"/>
    <x v="2"/>
    <x v="1"/>
    <x v="18"/>
    <s v="F. Ciencias Químicas"/>
    <s v="F. Ciencias Físicas"/>
    <s v="F. Ciencias Matemáticas"/>
    <s v="Bibliotecas municipales"/>
    <m/>
    <m/>
    <m/>
    <m/>
    <m/>
    <s v="No"/>
    <s v="No"/>
    <n v="2"/>
    <n v="1"/>
    <n v="2"/>
    <n v="4"/>
    <n v="5"/>
    <n v="4"/>
    <n v="5"/>
    <n v="1"/>
    <n v="5"/>
    <n v="4"/>
    <m/>
    <n v="4"/>
    <n v="4"/>
    <n v="4"/>
    <n v="3"/>
    <n v="4"/>
    <s v="No"/>
    <n v="3"/>
    <n v="2"/>
    <s v="Twitter|Youtube|Instagram"/>
    <m/>
    <m/>
    <m/>
    <m/>
    <m/>
    <m/>
    <m/>
    <s v="No"/>
    <s v="No"/>
    <m/>
    <n v="3"/>
    <n v="3"/>
    <s v="2, insatisfecho"/>
    <s v="Igual"/>
    <s v="Que añadan más libros en la biblioteca virtual"/>
    <n v="1"/>
    <n v="0"/>
    <n v="0"/>
    <n v="0"/>
    <n v="1"/>
    <n v="0"/>
    <n v="1"/>
    <n v="0"/>
    <n v="1"/>
    <n v="1"/>
    <n v="0"/>
    <n v="0"/>
    <n v="0"/>
  </r>
  <r>
    <m/>
    <m/>
    <s v="Ciencias Experimentales"/>
    <d v="2020-05-19T14:15:00"/>
    <x v="3"/>
    <x v="16"/>
    <x v="2"/>
    <x v="2"/>
    <x v="3"/>
    <s v="F. Ciencias Químicas"/>
    <m/>
    <m/>
    <s v="Escuela Técnica Superior de Ingenieros Industriales"/>
    <m/>
    <m/>
    <m/>
    <m/>
    <m/>
    <s v="No"/>
    <s v="No"/>
    <n v="1"/>
    <n v="5"/>
    <n v="5"/>
    <n v="4"/>
    <n v="5"/>
    <n v="5"/>
    <n v="3"/>
    <n v="5"/>
    <n v="5"/>
    <n v="4"/>
    <m/>
    <n v="4"/>
    <n v="5"/>
    <n v="4"/>
    <n v="4"/>
    <m/>
    <s v="No"/>
    <n v="5"/>
    <n v="4"/>
    <s v="Facebook|Youtube|LinkedIn"/>
    <m/>
    <m/>
    <m/>
    <m/>
    <m/>
    <m/>
    <m/>
    <s v="Sí"/>
    <s v="No"/>
    <m/>
    <n v="5"/>
    <n v="5"/>
    <s v="5, muy satisfecho"/>
    <s v="Mejorado"/>
    <m/>
    <n v="0"/>
    <n v="1"/>
    <n v="0"/>
    <n v="0"/>
    <n v="0"/>
    <n v="0"/>
    <n v="0"/>
    <n v="1"/>
    <n v="1"/>
    <n v="0"/>
    <n v="1"/>
    <n v="0"/>
    <n v="0"/>
  </r>
  <r>
    <m/>
    <m/>
    <s v="Ciencias Sociales"/>
    <d v="2020-05-19T14:15:00"/>
    <x v="1"/>
    <x v="1"/>
    <x v="1"/>
    <x v="3"/>
    <x v="2"/>
    <s v="F. Ciencias Políticas y Sociología"/>
    <s v="Biblioteca Maria Zambrano (Filología / Derecho)"/>
    <s v="F. Ciencias Económicas y Empresariales"/>
    <s v="Biblioteca Pública Conde Duque"/>
    <m/>
    <m/>
    <m/>
    <m/>
    <m/>
    <s v="Sí"/>
    <s v="Sí"/>
    <n v="4"/>
    <n v="5"/>
    <n v="5"/>
    <n v="3"/>
    <n v="1"/>
    <n v="3"/>
    <n v="1"/>
    <n v="2"/>
    <n v="4"/>
    <n v="4"/>
    <m/>
    <n v="5"/>
    <n v="5"/>
    <n v="5"/>
    <n v="3"/>
    <n v="4"/>
    <s v="Sí"/>
    <n v="5"/>
    <n v="3"/>
    <s v="Facebook|Instagram|LinkedIn"/>
    <m/>
    <m/>
    <m/>
    <m/>
    <m/>
    <m/>
    <m/>
    <s v="Sí"/>
    <s v="No"/>
    <m/>
    <n v="5"/>
    <n v="5"/>
    <s v="4, satisfecho"/>
    <s v="Mejorado"/>
    <m/>
    <n v="1"/>
    <n v="0"/>
    <n v="0"/>
    <n v="0"/>
    <n v="0"/>
    <n v="0"/>
    <n v="0"/>
    <n v="1"/>
    <n v="0"/>
    <n v="1"/>
    <n v="1"/>
    <n v="0"/>
    <n v="0"/>
  </r>
  <r>
    <m/>
    <m/>
    <s v="Humanidades"/>
    <d v="2020-05-19T14:15:00"/>
    <x v="2"/>
    <x v="2"/>
    <x v="1"/>
    <x v="4"/>
    <x v="14"/>
    <m/>
    <m/>
    <m/>
    <m/>
    <m/>
    <m/>
    <m/>
    <m/>
    <m/>
    <s v="No"/>
    <s v="No"/>
    <n v="3"/>
    <n v="2"/>
    <n v="2"/>
    <n v="1"/>
    <n v="4"/>
    <n v="4"/>
    <n v="4"/>
    <n v="1"/>
    <n v="3"/>
    <n v="2"/>
    <m/>
    <n v="3"/>
    <n v="3"/>
    <n v="3"/>
    <n v="2"/>
    <n v="3"/>
    <s v="No"/>
    <n v="3"/>
    <n v="1"/>
    <s v="Youtube|Instagram"/>
    <m/>
    <m/>
    <m/>
    <m/>
    <m/>
    <m/>
    <m/>
    <s v="No"/>
    <s v="No"/>
    <m/>
    <n v="2"/>
    <n v="2"/>
    <s v="3, normal"/>
    <s v="Igual"/>
    <m/>
    <n v="0"/>
    <n v="0"/>
    <n v="0"/>
    <n v="0"/>
    <n v="0"/>
    <n v="0"/>
    <n v="0"/>
    <n v="0"/>
    <n v="1"/>
    <n v="1"/>
    <n v="0"/>
    <n v="0"/>
    <n v="0"/>
  </r>
  <r>
    <m/>
    <m/>
    <s v="Ciencias de la Salud"/>
    <d v="2020-05-19T14:14:00"/>
    <x v="2"/>
    <x v="4"/>
    <x v="3"/>
    <x v="4"/>
    <x v="2"/>
    <s v="Biblioteca Maria Zambrano (Filología / Derecho)"/>
    <s v="F. Geografía e Historia"/>
    <s v="F. Medicina"/>
    <s v="Biblioteca del Hospital Universitario Doce de Octubre"/>
    <m/>
    <m/>
    <m/>
    <m/>
    <m/>
    <s v="No"/>
    <s v="Sí"/>
    <n v="4"/>
    <n v="3"/>
    <n v="2"/>
    <n v="5"/>
    <n v="3"/>
    <n v="5"/>
    <n v="5"/>
    <n v="5"/>
    <n v="1"/>
    <n v="2"/>
    <m/>
    <n v="2"/>
    <n v="2"/>
    <n v="1"/>
    <n v="1"/>
    <n v="2"/>
    <s v="No"/>
    <n v="1"/>
    <n v="2"/>
    <s v="Youtube|Instagram"/>
    <m/>
    <m/>
    <m/>
    <m/>
    <m/>
    <m/>
    <m/>
    <s v="No"/>
    <s v="No"/>
    <m/>
    <n v="3"/>
    <n v="3"/>
    <s v="3, normal"/>
    <s v="Mejorado"/>
    <s v="Debería tener horarios de exámenes que se ajusten a todas las facultades, incluido medicina. Es importante que la Biblioteca María Zambrano tenga microondas y/o comida sana en las máquinas expendedoras"/>
    <n v="1"/>
    <n v="0"/>
    <n v="0"/>
    <n v="0"/>
    <n v="0"/>
    <n v="0"/>
    <n v="0"/>
    <n v="0"/>
    <n v="1"/>
    <n v="1"/>
    <n v="0"/>
    <n v="0"/>
    <n v="0"/>
  </r>
  <r>
    <m/>
    <m/>
    <s v="Ciencias Experimentales"/>
    <d v="2020-05-19T14:14:00"/>
    <x v="2"/>
    <x v="26"/>
    <x v="2"/>
    <x v="1"/>
    <x v="18"/>
    <s v="F. Informática"/>
    <s v="Biblioteca Maria Zambrano (Filología / Derecho)"/>
    <s v="F. Filología (Clásicas o General)"/>
    <m/>
    <m/>
    <m/>
    <m/>
    <m/>
    <m/>
    <s v="Sí"/>
    <s v="Sí"/>
    <n v="2"/>
    <n v="1"/>
    <n v="2"/>
    <n v="4"/>
    <n v="5"/>
    <n v="5"/>
    <n v="3"/>
    <n v="1"/>
    <n v="2"/>
    <n v="4"/>
    <m/>
    <n v="3"/>
    <n v="5"/>
    <n v="4"/>
    <n v="3"/>
    <n v="4"/>
    <s v="No"/>
    <n v="2"/>
    <n v="1"/>
    <s v="Twitter|Youtube|Instagram"/>
    <m/>
    <m/>
    <m/>
    <m/>
    <m/>
    <m/>
    <m/>
    <s v="No"/>
    <s v="No"/>
    <m/>
    <n v="4"/>
    <n v="5"/>
    <s v="5, muy satisfecho"/>
    <s v="Igual"/>
    <m/>
    <n v="1"/>
    <n v="0"/>
    <n v="0"/>
    <n v="0"/>
    <n v="1"/>
    <n v="0"/>
    <n v="1"/>
    <n v="0"/>
    <n v="1"/>
    <n v="1"/>
    <n v="0"/>
    <n v="0"/>
    <n v="0"/>
  </r>
  <r>
    <m/>
    <m/>
    <s v="Ciencias Sociales"/>
    <d v="2020-05-19T14:14:00"/>
    <x v="2"/>
    <x v="24"/>
    <x v="1"/>
    <x v="4"/>
    <x v="2"/>
    <s v="F. Trabajo Social"/>
    <s v="F. Ciencias Políticas y Sociología"/>
    <s v="Biblioteca Maria Zambrano (Filología / Derecho)"/>
    <m/>
    <m/>
    <m/>
    <m/>
    <m/>
    <m/>
    <s v="Sí"/>
    <s v="Sí"/>
    <n v="3"/>
    <n v="2"/>
    <n v="1"/>
    <n v="4"/>
    <n v="5"/>
    <n v="5"/>
    <n v="5"/>
    <n v="5"/>
    <n v="5"/>
    <n v="5"/>
    <m/>
    <n v="5"/>
    <n v="5"/>
    <n v="2"/>
    <n v="1"/>
    <n v="5"/>
    <s v="No"/>
    <n v="2"/>
    <n v="3"/>
    <s v="Twitter|Youtube|Instagram"/>
    <m/>
    <m/>
    <m/>
    <m/>
    <m/>
    <m/>
    <m/>
    <s v="No"/>
    <s v="No"/>
    <m/>
    <n v="5"/>
    <n v="5"/>
    <s v="4, satisfecho"/>
    <s v="Mejorado"/>
    <m/>
    <n v="1"/>
    <n v="0"/>
    <n v="0"/>
    <n v="0"/>
    <n v="0"/>
    <n v="0"/>
    <n v="1"/>
    <n v="0"/>
    <n v="1"/>
    <n v="1"/>
    <n v="0"/>
    <n v="0"/>
    <n v="0"/>
  </r>
  <r>
    <m/>
    <m/>
    <s v="Humanidades"/>
    <d v="2020-05-19T14:14:00"/>
    <x v="2"/>
    <x v="2"/>
    <x v="1"/>
    <x v="1"/>
    <x v="2"/>
    <s v="Biblioteca Maria Zambrano (Filología / Derecho)"/>
    <s v="F. Educación - Centro de Formación del Profesorado"/>
    <s v="F. Educación - Centro de Formación del Profesorado"/>
    <m/>
    <m/>
    <m/>
    <m/>
    <m/>
    <m/>
    <s v="No"/>
    <s v="No"/>
    <n v="3"/>
    <n v="3"/>
    <n v="4"/>
    <n v="5"/>
    <n v="4"/>
    <n v="5"/>
    <n v="5"/>
    <n v="5"/>
    <n v="4"/>
    <n v="4"/>
    <m/>
    <n v="4"/>
    <n v="5"/>
    <n v="4"/>
    <n v="4"/>
    <n v="4"/>
    <s v="No"/>
    <n v="4"/>
    <n v="4"/>
    <s v="Facebook|Youtube|Instagram"/>
    <m/>
    <m/>
    <m/>
    <m/>
    <m/>
    <m/>
    <m/>
    <s v="Sí"/>
    <s v="No"/>
    <m/>
    <n v="4"/>
    <n v="5"/>
    <s v="4, satisfecho"/>
    <s v="Mejorado"/>
    <m/>
    <n v="1"/>
    <n v="0"/>
    <n v="0"/>
    <n v="0"/>
    <n v="0"/>
    <n v="0"/>
    <n v="0"/>
    <n v="1"/>
    <n v="1"/>
    <n v="1"/>
    <n v="0"/>
    <n v="0"/>
    <n v="0"/>
  </r>
  <r>
    <m/>
    <m/>
    <s v="Ciencias de la Salud"/>
    <d v="2020-05-19T14:13:00"/>
    <x v="2"/>
    <x v="9"/>
    <x v="2"/>
    <x v="5"/>
    <x v="3"/>
    <s v="Biblioteca Maria Zambrano (Filología / Derecho)"/>
    <s v="F. Farmacia"/>
    <s v="F. Odontología"/>
    <m/>
    <m/>
    <m/>
    <m/>
    <m/>
    <m/>
    <s v="No"/>
    <s v="No"/>
    <n v="3"/>
    <n v="1"/>
    <n v="2"/>
    <n v="4"/>
    <n v="4"/>
    <n v="5"/>
    <n v="4"/>
    <n v="1"/>
    <n v="4"/>
    <n v="4"/>
    <m/>
    <n v="4"/>
    <n v="5"/>
    <n v="4"/>
    <n v="5"/>
    <n v="4"/>
    <s v="No"/>
    <n v="4"/>
    <n v="4"/>
    <s v="Twitter|Instagram"/>
    <m/>
    <m/>
    <m/>
    <m/>
    <m/>
    <m/>
    <m/>
    <s v="No"/>
    <s v="No"/>
    <m/>
    <n v="5"/>
    <n v="5"/>
    <s v="4, satisfecho"/>
    <s v="Mejorado"/>
    <m/>
    <n v="0"/>
    <n v="1"/>
    <n v="0"/>
    <n v="0"/>
    <n v="0"/>
    <n v="0"/>
    <n v="1"/>
    <n v="0"/>
    <n v="0"/>
    <n v="1"/>
    <n v="0"/>
    <n v="0"/>
    <n v="0"/>
  </r>
  <r>
    <m/>
    <m/>
    <s v="Ciencias Sociales"/>
    <d v="2020-05-19T14:13:00"/>
    <x v="1"/>
    <x v="17"/>
    <x v="1"/>
    <x v="2"/>
    <x v="4"/>
    <s v="F. Ciencias de la Documentación"/>
    <s v="F. Ciencias de la Información"/>
    <m/>
    <s v="Biblioteca Nacional, Biblioteca del Museo Reina Sofía"/>
    <m/>
    <m/>
    <m/>
    <m/>
    <m/>
    <s v="Sí"/>
    <s v="Sí"/>
    <n v="5"/>
    <n v="3"/>
    <n v="3"/>
    <m/>
    <n v="2"/>
    <n v="4"/>
    <m/>
    <n v="3"/>
    <n v="4"/>
    <n v="5"/>
    <m/>
    <n v="4"/>
    <n v="4"/>
    <n v="3"/>
    <n v="3"/>
    <n v="3"/>
    <s v="Sí"/>
    <n v="3"/>
    <m/>
    <s v="No uso ninguna red social"/>
    <m/>
    <m/>
    <m/>
    <m/>
    <m/>
    <m/>
    <m/>
    <s v="Sí"/>
    <s v="No"/>
    <m/>
    <n v="5"/>
    <n v="5"/>
    <s v="4, satisfecho"/>
    <s v="Mejorado"/>
    <m/>
    <n v="0"/>
    <n v="0"/>
    <n v="1"/>
    <n v="0"/>
    <n v="0"/>
    <n v="0"/>
    <n v="0"/>
    <n v="0"/>
    <n v="0"/>
    <n v="0"/>
    <n v="0"/>
    <n v="1"/>
    <n v="0"/>
  </r>
  <r>
    <m/>
    <m/>
    <s v="Humanidades"/>
    <d v="2020-05-19T14:12:00"/>
    <x v="2"/>
    <x v="3"/>
    <x v="1"/>
    <x v="2"/>
    <x v="2"/>
    <s v="F. Bellas Artes"/>
    <s v="Biblioteca Maria Zambrano (Filología / Derecho)"/>
    <s v="F. Geografía e Historia"/>
    <m/>
    <m/>
    <m/>
    <m/>
    <m/>
    <m/>
    <s v="No"/>
    <s v="Sí"/>
    <n v="3"/>
    <n v="1"/>
    <n v="1"/>
    <n v="4"/>
    <n v="3"/>
    <n v="5"/>
    <n v="4"/>
    <n v="3"/>
    <n v="5"/>
    <n v="5"/>
    <m/>
    <n v="5"/>
    <n v="5"/>
    <n v="5"/>
    <n v="4"/>
    <n v="5"/>
    <s v="No"/>
    <n v="5"/>
    <n v="5"/>
    <s v="Youtube|Instagram"/>
    <m/>
    <m/>
    <m/>
    <m/>
    <m/>
    <m/>
    <m/>
    <s v="No"/>
    <s v="No"/>
    <m/>
    <n v="5"/>
    <n v="5"/>
    <s v="5, muy satisfecho"/>
    <s v="Mejorado mucho"/>
    <m/>
    <n v="1"/>
    <n v="0"/>
    <n v="0"/>
    <n v="0"/>
    <n v="0"/>
    <n v="0"/>
    <n v="0"/>
    <n v="0"/>
    <n v="1"/>
    <n v="1"/>
    <n v="0"/>
    <n v="0"/>
    <n v="0"/>
  </r>
  <r>
    <m/>
    <m/>
    <s v="Ciencias de la Salud"/>
    <d v="2020-05-19T14:12:00"/>
    <x v="2"/>
    <x v="9"/>
    <x v="2"/>
    <x v="1"/>
    <x v="3"/>
    <s v="F. Farmacia"/>
    <s v="Biblioteca Maria Zambrano (Filología / Derecho)"/>
    <s v="F. Medicina"/>
    <m/>
    <m/>
    <m/>
    <m/>
    <m/>
    <m/>
    <s v="No"/>
    <s v="No"/>
    <n v="1"/>
    <n v="1"/>
    <n v="4"/>
    <n v="3"/>
    <n v="5"/>
    <n v="3"/>
    <n v="5"/>
    <n v="2"/>
    <n v="4"/>
    <n v="5"/>
    <m/>
    <n v="5"/>
    <n v="4"/>
    <n v="4"/>
    <n v="3"/>
    <n v="4"/>
    <s v="No"/>
    <n v="4"/>
    <n v="2"/>
    <s v="Twitter|Facebook|Youtube|Instagram"/>
    <m/>
    <m/>
    <m/>
    <m/>
    <m/>
    <m/>
    <m/>
    <s v="No"/>
    <s v="No"/>
    <m/>
    <n v="4"/>
    <n v="4"/>
    <s v="4, satisfecho"/>
    <s v="Igual"/>
    <m/>
    <n v="0"/>
    <n v="1"/>
    <n v="0"/>
    <n v="0"/>
    <n v="0"/>
    <n v="0"/>
    <n v="1"/>
    <n v="1"/>
    <n v="1"/>
    <n v="1"/>
    <n v="0"/>
    <n v="0"/>
    <n v="0"/>
  </r>
  <r>
    <m/>
    <m/>
    <s v="Ciencias Experimentales"/>
    <d v="2020-05-19T14:12:00"/>
    <x v="2"/>
    <x v="19"/>
    <x v="1"/>
    <x v="1"/>
    <x v="2"/>
    <s v="F. Ciencias Matemáticas"/>
    <s v="F. Ciencias Físicas"/>
    <s v="F. Ciencias Químicas"/>
    <m/>
    <m/>
    <m/>
    <m/>
    <m/>
    <m/>
    <s v="Sí"/>
    <s v="Sí"/>
    <n v="3"/>
    <n v="1"/>
    <n v="1"/>
    <n v="4"/>
    <n v="5"/>
    <n v="2"/>
    <n v="4"/>
    <n v="2"/>
    <n v="3"/>
    <n v="4"/>
    <m/>
    <n v="4"/>
    <n v="3"/>
    <n v="3"/>
    <n v="2"/>
    <n v="4"/>
    <s v="No"/>
    <n v="3"/>
    <n v="3"/>
    <s v="Instagram"/>
    <m/>
    <m/>
    <m/>
    <m/>
    <m/>
    <m/>
    <m/>
    <s v="No"/>
    <s v="No"/>
    <m/>
    <n v="4"/>
    <n v="4"/>
    <s v="5, muy satisfecho"/>
    <s v="Mejorado"/>
    <m/>
    <n v="1"/>
    <n v="0"/>
    <n v="0"/>
    <n v="0"/>
    <n v="0"/>
    <n v="0"/>
    <n v="0"/>
    <n v="0"/>
    <n v="0"/>
    <n v="1"/>
    <n v="0"/>
    <n v="0"/>
    <n v="0"/>
  </r>
  <r>
    <m/>
    <m/>
    <s v="Ciencias Sociales"/>
    <d v="2020-05-19T14:12:00"/>
    <x v="3"/>
    <x v="1"/>
    <x v="6"/>
    <x v="6"/>
    <x v="14"/>
    <s v="F. Ciencias Políticas y Sociología"/>
    <m/>
    <m/>
    <m/>
    <m/>
    <m/>
    <m/>
    <m/>
    <m/>
    <s v="No"/>
    <s v="Sí"/>
    <n v="3"/>
    <n v="2"/>
    <n v="2"/>
    <n v="4"/>
    <n v="3"/>
    <n v="2"/>
    <n v="2"/>
    <n v="4"/>
    <n v="4"/>
    <n v="2"/>
    <m/>
    <n v="2"/>
    <n v="2"/>
    <n v="3"/>
    <n v="4"/>
    <n v="4"/>
    <s v="Sí"/>
    <n v="3"/>
    <n v="2"/>
    <s v="Youtube"/>
    <m/>
    <m/>
    <m/>
    <m/>
    <m/>
    <m/>
    <m/>
    <s v="No"/>
    <s v="No"/>
    <m/>
    <n v="3"/>
    <n v="4"/>
    <s v="2, insatisfecho"/>
    <s v="Mejorado"/>
    <m/>
    <n v="0"/>
    <n v="0"/>
    <n v="0"/>
    <n v="0"/>
    <n v="0"/>
    <n v="0"/>
    <n v="0"/>
    <n v="0"/>
    <n v="1"/>
    <n v="0"/>
    <n v="0"/>
    <n v="0"/>
    <n v="0"/>
  </r>
  <r>
    <m/>
    <m/>
    <s v="Humanidades"/>
    <d v="2020-05-19T14:12:00"/>
    <x v="3"/>
    <x v="7"/>
    <x v="2"/>
    <x v="2"/>
    <x v="6"/>
    <s v="Biblioteca Maria Zambrano (Filología / Derecho)"/>
    <s v="F. Bellas Artes"/>
    <s v="F. Filología (Clásicas o General)"/>
    <s v="BNE, Biblioteca del Museo Nacional del Prado y del Museo Nacional Centro de Arte Reina Sofía"/>
    <m/>
    <m/>
    <m/>
    <m/>
    <m/>
    <s v="Sí"/>
    <s v="Sí"/>
    <n v="4"/>
    <n v="2"/>
    <n v="3"/>
    <n v="3"/>
    <n v="3"/>
    <n v="4"/>
    <n v="2"/>
    <n v="4"/>
    <n v="3"/>
    <n v="4"/>
    <m/>
    <n v="4"/>
    <n v="4"/>
    <n v="4"/>
    <n v="4"/>
    <n v="4"/>
    <s v="Sí"/>
    <n v="4"/>
    <n v="4"/>
    <s v="Twitter|Instagram"/>
    <m/>
    <m/>
    <m/>
    <m/>
    <m/>
    <m/>
    <m/>
    <s v="Sí"/>
    <s v="No"/>
    <m/>
    <n v="5"/>
    <n v="5"/>
    <s v="4, satisfecho"/>
    <s v="Mejorado"/>
    <m/>
    <n v="1"/>
    <n v="0"/>
    <n v="1"/>
    <n v="0"/>
    <n v="0"/>
    <n v="0"/>
    <n v="1"/>
    <n v="0"/>
    <n v="0"/>
    <n v="1"/>
    <n v="0"/>
    <n v="0"/>
    <n v="0"/>
  </r>
  <r>
    <m/>
    <m/>
    <s v="Humanidades"/>
    <d v="2020-05-19T14:12:00"/>
    <x v="1"/>
    <x v="6"/>
    <x v="3"/>
    <x v="3"/>
    <x v="11"/>
    <s v="F. Filología (Clásicas o General)"/>
    <s v="F. Filosofía"/>
    <s v="F. Geografía e Historia"/>
    <m/>
    <m/>
    <m/>
    <m/>
    <m/>
    <m/>
    <s v="Sí"/>
    <s v="Sí"/>
    <n v="4"/>
    <n v="3"/>
    <n v="4"/>
    <n v="2"/>
    <n v="1"/>
    <n v="5"/>
    <n v="2"/>
    <n v="1"/>
    <n v="4"/>
    <n v="4"/>
    <m/>
    <n v="3"/>
    <n v="5"/>
    <n v="4"/>
    <n v="3"/>
    <n v="2"/>
    <s v="Sí"/>
    <n v="4"/>
    <n v="5"/>
    <s v="Twitter|Facebook|Youtube"/>
    <m/>
    <m/>
    <m/>
    <m/>
    <m/>
    <m/>
    <m/>
    <s v="Sí"/>
    <s v="No"/>
    <m/>
    <n v="5"/>
    <n v="5"/>
    <s v="5, muy satisfecho"/>
    <s v="Mejorado"/>
    <m/>
    <n v="0"/>
    <n v="1"/>
    <n v="1"/>
    <n v="0"/>
    <n v="0"/>
    <n v="0"/>
    <n v="1"/>
    <n v="1"/>
    <n v="1"/>
    <n v="0"/>
    <n v="0"/>
    <n v="0"/>
    <n v="0"/>
  </r>
  <r>
    <m/>
    <m/>
    <s v="Ciencias Sociales"/>
    <d v="2020-05-19T14:11:00"/>
    <x v="3"/>
    <x v="10"/>
    <x v="3"/>
    <x v="1"/>
    <x v="3"/>
    <s v="Biblioteca Maria Zambrano (Filología / Derecho)"/>
    <s v="F. Ciencias Políticas y Sociología"/>
    <m/>
    <m/>
    <m/>
    <m/>
    <m/>
    <m/>
    <m/>
    <s v="Sí"/>
    <s v="Sí"/>
    <n v="5"/>
    <n v="2"/>
    <n v="1"/>
    <n v="3"/>
    <n v="2"/>
    <n v="2"/>
    <n v="2"/>
    <n v="3"/>
    <n v="3"/>
    <n v="4"/>
    <m/>
    <n v="3"/>
    <n v="4"/>
    <n v="4"/>
    <n v="3"/>
    <n v="3"/>
    <s v="No"/>
    <n v="2"/>
    <n v="2"/>
    <s v="Facebook|Youtube|LinkedIn"/>
    <m/>
    <m/>
    <m/>
    <m/>
    <m/>
    <m/>
    <m/>
    <s v="No"/>
    <s v="No"/>
    <m/>
    <n v="4"/>
    <n v="4"/>
    <s v="4, satisfecho"/>
    <s v="Mejorado"/>
    <m/>
    <n v="0"/>
    <n v="1"/>
    <n v="0"/>
    <n v="0"/>
    <n v="0"/>
    <n v="0"/>
    <n v="0"/>
    <n v="1"/>
    <n v="1"/>
    <n v="0"/>
    <n v="1"/>
    <n v="0"/>
    <n v="0"/>
  </r>
  <r>
    <m/>
    <m/>
    <s v="Ciencias Experimentales"/>
    <d v="2020-05-19T14:11:00"/>
    <x v="2"/>
    <x v="20"/>
    <x v="2"/>
    <x v="5"/>
    <x v="2"/>
    <s v="F. Ciencias Biológicas"/>
    <s v="Biblioteca Maria Zambrano (Filología / Derecho)"/>
    <m/>
    <m/>
    <m/>
    <m/>
    <m/>
    <m/>
    <m/>
    <s v="No"/>
    <s v="Sí"/>
    <n v="3"/>
    <n v="3"/>
    <n v="4"/>
    <n v="1"/>
    <n v="5"/>
    <n v="5"/>
    <n v="5"/>
    <n v="3"/>
    <n v="5"/>
    <n v="5"/>
    <m/>
    <n v="3"/>
    <n v="5"/>
    <n v="3"/>
    <m/>
    <n v="5"/>
    <s v="No"/>
    <n v="4"/>
    <n v="4"/>
    <s v="Instagram"/>
    <m/>
    <m/>
    <m/>
    <m/>
    <m/>
    <m/>
    <m/>
    <s v="No"/>
    <s v="No"/>
    <m/>
    <n v="5"/>
    <n v="4"/>
    <s v="5, muy satisfecho"/>
    <m/>
    <m/>
    <n v="1"/>
    <n v="0"/>
    <n v="0"/>
    <n v="0"/>
    <n v="0"/>
    <n v="0"/>
    <n v="0"/>
    <n v="0"/>
    <n v="0"/>
    <n v="1"/>
    <n v="0"/>
    <n v="0"/>
    <n v="0"/>
  </r>
  <r>
    <m/>
    <m/>
    <s v="Ciencias Experimentales"/>
    <d v="2020-05-19T14:10:00"/>
    <x v="2"/>
    <x v="19"/>
    <x v="2"/>
    <x v="2"/>
    <x v="2"/>
    <s v="Biblioteca Maria Zambrano (Filología / Derecho)"/>
    <s v="F. Ciencias Físicas"/>
    <s v="F. Ciencias Matemáticas"/>
    <m/>
    <m/>
    <m/>
    <m/>
    <m/>
    <m/>
    <s v="Sí"/>
    <s v="Sí"/>
    <n v="4"/>
    <n v="1"/>
    <n v="1"/>
    <n v="2"/>
    <n v="5"/>
    <n v="5"/>
    <n v="5"/>
    <n v="1"/>
    <n v="5"/>
    <n v="5"/>
    <m/>
    <n v="3"/>
    <n v="3"/>
    <n v="5"/>
    <n v="3"/>
    <n v="3"/>
    <s v="No"/>
    <n v="4"/>
    <n v="3"/>
    <s v="Twitter|Youtube"/>
    <m/>
    <m/>
    <m/>
    <m/>
    <m/>
    <m/>
    <m/>
    <s v="Sí"/>
    <s v="No"/>
    <m/>
    <n v="3"/>
    <n v="3"/>
    <s v="4, satisfecho"/>
    <s v="Igual"/>
    <m/>
    <n v="1"/>
    <n v="0"/>
    <n v="0"/>
    <n v="0"/>
    <n v="0"/>
    <n v="0"/>
    <n v="1"/>
    <n v="0"/>
    <n v="1"/>
    <n v="0"/>
    <n v="0"/>
    <n v="0"/>
    <n v="0"/>
  </r>
  <r>
    <m/>
    <m/>
    <s v="Ciencias Experimentales"/>
    <d v="2020-05-19T14:10:00"/>
    <x v="2"/>
    <x v="27"/>
    <x v="1"/>
    <x v="4"/>
    <x v="2"/>
    <s v="F. Estudios Estadísticos"/>
    <m/>
    <m/>
    <m/>
    <m/>
    <m/>
    <m/>
    <m/>
    <m/>
    <s v="No"/>
    <s v="Sí"/>
    <n v="2"/>
    <n v="1"/>
    <n v="1"/>
    <n v="1"/>
    <n v="5"/>
    <n v="2"/>
    <n v="5"/>
    <n v="1"/>
    <n v="4"/>
    <n v="4"/>
    <m/>
    <n v="3"/>
    <n v="3"/>
    <n v="3"/>
    <n v="3"/>
    <n v="4"/>
    <s v="No"/>
    <n v="3"/>
    <n v="2"/>
    <s v="Instagram"/>
    <m/>
    <m/>
    <m/>
    <m/>
    <m/>
    <m/>
    <m/>
    <s v="No"/>
    <s v="No"/>
    <m/>
    <n v="4"/>
    <n v="4"/>
    <s v="3, normal"/>
    <m/>
    <m/>
    <n v="1"/>
    <n v="0"/>
    <n v="0"/>
    <n v="0"/>
    <n v="0"/>
    <n v="0"/>
    <n v="0"/>
    <n v="0"/>
    <n v="0"/>
    <n v="1"/>
    <n v="0"/>
    <n v="0"/>
    <n v="0"/>
  </r>
  <r>
    <m/>
    <m/>
    <s v="Ciencias Experimentales"/>
    <d v="2020-05-19T14:10:00"/>
    <x v="2"/>
    <x v="27"/>
    <x v="3"/>
    <x v="1"/>
    <x v="2"/>
    <s v="F. Estudios Estadísticos"/>
    <s v="Biblioteca Maria Zambrano (Filología / Derecho)"/>
    <s v="F. Ciencias Matemáticas"/>
    <m/>
    <m/>
    <m/>
    <m/>
    <m/>
    <m/>
    <s v="Sí"/>
    <s v="Sí"/>
    <n v="4"/>
    <n v="1"/>
    <n v="3"/>
    <n v="1"/>
    <n v="4"/>
    <n v="4"/>
    <n v="5"/>
    <n v="3"/>
    <n v="4"/>
    <n v="5"/>
    <m/>
    <n v="3"/>
    <n v="4"/>
    <n v="2"/>
    <n v="2"/>
    <n v="4"/>
    <s v="No"/>
    <n v="3"/>
    <n v="4"/>
    <s v="Twitter|Youtube|Instagram"/>
    <m/>
    <m/>
    <m/>
    <m/>
    <m/>
    <m/>
    <m/>
    <s v="No"/>
    <s v="No"/>
    <m/>
    <n v="4"/>
    <n v="5"/>
    <s v="4, satisfecho"/>
    <s v="Igual"/>
    <m/>
    <n v="1"/>
    <n v="0"/>
    <n v="0"/>
    <n v="0"/>
    <n v="0"/>
    <n v="0"/>
    <n v="1"/>
    <n v="0"/>
    <n v="1"/>
    <n v="1"/>
    <n v="0"/>
    <n v="0"/>
    <n v="0"/>
  </r>
  <r>
    <m/>
    <m/>
    <s v="Ciencias Experimentales"/>
    <d v="2020-05-19T14:10:00"/>
    <x v="2"/>
    <x v="26"/>
    <x v="2"/>
    <x v="4"/>
    <x v="2"/>
    <s v="F. Informática"/>
    <s v="F. Ciencias Matemáticas"/>
    <m/>
    <m/>
    <m/>
    <m/>
    <m/>
    <m/>
    <m/>
    <s v="Sí"/>
    <s v="Sí"/>
    <n v="2"/>
    <n v="1"/>
    <n v="1"/>
    <n v="1"/>
    <n v="5"/>
    <n v="3"/>
    <n v="5"/>
    <n v="1"/>
    <n v="3"/>
    <n v="5"/>
    <m/>
    <n v="3"/>
    <n v="3"/>
    <n v="4"/>
    <n v="3"/>
    <n v="4"/>
    <s v="No"/>
    <n v="3"/>
    <n v="3"/>
    <s v="Twitter|Youtube|Instagram"/>
    <m/>
    <m/>
    <m/>
    <m/>
    <m/>
    <m/>
    <m/>
    <s v="No"/>
    <s v="No"/>
    <m/>
    <n v="4"/>
    <n v="4"/>
    <s v="4, satisfecho"/>
    <s v="Mejorado"/>
    <m/>
    <n v="1"/>
    <n v="0"/>
    <n v="0"/>
    <n v="0"/>
    <n v="0"/>
    <n v="0"/>
    <n v="1"/>
    <n v="0"/>
    <n v="1"/>
    <n v="1"/>
    <n v="0"/>
    <n v="0"/>
    <n v="0"/>
  </r>
  <r>
    <m/>
    <m/>
    <s v="Ciencias de la Salud"/>
    <d v="2020-05-19T14:10:00"/>
    <x v="2"/>
    <x v="9"/>
    <x v="2"/>
    <x v="1"/>
    <x v="3"/>
    <s v="F. Farmacia"/>
    <s v="F. Medicina"/>
    <m/>
    <m/>
    <m/>
    <m/>
    <m/>
    <m/>
    <m/>
    <s v="No"/>
    <s v="Sí"/>
    <n v="5"/>
    <n v="2"/>
    <n v="4"/>
    <n v="1"/>
    <n v="5"/>
    <n v="4"/>
    <n v="4"/>
    <n v="2"/>
    <n v="4"/>
    <n v="5"/>
    <m/>
    <n v="4"/>
    <n v="5"/>
    <n v="4"/>
    <n v="3"/>
    <n v="5"/>
    <s v="No"/>
    <n v="5"/>
    <n v="5"/>
    <s v="Instagram"/>
    <m/>
    <m/>
    <m/>
    <m/>
    <m/>
    <m/>
    <m/>
    <s v="No"/>
    <s v="No"/>
    <m/>
    <n v="5"/>
    <n v="5"/>
    <s v="5, muy satisfecho"/>
    <s v="Mejorado"/>
    <m/>
    <n v="0"/>
    <n v="1"/>
    <n v="0"/>
    <n v="0"/>
    <n v="0"/>
    <n v="0"/>
    <n v="0"/>
    <n v="0"/>
    <n v="0"/>
    <n v="1"/>
    <n v="0"/>
    <n v="0"/>
    <n v="0"/>
  </r>
  <r>
    <m/>
    <m/>
    <s v="Humanidades"/>
    <d v="2020-05-19T14:10:00"/>
    <x v="2"/>
    <x v="6"/>
    <x v="1"/>
    <x v="4"/>
    <x v="1"/>
    <s v="Biblioteca Maria Zambrano (Filología / Derecho)"/>
    <s v="F. Filología (Clásicas o General)"/>
    <m/>
    <m/>
    <m/>
    <m/>
    <m/>
    <m/>
    <m/>
    <s v="No"/>
    <s v="No"/>
    <n v="1"/>
    <n v="1"/>
    <n v="1"/>
    <n v="5"/>
    <n v="4"/>
    <n v="5"/>
    <n v="3"/>
    <n v="4"/>
    <n v="3"/>
    <n v="3"/>
    <m/>
    <n v="1"/>
    <n v="3"/>
    <n v="2"/>
    <n v="3"/>
    <n v="3"/>
    <s v="No"/>
    <n v="3"/>
    <n v="4"/>
    <s v="Twitter|Facebook|Youtube|Instagram"/>
    <m/>
    <m/>
    <m/>
    <m/>
    <m/>
    <m/>
    <m/>
    <s v="Sí"/>
    <s v="No"/>
    <m/>
    <n v="5"/>
    <n v="5"/>
    <s v="3, normal"/>
    <s v="Igual"/>
    <m/>
    <n v="0"/>
    <n v="0"/>
    <n v="0"/>
    <n v="1"/>
    <n v="0"/>
    <n v="0"/>
    <n v="1"/>
    <n v="1"/>
    <n v="1"/>
    <n v="1"/>
    <n v="0"/>
    <n v="0"/>
    <n v="0"/>
  </r>
  <r>
    <m/>
    <m/>
    <s v="Ciencias Experimentales"/>
    <d v="2020-05-19T14:10:00"/>
    <x v="3"/>
    <x v="16"/>
    <x v="2"/>
    <x v="1"/>
    <x v="19"/>
    <s v="F. Ciencias Químicas"/>
    <s v="Biblioteca Maria Zambrano (Filología / Derecho)"/>
    <m/>
    <s v="Biblioteca Jose Hierro (Usera)"/>
    <m/>
    <m/>
    <m/>
    <m/>
    <m/>
    <s v="No"/>
    <s v="Sí"/>
    <n v="1"/>
    <n v="1"/>
    <n v="3"/>
    <n v="4"/>
    <n v="5"/>
    <n v="4"/>
    <n v="5"/>
    <n v="4"/>
    <n v="3"/>
    <n v="5"/>
    <m/>
    <n v="4"/>
    <n v="5"/>
    <n v="4"/>
    <n v="3"/>
    <n v="3"/>
    <s v="No"/>
    <n v="4"/>
    <n v="4"/>
    <s v="Twitter|Youtube|Instagram"/>
    <m/>
    <m/>
    <m/>
    <m/>
    <m/>
    <m/>
    <m/>
    <s v="No"/>
    <s v="No"/>
    <m/>
    <n v="5"/>
    <n v="5"/>
    <s v="4, satisfecho"/>
    <s v="Igual"/>
    <m/>
    <n v="0"/>
    <n v="1"/>
    <n v="0"/>
    <n v="0"/>
    <n v="1"/>
    <n v="0"/>
    <n v="1"/>
    <n v="0"/>
    <n v="1"/>
    <n v="1"/>
    <n v="0"/>
    <n v="0"/>
    <n v="0"/>
  </r>
  <r>
    <m/>
    <m/>
    <s v="Ciencias de la Salud"/>
    <d v="2020-05-19T14:09:00"/>
    <x v="2"/>
    <x v="23"/>
    <x v="1"/>
    <x v="4"/>
    <x v="3"/>
    <s v="F. Veterinaria"/>
    <s v="F. Farmacia"/>
    <m/>
    <m/>
    <m/>
    <m/>
    <m/>
    <m/>
    <m/>
    <s v="No"/>
    <s v="No"/>
    <n v="2"/>
    <n v="2"/>
    <n v="2"/>
    <n v="1"/>
    <n v="5"/>
    <n v="5"/>
    <n v="5"/>
    <n v="1"/>
    <n v="5"/>
    <n v="4"/>
    <m/>
    <n v="4"/>
    <n v="5"/>
    <n v="5"/>
    <n v="4"/>
    <n v="4"/>
    <s v="No"/>
    <n v="4"/>
    <n v="3"/>
    <s v="Twitter|Youtube|Instagram"/>
    <m/>
    <m/>
    <m/>
    <m/>
    <m/>
    <m/>
    <m/>
    <s v="Sí"/>
    <s v="Sí"/>
    <s v="Útil"/>
    <n v="4"/>
    <n v="5"/>
    <s v="4, satisfecho"/>
    <s v="Mejorado"/>
    <m/>
    <n v="0"/>
    <n v="1"/>
    <n v="0"/>
    <n v="0"/>
    <n v="0"/>
    <n v="0"/>
    <n v="1"/>
    <n v="0"/>
    <n v="1"/>
    <n v="1"/>
    <n v="0"/>
    <n v="0"/>
    <n v="0"/>
  </r>
  <r>
    <m/>
    <m/>
    <s v="Ciencias Sociales"/>
    <d v="2020-05-19T14:09:00"/>
    <x v="2"/>
    <x v="21"/>
    <x v="5"/>
    <x v="4"/>
    <x v="2"/>
    <s v="F. Geografía e Historia"/>
    <s v="Biblioteca Maria Zambrano (Filología / Derecho)"/>
    <m/>
    <s v="Biblioteca Francisco Umbral"/>
    <m/>
    <m/>
    <m/>
    <m/>
    <m/>
    <s v="Sí"/>
    <s v="Sí"/>
    <n v="1"/>
    <n v="1"/>
    <n v="1"/>
    <n v="1"/>
    <n v="5"/>
    <n v="5"/>
    <n v="5"/>
    <n v="3"/>
    <n v="3"/>
    <n v="2"/>
    <m/>
    <n v="3"/>
    <n v="3"/>
    <n v="4"/>
    <n v="3"/>
    <n v="3"/>
    <s v="No"/>
    <n v="3"/>
    <n v="3"/>
    <s v="Twitter|Youtube|Instagram"/>
    <m/>
    <m/>
    <m/>
    <m/>
    <m/>
    <m/>
    <m/>
    <s v="No"/>
    <s v="No"/>
    <m/>
    <n v="4"/>
    <n v="2"/>
    <s v="4, satisfecho"/>
    <s v="Igual"/>
    <m/>
    <n v="1"/>
    <n v="0"/>
    <n v="0"/>
    <n v="0"/>
    <n v="0"/>
    <n v="0"/>
    <n v="1"/>
    <n v="0"/>
    <n v="1"/>
    <n v="1"/>
    <n v="0"/>
    <n v="0"/>
    <n v="0"/>
  </r>
  <r>
    <m/>
    <m/>
    <s v="Humanidades"/>
    <d v="2020-05-19T14:09:00"/>
    <x v="1"/>
    <x v="5"/>
    <x v="4"/>
    <x v="3"/>
    <x v="2"/>
    <s v="F. Filología (Clásicas o General)"/>
    <s v="Biblioteca Maria Zambrano (Filología / Derecho)"/>
    <m/>
    <m/>
    <m/>
    <m/>
    <m/>
    <m/>
    <m/>
    <s v="Sí"/>
    <s v="Sí"/>
    <n v="5"/>
    <n v="2"/>
    <n v="2"/>
    <n v="5"/>
    <n v="2"/>
    <n v="2"/>
    <n v="3"/>
    <n v="2"/>
    <n v="5"/>
    <n v="4"/>
    <m/>
    <n v="5"/>
    <n v="4"/>
    <n v="5"/>
    <n v="3"/>
    <n v="4"/>
    <s v="Sí"/>
    <n v="4"/>
    <n v="3"/>
    <s v="Twitter|Instagram"/>
    <m/>
    <m/>
    <m/>
    <m/>
    <m/>
    <m/>
    <m/>
    <s v="No"/>
    <s v="No"/>
    <m/>
    <n v="5"/>
    <n v="5"/>
    <s v="5, muy satisfecho"/>
    <s v="Igual"/>
    <s v="socializar los medios de producción, gratuidad de la universidad y renta básica universal, seguro que en algo ayudan"/>
    <n v="1"/>
    <n v="0"/>
    <n v="0"/>
    <n v="0"/>
    <n v="0"/>
    <n v="0"/>
    <n v="1"/>
    <n v="0"/>
    <n v="0"/>
    <n v="1"/>
    <n v="0"/>
    <n v="0"/>
    <n v="0"/>
  </r>
  <r>
    <m/>
    <m/>
    <s v="Ciencias Sociales"/>
    <d v="2020-05-19T14:08:00"/>
    <x v="2"/>
    <x v="10"/>
    <x v="2"/>
    <x v="3"/>
    <x v="18"/>
    <s v="Biblioteca Maria Zambrano (Filología / Derecho)"/>
    <m/>
    <m/>
    <m/>
    <m/>
    <m/>
    <m/>
    <m/>
    <m/>
    <s v="Sí"/>
    <s v="No"/>
    <n v="5"/>
    <n v="1"/>
    <n v="1"/>
    <n v="3"/>
    <n v="5"/>
    <n v="5"/>
    <n v="5"/>
    <n v="5"/>
    <n v="1"/>
    <n v="3"/>
    <m/>
    <n v="3"/>
    <n v="2"/>
    <n v="5"/>
    <n v="3"/>
    <n v="1"/>
    <s v="No"/>
    <n v="2"/>
    <n v="1"/>
    <s v="Youtube|Instagram"/>
    <m/>
    <m/>
    <m/>
    <m/>
    <m/>
    <m/>
    <m/>
    <s v="No"/>
    <s v="No"/>
    <m/>
    <n v="5"/>
    <n v="4"/>
    <s v="4, satisfecho"/>
    <s v="Igual"/>
    <s v="Enviar años alumnos más información"/>
    <n v="1"/>
    <n v="0"/>
    <n v="0"/>
    <n v="0"/>
    <n v="1"/>
    <n v="0"/>
    <n v="0"/>
    <n v="0"/>
    <n v="1"/>
    <n v="1"/>
    <n v="0"/>
    <n v="0"/>
    <n v="0"/>
  </r>
  <r>
    <m/>
    <m/>
    <s v="Humanidades"/>
    <d v="2020-05-19T14:08:00"/>
    <x v="1"/>
    <x v="7"/>
    <x v="3"/>
    <x v="3"/>
    <x v="2"/>
    <s v="F. Geografía e Historia"/>
    <s v="F. Bellas Artes"/>
    <s v="Biblioteca Histórica"/>
    <s v="AECID"/>
    <m/>
    <m/>
    <m/>
    <m/>
    <m/>
    <s v="Sí"/>
    <s v="Sí"/>
    <n v="5"/>
    <n v="2"/>
    <n v="3"/>
    <n v="2"/>
    <n v="1"/>
    <n v="2"/>
    <n v="1"/>
    <n v="3"/>
    <n v="1"/>
    <n v="4"/>
    <m/>
    <n v="3"/>
    <n v="5"/>
    <n v="3"/>
    <n v="3"/>
    <n v="3"/>
    <s v="No"/>
    <n v="2"/>
    <n v="2"/>
    <s v="Facebook|Youtube"/>
    <m/>
    <m/>
    <m/>
    <m/>
    <m/>
    <m/>
    <m/>
    <s v="No"/>
    <s v="No"/>
    <m/>
    <n v="4"/>
    <n v="4"/>
    <s v="4, satisfecho"/>
    <s v="Mejorado"/>
    <s v="No poder tener acceso a libros por el cierre de la biblioteca UCM es un trastorno enorme para doctorandos. Debería poder atender casos de excepcionalidad. Y posibilitar la utilización de libros de acceso restringido a doctorandos, fuera de la biblioteca, siempre excepcionalmente."/>
    <n v="1"/>
    <n v="0"/>
    <n v="0"/>
    <n v="0"/>
    <n v="0"/>
    <n v="0"/>
    <n v="0"/>
    <n v="1"/>
    <n v="1"/>
    <n v="0"/>
    <n v="0"/>
    <n v="0"/>
    <n v="0"/>
  </r>
  <r>
    <m/>
    <m/>
    <s v="Ciencias Sociales"/>
    <d v="2020-05-19T14:08:00"/>
    <x v="2"/>
    <x v="10"/>
    <x v="2"/>
    <x v="2"/>
    <x v="4"/>
    <s v="Biblioteca Maria Zambrano (Filología / Derecho)"/>
    <s v="F. Derecho (Departamentos,Criminología)"/>
    <s v="F. Filosofía"/>
    <s v="F. Comercio y Turismo"/>
    <m/>
    <m/>
    <m/>
    <m/>
    <m/>
    <s v="Sí"/>
    <s v="Sí"/>
    <n v="5"/>
    <n v="4"/>
    <n v="5"/>
    <n v="2"/>
    <n v="3"/>
    <n v="3"/>
    <n v="3"/>
    <n v="1"/>
    <n v="3"/>
    <n v="5"/>
    <m/>
    <n v="3"/>
    <n v="5"/>
    <n v="5"/>
    <n v="5"/>
    <n v="5"/>
    <s v="No"/>
    <n v="4"/>
    <n v="1"/>
    <s v="Youtube"/>
    <m/>
    <m/>
    <m/>
    <m/>
    <m/>
    <m/>
    <m/>
    <s v="Sí"/>
    <s v="Sí"/>
    <s v="Muy útil"/>
    <n v="5"/>
    <n v="5"/>
    <s v="5, muy satisfecho"/>
    <s v="Mejorado"/>
    <s v="Creo que debería darse más publicidad y cantidad de talleres de formación de los recursos que tiene la biblioteca; son excepcionalmente útiles. En cualquier caso, deberían enfocarse estos cursos o talleres en alumnos a partir de segundo de carrera, pues en primero, que también debería haber, no hay tanta necesidad ni adaptación al grado (estudio, interés, etc.), por lo que es realmente útil a partir de segundo. Pienso en mi experiencia. También sería de utilidad realizarlos como un refuerzo a los alumnos de cuarto curso que enfrentan un TFG, pues ayudan a refrescar su modo de uso y características que van siendo con el tiempo ampliados o son novedosos. Muchas gracias."/>
    <n v="0"/>
    <n v="0"/>
    <n v="1"/>
    <n v="0"/>
    <n v="0"/>
    <n v="0"/>
    <n v="0"/>
    <n v="0"/>
    <n v="1"/>
    <n v="0"/>
    <n v="0"/>
    <n v="0"/>
    <n v="0"/>
  </r>
  <r>
    <m/>
    <m/>
    <s v="Ciencias de la Salud"/>
    <d v="2020-05-19T14:08:00"/>
    <x v="4"/>
    <x v="12"/>
    <x v="2"/>
    <x v="1"/>
    <x v="48"/>
    <s v="F. Psicología"/>
    <s v="Biblioteca Maria Zambrano (Filología / Derecho)"/>
    <s v="F. Geografía e Historia"/>
    <m/>
    <m/>
    <m/>
    <m/>
    <m/>
    <m/>
    <s v="Sí"/>
    <s v="Sí"/>
    <n v="5"/>
    <n v="1"/>
    <n v="1"/>
    <n v="5"/>
    <n v="1"/>
    <n v="5"/>
    <n v="2"/>
    <n v="1"/>
    <n v="5"/>
    <n v="5"/>
    <m/>
    <n v="5"/>
    <n v="5"/>
    <n v="5"/>
    <n v="5"/>
    <n v="5"/>
    <s v="No"/>
    <n v="5"/>
    <n v="5"/>
    <s v="Twitter|Facebook|Youtube|Instagram"/>
    <m/>
    <m/>
    <m/>
    <m/>
    <m/>
    <m/>
    <m/>
    <s v="No"/>
    <s v="No"/>
    <m/>
    <n v="5"/>
    <n v="4"/>
    <s v="5, muy satisfecho"/>
    <s v="Igual"/>
    <m/>
    <n v="1"/>
    <n v="0"/>
    <n v="0"/>
    <n v="0"/>
    <n v="0"/>
    <n v="0"/>
    <n v="1"/>
    <n v="1"/>
    <n v="1"/>
    <n v="1"/>
    <n v="0"/>
    <n v="0"/>
    <n v="0"/>
  </r>
  <r>
    <m/>
    <m/>
    <s v="Ciencias Sociales"/>
    <d v="2020-05-19T14:07:00"/>
    <x v="2"/>
    <x v="11"/>
    <x v="2"/>
    <x v="1"/>
    <x v="2"/>
    <s v="F. Ciencias Económicas y Empresariales"/>
    <s v="F. Comercio y Turismo"/>
    <m/>
    <m/>
    <m/>
    <m/>
    <m/>
    <m/>
    <m/>
    <s v="Sí"/>
    <s v="Sí"/>
    <n v="4"/>
    <n v="1"/>
    <n v="3"/>
    <n v="2"/>
    <n v="4"/>
    <n v="2"/>
    <n v="3"/>
    <n v="2"/>
    <n v="5"/>
    <n v="5"/>
    <m/>
    <n v="3"/>
    <n v="5"/>
    <n v="4"/>
    <n v="3"/>
    <n v="3"/>
    <s v="No"/>
    <n v="5"/>
    <n v="4"/>
    <s v="Twitter|Facebook|Youtube|Instagram"/>
    <m/>
    <m/>
    <m/>
    <m/>
    <m/>
    <m/>
    <m/>
    <s v="No"/>
    <s v="No"/>
    <m/>
    <n v="4"/>
    <n v="4"/>
    <s v="4, satisfecho"/>
    <s v="Mejorado"/>
    <m/>
    <n v="1"/>
    <n v="0"/>
    <n v="0"/>
    <n v="0"/>
    <n v="0"/>
    <n v="0"/>
    <n v="1"/>
    <n v="1"/>
    <n v="1"/>
    <n v="1"/>
    <n v="0"/>
    <n v="0"/>
    <n v="0"/>
  </r>
  <r>
    <m/>
    <m/>
    <s v="Ciencias Experimentales"/>
    <d v="2020-05-19T14:07:00"/>
    <x v="2"/>
    <x v="16"/>
    <x v="3"/>
    <x v="5"/>
    <x v="2"/>
    <s v="F. Ciencias Químicas"/>
    <s v="Biblioteca Maria Zambrano (Filología / Derecho)"/>
    <s v="F. Medicina"/>
    <s v="CRAI"/>
    <m/>
    <m/>
    <m/>
    <m/>
    <m/>
    <s v="No"/>
    <s v="Sí"/>
    <n v="2"/>
    <n v="1"/>
    <n v="1"/>
    <n v="2"/>
    <n v="4"/>
    <n v="5"/>
    <n v="5"/>
    <n v="3"/>
    <n v="4"/>
    <n v="4"/>
    <m/>
    <n v="4"/>
    <n v="4"/>
    <n v="3"/>
    <n v="2"/>
    <n v="4"/>
    <s v="No"/>
    <n v="3"/>
    <n v="3"/>
    <s v="Twitter|Youtube|Instagram"/>
    <m/>
    <m/>
    <m/>
    <m/>
    <m/>
    <m/>
    <m/>
    <s v="Sí"/>
    <s v="No"/>
    <m/>
    <n v="4"/>
    <n v="5"/>
    <s v="5, muy satisfecho"/>
    <s v="Igual"/>
    <m/>
    <n v="1"/>
    <n v="0"/>
    <n v="0"/>
    <n v="0"/>
    <n v="0"/>
    <n v="0"/>
    <n v="1"/>
    <n v="0"/>
    <n v="1"/>
    <n v="1"/>
    <n v="0"/>
    <n v="0"/>
    <n v="0"/>
  </r>
  <r>
    <m/>
    <m/>
    <s v="Ciencias de la Salud"/>
    <d v="2020-05-19T14:07:00"/>
    <x v="2"/>
    <x v="4"/>
    <x v="1"/>
    <x v="1"/>
    <x v="2"/>
    <s v="F. Medicina"/>
    <s v="F. Enfermería, Fisioterapia y Podología"/>
    <s v="F. Farmacia"/>
    <m/>
    <m/>
    <m/>
    <m/>
    <m/>
    <m/>
    <s v="No"/>
    <s v="Sí"/>
    <n v="3"/>
    <n v="2"/>
    <n v="1"/>
    <n v="4"/>
    <n v="5"/>
    <n v="5"/>
    <n v="4"/>
    <n v="4"/>
    <n v="3"/>
    <n v="3"/>
    <m/>
    <n v="4"/>
    <n v="4"/>
    <n v="4"/>
    <n v="3"/>
    <n v="3"/>
    <s v="Sí"/>
    <n v="4"/>
    <n v="3"/>
    <s v="Facebook|Youtube"/>
    <m/>
    <m/>
    <m/>
    <m/>
    <m/>
    <m/>
    <m/>
    <s v="No"/>
    <s v="No"/>
    <m/>
    <n v="4"/>
    <n v="4"/>
    <s v="3, normal"/>
    <s v="Mejorado"/>
    <m/>
    <n v="1"/>
    <n v="0"/>
    <n v="0"/>
    <n v="0"/>
    <n v="0"/>
    <n v="0"/>
    <n v="0"/>
    <n v="1"/>
    <n v="1"/>
    <n v="0"/>
    <n v="0"/>
    <n v="0"/>
    <n v="0"/>
  </r>
  <r>
    <m/>
    <m/>
    <s v="Ciencias Experimentales"/>
    <d v="2020-05-19T14:07:00"/>
    <x v="2"/>
    <x v="8"/>
    <x v="2"/>
    <x v="1"/>
    <x v="6"/>
    <s v="F. Ciencias Matemáticas"/>
    <s v="Biblioteca Maria Zambrano (Filología / Derecho)"/>
    <s v="F. Ciencias Físicas"/>
    <m/>
    <m/>
    <m/>
    <m/>
    <m/>
    <m/>
    <s v="Sí"/>
    <s v="Sí"/>
    <n v="5"/>
    <n v="1"/>
    <n v="3"/>
    <n v="2"/>
    <n v="5"/>
    <n v="5"/>
    <n v="1"/>
    <n v="1"/>
    <n v="4"/>
    <n v="5"/>
    <m/>
    <n v="5"/>
    <n v="5"/>
    <n v="5"/>
    <n v="3"/>
    <n v="3"/>
    <s v="Sí"/>
    <n v="5"/>
    <n v="5"/>
    <s v="Twitter|Facebook|Youtube|Instagram"/>
    <m/>
    <m/>
    <m/>
    <m/>
    <m/>
    <m/>
    <m/>
    <s v="Sí"/>
    <s v="Sí"/>
    <s v="Muy útil"/>
    <n v="5"/>
    <n v="5"/>
    <s v="5, muy satisfecho"/>
    <s v="Mejorado mucho"/>
    <m/>
    <n v="1"/>
    <n v="0"/>
    <n v="1"/>
    <n v="0"/>
    <n v="0"/>
    <n v="0"/>
    <n v="1"/>
    <n v="1"/>
    <n v="1"/>
    <n v="1"/>
    <n v="0"/>
    <n v="0"/>
    <n v="0"/>
  </r>
  <r>
    <m/>
    <m/>
    <s v="Humanidades"/>
    <d v="2020-05-19T14:06:00"/>
    <x v="2"/>
    <x v="2"/>
    <x v="3"/>
    <x v="2"/>
    <x v="2"/>
    <s v="F. Educación - Centro de Formación del Profesorado"/>
    <s v="F. Educación - Centro de Formación del Profesorado"/>
    <s v="F. Educación - Centro de Formación del Profesorado"/>
    <m/>
    <m/>
    <m/>
    <m/>
    <m/>
    <m/>
    <s v="Sí"/>
    <s v="Sí"/>
    <n v="5"/>
    <n v="5"/>
    <n v="5"/>
    <n v="5"/>
    <n v="5"/>
    <n v="3"/>
    <n v="5"/>
    <n v="4"/>
    <n v="3"/>
    <n v="4"/>
    <m/>
    <n v="5"/>
    <n v="5"/>
    <n v="3"/>
    <n v="3"/>
    <n v="4"/>
    <s v="No"/>
    <n v="3"/>
    <n v="3"/>
    <s v="Youtube|Instagram"/>
    <m/>
    <m/>
    <m/>
    <m/>
    <m/>
    <m/>
    <m/>
    <s v="Sí"/>
    <s v="No"/>
    <m/>
    <n v="5"/>
    <n v="5"/>
    <s v="5, muy satisfecho"/>
    <s v="Mejorado"/>
    <m/>
    <n v="1"/>
    <n v="0"/>
    <n v="0"/>
    <n v="0"/>
    <n v="0"/>
    <n v="0"/>
    <n v="0"/>
    <n v="0"/>
    <n v="1"/>
    <n v="1"/>
    <n v="0"/>
    <n v="0"/>
    <n v="0"/>
  </r>
  <r>
    <m/>
    <m/>
    <s v="Ciencias de la Salud"/>
    <d v="2020-05-19T14:06:00"/>
    <x v="2"/>
    <x v="4"/>
    <x v="2"/>
    <x v="5"/>
    <x v="2"/>
    <s v="F. Medicina"/>
    <s v="Biblioteca Maria Zambrano (Filología / Derecho)"/>
    <s v="F. Ciencias de la Información"/>
    <m/>
    <m/>
    <m/>
    <m/>
    <m/>
    <m/>
    <s v="No"/>
    <s v="Sí"/>
    <n v="4"/>
    <n v="2"/>
    <n v="2"/>
    <n v="3"/>
    <n v="4"/>
    <n v="4"/>
    <n v="5"/>
    <n v="1"/>
    <n v="3"/>
    <n v="4"/>
    <m/>
    <n v="2"/>
    <n v="4"/>
    <n v="2"/>
    <n v="3"/>
    <n v="3"/>
    <s v="No"/>
    <n v="3"/>
    <n v="3"/>
    <s v="Facebook|Youtube|Instagram"/>
    <m/>
    <m/>
    <m/>
    <m/>
    <m/>
    <m/>
    <m/>
    <s v="No"/>
    <s v="No"/>
    <m/>
    <n v="4"/>
    <n v="4"/>
    <s v="4, satisfecho"/>
    <s v="Mejorado"/>
    <m/>
    <n v="1"/>
    <n v="0"/>
    <n v="0"/>
    <n v="0"/>
    <n v="0"/>
    <n v="0"/>
    <n v="0"/>
    <n v="1"/>
    <n v="1"/>
    <n v="1"/>
    <n v="0"/>
    <n v="0"/>
    <n v="0"/>
  </r>
  <r>
    <m/>
    <m/>
    <s v="Ciencias de la Salud"/>
    <d v="2020-05-19T14:06:00"/>
    <x v="2"/>
    <x v="15"/>
    <x v="1"/>
    <x v="2"/>
    <x v="3"/>
    <s v="F. Enfermería, Fisioterapia y Podología"/>
    <s v="F. Medicina"/>
    <m/>
    <m/>
    <m/>
    <m/>
    <m/>
    <m/>
    <m/>
    <s v="No"/>
    <s v="Sí"/>
    <n v="4"/>
    <n v="3"/>
    <n v="5"/>
    <n v="2"/>
    <n v="4"/>
    <n v="2"/>
    <n v="4"/>
    <n v="1"/>
    <n v="5"/>
    <n v="4"/>
    <m/>
    <n v="4"/>
    <n v="5"/>
    <n v="5"/>
    <n v="4"/>
    <n v="5"/>
    <s v="No"/>
    <n v="4"/>
    <n v="2"/>
    <s v="No uso ninguna red social"/>
    <m/>
    <m/>
    <m/>
    <m/>
    <m/>
    <m/>
    <m/>
    <s v="Sí"/>
    <s v="No"/>
    <m/>
    <n v="5"/>
    <n v="5"/>
    <s v="5, muy satisfecho"/>
    <s v="Mejorado"/>
    <m/>
    <n v="0"/>
    <n v="1"/>
    <n v="0"/>
    <n v="0"/>
    <n v="0"/>
    <n v="0"/>
    <n v="0"/>
    <n v="0"/>
    <n v="0"/>
    <n v="0"/>
    <n v="0"/>
    <n v="1"/>
    <n v="0"/>
  </r>
  <r>
    <m/>
    <m/>
    <s v="Ciencias Experimentales"/>
    <d v="2020-05-19T14:06:00"/>
    <x v="2"/>
    <x v="19"/>
    <x v="1"/>
    <x v="4"/>
    <x v="2"/>
    <s v="F. Ciencias Físicas"/>
    <s v="F. Ciencias Matemáticas"/>
    <s v="F. Ciencias Biológicas"/>
    <m/>
    <m/>
    <m/>
    <m/>
    <m/>
    <m/>
    <s v="Sí"/>
    <s v="Sí"/>
    <n v="5"/>
    <n v="1"/>
    <n v="1"/>
    <n v="3"/>
    <n v="5"/>
    <n v="5"/>
    <n v="5"/>
    <n v="3"/>
    <n v="4"/>
    <n v="4"/>
    <m/>
    <n v="2"/>
    <n v="4"/>
    <n v="1"/>
    <n v="2"/>
    <n v="2"/>
    <s v="No"/>
    <n v="3"/>
    <n v="2"/>
    <s v="Youtube|Instagram"/>
    <m/>
    <m/>
    <m/>
    <m/>
    <m/>
    <m/>
    <m/>
    <s v="No"/>
    <s v="No"/>
    <m/>
    <n v="3"/>
    <n v="4"/>
    <s v="3, normal"/>
    <s v="Igual"/>
    <s v="Creo que faltan recursos online. Por suerte, tengo libros que no pude devolver y me estan sirviendo de gran ayuda para estudiar. Pero si no me encontrara en esta situacion, no podria consultar ningun libro de forma online ya que no estan."/>
    <n v="1"/>
    <n v="0"/>
    <n v="0"/>
    <n v="0"/>
    <n v="0"/>
    <n v="0"/>
    <n v="0"/>
    <n v="0"/>
    <n v="1"/>
    <n v="1"/>
    <n v="0"/>
    <n v="0"/>
    <n v="0"/>
  </r>
  <r>
    <m/>
    <m/>
    <s v="Ciencias Sociales"/>
    <d v="2020-05-19T14:05:00"/>
    <x v="1"/>
    <x v="11"/>
    <x v="1"/>
    <x v="2"/>
    <x v="2"/>
    <s v="F. Ciencias Económicas y Empresariales"/>
    <m/>
    <m/>
    <m/>
    <m/>
    <m/>
    <m/>
    <m/>
    <m/>
    <s v="Sí"/>
    <s v="Sí"/>
    <m/>
    <n v="5"/>
    <n v="4"/>
    <m/>
    <m/>
    <m/>
    <m/>
    <n v="4"/>
    <n v="4"/>
    <n v="4"/>
    <m/>
    <n v="4"/>
    <n v="4"/>
    <n v="4"/>
    <n v="4"/>
    <n v="4"/>
    <s v="Sí"/>
    <n v="4"/>
    <n v="3"/>
    <s v="Twitter|Facebook"/>
    <m/>
    <m/>
    <m/>
    <m/>
    <m/>
    <m/>
    <m/>
    <s v="Sí"/>
    <s v="No"/>
    <m/>
    <n v="4"/>
    <n v="4"/>
    <s v="4, satisfecho"/>
    <s v="Mejorado"/>
    <m/>
    <n v="1"/>
    <n v="0"/>
    <n v="0"/>
    <n v="0"/>
    <n v="0"/>
    <n v="0"/>
    <n v="1"/>
    <n v="1"/>
    <n v="0"/>
    <n v="0"/>
    <n v="0"/>
    <n v="0"/>
    <n v="0"/>
  </r>
  <r>
    <m/>
    <m/>
    <s v="Ciencias de la Salud"/>
    <d v="2020-05-19T14:05:00"/>
    <x v="2"/>
    <x v="9"/>
    <x v="5"/>
    <x v="4"/>
    <x v="1"/>
    <s v="Biblioteca Maria Zambrano (Filología / Derecho)"/>
    <s v="F. Farmacia"/>
    <s v="Biblioteca Maria Zambrano (Filología / Derecho)"/>
    <m/>
    <m/>
    <m/>
    <m/>
    <m/>
    <m/>
    <s v="No"/>
    <s v="No"/>
    <n v="1"/>
    <n v="2"/>
    <n v="2"/>
    <n v="3"/>
    <n v="5"/>
    <n v="5"/>
    <n v="5"/>
    <n v="5"/>
    <n v="2"/>
    <n v="4"/>
    <m/>
    <n v="4"/>
    <n v="4"/>
    <n v="4"/>
    <n v="3"/>
    <n v="3"/>
    <s v="No"/>
    <n v="3"/>
    <n v="3"/>
    <s v="Youtube|Instagram"/>
    <m/>
    <m/>
    <m/>
    <m/>
    <m/>
    <m/>
    <m/>
    <s v="No"/>
    <s v="No"/>
    <m/>
    <n v="4"/>
    <n v="4"/>
    <s v="3, normal"/>
    <s v="Igual"/>
    <m/>
    <n v="0"/>
    <n v="0"/>
    <n v="0"/>
    <n v="1"/>
    <n v="0"/>
    <n v="0"/>
    <n v="0"/>
    <n v="0"/>
    <n v="1"/>
    <n v="1"/>
    <n v="0"/>
    <n v="0"/>
    <n v="0"/>
  </r>
  <r>
    <m/>
    <m/>
    <s v="Humanidades"/>
    <d v="2020-05-19T14:04:00"/>
    <x v="2"/>
    <x v="7"/>
    <x v="3"/>
    <x v="3"/>
    <x v="2"/>
    <s v="F. Geografía e Historia"/>
    <s v="F. Ciencias Geológicas"/>
    <s v="Biblioteca Maria Zambrano (Filología / Derecho)"/>
    <m/>
    <m/>
    <m/>
    <m/>
    <m/>
    <m/>
    <s v="Sí"/>
    <s v="Sí"/>
    <n v="4"/>
    <n v="4"/>
    <n v="3"/>
    <n v="3"/>
    <n v="4"/>
    <n v="3"/>
    <n v="4"/>
    <n v="3"/>
    <n v="5"/>
    <n v="5"/>
    <m/>
    <n v="3"/>
    <n v="3"/>
    <n v="4"/>
    <m/>
    <n v="2"/>
    <s v="No"/>
    <n v="4"/>
    <n v="2"/>
    <s v="Youtube"/>
    <m/>
    <m/>
    <m/>
    <m/>
    <m/>
    <m/>
    <m/>
    <s v="Sí"/>
    <s v="No"/>
    <m/>
    <n v="4"/>
    <n v="4"/>
    <s v="4, satisfecho"/>
    <s v="Igual"/>
    <m/>
    <n v="1"/>
    <n v="0"/>
    <n v="0"/>
    <n v="0"/>
    <n v="0"/>
    <n v="0"/>
    <n v="0"/>
    <n v="0"/>
    <n v="1"/>
    <n v="0"/>
    <n v="0"/>
    <n v="0"/>
    <n v="0"/>
  </r>
  <r>
    <m/>
    <m/>
    <s v="Ciencias Sociales"/>
    <d v="2020-05-19T14:04:00"/>
    <x v="2"/>
    <x v="21"/>
    <x v="4"/>
    <x v="1"/>
    <x v="33"/>
    <s v="F. Comercio y Turismo"/>
    <m/>
    <m/>
    <s v="Biblioteca Tierno Galván"/>
    <m/>
    <m/>
    <m/>
    <m/>
    <m/>
    <s v="No"/>
    <s v="No"/>
    <n v="2"/>
    <n v="3"/>
    <n v="3"/>
    <n v="4"/>
    <n v="5"/>
    <n v="5"/>
    <n v="5"/>
    <n v="4"/>
    <n v="4"/>
    <n v="4"/>
    <m/>
    <n v="5"/>
    <n v="5"/>
    <n v="2"/>
    <n v="3"/>
    <n v="4"/>
    <s v="No"/>
    <n v="3"/>
    <n v="2"/>
    <s v="Twitter|Youtube|Instagram"/>
    <m/>
    <m/>
    <m/>
    <m/>
    <m/>
    <m/>
    <m/>
    <s v="No"/>
    <s v="No"/>
    <m/>
    <n v="3"/>
    <n v="4"/>
    <s v="4, satisfecho"/>
    <s v="Mejorado"/>
    <m/>
    <n v="0"/>
    <n v="0"/>
    <n v="1"/>
    <n v="1"/>
    <n v="1"/>
    <n v="0"/>
    <n v="1"/>
    <n v="0"/>
    <n v="1"/>
    <n v="1"/>
    <n v="0"/>
    <n v="0"/>
    <n v="0"/>
  </r>
  <r>
    <m/>
    <m/>
    <s v="Ciencias Experimentales"/>
    <d v="2020-05-19T14:04:00"/>
    <x v="2"/>
    <x v="8"/>
    <x v="2"/>
    <x v="2"/>
    <x v="6"/>
    <s v="F. Ciencias Matemáticas"/>
    <s v="F. Ciencias Físicas"/>
    <s v="F. Informática"/>
    <m/>
    <m/>
    <m/>
    <m/>
    <m/>
    <m/>
    <s v="Sí"/>
    <s v="Sí"/>
    <n v="4"/>
    <n v="4"/>
    <n v="5"/>
    <n v="3"/>
    <n v="4"/>
    <n v="3"/>
    <n v="4"/>
    <n v="2"/>
    <n v="2"/>
    <n v="3"/>
    <m/>
    <n v="4"/>
    <n v="3"/>
    <n v="5"/>
    <n v="3"/>
    <n v="3"/>
    <s v="Sí"/>
    <n v="5"/>
    <n v="3"/>
    <s v="Instagram"/>
    <m/>
    <m/>
    <m/>
    <m/>
    <m/>
    <m/>
    <m/>
    <s v="Sí"/>
    <s v="No"/>
    <m/>
    <n v="3"/>
    <n v="3"/>
    <s v="4, satisfecho"/>
    <m/>
    <m/>
    <n v="1"/>
    <n v="0"/>
    <n v="1"/>
    <n v="0"/>
    <n v="0"/>
    <n v="0"/>
    <n v="0"/>
    <n v="0"/>
    <n v="0"/>
    <n v="1"/>
    <n v="0"/>
    <n v="0"/>
    <n v="0"/>
  </r>
  <r>
    <m/>
    <m/>
    <s v="Ciencias Experimentales"/>
    <d v="2020-05-19T14:04:00"/>
    <x v="2"/>
    <x v="16"/>
    <x v="1"/>
    <x v="4"/>
    <x v="2"/>
    <s v="F. Ciencias Químicas"/>
    <s v="F. Farmacia"/>
    <s v="F. Ciencias Físicas"/>
    <m/>
    <m/>
    <m/>
    <m/>
    <m/>
    <m/>
    <s v="No"/>
    <s v="Sí"/>
    <n v="5"/>
    <n v="1"/>
    <n v="3"/>
    <n v="2"/>
    <n v="5"/>
    <n v="1"/>
    <n v="5"/>
    <n v="1"/>
    <n v="4"/>
    <n v="4"/>
    <m/>
    <n v="3"/>
    <n v="5"/>
    <n v="3"/>
    <n v="3"/>
    <n v="5"/>
    <s v="No"/>
    <n v="5"/>
    <n v="3"/>
    <s v="Twitter|Youtube"/>
    <m/>
    <m/>
    <m/>
    <m/>
    <m/>
    <m/>
    <m/>
    <s v="Sí"/>
    <s v="Sí"/>
    <s v="Muy útil"/>
    <n v="5"/>
    <n v="5"/>
    <s v="5, muy satisfecho"/>
    <s v="Igual"/>
    <m/>
    <n v="1"/>
    <n v="0"/>
    <n v="0"/>
    <n v="0"/>
    <n v="0"/>
    <n v="0"/>
    <n v="1"/>
    <n v="0"/>
    <n v="1"/>
    <n v="0"/>
    <n v="0"/>
    <n v="0"/>
    <n v="0"/>
  </r>
  <r>
    <m/>
    <m/>
    <s v="Ciencias de la Salud"/>
    <d v="2020-05-19T14:04:00"/>
    <x v="2"/>
    <x v="12"/>
    <x v="3"/>
    <x v="2"/>
    <x v="3"/>
    <s v="F. Psicología"/>
    <s v="Biblioteca Maria Zambrano (Filología / Derecho)"/>
    <m/>
    <m/>
    <m/>
    <m/>
    <m/>
    <m/>
    <m/>
    <s v="Sí"/>
    <s v="No"/>
    <n v="4"/>
    <n v="1"/>
    <n v="2"/>
    <n v="4"/>
    <n v="5"/>
    <n v="3"/>
    <n v="5"/>
    <n v="4"/>
    <n v="3"/>
    <n v="4"/>
    <m/>
    <n v="4"/>
    <n v="4"/>
    <n v="4"/>
    <n v="4"/>
    <n v="4"/>
    <s v="No"/>
    <n v="4"/>
    <n v="4"/>
    <s v="Twitter|Youtube|Instagram"/>
    <m/>
    <m/>
    <m/>
    <m/>
    <m/>
    <m/>
    <m/>
    <s v="No"/>
    <s v="No"/>
    <m/>
    <n v="4"/>
    <n v="1"/>
    <s v="3, normal"/>
    <s v="Igual"/>
    <m/>
    <n v="0"/>
    <n v="1"/>
    <n v="0"/>
    <n v="0"/>
    <n v="0"/>
    <n v="0"/>
    <n v="1"/>
    <n v="0"/>
    <n v="1"/>
    <n v="1"/>
    <n v="0"/>
    <n v="0"/>
    <n v="0"/>
  </r>
  <r>
    <m/>
    <m/>
    <s v="Ciencias de la Salud"/>
    <d v="2020-05-19T14:03:00"/>
    <x v="2"/>
    <x v="23"/>
    <x v="1"/>
    <x v="5"/>
    <x v="3"/>
    <s v="Biblioteca Maria Zambrano (Filología / Derecho)"/>
    <s v="F. Veterinaria"/>
    <m/>
    <s v="biblioteca publica municipal jose saramago"/>
    <m/>
    <m/>
    <m/>
    <m/>
    <m/>
    <s v="No"/>
    <s v="No"/>
    <n v="1"/>
    <n v="1"/>
    <n v="2"/>
    <n v="1"/>
    <n v="5"/>
    <n v="5"/>
    <n v="5"/>
    <n v="2"/>
    <n v="3"/>
    <n v="3"/>
    <m/>
    <n v="3"/>
    <n v="4"/>
    <n v="3"/>
    <n v="4"/>
    <n v="4"/>
    <s v="No"/>
    <n v="3"/>
    <m/>
    <s v="Twitter|Instagram"/>
    <m/>
    <m/>
    <m/>
    <m/>
    <m/>
    <m/>
    <m/>
    <s v="Sí"/>
    <s v="No"/>
    <m/>
    <n v="5"/>
    <n v="5"/>
    <s v="4, satisfecho"/>
    <m/>
    <m/>
    <n v="0"/>
    <n v="1"/>
    <n v="0"/>
    <n v="0"/>
    <n v="0"/>
    <n v="0"/>
    <n v="1"/>
    <n v="0"/>
    <n v="0"/>
    <n v="1"/>
    <n v="0"/>
    <n v="0"/>
    <n v="0"/>
  </r>
  <r>
    <m/>
    <m/>
    <s v="Ciencias Sociales"/>
    <d v="2020-05-19T14:03:00"/>
    <x v="2"/>
    <x v="21"/>
    <x v="2"/>
    <x v="2"/>
    <x v="2"/>
    <s v="Biblioteca Maria Zambrano (Filología / Derecho)"/>
    <s v="F. Comercio y Turismo"/>
    <m/>
    <m/>
    <m/>
    <m/>
    <m/>
    <m/>
    <m/>
    <s v="Sí"/>
    <s v="Sí"/>
    <n v="5"/>
    <n v="3"/>
    <n v="3"/>
    <n v="1"/>
    <n v="5"/>
    <n v="1"/>
    <n v="5"/>
    <n v="1"/>
    <n v="5"/>
    <n v="5"/>
    <m/>
    <n v="5"/>
    <n v="5"/>
    <n v="5"/>
    <n v="5"/>
    <n v="5"/>
    <s v="No"/>
    <n v="5"/>
    <n v="5"/>
    <s v="Twitter|Instagram"/>
    <m/>
    <m/>
    <m/>
    <m/>
    <m/>
    <m/>
    <m/>
    <s v="No"/>
    <s v="No"/>
    <m/>
    <n v="5"/>
    <n v="5"/>
    <s v="5, muy satisfecho"/>
    <s v="Mejorado mucho"/>
    <m/>
    <n v="1"/>
    <n v="0"/>
    <n v="0"/>
    <n v="0"/>
    <n v="0"/>
    <n v="0"/>
    <n v="1"/>
    <n v="0"/>
    <n v="0"/>
    <n v="1"/>
    <n v="0"/>
    <n v="0"/>
    <n v="0"/>
  </r>
  <r>
    <m/>
    <m/>
    <s v="Humanidades"/>
    <d v="2020-05-19T14:02:00"/>
    <x v="2"/>
    <x v="7"/>
    <x v="2"/>
    <x v="3"/>
    <x v="2"/>
    <s v="F. Geografía e Historia"/>
    <s v="Biblioteca Maria Zambrano (Filología / Derecho)"/>
    <s v="F. Bellas Artes"/>
    <m/>
    <m/>
    <m/>
    <m/>
    <m/>
    <m/>
    <s v="Sí"/>
    <s v="Sí"/>
    <n v="3"/>
    <n v="1"/>
    <n v="3"/>
    <n v="5"/>
    <n v="4"/>
    <n v="5"/>
    <n v="4"/>
    <n v="1"/>
    <n v="3"/>
    <n v="4"/>
    <m/>
    <n v="5"/>
    <n v="4"/>
    <n v="5"/>
    <n v="2"/>
    <n v="4"/>
    <s v="No"/>
    <n v="4"/>
    <n v="1"/>
    <m/>
    <m/>
    <m/>
    <m/>
    <m/>
    <m/>
    <m/>
    <m/>
    <s v="No"/>
    <s v="No"/>
    <m/>
    <n v="4"/>
    <n v="5"/>
    <s v="4, satisfecho"/>
    <s v="Igual"/>
    <m/>
    <n v="1"/>
    <n v="0"/>
    <n v="0"/>
    <n v="0"/>
    <n v="0"/>
    <n v="0"/>
    <n v="0"/>
    <n v="0"/>
    <n v="0"/>
    <n v="0"/>
    <n v="0"/>
    <n v="0"/>
    <n v="0"/>
  </r>
  <r>
    <m/>
    <m/>
    <s v="Humanidades"/>
    <d v="2020-05-19T14:02:00"/>
    <x v="2"/>
    <x v="5"/>
    <x v="2"/>
    <x v="1"/>
    <x v="2"/>
    <s v="F. Filosofía"/>
    <s v="Biblioteca Maria Zambrano (Filología / Derecho)"/>
    <s v="F. Geografía e Historia"/>
    <m/>
    <m/>
    <m/>
    <m/>
    <m/>
    <m/>
    <s v="Sí"/>
    <s v="Sí"/>
    <n v="3"/>
    <n v="1"/>
    <n v="2"/>
    <n v="3"/>
    <n v="5"/>
    <n v="5"/>
    <n v="5"/>
    <n v="4"/>
    <n v="4"/>
    <n v="5"/>
    <m/>
    <n v="3"/>
    <n v="5"/>
    <n v="4"/>
    <n v="4"/>
    <n v="4"/>
    <s v="No"/>
    <n v="3"/>
    <n v="4"/>
    <s v="Instagram"/>
    <m/>
    <m/>
    <m/>
    <m/>
    <m/>
    <m/>
    <m/>
    <s v="No"/>
    <s v="No"/>
    <m/>
    <n v="5"/>
    <n v="5"/>
    <s v="4, satisfecho"/>
    <s v="Mejorado"/>
    <m/>
    <n v="1"/>
    <n v="0"/>
    <n v="0"/>
    <n v="0"/>
    <n v="0"/>
    <n v="0"/>
    <n v="0"/>
    <n v="0"/>
    <n v="0"/>
    <n v="1"/>
    <n v="0"/>
    <n v="0"/>
    <n v="0"/>
  </r>
  <r>
    <m/>
    <m/>
    <s v="Humanidades"/>
    <d v="2020-05-19T14:02:00"/>
    <x v="3"/>
    <x v="5"/>
    <x v="2"/>
    <x v="2"/>
    <x v="43"/>
    <s v="F. Filosofía"/>
    <s v="F. Filología (Clásicas o General)"/>
    <s v="F. Ciencias Políticas y Sociología"/>
    <m/>
    <m/>
    <m/>
    <m/>
    <m/>
    <m/>
    <s v="Sí"/>
    <s v="Sí"/>
    <n v="3"/>
    <n v="5"/>
    <n v="5"/>
    <n v="4"/>
    <n v="4"/>
    <n v="2"/>
    <n v="4"/>
    <n v="3"/>
    <n v="5"/>
    <n v="5"/>
    <m/>
    <n v="5"/>
    <n v="5"/>
    <n v="5"/>
    <n v="5"/>
    <n v="5"/>
    <s v="Sí"/>
    <n v="5"/>
    <n v="3"/>
    <s v="Twitter"/>
    <m/>
    <m/>
    <m/>
    <m/>
    <m/>
    <m/>
    <m/>
    <s v="No"/>
    <s v="No"/>
    <m/>
    <n v="5"/>
    <n v="4"/>
    <s v="5, muy satisfecho"/>
    <s v="Mejorado"/>
    <m/>
    <n v="1"/>
    <n v="1"/>
    <n v="1"/>
    <n v="0"/>
    <n v="0"/>
    <n v="0"/>
    <n v="1"/>
    <n v="0"/>
    <n v="0"/>
    <n v="0"/>
    <n v="0"/>
    <n v="0"/>
    <n v="0"/>
  </r>
  <r>
    <m/>
    <m/>
    <s v="Ciencias de la Salud"/>
    <d v="2020-05-19T14:02:00"/>
    <x v="2"/>
    <x v="23"/>
    <x v="1"/>
    <x v="2"/>
    <x v="2"/>
    <s v="F. Veterinaria"/>
    <s v="Biblioteca Maria Zambrano (Filología / Derecho)"/>
    <s v="F. Ciencias Químicas"/>
    <s v="Centro Cultural Miguel Delibes (Villaviciosa de Odón) y Coliseo de la Cultura (Villaviciosa de Odón)"/>
    <m/>
    <m/>
    <m/>
    <m/>
    <m/>
    <s v="No"/>
    <s v="Sí"/>
    <n v="4"/>
    <n v="1"/>
    <n v="5"/>
    <n v="1"/>
    <n v="5"/>
    <n v="4"/>
    <n v="2"/>
    <n v="2"/>
    <n v="2"/>
    <n v="5"/>
    <m/>
    <n v="3"/>
    <n v="5"/>
    <n v="5"/>
    <n v="3"/>
    <n v="5"/>
    <s v="No"/>
    <n v="4"/>
    <n v="5"/>
    <s v="Twitter|Instagram"/>
    <m/>
    <m/>
    <m/>
    <m/>
    <m/>
    <m/>
    <m/>
    <s v="Sí"/>
    <s v="No"/>
    <m/>
    <n v="5"/>
    <n v="5"/>
    <s v="4, satisfecho"/>
    <s v="Mejorado"/>
    <s v="Me gustaría que la opción de guardar distintos contenidos de la biblioteca fuera más fácil y organizada, ya que ha sido más de una las veces que he querido guardar algún libro para consultarlo más tarde y no se guardaba como favoritos. ¡Gracias!"/>
    <n v="1"/>
    <n v="0"/>
    <n v="0"/>
    <n v="0"/>
    <n v="0"/>
    <n v="0"/>
    <n v="1"/>
    <n v="0"/>
    <n v="0"/>
    <n v="1"/>
    <n v="0"/>
    <n v="0"/>
    <n v="0"/>
  </r>
  <r>
    <m/>
    <m/>
    <s v="Humanidades"/>
    <d v="2020-05-19T14:02:00"/>
    <x v="3"/>
    <x v="6"/>
    <x v="2"/>
    <x v="5"/>
    <x v="49"/>
    <s v="Biblioteca Maria Zambrano (Filología / Derecho)"/>
    <s v="F. Geografía e Historia"/>
    <s v="F. Filología (Clásicas o General)"/>
    <s v="AECID. FUNDACIÓN JUAN MARCH."/>
    <m/>
    <m/>
    <m/>
    <m/>
    <m/>
    <s v="Sí"/>
    <s v="No"/>
    <n v="3"/>
    <n v="3"/>
    <n v="2"/>
    <n v="5"/>
    <n v="5"/>
    <n v="3"/>
    <n v="4"/>
    <n v="5"/>
    <n v="4"/>
    <n v="3"/>
    <m/>
    <n v="3"/>
    <n v="4"/>
    <n v="3"/>
    <n v="3"/>
    <n v="3"/>
    <s v="No"/>
    <n v="3"/>
    <n v="3"/>
    <s v="Facebook|Youtube|LinkedIn"/>
    <m/>
    <m/>
    <m/>
    <m/>
    <m/>
    <m/>
    <m/>
    <s v="No"/>
    <s v="No"/>
    <m/>
    <n v="5"/>
    <n v="5"/>
    <s v="5, muy satisfecho"/>
    <s v="Igual"/>
    <s v="QUIZÁ INFORMACIÓN A COMIENZO DE CURSO DE LOS FONDOS QUE HAY Y CÓMO LLEGAR A ELLOS. EL PROCEDIMIENTO DE CONSULTA O PRÉSTAMO  LO EXPLICAN MUY BIEN LAS Y LOS BIBLIOTECARIOS."/>
    <n v="0"/>
    <n v="0"/>
    <n v="0"/>
    <n v="0"/>
    <n v="0"/>
    <n v="0"/>
    <n v="0"/>
    <n v="1"/>
    <n v="1"/>
    <n v="0"/>
    <n v="1"/>
    <n v="0"/>
    <n v="0"/>
  </r>
  <r>
    <m/>
    <m/>
    <s v="Humanidades"/>
    <d v="2020-05-19T14:02:00"/>
    <x v="2"/>
    <x v="7"/>
    <x v="1"/>
    <x v="1"/>
    <x v="1"/>
    <s v="F. Geografía e Historia"/>
    <m/>
    <m/>
    <m/>
    <m/>
    <m/>
    <m/>
    <m/>
    <m/>
    <s v="No"/>
    <s v="No"/>
    <m/>
    <n v="5"/>
    <n v="5"/>
    <n v="3"/>
    <n v="5"/>
    <n v="5"/>
    <n v="5"/>
    <n v="3"/>
    <n v="4"/>
    <n v="4"/>
    <m/>
    <n v="4"/>
    <n v="4"/>
    <n v="4"/>
    <n v="4"/>
    <n v="4"/>
    <s v="No"/>
    <n v="4"/>
    <n v="4"/>
    <m/>
    <m/>
    <m/>
    <m/>
    <m/>
    <m/>
    <m/>
    <m/>
    <s v="No"/>
    <s v="No"/>
    <m/>
    <n v="4"/>
    <n v="5"/>
    <s v="5, muy satisfecho"/>
    <s v="Mejorado"/>
    <m/>
    <n v="0"/>
    <n v="0"/>
    <n v="0"/>
    <n v="1"/>
    <n v="0"/>
    <n v="0"/>
    <n v="0"/>
    <n v="0"/>
    <n v="0"/>
    <n v="0"/>
    <n v="0"/>
    <n v="0"/>
    <n v="0"/>
  </r>
  <r>
    <m/>
    <m/>
    <s v="Ciencias Sociales"/>
    <d v="2020-05-19T14:01:00"/>
    <x v="3"/>
    <x v="13"/>
    <x v="2"/>
    <x v="1"/>
    <x v="2"/>
    <s v="F. Ciencias de la Información"/>
    <s v="Biblioteca Maria Zambrano (Filología / Derecho)"/>
    <s v="F. Ciencias de la Documentación"/>
    <m/>
    <m/>
    <m/>
    <m/>
    <m/>
    <m/>
    <s v="No"/>
    <s v="Sí"/>
    <n v="5"/>
    <m/>
    <m/>
    <n v="5"/>
    <m/>
    <n v="5"/>
    <n v="5"/>
    <m/>
    <n v="4"/>
    <n v="4"/>
    <m/>
    <n v="4"/>
    <n v="4"/>
    <n v="4"/>
    <n v="4"/>
    <n v="4"/>
    <s v="Sí"/>
    <n v="4"/>
    <n v="4"/>
    <s v="Twitter|Facebook|Instagram|LinkedIn"/>
    <m/>
    <m/>
    <m/>
    <m/>
    <m/>
    <m/>
    <m/>
    <s v="No"/>
    <s v="No"/>
    <m/>
    <n v="4"/>
    <n v="4"/>
    <s v="4, satisfecho"/>
    <s v="Mejorado"/>
    <m/>
    <n v="1"/>
    <n v="0"/>
    <n v="0"/>
    <n v="0"/>
    <n v="0"/>
    <n v="0"/>
    <n v="1"/>
    <n v="1"/>
    <n v="0"/>
    <n v="1"/>
    <n v="1"/>
    <n v="0"/>
    <n v="0"/>
  </r>
  <r>
    <m/>
    <m/>
    <s v="Ciencias Sociales"/>
    <d v="2020-05-19T14:00:00"/>
    <x v="2"/>
    <x v="11"/>
    <x v="1"/>
    <x v="4"/>
    <x v="3"/>
    <s v="F. Ciencias Económicas y Empresariales"/>
    <m/>
    <m/>
    <m/>
    <m/>
    <m/>
    <m/>
    <m/>
    <m/>
    <s v="Sí"/>
    <s v="Sí"/>
    <n v="2"/>
    <n v="1"/>
    <n v="2"/>
    <n v="3"/>
    <n v="5"/>
    <n v="3"/>
    <n v="4"/>
    <n v="3"/>
    <n v="3"/>
    <n v="3"/>
    <m/>
    <n v="2"/>
    <n v="2"/>
    <n v="2"/>
    <n v="2"/>
    <n v="2"/>
    <s v="No"/>
    <n v="3"/>
    <n v="2"/>
    <s v="No uso ninguna red social"/>
    <m/>
    <m/>
    <m/>
    <m/>
    <m/>
    <m/>
    <m/>
    <s v="No"/>
    <s v="No"/>
    <m/>
    <n v="3"/>
    <n v="4"/>
    <s v="3, normal"/>
    <s v="Igual"/>
    <m/>
    <n v="0"/>
    <n v="1"/>
    <n v="0"/>
    <n v="0"/>
    <n v="0"/>
    <n v="0"/>
    <n v="0"/>
    <n v="0"/>
    <n v="0"/>
    <n v="0"/>
    <n v="0"/>
    <n v="1"/>
    <n v="0"/>
  </r>
  <r>
    <m/>
    <m/>
    <s v="Ciencias de la Salud"/>
    <d v="2020-05-19T14:00:00"/>
    <x v="2"/>
    <x v="4"/>
    <x v="1"/>
    <x v="5"/>
    <x v="16"/>
    <s v="F. Medicina"/>
    <s v="F. Enfermería, Fisioterapia y Podología"/>
    <s v="Biblioteca Maria Zambrano (Filología / Derecho)"/>
    <s v="Pudmed"/>
    <m/>
    <m/>
    <m/>
    <m/>
    <m/>
    <s v="No"/>
    <s v="Sí"/>
    <n v="3"/>
    <n v="2"/>
    <n v="2"/>
    <n v="4"/>
    <n v="5"/>
    <n v="5"/>
    <n v="5"/>
    <n v="1"/>
    <n v="5"/>
    <n v="3"/>
    <m/>
    <n v="2"/>
    <n v="5"/>
    <n v="1"/>
    <n v="3"/>
    <n v="3"/>
    <s v="No"/>
    <n v="1"/>
    <n v="4"/>
    <s v="Twitter|Youtube|Instagram"/>
    <m/>
    <m/>
    <m/>
    <m/>
    <m/>
    <m/>
    <m/>
    <s v="Sí"/>
    <s v="Sí"/>
    <s v="Útil"/>
    <n v="5"/>
    <n v="5"/>
    <s v="4, satisfecho"/>
    <s v="Igual"/>
    <s v="En mi primer año de universidad realice un curso dond eme enseñaban a acceder a la biblioteca desde un ordenador, pero se me olvidó y creo que no soy la única.  Como sugerencia podríais hacer video tutoriales enseñando como se maneja y subirlo a un canal de youtube.   Además creo que os podríais promocionar más por redes sociales tanto en una cuenta de la propia biblioteca como de la universidad en general."/>
    <n v="0"/>
    <n v="0"/>
    <n v="0"/>
    <n v="0"/>
    <n v="1"/>
    <n v="0"/>
    <n v="1"/>
    <n v="0"/>
    <n v="1"/>
    <n v="1"/>
    <n v="0"/>
    <n v="0"/>
    <n v="0"/>
  </r>
  <r>
    <m/>
    <m/>
    <s v="Humanidades"/>
    <d v="2020-05-19T14:00:00"/>
    <x v="2"/>
    <x v="7"/>
    <x v="1"/>
    <x v="2"/>
    <x v="5"/>
    <s v="F. Geografía e Historia"/>
    <s v="Biblioteca Maria Zambrano (Filología / Derecho)"/>
    <s v="F. Filosofía"/>
    <m/>
    <m/>
    <m/>
    <m/>
    <m/>
    <m/>
    <s v="No"/>
    <s v="Sí"/>
    <n v="4"/>
    <n v="3"/>
    <n v="3"/>
    <n v="1"/>
    <n v="5"/>
    <n v="4"/>
    <n v="4"/>
    <n v="2"/>
    <n v="4"/>
    <n v="4"/>
    <m/>
    <n v="3"/>
    <n v="3"/>
    <n v="4"/>
    <n v="3"/>
    <n v="3"/>
    <s v="Sí"/>
    <n v="4"/>
    <n v="3"/>
    <s v="Twitter|Facebook|Instagram"/>
    <m/>
    <m/>
    <m/>
    <m/>
    <m/>
    <m/>
    <m/>
    <s v="Sí"/>
    <s v="No"/>
    <m/>
    <n v="4"/>
    <n v="5"/>
    <s v="4, satisfecho"/>
    <s v="Mejorado"/>
    <m/>
    <n v="1"/>
    <n v="0"/>
    <n v="1"/>
    <n v="0"/>
    <n v="1"/>
    <n v="0"/>
    <n v="1"/>
    <n v="1"/>
    <n v="0"/>
    <n v="1"/>
    <n v="0"/>
    <n v="0"/>
    <n v="0"/>
  </r>
  <r>
    <m/>
    <m/>
    <s v="Humanidades"/>
    <d v="2020-05-19T14:00:00"/>
    <x v="2"/>
    <x v="7"/>
    <x v="2"/>
    <x v="2"/>
    <x v="2"/>
    <s v="F. Geografía e Historia"/>
    <s v="F. Filología (Clásicas o General)"/>
    <s v="Biblioteca Maria Zambrano (Filología / Derecho)"/>
    <m/>
    <m/>
    <m/>
    <m/>
    <m/>
    <m/>
    <s v="No"/>
    <s v="Sí"/>
    <n v="2"/>
    <n v="1"/>
    <n v="3"/>
    <n v="1"/>
    <n v="4"/>
    <n v="4"/>
    <n v="5"/>
    <n v="1"/>
    <n v="3"/>
    <n v="3"/>
    <m/>
    <n v="2"/>
    <n v="3"/>
    <n v="4"/>
    <n v="3"/>
    <n v="3"/>
    <s v="No"/>
    <n v="4"/>
    <n v="1"/>
    <s v="Twitter|Youtube|Instagram"/>
    <m/>
    <m/>
    <m/>
    <m/>
    <m/>
    <m/>
    <m/>
    <s v="No"/>
    <s v="No"/>
    <m/>
    <n v="4"/>
    <n v="5"/>
    <s v="4, satisfecho"/>
    <s v="Igual"/>
    <m/>
    <n v="1"/>
    <n v="0"/>
    <n v="0"/>
    <n v="0"/>
    <n v="0"/>
    <n v="0"/>
    <n v="1"/>
    <n v="0"/>
    <n v="1"/>
    <n v="1"/>
    <n v="0"/>
    <n v="0"/>
    <n v="0"/>
  </r>
  <r>
    <m/>
    <m/>
    <s v="Ciencias de la Salud"/>
    <d v="2020-05-19T14:00:00"/>
    <x v="2"/>
    <x v="12"/>
    <x v="1"/>
    <x v="2"/>
    <x v="2"/>
    <s v="F. Psicología"/>
    <s v="Biblioteca Maria Zambrano (Filología / Derecho)"/>
    <m/>
    <s v="Biblioteca Central de Coslada, biblioteca La Jaramilla"/>
    <m/>
    <m/>
    <m/>
    <m/>
    <m/>
    <s v="Sí"/>
    <s v="Sí"/>
    <n v="4"/>
    <n v="2"/>
    <n v="1"/>
    <n v="1"/>
    <n v="5"/>
    <n v="3"/>
    <n v="5"/>
    <n v="1"/>
    <n v="3"/>
    <n v="4"/>
    <m/>
    <n v="3"/>
    <n v="5"/>
    <n v="5"/>
    <n v="4"/>
    <n v="5"/>
    <s v="No"/>
    <n v="4"/>
    <n v="2"/>
    <s v="Twitter|Instagram"/>
    <m/>
    <m/>
    <m/>
    <m/>
    <m/>
    <m/>
    <m/>
    <s v="Sí"/>
    <s v="Sí"/>
    <s v="Útil"/>
    <n v="5"/>
    <n v="5"/>
    <s v="4, satisfecho"/>
    <s v="Igual"/>
    <m/>
    <n v="1"/>
    <n v="0"/>
    <n v="0"/>
    <n v="0"/>
    <n v="0"/>
    <n v="0"/>
    <n v="1"/>
    <n v="0"/>
    <n v="0"/>
    <n v="1"/>
    <n v="0"/>
    <n v="0"/>
    <n v="0"/>
  </r>
  <r>
    <m/>
    <m/>
    <s v="Humanidades"/>
    <d v="2020-05-19T14:00:00"/>
    <x v="3"/>
    <x v="3"/>
    <x v="2"/>
    <x v="3"/>
    <x v="2"/>
    <s v="F. Bellas Artes"/>
    <s v="F. Geografía e Historia"/>
    <s v="F. Filosofía"/>
    <m/>
    <m/>
    <m/>
    <m/>
    <m/>
    <m/>
    <s v="Sí"/>
    <s v="Sí"/>
    <n v="4"/>
    <n v="4"/>
    <n v="4"/>
    <n v="2"/>
    <n v="3"/>
    <n v="4"/>
    <n v="4"/>
    <n v="4"/>
    <n v="4"/>
    <n v="4"/>
    <m/>
    <n v="4"/>
    <n v="4"/>
    <n v="3"/>
    <n v="4"/>
    <n v="5"/>
    <s v="Sí"/>
    <n v="5"/>
    <n v="4"/>
    <s v="Instagram"/>
    <m/>
    <m/>
    <m/>
    <m/>
    <m/>
    <m/>
    <m/>
    <s v="Sí"/>
    <s v="No"/>
    <m/>
    <n v="5"/>
    <n v="5"/>
    <s v="5, muy satisfecho"/>
    <s v="Mejorado"/>
    <m/>
    <n v="1"/>
    <n v="0"/>
    <n v="0"/>
    <n v="0"/>
    <n v="0"/>
    <n v="0"/>
    <n v="0"/>
    <n v="0"/>
    <n v="0"/>
    <n v="1"/>
    <n v="0"/>
    <n v="0"/>
    <n v="0"/>
  </r>
  <r>
    <m/>
    <m/>
    <s v="Humanidades"/>
    <d v="2020-05-19T14:00:00"/>
    <x v="2"/>
    <x v="3"/>
    <x v="1"/>
    <x v="1"/>
    <x v="4"/>
    <s v="F. Bellas Artes"/>
    <s v="F. Filosofía"/>
    <m/>
    <s v="Bibliotecas Municipales"/>
    <m/>
    <m/>
    <m/>
    <m/>
    <m/>
    <s v="No"/>
    <s v="Sí"/>
    <n v="3"/>
    <n v="3"/>
    <n v="4"/>
    <n v="4"/>
    <n v="4"/>
    <n v="4"/>
    <n v="2"/>
    <n v="3"/>
    <n v="2"/>
    <n v="5"/>
    <m/>
    <n v="2"/>
    <n v="4"/>
    <n v="4"/>
    <n v="2"/>
    <n v="5"/>
    <s v="Sí"/>
    <n v="5"/>
    <n v="2"/>
    <s v="No uso ninguna red social"/>
    <m/>
    <m/>
    <m/>
    <m/>
    <m/>
    <m/>
    <m/>
    <s v="No"/>
    <s v="Sí"/>
    <s v="Muy útil"/>
    <n v="5"/>
    <n v="5"/>
    <s v="3, normal"/>
    <s v="Mejorado mucho"/>
    <s v="Los estudiantes deberían tener la posibilidad de solicitar un libro/documento que pertenece a una biblioteca de otra facultad, y que pueda ser enviado."/>
    <n v="0"/>
    <n v="0"/>
    <n v="1"/>
    <n v="0"/>
    <n v="0"/>
    <n v="0"/>
    <n v="0"/>
    <n v="0"/>
    <n v="0"/>
    <n v="0"/>
    <n v="0"/>
    <n v="1"/>
    <n v="0"/>
  </r>
  <r>
    <m/>
    <m/>
    <s v="Ciencias de la Salud"/>
    <d v="2020-05-19T14:00:00"/>
    <x v="2"/>
    <x v="23"/>
    <x v="3"/>
    <x v="5"/>
    <x v="3"/>
    <s v="F. Veterinaria"/>
    <s v="Biblioteca Maria Zambrano (Filología / Derecho)"/>
    <s v="F. Ciencias de la Información"/>
    <m/>
    <m/>
    <m/>
    <m/>
    <m/>
    <m/>
    <s v="No"/>
    <s v="Sí"/>
    <n v="5"/>
    <n v="5"/>
    <n v="3"/>
    <n v="1"/>
    <n v="5"/>
    <n v="5"/>
    <n v="5"/>
    <n v="3"/>
    <n v="5"/>
    <n v="5"/>
    <m/>
    <n v="5"/>
    <n v="5"/>
    <n v="3"/>
    <n v="5"/>
    <n v="5"/>
    <s v="No"/>
    <n v="5"/>
    <n v="5"/>
    <s v="Twitter|Instagram"/>
    <m/>
    <m/>
    <m/>
    <m/>
    <m/>
    <m/>
    <m/>
    <s v="Sí"/>
    <s v="No"/>
    <m/>
    <n v="5"/>
    <n v="5"/>
    <s v="5, muy satisfecho"/>
    <s v="Mejorado mucho"/>
    <m/>
    <n v="0"/>
    <n v="1"/>
    <n v="0"/>
    <n v="0"/>
    <n v="0"/>
    <n v="0"/>
    <n v="1"/>
    <n v="0"/>
    <n v="0"/>
    <n v="1"/>
    <n v="0"/>
    <n v="0"/>
    <n v="0"/>
  </r>
  <r>
    <m/>
    <m/>
    <s v="Ciencias Experimentales"/>
    <d v="2020-05-19T13:59:00"/>
    <x v="2"/>
    <x v="8"/>
    <x v="3"/>
    <x v="1"/>
    <x v="2"/>
    <s v="F. Ciencias Matemáticas"/>
    <m/>
    <m/>
    <s v="Biblioteca de la facultad de Telecomunicaciones de la Politécnica"/>
    <m/>
    <m/>
    <m/>
    <m/>
    <m/>
    <s v="Sí"/>
    <s v="Sí"/>
    <n v="5"/>
    <n v="1"/>
    <n v="1"/>
    <n v="1"/>
    <n v="4"/>
    <n v="4"/>
    <n v="4"/>
    <n v="2"/>
    <n v="4"/>
    <n v="3"/>
    <m/>
    <n v="5"/>
    <n v="4"/>
    <n v="4"/>
    <n v="3"/>
    <n v="4"/>
    <s v="No"/>
    <n v="4"/>
    <n v="3"/>
    <s v="Twitter|Youtube|Instagram"/>
    <m/>
    <m/>
    <m/>
    <m/>
    <m/>
    <m/>
    <m/>
    <s v="Sí"/>
    <s v="Sí"/>
    <s v="Útil"/>
    <n v="5"/>
    <n v="5"/>
    <s v="4, satisfecho"/>
    <s v="Mejorado"/>
    <m/>
    <n v="1"/>
    <n v="0"/>
    <n v="0"/>
    <n v="0"/>
    <n v="0"/>
    <n v="0"/>
    <n v="1"/>
    <n v="0"/>
    <n v="1"/>
    <n v="1"/>
    <n v="0"/>
    <n v="0"/>
    <n v="0"/>
  </r>
  <r>
    <m/>
    <m/>
    <s v="Ciencias Sociales"/>
    <d v="2020-05-19T13:59:00"/>
    <x v="2"/>
    <x v="10"/>
    <x v="3"/>
    <x v="3"/>
    <x v="2"/>
    <s v="F. Derecho (Departamentos,Criminología)"/>
    <s v="F. Ciencias Políticas y Sociología"/>
    <s v="F. Ciencias Económicas y Empresariales"/>
    <s v="A la URJC."/>
    <m/>
    <m/>
    <m/>
    <m/>
    <m/>
    <s v="No"/>
    <s v="Sí"/>
    <n v="4"/>
    <n v="3"/>
    <n v="5"/>
    <n v="5"/>
    <n v="2"/>
    <n v="5"/>
    <n v="4"/>
    <n v="5"/>
    <n v="5"/>
    <n v="5"/>
    <m/>
    <n v="5"/>
    <n v="5"/>
    <n v="2"/>
    <n v="5"/>
    <n v="4"/>
    <s v="No"/>
    <n v="5"/>
    <n v="5"/>
    <s v="Facebook|Youtube|Instagram"/>
    <m/>
    <m/>
    <m/>
    <m/>
    <m/>
    <m/>
    <m/>
    <s v="Sí"/>
    <s v="Sí"/>
    <s v="Muy útil"/>
    <n v="5"/>
    <n v="5"/>
    <s v="5, muy satisfecho"/>
    <s v="Mejorado"/>
    <s v="Me gustaría que vuelva el sistema de búsqueda anterior. Ahora se me hace un poco más difícil. Y que ponga más libros en formato electrónico como lo que está haciendo en cuarentena. Hay más libros y colecciones disponibles ahora que cuando teníamos clases presencial. Y sólo quería agradecerles por los majos que sois los bibliotecarios de Derecho y siempre atentos."/>
    <n v="1"/>
    <n v="0"/>
    <n v="0"/>
    <n v="0"/>
    <n v="0"/>
    <n v="0"/>
    <n v="0"/>
    <n v="1"/>
    <n v="1"/>
    <n v="1"/>
    <n v="0"/>
    <n v="0"/>
    <n v="0"/>
  </r>
  <r>
    <m/>
    <m/>
    <s v="Ciencias Sociales"/>
    <d v="2020-05-19T13:59:00"/>
    <x v="3"/>
    <x v="13"/>
    <x v="2"/>
    <x v="1"/>
    <x v="4"/>
    <s v="F. Ciencias de la Documentación"/>
    <s v="F. Geografía e Historia"/>
    <s v="F. Bellas Artes"/>
    <m/>
    <m/>
    <m/>
    <m/>
    <m/>
    <m/>
    <s v="Sí"/>
    <s v="Sí"/>
    <n v="4"/>
    <n v="2"/>
    <n v="3"/>
    <n v="1"/>
    <n v="5"/>
    <n v="5"/>
    <n v="2"/>
    <n v="3"/>
    <n v="3"/>
    <n v="3"/>
    <m/>
    <n v="4"/>
    <n v="4"/>
    <n v="4"/>
    <n v="4"/>
    <n v="3"/>
    <s v="Sí"/>
    <n v="4"/>
    <n v="4"/>
    <s v="Instagram"/>
    <m/>
    <m/>
    <m/>
    <m/>
    <m/>
    <m/>
    <m/>
    <s v="No"/>
    <s v="No"/>
    <m/>
    <n v="4"/>
    <n v="4"/>
    <s v="4, satisfecho"/>
    <s v="Mejorado"/>
    <m/>
    <n v="0"/>
    <n v="0"/>
    <n v="1"/>
    <n v="0"/>
    <n v="0"/>
    <n v="0"/>
    <n v="0"/>
    <n v="0"/>
    <n v="0"/>
    <n v="1"/>
    <n v="0"/>
    <n v="0"/>
    <n v="0"/>
  </r>
  <r>
    <m/>
    <m/>
    <s v="Ciencias de la Salud"/>
    <d v="2020-05-19T13:59:00"/>
    <x v="2"/>
    <x v="23"/>
    <x v="1"/>
    <x v="1"/>
    <x v="4"/>
    <s v="F. Veterinaria"/>
    <m/>
    <m/>
    <m/>
    <m/>
    <m/>
    <m/>
    <m/>
    <m/>
    <s v="No"/>
    <s v="Sí"/>
    <n v="4"/>
    <n v="2"/>
    <n v="3"/>
    <n v="1"/>
    <n v="5"/>
    <n v="5"/>
    <n v="5"/>
    <n v="2"/>
    <n v="3"/>
    <n v="3"/>
    <m/>
    <n v="2"/>
    <n v="5"/>
    <n v="1"/>
    <n v="4"/>
    <n v="3"/>
    <s v="Sí"/>
    <n v="2"/>
    <n v="3"/>
    <s v="Twitter|Youtube|Instagram"/>
    <m/>
    <m/>
    <m/>
    <m/>
    <m/>
    <m/>
    <m/>
    <s v="Sí"/>
    <s v="Sí"/>
    <m/>
    <n v="3"/>
    <n v="4"/>
    <s v="3, normal"/>
    <s v="Mejorado"/>
    <m/>
    <n v="0"/>
    <n v="0"/>
    <n v="1"/>
    <n v="0"/>
    <n v="0"/>
    <n v="0"/>
    <n v="1"/>
    <n v="0"/>
    <n v="1"/>
    <n v="1"/>
    <n v="0"/>
    <n v="0"/>
    <n v="0"/>
  </r>
  <r>
    <m/>
    <m/>
    <s v="Humanidades"/>
    <d v="2020-05-19T13:59:00"/>
    <x v="2"/>
    <x v="7"/>
    <x v="2"/>
    <x v="2"/>
    <x v="50"/>
    <s v="F. Geografía e Historia"/>
    <s v="Biblioteca Maria Zambrano (Filología / Derecho)"/>
    <s v="F. Filosofía"/>
    <m/>
    <m/>
    <m/>
    <m/>
    <m/>
    <m/>
    <s v="Sí"/>
    <s v="Sí"/>
    <n v="4"/>
    <n v="1"/>
    <n v="1"/>
    <n v="3"/>
    <n v="3"/>
    <n v="3"/>
    <n v="4"/>
    <n v="2"/>
    <n v="4"/>
    <n v="3"/>
    <m/>
    <n v="4"/>
    <n v="4"/>
    <n v="5"/>
    <n v="4"/>
    <n v="4"/>
    <s v="No"/>
    <n v="4"/>
    <n v="1"/>
    <s v="Instagram"/>
    <m/>
    <m/>
    <m/>
    <m/>
    <m/>
    <m/>
    <m/>
    <s v="No"/>
    <s v="No"/>
    <m/>
    <n v="3"/>
    <n v="3"/>
    <s v="4, satisfecho"/>
    <s v="Igual"/>
    <m/>
    <n v="0"/>
    <n v="0"/>
    <n v="0"/>
    <n v="0"/>
    <n v="0"/>
    <n v="0"/>
    <n v="0"/>
    <n v="0"/>
    <n v="0"/>
    <n v="1"/>
    <n v="0"/>
    <n v="0"/>
    <n v="0"/>
  </r>
  <r>
    <m/>
    <m/>
    <s v="Ciencias Sociales"/>
    <d v="2020-05-19T13:58:00"/>
    <x v="2"/>
    <x v="13"/>
    <x v="1"/>
    <x v="2"/>
    <x v="2"/>
    <s v="F. Ciencias de la Información"/>
    <s v="Biblioteca Maria Zambrano (Filología / Derecho)"/>
    <s v="F. Ciencias Políticas y Sociología"/>
    <m/>
    <m/>
    <m/>
    <m/>
    <m/>
    <m/>
    <s v="Sí"/>
    <s v="Sí"/>
    <n v="3"/>
    <n v="1"/>
    <n v="1"/>
    <n v="1"/>
    <n v="4"/>
    <n v="4"/>
    <n v="1"/>
    <n v="3"/>
    <n v="2"/>
    <n v="3"/>
    <m/>
    <n v="2"/>
    <n v="3"/>
    <n v="4"/>
    <n v="2"/>
    <n v="4"/>
    <s v="No"/>
    <n v="5"/>
    <n v="3"/>
    <s v="Twitter|Youtube|Instagram"/>
    <m/>
    <m/>
    <m/>
    <m/>
    <m/>
    <m/>
    <m/>
    <s v="No"/>
    <s v="No"/>
    <m/>
    <n v="4"/>
    <n v="4"/>
    <s v="4, satisfecho"/>
    <s v="Igual"/>
    <m/>
    <n v="1"/>
    <n v="0"/>
    <n v="0"/>
    <n v="0"/>
    <n v="0"/>
    <n v="0"/>
    <n v="1"/>
    <n v="0"/>
    <n v="1"/>
    <n v="1"/>
    <n v="0"/>
    <n v="0"/>
    <n v="0"/>
  </r>
  <r>
    <m/>
    <m/>
    <s v="Humanidades"/>
    <d v="2020-05-19T13:58:00"/>
    <x v="2"/>
    <x v="5"/>
    <x v="1"/>
    <x v="1"/>
    <x v="2"/>
    <s v="F. Filosofía"/>
    <s v="Biblioteca Maria Zambrano (Filología / Derecho)"/>
    <s v="F. Derecho (Departamentos,Criminología)"/>
    <m/>
    <m/>
    <m/>
    <m/>
    <m/>
    <m/>
    <s v="Sí"/>
    <s v="No"/>
    <n v="3"/>
    <n v="1"/>
    <n v="1"/>
    <n v="3"/>
    <n v="4"/>
    <n v="4"/>
    <n v="5"/>
    <n v="3"/>
    <n v="4"/>
    <n v="5"/>
    <m/>
    <n v="4"/>
    <n v="5"/>
    <n v="5"/>
    <n v="4"/>
    <n v="4"/>
    <s v="No"/>
    <n v="4"/>
    <n v="4"/>
    <s v="Twitter"/>
    <m/>
    <m/>
    <m/>
    <m/>
    <m/>
    <m/>
    <m/>
    <s v="No"/>
    <s v="No"/>
    <m/>
    <n v="5"/>
    <n v="5"/>
    <s v="5, muy satisfecho"/>
    <m/>
    <m/>
    <n v="1"/>
    <n v="0"/>
    <n v="0"/>
    <n v="0"/>
    <n v="0"/>
    <n v="0"/>
    <n v="1"/>
    <n v="0"/>
    <n v="0"/>
    <n v="0"/>
    <n v="0"/>
    <n v="0"/>
    <n v="0"/>
  </r>
  <r>
    <m/>
    <m/>
    <s v="Ciencias Experimentales"/>
    <d v="2020-05-19T13:58:00"/>
    <x v="2"/>
    <x v="19"/>
    <x v="2"/>
    <x v="5"/>
    <x v="3"/>
    <s v="Biblioteca Maria Zambrano (Filología / Derecho)"/>
    <s v="F. Ciencias Físicas"/>
    <s v="F. Ciencias Matemáticas"/>
    <m/>
    <m/>
    <m/>
    <m/>
    <m/>
    <m/>
    <s v="Sí"/>
    <s v="Sí"/>
    <n v="4"/>
    <n v="1"/>
    <n v="1"/>
    <n v="2"/>
    <n v="4"/>
    <n v="4"/>
    <n v="5"/>
    <n v="2"/>
    <n v="4"/>
    <n v="4"/>
    <m/>
    <n v="3"/>
    <n v="4"/>
    <n v="4"/>
    <n v="3"/>
    <n v="4"/>
    <s v="No"/>
    <n v="4"/>
    <n v="3"/>
    <s v="Twitter|Youtube|Instagram"/>
    <m/>
    <m/>
    <m/>
    <m/>
    <m/>
    <m/>
    <m/>
    <s v="No"/>
    <s v="No"/>
    <m/>
    <n v="4"/>
    <n v="4"/>
    <s v="4, satisfecho"/>
    <s v="Empeorado"/>
    <s v="Impedir que los alumnos escriban en los libros."/>
    <n v="0"/>
    <n v="1"/>
    <n v="0"/>
    <n v="0"/>
    <n v="0"/>
    <n v="0"/>
    <n v="1"/>
    <n v="0"/>
    <n v="1"/>
    <n v="1"/>
    <n v="0"/>
    <n v="0"/>
    <n v="0"/>
  </r>
  <r>
    <m/>
    <m/>
    <s v="Humanidades"/>
    <d v="2020-05-19T13:58:00"/>
    <x v="2"/>
    <x v="2"/>
    <x v="1"/>
    <x v="5"/>
    <x v="3"/>
    <s v="F. Educación - Centro de Formación del Profesorado"/>
    <m/>
    <m/>
    <s v="Biblioteca municipal de Rivas Vaciamadrid"/>
    <m/>
    <m/>
    <m/>
    <m/>
    <m/>
    <s v="Sí"/>
    <s v="Sí"/>
    <n v="2"/>
    <n v="4"/>
    <n v="4"/>
    <n v="1"/>
    <n v="2"/>
    <n v="5"/>
    <n v="2"/>
    <n v="4"/>
    <n v="2"/>
    <n v="2"/>
    <m/>
    <n v="2"/>
    <n v="2"/>
    <n v="3"/>
    <n v="3"/>
    <n v="3"/>
    <s v="Sí"/>
    <n v="3"/>
    <n v="3"/>
    <s v="Twitter|Facebook|Youtube"/>
    <m/>
    <m/>
    <m/>
    <m/>
    <m/>
    <m/>
    <m/>
    <s v="Sí"/>
    <s v="No"/>
    <m/>
    <n v="3"/>
    <n v="3"/>
    <s v="3, normal"/>
    <s v="Igual"/>
    <m/>
    <n v="0"/>
    <n v="1"/>
    <n v="0"/>
    <n v="0"/>
    <n v="0"/>
    <n v="0"/>
    <n v="1"/>
    <n v="1"/>
    <n v="1"/>
    <n v="0"/>
    <n v="0"/>
    <n v="0"/>
    <n v="0"/>
  </r>
  <r>
    <m/>
    <m/>
    <s v="Ciencias Sociales"/>
    <d v="2020-05-19T13:58:00"/>
    <x v="2"/>
    <x v="17"/>
    <x v="5"/>
    <x v="1"/>
    <x v="6"/>
    <s v="F. Ciencias de la Documentación"/>
    <m/>
    <m/>
    <s v="Biblioteca José del Hierro"/>
    <m/>
    <m/>
    <m/>
    <m/>
    <m/>
    <s v="No"/>
    <s v="No"/>
    <n v="2"/>
    <n v="3"/>
    <n v="3"/>
    <n v="3"/>
    <n v="4"/>
    <n v="4"/>
    <n v="4"/>
    <n v="3"/>
    <n v="4"/>
    <n v="3"/>
    <m/>
    <n v="4"/>
    <n v="4"/>
    <n v="4"/>
    <n v="3"/>
    <n v="3"/>
    <s v="Sí"/>
    <n v="4"/>
    <n v="1"/>
    <s v="Twitter|Youtube|Instagram"/>
    <m/>
    <m/>
    <m/>
    <m/>
    <m/>
    <m/>
    <m/>
    <s v="No"/>
    <s v="No"/>
    <m/>
    <n v="4"/>
    <n v="4"/>
    <s v="4, satisfecho"/>
    <s v="Igual"/>
    <m/>
    <n v="1"/>
    <n v="0"/>
    <n v="1"/>
    <n v="0"/>
    <n v="0"/>
    <n v="0"/>
    <n v="1"/>
    <n v="0"/>
    <n v="1"/>
    <n v="1"/>
    <n v="0"/>
    <n v="0"/>
    <n v="0"/>
  </r>
  <r>
    <m/>
    <m/>
    <s v="Ciencias de la Salud"/>
    <d v="2020-05-19T13:58:00"/>
    <x v="2"/>
    <x v="4"/>
    <x v="1"/>
    <x v="5"/>
    <x v="2"/>
    <s v="F. Medicina"/>
    <s v="Biblioteca Maria Zambrano (Filología / Derecho)"/>
    <m/>
    <m/>
    <m/>
    <m/>
    <m/>
    <m/>
    <m/>
    <s v="No"/>
    <s v="Sí"/>
    <n v="3"/>
    <n v="3"/>
    <n v="2"/>
    <n v="4"/>
    <n v="4"/>
    <n v="3"/>
    <n v="4"/>
    <n v="3"/>
    <n v="3"/>
    <n v="4"/>
    <m/>
    <n v="3"/>
    <n v="3"/>
    <n v="3"/>
    <n v="3"/>
    <n v="3"/>
    <s v="No"/>
    <n v="3"/>
    <n v="3"/>
    <s v="Youtube|Instagram"/>
    <m/>
    <m/>
    <m/>
    <m/>
    <m/>
    <m/>
    <m/>
    <s v="No"/>
    <s v="No"/>
    <m/>
    <n v="4"/>
    <n v="4"/>
    <s v="4, satisfecho"/>
    <s v="Igual"/>
    <m/>
    <n v="1"/>
    <n v="0"/>
    <n v="0"/>
    <n v="0"/>
    <n v="0"/>
    <n v="0"/>
    <n v="0"/>
    <n v="0"/>
    <n v="1"/>
    <n v="1"/>
    <n v="0"/>
    <n v="0"/>
    <n v="0"/>
  </r>
  <r>
    <m/>
    <m/>
    <s v="Ciencias Experimentales"/>
    <d v="2020-05-19T13:58:00"/>
    <x v="3"/>
    <x v="26"/>
    <x v="3"/>
    <x v="1"/>
    <x v="5"/>
    <s v="F. Informática"/>
    <s v="Biblioteca Maria Zambrano (Filología / Derecho)"/>
    <m/>
    <m/>
    <m/>
    <m/>
    <m/>
    <m/>
    <m/>
    <s v="Sí"/>
    <s v="Sí"/>
    <n v="4"/>
    <n v="1"/>
    <n v="2"/>
    <n v="2"/>
    <n v="2"/>
    <n v="5"/>
    <n v="5"/>
    <n v="1"/>
    <n v="5"/>
    <n v="5"/>
    <m/>
    <n v="4"/>
    <n v="4"/>
    <n v="4"/>
    <n v="4"/>
    <n v="4"/>
    <s v="Sí"/>
    <n v="4"/>
    <n v="3"/>
    <s v="Twitter|Instagram"/>
    <m/>
    <m/>
    <m/>
    <m/>
    <m/>
    <m/>
    <m/>
    <s v="No"/>
    <s v="No"/>
    <m/>
    <n v="5"/>
    <n v="4"/>
    <s v="4, satisfecho"/>
    <s v="Mejorado"/>
    <m/>
    <n v="1"/>
    <n v="0"/>
    <n v="1"/>
    <n v="0"/>
    <n v="1"/>
    <n v="0"/>
    <n v="1"/>
    <n v="0"/>
    <n v="0"/>
    <n v="1"/>
    <n v="0"/>
    <n v="0"/>
    <n v="0"/>
  </r>
  <r>
    <m/>
    <m/>
    <s v="Ciencias de la Salud"/>
    <d v="2020-05-19T13:57:00"/>
    <x v="3"/>
    <x v="9"/>
    <x v="1"/>
    <x v="2"/>
    <x v="6"/>
    <s v="F. Farmacia"/>
    <m/>
    <m/>
    <m/>
    <m/>
    <m/>
    <m/>
    <m/>
    <m/>
    <s v="Sí"/>
    <s v="Sí"/>
    <n v="3"/>
    <n v="4"/>
    <n v="3"/>
    <n v="2"/>
    <n v="3"/>
    <n v="5"/>
    <n v="3"/>
    <n v="3"/>
    <n v="4"/>
    <n v="4"/>
    <m/>
    <n v="5"/>
    <n v="5"/>
    <n v="3"/>
    <n v="4"/>
    <n v="3"/>
    <s v="No"/>
    <n v="3"/>
    <n v="3"/>
    <s v="Facebook|Youtube"/>
    <m/>
    <m/>
    <m/>
    <m/>
    <m/>
    <m/>
    <m/>
    <s v="No"/>
    <s v="No"/>
    <m/>
    <n v="5"/>
    <n v="5"/>
    <s v="4, satisfecho"/>
    <s v="Mejorado"/>
    <m/>
    <n v="1"/>
    <n v="0"/>
    <n v="1"/>
    <n v="0"/>
    <n v="0"/>
    <n v="0"/>
    <n v="0"/>
    <n v="1"/>
    <n v="1"/>
    <n v="0"/>
    <n v="0"/>
    <n v="0"/>
    <n v="0"/>
  </r>
  <r>
    <m/>
    <m/>
    <s v="Humanidades"/>
    <d v="2020-05-19T13:56:00"/>
    <x v="2"/>
    <x v="7"/>
    <x v="1"/>
    <x v="1"/>
    <x v="2"/>
    <s v="Biblioteca Maria Zambrano (Filología / Derecho)"/>
    <s v="F. Geografía e Historia"/>
    <m/>
    <m/>
    <m/>
    <m/>
    <m/>
    <m/>
    <m/>
    <m/>
    <s v="Sí"/>
    <n v="5"/>
    <n v="4"/>
    <n v="3"/>
    <n v="4"/>
    <n v="5"/>
    <n v="4"/>
    <n v="4"/>
    <n v="3"/>
    <n v="5"/>
    <n v="5"/>
    <m/>
    <n v="5"/>
    <n v="5"/>
    <n v="5"/>
    <m/>
    <n v="5"/>
    <s v="No"/>
    <n v="4"/>
    <m/>
    <s v="No uso ninguna red social"/>
    <m/>
    <m/>
    <m/>
    <m/>
    <m/>
    <m/>
    <m/>
    <s v="No"/>
    <s v="No"/>
    <m/>
    <n v="5"/>
    <n v="5"/>
    <s v="4, satisfecho"/>
    <s v="Igual"/>
    <m/>
    <n v="1"/>
    <n v="0"/>
    <n v="0"/>
    <n v="0"/>
    <n v="0"/>
    <n v="0"/>
    <n v="0"/>
    <n v="0"/>
    <n v="0"/>
    <n v="0"/>
    <n v="0"/>
    <n v="1"/>
    <n v="0"/>
  </r>
  <r>
    <m/>
    <m/>
    <s v="Ciencias Experimentales"/>
    <d v="2020-05-19T13:56:00"/>
    <x v="2"/>
    <x v="8"/>
    <x v="2"/>
    <x v="4"/>
    <x v="3"/>
    <s v="F. Ciencias Matemáticas"/>
    <m/>
    <m/>
    <m/>
    <m/>
    <m/>
    <m/>
    <m/>
    <m/>
    <s v="Sí"/>
    <s v="Sí"/>
    <n v="1"/>
    <n v="1"/>
    <n v="1"/>
    <n v="1"/>
    <n v="5"/>
    <n v="3"/>
    <n v="4"/>
    <n v="1"/>
    <n v="3"/>
    <n v="3"/>
    <m/>
    <n v="4"/>
    <n v="4"/>
    <n v="4"/>
    <n v="4"/>
    <n v="4"/>
    <s v="No"/>
    <n v="4"/>
    <n v="4"/>
    <m/>
    <m/>
    <m/>
    <m/>
    <m/>
    <m/>
    <m/>
    <m/>
    <s v="No"/>
    <s v="No"/>
    <m/>
    <n v="4"/>
    <n v="5"/>
    <s v="4, satisfecho"/>
    <s v="Mejorado"/>
    <m/>
    <n v="0"/>
    <n v="1"/>
    <n v="0"/>
    <n v="0"/>
    <n v="0"/>
    <n v="0"/>
    <n v="0"/>
    <n v="0"/>
    <n v="0"/>
    <n v="0"/>
    <n v="0"/>
    <n v="0"/>
    <n v="0"/>
  </r>
  <r>
    <m/>
    <m/>
    <s v="Ciencias Experimentales"/>
    <d v="2020-05-19T13:56:00"/>
    <x v="2"/>
    <x v="16"/>
    <x v="3"/>
    <x v="1"/>
    <x v="6"/>
    <s v="F. Ciencias Matemáticas"/>
    <s v="F. Filología (Clásicas o General)"/>
    <s v="F. Ciencias Químicas"/>
    <m/>
    <m/>
    <m/>
    <m/>
    <m/>
    <m/>
    <s v="Sí"/>
    <s v="Sí"/>
    <n v="4"/>
    <n v="1"/>
    <n v="3"/>
    <n v="3"/>
    <n v="5"/>
    <n v="5"/>
    <n v="4"/>
    <n v="1"/>
    <n v="4"/>
    <n v="4"/>
    <m/>
    <n v="4"/>
    <n v="4"/>
    <n v="4"/>
    <n v="4"/>
    <n v="4"/>
    <s v="Sí"/>
    <n v="4"/>
    <n v="1"/>
    <s v="Instagram"/>
    <m/>
    <m/>
    <m/>
    <m/>
    <m/>
    <m/>
    <m/>
    <s v="Sí"/>
    <s v="No"/>
    <m/>
    <n v="5"/>
    <n v="5"/>
    <s v="4, satisfecho"/>
    <s v="Igual"/>
    <m/>
    <n v="1"/>
    <n v="0"/>
    <n v="1"/>
    <n v="0"/>
    <n v="0"/>
    <n v="0"/>
    <n v="0"/>
    <n v="0"/>
    <n v="0"/>
    <n v="1"/>
    <n v="0"/>
    <n v="0"/>
    <n v="0"/>
  </r>
  <r>
    <m/>
    <m/>
    <s v="Ciencias Experimentales"/>
    <d v="2020-05-19T13:56:00"/>
    <x v="2"/>
    <x v="19"/>
    <x v="3"/>
    <x v="1"/>
    <x v="18"/>
    <s v="F. Ciencias Físicas"/>
    <s v="Biblioteca Maria Zambrano (Filología / Derecho)"/>
    <s v="F. Ciencias Químicas"/>
    <s v="Biblioteca Elena Fortun, Biblioteca Eugenio Trías, Biblioteca Miguel Delibes"/>
    <m/>
    <m/>
    <m/>
    <m/>
    <m/>
    <s v="Sí"/>
    <s v="Sí"/>
    <n v="4"/>
    <n v="1"/>
    <n v="1"/>
    <n v="4"/>
    <n v="5"/>
    <n v="4"/>
    <n v="5"/>
    <n v="1"/>
    <n v="4"/>
    <n v="4"/>
    <m/>
    <n v="3"/>
    <n v="5"/>
    <n v="3"/>
    <n v="4"/>
    <n v="4"/>
    <s v="Sí"/>
    <n v="3"/>
    <n v="3"/>
    <s v="Twitter|Youtube|Instagram"/>
    <m/>
    <m/>
    <m/>
    <m/>
    <m/>
    <m/>
    <m/>
    <s v="Sí"/>
    <s v="Sí"/>
    <s v="Muy útil"/>
    <n v="5"/>
    <n v="4"/>
    <s v="4, satisfecho"/>
    <s v="Mejorado"/>
    <m/>
    <n v="1"/>
    <n v="0"/>
    <n v="0"/>
    <n v="0"/>
    <n v="1"/>
    <n v="0"/>
    <n v="1"/>
    <n v="0"/>
    <n v="1"/>
    <n v="1"/>
    <n v="0"/>
    <n v="0"/>
    <n v="0"/>
  </r>
  <r>
    <m/>
    <m/>
    <s v="Ciencias Sociales"/>
    <d v="2020-05-19T13:56:00"/>
    <x v="2"/>
    <x v="17"/>
    <x v="4"/>
    <x v="4"/>
    <x v="2"/>
    <s v="F. Ciencias de la Documentación"/>
    <s v="F. Ciencias de la Documentación"/>
    <s v="F. Ciencias de la Documentación"/>
    <m/>
    <m/>
    <m/>
    <m/>
    <m/>
    <m/>
    <s v="No"/>
    <s v="No"/>
    <n v="1"/>
    <n v="1"/>
    <n v="1"/>
    <n v="1"/>
    <n v="2"/>
    <n v="2"/>
    <n v="1"/>
    <n v="1"/>
    <n v="1"/>
    <n v="1"/>
    <m/>
    <n v="3"/>
    <n v="4"/>
    <n v="1"/>
    <n v="1"/>
    <n v="1"/>
    <s v="No"/>
    <n v="1"/>
    <n v="1"/>
    <s v="Youtube|Instagram|Whatsapp"/>
    <m/>
    <m/>
    <m/>
    <m/>
    <m/>
    <m/>
    <m/>
    <s v="No"/>
    <s v="No"/>
    <m/>
    <n v="1"/>
    <n v="4"/>
    <s v="1, muy insatisfecho"/>
    <s v="Igual"/>
    <m/>
    <n v="1"/>
    <n v="0"/>
    <n v="0"/>
    <n v="0"/>
    <n v="0"/>
    <n v="0"/>
    <n v="0"/>
    <n v="0"/>
    <n v="1"/>
    <n v="1"/>
    <n v="0"/>
    <n v="0"/>
    <n v="0"/>
  </r>
  <r>
    <m/>
    <m/>
    <s v="Ciencias de la Salud"/>
    <d v="2020-05-19T13:56:00"/>
    <x v="2"/>
    <x v="4"/>
    <x v="4"/>
    <x v="2"/>
    <x v="30"/>
    <m/>
    <m/>
    <m/>
    <m/>
    <m/>
    <m/>
    <m/>
    <m/>
    <m/>
    <s v="No"/>
    <s v="No"/>
    <n v="1"/>
    <n v="4"/>
    <n v="5"/>
    <n v="3"/>
    <n v="4"/>
    <n v="5"/>
    <n v="2"/>
    <n v="1"/>
    <n v="2"/>
    <n v="5"/>
    <m/>
    <n v="4"/>
    <n v="5"/>
    <n v="2"/>
    <n v="3"/>
    <n v="3"/>
    <s v="Sí"/>
    <n v="2"/>
    <n v="1"/>
    <s v="No uso ninguna red social"/>
    <m/>
    <m/>
    <m/>
    <m/>
    <m/>
    <m/>
    <m/>
    <s v="Sí"/>
    <s v="Sí"/>
    <s v="Poco útil"/>
    <n v="5"/>
    <n v="4"/>
    <s v="3, normal"/>
    <s v="Mejorado"/>
    <s v="Aunque se dan cursos sobre el material y web de la biblioteca en primero de carrera, en Medicina cuando realmente necesitamos conocerlos es a partir de 3º. Recomiendo, por tanto, hacer comunicar a los cursos superiores el acceso a revistas (como &quot;New England Journal of Medicine&quot;) y libros (&quot;Harrison, Medicina Interna&quot;) relevantes que es esperable que no hayan utilizado en cursos anteriores. Por ejemplo, se podría enviar un correo a principio de curso, llamativo a la vista."/>
    <n v="1"/>
    <n v="0"/>
    <n v="0"/>
    <n v="1"/>
    <n v="0"/>
    <n v="0"/>
    <n v="0"/>
    <n v="0"/>
    <n v="0"/>
    <n v="0"/>
    <n v="0"/>
    <n v="1"/>
    <n v="0"/>
  </r>
  <r>
    <m/>
    <m/>
    <s v="Ciencias Experimentales"/>
    <d v="2020-05-19T13:56:00"/>
    <x v="2"/>
    <x v="8"/>
    <x v="2"/>
    <x v="5"/>
    <x v="2"/>
    <s v="F. Ciencias Matemáticas"/>
    <s v="Biblioteca Maria Zambrano (Filología / Derecho)"/>
    <m/>
    <m/>
    <m/>
    <m/>
    <m/>
    <m/>
    <m/>
    <s v="No"/>
    <s v="Sí"/>
    <n v="2"/>
    <n v="1"/>
    <n v="1"/>
    <n v="2"/>
    <n v="5"/>
    <n v="4"/>
    <n v="5"/>
    <n v="2"/>
    <n v="2"/>
    <n v="3"/>
    <m/>
    <n v="4"/>
    <n v="5"/>
    <n v="5"/>
    <n v="5"/>
    <n v="4"/>
    <s v="No"/>
    <n v="5"/>
    <n v="4"/>
    <s v="Youtube|Instagram"/>
    <m/>
    <m/>
    <m/>
    <m/>
    <m/>
    <m/>
    <m/>
    <s v="Sí"/>
    <s v="No"/>
    <m/>
    <n v="5"/>
    <n v="5"/>
    <s v="4, satisfecho"/>
    <s v="Mejorado"/>
    <m/>
    <n v="1"/>
    <n v="0"/>
    <n v="0"/>
    <n v="0"/>
    <n v="0"/>
    <n v="0"/>
    <n v="0"/>
    <n v="0"/>
    <n v="1"/>
    <n v="1"/>
    <n v="0"/>
    <n v="0"/>
    <n v="0"/>
  </r>
  <r>
    <m/>
    <m/>
    <s v="Humanidades"/>
    <d v="2020-05-19T13:56:00"/>
    <x v="2"/>
    <x v="2"/>
    <x v="1"/>
    <x v="1"/>
    <x v="6"/>
    <s v="F. Educación - Centro de Formación del Profesorado"/>
    <s v="F. Geografía e Historia"/>
    <s v="Biblioteca Maria Zambrano (Filología / Derecho)"/>
    <m/>
    <m/>
    <m/>
    <m/>
    <m/>
    <m/>
    <s v="No"/>
    <s v="No"/>
    <n v="3"/>
    <n v="1"/>
    <m/>
    <m/>
    <n v="2"/>
    <n v="4"/>
    <n v="2"/>
    <n v="4"/>
    <n v="2"/>
    <n v="3"/>
    <m/>
    <n v="3"/>
    <n v="3"/>
    <n v="4"/>
    <n v="2"/>
    <n v="2"/>
    <s v="No"/>
    <n v="3"/>
    <n v="3"/>
    <s v="Youtube|Instagram"/>
    <m/>
    <m/>
    <m/>
    <m/>
    <m/>
    <m/>
    <m/>
    <s v="No"/>
    <s v="No"/>
    <m/>
    <n v="3"/>
    <n v="3"/>
    <s v="3, normal"/>
    <s v="Igual"/>
    <m/>
    <n v="1"/>
    <n v="0"/>
    <n v="1"/>
    <n v="0"/>
    <n v="0"/>
    <n v="0"/>
    <n v="0"/>
    <n v="0"/>
    <n v="1"/>
    <n v="1"/>
    <n v="0"/>
    <n v="0"/>
    <n v="0"/>
  </r>
  <r>
    <m/>
    <m/>
    <s v="Humanidades"/>
    <d v="2020-05-19T13:55:00"/>
    <x v="2"/>
    <x v="6"/>
    <x v="3"/>
    <x v="4"/>
    <x v="3"/>
    <s v="Biblioteca Maria Zambrano (Filología / Derecho)"/>
    <s v="F. Filología (Clásicas o General)"/>
    <s v="F. Geografía e Historia"/>
    <m/>
    <m/>
    <m/>
    <m/>
    <m/>
    <m/>
    <s v="No"/>
    <s v="No"/>
    <n v="1"/>
    <n v="3"/>
    <n v="4"/>
    <n v="4"/>
    <n v="5"/>
    <n v="5"/>
    <n v="5"/>
    <n v="4"/>
    <n v="4"/>
    <n v="5"/>
    <m/>
    <n v="4"/>
    <n v="4"/>
    <n v="4"/>
    <n v="5"/>
    <n v="4"/>
    <s v="No"/>
    <n v="3"/>
    <n v="5"/>
    <s v="Twitter|Instagram"/>
    <m/>
    <m/>
    <m/>
    <m/>
    <m/>
    <m/>
    <m/>
    <s v="No"/>
    <s v="No"/>
    <m/>
    <n v="4"/>
    <n v="4"/>
    <s v="5, muy satisfecho"/>
    <s v="Mejorado"/>
    <m/>
    <n v="0"/>
    <n v="1"/>
    <n v="0"/>
    <n v="0"/>
    <n v="0"/>
    <n v="0"/>
    <n v="1"/>
    <n v="0"/>
    <n v="0"/>
    <n v="1"/>
    <n v="0"/>
    <n v="0"/>
    <n v="0"/>
  </r>
  <r>
    <m/>
    <m/>
    <s v="Ciencias Sociales"/>
    <d v="2020-05-19T13:55:00"/>
    <x v="2"/>
    <x v="17"/>
    <x v="1"/>
    <x v="3"/>
    <x v="2"/>
    <s v="F. Ciencias de la Documentación"/>
    <m/>
    <m/>
    <s v="Centro de Documentación Europea"/>
    <m/>
    <m/>
    <m/>
    <m/>
    <m/>
    <s v="Sí"/>
    <s v="Sí"/>
    <n v="2"/>
    <n v="4"/>
    <n v="4"/>
    <n v="5"/>
    <n v="5"/>
    <n v="4"/>
    <n v="3"/>
    <n v="1"/>
    <n v="5"/>
    <n v="4"/>
    <m/>
    <n v="5"/>
    <n v="5"/>
    <n v="5"/>
    <n v="5"/>
    <n v="5"/>
    <s v="Sí"/>
    <n v="5"/>
    <n v="4"/>
    <s v="Facebook"/>
    <m/>
    <m/>
    <m/>
    <m/>
    <m/>
    <m/>
    <m/>
    <s v="Sí"/>
    <s v="No"/>
    <m/>
    <n v="5"/>
    <n v="5"/>
    <s v="5, muy satisfecho"/>
    <s v="Mejorado"/>
    <s v="En el caso particular de mi facultad, la de Ciencias de la Documentación, no termina de gustarme el hecho de que la mayoría del tiempo esté ocupada con opositores u otras personas que vienen a estudiar. Pasan muchas horas ahí, se levantan a menudo y, aunque son en general respetuosos, hacen ruido. Y eso hace que cada vez la use menos. Ahora solo la uso para buscar un documento concreto o para utilizar sus ordenadores de la sala del fondo.  Al margen de lo anterior, el equipo es fantástico, y siento que es un lugar muy acogedor."/>
    <n v="1"/>
    <n v="0"/>
    <n v="0"/>
    <n v="0"/>
    <n v="0"/>
    <n v="0"/>
    <n v="0"/>
    <n v="1"/>
    <n v="0"/>
    <n v="0"/>
    <n v="0"/>
    <n v="0"/>
    <n v="0"/>
  </r>
  <r>
    <m/>
    <m/>
    <s v="Humanidades"/>
    <d v="2020-05-19T13:55:00"/>
    <x v="3"/>
    <x v="3"/>
    <x v="2"/>
    <x v="2"/>
    <x v="4"/>
    <s v="F. Bellas Artes"/>
    <m/>
    <m/>
    <s v="Biblioteca Reina Sofía"/>
    <m/>
    <m/>
    <m/>
    <m/>
    <m/>
    <s v="Sí"/>
    <s v="Sí"/>
    <n v="4"/>
    <n v="2"/>
    <n v="4"/>
    <n v="4"/>
    <n v="4"/>
    <n v="4"/>
    <n v="3"/>
    <n v="3"/>
    <n v="5"/>
    <n v="4"/>
    <m/>
    <n v="4"/>
    <n v="5"/>
    <n v="4"/>
    <n v="4"/>
    <n v="5"/>
    <s v="Sí"/>
    <n v="4"/>
    <n v="5"/>
    <s v="Instagram"/>
    <m/>
    <m/>
    <m/>
    <m/>
    <m/>
    <m/>
    <m/>
    <s v="Sí"/>
    <s v="Sí"/>
    <s v="Muy útil"/>
    <n v="5"/>
    <n v="5"/>
    <s v="5, muy satisfecho"/>
    <s v="Igual"/>
    <m/>
    <n v="0"/>
    <n v="0"/>
    <n v="1"/>
    <n v="0"/>
    <n v="0"/>
    <n v="0"/>
    <n v="0"/>
    <n v="0"/>
    <n v="0"/>
    <n v="1"/>
    <n v="0"/>
    <n v="0"/>
    <n v="0"/>
  </r>
  <r>
    <m/>
    <m/>
    <s v="Ciencias de la Salud"/>
    <d v="2020-05-19T13:55:00"/>
    <x v="2"/>
    <x v="15"/>
    <x v="2"/>
    <x v="2"/>
    <x v="3"/>
    <s v="F. Enfermería, Fisioterapia y Podología"/>
    <s v="F. Enfermería, Fisioterapia y Podología"/>
    <s v="F. Odontología"/>
    <m/>
    <m/>
    <m/>
    <m/>
    <m/>
    <m/>
    <s v="No"/>
    <s v="No"/>
    <n v="3"/>
    <n v="5"/>
    <n v="5"/>
    <n v="2"/>
    <n v="4"/>
    <n v="3"/>
    <n v="4"/>
    <n v="2"/>
    <n v="5"/>
    <n v="5"/>
    <m/>
    <n v="5"/>
    <n v="5"/>
    <n v="4"/>
    <n v="5"/>
    <n v="4"/>
    <s v="Sí"/>
    <n v="4"/>
    <n v="5"/>
    <s v="Facebook|Youtube|Instagram"/>
    <m/>
    <m/>
    <m/>
    <m/>
    <m/>
    <m/>
    <m/>
    <s v="Sí"/>
    <s v="Sí"/>
    <s v="Muy útil"/>
    <n v="5"/>
    <n v="5"/>
    <s v="5, muy satisfecho"/>
    <s v="Mejorado mucho"/>
    <m/>
    <n v="0"/>
    <n v="1"/>
    <n v="0"/>
    <n v="0"/>
    <n v="0"/>
    <n v="0"/>
    <n v="0"/>
    <n v="1"/>
    <n v="1"/>
    <n v="1"/>
    <n v="0"/>
    <n v="0"/>
    <n v="0"/>
  </r>
  <r>
    <m/>
    <m/>
    <s v="Ciencias Experimentales"/>
    <d v="2020-05-19T13:54:00"/>
    <x v="2"/>
    <x v="19"/>
    <x v="2"/>
    <x v="1"/>
    <x v="2"/>
    <s v="F. Ciencias Físicas"/>
    <s v="F. Ciencias Matemáticas"/>
    <s v="F. Informática"/>
    <m/>
    <m/>
    <m/>
    <m/>
    <m/>
    <m/>
    <s v="No"/>
    <s v="Sí"/>
    <n v="3"/>
    <n v="1"/>
    <n v="3"/>
    <n v="2"/>
    <n v="5"/>
    <n v="5"/>
    <n v="5"/>
    <n v="3"/>
    <n v="4"/>
    <n v="4"/>
    <m/>
    <n v="4"/>
    <n v="4"/>
    <n v="3"/>
    <n v="3"/>
    <n v="4"/>
    <s v="No"/>
    <n v="3"/>
    <n v="3"/>
    <s v="Twitter|Youtube"/>
    <m/>
    <m/>
    <m/>
    <m/>
    <m/>
    <m/>
    <m/>
    <s v="No"/>
    <s v="No"/>
    <m/>
    <n v="4"/>
    <n v="4"/>
    <s v="4, satisfecho"/>
    <s v="Mejorado"/>
    <m/>
    <n v="1"/>
    <n v="0"/>
    <n v="0"/>
    <n v="0"/>
    <n v="0"/>
    <n v="0"/>
    <n v="1"/>
    <n v="0"/>
    <n v="1"/>
    <n v="0"/>
    <n v="0"/>
    <n v="0"/>
    <n v="0"/>
  </r>
  <r>
    <m/>
    <m/>
    <s v="Ciencias Sociales"/>
    <d v="2020-05-19T13:54:00"/>
    <x v="1"/>
    <x v="1"/>
    <x v="4"/>
    <x v="1"/>
    <x v="1"/>
    <s v="Biblioteca Maria Zambrano (Filología / Derecho)"/>
    <s v="F. Bellas Artes"/>
    <s v="F. Ciencias de la Información"/>
    <m/>
    <m/>
    <m/>
    <m/>
    <m/>
    <m/>
    <s v="No"/>
    <s v="No"/>
    <n v="3"/>
    <n v="3"/>
    <n v="3"/>
    <n v="4"/>
    <n v="4"/>
    <n v="4"/>
    <n v="4"/>
    <n v="4"/>
    <n v="3"/>
    <n v="3"/>
    <m/>
    <n v="3"/>
    <n v="5"/>
    <n v="4"/>
    <n v="4"/>
    <n v="4"/>
    <s v="Sí"/>
    <n v="3"/>
    <n v="4"/>
    <s v="Youtube|Instagram|LinkedIn"/>
    <m/>
    <m/>
    <m/>
    <m/>
    <m/>
    <m/>
    <m/>
    <s v="Sí"/>
    <s v="Sí"/>
    <s v="Muy útil"/>
    <n v="4"/>
    <n v="4"/>
    <s v="5, muy satisfecho"/>
    <s v="Mejorado mucho"/>
    <m/>
    <n v="0"/>
    <n v="0"/>
    <n v="0"/>
    <n v="1"/>
    <n v="0"/>
    <n v="0"/>
    <n v="0"/>
    <n v="0"/>
    <n v="1"/>
    <n v="1"/>
    <n v="1"/>
    <n v="0"/>
    <n v="0"/>
  </r>
  <r>
    <m/>
    <m/>
    <s v="Ciencias Experimentales"/>
    <d v="2020-05-19T13:54:00"/>
    <x v="2"/>
    <x v="8"/>
    <x v="3"/>
    <x v="1"/>
    <x v="2"/>
    <s v="F. Ciencias Matemáticas"/>
    <s v="Biblioteca Maria Zambrano (Filología / Derecho)"/>
    <m/>
    <m/>
    <m/>
    <m/>
    <m/>
    <m/>
    <m/>
    <s v="Sí"/>
    <s v="Sí"/>
    <n v="4"/>
    <n v="1"/>
    <n v="2"/>
    <n v="1"/>
    <n v="5"/>
    <n v="2"/>
    <n v="2"/>
    <n v="1"/>
    <n v="2"/>
    <n v="3"/>
    <m/>
    <n v="3"/>
    <n v="4"/>
    <n v="3"/>
    <n v="4"/>
    <n v="4"/>
    <s v="Sí"/>
    <n v="3"/>
    <n v="1"/>
    <s v="Youtube|Instagram"/>
    <m/>
    <m/>
    <m/>
    <m/>
    <m/>
    <m/>
    <m/>
    <s v="Sí"/>
    <s v="Sí"/>
    <s v="Normal"/>
    <n v="5"/>
    <n v="4"/>
    <s v="5, muy satisfecho"/>
    <s v="Mejorado"/>
    <m/>
    <n v="1"/>
    <n v="0"/>
    <n v="0"/>
    <n v="0"/>
    <n v="0"/>
    <n v="0"/>
    <n v="0"/>
    <n v="0"/>
    <n v="1"/>
    <n v="1"/>
    <n v="0"/>
    <n v="0"/>
    <n v="0"/>
  </r>
  <r>
    <m/>
    <m/>
    <s v="Humanidades"/>
    <d v="2020-05-19T13:54:00"/>
    <x v="2"/>
    <x v="6"/>
    <x v="3"/>
    <x v="2"/>
    <x v="5"/>
    <s v="Biblioteca Maria Zambrano (Filología / Derecho)"/>
    <s v="F. Filología (Clásicas o General)"/>
    <s v="F. Ciencias de la Documentación"/>
    <m/>
    <m/>
    <m/>
    <m/>
    <m/>
    <m/>
    <s v="No"/>
    <s v="Sí"/>
    <n v="5"/>
    <n v="1"/>
    <n v="2"/>
    <n v="5"/>
    <n v="5"/>
    <n v="5"/>
    <n v="5"/>
    <n v="5"/>
    <n v="5"/>
    <n v="4"/>
    <m/>
    <n v="5"/>
    <n v="5"/>
    <n v="2"/>
    <n v="3"/>
    <n v="3"/>
    <s v="No"/>
    <n v="4"/>
    <n v="4"/>
    <s v="Twitter|Facebook|Instagram|LinkedIn"/>
    <m/>
    <m/>
    <m/>
    <m/>
    <m/>
    <m/>
    <m/>
    <s v="No"/>
    <s v="No"/>
    <m/>
    <n v="5"/>
    <n v="4"/>
    <s v="4, satisfecho"/>
    <s v="Mejorado"/>
    <s v="mejorar el catalogo, cada vez es mas difícil buscar"/>
    <n v="1"/>
    <n v="0"/>
    <n v="1"/>
    <n v="0"/>
    <n v="1"/>
    <n v="0"/>
    <n v="1"/>
    <n v="1"/>
    <n v="0"/>
    <n v="1"/>
    <n v="1"/>
    <n v="0"/>
    <n v="0"/>
  </r>
  <r>
    <m/>
    <m/>
    <s v="Ciencias de la Salud"/>
    <d v="2020-05-19T13:54:00"/>
    <x v="2"/>
    <x v="4"/>
    <x v="3"/>
    <x v="5"/>
    <x v="2"/>
    <s v="F. Medicina"/>
    <s v="Biblioteca Maria Zambrano (Filología / Derecho)"/>
    <s v="F. Enfermería, Fisioterapia y Podología"/>
    <s v="Biblioteca ESIC Pozuelo"/>
    <m/>
    <m/>
    <m/>
    <m/>
    <m/>
    <s v="No"/>
    <s v="Sí"/>
    <n v="4"/>
    <n v="2"/>
    <n v="3"/>
    <n v="1"/>
    <n v="3"/>
    <n v="5"/>
    <n v="5"/>
    <n v="1"/>
    <n v="1"/>
    <n v="3"/>
    <m/>
    <n v="2"/>
    <n v="1"/>
    <n v="2"/>
    <n v="2"/>
    <n v="3"/>
    <s v="No"/>
    <n v="2"/>
    <n v="1"/>
    <s v="Twitter|Youtube|Instagram"/>
    <m/>
    <m/>
    <m/>
    <m/>
    <m/>
    <m/>
    <m/>
    <s v="No"/>
    <s v="No"/>
    <m/>
    <n v="1"/>
    <n v="4"/>
    <s v="4, satisfecho"/>
    <s v="Igual"/>
    <m/>
    <n v="1"/>
    <n v="0"/>
    <n v="0"/>
    <n v="0"/>
    <n v="0"/>
    <n v="0"/>
    <n v="1"/>
    <n v="0"/>
    <n v="1"/>
    <n v="1"/>
    <n v="0"/>
    <n v="0"/>
    <n v="0"/>
  </r>
  <r>
    <m/>
    <m/>
    <s v="Humanidades"/>
    <d v="2020-05-19T13:54:00"/>
    <x v="2"/>
    <x v="6"/>
    <x v="3"/>
    <x v="1"/>
    <x v="2"/>
    <s v="F. Filología (Clásicas o General)"/>
    <s v="Biblioteca Maria Zambrano (Filología / Derecho)"/>
    <s v="F. Geografía e Historia"/>
    <m/>
    <m/>
    <m/>
    <m/>
    <m/>
    <m/>
    <s v="No"/>
    <s v="Sí"/>
    <n v="5"/>
    <n v="2"/>
    <n v="2"/>
    <n v="4"/>
    <n v="4"/>
    <n v="3"/>
    <n v="4"/>
    <n v="2"/>
    <n v="5"/>
    <n v="5"/>
    <m/>
    <n v="5"/>
    <n v="4"/>
    <n v="5"/>
    <n v="5"/>
    <n v="5"/>
    <s v="No"/>
    <n v="3"/>
    <n v="4"/>
    <s v="No uso ninguna red social"/>
    <m/>
    <m/>
    <m/>
    <m/>
    <m/>
    <m/>
    <m/>
    <s v="Sí"/>
    <s v="No"/>
    <m/>
    <n v="5"/>
    <n v="5"/>
    <s v="5, muy satisfecho"/>
    <s v="Mejorado"/>
    <m/>
    <n v="1"/>
    <n v="0"/>
    <n v="0"/>
    <n v="0"/>
    <n v="0"/>
    <n v="0"/>
    <n v="0"/>
    <n v="0"/>
    <n v="0"/>
    <n v="0"/>
    <n v="0"/>
    <n v="1"/>
    <n v="0"/>
  </r>
  <r>
    <m/>
    <m/>
    <s v="Humanidades"/>
    <d v="2020-05-19T13:54:00"/>
    <x v="2"/>
    <x v="7"/>
    <x v="3"/>
    <x v="3"/>
    <x v="4"/>
    <s v="F. Geografía e Historia"/>
    <s v="Biblioteca Maria Zambrano (Filología / Derecho)"/>
    <s v="F. Filosofía"/>
    <s v="Facultad de Bellas Artes"/>
    <m/>
    <m/>
    <m/>
    <m/>
    <m/>
    <s v="Sí"/>
    <s v="Sí"/>
    <n v="5"/>
    <n v="2"/>
    <n v="4"/>
    <n v="5"/>
    <n v="2"/>
    <n v="5"/>
    <n v="5"/>
    <n v="3"/>
    <n v="3"/>
    <n v="2"/>
    <m/>
    <n v="2"/>
    <n v="3"/>
    <n v="2"/>
    <n v="3"/>
    <n v="3"/>
    <s v="No"/>
    <n v="2"/>
    <n v="3"/>
    <s v="Twitter|Facebook|Instagram"/>
    <m/>
    <m/>
    <m/>
    <m/>
    <m/>
    <m/>
    <m/>
    <s v="No"/>
    <s v="No"/>
    <m/>
    <n v="4"/>
    <n v="3"/>
    <s v="2, insatisfecho"/>
    <s v="Igual"/>
    <s v="Una mejora a la hora de buscar bibliografía en el Cisne y una mejor colocación de los libros por temáticas en la biblioteca."/>
    <n v="0"/>
    <n v="0"/>
    <n v="1"/>
    <n v="0"/>
    <n v="0"/>
    <n v="0"/>
    <n v="1"/>
    <n v="1"/>
    <n v="0"/>
    <n v="1"/>
    <n v="0"/>
    <n v="0"/>
    <n v="0"/>
  </r>
  <r>
    <m/>
    <m/>
    <s v="Ciencias de la Salud"/>
    <d v="2020-05-19T13:54:00"/>
    <x v="2"/>
    <x v="4"/>
    <x v="1"/>
    <x v="5"/>
    <x v="2"/>
    <s v="F. Medicina"/>
    <s v="F. Medicina"/>
    <s v="F. Medicina"/>
    <m/>
    <m/>
    <m/>
    <m/>
    <m/>
    <m/>
    <s v="Sí"/>
    <s v="Sí"/>
    <n v="3"/>
    <n v="4"/>
    <n v="5"/>
    <n v="5"/>
    <n v="2"/>
    <n v="4"/>
    <m/>
    <n v="1"/>
    <n v="5"/>
    <n v="5"/>
    <m/>
    <n v="5"/>
    <n v="5"/>
    <n v="5"/>
    <n v="5"/>
    <n v="5"/>
    <s v="No"/>
    <n v="4"/>
    <n v="1"/>
    <m/>
    <m/>
    <m/>
    <m/>
    <m/>
    <m/>
    <m/>
    <m/>
    <s v="Sí"/>
    <s v="No"/>
    <m/>
    <n v="5"/>
    <n v="5"/>
    <s v="4, satisfecho"/>
    <s v="Igual"/>
    <m/>
    <n v="1"/>
    <n v="0"/>
    <n v="0"/>
    <n v="0"/>
    <n v="0"/>
    <n v="0"/>
    <n v="0"/>
    <n v="0"/>
    <n v="0"/>
    <n v="0"/>
    <n v="0"/>
    <n v="0"/>
    <n v="0"/>
  </r>
  <r>
    <m/>
    <m/>
    <s v="Ciencias Sociales"/>
    <d v="2020-05-19T13:53:00"/>
    <x v="3"/>
    <x v="1"/>
    <x v="1"/>
    <x v="1"/>
    <x v="1"/>
    <s v="F. Ciencias Políticas y Sociología"/>
    <s v="F. Trabajo Social"/>
    <s v="F. Ciencias Económicas y Empresariales"/>
    <m/>
    <m/>
    <m/>
    <m/>
    <m/>
    <m/>
    <s v="No"/>
    <s v="Sí"/>
    <n v="4"/>
    <n v="4"/>
    <n v="3"/>
    <n v="3"/>
    <n v="4"/>
    <n v="5"/>
    <n v="3"/>
    <n v="4"/>
    <n v="4"/>
    <n v="4"/>
    <m/>
    <n v="4"/>
    <n v="5"/>
    <n v="4"/>
    <n v="4"/>
    <n v="5"/>
    <s v="Sí"/>
    <n v="4"/>
    <n v="4"/>
    <s v="Twitter|Facebook|Instagram"/>
    <m/>
    <m/>
    <m/>
    <m/>
    <m/>
    <m/>
    <m/>
    <s v="No"/>
    <s v="No"/>
    <m/>
    <n v="5"/>
    <n v="5"/>
    <s v="4, satisfecho"/>
    <s v="Mejorado"/>
    <s v="En algunas zonas de la biblioteca hace mucho frío en invierno porque está mal aisladas los ventanales"/>
    <n v="0"/>
    <n v="0"/>
    <n v="0"/>
    <n v="1"/>
    <n v="0"/>
    <n v="0"/>
    <n v="1"/>
    <n v="1"/>
    <n v="0"/>
    <n v="1"/>
    <n v="0"/>
    <n v="0"/>
    <n v="0"/>
  </r>
  <r>
    <m/>
    <m/>
    <s v="Ciencias Experimentales"/>
    <d v="2020-05-19T13:53:00"/>
    <x v="2"/>
    <x v="19"/>
    <x v="2"/>
    <x v="4"/>
    <x v="2"/>
    <s v="F. Ciencias Físicas"/>
    <s v="Biblioteca Maria Zambrano (Filología / Derecho)"/>
    <s v="F. Farmacia"/>
    <m/>
    <m/>
    <m/>
    <m/>
    <m/>
    <m/>
    <s v="No"/>
    <s v="No"/>
    <n v="2"/>
    <n v="1"/>
    <n v="1"/>
    <n v="2"/>
    <n v="4"/>
    <n v="3"/>
    <n v="3"/>
    <n v="1"/>
    <n v="3"/>
    <n v="2"/>
    <m/>
    <n v="3"/>
    <n v="3"/>
    <n v="3"/>
    <n v="3"/>
    <n v="3"/>
    <s v="No"/>
    <n v="3"/>
    <n v="2"/>
    <s v="Twitter|Facebook|Youtube|Instagram"/>
    <m/>
    <m/>
    <m/>
    <m/>
    <m/>
    <m/>
    <m/>
    <s v="No"/>
    <s v="No"/>
    <m/>
    <n v="3"/>
    <n v="2"/>
    <s v="3, normal"/>
    <s v="Mejorado"/>
    <m/>
    <n v="1"/>
    <n v="0"/>
    <n v="0"/>
    <n v="0"/>
    <n v="0"/>
    <n v="0"/>
    <n v="1"/>
    <n v="1"/>
    <n v="1"/>
    <n v="1"/>
    <n v="0"/>
    <n v="0"/>
    <n v="0"/>
  </r>
  <r>
    <m/>
    <m/>
    <s v="Humanidades"/>
    <d v="2020-05-19T13:53:00"/>
    <x v="2"/>
    <x v="2"/>
    <x v="1"/>
    <x v="1"/>
    <x v="2"/>
    <s v="F. Educación - Centro de Formación del Profesorado"/>
    <m/>
    <m/>
    <m/>
    <m/>
    <m/>
    <m/>
    <m/>
    <m/>
    <s v="No"/>
    <s v="Sí"/>
    <n v="3"/>
    <n v="1"/>
    <n v="3"/>
    <n v="5"/>
    <n v="5"/>
    <n v="5"/>
    <n v="5"/>
    <n v="3"/>
    <n v="5"/>
    <n v="5"/>
    <m/>
    <n v="5"/>
    <n v="5"/>
    <n v="4"/>
    <n v="4"/>
    <n v="4"/>
    <s v="No"/>
    <n v="4"/>
    <n v="2"/>
    <s v="Instagram"/>
    <m/>
    <m/>
    <m/>
    <m/>
    <m/>
    <m/>
    <m/>
    <s v="Sí"/>
    <s v="No"/>
    <m/>
    <n v="5"/>
    <n v="5"/>
    <s v="5, muy satisfecho"/>
    <s v="Igual"/>
    <m/>
    <n v="1"/>
    <n v="0"/>
    <n v="0"/>
    <n v="0"/>
    <n v="0"/>
    <n v="0"/>
    <n v="0"/>
    <n v="0"/>
    <n v="0"/>
    <n v="1"/>
    <n v="0"/>
    <n v="0"/>
    <n v="0"/>
  </r>
  <r>
    <m/>
    <m/>
    <s v=""/>
    <d v="2020-05-19T13:53:00"/>
    <x v="2"/>
    <x v="28"/>
    <x v="2"/>
    <x v="4"/>
    <x v="2"/>
    <s v="F. Ciencias Biológicas"/>
    <s v="F. Veterinaria"/>
    <s v="Biblioteca Histórica"/>
    <m/>
    <m/>
    <m/>
    <m/>
    <m/>
    <m/>
    <s v="Sí"/>
    <s v="Sí"/>
    <n v="3"/>
    <n v="1"/>
    <n v="1"/>
    <n v="4"/>
    <n v="1"/>
    <n v="1"/>
    <n v="5"/>
    <n v="2"/>
    <n v="3"/>
    <n v="3"/>
    <m/>
    <n v="3"/>
    <n v="3"/>
    <n v="3"/>
    <n v="3"/>
    <n v="3"/>
    <s v="No"/>
    <n v="1"/>
    <n v="1"/>
    <s v="No uso ninguna red social"/>
    <m/>
    <m/>
    <m/>
    <m/>
    <m/>
    <m/>
    <m/>
    <s v="No"/>
    <s v="No"/>
    <m/>
    <n v="4"/>
    <n v="5"/>
    <s v="4, satisfecho"/>
    <s v="Mejorado"/>
    <m/>
    <n v="1"/>
    <n v="0"/>
    <n v="0"/>
    <n v="0"/>
    <n v="0"/>
    <n v="0"/>
    <n v="0"/>
    <n v="0"/>
    <n v="0"/>
    <n v="0"/>
    <n v="0"/>
    <n v="1"/>
    <n v="0"/>
  </r>
  <r>
    <m/>
    <m/>
    <s v="Ciencias Experimentales"/>
    <d v="2020-05-19T13:52:00"/>
    <x v="2"/>
    <x v="16"/>
    <x v="1"/>
    <x v="1"/>
    <x v="2"/>
    <s v="F. Ciencias Químicas"/>
    <s v="F. Ciencias Biológicas"/>
    <s v="F. Ciencias Físicas"/>
    <m/>
    <m/>
    <m/>
    <m/>
    <m/>
    <m/>
    <s v="No"/>
    <s v="Sí"/>
    <n v="4"/>
    <n v="1"/>
    <n v="2"/>
    <n v="4"/>
    <n v="5"/>
    <n v="4"/>
    <n v="5"/>
    <n v="1"/>
    <n v="5"/>
    <n v="4"/>
    <m/>
    <n v="2"/>
    <n v="5"/>
    <n v="2"/>
    <n v="4"/>
    <n v="4"/>
    <s v="Sí"/>
    <n v="3"/>
    <n v="3"/>
    <s v="Twitter|Facebook"/>
    <m/>
    <m/>
    <m/>
    <m/>
    <m/>
    <m/>
    <m/>
    <s v="Sí"/>
    <s v="Sí"/>
    <s v="Muy útil"/>
    <n v="5"/>
    <n v="4"/>
    <s v="4, satisfecho"/>
    <s v="Mejorado"/>
    <m/>
    <n v="1"/>
    <n v="0"/>
    <n v="0"/>
    <n v="0"/>
    <n v="0"/>
    <n v="0"/>
    <n v="1"/>
    <n v="1"/>
    <n v="0"/>
    <n v="0"/>
    <n v="0"/>
    <n v="0"/>
    <n v="0"/>
  </r>
  <r>
    <m/>
    <m/>
    <s v="Humanidades"/>
    <d v="2020-05-19T13:51:00"/>
    <x v="3"/>
    <x v="6"/>
    <x v="1"/>
    <x v="1"/>
    <x v="2"/>
    <s v="Biblioteca Maria Zambrano (Filología / Derecho)"/>
    <s v="F. Filología (Clásicas o General)"/>
    <m/>
    <m/>
    <m/>
    <m/>
    <m/>
    <m/>
    <m/>
    <s v="Sí"/>
    <s v="Sí"/>
    <n v="5"/>
    <n v="2"/>
    <n v="5"/>
    <n v="2"/>
    <n v="4"/>
    <n v="3"/>
    <n v="5"/>
    <n v="3"/>
    <n v="5"/>
    <n v="4"/>
    <m/>
    <n v="4"/>
    <n v="4"/>
    <n v="4"/>
    <n v="4"/>
    <n v="4"/>
    <s v="No"/>
    <n v="4"/>
    <n v="4"/>
    <s v="Facebook|Youtube|Instagram"/>
    <m/>
    <m/>
    <m/>
    <m/>
    <m/>
    <m/>
    <m/>
    <s v="No"/>
    <s v="No"/>
    <m/>
    <n v="5"/>
    <n v="5"/>
    <s v="5, muy satisfecho"/>
    <s v="Mejorado"/>
    <m/>
    <n v="1"/>
    <n v="0"/>
    <n v="0"/>
    <n v="0"/>
    <n v="0"/>
    <n v="0"/>
    <n v="0"/>
    <n v="1"/>
    <n v="1"/>
    <n v="1"/>
    <n v="0"/>
    <n v="0"/>
    <n v="0"/>
  </r>
  <r>
    <m/>
    <m/>
    <s v="Ciencias Experimentales"/>
    <d v="2020-05-19T13:51:00"/>
    <x v="2"/>
    <x v="16"/>
    <x v="3"/>
    <x v="2"/>
    <x v="1"/>
    <s v="F. Ciencias Químicas"/>
    <m/>
    <m/>
    <m/>
    <m/>
    <m/>
    <m/>
    <m/>
    <m/>
    <s v="No"/>
    <s v="No"/>
    <n v="3"/>
    <n v="1"/>
    <n v="3"/>
    <n v="1"/>
    <n v="5"/>
    <n v="4"/>
    <n v="5"/>
    <n v="3"/>
    <n v="3"/>
    <n v="3"/>
    <m/>
    <n v="3"/>
    <n v="3"/>
    <n v="2"/>
    <n v="3"/>
    <n v="1"/>
    <s v="No"/>
    <n v="3"/>
    <n v="3"/>
    <s v="Youtube|Instagram"/>
    <m/>
    <m/>
    <m/>
    <m/>
    <m/>
    <m/>
    <m/>
    <s v="No"/>
    <s v="No"/>
    <m/>
    <n v="3"/>
    <n v="5"/>
    <s v="4, satisfecho"/>
    <s v="Mejorado"/>
    <m/>
    <n v="0"/>
    <n v="0"/>
    <n v="0"/>
    <n v="1"/>
    <n v="0"/>
    <n v="0"/>
    <n v="0"/>
    <n v="0"/>
    <n v="1"/>
    <n v="1"/>
    <n v="0"/>
    <n v="0"/>
    <n v="0"/>
  </r>
  <r>
    <m/>
    <m/>
    <s v="Ciencias de la Salud"/>
    <d v="2020-05-19T13:51:00"/>
    <x v="2"/>
    <x v="9"/>
    <x v="1"/>
    <x v="3"/>
    <x v="1"/>
    <m/>
    <m/>
    <m/>
    <m/>
    <m/>
    <m/>
    <m/>
    <m/>
    <m/>
    <s v="No"/>
    <s v="Sí"/>
    <n v="1"/>
    <n v="1"/>
    <n v="4"/>
    <n v="1"/>
    <n v="5"/>
    <n v="1"/>
    <n v="5"/>
    <n v="1"/>
    <n v="3"/>
    <n v="3"/>
    <m/>
    <n v="5"/>
    <n v="4"/>
    <n v="3"/>
    <n v="1"/>
    <n v="4"/>
    <s v="No"/>
    <n v="3"/>
    <n v="2"/>
    <s v="Twitter|Instagram"/>
    <m/>
    <m/>
    <m/>
    <m/>
    <m/>
    <m/>
    <m/>
    <s v="No"/>
    <s v="No"/>
    <m/>
    <n v="4"/>
    <n v="3"/>
    <s v="4, satisfecho"/>
    <s v="Igual"/>
    <m/>
    <n v="0"/>
    <n v="0"/>
    <n v="0"/>
    <n v="1"/>
    <n v="0"/>
    <n v="0"/>
    <n v="1"/>
    <n v="0"/>
    <n v="0"/>
    <n v="1"/>
    <n v="0"/>
    <n v="0"/>
    <n v="0"/>
  </r>
  <r>
    <m/>
    <m/>
    <s v="Ciencias Sociales"/>
    <d v="2020-05-19T13:51:00"/>
    <x v="2"/>
    <x v="13"/>
    <x v="3"/>
    <x v="1"/>
    <x v="6"/>
    <s v="F. Ciencias de la Información"/>
    <s v="Biblioteca Maria Zambrano (Filología / Derecho)"/>
    <s v="F. Trabajo Social"/>
    <m/>
    <m/>
    <m/>
    <m/>
    <m/>
    <m/>
    <s v="Sí"/>
    <s v="Sí"/>
    <n v="5"/>
    <n v="2"/>
    <n v="3"/>
    <n v="1"/>
    <n v="5"/>
    <n v="5"/>
    <n v="5"/>
    <n v="2"/>
    <n v="5"/>
    <n v="4"/>
    <m/>
    <n v="5"/>
    <n v="5"/>
    <n v="2"/>
    <n v="3"/>
    <n v="3"/>
    <s v="No"/>
    <n v="3"/>
    <n v="3"/>
    <s v="Twitter|Instagram"/>
    <m/>
    <m/>
    <m/>
    <m/>
    <m/>
    <m/>
    <m/>
    <s v="No"/>
    <s v="No"/>
    <m/>
    <n v="3"/>
    <n v="4"/>
    <s v="4, satisfecho"/>
    <s v="Igual"/>
    <s v="Deberían mejorar la navegación en su página web  para que sea más fácil encontrar lo que se busca. Por otro lado, estaría bueno que la Universidad facilite a través de la Biblioteca programas gratuitos de Adobe (Photoshop y Premiere) ya que son útiles para realizar los trabajos que exigen las asignaturas."/>
    <n v="1"/>
    <n v="0"/>
    <n v="1"/>
    <n v="0"/>
    <n v="0"/>
    <n v="0"/>
    <n v="1"/>
    <n v="0"/>
    <n v="0"/>
    <n v="1"/>
    <n v="0"/>
    <n v="0"/>
    <n v="0"/>
  </r>
  <r>
    <m/>
    <m/>
    <s v="Humanidades"/>
    <d v="2020-05-19T13:51:00"/>
    <x v="2"/>
    <x v="7"/>
    <x v="1"/>
    <x v="1"/>
    <x v="2"/>
    <s v="F. Geografía e Historia"/>
    <s v="Biblioteca Maria Zambrano (Filología / Derecho)"/>
    <m/>
    <m/>
    <m/>
    <m/>
    <m/>
    <m/>
    <m/>
    <s v="No"/>
    <s v="Sí"/>
    <n v="3"/>
    <n v="1"/>
    <n v="2"/>
    <n v="1"/>
    <n v="4"/>
    <n v="4"/>
    <n v="2"/>
    <n v="2"/>
    <n v="4"/>
    <n v="4"/>
    <m/>
    <n v="3"/>
    <n v="4"/>
    <n v="3"/>
    <n v="3"/>
    <n v="5"/>
    <s v="No"/>
    <n v="4"/>
    <n v="3"/>
    <s v="Twitter|Instagram"/>
    <m/>
    <m/>
    <m/>
    <m/>
    <m/>
    <m/>
    <m/>
    <s v="Sí"/>
    <s v="No"/>
    <m/>
    <n v="5"/>
    <n v="5"/>
    <s v="4, satisfecho"/>
    <s v="Igual"/>
    <m/>
    <n v="1"/>
    <n v="0"/>
    <n v="0"/>
    <n v="0"/>
    <n v="0"/>
    <n v="0"/>
    <n v="1"/>
    <n v="0"/>
    <n v="0"/>
    <n v="1"/>
    <n v="0"/>
    <n v="0"/>
    <n v="0"/>
  </r>
  <r>
    <m/>
    <m/>
    <s v="Humanidades"/>
    <d v="2020-05-19T13:51:00"/>
    <x v="2"/>
    <x v="3"/>
    <x v="3"/>
    <x v="2"/>
    <x v="2"/>
    <s v="F. Bellas Artes"/>
    <m/>
    <m/>
    <m/>
    <m/>
    <m/>
    <m/>
    <m/>
    <m/>
    <s v="No"/>
    <s v="Sí"/>
    <n v="5"/>
    <n v="1"/>
    <n v="1"/>
    <n v="5"/>
    <n v="4"/>
    <n v="1"/>
    <n v="5"/>
    <n v="1"/>
    <n v="5"/>
    <n v="5"/>
    <m/>
    <n v="4"/>
    <n v="4"/>
    <n v="5"/>
    <n v="4"/>
    <n v="5"/>
    <s v="No"/>
    <m/>
    <n v="4"/>
    <s v="Youtube|Instagram|Pinterest"/>
    <m/>
    <m/>
    <m/>
    <m/>
    <m/>
    <m/>
    <m/>
    <s v="No"/>
    <s v="No"/>
    <m/>
    <n v="5"/>
    <n v="5"/>
    <s v="5, muy satisfecho"/>
    <s v="Mejorado mucho"/>
    <m/>
    <n v="1"/>
    <n v="0"/>
    <n v="0"/>
    <n v="0"/>
    <n v="0"/>
    <n v="0"/>
    <n v="0"/>
    <n v="0"/>
    <n v="1"/>
    <n v="1"/>
    <n v="0"/>
    <n v="0"/>
    <n v="0"/>
  </r>
  <r>
    <m/>
    <m/>
    <s v="Humanidades"/>
    <d v="2020-05-19T13:51:00"/>
    <x v="2"/>
    <x v="7"/>
    <x v="3"/>
    <x v="2"/>
    <x v="2"/>
    <s v="F. Geografía e Historia"/>
    <m/>
    <m/>
    <m/>
    <m/>
    <m/>
    <m/>
    <m/>
    <m/>
    <s v="Sí"/>
    <s v="Sí"/>
    <n v="3"/>
    <n v="1"/>
    <n v="2"/>
    <n v="1"/>
    <n v="5"/>
    <n v="5"/>
    <n v="3"/>
    <n v="2"/>
    <n v="4"/>
    <n v="4"/>
    <m/>
    <n v="3"/>
    <n v="3"/>
    <n v="5"/>
    <n v="5"/>
    <n v="4"/>
    <s v="Sí"/>
    <n v="3"/>
    <n v="2"/>
    <s v="Youtube|Instagram"/>
    <m/>
    <m/>
    <m/>
    <m/>
    <m/>
    <m/>
    <m/>
    <s v="Sí"/>
    <s v="No"/>
    <m/>
    <n v="2"/>
    <n v="4"/>
    <s v="4, satisfecho"/>
    <s v="Igual"/>
    <s v="Es necesario ampliar el numero de los libros más demandados"/>
    <n v="1"/>
    <n v="0"/>
    <n v="0"/>
    <n v="0"/>
    <n v="0"/>
    <n v="0"/>
    <n v="0"/>
    <n v="0"/>
    <n v="1"/>
    <n v="1"/>
    <n v="0"/>
    <n v="0"/>
    <n v="0"/>
  </r>
  <r>
    <m/>
    <m/>
    <s v="Ciencias Experimentales"/>
    <d v="2020-05-19T13:51:00"/>
    <x v="2"/>
    <x v="20"/>
    <x v="5"/>
    <x v="4"/>
    <x v="2"/>
    <s v="F. Ciencias Biológicas"/>
    <s v="F. Ciencias Geológicas"/>
    <s v="Biblioteca Maria Zambrano (Filología / Derecho)"/>
    <m/>
    <m/>
    <m/>
    <m/>
    <m/>
    <m/>
    <s v="No"/>
    <s v="Sí"/>
    <n v="3"/>
    <n v="1"/>
    <n v="2"/>
    <n v="1"/>
    <n v="5"/>
    <n v="5"/>
    <n v="5"/>
    <n v="3"/>
    <n v="1"/>
    <n v="3"/>
    <m/>
    <n v="3"/>
    <n v="3"/>
    <n v="3"/>
    <n v="3"/>
    <n v="3"/>
    <s v="No"/>
    <n v="3"/>
    <n v="3"/>
    <s v="Twitter|Facebook|Instagram"/>
    <m/>
    <m/>
    <m/>
    <m/>
    <m/>
    <m/>
    <m/>
    <s v="No"/>
    <s v="No"/>
    <m/>
    <n v="4"/>
    <n v="3"/>
    <s v="4, satisfecho"/>
    <s v="Igual"/>
    <m/>
    <n v="1"/>
    <n v="0"/>
    <n v="0"/>
    <n v="0"/>
    <n v="0"/>
    <n v="0"/>
    <n v="1"/>
    <n v="1"/>
    <n v="0"/>
    <n v="1"/>
    <n v="0"/>
    <n v="0"/>
    <n v="0"/>
  </r>
  <r>
    <m/>
    <m/>
    <s v="Ciencias Sociales"/>
    <d v="2020-05-19T13:50:00"/>
    <x v="2"/>
    <x v="10"/>
    <x v="1"/>
    <x v="2"/>
    <x v="2"/>
    <s v="Biblioteca Maria Zambrano (Filología / Derecho)"/>
    <s v="F. Psicología"/>
    <s v="F. Derecho (Departamentos,Criminología)"/>
    <m/>
    <m/>
    <m/>
    <m/>
    <m/>
    <m/>
    <s v="Sí"/>
    <s v="Sí"/>
    <n v="5"/>
    <n v="3"/>
    <n v="4"/>
    <n v="1"/>
    <n v="2"/>
    <n v="3"/>
    <n v="4"/>
    <n v="2"/>
    <n v="2"/>
    <n v="4"/>
    <m/>
    <n v="4"/>
    <n v="3"/>
    <n v="4"/>
    <n v="2"/>
    <n v="3"/>
    <s v="No"/>
    <n v="4"/>
    <n v="3"/>
    <s v="Twitter|Youtube|Instagram|LinkedIn"/>
    <m/>
    <m/>
    <m/>
    <m/>
    <m/>
    <m/>
    <m/>
    <s v="Sí"/>
    <s v="No"/>
    <m/>
    <n v="4"/>
    <n v="3"/>
    <s v="4, satisfecho"/>
    <s v="Mejorado"/>
    <m/>
    <n v="1"/>
    <n v="0"/>
    <n v="0"/>
    <n v="0"/>
    <n v="0"/>
    <n v="0"/>
    <n v="1"/>
    <n v="0"/>
    <n v="1"/>
    <n v="1"/>
    <n v="1"/>
    <n v="0"/>
    <n v="0"/>
  </r>
  <r>
    <m/>
    <m/>
    <s v="Humanidades"/>
    <d v="2020-05-19T13:50:00"/>
    <x v="3"/>
    <x v="3"/>
    <x v="2"/>
    <x v="1"/>
    <x v="19"/>
    <s v="F. Ciencias de la Información"/>
    <s v="F. Bellas Artes"/>
    <s v="F. Educación - Centro de Formación del Profesorado"/>
    <m/>
    <m/>
    <m/>
    <m/>
    <m/>
    <m/>
    <s v="No"/>
    <s v="Sí"/>
    <n v="4"/>
    <n v="3"/>
    <n v="5"/>
    <n v="1"/>
    <n v="5"/>
    <n v="2"/>
    <n v="5"/>
    <n v="3"/>
    <n v="4"/>
    <n v="4"/>
    <m/>
    <n v="4"/>
    <n v="5"/>
    <n v="4"/>
    <n v="4"/>
    <n v="4"/>
    <s v="Sí"/>
    <n v="4"/>
    <n v="3"/>
    <s v="Youtube|Instagram"/>
    <m/>
    <m/>
    <m/>
    <m/>
    <m/>
    <m/>
    <m/>
    <s v="No"/>
    <s v="No"/>
    <m/>
    <n v="4"/>
    <n v="4"/>
    <s v="4, satisfecho"/>
    <s v="Mejorado"/>
    <m/>
    <n v="0"/>
    <n v="1"/>
    <n v="0"/>
    <n v="0"/>
    <n v="1"/>
    <n v="0"/>
    <n v="0"/>
    <n v="0"/>
    <n v="1"/>
    <n v="1"/>
    <n v="0"/>
    <n v="0"/>
    <n v="0"/>
  </r>
  <r>
    <m/>
    <m/>
    <s v="Ciencias Experimentales"/>
    <d v="2020-05-19T13:50:00"/>
    <x v="2"/>
    <x v="8"/>
    <x v="3"/>
    <x v="4"/>
    <x v="2"/>
    <s v="F. Ciencias Matemáticas"/>
    <s v="Biblioteca Maria Zambrano (Filología / Derecho)"/>
    <m/>
    <s v="bibloteca leon tolstoi las rozas, biblioteca las rozas"/>
    <m/>
    <m/>
    <m/>
    <m/>
    <m/>
    <s v="No"/>
    <s v="No"/>
    <n v="4"/>
    <n v="1"/>
    <n v="1"/>
    <n v="3"/>
    <n v="5"/>
    <n v="4"/>
    <n v="5"/>
    <n v="1"/>
    <n v="1"/>
    <n v="4"/>
    <m/>
    <n v="3"/>
    <n v="4"/>
    <n v="2"/>
    <n v="1"/>
    <n v="1"/>
    <s v="No"/>
    <n v="2"/>
    <n v="1"/>
    <s v="Facebook"/>
    <m/>
    <m/>
    <m/>
    <m/>
    <m/>
    <m/>
    <m/>
    <s v="No"/>
    <s v="No"/>
    <m/>
    <n v="5"/>
    <n v="4"/>
    <s v="4, satisfecho"/>
    <s v="Mejorado"/>
    <m/>
    <n v="1"/>
    <n v="0"/>
    <n v="0"/>
    <n v="0"/>
    <n v="0"/>
    <n v="0"/>
    <n v="0"/>
    <n v="1"/>
    <n v="0"/>
    <n v="0"/>
    <n v="0"/>
    <n v="0"/>
    <n v="0"/>
  </r>
  <r>
    <m/>
    <m/>
    <s v="Ciencias Experimentales"/>
    <d v="2020-05-19T13:50:00"/>
    <x v="2"/>
    <x v="8"/>
    <x v="2"/>
    <x v="1"/>
    <x v="2"/>
    <s v="F. Ciencias Matemáticas"/>
    <s v="F. Ciencias Físicas"/>
    <s v="F. Ciencias Químicas"/>
    <m/>
    <m/>
    <m/>
    <m/>
    <m/>
    <m/>
    <s v="Sí"/>
    <s v="Sí"/>
    <n v="5"/>
    <n v="1"/>
    <n v="2"/>
    <n v="3"/>
    <n v="4"/>
    <n v="4"/>
    <n v="4"/>
    <n v="1"/>
    <n v="4"/>
    <n v="4"/>
    <m/>
    <n v="4"/>
    <n v="4"/>
    <n v="3"/>
    <n v="4"/>
    <n v="4"/>
    <s v="No"/>
    <n v="4"/>
    <n v="5"/>
    <s v="Twitter|Youtube|Instagram"/>
    <m/>
    <m/>
    <m/>
    <m/>
    <m/>
    <m/>
    <m/>
    <s v="Sí"/>
    <s v="Sí"/>
    <s v="Muy útil"/>
    <n v="5"/>
    <n v="5"/>
    <s v="4, satisfecho"/>
    <s v="Mejorado mucho"/>
    <m/>
    <n v="1"/>
    <n v="0"/>
    <n v="0"/>
    <n v="0"/>
    <n v="0"/>
    <n v="0"/>
    <n v="1"/>
    <n v="0"/>
    <n v="1"/>
    <n v="1"/>
    <n v="0"/>
    <n v="0"/>
    <n v="0"/>
  </r>
  <r>
    <m/>
    <m/>
    <s v="Ciencias Experimentales"/>
    <d v="2020-05-19T13:50:00"/>
    <x v="2"/>
    <x v="19"/>
    <x v="1"/>
    <x v="5"/>
    <x v="3"/>
    <s v="F. Ciencias Físicas"/>
    <s v="F. Ciencias Químicas"/>
    <s v="Biblioteca Maria Zambrano (Filología / Derecho)"/>
    <m/>
    <m/>
    <m/>
    <m/>
    <m/>
    <m/>
    <s v="No"/>
    <s v="Sí"/>
    <n v="2"/>
    <n v="2"/>
    <n v="2"/>
    <n v="5"/>
    <n v="5"/>
    <n v="5"/>
    <n v="5"/>
    <n v="2"/>
    <n v="5"/>
    <n v="5"/>
    <m/>
    <n v="5"/>
    <n v="5"/>
    <n v="3"/>
    <n v="3"/>
    <n v="4"/>
    <s v="No"/>
    <n v="4"/>
    <n v="1"/>
    <s v="Twitter"/>
    <m/>
    <m/>
    <m/>
    <m/>
    <m/>
    <m/>
    <m/>
    <s v="No"/>
    <s v="No"/>
    <m/>
    <n v="5"/>
    <n v="5"/>
    <s v="4, satisfecho"/>
    <s v="Igual"/>
    <m/>
    <n v="0"/>
    <n v="1"/>
    <n v="0"/>
    <n v="0"/>
    <n v="0"/>
    <n v="0"/>
    <n v="1"/>
    <n v="0"/>
    <n v="0"/>
    <n v="0"/>
    <n v="0"/>
    <n v="0"/>
    <n v="0"/>
  </r>
  <r>
    <m/>
    <m/>
    <s v="Humanidades"/>
    <d v="2020-05-19T13:50:00"/>
    <x v="3"/>
    <x v="2"/>
    <x v="2"/>
    <x v="1"/>
    <x v="4"/>
    <s v="F. Educación - Centro de Formación del Profesorado"/>
    <s v="F. Ciencias Físicas"/>
    <s v="F. Ciencias Químicas"/>
    <s v="Biblioteca de Móstoles."/>
    <m/>
    <m/>
    <m/>
    <m/>
    <m/>
    <s v="No"/>
    <s v="No"/>
    <n v="3"/>
    <n v="4"/>
    <n v="1"/>
    <n v="5"/>
    <n v="5"/>
    <n v="5"/>
    <n v="2"/>
    <n v="4"/>
    <n v="1"/>
    <n v="4"/>
    <m/>
    <n v="2"/>
    <n v="3"/>
    <n v="1"/>
    <n v="3"/>
    <n v="4"/>
    <s v="No"/>
    <n v="4"/>
    <n v="2"/>
    <s v="Twitter|Facebook|Youtube|Instagram|LinkedIn"/>
    <m/>
    <m/>
    <m/>
    <m/>
    <m/>
    <m/>
    <m/>
    <s v="Sí"/>
    <s v="No"/>
    <m/>
    <n v="3"/>
    <n v="3"/>
    <s v="3, normal"/>
    <s v="Igual"/>
    <s v="Digitalizar más libros."/>
    <n v="0"/>
    <n v="0"/>
    <n v="1"/>
    <n v="0"/>
    <n v="0"/>
    <n v="0"/>
    <n v="1"/>
    <n v="1"/>
    <n v="1"/>
    <n v="1"/>
    <n v="1"/>
    <n v="0"/>
    <n v="0"/>
  </r>
  <r>
    <m/>
    <m/>
    <s v="Ciencias Sociales"/>
    <d v="2020-05-19T13:49:00"/>
    <x v="2"/>
    <x v="10"/>
    <x v="2"/>
    <x v="4"/>
    <x v="4"/>
    <s v="Biblioteca Maria Zambrano (Filología / Derecho)"/>
    <m/>
    <m/>
    <s v="Biblioteca municipal de Las Rozas de Madrid."/>
    <m/>
    <m/>
    <m/>
    <m/>
    <m/>
    <s v="No"/>
    <s v="Sí"/>
    <n v="1"/>
    <n v="1"/>
    <n v="2"/>
    <n v="4"/>
    <n v="2"/>
    <n v="4"/>
    <n v="5"/>
    <n v="1"/>
    <n v="3"/>
    <n v="2"/>
    <m/>
    <n v="3"/>
    <n v="3"/>
    <n v="4"/>
    <n v="5"/>
    <n v="4"/>
    <s v="No"/>
    <n v="3"/>
    <n v="1"/>
    <s v="Facebook|Instagram"/>
    <m/>
    <m/>
    <m/>
    <m/>
    <m/>
    <m/>
    <m/>
    <s v="Sí"/>
    <s v="No"/>
    <m/>
    <n v="5"/>
    <n v="5"/>
    <s v="4, satisfecho"/>
    <s v="Mejorado"/>
    <m/>
    <n v="0"/>
    <n v="0"/>
    <n v="1"/>
    <n v="0"/>
    <n v="0"/>
    <n v="0"/>
    <n v="0"/>
    <n v="1"/>
    <n v="0"/>
    <n v="1"/>
    <n v="0"/>
    <n v="0"/>
    <n v="0"/>
  </r>
  <r>
    <m/>
    <m/>
    <s v="Ciencias de la Salud"/>
    <d v="2020-05-19T13:49:00"/>
    <x v="2"/>
    <x v="23"/>
    <x v="1"/>
    <x v="1"/>
    <x v="2"/>
    <s v="F. Veterinaria"/>
    <s v="Biblioteca Maria Zambrano (Filología / Derecho)"/>
    <m/>
    <m/>
    <m/>
    <m/>
    <m/>
    <m/>
    <m/>
    <s v="No"/>
    <s v="Sí"/>
    <n v="5"/>
    <n v="1"/>
    <n v="5"/>
    <n v="3"/>
    <n v="5"/>
    <n v="3"/>
    <n v="5"/>
    <n v="1"/>
    <n v="3"/>
    <n v="4"/>
    <m/>
    <n v="3"/>
    <n v="4"/>
    <n v="3"/>
    <n v="3"/>
    <n v="3"/>
    <s v="No"/>
    <n v="4"/>
    <n v="3"/>
    <s v="Twitter|Facebook|Instagram"/>
    <m/>
    <m/>
    <m/>
    <m/>
    <m/>
    <m/>
    <m/>
    <s v="Sí"/>
    <s v="No"/>
    <m/>
    <n v="3"/>
    <n v="3"/>
    <s v="4, satisfecho"/>
    <s v="Mejorado"/>
    <m/>
    <n v="1"/>
    <n v="0"/>
    <n v="0"/>
    <n v="0"/>
    <n v="0"/>
    <n v="0"/>
    <n v="1"/>
    <n v="1"/>
    <n v="0"/>
    <n v="1"/>
    <n v="0"/>
    <n v="0"/>
    <n v="0"/>
  </r>
  <r>
    <m/>
    <m/>
    <s v="Ciencias Experimentales"/>
    <d v="2020-05-19T13:49:00"/>
    <x v="2"/>
    <x v="26"/>
    <x v="2"/>
    <x v="1"/>
    <x v="3"/>
    <s v="F. Informática"/>
    <s v="Biblioteca Maria Zambrano (Filología / Derecho)"/>
    <s v="F. Ciencias de la Información"/>
    <m/>
    <m/>
    <m/>
    <m/>
    <m/>
    <m/>
    <s v="Sí"/>
    <s v="Sí"/>
    <n v="1"/>
    <n v="1"/>
    <n v="2"/>
    <n v="2"/>
    <n v="4"/>
    <n v="4"/>
    <n v="4"/>
    <n v="3"/>
    <n v="5"/>
    <n v="4"/>
    <m/>
    <n v="4"/>
    <n v="5"/>
    <n v="4"/>
    <n v="3"/>
    <n v="4"/>
    <s v="No"/>
    <n v="4"/>
    <n v="1"/>
    <s v="Youtube|Instagram"/>
    <m/>
    <m/>
    <m/>
    <m/>
    <m/>
    <m/>
    <m/>
    <s v="No"/>
    <s v="No"/>
    <m/>
    <n v="5"/>
    <n v="5"/>
    <s v="5, muy satisfecho"/>
    <s v="Mejorado mucho"/>
    <m/>
    <n v="0"/>
    <n v="1"/>
    <n v="0"/>
    <n v="0"/>
    <n v="0"/>
    <n v="0"/>
    <n v="0"/>
    <n v="0"/>
    <n v="1"/>
    <n v="1"/>
    <n v="0"/>
    <n v="0"/>
    <n v="0"/>
  </r>
  <r>
    <m/>
    <m/>
    <s v="Humanidades"/>
    <d v="2020-05-19T13:49:00"/>
    <x v="2"/>
    <x v="6"/>
    <x v="5"/>
    <x v="4"/>
    <x v="2"/>
    <s v="Biblioteca Maria Zambrano (Filología / Derecho)"/>
    <s v="F. Filología (Clásicas o General)"/>
    <s v="F. Filosofía"/>
    <m/>
    <m/>
    <m/>
    <m/>
    <m/>
    <m/>
    <s v="No"/>
    <s v="No"/>
    <n v="2"/>
    <n v="1"/>
    <n v="2"/>
    <n v="4"/>
    <n v="5"/>
    <n v="5"/>
    <n v="5"/>
    <n v="2"/>
    <n v="3"/>
    <n v="4"/>
    <m/>
    <n v="4"/>
    <n v="4"/>
    <n v="4"/>
    <n v="3"/>
    <n v="4"/>
    <s v="No"/>
    <n v="3"/>
    <n v="3"/>
    <s v="Twitter|Instagram"/>
    <m/>
    <m/>
    <m/>
    <m/>
    <m/>
    <m/>
    <m/>
    <s v="Sí"/>
    <s v="No"/>
    <m/>
    <n v="4"/>
    <n v="4"/>
    <s v="4, satisfecho"/>
    <s v="Igual"/>
    <m/>
    <n v="1"/>
    <n v="0"/>
    <n v="0"/>
    <n v="0"/>
    <n v="0"/>
    <n v="0"/>
    <n v="1"/>
    <n v="0"/>
    <n v="0"/>
    <n v="1"/>
    <n v="0"/>
    <n v="0"/>
    <n v="0"/>
  </r>
  <r>
    <m/>
    <m/>
    <s v="Humanidades"/>
    <d v="2020-05-19T13:49:00"/>
    <x v="2"/>
    <x v="2"/>
    <x v="2"/>
    <x v="1"/>
    <x v="2"/>
    <s v="F. Educación - Centro de Formación del Profesorado"/>
    <m/>
    <m/>
    <m/>
    <m/>
    <m/>
    <m/>
    <m/>
    <m/>
    <s v="Sí"/>
    <s v="Sí"/>
    <n v="4"/>
    <n v="2"/>
    <n v="4"/>
    <n v="1"/>
    <n v="4"/>
    <n v="5"/>
    <n v="5"/>
    <n v="4"/>
    <n v="4"/>
    <n v="4"/>
    <m/>
    <n v="4"/>
    <n v="4"/>
    <n v="3"/>
    <n v="2"/>
    <n v="5"/>
    <s v="No"/>
    <n v="5"/>
    <n v="2"/>
    <s v="Instagram"/>
    <m/>
    <m/>
    <m/>
    <m/>
    <m/>
    <m/>
    <m/>
    <s v="Sí"/>
    <s v="No"/>
    <m/>
    <n v="3"/>
    <n v="3"/>
    <s v="4, satisfecho"/>
    <s v="Igual"/>
    <m/>
    <n v="1"/>
    <n v="0"/>
    <n v="0"/>
    <n v="0"/>
    <n v="0"/>
    <n v="0"/>
    <n v="0"/>
    <n v="0"/>
    <n v="0"/>
    <n v="1"/>
    <n v="0"/>
    <n v="0"/>
    <n v="0"/>
  </r>
  <r>
    <m/>
    <m/>
    <s v="Ciencias Sociales"/>
    <d v="2020-05-19T13:49:00"/>
    <x v="2"/>
    <x v="1"/>
    <x v="3"/>
    <x v="1"/>
    <x v="2"/>
    <s v="F. Ciencias Políticas y Sociología"/>
    <s v="Biblioteca Maria Zambrano (Filología / Derecho)"/>
    <m/>
    <s v="Biblioteca Gloria Fuertes de Rivas Vaciamadrid"/>
    <m/>
    <m/>
    <m/>
    <m/>
    <m/>
    <s v="Sí"/>
    <s v="Sí"/>
    <n v="3"/>
    <n v="2"/>
    <n v="3"/>
    <n v="3"/>
    <n v="4"/>
    <n v="5"/>
    <n v="4"/>
    <n v="3"/>
    <n v="3"/>
    <n v="4"/>
    <m/>
    <n v="3"/>
    <n v="3"/>
    <n v="4"/>
    <n v="2"/>
    <n v="3"/>
    <s v="No"/>
    <n v="3"/>
    <n v="3"/>
    <s v="Twitter|Youtube|Instagram"/>
    <m/>
    <m/>
    <m/>
    <m/>
    <m/>
    <m/>
    <m/>
    <s v="No"/>
    <s v="No"/>
    <m/>
    <n v="3"/>
    <n v="4"/>
    <s v="4, satisfecho"/>
    <s v="Mejorado"/>
    <m/>
    <n v="1"/>
    <n v="0"/>
    <n v="0"/>
    <n v="0"/>
    <n v="0"/>
    <n v="0"/>
    <n v="1"/>
    <n v="0"/>
    <n v="1"/>
    <n v="1"/>
    <n v="0"/>
    <n v="0"/>
    <n v="0"/>
  </r>
  <r>
    <m/>
    <m/>
    <s v="Ciencias de la Salud"/>
    <d v="2020-05-19T13:49:00"/>
    <x v="2"/>
    <x v="15"/>
    <x v="3"/>
    <x v="4"/>
    <x v="2"/>
    <s v="F. Enfermería, Fisioterapia y Podología"/>
    <s v="F. Odontología"/>
    <s v="F. Medicina"/>
    <s v="Centro de estudios del centro cultural de mi barrio"/>
    <m/>
    <m/>
    <m/>
    <m/>
    <m/>
    <s v="No"/>
    <s v="Sí"/>
    <n v="2"/>
    <n v="1"/>
    <n v="1"/>
    <n v="1"/>
    <n v="5"/>
    <n v="4"/>
    <n v="5"/>
    <n v="1"/>
    <n v="4"/>
    <n v="3"/>
    <m/>
    <n v="3"/>
    <n v="5"/>
    <n v="3"/>
    <n v="3"/>
    <n v="4"/>
    <s v="Sí"/>
    <n v="3"/>
    <n v="3"/>
    <s v="Youtube|Instagram"/>
    <m/>
    <m/>
    <m/>
    <m/>
    <m/>
    <m/>
    <m/>
    <s v="Sí"/>
    <s v="Sí"/>
    <s v="Muy útil"/>
    <n v="5"/>
    <n v="4"/>
    <s v="5, muy satisfecho"/>
    <s v="Mejorado mucho"/>
    <s v="No tanto comentar propuestas, sino felicitar por el servicio de préstamos de ordenadores de la facultad de fisioterapia, que me permite usarlos fuera de la sala, por ejemplo en las salas de grupos como la del hall de medicina. Todo un avance!!"/>
    <n v="1"/>
    <n v="0"/>
    <n v="0"/>
    <n v="0"/>
    <n v="0"/>
    <n v="0"/>
    <n v="0"/>
    <n v="0"/>
    <n v="1"/>
    <n v="1"/>
    <n v="0"/>
    <n v="0"/>
    <n v="0"/>
  </r>
  <r>
    <m/>
    <m/>
    <s v=""/>
    <d v="2020-05-19T13:48:00"/>
    <x v="2"/>
    <x v="25"/>
    <x v="2"/>
    <x v="4"/>
    <x v="2"/>
    <s v="F. Ciencias Biológicas"/>
    <s v="F. Veterinaria"/>
    <s v="Biblioteca Histórica"/>
    <m/>
    <m/>
    <m/>
    <m/>
    <m/>
    <m/>
    <s v="Sí"/>
    <s v="Sí"/>
    <n v="2"/>
    <n v="2"/>
    <n v="1"/>
    <n v="4"/>
    <n v="1"/>
    <n v="1"/>
    <n v="5"/>
    <n v="1"/>
    <n v="4"/>
    <n v="3"/>
    <m/>
    <n v="3"/>
    <n v="3"/>
    <n v="3"/>
    <n v="3"/>
    <n v="3"/>
    <s v="No"/>
    <n v="3"/>
    <n v="1"/>
    <s v="No uso ninguna red social"/>
    <m/>
    <m/>
    <m/>
    <m/>
    <m/>
    <m/>
    <m/>
    <s v="No"/>
    <m/>
    <m/>
    <n v="4"/>
    <n v="5"/>
    <s v="4, satisfecho"/>
    <s v="Mejorado"/>
    <m/>
    <n v="1"/>
    <n v="0"/>
    <n v="0"/>
    <n v="0"/>
    <n v="0"/>
    <n v="0"/>
    <n v="0"/>
    <n v="0"/>
    <n v="0"/>
    <n v="0"/>
    <n v="0"/>
    <n v="1"/>
    <n v="0"/>
  </r>
  <r>
    <m/>
    <m/>
    <s v="Ciencias Sociales"/>
    <d v="2020-05-19T13:48:00"/>
    <x v="2"/>
    <x v="10"/>
    <x v="3"/>
    <x v="2"/>
    <x v="2"/>
    <s v="Biblioteca Maria Zambrano (Filología / Derecho)"/>
    <s v="Biblioteca Maria Zambrano (Filología / Derecho)"/>
    <s v="Biblioteca Maria Zambrano (Filología / Derecho)"/>
    <m/>
    <m/>
    <m/>
    <m/>
    <m/>
    <m/>
    <s v="Sí"/>
    <s v="Sí"/>
    <n v="4"/>
    <n v="2"/>
    <n v="4"/>
    <n v="1"/>
    <n v="3"/>
    <n v="1"/>
    <n v="3"/>
    <n v="4"/>
    <n v="3"/>
    <n v="4"/>
    <m/>
    <n v="4"/>
    <n v="4"/>
    <n v="3"/>
    <n v="4"/>
    <n v="4"/>
    <s v="No"/>
    <n v="3"/>
    <n v="3"/>
    <s v="Youtube|Instagram"/>
    <m/>
    <m/>
    <m/>
    <m/>
    <m/>
    <m/>
    <m/>
    <s v="Sí"/>
    <s v="Sí"/>
    <s v="Útil"/>
    <n v="3"/>
    <n v="4"/>
    <s v="4, satisfecho"/>
    <s v="Mejorado"/>
    <m/>
    <n v="1"/>
    <n v="0"/>
    <n v="0"/>
    <n v="0"/>
    <n v="0"/>
    <n v="0"/>
    <n v="0"/>
    <n v="0"/>
    <n v="1"/>
    <n v="1"/>
    <n v="0"/>
    <n v="0"/>
    <n v="0"/>
  </r>
  <r>
    <m/>
    <m/>
    <s v="Ciencias Sociales"/>
    <d v="2020-05-19T13:48:00"/>
    <x v="2"/>
    <x v="13"/>
    <x v="1"/>
    <x v="4"/>
    <x v="2"/>
    <s v="F. Ciencias de la Información"/>
    <s v="Biblioteca Maria Zambrano (Filología / Derecho)"/>
    <s v="F. Enfermería, Fisioterapia y Podología"/>
    <s v="Bibliotecas públicas de la Comunidad de Madrid"/>
    <m/>
    <m/>
    <m/>
    <m/>
    <m/>
    <s v="No"/>
    <s v="Sí"/>
    <n v="3"/>
    <n v="1"/>
    <n v="3"/>
    <n v="4"/>
    <n v="5"/>
    <n v="5"/>
    <n v="5"/>
    <n v="1"/>
    <n v="4"/>
    <n v="3"/>
    <m/>
    <n v="3"/>
    <n v="5"/>
    <n v="5"/>
    <n v="3"/>
    <n v="4"/>
    <s v="No"/>
    <n v="3"/>
    <n v="4"/>
    <s v="Twitter|Instagram"/>
    <m/>
    <m/>
    <m/>
    <m/>
    <m/>
    <m/>
    <m/>
    <s v="No"/>
    <s v="No"/>
    <m/>
    <n v="5"/>
    <n v="5"/>
    <s v="3, normal"/>
    <s v="Igual"/>
    <m/>
    <n v="1"/>
    <n v="0"/>
    <n v="0"/>
    <n v="0"/>
    <n v="0"/>
    <n v="0"/>
    <n v="1"/>
    <n v="0"/>
    <n v="0"/>
    <n v="1"/>
    <n v="0"/>
    <n v="0"/>
    <n v="0"/>
  </r>
  <r>
    <m/>
    <m/>
    <s v="Ciencias Experimentales"/>
    <d v="2020-05-19T13:48:00"/>
    <x v="2"/>
    <x v="8"/>
    <x v="3"/>
    <x v="1"/>
    <x v="2"/>
    <s v="F. Ciencias Matemáticas"/>
    <s v="F. Ciencias Físicas"/>
    <s v="Biblioteca Maria Zambrano (Filología / Derecho)"/>
    <m/>
    <m/>
    <m/>
    <m/>
    <m/>
    <m/>
    <s v="No"/>
    <s v="Sí"/>
    <n v="4"/>
    <n v="2"/>
    <n v="2"/>
    <n v="4"/>
    <n v="3"/>
    <n v="1"/>
    <n v="4"/>
    <n v="4"/>
    <n v="4"/>
    <n v="3"/>
    <m/>
    <n v="5"/>
    <n v="5"/>
    <n v="2"/>
    <n v="3"/>
    <n v="2"/>
    <s v="No"/>
    <n v="3"/>
    <n v="4"/>
    <s v="Twitter|Facebook|Instagram"/>
    <m/>
    <m/>
    <m/>
    <m/>
    <m/>
    <m/>
    <m/>
    <s v="No"/>
    <s v="Sí"/>
    <s v="Útil"/>
    <n v="4"/>
    <n v="4"/>
    <s v="4, satisfecho"/>
    <s v="Mejorado"/>
    <m/>
    <n v="1"/>
    <n v="0"/>
    <n v="0"/>
    <n v="0"/>
    <n v="0"/>
    <n v="0"/>
    <n v="1"/>
    <n v="1"/>
    <n v="0"/>
    <n v="1"/>
    <n v="0"/>
    <n v="0"/>
    <n v="0"/>
  </r>
  <r>
    <m/>
    <m/>
    <s v="Ciencias Experimentales"/>
    <d v="2020-05-19T13:48:00"/>
    <x v="2"/>
    <x v="26"/>
    <x v="3"/>
    <x v="1"/>
    <x v="2"/>
    <s v="F. Informática"/>
    <m/>
    <m/>
    <m/>
    <m/>
    <m/>
    <m/>
    <m/>
    <m/>
    <s v="No"/>
    <s v="No"/>
    <n v="5"/>
    <n v="1"/>
    <n v="2"/>
    <n v="4"/>
    <n v="1"/>
    <n v="5"/>
    <n v="4"/>
    <n v="1"/>
    <n v="3"/>
    <n v="2"/>
    <m/>
    <n v="4"/>
    <n v="5"/>
    <n v="2"/>
    <n v="4"/>
    <n v="3"/>
    <s v="Sí"/>
    <n v="3"/>
    <n v="2"/>
    <s v="Youtube"/>
    <m/>
    <m/>
    <m/>
    <m/>
    <m/>
    <m/>
    <m/>
    <s v="No"/>
    <s v="No"/>
    <m/>
    <n v="4"/>
    <n v="5"/>
    <s v="5, muy satisfecho"/>
    <s v="Igual"/>
    <m/>
    <n v="1"/>
    <n v="0"/>
    <n v="0"/>
    <n v="0"/>
    <n v="0"/>
    <n v="0"/>
    <n v="0"/>
    <n v="0"/>
    <n v="1"/>
    <n v="0"/>
    <n v="0"/>
    <n v="0"/>
    <n v="0"/>
  </r>
  <r>
    <m/>
    <m/>
    <s v="Humanidades"/>
    <d v="2020-05-19T13:48:00"/>
    <x v="2"/>
    <x v="7"/>
    <x v="3"/>
    <x v="1"/>
    <x v="6"/>
    <s v="F. Geografía e Historia"/>
    <s v="Biblioteca Maria Zambrano (Filología / Derecho)"/>
    <m/>
    <m/>
    <m/>
    <m/>
    <m/>
    <m/>
    <m/>
    <s v="Sí"/>
    <s v="Sí"/>
    <n v="3"/>
    <n v="1"/>
    <n v="4"/>
    <n v="4"/>
    <n v="1"/>
    <n v="5"/>
    <n v="1"/>
    <n v="3"/>
    <n v="2"/>
    <n v="3"/>
    <m/>
    <n v="3"/>
    <n v="2"/>
    <n v="3"/>
    <n v="1"/>
    <n v="1"/>
    <s v="No"/>
    <n v="3"/>
    <n v="1"/>
    <s v="Twitter|Youtube|Instagram"/>
    <m/>
    <m/>
    <m/>
    <m/>
    <m/>
    <m/>
    <m/>
    <s v="No"/>
    <s v="No"/>
    <m/>
    <n v="2"/>
    <n v="2"/>
    <s v="3, normal"/>
    <s v="Igual"/>
    <s v="Debería facilitarse el prestamos entre bibliotecas para los estudiantes, ya que no siempre se tiene disponibilidad para ir a otra facultad o a otro campus a buscar u ña libro que necesitas para hacer un trabajo, y a menudo sin la autorización de un profesor es imposible conseguir los libros"/>
    <n v="1"/>
    <n v="0"/>
    <n v="1"/>
    <n v="0"/>
    <n v="0"/>
    <n v="0"/>
    <n v="1"/>
    <n v="0"/>
    <n v="1"/>
    <n v="1"/>
    <n v="0"/>
    <n v="0"/>
    <n v="0"/>
  </r>
  <r>
    <m/>
    <m/>
    <s v="Ciencias Experimentales"/>
    <d v="2020-05-19T13:48:00"/>
    <x v="2"/>
    <x v="16"/>
    <x v="4"/>
    <x v="4"/>
    <x v="2"/>
    <m/>
    <m/>
    <m/>
    <m/>
    <m/>
    <m/>
    <m/>
    <m/>
    <m/>
    <s v="Sí"/>
    <s v="Sí"/>
    <n v="1"/>
    <n v="1"/>
    <n v="3"/>
    <n v="1"/>
    <n v="5"/>
    <n v="4"/>
    <n v="4"/>
    <n v="3"/>
    <n v="4"/>
    <n v="4"/>
    <m/>
    <n v="4"/>
    <n v="4"/>
    <n v="4"/>
    <n v="4"/>
    <n v="5"/>
    <s v="No"/>
    <n v="4"/>
    <n v="4"/>
    <s v="Youtube|Instagram"/>
    <m/>
    <m/>
    <m/>
    <m/>
    <m/>
    <m/>
    <m/>
    <s v="Sí"/>
    <s v="No"/>
    <m/>
    <n v="3"/>
    <n v="5"/>
    <s v="4, satisfecho"/>
    <s v="Igual"/>
    <m/>
    <n v="1"/>
    <n v="0"/>
    <n v="0"/>
    <n v="0"/>
    <n v="0"/>
    <n v="0"/>
    <n v="0"/>
    <n v="0"/>
    <n v="1"/>
    <n v="1"/>
    <n v="0"/>
    <n v="0"/>
    <n v="0"/>
  </r>
  <r>
    <m/>
    <m/>
    <s v="Ciencias Sociales"/>
    <d v="2020-05-19T13:48:00"/>
    <x v="2"/>
    <x v="10"/>
    <x v="1"/>
    <x v="1"/>
    <x v="3"/>
    <s v="Biblioteca Maria Zambrano (Filología / Derecho)"/>
    <s v="F. Ciencias Económicas y Empresariales"/>
    <s v="Biblioteca Histórica"/>
    <m/>
    <m/>
    <m/>
    <m/>
    <m/>
    <m/>
    <s v="No"/>
    <s v="No"/>
    <n v="2"/>
    <n v="3"/>
    <n v="4"/>
    <n v="5"/>
    <n v="5"/>
    <n v="5"/>
    <n v="4"/>
    <n v="2"/>
    <n v="3"/>
    <n v="3"/>
    <m/>
    <n v="4"/>
    <n v="4"/>
    <n v="4"/>
    <n v="4"/>
    <n v="3"/>
    <s v="Sí"/>
    <n v="4"/>
    <n v="3"/>
    <s v="Youtube|Instagram"/>
    <m/>
    <m/>
    <m/>
    <m/>
    <m/>
    <m/>
    <m/>
    <s v="No"/>
    <s v="No"/>
    <m/>
    <n v="5"/>
    <n v="5"/>
    <s v="4, satisfecho"/>
    <s v="Mejorado"/>
    <m/>
    <n v="0"/>
    <n v="1"/>
    <n v="0"/>
    <n v="0"/>
    <n v="0"/>
    <n v="0"/>
    <n v="0"/>
    <n v="0"/>
    <n v="1"/>
    <n v="1"/>
    <n v="0"/>
    <n v="0"/>
    <n v="0"/>
  </r>
  <r>
    <m/>
    <m/>
    <s v="Ciencias Experimentales"/>
    <d v="2020-05-19T13:47:00"/>
    <x v="2"/>
    <x v="16"/>
    <x v="1"/>
    <x v="4"/>
    <x v="2"/>
    <s v="F. Ciencias Químicas"/>
    <s v="Biblioteca Maria Zambrano (Filología / Derecho)"/>
    <m/>
    <s v="Biblioteca s Universidad Carlos III Colmenarejo"/>
    <m/>
    <m/>
    <m/>
    <m/>
    <m/>
    <s v="No"/>
    <s v="Sí"/>
    <n v="4"/>
    <n v="1"/>
    <n v="1"/>
    <n v="1"/>
    <n v="4"/>
    <n v="4"/>
    <n v="4"/>
    <n v="1"/>
    <n v="5"/>
    <n v="5"/>
    <m/>
    <n v="5"/>
    <n v="4"/>
    <n v="3"/>
    <n v="3"/>
    <n v="4"/>
    <s v="No"/>
    <n v="3"/>
    <n v="3"/>
    <s v="Youtube|Instagram|Pinterest, WhatsApp"/>
    <m/>
    <m/>
    <m/>
    <m/>
    <m/>
    <m/>
    <m/>
    <s v="No"/>
    <s v="No"/>
    <m/>
    <n v="4"/>
    <n v="5"/>
    <s v="5, muy satisfecho"/>
    <s v="Igual"/>
    <m/>
    <n v="1"/>
    <n v="0"/>
    <n v="0"/>
    <n v="0"/>
    <n v="0"/>
    <n v="0"/>
    <n v="0"/>
    <n v="0"/>
    <n v="1"/>
    <n v="1"/>
    <n v="0"/>
    <n v="0"/>
    <n v="0"/>
  </r>
  <r>
    <m/>
    <m/>
    <s v="Ciencias Experimentales"/>
    <d v="2020-05-19T13:47:00"/>
    <x v="2"/>
    <x v="20"/>
    <x v="2"/>
    <x v="4"/>
    <x v="2"/>
    <s v="F. Ciencias Biológicas"/>
    <m/>
    <m/>
    <m/>
    <m/>
    <m/>
    <m/>
    <m/>
    <m/>
    <s v="No"/>
    <s v="No"/>
    <n v="1"/>
    <n v="1"/>
    <n v="1"/>
    <n v="1"/>
    <n v="5"/>
    <n v="3"/>
    <n v="5"/>
    <m/>
    <m/>
    <m/>
    <m/>
    <m/>
    <m/>
    <m/>
    <m/>
    <m/>
    <s v="No"/>
    <m/>
    <n v="1"/>
    <s v="Twitter|Youtube|Instagram"/>
    <m/>
    <m/>
    <m/>
    <m/>
    <m/>
    <m/>
    <m/>
    <s v="No"/>
    <s v="No"/>
    <m/>
    <n v="5"/>
    <n v="5"/>
    <s v="4, satisfecho"/>
    <s v="Igual"/>
    <m/>
    <n v="1"/>
    <n v="0"/>
    <n v="0"/>
    <n v="0"/>
    <n v="0"/>
    <n v="0"/>
    <n v="1"/>
    <n v="0"/>
    <n v="1"/>
    <n v="1"/>
    <n v="0"/>
    <n v="0"/>
    <n v="0"/>
  </r>
  <r>
    <m/>
    <m/>
    <s v="Ciencias Sociales"/>
    <d v="2020-05-19T13:47:00"/>
    <x v="2"/>
    <x v="13"/>
    <x v="2"/>
    <x v="1"/>
    <x v="1"/>
    <s v="F. Ciencias de la Información"/>
    <m/>
    <m/>
    <m/>
    <m/>
    <m/>
    <m/>
    <m/>
    <m/>
    <s v="No"/>
    <s v="No"/>
    <n v="3"/>
    <n v="1"/>
    <n v="2"/>
    <n v="4"/>
    <n v="5"/>
    <n v="3"/>
    <n v="2"/>
    <n v="1"/>
    <n v="2"/>
    <n v="2"/>
    <m/>
    <n v="2"/>
    <n v="2"/>
    <n v="2"/>
    <n v="2"/>
    <n v="2"/>
    <s v="Sí"/>
    <n v="2"/>
    <n v="2"/>
    <s v="Twitter|Youtube|Instagram"/>
    <m/>
    <m/>
    <m/>
    <m/>
    <m/>
    <m/>
    <m/>
    <s v="No"/>
    <s v="No"/>
    <m/>
    <n v="3"/>
    <n v="3"/>
    <s v="3, normal"/>
    <s v="Igual"/>
    <m/>
    <n v="0"/>
    <n v="0"/>
    <n v="0"/>
    <n v="1"/>
    <n v="0"/>
    <n v="0"/>
    <n v="1"/>
    <n v="0"/>
    <n v="1"/>
    <n v="1"/>
    <n v="0"/>
    <n v="0"/>
    <n v="0"/>
  </r>
  <r>
    <m/>
    <m/>
    <s v="Humanidades"/>
    <d v="2020-05-19T13:47:00"/>
    <x v="2"/>
    <x v="6"/>
    <x v="2"/>
    <x v="2"/>
    <x v="2"/>
    <s v="Biblioteca Maria Zambrano (Filología / Derecho)"/>
    <s v="F. Filología (Clásicas o General)"/>
    <m/>
    <s v="Biblioteca María Zambrano"/>
    <m/>
    <m/>
    <m/>
    <m/>
    <m/>
    <s v="Sí"/>
    <s v="No"/>
    <n v="3"/>
    <n v="3"/>
    <n v="3"/>
    <n v="1"/>
    <n v="5"/>
    <n v="5"/>
    <n v="5"/>
    <n v="5"/>
    <n v="4"/>
    <n v="4"/>
    <m/>
    <n v="4"/>
    <n v="4"/>
    <n v="4"/>
    <n v="4"/>
    <n v="4"/>
    <s v="Sí"/>
    <n v="5"/>
    <n v="5"/>
    <s v="Facebook|Youtube|Whatsapp"/>
    <m/>
    <m/>
    <m/>
    <m/>
    <m/>
    <m/>
    <m/>
    <s v="Sí"/>
    <s v="No"/>
    <m/>
    <n v="4"/>
    <n v="3"/>
    <s v="4, satisfecho"/>
    <s v="Mejorado"/>
    <m/>
    <n v="1"/>
    <n v="0"/>
    <n v="0"/>
    <n v="0"/>
    <n v="0"/>
    <n v="0"/>
    <n v="0"/>
    <n v="1"/>
    <n v="1"/>
    <n v="0"/>
    <n v="0"/>
    <n v="0"/>
    <n v="0"/>
  </r>
  <r>
    <m/>
    <m/>
    <s v="Ciencias de la Salud"/>
    <d v="2020-05-19T13:47:00"/>
    <x v="2"/>
    <x v="18"/>
    <x v="1"/>
    <x v="1"/>
    <x v="2"/>
    <s v="F. Odontología"/>
    <s v="F. Medicina"/>
    <s v="F. Enfermería, Fisioterapia y Podología"/>
    <m/>
    <m/>
    <m/>
    <m/>
    <m/>
    <m/>
    <s v="No"/>
    <s v="Sí"/>
    <n v="4"/>
    <n v="1"/>
    <n v="1"/>
    <n v="1"/>
    <n v="5"/>
    <n v="5"/>
    <n v="5"/>
    <n v="3"/>
    <n v="1"/>
    <n v="1"/>
    <m/>
    <n v="3"/>
    <n v="5"/>
    <n v="3"/>
    <n v="3"/>
    <n v="3"/>
    <s v="No"/>
    <n v="3"/>
    <n v="1"/>
    <s v="Youtube|Instagram"/>
    <m/>
    <m/>
    <m/>
    <m/>
    <m/>
    <m/>
    <m/>
    <s v="No"/>
    <s v="No"/>
    <m/>
    <n v="5"/>
    <n v="5"/>
    <s v="3, normal"/>
    <s v="Mejorado"/>
    <m/>
    <n v="1"/>
    <n v="0"/>
    <n v="0"/>
    <n v="0"/>
    <n v="0"/>
    <n v="0"/>
    <n v="0"/>
    <n v="0"/>
    <n v="1"/>
    <n v="1"/>
    <n v="0"/>
    <n v="0"/>
    <n v="0"/>
  </r>
  <r>
    <m/>
    <m/>
    <s v="Ciencias de la Salud"/>
    <d v="2020-05-19T13:46:00"/>
    <x v="2"/>
    <x v="22"/>
    <x v="2"/>
    <x v="5"/>
    <x v="2"/>
    <s v="F. Óptica y Optometría"/>
    <m/>
    <m/>
    <m/>
    <m/>
    <m/>
    <m/>
    <m/>
    <m/>
    <s v="No"/>
    <s v="No"/>
    <n v="1"/>
    <n v="1"/>
    <n v="1"/>
    <n v="1"/>
    <n v="5"/>
    <n v="4"/>
    <n v="5"/>
    <n v="1"/>
    <n v="3"/>
    <n v="3"/>
    <m/>
    <n v="4"/>
    <n v="4"/>
    <n v="2"/>
    <n v="3"/>
    <n v="3"/>
    <s v="No"/>
    <n v="4"/>
    <n v="3"/>
    <s v="Twitter|Youtube|Instagram"/>
    <m/>
    <m/>
    <m/>
    <m/>
    <m/>
    <m/>
    <m/>
    <s v="Sí"/>
    <s v="No"/>
    <m/>
    <n v="4"/>
    <n v="4"/>
    <s v="4, satisfecho"/>
    <s v="Mejorado"/>
    <m/>
    <n v="1"/>
    <n v="0"/>
    <n v="0"/>
    <n v="0"/>
    <n v="0"/>
    <n v="0"/>
    <n v="1"/>
    <n v="0"/>
    <n v="1"/>
    <n v="1"/>
    <n v="0"/>
    <n v="0"/>
    <n v="0"/>
  </r>
  <r>
    <m/>
    <m/>
    <s v="Humanidades"/>
    <d v="2020-05-19T13:46:00"/>
    <x v="3"/>
    <x v="6"/>
    <x v="2"/>
    <x v="1"/>
    <x v="3"/>
    <s v="Biblioteca Maria Zambrano (Filología / Derecho)"/>
    <s v="F. Filología (Clásicas o General)"/>
    <s v="F. Ciencias de la Información"/>
    <m/>
    <m/>
    <m/>
    <m/>
    <m/>
    <m/>
    <s v="Sí"/>
    <s v="Sí"/>
    <n v="3"/>
    <n v="3"/>
    <n v="4"/>
    <n v="2"/>
    <n v="3"/>
    <n v="5"/>
    <n v="3"/>
    <n v="3"/>
    <n v="4"/>
    <n v="4"/>
    <m/>
    <n v="4"/>
    <n v="4"/>
    <n v="3"/>
    <n v="4"/>
    <n v="4"/>
    <s v="Sí"/>
    <n v="4"/>
    <n v="3"/>
    <s v="Facebook|Instagram|LinkedIn"/>
    <m/>
    <m/>
    <m/>
    <m/>
    <m/>
    <m/>
    <m/>
    <s v="Sí"/>
    <s v="No"/>
    <m/>
    <n v="4"/>
    <n v="4"/>
    <s v="4, satisfecho"/>
    <s v="Mejorado"/>
    <m/>
    <n v="0"/>
    <n v="1"/>
    <n v="0"/>
    <n v="0"/>
    <n v="0"/>
    <n v="0"/>
    <n v="0"/>
    <n v="1"/>
    <n v="0"/>
    <n v="1"/>
    <n v="1"/>
    <n v="0"/>
    <n v="0"/>
  </r>
  <r>
    <m/>
    <m/>
    <s v="Humanidades"/>
    <d v="2020-05-19T13:45:00"/>
    <x v="3"/>
    <x v="2"/>
    <x v="2"/>
    <x v="2"/>
    <x v="2"/>
    <s v="F. Psicología"/>
    <s v="F. Educación - Centro de Formación del Profesorado"/>
    <s v="F. Ciencias Políticas y Sociología"/>
    <m/>
    <m/>
    <m/>
    <m/>
    <m/>
    <m/>
    <s v="Sí"/>
    <s v="Sí"/>
    <n v="5"/>
    <n v="4"/>
    <n v="5"/>
    <n v="2"/>
    <n v="3"/>
    <n v="4"/>
    <n v="4"/>
    <n v="3"/>
    <n v="2"/>
    <n v="3"/>
    <m/>
    <n v="4"/>
    <n v="3"/>
    <n v="4"/>
    <n v="3"/>
    <n v="3"/>
    <s v="No"/>
    <n v="4"/>
    <n v="2"/>
    <s v="Youtube|Instagram"/>
    <m/>
    <m/>
    <m/>
    <m/>
    <m/>
    <m/>
    <m/>
    <s v="Sí"/>
    <s v="Sí"/>
    <s v="Normal"/>
    <n v="3"/>
    <n v="3"/>
    <s v="4, satisfecho"/>
    <s v="Igual"/>
    <m/>
    <n v="1"/>
    <n v="0"/>
    <n v="0"/>
    <n v="0"/>
    <n v="0"/>
    <n v="0"/>
    <n v="0"/>
    <n v="0"/>
    <n v="1"/>
    <n v="1"/>
    <n v="0"/>
    <n v="0"/>
    <n v="0"/>
  </r>
  <r>
    <m/>
    <m/>
    <s v="Ciencias de la Salud"/>
    <d v="2020-05-19T13:45:00"/>
    <x v="2"/>
    <x v="9"/>
    <x v="2"/>
    <x v="1"/>
    <x v="3"/>
    <s v="F. Farmacia"/>
    <s v="F. Medicina"/>
    <s v="F. Farmacia"/>
    <m/>
    <m/>
    <m/>
    <m/>
    <m/>
    <m/>
    <s v="No"/>
    <s v="No"/>
    <n v="1"/>
    <n v="1"/>
    <n v="1"/>
    <n v="2"/>
    <n v="5"/>
    <n v="5"/>
    <n v="1"/>
    <n v="4"/>
    <n v="3"/>
    <n v="4"/>
    <m/>
    <n v="4"/>
    <n v="4"/>
    <n v="2"/>
    <n v="3"/>
    <n v="3"/>
    <s v="No"/>
    <n v="4"/>
    <n v="3"/>
    <s v="Twitter|Facebook|Youtube|Instagram"/>
    <m/>
    <m/>
    <m/>
    <m/>
    <m/>
    <m/>
    <m/>
    <s v="No"/>
    <s v="No"/>
    <m/>
    <n v="3"/>
    <n v="3"/>
    <s v="3, normal"/>
    <s v="Mejorado"/>
    <m/>
    <n v="0"/>
    <n v="1"/>
    <n v="0"/>
    <n v="0"/>
    <n v="0"/>
    <n v="0"/>
    <n v="1"/>
    <n v="1"/>
    <n v="1"/>
    <n v="1"/>
    <n v="0"/>
    <n v="0"/>
    <n v="0"/>
  </r>
  <r>
    <m/>
    <m/>
    <s v="Humanidades"/>
    <d v="2020-05-19T13:45:00"/>
    <x v="2"/>
    <x v="7"/>
    <x v="1"/>
    <x v="1"/>
    <x v="3"/>
    <s v="F. Geografía e Historia"/>
    <m/>
    <m/>
    <s v="Bibliotecas públicas."/>
    <m/>
    <m/>
    <m/>
    <m/>
    <m/>
    <s v="No"/>
    <s v="Sí"/>
    <n v="4"/>
    <n v="3"/>
    <n v="3"/>
    <n v="2"/>
    <n v="5"/>
    <n v="3"/>
    <n v="5"/>
    <n v="2"/>
    <n v="2"/>
    <n v="5"/>
    <m/>
    <n v="4"/>
    <n v="5"/>
    <n v="4"/>
    <n v="3"/>
    <n v="5"/>
    <s v="No"/>
    <n v="4"/>
    <n v="3"/>
    <s v="Facebook|Youtube"/>
    <m/>
    <m/>
    <m/>
    <m/>
    <m/>
    <m/>
    <m/>
    <s v="No"/>
    <s v="No"/>
    <m/>
    <n v="5"/>
    <n v="5"/>
    <s v="5, muy satisfecho"/>
    <s v="Mejorado mucho"/>
    <s v="Estaría bien tener más libros electrónicos y más documentación histórica en la web."/>
    <n v="0"/>
    <n v="1"/>
    <n v="0"/>
    <n v="0"/>
    <n v="0"/>
    <n v="0"/>
    <n v="0"/>
    <n v="1"/>
    <n v="1"/>
    <n v="0"/>
    <n v="0"/>
    <n v="0"/>
    <n v="0"/>
  </r>
  <r>
    <m/>
    <m/>
    <s v="Humanidades"/>
    <d v="2020-05-19T13:45:00"/>
    <x v="2"/>
    <x v="3"/>
    <x v="2"/>
    <x v="4"/>
    <x v="2"/>
    <s v="F. Bellas Artes"/>
    <s v="Biblioteca Maria Zambrano (Filología / Derecho)"/>
    <m/>
    <s v="Bibliotecas de mi zona donde vivo. En este caso las de ciudad lineal"/>
    <m/>
    <m/>
    <m/>
    <m/>
    <m/>
    <s v="No"/>
    <s v="No"/>
    <n v="2"/>
    <n v="1"/>
    <n v="1"/>
    <n v="3"/>
    <n v="5"/>
    <n v="5"/>
    <n v="3"/>
    <n v="1"/>
    <n v="2"/>
    <n v="3"/>
    <m/>
    <n v="1"/>
    <n v="1"/>
    <n v="2"/>
    <n v="1"/>
    <n v="3"/>
    <s v="No"/>
    <n v="3"/>
    <n v="1"/>
    <s v="Youtube|Instagram|LinkedIn"/>
    <m/>
    <m/>
    <m/>
    <m/>
    <m/>
    <m/>
    <m/>
    <s v="No"/>
    <s v="No"/>
    <m/>
    <n v="4"/>
    <n v="4"/>
    <s v="3, normal"/>
    <s v="Igual"/>
    <m/>
    <n v="1"/>
    <n v="0"/>
    <n v="0"/>
    <n v="0"/>
    <n v="0"/>
    <n v="0"/>
    <n v="0"/>
    <n v="0"/>
    <n v="1"/>
    <n v="1"/>
    <n v="1"/>
    <n v="0"/>
    <n v="0"/>
  </r>
  <r>
    <m/>
    <m/>
    <s v="Humanidades"/>
    <d v="2020-05-19T13:44:00"/>
    <x v="2"/>
    <x v="7"/>
    <x v="2"/>
    <x v="1"/>
    <x v="2"/>
    <s v="F. Geografía e Historia"/>
    <s v="F. Bellas Artes"/>
    <s v="F. Educación - Centro de Formación del Profesorado"/>
    <m/>
    <m/>
    <m/>
    <m/>
    <m/>
    <m/>
    <s v="Sí"/>
    <s v="Sí"/>
    <n v="5"/>
    <n v="3"/>
    <n v="4"/>
    <n v="5"/>
    <n v="5"/>
    <n v="3"/>
    <n v="5"/>
    <n v="2"/>
    <n v="4"/>
    <n v="5"/>
    <m/>
    <n v="5"/>
    <n v="5"/>
    <n v="4"/>
    <n v="3"/>
    <n v="5"/>
    <s v="Sí"/>
    <n v="4"/>
    <n v="4"/>
    <s v="Twitter|Youtube|LinkedIn"/>
    <m/>
    <m/>
    <m/>
    <m/>
    <m/>
    <m/>
    <m/>
    <s v="Sí"/>
    <s v="No"/>
    <m/>
    <n v="5"/>
    <n v="5"/>
    <s v="5, muy satisfecho"/>
    <s v="Mejorado"/>
    <s v="A pesar de que cada vez hay más libros en formato digital que pueden ser accedidos durante un periodo de tiempo a través de las plataformas de préstamo virtual, creo que aún no son suficientes. No se si esto depende de las editoriales, de los autores, de las bibliotecas o un poco de todos. Creo que merecería la pena para que al menos la mayoría de los libros recomendados como textos básicos en las asignaturas estuvieran disponibles de formato de préstamo digital."/>
    <n v="1"/>
    <n v="0"/>
    <n v="0"/>
    <n v="0"/>
    <n v="0"/>
    <n v="0"/>
    <n v="1"/>
    <n v="0"/>
    <n v="1"/>
    <n v="0"/>
    <n v="1"/>
    <n v="0"/>
    <n v="0"/>
  </r>
  <r>
    <m/>
    <m/>
    <s v="Humanidades"/>
    <d v="2020-05-19T13:44:00"/>
    <x v="2"/>
    <x v="7"/>
    <x v="2"/>
    <x v="2"/>
    <x v="18"/>
    <s v="F. Geografía e Historia"/>
    <s v="Biblioteca Maria Zambrano (Filología / Derecho)"/>
    <m/>
    <m/>
    <m/>
    <m/>
    <m/>
    <m/>
    <m/>
    <s v="No"/>
    <s v="Sí"/>
    <n v="3"/>
    <n v="1"/>
    <n v="2"/>
    <n v="3"/>
    <n v="5"/>
    <n v="5"/>
    <n v="5"/>
    <n v="3"/>
    <n v="4"/>
    <n v="4"/>
    <m/>
    <n v="3"/>
    <n v="5"/>
    <n v="5"/>
    <n v="4"/>
    <n v="4"/>
    <s v="Sí"/>
    <n v="5"/>
    <n v="2"/>
    <s v="Twitter|Facebook|Youtube|Instagram"/>
    <m/>
    <m/>
    <m/>
    <m/>
    <m/>
    <m/>
    <m/>
    <s v="No"/>
    <s v="No"/>
    <m/>
    <n v="5"/>
    <n v="5"/>
    <s v="4, satisfecho"/>
    <s v="Igual"/>
    <m/>
    <n v="1"/>
    <n v="0"/>
    <n v="0"/>
    <n v="0"/>
    <n v="1"/>
    <n v="0"/>
    <n v="1"/>
    <n v="1"/>
    <n v="1"/>
    <n v="1"/>
    <n v="0"/>
    <n v="0"/>
    <n v="0"/>
  </r>
  <r>
    <m/>
    <m/>
    <s v="Ciencias Sociales"/>
    <d v="2020-05-19T13:44:00"/>
    <x v="2"/>
    <x v="10"/>
    <x v="1"/>
    <x v="5"/>
    <x v="2"/>
    <s v="Biblioteca Maria Zambrano (Filología / Derecho)"/>
    <s v="Biblioteca Maria Zambrano (Filología / Derecho)"/>
    <s v="Biblioteca Maria Zambrano (Filología / Derecho)"/>
    <m/>
    <m/>
    <m/>
    <m/>
    <m/>
    <m/>
    <s v="No"/>
    <s v="No"/>
    <n v="1"/>
    <n v="3"/>
    <n v="2"/>
    <n v="4"/>
    <n v="5"/>
    <n v="4"/>
    <n v="4"/>
    <n v="5"/>
    <n v="2"/>
    <n v="2"/>
    <m/>
    <n v="2"/>
    <n v="3"/>
    <n v="4"/>
    <n v="3"/>
    <n v="3"/>
    <s v="No"/>
    <n v="3"/>
    <n v="2"/>
    <s v="Twitter|Youtube|Instagram"/>
    <m/>
    <m/>
    <m/>
    <m/>
    <m/>
    <m/>
    <m/>
    <s v="No"/>
    <s v="No"/>
    <m/>
    <n v="2"/>
    <n v="2"/>
    <s v="4, satisfecho"/>
    <s v="Mejorado"/>
    <s v="Mi sugerencia es que se haga más publicidad de los cursos que ofrece la biblioteca."/>
    <n v="1"/>
    <n v="0"/>
    <n v="0"/>
    <n v="0"/>
    <n v="0"/>
    <n v="0"/>
    <n v="1"/>
    <n v="0"/>
    <n v="1"/>
    <n v="1"/>
    <n v="0"/>
    <n v="0"/>
    <n v="0"/>
  </r>
  <r>
    <m/>
    <m/>
    <s v="Humanidades"/>
    <d v="2020-05-19T13:43:00"/>
    <x v="1"/>
    <x v="2"/>
    <x v="1"/>
    <x v="2"/>
    <x v="4"/>
    <s v="F. Educación - Centro de Formación del Profesorado"/>
    <s v="F. Psicología"/>
    <m/>
    <m/>
    <m/>
    <m/>
    <m/>
    <m/>
    <m/>
    <s v="Sí"/>
    <s v="Sí"/>
    <n v="2"/>
    <n v="5"/>
    <n v="5"/>
    <n v="4"/>
    <n v="5"/>
    <n v="5"/>
    <m/>
    <n v="5"/>
    <n v="5"/>
    <n v="4"/>
    <m/>
    <n v="5"/>
    <n v="5"/>
    <n v="4"/>
    <m/>
    <n v="5"/>
    <s v="Sí"/>
    <n v="5"/>
    <n v="5"/>
    <s v="Facebook|LinkedIn"/>
    <m/>
    <m/>
    <m/>
    <m/>
    <m/>
    <m/>
    <m/>
    <s v="Sí"/>
    <s v="Sí"/>
    <s v="Muy útil"/>
    <n v="5"/>
    <n v="5"/>
    <s v="5, muy satisfecho"/>
    <s v="Mejorado"/>
    <m/>
    <n v="0"/>
    <n v="0"/>
    <n v="1"/>
    <n v="0"/>
    <n v="0"/>
    <n v="0"/>
    <n v="0"/>
    <n v="1"/>
    <n v="0"/>
    <n v="0"/>
    <n v="1"/>
    <n v="0"/>
    <n v="0"/>
  </r>
  <r>
    <m/>
    <m/>
    <s v="Humanidades"/>
    <d v="2020-05-19T13:43:00"/>
    <x v="3"/>
    <x v="2"/>
    <x v="2"/>
    <x v="1"/>
    <x v="3"/>
    <s v="F. Educación - Centro de Formación del Profesorado"/>
    <s v="Biblioteca Histórica"/>
    <m/>
    <s v="A la de mi municipio"/>
    <m/>
    <m/>
    <m/>
    <m/>
    <m/>
    <s v="Sí"/>
    <s v="Sí"/>
    <n v="3"/>
    <n v="3"/>
    <n v="3"/>
    <n v="2"/>
    <n v="5"/>
    <n v="3"/>
    <n v="5"/>
    <n v="2"/>
    <n v="5"/>
    <n v="5"/>
    <m/>
    <n v="4"/>
    <n v="5"/>
    <n v="4"/>
    <n v="5"/>
    <n v="4"/>
    <s v="No"/>
    <n v="5"/>
    <n v="4"/>
    <s v="Youtube|Instagram"/>
    <m/>
    <m/>
    <m/>
    <m/>
    <m/>
    <m/>
    <m/>
    <s v="Sí"/>
    <s v="No"/>
    <m/>
    <n v="5"/>
    <n v="5"/>
    <s v="4, satisfecho"/>
    <s v="Mejorado"/>
    <m/>
    <n v="0"/>
    <n v="1"/>
    <n v="0"/>
    <n v="0"/>
    <n v="0"/>
    <n v="0"/>
    <n v="0"/>
    <n v="0"/>
    <n v="1"/>
    <n v="1"/>
    <n v="0"/>
    <n v="0"/>
    <n v="0"/>
  </r>
  <r>
    <m/>
    <m/>
    <s v="Ciencias Experimentales"/>
    <d v="2020-05-19T13:43:00"/>
    <x v="2"/>
    <x v="16"/>
    <x v="2"/>
    <x v="4"/>
    <x v="2"/>
    <s v="F. Ciencias Químicas"/>
    <m/>
    <m/>
    <m/>
    <m/>
    <m/>
    <m/>
    <m/>
    <m/>
    <s v="No"/>
    <s v="Sí"/>
    <n v="2"/>
    <n v="1"/>
    <n v="1"/>
    <n v="3"/>
    <n v="5"/>
    <n v="5"/>
    <n v="5"/>
    <n v="4"/>
    <n v="4"/>
    <n v="5"/>
    <m/>
    <n v="5"/>
    <n v="5"/>
    <n v="4"/>
    <n v="5"/>
    <n v="5"/>
    <s v="Sí"/>
    <n v="5"/>
    <n v="5"/>
    <s v="No uso ninguna red social"/>
    <m/>
    <m/>
    <m/>
    <m/>
    <m/>
    <m/>
    <m/>
    <s v="No"/>
    <s v="No"/>
    <m/>
    <n v="5"/>
    <n v="5"/>
    <s v="5, muy satisfecho"/>
    <s v="Mejorado"/>
    <m/>
    <n v="1"/>
    <n v="0"/>
    <n v="0"/>
    <n v="0"/>
    <n v="0"/>
    <n v="0"/>
    <n v="0"/>
    <n v="0"/>
    <n v="0"/>
    <n v="0"/>
    <n v="0"/>
    <n v="1"/>
    <n v="0"/>
  </r>
  <r>
    <m/>
    <m/>
    <s v="Ciencias Sociales"/>
    <d v="2020-05-19T13:43:00"/>
    <x v="3"/>
    <x v="13"/>
    <x v="3"/>
    <x v="2"/>
    <x v="6"/>
    <s v="Biblioteca Maria Zambrano (Filología / Derecho)"/>
    <s v="F. Ciencias de la Información"/>
    <s v="F. Filología (Clásicas o General)"/>
    <m/>
    <m/>
    <m/>
    <m/>
    <m/>
    <m/>
    <s v="Sí"/>
    <s v="Sí"/>
    <n v="5"/>
    <n v="3"/>
    <n v="4"/>
    <n v="5"/>
    <n v="4"/>
    <n v="4"/>
    <n v="3"/>
    <n v="3"/>
    <n v="3"/>
    <n v="3"/>
    <m/>
    <n v="3"/>
    <n v="3"/>
    <n v="4"/>
    <n v="4"/>
    <n v="4"/>
    <s v="No"/>
    <n v="3"/>
    <n v="2"/>
    <s v="Instagram"/>
    <m/>
    <m/>
    <m/>
    <m/>
    <m/>
    <m/>
    <m/>
    <s v="No"/>
    <s v="No"/>
    <m/>
    <n v="3"/>
    <n v="3"/>
    <s v="4, satisfecho"/>
    <s v="Igual"/>
    <m/>
    <n v="1"/>
    <n v="0"/>
    <n v="1"/>
    <n v="0"/>
    <n v="0"/>
    <n v="0"/>
    <n v="0"/>
    <n v="0"/>
    <n v="0"/>
    <n v="1"/>
    <n v="0"/>
    <n v="0"/>
    <n v="0"/>
  </r>
  <r>
    <m/>
    <m/>
    <s v="Ciencias Sociales"/>
    <d v="2020-05-19T13:43:00"/>
    <x v="2"/>
    <x v="24"/>
    <x v="3"/>
    <x v="1"/>
    <x v="6"/>
    <s v="F. Trabajo Social"/>
    <s v="F. Ciencias Políticas y Sociología"/>
    <m/>
    <m/>
    <m/>
    <m/>
    <m/>
    <m/>
    <m/>
    <s v="Sí"/>
    <s v="Sí"/>
    <n v="5"/>
    <n v="2"/>
    <n v="3"/>
    <n v="1"/>
    <n v="4"/>
    <n v="5"/>
    <n v="5"/>
    <n v="4"/>
    <n v="3"/>
    <n v="3"/>
    <m/>
    <n v="4"/>
    <n v="5"/>
    <n v="3"/>
    <n v="3"/>
    <n v="3"/>
    <s v="No"/>
    <n v="3"/>
    <n v="3"/>
    <s v="Twitter|Facebook|Youtube|Instagram"/>
    <m/>
    <m/>
    <m/>
    <m/>
    <m/>
    <m/>
    <m/>
    <s v="Sí"/>
    <s v="No"/>
    <m/>
    <n v="4"/>
    <n v="5"/>
    <s v="4, satisfecho"/>
    <s v="Mejorado"/>
    <m/>
    <n v="1"/>
    <n v="0"/>
    <n v="1"/>
    <n v="0"/>
    <n v="0"/>
    <n v="0"/>
    <n v="1"/>
    <n v="1"/>
    <n v="1"/>
    <n v="1"/>
    <n v="0"/>
    <n v="0"/>
    <n v="0"/>
  </r>
  <r>
    <m/>
    <m/>
    <s v="Ciencias Experimentales"/>
    <d v="2020-05-19T13:43:00"/>
    <x v="2"/>
    <x v="16"/>
    <x v="2"/>
    <x v="4"/>
    <x v="2"/>
    <s v="F. Ciencias Químicas"/>
    <m/>
    <m/>
    <m/>
    <m/>
    <m/>
    <m/>
    <m/>
    <m/>
    <s v="No"/>
    <s v="No"/>
    <n v="2"/>
    <n v="1"/>
    <n v="2"/>
    <n v="4"/>
    <n v="5"/>
    <n v="5"/>
    <n v="5"/>
    <n v="2"/>
    <n v="4"/>
    <n v="4"/>
    <m/>
    <n v="3"/>
    <n v="4"/>
    <n v="2"/>
    <n v="3"/>
    <n v="4"/>
    <s v="No"/>
    <n v="3"/>
    <n v="3"/>
    <s v="Twitter|Facebook|Youtube|Instagram"/>
    <m/>
    <m/>
    <m/>
    <m/>
    <m/>
    <m/>
    <m/>
    <s v="Sí"/>
    <s v="No"/>
    <m/>
    <n v="5"/>
    <n v="5"/>
    <s v="5, muy satisfecho"/>
    <s v="Mejorado"/>
    <m/>
    <n v="1"/>
    <n v="0"/>
    <n v="0"/>
    <n v="0"/>
    <n v="0"/>
    <n v="0"/>
    <n v="1"/>
    <n v="1"/>
    <n v="1"/>
    <n v="1"/>
    <n v="0"/>
    <n v="0"/>
    <n v="0"/>
  </r>
  <r>
    <m/>
    <m/>
    <s v="Humanidades"/>
    <d v="2020-05-19T13:43:00"/>
    <x v="2"/>
    <x v="2"/>
    <x v="5"/>
    <x v="4"/>
    <x v="16"/>
    <s v="F. Educación - Centro de Formación del Profesorado"/>
    <s v="Biblioteca Maria Zambrano (Filología / Derecho)"/>
    <m/>
    <s v="CRAI, Alcalá de Henares"/>
    <m/>
    <m/>
    <m/>
    <m/>
    <m/>
    <s v="No"/>
    <s v="Sí"/>
    <n v="4"/>
    <n v="1"/>
    <n v="1"/>
    <n v="1"/>
    <n v="5"/>
    <n v="5"/>
    <n v="5"/>
    <n v="4"/>
    <n v="3"/>
    <n v="3"/>
    <m/>
    <n v="3"/>
    <n v="3"/>
    <n v="2"/>
    <n v="2"/>
    <n v="3"/>
    <s v="No"/>
    <n v="3"/>
    <n v="2"/>
    <s v="Twitter|Instagram"/>
    <m/>
    <m/>
    <m/>
    <m/>
    <m/>
    <m/>
    <m/>
    <s v="No"/>
    <s v="No"/>
    <m/>
    <n v="3"/>
    <n v="3"/>
    <s v="3, normal"/>
    <s v="Igual"/>
    <m/>
    <n v="0"/>
    <n v="0"/>
    <n v="0"/>
    <n v="0"/>
    <n v="1"/>
    <n v="0"/>
    <n v="1"/>
    <n v="0"/>
    <n v="0"/>
    <n v="1"/>
    <n v="0"/>
    <n v="0"/>
    <n v="0"/>
  </r>
  <r>
    <m/>
    <m/>
    <s v="Ciencias Sociales"/>
    <d v="2020-05-19T13:42:00"/>
    <x v="2"/>
    <x v="13"/>
    <x v="5"/>
    <x v="4"/>
    <x v="2"/>
    <s v="F. Ciencias de la Información"/>
    <m/>
    <m/>
    <m/>
    <m/>
    <m/>
    <m/>
    <m/>
    <m/>
    <s v="No"/>
    <s v="Sí"/>
    <n v="5"/>
    <n v="2"/>
    <n v="1"/>
    <n v="5"/>
    <n v="5"/>
    <n v="5"/>
    <n v="5"/>
    <n v="5"/>
    <n v="5"/>
    <n v="4"/>
    <m/>
    <n v="5"/>
    <n v="5"/>
    <n v="5"/>
    <n v="5"/>
    <n v="5"/>
    <s v="No"/>
    <n v="5"/>
    <n v="3"/>
    <s v="Twitter|Youtube|Instagram"/>
    <m/>
    <m/>
    <m/>
    <m/>
    <m/>
    <m/>
    <m/>
    <s v="No"/>
    <s v="No"/>
    <m/>
    <n v="4"/>
    <n v="4"/>
    <s v="5, muy satisfecho"/>
    <s v="Mejorado"/>
    <m/>
    <n v="1"/>
    <n v="0"/>
    <n v="0"/>
    <n v="0"/>
    <n v="0"/>
    <n v="0"/>
    <n v="1"/>
    <n v="0"/>
    <n v="1"/>
    <n v="1"/>
    <n v="0"/>
    <n v="0"/>
    <n v="0"/>
  </r>
  <r>
    <m/>
    <m/>
    <s v="Ciencias de la Salud"/>
    <d v="2020-05-19T13:42:00"/>
    <x v="2"/>
    <x v="9"/>
    <x v="2"/>
    <x v="1"/>
    <x v="3"/>
    <s v="F. Farmacia"/>
    <s v="F. Medicina"/>
    <s v="Biblioteca Maria Zambrano (Filología / Derecho)"/>
    <m/>
    <m/>
    <m/>
    <m/>
    <m/>
    <m/>
    <s v="No"/>
    <s v="No"/>
    <n v="1"/>
    <n v="1"/>
    <n v="3"/>
    <n v="1"/>
    <n v="4"/>
    <n v="3"/>
    <n v="4"/>
    <n v="2"/>
    <n v="3"/>
    <n v="3"/>
    <m/>
    <n v="3"/>
    <n v="3"/>
    <n v="3"/>
    <n v="3"/>
    <n v="3"/>
    <s v="No"/>
    <n v="3"/>
    <n v="3"/>
    <s v="Youtube|Instagram"/>
    <m/>
    <m/>
    <m/>
    <m/>
    <m/>
    <m/>
    <m/>
    <s v="No"/>
    <s v="No"/>
    <m/>
    <n v="4"/>
    <n v="4"/>
    <s v="4, satisfecho"/>
    <s v="Mejorado"/>
    <m/>
    <n v="0"/>
    <n v="1"/>
    <n v="0"/>
    <n v="0"/>
    <n v="0"/>
    <n v="0"/>
    <n v="0"/>
    <n v="0"/>
    <n v="1"/>
    <n v="1"/>
    <n v="0"/>
    <n v="0"/>
    <n v="0"/>
  </r>
  <r>
    <m/>
    <m/>
    <s v="Ciencias Experimentales"/>
    <d v="2020-05-19T13:42:00"/>
    <x v="2"/>
    <x v="19"/>
    <x v="5"/>
    <x v="4"/>
    <x v="4"/>
    <s v="Biblioteca Maria Zambrano (Filología / Derecho)"/>
    <s v="F. Ciencias Biológicas"/>
    <s v="F. Ciencias Matemáticas"/>
    <m/>
    <m/>
    <m/>
    <m/>
    <m/>
    <m/>
    <s v="Sí"/>
    <s v="Sí"/>
    <n v="4"/>
    <n v="1"/>
    <n v="1"/>
    <n v="1"/>
    <n v="4"/>
    <n v="4"/>
    <n v="4"/>
    <n v="1"/>
    <n v="4"/>
    <n v="5"/>
    <m/>
    <n v="3"/>
    <n v="4"/>
    <n v="3"/>
    <n v="3"/>
    <n v="4"/>
    <s v="No"/>
    <n v="4"/>
    <n v="3"/>
    <s v="Twitter|Instagram"/>
    <m/>
    <m/>
    <m/>
    <m/>
    <m/>
    <m/>
    <m/>
    <s v="No"/>
    <s v="No"/>
    <m/>
    <n v="5"/>
    <n v="5"/>
    <s v="5, muy satisfecho"/>
    <s v="Mejorado"/>
    <m/>
    <n v="0"/>
    <n v="0"/>
    <n v="1"/>
    <n v="0"/>
    <n v="0"/>
    <n v="0"/>
    <n v="1"/>
    <n v="0"/>
    <n v="0"/>
    <n v="1"/>
    <n v="0"/>
    <n v="0"/>
    <n v="0"/>
  </r>
  <r>
    <m/>
    <m/>
    <s v="Humanidades"/>
    <d v="2020-05-19T13:42:00"/>
    <x v="3"/>
    <x v="6"/>
    <x v="3"/>
    <x v="2"/>
    <x v="6"/>
    <s v="Biblioteca Maria Zambrano (Filología / Derecho)"/>
    <s v="F. Filología (Clásicas o General)"/>
    <s v="F. Ciencias de la Documentación"/>
    <m/>
    <m/>
    <m/>
    <m/>
    <m/>
    <m/>
    <s v="Sí"/>
    <s v="Sí"/>
    <n v="4"/>
    <n v="3"/>
    <n v="2"/>
    <n v="3"/>
    <n v="5"/>
    <n v="4"/>
    <n v="4"/>
    <n v="5"/>
    <n v="2"/>
    <n v="4"/>
    <m/>
    <n v="4"/>
    <n v="4"/>
    <n v="3"/>
    <n v="4"/>
    <n v="3"/>
    <s v="Sí"/>
    <n v="4"/>
    <n v="1"/>
    <s v="No uso ninguna red social"/>
    <m/>
    <m/>
    <m/>
    <m/>
    <m/>
    <m/>
    <m/>
    <s v="Sí"/>
    <s v="No"/>
    <m/>
    <n v="5"/>
    <n v="5"/>
    <s v="5, muy satisfecho"/>
    <s v="Mejorado"/>
    <m/>
    <n v="1"/>
    <n v="0"/>
    <n v="1"/>
    <n v="0"/>
    <n v="0"/>
    <n v="0"/>
    <n v="0"/>
    <n v="0"/>
    <n v="0"/>
    <n v="0"/>
    <n v="0"/>
    <n v="1"/>
    <n v="0"/>
  </r>
  <r>
    <m/>
    <m/>
    <s v="Ciencias de la Salud"/>
    <d v="2020-05-19T13:42:00"/>
    <x v="2"/>
    <x v="9"/>
    <x v="3"/>
    <x v="4"/>
    <x v="2"/>
    <s v="F. Medicina"/>
    <s v="Biblioteca Maria Zambrano (Filología / Derecho)"/>
    <s v="F. Farmacia"/>
    <m/>
    <m/>
    <m/>
    <m/>
    <m/>
    <m/>
    <s v="No"/>
    <s v="Sí"/>
    <n v="3"/>
    <n v="1"/>
    <n v="1"/>
    <n v="1"/>
    <n v="4"/>
    <n v="4"/>
    <n v="5"/>
    <n v="5"/>
    <n v="3"/>
    <n v="3"/>
    <m/>
    <n v="4"/>
    <n v="4"/>
    <n v="4"/>
    <n v="4"/>
    <n v="4"/>
    <s v="No"/>
    <n v="4"/>
    <n v="1"/>
    <s v="No uso ninguna red social"/>
    <m/>
    <m/>
    <m/>
    <m/>
    <m/>
    <m/>
    <m/>
    <s v="No"/>
    <s v="No"/>
    <m/>
    <n v="4"/>
    <n v="5"/>
    <s v="3, normal"/>
    <s v="Igual"/>
    <m/>
    <n v="1"/>
    <n v="0"/>
    <n v="0"/>
    <n v="0"/>
    <n v="0"/>
    <n v="0"/>
    <n v="0"/>
    <n v="0"/>
    <n v="0"/>
    <n v="0"/>
    <n v="0"/>
    <n v="1"/>
    <n v="0"/>
  </r>
  <r>
    <m/>
    <m/>
    <s v="Ciencias Sociales"/>
    <d v="2020-05-19T13:42:00"/>
    <x v="2"/>
    <x v="1"/>
    <x v="1"/>
    <x v="1"/>
    <x v="5"/>
    <s v="F. Ciencias Políticas y Sociología"/>
    <s v="F. Ciencias Económicas y Empresariales"/>
    <s v="F. Psicología"/>
    <m/>
    <m/>
    <m/>
    <m/>
    <m/>
    <m/>
    <s v="Sí"/>
    <s v="Sí"/>
    <n v="3"/>
    <n v="1"/>
    <n v="3"/>
    <n v="3"/>
    <n v="2"/>
    <n v="4"/>
    <n v="3"/>
    <n v="2"/>
    <n v="2"/>
    <n v="3"/>
    <m/>
    <n v="4"/>
    <n v="3"/>
    <n v="3"/>
    <n v="2"/>
    <n v="3"/>
    <s v="Sí"/>
    <n v="3"/>
    <n v="3"/>
    <s v="Youtube|Instagram"/>
    <m/>
    <m/>
    <m/>
    <m/>
    <m/>
    <m/>
    <m/>
    <s v="No"/>
    <s v="No"/>
    <m/>
    <n v="3"/>
    <n v="3"/>
    <s v="3, normal"/>
    <s v="Igual"/>
    <m/>
    <n v="1"/>
    <n v="0"/>
    <n v="1"/>
    <n v="0"/>
    <n v="1"/>
    <n v="0"/>
    <n v="0"/>
    <n v="0"/>
    <n v="1"/>
    <n v="1"/>
    <n v="0"/>
    <n v="0"/>
    <n v="0"/>
  </r>
  <r>
    <m/>
    <m/>
    <s v="Ciencias Experimentales"/>
    <d v="2020-05-19T13:42:00"/>
    <x v="2"/>
    <x v="19"/>
    <x v="2"/>
    <x v="1"/>
    <x v="2"/>
    <s v="F. Ciencias Físicas"/>
    <s v="F. Ciencias Matemáticas"/>
    <s v="Biblioteca Maria Zambrano (Filología / Derecho)"/>
    <m/>
    <m/>
    <m/>
    <m/>
    <m/>
    <m/>
    <s v="Sí"/>
    <s v="Sí"/>
    <n v="5"/>
    <n v="1"/>
    <n v="1"/>
    <n v="1"/>
    <n v="5"/>
    <n v="5"/>
    <n v="5"/>
    <n v="1"/>
    <n v="3"/>
    <n v="2"/>
    <m/>
    <n v="4"/>
    <n v="5"/>
    <n v="5"/>
    <n v="3"/>
    <n v="2"/>
    <s v="No"/>
    <n v="4"/>
    <n v="2"/>
    <s v="Youtube"/>
    <m/>
    <m/>
    <m/>
    <m/>
    <m/>
    <m/>
    <m/>
    <s v="Sí"/>
    <s v="No"/>
    <m/>
    <n v="5"/>
    <n v="5"/>
    <s v="4, satisfecho"/>
    <s v="Igual"/>
    <m/>
    <n v="1"/>
    <n v="0"/>
    <n v="0"/>
    <n v="0"/>
    <n v="0"/>
    <n v="0"/>
    <n v="0"/>
    <n v="0"/>
    <n v="1"/>
    <n v="0"/>
    <n v="0"/>
    <n v="0"/>
    <n v="0"/>
  </r>
  <r>
    <m/>
    <m/>
    <s v="Ciencias de la Salud"/>
    <d v="2020-05-19T13:42:00"/>
    <x v="2"/>
    <x v="12"/>
    <x v="1"/>
    <x v="2"/>
    <x v="16"/>
    <m/>
    <m/>
    <m/>
    <m/>
    <m/>
    <m/>
    <m/>
    <m/>
    <m/>
    <s v="No"/>
    <s v="Sí"/>
    <n v="2"/>
    <n v="3"/>
    <n v="2"/>
    <n v="4"/>
    <n v="5"/>
    <n v="5"/>
    <n v="5"/>
    <n v="2"/>
    <n v="3"/>
    <n v="4"/>
    <m/>
    <n v="3"/>
    <n v="4"/>
    <n v="4"/>
    <n v="3"/>
    <n v="3"/>
    <s v="Sí"/>
    <n v="3"/>
    <n v="2"/>
    <s v="Youtube|Instagram"/>
    <m/>
    <m/>
    <m/>
    <m/>
    <m/>
    <m/>
    <m/>
    <s v="Sí"/>
    <s v="No"/>
    <m/>
    <n v="4"/>
    <n v="4"/>
    <s v="3, normal"/>
    <s v="Mejorado"/>
    <m/>
    <n v="0"/>
    <n v="0"/>
    <n v="0"/>
    <n v="0"/>
    <n v="1"/>
    <n v="0"/>
    <n v="0"/>
    <n v="0"/>
    <n v="1"/>
    <n v="1"/>
    <n v="0"/>
    <n v="0"/>
    <n v="0"/>
  </r>
  <r>
    <m/>
    <m/>
    <s v="Humanidades"/>
    <d v="2020-05-19T13:41:00"/>
    <x v="2"/>
    <x v="3"/>
    <x v="2"/>
    <x v="2"/>
    <x v="6"/>
    <s v="F. Bellas Artes"/>
    <s v="Biblioteca Maria Zambrano (Filología / Derecho)"/>
    <s v="F. Ciencias de la Información"/>
    <m/>
    <m/>
    <m/>
    <m/>
    <m/>
    <m/>
    <s v="Sí"/>
    <s v="Sí"/>
    <n v="5"/>
    <n v="3"/>
    <n v="2"/>
    <n v="5"/>
    <n v="5"/>
    <n v="2"/>
    <n v="5"/>
    <n v="1"/>
    <n v="2"/>
    <n v="4"/>
    <m/>
    <n v="4"/>
    <n v="5"/>
    <n v="5"/>
    <n v="5"/>
    <n v="5"/>
    <s v="No"/>
    <n v="1"/>
    <n v="4"/>
    <s v="Youtube|Instagram"/>
    <m/>
    <m/>
    <m/>
    <m/>
    <m/>
    <m/>
    <m/>
    <s v="Sí"/>
    <s v="Sí"/>
    <s v="Poco útil"/>
    <n v="5"/>
    <n v="5"/>
    <s v="4, satisfecho"/>
    <s v="Mejorado"/>
    <s v="En la Biblioteca de la Facultad de Bellas Artes faltan libros y otros están muy viejos y/o pintarrajeados."/>
    <n v="1"/>
    <n v="0"/>
    <n v="1"/>
    <n v="0"/>
    <n v="0"/>
    <n v="0"/>
    <n v="0"/>
    <n v="0"/>
    <n v="1"/>
    <n v="1"/>
    <n v="0"/>
    <n v="0"/>
    <n v="0"/>
  </r>
  <r>
    <m/>
    <m/>
    <s v="Ciencias Experimentales"/>
    <d v="2020-05-19T13:41:00"/>
    <x v="3"/>
    <x v="14"/>
    <x v="2"/>
    <x v="1"/>
    <x v="3"/>
    <s v="F. Ciencias Geológicas"/>
    <s v="F. Ciencias Biológicas"/>
    <s v="Biblioteca Maria Zambrano (Filología / Derecho)"/>
    <m/>
    <m/>
    <m/>
    <m/>
    <m/>
    <m/>
    <s v="No"/>
    <s v="No"/>
    <n v="2"/>
    <n v="1"/>
    <n v="2"/>
    <n v="2"/>
    <n v="4"/>
    <n v="4"/>
    <n v="4"/>
    <n v="1"/>
    <n v="3"/>
    <n v="3"/>
    <m/>
    <n v="3"/>
    <n v="3"/>
    <n v="3"/>
    <n v="3"/>
    <n v="3"/>
    <s v="No"/>
    <n v="3"/>
    <n v="3"/>
    <s v="Facebook|Youtube|Instagram"/>
    <m/>
    <m/>
    <m/>
    <m/>
    <m/>
    <m/>
    <m/>
    <s v="No"/>
    <s v="No"/>
    <m/>
    <n v="5"/>
    <n v="4"/>
    <s v="4, satisfecho"/>
    <s v="Igual"/>
    <m/>
    <n v="0"/>
    <n v="1"/>
    <n v="0"/>
    <n v="0"/>
    <n v="0"/>
    <n v="0"/>
    <n v="0"/>
    <n v="1"/>
    <n v="1"/>
    <n v="1"/>
    <n v="0"/>
    <n v="0"/>
    <n v="0"/>
  </r>
  <r>
    <m/>
    <m/>
    <s v="Ciencias Sociales"/>
    <d v="2020-05-19T13:40:00"/>
    <x v="2"/>
    <x v="10"/>
    <x v="1"/>
    <x v="2"/>
    <x v="3"/>
    <s v="Biblioteca Maria Zambrano (Filología / Derecho)"/>
    <s v="F. Geografía e Historia"/>
    <m/>
    <m/>
    <m/>
    <m/>
    <m/>
    <m/>
    <m/>
    <s v="No"/>
    <s v="No"/>
    <n v="3"/>
    <n v="1"/>
    <n v="1"/>
    <n v="4"/>
    <n v="4"/>
    <n v="1"/>
    <n v="4"/>
    <n v="1"/>
    <n v="4"/>
    <n v="4"/>
    <m/>
    <n v="2"/>
    <n v="4"/>
    <n v="4"/>
    <n v="4"/>
    <n v="4"/>
    <s v="Sí"/>
    <n v="3"/>
    <n v="1"/>
    <s v="Instagram"/>
    <m/>
    <m/>
    <m/>
    <m/>
    <m/>
    <m/>
    <m/>
    <s v="Sí"/>
    <s v="Sí"/>
    <s v="Útil"/>
    <n v="5"/>
    <n v="5"/>
    <s v="4, satisfecho"/>
    <s v="Mejorado"/>
    <m/>
    <n v="0"/>
    <n v="1"/>
    <n v="0"/>
    <n v="0"/>
    <n v="0"/>
    <n v="0"/>
    <n v="0"/>
    <n v="0"/>
    <n v="0"/>
    <n v="1"/>
    <n v="0"/>
    <n v="0"/>
    <n v="0"/>
  </r>
  <r>
    <m/>
    <m/>
    <s v="Ciencias Sociales"/>
    <d v="2020-05-19T13:40:00"/>
    <x v="2"/>
    <x v="11"/>
    <x v="2"/>
    <x v="1"/>
    <x v="6"/>
    <s v="F. Ciencias Económicas y Empresariales"/>
    <s v="Biblioteca Maria Zambrano (Filología / Derecho)"/>
    <s v="F. Psicología"/>
    <m/>
    <m/>
    <m/>
    <m/>
    <m/>
    <m/>
    <s v="Sí"/>
    <s v="Sí"/>
    <n v="4"/>
    <n v="1"/>
    <n v="3"/>
    <n v="4"/>
    <n v="4"/>
    <n v="4"/>
    <n v="3"/>
    <n v="2"/>
    <n v="4"/>
    <n v="3"/>
    <m/>
    <n v="4"/>
    <n v="3"/>
    <n v="3"/>
    <n v="3"/>
    <n v="4"/>
    <s v="No"/>
    <n v="4"/>
    <n v="4"/>
    <s v="Twitter|Youtube|Instagram"/>
    <m/>
    <m/>
    <m/>
    <m/>
    <m/>
    <m/>
    <m/>
    <s v="No"/>
    <s v="No"/>
    <m/>
    <n v="5"/>
    <n v="5"/>
    <s v="4, satisfecho"/>
    <s v="Igual"/>
    <m/>
    <n v="1"/>
    <n v="0"/>
    <n v="1"/>
    <n v="0"/>
    <n v="0"/>
    <n v="0"/>
    <n v="1"/>
    <n v="0"/>
    <n v="1"/>
    <n v="1"/>
    <n v="0"/>
    <n v="0"/>
    <n v="0"/>
  </r>
  <r>
    <m/>
    <m/>
    <s v="Ciencias de la Salud"/>
    <d v="2020-05-19T13:40:00"/>
    <x v="2"/>
    <x v="4"/>
    <x v="4"/>
    <x v="4"/>
    <x v="16"/>
    <m/>
    <m/>
    <m/>
    <m/>
    <m/>
    <m/>
    <m/>
    <m/>
    <m/>
    <s v="No"/>
    <s v="No"/>
    <n v="1"/>
    <n v="1"/>
    <n v="1"/>
    <n v="3"/>
    <n v="5"/>
    <n v="3"/>
    <n v="5"/>
    <n v="2"/>
    <n v="3"/>
    <n v="4"/>
    <m/>
    <n v="2"/>
    <n v="3"/>
    <m/>
    <m/>
    <m/>
    <s v="Sí"/>
    <n v="4"/>
    <n v="2"/>
    <s v="Youtube|Instagram"/>
    <m/>
    <m/>
    <m/>
    <m/>
    <m/>
    <m/>
    <m/>
    <s v="No"/>
    <s v="Sí"/>
    <s v="Útil"/>
    <m/>
    <m/>
    <s v="3, normal"/>
    <m/>
    <m/>
    <n v="0"/>
    <n v="0"/>
    <n v="0"/>
    <n v="0"/>
    <n v="1"/>
    <n v="0"/>
    <n v="0"/>
    <n v="0"/>
    <n v="1"/>
    <n v="1"/>
    <n v="0"/>
    <n v="0"/>
    <n v="0"/>
  </r>
  <r>
    <m/>
    <m/>
    <s v="Ciencias de la Salud"/>
    <d v="2020-05-19T13:40:00"/>
    <x v="2"/>
    <x v="23"/>
    <x v="5"/>
    <x v="1"/>
    <x v="2"/>
    <s v="Biblioteca Maria Zambrano (Filología / Derecho)"/>
    <s v="F. Geografía e Historia"/>
    <s v="F. Veterinaria"/>
    <m/>
    <m/>
    <m/>
    <m/>
    <m/>
    <m/>
    <s v="No"/>
    <s v="Sí"/>
    <n v="2"/>
    <n v="1"/>
    <n v="1"/>
    <n v="2"/>
    <n v="5"/>
    <n v="2"/>
    <n v="5"/>
    <n v="1"/>
    <n v="4"/>
    <n v="5"/>
    <m/>
    <n v="4"/>
    <n v="5"/>
    <n v="3"/>
    <n v="5"/>
    <n v="4"/>
    <s v="Sí"/>
    <n v="5"/>
    <n v="5"/>
    <s v="Twitter|Facebook|Youtube|Instagram"/>
    <m/>
    <m/>
    <m/>
    <m/>
    <m/>
    <m/>
    <m/>
    <s v="Sí"/>
    <s v="Sí"/>
    <s v="Muy útil"/>
    <n v="5"/>
    <n v="5"/>
    <s v="5, muy satisfecho"/>
    <s v="Mejorado"/>
    <m/>
    <n v="1"/>
    <n v="0"/>
    <n v="0"/>
    <n v="0"/>
    <n v="0"/>
    <n v="0"/>
    <n v="1"/>
    <n v="1"/>
    <n v="1"/>
    <n v="1"/>
    <n v="0"/>
    <n v="0"/>
    <n v="0"/>
  </r>
  <r>
    <m/>
    <m/>
    <s v="Ciencias Experimentales"/>
    <d v="2020-05-19T13:40:00"/>
    <x v="2"/>
    <x v="19"/>
    <x v="3"/>
    <x v="4"/>
    <x v="2"/>
    <s v="F. Ciencias Físicas"/>
    <s v="F. Ciencias Matemáticas"/>
    <m/>
    <s v="Biblioteca Lope de Vega de Tres Cantos"/>
    <m/>
    <m/>
    <m/>
    <m/>
    <m/>
    <s v="Sí"/>
    <s v="Sí"/>
    <n v="3"/>
    <n v="1"/>
    <n v="1"/>
    <n v="3"/>
    <n v="5"/>
    <n v="3"/>
    <n v="5"/>
    <n v="1"/>
    <n v="4"/>
    <n v="4"/>
    <m/>
    <n v="3"/>
    <n v="4"/>
    <n v="4"/>
    <n v="4"/>
    <n v="3"/>
    <s v="No"/>
    <n v="4"/>
    <n v="4"/>
    <s v="Twitter|Instagram"/>
    <m/>
    <m/>
    <m/>
    <m/>
    <m/>
    <m/>
    <m/>
    <s v="Sí"/>
    <s v="No"/>
    <m/>
    <n v="5"/>
    <n v="4"/>
    <s v="4, satisfecho"/>
    <s v="Igual"/>
    <s v="Regular la temperatura de la biblioteca de Matemáticas"/>
    <n v="1"/>
    <n v="0"/>
    <n v="0"/>
    <n v="0"/>
    <n v="0"/>
    <n v="0"/>
    <n v="1"/>
    <n v="0"/>
    <n v="0"/>
    <n v="1"/>
    <n v="0"/>
    <n v="0"/>
    <n v="0"/>
  </r>
  <r>
    <m/>
    <m/>
    <s v="Ciencias Sociales"/>
    <d v="2020-05-19T13:40:00"/>
    <x v="2"/>
    <x v="13"/>
    <x v="1"/>
    <x v="1"/>
    <x v="2"/>
    <s v="F. Ciencias de la Información"/>
    <s v="Biblioteca Maria Zambrano (Filología / Derecho)"/>
    <s v="F. Farmacia"/>
    <m/>
    <m/>
    <m/>
    <m/>
    <m/>
    <m/>
    <s v="No"/>
    <s v="Sí"/>
    <n v="2"/>
    <n v="1"/>
    <n v="3"/>
    <n v="5"/>
    <n v="5"/>
    <n v="5"/>
    <n v="5"/>
    <n v="1"/>
    <n v="5"/>
    <n v="5"/>
    <m/>
    <n v="5"/>
    <n v="5"/>
    <n v="5"/>
    <n v="5"/>
    <n v="5"/>
    <s v="No"/>
    <n v="4"/>
    <n v="4"/>
    <s v="Twitter"/>
    <m/>
    <m/>
    <m/>
    <m/>
    <m/>
    <m/>
    <m/>
    <s v="No"/>
    <s v="No"/>
    <m/>
    <n v="4"/>
    <n v="3"/>
    <s v="4, satisfecho"/>
    <s v="Mejorado mucho"/>
    <m/>
    <n v="1"/>
    <n v="0"/>
    <n v="0"/>
    <n v="0"/>
    <n v="0"/>
    <n v="0"/>
    <n v="1"/>
    <n v="0"/>
    <n v="0"/>
    <n v="0"/>
    <n v="0"/>
    <n v="0"/>
    <n v="0"/>
  </r>
  <r>
    <m/>
    <m/>
    <s v="Humanidades"/>
    <d v="2020-05-19T13:40:00"/>
    <x v="2"/>
    <x v="3"/>
    <x v="3"/>
    <x v="3"/>
    <x v="6"/>
    <s v="F. Bellas Artes"/>
    <s v="Biblioteca Maria Zambrano (Filología / Derecho)"/>
    <s v="F. Geografía e Historia"/>
    <m/>
    <m/>
    <m/>
    <m/>
    <m/>
    <m/>
    <s v="Sí"/>
    <s v="Sí"/>
    <n v="5"/>
    <n v="1"/>
    <n v="3"/>
    <n v="4"/>
    <n v="2"/>
    <n v="5"/>
    <n v="1"/>
    <n v="2"/>
    <n v="3"/>
    <n v="4"/>
    <m/>
    <n v="3"/>
    <n v="4"/>
    <n v="4"/>
    <n v="3"/>
    <n v="3"/>
    <s v="Sí"/>
    <n v="2"/>
    <n v="2"/>
    <s v="Instagram|Reddit"/>
    <m/>
    <m/>
    <m/>
    <m/>
    <m/>
    <m/>
    <m/>
    <s v="Sí"/>
    <s v="No"/>
    <m/>
    <n v="4"/>
    <n v="4"/>
    <s v="3, normal"/>
    <s v="Igual"/>
    <s v="A mi la biblioteca de la Facultad de Bellas Artes me ha brindado un servicio excelente estos años, sin embargo, y sobre todo este ultimo curso, he notado que no se respetaba el silencio en la sala por parte del personal bibliotecario. Es algo que puede distraer mucho, y a gente como yo que necesita un espacio tranquilo y en silencio, y por eso acude a bibliotecas, nos resulta muy molesto no poder estar en un ambiente silencioso. Por lo demás estoy contentísima de tener una biblioteca como la de la Facultad de Bellas Artes."/>
    <n v="1"/>
    <n v="0"/>
    <n v="1"/>
    <n v="0"/>
    <n v="0"/>
    <n v="0"/>
    <n v="0"/>
    <n v="0"/>
    <n v="0"/>
    <n v="1"/>
    <n v="0"/>
    <n v="0"/>
    <n v="0"/>
  </r>
  <r>
    <m/>
    <m/>
    <s v="Ciencias Experimentales"/>
    <d v="2020-05-19T13:40:00"/>
    <x v="2"/>
    <x v="27"/>
    <x v="2"/>
    <x v="1"/>
    <x v="2"/>
    <s v="Biblioteca Maria Zambrano (Filología / Derecho)"/>
    <s v="F. Estudios Estadísticos"/>
    <m/>
    <m/>
    <m/>
    <m/>
    <m/>
    <m/>
    <m/>
    <s v="No"/>
    <s v="Sí"/>
    <n v="1"/>
    <n v="1"/>
    <n v="1"/>
    <n v="2"/>
    <n v="2"/>
    <n v="3"/>
    <n v="3"/>
    <n v="3"/>
    <n v="3"/>
    <n v="3"/>
    <m/>
    <n v="4"/>
    <n v="4"/>
    <n v="4"/>
    <n v="2"/>
    <n v="2"/>
    <s v="No"/>
    <n v="4"/>
    <n v="4"/>
    <s v="Twitter|Instagram"/>
    <m/>
    <m/>
    <m/>
    <m/>
    <m/>
    <m/>
    <m/>
    <s v="No"/>
    <s v="No"/>
    <m/>
    <n v="5"/>
    <n v="5"/>
    <s v="4, satisfecho"/>
    <s v="Mejorado"/>
    <m/>
    <n v="1"/>
    <n v="0"/>
    <n v="0"/>
    <n v="0"/>
    <n v="0"/>
    <n v="0"/>
    <n v="1"/>
    <n v="0"/>
    <n v="0"/>
    <n v="1"/>
    <n v="0"/>
    <n v="0"/>
    <n v="0"/>
  </r>
  <r>
    <m/>
    <m/>
    <s v="Ciencias de la Salud"/>
    <d v="2020-05-19T13:40:00"/>
    <x v="2"/>
    <x v="9"/>
    <x v="1"/>
    <x v="1"/>
    <x v="2"/>
    <s v="F. Farmacia"/>
    <s v="F. Odontología"/>
    <m/>
    <s v="Biblioteca Municipal La Chata"/>
    <m/>
    <m/>
    <m/>
    <m/>
    <m/>
    <s v="No"/>
    <s v="No"/>
    <n v="1"/>
    <n v="1"/>
    <n v="3"/>
    <n v="2"/>
    <n v="5"/>
    <n v="3"/>
    <n v="5"/>
    <n v="1"/>
    <n v="2"/>
    <n v="3"/>
    <m/>
    <n v="3"/>
    <n v="3"/>
    <n v="2"/>
    <n v="3"/>
    <n v="2"/>
    <s v="Sí"/>
    <n v="3"/>
    <n v="2"/>
    <s v="Twitter|Facebook|Youtube|Instagram"/>
    <m/>
    <m/>
    <m/>
    <m/>
    <m/>
    <m/>
    <m/>
    <s v="Sí"/>
    <s v="Sí"/>
    <s v="Normal"/>
    <n v="3"/>
    <n v="3"/>
    <s v="3, normal"/>
    <s v="Mejorado"/>
    <m/>
    <n v="1"/>
    <n v="0"/>
    <n v="0"/>
    <n v="0"/>
    <n v="0"/>
    <n v="0"/>
    <n v="1"/>
    <n v="1"/>
    <n v="1"/>
    <n v="1"/>
    <n v="0"/>
    <n v="0"/>
    <n v="0"/>
  </r>
  <r>
    <m/>
    <m/>
    <s v="Ciencias Sociales"/>
    <d v="2020-05-19T13:40:00"/>
    <x v="2"/>
    <x v="13"/>
    <x v="4"/>
    <x v="4"/>
    <x v="2"/>
    <m/>
    <m/>
    <m/>
    <m/>
    <m/>
    <m/>
    <m/>
    <m/>
    <m/>
    <s v="No"/>
    <s v="No"/>
    <n v="1"/>
    <n v="1"/>
    <n v="1"/>
    <n v="5"/>
    <n v="5"/>
    <n v="5"/>
    <n v="5"/>
    <n v="1"/>
    <n v="1"/>
    <n v="3"/>
    <m/>
    <m/>
    <m/>
    <m/>
    <m/>
    <m/>
    <m/>
    <m/>
    <m/>
    <s v="Twitter|Youtube|Instagram|Whatsapp"/>
    <m/>
    <m/>
    <m/>
    <m/>
    <m/>
    <m/>
    <m/>
    <s v="No"/>
    <s v="No"/>
    <m/>
    <m/>
    <m/>
    <m/>
    <m/>
    <m/>
    <n v="1"/>
    <n v="0"/>
    <n v="0"/>
    <n v="0"/>
    <n v="0"/>
    <n v="0"/>
    <n v="1"/>
    <n v="0"/>
    <n v="1"/>
    <n v="1"/>
    <n v="0"/>
    <n v="0"/>
    <n v="0"/>
  </r>
  <r>
    <m/>
    <m/>
    <s v="Humanidades"/>
    <d v="2020-05-19T13:39:00"/>
    <x v="2"/>
    <x v="7"/>
    <x v="2"/>
    <x v="2"/>
    <x v="19"/>
    <s v="F. Geografía e Historia"/>
    <s v="Biblioteca Maria Zambrano (Filología / Derecho)"/>
    <s v="F. Filología (Clásicas o General)"/>
    <s v="Bibliotecas municipales y de la Comunidad de Madrid"/>
    <m/>
    <m/>
    <m/>
    <m/>
    <m/>
    <s v="Sí"/>
    <s v="Sí"/>
    <n v="5"/>
    <n v="3"/>
    <n v="3"/>
    <n v="4"/>
    <n v="5"/>
    <n v="5"/>
    <n v="4"/>
    <n v="5"/>
    <n v="1"/>
    <n v="3"/>
    <m/>
    <n v="2"/>
    <n v="1"/>
    <n v="3"/>
    <n v="1"/>
    <n v="3"/>
    <s v="No"/>
    <n v="3"/>
    <n v="2"/>
    <s v="Facebook|Youtube|Instagram"/>
    <m/>
    <m/>
    <m/>
    <m/>
    <m/>
    <m/>
    <m/>
    <s v="Sí"/>
    <s v="No"/>
    <m/>
    <n v="2"/>
    <n v="3"/>
    <s v="2, insatisfecho"/>
    <s v="Empeorado"/>
    <s v="Empatía por parte del personal y mejor trato al alumnado de prácticas"/>
    <n v="0"/>
    <n v="1"/>
    <n v="0"/>
    <n v="0"/>
    <n v="1"/>
    <n v="0"/>
    <n v="0"/>
    <n v="1"/>
    <n v="1"/>
    <n v="1"/>
    <n v="0"/>
    <n v="0"/>
    <n v="0"/>
  </r>
  <r>
    <m/>
    <m/>
    <s v="Ciencias de la Salud"/>
    <d v="2020-05-19T13:39:00"/>
    <x v="3"/>
    <x v="9"/>
    <x v="2"/>
    <x v="1"/>
    <x v="2"/>
    <s v="F. Ciencias Biológicas"/>
    <s v="F. Farmacia"/>
    <m/>
    <m/>
    <m/>
    <m/>
    <m/>
    <m/>
    <m/>
    <s v="No"/>
    <s v="No"/>
    <n v="2"/>
    <n v="2"/>
    <n v="2"/>
    <n v="1"/>
    <n v="4"/>
    <n v="5"/>
    <n v="1"/>
    <n v="1"/>
    <n v="4"/>
    <n v="4"/>
    <m/>
    <n v="4"/>
    <n v="5"/>
    <n v="4"/>
    <m/>
    <m/>
    <s v="Sí"/>
    <n v="4"/>
    <m/>
    <s v="Facebook|Youtube"/>
    <m/>
    <m/>
    <m/>
    <m/>
    <m/>
    <m/>
    <m/>
    <s v="Sí"/>
    <s v="Sí"/>
    <s v="Útil"/>
    <n v="5"/>
    <n v="5"/>
    <s v="5, muy satisfecho"/>
    <s v="Mejorado"/>
    <m/>
    <n v="1"/>
    <n v="0"/>
    <n v="0"/>
    <n v="0"/>
    <n v="0"/>
    <n v="0"/>
    <n v="0"/>
    <n v="1"/>
    <n v="1"/>
    <n v="0"/>
    <n v="0"/>
    <n v="0"/>
    <n v="0"/>
  </r>
  <r>
    <m/>
    <m/>
    <s v="Ciencias Sociales"/>
    <d v="2020-05-19T13:39:00"/>
    <x v="2"/>
    <x v="21"/>
    <x v="1"/>
    <x v="5"/>
    <x v="4"/>
    <s v="F. Comercio y Turismo"/>
    <s v="Biblioteca Maria Zambrano (Filología / Derecho)"/>
    <m/>
    <m/>
    <m/>
    <m/>
    <m/>
    <m/>
    <m/>
    <s v="No"/>
    <s v="Sí"/>
    <n v="2"/>
    <n v="2"/>
    <n v="2"/>
    <n v="3"/>
    <n v="4"/>
    <n v="5"/>
    <n v="4"/>
    <n v="1"/>
    <n v="4"/>
    <n v="3"/>
    <m/>
    <n v="2"/>
    <n v="3"/>
    <n v="1"/>
    <n v="2"/>
    <n v="2"/>
    <s v="No"/>
    <n v="3"/>
    <n v="2"/>
    <s v="Twitter|Facebook|Youtube|Instagram"/>
    <m/>
    <m/>
    <m/>
    <m/>
    <m/>
    <m/>
    <m/>
    <s v="No"/>
    <s v="No"/>
    <m/>
    <n v="4"/>
    <n v="3"/>
    <s v="3, normal"/>
    <s v="Igual"/>
    <s v="Facilitar el buscador de la biblioteca porque para personas que no se le den bien las tecnologias es complicado ademas los nuevos alumnos o se les enseña o es imposible que sepan utilizarlo. Tambien simplifacaria la web y la zona de busqueda puesto que te da excesiva informacion que la mitad ni la visualizas o no le prestas atencion"/>
    <n v="0"/>
    <n v="0"/>
    <n v="1"/>
    <n v="0"/>
    <n v="0"/>
    <n v="0"/>
    <n v="1"/>
    <n v="1"/>
    <n v="1"/>
    <n v="1"/>
    <n v="0"/>
    <n v="0"/>
    <n v="0"/>
  </r>
  <r>
    <m/>
    <m/>
    <s v="Ciencias Sociales"/>
    <d v="2020-05-19T13:39:00"/>
    <x v="2"/>
    <x v="21"/>
    <x v="2"/>
    <x v="1"/>
    <x v="14"/>
    <s v="F. Comercio y Turismo"/>
    <m/>
    <m/>
    <m/>
    <m/>
    <m/>
    <m/>
    <m/>
    <m/>
    <s v="Sí"/>
    <s v="Sí"/>
    <n v="5"/>
    <n v="1"/>
    <n v="5"/>
    <m/>
    <n v="5"/>
    <n v="5"/>
    <n v="5"/>
    <n v="1"/>
    <n v="2"/>
    <n v="5"/>
    <m/>
    <n v="5"/>
    <n v="4"/>
    <n v="5"/>
    <n v="3"/>
    <n v="5"/>
    <s v="Sí"/>
    <m/>
    <m/>
    <s v="Twitter|Youtube|LinkedIn"/>
    <m/>
    <m/>
    <m/>
    <m/>
    <m/>
    <m/>
    <m/>
    <s v="Sí"/>
    <s v="No"/>
    <m/>
    <n v="4"/>
    <n v="3"/>
    <s v="4, satisfecho"/>
    <s v="Igual"/>
    <m/>
    <n v="0"/>
    <n v="0"/>
    <n v="0"/>
    <n v="0"/>
    <n v="0"/>
    <n v="0"/>
    <n v="1"/>
    <n v="0"/>
    <n v="1"/>
    <n v="0"/>
    <n v="1"/>
    <n v="0"/>
    <n v="0"/>
  </r>
  <r>
    <m/>
    <m/>
    <s v="Ciencias Sociales"/>
    <d v="2020-05-19T13:39:00"/>
    <x v="2"/>
    <x v="10"/>
    <x v="2"/>
    <x v="2"/>
    <x v="3"/>
    <s v="Biblioteca Maria Zambrano (Filología / Derecho)"/>
    <s v="F. Filosofía"/>
    <s v="F. Geografía e Historia"/>
    <m/>
    <m/>
    <m/>
    <m/>
    <m/>
    <m/>
    <s v="Sí"/>
    <s v="Sí"/>
    <n v="4"/>
    <n v="1"/>
    <n v="4"/>
    <n v="2"/>
    <n v="5"/>
    <n v="4"/>
    <n v="5"/>
    <n v="2"/>
    <n v="3"/>
    <n v="4"/>
    <m/>
    <n v="4"/>
    <n v="3"/>
    <n v="4"/>
    <n v="2"/>
    <n v="3"/>
    <s v="Sí"/>
    <n v="4"/>
    <n v="4"/>
    <s v="Twitter|Facebook|Youtube|Instagram|LinkedIn"/>
    <m/>
    <m/>
    <m/>
    <m/>
    <m/>
    <m/>
    <m/>
    <s v="No"/>
    <s v="No"/>
    <m/>
    <n v="4"/>
    <n v="3"/>
    <s v="4, satisfecho"/>
    <s v="Mejorado"/>
    <m/>
    <n v="0"/>
    <n v="1"/>
    <n v="0"/>
    <n v="0"/>
    <n v="0"/>
    <n v="0"/>
    <n v="1"/>
    <n v="1"/>
    <n v="1"/>
    <n v="1"/>
    <n v="1"/>
    <n v="0"/>
    <n v="0"/>
  </r>
  <r>
    <m/>
    <m/>
    <s v="Ciencias Sociales"/>
    <d v="2020-05-19T13:39:00"/>
    <x v="2"/>
    <x v="1"/>
    <x v="1"/>
    <x v="1"/>
    <x v="3"/>
    <s v="F. Ciencias Políticas y Sociología"/>
    <s v="Biblioteca Maria Zambrano (Filología / Derecho)"/>
    <m/>
    <m/>
    <m/>
    <m/>
    <m/>
    <m/>
    <m/>
    <s v="No"/>
    <s v="No"/>
    <n v="1"/>
    <n v="4"/>
    <n v="4"/>
    <n v="4"/>
    <n v="5"/>
    <n v="3"/>
    <n v="5"/>
    <n v="1"/>
    <n v="4"/>
    <n v="4"/>
    <m/>
    <n v="3"/>
    <n v="3"/>
    <n v="3"/>
    <n v="3"/>
    <n v="4"/>
    <s v="Sí"/>
    <n v="3"/>
    <n v="3"/>
    <m/>
    <m/>
    <m/>
    <m/>
    <m/>
    <m/>
    <m/>
    <m/>
    <s v="No"/>
    <s v="No"/>
    <m/>
    <n v="4"/>
    <n v="4"/>
    <s v="4, satisfecho"/>
    <s v="Mejorado"/>
    <m/>
    <n v="0"/>
    <n v="1"/>
    <n v="0"/>
    <n v="0"/>
    <n v="0"/>
    <n v="0"/>
    <n v="0"/>
    <n v="0"/>
    <n v="0"/>
    <n v="0"/>
    <n v="0"/>
    <n v="0"/>
    <n v="0"/>
  </r>
  <r>
    <m/>
    <m/>
    <s v="Ciencias Sociales"/>
    <d v="2020-05-19T13:39:00"/>
    <x v="1"/>
    <x v="10"/>
    <x v="1"/>
    <x v="1"/>
    <x v="2"/>
    <s v="Biblioteca Maria Zambrano (Filología / Derecho)"/>
    <s v="F. Ciencias Económicas y Empresariales"/>
    <m/>
    <s v="Biblioteca UNED"/>
    <m/>
    <m/>
    <m/>
    <m/>
    <m/>
    <s v="Sí"/>
    <s v="Sí"/>
    <n v="5"/>
    <n v="4"/>
    <n v="3"/>
    <n v="4"/>
    <n v="5"/>
    <n v="5"/>
    <n v="1"/>
    <n v="5"/>
    <n v="5"/>
    <n v="5"/>
    <m/>
    <n v="5"/>
    <n v="5"/>
    <n v="5"/>
    <n v="5"/>
    <n v="5"/>
    <s v="Sí"/>
    <n v="5"/>
    <n v="5"/>
    <s v="LinkedIn"/>
    <m/>
    <m/>
    <m/>
    <m/>
    <m/>
    <m/>
    <m/>
    <s v="No"/>
    <s v="No"/>
    <m/>
    <n v="5"/>
    <n v="5"/>
    <s v="5, muy satisfecho"/>
    <s v="Igual"/>
    <m/>
    <n v="1"/>
    <n v="0"/>
    <n v="0"/>
    <n v="0"/>
    <n v="0"/>
    <n v="0"/>
    <n v="0"/>
    <n v="0"/>
    <n v="0"/>
    <n v="0"/>
    <n v="1"/>
    <n v="0"/>
    <n v="0"/>
  </r>
  <r>
    <m/>
    <m/>
    <s v="Ciencias de la Salud"/>
    <d v="2020-05-19T13:39:00"/>
    <x v="2"/>
    <x v="9"/>
    <x v="1"/>
    <x v="5"/>
    <x v="3"/>
    <s v="F. Farmacia"/>
    <s v="Biblioteca Maria Zambrano (Filología / Derecho)"/>
    <m/>
    <m/>
    <m/>
    <m/>
    <m/>
    <m/>
    <m/>
    <s v="No"/>
    <s v="No"/>
    <n v="2"/>
    <n v="1"/>
    <n v="3"/>
    <n v="1"/>
    <n v="2"/>
    <n v="1"/>
    <n v="4"/>
    <n v="1"/>
    <n v="3"/>
    <n v="3"/>
    <m/>
    <n v="4"/>
    <n v="3"/>
    <n v="3"/>
    <n v="3"/>
    <n v="3"/>
    <s v="No"/>
    <n v="3"/>
    <n v="3"/>
    <s v="Twitter|Youtube|Instagram"/>
    <m/>
    <m/>
    <m/>
    <m/>
    <m/>
    <m/>
    <m/>
    <s v="No"/>
    <s v="No"/>
    <m/>
    <n v="4"/>
    <n v="4"/>
    <s v="4, satisfecho"/>
    <s v="Mejorado"/>
    <m/>
    <n v="0"/>
    <n v="1"/>
    <n v="0"/>
    <n v="0"/>
    <n v="0"/>
    <n v="0"/>
    <n v="1"/>
    <n v="0"/>
    <n v="1"/>
    <n v="1"/>
    <n v="0"/>
    <n v="0"/>
    <n v="0"/>
  </r>
  <r>
    <m/>
    <m/>
    <s v="Ciencias Experimentales"/>
    <d v="2020-05-19T13:39:00"/>
    <x v="2"/>
    <x v="20"/>
    <x v="3"/>
    <x v="2"/>
    <x v="2"/>
    <s v="F. Ciencias Biológicas"/>
    <s v="F. Ciencias Geológicas"/>
    <s v="F. Medicina"/>
    <m/>
    <m/>
    <m/>
    <m/>
    <m/>
    <m/>
    <s v="No"/>
    <s v="Sí"/>
    <n v="3"/>
    <n v="1"/>
    <n v="2"/>
    <n v="1"/>
    <n v="4"/>
    <n v="3"/>
    <n v="4"/>
    <n v="1"/>
    <n v="1"/>
    <n v="3"/>
    <m/>
    <n v="1"/>
    <n v="1"/>
    <n v="4"/>
    <n v="1"/>
    <n v="1"/>
    <s v="Sí"/>
    <n v="3"/>
    <n v="1"/>
    <s v="Twitter|Youtube|Instagram"/>
    <m/>
    <m/>
    <m/>
    <m/>
    <m/>
    <m/>
    <m/>
    <s v="Sí"/>
    <s v="No"/>
    <m/>
    <n v="2"/>
    <n v="2"/>
    <s v="3, normal"/>
    <s v="Igual"/>
    <m/>
    <n v="1"/>
    <n v="0"/>
    <n v="0"/>
    <n v="0"/>
    <n v="0"/>
    <n v="0"/>
    <n v="1"/>
    <n v="0"/>
    <n v="1"/>
    <n v="1"/>
    <n v="0"/>
    <n v="0"/>
    <n v="0"/>
  </r>
  <r>
    <m/>
    <m/>
    <s v="Ciencias Sociales"/>
    <d v="2020-05-19T13:39:00"/>
    <x v="1"/>
    <x v="1"/>
    <x v="2"/>
    <x v="3"/>
    <x v="2"/>
    <s v="F. Ciencias Políticas y Sociología"/>
    <s v="F. Geografía e Historia"/>
    <s v="F. Ciencias Económicas y Empresariales"/>
    <s v="Biblioteca Histórica Marqués de Valdecilla - Archivo Histórico del PCE  Biblioteca Nacional"/>
    <m/>
    <m/>
    <m/>
    <m/>
    <m/>
    <s v="Sí"/>
    <s v="Sí"/>
    <n v="4"/>
    <n v="5"/>
    <n v="3"/>
    <n v="4"/>
    <n v="1"/>
    <n v="2"/>
    <n v="1"/>
    <n v="4"/>
    <n v="5"/>
    <n v="2"/>
    <m/>
    <n v="4"/>
    <n v="5"/>
    <n v="2"/>
    <n v="5"/>
    <n v="4"/>
    <s v="Sí"/>
    <n v="2"/>
    <n v="1"/>
    <s v="No uso ninguna red social"/>
    <m/>
    <m/>
    <m/>
    <m/>
    <m/>
    <m/>
    <m/>
    <s v="Sí"/>
    <s v="Sí"/>
    <m/>
    <n v="5"/>
    <n v="5"/>
    <s v="4, satisfecho"/>
    <s v="Mejorado"/>
    <m/>
    <n v="1"/>
    <n v="0"/>
    <n v="0"/>
    <n v="0"/>
    <n v="0"/>
    <n v="0"/>
    <n v="0"/>
    <n v="0"/>
    <n v="0"/>
    <n v="0"/>
    <n v="0"/>
    <n v="1"/>
    <n v="0"/>
  </r>
  <r>
    <m/>
    <m/>
    <s v="Ciencias de la Salud"/>
    <d v="2020-05-19T13:39:00"/>
    <x v="2"/>
    <x v="15"/>
    <x v="5"/>
    <x v="1"/>
    <x v="2"/>
    <s v="F. Enfermería, Fisioterapia y Podología"/>
    <m/>
    <m/>
    <m/>
    <m/>
    <m/>
    <m/>
    <m/>
    <m/>
    <s v="No"/>
    <s v="No"/>
    <n v="1"/>
    <n v="1"/>
    <n v="1"/>
    <n v="1"/>
    <n v="5"/>
    <n v="2"/>
    <n v="5"/>
    <n v="2"/>
    <n v="3"/>
    <n v="3"/>
    <m/>
    <n v="4"/>
    <n v="4"/>
    <n v="4"/>
    <n v="4"/>
    <n v="4"/>
    <s v="No"/>
    <n v="4"/>
    <n v="4"/>
    <s v="Twitter|Facebook|Youtube|Instagram"/>
    <m/>
    <m/>
    <m/>
    <m/>
    <m/>
    <m/>
    <m/>
    <s v="No"/>
    <s v="No"/>
    <m/>
    <n v="4"/>
    <n v="4"/>
    <s v="4, satisfecho"/>
    <s v="Igual"/>
    <m/>
    <n v="1"/>
    <n v="0"/>
    <n v="0"/>
    <n v="0"/>
    <n v="0"/>
    <n v="0"/>
    <n v="1"/>
    <n v="1"/>
    <n v="1"/>
    <n v="1"/>
    <n v="0"/>
    <n v="0"/>
    <n v="0"/>
  </r>
  <r>
    <m/>
    <m/>
    <s v="Ciencias de la Salud"/>
    <d v="2020-05-19T13:39:00"/>
    <x v="2"/>
    <x v="12"/>
    <x v="3"/>
    <x v="2"/>
    <x v="51"/>
    <s v="F. Psicología"/>
    <s v="Biblioteca Maria Zambrano (Filología / Derecho)"/>
    <m/>
    <s v="Julio Caro Baroja (San Nicasio, Leganés)"/>
    <m/>
    <m/>
    <m/>
    <m/>
    <m/>
    <s v="Sí"/>
    <s v="Sí"/>
    <n v="4"/>
    <n v="2"/>
    <n v="2"/>
    <n v="1"/>
    <n v="5"/>
    <n v="3"/>
    <n v="3"/>
    <n v="2"/>
    <n v="5"/>
    <n v="4"/>
    <m/>
    <n v="4"/>
    <n v="5"/>
    <n v="5"/>
    <n v="4"/>
    <n v="4"/>
    <s v="No"/>
    <n v="4"/>
    <n v="3"/>
    <s v="Youtube"/>
    <m/>
    <m/>
    <m/>
    <m/>
    <m/>
    <m/>
    <m/>
    <s v="Sí"/>
    <s v="Sí"/>
    <s v="Útil"/>
    <n v="4"/>
    <n v="4"/>
    <s v="4, satisfecho"/>
    <m/>
    <m/>
    <n v="0"/>
    <n v="0"/>
    <n v="0"/>
    <n v="0"/>
    <n v="0"/>
    <n v="0"/>
    <n v="0"/>
    <n v="0"/>
    <n v="1"/>
    <n v="0"/>
    <n v="0"/>
    <n v="0"/>
    <n v="0"/>
  </r>
  <r>
    <m/>
    <m/>
    <s v="Ciencias Sociales"/>
    <d v="2020-05-19T13:39:00"/>
    <x v="2"/>
    <x v="24"/>
    <x v="2"/>
    <x v="3"/>
    <x v="6"/>
    <s v="F. Trabajo Social"/>
    <s v="F. Ciencias Políticas y Sociología"/>
    <m/>
    <m/>
    <m/>
    <m/>
    <m/>
    <m/>
    <m/>
    <s v="Sí"/>
    <s v="Sí"/>
    <n v="5"/>
    <n v="2"/>
    <n v="4"/>
    <n v="1"/>
    <n v="5"/>
    <n v="5"/>
    <n v="5"/>
    <n v="4"/>
    <n v="3"/>
    <n v="5"/>
    <m/>
    <n v="4"/>
    <n v="5"/>
    <n v="5"/>
    <n v="5"/>
    <n v="5"/>
    <s v="No"/>
    <n v="5"/>
    <n v="5"/>
    <s v="Twitter|Youtube|Instagram"/>
    <m/>
    <m/>
    <m/>
    <m/>
    <m/>
    <m/>
    <m/>
    <s v="No"/>
    <s v="No"/>
    <m/>
    <n v="5"/>
    <n v="5"/>
    <s v="5, muy satisfecho"/>
    <s v="Mejorado"/>
    <s v="Me parece un servicio muy bueno. Quizá así la única cosilla sería que si pudieran aumentar el número de portátiles a prestar al alumnado, ya que es un servicio que utilizamos bastante y muchas veces no se puede acceder a los portátiles porque ya están todos prestados."/>
    <n v="1"/>
    <n v="0"/>
    <n v="1"/>
    <n v="0"/>
    <n v="0"/>
    <n v="0"/>
    <n v="1"/>
    <n v="0"/>
    <n v="1"/>
    <n v="1"/>
    <n v="0"/>
    <n v="0"/>
    <n v="0"/>
  </r>
  <r>
    <m/>
    <m/>
    <s v="Ciencias Sociales"/>
    <d v="2020-05-19T13:38:00"/>
    <x v="2"/>
    <x v="1"/>
    <x v="1"/>
    <x v="2"/>
    <x v="15"/>
    <s v="Biblioteca Maria Zambrano (Filología / Derecho)"/>
    <s v="F. Ciencias Políticas y Sociología"/>
    <m/>
    <s v="Biblioteca municipal Pablo Neruda"/>
    <m/>
    <m/>
    <m/>
    <m/>
    <m/>
    <s v="No"/>
    <s v="Sí"/>
    <n v="5"/>
    <n v="3"/>
    <n v="3"/>
    <n v="3"/>
    <n v="5"/>
    <n v="3"/>
    <n v="5"/>
    <n v="2"/>
    <n v="2"/>
    <n v="3"/>
    <m/>
    <n v="4"/>
    <n v="4"/>
    <n v="3"/>
    <n v="5"/>
    <n v="4"/>
    <s v="No"/>
    <n v="3"/>
    <n v="2"/>
    <s v="Twitter|Facebook|Youtube|Instagram|LinkedIn"/>
    <m/>
    <m/>
    <m/>
    <m/>
    <m/>
    <m/>
    <m/>
    <s v="No"/>
    <s v="Sí"/>
    <s v="Poco útil"/>
    <n v="5"/>
    <n v="5"/>
    <s v="4, satisfecho"/>
    <s v="Igual"/>
    <m/>
    <n v="0"/>
    <n v="1"/>
    <n v="0"/>
    <n v="1"/>
    <n v="0"/>
    <n v="0"/>
    <n v="1"/>
    <n v="1"/>
    <n v="1"/>
    <n v="1"/>
    <n v="1"/>
    <n v="0"/>
    <n v="0"/>
  </r>
  <r>
    <m/>
    <m/>
    <s v="Ciencias Experimentales"/>
    <d v="2020-05-19T13:37:00"/>
    <x v="1"/>
    <x v="16"/>
    <x v="1"/>
    <x v="4"/>
    <x v="2"/>
    <s v="F. Ciencias Químicas"/>
    <s v="Biblioteca Maria Zambrano (Filología / Derecho)"/>
    <s v="F. Ciencias Matemáticas"/>
    <m/>
    <m/>
    <m/>
    <m/>
    <m/>
    <m/>
    <s v="No"/>
    <s v="Sí"/>
    <n v="2"/>
    <n v="1"/>
    <n v="1"/>
    <n v="1"/>
    <n v="3"/>
    <n v="5"/>
    <n v="3"/>
    <n v="1"/>
    <n v="2"/>
    <n v="5"/>
    <m/>
    <n v="3"/>
    <n v="4"/>
    <n v="4"/>
    <n v="3"/>
    <n v="4"/>
    <s v="Sí"/>
    <n v="3"/>
    <n v="3"/>
    <s v="Youtube|Instagram"/>
    <m/>
    <m/>
    <m/>
    <m/>
    <m/>
    <m/>
    <m/>
    <s v="No"/>
    <s v="No"/>
    <m/>
    <n v="5"/>
    <n v="4"/>
    <s v="5, muy satisfecho"/>
    <s v="Mejorado"/>
    <m/>
    <n v="1"/>
    <n v="0"/>
    <n v="0"/>
    <n v="0"/>
    <n v="0"/>
    <n v="0"/>
    <n v="0"/>
    <n v="0"/>
    <n v="1"/>
    <n v="1"/>
    <n v="0"/>
    <n v="0"/>
    <n v="0"/>
  </r>
  <r>
    <m/>
    <m/>
    <s v="Ciencias Experimentales"/>
    <d v="2020-05-19T13:37:00"/>
    <x v="2"/>
    <x v="20"/>
    <x v="1"/>
    <x v="4"/>
    <x v="2"/>
    <s v="F. Ciencias Biológicas"/>
    <s v="F. Ciencias Geológicas"/>
    <m/>
    <m/>
    <m/>
    <m/>
    <m/>
    <m/>
    <m/>
    <s v="No"/>
    <s v="No"/>
    <n v="1"/>
    <n v="1"/>
    <n v="1"/>
    <n v="2"/>
    <n v="5"/>
    <n v="1"/>
    <n v="4"/>
    <n v="1"/>
    <n v="3"/>
    <n v="3"/>
    <m/>
    <n v="4"/>
    <n v="3"/>
    <n v="2"/>
    <n v="2"/>
    <n v="3"/>
    <s v="No"/>
    <n v="3"/>
    <n v="2"/>
    <s v="Youtube|Instagram"/>
    <m/>
    <m/>
    <m/>
    <m/>
    <m/>
    <m/>
    <m/>
    <s v="No"/>
    <s v="No"/>
    <m/>
    <n v="3"/>
    <n v="5"/>
    <s v="3, normal"/>
    <s v="Mejorado"/>
    <m/>
    <n v="1"/>
    <n v="0"/>
    <n v="0"/>
    <n v="0"/>
    <n v="0"/>
    <n v="0"/>
    <n v="0"/>
    <n v="0"/>
    <n v="1"/>
    <n v="1"/>
    <n v="0"/>
    <n v="0"/>
    <n v="0"/>
  </r>
  <r>
    <m/>
    <m/>
    <s v="Ciencias Sociales"/>
    <d v="2020-05-19T13:37:00"/>
    <x v="2"/>
    <x v="11"/>
    <x v="2"/>
    <x v="1"/>
    <x v="2"/>
    <s v="F. Ciencias Económicas y Empresariales"/>
    <m/>
    <m/>
    <m/>
    <m/>
    <m/>
    <m/>
    <m/>
    <m/>
    <s v="Sí"/>
    <s v="Sí"/>
    <n v="4"/>
    <n v="3"/>
    <n v="4"/>
    <n v="4"/>
    <n v="4"/>
    <n v="4"/>
    <n v="3"/>
    <n v="4"/>
    <n v="4"/>
    <n v="4"/>
    <m/>
    <n v="5"/>
    <n v="4"/>
    <n v="5"/>
    <n v="4"/>
    <n v="5"/>
    <s v="Sí"/>
    <n v="4"/>
    <n v="3"/>
    <s v="Twitter|Youtube|Instagram"/>
    <m/>
    <m/>
    <m/>
    <m/>
    <m/>
    <m/>
    <m/>
    <s v="Sí"/>
    <s v="No"/>
    <m/>
    <n v="5"/>
    <n v="5"/>
    <s v="4, satisfecho"/>
    <s v="Mejorado"/>
    <m/>
    <n v="1"/>
    <n v="0"/>
    <n v="0"/>
    <n v="0"/>
    <n v="0"/>
    <n v="0"/>
    <n v="1"/>
    <n v="0"/>
    <n v="1"/>
    <n v="1"/>
    <n v="0"/>
    <n v="0"/>
    <n v="0"/>
  </r>
  <r>
    <m/>
    <m/>
    <s v="Ciencias de la Salud"/>
    <d v="2020-05-19T13:37:00"/>
    <x v="2"/>
    <x v="9"/>
    <x v="1"/>
    <x v="4"/>
    <x v="2"/>
    <s v="Biblioteca Maria Zambrano (Filología / Derecho)"/>
    <s v="F. Farmacia"/>
    <s v="F. Medicina"/>
    <m/>
    <m/>
    <m/>
    <m/>
    <m/>
    <m/>
    <s v="No"/>
    <s v="Sí"/>
    <n v="2"/>
    <n v="1"/>
    <n v="3"/>
    <n v="2"/>
    <n v="5"/>
    <n v="5"/>
    <n v="5"/>
    <n v="4"/>
    <n v="2"/>
    <n v="3"/>
    <m/>
    <n v="4"/>
    <n v="4"/>
    <n v="4"/>
    <n v="2"/>
    <n v="1"/>
    <s v="No"/>
    <n v="3"/>
    <n v="2"/>
    <s v="Twitter|Youtube|Instagram"/>
    <m/>
    <m/>
    <m/>
    <m/>
    <m/>
    <m/>
    <m/>
    <s v="No"/>
    <s v="No"/>
    <m/>
    <n v="2"/>
    <n v="4"/>
    <s v="3, normal"/>
    <s v="Igual"/>
    <m/>
    <n v="1"/>
    <n v="0"/>
    <n v="0"/>
    <n v="0"/>
    <n v="0"/>
    <n v="0"/>
    <n v="1"/>
    <n v="0"/>
    <n v="1"/>
    <n v="1"/>
    <n v="0"/>
    <n v="0"/>
    <n v="0"/>
  </r>
  <r>
    <m/>
    <m/>
    <s v="Humanidades"/>
    <d v="2020-05-19T13:36:00"/>
    <x v="3"/>
    <x v="6"/>
    <x v="2"/>
    <x v="2"/>
    <x v="3"/>
    <s v="F. Filología (Clásicas o General)"/>
    <s v="Biblioteca Maria Zambrano (Filología / Derecho)"/>
    <m/>
    <s v="Goethe Institut"/>
    <m/>
    <m/>
    <m/>
    <m/>
    <m/>
    <s v="No"/>
    <s v="Sí"/>
    <n v="5"/>
    <n v="5"/>
    <n v="5"/>
    <m/>
    <n v="5"/>
    <n v="5"/>
    <n v="5"/>
    <n v="4"/>
    <n v="4"/>
    <n v="4"/>
    <m/>
    <n v="4"/>
    <n v="4"/>
    <n v="5"/>
    <n v="5"/>
    <n v="4"/>
    <s v="Sí"/>
    <n v="4"/>
    <n v="4"/>
    <s v="Youtube"/>
    <m/>
    <m/>
    <m/>
    <m/>
    <m/>
    <m/>
    <m/>
    <s v="Sí"/>
    <s v="No"/>
    <m/>
    <n v="4"/>
    <n v="4"/>
    <s v="4, satisfecho"/>
    <s v="Mejorado"/>
    <m/>
    <n v="0"/>
    <n v="1"/>
    <n v="0"/>
    <n v="0"/>
    <n v="0"/>
    <n v="0"/>
    <n v="0"/>
    <n v="0"/>
    <n v="1"/>
    <n v="0"/>
    <n v="0"/>
    <n v="0"/>
    <n v="0"/>
  </r>
  <r>
    <m/>
    <m/>
    <s v="Ciencias Experimentales"/>
    <d v="2020-05-19T13:36:00"/>
    <x v="2"/>
    <x v="16"/>
    <x v="2"/>
    <x v="3"/>
    <x v="1"/>
    <s v="F. Ciencias Químicas"/>
    <m/>
    <m/>
    <m/>
    <m/>
    <m/>
    <m/>
    <m/>
    <m/>
    <s v="Sí"/>
    <s v="No"/>
    <n v="5"/>
    <n v="1"/>
    <n v="1"/>
    <n v="5"/>
    <n v="5"/>
    <n v="5"/>
    <n v="5"/>
    <n v="1"/>
    <n v="4"/>
    <n v="5"/>
    <m/>
    <n v="5"/>
    <n v="5"/>
    <n v="4"/>
    <n v="3"/>
    <n v="3"/>
    <s v="No"/>
    <n v="3"/>
    <n v="3"/>
    <s v="Youtube|Instagram"/>
    <m/>
    <m/>
    <m/>
    <m/>
    <m/>
    <m/>
    <m/>
    <s v="No"/>
    <s v="No"/>
    <m/>
    <n v="5"/>
    <n v="5"/>
    <s v="5, muy satisfecho"/>
    <s v="Igual"/>
    <m/>
    <n v="0"/>
    <n v="0"/>
    <n v="0"/>
    <n v="1"/>
    <n v="0"/>
    <n v="0"/>
    <n v="0"/>
    <n v="0"/>
    <n v="1"/>
    <n v="1"/>
    <n v="0"/>
    <n v="0"/>
    <n v="0"/>
  </r>
  <r>
    <m/>
    <m/>
    <s v="Ciencias Sociales"/>
    <d v="2020-05-19T13:36:00"/>
    <x v="2"/>
    <x v="13"/>
    <x v="5"/>
    <x v="1"/>
    <x v="2"/>
    <s v="Biblioteca Maria Zambrano (Filología / Derecho)"/>
    <s v="F. Ciencias de la Información"/>
    <m/>
    <m/>
    <m/>
    <m/>
    <m/>
    <m/>
    <m/>
    <s v="Sí"/>
    <s v="Sí"/>
    <n v="3"/>
    <n v="1"/>
    <n v="2"/>
    <n v="3"/>
    <n v="5"/>
    <n v="4"/>
    <n v="5"/>
    <n v="2"/>
    <n v="5"/>
    <n v="5"/>
    <m/>
    <n v="5"/>
    <n v="4"/>
    <n v="4"/>
    <n v="4"/>
    <n v="4"/>
    <s v="No"/>
    <n v="4"/>
    <n v="3"/>
    <s v="Facebook|Youtube|Instagram|LinkedIn"/>
    <m/>
    <m/>
    <m/>
    <m/>
    <m/>
    <m/>
    <m/>
    <s v="No"/>
    <s v="No"/>
    <m/>
    <n v="4"/>
    <n v="3"/>
    <s v="4, satisfecho"/>
    <s v="Igual"/>
    <m/>
    <n v="1"/>
    <n v="0"/>
    <n v="0"/>
    <n v="0"/>
    <n v="0"/>
    <n v="0"/>
    <n v="0"/>
    <n v="1"/>
    <n v="1"/>
    <n v="1"/>
    <n v="1"/>
    <n v="0"/>
    <n v="0"/>
  </r>
  <r>
    <m/>
    <m/>
    <s v="Ciencias de la Salud"/>
    <d v="2020-05-19T13:36:00"/>
    <x v="2"/>
    <x v="9"/>
    <x v="3"/>
    <x v="4"/>
    <x v="2"/>
    <s v="Biblioteca Maria Zambrano (Filología / Derecho)"/>
    <s v="F. Odontología"/>
    <s v="F. Farmacia"/>
    <m/>
    <m/>
    <m/>
    <m/>
    <m/>
    <m/>
    <s v="No"/>
    <s v="No"/>
    <n v="1"/>
    <n v="1"/>
    <n v="1"/>
    <n v="1"/>
    <n v="5"/>
    <n v="5"/>
    <n v="5"/>
    <n v="1"/>
    <n v="4"/>
    <n v="4"/>
    <m/>
    <n v="2"/>
    <n v="4"/>
    <n v="4"/>
    <n v="4"/>
    <n v="4"/>
    <s v="No"/>
    <n v="4"/>
    <n v="4"/>
    <s v="Correo"/>
    <m/>
    <m/>
    <m/>
    <m/>
    <m/>
    <m/>
    <m/>
    <s v="Sí"/>
    <s v="Sí"/>
    <s v="Útil"/>
    <n v="4"/>
    <n v="3"/>
    <s v="1, muy insatisfecho"/>
    <s v="Igual"/>
    <m/>
    <n v="1"/>
    <n v="0"/>
    <n v="0"/>
    <n v="0"/>
    <n v="0"/>
    <n v="0"/>
    <n v="0"/>
    <n v="0"/>
    <n v="0"/>
    <n v="0"/>
    <n v="0"/>
    <n v="0"/>
    <n v="0"/>
  </r>
  <r>
    <m/>
    <m/>
    <s v="Humanidades"/>
    <d v="2020-05-19T13:35:00"/>
    <x v="2"/>
    <x v="7"/>
    <x v="2"/>
    <x v="1"/>
    <x v="2"/>
    <s v="F. Geografía e Historia"/>
    <s v="F. Ciencias Biológicas"/>
    <s v="F. Ciencias Geológicas"/>
    <m/>
    <m/>
    <m/>
    <m/>
    <m/>
    <m/>
    <s v="Sí"/>
    <s v="Sí"/>
    <n v="4"/>
    <n v="4"/>
    <n v="1"/>
    <n v="2"/>
    <n v="5"/>
    <n v="3"/>
    <n v="4"/>
    <n v="2"/>
    <n v="4"/>
    <n v="2"/>
    <m/>
    <n v="2"/>
    <n v="5"/>
    <n v="3"/>
    <n v="2"/>
    <n v="3"/>
    <s v="Sí"/>
    <n v="3"/>
    <n v="1"/>
    <s v="No uso ninguna red social"/>
    <m/>
    <m/>
    <m/>
    <m/>
    <m/>
    <m/>
    <m/>
    <s v="No"/>
    <s v="No"/>
    <m/>
    <n v="5"/>
    <n v="5"/>
    <s v="4, satisfecho"/>
    <s v="Mejorado"/>
    <m/>
    <n v="1"/>
    <n v="0"/>
    <n v="0"/>
    <n v="0"/>
    <n v="0"/>
    <n v="0"/>
    <n v="0"/>
    <n v="0"/>
    <n v="0"/>
    <n v="0"/>
    <n v="0"/>
    <n v="1"/>
    <n v="0"/>
  </r>
  <r>
    <m/>
    <m/>
    <s v="Ciencias Experimentales"/>
    <d v="2020-05-19T13:35:00"/>
    <x v="3"/>
    <x v="27"/>
    <x v="4"/>
    <x v="4"/>
    <x v="10"/>
    <m/>
    <m/>
    <m/>
    <m/>
    <m/>
    <m/>
    <m/>
    <m/>
    <m/>
    <s v="No"/>
    <s v="No"/>
    <n v="1"/>
    <n v="1"/>
    <n v="1"/>
    <n v="2"/>
    <n v="2"/>
    <n v="5"/>
    <n v="2"/>
    <n v="4"/>
    <n v="1"/>
    <n v="1"/>
    <m/>
    <n v="2"/>
    <n v="1"/>
    <n v="3"/>
    <n v="2"/>
    <n v="2"/>
    <s v="No"/>
    <n v="3"/>
    <n v="2"/>
    <s v="Facebook|Youtube|Instagram|LinkedIn"/>
    <m/>
    <m/>
    <m/>
    <m/>
    <m/>
    <m/>
    <m/>
    <s v="No"/>
    <s v="No"/>
    <m/>
    <n v="3"/>
    <n v="3"/>
    <s v="1, muy insatisfecho"/>
    <s v="Igual"/>
    <m/>
    <n v="0"/>
    <n v="1"/>
    <n v="0"/>
    <n v="1"/>
    <n v="1"/>
    <n v="0"/>
    <n v="0"/>
    <n v="1"/>
    <n v="1"/>
    <n v="1"/>
    <n v="1"/>
    <n v="0"/>
    <n v="0"/>
  </r>
  <r>
    <m/>
    <m/>
    <s v="Humanidades"/>
    <d v="2020-05-19T13:35:00"/>
    <x v="4"/>
    <x v="7"/>
    <x v="1"/>
    <x v="1"/>
    <x v="2"/>
    <s v="F. Geografía e Historia"/>
    <s v="Biblioteca Maria Zambrano (Filología / Derecho)"/>
    <m/>
    <s v="Biblioteca publica en Navalcarnero"/>
    <m/>
    <m/>
    <m/>
    <m/>
    <m/>
    <s v="No"/>
    <s v="Sí"/>
    <n v="2"/>
    <n v="2"/>
    <n v="3"/>
    <n v="3"/>
    <n v="4"/>
    <n v="4"/>
    <n v="3"/>
    <n v="2"/>
    <n v="4"/>
    <n v="4"/>
    <m/>
    <n v="4"/>
    <n v="4"/>
    <n v="5"/>
    <n v="4"/>
    <n v="4"/>
    <s v="Sí"/>
    <n v="4"/>
    <n v="4"/>
    <s v="Facebook|Youtube"/>
    <m/>
    <m/>
    <m/>
    <m/>
    <m/>
    <m/>
    <m/>
    <s v="No"/>
    <s v="No"/>
    <m/>
    <n v="5"/>
    <n v="5"/>
    <s v="4, satisfecho"/>
    <s v="Mejorado"/>
    <m/>
    <n v="1"/>
    <n v="0"/>
    <n v="0"/>
    <n v="0"/>
    <n v="0"/>
    <n v="0"/>
    <n v="0"/>
    <n v="1"/>
    <n v="1"/>
    <n v="0"/>
    <n v="0"/>
    <n v="0"/>
    <n v="0"/>
  </r>
  <r>
    <m/>
    <m/>
    <s v="Ciencias de la Salud"/>
    <d v="2020-05-19T13:35:00"/>
    <x v="2"/>
    <x v="9"/>
    <x v="2"/>
    <x v="4"/>
    <x v="2"/>
    <s v="F. Farmacia"/>
    <s v="F. Medicina"/>
    <m/>
    <m/>
    <m/>
    <m/>
    <m/>
    <m/>
    <m/>
    <s v="No"/>
    <s v="No"/>
    <n v="1"/>
    <n v="1"/>
    <n v="1"/>
    <n v="1"/>
    <n v="5"/>
    <n v="5"/>
    <n v="5"/>
    <n v="1"/>
    <n v="4"/>
    <n v="3"/>
    <m/>
    <n v="3"/>
    <n v="3"/>
    <n v="3"/>
    <n v="3"/>
    <n v="3"/>
    <s v="No"/>
    <n v="4"/>
    <n v="4"/>
    <s v="Twitter|Youtube|Instagram"/>
    <m/>
    <m/>
    <m/>
    <m/>
    <m/>
    <m/>
    <m/>
    <s v="No"/>
    <s v="No"/>
    <m/>
    <n v="3"/>
    <n v="4"/>
    <s v="4, satisfecho"/>
    <s v="Igual"/>
    <m/>
    <n v="1"/>
    <n v="0"/>
    <n v="0"/>
    <n v="0"/>
    <n v="0"/>
    <n v="0"/>
    <n v="1"/>
    <n v="0"/>
    <n v="1"/>
    <n v="1"/>
    <n v="0"/>
    <n v="0"/>
    <n v="0"/>
  </r>
  <r>
    <m/>
    <m/>
    <s v="Ciencias de la Salud"/>
    <d v="2020-05-19T13:35:00"/>
    <x v="2"/>
    <x v="12"/>
    <x v="1"/>
    <x v="4"/>
    <x v="4"/>
    <s v="F. Psicología"/>
    <m/>
    <m/>
    <s v="Biblioteca CES Cardenal Cisneros"/>
    <m/>
    <m/>
    <m/>
    <m/>
    <m/>
    <s v="No"/>
    <s v="Sí"/>
    <n v="4"/>
    <n v="4"/>
    <m/>
    <n v="4"/>
    <n v="5"/>
    <n v="4"/>
    <n v="5"/>
    <n v="1"/>
    <n v="3"/>
    <n v="4"/>
    <m/>
    <n v="4"/>
    <n v="5"/>
    <n v="3"/>
    <n v="3"/>
    <n v="5"/>
    <s v="No"/>
    <n v="3"/>
    <n v="3"/>
    <s v="Youtube|Instagram"/>
    <m/>
    <m/>
    <m/>
    <m/>
    <m/>
    <m/>
    <m/>
    <s v="No"/>
    <s v="No"/>
    <m/>
    <n v="5"/>
    <n v="5"/>
    <s v="5, muy satisfecho"/>
    <s v="Mejorado"/>
    <m/>
    <n v="0"/>
    <n v="0"/>
    <n v="1"/>
    <n v="0"/>
    <n v="0"/>
    <n v="0"/>
    <n v="0"/>
    <n v="0"/>
    <n v="1"/>
    <n v="1"/>
    <n v="0"/>
    <n v="0"/>
    <n v="0"/>
  </r>
  <r>
    <m/>
    <m/>
    <s v="Ciencias de la Salud"/>
    <d v="2020-05-19T13:35:00"/>
    <x v="2"/>
    <x v="23"/>
    <x v="5"/>
    <x v="1"/>
    <x v="17"/>
    <s v="Biblioteca Maria Zambrano (Filología / Derecho)"/>
    <s v="F. Veterinaria"/>
    <s v="F. Ciencias Biológicas"/>
    <m/>
    <m/>
    <m/>
    <m/>
    <m/>
    <m/>
    <s v="No"/>
    <s v="Sí"/>
    <n v="3"/>
    <n v="3"/>
    <n v="3"/>
    <n v="2"/>
    <n v="4"/>
    <n v="4"/>
    <n v="1"/>
    <n v="1"/>
    <n v="4"/>
    <n v="4"/>
    <m/>
    <n v="3"/>
    <n v="4"/>
    <n v="3"/>
    <m/>
    <n v="5"/>
    <s v="Sí"/>
    <n v="3"/>
    <m/>
    <s v="Youtube|Instagram"/>
    <m/>
    <m/>
    <m/>
    <m/>
    <m/>
    <m/>
    <m/>
    <s v="Sí"/>
    <s v="Sí"/>
    <s v="Muy útil"/>
    <n v="5"/>
    <n v="5"/>
    <s v="4, satisfecho"/>
    <s v="Mejorado"/>
    <m/>
    <n v="1"/>
    <n v="1"/>
    <n v="0"/>
    <n v="0"/>
    <n v="0"/>
    <n v="0"/>
    <n v="0"/>
    <n v="0"/>
    <n v="1"/>
    <n v="1"/>
    <n v="0"/>
    <n v="0"/>
    <n v="0"/>
  </r>
  <r>
    <m/>
    <m/>
    <s v="Ciencias Experimentales"/>
    <d v="2020-05-19T13:35:00"/>
    <x v="2"/>
    <x v="16"/>
    <x v="2"/>
    <x v="2"/>
    <x v="2"/>
    <s v="F. Ciencias Químicas"/>
    <s v="F. Ciencias Biológicas"/>
    <s v="Biblioteca Maria Zambrano (Filología / Derecho)"/>
    <s v="Centro cultural Conde Duque, Biblioteca Acuña."/>
    <m/>
    <m/>
    <m/>
    <m/>
    <m/>
    <s v="Sí"/>
    <s v="Sí"/>
    <n v="3"/>
    <n v="1"/>
    <n v="3"/>
    <n v="1"/>
    <n v="5"/>
    <n v="3"/>
    <n v="4"/>
    <n v="3"/>
    <n v="4"/>
    <n v="3"/>
    <m/>
    <n v="4"/>
    <n v="4"/>
    <n v="4"/>
    <n v="3"/>
    <n v="4"/>
    <s v="No"/>
    <n v="4"/>
    <n v="3"/>
    <s v="Youtube|Instagram"/>
    <m/>
    <m/>
    <m/>
    <m/>
    <m/>
    <m/>
    <m/>
    <s v="Sí"/>
    <s v="No"/>
    <m/>
    <n v="4"/>
    <n v="4"/>
    <s v="4, satisfecho"/>
    <s v="Mejorado"/>
    <m/>
    <n v="1"/>
    <n v="0"/>
    <n v="0"/>
    <n v="0"/>
    <n v="0"/>
    <n v="0"/>
    <n v="0"/>
    <n v="0"/>
    <n v="1"/>
    <n v="1"/>
    <n v="0"/>
    <n v="0"/>
    <n v="0"/>
  </r>
  <r>
    <m/>
    <m/>
    <s v="Ciencias Sociales"/>
    <d v="2020-05-19T13:34:00"/>
    <x v="2"/>
    <x v="1"/>
    <x v="1"/>
    <x v="2"/>
    <x v="17"/>
    <s v="F. Ciencias Políticas y Sociología"/>
    <s v="Biblioteca Maria Zambrano (Filología / Derecho)"/>
    <s v="F. Ciencias Económicas y Empresariales"/>
    <m/>
    <m/>
    <m/>
    <m/>
    <m/>
    <m/>
    <s v="Sí"/>
    <s v="Sí"/>
    <n v="3"/>
    <n v="5"/>
    <n v="5"/>
    <n v="1"/>
    <n v="5"/>
    <n v="5"/>
    <n v="2"/>
    <n v="2"/>
    <n v="4"/>
    <n v="4"/>
    <m/>
    <n v="4"/>
    <n v="5"/>
    <n v="3"/>
    <n v="3"/>
    <n v="5"/>
    <s v="No"/>
    <n v="2"/>
    <n v="3"/>
    <s v="Twitter|Youtube|Instagram"/>
    <m/>
    <m/>
    <m/>
    <m/>
    <m/>
    <m/>
    <m/>
    <s v="Sí"/>
    <s v="Sí"/>
    <s v="Útil"/>
    <n v="4"/>
    <n v="4"/>
    <s v="4, satisfecho"/>
    <s v="Mejorado"/>
    <s v="No estoy demasiado conforme con el buscador del catálogo Cosme, a veces es difícil encontrar lo que se busca."/>
    <n v="1"/>
    <n v="1"/>
    <n v="0"/>
    <n v="0"/>
    <n v="0"/>
    <n v="0"/>
    <n v="1"/>
    <n v="0"/>
    <n v="1"/>
    <n v="1"/>
    <n v="0"/>
    <n v="0"/>
    <n v="0"/>
  </r>
  <r>
    <m/>
    <m/>
    <s v="Ciencias de la Salud"/>
    <d v="2020-05-19T13:34:00"/>
    <x v="2"/>
    <x v="23"/>
    <x v="2"/>
    <x v="5"/>
    <x v="2"/>
    <s v="F. Veterinaria"/>
    <s v="Biblioteca Maria Zambrano (Filología / Derecho)"/>
    <s v="F. Farmacia"/>
    <m/>
    <m/>
    <m/>
    <m/>
    <m/>
    <m/>
    <s v="No"/>
    <s v="No"/>
    <n v="3"/>
    <n v="1"/>
    <n v="2"/>
    <n v="1"/>
    <n v="5"/>
    <n v="4"/>
    <n v="5"/>
    <n v="1"/>
    <n v="2"/>
    <n v="3"/>
    <m/>
    <n v="3"/>
    <n v="3"/>
    <m/>
    <n v="3"/>
    <n v="3"/>
    <s v="No"/>
    <n v="3"/>
    <n v="4"/>
    <s v="Youtube|Instagram"/>
    <m/>
    <m/>
    <m/>
    <m/>
    <m/>
    <m/>
    <m/>
    <s v="Sí"/>
    <s v="No"/>
    <m/>
    <n v="2"/>
    <n v="3"/>
    <s v="3, normal"/>
    <s v="Mejorado"/>
    <m/>
    <n v="1"/>
    <n v="0"/>
    <n v="0"/>
    <n v="0"/>
    <n v="0"/>
    <n v="0"/>
    <n v="0"/>
    <n v="0"/>
    <n v="1"/>
    <n v="1"/>
    <n v="0"/>
    <n v="0"/>
    <n v="0"/>
  </r>
  <r>
    <m/>
    <m/>
    <s v="Ciencias Sociales"/>
    <d v="2020-05-19T13:34:00"/>
    <x v="2"/>
    <x v="21"/>
    <x v="2"/>
    <x v="5"/>
    <x v="4"/>
    <s v="F. Comercio y Turismo"/>
    <s v="Biblioteca Maria Zambrano (Filología / Derecho)"/>
    <m/>
    <m/>
    <m/>
    <m/>
    <m/>
    <m/>
    <m/>
    <s v="Sí"/>
    <s v="No"/>
    <n v="5"/>
    <n v="4"/>
    <n v="4"/>
    <n v="1"/>
    <n v="3"/>
    <n v="3"/>
    <n v="2"/>
    <n v="5"/>
    <n v="1"/>
    <n v="1"/>
    <m/>
    <n v="1"/>
    <n v="1"/>
    <n v="4"/>
    <n v="1"/>
    <n v="4"/>
    <s v="No"/>
    <n v="3"/>
    <n v="1"/>
    <s v="No uso ninguna red social"/>
    <m/>
    <m/>
    <m/>
    <m/>
    <m/>
    <m/>
    <m/>
    <s v="No"/>
    <s v="No"/>
    <m/>
    <n v="5"/>
    <n v="5"/>
    <s v="2, insatisfecho"/>
    <s v="Igual"/>
    <s v="Aumentar los catálogos online/pagina web de acceso a documentos con el usuario UCM; aumentar el formato digital de libros que solo están en físico y ahora no se pueden consultar; ampliar el tiempo de préstamo para libros en físico y el número de ejemplares si se solicita en alguna asignatura"/>
    <n v="0"/>
    <n v="0"/>
    <n v="1"/>
    <n v="0"/>
    <n v="0"/>
    <n v="0"/>
    <n v="0"/>
    <n v="0"/>
    <n v="0"/>
    <n v="0"/>
    <n v="0"/>
    <n v="1"/>
    <n v="0"/>
  </r>
  <r>
    <m/>
    <m/>
    <s v="Ciencias Experimentales"/>
    <d v="2020-05-19T13:34:00"/>
    <x v="2"/>
    <x v="16"/>
    <x v="5"/>
    <x v="1"/>
    <x v="2"/>
    <s v="F. Ciencias Químicas"/>
    <s v="F. Ciencias Químicas"/>
    <s v="F. Ciencias Químicas"/>
    <m/>
    <m/>
    <m/>
    <m/>
    <m/>
    <m/>
    <s v="No"/>
    <s v="Sí"/>
    <n v="2"/>
    <n v="2"/>
    <n v="3"/>
    <n v="1"/>
    <n v="5"/>
    <n v="4"/>
    <n v="5"/>
    <n v="1"/>
    <n v="4"/>
    <n v="4"/>
    <m/>
    <n v="4"/>
    <n v="4"/>
    <n v="3"/>
    <n v="3"/>
    <n v="4"/>
    <s v="No"/>
    <n v="3"/>
    <n v="3"/>
    <s v="Youtube|Instagram"/>
    <m/>
    <m/>
    <m/>
    <m/>
    <m/>
    <m/>
    <m/>
    <s v="No"/>
    <s v="No"/>
    <m/>
    <n v="3"/>
    <n v="3"/>
    <s v="4, satisfecho"/>
    <s v="Igual"/>
    <m/>
    <n v="1"/>
    <n v="0"/>
    <n v="0"/>
    <n v="0"/>
    <n v="0"/>
    <n v="0"/>
    <n v="0"/>
    <n v="0"/>
    <n v="1"/>
    <n v="1"/>
    <n v="0"/>
    <n v="0"/>
    <n v="0"/>
  </r>
  <r>
    <m/>
    <m/>
    <s v="Ciencias de la Salud"/>
    <d v="2020-05-19T13:34:00"/>
    <x v="2"/>
    <x v="12"/>
    <x v="2"/>
    <x v="1"/>
    <x v="2"/>
    <s v="F. Psicología"/>
    <s v="F. Psicología"/>
    <s v="F. Psicología"/>
    <m/>
    <m/>
    <m/>
    <m/>
    <m/>
    <m/>
    <s v="Sí"/>
    <s v="Sí"/>
    <n v="3"/>
    <n v="1"/>
    <n v="1"/>
    <n v="4"/>
    <n v="5"/>
    <n v="3"/>
    <n v="5"/>
    <n v="1"/>
    <n v="3"/>
    <n v="4"/>
    <m/>
    <n v="3"/>
    <n v="5"/>
    <n v="5"/>
    <n v="3"/>
    <n v="5"/>
    <s v="No"/>
    <n v="5"/>
    <n v="4"/>
    <s v="Twitter|Youtube|Instagram"/>
    <m/>
    <m/>
    <m/>
    <m/>
    <m/>
    <m/>
    <m/>
    <s v="Sí"/>
    <s v="Sí"/>
    <s v="Muy útil"/>
    <n v="5"/>
    <n v="5"/>
    <s v="5, muy satisfecho"/>
    <s v="Igual"/>
    <m/>
    <n v="1"/>
    <n v="0"/>
    <n v="0"/>
    <n v="0"/>
    <n v="0"/>
    <n v="0"/>
    <n v="1"/>
    <n v="0"/>
    <n v="1"/>
    <n v="1"/>
    <n v="0"/>
    <n v="0"/>
    <n v="0"/>
  </r>
  <r>
    <m/>
    <m/>
    <s v="Humanidades"/>
    <d v="2020-05-19T13:34:00"/>
    <x v="2"/>
    <x v="5"/>
    <x v="3"/>
    <x v="1"/>
    <x v="4"/>
    <s v="F. Filosofía"/>
    <s v="F. Filología (Clásicas o General)"/>
    <s v="F. Geografía e Historia"/>
    <m/>
    <m/>
    <m/>
    <m/>
    <m/>
    <m/>
    <s v="Sí"/>
    <s v="Sí"/>
    <n v="4"/>
    <n v="1"/>
    <n v="1"/>
    <n v="5"/>
    <n v="4"/>
    <n v="2"/>
    <n v="3"/>
    <n v="2"/>
    <n v="5"/>
    <n v="5"/>
    <m/>
    <n v="3"/>
    <n v="5"/>
    <n v="3"/>
    <n v="4"/>
    <n v="5"/>
    <s v="Sí"/>
    <n v="3"/>
    <n v="2"/>
    <s v="Twitter"/>
    <m/>
    <m/>
    <m/>
    <m/>
    <m/>
    <m/>
    <m/>
    <s v="No"/>
    <s v="No"/>
    <m/>
    <n v="5"/>
    <n v="5"/>
    <s v="5, muy satisfecho"/>
    <s v="Igual"/>
    <m/>
    <n v="0"/>
    <n v="0"/>
    <n v="1"/>
    <n v="0"/>
    <n v="0"/>
    <n v="0"/>
    <n v="1"/>
    <n v="0"/>
    <n v="0"/>
    <n v="0"/>
    <n v="0"/>
    <n v="0"/>
    <n v="0"/>
  </r>
  <r>
    <m/>
    <m/>
    <s v="Ciencias de la Salud"/>
    <d v="2020-05-19T13:34:00"/>
    <x v="2"/>
    <x v="4"/>
    <x v="1"/>
    <x v="2"/>
    <x v="2"/>
    <s v="F. Medicina"/>
    <m/>
    <m/>
    <s v="Biblioteca CRAI de la Universidad de Alcalá (UAH)"/>
    <m/>
    <m/>
    <m/>
    <m/>
    <m/>
    <s v="No"/>
    <s v="No"/>
    <n v="1"/>
    <n v="4"/>
    <n v="4"/>
    <n v="1"/>
    <n v="5"/>
    <n v="2"/>
    <n v="5"/>
    <n v="3"/>
    <n v="4"/>
    <n v="3"/>
    <m/>
    <n v="5"/>
    <n v="3"/>
    <n v="5"/>
    <n v="3"/>
    <n v="3"/>
    <s v="No"/>
    <n v="5"/>
    <n v="3"/>
    <s v="Twitter|Youtube|Instagram"/>
    <m/>
    <m/>
    <m/>
    <m/>
    <m/>
    <m/>
    <m/>
    <s v="Sí"/>
    <s v="Sí"/>
    <s v="Muy útil"/>
    <n v="5"/>
    <n v="5"/>
    <s v="4, satisfecho"/>
    <s v="Igual"/>
    <m/>
    <n v="1"/>
    <n v="0"/>
    <n v="0"/>
    <n v="0"/>
    <n v="0"/>
    <n v="0"/>
    <n v="1"/>
    <n v="0"/>
    <n v="1"/>
    <n v="1"/>
    <n v="0"/>
    <n v="0"/>
    <n v="0"/>
  </r>
  <r>
    <m/>
    <m/>
    <s v="Ciencias de la Salud"/>
    <d v="2020-05-19T13:34:00"/>
    <x v="2"/>
    <x v="12"/>
    <x v="2"/>
    <x v="1"/>
    <x v="2"/>
    <s v="F. Psicología"/>
    <s v="Biblioteca Maria Zambrano (Filología / Derecho)"/>
    <m/>
    <s v="Biblioteca Pablo Neruda, islas Filipinas"/>
    <m/>
    <m/>
    <m/>
    <m/>
    <m/>
    <s v="Sí"/>
    <s v="Sí"/>
    <n v="4"/>
    <n v="5"/>
    <n v="3"/>
    <n v="1"/>
    <n v="5"/>
    <n v="3"/>
    <n v="5"/>
    <n v="4"/>
    <n v="1"/>
    <n v="4"/>
    <m/>
    <n v="5"/>
    <n v="5"/>
    <n v="4"/>
    <n v="1"/>
    <n v="5"/>
    <s v="No"/>
    <n v="5"/>
    <n v="2"/>
    <s v="Twitter|Instagram"/>
    <m/>
    <m/>
    <m/>
    <m/>
    <m/>
    <m/>
    <m/>
    <s v="Sí"/>
    <s v="Sí"/>
    <s v="Útil"/>
    <n v="4"/>
    <n v="4"/>
    <s v="4, satisfecho"/>
    <s v="Mejorado"/>
    <m/>
    <n v="1"/>
    <n v="0"/>
    <n v="0"/>
    <n v="0"/>
    <n v="0"/>
    <n v="0"/>
    <n v="1"/>
    <n v="0"/>
    <n v="0"/>
    <n v="1"/>
    <n v="0"/>
    <n v="0"/>
    <n v="0"/>
  </r>
  <r>
    <m/>
    <m/>
    <s v="Ciencias de la Salud"/>
    <d v="2020-05-19T13:33:00"/>
    <x v="3"/>
    <x v="22"/>
    <x v="3"/>
    <x v="3"/>
    <x v="4"/>
    <s v="F. Óptica y Optometría"/>
    <s v="F. Ciencias de la Información"/>
    <s v="Biblioteca Maria Zambrano (Filología / Derecho)"/>
    <m/>
    <m/>
    <m/>
    <m/>
    <m/>
    <m/>
    <s v="Sí"/>
    <s v="Sí"/>
    <n v="5"/>
    <n v="5"/>
    <n v="5"/>
    <n v="5"/>
    <n v="5"/>
    <n v="5"/>
    <n v="5"/>
    <n v="5"/>
    <n v="5"/>
    <n v="5"/>
    <m/>
    <n v="5"/>
    <n v="5"/>
    <n v="5"/>
    <n v="5"/>
    <n v="5"/>
    <s v="Sí"/>
    <n v="5"/>
    <n v="5"/>
    <s v="LinkedIn"/>
    <m/>
    <m/>
    <m/>
    <m/>
    <m/>
    <m/>
    <m/>
    <s v="Sí"/>
    <s v="Sí"/>
    <s v="Muy útil"/>
    <n v="5"/>
    <n v="5"/>
    <s v="5, muy satisfecho"/>
    <s v="Mejorado mucho"/>
    <m/>
    <n v="0"/>
    <n v="0"/>
    <n v="1"/>
    <n v="0"/>
    <n v="0"/>
    <n v="0"/>
    <n v="0"/>
    <n v="0"/>
    <n v="0"/>
    <n v="0"/>
    <n v="1"/>
    <n v="0"/>
    <n v="0"/>
  </r>
  <r>
    <m/>
    <m/>
    <s v="Ciencias de la Salud"/>
    <d v="2020-05-19T13:33:00"/>
    <x v="2"/>
    <x v="4"/>
    <x v="5"/>
    <x v="1"/>
    <x v="2"/>
    <m/>
    <m/>
    <m/>
    <m/>
    <m/>
    <m/>
    <m/>
    <m/>
    <m/>
    <s v="No"/>
    <s v="Sí"/>
    <n v="2"/>
    <n v="1"/>
    <n v="4"/>
    <n v="1"/>
    <n v="4"/>
    <n v="1"/>
    <n v="5"/>
    <n v="1"/>
    <n v="3"/>
    <n v="3"/>
    <m/>
    <n v="4"/>
    <n v="5"/>
    <n v="4"/>
    <n v="3"/>
    <n v="3"/>
    <s v="No"/>
    <n v="5"/>
    <n v="2"/>
    <s v="Twitter|Instagram"/>
    <m/>
    <m/>
    <m/>
    <m/>
    <m/>
    <m/>
    <m/>
    <s v="Sí"/>
    <s v="No"/>
    <m/>
    <n v="5"/>
    <n v="5"/>
    <s v="4, satisfecho"/>
    <s v="Igual"/>
    <m/>
    <n v="1"/>
    <n v="0"/>
    <n v="0"/>
    <n v="0"/>
    <n v="0"/>
    <n v="0"/>
    <n v="1"/>
    <n v="0"/>
    <n v="0"/>
    <n v="1"/>
    <n v="0"/>
    <n v="0"/>
    <n v="0"/>
  </r>
  <r>
    <m/>
    <m/>
    <s v="Ciencias de la Salud"/>
    <d v="2020-05-19T13:33:00"/>
    <x v="2"/>
    <x v="9"/>
    <x v="5"/>
    <x v="5"/>
    <x v="2"/>
    <s v="F. Farmacia"/>
    <s v="Biblioteca Maria Zambrano (Filología / Derecho)"/>
    <s v="F. Odontología"/>
    <m/>
    <m/>
    <m/>
    <m/>
    <m/>
    <m/>
    <s v="No"/>
    <s v="No"/>
    <n v="5"/>
    <n v="1"/>
    <n v="5"/>
    <n v="2"/>
    <n v="5"/>
    <n v="5"/>
    <n v="5"/>
    <n v="1"/>
    <n v="5"/>
    <n v="5"/>
    <m/>
    <n v="3"/>
    <n v="4"/>
    <n v="4"/>
    <n v="5"/>
    <n v="5"/>
    <s v="No"/>
    <n v="5"/>
    <n v="5"/>
    <s v="Twitter|Youtube|Instagram"/>
    <m/>
    <m/>
    <m/>
    <m/>
    <m/>
    <m/>
    <m/>
    <s v="No"/>
    <s v="No"/>
    <m/>
    <n v="5"/>
    <n v="5"/>
    <s v="4, satisfecho"/>
    <s v="Igual"/>
    <m/>
    <n v="1"/>
    <n v="0"/>
    <n v="0"/>
    <n v="0"/>
    <n v="0"/>
    <n v="0"/>
    <n v="1"/>
    <n v="0"/>
    <n v="1"/>
    <n v="1"/>
    <n v="0"/>
    <n v="0"/>
    <n v="0"/>
  </r>
  <r>
    <m/>
    <m/>
    <s v=""/>
    <d v="2020-05-19T13:33:00"/>
    <x v="4"/>
    <x v="25"/>
    <x v="1"/>
    <x v="1"/>
    <x v="2"/>
    <s v="Biblioteca Maria Zambrano (Filología / Derecho)"/>
    <s v="F. Geografía e Historia"/>
    <s v="F. Ciencias Económicas y Empresariales"/>
    <m/>
    <m/>
    <m/>
    <m/>
    <m/>
    <m/>
    <s v="No"/>
    <s v="Sí"/>
    <n v="5"/>
    <n v="1"/>
    <n v="2"/>
    <n v="5"/>
    <n v="5"/>
    <n v="2"/>
    <n v="5"/>
    <n v="1"/>
    <n v="3"/>
    <n v="3"/>
    <m/>
    <m/>
    <n v="2"/>
    <n v="3"/>
    <n v="3"/>
    <n v="4"/>
    <s v="No"/>
    <n v="2"/>
    <n v="1"/>
    <s v="No uso ninguna red social"/>
    <m/>
    <m/>
    <m/>
    <m/>
    <m/>
    <m/>
    <m/>
    <s v="Sí"/>
    <s v="Sí"/>
    <s v="Útil"/>
    <n v="3"/>
    <n v="4"/>
    <s v="4, satisfecho"/>
    <s v="Mejorado"/>
    <m/>
    <n v="1"/>
    <n v="0"/>
    <n v="0"/>
    <n v="0"/>
    <n v="0"/>
    <n v="0"/>
    <n v="0"/>
    <n v="0"/>
    <n v="0"/>
    <n v="0"/>
    <n v="0"/>
    <n v="1"/>
    <n v="0"/>
  </r>
  <r>
    <m/>
    <m/>
    <s v="Ciencias de la Salud"/>
    <d v="2020-05-19T13:33:00"/>
    <x v="2"/>
    <x v="4"/>
    <x v="5"/>
    <x v="1"/>
    <x v="2"/>
    <s v="F. Medicina"/>
    <s v="Biblioteca Maria Zambrano (Filología / Derecho)"/>
    <m/>
    <m/>
    <m/>
    <m/>
    <m/>
    <m/>
    <m/>
    <s v="No"/>
    <s v="Sí"/>
    <n v="3"/>
    <n v="2"/>
    <n v="2"/>
    <n v="2"/>
    <n v="4"/>
    <n v="3"/>
    <n v="3"/>
    <n v="3"/>
    <n v="4"/>
    <n v="4"/>
    <m/>
    <n v="4"/>
    <n v="4"/>
    <n v="3"/>
    <n v="3"/>
    <n v="2"/>
    <s v="No"/>
    <n v="3"/>
    <n v="1"/>
    <s v="Twitter|Youtube|Instagram"/>
    <m/>
    <m/>
    <m/>
    <m/>
    <m/>
    <m/>
    <m/>
    <s v="Sí"/>
    <s v="No"/>
    <m/>
    <n v="4"/>
    <n v="3"/>
    <s v="4, satisfecho"/>
    <m/>
    <m/>
    <n v="1"/>
    <n v="0"/>
    <n v="0"/>
    <n v="0"/>
    <n v="0"/>
    <n v="0"/>
    <n v="1"/>
    <n v="0"/>
    <n v="1"/>
    <n v="1"/>
    <n v="0"/>
    <n v="0"/>
    <n v="0"/>
  </r>
  <r>
    <m/>
    <m/>
    <s v="Humanidades"/>
    <d v="2020-05-19T13:33:00"/>
    <x v="2"/>
    <x v="3"/>
    <x v="3"/>
    <x v="1"/>
    <x v="17"/>
    <s v="F. Bellas Artes"/>
    <s v="F. Ciencias de la Información"/>
    <s v="F. Comercio y Turismo"/>
    <m/>
    <m/>
    <m/>
    <m/>
    <m/>
    <m/>
    <s v="No"/>
    <s v="Sí"/>
    <n v="3"/>
    <n v="3"/>
    <n v="3"/>
    <m/>
    <n v="3"/>
    <n v="4"/>
    <n v="2"/>
    <m/>
    <n v="3"/>
    <n v="4"/>
    <m/>
    <n v="4"/>
    <n v="4"/>
    <n v="3"/>
    <m/>
    <n v="4"/>
    <s v="No"/>
    <m/>
    <n v="4"/>
    <s v="Instagram"/>
    <m/>
    <m/>
    <m/>
    <m/>
    <m/>
    <m/>
    <m/>
    <s v="Sí"/>
    <s v="Sí"/>
    <s v="Útil"/>
    <n v="4"/>
    <n v="5"/>
    <s v="5, muy satisfecho"/>
    <s v="Mejorado"/>
    <m/>
    <n v="1"/>
    <n v="1"/>
    <n v="0"/>
    <n v="0"/>
    <n v="0"/>
    <n v="0"/>
    <n v="0"/>
    <n v="0"/>
    <n v="0"/>
    <n v="1"/>
    <n v="0"/>
    <n v="0"/>
    <n v="0"/>
  </r>
  <r>
    <m/>
    <m/>
    <s v="Ciencias de la Salud"/>
    <d v="2020-05-19T13:32:00"/>
    <x v="2"/>
    <x v="4"/>
    <x v="3"/>
    <x v="1"/>
    <x v="2"/>
    <s v="F. Enfermería, Fisioterapia y Podología"/>
    <s v="F. Medicina"/>
    <s v="Biblioteca Maria Zambrano (Filología / Derecho)"/>
    <s v="Biblioteca Pública Pedro Salinas"/>
    <m/>
    <m/>
    <m/>
    <m/>
    <m/>
    <s v="Sí"/>
    <s v="Sí"/>
    <n v="4"/>
    <n v="1"/>
    <n v="3"/>
    <n v="1"/>
    <n v="5"/>
    <n v="5"/>
    <n v="5"/>
    <n v="2"/>
    <n v="3"/>
    <n v="5"/>
    <m/>
    <n v="4"/>
    <n v="4"/>
    <n v="3"/>
    <n v="3"/>
    <n v="4"/>
    <s v="No"/>
    <n v="4"/>
    <n v="3"/>
    <s v="Twitter|Instagram"/>
    <m/>
    <m/>
    <m/>
    <m/>
    <m/>
    <m/>
    <m/>
    <s v="No"/>
    <s v="No"/>
    <m/>
    <n v="4"/>
    <n v="4"/>
    <s v="5, muy satisfecho"/>
    <s v="Mejorado"/>
    <s v="Arreglar los enchufes de la biblioteca de Enfermería, Podología y Fisioterapia."/>
    <n v="1"/>
    <n v="0"/>
    <n v="0"/>
    <n v="0"/>
    <n v="0"/>
    <n v="0"/>
    <n v="1"/>
    <n v="0"/>
    <n v="0"/>
    <n v="1"/>
    <n v="0"/>
    <n v="0"/>
    <n v="0"/>
  </r>
  <r>
    <m/>
    <m/>
    <s v="Humanidades"/>
    <d v="2020-05-19T13:32:00"/>
    <x v="1"/>
    <x v="7"/>
    <x v="1"/>
    <x v="3"/>
    <x v="2"/>
    <s v="F. Geografía e Historia"/>
    <s v="Biblioteca Maria Zambrano (Filología / Derecho)"/>
    <s v="F. Ciencias de la Información"/>
    <m/>
    <m/>
    <m/>
    <m/>
    <m/>
    <m/>
    <s v="No"/>
    <s v="Sí"/>
    <n v="3"/>
    <n v="4"/>
    <n v="4"/>
    <n v="1"/>
    <n v="1"/>
    <n v="5"/>
    <n v="1"/>
    <n v="2"/>
    <n v="2"/>
    <n v="3"/>
    <m/>
    <n v="4"/>
    <n v="4"/>
    <n v="3"/>
    <n v="4"/>
    <n v="3"/>
    <s v="Sí"/>
    <n v="3"/>
    <n v="3"/>
    <s v="Youtube|Instagram"/>
    <m/>
    <m/>
    <m/>
    <m/>
    <m/>
    <m/>
    <m/>
    <s v="Sí"/>
    <s v="No"/>
    <m/>
    <n v="4"/>
    <n v="4"/>
    <s v="4, satisfecho"/>
    <s v="Mejorado"/>
    <m/>
    <n v="1"/>
    <n v="0"/>
    <n v="0"/>
    <n v="0"/>
    <n v="0"/>
    <n v="0"/>
    <n v="0"/>
    <n v="0"/>
    <n v="1"/>
    <n v="1"/>
    <n v="0"/>
    <n v="0"/>
    <n v="0"/>
  </r>
  <r>
    <m/>
    <m/>
    <s v="Ciencias Sociales"/>
    <d v="2020-05-19T13:32:00"/>
    <x v="2"/>
    <x v="1"/>
    <x v="3"/>
    <x v="1"/>
    <x v="2"/>
    <s v="F. Ciencias Políticas y Sociología"/>
    <s v="F. Trabajo Social"/>
    <s v="F. Ciencias Económicas y Empresariales"/>
    <m/>
    <m/>
    <m/>
    <m/>
    <m/>
    <m/>
    <s v="No"/>
    <s v="Sí"/>
    <n v="3"/>
    <n v="1"/>
    <n v="3"/>
    <n v="1"/>
    <n v="5"/>
    <n v="4"/>
    <n v="5"/>
    <n v="2"/>
    <n v="2"/>
    <n v="3"/>
    <m/>
    <n v="3"/>
    <n v="3"/>
    <n v="3"/>
    <n v="3"/>
    <n v="4"/>
    <s v="Sí"/>
    <n v="4"/>
    <n v="1"/>
    <s v="Twitter|Youtube"/>
    <m/>
    <m/>
    <m/>
    <m/>
    <m/>
    <m/>
    <m/>
    <s v="Sí"/>
    <s v="No"/>
    <m/>
    <n v="3"/>
    <n v="3"/>
    <s v="3, normal"/>
    <s v="Mejorado"/>
    <m/>
    <n v="1"/>
    <n v="0"/>
    <n v="0"/>
    <n v="0"/>
    <n v="0"/>
    <n v="0"/>
    <n v="1"/>
    <n v="0"/>
    <n v="1"/>
    <n v="0"/>
    <n v="0"/>
    <n v="0"/>
    <n v="0"/>
  </r>
  <r>
    <m/>
    <m/>
    <s v="Ciencias de la Salud"/>
    <d v="2020-05-19T13:32:00"/>
    <x v="2"/>
    <x v="9"/>
    <x v="2"/>
    <x v="1"/>
    <x v="1"/>
    <s v="F. Farmacia"/>
    <s v="Biblioteca Maria Zambrano (Filología / Derecho)"/>
    <m/>
    <s v="biblioteca UCLM"/>
    <m/>
    <m/>
    <m/>
    <m/>
    <m/>
    <s v="Sí"/>
    <s v="Sí"/>
    <n v="3"/>
    <n v="1"/>
    <n v="2"/>
    <n v="1"/>
    <n v="5"/>
    <n v="5"/>
    <n v="5"/>
    <n v="2"/>
    <n v="4"/>
    <n v="4"/>
    <m/>
    <n v="4"/>
    <n v="4"/>
    <n v="1"/>
    <n v="2"/>
    <n v="4"/>
    <s v="No"/>
    <n v="1"/>
    <n v="1"/>
    <s v="Youtube|Instagram"/>
    <m/>
    <m/>
    <m/>
    <m/>
    <m/>
    <m/>
    <m/>
    <s v="Sí"/>
    <s v="Sí"/>
    <s v="Poco útil"/>
    <n v="4"/>
    <n v="4"/>
    <s v="3, normal"/>
    <s v="Igual"/>
    <m/>
    <n v="0"/>
    <n v="0"/>
    <n v="0"/>
    <n v="1"/>
    <n v="0"/>
    <n v="0"/>
    <n v="0"/>
    <n v="0"/>
    <n v="1"/>
    <n v="1"/>
    <n v="0"/>
    <n v="0"/>
    <n v="0"/>
  </r>
  <r>
    <m/>
    <m/>
    <s v="Ciencias Experimentales"/>
    <d v="2020-05-19T13:32:00"/>
    <x v="2"/>
    <x v="20"/>
    <x v="3"/>
    <x v="1"/>
    <x v="4"/>
    <s v="F. Ciencias Biológicas"/>
    <s v="F. Ciencias Químicas"/>
    <s v="F. Ciencias Físicas"/>
    <m/>
    <m/>
    <m/>
    <m/>
    <m/>
    <m/>
    <s v="Sí"/>
    <s v="Sí"/>
    <n v="5"/>
    <n v="2"/>
    <n v="5"/>
    <n v="1"/>
    <n v="5"/>
    <n v="1"/>
    <n v="5"/>
    <n v="1"/>
    <n v="5"/>
    <n v="5"/>
    <m/>
    <n v="5"/>
    <n v="5"/>
    <n v="5"/>
    <n v="5"/>
    <n v="5"/>
    <s v="Sí"/>
    <n v="5"/>
    <n v="3"/>
    <s v="Twitter|Instagram"/>
    <m/>
    <m/>
    <m/>
    <m/>
    <m/>
    <m/>
    <m/>
    <s v="No"/>
    <s v="No"/>
    <m/>
    <n v="5"/>
    <n v="5"/>
    <s v="4, satisfecho"/>
    <s v="Igual"/>
    <m/>
    <n v="0"/>
    <n v="0"/>
    <n v="1"/>
    <n v="0"/>
    <n v="0"/>
    <n v="0"/>
    <n v="1"/>
    <n v="0"/>
    <n v="0"/>
    <n v="1"/>
    <n v="0"/>
    <n v="0"/>
    <n v="0"/>
  </r>
  <r>
    <m/>
    <m/>
    <s v="Ciencias Sociales"/>
    <d v="2020-05-19T13:32:00"/>
    <x v="2"/>
    <x v="10"/>
    <x v="5"/>
    <x v="1"/>
    <x v="2"/>
    <m/>
    <m/>
    <m/>
    <s v="Biblioteca Antonio Mingote, Biblioteca Los Rosales"/>
    <m/>
    <m/>
    <m/>
    <m/>
    <m/>
    <s v="No"/>
    <s v="No"/>
    <n v="4"/>
    <n v="1"/>
    <n v="3"/>
    <n v="4"/>
    <n v="4"/>
    <n v="5"/>
    <n v="5"/>
    <n v="2"/>
    <n v="4"/>
    <n v="5"/>
    <m/>
    <n v="4"/>
    <n v="4"/>
    <n v="5"/>
    <n v="3"/>
    <n v="4"/>
    <s v="No"/>
    <n v="4"/>
    <n v="3"/>
    <s v="Twitter|Youtube|Instagram"/>
    <m/>
    <m/>
    <m/>
    <m/>
    <m/>
    <m/>
    <m/>
    <s v="No"/>
    <m/>
    <m/>
    <n v="4"/>
    <n v="2"/>
    <s v="5, muy satisfecho"/>
    <s v="Mejorado mucho"/>
    <m/>
    <n v="1"/>
    <n v="0"/>
    <n v="0"/>
    <n v="0"/>
    <n v="0"/>
    <n v="0"/>
    <n v="1"/>
    <n v="0"/>
    <n v="1"/>
    <n v="1"/>
    <n v="0"/>
    <n v="0"/>
    <n v="0"/>
  </r>
  <r>
    <m/>
    <m/>
    <s v="Humanidades"/>
    <d v="2020-05-19T13:32:00"/>
    <x v="2"/>
    <x v="3"/>
    <x v="1"/>
    <x v="3"/>
    <x v="2"/>
    <s v="F. Bellas Artes"/>
    <s v="F. Geografía e Historia"/>
    <s v="Biblioteca Maria Zambrano (Filología / Derecho)"/>
    <s v="Red de bibliotecas de la Comunidad de Madrid, Biblioteca Nacional, biblioteca de la uc3m, biblioteca de la UNED"/>
    <m/>
    <m/>
    <m/>
    <m/>
    <m/>
    <s v="Sí"/>
    <s v="Sí"/>
    <n v="4"/>
    <n v="4"/>
    <n v="3"/>
    <n v="4"/>
    <n v="5"/>
    <n v="5"/>
    <n v="5"/>
    <n v="4"/>
    <n v="5"/>
    <n v="4"/>
    <m/>
    <n v="5"/>
    <n v="5"/>
    <n v="5"/>
    <n v="4"/>
    <n v="4"/>
    <s v="Sí"/>
    <n v="4"/>
    <m/>
    <s v="Youtube|Instagram"/>
    <m/>
    <m/>
    <m/>
    <m/>
    <m/>
    <m/>
    <m/>
    <s v="Sí"/>
    <s v="No"/>
    <m/>
    <n v="5"/>
    <n v="5"/>
    <s v="5, muy satisfecho"/>
    <s v="Mejorado"/>
    <m/>
    <n v="1"/>
    <n v="0"/>
    <n v="0"/>
    <n v="0"/>
    <n v="0"/>
    <n v="0"/>
    <n v="0"/>
    <n v="0"/>
    <n v="1"/>
    <n v="1"/>
    <n v="0"/>
    <n v="0"/>
    <n v="0"/>
  </r>
  <r>
    <m/>
    <m/>
    <s v="Ciencias Sociales"/>
    <d v="2020-05-19T13:31:00"/>
    <x v="2"/>
    <x v="13"/>
    <x v="2"/>
    <x v="1"/>
    <x v="2"/>
    <s v="F. Ciencias de la Información"/>
    <s v="Biblioteca Maria Zambrano (Filología / Derecho)"/>
    <s v="F. Farmacia"/>
    <m/>
    <m/>
    <m/>
    <m/>
    <m/>
    <m/>
    <s v="Sí"/>
    <s v="Sí"/>
    <n v="5"/>
    <n v="1"/>
    <n v="1"/>
    <n v="5"/>
    <n v="4"/>
    <n v="4"/>
    <n v="4"/>
    <n v="2"/>
    <n v="4"/>
    <n v="4"/>
    <m/>
    <n v="2"/>
    <n v="4"/>
    <n v="3"/>
    <n v="3"/>
    <n v="4"/>
    <s v="Sí"/>
    <n v="3"/>
    <n v="3"/>
    <s v="Instagram"/>
    <m/>
    <m/>
    <m/>
    <m/>
    <m/>
    <m/>
    <m/>
    <s v="No"/>
    <s v="No"/>
    <m/>
    <n v="4"/>
    <n v="4"/>
    <s v="4, satisfecho"/>
    <s v="Mejorado mucho"/>
    <m/>
    <n v="1"/>
    <n v="0"/>
    <n v="0"/>
    <n v="0"/>
    <n v="0"/>
    <n v="0"/>
    <n v="0"/>
    <n v="0"/>
    <n v="0"/>
    <n v="1"/>
    <n v="0"/>
    <n v="0"/>
    <n v="0"/>
  </r>
  <r>
    <m/>
    <m/>
    <s v="Humanidades"/>
    <d v="2020-05-19T13:31:00"/>
    <x v="2"/>
    <x v="2"/>
    <x v="5"/>
    <x v="1"/>
    <x v="2"/>
    <m/>
    <m/>
    <m/>
    <m/>
    <m/>
    <m/>
    <m/>
    <m/>
    <m/>
    <s v="No"/>
    <s v="No"/>
    <n v="2"/>
    <n v="3"/>
    <n v="3"/>
    <n v="4"/>
    <n v="5"/>
    <n v="5"/>
    <n v="5"/>
    <n v="5"/>
    <n v="2"/>
    <n v="3"/>
    <m/>
    <n v="3"/>
    <n v="4"/>
    <n v="3"/>
    <m/>
    <n v="2"/>
    <s v="No"/>
    <n v="3"/>
    <n v="3"/>
    <s v="Youtube|Instagram"/>
    <m/>
    <m/>
    <m/>
    <m/>
    <m/>
    <m/>
    <m/>
    <s v="No"/>
    <s v="No"/>
    <m/>
    <n v="3"/>
    <n v="3"/>
    <s v="3, normal"/>
    <s v="Empeorado"/>
    <m/>
    <n v="1"/>
    <n v="0"/>
    <n v="0"/>
    <n v="0"/>
    <n v="0"/>
    <n v="0"/>
    <n v="0"/>
    <n v="0"/>
    <n v="1"/>
    <n v="1"/>
    <n v="0"/>
    <n v="0"/>
    <n v="0"/>
  </r>
  <r>
    <m/>
    <m/>
    <s v="Humanidades"/>
    <d v="2020-05-19T13:31:00"/>
    <x v="1"/>
    <x v="6"/>
    <x v="4"/>
    <x v="2"/>
    <x v="2"/>
    <s v="Biblioteca Maria Zambrano (Filología / Derecho)"/>
    <m/>
    <m/>
    <m/>
    <m/>
    <m/>
    <m/>
    <m/>
    <m/>
    <s v="No"/>
    <s v="No"/>
    <n v="2"/>
    <n v="5"/>
    <n v="5"/>
    <n v="2"/>
    <n v="4"/>
    <n v="4"/>
    <n v="3"/>
    <n v="3"/>
    <n v="4"/>
    <n v="4"/>
    <m/>
    <n v="4"/>
    <n v="4"/>
    <n v="4"/>
    <n v="4"/>
    <n v="4"/>
    <s v="Sí"/>
    <n v="4"/>
    <n v="4"/>
    <s v="Twitter|Facebook|Youtube|Instagram|LinkedIn"/>
    <m/>
    <m/>
    <m/>
    <m/>
    <m/>
    <m/>
    <m/>
    <s v="Sí"/>
    <s v="Sí"/>
    <s v="Útil"/>
    <n v="4"/>
    <n v="4"/>
    <s v="4, satisfecho"/>
    <s v="Mejorado"/>
    <m/>
    <n v="1"/>
    <n v="0"/>
    <n v="0"/>
    <n v="0"/>
    <n v="0"/>
    <n v="0"/>
    <n v="1"/>
    <n v="1"/>
    <n v="1"/>
    <n v="1"/>
    <n v="1"/>
    <n v="0"/>
    <n v="0"/>
  </r>
  <r>
    <m/>
    <m/>
    <s v="Ciencias de la Salud"/>
    <d v="2020-05-19T13:31:00"/>
    <x v="2"/>
    <x v="9"/>
    <x v="2"/>
    <x v="5"/>
    <x v="19"/>
    <s v="F. Farmacia"/>
    <s v="F. Odontología"/>
    <s v="Biblioteca Maria Zambrano (Filología / Derecho)"/>
    <m/>
    <m/>
    <m/>
    <m/>
    <m/>
    <m/>
    <s v="No"/>
    <s v="No"/>
    <n v="3"/>
    <n v="3"/>
    <n v="4"/>
    <n v="4"/>
    <n v="3"/>
    <n v="4"/>
    <n v="4"/>
    <n v="3"/>
    <n v="3"/>
    <n v="4"/>
    <m/>
    <n v="4"/>
    <n v="3"/>
    <n v="4"/>
    <n v="3"/>
    <n v="3"/>
    <s v="No"/>
    <n v="4"/>
    <n v="2"/>
    <s v="No uso ninguna red social"/>
    <m/>
    <m/>
    <m/>
    <m/>
    <m/>
    <m/>
    <m/>
    <s v="No"/>
    <s v="No"/>
    <m/>
    <n v="4"/>
    <n v="4"/>
    <s v="4, satisfecho"/>
    <s v="Igual"/>
    <m/>
    <n v="0"/>
    <n v="1"/>
    <n v="0"/>
    <n v="0"/>
    <n v="1"/>
    <n v="0"/>
    <n v="0"/>
    <n v="0"/>
    <n v="0"/>
    <n v="0"/>
    <n v="0"/>
    <n v="1"/>
    <n v="0"/>
  </r>
  <r>
    <m/>
    <m/>
    <s v="Ciencias Sociales"/>
    <d v="2020-05-19T13:31:00"/>
    <x v="2"/>
    <x v="11"/>
    <x v="2"/>
    <x v="4"/>
    <x v="4"/>
    <s v="F. Ciencias Económicas y Empresariales"/>
    <m/>
    <m/>
    <m/>
    <m/>
    <m/>
    <m/>
    <m/>
    <m/>
    <s v="No"/>
    <s v="Sí"/>
    <n v="4"/>
    <n v="1"/>
    <n v="1"/>
    <n v="5"/>
    <n v="5"/>
    <n v="1"/>
    <n v="5"/>
    <n v="1"/>
    <n v="4"/>
    <n v="5"/>
    <m/>
    <n v="3"/>
    <m/>
    <n v="4"/>
    <m/>
    <n v="4"/>
    <s v="No"/>
    <n v="4"/>
    <m/>
    <s v="Twitter|Youtube|Instagram"/>
    <m/>
    <m/>
    <m/>
    <m/>
    <m/>
    <m/>
    <m/>
    <s v="No"/>
    <s v="No"/>
    <m/>
    <n v="4"/>
    <n v="4"/>
    <s v="4, satisfecho"/>
    <s v="Mejorado"/>
    <m/>
    <n v="0"/>
    <n v="0"/>
    <n v="1"/>
    <n v="0"/>
    <n v="0"/>
    <n v="0"/>
    <n v="1"/>
    <n v="0"/>
    <n v="1"/>
    <n v="1"/>
    <n v="0"/>
    <n v="0"/>
    <n v="0"/>
  </r>
  <r>
    <m/>
    <m/>
    <s v="Ciencias Sociales"/>
    <d v="2020-05-19T13:31:00"/>
    <x v="2"/>
    <x v="10"/>
    <x v="2"/>
    <x v="1"/>
    <x v="3"/>
    <s v="Biblioteca Maria Zambrano (Filología / Derecho)"/>
    <m/>
    <m/>
    <m/>
    <m/>
    <m/>
    <m/>
    <m/>
    <m/>
    <s v="No"/>
    <s v="No"/>
    <n v="5"/>
    <n v="2"/>
    <n v="4"/>
    <n v="5"/>
    <n v="5"/>
    <n v="3"/>
    <n v="5"/>
    <n v="3"/>
    <n v="4"/>
    <n v="4"/>
    <m/>
    <n v="4"/>
    <n v="4"/>
    <n v="4"/>
    <n v="4"/>
    <n v="4"/>
    <s v="No"/>
    <n v="3"/>
    <n v="3"/>
    <s v="Instagram|LinkedIn"/>
    <m/>
    <m/>
    <m/>
    <m/>
    <m/>
    <m/>
    <m/>
    <s v="No"/>
    <s v="No"/>
    <m/>
    <n v="5"/>
    <n v="5"/>
    <s v="4, satisfecho"/>
    <s v="Mejorado"/>
    <m/>
    <n v="0"/>
    <n v="1"/>
    <n v="0"/>
    <n v="0"/>
    <n v="0"/>
    <n v="0"/>
    <n v="0"/>
    <n v="0"/>
    <n v="0"/>
    <n v="1"/>
    <n v="1"/>
    <n v="0"/>
    <n v="0"/>
  </r>
  <r>
    <m/>
    <m/>
    <s v="Ciencias de la Salud"/>
    <d v="2020-05-19T13:31:00"/>
    <x v="2"/>
    <x v="22"/>
    <x v="3"/>
    <x v="1"/>
    <x v="19"/>
    <s v="F. Óptica y Optometría"/>
    <m/>
    <m/>
    <m/>
    <m/>
    <m/>
    <m/>
    <m/>
    <m/>
    <s v="No"/>
    <s v="No"/>
    <n v="3"/>
    <n v="1"/>
    <n v="1"/>
    <n v="1"/>
    <n v="5"/>
    <n v="3"/>
    <n v="5"/>
    <n v="1"/>
    <n v="2"/>
    <n v="3"/>
    <m/>
    <n v="3"/>
    <n v="3"/>
    <n v="4"/>
    <n v="2"/>
    <n v="4"/>
    <s v="No"/>
    <n v="4"/>
    <n v="3"/>
    <s v="Youtube|Instagram"/>
    <m/>
    <m/>
    <m/>
    <m/>
    <m/>
    <m/>
    <m/>
    <s v="No"/>
    <s v="No"/>
    <m/>
    <n v="5"/>
    <n v="5"/>
    <s v="4, satisfecho"/>
    <s v="Igual"/>
    <m/>
    <n v="0"/>
    <n v="1"/>
    <n v="0"/>
    <n v="0"/>
    <n v="1"/>
    <n v="0"/>
    <n v="0"/>
    <n v="0"/>
    <n v="1"/>
    <n v="1"/>
    <n v="0"/>
    <n v="0"/>
    <n v="0"/>
  </r>
  <r>
    <m/>
    <m/>
    <s v="Ciencias Sociales"/>
    <d v="2020-05-19T13:30:00"/>
    <x v="2"/>
    <x v="11"/>
    <x v="2"/>
    <x v="4"/>
    <x v="2"/>
    <s v="F. Ciencias Económicas y Empresariales"/>
    <s v="Biblioteca Maria Zambrano (Filología / Derecho)"/>
    <s v="F. Comercio y Turismo"/>
    <m/>
    <m/>
    <m/>
    <m/>
    <m/>
    <m/>
    <s v="Sí"/>
    <s v="Sí"/>
    <n v="4"/>
    <n v="1"/>
    <n v="1"/>
    <n v="4"/>
    <n v="5"/>
    <n v="3"/>
    <n v="5"/>
    <n v="1"/>
    <n v="1"/>
    <n v="2"/>
    <m/>
    <n v="1"/>
    <n v="3"/>
    <n v="2"/>
    <n v="1"/>
    <n v="2"/>
    <s v="No"/>
    <n v="3"/>
    <n v="2"/>
    <s v="Twitter|Facebook|Instagram"/>
    <m/>
    <m/>
    <m/>
    <m/>
    <m/>
    <m/>
    <m/>
    <s v="No"/>
    <s v="No"/>
    <m/>
    <n v="3"/>
    <n v="3"/>
    <s v="3, normal"/>
    <s v="Empeorado"/>
    <m/>
    <n v="1"/>
    <n v="0"/>
    <n v="0"/>
    <n v="0"/>
    <n v="0"/>
    <n v="0"/>
    <n v="1"/>
    <n v="1"/>
    <n v="0"/>
    <n v="1"/>
    <n v="0"/>
    <n v="0"/>
    <n v="0"/>
  </r>
  <r>
    <m/>
    <m/>
    <s v="Humanidades"/>
    <d v="2020-05-19T13:30:00"/>
    <x v="2"/>
    <x v="7"/>
    <x v="2"/>
    <x v="2"/>
    <x v="6"/>
    <s v="F. Geografía e Historia"/>
    <s v="Biblioteca Maria Zambrano (Filología / Derecho)"/>
    <m/>
    <m/>
    <m/>
    <m/>
    <m/>
    <m/>
    <m/>
    <s v="Sí"/>
    <s v="Sí"/>
    <n v="5"/>
    <n v="5"/>
    <n v="4"/>
    <n v="2"/>
    <n v="5"/>
    <n v="4"/>
    <n v="5"/>
    <n v="1"/>
    <n v="5"/>
    <n v="3"/>
    <m/>
    <n v="5"/>
    <n v="5"/>
    <n v="4"/>
    <n v="5"/>
    <n v="3"/>
    <s v="No"/>
    <n v="5"/>
    <n v="5"/>
    <s v="Instagram"/>
    <m/>
    <m/>
    <m/>
    <m/>
    <m/>
    <m/>
    <m/>
    <s v="Sí"/>
    <s v="No"/>
    <m/>
    <n v="4"/>
    <n v="5"/>
    <s v="5, muy satisfecho"/>
    <s v="Mejorado mucho"/>
    <m/>
    <n v="1"/>
    <n v="0"/>
    <n v="1"/>
    <n v="0"/>
    <n v="0"/>
    <n v="0"/>
    <n v="0"/>
    <n v="0"/>
    <n v="0"/>
    <n v="1"/>
    <n v="0"/>
    <n v="0"/>
    <n v="0"/>
  </r>
  <r>
    <m/>
    <m/>
    <s v="Ciencias de la Salud"/>
    <d v="2020-05-19T13:30:00"/>
    <x v="2"/>
    <x v="15"/>
    <x v="3"/>
    <x v="2"/>
    <x v="2"/>
    <s v="F. Enfermería, Fisioterapia y Podología"/>
    <s v="Biblioteca Maria Zambrano (Filología / Derecho)"/>
    <s v="F. Medicina"/>
    <m/>
    <m/>
    <m/>
    <m/>
    <m/>
    <m/>
    <s v="No"/>
    <s v="Sí"/>
    <n v="4"/>
    <n v="5"/>
    <n v="4"/>
    <n v="4"/>
    <n v="4"/>
    <n v="4"/>
    <n v="2"/>
    <n v="1"/>
    <n v="5"/>
    <n v="5"/>
    <m/>
    <n v="5"/>
    <n v="5"/>
    <n v="5"/>
    <n v="5"/>
    <n v="5"/>
    <s v="Sí"/>
    <n v="5"/>
    <n v="3"/>
    <s v="No uso ninguna red social"/>
    <m/>
    <m/>
    <m/>
    <m/>
    <m/>
    <m/>
    <m/>
    <s v="Sí"/>
    <s v="Sí"/>
    <s v="Muy útil"/>
    <n v="5"/>
    <n v="5"/>
    <s v="5, muy satisfecho"/>
    <s v="Mejorado mucho"/>
    <m/>
    <n v="1"/>
    <n v="0"/>
    <n v="0"/>
    <n v="0"/>
    <n v="0"/>
    <n v="0"/>
    <n v="0"/>
    <n v="0"/>
    <n v="0"/>
    <n v="0"/>
    <n v="0"/>
    <n v="1"/>
    <n v="0"/>
  </r>
  <r>
    <m/>
    <m/>
    <s v="Ciencias Experimentales"/>
    <d v="2020-05-19T13:30:00"/>
    <x v="2"/>
    <x v="16"/>
    <x v="3"/>
    <x v="1"/>
    <x v="1"/>
    <s v="F. Ciencias Químicas"/>
    <m/>
    <m/>
    <m/>
    <m/>
    <m/>
    <m/>
    <m/>
    <m/>
    <s v="No"/>
    <s v="Sí"/>
    <n v="4"/>
    <n v="1"/>
    <n v="3"/>
    <n v="1"/>
    <n v="5"/>
    <n v="4"/>
    <n v="4"/>
    <n v="1"/>
    <n v="3"/>
    <n v="2"/>
    <m/>
    <n v="4"/>
    <n v="5"/>
    <n v="2"/>
    <n v="3"/>
    <n v="3"/>
    <s v="Sí"/>
    <n v="4"/>
    <n v="3"/>
    <s v="Twitter"/>
    <m/>
    <m/>
    <m/>
    <m/>
    <m/>
    <m/>
    <m/>
    <s v="Sí"/>
    <s v="No"/>
    <m/>
    <n v="3"/>
    <n v="4"/>
    <s v="3, normal"/>
    <s v="Mejorado"/>
    <s v="Me resfrié debido al chorro de aire caliente que pusieron en la entrada de la biblioteca (hasta el pomo de la puerta quemaba), debido a los cambios bruscos de temperatura al entrar a la sala o al salir de la biblioteca en pleno invierno. Cuando entras a la sala de estudio hace frío, a veces es necesario ponerse el abrigo. A demás, deberían abrir de nuevo la sala de estudio que cerraron por la exposición que hicieron el año pasado. Era un sitio más amplio y cómodo donde estudiar. Me parece mal que los portátiles que se prestan a los alumnos se limiten porque también los utilizan los profesores, sobretodo los nuevos que son más grandes y mejores, y no los pequeños de hace mil años, que son muy lentos. Algunas de las que atienden en la biblioteca antes de mirar si tienen un ordenador mejor que prestar, te dan el primero que pillan y qué casualidad que son los que funcionan peor. Tampoco son resolutivas cuando les pides ayuda y a veces te tratan como si fueses retrasado.  El único que merece la pena creo que se llama Andrés, no solo es atento y cordial, siempre te ayuda con todo lo que necesites y te da muchísimos ánimos."/>
    <n v="0"/>
    <n v="0"/>
    <n v="0"/>
    <n v="1"/>
    <n v="0"/>
    <n v="0"/>
    <n v="1"/>
    <n v="0"/>
    <n v="0"/>
    <n v="0"/>
    <n v="0"/>
    <n v="0"/>
    <n v="0"/>
  </r>
  <r>
    <m/>
    <m/>
    <s v="Ciencias de la Salud"/>
    <d v="2020-05-19T13:30:00"/>
    <x v="2"/>
    <x v="15"/>
    <x v="1"/>
    <x v="4"/>
    <x v="4"/>
    <s v="F. Enfermería, Fisioterapia y Podología"/>
    <s v="F. Medicina"/>
    <m/>
    <m/>
    <m/>
    <m/>
    <m/>
    <m/>
    <m/>
    <s v="No"/>
    <s v="Sí"/>
    <n v="3"/>
    <n v="1"/>
    <n v="2"/>
    <n v="3"/>
    <n v="5"/>
    <n v="2"/>
    <n v="2"/>
    <n v="1"/>
    <n v="4"/>
    <n v="2"/>
    <m/>
    <n v="4"/>
    <n v="3"/>
    <n v="2"/>
    <n v="3"/>
    <n v="4"/>
    <s v="No"/>
    <n v="4"/>
    <n v="1"/>
    <s v="Youtube|Instagram"/>
    <m/>
    <m/>
    <m/>
    <m/>
    <m/>
    <m/>
    <m/>
    <s v="No"/>
    <s v="No"/>
    <m/>
    <n v="4"/>
    <n v="5"/>
    <s v="4, satisfecho"/>
    <s v="Igual"/>
    <m/>
    <n v="0"/>
    <n v="0"/>
    <n v="1"/>
    <n v="0"/>
    <n v="0"/>
    <n v="0"/>
    <n v="0"/>
    <n v="0"/>
    <n v="1"/>
    <n v="1"/>
    <n v="0"/>
    <n v="0"/>
    <n v="0"/>
  </r>
  <r>
    <m/>
    <m/>
    <s v="Ciencias Experimentales"/>
    <d v="2020-05-19T13:29:00"/>
    <x v="2"/>
    <x v="19"/>
    <x v="2"/>
    <x v="1"/>
    <x v="2"/>
    <s v="F. Ciencias Físicas"/>
    <s v="F. Ciencias Químicas"/>
    <m/>
    <m/>
    <m/>
    <m/>
    <m/>
    <m/>
    <m/>
    <s v="Sí"/>
    <m/>
    <n v="4"/>
    <n v="3"/>
    <n v="3"/>
    <n v="3"/>
    <n v="4"/>
    <n v="4"/>
    <n v="4"/>
    <n v="3"/>
    <n v="5"/>
    <n v="5"/>
    <m/>
    <n v="5"/>
    <n v="5"/>
    <n v="5"/>
    <n v="5"/>
    <n v="5"/>
    <s v="No"/>
    <n v="5"/>
    <n v="4"/>
    <s v="No uso ninguna red social"/>
    <m/>
    <m/>
    <m/>
    <m/>
    <m/>
    <m/>
    <m/>
    <s v="Sí"/>
    <s v="No"/>
    <m/>
    <n v="5"/>
    <n v="3"/>
    <s v="4, satisfecho"/>
    <s v="Mejorado"/>
    <m/>
    <n v="1"/>
    <n v="0"/>
    <n v="0"/>
    <n v="0"/>
    <n v="0"/>
    <n v="0"/>
    <n v="0"/>
    <n v="0"/>
    <n v="0"/>
    <n v="0"/>
    <n v="0"/>
    <n v="1"/>
    <n v="0"/>
  </r>
  <r>
    <m/>
    <m/>
    <s v="Ciencias Experimentales"/>
    <d v="2020-05-19T13:29:00"/>
    <x v="4"/>
    <x v="19"/>
    <x v="1"/>
    <x v="1"/>
    <x v="3"/>
    <s v="F. Ciencias Físicas"/>
    <s v="F. Filología (Clásicas o General)"/>
    <m/>
    <s v="biblioteca nacional"/>
    <m/>
    <m/>
    <m/>
    <m/>
    <m/>
    <s v="No"/>
    <s v="No"/>
    <n v="1"/>
    <n v="4"/>
    <n v="1"/>
    <n v="2"/>
    <n v="3"/>
    <n v="5"/>
    <n v="2"/>
    <n v="2"/>
    <n v="4"/>
    <n v="4"/>
    <m/>
    <n v="4"/>
    <n v="5"/>
    <n v="4"/>
    <n v="1"/>
    <n v="1"/>
    <s v="No"/>
    <n v="4"/>
    <n v="1"/>
    <s v="Twitter|Facebook|Youtube|LinkedIn"/>
    <m/>
    <m/>
    <m/>
    <m/>
    <m/>
    <m/>
    <m/>
    <s v="No"/>
    <s v="No"/>
    <m/>
    <n v="5"/>
    <n v="5"/>
    <s v="4, satisfecho"/>
    <s v="Mejorado"/>
    <m/>
    <n v="0"/>
    <n v="1"/>
    <n v="0"/>
    <n v="0"/>
    <n v="0"/>
    <n v="0"/>
    <n v="1"/>
    <n v="1"/>
    <n v="1"/>
    <n v="0"/>
    <n v="1"/>
    <n v="0"/>
    <n v="0"/>
  </r>
  <r>
    <m/>
    <m/>
    <s v="Humanidades"/>
    <d v="2020-05-19T13:29:00"/>
    <x v="2"/>
    <x v="6"/>
    <x v="2"/>
    <x v="1"/>
    <x v="4"/>
    <s v="Biblioteca Maria Zambrano (Filología / Derecho)"/>
    <s v="F. Filología (Clásicas o General)"/>
    <s v="F. Geografía e Historia"/>
    <m/>
    <m/>
    <m/>
    <m/>
    <m/>
    <m/>
    <s v="No"/>
    <s v="Sí"/>
    <n v="4"/>
    <n v="2"/>
    <n v="3"/>
    <n v="5"/>
    <n v="5"/>
    <n v="4"/>
    <n v="2"/>
    <n v="1"/>
    <n v="4"/>
    <n v="4"/>
    <m/>
    <n v="5"/>
    <n v="4"/>
    <n v="5"/>
    <n v="3"/>
    <n v="4"/>
    <s v="No"/>
    <n v="5"/>
    <n v="3"/>
    <s v="Youtube"/>
    <m/>
    <m/>
    <m/>
    <m/>
    <m/>
    <m/>
    <m/>
    <s v="No"/>
    <s v="No"/>
    <m/>
    <n v="3"/>
    <n v="4"/>
    <s v="4, satisfecho"/>
    <s v="Mejorado"/>
    <m/>
    <n v="0"/>
    <n v="0"/>
    <n v="1"/>
    <n v="0"/>
    <n v="0"/>
    <n v="0"/>
    <n v="0"/>
    <n v="0"/>
    <n v="1"/>
    <n v="0"/>
    <n v="0"/>
    <n v="0"/>
    <n v="0"/>
  </r>
  <r>
    <m/>
    <m/>
    <s v="Humanidades"/>
    <d v="2020-05-19T13:29:00"/>
    <x v="3"/>
    <x v="3"/>
    <x v="1"/>
    <x v="1"/>
    <x v="3"/>
    <s v="F. Bellas Artes"/>
    <s v="Biblioteca Maria Zambrano (Filología / Derecho)"/>
    <s v="F. Ciencias de la Información"/>
    <s v="Biblioteca del reina Sofía"/>
    <m/>
    <m/>
    <m/>
    <m/>
    <m/>
    <s v="No"/>
    <s v="No"/>
    <n v="4"/>
    <n v="2"/>
    <n v="2"/>
    <n v="4"/>
    <n v="2"/>
    <n v="4"/>
    <n v="4"/>
    <n v="2"/>
    <n v="2"/>
    <n v="3"/>
    <m/>
    <n v="3"/>
    <n v="3"/>
    <n v="2"/>
    <n v="2"/>
    <n v="2"/>
    <s v="No"/>
    <n v="1"/>
    <n v="2"/>
    <s v="Instagram"/>
    <m/>
    <m/>
    <m/>
    <m/>
    <m/>
    <m/>
    <m/>
    <s v="No"/>
    <s v="Sí"/>
    <s v="Normal"/>
    <n v="3"/>
    <n v="4"/>
    <s v="3, normal"/>
    <s v="Igual"/>
    <m/>
    <n v="0"/>
    <n v="1"/>
    <n v="0"/>
    <n v="0"/>
    <n v="0"/>
    <n v="0"/>
    <n v="0"/>
    <n v="0"/>
    <n v="0"/>
    <n v="1"/>
    <n v="0"/>
    <n v="0"/>
    <n v="0"/>
  </r>
  <r>
    <m/>
    <m/>
    <s v="Ciencias Sociales"/>
    <d v="2020-05-19T13:29:00"/>
    <x v="2"/>
    <x v="10"/>
    <x v="1"/>
    <x v="1"/>
    <x v="3"/>
    <s v="Biblioteca Maria Zambrano (Filología / Derecho)"/>
    <s v="F. Derecho (Departamentos,Criminología)"/>
    <m/>
    <m/>
    <m/>
    <m/>
    <m/>
    <m/>
    <m/>
    <s v="Sí"/>
    <s v="No"/>
    <n v="2"/>
    <n v="2"/>
    <n v="2"/>
    <n v="5"/>
    <n v="5"/>
    <n v="3"/>
    <n v="4"/>
    <n v="2"/>
    <n v="1"/>
    <n v="4"/>
    <m/>
    <n v="4"/>
    <n v="4"/>
    <n v="4"/>
    <n v="2"/>
    <n v="2"/>
    <s v="No"/>
    <n v="3"/>
    <m/>
    <s v="Youtube|Instagram"/>
    <m/>
    <m/>
    <m/>
    <m/>
    <m/>
    <m/>
    <m/>
    <s v="No"/>
    <s v="No"/>
    <m/>
    <n v="4"/>
    <n v="3"/>
    <s v="4, satisfecho"/>
    <s v="Igual"/>
    <m/>
    <n v="0"/>
    <n v="1"/>
    <n v="0"/>
    <n v="0"/>
    <n v="0"/>
    <n v="0"/>
    <n v="0"/>
    <n v="0"/>
    <n v="1"/>
    <n v="1"/>
    <n v="0"/>
    <n v="0"/>
    <n v="0"/>
  </r>
  <r>
    <m/>
    <m/>
    <s v=""/>
    <d v="2020-05-19T13:29:00"/>
    <x v="3"/>
    <x v="25"/>
    <x v="1"/>
    <x v="1"/>
    <x v="3"/>
    <s v="Biblioteca Maria Zambrano (Filología / Derecho)"/>
    <s v="F. Ciencias Económicas y Empresariales"/>
    <m/>
    <m/>
    <m/>
    <m/>
    <m/>
    <m/>
    <m/>
    <s v="No"/>
    <s v="Sí"/>
    <n v="5"/>
    <n v="3"/>
    <n v="4"/>
    <n v="2"/>
    <n v="4"/>
    <n v="4"/>
    <n v="3"/>
    <n v="3"/>
    <n v="5"/>
    <n v="5"/>
    <m/>
    <n v="5"/>
    <n v="5"/>
    <n v="5"/>
    <n v="4"/>
    <n v="4"/>
    <s v="No"/>
    <n v="3"/>
    <n v="3"/>
    <s v="Twitter|Youtube|Instagram|LinkedIn|Reddit"/>
    <m/>
    <m/>
    <m/>
    <m/>
    <m/>
    <m/>
    <m/>
    <s v="No"/>
    <s v="No"/>
    <m/>
    <n v="5"/>
    <n v="5"/>
    <s v="4, satisfecho"/>
    <s v="Igual"/>
    <m/>
    <n v="0"/>
    <n v="1"/>
    <n v="0"/>
    <n v="0"/>
    <n v="0"/>
    <n v="0"/>
    <n v="1"/>
    <n v="0"/>
    <n v="1"/>
    <n v="1"/>
    <n v="1"/>
    <n v="0"/>
    <n v="0"/>
  </r>
  <r>
    <m/>
    <m/>
    <s v=""/>
    <d v="2020-05-19T13:28:00"/>
    <x v="4"/>
    <x v="25"/>
    <x v="5"/>
    <x v="5"/>
    <x v="3"/>
    <s v="F. Ciencias Económicas y Empresariales"/>
    <m/>
    <m/>
    <m/>
    <m/>
    <m/>
    <m/>
    <m/>
    <m/>
    <s v="No"/>
    <s v="Sí"/>
    <n v="4"/>
    <n v="2"/>
    <n v="3"/>
    <n v="5"/>
    <n v="5"/>
    <n v="5"/>
    <n v="5"/>
    <n v="4"/>
    <n v="4"/>
    <n v="5"/>
    <m/>
    <n v="5"/>
    <n v="5"/>
    <n v="5"/>
    <n v="4"/>
    <n v="5"/>
    <s v="No"/>
    <n v="5"/>
    <n v="4"/>
    <s v="Twitter|Facebook|Youtube|LinkedIn"/>
    <m/>
    <m/>
    <m/>
    <m/>
    <m/>
    <m/>
    <m/>
    <s v="Sí"/>
    <s v="No"/>
    <m/>
    <n v="5"/>
    <n v="5"/>
    <s v="5, muy satisfecho"/>
    <s v="Mejorado mucho"/>
    <s v="Servicio excelente que te permite disponer de cual´quier libro independientemente de la biblioteca donde esté"/>
    <n v="0"/>
    <n v="1"/>
    <n v="0"/>
    <n v="0"/>
    <n v="0"/>
    <n v="0"/>
    <n v="1"/>
    <n v="1"/>
    <n v="1"/>
    <n v="0"/>
    <n v="1"/>
    <n v="0"/>
    <n v="0"/>
  </r>
  <r>
    <m/>
    <m/>
    <s v="Ciencias Experimentales"/>
    <d v="2020-05-19T13:28:00"/>
    <x v="2"/>
    <x v="8"/>
    <x v="1"/>
    <x v="1"/>
    <x v="2"/>
    <s v="F. Ciencias Matemáticas"/>
    <s v="F. Ciencias Económicas y Empresariales"/>
    <s v="Biblioteca Maria Zambrano (Filología / Derecho)"/>
    <m/>
    <m/>
    <m/>
    <m/>
    <m/>
    <m/>
    <s v="Sí"/>
    <s v="Sí"/>
    <n v="2"/>
    <n v="1"/>
    <n v="2"/>
    <n v="2"/>
    <n v="4"/>
    <n v="4"/>
    <n v="4"/>
    <n v="1"/>
    <n v="4"/>
    <n v="4"/>
    <m/>
    <n v="4"/>
    <n v="4"/>
    <n v="4"/>
    <n v="3"/>
    <n v="4"/>
    <s v="No"/>
    <n v="4"/>
    <n v="1"/>
    <s v="Instagram"/>
    <m/>
    <m/>
    <m/>
    <m/>
    <m/>
    <m/>
    <m/>
    <s v="No"/>
    <s v="No"/>
    <m/>
    <n v="4"/>
    <n v="4"/>
    <s v="4, satisfecho"/>
    <s v="Igual"/>
    <m/>
    <n v="1"/>
    <n v="0"/>
    <n v="0"/>
    <n v="0"/>
    <n v="0"/>
    <n v="0"/>
    <n v="0"/>
    <n v="0"/>
    <n v="0"/>
    <n v="1"/>
    <n v="0"/>
    <n v="0"/>
    <n v="0"/>
  </r>
  <r>
    <m/>
    <m/>
    <s v="Ciencias Sociales"/>
    <d v="2020-05-19T13:28:00"/>
    <x v="2"/>
    <x v="1"/>
    <x v="2"/>
    <x v="1"/>
    <x v="3"/>
    <s v="F. Ciencias Políticas y Sociología"/>
    <s v="Biblioteca Maria Zambrano (Filología / Derecho)"/>
    <s v="F. Geografía e Historia"/>
    <m/>
    <m/>
    <m/>
    <m/>
    <m/>
    <m/>
    <s v="Sí"/>
    <s v="Sí"/>
    <n v="3"/>
    <n v="3"/>
    <n v="5"/>
    <n v="2"/>
    <n v="5"/>
    <n v="3"/>
    <n v="5"/>
    <n v="3"/>
    <n v="2"/>
    <n v="4"/>
    <m/>
    <n v="4"/>
    <n v="4"/>
    <n v="4"/>
    <n v="3"/>
    <n v="4"/>
    <s v="No"/>
    <n v="4"/>
    <n v="3"/>
    <s v="Twitter|Youtube|Instagram"/>
    <m/>
    <m/>
    <m/>
    <m/>
    <m/>
    <m/>
    <m/>
    <s v="No"/>
    <s v="No"/>
    <m/>
    <n v="5"/>
    <n v="5"/>
    <s v="4, satisfecho"/>
    <s v="Igual"/>
    <m/>
    <n v="0"/>
    <n v="1"/>
    <n v="0"/>
    <n v="0"/>
    <n v="0"/>
    <n v="0"/>
    <n v="1"/>
    <n v="0"/>
    <n v="1"/>
    <n v="1"/>
    <n v="0"/>
    <n v="0"/>
    <n v="0"/>
  </r>
  <r>
    <m/>
    <m/>
    <s v="Ciencias Experimentales"/>
    <d v="2020-05-19T13:28:00"/>
    <x v="2"/>
    <x v="19"/>
    <x v="5"/>
    <x v="4"/>
    <x v="2"/>
    <s v="F. Ciencias Físicas"/>
    <s v="F. Ciencias Químicas"/>
    <s v="Biblioteca Maria Zambrano (Filología / Derecho)"/>
    <m/>
    <m/>
    <m/>
    <m/>
    <m/>
    <m/>
    <s v="Sí"/>
    <s v="Sí"/>
    <n v="3"/>
    <n v="1"/>
    <n v="1"/>
    <n v="3"/>
    <n v="5"/>
    <n v="3"/>
    <n v="4"/>
    <n v="2"/>
    <n v="3"/>
    <n v="4"/>
    <m/>
    <n v="4"/>
    <n v="4"/>
    <n v="3"/>
    <n v="3"/>
    <n v="3"/>
    <s v="No"/>
    <n v="3"/>
    <n v="3"/>
    <s v="Youtube|Instagram"/>
    <m/>
    <m/>
    <m/>
    <m/>
    <m/>
    <m/>
    <m/>
    <s v="No"/>
    <s v="No"/>
    <m/>
    <n v="4"/>
    <n v="4"/>
    <s v="4, satisfecho"/>
    <s v="Mejorado"/>
    <m/>
    <n v="1"/>
    <n v="0"/>
    <n v="0"/>
    <n v="0"/>
    <n v="0"/>
    <n v="0"/>
    <n v="0"/>
    <n v="0"/>
    <n v="1"/>
    <n v="1"/>
    <n v="0"/>
    <n v="0"/>
    <n v="0"/>
  </r>
  <r>
    <m/>
    <m/>
    <s v="Humanidades"/>
    <d v="2020-05-19T13:28:00"/>
    <x v="2"/>
    <x v="2"/>
    <x v="2"/>
    <x v="1"/>
    <x v="3"/>
    <s v="F. Educación - Centro de Formación del Profesorado"/>
    <s v="F. Geografía e Historia"/>
    <s v="Biblioteca Maria Zambrano (Filología / Derecho)"/>
    <m/>
    <m/>
    <m/>
    <m/>
    <m/>
    <m/>
    <s v="Sí"/>
    <s v="Sí"/>
    <n v="4"/>
    <n v="1"/>
    <n v="1"/>
    <n v="1"/>
    <n v="1"/>
    <n v="4"/>
    <n v="4"/>
    <n v="4"/>
    <n v="4"/>
    <n v="4"/>
    <m/>
    <n v="4"/>
    <n v="5"/>
    <n v="5"/>
    <n v="5"/>
    <n v="4"/>
    <s v="No"/>
    <n v="4"/>
    <n v="1"/>
    <s v="Twitter|Youtube|Instagram"/>
    <m/>
    <m/>
    <m/>
    <m/>
    <m/>
    <m/>
    <m/>
    <s v="No"/>
    <s v="No"/>
    <m/>
    <n v="5"/>
    <n v="5"/>
    <s v="5, muy satisfecho"/>
    <s v="Mejorado"/>
    <m/>
    <n v="0"/>
    <n v="1"/>
    <n v="0"/>
    <n v="0"/>
    <n v="0"/>
    <n v="0"/>
    <n v="1"/>
    <n v="0"/>
    <n v="1"/>
    <n v="1"/>
    <n v="0"/>
    <n v="0"/>
    <n v="0"/>
  </r>
  <r>
    <m/>
    <m/>
    <s v="Ciencias Experimentales"/>
    <d v="2020-05-19T13:27:00"/>
    <x v="2"/>
    <x v="16"/>
    <x v="2"/>
    <x v="4"/>
    <x v="2"/>
    <s v="F. Ciencias Químicas"/>
    <s v="F. Ciencias Biológicas"/>
    <s v="F. Ciencias Matemáticas"/>
    <m/>
    <m/>
    <m/>
    <m/>
    <m/>
    <m/>
    <s v="Sí"/>
    <s v="Sí"/>
    <n v="4"/>
    <n v="1"/>
    <n v="2"/>
    <n v="1"/>
    <n v="5"/>
    <n v="1"/>
    <n v="5"/>
    <n v="1"/>
    <n v="5"/>
    <n v="4"/>
    <m/>
    <n v="3"/>
    <n v="3"/>
    <n v="2"/>
    <n v="3"/>
    <n v="2"/>
    <s v="No"/>
    <n v="2"/>
    <n v="2"/>
    <s v="Youtube|Instagram"/>
    <m/>
    <m/>
    <m/>
    <m/>
    <m/>
    <m/>
    <m/>
    <s v="No"/>
    <s v="No"/>
    <m/>
    <n v="4"/>
    <n v="3"/>
    <s v="4, satisfecho"/>
    <s v="Igual"/>
    <m/>
    <n v="1"/>
    <n v="0"/>
    <n v="0"/>
    <n v="0"/>
    <n v="0"/>
    <n v="0"/>
    <n v="0"/>
    <n v="0"/>
    <n v="1"/>
    <n v="1"/>
    <n v="0"/>
    <n v="0"/>
    <n v="0"/>
  </r>
  <r>
    <m/>
    <m/>
    <s v="Humanidades"/>
    <d v="2020-05-19T13:27:00"/>
    <x v="2"/>
    <x v="7"/>
    <x v="1"/>
    <x v="2"/>
    <x v="2"/>
    <s v="F. Geografía e Historia"/>
    <s v="Biblioteca Maria Zambrano (Filología / Derecho)"/>
    <s v="F. Bellas Artes"/>
    <m/>
    <m/>
    <m/>
    <m/>
    <m/>
    <m/>
    <s v="No"/>
    <s v="Sí"/>
    <n v="2"/>
    <n v="1"/>
    <n v="1"/>
    <n v="3"/>
    <n v="5"/>
    <n v="4"/>
    <n v="5"/>
    <n v="1"/>
    <n v="2"/>
    <n v="4"/>
    <m/>
    <n v="3"/>
    <n v="3"/>
    <n v="3"/>
    <n v="2"/>
    <n v="3"/>
    <s v="No"/>
    <n v="3"/>
    <n v="1"/>
    <s v="Twitter|Facebook|Youtube|Instagram"/>
    <m/>
    <m/>
    <m/>
    <m/>
    <m/>
    <m/>
    <m/>
    <s v="No"/>
    <s v="No"/>
    <m/>
    <n v="4"/>
    <n v="4"/>
    <s v="4, satisfecho"/>
    <s v="Igual"/>
    <m/>
    <n v="1"/>
    <n v="0"/>
    <n v="0"/>
    <n v="0"/>
    <n v="0"/>
    <n v="0"/>
    <n v="1"/>
    <n v="1"/>
    <n v="1"/>
    <n v="1"/>
    <n v="0"/>
    <n v="0"/>
    <n v="0"/>
  </r>
  <r>
    <m/>
    <m/>
    <s v="Ciencias Sociales"/>
    <d v="2020-05-19T13:27:00"/>
    <x v="2"/>
    <x v="10"/>
    <x v="2"/>
    <x v="1"/>
    <x v="2"/>
    <s v="Biblioteca Maria Zambrano (Filología / Derecho)"/>
    <s v="Biblioteca Maria Zambrano (Filología / Derecho)"/>
    <s v="Biblioteca Maria Zambrano (Filología / Derecho)"/>
    <m/>
    <m/>
    <m/>
    <m/>
    <m/>
    <m/>
    <s v="Sí"/>
    <s v="Sí"/>
    <n v="1"/>
    <n v="1"/>
    <n v="2"/>
    <n v="5"/>
    <n v="5"/>
    <n v="2"/>
    <n v="5"/>
    <n v="1"/>
    <n v="3"/>
    <n v="3"/>
    <m/>
    <n v="4"/>
    <n v="5"/>
    <n v="4"/>
    <n v="3"/>
    <n v="3"/>
    <s v="No"/>
    <n v="3"/>
    <n v="4"/>
    <s v="Facebook|Instagram"/>
    <m/>
    <m/>
    <m/>
    <m/>
    <m/>
    <m/>
    <m/>
    <s v="No"/>
    <s v="No"/>
    <m/>
    <n v="5"/>
    <n v="5"/>
    <s v="5, muy satisfecho"/>
    <s v="Mejorado"/>
    <m/>
    <n v="1"/>
    <n v="0"/>
    <n v="0"/>
    <n v="0"/>
    <n v="0"/>
    <n v="0"/>
    <n v="0"/>
    <n v="1"/>
    <n v="0"/>
    <n v="1"/>
    <n v="0"/>
    <n v="0"/>
    <n v="0"/>
  </r>
  <r>
    <m/>
    <m/>
    <s v="Ciencias de la Salud"/>
    <d v="2020-05-19T13:27:00"/>
    <x v="2"/>
    <x v="9"/>
    <x v="3"/>
    <x v="4"/>
    <x v="2"/>
    <s v="F. Farmacia"/>
    <s v="F. Medicina"/>
    <m/>
    <m/>
    <m/>
    <m/>
    <m/>
    <m/>
    <m/>
    <s v="No"/>
    <s v="No"/>
    <n v="1"/>
    <n v="1"/>
    <n v="4"/>
    <n v="1"/>
    <n v="5"/>
    <n v="3"/>
    <n v="5"/>
    <n v="1"/>
    <n v="4"/>
    <n v="3"/>
    <m/>
    <n v="5"/>
    <n v="4"/>
    <n v="3"/>
    <n v="4"/>
    <n v="5"/>
    <s v="No"/>
    <n v="4"/>
    <n v="3"/>
    <s v="Twitter|Youtube|Instagram"/>
    <m/>
    <m/>
    <m/>
    <m/>
    <m/>
    <m/>
    <m/>
    <s v="No"/>
    <s v="No"/>
    <m/>
    <n v="4"/>
    <n v="4"/>
    <s v="3, normal"/>
    <s v="Mejorado"/>
    <m/>
    <n v="1"/>
    <n v="0"/>
    <n v="0"/>
    <n v="0"/>
    <n v="0"/>
    <n v="0"/>
    <n v="1"/>
    <n v="0"/>
    <n v="1"/>
    <n v="1"/>
    <n v="0"/>
    <n v="0"/>
    <n v="0"/>
  </r>
  <r>
    <m/>
    <m/>
    <s v="Humanidades"/>
    <d v="2020-05-19T13:27:00"/>
    <x v="2"/>
    <x v="2"/>
    <x v="1"/>
    <x v="1"/>
    <x v="2"/>
    <s v="F. Educación - Centro de Formación del Profesorado"/>
    <s v="Biblioteca Maria Zambrano (Filología / Derecho)"/>
    <s v="F. Ciencias Geológicas"/>
    <m/>
    <m/>
    <m/>
    <m/>
    <m/>
    <m/>
    <s v="No"/>
    <s v="No"/>
    <n v="1"/>
    <n v="1"/>
    <n v="3"/>
    <n v="4"/>
    <n v="5"/>
    <n v="5"/>
    <n v="5"/>
    <n v="2"/>
    <n v="3"/>
    <n v="3"/>
    <m/>
    <n v="3"/>
    <n v="3"/>
    <n v="2"/>
    <n v="3"/>
    <n v="3"/>
    <s v="Sí"/>
    <n v="2"/>
    <n v="2"/>
    <s v="Twitter|Facebook|Youtube|Instagram"/>
    <m/>
    <m/>
    <m/>
    <m/>
    <m/>
    <m/>
    <m/>
    <s v="Sí"/>
    <s v="No"/>
    <m/>
    <n v="3"/>
    <n v="2"/>
    <s v="3, normal"/>
    <m/>
    <m/>
    <n v="1"/>
    <n v="0"/>
    <n v="0"/>
    <n v="0"/>
    <n v="0"/>
    <n v="0"/>
    <n v="1"/>
    <n v="1"/>
    <n v="1"/>
    <n v="1"/>
    <n v="0"/>
    <n v="0"/>
    <n v="0"/>
  </r>
  <r>
    <m/>
    <m/>
    <s v="Humanidades"/>
    <d v="2020-05-19T13:27:00"/>
    <x v="2"/>
    <x v="2"/>
    <x v="1"/>
    <x v="2"/>
    <x v="10"/>
    <s v="F. Educación - Centro de Formación del Profesorado"/>
    <s v="Biblioteca Maria Zambrano (Filología / Derecho)"/>
    <s v="F. Ciencias Químicas"/>
    <s v="Biblioteca Municipal de Navalcarnero (Madrid, 28600) Biblioteca Municipal de Méntrida (Toledo, 45930)"/>
    <m/>
    <m/>
    <m/>
    <m/>
    <m/>
    <s v="No"/>
    <s v="Sí"/>
    <n v="3"/>
    <n v="1"/>
    <n v="3"/>
    <n v="1"/>
    <n v="4"/>
    <n v="5"/>
    <n v="5"/>
    <n v="4"/>
    <n v="3"/>
    <n v="2"/>
    <m/>
    <n v="4"/>
    <n v="3"/>
    <n v="5"/>
    <n v="3"/>
    <n v="5"/>
    <s v="No"/>
    <n v="4"/>
    <n v="3"/>
    <s v="Twitter|Youtube|Instagram|WhatsApp"/>
    <m/>
    <m/>
    <m/>
    <m/>
    <m/>
    <m/>
    <m/>
    <s v="No"/>
    <s v="No"/>
    <m/>
    <n v="3"/>
    <n v="2"/>
    <s v="3, normal"/>
    <s v="Igual"/>
    <m/>
    <n v="0"/>
    <n v="1"/>
    <n v="0"/>
    <n v="1"/>
    <n v="1"/>
    <n v="0"/>
    <n v="1"/>
    <n v="0"/>
    <n v="1"/>
    <n v="1"/>
    <n v="0"/>
    <n v="0"/>
    <n v="0"/>
  </r>
  <r>
    <m/>
    <m/>
    <s v="Humanidades"/>
    <d v="2020-05-19T13:26:00"/>
    <x v="1"/>
    <x v="6"/>
    <x v="2"/>
    <x v="3"/>
    <x v="3"/>
    <s v="Biblioteca Maria Zambrano (Filología / Derecho)"/>
    <s v="F. Filosofía"/>
    <s v="F. Filología (Clásicas o General)"/>
    <s v="BIBLIOTECA AECID, BIBLIOTECA NACIONAL, BIBLIOTECAS DE LA COMUNIDAD DE MADRID"/>
    <m/>
    <m/>
    <m/>
    <m/>
    <m/>
    <s v="No"/>
    <s v="Sí"/>
    <n v="4"/>
    <n v="3"/>
    <n v="4"/>
    <n v="5"/>
    <n v="4"/>
    <n v="4"/>
    <n v="3"/>
    <n v="3"/>
    <n v="3"/>
    <n v="4"/>
    <m/>
    <n v="5"/>
    <n v="5"/>
    <n v="4"/>
    <n v="4"/>
    <n v="5"/>
    <s v="Sí"/>
    <n v="4"/>
    <n v="4"/>
    <s v="No uso ninguna red social"/>
    <m/>
    <m/>
    <m/>
    <m/>
    <m/>
    <m/>
    <m/>
    <s v="Sí"/>
    <s v="Sí"/>
    <m/>
    <n v="5"/>
    <n v="5"/>
    <s v="5, muy satisfecho"/>
    <s v="Mejorado mucho"/>
    <m/>
    <n v="0"/>
    <n v="1"/>
    <n v="0"/>
    <n v="0"/>
    <n v="0"/>
    <n v="0"/>
    <n v="0"/>
    <n v="0"/>
    <n v="0"/>
    <n v="0"/>
    <n v="0"/>
    <n v="1"/>
    <n v="0"/>
  </r>
  <r>
    <m/>
    <m/>
    <s v="Ciencias Sociales"/>
    <d v="2020-05-19T13:26:00"/>
    <x v="2"/>
    <x v="11"/>
    <x v="2"/>
    <x v="5"/>
    <x v="6"/>
    <s v="Biblioteca Maria Zambrano (Filología / Derecho)"/>
    <s v="F. Ciencias Económicas y Empresariales"/>
    <m/>
    <m/>
    <m/>
    <m/>
    <m/>
    <m/>
    <m/>
    <s v="Sí"/>
    <s v="Sí"/>
    <n v="4"/>
    <n v="1"/>
    <n v="1"/>
    <n v="2"/>
    <n v="1"/>
    <n v="1"/>
    <n v="3"/>
    <n v="1"/>
    <n v="3"/>
    <n v="4"/>
    <m/>
    <n v="4"/>
    <n v="4"/>
    <n v="4"/>
    <n v="3"/>
    <n v="4"/>
    <s v="No"/>
    <n v="3"/>
    <n v="3"/>
    <s v="Twitter|Youtube|Instagram"/>
    <m/>
    <m/>
    <m/>
    <m/>
    <m/>
    <m/>
    <m/>
    <s v="Sí"/>
    <s v="Sí"/>
    <s v="Muy útil"/>
    <n v="4"/>
    <n v="4"/>
    <s v="4, satisfecho"/>
    <s v="Mejorado"/>
    <m/>
    <n v="1"/>
    <n v="0"/>
    <n v="1"/>
    <n v="0"/>
    <n v="0"/>
    <n v="0"/>
    <n v="1"/>
    <n v="0"/>
    <n v="1"/>
    <n v="1"/>
    <n v="0"/>
    <n v="0"/>
    <n v="0"/>
  </r>
  <r>
    <m/>
    <m/>
    <s v="Humanidades"/>
    <d v="2020-05-19T13:26:00"/>
    <x v="2"/>
    <x v="7"/>
    <x v="2"/>
    <x v="2"/>
    <x v="5"/>
    <s v="F. Geografía e Historia"/>
    <s v="F. Filología (Clásicas o General)"/>
    <s v="Biblioteca Maria Zambrano (Filología / Derecho)"/>
    <s v="Biblioteca Pública de Maó (Menorca, Illes Balears)"/>
    <m/>
    <m/>
    <m/>
    <m/>
    <m/>
    <s v="Sí"/>
    <s v="Sí"/>
    <n v="4"/>
    <n v="2"/>
    <n v="3"/>
    <n v="4"/>
    <n v="2"/>
    <n v="3"/>
    <n v="2"/>
    <n v="3"/>
    <n v="1"/>
    <n v="4"/>
    <m/>
    <n v="4"/>
    <n v="4"/>
    <n v="4"/>
    <n v="4"/>
    <n v="2"/>
    <s v="Sí"/>
    <n v="4"/>
    <n v="2"/>
    <s v="Facebook|Youtube|Instagram"/>
    <m/>
    <m/>
    <m/>
    <m/>
    <m/>
    <m/>
    <m/>
    <s v="Sí"/>
    <s v="No"/>
    <m/>
    <n v="3"/>
    <n v="3"/>
    <s v="4, satisfecho"/>
    <s v="Igual"/>
    <m/>
    <n v="1"/>
    <n v="0"/>
    <n v="1"/>
    <n v="0"/>
    <n v="1"/>
    <n v="0"/>
    <n v="0"/>
    <n v="1"/>
    <n v="1"/>
    <n v="1"/>
    <n v="0"/>
    <n v="0"/>
    <n v="0"/>
  </r>
  <r>
    <m/>
    <m/>
    <s v="Ciencias Sociales"/>
    <d v="2020-05-19T13:26:00"/>
    <x v="2"/>
    <x v="10"/>
    <x v="1"/>
    <x v="1"/>
    <x v="2"/>
    <s v="Biblioteca Maria Zambrano (Filología / Derecho)"/>
    <m/>
    <m/>
    <m/>
    <m/>
    <m/>
    <m/>
    <m/>
    <m/>
    <s v="No"/>
    <s v="Sí"/>
    <n v="3"/>
    <n v="1"/>
    <n v="1"/>
    <n v="5"/>
    <n v="4"/>
    <n v="3"/>
    <n v="3"/>
    <n v="1"/>
    <n v="5"/>
    <n v="4"/>
    <m/>
    <n v="5"/>
    <n v="5"/>
    <n v="5"/>
    <n v="4"/>
    <n v="3"/>
    <s v="No"/>
    <n v="4"/>
    <n v="3"/>
    <s v="Twitter|Youtube|Instagram"/>
    <m/>
    <m/>
    <m/>
    <m/>
    <m/>
    <m/>
    <m/>
    <s v="No"/>
    <s v="No"/>
    <m/>
    <n v="5"/>
    <n v="5"/>
    <s v="4, satisfecho"/>
    <m/>
    <m/>
    <n v="1"/>
    <n v="0"/>
    <n v="0"/>
    <n v="0"/>
    <n v="0"/>
    <n v="0"/>
    <n v="1"/>
    <n v="0"/>
    <n v="1"/>
    <n v="1"/>
    <n v="0"/>
    <n v="0"/>
    <n v="0"/>
  </r>
  <r>
    <m/>
    <m/>
    <s v="Ciencias Experimentales"/>
    <d v="2020-05-19T13:26:00"/>
    <x v="2"/>
    <x v="16"/>
    <x v="2"/>
    <x v="1"/>
    <x v="2"/>
    <s v="F. Ciencias Químicas"/>
    <m/>
    <m/>
    <m/>
    <m/>
    <m/>
    <m/>
    <m/>
    <m/>
    <s v="No"/>
    <s v="Sí"/>
    <n v="4"/>
    <n v="1"/>
    <n v="3"/>
    <n v="2"/>
    <n v="5"/>
    <n v="3"/>
    <n v="5"/>
    <n v="1"/>
    <n v="4"/>
    <n v="4"/>
    <m/>
    <n v="4"/>
    <n v="4"/>
    <n v="2"/>
    <n v="3"/>
    <n v="4"/>
    <s v="No"/>
    <n v="2"/>
    <n v="3"/>
    <s v="Twitter|Youtube|Instagram"/>
    <m/>
    <m/>
    <m/>
    <m/>
    <m/>
    <m/>
    <m/>
    <s v="No"/>
    <s v="No"/>
    <m/>
    <n v="4"/>
    <n v="5"/>
    <s v="4, satisfecho"/>
    <s v="Igual"/>
    <m/>
    <n v="1"/>
    <n v="0"/>
    <n v="0"/>
    <n v="0"/>
    <n v="0"/>
    <n v="0"/>
    <n v="1"/>
    <n v="0"/>
    <n v="1"/>
    <n v="1"/>
    <n v="0"/>
    <n v="0"/>
    <n v="0"/>
  </r>
  <r>
    <m/>
    <m/>
    <s v="Ciencias Sociales"/>
    <d v="2020-05-19T13:26:00"/>
    <x v="2"/>
    <x v="10"/>
    <x v="2"/>
    <x v="1"/>
    <x v="2"/>
    <s v="F. Derecho (Departamentos,Criminología)"/>
    <s v="F. Ciencias Económicas y Empresariales"/>
    <s v="Biblioteca Maria Zambrano (Filología / Derecho)"/>
    <m/>
    <m/>
    <m/>
    <m/>
    <m/>
    <m/>
    <s v="No"/>
    <s v="Sí"/>
    <n v="4"/>
    <n v="2"/>
    <n v="4"/>
    <n v="2"/>
    <n v="5"/>
    <n v="3"/>
    <n v="3"/>
    <n v="2"/>
    <n v="4"/>
    <n v="4"/>
    <m/>
    <n v="4"/>
    <n v="5"/>
    <n v="4"/>
    <n v="4"/>
    <n v="4"/>
    <s v="No"/>
    <n v="4"/>
    <n v="4"/>
    <s v="Facebook|Youtube|Instagram|LinkedIn"/>
    <m/>
    <m/>
    <m/>
    <m/>
    <m/>
    <m/>
    <m/>
    <s v="No"/>
    <s v="No"/>
    <m/>
    <n v="5"/>
    <n v="5"/>
    <s v="4, satisfecho"/>
    <s v="Mejorado"/>
    <m/>
    <n v="1"/>
    <n v="0"/>
    <n v="0"/>
    <n v="0"/>
    <n v="0"/>
    <n v="0"/>
    <n v="0"/>
    <n v="1"/>
    <n v="1"/>
    <n v="1"/>
    <n v="1"/>
    <n v="0"/>
    <n v="0"/>
  </r>
  <r>
    <m/>
    <m/>
    <s v="Ciencias Sociales"/>
    <d v="2020-05-19T13:26:00"/>
    <x v="2"/>
    <x v="10"/>
    <x v="1"/>
    <x v="2"/>
    <x v="2"/>
    <s v="Biblioteca Maria Zambrano (Filología / Derecho)"/>
    <s v="F. Derecho (Departamentos,Criminología)"/>
    <s v="F. Geografía e Historia"/>
    <m/>
    <m/>
    <m/>
    <m/>
    <m/>
    <m/>
    <s v="Sí"/>
    <s v="Sí"/>
    <n v="5"/>
    <n v="4"/>
    <n v="1"/>
    <n v="5"/>
    <n v="4"/>
    <n v="1"/>
    <n v="5"/>
    <n v="1"/>
    <n v="5"/>
    <n v="5"/>
    <m/>
    <n v="2"/>
    <n v="5"/>
    <n v="5"/>
    <n v="5"/>
    <n v="5"/>
    <s v="Sí"/>
    <n v="5"/>
    <n v="5"/>
    <s v="Twitter|Instagram|LinkedIn"/>
    <m/>
    <m/>
    <m/>
    <m/>
    <m/>
    <m/>
    <m/>
    <s v="Sí"/>
    <s v="Sí"/>
    <s v="Útil"/>
    <n v="5"/>
    <n v="4"/>
    <s v="5, muy satisfecho"/>
    <s v="Mejorado"/>
    <s v="Muchas gracias por el gran trabajo que realizáis. Seguid así!!"/>
    <n v="1"/>
    <n v="0"/>
    <n v="0"/>
    <n v="0"/>
    <n v="0"/>
    <n v="0"/>
    <n v="1"/>
    <n v="0"/>
    <n v="0"/>
    <n v="1"/>
    <n v="1"/>
    <n v="0"/>
    <n v="0"/>
  </r>
  <r>
    <m/>
    <m/>
    <s v="Ciencias Sociales"/>
    <d v="2020-05-19T13:26:00"/>
    <x v="2"/>
    <x v="11"/>
    <x v="1"/>
    <x v="4"/>
    <x v="14"/>
    <s v="F. Ciencias Económicas y Empresariales"/>
    <s v="Biblioteca Maria Zambrano (Filología / Derecho)"/>
    <s v="F. Farmacia"/>
    <m/>
    <m/>
    <m/>
    <m/>
    <m/>
    <m/>
    <s v="No"/>
    <s v="Sí"/>
    <n v="4"/>
    <n v="1"/>
    <n v="1"/>
    <n v="3"/>
    <n v="5"/>
    <n v="4"/>
    <n v="5"/>
    <n v="2"/>
    <n v="1"/>
    <n v="2"/>
    <m/>
    <n v="2"/>
    <n v="4"/>
    <n v="1"/>
    <n v="2"/>
    <n v="4"/>
    <s v="No"/>
    <n v="2"/>
    <n v="1"/>
    <s v="Twitter|Youtube|Instagram"/>
    <m/>
    <m/>
    <m/>
    <m/>
    <m/>
    <m/>
    <m/>
    <s v="No"/>
    <s v="No"/>
    <m/>
    <n v="4"/>
    <n v="4"/>
    <s v="4, satisfecho"/>
    <s v="Igual"/>
    <m/>
    <n v="0"/>
    <n v="0"/>
    <n v="0"/>
    <n v="0"/>
    <n v="0"/>
    <n v="0"/>
    <n v="1"/>
    <n v="0"/>
    <n v="1"/>
    <n v="1"/>
    <n v="0"/>
    <n v="0"/>
    <n v="0"/>
  </r>
  <r>
    <m/>
    <m/>
    <s v="Ciencias Sociales"/>
    <d v="2020-05-19T13:26:00"/>
    <x v="3"/>
    <x v="17"/>
    <x v="1"/>
    <x v="4"/>
    <x v="4"/>
    <s v="F. Ciencias de la Documentación"/>
    <s v="F. Geografía e Historia"/>
    <s v="Biblioteca Maria Zambrano (Filología / Derecho)"/>
    <m/>
    <m/>
    <m/>
    <m/>
    <m/>
    <m/>
    <s v="Sí"/>
    <s v="Sí"/>
    <n v="2"/>
    <n v="1"/>
    <n v="3"/>
    <n v="1"/>
    <n v="5"/>
    <n v="5"/>
    <n v="5"/>
    <n v="3"/>
    <n v="4"/>
    <n v="2"/>
    <m/>
    <n v="2"/>
    <n v="2"/>
    <n v="5"/>
    <n v="3"/>
    <n v="5"/>
    <s v="Sí"/>
    <n v="5"/>
    <n v="2"/>
    <s v="Twitter|Youtube|Instagram"/>
    <m/>
    <m/>
    <m/>
    <m/>
    <m/>
    <m/>
    <m/>
    <s v="Sí"/>
    <s v="No"/>
    <m/>
    <n v="2"/>
    <n v="4"/>
    <s v="3, normal"/>
    <s v="Igual"/>
    <m/>
    <n v="0"/>
    <n v="0"/>
    <n v="1"/>
    <n v="0"/>
    <n v="0"/>
    <n v="0"/>
    <n v="1"/>
    <n v="0"/>
    <n v="1"/>
    <n v="1"/>
    <n v="0"/>
    <n v="0"/>
    <n v="0"/>
  </r>
  <r>
    <m/>
    <m/>
    <s v="Humanidades"/>
    <d v="2020-05-19T13:26:00"/>
    <x v="1"/>
    <x v="2"/>
    <x v="1"/>
    <x v="3"/>
    <x v="6"/>
    <s v="F. Educación - Centro de Formación del Profesorado"/>
    <s v="Biblioteca Maria Zambrano (Filología / Derecho)"/>
    <m/>
    <s v="La Casa Encendida"/>
    <m/>
    <m/>
    <m/>
    <m/>
    <m/>
    <s v="Sí"/>
    <s v="Sí"/>
    <n v="3"/>
    <n v="3"/>
    <n v="4"/>
    <n v="2"/>
    <n v="2"/>
    <n v="5"/>
    <n v="2"/>
    <n v="5"/>
    <n v="4"/>
    <n v="3"/>
    <m/>
    <n v="3"/>
    <n v="4"/>
    <n v="5"/>
    <n v="3"/>
    <n v="3"/>
    <s v="Sí"/>
    <n v="4"/>
    <n v="1"/>
    <s v="Twitter|Youtube|Instagram|Reddit, Plataformas de Podcast (Castbox, iVoox)"/>
    <m/>
    <m/>
    <m/>
    <m/>
    <m/>
    <m/>
    <m/>
    <s v="Sí"/>
    <s v="Sí"/>
    <s v="Útil"/>
    <n v="5"/>
    <n v="4"/>
    <s v="4, satisfecho"/>
    <s v="Igual"/>
    <s v="Proporcionar  mayor acceso virtual a documentos, ampliar la oferta de documentos en general, proporcionar más cursos formativos sobre diferentes temáticas bibliotecarias"/>
    <n v="1"/>
    <n v="0"/>
    <n v="1"/>
    <n v="0"/>
    <n v="0"/>
    <n v="0"/>
    <n v="1"/>
    <n v="0"/>
    <n v="1"/>
    <n v="1"/>
    <n v="0"/>
    <n v="0"/>
    <n v="0"/>
  </r>
  <r>
    <m/>
    <m/>
    <s v="Ciencias Experimentales"/>
    <d v="2020-05-19T13:26:00"/>
    <x v="2"/>
    <x v="27"/>
    <x v="1"/>
    <x v="1"/>
    <x v="2"/>
    <s v="F. Estudios Estadísticos"/>
    <s v="F. Geografía e Historia"/>
    <s v="Biblioteca Maria Zambrano (Filología / Derecho)"/>
    <m/>
    <m/>
    <m/>
    <m/>
    <m/>
    <m/>
    <s v="Sí"/>
    <s v="Sí"/>
    <n v="2"/>
    <n v="1"/>
    <n v="1"/>
    <n v="5"/>
    <n v="4"/>
    <n v="5"/>
    <n v="3"/>
    <n v="1"/>
    <n v="4"/>
    <n v="5"/>
    <m/>
    <n v="4"/>
    <n v="4"/>
    <n v="4"/>
    <n v="4"/>
    <n v="4"/>
    <s v="No"/>
    <n v="3"/>
    <n v="3"/>
    <s v="LinkedIn"/>
    <m/>
    <m/>
    <m/>
    <m/>
    <m/>
    <m/>
    <m/>
    <s v="No"/>
    <s v="No"/>
    <m/>
    <n v="5"/>
    <n v="5"/>
    <s v="5, muy satisfecho"/>
    <s v="Mejorado"/>
    <m/>
    <n v="1"/>
    <n v="0"/>
    <n v="0"/>
    <n v="0"/>
    <n v="0"/>
    <n v="0"/>
    <n v="0"/>
    <n v="0"/>
    <n v="0"/>
    <n v="0"/>
    <n v="1"/>
    <n v="0"/>
    <n v="0"/>
  </r>
  <r>
    <m/>
    <m/>
    <s v="Humanidades"/>
    <d v="2020-05-19T13:26:00"/>
    <x v="2"/>
    <x v="3"/>
    <x v="1"/>
    <x v="2"/>
    <x v="11"/>
    <s v="F. Bellas Artes"/>
    <s v="F. Geografía e Historia"/>
    <s v="F. Filosofía"/>
    <s v="Bibliotecas públicas"/>
    <m/>
    <m/>
    <m/>
    <m/>
    <m/>
    <s v="No"/>
    <s v="Sí"/>
    <n v="3"/>
    <n v="2"/>
    <n v="3"/>
    <n v="2"/>
    <n v="4"/>
    <n v="4"/>
    <n v="5"/>
    <n v="1"/>
    <n v="3"/>
    <n v="2"/>
    <m/>
    <n v="3"/>
    <n v="3"/>
    <n v="5"/>
    <n v="1"/>
    <n v="2"/>
    <s v="Sí"/>
    <n v="4"/>
    <n v="3"/>
    <s v="Twitter|Instagram"/>
    <m/>
    <m/>
    <m/>
    <m/>
    <m/>
    <m/>
    <m/>
    <s v="No"/>
    <s v="No"/>
    <m/>
    <n v="5"/>
    <n v="3"/>
    <s v="4, satisfecho"/>
    <s v="Igual"/>
    <s v="Ampliar colección de libros de conservacion-restauracion, incluidos sobre documentación artistico-historica. La falta de esto hace que tengamos que ir a geografía e historia y si además no hacéis préstamo interbibliotecario para estudiantes de grado es una dificultad añadida."/>
    <n v="0"/>
    <n v="1"/>
    <n v="1"/>
    <n v="0"/>
    <n v="0"/>
    <n v="0"/>
    <n v="1"/>
    <n v="0"/>
    <n v="0"/>
    <n v="1"/>
    <n v="0"/>
    <n v="0"/>
    <n v="0"/>
  </r>
  <r>
    <m/>
    <m/>
    <s v="Humanidades"/>
    <d v="2020-05-19T13:26:00"/>
    <x v="2"/>
    <x v="3"/>
    <x v="1"/>
    <x v="4"/>
    <x v="3"/>
    <s v="F. Bellas Artes"/>
    <s v="F. Filosofía"/>
    <m/>
    <m/>
    <m/>
    <m/>
    <m/>
    <m/>
    <m/>
    <s v="No"/>
    <s v="No"/>
    <n v="3"/>
    <n v="2"/>
    <n v="2"/>
    <n v="4"/>
    <n v="3"/>
    <n v="4"/>
    <n v="2"/>
    <n v="1"/>
    <n v="3"/>
    <n v="3"/>
    <m/>
    <n v="4"/>
    <m/>
    <n v="4"/>
    <m/>
    <n v="3"/>
    <s v="No"/>
    <n v="4"/>
    <m/>
    <s v="Youtube|Instagram"/>
    <m/>
    <m/>
    <m/>
    <m/>
    <m/>
    <m/>
    <m/>
    <s v="No"/>
    <s v="No"/>
    <m/>
    <n v="4"/>
    <n v="4"/>
    <s v="4, satisfecho"/>
    <m/>
    <m/>
    <n v="0"/>
    <n v="1"/>
    <n v="0"/>
    <n v="0"/>
    <n v="0"/>
    <n v="0"/>
    <n v="0"/>
    <n v="0"/>
    <n v="1"/>
    <n v="1"/>
    <n v="0"/>
    <n v="0"/>
    <n v="0"/>
  </r>
  <r>
    <m/>
    <m/>
    <s v="Ciencias Experimentales"/>
    <d v="2020-05-19T13:25:00"/>
    <x v="2"/>
    <x v="20"/>
    <x v="1"/>
    <x v="1"/>
    <x v="2"/>
    <s v="F. Ciencias Biológicas"/>
    <m/>
    <m/>
    <m/>
    <m/>
    <m/>
    <m/>
    <m/>
    <m/>
    <s v="Sí"/>
    <s v="Sí"/>
    <n v="4"/>
    <n v="2"/>
    <n v="2"/>
    <n v="1"/>
    <n v="5"/>
    <n v="3"/>
    <n v="4"/>
    <n v="1"/>
    <n v="3"/>
    <n v="4"/>
    <m/>
    <n v="4"/>
    <n v="4"/>
    <n v="4"/>
    <n v="2"/>
    <n v="4"/>
    <s v="No"/>
    <n v="4"/>
    <n v="2"/>
    <s v="Twitter|Instagram|Tik tok"/>
    <m/>
    <m/>
    <m/>
    <m/>
    <m/>
    <m/>
    <m/>
    <s v="Sí"/>
    <s v="No"/>
    <m/>
    <n v="4"/>
    <n v="4"/>
    <s v="4, satisfecho"/>
    <s v="Mejorado"/>
    <m/>
    <n v="1"/>
    <n v="0"/>
    <n v="0"/>
    <n v="0"/>
    <n v="0"/>
    <n v="0"/>
    <n v="1"/>
    <n v="0"/>
    <n v="0"/>
    <n v="1"/>
    <n v="0"/>
    <n v="0"/>
    <n v="0"/>
  </r>
  <r>
    <m/>
    <m/>
    <s v="Ciencias Sociales"/>
    <d v="2020-05-19T13:25:00"/>
    <x v="2"/>
    <x v="1"/>
    <x v="2"/>
    <x v="2"/>
    <x v="2"/>
    <s v="F. Ciencias Políticas y Sociología"/>
    <s v="F. Ciencias Económicas y Empresariales"/>
    <s v="F. Trabajo Social"/>
    <s v="Biblioteca de Trabajo Social y la de Económicas y Empresariales."/>
    <m/>
    <m/>
    <m/>
    <m/>
    <m/>
    <s v="No"/>
    <s v="Sí"/>
    <n v="5"/>
    <n v="4"/>
    <n v="4"/>
    <n v="1"/>
    <n v="5"/>
    <n v="3"/>
    <n v="4"/>
    <n v="4"/>
    <n v="4"/>
    <n v="4"/>
    <m/>
    <n v="4"/>
    <n v="4"/>
    <n v="3"/>
    <n v="4"/>
    <n v="4"/>
    <s v="Sí"/>
    <n v="4"/>
    <n v="4"/>
    <s v="Facebook|Youtube|LinkedIn"/>
    <m/>
    <m/>
    <m/>
    <m/>
    <m/>
    <m/>
    <m/>
    <s v="No"/>
    <s v="No"/>
    <m/>
    <n v="4"/>
    <n v="3"/>
    <s v="4, satisfecho"/>
    <s v="Mejorado"/>
    <m/>
    <n v="1"/>
    <n v="0"/>
    <n v="0"/>
    <n v="0"/>
    <n v="0"/>
    <n v="0"/>
    <n v="0"/>
    <n v="1"/>
    <n v="1"/>
    <n v="0"/>
    <n v="1"/>
    <n v="0"/>
    <n v="0"/>
  </r>
  <r>
    <m/>
    <m/>
    <s v="Ciencias de la Salud"/>
    <d v="2020-05-19T13:25:00"/>
    <x v="2"/>
    <x v="23"/>
    <x v="5"/>
    <x v="4"/>
    <x v="2"/>
    <s v="F. Veterinaria"/>
    <s v="Biblioteca Maria Zambrano (Filología / Derecho)"/>
    <m/>
    <s v="Biblioteca Leon Tolstoi, Las Rozas"/>
    <m/>
    <m/>
    <m/>
    <m/>
    <m/>
    <s v="No"/>
    <s v="No"/>
    <n v="1"/>
    <n v="1"/>
    <n v="2"/>
    <n v="1"/>
    <n v="4"/>
    <n v="1"/>
    <n v="5"/>
    <n v="1"/>
    <n v="2"/>
    <n v="3"/>
    <m/>
    <n v="4"/>
    <n v="4"/>
    <n v="4"/>
    <n v="3"/>
    <n v="4"/>
    <s v="No"/>
    <n v="4"/>
    <n v="2"/>
    <s v="Youtube|Instagram"/>
    <m/>
    <m/>
    <m/>
    <m/>
    <m/>
    <m/>
    <m/>
    <s v="Sí"/>
    <s v="No"/>
    <m/>
    <n v="5"/>
    <n v="4"/>
    <s v="4, satisfecho"/>
    <s v="Igual"/>
    <m/>
    <n v="1"/>
    <n v="0"/>
    <n v="0"/>
    <n v="0"/>
    <n v="0"/>
    <n v="0"/>
    <n v="0"/>
    <n v="0"/>
    <n v="1"/>
    <n v="1"/>
    <n v="0"/>
    <n v="0"/>
    <n v="0"/>
  </r>
  <r>
    <m/>
    <m/>
    <s v="Humanidades"/>
    <d v="2020-05-19T13:25:00"/>
    <x v="2"/>
    <x v="6"/>
    <x v="3"/>
    <x v="2"/>
    <x v="3"/>
    <s v="Biblioteca Maria Zambrano (Filología / Derecho)"/>
    <s v="F. Filología (Clásicas o General)"/>
    <s v="F. Filosofía"/>
    <m/>
    <m/>
    <m/>
    <m/>
    <m/>
    <m/>
    <s v="No"/>
    <s v="Sí"/>
    <n v="5"/>
    <n v="1"/>
    <n v="1"/>
    <n v="1"/>
    <n v="1"/>
    <n v="3"/>
    <n v="1"/>
    <n v="2"/>
    <n v="3"/>
    <n v="4"/>
    <m/>
    <n v="1"/>
    <n v="2"/>
    <m/>
    <n v="1"/>
    <n v="5"/>
    <s v="No"/>
    <n v="2"/>
    <n v="1"/>
    <s v="Instagram"/>
    <m/>
    <m/>
    <m/>
    <m/>
    <m/>
    <m/>
    <m/>
    <s v="Sí"/>
    <s v="No"/>
    <m/>
    <n v="3"/>
    <n v="4"/>
    <s v="5, muy satisfecho"/>
    <s v="Mejorado"/>
    <m/>
    <n v="0"/>
    <n v="1"/>
    <n v="0"/>
    <n v="0"/>
    <n v="0"/>
    <n v="0"/>
    <n v="0"/>
    <n v="0"/>
    <n v="0"/>
    <n v="1"/>
    <n v="0"/>
    <n v="0"/>
    <n v="0"/>
  </r>
  <r>
    <m/>
    <m/>
    <s v="Ciencias Sociales"/>
    <d v="2020-05-19T13:25:00"/>
    <x v="2"/>
    <x v="10"/>
    <x v="3"/>
    <x v="1"/>
    <x v="3"/>
    <s v="Biblioteca Maria Zambrano (Filología / Derecho)"/>
    <m/>
    <m/>
    <m/>
    <m/>
    <m/>
    <m/>
    <m/>
    <m/>
    <s v="Sí"/>
    <s v="Sí"/>
    <n v="5"/>
    <n v="1"/>
    <n v="5"/>
    <n v="5"/>
    <n v="5"/>
    <n v="5"/>
    <n v="5"/>
    <n v="4"/>
    <n v="5"/>
    <n v="4"/>
    <m/>
    <n v="4"/>
    <n v="4"/>
    <n v="5"/>
    <n v="4"/>
    <n v="5"/>
    <s v="No"/>
    <n v="5"/>
    <n v="4"/>
    <s v="Twitter|Facebook|Youtube|Instagram"/>
    <m/>
    <m/>
    <m/>
    <m/>
    <m/>
    <m/>
    <m/>
    <s v="No"/>
    <s v="No"/>
    <m/>
    <n v="5"/>
    <n v="5"/>
    <s v="5, muy satisfecho"/>
    <s v="Mejorado mucho"/>
    <m/>
    <n v="0"/>
    <n v="1"/>
    <n v="0"/>
    <n v="0"/>
    <n v="0"/>
    <n v="0"/>
    <n v="1"/>
    <n v="1"/>
    <n v="1"/>
    <n v="1"/>
    <n v="0"/>
    <n v="0"/>
    <n v="0"/>
  </r>
  <r>
    <m/>
    <m/>
    <s v="Humanidades"/>
    <d v="2020-05-19T13:24:00"/>
    <x v="2"/>
    <x v="2"/>
    <x v="5"/>
    <x v="1"/>
    <x v="4"/>
    <s v="F. Educación - Centro de Formación del Profesorado"/>
    <s v="F. Psicología"/>
    <m/>
    <m/>
    <m/>
    <m/>
    <m/>
    <m/>
    <m/>
    <s v="No"/>
    <s v="Sí"/>
    <n v="2"/>
    <n v="1"/>
    <n v="3"/>
    <n v="4"/>
    <n v="5"/>
    <n v="3"/>
    <n v="5"/>
    <n v="1"/>
    <n v="2"/>
    <n v="3"/>
    <m/>
    <n v="4"/>
    <n v="4"/>
    <n v="4"/>
    <n v="2"/>
    <n v="3"/>
    <s v="Sí"/>
    <n v="4"/>
    <n v="3"/>
    <s v="Twitter|Facebook|Youtube|Instagram|LinkedIn"/>
    <m/>
    <m/>
    <m/>
    <m/>
    <m/>
    <m/>
    <m/>
    <s v="Sí"/>
    <s v="Sí"/>
    <s v="Útil"/>
    <n v="5"/>
    <n v="5"/>
    <s v="4, satisfecho"/>
    <s v="Mejorado mucho"/>
    <m/>
    <n v="0"/>
    <n v="0"/>
    <n v="1"/>
    <n v="0"/>
    <n v="0"/>
    <n v="0"/>
    <n v="1"/>
    <n v="1"/>
    <n v="1"/>
    <n v="1"/>
    <n v="1"/>
    <n v="0"/>
    <n v="0"/>
  </r>
  <r>
    <m/>
    <m/>
    <s v="Humanidades"/>
    <d v="2020-05-19T13:24:00"/>
    <x v="2"/>
    <x v="7"/>
    <x v="1"/>
    <x v="1"/>
    <x v="4"/>
    <s v="F. Geografía e Historia"/>
    <s v="Biblioteca Maria Zambrano (Filología / Derecho)"/>
    <s v="Biblioteca Histórica"/>
    <s v="Ninguna"/>
    <m/>
    <m/>
    <m/>
    <m/>
    <m/>
    <s v="Sí"/>
    <s v="Sí"/>
    <n v="5"/>
    <n v="1"/>
    <n v="5"/>
    <n v="4"/>
    <n v="5"/>
    <n v="1"/>
    <n v="5"/>
    <n v="1"/>
    <n v="3"/>
    <n v="5"/>
    <m/>
    <n v="5"/>
    <n v="5"/>
    <n v="5"/>
    <n v="5"/>
    <n v="5"/>
    <s v="No"/>
    <n v="5"/>
    <n v="1"/>
    <s v="No uso ninguna red social"/>
    <m/>
    <m/>
    <m/>
    <m/>
    <m/>
    <m/>
    <m/>
    <s v="Sí"/>
    <s v="No"/>
    <m/>
    <n v="5"/>
    <n v="5"/>
    <s v="5, muy satisfecho"/>
    <s v="Mejorado mucho"/>
    <s v="Muy satisfecho"/>
    <n v="0"/>
    <n v="0"/>
    <n v="1"/>
    <n v="0"/>
    <n v="0"/>
    <n v="0"/>
    <n v="0"/>
    <n v="0"/>
    <n v="0"/>
    <n v="0"/>
    <n v="0"/>
    <n v="1"/>
    <n v="0"/>
  </r>
  <r>
    <m/>
    <m/>
    <s v="Ciencias Experimentales"/>
    <d v="2020-05-19T13:24:00"/>
    <x v="1"/>
    <x v="8"/>
    <x v="1"/>
    <x v="4"/>
    <x v="3"/>
    <s v="F. Ciencias Matemáticas"/>
    <m/>
    <m/>
    <m/>
    <m/>
    <m/>
    <m/>
    <m/>
    <m/>
    <s v="Sí"/>
    <s v="Sí"/>
    <n v="5"/>
    <n v="1"/>
    <n v="2"/>
    <n v="2"/>
    <n v="5"/>
    <n v="4"/>
    <n v="2"/>
    <n v="2"/>
    <n v="5"/>
    <n v="5"/>
    <m/>
    <n v="5"/>
    <n v="5"/>
    <n v="4"/>
    <n v="5"/>
    <n v="5"/>
    <s v="No"/>
    <n v="4"/>
    <n v="3"/>
    <s v="No uso ninguna red social"/>
    <m/>
    <m/>
    <m/>
    <m/>
    <m/>
    <m/>
    <m/>
    <s v="No"/>
    <s v="No"/>
    <m/>
    <n v="5"/>
    <n v="5"/>
    <s v="5, muy satisfecho"/>
    <s v="Mejorado"/>
    <m/>
    <n v="0"/>
    <n v="1"/>
    <n v="0"/>
    <n v="0"/>
    <n v="0"/>
    <n v="0"/>
    <n v="0"/>
    <n v="0"/>
    <n v="0"/>
    <n v="0"/>
    <n v="0"/>
    <n v="1"/>
    <n v="0"/>
  </r>
  <r>
    <m/>
    <m/>
    <s v="Ciencias de la Salud"/>
    <d v="2020-05-19T13:24:00"/>
    <x v="2"/>
    <x v="23"/>
    <x v="2"/>
    <x v="4"/>
    <x v="2"/>
    <s v="F. Veterinaria"/>
    <m/>
    <m/>
    <m/>
    <m/>
    <m/>
    <m/>
    <m/>
    <m/>
    <s v="No"/>
    <s v="No"/>
    <n v="1"/>
    <n v="1"/>
    <n v="1"/>
    <n v="1"/>
    <n v="5"/>
    <n v="4"/>
    <n v="5"/>
    <n v="1"/>
    <n v="3"/>
    <n v="3"/>
    <m/>
    <n v="3"/>
    <n v="3"/>
    <n v="3"/>
    <n v="1"/>
    <n v="3"/>
    <s v="No"/>
    <n v="3"/>
    <n v="3"/>
    <s v="Twitter|Youtube|Instagram"/>
    <m/>
    <m/>
    <m/>
    <m/>
    <m/>
    <m/>
    <m/>
    <s v="No"/>
    <s v="No"/>
    <m/>
    <n v="3"/>
    <n v="4"/>
    <s v="4, satisfecho"/>
    <s v="Igual"/>
    <m/>
    <n v="1"/>
    <n v="0"/>
    <n v="0"/>
    <n v="0"/>
    <n v="0"/>
    <n v="0"/>
    <n v="1"/>
    <n v="0"/>
    <n v="1"/>
    <n v="1"/>
    <n v="0"/>
    <n v="0"/>
    <n v="0"/>
  </r>
  <r>
    <m/>
    <m/>
    <s v="Humanidades"/>
    <d v="2020-05-19T13:24:00"/>
    <x v="2"/>
    <x v="2"/>
    <x v="5"/>
    <x v="5"/>
    <x v="16"/>
    <s v="F. Educación - Centro de Formación del Profesorado"/>
    <m/>
    <m/>
    <m/>
    <m/>
    <m/>
    <m/>
    <m/>
    <m/>
    <s v="Sí"/>
    <s v="Sí"/>
    <n v="1"/>
    <n v="1"/>
    <n v="3"/>
    <n v="2"/>
    <n v="5"/>
    <n v="5"/>
    <n v="5"/>
    <n v="1"/>
    <n v="1"/>
    <n v="2"/>
    <m/>
    <n v="4"/>
    <n v="5"/>
    <n v="4"/>
    <n v="2"/>
    <n v="3"/>
    <s v="No"/>
    <n v="4"/>
    <n v="1"/>
    <s v="Facebook|Youtube|Instagram|LinkedIn"/>
    <m/>
    <m/>
    <m/>
    <m/>
    <m/>
    <m/>
    <m/>
    <s v="No"/>
    <s v="No"/>
    <m/>
    <n v="3"/>
    <n v="5"/>
    <s v="4, satisfecho"/>
    <s v="Igual"/>
    <s v="Ventilación en las salas"/>
    <n v="0"/>
    <n v="0"/>
    <n v="0"/>
    <n v="0"/>
    <n v="1"/>
    <n v="0"/>
    <n v="0"/>
    <n v="1"/>
    <n v="1"/>
    <n v="1"/>
    <n v="1"/>
    <n v="0"/>
    <n v="0"/>
  </r>
  <r>
    <m/>
    <m/>
    <s v="Ciencias de la Salud"/>
    <d v="2020-05-19T13:24:00"/>
    <x v="2"/>
    <x v="12"/>
    <x v="2"/>
    <x v="1"/>
    <x v="6"/>
    <s v="F. Psicología"/>
    <m/>
    <m/>
    <m/>
    <m/>
    <m/>
    <m/>
    <m/>
    <m/>
    <s v="Sí"/>
    <s v="Sí"/>
    <n v="5"/>
    <n v="4"/>
    <n v="4"/>
    <n v="2"/>
    <n v="5"/>
    <n v="4"/>
    <n v="4"/>
    <n v="1"/>
    <n v="1"/>
    <n v="3"/>
    <m/>
    <n v="4"/>
    <n v="4"/>
    <n v="2"/>
    <n v="1"/>
    <n v="4"/>
    <s v="Sí"/>
    <n v="4"/>
    <n v="4"/>
    <s v="Facebook"/>
    <m/>
    <m/>
    <m/>
    <m/>
    <m/>
    <m/>
    <m/>
    <s v="Sí"/>
    <m/>
    <m/>
    <n v="4"/>
    <n v="2"/>
    <s v="4, satisfecho"/>
    <s v="Igual"/>
    <m/>
    <n v="1"/>
    <n v="0"/>
    <n v="1"/>
    <n v="0"/>
    <n v="0"/>
    <n v="0"/>
    <n v="0"/>
    <n v="1"/>
    <n v="0"/>
    <n v="0"/>
    <n v="0"/>
    <n v="0"/>
    <n v="0"/>
  </r>
  <r>
    <m/>
    <m/>
    <s v="Humanidades"/>
    <d v="2020-05-19T13:24:00"/>
    <x v="3"/>
    <x v="2"/>
    <x v="5"/>
    <x v="5"/>
    <x v="2"/>
    <s v="F. Medicina"/>
    <s v="F. Ciencias Biológicas"/>
    <s v="Biblioteca Maria Zambrano (Filología / Derecho)"/>
    <m/>
    <m/>
    <m/>
    <m/>
    <m/>
    <m/>
    <s v="Sí"/>
    <s v="Sí"/>
    <n v="2"/>
    <n v="2"/>
    <n v="4"/>
    <n v="4"/>
    <n v="4"/>
    <n v="5"/>
    <n v="3"/>
    <n v="3"/>
    <n v="3"/>
    <n v="5"/>
    <m/>
    <n v="1"/>
    <n v="5"/>
    <n v="3"/>
    <n v="2"/>
    <n v="2"/>
    <s v="No"/>
    <n v="3"/>
    <n v="3"/>
    <s v="Facebook|Instagram"/>
    <m/>
    <m/>
    <m/>
    <m/>
    <m/>
    <m/>
    <m/>
    <s v="No"/>
    <s v="No"/>
    <m/>
    <n v="5"/>
    <n v="5"/>
    <s v="3, normal"/>
    <s v="Igual"/>
    <m/>
    <n v="1"/>
    <n v="0"/>
    <n v="0"/>
    <n v="0"/>
    <n v="0"/>
    <n v="0"/>
    <n v="0"/>
    <n v="1"/>
    <n v="0"/>
    <n v="1"/>
    <n v="0"/>
    <n v="0"/>
    <n v="0"/>
  </r>
  <r>
    <m/>
    <m/>
    <s v="Humanidades"/>
    <d v="2020-05-19T13:24:00"/>
    <x v="2"/>
    <x v="7"/>
    <x v="3"/>
    <x v="2"/>
    <x v="2"/>
    <s v="F. Geografía e Historia"/>
    <s v="F. Derecho (Departamentos,Criminología)"/>
    <s v="Biblioteca Maria Zambrano (Filología / Derecho)"/>
    <s v="Facultad de Educación"/>
    <m/>
    <m/>
    <m/>
    <m/>
    <m/>
    <s v="Sí"/>
    <s v="Sí"/>
    <n v="5"/>
    <n v="1"/>
    <n v="2"/>
    <n v="1"/>
    <n v="1"/>
    <n v="3"/>
    <n v="5"/>
    <n v="1"/>
    <n v="5"/>
    <n v="5"/>
    <m/>
    <n v="5"/>
    <n v="5"/>
    <n v="5"/>
    <n v="5"/>
    <n v="5"/>
    <s v="No"/>
    <n v="5"/>
    <n v="5"/>
    <s v="Twitter|Youtube|Instagram"/>
    <m/>
    <m/>
    <m/>
    <m/>
    <m/>
    <m/>
    <m/>
    <s v="Sí"/>
    <s v="No"/>
    <m/>
    <n v="5"/>
    <n v="5"/>
    <s v="5, muy satisfecho"/>
    <s v="Mejorado mucho"/>
    <m/>
    <n v="1"/>
    <n v="0"/>
    <n v="0"/>
    <n v="0"/>
    <n v="0"/>
    <n v="0"/>
    <n v="1"/>
    <n v="0"/>
    <n v="1"/>
    <n v="1"/>
    <n v="0"/>
    <n v="0"/>
    <n v="0"/>
  </r>
  <r>
    <m/>
    <m/>
    <s v="Ciencias Sociales"/>
    <d v="2020-05-19T13:24:00"/>
    <x v="2"/>
    <x v="10"/>
    <x v="3"/>
    <x v="2"/>
    <x v="2"/>
    <s v="Biblioteca Maria Zambrano (Filología / Derecho)"/>
    <m/>
    <m/>
    <s v="Sala Búho UAM"/>
    <m/>
    <m/>
    <m/>
    <m/>
    <m/>
    <s v="Sí"/>
    <s v="Sí"/>
    <n v="4"/>
    <n v="1"/>
    <n v="4"/>
    <n v="2"/>
    <n v="5"/>
    <n v="4"/>
    <n v="5"/>
    <n v="1"/>
    <n v="3"/>
    <n v="3"/>
    <m/>
    <n v="2"/>
    <n v="3"/>
    <n v="2"/>
    <n v="3"/>
    <n v="3"/>
    <s v="No"/>
    <n v="3"/>
    <n v="1"/>
    <s v="No uso ninguna red social"/>
    <m/>
    <m/>
    <m/>
    <m/>
    <m/>
    <m/>
    <m/>
    <s v="No"/>
    <s v="No"/>
    <m/>
    <n v="4"/>
    <n v="4"/>
    <s v="3, normal"/>
    <s v="Empeorado"/>
    <s v="El servicio de reserva de libros prácticamente ha desaparecido en la mayoría de los ejemplares, antes si el libro estaba disponible, podías reservarlo; ahora, aparecen a veces 3 y 4 ejemplares disponibles y para poder cogerlo, tienes que ir hasta la biblioteca y &quot;jugártela&quot; a ver si lo encuentras, ya que no deja reservar."/>
    <n v="1"/>
    <n v="0"/>
    <n v="0"/>
    <n v="0"/>
    <n v="0"/>
    <n v="0"/>
    <n v="0"/>
    <n v="0"/>
    <n v="0"/>
    <n v="0"/>
    <n v="0"/>
    <n v="1"/>
    <n v="0"/>
  </r>
  <r>
    <m/>
    <m/>
    <s v="Ciencias Sociales"/>
    <d v="2020-05-19T13:24:00"/>
    <x v="3"/>
    <x v="1"/>
    <x v="1"/>
    <x v="2"/>
    <x v="3"/>
    <s v="Biblioteca Maria Zambrano (Filología / Derecho)"/>
    <s v="F. Ciencias Políticas y Sociología"/>
    <m/>
    <m/>
    <m/>
    <m/>
    <m/>
    <m/>
    <m/>
    <s v="Sí"/>
    <s v="Sí"/>
    <n v="2"/>
    <n v="5"/>
    <n v="4"/>
    <n v="1"/>
    <n v="4"/>
    <n v="5"/>
    <n v="2"/>
    <n v="5"/>
    <n v="3"/>
    <n v="3"/>
    <m/>
    <n v="5"/>
    <n v="5"/>
    <n v="5"/>
    <n v="3"/>
    <n v="4"/>
    <s v="No"/>
    <n v="5"/>
    <n v="3"/>
    <s v="Youtube"/>
    <m/>
    <m/>
    <m/>
    <m/>
    <m/>
    <m/>
    <m/>
    <m/>
    <s v="No"/>
    <m/>
    <n v="5"/>
    <n v="5"/>
    <s v="4, satisfecho"/>
    <s v="Mejorado"/>
    <m/>
    <n v="0"/>
    <n v="1"/>
    <n v="0"/>
    <n v="0"/>
    <n v="0"/>
    <n v="0"/>
    <n v="0"/>
    <n v="0"/>
    <n v="1"/>
    <n v="0"/>
    <n v="0"/>
    <n v="0"/>
    <n v="0"/>
  </r>
  <r>
    <m/>
    <m/>
    <s v="Ciencias Experimentales"/>
    <d v="2020-05-19T13:24:00"/>
    <x v="2"/>
    <x v="26"/>
    <x v="2"/>
    <x v="4"/>
    <x v="2"/>
    <s v="F. Informática"/>
    <s v="Biblioteca Maria Zambrano (Filología / Derecho)"/>
    <s v="F. Ciencias Químicas"/>
    <m/>
    <m/>
    <m/>
    <m/>
    <m/>
    <m/>
    <s v="No"/>
    <s v="Sí"/>
    <n v="3"/>
    <n v="1"/>
    <n v="1"/>
    <n v="1"/>
    <n v="4"/>
    <n v="5"/>
    <n v="4"/>
    <n v="1"/>
    <n v="5"/>
    <n v="4"/>
    <m/>
    <n v="4"/>
    <n v="5"/>
    <n v="4"/>
    <n v="3"/>
    <n v="4"/>
    <s v="No"/>
    <n v="4"/>
    <n v="4"/>
    <s v="Twitter|Instagram"/>
    <m/>
    <m/>
    <m/>
    <m/>
    <m/>
    <m/>
    <m/>
    <s v="Sí"/>
    <s v="Sí"/>
    <s v="Útil"/>
    <n v="5"/>
    <n v="5"/>
    <m/>
    <s v="Mejorado"/>
    <m/>
    <n v="1"/>
    <n v="0"/>
    <n v="0"/>
    <n v="0"/>
    <n v="0"/>
    <n v="0"/>
    <n v="1"/>
    <n v="0"/>
    <n v="0"/>
    <n v="1"/>
    <n v="0"/>
    <n v="0"/>
    <n v="0"/>
  </r>
  <r>
    <m/>
    <m/>
    <s v="Humanidades"/>
    <d v="2020-05-19T13:24:00"/>
    <x v="2"/>
    <x v="3"/>
    <x v="2"/>
    <x v="2"/>
    <x v="3"/>
    <m/>
    <m/>
    <m/>
    <m/>
    <m/>
    <m/>
    <m/>
    <m/>
    <m/>
    <s v="Sí"/>
    <s v="Sí"/>
    <n v="4"/>
    <n v="4"/>
    <n v="4"/>
    <n v="2"/>
    <n v="2"/>
    <n v="5"/>
    <n v="2"/>
    <n v="3"/>
    <n v="2"/>
    <n v="3"/>
    <m/>
    <n v="4"/>
    <n v="4"/>
    <n v="3"/>
    <n v="2"/>
    <n v="4"/>
    <s v="Sí"/>
    <n v="3"/>
    <n v="2"/>
    <s v="Youtube|Instagram"/>
    <m/>
    <m/>
    <m/>
    <m/>
    <m/>
    <m/>
    <m/>
    <s v="No"/>
    <s v="No"/>
    <m/>
    <n v="4"/>
    <n v="4"/>
    <s v="4, satisfecho"/>
    <s v="Mejorado"/>
    <m/>
    <n v="0"/>
    <n v="1"/>
    <n v="0"/>
    <n v="0"/>
    <n v="0"/>
    <n v="0"/>
    <n v="0"/>
    <n v="0"/>
    <n v="1"/>
    <n v="1"/>
    <n v="0"/>
    <n v="0"/>
    <n v="0"/>
  </r>
  <r>
    <m/>
    <m/>
    <s v="Ciencias Sociales"/>
    <d v="2020-05-19T13:23:00"/>
    <x v="3"/>
    <x v="10"/>
    <x v="1"/>
    <x v="1"/>
    <x v="4"/>
    <s v="Biblioteca Maria Zambrano (Filología / Derecho)"/>
    <m/>
    <m/>
    <m/>
    <m/>
    <m/>
    <m/>
    <m/>
    <m/>
    <s v="Sí"/>
    <s v="Sí"/>
    <n v="3"/>
    <n v="3"/>
    <n v="1"/>
    <n v="4"/>
    <n v="4"/>
    <n v="5"/>
    <n v="4"/>
    <n v="1"/>
    <n v="3"/>
    <n v="3"/>
    <m/>
    <n v="1"/>
    <n v="3"/>
    <n v="1"/>
    <n v="3"/>
    <n v="1"/>
    <s v="Sí"/>
    <n v="2"/>
    <n v="2"/>
    <s v="Twitter|Facebook|LinkedIn"/>
    <m/>
    <m/>
    <m/>
    <m/>
    <m/>
    <m/>
    <m/>
    <s v="Sí"/>
    <s v="Sí"/>
    <s v="Útil"/>
    <n v="5"/>
    <n v="5"/>
    <s v="2, insatisfecho"/>
    <s v="Igual"/>
    <s v="Presencialmente, tienen muchos materiales, pero en Derecho, por ejemplo, no demasiado actualizados.  En cuanto a los materiales virtuales dejan mucho que desear, son difíciles de encontrar y no hay demasiados manuales en línea, lo cual dificulta el estudio durante el confinamiento. Además, muchos recursos virtuales que te dirigen a páginas como Thomson Reuters, también tienen una interacción difícil al impedir la descarga temporal, pues hay que leerlos en línea con sus propios sistemas de lectura que dejan mucho que desear."/>
    <n v="0"/>
    <n v="0"/>
    <n v="1"/>
    <n v="0"/>
    <n v="0"/>
    <n v="0"/>
    <n v="1"/>
    <n v="1"/>
    <n v="0"/>
    <n v="0"/>
    <n v="1"/>
    <n v="0"/>
    <n v="0"/>
  </r>
  <r>
    <m/>
    <m/>
    <s v="Ciencias Sociales"/>
    <d v="2020-05-19T13:23:00"/>
    <x v="2"/>
    <x v="1"/>
    <x v="3"/>
    <x v="1"/>
    <x v="52"/>
    <s v=" no es por razones higiénicas (con cuidado y responsabilidad no tengo miedo de contagiarme en un lugar público) sino porque durante la cuarentena he sabido sacar provecho a habilitarme un mejor espacio para el estudio e investigación en mi casa.&quot;"/>
    <s v="F. Ciencias Políticas y Sociología"/>
    <s v="Biblioteca Maria Zambrano (Filología / Derecho)"/>
    <m/>
    <m/>
    <m/>
    <m/>
    <m/>
    <m/>
    <m/>
    <s v="No"/>
    <s v="No"/>
    <n v="4"/>
    <n v="3"/>
    <n v="2"/>
    <n v="5"/>
    <n v="4"/>
    <n v="5"/>
    <n v="5"/>
    <n v="2"/>
    <n v="3"/>
    <n v="3"/>
    <m/>
    <n v="4"/>
    <n v="2"/>
    <n v="2"/>
    <n v="2"/>
    <n v="3"/>
    <s v="No"/>
    <n v="4"/>
    <n v="4"/>
    <s v="No uso ninguna red social|Whatsapp"/>
    <m/>
    <m/>
    <m/>
    <m/>
    <m/>
    <m/>
    <m/>
    <s v="No"/>
    <s v="No"/>
    <m/>
    <n v="4"/>
    <n v="5"/>
    <s v="5, muy satisfecho"/>
    <s v="Mejorado"/>
    <n v="0"/>
    <n v="0"/>
    <n v="0"/>
    <n v="0"/>
    <n v="0"/>
    <n v="0"/>
    <n v="0"/>
    <n v="0"/>
    <n v="0"/>
    <n v="0"/>
    <n v="0"/>
    <n v="0"/>
    <n v="0"/>
  </r>
  <r>
    <m/>
    <m/>
    <s v="Humanidades"/>
    <d v="2020-05-19T13:23:00"/>
    <x v="2"/>
    <x v="6"/>
    <x v="3"/>
    <x v="2"/>
    <x v="19"/>
    <s v="Biblioteca Maria Zambrano (Filología / Derecho)"/>
    <m/>
    <m/>
    <m/>
    <m/>
    <m/>
    <m/>
    <m/>
    <m/>
    <s v="Sí"/>
    <s v="Sí"/>
    <n v="5"/>
    <n v="1"/>
    <n v="2"/>
    <n v="4"/>
    <n v="5"/>
    <n v="4"/>
    <n v="5"/>
    <n v="4"/>
    <n v="3"/>
    <n v="4"/>
    <m/>
    <n v="3"/>
    <n v="5"/>
    <n v="5"/>
    <n v="3"/>
    <n v="4"/>
    <s v="No"/>
    <n v="4"/>
    <n v="3"/>
    <s v="Twitter|Youtube|Instagram"/>
    <m/>
    <m/>
    <m/>
    <m/>
    <m/>
    <m/>
    <m/>
    <s v="Sí"/>
    <s v="No"/>
    <m/>
    <n v="4"/>
    <n v="2"/>
    <s v="4, satisfecho"/>
    <m/>
    <s v="En la Biblioteca María Zambrano, aunque ya no hay espacio para más mesas (es solo una sugerencia por si se crea algún espacio extra), estaría bien que hubiese una zona con mesas tipo caja, es decir, en vez de ser compartidas todas, que hubiese algunas cerradas por los lados para evitar distracciones. Además, algunas zonas tienen una iluminación un poco débil y no se ve bien."/>
    <n v="0"/>
    <n v="1"/>
    <n v="0"/>
    <n v="0"/>
    <n v="1"/>
    <n v="0"/>
    <n v="1"/>
    <n v="0"/>
    <n v="1"/>
    <n v="1"/>
    <n v="0"/>
    <n v="0"/>
    <n v="0"/>
  </r>
  <r>
    <m/>
    <m/>
    <s v="Humanidades"/>
    <d v="2020-05-19T13:23:00"/>
    <x v="2"/>
    <x v="2"/>
    <x v="2"/>
    <x v="2"/>
    <x v="2"/>
    <s v="F. Educación - Centro de Formación del Profesorado"/>
    <s v="Biblioteca Maria Zambrano (Filología / Derecho)"/>
    <s v="F. Derecho (Departamentos,Criminología)"/>
    <m/>
    <m/>
    <m/>
    <m/>
    <m/>
    <m/>
    <s v="No"/>
    <s v="Sí"/>
    <n v="4"/>
    <n v="4"/>
    <n v="4"/>
    <n v="4"/>
    <n v="5"/>
    <n v="5"/>
    <n v="5"/>
    <n v="4"/>
    <n v="5"/>
    <n v="5"/>
    <m/>
    <n v="5"/>
    <n v="5"/>
    <n v="5"/>
    <n v="5"/>
    <n v="5"/>
    <s v="No"/>
    <n v="5"/>
    <n v="5"/>
    <s v="Twitter|Instagram"/>
    <m/>
    <m/>
    <m/>
    <m/>
    <m/>
    <m/>
    <m/>
    <s v="No"/>
    <s v="No"/>
    <m/>
    <n v="5"/>
    <n v="5"/>
    <s v="5, muy satisfecho"/>
    <s v="Mejorado"/>
    <m/>
    <n v="1"/>
    <n v="0"/>
    <n v="0"/>
    <n v="0"/>
    <n v="0"/>
    <n v="0"/>
    <n v="1"/>
    <n v="0"/>
    <n v="0"/>
    <n v="1"/>
    <n v="0"/>
    <n v="0"/>
    <n v="0"/>
  </r>
  <r>
    <m/>
    <m/>
    <s v="Ciencias Sociales"/>
    <d v="2020-05-19T13:23:00"/>
    <x v="1"/>
    <x v="1"/>
    <x v="1"/>
    <x v="1"/>
    <x v="2"/>
    <s v="F. Ciencias Políticas y Sociología"/>
    <s v="F. Trabajo Social"/>
    <m/>
    <s v="IVAN DE VARGAS (Centro ciudad, Ayuntamiento Madrid); MARÍA MATUTE (Carabanchel, Comunidad de Madrid); JOSE HIERRO (Usera, COmunidad de Madrid) etc."/>
    <m/>
    <m/>
    <m/>
    <m/>
    <m/>
    <s v="No"/>
    <s v="Sí"/>
    <n v="5"/>
    <n v="5"/>
    <n v="1"/>
    <n v="5"/>
    <n v="1"/>
    <n v="5"/>
    <n v="1"/>
    <n v="5"/>
    <n v="3"/>
    <n v="4"/>
    <m/>
    <n v="4"/>
    <n v="3"/>
    <n v="1"/>
    <n v="1"/>
    <n v="1"/>
    <s v="Sí"/>
    <n v="1"/>
    <n v="1"/>
    <s v="Facebook|Youtube|Instagram|ACADEMIA.EDU"/>
    <m/>
    <m/>
    <m/>
    <m/>
    <m/>
    <m/>
    <m/>
    <s v="Sí"/>
    <s v="No"/>
    <m/>
    <n v="3"/>
    <n v="2"/>
    <s v="3, normal"/>
    <s v="Igual"/>
    <s v="Sería interesante que la biblioteca hiciera mejoras en la web de las revistas online. En ocasiones resulta complejo acceder a ciertas revistas, que son de pago pero que la universidad está suscrita y para el alumnado son realmente interesantes y fundamentales para el trabajo de investigación."/>
    <n v="1"/>
    <n v="0"/>
    <n v="0"/>
    <n v="0"/>
    <n v="0"/>
    <n v="0"/>
    <n v="0"/>
    <n v="1"/>
    <n v="1"/>
    <n v="1"/>
    <n v="0"/>
    <n v="0"/>
    <n v="0"/>
  </r>
  <r>
    <m/>
    <m/>
    <s v="Humanidades"/>
    <d v="2020-05-19T13:23:00"/>
    <x v="2"/>
    <x v="2"/>
    <x v="2"/>
    <x v="1"/>
    <x v="6"/>
    <s v="F. Educación - Centro de Formación del Profesorado"/>
    <m/>
    <m/>
    <s v="Biblioteca Miguel de Cervantes (Pozuelo de Alarcón) y Biblioteca Antonio Mingote (Las Águilas, Aluche)"/>
    <m/>
    <m/>
    <m/>
    <m/>
    <m/>
    <s v="No"/>
    <s v="Sí"/>
    <n v="2"/>
    <n v="1"/>
    <n v="1"/>
    <n v="2"/>
    <n v="5"/>
    <n v="5"/>
    <n v="5"/>
    <n v="2"/>
    <n v="3"/>
    <n v="4"/>
    <m/>
    <n v="4"/>
    <n v="4"/>
    <n v="5"/>
    <n v="3"/>
    <n v="5"/>
    <s v="No"/>
    <n v="5"/>
    <n v="4"/>
    <s v="Twitter|Youtube|Instagram|Snapchat"/>
    <m/>
    <m/>
    <m/>
    <m/>
    <m/>
    <m/>
    <m/>
    <s v="Sí"/>
    <s v="No"/>
    <m/>
    <n v="5"/>
    <n v="5"/>
    <s v="4, satisfecho"/>
    <s v="Mejorado"/>
    <s v="Podrían dejar traer líquidos a la biblioteca, como un café. No molesta y mucha gente quiere beberse un café mientras estudia."/>
    <n v="1"/>
    <n v="0"/>
    <n v="1"/>
    <n v="0"/>
    <n v="0"/>
    <n v="0"/>
    <n v="1"/>
    <n v="0"/>
    <n v="1"/>
    <n v="1"/>
    <n v="0"/>
    <n v="0"/>
    <n v="0"/>
  </r>
  <r>
    <m/>
    <m/>
    <s v="Humanidades"/>
    <d v="2020-05-19T13:22:00"/>
    <x v="2"/>
    <x v="6"/>
    <x v="1"/>
    <x v="3"/>
    <x v="2"/>
    <s v="F. Filología (Clásicas o General)"/>
    <s v="F. Ciencias de la Información"/>
    <s v="F. Geografía e Historia"/>
    <m/>
    <m/>
    <m/>
    <m/>
    <m/>
    <m/>
    <s v="No"/>
    <s v="Sí"/>
    <n v="4"/>
    <n v="3"/>
    <n v="4"/>
    <n v="4"/>
    <n v="3"/>
    <n v="4"/>
    <n v="5"/>
    <n v="1"/>
    <n v="3"/>
    <n v="4"/>
    <m/>
    <n v="4"/>
    <n v="5"/>
    <n v="5"/>
    <n v="5"/>
    <n v="3"/>
    <s v="No"/>
    <n v="4"/>
    <n v="3"/>
    <s v="Instagram"/>
    <m/>
    <m/>
    <m/>
    <m/>
    <m/>
    <m/>
    <m/>
    <s v="No"/>
    <s v="No"/>
    <m/>
    <n v="5"/>
    <n v="5"/>
    <s v="4, satisfecho"/>
    <s v="Mejorado"/>
    <m/>
    <n v="1"/>
    <n v="0"/>
    <n v="0"/>
    <n v="0"/>
    <n v="0"/>
    <n v="0"/>
    <n v="0"/>
    <n v="0"/>
    <n v="0"/>
    <n v="1"/>
    <n v="0"/>
    <n v="0"/>
    <n v="0"/>
  </r>
  <r>
    <m/>
    <m/>
    <s v="Humanidades"/>
    <d v="2020-05-19T13:22:00"/>
    <x v="4"/>
    <x v="7"/>
    <x v="1"/>
    <x v="1"/>
    <x v="2"/>
    <s v="F. Geografía e Historia"/>
    <s v="Biblioteca Maria Zambrano (Filología / Derecho)"/>
    <m/>
    <m/>
    <m/>
    <m/>
    <m/>
    <m/>
    <m/>
    <s v="No"/>
    <s v="Sí"/>
    <n v="3"/>
    <n v="1"/>
    <n v="4"/>
    <n v="4"/>
    <n v="5"/>
    <n v="3"/>
    <n v="4"/>
    <n v="2"/>
    <n v="3"/>
    <n v="4"/>
    <m/>
    <n v="4"/>
    <n v="3"/>
    <n v="3"/>
    <n v="2"/>
    <n v="3"/>
    <s v="No"/>
    <n v="3"/>
    <n v="3"/>
    <s v="Youtube"/>
    <m/>
    <m/>
    <m/>
    <m/>
    <m/>
    <m/>
    <m/>
    <s v="No"/>
    <s v="No"/>
    <m/>
    <n v="4"/>
    <n v="4"/>
    <s v="4, satisfecho"/>
    <s v="Igual"/>
    <m/>
    <n v="1"/>
    <n v="0"/>
    <n v="0"/>
    <n v="0"/>
    <n v="0"/>
    <n v="0"/>
    <n v="0"/>
    <n v="0"/>
    <n v="1"/>
    <n v="0"/>
    <n v="0"/>
    <n v="0"/>
    <n v="0"/>
  </r>
  <r>
    <m/>
    <m/>
    <s v="Ciencias Sociales"/>
    <d v="2020-05-19T13:22:00"/>
    <x v="2"/>
    <x v="10"/>
    <x v="4"/>
    <x v="1"/>
    <x v="1"/>
    <s v="Biblioteca Maria Zambrano (Filología / Derecho)"/>
    <s v="F. Ciencias Físicas"/>
    <m/>
    <s v="Universidad rey Juan Carlos"/>
    <m/>
    <m/>
    <m/>
    <m/>
    <m/>
    <s v="No"/>
    <s v="No"/>
    <n v="1"/>
    <n v="1"/>
    <n v="1"/>
    <n v="3"/>
    <n v="5"/>
    <n v="5"/>
    <n v="5"/>
    <n v="1"/>
    <n v="1"/>
    <n v="1"/>
    <m/>
    <n v="3"/>
    <n v="2"/>
    <n v="1"/>
    <n v="1"/>
    <n v="4"/>
    <s v="No"/>
    <n v="1"/>
    <n v="3"/>
    <s v="Twitter|Facebook|Youtube|Instagram"/>
    <m/>
    <m/>
    <m/>
    <m/>
    <m/>
    <m/>
    <m/>
    <s v="No"/>
    <s v="No"/>
    <m/>
    <n v="1"/>
    <n v="2"/>
    <s v="3, normal"/>
    <s v="Igual"/>
    <m/>
    <n v="0"/>
    <n v="0"/>
    <n v="0"/>
    <n v="1"/>
    <n v="0"/>
    <n v="0"/>
    <n v="1"/>
    <n v="1"/>
    <n v="1"/>
    <n v="1"/>
    <n v="0"/>
    <n v="0"/>
    <n v="0"/>
  </r>
  <r>
    <m/>
    <m/>
    <s v="Humanidades"/>
    <d v="2020-05-19T13:22:00"/>
    <x v="2"/>
    <x v="6"/>
    <x v="4"/>
    <x v="4"/>
    <x v="16"/>
    <m/>
    <m/>
    <m/>
    <s v="Biblioteca de la Universidad Carlos III"/>
    <m/>
    <m/>
    <m/>
    <m/>
    <m/>
    <s v="No"/>
    <s v="No"/>
    <n v="1"/>
    <n v="1"/>
    <n v="1"/>
    <n v="5"/>
    <n v="5"/>
    <n v="5"/>
    <n v="4"/>
    <n v="4"/>
    <n v="2"/>
    <n v="3"/>
    <m/>
    <n v="1"/>
    <n v="2"/>
    <n v="2"/>
    <n v="2"/>
    <n v="3"/>
    <s v="No"/>
    <n v="2"/>
    <n v="1"/>
    <s v="Twitter|Youtube|Instagram"/>
    <m/>
    <m/>
    <m/>
    <m/>
    <m/>
    <m/>
    <m/>
    <s v="No"/>
    <s v="No"/>
    <m/>
    <n v="4"/>
    <n v="5"/>
    <s v="3, normal"/>
    <s v="Mejorado"/>
    <m/>
    <n v="0"/>
    <n v="0"/>
    <n v="0"/>
    <n v="0"/>
    <n v="1"/>
    <n v="0"/>
    <n v="1"/>
    <n v="0"/>
    <n v="1"/>
    <n v="1"/>
    <n v="0"/>
    <n v="0"/>
    <n v="0"/>
  </r>
  <r>
    <m/>
    <m/>
    <s v="Ciencias de la Salud"/>
    <d v="2020-05-19T13:22:00"/>
    <x v="2"/>
    <x v="4"/>
    <x v="3"/>
    <x v="3"/>
    <x v="2"/>
    <s v="F. Medicina"/>
    <s v="Biblioteca Maria Zambrano (Filología / Derecho)"/>
    <s v="F. Odontología"/>
    <s v="La biblioteca de ETSIT de la UPM"/>
    <m/>
    <m/>
    <m/>
    <m/>
    <m/>
    <s v="Sí"/>
    <s v="Sí"/>
    <n v="4"/>
    <n v="5"/>
    <n v="5"/>
    <n v="3"/>
    <n v="4"/>
    <n v="3"/>
    <n v="5"/>
    <n v="5"/>
    <n v="4"/>
    <n v="4"/>
    <m/>
    <n v="4"/>
    <n v="4"/>
    <n v="5"/>
    <n v="3"/>
    <n v="3"/>
    <s v="No"/>
    <n v="4"/>
    <n v="4"/>
    <s v="Youtube|Instagram"/>
    <m/>
    <m/>
    <m/>
    <m/>
    <m/>
    <m/>
    <m/>
    <s v="No"/>
    <s v="No"/>
    <m/>
    <n v="4"/>
    <n v="5"/>
    <s v="4, satisfecho"/>
    <s v="Mejorado"/>
    <m/>
    <n v="1"/>
    <n v="0"/>
    <n v="0"/>
    <n v="0"/>
    <n v="0"/>
    <n v="0"/>
    <n v="0"/>
    <n v="0"/>
    <n v="1"/>
    <n v="1"/>
    <n v="0"/>
    <n v="0"/>
    <n v="0"/>
  </r>
  <r>
    <m/>
    <m/>
    <s v="Ciencias de la Salud"/>
    <d v="2020-05-19T13:22:00"/>
    <x v="2"/>
    <x v="9"/>
    <x v="5"/>
    <x v="5"/>
    <x v="15"/>
    <s v="F. Farmacia"/>
    <s v="F. Medicina"/>
    <m/>
    <m/>
    <m/>
    <m/>
    <m/>
    <m/>
    <m/>
    <s v="No"/>
    <s v="No"/>
    <n v="1"/>
    <n v="1"/>
    <n v="1"/>
    <n v="2"/>
    <n v="5"/>
    <n v="3"/>
    <n v="5"/>
    <n v="3"/>
    <n v="5"/>
    <n v="4"/>
    <m/>
    <n v="5"/>
    <n v="4"/>
    <n v="3"/>
    <n v="4"/>
    <n v="4"/>
    <s v="No"/>
    <n v="4"/>
    <n v="3"/>
    <s v="Twitter|Youtube|Instagram"/>
    <m/>
    <m/>
    <m/>
    <m/>
    <m/>
    <m/>
    <m/>
    <s v="Sí"/>
    <s v="No"/>
    <m/>
    <n v="4"/>
    <n v="5"/>
    <s v="5, muy satisfecho"/>
    <s v="Igual"/>
    <m/>
    <n v="0"/>
    <n v="1"/>
    <n v="0"/>
    <n v="1"/>
    <n v="0"/>
    <n v="0"/>
    <n v="1"/>
    <n v="0"/>
    <n v="1"/>
    <n v="1"/>
    <n v="0"/>
    <n v="0"/>
    <n v="0"/>
  </r>
  <r>
    <m/>
    <m/>
    <s v="Humanidades"/>
    <d v="2020-05-19T13:22:00"/>
    <x v="2"/>
    <x v="5"/>
    <x v="2"/>
    <x v="1"/>
    <x v="6"/>
    <s v="Biblioteca Maria Zambrano (Filología / Derecho)"/>
    <s v="F. Filología (Clásicas o General)"/>
    <m/>
    <s v="Bibliotecas Municipales de Madrid"/>
    <m/>
    <m/>
    <m/>
    <m/>
    <m/>
    <s v="Sí"/>
    <s v="Sí"/>
    <n v="3"/>
    <n v="1"/>
    <n v="3"/>
    <n v="4"/>
    <n v="4"/>
    <n v="4"/>
    <n v="5"/>
    <n v="2"/>
    <n v="2"/>
    <n v="3"/>
    <m/>
    <n v="3"/>
    <n v="4"/>
    <n v="2"/>
    <m/>
    <n v="4"/>
    <s v="No"/>
    <n v="4"/>
    <n v="2"/>
    <s v="Youtube"/>
    <m/>
    <m/>
    <m/>
    <m/>
    <m/>
    <m/>
    <m/>
    <s v="Sí"/>
    <s v="No"/>
    <m/>
    <n v="5"/>
    <n v="4"/>
    <s v="4, satisfecho"/>
    <s v="Mejorado"/>
    <m/>
    <n v="1"/>
    <n v="0"/>
    <n v="1"/>
    <n v="0"/>
    <n v="0"/>
    <n v="0"/>
    <n v="0"/>
    <n v="0"/>
    <n v="1"/>
    <n v="0"/>
    <n v="0"/>
    <n v="0"/>
    <n v="0"/>
  </r>
  <r>
    <m/>
    <m/>
    <s v="Humanidades"/>
    <d v="2020-05-19T13:22:00"/>
    <x v="2"/>
    <x v="6"/>
    <x v="2"/>
    <x v="1"/>
    <x v="6"/>
    <s v="Biblioteca Maria Zambrano (Filología / Derecho)"/>
    <s v="F. Filología (Clásicas o General)"/>
    <m/>
    <m/>
    <m/>
    <m/>
    <m/>
    <m/>
    <m/>
    <s v="Sí"/>
    <s v="Sí"/>
    <n v="5"/>
    <n v="4"/>
    <n v="5"/>
    <n v="4"/>
    <n v="5"/>
    <n v="4"/>
    <n v="3"/>
    <n v="4"/>
    <n v="5"/>
    <n v="4"/>
    <m/>
    <n v="5"/>
    <n v="4"/>
    <n v="5"/>
    <n v="4"/>
    <n v="3"/>
    <s v="No"/>
    <n v="4"/>
    <n v="3"/>
    <s v="Twitter|Youtube|Instagram|LinkedIn"/>
    <m/>
    <m/>
    <m/>
    <m/>
    <m/>
    <m/>
    <m/>
    <s v="Sí"/>
    <s v="Sí"/>
    <s v="Útil"/>
    <n v="5"/>
    <n v="4"/>
    <s v="4, satisfecho"/>
    <s v="Igual"/>
    <m/>
    <n v="1"/>
    <n v="0"/>
    <n v="1"/>
    <n v="0"/>
    <n v="0"/>
    <n v="0"/>
    <n v="1"/>
    <n v="0"/>
    <n v="1"/>
    <n v="1"/>
    <n v="1"/>
    <n v="0"/>
    <n v="0"/>
  </r>
  <r>
    <m/>
    <m/>
    <s v="Ciencias de la Salud"/>
    <d v="2020-05-19T13:21:00"/>
    <x v="2"/>
    <x v="15"/>
    <x v="4"/>
    <x v="2"/>
    <x v="3"/>
    <s v="F. Enfermería, Fisioterapia y Podología"/>
    <s v="F. Farmacia"/>
    <s v="F. Odontología"/>
    <m/>
    <m/>
    <m/>
    <m/>
    <m/>
    <m/>
    <s v="No"/>
    <s v="Sí"/>
    <n v="1"/>
    <n v="1"/>
    <n v="3"/>
    <n v="1"/>
    <n v="1"/>
    <n v="4"/>
    <n v="2"/>
    <n v="3"/>
    <n v="5"/>
    <n v="3"/>
    <m/>
    <n v="4"/>
    <n v="4"/>
    <n v="3"/>
    <n v="2"/>
    <n v="3"/>
    <s v="No"/>
    <n v="2"/>
    <n v="1"/>
    <s v="Twitter|Youtube|Instagram"/>
    <m/>
    <m/>
    <m/>
    <m/>
    <m/>
    <m/>
    <m/>
    <s v="No"/>
    <s v="No"/>
    <m/>
    <n v="4"/>
    <n v="3"/>
    <s v="3, normal"/>
    <s v="Mejorado"/>
    <m/>
    <n v="0"/>
    <n v="1"/>
    <n v="0"/>
    <n v="0"/>
    <n v="0"/>
    <n v="0"/>
    <n v="1"/>
    <n v="0"/>
    <n v="1"/>
    <n v="1"/>
    <n v="0"/>
    <n v="0"/>
    <n v="0"/>
  </r>
  <r>
    <m/>
    <m/>
    <s v="Ciencias Sociales"/>
    <d v="2020-05-19T13:21:00"/>
    <x v="2"/>
    <x v="13"/>
    <x v="1"/>
    <x v="4"/>
    <x v="1"/>
    <s v="F. Ciencias de la Información"/>
    <m/>
    <m/>
    <m/>
    <m/>
    <m/>
    <m/>
    <m/>
    <m/>
    <s v="No"/>
    <s v="Sí"/>
    <n v="1"/>
    <n v="1"/>
    <n v="1"/>
    <n v="5"/>
    <n v="5"/>
    <n v="5"/>
    <n v="5"/>
    <n v="2"/>
    <n v="4"/>
    <n v="3"/>
    <m/>
    <n v="4"/>
    <n v="3"/>
    <n v="1"/>
    <n v="3"/>
    <n v="3"/>
    <s v="No"/>
    <n v="3"/>
    <m/>
    <s v="Instagram"/>
    <m/>
    <m/>
    <m/>
    <m/>
    <m/>
    <m/>
    <m/>
    <s v="No"/>
    <s v="No"/>
    <m/>
    <n v="3"/>
    <n v="4"/>
    <s v="3, normal"/>
    <s v="Igual"/>
    <m/>
    <n v="0"/>
    <n v="0"/>
    <n v="0"/>
    <n v="1"/>
    <n v="0"/>
    <n v="0"/>
    <n v="0"/>
    <n v="0"/>
    <n v="0"/>
    <n v="1"/>
    <n v="0"/>
    <n v="0"/>
    <n v="0"/>
  </r>
  <r>
    <m/>
    <m/>
    <s v="Ciencias Experimentales"/>
    <d v="2020-05-19T13:21:00"/>
    <x v="2"/>
    <x v="16"/>
    <x v="1"/>
    <x v="4"/>
    <x v="2"/>
    <s v="F. Ciencias Químicas"/>
    <m/>
    <m/>
    <m/>
    <m/>
    <m/>
    <m/>
    <m/>
    <m/>
    <s v="No"/>
    <s v="Sí"/>
    <n v="3"/>
    <n v="1"/>
    <n v="1"/>
    <n v="4"/>
    <n v="5"/>
    <n v="4"/>
    <n v="4"/>
    <n v="1"/>
    <n v="4"/>
    <n v="3"/>
    <m/>
    <n v="3"/>
    <n v="4"/>
    <n v="4"/>
    <n v="3"/>
    <n v="4"/>
    <s v="No"/>
    <n v="3"/>
    <n v="3"/>
    <s v="Instagram"/>
    <m/>
    <m/>
    <m/>
    <m/>
    <m/>
    <m/>
    <m/>
    <s v="No"/>
    <s v="No"/>
    <m/>
    <n v="4"/>
    <n v="4"/>
    <s v="4, satisfecho"/>
    <s v="Igual"/>
    <m/>
    <n v="1"/>
    <n v="0"/>
    <n v="0"/>
    <n v="0"/>
    <n v="0"/>
    <n v="0"/>
    <n v="0"/>
    <n v="0"/>
    <n v="0"/>
    <n v="1"/>
    <n v="0"/>
    <n v="0"/>
    <n v="0"/>
  </r>
  <r>
    <m/>
    <m/>
    <s v="Humanidades"/>
    <d v="2020-05-19T13:21:00"/>
    <x v="2"/>
    <x v="6"/>
    <x v="2"/>
    <x v="2"/>
    <x v="2"/>
    <s v="F. Filología (Clásicas o General)"/>
    <s v="Biblioteca Maria Zambrano (Filología / Derecho)"/>
    <s v="F. Filosofía"/>
    <m/>
    <m/>
    <m/>
    <m/>
    <m/>
    <m/>
    <s v="Sí"/>
    <s v="Sí"/>
    <n v="5"/>
    <n v="2"/>
    <n v="5"/>
    <n v="2"/>
    <n v="4"/>
    <n v="5"/>
    <n v="5"/>
    <n v="1"/>
    <n v="4"/>
    <n v="4"/>
    <m/>
    <n v="5"/>
    <n v="5"/>
    <n v="5"/>
    <n v="5"/>
    <n v="5"/>
    <s v="No"/>
    <n v="5"/>
    <n v="2"/>
    <s v="Youtube|Instagram"/>
    <m/>
    <m/>
    <m/>
    <m/>
    <m/>
    <m/>
    <m/>
    <s v="No"/>
    <s v="No"/>
    <m/>
    <n v="5"/>
    <n v="5"/>
    <s v="5, muy satisfecho"/>
    <s v="Mejorado"/>
    <m/>
    <n v="1"/>
    <n v="0"/>
    <n v="0"/>
    <n v="0"/>
    <n v="0"/>
    <n v="0"/>
    <n v="0"/>
    <n v="0"/>
    <n v="1"/>
    <n v="1"/>
    <n v="0"/>
    <n v="0"/>
    <n v="0"/>
  </r>
  <r>
    <m/>
    <m/>
    <s v="Ciencias Experimentales"/>
    <d v="2020-05-19T13:21:00"/>
    <x v="2"/>
    <x v="16"/>
    <x v="1"/>
    <x v="1"/>
    <x v="2"/>
    <s v="F. Ciencias Químicas"/>
    <s v="F. Ciencias Biológicas"/>
    <m/>
    <m/>
    <m/>
    <m/>
    <m/>
    <m/>
    <m/>
    <s v="Sí"/>
    <s v="Sí"/>
    <n v="4"/>
    <n v="1"/>
    <n v="3"/>
    <n v="2"/>
    <n v="5"/>
    <n v="2"/>
    <n v="5"/>
    <n v="1"/>
    <n v="4"/>
    <n v="2"/>
    <m/>
    <n v="3"/>
    <n v="4"/>
    <n v="4"/>
    <n v="3"/>
    <n v="4"/>
    <s v="No"/>
    <n v="4"/>
    <m/>
    <s v="Facebook"/>
    <m/>
    <m/>
    <m/>
    <m/>
    <m/>
    <m/>
    <m/>
    <s v="No"/>
    <s v="No"/>
    <m/>
    <n v="4"/>
    <n v="5"/>
    <s v="4, satisfecho"/>
    <m/>
    <s v="Bibliografía bioquímica. Hay mucha bibliografía relacionada con la química y no tanta con la bioquímica."/>
    <n v="1"/>
    <n v="0"/>
    <n v="0"/>
    <n v="0"/>
    <n v="0"/>
    <n v="0"/>
    <n v="0"/>
    <n v="1"/>
    <n v="0"/>
    <n v="0"/>
    <n v="0"/>
    <n v="0"/>
    <n v="0"/>
  </r>
  <r>
    <m/>
    <m/>
    <s v="Ciencias Experimentales"/>
    <d v="2020-05-19T13:21:00"/>
    <x v="3"/>
    <x v="27"/>
    <x v="2"/>
    <x v="2"/>
    <x v="2"/>
    <s v="F. Estudios Estadísticos"/>
    <s v="F. Farmacia"/>
    <s v="F. Odontología"/>
    <s v="BNE, UNED CENTRAL"/>
    <m/>
    <m/>
    <m/>
    <m/>
    <m/>
    <s v="No"/>
    <s v="Sí"/>
    <n v="2"/>
    <n v="4"/>
    <n v="4"/>
    <n v="2"/>
    <n v="4"/>
    <n v="5"/>
    <n v="4"/>
    <n v="2"/>
    <n v="5"/>
    <n v="5"/>
    <m/>
    <n v="5"/>
    <n v="5"/>
    <n v="5"/>
    <n v="5"/>
    <n v="5"/>
    <s v="Sí"/>
    <n v="5"/>
    <n v="5"/>
    <s v="Twitter|Youtube|Instagram|LinkedIn|No uso ninguna red social"/>
    <m/>
    <m/>
    <m/>
    <m/>
    <m/>
    <m/>
    <m/>
    <s v="Sí"/>
    <s v="Sí"/>
    <s v="Muy útil"/>
    <n v="5"/>
    <n v="5"/>
    <s v="5, muy satisfecho"/>
    <s v="Mejorado mucho"/>
    <s v="Aprovecho la oportunidad para felicitar la gestión que entre todos estáis realizando constantemente para optimizar todos los recursos en función del estudiante."/>
    <n v="1"/>
    <n v="0"/>
    <n v="0"/>
    <n v="0"/>
    <n v="0"/>
    <n v="0"/>
    <n v="1"/>
    <n v="0"/>
    <n v="1"/>
    <n v="1"/>
    <n v="1"/>
    <n v="1"/>
    <n v="0"/>
  </r>
  <r>
    <m/>
    <m/>
    <s v="Ciencias Sociales"/>
    <d v="2020-05-19T13:21:00"/>
    <x v="2"/>
    <x v="1"/>
    <x v="1"/>
    <x v="1"/>
    <x v="6"/>
    <s v="F. Ciencias Políticas y Sociología"/>
    <s v="Biblioteca Maria Zambrano (Filología / Derecho)"/>
    <s v="F. Derecho (Departamentos,Criminología)"/>
    <m/>
    <m/>
    <m/>
    <m/>
    <m/>
    <m/>
    <s v="No"/>
    <s v="No"/>
    <n v="1"/>
    <n v="2"/>
    <n v="4"/>
    <n v="3"/>
    <n v="5"/>
    <n v="5"/>
    <n v="5"/>
    <n v="2"/>
    <n v="3"/>
    <n v="3"/>
    <m/>
    <n v="5"/>
    <n v="4"/>
    <n v="4"/>
    <n v="4"/>
    <n v="3"/>
    <s v="No"/>
    <n v="4"/>
    <n v="4"/>
    <s v="Instagram"/>
    <m/>
    <m/>
    <m/>
    <m/>
    <m/>
    <m/>
    <m/>
    <s v="No"/>
    <s v="No"/>
    <m/>
    <n v="4"/>
    <n v="4"/>
    <s v="4, satisfecho"/>
    <s v="Mejorado"/>
    <m/>
    <n v="1"/>
    <n v="0"/>
    <n v="1"/>
    <n v="0"/>
    <n v="0"/>
    <n v="0"/>
    <n v="0"/>
    <n v="0"/>
    <n v="0"/>
    <n v="1"/>
    <n v="0"/>
    <n v="0"/>
    <n v="0"/>
  </r>
  <r>
    <m/>
    <m/>
    <s v="Ciencias Sociales"/>
    <d v="2020-05-19T13:21:00"/>
    <x v="2"/>
    <x v="13"/>
    <x v="1"/>
    <x v="5"/>
    <x v="3"/>
    <s v="F. Ciencias de la Información"/>
    <s v="F. Ciencias de la Documentación"/>
    <s v="Biblioteca Maria Zambrano (Filología / Derecho)"/>
    <m/>
    <m/>
    <m/>
    <m/>
    <m/>
    <m/>
    <s v="No"/>
    <s v="Sí"/>
    <m/>
    <n v="1"/>
    <n v="1"/>
    <n v="5"/>
    <n v="3"/>
    <n v="5"/>
    <n v="5"/>
    <n v="1"/>
    <n v="1"/>
    <n v="3"/>
    <m/>
    <n v="3"/>
    <n v="1"/>
    <n v="2"/>
    <n v="2"/>
    <n v="3"/>
    <s v="No"/>
    <n v="1"/>
    <n v="1"/>
    <s v="Twitter|Instagram|LinkedIn"/>
    <m/>
    <m/>
    <m/>
    <m/>
    <m/>
    <m/>
    <m/>
    <s v="No"/>
    <s v="No"/>
    <m/>
    <n v="1"/>
    <n v="1"/>
    <s v="4, satisfecho"/>
    <s v="Igual"/>
    <s v="Creo que es imprescindible el buen trato y la cordialidad con la que los trabajadores deberían tratar a los estudiantes. Reconozco que en ocasiones no somos lo más educados posibles, pero la amabilidad, las ganas de ayudar y resolver dudas de los PAS de nuestra facultad, brillan por su ausencia.   Gracias"/>
    <n v="0"/>
    <n v="1"/>
    <n v="0"/>
    <n v="0"/>
    <n v="0"/>
    <n v="0"/>
    <n v="1"/>
    <n v="0"/>
    <n v="0"/>
    <n v="1"/>
    <n v="1"/>
    <n v="0"/>
    <n v="0"/>
  </r>
  <r>
    <m/>
    <m/>
    <s v="Humanidades"/>
    <d v="2020-05-19T13:21:00"/>
    <x v="3"/>
    <x v="2"/>
    <x v="1"/>
    <x v="2"/>
    <x v="3"/>
    <s v="F. Educación - Centro de Formación del Profesorado"/>
    <s v="F. Psicología"/>
    <s v="Biblioteca Maria Zambrano (Filología / Derecho)"/>
    <m/>
    <m/>
    <m/>
    <m/>
    <m/>
    <m/>
    <s v="Sí"/>
    <s v="Sí"/>
    <n v="3"/>
    <n v="4"/>
    <n v="4"/>
    <n v="4"/>
    <n v="3"/>
    <n v="4"/>
    <n v="2"/>
    <n v="4"/>
    <n v="2"/>
    <n v="3"/>
    <m/>
    <n v="4"/>
    <n v="4"/>
    <n v="3"/>
    <n v="3"/>
    <n v="4"/>
    <s v="No"/>
    <n v="4"/>
    <n v="2"/>
    <s v="Twitter|Facebook|Youtube|Instagram"/>
    <m/>
    <m/>
    <m/>
    <m/>
    <m/>
    <m/>
    <m/>
    <s v="Sí"/>
    <s v="Sí"/>
    <s v="Útil"/>
    <n v="4"/>
    <n v="3"/>
    <s v="3, normal"/>
    <s v="Igual"/>
    <m/>
    <n v="0"/>
    <n v="1"/>
    <n v="0"/>
    <n v="0"/>
    <n v="0"/>
    <n v="0"/>
    <n v="1"/>
    <n v="1"/>
    <n v="1"/>
    <n v="1"/>
    <n v="0"/>
    <n v="0"/>
    <n v="0"/>
  </r>
  <r>
    <m/>
    <m/>
    <s v="Ciencias Experimentales"/>
    <d v="2020-05-19T13:20:00"/>
    <x v="2"/>
    <x v="16"/>
    <x v="2"/>
    <x v="5"/>
    <x v="2"/>
    <s v="F. Ciencias Químicas"/>
    <s v="F. Ciencias Matemáticas"/>
    <s v="F. Ciencias Biológicas"/>
    <m/>
    <m/>
    <m/>
    <m/>
    <m/>
    <m/>
    <s v="No"/>
    <s v="Sí"/>
    <n v="3"/>
    <n v="1"/>
    <n v="1"/>
    <n v="3"/>
    <n v="5"/>
    <n v="5"/>
    <n v="5"/>
    <n v="2"/>
    <n v="5"/>
    <n v="5"/>
    <m/>
    <n v="5"/>
    <n v="5"/>
    <n v="5"/>
    <n v="5"/>
    <n v="5"/>
    <s v="No"/>
    <n v="5"/>
    <n v="5"/>
    <s v="Twitter|Youtube|Instagram"/>
    <m/>
    <m/>
    <m/>
    <m/>
    <m/>
    <m/>
    <m/>
    <s v="Sí"/>
    <s v="Sí"/>
    <s v="Poco útil"/>
    <n v="5"/>
    <n v="5"/>
    <s v="4, satisfecho"/>
    <s v="Mejorado mucho"/>
    <m/>
    <n v="1"/>
    <n v="0"/>
    <n v="0"/>
    <n v="0"/>
    <n v="0"/>
    <n v="0"/>
    <n v="1"/>
    <n v="0"/>
    <n v="1"/>
    <n v="1"/>
    <n v="0"/>
    <n v="0"/>
    <n v="0"/>
  </r>
  <r>
    <m/>
    <m/>
    <s v="Ciencias de la Salud"/>
    <d v="2020-05-19T13:20:00"/>
    <x v="2"/>
    <x v="9"/>
    <x v="3"/>
    <x v="3"/>
    <x v="17"/>
    <s v="F. Farmacia"/>
    <s v="F. Ciencias Químicas"/>
    <s v="F. Ciencias de la Información"/>
    <m/>
    <m/>
    <m/>
    <m/>
    <m/>
    <m/>
    <s v="Sí"/>
    <s v="Sí"/>
    <n v="3"/>
    <n v="1"/>
    <n v="4"/>
    <n v="2"/>
    <n v="5"/>
    <n v="5"/>
    <n v="4"/>
    <n v="1"/>
    <n v="4"/>
    <n v="5"/>
    <m/>
    <n v="5"/>
    <n v="5"/>
    <n v="5"/>
    <n v="3"/>
    <n v="5"/>
    <s v="No"/>
    <n v="5"/>
    <n v="4"/>
    <s v="Twitter|Youtube|Instagram"/>
    <m/>
    <m/>
    <m/>
    <m/>
    <m/>
    <m/>
    <m/>
    <s v="Sí"/>
    <s v="Sí"/>
    <s v="Normal"/>
    <n v="5"/>
    <n v="5"/>
    <s v="4, satisfecho"/>
    <s v="Igual"/>
    <s v="Podrían poner enchufes accesibles en la biblioteca de farmacia y mejorar la iluminación."/>
    <n v="1"/>
    <n v="1"/>
    <n v="0"/>
    <n v="0"/>
    <n v="0"/>
    <n v="0"/>
    <n v="1"/>
    <n v="0"/>
    <n v="1"/>
    <n v="1"/>
    <n v="0"/>
    <n v="0"/>
    <n v="0"/>
  </r>
  <r>
    <m/>
    <m/>
    <s v="Ciencias de la Salud"/>
    <d v="2020-05-19T13:20:00"/>
    <x v="2"/>
    <x v="9"/>
    <x v="3"/>
    <x v="1"/>
    <x v="3"/>
    <s v="F. Ciencias de la Información"/>
    <s v="F. Ciencias Químicas"/>
    <s v="F. Farmacia"/>
    <m/>
    <m/>
    <m/>
    <m/>
    <m/>
    <m/>
    <s v="Sí"/>
    <s v="Sí"/>
    <n v="4"/>
    <n v="3"/>
    <n v="4"/>
    <n v="1"/>
    <n v="4"/>
    <n v="2"/>
    <n v="1"/>
    <n v="1"/>
    <n v="3"/>
    <n v="3"/>
    <m/>
    <n v="5"/>
    <n v="4"/>
    <n v="4"/>
    <n v="3"/>
    <n v="4"/>
    <s v="No"/>
    <n v="4"/>
    <n v="1"/>
    <s v="No uso ninguna red social"/>
    <m/>
    <m/>
    <m/>
    <m/>
    <m/>
    <m/>
    <m/>
    <s v="No"/>
    <s v="No"/>
    <m/>
    <n v="4"/>
    <n v="5"/>
    <s v="4, satisfecho"/>
    <s v="Mejorado mucho"/>
    <m/>
    <n v="0"/>
    <n v="1"/>
    <n v="0"/>
    <n v="0"/>
    <n v="0"/>
    <n v="0"/>
    <n v="0"/>
    <n v="0"/>
    <n v="0"/>
    <n v="0"/>
    <n v="0"/>
    <n v="1"/>
    <n v="0"/>
  </r>
  <r>
    <m/>
    <m/>
    <s v="Ciencias de la Salud"/>
    <d v="2020-05-19T13:20:00"/>
    <x v="4"/>
    <x v="18"/>
    <x v="1"/>
    <x v="3"/>
    <x v="3"/>
    <s v="F. Odontología"/>
    <s v="F. Odontología"/>
    <s v="F. Odontología"/>
    <m/>
    <m/>
    <m/>
    <m/>
    <m/>
    <m/>
    <s v="No"/>
    <s v="Sí"/>
    <n v="3"/>
    <n v="5"/>
    <n v="3"/>
    <n v="5"/>
    <n v="1"/>
    <n v="1"/>
    <n v="3"/>
    <n v="5"/>
    <n v="5"/>
    <n v="2"/>
    <m/>
    <n v="4"/>
    <n v="5"/>
    <n v="5"/>
    <n v="4"/>
    <n v="4"/>
    <s v="No"/>
    <n v="3"/>
    <n v="4"/>
    <s v="Youtube|Instagram"/>
    <m/>
    <m/>
    <m/>
    <m/>
    <m/>
    <m/>
    <m/>
    <s v="Sí"/>
    <s v="No"/>
    <m/>
    <n v="5"/>
    <n v="5"/>
    <s v="4, satisfecho"/>
    <s v="Mejorado"/>
    <s v="- Es necesario actualizar la disponibilidad y acceso a las revistas con más indexación para la facultad de odontología. No se tiene acceso a las revistas Quintessence del año actual en sus diferentes especialidades, es un fallo importante no tener a la ma"/>
    <n v="0"/>
    <n v="1"/>
    <n v="0"/>
    <n v="0"/>
    <n v="0"/>
    <n v="0"/>
    <n v="0"/>
    <n v="0"/>
    <n v="1"/>
    <n v="1"/>
    <n v="0"/>
    <n v="0"/>
    <n v="0"/>
  </r>
  <r>
    <m/>
    <m/>
    <s v="Humanidades"/>
    <d v="2020-05-19T13:20:00"/>
    <x v="1"/>
    <x v="6"/>
    <x v="3"/>
    <x v="3"/>
    <x v="4"/>
    <s v="F. Geografía e Historia"/>
    <s v="Biblioteca Maria Zambrano (Filología / Derecho)"/>
    <s v="F. Filología (Clásicas o General)"/>
    <s v="AECID"/>
    <m/>
    <m/>
    <m/>
    <m/>
    <m/>
    <s v="No"/>
    <s v="Sí"/>
    <n v="5"/>
    <n v="2"/>
    <n v="2"/>
    <n v="4"/>
    <n v="2"/>
    <n v="5"/>
    <n v="2"/>
    <n v="4"/>
    <n v="5"/>
    <n v="5"/>
    <m/>
    <n v="3"/>
    <n v="3"/>
    <n v="3"/>
    <n v="5"/>
    <n v="5"/>
    <s v="Sí"/>
    <n v="4"/>
    <n v="3"/>
    <s v="Instagram"/>
    <m/>
    <m/>
    <m/>
    <m/>
    <m/>
    <m/>
    <m/>
    <s v="Sí"/>
    <s v="No"/>
    <m/>
    <n v="5"/>
    <n v="5"/>
    <s v="4, satisfecho"/>
    <s v="Igual"/>
    <m/>
    <n v="0"/>
    <n v="0"/>
    <n v="1"/>
    <n v="0"/>
    <n v="0"/>
    <n v="0"/>
    <n v="0"/>
    <n v="0"/>
    <n v="0"/>
    <n v="1"/>
    <n v="0"/>
    <n v="0"/>
    <n v="0"/>
  </r>
  <r>
    <m/>
    <m/>
    <s v="Ciencias de la Salud"/>
    <d v="2020-05-19T13:20:00"/>
    <x v="2"/>
    <x v="9"/>
    <x v="1"/>
    <x v="1"/>
    <x v="17"/>
    <s v="F. Farmacia"/>
    <m/>
    <m/>
    <s v="Biblioteca Pública Municipal Buenavista"/>
    <m/>
    <m/>
    <m/>
    <m/>
    <m/>
    <s v="No"/>
    <s v="Sí"/>
    <n v="3"/>
    <n v="1"/>
    <n v="4"/>
    <n v="3"/>
    <n v="4"/>
    <n v="4"/>
    <n v="4"/>
    <n v="2"/>
    <n v="4"/>
    <n v="4"/>
    <m/>
    <n v="3"/>
    <n v="3"/>
    <n v="3"/>
    <n v="3"/>
    <n v="3"/>
    <s v="No"/>
    <n v="4"/>
    <n v="3"/>
    <s v="Facebook|Youtube|Instagram"/>
    <m/>
    <m/>
    <m/>
    <m/>
    <m/>
    <m/>
    <m/>
    <s v="No"/>
    <s v="No"/>
    <m/>
    <n v="4"/>
    <n v="4"/>
    <s v="4, satisfecho"/>
    <m/>
    <m/>
    <n v="1"/>
    <n v="1"/>
    <n v="0"/>
    <n v="0"/>
    <n v="0"/>
    <n v="0"/>
    <n v="0"/>
    <n v="1"/>
    <n v="1"/>
    <n v="1"/>
    <n v="0"/>
    <n v="0"/>
    <n v="0"/>
  </r>
  <r>
    <m/>
    <m/>
    <s v="Ciencias Experimentales"/>
    <d v="2020-05-19T13:20:00"/>
    <x v="2"/>
    <x v="26"/>
    <x v="5"/>
    <x v="1"/>
    <x v="2"/>
    <s v="Biblioteca Maria Zambrano (Filología / Derecho)"/>
    <s v="F. Informática"/>
    <m/>
    <m/>
    <m/>
    <m/>
    <m/>
    <m/>
    <m/>
    <s v="No"/>
    <s v="No"/>
    <n v="1"/>
    <n v="1"/>
    <n v="4"/>
    <n v="1"/>
    <n v="5"/>
    <n v="5"/>
    <n v="5"/>
    <n v="4"/>
    <n v="2"/>
    <n v="2"/>
    <m/>
    <n v="3"/>
    <n v="4"/>
    <n v="4"/>
    <n v="4"/>
    <n v="5"/>
    <s v="Sí"/>
    <n v="4"/>
    <n v="4"/>
    <s v="Twitter|Youtube|Instagram|LinkedIn"/>
    <m/>
    <m/>
    <m/>
    <m/>
    <m/>
    <m/>
    <m/>
    <s v="Sí"/>
    <s v="No"/>
    <m/>
    <n v="5"/>
    <n v="5"/>
    <s v="5, muy satisfecho"/>
    <m/>
    <m/>
    <n v="1"/>
    <n v="0"/>
    <n v="0"/>
    <n v="0"/>
    <n v="0"/>
    <n v="0"/>
    <n v="1"/>
    <n v="0"/>
    <n v="1"/>
    <n v="1"/>
    <n v="1"/>
    <n v="0"/>
    <n v="0"/>
  </r>
  <r>
    <m/>
    <m/>
    <s v="Ciencias Experimentales"/>
    <d v="2020-05-19T13:20:00"/>
    <x v="2"/>
    <x v="19"/>
    <x v="3"/>
    <x v="1"/>
    <x v="2"/>
    <s v="F. Ciencias Físicas"/>
    <s v="F. Ciencias Matemáticas"/>
    <s v="Biblioteca Maria Zambrano (Filología / Derecho)"/>
    <m/>
    <m/>
    <m/>
    <m/>
    <m/>
    <m/>
    <s v="Sí"/>
    <s v="Sí"/>
    <n v="4"/>
    <n v="1"/>
    <n v="1"/>
    <n v="3"/>
    <n v="5"/>
    <n v="5"/>
    <n v="5"/>
    <n v="1"/>
    <n v="4"/>
    <n v="3"/>
    <m/>
    <n v="3"/>
    <n v="5"/>
    <n v="3"/>
    <n v="1"/>
    <n v="5"/>
    <s v="No"/>
    <n v="4"/>
    <n v="3"/>
    <s v="Youtube"/>
    <m/>
    <m/>
    <m/>
    <m/>
    <m/>
    <m/>
    <m/>
    <s v="Sí"/>
    <s v="Sí"/>
    <s v="Normal"/>
    <n v="5"/>
    <n v="3"/>
    <s v="4, satisfecho"/>
    <s v="Igual"/>
    <m/>
    <n v="1"/>
    <n v="0"/>
    <n v="0"/>
    <n v="0"/>
    <n v="0"/>
    <n v="0"/>
    <n v="0"/>
    <n v="0"/>
    <n v="1"/>
    <n v="0"/>
    <n v="0"/>
    <n v="0"/>
    <n v="0"/>
  </r>
  <r>
    <m/>
    <m/>
    <s v="Ciencias Sociales"/>
    <d v="2020-05-19T13:20:00"/>
    <x v="2"/>
    <x v="13"/>
    <x v="2"/>
    <x v="1"/>
    <x v="17"/>
    <s v="F. Ciencias de la Información"/>
    <s v="Biblioteca Maria Zambrano (Filología / Derecho)"/>
    <s v="F. Ciencias Económicas y Empresariales"/>
    <m/>
    <m/>
    <m/>
    <m/>
    <m/>
    <m/>
    <s v="No"/>
    <s v="No"/>
    <n v="4"/>
    <n v="3"/>
    <n v="3"/>
    <n v="3"/>
    <n v="4"/>
    <n v="3"/>
    <n v="3"/>
    <n v="3"/>
    <n v="4"/>
    <n v="4"/>
    <m/>
    <n v="3"/>
    <n v="4"/>
    <n v="5"/>
    <n v="4"/>
    <n v="4"/>
    <s v="No"/>
    <n v="4"/>
    <n v="4"/>
    <s v="Twitter|Youtube|Instagram"/>
    <m/>
    <m/>
    <m/>
    <m/>
    <m/>
    <m/>
    <m/>
    <s v="No"/>
    <s v="No"/>
    <m/>
    <n v="4"/>
    <n v="4"/>
    <s v="4, satisfecho"/>
    <m/>
    <m/>
    <n v="1"/>
    <n v="1"/>
    <n v="0"/>
    <n v="0"/>
    <n v="0"/>
    <n v="0"/>
    <n v="1"/>
    <n v="0"/>
    <n v="1"/>
    <n v="1"/>
    <n v="0"/>
    <n v="0"/>
    <n v="0"/>
  </r>
  <r>
    <m/>
    <m/>
    <s v="Humanidades"/>
    <d v="2020-05-19T13:20:00"/>
    <x v="1"/>
    <x v="6"/>
    <x v="4"/>
    <x v="4"/>
    <x v="15"/>
    <s v="Biblioteca Maria Zambrano (Filología / Derecho)"/>
    <s v="F. Filología (Clásicas o General)"/>
    <m/>
    <s v="bibliotecas en linea"/>
    <m/>
    <m/>
    <m/>
    <m/>
    <m/>
    <s v="No"/>
    <s v="No"/>
    <n v="1"/>
    <n v="4"/>
    <n v="4"/>
    <n v="5"/>
    <n v="4"/>
    <n v="5"/>
    <n v="3"/>
    <n v="5"/>
    <n v="3"/>
    <n v="3"/>
    <m/>
    <n v="3"/>
    <n v="3"/>
    <n v="3"/>
    <n v="3"/>
    <n v="3"/>
    <s v="No"/>
    <n v="3"/>
    <n v="3"/>
    <s v="Twitter"/>
    <m/>
    <m/>
    <m/>
    <m/>
    <m/>
    <m/>
    <m/>
    <s v="No"/>
    <s v="No"/>
    <m/>
    <n v="3"/>
    <n v="3"/>
    <s v="3, normal"/>
    <s v="Igual"/>
    <m/>
    <n v="0"/>
    <n v="1"/>
    <n v="0"/>
    <n v="1"/>
    <n v="0"/>
    <n v="0"/>
    <n v="1"/>
    <n v="0"/>
    <n v="0"/>
    <n v="0"/>
    <n v="0"/>
    <n v="0"/>
    <n v="0"/>
  </r>
  <r>
    <m/>
    <m/>
    <s v="Ciencias de la Salud"/>
    <d v="2020-05-19T13:19:00"/>
    <x v="2"/>
    <x v="15"/>
    <x v="2"/>
    <x v="2"/>
    <x v="2"/>
    <s v="F. Enfermería, Fisioterapia y Podología"/>
    <s v="F. Medicina"/>
    <m/>
    <m/>
    <m/>
    <m/>
    <m/>
    <m/>
    <m/>
    <s v="Sí"/>
    <s v="Sí"/>
    <n v="4"/>
    <n v="3"/>
    <n v="3"/>
    <n v="3"/>
    <n v="4"/>
    <n v="2"/>
    <n v="4"/>
    <n v="3"/>
    <n v="4"/>
    <n v="3"/>
    <m/>
    <n v="4"/>
    <n v="3"/>
    <n v="3"/>
    <n v="3"/>
    <n v="3"/>
    <s v="Sí"/>
    <n v="3"/>
    <n v="2"/>
    <s v="No uso ninguna red social"/>
    <m/>
    <m/>
    <m/>
    <m/>
    <m/>
    <m/>
    <m/>
    <s v="Sí"/>
    <s v="No"/>
    <m/>
    <m/>
    <n v="3"/>
    <s v="4, satisfecho"/>
    <s v="Mejorado"/>
    <m/>
    <n v="1"/>
    <n v="0"/>
    <n v="0"/>
    <n v="0"/>
    <n v="0"/>
    <n v="0"/>
    <n v="0"/>
    <n v="0"/>
    <n v="0"/>
    <n v="0"/>
    <n v="0"/>
    <n v="1"/>
    <n v="0"/>
  </r>
  <r>
    <m/>
    <m/>
    <s v="Ciencias de la Salud"/>
    <d v="2020-05-19T13:19:00"/>
    <x v="2"/>
    <x v="9"/>
    <x v="3"/>
    <x v="4"/>
    <x v="2"/>
    <s v="F. Farmacia"/>
    <s v="F. Medicina"/>
    <s v="Biblioteca Maria Zambrano (Filología / Derecho)"/>
    <m/>
    <m/>
    <m/>
    <m/>
    <m/>
    <m/>
    <s v="No"/>
    <s v="No"/>
    <n v="3"/>
    <n v="2"/>
    <n v="1"/>
    <n v="5"/>
    <n v="5"/>
    <n v="2"/>
    <n v="5"/>
    <n v="1"/>
    <n v="5"/>
    <n v="5"/>
    <m/>
    <n v="5"/>
    <n v="5"/>
    <n v="3"/>
    <n v="3"/>
    <n v="4"/>
    <s v="No"/>
    <n v="5"/>
    <n v="4"/>
    <s v="Youtube"/>
    <m/>
    <m/>
    <m/>
    <m/>
    <m/>
    <m/>
    <m/>
    <s v="Sí"/>
    <s v="No"/>
    <m/>
    <n v="5"/>
    <n v="5"/>
    <s v="5, muy satisfecho"/>
    <s v="Mejorado mucho"/>
    <s v="PARA MI FUNCIONA MUY BIEN"/>
    <n v="1"/>
    <n v="0"/>
    <n v="0"/>
    <n v="0"/>
    <n v="0"/>
    <n v="0"/>
    <n v="0"/>
    <n v="0"/>
    <n v="1"/>
    <n v="0"/>
    <n v="0"/>
    <n v="0"/>
    <n v="0"/>
  </r>
  <r>
    <m/>
    <m/>
    <s v="Ciencias de la Salud"/>
    <d v="2020-05-19T13:19:00"/>
    <x v="2"/>
    <x v="9"/>
    <x v="4"/>
    <x v="4"/>
    <x v="17"/>
    <s v="Biblioteca Maria Zambrano (Filología / Derecho)"/>
    <s v="F. Farmacia"/>
    <s v="F. Medicina"/>
    <m/>
    <m/>
    <m/>
    <m/>
    <m/>
    <m/>
    <s v="No"/>
    <s v="No"/>
    <n v="1"/>
    <n v="1"/>
    <n v="1"/>
    <n v="1"/>
    <n v="5"/>
    <n v="2"/>
    <n v="5"/>
    <n v="1"/>
    <n v="4"/>
    <n v="4"/>
    <m/>
    <n v="5"/>
    <n v="4"/>
    <n v="5"/>
    <n v="3"/>
    <n v="3"/>
    <s v="No"/>
    <n v="4"/>
    <n v="2"/>
    <s v="Twitter|Instagram"/>
    <m/>
    <m/>
    <m/>
    <m/>
    <m/>
    <m/>
    <m/>
    <s v="No"/>
    <s v="No"/>
    <m/>
    <n v="5"/>
    <n v="5"/>
    <s v="5, muy satisfecho"/>
    <s v="Mejorado"/>
    <m/>
    <n v="1"/>
    <n v="1"/>
    <n v="0"/>
    <n v="0"/>
    <n v="0"/>
    <n v="0"/>
    <n v="1"/>
    <n v="0"/>
    <n v="0"/>
    <n v="1"/>
    <n v="0"/>
    <n v="0"/>
    <n v="0"/>
  </r>
  <r>
    <m/>
    <m/>
    <s v="Ciencias Experimentales"/>
    <d v="2020-05-19T13:19:00"/>
    <x v="2"/>
    <x v="16"/>
    <x v="2"/>
    <x v="5"/>
    <x v="3"/>
    <s v="F. Ciencias Químicas"/>
    <s v="F. Ciencias Físicas"/>
    <m/>
    <m/>
    <m/>
    <m/>
    <m/>
    <m/>
    <m/>
    <s v="Sí"/>
    <s v="Sí"/>
    <n v="5"/>
    <n v="1"/>
    <n v="3"/>
    <n v="3"/>
    <n v="5"/>
    <n v="5"/>
    <n v="3"/>
    <n v="2"/>
    <n v="5"/>
    <n v="5"/>
    <m/>
    <n v="5"/>
    <n v="4"/>
    <n v="5"/>
    <n v="5"/>
    <n v="5"/>
    <s v="No"/>
    <n v="5"/>
    <n v="5"/>
    <s v="Youtube|Instagram"/>
    <m/>
    <m/>
    <m/>
    <m/>
    <m/>
    <m/>
    <m/>
    <s v="Sí"/>
    <s v="No"/>
    <m/>
    <n v="5"/>
    <n v="5"/>
    <s v="5, muy satisfecho"/>
    <s v="Mejorado"/>
    <m/>
    <n v="0"/>
    <n v="1"/>
    <n v="0"/>
    <n v="0"/>
    <n v="0"/>
    <n v="0"/>
    <n v="0"/>
    <n v="0"/>
    <n v="1"/>
    <n v="1"/>
    <n v="0"/>
    <n v="0"/>
    <n v="0"/>
  </r>
  <r>
    <m/>
    <m/>
    <s v="Ciencias de la Salud"/>
    <d v="2020-05-19T13:19:00"/>
    <x v="2"/>
    <x v="4"/>
    <x v="3"/>
    <x v="3"/>
    <x v="3"/>
    <s v="F. Medicina"/>
    <s v="Biblioteca Maria Zambrano (Filología / Derecho)"/>
    <s v="F. Enfermería, Fisioterapia y Podología"/>
    <m/>
    <m/>
    <m/>
    <m/>
    <m/>
    <m/>
    <s v="Sí"/>
    <s v="Sí"/>
    <n v="4"/>
    <n v="2"/>
    <n v="4"/>
    <n v="4"/>
    <n v="5"/>
    <n v="4"/>
    <n v="4"/>
    <n v="4"/>
    <n v="4"/>
    <n v="5"/>
    <m/>
    <n v="5"/>
    <n v="5"/>
    <n v="4"/>
    <n v="3"/>
    <n v="5"/>
    <s v="No"/>
    <n v="4"/>
    <n v="4"/>
    <s v="Twitter|Instagram"/>
    <m/>
    <m/>
    <m/>
    <m/>
    <m/>
    <m/>
    <m/>
    <s v="No"/>
    <s v="No"/>
    <m/>
    <n v="4"/>
    <n v="4"/>
    <s v="5, muy satisfecho"/>
    <s v="Mejorado mucho"/>
    <m/>
    <n v="0"/>
    <n v="1"/>
    <n v="0"/>
    <n v="0"/>
    <n v="0"/>
    <n v="0"/>
    <n v="1"/>
    <n v="0"/>
    <n v="0"/>
    <n v="1"/>
    <n v="0"/>
    <n v="0"/>
    <n v="0"/>
  </r>
  <r>
    <m/>
    <m/>
    <s v="Humanidades"/>
    <d v="2020-05-19T13:19:00"/>
    <x v="3"/>
    <x v="3"/>
    <x v="3"/>
    <x v="2"/>
    <x v="6"/>
    <s v="F. Bellas Artes"/>
    <s v="F. Ciencias de la Documentación"/>
    <s v="Biblioteca Maria Zambrano (Filología / Derecho)"/>
    <s v="Biblioteca Municipal &quot;Ricardo León&quot; de Galapagar, Biblioteca Municipal &quot;Miguel Hernández&quot; de Collado Villalba"/>
    <m/>
    <m/>
    <m/>
    <m/>
    <m/>
    <s v="Sí"/>
    <s v="Sí"/>
    <n v="5"/>
    <n v="2"/>
    <n v="2"/>
    <n v="4"/>
    <n v="5"/>
    <n v="5"/>
    <n v="5"/>
    <n v="5"/>
    <n v="3"/>
    <n v="4"/>
    <m/>
    <n v="4"/>
    <n v="5"/>
    <n v="4"/>
    <n v="4"/>
    <n v="5"/>
    <s v="Sí"/>
    <n v="5"/>
    <n v="5"/>
    <s v="Facebook|Youtube"/>
    <m/>
    <m/>
    <m/>
    <m/>
    <m/>
    <m/>
    <m/>
    <s v="No"/>
    <s v="No"/>
    <m/>
    <n v="5"/>
    <n v="5"/>
    <s v="5, muy satisfecho"/>
    <s v="Mejorado mucho"/>
    <m/>
    <n v="1"/>
    <n v="0"/>
    <n v="1"/>
    <n v="0"/>
    <n v="0"/>
    <n v="0"/>
    <n v="0"/>
    <n v="1"/>
    <n v="1"/>
    <n v="0"/>
    <n v="0"/>
    <n v="0"/>
    <n v="0"/>
  </r>
  <r>
    <m/>
    <m/>
    <s v="Humanidades"/>
    <d v="2020-05-19T13:19:00"/>
    <x v="2"/>
    <x v="3"/>
    <x v="3"/>
    <x v="3"/>
    <x v="3"/>
    <s v="F. Bellas Artes"/>
    <s v="F. Educación - Centro de Formación del Profesorado"/>
    <m/>
    <m/>
    <m/>
    <m/>
    <m/>
    <m/>
    <m/>
    <s v="Sí"/>
    <s v="Sí"/>
    <n v="5"/>
    <n v="2"/>
    <n v="3"/>
    <n v="5"/>
    <n v="3"/>
    <n v="4"/>
    <n v="4"/>
    <n v="4"/>
    <n v="1"/>
    <n v="1"/>
    <m/>
    <n v="1"/>
    <n v="1"/>
    <n v="1"/>
    <n v="1"/>
    <n v="1"/>
    <s v="No"/>
    <n v="4"/>
    <n v="4"/>
    <s v="Facebook|Youtube|Instagram"/>
    <m/>
    <m/>
    <m/>
    <m/>
    <m/>
    <m/>
    <m/>
    <s v="No"/>
    <s v="No"/>
    <m/>
    <n v="1"/>
    <n v="1"/>
    <s v="1, muy insatisfecho"/>
    <s v="Mejorado"/>
    <m/>
    <n v="0"/>
    <n v="1"/>
    <n v="0"/>
    <n v="0"/>
    <n v="0"/>
    <n v="0"/>
    <n v="0"/>
    <n v="1"/>
    <n v="1"/>
    <n v="1"/>
    <n v="0"/>
    <n v="0"/>
    <n v="0"/>
  </r>
  <r>
    <m/>
    <m/>
    <s v="Humanidades"/>
    <d v="2020-05-19T13:19:00"/>
    <x v="4"/>
    <x v="7"/>
    <x v="4"/>
    <x v="4"/>
    <x v="16"/>
    <m/>
    <m/>
    <m/>
    <m/>
    <m/>
    <m/>
    <m/>
    <m/>
    <m/>
    <s v="No"/>
    <s v="No"/>
    <n v="1"/>
    <n v="1"/>
    <n v="1"/>
    <n v="5"/>
    <n v="5"/>
    <n v="5"/>
    <n v="1"/>
    <n v="1"/>
    <n v="1"/>
    <n v="1"/>
    <m/>
    <n v="1"/>
    <n v="1"/>
    <n v="1"/>
    <n v="1"/>
    <n v="1"/>
    <s v="No"/>
    <n v="1"/>
    <n v="1"/>
    <s v="No uso ninguna red social"/>
    <m/>
    <m/>
    <m/>
    <m/>
    <m/>
    <m/>
    <m/>
    <s v="No"/>
    <s v="No"/>
    <m/>
    <n v="1"/>
    <n v="1"/>
    <s v="1, muy insatisfecho"/>
    <s v="Empeorado mucho"/>
    <m/>
    <n v="0"/>
    <n v="0"/>
    <n v="0"/>
    <n v="0"/>
    <n v="1"/>
    <n v="0"/>
    <n v="0"/>
    <n v="0"/>
    <n v="0"/>
    <n v="0"/>
    <n v="0"/>
    <n v="1"/>
    <n v="0"/>
  </r>
  <r>
    <m/>
    <m/>
    <s v="Ciencias Experimentales"/>
    <d v="2020-05-19T13:19:00"/>
    <x v="2"/>
    <x v="27"/>
    <x v="2"/>
    <x v="2"/>
    <x v="6"/>
    <s v="F. Estudios Estadísticos"/>
    <s v="Biblioteca Maria Zambrano (Filología / Derecho)"/>
    <m/>
    <s v="Bibliotecas Públicas del Estado"/>
    <m/>
    <m/>
    <m/>
    <m/>
    <m/>
    <s v="Sí"/>
    <s v="Sí"/>
    <n v="5"/>
    <n v="4"/>
    <n v="4"/>
    <n v="1"/>
    <n v="5"/>
    <n v="3"/>
    <n v="5"/>
    <n v="1"/>
    <n v="5"/>
    <n v="4"/>
    <m/>
    <n v="4"/>
    <n v="5"/>
    <n v="3"/>
    <n v="5"/>
    <n v="5"/>
    <s v="Sí"/>
    <n v="4"/>
    <n v="1"/>
    <s v="No uso ninguna red social"/>
    <m/>
    <m/>
    <m/>
    <m/>
    <m/>
    <m/>
    <m/>
    <s v="Sí"/>
    <s v="No"/>
    <m/>
    <n v="5"/>
    <n v="5"/>
    <s v="5, muy satisfecho"/>
    <s v="Mejorado"/>
    <s v="Ampliar el acceso de recursos electrónicos a todos los alumnos de la Universidad y no solo a los de la Facultad respectiva"/>
    <n v="1"/>
    <n v="0"/>
    <n v="1"/>
    <n v="0"/>
    <n v="0"/>
    <n v="0"/>
    <n v="0"/>
    <n v="0"/>
    <n v="0"/>
    <n v="0"/>
    <n v="0"/>
    <n v="1"/>
    <n v="0"/>
  </r>
  <r>
    <m/>
    <m/>
    <s v="Ciencias Sociales"/>
    <d v="2020-05-19T13:18:00"/>
    <x v="2"/>
    <x v="10"/>
    <x v="5"/>
    <x v="1"/>
    <x v="16"/>
    <s v="Biblioteca Maria Zambrano (Filología / Derecho)"/>
    <s v="Biblioteca Maria Zambrano (Filología / Derecho)"/>
    <s v="Biblioteca Maria Zambrano (Filología / Derecho)"/>
    <m/>
    <m/>
    <m/>
    <m/>
    <m/>
    <m/>
    <s v="No"/>
    <s v="No"/>
    <n v="1"/>
    <n v="1"/>
    <n v="1"/>
    <n v="1"/>
    <n v="2"/>
    <n v="2"/>
    <n v="5"/>
    <n v="5"/>
    <n v="1"/>
    <n v="1"/>
    <m/>
    <n v="1"/>
    <n v="1"/>
    <n v="1"/>
    <n v="1"/>
    <n v="1"/>
    <s v="No"/>
    <n v="1"/>
    <n v="1"/>
    <s v="Twitter|Instagram"/>
    <m/>
    <m/>
    <m/>
    <m/>
    <m/>
    <m/>
    <m/>
    <s v="Sí"/>
    <s v="No"/>
    <m/>
    <n v="3"/>
    <n v="3"/>
    <s v="3, normal"/>
    <s v="Igual"/>
    <m/>
    <n v="0"/>
    <n v="0"/>
    <n v="0"/>
    <n v="0"/>
    <n v="1"/>
    <n v="0"/>
    <n v="1"/>
    <n v="0"/>
    <n v="0"/>
    <n v="1"/>
    <n v="0"/>
    <n v="0"/>
    <n v="0"/>
  </r>
  <r>
    <m/>
    <m/>
    <s v="Humanidades"/>
    <d v="2020-05-19T13:18:00"/>
    <x v="2"/>
    <x v="2"/>
    <x v="2"/>
    <x v="1"/>
    <x v="1"/>
    <s v="F. Educación - Centro de Formación del Profesorado"/>
    <s v="Biblioteca Maria Zambrano (Filología / Derecho)"/>
    <m/>
    <m/>
    <m/>
    <m/>
    <m/>
    <m/>
    <m/>
    <s v="Sí"/>
    <s v="Sí"/>
    <n v="5"/>
    <m/>
    <m/>
    <n v="4"/>
    <m/>
    <n v="5"/>
    <n v="5"/>
    <m/>
    <n v="5"/>
    <n v="4"/>
    <m/>
    <n v="3"/>
    <n v="5"/>
    <n v="3"/>
    <n v="3"/>
    <n v="3"/>
    <s v="No"/>
    <n v="4"/>
    <n v="3"/>
    <s v="Facebook|Youtube|Instagram"/>
    <m/>
    <m/>
    <m/>
    <m/>
    <m/>
    <m/>
    <m/>
    <s v="No"/>
    <s v="No"/>
    <m/>
    <n v="5"/>
    <n v="5"/>
    <s v="4, satisfecho"/>
    <s v="Mejorado"/>
    <m/>
    <n v="0"/>
    <n v="0"/>
    <n v="0"/>
    <n v="1"/>
    <n v="0"/>
    <n v="0"/>
    <n v="0"/>
    <n v="1"/>
    <n v="1"/>
    <n v="1"/>
    <n v="0"/>
    <n v="0"/>
    <n v="0"/>
  </r>
  <r>
    <m/>
    <m/>
    <s v="Humanidades"/>
    <d v="2020-05-19T13:18:00"/>
    <x v="3"/>
    <x v="2"/>
    <x v="4"/>
    <x v="1"/>
    <x v="2"/>
    <s v="F. Ciencias Matemáticas"/>
    <s v="F. Ciencias Físicas"/>
    <s v="F. Ciencias Químicas"/>
    <s v="No he acudido a otras"/>
    <m/>
    <m/>
    <m/>
    <m/>
    <m/>
    <s v="No"/>
    <s v="Sí"/>
    <n v="2"/>
    <n v="3"/>
    <n v="4"/>
    <n v="2"/>
    <n v="3"/>
    <n v="4"/>
    <n v="2"/>
    <n v="2"/>
    <n v="5"/>
    <n v="4"/>
    <m/>
    <n v="4"/>
    <n v="5"/>
    <n v="4"/>
    <n v="3"/>
    <n v="3"/>
    <s v="No"/>
    <n v="3"/>
    <n v="5"/>
    <s v="Facebook|Youtube"/>
    <m/>
    <m/>
    <m/>
    <m/>
    <m/>
    <m/>
    <m/>
    <s v="No"/>
    <s v="No"/>
    <m/>
    <n v="5"/>
    <n v="5"/>
    <s v="5, muy satisfecho"/>
    <s v="Mejorado mucho"/>
    <s v="No tengo sugerencias especiales. Los servicios que he necesitado me han parecido adecuados."/>
    <n v="1"/>
    <n v="0"/>
    <n v="0"/>
    <n v="0"/>
    <n v="0"/>
    <n v="0"/>
    <n v="0"/>
    <n v="1"/>
    <n v="1"/>
    <n v="0"/>
    <n v="0"/>
    <n v="0"/>
    <n v="0"/>
  </r>
  <r>
    <m/>
    <m/>
    <s v="Ciencias de la Salud"/>
    <d v="2020-05-19T13:18:00"/>
    <x v="2"/>
    <x v="15"/>
    <x v="1"/>
    <x v="1"/>
    <x v="2"/>
    <s v="F. Enfermería, Fisioterapia y Podología"/>
    <s v="F. Medicina"/>
    <m/>
    <m/>
    <m/>
    <m/>
    <m/>
    <m/>
    <m/>
    <s v="No"/>
    <s v="Sí"/>
    <n v="2"/>
    <n v="1"/>
    <n v="3"/>
    <n v="1"/>
    <n v="5"/>
    <n v="4"/>
    <n v="4"/>
    <n v="1"/>
    <n v="4"/>
    <n v="4"/>
    <m/>
    <n v="5"/>
    <n v="4"/>
    <n v="3"/>
    <n v="3"/>
    <n v="3"/>
    <s v="No"/>
    <n v="4"/>
    <n v="3"/>
    <s v="Twitter|Instagram"/>
    <m/>
    <m/>
    <m/>
    <m/>
    <m/>
    <m/>
    <m/>
    <s v="Sí"/>
    <s v="No"/>
    <m/>
    <n v="4"/>
    <n v="4"/>
    <s v="4, satisfecho"/>
    <s v="Igual"/>
    <m/>
    <n v="1"/>
    <n v="0"/>
    <n v="0"/>
    <n v="0"/>
    <n v="0"/>
    <n v="0"/>
    <n v="1"/>
    <n v="0"/>
    <n v="0"/>
    <n v="1"/>
    <n v="0"/>
    <n v="0"/>
    <n v="0"/>
  </r>
  <r>
    <m/>
    <m/>
    <s v="Humanidades"/>
    <d v="2020-05-19T13:18:00"/>
    <x v="3"/>
    <x v="7"/>
    <x v="1"/>
    <x v="2"/>
    <x v="2"/>
    <s v="F. Geografía e Historia"/>
    <s v="Biblioteca Maria Zambrano (Filología / Derecho)"/>
    <s v="Biblioteca Histórica"/>
    <s v="Reina Sofía, Biblioteca Municipal Arganzuela, La Casa Encendida"/>
    <m/>
    <m/>
    <m/>
    <m/>
    <m/>
    <s v="Sí"/>
    <s v="Sí"/>
    <n v="3"/>
    <n v="2"/>
    <n v="3"/>
    <n v="3"/>
    <n v="3"/>
    <n v="4"/>
    <n v="3"/>
    <n v="5"/>
    <n v="4"/>
    <n v="4"/>
    <m/>
    <n v="4"/>
    <n v="4"/>
    <n v="3"/>
    <n v="4"/>
    <n v="4"/>
    <s v="No"/>
    <n v="4"/>
    <n v="4"/>
    <s v="Twitter|Facebook|Youtube|Instagram|LinkedIn"/>
    <m/>
    <m/>
    <m/>
    <m/>
    <m/>
    <m/>
    <m/>
    <s v="Sí"/>
    <s v="No"/>
    <m/>
    <n v="4"/>
    <n v="4"/>
    <s v="4, satisfecho"/>
    <s v="Mejorado"/>
    <m/>
    <n v="1"/>
    <n v="0"/>
    <n v="0"/>
    <n v="0"/>
    <n v="0"/>
    <n v="0"/>
    <n v="1"/>
    <n v="1"/>
    <n v="1"/>
    <n v="1"/>
    <n v="1"/>
    <n v="0"/>
    <n v="0"/>
  </r>
  <r>
    <m/>
    <m/>
    <s v="Ciencias Experimentales"/>
    <d v="2020-05-19T13:18:00"/>
    <x v="1"/>
    <x v="8"/>
    <x v="2"/>
    <x v="2"/>
    <x v="6"/>
    <s v="F. Ciencias Matemáticas"/>
    <m/>
    <m/>
    <s v="Biblioteca central UNED"/>
    <m/>
    <m/>
    <m/>
    <m/>
    <m/>
    <s v="No"/>
    <s v="Sí"/>
    <n v="5"/>
    <n v="5"/>
    <n v="5"/>
    <n v="3"/>
    <n v="3"/>
    <n v="4"/>
    <n v="3"/>
    <n v="5"/>
    <n v="5"/>
    <n v="5"/>
    <m/>
    <n v="5"/>
    <n v="5"/>
    <n v="5"/>
    <n v="5"/>
    <n v="5"/>
    <s v="Sí"/>
    <n v="5"/>
    <n v="5"/>
    <s v="Youtube|Instagram|LinkedIn"/>
    <m/>
    <m/>
    <m/>
    <m/>
    <m/>
    <m/>
    <m/>
    <s v="No"/>
    <s v="No"/>
    <m/>
    <n v="5"/>
    <n v="5"/>
    <s v="5, muy satisfecho"/>
    <s v="Igual"/>
    <m/>
    <n v="1"/>
    <n v="0"/>
    <n v="1"/>
    <n v="0"/>
    <n v="0"/>
    <n v="0"/>
    <n v="0"/>
    <n v="0"/>
    <n v="1"/>
    <n v="1"/>
    <n v="1"/>
    <n v="0"/>
    <n v="0"/>
  </r>
  <r>
    <m/>
    <m/>
    <s v="Ciencias Experimentales"/>
    <d v="2020-05-19T13:17:00"/>
    <x v="2"/>
    <x v="20"/>
    <x v="3"/>
    <x v="1"/>
    <x v="2"/>
    <s v="F. Ciencias Biológicas"/>
    <s v="F. Ciencias Geológicas"/>
    <s v="Biblioteca Maria Zambrano (Filología / Derecho)"/>
    <m/>
    <m/>
    <m/>
    <m/>
    <m/>
    <m/>
    <s v="Sí"/>
    <s v="Sí"/>
    <n v="3"/>
    <n v="1"/>
    <n v="4"/>
    <n v="2"/>
    <n v="4"/>
    <n v="4"/>
    <n v="5"/>
    <n v="1"/>
    <n v="5"/>
    <n v="4"/>
    <m/>
    <n v="5"/>
    <n v="5"/>
    <n v="3"/>
    <n v="3"/>
    <n v="3"/>
    <s v="Sí"/>
    <n v="4"/>
    <n v="4"/>
    <s v="Twitter|Youtube|Instagram"/>
    <m/>
    <m/>
    <m/>
    <m/>
    <m/>
    <m/>
    <m/>
    <s v="Sí"/>
    <s v="No"/>
    <m/>
    <n v="4"/>
    <n v="4"/>
    <s v="4, satisfecho"/>
    <s v="Mejorado"/>
    <m/>
    <n v="1"/>
    <n v="0"/>
    <n v="0"/>
    <n v="0"/>
    <n v="0"/>
    <n v="0"/>
    <n v="1"/>
    <n v="0"/>
    <n v="1"/>
    <n v="1"/>
    <n v="0"/>
    <n v="0"/>
    <n v="0"/>
  </r>
  <r>
    <m/>
    <m/>
    <s v="Ciencias Experimentales"/>
    <d v="2020-05-19T13:17:00"/>
    <x v="2"/>
    <x v="8"/>
    <x v="1"/>
    <x v="1"/>
    <x v="3"/>
    <s v="F. Ciencias Matemáticas"/>
    <s v="F. Ciencias Físicas"/>
    <s v="F. Informática"/>
    <m/>
    <m/>
    <m/>
    <m/>
    <m/>
    <m/>
    <s v="No"/>
    <s v="Sí"/>
    <n v="5"/>
    <n v="3"/>
    <n v="4"/>
    <n v="1"/>
    <n v="5"/>
    <n v="4"/>
    <n v="4"/>
    <n v="3"/>
    <n v="5"/>
    <n v="5"/>
    <m/>
    <n v="4"/>
    <n v="5"/>
    <n v="4"/>
    <n v="4"/>
    <n v="5"/>
    <s v="No"/>
    <n v="4"/>
    <n v="4"/>
    <s v="Twitter|Youtube|Instagram"/>
    <m/>
    <m/>
    <m/>
    <m/>
    <m/>
    <m/>
    <m/>
    <s v="No"/>
    <s v="Sí"/>
    <s v="Útil"/>
    <n v="5"/>
    <n v="5"/>
    <s v="5, muy satisfecho"/>
    <s v="Mejorado"/>
    <s v="Estoy muy satisfecho con la biblioteca de Ciencias Matemáticas y además siempre consiguen ambientarla muy atractiva en festivos (halloween, navidad...)"/>
    <n v="0"/>
    <n v="1"/>
    <n v="0"/>
    <n v="0"/>
    <n v="0"/>
    <n v="0"/>
    <n v="1"/>
    <n v="0"/>
    <n v="1"/>
    <n v="1"/>
    <n v="0"/>
    <n v="0"/>
    <n v="0"/>
  </r>
  <r>
    <m/>
    <m/>
    <s v="Humanidades"/>
    <d v="2020-05-19T13:17:00"/>
    <x v="2"/>
    <x v="2"/>
    <x v="2"/>
    <x v="2"/>
    <x v="6"/>
    <s v="F. Educación - Centro de Formación del Profesorado"/>
    <s v="Biblioteca Maria Zambrano (Filología / Derecho)"/>
    <s v="F. Ciencias Matemáticas"/>
    <s v="Biblioteca Miguel Hernández"/>
    <m/>
    <m/>
    <m/>
    <m/>
    <m/>
    <s v="Sí"/>
    <s v="Sí"/>
    <n v="4"/>
    <n v="1"/>
    <n v="4"/>
    <n v="3"/>
    <n v="4"/>
    <n v="5"/>
    <n v="5"/>
    <n v="4"/>
    <n v="3"/>
    <n v="5"/>
    <m/>
    <n v="4"/>
    <n v="5"/>
    <n v="4"/>
    <n v="3"/>
    <n v="4"/>
    <s v="No"/>
    <n v="4"/>
    <n v="4"/>
    <s v="Twitter|Youtube|Instagram"/>
    <m/>
    <m/>
    <m/>
    <m/>
    <m/>
    <m/>
    <m/>
    <s v="No"/>
    <s v="No"/>
    <m/>
    <n v="2"/>
    <n v="3"/>
    <s v="3, normal"/>
    <s v="Igual"/>
    <m/>
    <n v="1"/>
    <n v="0"/>
    <n v="1"/>
    <n v="0"/>
    <n v="0"/>
    <n v="0"/>
    <n v="1"/>
    <n v="0"/>
    <n v="1"/>
    <n v="1"/>
    <n v="0"/>
    <n v="0"/>
    <n v="0"/>
  </r>
  <r>
    <m/>
    <m/>
    <s v="Ciencias Sociales"/>
    <d v="2020-05-19T13:17:00"/>
    <x v="2"/>
    <x v="21"/>
    <x v="4"/>
    <x v="4"/>
    <x v="11"/>
    <s v="F. Comercio y Turismo"/>
    <s v="F. Comercio y Turismo"/>
    <s v="F. Comercio y Turismo"/>
    <s v="Luis Martín Santos, villa de vallecas"/>
    <m/>
    <m/>
    <m/>
    <m/>
    <m/>
    <s v="No"/>
    <s v="No"/>
    <n v="2"/>
    <n v="2"/>
    <n v="3"/>
    <n v="1"/>
    <n v="1"/>
    <n v="5"/>
    <n v="5"/>
    <n v="2"/>
    <n v="2"/>
    <n v="3"/>
    <m/>
    <n v="4"/>
    <n v="3"/>
    <n v="2"/>
    <n v="3"/>
    <n v="1"/>
    <s v="No"/>
    <n v="1"/>
    <n v="2"/>
    <s v="Youtube|Instagram"/>
    <m/>
    <m/>
    <m/>
    <m/>
    <m/>
    <m/>
    <m/>
    <s v="No"/>
    <s v="No"/>
    <m/>
    <n v="3"/>
    <n v="4"/>
    <s v="3, normal"/>
    <s v="Igual"/>
    <m/>
    <n v="0"/>
    <n v="1"/>
    <n v="1"/>
    <n v="0"/>
    <n v="0"/>
    <n v="0"/>
    <n v="0"/>
    <n v="0"/>
    <n v="1"/>
    <n v="1"/>
    <n v="0"/>
    <n v="0"/>
    <n v="0"/>
  </r>
  <r>
    <m/>
    <m/>
    <s v="Humanidades"/>
    <d v="2020-05-19T13:17:00"/>
    <x v="2"/>
    <x v="5"/>
    <x v="5"/>
    <x v="1"/>
    <x v="53"/>
    <s v="Biblioteca Maria Zambrano (Filología / Derecho)"/>
    <s v="F. Filosofía"/>
    <s v="Biblioteca Histórica"/>
    <s v="Biblioteca Manuel Álvar."/>
    <m/>
    <m/>
    <m/>
    <m/>
    <m/>
    <s v="No"/>
    <s v="No"/>
    <n v="1"/>
    <n v="1"/>
    <n v="1"/>
    <n v="5"/>
    <n v="5"/>
    <n v="5"/>
    <n v="1"/>
    <n v="1"/>
    <n v="1"/>
    <n v="1"/>
    <m/>
    <n v="5"/>
    <n v="1"/>
    <n v="1"/>
    <n v="1"/>
    <n v="1"/>
    <s v="Sí"/>
    <n v="1"/>
    <n v="1"/>
    <s v="Este tipo de encuestas deberían considerase red social ya."/>
    <m/>
    <m/>
    <m/>
    <m/>
    <m/>
    <m/>
    <m/>
    <s v="No"/>
    <s v="No"/>
    <m/>
    <n v="1"/>
    <n v="2"/>
    <s v="1, muy insatisfecho"/>
    <s v="Empeorado mucho"/>
    <s v="No llaméis al cobrador del frac cada vez que un alumno tarda más de 2 días en devolver un solo libro."/>
    <n v="0"/>
    <n v="1"/>
    <n v="1"/>
    <n v="1"/>
    <n v="0"/>
    <n v="0"/>
    <n v="0"/>
    <n v="0"/>
    <n v="0"/>
    <n v="0"/>
    <n v="0"/>
    <n v="0"/>
    <n v="0"/>
  </r>
  <r>
    <m/>
    <m/>
    <s v="Humanidades"/>
    <d v="2020-05-19T13:17:00"/>
    <x v="3"/>
    <x v="2"/>
    <x v="1"/>
    <x v="4"/>
    <x v="3"/>
    <s v="Biblioteca Maria Zambrano (Filología / Derecho)"/>
    <s v="F. Filología (Clásicas o General)"/>
    <s v="F. Filosofía"/>
    <m/>
    <m/>
    <m/>
    <m/>
    <m/>
    <m/>
    <s v="No"/>
    <s v="No"/>
    <n v="3"/>
    <n v="4"/>
    <n v="4"/>
    <n v="5"/>
    <n v="3"/>
    <n v="4"/>
    <n v="4"/>
    <n v="4"/>
    <n v="4"/>
    <n v="4"/>
    <m/>
    <n v="4"/>
    <n v="4"/>
    <n v="3"/>
    <n v="4"/>
    <n v="4"/>
    <s v="No"/>
    <n v="4"/>
    <n v="3"/>
    <s v="Twitter|Facebook|Instagram"/>
    <m/>
    <m/>
    <m/>
    <m/>
    <m/>
    <m/>
    <m/>
    <s v="No"/>
    <s v="No"/>
    <m/>
    <n v="4"/>
    <n v="4"/>
    <s v="4, satisfecho"/>
    <s v="Mejorado"/>
    <m/>
    <n v="0"/>
    <n v="1"/>
    <n v="0"/>
    <n v="0"/>
    <n v="0"/>
    <n v="0"/>
    <n v="1"/>
    <n v="1"/>
    <n v="0"/>
    <n v="1"/>
    <n v="0"/>
    <n v="0"/>
    <n v="0"/>
  </r>
  <r>
    <m/>
    <m/>
    <s v="Ciencias Sociales"/>
    <d v="2020-05-19T13:17:00"/>
    <x v="2"/>
    <x v="1"/>
    <x v="2"/>
    <x v="5"/>
    <x v="4"/>
    <s v="F. Ciencias Políticas y Sociología"/>
    <s v="Biblioteca Maria Zambrano (Filología / Derecho)"/>
    <m/>
    <m/>
    <m/>
    <m/>
    <m/>
    <m/>
    <m/>
    <s v="No"/>
    <s v="Sí"/>
    <n v="4"/>
    <n v="2"/>
    <n v="3"/>
    <n v="1"/>
    <n v="5"/>
    <n v="5"/>
    <n v="5"/>
    <n v="3"/>
    <n v="3"/>
    <n v="2"/>
    <m/>
    <n v="3"/>
    <n v="5"/>
    <n v="3"/>
    <n v="3"/>
    <n v="5"/>
    <s v="No"/>
    <n v="4"/>
    <n v="3"/>
    <s v="Twitter|Instagram"/>
    <m/>
    <m/>
    <m/>
    <m/>
    <m/>
    <m/>
    <m/>
    <s v="No"/>
    <s v="Sí"/>
    <s v="Muy útil"/>
    <n v="5"/>
    <n v="5"/>
    <s v="4, satisfecho"/>
    <s v="Mejorado mucho"/>
    <s v="En mi caso en los últimos años de mi carrera ha sido cuando más he aprendido a sacarle provecho a la biblioteca y a sus recursos, gracias a profesores que concertaban explicaciones y exposiciones por parte del personal de la biblioteca.  Al comenzar la carrera te dan un &quot;curso&quot; muy rápido sobre como usar los recurso de la biblioteca pero es tan rápido y hay tanta información que realmente es complicado retener la información. Creo que la mayoría de los alumnos no saben como utilizar los recursos de la biblioteca y tiran más de información que se encuentra en internet de acceso libre."/>
    <n v="0"/>
    <n v="0"/>
    <n v="1"/>
    <n v="0"/>
    <n v="0"/>
    <n v="0"/>
    <n v="1"/>
    <n v="0"/>
    <n v="0"/>
    <n v="1"/>
    <n v="0"/>
    <n v="0"/>
    <n v="0"/>
  </r>
  <r>
    <m/>
    <m/>
    <s v="Ciencias Experimentales"/>
    <d v="2020-05-19T13:17:00"/>
    <x v="2"/>
    <x v="16"/>
    <x v="3"/>
    <x v="4"/>
    <x v="2"/>
    <s v="F. Ciencias Químicas"/>
    <s v="Biblioteca Maria Zambrano (Filología / Derecho)"/>
    <s v="F. Ciencias Geológicas"/>
    <s v="Biblioteca del barrio Ascao: Pablo Neruda"/>
    <m/>
    <m/>
    <m/>
    <m/>
    <m/>
    <s v="No"/>
    <s v="No"/>
    <n v="1"/>
    <n v="1"/>
    <n v="1"/>
    <n v="5"/>
    <n v="5"/>
    <n v="5"/>
    <n v="5"/>
    <n v="1"/>
    <n v="3"/>
    <n v="5"/>
    <m/>
    <n v="5"/>
    <n v="5"/>
    <n v="3"/>
    <n v="2"/>
    <n v="3"/>
    <s v="Sí"/>
    <n v="1"/>
    <n v="5"/>
    <s v="Twitter|Youtube|Instagram|LinkedIn"/>
    <m/>
    <m/>
    <m/>
    <m/>
    <m/>
    <m/>
    <m/>
    <s v="Sí"/>
    <s v="No"/>
    <m/>
    <n v="5"/>
    <n v="5"/>
    <s v="5, muy satisfecho"/>
    <s v="Mejorado mucho"/>
    <m/>
    <n v="1"/>
    <n v="0"/>
    <n v="0"/>
    <n v="0"/>
    <n v="0"/>
    <n v="0"/>
    <n v="1"/>
    <n v="0"/>
    <n v="1"/>
    <n v="1"/>
    <n v="1"/>
    <n v="0"/>
    <n v="0"/>
  </r>
  <r>
    <m/>
    <m/>
    <s v="Humanidades"/>
    <d v="2020-05-19T13:17:00"/>
    <x v="2"/>
    <x v="2"/>
    <x v="2"/>
    <x v="1"/>
    <x v="2"/>
    <s v="F. Educación - Centro de Formación del Profesorado"/>
    <s v="F. Educación - Centro de Formación del Profesorado"/>
    <s v="F. Educación - Centro de Formación del Profesorado"/>
    <m/>
    <m/>
    <m/>
    <m/>
    <m/>
    <m/>
    <s v="No"/>
    <s v="Sí"/>
    <n v="2"/>
    <n v="3"/>
    <n v="3"/>
    <n v="3"/>
    <n v="4"/>
    <n v="4"/>
    <n v="4"/>
    <n v="2"/>
    <n v="3"/>
    <n v="3"/>
    <m/>
    <n v="4"/>
    <n v="4"/>
    <n v="4"/>
    <n v="4"/>
    <n v="3"/>
    <s v="No"/>
    <n v="4"/>
    <n v="4"/>
    <s v="Facebook|Instagram"/>
    <m/>
    <m/>
    <m/>
    <m/>
    <m/>
    <m/>
    <m/>
    <s v="Sí"/>
    <s v="No"/>
    <m/>
    <n v="4"/>
    <n v="4"/>
    <s v="4, satisfecho"/>
    <s v="Mejorado"/>
    <m/>
    <n v="1"/>
    <n v="0"/>
    <n v="0"/>
    <n v="0"/>
    <n v="0"/>
    <n v="0"/>
    <n v="0"/>
    <n v="1"/>
    <n v="0"/>
    <n v="1"/>
    <n v="0"/>
    <n v="0"/>
    <n v="0"/>
  </r>
  <r>
    <m/>
    <m/>
    <s v="Ciencias de la Salud"/>
    <d v="2020-05-19T13:17:00"/>
    <x v="1"/>
    <x v="9"/>
    <x v="3"/>
    <x v="4"/>
    <x v="54"/>
    <s v="F. Farmacia"/>
    <m/>
    <m/>
    <m/>
    <m/>
    <m/>
    <m/>
    <m/>
    <m/>
    <s v="Sí"/>
    <s v="Sí"/>
    <n v="1"/>
    <n v="1"/>
    <n v="1"/>
    <n v="1"/>
    <n v="1"/>
    <n v="1"/>
    <n v="1"/>
    <n v="1"/>
    <n v="1"/>
    <n v="1"/>
    <m/>
    <n v="1"/>
    <n v="1"/>
    <n v="1"/>
    <n v="1"/>
    <n v="1"/>
    <s v="No"/>
    <n v="1"/>
    <n v="1"/>
    <s v="No uso ninguna red social"/>
    <m/>
    <m/>
    <m/>
    <m/>
    <m/>
    <m/>
    <m/>
    <s v="No"/>
    <s v="No"/>
    <m/>
    <n v="1"/>
    <n v="1"/>
    <s v="1, muy insatisfecho"/>
    <s v="Empeorado mucho"/>
    <m/>
    <n v="1"/>
    <n v="0"/>
    <n v="0"/>
    <n v="0"/>
    <n v="0"/>
    <n v="0"/>
    <n v="0"/>
    <n v="0"/>
    <n v="0"/>
    <n v="0"/>
    <n v="0"/>
    <n v="1"/>
    <n v="0"/>
  </r>
  <r>
    <m/>
    <m/>
    <s v="Humanidades"/>
    <d v="2020-05-19T13:16:00"/>
    <x v="2"/>
    <x v="2"/>
    <x v="2"/>
    <x v="4"/>
    <x v="2"/>
    <s v="F. Educación - Centro de Formación del Profesorado"/>
    <s v="Biblioteca Maria Zambrano (Filología / Derecho)"/>
    <m/>
    <m/>
    <m/>
    <m/>
    <m/>
    <m/>
    <m/>
    <s v="No"/>
    <s v="Sí"/>
    <n v="3"/>
    <n v="1"/>
    <n v="1"/>
    <n v="2"/>
    <n v="5"/>
    <n v="5"/>
    <n v="5"/>
    <n v="1"/>
    <n v="3"/>
    <n v="3"/>
    <m/>
    <n v="3"/>
    <n v="3"/>
    <n v="3"/>
    <n v="3"/>
    <n v="4"/>
    <s v="No"/>
    <n v="3"/>
    <n v="3"/>
    <s v="Youtube|Instagram"/>
    <m/>
    <m/>
    <m/>
    <m/>
    <m/>
    <m/>
    <m/>
    <s v="Sí"/>
    <s v="No"/>
    <m/>
    <n v="4"/>
    <n v="4"/>
    <s v="4, satisfecho"/>
    <s v="Mejorado"/>
    <m/>
    <n v="1"/>
    <n v="0"/>
    <n v="0"/>
    <n v="0"/>
    <n v="0"/>
    <n v="0"/>
    <n v="0"/>
    <n v="0"/>
    <n v="1"/>
    <n v="1"/>
    <n v="0"/>
    <n v="0"/>
    <n v="0"/>
  </r>
  <r>
    <m/>
    <m/>
    <s v="Ciencias de la Salud"/>
    <d v="2020-05-19T13:16:00"/>
    <x v="2"/>
    <x v="12"/>
    <x v="2"/>
    <x v="1"/>
    <x v="2"/>
    <s v="F. Psicología"/>
    <s v="F. Psicología"/>
    <s v="F. Psicología"/>
    <m/>
    <m/>
    <m/>
    <m/>
    <m/>
    <m/>
    <s v="No"/>
    <s v="No"/>
    <n v="2"/>
    <n v="4"/>
    <n v="3"/>
    <n v="5"/>
    <n v="5"/>
    <n v="5"/>
    <n v="5"/>
    <n v="1"/>
    <n v="3"/>
    <n v="3"/>
    <m/>
    <n v="2"/>
    <n v="3"/>
    <n v="3"/>
    <m/>
    <n v="2"/>
    <s v="No"/>
    <n v="3"/>
    <n v="3"/>
    <s v="Facebook|Youtube|Instagram"/>
    <m/>
    <m/>
    <m/>
    <m/>
    <m/>
    <m/>
    <m/>
    <s v="No"/>
    <s v="No"/>
    <m/>
    <n v="4"/>
    <n v="5"/>
    <s v="3, normal"/>
    <s v="Mejorado"/>
    <m/>
    <n v="1"/>
    <n v="0"/>
    <n v="0"/>
    <n v="0"/>
    <n v="0"/>
    <n v="0"/>
    <n v="0"/>
    <n v="1"/>
    <n v="1"/>
    <n v="1"/>
    <n v="0"/>
    <n v="0"/>
    <n v="0"/>
  </r>
  <r>
    <m/>
    <m/>
    <s v="Humanidades"/>
    <d v="2020-05-19T13:16:00"/>
    <x v="2"/>
    <x v="7"/>
    <x v="2"/>
    <x v="3"/>
    <x v="4"/>
    <s v="F. Geografía e Historia"/>
    <s v="Biblioteca Maria Zambrano (Filología / Derecho)"/>
    <s v="F. Filología (Clásicas o General)"/>
    <m/>
    <m/>
    <m/>
    <m/>
    <m/>
    <m/>
    <s v="No"/>
    <s v="Sí"/>
    <n v="4"/>
    <n v="2"/>
    <n v="5"/>
    <n v="3"/>
    <n v="5"/>
    <n v="5"/>
    <n v="5"/>
    <n v="4"/>
    <n v="4"/>
    <n v="4"/>
    <m/>
    <n v="4"/>
    <n v="4"/>
    <n v="5"/>
    <n v="4"/>
    <n v="3"/>
    <s v="No"/>
    <n v="4"/>
    <n v="4"/>
    <s v="Twitter|Youtube|Instagram"/>
    <m/>
    <m/>
    <m/>
    <m/>
    <m/>
    <m/>
    <m/>
    <s v="No"/>
    <s v="No"/>
    <m/>
    <n v="4"/>
    <n v="4"/>
    <s v="4, satisfecho"/>
    <s v="Mejorado"/>
    <m/>
    <n v="0"/>
    <n v="0"/>
    <n v="1"/>
    <n v="0"/>
    <n v="0"/>
    <n v="0"/>
    <n v="1"/>
    <n v="0"/>
    <n v="1"/>
    <n v="1"/>
    <n v="0"/>
    <n v="0"/>
    <n v="0"/>
  </r>
  <r>
    <m/>
    <m/>
    <s v="Ciencias de la Salud"/>
    <d v="2020-05-19T13:16:00"/>
    <x v="2"/>
    <x v="9"/>
    <x v="2"/>
    <x v="1"/>
    <x v="2"/>
    <s v="F. Farmacia"/>
    <s v="F. Medicina"/>
    <s v="F. Odontología"/>
    <m/>
    <m/>
    <m/>
    <m/>
    <m/>
    <m/>
    <s v="No"/>
    <s v="Sí"/>
    <n v="3"/>
    <n v="1"/>
    <n v="3"/>
    <n v="2"/>
    <n v="4"/>
    <n v="3"/>
    <n v="5"/>
    <n v="2"/>
    <n v="3"/>
    <n v="3"/>
    <m/>
    <n v="4"/>
    <n v="3"/>
    <n v="3"/>
    <n v="3"/>
    <n v="2"/>
    <s v="No"/>
    <n v="3"/>
    <n v="3"/>
    <s v="Twitter|Youtube|Instagram"/>
    <m/>
    <m/>
    <m/>
    <m/>
    <m/>
    <m/>
    <m/>
    <s v="No"/>
    <s v="No"/>
    <m/>
    <n v="4"/>
    <n v="4"/>
    <s v="4, satisfecho"/>
    <s v="Igual"/>
    <m/>
    <n v="1"/>
    <n v="0"/>
    <n v="0"/>
    <n v="0"/>
    <n v="0"/>
    <n v="0"/>
    <n v="1"/>
    <n v="0"/>
    <n v="1"/>
    <n v="1"/>
    <n v="0"/>
    <n v="0"/>
    <n v="0"/>
  </r>
  <r>
    <m/>
    <m/>
    <s v="Ciencias Sociales"/>
    <d v="2020-05-19T13:16:00"/>
    <x v="2"/>
    <x v="21"/>
    <x v="1"/>
    <x v="1"/>
    <x v="3"/>
    <s v="F. Comercio y Turismo"/>
    <s v="F. Derecho (Departamentos,Criminología)"/>
    <m/>
    <s v="Biblioteca AECID"/>
    <m/>
    <m/>
    <m/>
    <m/>
    <m/>
    <s v="No"/>
    <s v="No"/>
    <n v="4"/>
    <n v="4"/>
    <n v="4"/>
    <n v="5"/>
    <n v="5"/>
    <n v="5"/>
    <n v="5"/>
    <n v="3"/>
    <n v="5"/>
    <n v="5"/>
    <m/>
    <n v="5"/>
    <n v="5"/>
    <n v="5"/>
    <n v="5"/>
    <n v="5"/>
    <s v="No"/>
    <n v="4"/>
    <n v="4"/>
    <s v="Facebook|Youtube|LinkedIn"/>
    <m/>
    <m/>
    <m/>
    <m/>
    <m/>
    <m/>
    <m/>
    <s v="No"/>
    <s v="No"/>
    <m/>
    <n v="5"/>
    <n v="5"/>
    <s v="4, satisfecho"/>
    <s v="Mejorado"/>
    <m/>
    <n v="0"/>
    <n v="1"/>
    <n v="0"/>
    <n v="0"/>
    <n v="0"/>
    <n v="0"/>
    <n v="0"/>
    <n v="1"/>
    <n v="1"/>
    <n v="0"/>
    <n v="1"/>
    <n v="0"/>
    <n v="0"/>
  </r>
  <r>
    <m/>
    <m/>
    <s v="Humanidades"/>
    <d v="2020-05-19T13:16:00"/>
    <x v="2"/>
    <x v="7"/>
    <x v="3"/>
    <x v="3"/>
    <x v="6"/>
    <s v="F. Geografía e Historia"/>
    <s v="F. Bellas Artes"/>
    <s v="F. Filosofía"/>
    <m/>
    <m/>
    <m/>
    <m/>
    <m/>
    <m/>
    <s v="Sí"/>
    <s v="Sí"/>
    <n v="5"/>
    <n v="5"/>
    <n v="3"/>
    <n v="2"/>
    <n v="4"/>
    <n v="5"/>
    <n v="3"/>
    <n v="4"/>
    <n v="5"/>
    <n v="5"/>
    <m/>
    <n v="4"/>
    <n v="5"/>
    <n v="3"/>
    <n v="4"/>
    <n v="2"/>
    <s v="No"/>
    <n v="3"/>
    <n v="4"/>
    <s v="Twitter|Youtube"/>
    <m/>
    <m/>
    <m/>
    <m/>
    <m/>
    <m/>
    <m/>
    <s v="Sí"/>
    <s v="Sí"/>
    <s v="Normal"/>
    <n v="5"/>
    <n v="5"/>
    <s v="4, satisfecho"/>
    <s v="Igual"/>
    <m/>
    <n v="1"/>
    <n v="0"/>
    <n v="1"/>
    <n v="0"/>
    <n v="0"/>
    <n v="0"/>
    <n v="1"/>
    <n v="0"/>
    <n v="1"/>
    <n v="0"/>
    <n v="0"/>
    <n v="0"/>
    <n v="0"/>
  </r>
  <r>
    <m/>
    <m/>
    <s v="Ciencias Sociales"/>
    <d v="2020-05-19T13:16:00"/>
    <x v="2"/>
    <x v="13"/>
    <x v="1"/>
    <x v="1"/>
    <x v="6"/>
    <s v="F. Ciencias de la Información"/>
    <s v="Biblioteca Maria Zambrano (Filología / Derecho)"/>
    <m/>
    <m/>
    <m/>
    <m/>
    <m/>
    <m/>
    <m/>
    <s v="Sí"/>
    <s v="Sí"/>
    <n v="4"/>
    <n v="3"/>
    <n v="3"/>
    <n v="1"/>
    <n v="5"/>
    <n v="3"/>
    <n v="5"/>
    <n v="2"/>
    <n v="3"/>
    <n v="3"/>
    <m/>
    <n v="4"/>
    <n v="4"/>
    <n v="3"/>
    <n v="3"/>
    <n v="3"/>
    <s v="No"/>
    <n v="4"/>
    <n v="3"/>
    <s v="Twitter|Youtube|Instagram"/>
    <m/>
    <m/>
    <m/>
    <m/>
    <m/>
    <m/>
    <m/>
    <s v="No"/>
    <s v="No"/>
    <m/>
    <n v="4"/>
    <n v="5"/>
    <s v="4, satisfecho"/>
    <s v="Igual"/>
    <s v="Sería interesante que algunos libros tengan formato virtual, sobre todo los que son necesarios para complementar al información de clase ya que si en una clase de 60 alumnos todos lo necesitamos no hay tantos ejemplares"/>
    <n v="1"/>
    <n v="0"/>
    <n v="1"/>
    <n v="0"/>
    <n v="0"/>
    <n v="0"/>
    <n v="1"/>
    <n v="0"/>
    <n v="1"/>
    <n v="1"/>
    <n v="0"/>
    <n v="0"/>
    <n v="0"/>
  </r>
  <r>
    <m/>
    <m/>
    <s v="Humanidades"/>
    <d v="2020-05-19T13:15:00"/>
    <x v="1"/>
    <x v="6"/>
    <x v="2"/>
    <x v="3"/>
    <x v="4"/>
    <s v="F. Filología (Clásicas o General)"/>
    <s v="Biblioteca Maria Zambrano (Filología / Derecho)"/>
    <m/>
    <m/>
    <m/>
    <m/>
    <m/>
    <m/>
    <m/>
    <s v="Sí"/>
    <s v="Sí"/>
    <n v="4"/>
    <n v="2"/>
    <n v="2"/>
    <n v="3"/>
    <n v="1"/>
    <n v="3"/>
    <n v="1"/>
    <n v="4"/>
    <n v="3"/>
    <n v="5"/>
    <m/>
    <n v="4"/>
    <n v="4"/>
    <n v="4"/>
    <n v="1"/>
    <n v="4"/>
    <s v="Sí"/>
    <n v="3"/>
    <n v="1"/>
    <s v="Twitter|Instagram"/>
    <m/>
    <m/>
    <m/>
    <m/>
    <m/>
    <m/>
    <m/>
    <s v="Sí"/>
    <s v="Sí"/>
    <s v="Útil"/>
    <n v="5"/>
    <n v="5"/>
    <s v="5, muy satisfecho"/>
    <s v="Igual"/>
    <s v="Estaría bien que se pudieran volver a cancelar las reservas desde &quot;mi cuenta&quot;, ya que desde que de cambió el formato es necesario llamar por teléfono, lo cual dificulta un poco la cancelación."/>
    <n v="0"/>
    <n v="0"/>
    <n v="1"/>
    <n v="0"/>
    <n v="0"/>
    <n v="0"/>
    <n v="1"/>
    <n v="0"/>
    <n v="0"/>
    <n v="1"/>
    <n v="0"/>
    <n v="0"/>
    <n v="0"/>
  </r>
  <r>
    <m/>
    <m/>
    <s v="Ciencias de la Salud"/>
    <d v="2020-05-19T13:15:00"/>
    <x v="2"/>
    <x v="9"/>
    <x v="1"/>
    <x v="1"/>
    <x v="3"/>
    <s v="Biblioteca Maria Zambrano (Filología / Derecho)"/>
    <s v="F. Medicina"/>
    <s v="F. Farmacia"/>
    <m/>
    <m/>
    <m/>
    <m/>
    <m/>
    <m/>
    <s v="No"/>
    <s v="Sí"/>
    <n v="1"/>
    <n v="1"/>
    <n v="3"/>
    <n v="1"/>
    <n v="5"/>
    <n v="1"/>
    <n v="5"/>
    <n v="1"/>
    <n v="5"/>
    <n v="4"/>
    <m/>
    <n v="4"/>
    <n v="3"/>
    <n v="4"/>
    <n v="3"/>
    <n v="4"/>
    <s v="No"/>
    <n v="4"/>
    <n v="4"/>
    <s v="Twitter|Youtube|Instagram"/>
    <m/>
    <m/>
    <m/>
    <m/>
    <m/>
    <m/>
    <m/>
    <s v="No"/>
    <s v="No"/>
    <m/>
    <n v="4"/>
    <n v="3"/>
    <s v="4, satisfecho"/>
    <s v="Mejorado"/>
    <m/>
    <n v="0"/>
    <n v="1"/>
    <n v="0"/>
    <n v="0"/>
    <n v="0"/>
    <n v="0"/>
    <n v="1"/>
    <n v="0"/>
    <n v="1"/>
    <n v="1"/>
    <n v="0"/>
    <n v="0"/>
    <n v="0"/>
  </r>
  <r>
    <m/>
    <m/>
    <s v="Ciencias de la Salud"/>
    <d v="2020-05-19T13:15:00"/>
    <x v="2"/>
    <x v="12"/>
    <x v="3"/>
    <x v="2"/>
    <x v="19"/>
    <s v="F. Psicología"/>
    <m/>
    <m/>
    <m/>
    <m/>
    <m/>
    <m/>
    <m/>
    <m/>
    <s v="No"/>
    <s v="Sí"/>
    <n v="5"/>
    <n v="1"/>
    <n v="1"/>
    <n v="5"/>
    <n v="5"/>
    <n v="5"/>
    <n v="5"/>
    <n v="5"/>
    <n v="1"/>
    <n v="1"/>
    <m/>
    <n v="1"/>
    <n v="1"/>
    <n v="1"/>
    <n v="1"/>
    <n v="5"/>
    <s v="No"/>
    <n v="3"/>
    <n v="1"/>
    <s v="Twitter|Youtube|Instagram|LinkedIn"/>
    <m/>
    <m/>
    <m/>
    <m/>
    <m/>
    <m/>
    <m/>
    <s v="Sí"/>
    <s v="No"/>
    <m/>
    <n v="1"/>
    <n v="1"/>
    <s v="1, muy insatisfecho"/>
    <s v="Empeorado mucho"/>
    <m/>
    <n v="0"/>
    <n v="1"/>
    <n v="0"/>
    <n v="0"/>
    <n v="1"/>
    <n v="0"/>
    <n v="1"/>
    <n v="0"/>
    <n v="1"/>
    <n v="1"/>
    <n v="1"/>
    <n v="0"/>
    <n v="0"/>
  </r>
  <r>
    <m/>
    <m/>
    <s v="Ciencias Experimentales"/>
    <d v="2020-05-19T13:15:00"/>
    <x v="2"/>
    <x v="26"/>
    <x v="2"/>
    <x v="4"/>
    <x v="2"/>
    <s v="F. Informática"/>
    <s v="Biblioteca Maria Zambrano (Filología / Derecho)"/>
    <m/>
    <m/>
    <m/>
    <m/>
    <m/>
    <m/>
    <m/>
    <s v="No"/>
    <s v="No"/>
    <n v="1"/>
    <n v="1"/>
    <n v="2"/>
    <n v="1"/>
    <n v="5"/>
    <n v="5"/>
    <n v="5"/>
    <n v="1"/>
    <n v="5"/>
    <n v="5"/>
    <m/>
    <n v="5"/>
    <n v="5"/>
    <n v="3"/>
    <n v="5"/>
    <n v="5"/>
    <s v="No"/>
    <n v="5"/>
    <n v="3"/>
    <s v="Twitter|Youtube|Instagram"/>
    <m/>
    <m/>
    <m/>
    <m/>
    <m/>
    <m/>
    <m/>
    <s v="No"/>
    <s v="No"/>
    <m/>
    <n v="5"/>
    <n v="5"/>
    <s v="5, muy satisfecho"/>
    <s v="Mejorado mucho"/>
    <s v="En la facultad de Informática siempre tienen problemas cuando tienen que poner la calefacción y/o el aire acondicionado porque se rompe y no les hacen caso para arreglarlo"/>
    <n v="1"/>
    <n v="0"/>
    <n v="0"/>
    <n v="0"/>
    <n v="0"/>
    <n v="0"/>
    <n v="1"/>
    <n v="0"/>
    <n v="1"/>
    <n v="1"/>
    <n v="0"/>
    <n v="0"/>
    <n v="0"/>
  </r>
  <r>
    <m/>
    <m/>
    <s v="Ciencias Sociales"/>
    <d v="2020-05-19T13:15:00"/>
    <x v="2"/>
    <x v="21"/>
    <x v="1"/>
    <x v="1"/>
    <x v="2"/>
    <s v="F. Comercio y Turismo"/>
    <s v="Biblioteca Maria Zambrano (Filología / Derecho)"/>
    <m/>
    <m/>
    <m/>
    <m/>
    <m/>
    <m/>
    <m/>
    <s v="No"/>
    <s v="Sí"/>
    <n v="4"/>
    <n v="4"/>
    <n v="5"/>
    <n v="5"/>
    <n v="5"/>
    <n v="5"/>
    <n v="5"/>
    <n v="4"/>
    <n v="5"/>
    <n v="4"/>
    <m/>
    <n v="5"/>
    <n v="4"/>
    <n v="4"/>
    <n v="4"/>
    <n v="5"/>
    <s v="No"/>
    <n v="4"/>
    <n v="3"/>
    <s v="Twitter|Youtube|Instagram"/>
    <m/>
    <m/>
    <m/>
    <m/>
    <m/>
    <m/>
    <m/>
    <s v="No"/>
    <s v="No"/>
    <m/>
    <n v="4"/>
    <n v="4"/>
    <s v="4, satisfecho"/>
    <s v="Igual"/>
    <m/>
    <n v="1"/>
    <n v="0"/>
    <n v="0"/>
    <n v="0"/>
    <n v="0"/>
    <n v="0"/>
    <n v="1"/>
    <n v="0"/>
    <n v="1"/>
    <n v="1"/>
    <n v="0"/>
    <n v="0"/>
    <n v="0"/>
  </r>
  <r>
    <m/>
    <m/>
    <s v="Ciencias de la Salud"/>
    <d v="2020-05-19T13:15:00"/>
    <x v="2"/>
    <x v="4"/>
    <x v="1"/>
    <x v="4"/>
    <x v="2"/>
    <s v="F. Medicina"/>
    <s v="Biblioteca Maria Zambrano (Filología / Derecho)"/>
    <s v="F. Farmacia"/>
    <m/>
    <m/>
    <m/>
    <m/>
    <m/>
    <m/>
    <s v="No"/>
    <s v="Sí"/>
    <n v="4"/>
    <n v="1"/>
    <n v="1"/>
    <n v="1"/>
    <n v="5"/>
    <n v="4"/>
    <n v="5"/>
    <n v="1"/>
    <n v="1"/>
    <n v="3"/>
    <m/>
    <n v="1"/>
    <n v="2"/>
    <n v="1"/>
    <n v="1"/>
    <n v="1"/>
    <s v="No"/>
    <n v="1"/>
    <n v="1"/>
    <s v="Youtube"/>
    <m/>
    <m/>
    <m/>
    <m/>
    <m/>
    <m/>
    <m/>
    <s v="No"/>
    <s v="No"/>
    <m/>
    <n v="4"/>
    <n v="2"/>
    <s v="2, insatisfecho"/>
    <s v="Igual"/>
    <s v="Intento buscar libros que necesito para estudiar para mis examenes finales en la biblioteca online pero muchos estan solo disponibles en la biblioteca fisica. Asi no se puede sacar una carrera de medicina. Falta orden, organizacion y empatia con los estudiantes."/>
    <n v="1"/>
    <n v="0"/>
    <n v="0"/>
    <n v="0"/>
    <n v="0"/>
    <n v="0"/>
    <n v="0"/>
    <n v="0"/>
    <n v="1"/>
    <n v="0"/>
    <n v="0"/>
    <n v="0"/>
    <n v="0"/>
  </r>
  <r>
    <m/>
    <m/>
    <s v="Ciencias de la Salud"/>
    <d v="2020-05-19T13:15:00"/>
    <x v="2"/>
    <x v="9"/>
    <x v="3"/>
    <x v="2"/>
    <x v="3"/>
    <s v="F. Farmacia"/>
    <s v="F. Odontología"/>
    <s v="F. Ciencias Biológicas"/>
    <s v="municipales y de la Comunidad de Madrid"/>
    <m/>
    <m/>
    <m/>
    <m/>
    <m/>
    <s v="No"/>
    <s v="Sí"/>
    <n v="4"/>
    <n v="2"/>
    <n v="2"/>
    <n v="1"/>
    <n v="5"/>
    <n v="3"/>
    <n v="5"/>
    <n v="4"/>
    <n v="2"/>
    <n v="2"/>
    <m/>
    <n v="3"/>
    <n v="5"/>
    <n v="4"/>
    <n v="5"/>
    <n v="5"/>
    <s v="No"/>
    <n v="3"/>
    <n v="4"/>
    <s v="Twitter|Youtube|Instagram"/>
    <m/>
    <m/>
    <m/>
    <m/>
    <m/>
    <m/>
    <m/>
    <s v="Sí"/>
    <s v="Sí"/>
    <s v="Muy útil"/>
    <n v="5"/>
    <n v="5"/>
    <s v="4, satisfecho"/>
    <s v="Mejorado"/>
    <s v="recibir notificaciones a través del correo institucional UCM más cursos a cerca de los recursos online y un mejor aprovechamiento de la Biblioteca"/>
    <n v="0"/>
    <n v="1"/>
    <n v="0"/>
    <n v="0"/>
    <n v="0"/>
    <n v="0"/>
    <n v="1"/>
    <n v="0"/>
    <n v="1"/>
    <n v="1"/>
    <n v="0"/>
    <n v="0"/>
    <n v="0"/>
  </r>
  <r>
    <m/>
    <m/>
    <s v="Ciencias de la Salud"/>
    <d v="2020-05-19T13:15:00"/>
    <x v="2"/>
    <x v="23"/>
    <x v="3"/>
    <x v="4"/>
    <x v="2"/>
    <s v="F. Veterinaria"/>
    <s v="Biblioteca Maria Zambrano (Filología / Derecho)"/>
    <m/>
    <m/>
    <m/>
    <m/>
    <m/>
    <m/>
    <m/>
    <s v="No"/>
    <s v="No"/>
    <n v="3"/>
    <n v="1"/>
    <n v="1"/>
    <n v="1"/>
    <n v="5"/>
    <n v="4"/>
    <n v="5"/>
    <n v="1"/>
    <n v="5"/>
    <n v="5"/>
    <m/>
    <n v="5"/>
    <n v="5"/>
    <n v="5"/>
    <n v="5"/>
    <n v="4"/>
    <s v="No"/>
    <n v="5"/>
    <n v="5"/>
    <s v="Facebook|Youtube|Instagram"/>
    <m/>
    <m/>
    <m/>
    <m/>
    <m/>
    <m/>
    <m/>
    <s v="No"/>
    <s v="No"/>
    <m/>
    <n v="4"/>
    <n v="5"/>
    <s v="5, muy satisfecho"/>
    <s v="Mejorado"/>
    <m/>
    <n v="1"/>
    <n v="0"/>
    <n v="0"/>
    <n v="0"/>
    <n v="0"/>
    <n v="0"/>
    <n v="0"/>
    <n v="1"/>
    <n v="1"/>
    <n v="1"/>
    <n v="0"/>
    <n v="0"/>
    <n v="0"/>
  </r>
  <r>
    <m/>
    <m/>
    <s v="Humanidades"/>
    <d v="2020-05-19T13:15:00"/>
    <x v="2"/>
    <x v="7"/>
    <x v="1"/>
    <x v="1"/>
    <x v="2"/>
    <s v="F. Geografía e Historia"/>
    <s v="Biblioteca Maria Zambrano (Filología / Derecho)"/>
    <s v="F. Ciencias de la Información"/>
    <m/>
    <m/>
    <m/>
    <m/>
    <m/>
    <m/>
    <s v="No"/>
    <s v="Sí"/>
    <n v="4"/>
    <n v="1"/>
    <n v="2"/>
    <n v="1"/>
    <n v="2"/>
    <n v="5"/>
    <n v="4"/>
    <n v="2"/>
    <n v="4"/>
    <n v="2"/>
    <m/>
    <n v="3"/>
    <n v="5"/>
    <n v="5"/>
    <n v="3"/>
    <n v="5"/>
    <s v="No"/>
    <n v="5"/>
    <n v="1"/>
    <s v="No uso ninguna red social"/>
    <m/>
    <m/>
    <m/>
    <m/>
    <m/>
    <m/>
    <m/>
    <s v="Sí"/>
    <s v="No"/>
    <m/>
    <n v="5"/>
    <n v="5"/>
    <s v="4, satisfecho"/>
    <s v="Igual"/>
    <s v="Soy una estudiante del grado de Musicología. En general, de todos los manuales que los profesores consideran imprescindibles para realizar la asignatura, sólo hay uno o dos ejemplares, algo que evidentemente no es suficiente para que unos sesenta alumnos vayan siguiendo la asignatura. ¡Faltan libros de música! En la mayoría de los casos tengo que acudir a otras fuentes."/>
    <n v="1"/>
    <n v="0"/>
    <n v="0"/>
    <n v="0"/>
    <n v="0"/>
    <n v="0"/>
    <n v="0"/>
    <n v="0"/>
    <n v="0"/>
    <n v="0"/>
    <n v="0"/>
    <n v="1"/>
    <n v="0"/>
  </r>
  <r>
    <m/>
    <m/>
    <s v="Humanidades"/>
    <d v="2020-05-19T13:15:00"/>
    <x v="2"/>
    <x v="2"/>
    <x v="2"/>
    <x v="1"/>
    <x v="2"/>
    <s v="F. Educación - Centro de Formación del Profesorado"/>
    <s v="Biblioteca Maria Zambrano (Filología / Derecho)"/>
    <s v="F. Geografía e Historia"/>
    <s v="No voy a ninguna biblioteca más"/>
    <m/>
    <m/>
    <m/>
    <m/>
    <m/>
    <s v="No"/>
    <s v="Sí"/>
    <n v="4"/>
    <n v="2"/>
    <n v="3"/>
    <n v="3"/>
    <n v="3"/>
    <n v="4"/>
    <n v="4"/>
    <n v="2"/>
    <n v="4"/>
    <n v="4"/>
    <m/>
    <n v="4"/>
    <n v="5"/>
    <n v="5"/>
    <n v="4"/>
    <n v="4"/>
    <s v="No"/>
    <n v="4"/>
    <n v="3"/>
    <s v="Twitter|Instagram"/>
    <m/>
    <m/>
    <m/>
    <m/>
    <m/>
    <m/>
    <m/>
    <s v="No"/>
    <s v="No"/>
    <m/>
    <n v="3"/>
    <n v="5"/>
    <s v="4, satisfecho"/>
    <s v="Mejorado"/>
    <m/>
    <n v="1"/>
    <n v="0"/>
    <n v="0"/>
    <n v="0"/>
    <n v="0"/>
    <n v="0"/>
    <n v="1"/>
    <n v="0"/>
    <n v="0"/>
    <n v="1"/>
    <n v="0"/>
    <n v="0"/>
    <n v="0"/>
  </r>
  <r>
    <m/>
    <m/>
    <s v="Ciencias Sociales"/>
    <d v="2020-05-19T13:15:00"/>
    <x v="3"/>
    <x v="11"/>
    <x v="3"/>
    <x v="3"/>
    <x v="2"/>
    <s v="F. Ciencias Económicas y Empresariales"/>
    <s v="F. Ciencias de la Información"/>
    <s v="F. Educación - Centro de Formación del Profesorado"/>
    <m/>
    <m/>
    <m/>
    <m/>
    <m/>
    <m/>
    <s v="No"/>
    <s v="Sí"/>
    <n v="3"/>
    <n v="5"/>
    <n v="3"/>
    <n v="2"/>
    <n v="5"/>
    <n v="5"/>
    <n v="3"/>
    <n v="5"/>
    <n v="5"/>
    <n v="5"/>
    <m/>
    <n v="5"/>
    <n v="5"/>
    <n v="4"/>
    <n v="5"/>
    <n v="5"/>
    <s v="Sí"/>
    <n v="5"/>
    <n v="3"/>
    <s v="Facebook|Youtube|Instagram"/>
    <m/>
    <m/>
    <m/>
    <m/>
    <m/>
    <m/>
    <m/>
    <s v="No"/>
    <s v="Sí"/>
    <s v="Normal"/>
    <n v="4"/>
    <n v="5"/>
    <s v="5, muy satisfecho"/>
    <s v="Mejorado"/>
    <s v="no aplica"/>
    <n v="1"/>
    <n v="0"/>
    <n v="0"/>
    <n v="0"/>
    <n v="0"/>
    <n v="0"/>
    <n v="0"/>
    <n v="1"/>
    <n v="1"/>
    <n v="1"/>
    <n v="0"/>
    <n v="0"/>
    <n v="0"/>
  </r>
  <r>
    <m/>
    <m/>
    <s v="Ciencias Sociales"/>
    <d v="2020-05-19T13:14:00"/>
    <x v="3"/>
    <x v="1"/>
    <x v="2"/>
    <x v="3"/>
    <x v="3"/>
    <s v="F. Ciencias Políticas y Sociología"/>
    <s v="Biblioteca Maria Zambrano (Filología / Derecho)"/>
    <m/>
    <m/>
    <m/>
    <m/>
    <m/>
    <m/>
    <m/>
    <s v="Sí"/>
    <s v="Sí"/>
    <n v="4"/>
    <n v="3"/>
    <n v="5"/>
    <n v="2"/>
    <n v="5"/>
    <n v="4"/>
    <n v="4"/>
    <n v="3"/>
    <n v="5"/>
    <n v="5"/>
    <m/>
    <n v="5"/>
    <n v="5"/>
    <n v="4"/>
    <n v="4"/>
    <n v="5"/>
    <s v="Sí"/>
    <n v="5"/>
    <m/>
    <s v="Twitter|Facebook|Youtube|Instagram|LinkedIn"/>
    <m/>
    <m/>
    <m/>
    <m/>
    <m/>
    <m/>
    <m/>
    <s v="Sí"/>
    <s v="Sí"/>
    <m/>
    <n v="5"/>
    <n v="5"/>
    <s v="5, muy satisfecho"/>
    <s v="Mejorado"/>
    <m/>
    <n v="0"/>
    <n v="1"/>
    <n v="0"/>
    <n v="0"/>
    <n v="0"/>
    <n v="0"/>
    <n v="1"/>
    <n v="1"/>
    <n v="1"/>
    <n v="1"/>
    <n v="1"/>
    <n v="0"/>
    <n v="0"/>
  </r>
  <r>
    <m/>
    <m/>
    <s v="Humanidades"/>
    <d v="2020-05-19T13:14:00"/>
    <x v="2"/>
    <x v="2"/>
    <x v="5"/>
    <x v="1"/>
    <x v="2"/>
    <s v="F. Educación - Centro de Formación del Profesorado"/>
    <s v="Biblioteca Maria Zambrano (Filología / Derecho)"/>
    <m/>
    <s v="Acudo con bastante frecuencia a la biblioteca de mi municipio"/>
    <m/>
    <m/>
    <m/>
    <m/>
    <m/>
    <s v="No"/>
    <s v="No"/>
    <n v="3"/>
    <n v="2"/>
    <n v="4"/>
    <n v="3"/>
    <n v="5"/>
    <n v="5"/>
    <n v="5"/>
    <n v="2"/>
    <n v="3"/>
    <n v="4"/>
    <m/>
    <n v="4"/>
    <n v="3"/>
    <n v="4"/>
    <n v="3"/>
    <n v="4"/>
    <s v="No"/>
    <n v="4"/>
    <n v="3"/>
    <s v="Youtube|Instagram"/>
    <m/>
    <m/>
    <m/>
    <m/>
    <m/>
    <m/>
    <m/>
    <s v="No"/>
    <s v="No"/>
    <m/>
    <n v="4"/>
    <n v="4"/>
    <s v="4, satisfecho"/>
    <s v="Igual"/>
    <m/>
    <n v="1"/>
    <n v="0"/>
    <n v="0"/>
    <n v="0"/>
    <n v="0"/>
    <n v="0"/>
    <n v="0"/>
    <n v="0"/>
    <n v="1"/>
    <n v="1"/>
    <n v="0"/>
    <n v="0"/>
    <n v="0"/>
  </r>
  <r>
    <m/>
    <m/>
    <s v="Ciencias Sociales"/>
    <d v="2020-05-19T13:14:00"/>
    <x v="2"/>
    <x v="24"/>
    <x v="5"/>
    <x v="4"/>
    <x v="4"/>
    <m/>
    <m/>
    <m/>
    <m/>
    <m/>
    <m/>
    <m/>
    <m/>
    <m/>
    <s v="Sí"/>
    <s v="Sí"/>
    <n v="1"/>
    <n v="2"/>
    <n v="3"/>
    <n v="1"/>
    <n v="5"/>
    <n v="3"/>
    <n v="5"/>
    <n v="1"/>
    <n v="3"/>
    <n v="4"/>
    <m/>
    <n v="3"/>
    <n v="3"/>
    <n v="2"/>
    <n v="2"/>
    <n v="4"/>
    <s v="Sí"/>
    <n v="2"/>
    <n v="3"/>
    <s v="Instagram"/>
    <m/>
    <m/>
    <m/>
    <m/>
    <m/>
    <m/>
    <m/>
    <s v="Sí"/>
    <s v="Sí"/>
    <s v="Útil"/>
    <n v="3"/>
    <n v="4"/>
    <s v="3, normal"/>
    <s v="Mejorado"/>
    <m/>
    <n v="0"/>
    <n v="0"/>
    <n v="1"/>
    <n v="0"/>
    <n v="0"/>
    <n v="0"/>
    <n v="0"/>
    <n v="0"/>
    <n v="0"/>
    <n v="1"/>
    <n v="0"/>
    <n v="0"/>
    <n v="0"/>
  </r>
  <r>
    <m/>
    <m/>
    <s v="Ciencias Sociales"/>
    <d v="2020-05-19T13:14:00"/>
    <x v="2"/>
    <x v="13"/>
    <x v="1"/>
    <x v="1"/>
    <x v="3"/>
    <s v="F. Ciencias de la Información"/>
    <s v="F. Bellas Artes"/>
    <s v="F. Farmacia"/>
    <m/>
    <m/>
    <m/>
    <m/>
    <m/>
    <m/>
    <s v="Sí"/>
    <s v="Sí"/>
    <n v="3"/>
    <n v="1"/>
    <n v="1"/>
    <n v="4"/>
    <n v="5"/>
    <n v="4"/>
    <n v="5"/>
    <n v="2"/>
    <n v="3"/>
    <n v="5"/>
    <m/>
    <n v="4"/>
    <n v="4"/>
    <n v="4"/>
    <n v="4"/>
    <n v="4"/>
    <s v="Sí"/>
    <n v="4"/>
    <n v="2"/>
    <s v="Youtube|Instagram"/>
    <m/>
    <m/>
    <m/>
    <m/>
    <m/>
    <m/>
    <m/>
    <s v="No"/>
    <s v="No"/>
    <m/>
    <n v="4"/>
    <n v="4"/>
    <s v="4, satisfecho"/>
    <s v="Mejorado"/>
    <m/>
    <n v="0"/>
    <n v="1"/>
    <n v="0"/>
    <n v="0"/>
    <n v="0"/>
    <n v="0"/>
    <n v="0"/>
    <n v="0"/>
    <n v="1"/>
    <n v="1"/>
    <n v="0"/>
    <n v="0"/>
    <n v="0"/>
  </r>
  <r>
    <m/>
    <m/>
    <s v="Humanidades"/>
    <d v="2020-05-19T13:14:00"/>
    <x v="2"/>
    <x v="7"/>
    <x v="5"/>
    <x v="1"/>
    <x v="4"/>
    <s v="F. Geografía e Historia"/>
    <s v="Biblioteca Maria Zambrano (Filología / Derecho)"/>
    <m/>
    <m/>
    <m/>
    <m/>
    <m/>
    <m/>
    <m/>
    <s v="No"/>
    <s v="Sí"/>
    <n v="2"/>
    <n v="1"/>
    <n v="4"/>
    <n v="2"/>
    <n v="4"/>
    <n v="4"/>
    <n v="3"/>
    <n v="1"/>
    <n v="2"/>
    <n v="3"/>
    <m/>
    <n v="4"/>
    <n v="3"/>
    <n v="4"/>
    <n v="3"/>
    <n v="2"/>
    <s v="No"/>
    <n v="4"/>
    <n v="2"/>
    <s v="Twitter|Instagram"/>
    <m/>
    <m/>
    <m/>
    <m/>
    <m/>
    <m/>
    <m/>
    <s v="No"/>
    <s v="No"/>
    <m/>
    <n v="3"/>
    <n v="3"/>
    <s v="3, normal"/>
    <s v="Igual"/>
    <m/>
    <n v="0"/>
    <n v="0"/>
    <n v="1"/>
    <n v="0"/>
    <n v="0"/>
    <n v="0"/>
    <n v="1"/>
    <n v="0"/>
    <n v="0"/>
    <n v="1"/>
    <n v="0"/>
    <n v="0"/>
    <n v="0"/>
  </r>
  <r>
    <m/>
    <m/>
    <s v="Humanidades"/>
    <d v="2020-05-19T13:14:00"/>
    <x v="3"/>
    <x v="6"/>
    <x v="3"/>
    <x v="2"/>
    <x v="2"/>
    <s v="Biblioteca Maria Zambrano (Filología / Derecho)"/>
    <s v="F. Filología (Clásicas o General)"/>
    <s v="F. Ciencias de la Información"/>
    <s v="BNE"/>
    <m/>
    <m/>
    <m/>
    <m/>
    <m/>
    <s v="Sí"/>
    <s v="Sí"/>
    <n v="4"/>
    <n v="3"/>
    <n v="3"/>
    <n v="3"/>
    <n v="5"/>
    <n v="2"/>
    <n v="3"/>
    <n v="3"/>
    <n v="4"/>
    <n v="4"/>
    <m/>
    <n v="3"/>
    <n v="3"/>
    <n v="3"/>
    <n v="2"/>
    <n v="3"/>
    <s v="Sí"/>
    <n v="3"/>
    <n v="3"/>
    <s v="Twitter|Facebook"/>
    <m/>
    <m/>
    <m/>
    <m/>
    <m/>
    <m/>
    <m/>
    <s v="Sí"/>
    <s v="No"/>
    <m/>
    <n v="4"/>
    <n v="4"/>
    <s v="4, satisfecho"/>
    <s v="Mejorado"/>
    <m/>
    <n v="1"/>
    <n v="0"/>
    <n v="0"/>
    <n v="0"/>
    <n v="0"/>
    <n v="0"/>
    <n v="1"/>
    <n v="1"/>
    <n v="0"/>
    <n v="0"/>
    <n v="0"/>
    <n v="0"/>
    <n v="0"/>
  </r>
  <r>
    <m/>
    <m/>
    <s v="Ciencias de la Salud"/>
    <d v="2020-05-19T13:13:00"/>
    <x v="3"/>
    <x v="12"/>
    <x v="2"/>
    <x v="1"/>
    <x v="3"/>
    <s v="F. Psicología"/>
    <s v="F. Filología (Clásicas o General)"/>
    <m/>
    <m/>
    <m/>
    <m/>
    <m/>
    <m/>
    <m/>
    <s v="Sí"/>
    <s v="Sí"/>
    <n v="4"/>
    <n v="4"/>
    <n v="4"/>
    <n v="3"/>
    <n v="5"/>
    <n v="3"/>
    <n v="5"/>
    <n v="2"/>
    <n v="2"/>
    <n v="4"/>
    <m/>
    <n v="3"/>
    <n v="5"/>
    <n v="4"/>
    <n v="3"/>
    <n v="3"/>
    <s v="No"/>
    <n v="3"/>
    <n v="4"/>
    <s v="Facebook|Youtube|LinkedIn"/>
    <m/>
    <m/>
    <m/>
    <m/>
    <m/>
    <m/>
    <m/>
    <s v="Sí"/>
    <s v="Sí"/>
    <s v="Útil"/>
    <n v="4"/>
    <n v="4"/>
    <s v="5, muy satisfecho"/>
    <s v="Mejorado"/>
    <s v="Sería estupendo poder acceder a préstamos de test vía online, es decir acceso a la docimoteca de manera virtual."/>
    <n v="0"/>
    <n v="1"/>
    <n v="0"/>
    <n v="0"/>
    <n v="0"/>
    <n v="0"/>
    <n v="0"/>
    <n v="1"/>
    <n v="1"/>
    <n v="0"/>
    <n v="1"/>
    <n v="0"/>
    <n v="0"/>
  </r>
  <r>
    <m/>
    <m/>
    <s v="Humanidades"/>
    <d v="2020-05-19T13:13:00"/>
    <x v="1"/>
    <x v="7"/>
    <x v="1"/>
    <x v="1"/>
    <x v="4"/>
    <s v="F. Geografía e Historia"/>
    <s v="Biblioteca Maria Zambrano (Filología / Derecho)"/>
    <s v="Biblioteca Histórica"/>
    <m/>
    <m/>
    <m/>
    <m/>
    <m/>
    <m/>
    <s v="No"/>
    <s v="Sí"/>
    <n v="4"/>
    <n v="4"/>
    <n v="2"/>
    <n v="4"/>
    <n v="4"/>
    <n v="3"/>
    <n v="4"/>
    <n v="3"/>
    <n v="4"/>
    <n v="4"/>
    <m/>
    <n v="4"/>
    <n v="4"/>
    <n v="4"/>
    <n v="4"/>
    <n v="4"/>
    <s v="Sí"/>
    <n v="4"/>
    <n v="4"/>
    <s v="No uso ninguna red social"/>
    <m/>
    <m/>
    <m/>
    <m/>
    <m/>
    <m/>
    <m/>
    <s v="No"/>
    <s v="No"/>
    <m/>
    <n v="4"/>
    <n v="4"/>
    <s v="4, satisfecho"/>
    <s v="Mejorado"/>
    <m/>
    <n v="0"/>
    <n v="0"/>
    <n v="1"/>
    <n v="0"/>
    <n v="0"/>
    <n v="0"/>
    <n v="0"/>
    <n v="0"/>
    <n v="0"/>
    <n v="0"/>
    <n v="0"/>
    <n v="1"/>
    <n v="0"/>
  </r>
  <r>
    <m/>
    <m/>
    <s v="Humanidades"/>
    <d v="2020-05-19T13:13:00"/>
    <x v="3"/>
    <x v="7"/>
    <x v="2"/>
    <x v="2"/>
    <x v="6"/>
    <s v="F. Geografía e Historia"/>
    <s v="Biblioteca Maria Zambrano (Filología / Derecho)"/>
    <s v="F. Educación - Centro de Formación del Profesorado"/>
    <s v="F. Bellas Artes"/>
    <m/>
    <m/>
    <m/>
    <m/>
    <m/>
    <s v="Sí"/>
    <s v="Sí"/>
    <n v="5"/>
    <n v="2"/>
    <n v="3"/>
    <n v="4"/>
    <n v="4"/>
    <n v="3"/>
    <n v="4"/>
    <n v="2"/>
    <n v="3"/>
    <n v="4"/>
    <m/>
    <n v="4"/>
    <n v="3"/>
    <n v="4"/>
    <n v="3"/>
    <n v="3"/>
    <s v="No"/>
    <n v="4"/>
    <n v="3"/>
    <s v="Facebook|Youtube|Instagram"/>
    <m/>
    <m/>
    <m/>
    <m/>
    <m/>
    <m/>
    <m/>
    <s v="No"/>
    <s v="No"/>
    <m/>
    <n v="2"/>
    <n v="3"/>
    <s v="4, satisfecho"/>
    <s v="Mejorado"/>
    <s v="Las sanciones me parecen excesivas. Cuando uno tiene varios libros que cogió prestados el mismo día (y por lo tanto, caducan el mismo día), si se retrasa sólo un día en devolverlos, se sanciona un día por cada libro retrasado y es excesivo. Además, antes de que empezara el estado de alarma, tenía un libro reservado que, por lo que parece, otra persona había reservado también antes que yo. No quisieron prestármelo a mí porque esa otra persona iba primero. Sabiendo que el estado de alarma iba a empezar y que no tendríamos acceso a los libros de la biblioteca, y teniendo en cuenta que quien lo tenía reservado primero no se presentó, considero que deberían haberme prestado el libro, en lugar de dejarlo muerto de la risa en la biblioteca y sin que lo cogiera nadie.  El personal es a veces borde y trata al alumnado con condescendencia."/>
    <n v="1"/>
    <n v="0"/>
    <n v="1"/>
    <n v="0"/>
    <n v="0"/>
    <n v="0"/>
    <n v="0"/>
    <n v="1"/>
    <n v="1"/>
    <n v="1"/>
    <n v="0"/>
    <n v="0"/>
    <n v="0"/>
  </r>
  <r>
    <m/>
    <m/>
    <s v="Ciencias de la Salud"/>
    <d v="2020-05-19T13:13:00"/>
    <x v="2"/>
    <x v="12"/>
    <x v="2"/>
    <x v="5"/>
    <x v="3"/>
    <s v="F. Psicología"/>
    <m/>
    <m/>
    <m/>
    <m/>
    <m/>
    <m/>
    <m/>
    <m/>
    <s v="No"/>
    <s v="No"/>
    <n v="1"/>
    <n v="2"/>
    <n v="1"/>
    <n v="4"/>
    <n v="4"/>
    <n v="3"/>
    <n v="5"/>
    <n v="4"/>
    <n v="3"/>
    <n v="3"/>
    <m/>
    <n v="4"/>
    <n v="3"/>
    <n v="4"/>
    <n v="3"/>
    <n v="3"/>
    <s v="No"/>
    <n v="3"/>
    <n v="3"/>
    <s v="Twitter|Youtube|Instagram"/>
    <m/>
    <m/>
    <m/>
    <m/>
    <m/>
    <m/>
    <m/>
    <s v="No"/>
    <s v="No"/>
    <m/>
    <n v="3"/>
    <n v="3"/>
    <s v="4, satisfecho"/>
    <s v="Igual"/>
    <m/>
    <n v="0"/>
    <n v="1"/>
    <n v="0"/>
    <n v="0"/>
    <n v="0"/>
    <n v="0"/>
    <n v="1"/>
    <n v="0"/>
    <n v="1"/>
    <n v="1"/>
    <n v="0"/>
    <n v="0"/>
    <n v="0"/>
  </r>
  <r>
    <m/>
    <m/>
    <s v="Ciencias Sociales"/>
    <d v="2020-05-19T13:13:00"/>
    <x v="2"/>
    <x v="10"/>
    <x v="1"/>
    <x v="2"/>
    <x v="2"/>
    <s v="Biblioteca Maria Zambrano (Filología / Derecho)"/>
    <s v="F. Derecho (Departamentos,Criminología)"/>
    <s v="Biblioteca Maria Zambrano (Filología / Derecho)"/>
    <m/>
    <m/>
    <m/>
    <m/>
    <m/>
    <m/>
    <s v="No"/>
    <s v="Sí"/>
    <n v="3"/>
    <m/>
    <n v="4"/>
    <n v="5"/>
    <n v="5"/>
    <n v="4"/>
    <n v="5"/>
    <n v="4"/>
    <m/>
    <n v="4"/>
    <m/>
    <n v="4"/>
    <n v="3"/>
    <n v="5"/>
    <n v="4"/>
    <n v="4"/>
    <m/>
    <n v="4"/>
    <m/>
    <m/>
    <m/>
    <m/>
    <m/>
    <m/>
    <m/>
    <m/>
    <m/>
    <m/>
    <m/>
    <m/>
    <n v="3"/>
    <n v="2"/>
    <s v="4, satisfecho"/>
    <s v="Igual"/>
    <m/>
    <n v="1"/>
    <n v="0"/>
    <n v="0"/>
    <n v="0"/>
    <n v="0"/>
    <n v="0"/>
    <n v="0"/>
    <n v="0"/>
    <n v="0"/>
    <n v="0"/>
    <n v="0"/>
    <n v="0"/>
    <n v="0"/>
  </r>
  <r>
    <m/>
    <m/>
    <s v="Humanidades"/>
    <d v="2020-05-19T13:13:00"/>
    <x v="2"/>
    <x v="6"/>
    <x v="3"/>
    <x v="3"/>
    <x v="6"/>
    <s v="Biblioteca Maria Zambrano (Filología / Derecho)"/>
    <s v="F. Geografía e Historia"/>
    <s v="F. Filología (Clásicas o General)"/>
    <s v="CRAI (UAH), Bibliotecas municipales"/>
    <m/>
    <m/>
    <m/>
    <m/>
    <m/>
    <s v="Sí"/>
    <s v="Sí"/>
    <n v="4"/>
    <n v="2"/>
    <n v="2"/>
    <n v="1"/>
    <n v="5"/>
    <n v="5"/>
    <n v="5"/>
    <n v="3"/>
    <n v="3"/>
    <n v="3"/>
    <m/>
    <n v="4"/>
    <n v="5"/>
    <n v="5"/>
    <n v="5"/>
    <n v="5"/>
    <s v="Sí"/>
    <n v="5"/>
    <n v="3"/>
    <s v="Instagram"/>
    <m/>
    <m/>
    <m/>
    <m/>
    <m/>
    <m/>
    <m/>
    <s v="Sí"/>
    <s v="No"/>
    <m/>
    <n v="5"/>
    <n v="4"/>
    <s v="5, muy satisfecho"/>
    <s v="Mejorado"/>
    <m/>
    <n v="1"/>
    <n v="0"/>
    <n v="1"/>
    <n v="0"/>
    <n v="0"/>
    <n v="0"/>
    <n v="0"/>
    <n v="0"/>
    <n v="0"/>
    <n v="1"/>
    <n v="0"/>
    <n v="0"/>
    <n v="0"/>
  </r>
  <r>
    <m/>
    <m/>
    <s v="Ciencias Sociales"/>
    <d v="2020-05-19T13:13:00"/>
    <x v="1"/>
    <x v="17"/>
    <x v="1"/>
    <x v="5"/>
    <x v="55"/>
    <s v="F. Ciencias de la Documentación"/>
    <s v="F. Ciencias de la Información"/>
    <m/>
    <s v="Red de Bibliotecas de la Región (de titularidad municipal y autonómica) y Biblioteca de la Casa Encendida."/>
    <m/>
    <m/>
    <m/>
    <m/>
    <m/>
    <s v="Sí"/>
    <s v="Sí"/>
    <n v="4"/>
    <n v="5"/>
    <n v="4"/>
    <n v="2"/>
    <n v="2"/>
    <n v="4"/>
    <n v="2"/>
    <n v="4"/>
    <n v="3"/>
    <n v="4"/>
    <m/>
    <n v="5"/>
    <n v="3"/>
    <n v="4"/>
    <n v="3"/>
    <n v="3"/>
    <s v="Sí"/>
    <n v="3"/>
    <n v="2"/>
    <s v="Facebook|Youtube|LinkedIn"/>
    <m/>
    <m/>
    <m/>
    <m/>
    <m/>
    <m/>
    <m/>
    <s v="Sí"/>
    <s v="No"/>
    <m/>
    <n v="3"/>
    <n v="5"/>
    <s v="4, satisfecho"/>
    <s v="Igual"/>
    <s v="Propuestas de mejora--&gt; a) CATÁLOGO: enriquecimientos de fondos virtuales para los investigadores; b) ACCESIBILIDAD: de la página web de la BUCM y de los propios fondos bibliográficos físicos y (sobre todo) digitales; c) SERVICIOS: préstamo y devolución de fondos físicos en bibliotecas de proximidad, esto es, que exista un convenio que permita que se pida un documento a la BUCM y ésta lo remita a la biblioteca pública más próxima al estudiante. Se aprovecharía las redes de bibliotecas públicas que se extienden por el territorio nacional y muchos estudiantes tendrían acceso a recursos que, por cuestiones geográficas, no pueden disfrutar."/>
    <n v="0"/>
    <n v="0"/>
    <n v="0"/>
    <n v="0"/>
    <n v="0"/>
    <n v="0"/>
    <n v="0"/>
    <n v="1"/>
    <n v="1"/>
    <n v="0"/>
    <n v="1"/>
    <n v="0"/>
    <n v="0"/>
  </r>
  <r>
    <m/>
    <m/>
    <s v="Humanidades"/>
    <d v="2020-05-19T13:13:00"/>
    <x v="2"/>
    <x v="6"/>
    <x v="2"/>
    <x v="1"/>
    <x v="56"/>
    <s v="F. Educación - Centro de Formación del Profesorado"/>
    <s v="F. Filología (Clásicas o General)"/>
    <s v="Biblioteca Maria Zambrano (Filología / Derecho)"/>
    <s v="Bibliotecas de otras universidades."/>
    <m/>
    <m/>
    <m/>
    <m/>
    <m/>
    <s v="No"/>
    <s v="No"/>
    <n v="1"/>
    <n v="5"/>
    <n v="5"/>
    <n v="5"/>
    <n v="4"/>
    <n v="5"/>
    <n v="2"/>
    <n v="3"/>
    <n v="1"/>
    <n v="4"/>
    <m/>
    <n v="3"/>
    <n v="2"/>
    <n v="3"/>
    <n v="1"/>
    <n v="4"/>
    <s v="No"/>
    <n v="4"/>
    <n v="2"/>
    <s v="Twitter|Youtube"/>
    <m/>
    <m/>
    <m/>
    <m/>
    <m/>
    <m/>
    <m/>
    <s v="No"/>
    <s v="No"/>
    <m/>
    <n v="3"/>
    <n v="4"/>
    <s v="3, normal"/>
    <s v="Igual"/>
    <m/>
    <n v="0"/>
    <n v="1"/>
    <n v="0"/>
    <n v="0"/>
    <n v="0"/>
    <n v="0"/>
    <n v="1"/>
    <n v="0"/>
    <n v="1"/>
    <n v="0"/>
    <n v="0"/>
    <n v="0"/>
    <n v="0"/>
  </r>
  <r>
    <m/>
    <m/>
    <s v="Ciencias de la Salud"/>
    <d v="2020-05-19T13:13:00"/>
    <x v="2"/>
    <x v="4"/>
    <x v="1"/>
    <x v="5"/>
    <x v="11"/>
    <s v="F. Medicina"/>
    <s v="F. Psicología"/>
    <m/>
    <s v="La biblioteca Tomas y Valiente de Fuenlabrada"/>
    <m/>
    <m/>
    <m/>
    <m/>
    <m/>
    <s v="No"/>
    <s v="Sí"/>
    <n v="2"/>
    <n v="1"/>
    <n v="2"/>
    <n v="1"/>
    <n v="4"/>
    <n v="1"/>
    <n v="5"/>
    <n v="1"/>
    <n v="3"/>
    <n v="3"/>
    <m/>
    <n v="2"/>
    <n v="1"/>
    <n v="3"/>
    <n v="2"/>
    <n v="3"/>
    <s v="No"/>
    <n v="4"/>
    <n v="2"/>
    <s v="Twitter|Youtube|Instagram"/>
    <m/>
    <m/>
    <m/>
    <m/>
    <m/>
    <m/>
    <m/>
    <s v="No"/>
    <s v="No"/>
    <m/>
    <n v="4"/>
    <n v="4"/>
    <s v="4, satisfecho"/>
    <s v="Igual"/>
    <m/>
    <n v="0"/>
    <n v="1"/>
    <n v="1"/>
    <n v="0"/>
    <n v="0"/>
    <n v="0"/>
    <n v="1"/>
    <n v="0"/>
    <n v="1"/>
    <n v="1"/>
    <n v="0"/>
    <n v="0"/>
    <n v="0"/>
  </r>
  <r>
    <m/>
    <m/>
    <s v="Ciencias de la Salud"/>
    <d v="2020-05-19T13:12:00"/>
    <x v="2"/>
    <x v="12"/>
    <x v="2"/>
    <x v="1"/>
    <x v="2"/>
    <s v="F. Psicología"/>
    <s v="F. Ciencias Económicas y Empresariales"/>
    <s v="F. Ciencias Políticas y Sociología"/>
    <m/>
    <m/>
    <m/>
    <m/>
    <m/>
    <m/>
    <s v="Sí"/>
    <s v="Sí"/>
    <n v="4"/>
    <n v="5"/>
    <n v="2"/>
    <n v="1"/>
    <n v="4"/>
    <n v="4"/>
    <n v="4"/>
    <n v="1"/>
    <n v="5"/>
    <n v="5"/>
    <m/>
    <n v="5"/>
    <m/>
    <n v="5"/>
    <n v="5"/>
    <n v="5"/>
    <s v="No"/>
    <n v="5"/>
    <n v="5"/>
    <s v="Instagram"/>
    <m/>
    <m/>
    <m/>
    <m/>
    <m/>
    <m/>
    <m/>
    <s v="No"/>
    <s v="No"/>
    <m/>
    <n v="5"/>
    <n v="5"/>
    <s v="5, muy satisfecho"/>
    <s v="Mejorado mucho"/>
    <m/>
    <n v="1"/>
    <n v="0"/>
    <n v="0"/>
    <n v="0"/>
    <n v="0"/>
    <n v="0"/>
    <n v="0"/>
    <n v="0"/>
    <n v="0"/>
    <n v="1"/>
    <n v="0"/>
    <n v="0"/>
    <n v="0"/>
  </r>
  <r>
    <m/>
    <m/>
    <s v="Ciencias de la Salud"/>
    <d v="2020-05-19T13:12:00"/>
    <x v="2"/>
    <x v="23"/>
    <x v="2"/>
    <x v="4"/>
    <x v="3"/>
    <s v="Biblioteca Maria Zambrano (Filología / Derecho)"/>
    <s v="F. Veterinaria"/>
    <m/>
    <s v="ESIC"/>
    <m/>
    <m/>
    <m/>
    <m/>
    <m/>
    <s v="No"/>
    <s v="No"/>
    <n v="3"/>
    <n v="3"/>
    <n v="3"/>
    <n v="4"/>
    <n v="4"/>
    <n v="5"/>
    <n v="5"/>
    <n v="1"/>
    <n v="4"/>
    <n v="4"/>
    <m/>
    <n v="4"/>
    <n v="4"/>
    <n v="4"/>
    <n v="3"/>
    <n v="4"/>
    <s v="No"/>
    <n v="4"/>
    <n v="4"/>
    <s v="Facebook|Youtube|Instagram|LinkedIn"/>
    <m/>
    <m/>
    <m/>
    <m/>
    <m/>
    <m/>
    <m/>
    <s v="Sí"/>
    <s v="No"/>
    <m/>
    <n v="5"/>
    <n v="5"/>
    <s v="4, satisfecho"/>
    <s v="Mejorado"/>
    <s v="No tengo sugerencias"/>
    <n v="0"/>
    <n v="1"/>
    <n v="0"/>
    <n v="0"/>
    <n v="0"/>
    <n v="0"/>
    <n v="0"/>
    <n v="1"/>
    <n v="1"/>
    <n v="1"/>
    <n v="1"/>
    <n v="0"/>
    <n v="0"/>
  </r>
  <r>
    <m/>
    <m/>
    <s v="Ciencias Experimentales"/>
    <d v="2020-05-19T13:12:00"/>
    <x v="2"/>
    <x v="16"/>
    <x v="2"/>
    <x v="1"/>
    <x v="2"/>
    <s v="Biblioteca Maria Zambrano (Filología / Derecho)"/>
    <s v="F. Ciencias Químicas"/>
    <s v="F. Ciencias Físicas"/>
    <s v="Biblioteca Dámaso Alonso"/>
    <m/>
    <m/>
    <m/>
    <m/>
    <m/>
    <s v="No"/>
    <s v="Sí"/>
    <n v="5"/>
    <n v="1"/>
    <n v="4"/>
    <n v="5"/>
    <n v="5"/>
    <n v="5"/>
    <n v="5"/>
    <n v="1"/>
    <n v="5"/>
    <n v="5"/>
    <m/>
    <n v="5"/>
    <n v="5"/>
    <n v="4"/>
    <n v="5"/>
    <n v="5"/>
    <s v="No"/>
    <n v="5"/>
    <n v="5"/>
    <s v="Instagram"/>
    <m/>
    <m/>
    <m/>
    <m/>
    <m/>
    <m/>
    <m/>
    <s v="No"/>
    <s v="No"/>
    <m/>
    <n v="5"/>
    <n v="5"/>
    <s v="5, muy satisfecho"/>
    <s v="Mejorado mucho"/>
    <m/>
    <n v="1"/>
    <n v="0"/>
    <n v="0"/>
    <n v="0"/>
    <n v="0"/>
    <n v="0"/>
    <n v="0"/>
    <n v="0"/>
    <n v="0"/>
    <n v="1"/>
    <n v="0"/>
    <n v="0"/>
    <n v="0"/>
  </r>
  <r>
    <m/>
    <m/>
    <s v="Ciencias Experimentales"/>
    <d v="2020-05-19T13:12:00"/>
    <x v="2"/>
    <x v="20"/>
    <x v="3"/>
    <x v="1"/>
    <x v="4"/>
    <s v="F. Ciencias Biológicas"/>
    <s v="Biblioteca Maria Zambrano (Filología / Derecho)"/>
    <s v="F. Ciencias Químicas"/>
    <m/>
    <m/>
    <m/>
    <m/>
    <m/>
    <m/>
    <s v="No"/>
    <s v="Sí"/>
    <n v="4"/>
    <n v="2"/>
    <n v="3"/>
    <n v="1"/>
    <n v="3"/>
    <n v="4"/>
    <n v="4"/>
    <n v="1"/>
    <n v="5"/>
    <n v="5"/>
    <m/>
    <n v="4"/>
    <n v="4"/>
    <n v="4"/>
    <n v="4"/>
    <n v="3"/>
    <s v="Sí"/>
    <n v="4"/>
    <n v="2"/>
    <s v="No uso ninguna red social"/>
    <m/>
    <m/>
    <m/>
    <m/>
    <m/>
    <m/>
    <m/>
    <s v="Sí"/>
    <s v="Sí"/>
    <s v="Muy útil"/>
    <n v="4"/>
    <n v="3"/>
    <s v="3, normal"/>
    <s v="Mejorado"/>
    <m/>
    <n v="0"/>
    <n v="0"/>
    <n v="1"/>
    <n v="0"/>
    <n v="0"/>
    <n v="0"/>
    <n v="0"/>
    <n v="0"/>
    <n v="0"/>
    <n v="0"/>
    <n v="0"/>
    <n v="1"/>
    <n v="0"/>
  </r>
  <r>
    <m/>
    <m/>
    <s v="Humanidades"/>
    <d v="2020-05-19T13:12:00"/>
    <x v="2"/>
    <x v="7"/>
    <x v="3"/>
    <x v="2"/>
    <x v="2"/>
    <s v="F. Geografía e Historia"/>
    <s v="Biblioteca Maria Zambrano (Filología / Derecho)"/>
    <s v="F. Filología (Clásicas o General)"/>
    <m/>
    <m/>
    <m/>
    <m/>
    <m/>
    <m/>
    <s v="Sí"/>
    <s v="Sí"/>
    <n v="5"/>
    <n v="3"/>
    <n v="1"/>
    <n v="2"/>
    <n v="4"/>
    <n v="4"/>
    <n v="3"/>
    <n v="1"/>
    <n v="3"/>
    <n v="4"/>
    <m/>
    <n v="1"/>
    <n v="4"/>
    <n v="5"/>
    <n v="2"/>
    <n v="4"/>
    <s v="No"/>
    <n v="4"/>
    <n v="2"/>
    <s v="Youtube"/>
    <m/>
    <m/>
    <m/>
    <m/>
    <m/>
    <m/>
    <m/>
    <s v="No"/>
    <s v="No"/>
    <m/>
    <n v="4"/>
    <n v="5"/>
    <s v="4, satisfecho"/>
    <s v="Igual"/>
    <s v="Deberían digitalizar más libros de consulta en vista a un nuevo repunte de la pandemia, ya que los estudiantes hemos tenido muchos problemas con la documentación para los estudios durante la cuarentena."/>
    <n v="1"/>
    <n v="0"/>
    <n v="0"/>
    <n v="0"/>
    <n v="0"/>
    <n v="0"/>
    <n v="0"/>
    <n v="0"/>
    <n v="1"/>
    <n v="0"/>
    <n v="0"/>
    <n v="0"/>
    <n v="0"/>
  </r>
  <r>
    <m/>
    <m/>
    <s v="Humanidades"/>
    <d v="2020-05-19T13:12:00"/>
    <x v="2"/>
    <x v="3"/>
    <x v="4"/>
    <x v="4"/>
    <x v="2"/>
    <m/>
    <m/>
    <m/>
    <m/>
    <m/>
    <m/>
    <m/>
    <m/>
    <m/>
    <s v="No"/>
    <s v="No"/>
    <n v="1"/>
    <n v="1"/>
    <n v="1"/>
    <n v="5"/>
    <n v="4"/>
    <n v="5"/>
    <n v="5"/>
    <n v="1"/>
    <n v="3"/>
    <n v="3"/>
    <m/>
    <n v="3"/>
    <n v="3"/>
    <n v="3"/>
    <n v="3"/>
    <n v="3"/>
    <s v="No"/>
    <n v="3"/>
    <n v="3"/>
    <s v="Youtube|Instagram"/>
    <m/>
    <m/>
    <m/>
    <m/>
    <m/>
    <m/>
    <m/>
    <s v="No"/>
    <s v="No"/>
    <m/>
    <n v="3"/>
    <n v="3"/>
    <s v="3, normal"/>
    <s v="Igual"/>
    <m/>
    <n v="1"/>
    <n v="0"/>
    <n v="0"/>
    <n v="0"/>
    <n v="0"/>
    <n v="0"/>
    <n v="0"/>
    <n v="0"/>
    <n v="1"/>
    <n v="1"/>
    <n v="0"/>
    <n v="0"/>
    <n v="0"/>
  </r>
  <r>
    <m/>
    <m/>
    <s v="Ciencias Sociales"/>
    <d v="2020-05-19T13:12:00"/>
    <x v="1"/>
    <x v="1"/>
    <x v="2"/>
    <x v="3"/>
    <x v="2"/>
    <s v="F. Ciencias Políticas y Sociología"/>
    <s v="Biblioteca Maria Zambrano (Filología / Derecho)"/>
    <s v="F. Geografía e Historia"/>
    <m/>
    <m/>
    <m/>
    <m/>
    <m/>
    <m/>
    <s v="Sí"/>
    <s v="Sí"/>
    <n v="4"/>
    <n v="4"/>
    <n v="5"/>
    <n v="2"/>
    <n v="2"/>
    <n v="5"/>
    <n v="3"/>
    <n v="4"/>
    <n v="2"/>
    <n v="5"/>
    <m/>
    <n v="5"/>
    <n v="5"/>
    <n v="5"/>
    <n v="4"/>
    <n v="4"/>
    <s v="Sí"/>
    <n v="4"/>
    <n v="3"/>
    <s v="Facebook|Youtube|Instagram"/>
    <m/>
    <m/>
    <m/>
    <m/>
    <m/>
    <m/>
    <m/>
    <s v="Sí"/>
    <s v="Sí"/>
    <s v="Muy útil"/>
    <n v="5"/>
    <n v="5"/>
    <s v="5, muy satisfecho"/>
    <s v="Mejorado"/>
    <m/>
    <n v="1"/>
    <n v="0"/>
    <n v="0"/>
    <n v="0"/>
    <n v="0"/>
    <n v="0"/>
    <n v="0"/>
    <n v="1"/>
    <n v="1"/>
    <n v="1"/>
    <n v="0"/>
    <n v="0"/>
    <n v="0"/>
  </r>
  <r>
    <m/>
    <m/>
    <s v="Ciencias de la Salud"/>
    <d v="2020-05-19T13:12:00"/>
    <x v="2"/>
    <x v="22"/>
    <x v="2"/>
    <x v="2"/>
    <x v="19"/>
    <s v="F. Óptica y Optometría"/>
    <s v="Biblioteca Maria Zambrano (Filología / Derecho)"/>
    <m/>
    <m/>
    <m/>
    <m/>
    <m/>
    <m/>
    <m/>
    <s v="No"/>
    <s v="Sí"/>
    <n v="1"/>
    <n v="1"/>
    <n v="1"/>
    <n v="1"/>
    <n v="1"/>
    <n v="5"/>
    <n v="4"/>
    <m/>
    <n v="3"/>
    <n v="3"/>
    <m/>
    <n v="3"/>
    <n v="4"/>
    <n v="3"/>
    <n v="4"/>
    <n v="3"/>
    <s v="No"/>
    <n v="4"/>
    <n v="4"/>
    <s v="Facebook|Youtube|Instagram"/>
    <m/>
    <m/>
    <m/>
    <m/>
    <m/>
    <m/>
    <m/>
    <s v="No"/>
    <s v="No"/>
    <m/>
    <n v="4"/>
    <n v="4"/>
    <s v="4, satisfecho"/>
    <s v="Mejorado"/>
    <m/>
    <n v="0"/>
    <n v="1"/>
    <n v="0"/>
    <n v="0"/>
    <n v="1"/>
    <n v="0"/>
    <n v="0"/>
    <n v="1"/>
    <n v="1"/>
    <n v="1"/>
    <n v="0"/>
    <n v="0"/>
    <n v="0"/>
  </r>
  <r>
    <m/>
    <m/>
    <s v="Humanidades"/>
    <d v="2020-05-19T13:12:00"/>
    <x v="2"/>
    <x v="6"/>
    <x v="1"/>
    <x v="1"/>
    <x v="2"/>
    <s v="Biblioteca Maria Zambrano (Filología / Derecho)"/>
    <s v="F. Filología (Clásicas o General)"/>
    <m/>
    <m/>
    <m/>
    <m/>
    <m/>
    <m/>
    <m/>
    <s v="No"/>
    <s v="No"/>
    <n v="3"/>
    <n v="3"/>
    <n v="2"/>
    <n v="4"/>
    <n v="3"/>
    <n v="3"/>
    <n v="4"/>
    <n v="3"/>
    <n v="3"/>
    <n v="3"/>
    <m/>
    <n v="3"/>
    <n v="3"/>
    <n v="3"/>
    <n v="3"/>
    <n v="3"/>
    <s v="No"/>
    <n v="3"/>
    <n v="3"/>
    <s v="Twitter|Youtube|Instagram"/>
    <m/>
    <m/>
    <m/>
    <m/>
    <m/>
    <m/>
    <m/>
    <s v="Sí"/>
    <s v="No"/>
    <m/>
    <n v="1"/>
    <n v="1"/>
    <s v="3, normal"/>
    <s v="Igual"/>
    <m/>
    <n v="1"/>
    <n v="0"/>
    <n v="0"/>
    <n v="0"/>
    <n v="0"/>
    <n v="0"/>
    <n v="1"/>
    <n v="0"/>
    <n v="1"/>
    <n v="1"/>
    <n v="0"/>
    <n v="0"/>
    <n v="0"/>
  </r>
  <r>
    <m/>
    <m/>
    <s v="Ciencias de la Salud"/>
    <d v="2020-05-19T13:11:00"/>
    <x v="2"/>
    <x v="15"/>
    <x v="2"/>
    <x v="1"/>
    <x v="57"/>
    <s v="F. Enfermería, Fisioterapia y Podología"/>
    <s v="F. Medicina"/>
    <m/>
    <m/>
    <m/>
    <m/>
    <m/>
    <m/>
    <m/>
    <s v="No"/>
    <s v="No"/>
    <n v="1"/>
    <n v="1"/>
    <n v="1"/>
    <n v="2"/>
    <n v="5"/>
    <n v="2"/>
    <n v="4"/>
    <n v="4"/>
    <n v="2"/>
    <n v="4"/>
    <m/>
    <n v="3"/>
    <n v="2"/>
    <n v="4"/>
    <n v="2"/>
    <n v="2"/>
    <s v="No"/>
    <n v="2"/>
    <n v="1"/>
    <s v="No uso ninguna red social"/>
    <m/>
    <m/>
    <m/>
    <m/>
    <m/>
    <m/>
    <m/>
    <s v="No"/>
    <s v="No"/>
    <m/>
    <n v="3"/>
    <n v="3"/>
    <s v="3, normal"/>
    <s v="Igual"/>
    <m/>
    <n v="0"/>
    <n v="0"/>
    <n v="0"/>
    <n v="0"/>
    <n v="0"/>
    <n v="0"/>
    <n v="0"/>
    <n v="0"/>
    <n v="0"/>
    <n v="0"/>
    <n v="0"/>
    <n v="1"/>
    <n v="0"/>
  </r>
  <r>
    <m/>
    <m/>
    <s v="Humanidades"/>
    <d v="2020-05-19T13:11:00"/>
    <x v="2"/>
    <x v="3"/>
    <x v="1"/>
    <x v="1"/>
    <x v="2"/>
    <s v="F. Bellas Artes"/>
    <s v="F. Ciencias Biológicas"/>
    <m/>
    <m/>
    <m/>
    <m/>
    <m/>
    <m/>
    <m/>
    <s v="Sí"/>
    <s v="Sí"/>
    <n v="1"/>
    <n v="1"/>
    <n v="2"/>
    <n v="2"/>
    <n v="2"/>
    <n v="1"/>
    <n v="5"/>
    <n v="2"/>
    <n v="1"/>
    <n v="1"/>
    <m/>
    <n v="1"/>
    <n v="1"/>
    <n v="1"/>
    <n v="1"/>
    <n v="1"/>
    <s v="No"/>
    <n v="1"/>
    <n v="1"/>
    <s v="Youtube|Instagram"/>
    <m/>
    <m/>
    <m/>
    <m/>
    <m/>
    <m/>
    <m/>
    <s v="Sí"/>
    <s v="No"/>
    <m/>
    <n v="1"/>
    <n v="1"/>
    <s v="1, muy insatisfecho"/>
    <s v="Mejorado mucho"/>
    <s v="Me encanta"/>
    <n v="1"/>
    <n v="0"/>
    <n v="0"/>
    <n v="0"/>
    <n v="0"/>
    <n v="0"/>
    <n v="0"/>
    <n v="0"/>
    <n v="1"/>
    <n v="1"/>
    <n v="0"/>
    <n v="0"/>
    <n v="0"/>
  </r>
  <r>
    <m/>
    <m/>
    <s v="Humanidades"/>
    <d v="2020-05-19T13:11:00"/>
    <x v="2"/>
    <x v="6"/>
    <x v="2"/>
    <x v="1"/>
    <x v="3"/>
    <s v="F. Filología (Clásicas o General)"/>
    <s v="F. Filosofía"/>
    <s v="Biblioteca Maria Zambrano (Filología / Derecho)"/>
    <m/>
    <m/>
    <m/>
    <m/>
    <m/>
    <m/>
    <s v="Sí"/>
    <s v="Sí"/>
    <n v="5"/>
    <n v="1"/>
    <n v="1"/>
    <n v="2"/>
    <n v="5"/>
    <n v="5"/>
    <n v="5"/>
    <n v="1"/>
    <n v="1"/>
    <n v="5"/>
    <m/>
    <n v="4"/>
    <n v="5"/>
    <n v="4"/>
    <n v="4"/>
    <n v="4"/>
    <s v="No"/>
    <n v="5"/>
    <n v="4"/>
    <s v="Twitter|Youtube|Instagram"/>
    <m/>
    <m/>
    <m/>
    <m/>
    <m/>
    <m/>
    <m/>
    <s v="No"/>
    <s v="No"/>
    <m/>
    <n v="5"/>
    <n v="5"/>
    <s v="5, muy satisfecho"/>
    <s v="Igual"/>
    <m/>
    <n v="0"/>
    <n v="1"/>
    <n v="0"/>
    <n v="0"/>
    <n v="0"/>
    <n v="0"/>
    <n v="1"/>
    <n v="0"/>
    <n v="1"/>
    <n v="1"/>
    <n v="0"/>
    <n v="0"/>
    <n v="0"/>
  </r>
  <r>
    <m/>
    <m/>
    <s v="Ciencias Sociales"/>
    <d v="2020-05-19T13:11:00"/>
    <x v="2"/>
    <x v="10"/>
    <x v="3"/>
    <x v="1"/>
    <x v="6"/>
    <s v="Biblioteca Maria Zambrano (Filología / Derecho)"/>
    <s v="F. Derecho (Departamentos,Criminología)"/>
    <m/>
    <m/>
    <m/>
    <m/>
    <m/>
    <m/>
    <m/>
    <s v="Sí"/>
    <s v="Sí"/>
    <n v="5"/>
    <n v="2"/>
    <n v="5"/>
    <n v="2"/>
    <n v="5"/>
    <n v="5"/>
    <n v="5"/>
    <n v="2"/>
    <n v="5"/>
    <n v="5"/>
    <m/>
    <n v="5"/>
    <n v="3"/>
    <n v="5"/>
    <n v="3"/>
    <n v="5"/>
    <s v="No"/>
    <n v="5"/>
    <n v="5"/>
    <s v="Facebook|Youtube|Instagram|LinkedIn"/>
    <m/>
    <m/>
    <m/>
    <m/>
    <m/>
    <m/>
    <m/>
    <s v="No"/>
    <s v="No"/>
    <m/>
    <n v="5"/>
    <n v="3"/>
    <s v="5, muy satisfecho"/>
    <s v="Mejorado mucho"/>
    <m/>
    <n v="1"/>
    <n v="0"/>
    <n v="1"/>
    <n v="0"/>
    <n v="0"/>
    <n v="0"/>
    <n v="0"/>
    <n v="1"/>
    <n v="1"/>
    <n v="1"/>
    <n v="1"/>
    <n v="0"/>
    <n v="0"/>
  </r>
  <r>
    <m/>
    <m/>
    <s v="Humanidades"/>
    <d v="2020-05-19T13:11:00"/>
    <x v="2"/>
    <x v="3"/>
    <x v="1"/>
    <x v="4"/>
    <x v="14"/>
    <s v="F. Bellas Artes"/>
    <m/>
    <m/>
    <m/>
    <m/>
    <m/>
    <m/>
    <m/>
    <m/>
    <s v="No"/>
    <s v="Sí"/>
    <n v="2"/>
    <n v="1"/>
    <n v="1"/>
    <n v="3"/>
    <n v="3"/>
    <n v="5"/>
    <n v="3"/>
    <n v="1"/>
    <n v="5"/>
    <n v="1"/>
    <m/>
    <n v="4"/>
    <n v="5"/>
    <n v="4"/>
    <n v="4"/>
    <n v="3"/>
    <s v="No"/>
    <n v="3"/>
    <n v="3"/>
    <s v="Youtube|Instagram"/>
    <m/>
    <m/>
    <m/>
    <m/>
    <m/>
    <m/>
    <m/>
    <s v="No"/>
    <s v="No"/>
    <m/>
    <n v="5"/>
    <n v="5"/>
    <s v="4, satisfecho"/>
    <s v="Igual"/>
    <m/>
    <n v="0"/>
    <n v="0"/>
    <n v="0"/>
    <n v="0"/>
    <n v="0"/>
    <n v="0"/>
    <n v="0"/>
    <n v="0"/>
    <n v="1"/>
    <n v="1"/>
    <n v="0"/>
    <n v="0"/>
    <n v="0"/>
  </r>
  <r>
    <m/>
    <m/>
    <s v="Ciencias Experimentales"/>
    <d v="2020-05-19T13:11:00"/>
    <x v="2"/>
    <x v="20"/>
    <x v="1"/>
    <x v="4"/>
    <x v="2"/>
    <s v="F. Ciencias Biológicas"/>
    <s v="F. Ciencias Geológicas"/>
    <m/>
    <m/>
    <m/>
    <m/>
    <m/>
    <m/>
    <m/>
    <s v="Sí"/>
    <s v="No"/>
    <n v="1"/>
    <n v="1"/>
    <n v="1"/>
    <n v="1"/>
    <n v="5"/>
    <n v="5"/>
    <n v="5"/>
    <m/>
    <n v="2"/>
    <n v="4"/>
    <m/>
    <n v="2"/>
    <n v="3"/>
    <n v="2"/>
    <n v="2"/>
    <n v="2"/>
    <s v="No"/>
    <n v="2"/>
    <n v="3"/>
    <s v="Twitter|Youtube|Instagram"/>
    <m/>
    <m/>
    <m/>
    <m/>
    <m/>
    <m/>
    <m/>
    <s v="No"/>
    <s v="No"/>
    <m/>
    <n v="4"/>
    <n v="4"/>
    <s v="3, normal"/>
    <m/>
    <m/>
    <n v="1"/>
    <n v="0"/>
    <n v="0"/>
    <n v="0"/>
    <n v="0"/>
    <n v="0"/>
    <n v="1"/>
    <n v="0"/>
    <n v="1"/>
    <n v="1"/>
    <n v="0"/>
    <n v="0"/>
    <n v="0"/>
  </r>
  <r>
    <m/>
    <m/>
    <s v="Ciencias de la Salud"/>
    <d v="2020-05-19T13:11:00"/>
    <x v="2"/>
    <x v="9"/>
    <x v="1"/>
    <x v="4"/>
    <x v="2"/>
    <s v="F. Farmacia"/>
    <s v="F. Ciencias Geológicas"/>
    <s v="Biblioteca Maria Zambrano (Filología / Derecho)"/>
    <m/>
    <m/>
    <m/>
    <m/>
    <m/>
    <m/>
    <s v="No"/>
    <s v="Sí"/>
    <n v="2"/>
    <n v="1"/>
    <n v="1"/>
    <n v="1"/>
    <n v="4"/>
    <n v="5"/>
    <n v="5"/>
    <n v="1"/>
    <n v="4"/>
    <n v="3"/>
    <m/>
    <n v="4"/>
    <n v="4"/>
    <n v="5"/>
    <n v="3"/>
    <n v="4"/>
    <s v="No"/>
    <n v="4"/>
    <n v="1"/>
    <s v="Twitter|Youtube|Instagram"/>
    <m/>
    <m/>
    <m/>
    <m/>
    <m/>
    <m/>
    <m/>
    <s v="No"/>
    <s v="No"/>
    <m/>
    <n v="5"/>
    <n v="5"/>
    <s v="4, satisfecho"/>
    <s v="Mejorado"/>
    <m/>
    <n v="1"/>
    <n v="0"/>
    <n v="0"/>
    <n v="0"/>
    <n v="0"/>
    <n v="0"/>
    <n v="1"/>
    <n v="0"/>
    <n v="1"/>
    <n v="1"/>
    <n v="0"/>
    <n v="0"/>
    <n v="0"/>
  </r>
  <r>
    <m/>
    <m/>
    <s v="Ciencias Sociales"/>
    <d v="2020-05-19T13:11:00"/>
    <x v="2"/>
    <x v="10"/>
    <x v="3"/>
    <x v="1"/>
    <x v="2"/>
    <s v="F. Derecho (Departamentos,Criminología)"/>
    <m/>
    <m/>
    <m/>
    <m/>
    <m/>
    <m/>
    <m/>
    <m/>
    <s v="Sí"/>
    <s v="Sí"/>
    <n v="4"/>
    <n v="4"/>
    <n v="4"/>
    <n v="4"/>
    <n v="4"/>
    <n v="4"/>
    <n v="4"/>
    <n v="4"/>
    <n v="3"/>
    <n v="3"/>
    <m/>
    <n v="3"/>
    <n v="3"/>
    <n v="3"/>
    <n v="3"/>
    <n v="3"/>
    <s v="No"/>
    <n v="3"/>
    <n v="1"/>
    <s v="Twitter|Youtube|Instagram"/>
    <m/>
    <m/>
    <m/>
    <m/>
    <m/>
    <m/>
    <m/>
    <s v="No"/>
    <s v="Sí"/>
    <s v="Útil"/>
    <n v="2"/>
    <n v="3"/>
    <s v="3, normal"/>
    <s v="Mejorado"/>
    <m/>
    <n v="1"/>
    <n v="0"/>
    <n v="0"/>
    <n v="0"/>
    <n v="0"/>
    <n v="0"/>
    <n v="1"/>
    <n v="0"/>
    <n v="1"/>
    <n v="1"/>
    <n v="0"/>
    <n v="0"/>
    <n v="0"/>
  </r>
  <r>
    <m/>
    <m/>
    <s v="Humanidades"/>
    <d v="2020-05-19T13:11:00"/>
    <x v="2"/>
    <x v="7"/>
    <x v="2"/>
    <x v="2"/>
    <x v="2"/>
    <s v="F. Geografía e Historia"/>
    <s v="Biblioteca Maria Zambrano (Filología / Derecho)"/>
    <s v="F. Filología (Clásicas o General)"/>
    <m/>
    <m/>
    <m/>
    <m/>
    <m/>
    <m/>
    <s v="Sí"/>
    <s v="Sí"/>
    <n v="5"/>
    <n v="1"/>
    <n v="5"/>
    <n v="2"/>
    <n v="4"/>
    <n v="4"/>
    <n v="4"/>
    <n v="3"/>
    <n v="4"/>
    <n v="4"/>
    <m/>
    <n v="3"/>
    <n v="4"/>
    <n v="4"/>
    <n v="4"/>
    <n v="4"/>
    <s v="No"/>
    <n v="4"/>
    <n v="4"/>
    <s v="Twitter|Youtube|Instagram"/>
    <m/>
    <m/>
    <m/>
    <m/>
    <m/>
    <m/>
    <m/>
    <s v="Sí"/>
    <s v="No"/>
    <m/>
    <n v="4"/>
    <n v="4"/>
    <s v="4, satisfecho"/>
    <s v="Igual"/>
    <m/>
    <n v="1"/>
    <n v="0"/>
    <n v="0"/>
    <n v="0"/>
    <n v="0"/>
    <n v="0"/>
    <n v="1"/>
    <n v="0"/>
    <n v="1"/>
    <n v="1"/>
    <n v="0"/>
    <n v="0"/>
    <n v="0"/>
  </r>
  <r>
    <m/>
    <m/>
    <s v="Ciencias Sociales"/>
    <d v="2020-05-19T13:11:00"/>
    <x v="2"/>
    <x v="21"/>
    <x v="5"/>
    <x v="1"/>
    <x v="3"/>
    <s v="F. Comercio y Turismo"/>
    <s v="Biblioteca Maria Zambrano (Filología / Derecho)"/>
    <m/>
    <m/>
    <m/>
    <m/>
    <m/>
    <m/>
    <m/>
    <s v="Sí"/>
    <s v="Sí"/>
    <n v="4"/>
    <n v="1"/>
    <n v="2"/>
    <n v="4"/>
    <n v="3"/>
    <n v="3"/>
    <n v="4"/>
    <n v="2"/>
    <n v="3"/>
    <n v="3"/>
    <m/>
    <n v="2"/>
    <n v="3"/>
    <n v="2"/>
    <n v="3"/>
    <n v="2"/>
    <s v="No"/>
    <n v="3"/>
    <n v="3"/>
    <s v="Youtube|Instagram"/>
    <m/>
    <m/>
    <m/>
    <m/>
    <m/>
    <m/>
    <m/>
    <s v="No"/>
    <s v="No"/>
    <m/>
    <n v="4"/>
    <n v="4"/>
    <s v="3, normal"/>
    <s v="Igual"/>
    <s v="Los libros electronicos nunca se me abren."/>
    <n v="0"/>
    <n v="1"/>
    <n v="0"/>
    <n v="0"/>
    <n v="0"/>
    <n v="0"/>
    <n v="0"/>
    <n v="0"/>
    <n v="1"/>
    <n v="1"/>
    <n v="0"/>
    <n v="0"/>
    <n v="0"/>
  </r>
  <r>
    <m/>
    <m/>
    <s v="Humanidades"/>
    <d v="2020-05-19T13:11:00"/>
    <x v="1"/>
    <x v="7"/>
    <x v="1"/>
    <x v="1"/>
    <x v="2"/>
    <s v="F. Geografía e Historia"/>
    <s v="F. Filosofía"/>
    <s v="F. Filología (Clásicas o General)"/>
    <m/>
    <m/>
    <m/>
    <m/>
    <m/>
    <m/>
    <s v="No"/>
    <s v="No"/>
    <n v="2"/>
    <n v="2"/>
    <n v="2"/>
    <n v="4"/>
    <n v="4"/>
    <n v="4"/>
    <n v="4"/>
    <n v="4"/>
    <n v="3"/>
    <n v="5"/>
    <m/>
    <n v="4"/>
    <n v="4"/>
    <n v="4"/>
    <n v="3"/>
    <n v="4"/>
    <s v="Sí"/>
    <n v="4"/>
    <n v="3"/>
    <s v="Facebook|Youtube|Instagram"/>
    <m/>
    <m/>
    <m/>
    <m/>
    <m/>
    <m/>
    <m/>
    <s v="No"/>
    <s v="No"/>
    <m/>
    <n v="4"/>
    <n v="3"/>
    <s v="4, satisfecho"/>
    <s v="Igual"/>
    <m/>
    <n v="1"/>
    <n v="0"/>
    <n v="0"/>
    <n v="0"/>
    <n v="0"/>
    <n v="0"/>
    <n v="0"/>
    <n v="1"/>
    <n v="1"/>
    <n v="1"/>
    <n v="0"/>
    <n v="0"/>
    <n v="0"/>
  </r>
  <r>
    <m/>
    <m/>
    <s v="Ciencias Experimentales"/>
    <d v="2020-05-19T13:11:00"/>
    <x v="2"/>
    <x v="14"/>
    <x v="2"/>
    <x v="4"/>
    <x v="3"/>
    <s v="F. Ciencias Geológicas"/>
    <s v="F. Veterinaria"/>
    <s v="Biblioteca Maria Zambrano (Filología / Derecho)"/>
    <m/>
    <m/>
    <m/>
    <m/>
    <m/>
    <m/>
    <s v="No"/>
    <s v="Sí"/>
    <n v="3"/>
    <m/>
    <m/>
    <n v="3"/>
    <m/>
    <m/>
    <n v="5"/>
    <m/>
    <n v="3"/>
    <n v="4"/>
    <m/>
    <n v="4"/>
    <n v="5"/>
    <n v="4"/>
    <n v="5"/>
    <n v="5"/>
    <s v="No"/>
    <n v="4"/>
    <n v="3"/>
    <s v="Facebook|Youtube"/>
    <m/>
    <m/>
    <m/>
    <m/>
    <m/>
    <m/>
    <m/>
    <s v="Sí"/>
    <s v="No"/>
    <m/>
    <n v="5"/>
    <n v="4"/>
    <s v="1, muy insatisfecho"/>
    <s v="Empeorado"/>
    <s v="La última vez que redactes sugerencias se borró el mensaje y ello me empleo más de una hora de trabajo además no ha valido para nada cuando lo he vuelto a redactar"/>
    <n v="0"/>
    <n v="1"/>
    <n v="0"/>
    <n v="0"/>
    <n v="0"/>
    <n v="0"/>
    <n v="0"/>
    <n v="1"/>
    <n v="1"/>
    <n v="0"/>
    <n v="0"/>
    <n v="0"/>
    <n v="0"/>
  </r>
  <r>
    <m/>
    <m/>
    <s v="Humanidades"/>
    <d v="2020-05-19T13:11:00"/>
    <x v="3"/>
    <x v="2"/>
    <x v="2"/>
    <x v="1"/>
    <x v="2"/>
    <s v="Biblioteca Maria Zambrano (Filología / Derecho)"/>
    <s v="F. Educación - Centro de Formación del Profesorado"/>
    <m/>
    <m/>
    <m/>
    <m/>
    <m/>
    <m/>
    <m/>
    <s v="No"/>
    <s v="Sí"/>
    <n v="3"/>
    <n v="3"/>
    <n v="4"/>
    <n v="5"/>
    <n v="5"/>
    <n v="5"/>
    <n v="5"/>
    <n v="2"/>
    <n v="4"/>
    <n v="2"/>
    <m/>
    <n v="4"/>
    <n v="5"/>
    <n v="4"/>
    <m/>
    <n v="3"/>
    <s v="No"/>
    <n v="3"/>
    <n v="4"/>
    <s v="Instagram"/>
    <m/>
    <m/>
    <m/>
    <m/>
    <m/>
    <m/>
    <m/>
    <s v="No"/>
    <s v="No"/>
    <m/>
    <n v="3"/>
    <n v="3"/>
    <s v="4, satisfecho"/>
    <s v="Igual"/>
    <m/>
    <n v="1"/>
    <n v="0"/>
    <n v="0"/>
    <n v="0"/>
    <n v="0"/>
    <n v="0"/>
    <n v="0"/>
    <n v="0"/>
    <n v="0"/>
    <n v="1"/>
    <n v="0"/>
    <n v="0"/>
    <n v="0"/>
  </r>
  <r>
    <m/>
    <m/>
    <s v="Ciencias de la Salud"/>
    <d v="2020-05-19T13:11:00"/>
    <x v="2"/>
    <x v="4"/>
    <x v="2"/>
    <x v="4"/>
    <x v="2"/>
    <s v="Biblioteca Maria Zambrano (Filología / Derecho)"/>
    <s v="F. Odontología"/>
    <s v="F. Medicina"/>
    <s v="Biblioteca UC3M, biblioteca María Moliner, Casa Encendida"/>
    <m/>
    <m/>
    <m/>
    <m/>
    <m/>
    <s v="No"/>
    <s v="No"/>
    <n v="2"/>
    <n v="2"/>
    <n v="3"/>
    <n v="2"/>
    <n v="5"/>
    <n v="3"/>
    <n v="5"/>
    <n v="1"/>
    <n v="2"/>
    <n v="4"/>
    <m/>
    <n v="3"/>
    <n v="3"/>
    <n v="3"/>
    <n v="3"/>
    <n v="3"/>
    <s v="No"/>
    <n v="3"/>
    <n v="3"/>
    <s v="Twitter|Instagram"/>
    <m/>
    <m/>
    <m/>
    <m/>
    <m/>
    <m/>
    <m/>
    <s v="No"/>
    <s v="No"/>
    <m/>
    <n v="3"/>
    <n v="3"/>
    <s v="4, satisfecho"/>
    <s v="Mejorado"/>
    <m/>
    <n v="1"/>
    <n v="0"/>
    <n v="0"/>
    <n v="0"/>
    <n v="0"/>
    <n v="0"/>
    <n v="1"/>
    <n v="0"/>
    <n v="0"/>
    <n v="1"/>
    <n v="0"/>
    <n v="0"/>
    <n v="0"/>
  </r>
  <r>
    <m/>
    <m/>
    <s v="Ciencias Sociales"/>
    <d v="2020-05-19T13:10:00"/>
    <x v="2"/>
    <x v="10"/>
    <x v="1"/>
    <x v="1"/>
    <x v="2"/>
    <s v="Biblioteca Maria Zambrano (Filología / Derecho)"/>
    <s v="F. Derecho (Departamentos,Criminología)"/>
    <s v="F. Filosofía"/>
    <m/>
    <m/>
    <m/>
    <m/>
    <m/>
    <m/>
    <s v="Sí"/>
    <s v="Sí"/>
    <n v="1"/>
    <n v="1"/>
    <n v="1"/>
    <n v="5"/>
    <n v="4"/>
    <n v="1"/>
    <n v="3"/>
    <n v="1"/>
    <n v="2"/>
    <n v="3"/>
    <m/>
    <n v="3"/>
    <n v="5"/>
    <n v="5"/>
    <n v="3"/>
    <n v="1"/>
    <s v="No"/>
    <n v="4"/>
    <n v="3"/>
    <s v="Youtube|Instagram"/>
    <m/>
    <m/>
    <m/>
    <m/>
    <m/>
    <m/>
    <m/>
    <s v="Sí"/>
    <s v="Sí"/>
    <s v="Normal"/>
    <n v="4"/>
    <n v="4"/>
    <s v="4, satisfecho"/>
    <s v="Igual"/>
    <s v="La obtención de un mayor número de manuales y la renovación de algunos bastante obsoletos, ya que las modificaciones legales son constantes y hay que estar al día."/>
    <n v="1"/>
    <n v="0"/>
    <n v="0"/>
    <n v="0"/>
    <n v="0"/>
    <n v="0"/>
    <n v="0"/>
    <n v="0"/>
    <n v="1"/>
    <n v="1"/>
    <n v="0"/>
    <n v="0"/>
    <n v="0"/>
  </r>
  <r>
    <m/>
    <m/>
    <s v="Ciencias Sociales"/>
    <d v="2020-05-19T13:10:00"/>
    <x v="2"/>
    <x v="1"/>
    <x v="2"/>
    <x v="2"/>
    <x v="5"/>
    <s v="F. Ciencias Políticas y Sociología"/>
    <s v="F. Trabajo Social"/>
    <m/>
    <m/>
    <m/>
    <m/>
    <m/>
    <m/>
    <m/>
    <s v="Sí"/>
    <s v="Sí"/>
    <n v="4"/>
    <n v="4"/>
    <n v="4"/>
    <n v="3"/>
    <n v="4"/>
    <n v="1"/>
    <n v="1"/>
    <n v="2"/>
    <n v="3"/>
    <n v="3"/>
    <m/>
    <n v="3"/>
    <n v="4"/>
    <n v="4"/>
    <n v="3"/>
    <n v="3"/>
    <s v="No"/>
    <n v="3"/>
    <n v="3"/>
    <s v="Youtube|Instagram"/>
    <m/>
    <m/>
    <m/>
    <m/>
    <m/>
    <m/>
    <m/>
    <s v="No"/>
    <s v="No"/>
    <m/>
    <n v="4"/>
    <n v="4"/>
    <s v="4, satisfecho"/>
    <m/>
    <m/>
    <n v="1"/>
    <n v="0"/>
    <n v="1"/>
    <n v="0"/>
    <n v="1"/>
    <n v="0"/>
    <n v="0"/>
    <n v="0"/>
    <n v="1"/>
    <n v="1"/>
    <n v="0"/>
    <n v="0"/>
    <n v="0"/>
  </r>
  <r>
    <m/>
    <m/>
    <s v="Humanidades"/>
    <d v="2020-05-19T13:10:00"/>
    <x v="2"/>
    <x v="7"/>
    <x v="3"/>
    <x v="3"/>
    <x v="4"/>
    <s v="F. Geografía e Historia"/>
    <s v="Biblioteca Maria Zambrano (Filología / Derecho)"/>
    <m/>
    <m/>
    <m/>
    <m/>
    <m/>
    <m/>
    <m/>
    <s v="Sí"/>
    <s v="Sí"/>
    <n v="4"/>
    <n v="3"/>
    <n v="2"/>
    <n v="3"/>
    <n v="3"/>
    <n v="4"/>
    <n v="4"/>
    <n v="2"/>
    <n v="3"/>
    <n v="4"/>
    <m/>
    <n v="3"/>
    <n v="4"/>
    <n v="4"/>
    <n v="3"/>
    <n v="4"/>
    <s v="Sí"/>
    <n v="4"/>
    <n v="3"/>
    <s v="Twitter|Youtube|Instagram"/>
    <m/>
    <m/>
    <m/>
    <m/>
    <m/>
    <m/>
    <m/>
    <s v="Sí"/>
    <s v="No"/>
    <m/>
    <n v="4"/>
    <n v="4"/>
    <s v="4, satisfecho"/>
    <s v="Igual"/>
    <m/>
    <n v="0"/>
    <n v="0"/>
    <n v="1"/>
    <n v="0"/>
    <n v="0"/>
    <n v="0"/>
    <n v="1"/>
    <n v="0"/>
    <n v="1"/>
    <n v="1"/>
    <n v="0"/>
    <n v="0"/>
    <n v="0"/>
  </r>
  <r>
    <m/>
    <m/>
    <s v="Ciencias Sociales"/>
    <d v="2020-05-19T13:10:00"/>
    <x v="2"/>
    <x v="21"/>
    <x v="4"/>
    <x v="5"/>
    <x v="2"/>
    <s v="Biblioteca Maria Zambrano (Filología / Derecho)"/>
    <s v="F. Comercio y Turismo"/>
    <m/>
    <m/>
    <m/>
    <m/>
    <m/>
    <m/>
    <m/>
    <s v="No"/>
    <s v="Sí"/>
    <n v="5"/>
    <n v="4"/>
    <n v="1"/>
    <n v="5"/>
    <n v="3"/>
    <n v="5"/>
    <n v="5"/>
    <n v="5"/>
    <n v="3"/>
    <n v="3"/>
    <m/>
    <n v="5"/>
    <n v="5"/>
    <n v="5"/>
    <n v="3"/>
    <n v="2"/>
    <s v="No"/>
    <n v="2"/>
    <n v="3"/>
    <s v="Twitter|Instagram"/>
    <m/>
    <m/>
    <m/>
    <m/>
    <m/>
    <m/>
    <m/>
    <s v="No"/>
    <s v="No"/>
    <m/>
    <n v="5"/>
    <n v="5"/>
    <s v="3, normal"/>
    <s v="Igual"/>
    <m/>
    <n v="1"/>
    <n v="0"/>
    <n v="0"/>
    <n v="0"/>
    <n v="0"/>
    <n v="0"/>
    <n v="1"/>
    <n v="0"/>
    <n v="0"/>
    <n v="1"/>
    <n v="0"/>
    <n v="0"/>
    <n v="0"/>
  </r>
  <r>
    <m/>
    <m/>
    <s v="Humanidades"/>
    <d v="2020-05-19T13:10:00"/>
    <x v="2"/>
    <x v="6"/>
    <x v="2"/>
    <x v="1"/>
    <x v="6"/>
    <s v="F. Filología (Clásicas o General)"/>
    <s v="F. Filosofía"/>
    <s v="F. Geografía e Historia"/>
    <m/>
    <m/>
    <m/>
    <m/>
    <m/>
    <m/>
    <s v="Sí"/>
    <s v="Sí"/>
    <n v="5"/>
    <n v="3"/>
    <n v="1"/>
    <n v="5"/>
    <n v="5"/>
    <n v="3"/>
    <n v="5"/>
    <n v="1"/>
    <n v="5"/>
    <n v="4"/>
    <m/>
    <n v="3"/>
    <n v="5"/>
    <n v="5"/>
    <n v="5"/>
    <n v="5"/>
    <s v="No"/>
    <n v="5"/>
    <n v="5"/>
    <s v="Twitter|Youtube|Instagram"/>
    <m/>
    <m/>
    <m/>
    <m/>
    <m/>
    <m/>
    <m/>
    <s v="Sí"/>
    <s v="No"/>
    <m/>
    <n v="5"/>
    <n v="5"/>
    <s v="4, satisfecho"/>
    <s v="Mejorado"/>
    <m/>
    <n v="1"/>
    <n v="0"/>
    <n v="1"/>
    <n v="0"/>
    <n v="0"/>
    <n v="0"/>
    <n v="1"/>
    <n v="0"/>
    <n v="1"/>
    <n v="1"/>
    <n v="0"/>
    <n v="0"/>
    <n v="0"/>
  </r>
  <r>
    <m/>
    <m/>
    <s v="Humanidades"/>
    <d v="2020-05-19T13:10:00"/>
    <x v="2"/>
    <x v="7"/>
    <x v="3"/>
    <x v="1"/>
    <x v="6"/>
    <s v="F. Geografía e Historia"/>
    <s v="Biblioteca Maria Zambrano (Filología / Derecho)"/>
    <s v="F. Ciencias Biológicas"/>
    <m/>
    <m/>
    <m/>
    <m/>
    <m/>
    <m/>
    <s v="Sí"/>
    <s v="No"/>
    <n v="3"/>
    <n v="2"/>
    <n v="2"/>
    <n v="3"/>
    <n v="4"/>
    <n v="3"/>
    <n v="3"/>
    <n v="1"/>
    <n v="3"/>
    <n v="3"/>
    <m/>
    <n v="4"/>
    <n v="4"/>
    <n v="4"/>
    <n v="4"/>
    <n v="4"/>
    <s v="No"/>
    <n v="3"/>
    <n v="4"/>
    <s v="Facebook|Youtube|Instagram"/>
    <m/>
    <m/>
    <m/>
    <m/>
    <m/>
    <m/>
    <m/>
    <s v="Sí"/>
    <m/>
    <m/>
    <n v="5"/>
    <n v="4"/>
    <s v="4, satisfecho"/>
    <s v="Igual"/>
    <m/>
    <n v="1"/>
    <n v="0"/>
    <n v="1"/>
    <n v="0"/>
    <n v="0"/>
    <n v="0"/>
    <n v="0"/>
    <n v="1"/>
    <n v="1"/>
    <n v="1"/>
    <n v="0"/>
    <n v="0"/>
    <n v="0"/>
  </r>
  <r>
    <m/>
    <m/>
    <s v="Ciencias de la Salud"/>
    <d v="2020-05-19T13:10:00"/>
    <x v="2"/>
    <x v="4"/>
    <x v="5"/>
    <x v="5"/>
    <x v="2"/>
    <s v="F. Medicina"/>
    <s v="Biblioteca Maria Zambrano (Filología / Derecho)"/>
    <m/>
    <s v="Biblioteca del pabellón del H12O"/>
    <m/>
    <m/>
    <m/>
    <m/>
    <m/>
    <s v="No"/>
    <s v="Sí"/>
    <n v="1"/>
    <n v="2"/>
    <n v="3"/>
    <n v="1"/>
    <n v="5"/>
    <n v="4"/>
    <n v="5"/>
    <n v="2"/>
    <n v="3"/>
    <n v="4"/>
    <m/>
    <n v="2"/>
    <n v="3"/>
    <n v="1"/>
    <n v="2"/>
    <n v="2"/>
    <s v="Sí"/>
    <n v="1"/>
    <n v="1"/>
    <s v="Twitter|Facebook|Youtube"/>
    <m/>
    <m/>
    <m/>
    <m/>
    <m/>
    <m/>
    <m/>
    <s v="Sí"/>
    <s v="Sí"/>
    <s v="Poco útil"/>
    <n v="3"/>
    <n v="4"/>
    <s v="2, insatisfecho"/>
    <s v="Igual"/>
    <m/>
    <n v="1"/>
    <n v="0"/>
    <n v="0"/>
    <n v="0"/>
    <n v="0"/>
    <n v="0"/>
    <n v="1"/>
    <n v="1"/>
    <n v="1"/>
    <n v="0"/>
    <n v="0"/>
    <n v="0"/>
    <n v="0"/>
  </r>
  <r>
    <m/>
    <m/>
    <s v="Ciencias de la Salud"/>
    <d v="2020-05-19T13:10:00"/>
    <x v="2"/>
    <x v="15"/>
    <x v="1"/>
    <x v="2"/>
    <x v="2"/>
    <s v="F. Enfermería, Fisioterapia y Podología"/>
    <s v="F. Enfermería, Fisioterapia y Podología"/>
    <s v="F. Medicina"/>
    <m/>
    <m/>
    <m/>
    <m/>
    <m/>
    <m/>
    <s v="No"/>
    <s v="Sí"/>
    <n v="3"/>
    <n v="4"/>
    <n v="4"/>
    <n v="2"/>
    <n v="3"/>
    <n v="4"/>
    <n v="5"/>
    <n v="3"/>
    <n v="3"/>
    <n v="4"/>
    <m/>
    <n v="4"/>
    <n v="5"/>
    <n v="4"/>
    <n v="3"/>
    <n v="5"/>
    <s v="Sí"/>
    <n v="4"/>
    <n v="5"/>
    <s v="Twitter|Facebook|Instagram|LinkedIn"/>
    <m/>
    <m/>
    <m/>
    <m/>
    <m/>
    <m/>
    <m/>
    <s v="Sí"/>
    <s v="No"/>
    <m/>
    <n v="4"/>
    <n v="4"/>
    <s v="4, satisfecho"/>
    <s v="Mejorado"/>
    <m/>
    <n v="1"/>
    <n v="0"/>
    <n v="0"/>
    <n v="0"/>
    <n v="0"/>
    <n v="0"/>
    <n v="1"/>
    <n v="1"/>
    <n v="0"/>
    <n v="1"/>
    <n v="1"/>
    <n v="0"/>
    <n v="0"/>
  </r>
  <r>
    <m/>
    <m/>
    <s v="Ciencias de la Salud"/>
    <d v="2020-05-19T13:10:00"/>
    <x v="2"/>
    <x v="4"/>
    <x v="2"/>
    <x v="2"/>
    <x v="11"/>
    <s v="F. Medicina"/>
    <s v="F. Enfermería, Fisioterapia y Podología"/>
    <s v="F. Psicología"/>
    <m/>
    <m/>
    <m/>
    <m/>
    <m/>
    <m/>
    <s v="Sí"/>
    <s v="Sí"/>
    <n v="5"/>
    <n v="5"/>
    <n v="5"/>
    <n v="1"/>
    <n v="4"/>
    <n v="4"/>
    <n v="4"/>
    <n v="2"/>
    <n v="3"/>
    <n v="4"/>
    <m/>
    <n v="4"/>
    <n v="4"/>
    <n v="4"/>
    <n v="3"/>
    <n v="4"/>
    <s v="Sí"/>
    <n v="4"/>
    <n v="3"/>
    <s v="Twitter|Instagram"/>
    <m/>
    <m/>
    <m/>
    <m/>
    <m/>
    <m/>
    <m/>
    <s v="No"/>
    <s v="No"/>
    <m/>
    <n v="4"/>
    <n v="4"/>
    <s v="4, satisfecho"/>
    <s v="Mejorado"/>
    <m/>
    <n v="0"/>
    <n v="1"/>
    <n v="1"/>
    <n v="0"/>
    <n v="0"/>
    <n v="0"/>
    <n v="1"/>
    <n v="0"/>
    <n v="0"/>
    <n v="1"/>
    <n v="0"/>
    <n v="0"/>
    <n v="0"/>
  </r>
  <r>
    <m/>
    <m/>
    <s v="Ciencias Experimentales"/>
    <d v="2020-05-19T13:10:00"/>
    <x v="2"/>
    <x v="19"/>
    <x v="2"/>
    <x v="4"/>
    <x v="3"/>
    <s v="F. Ciencias Físicas"/>
    <s v="Biblioteca Maria Zambrano (Filología / Derecho)"/>
    <s v="F. Ciencias Matemáticas"/>
    <m/>
    <m/>
    <m/>
    <m/>
    <m/>
    <m/>
    <s v="No"/>
    <s v="No"/>
    <n v="5"/>
    <n v="2"/>
    <n v="2"/>
    <n v="4"/>
    <n v="5"/>
    <n v="5"/>
    <n v="5"/>
    <n v="2"/>
    <n v="4"/>
    <n v="4"/>
    <m/>
    <n v="3"/>
    <n v="3"/>
    <n v="3"/>
    <n v="3"/>
    <n v="4"/>
    <s v="No"/>
    <n v="3"/>
    <n v="3"/>
    <s v="Youtube|Instagram"/>
    <m/>
    <m/>
    <m/>
    <m/>
    <m/>
    <m/>
    <m/>
    <s v="No"/>
    <s v="No"/>
    <m/>
    <n v="3"/>
    <n v="3"/>
    <s v="4, satisfecho"/>
    <s v="Mejorado"/>
    <m/>
    <n v="0"/>
    <n v="1"/>
    <n v="0"/>
    <n v="0"/>
    <n v="0"/>
    <n v="0"/>
    <n v="0"/>
    <n v="0"/>
    <n v="1"/>
    <n v="1"/>
    <n v="0"/>
    <n v="0"/>
    <n v="0"/>
  </r>
  <r>
    <m/>
    <m/>
    <s v="Ciencias Sociales"/>
    <d v="2020-05-19T13:10:00"/>
    <x v="2"/>
    <x v="10"/>
    <x v="2"/>
    <x v="1"/>
    <x v="2"/>
    <s v="Biblioteca Maria Zambrano (Filología / Derecho)"/>
    <s v="F. Filosofía"/>
    <s v="F. Geografía e Historia"/>
    <m/>
    <m/>
    <m/>
    <m/>
    <m/>
    <m/>
    <s v="Sí"/>
    <s v="Sí"/>
    <n v="4"/>
    <n v="2"/>
    <n v="2"/>
    <n v="3"/>
    <n v="2"/>
    <n v="3"/>
    <n v="5"/>
    <n v="2"/>
    <n v="3"/>
    <n v="3"/>
    <m/>
    <n v="3"/>
    <n v="3"/>
    <n v="3"/>
    <n v="3"/>
    <n v="3"/>
    <s v="No"/>
    <n v="3"/>
    <n v="3"/>
    <s v="Facebook|Instagram"/>
    <m/>
    <m/>
    <m/>
    <m/>
    <m/>
    <m/>
    <m/>
    <s v="No"/>
    <s v="No"/>
    <m/>
    <n v="4"/>
    <n v="4"/>
    <s v="4, satisfecho"/>
    <s v="Mejorado"/>
    <m/>
    <n v="1"/>
    <n v="0"/>
    <n v="0"/>
    <n v="0"/>
    <n v="0"/>
    <n v="0"/>
    <n v="0"/>
    <n v="1"/>
    <n v="0"/>
    <n v="1"/>
    <n v="0"/>
    <n v="0"/>
    <n v="0"/>
  </r>
  <r>
    <m/>
    <m/>
    <s v="Ciencias Sociales"/>
    <d v="2020-05-19T13:09:00"/>
    <x v="2"/>
    <x v="11"/>
    <x v="2"/>
    <x v="1"/>
    <x v="3"/>
    <s v="F. Ciencias Económicas y Empresariales"/>
    <m/>
    <m/>
    <m/>
    <m/>
    <m/>
    <m/>
    <m/>
    <m/>
    <s v="No"/>
    <s v="No"/>
    <n v="1"/>
    <n v="2"/>
    <n v="4"/>
    <n v="5"/>
    <n v="2"/>
    <n v="5"/>
    <n v="5"/>
    <n v="5"/>
    <n v="3"/>
    <n v="4"/>
    <m/>
    <n v="4"/>
    <n v="5"/>
    <n v="4"/>
    <n v="3"/>
    <n v="4"/>
    <s v="No"/>
    <n v="4"/>
    <m/>
    <m/>
    <m/>
    <m/>
    <m/>
    <m/>
    <m/>
    <m/>
    <m/>
    <s v="No"/>
    <s v="No"/>
    <m/>
    <n v="5"/>
    <n v="5"/>
    <s v="4, satisfecho"/>
    <m/>
    <m/>
    <n v="0"/>
    <n v="1"/>
    <n v="0"/>
    <n v="0"/>
    <n v="0"/>
    <n v="0"/>
    <n v="0"/>
    <n v="0"/>
    <n v="0"/>
    <n v="0"/>
    <n v="0"/>
    <n v="0"/>
    <n v="0"/>
  </r>
  <r>
    <m/>
    <m/>
    <s v="Ciencias de la Salud"/>
    <d v="2020-05-19T13:09:00"/>
    <x v="2"/>
    <x v="4"/>
    <x v="1"/>
    <x v="1"/>
    <x v="2"/>
    <s v="F. Medicina"/>
    <s v="F. Enfermería, Fisioterapia y Podología"/>
    <s v="Biblioteca Maria Zambrano (Filología / Derecho)"/>
    <m/>
    <m/>
    <m/>
    <m/>
    <m/>
    <m/>
    <s v="No"/>
    <s v="Sí"/>
    <n v="2"/>
    <n v="1"/>
    <n v="2"/>
    <n v="3"/>
    <n v="5"/>
    <n v="4"/>
    <n v="5"/>
    <n v="1"/>
    <n v="3"/>
    <n v="3"/>
    <m/>
    <n v="4"/>
    <n v="4"/>
    <n v="3"/>
    <n v="3"/>
    <n v="4"/>
    <s v="No"/>
    <n v="3"/>
    <n v="2"/>
    <s v="Twitter"/>
    <m/>
    <m/>
    <m/>
    <m/>
    <m/>
    <m/>
    <m/>
    <s v="No"/>
    <s v="No"/>
    <m/>
    <n v="4"/>
    <n v="5"/>
    <s v="3, normal"/>
    <s v="Mejorado"/>
    <m/>
    <n v="1"/>
    <n v="0"/>
    <n v="0"/>
    <n v="0"/>
    <n v="0"/>
    <n v="0"/>
    <n v="1"/>
    <n v="0"/>
    <n v="0"/>
    <n v="0"/>
    <n v="0"/>
    <n v="0"/>
    <n v="0"/>
  </r>
  <r>
    <m/>
    <m/>
    <s v="Ciencias Experimentales"/>
    <d v="2020-05-19T13:09:00"/>
    <x v="2"/>
    <x v="16"/>
    <x v="1"/>
    <x v="1"/>
    <x v="2"/>
    <s v="F. Ciencias Químicas"/>
    <s v="F. Ciencias Matemáticas"/>
    <s v="F. Ciencias Físicas"/>
    <m/>
    <m/>
    <m/>
    <m/>
    <m/>
    <m/>
    <s v="No"/>
    <s v="No"/>
    <n v="1"/>
    <n v="2"/>
    <n v="1"/>
    <n v="2"/>
    <n v="5"/>
    <n v="4"/>
    <n v="5"/>
    <n v="1"/>
    <n v="5"/>
    <n v="5"/>
    <m/>
    <n v="4"/>
    <n v="5"/>
    <n v="4"/>
    <n v="4"/>
    <n v="5"/>
    <s v="No"/>
    <n v="5"/>
    <n v="4"/>
    <s v="Instagram"/>
    <m/>
    <m/>
    <m/>
    <m/>
    <m/>
    <m/>
    <m/>
    <s v="No"/>
    <s v="No"/>
    <m/>
    <n v="5"/>
    <n v="5"/>
    <s v="4, satisfecho"/>
    <s v="Mejorado"/>
    <m/>
    <n v="1"/>
    <n v="0"/>
    <n v="0"/>
    <n v="0"/>
    <n v="0"/>
    <n v="0"/>
    <n v="0"/>
    <n v="0"/>
    <n v="0"/>
    <n v="1"/>
    <n v="0"/>
    <n v="0"/>
    <n v="0"/>
  </r>
  <r>
    <m/>
    <m/>
    <s v="Humanidades"/>
    <d v="2020-05-19T13:09:00"/>
    <x v="3"/>
    <x v="2"/>
    <x v="2"/>
    <x v="1"/>
    <x v="2"/>
    <s v="F. Educación - Centro de Formación del Profesorado"/>
    <s v="F. Educación - Centro de Formación del Profesorado"/>
    <s v="F. Educación - Centro de Formación del Profesorado"/>
    <m/>
    <m/>
    <m/>
    <m/>
    <m/>
    <m/>
    <s v="No"/>
    <s v="Sí"/>
    <n v="4"/>
    <n v="3"/>
    <n v="4"/>
    <n v="2"/>
    <n v="4"/>
    <n v="4"/>
    <n v="4"/>
    <n v="1"/>
    <n v="4"/>
    <n v="3"/>
    <m/>
    <n v="4"/>
    <n v="4"/>
    <n v="3"/>
    <n v="4"/>
    <n v="3"/>
    <s v="Sí"/>
    <n v="4"/>
    <n v="2"/>
    <s v="Twitter|Facebook"/>
    <m/>
    <m/>
    <m/>
    <m/>
    <m/>
    <m/>
    <m/>
    <s v="Sí"/>
    <s v="Sí"/>
    <s v="Normal"/>
    <n v="4"/>
    <n v="5"/>
    <s v="4, satisfecho"/>
    <s v="Mejorado"/>
    <m/>
    <n v="1"/>
    <n v="0"/>
    <n v="0"/>
    <n v="0"/>
    <n v="0"/>
    <n v="0"/>
    <n v="1"/>
    <n v="1"/>
    <n v="0"/>
    <n v="0"/>
    <n v="0"/>
    <n v="0"/>
    <n v="0"/>
  </r>
  <r>
    <m/>
    <m/>
    <s v="Humanidades"/>
    <d v="2020-05-19T13:09:00"/>
    <x v="2"/>
    <x v="2"/>
    <x v="5"/>
    <x v="1"/>
    <x v="2"/>
    <s v="F. Educación - Centro de Formación del Profesorado"/>
    <s v="Biblioteca Maria Zambrano (Filología / Derecho)"/>
    <m/>
    <s v="Miguel Hernandez y Gerardo Diego"/>
    <m/>
    <m/>
    <m/>
    <m/>
    <m/>
    <s v="Sí"/>
    <s v="Sí"/>
    <n v="3"/>
    <n v="1"/>
    <n v="2"/>
    <n v="2"/>
    <n v="4"/>
    <n v="5"/>
    <n v="3"/>
    <n v="3"/>
    <n v="1"/>
    <n v="4"/>
    <m/>
    <n v="3"/>
    <n v="4"/>
    <n v="2"/>
    <n v="3"/>
    <n v="2"/>
    <s v="No"/>
    <n v="3"/>
    <n v="1"/>
    <s v="Twitter|Youtube|Instagram|WhatsApp"/>
    <m/>
    <m/>
    <m/>
    <m/>
    <m/>
    <m/>
    <m/>
    <s v="No"/>
    <s v="No"/>
    <m/>
    <n v="5"/>
    <n v="5"/>
    <s v="4, satisfecho"/>
    <s v="Igual"/>
    <m/>
    <n v="1"/>
    <n v="0"/>
    <n v="0"/>
    <n v="0"/>
    <n v="0"/>
    <n v="0"/>
    <n v="1"/>
    <n v="0"/>
    <n v="1"/>
    <n v="1"/>
    <n v="0"/>
    <n v="0"/>
    <n v="0"/>
  </r>
  <r>
    <m/>
    <m/>
    <s v="Ciencias Sociales"/>
    <d v="2020-05-19T13:09:00"/>
    <x v="2"/>
    <x v="24"/>
    <x v="3"/>
    <x v="3"/>
    <x v="6"/>
    <s v="F. Trabajo Social"/>
    <s v="F. Ciencias Políticas y Sociología"/>
    <s v="Biblioteca Maria Zambrano (Filología / Derecho)"/>
    <m/>
    <m/>
    <m/>
    <m/>
    <m/>
    <m/>
    <s v="No"/>
    <s v="Sí"/>
    <n v="3"/>
    <n v="3"/>
    <n v="5"/>
    <n v="5"/>
    <n v="5"/>
    <n v="4"/>
    <n v="5"/>
    <n v="5"/>
    <n v="4"/>
    <n v="4"/>
    <m/>
    <n v="5"/>
    <n v="5"/>
    <n v="5"/>
    <n v="4"/>
    <n v="5"/>
    <s v="Sí"/>
    <n v="5"/>
    <n v="5"/>
    <s v="Youtube|Instagram"/>
    <m/>
    <m/>
    <m/>
    <m/>
    <m/>
    <m/>
    <m/>
    <s v="Sí"/>
    <s v="No"/>
    <m/>
    <n v="5"/>
    <n v="5"/>
    <s v="5, muy satisfecho"/>
    <s v="Mejorado mucho"/>
    <m/>
    <n v="1"/>
    <n v="0"/>
    <n v="1"/>
    <n v="0"/>
    <n v="0"/>
    <n v="0"/>
    <n v="0"/>
    <n v="0"/>
    <n v="1"/>
    <n v="1"/>
    <n v="0"/>
    <n v="0"/>
    <n v="0"/>
  </r>
  <r>
    <m/>
    <m/>
    <s v="Humanidades"/>
    <d v="2020-05-19T13:09:00"/>
    <x v="2"/>
    <x v="6"/>
    <x v="3"/>
    <x v="1"/>
    <x v="6"/>
    <s v="Biblioteca Maria Zambrano (Filología / Derecho)"/>
    <s v="F. Filología (Clásicas o General)"/>
    <m/>
    <m/>
    <m/>
    <m/>
    <m/>
    <m/>
    <m/>
    <s v="Sí"/>
    <s v="Sí"/>
    <n v="4"/>
    <n v="1"/>
    <n v="1"/>
    <n v="3"/>
    <n v="1"/>
    <n v="5"/>
    <n v="5"/>
    <n v="2"/>
    <n v="2"/>
    <n v="3"/>
    <m/>
    <n v="3"/>
    <n v="3"/>
    <n v="4"/>
    <n v="3"/>
    <n v="4"/>
    <s v="No"/>
    <n v="3"/>
    <n v="3"/>
    <s v="Twitter|Facebook|Instagram"/>
    <m/>
    <m/>
    <m/>
    <m/>
    <m/>
    <m/>
    <m/>
    <s v="No"/>
    <s v="No"/>
    <m/>
    <n v="4"/>
    <n v="4"/>
    <s v="5, muy satisfecho"/>
    <s v="Igual"/>
    <m/>
    <n v="1"/>
    <n v="0"/>
    <n v="1"/>
    <n v="0"/>
    <n v="0"/>
    <n v="0"/>
    <n v="1"/>
    <n v="1"/>
    <n v="0"/>
    <n v="1"/>
    <n v="0"/>
    <n v="0"/>
    <n v="0"/>
  </r>
  <r>
    <m/>
    <m/>
    <s v="Ciencias de la Salud"/>
    <d v="2020-05-19T13:09:00"/>
    <x v="3"/>
    <x v="12"/>
    <x v="2"/>
    <x v="2"/>
    <x v="2"/>
    <s v="F. Psicología"/>
    <m/>
    <m/>
    <m/>
    <m/>
    <m/>
    <m/>
    <m/>
    <m/>
    <s v="Sí"/>
    <s v="Sí"/>
    <n v="5"/>
    <n v="1"/>
    <n v="5"/>
    <n v="5"/>
    <n v="5"/>
    <n v="1"/>
    <n v="5"/>
    <n v="1"/>
    <n v="5"/>
    <n v="5"/>
    <m/>
    <n v="4"/>
    <n v="5"/>
    <n v="5"/>
    <n v="5"/>
    <n v="5"/>
    <s v="No"/>
    <n v="4"/>
    <n v="4"/>
    <s v="Facebook|Instagram|LinkedIn"/>
    <m/>
    <m/>
    <m/>
    <m/>
    <m/>
    <m/>
    <m/>
    <s v="Sí"/>
    <s v="Sí"/>
    <s v="Muy útil"/>
    <n v="5"/>
    <n v="5"/>
    <s v="5, muy satisfecho"/>
    <s v="Mejorado"/>
    <m/>
    <n v="1"/>
    <n v="0"/>
    <n v="0"/>
    <n v="0"/>
    <n v="0"/>
    <n v="0"/>
    <n v="0"/>
    <n v="1"/>
    <n v="0"/>
    <n v="1"/>
    <n v="1"/>
    <n v="0"/>
    <n v="0"/>
  </r>
  <r>
    <m/>
    <m/>
    <s v="Ciencias Sociales"/>
    <d v="2020-05-19T13:09:00"/>
    <x v="2"/>
    <x v="10"/>
    <x v="2"/>
    <x v="2"/>
    <x v="16"/>
    <s v="F. Derecho (Departamentos,Criminología)"/>
    <s v="F. Geografía e Historia"/>
    <s v="F. Filosofía"/>
    <m/>
    <m/>
    <m/>
    <m/>
    <m/>
    <m/>
    <s v="No"/>
    <s v="Sí"/>
    <n v="2"/>
    <n v="1"/>
    <n v="1"/>
    <n v="5"/>
    <n v="3"/>
    <n v="5"/>
    <n v="2"/>
    <n v="3"/>
    <n v="1"/>
    <n v="2"/>
    <m/>
    <n v="1"/>
    <n v="2"/>
    <n v="1"/>
    <n v="1"/>
    <n v="3"/>
    <s v="Sí"/>
    <n v="1"/>
    <n v="1"/>
    <s v="Youtube|Instagram"/>
    <m/>
    <m/>
    <m/>
    <m/>
    <m/>
    <m/>
    <m/>
    <s v="No"/>
    <s v="Sí"/>
    <s v="Poco útil"/>
    <n v="2"/>
    <n v="3"/>
    <s v="1, muy insatisfecho"/>
    <s v="Empeorado"/>
    <m/>
    <n v="0"/>
    <n v="0"/>
    <n v="0"/>
    <n v="0"/>
    <n v="1"/>
    <n v="0"/>
    <n v="0"/>
    <n v="0"/>
    <n v="1"/>
    <n v="1"/>
    <n v="0"/>
    <n v="0"/>
    <n v="0"/>
  </r>
  <r>
    <m/>
    <m/>
    <s v="Ciencias Sociales"/>
    <d v="2020-05-19T13:09:00"/>
    <x v="2"/>
    <x v="13"/>
    <x v="5"/>
    <x v="4"/>
    <x v="2"/>
    <m/>
    <m/>
    <m/>
    <m/>
    <m/>
    <m/>
    <m/>
    <m/>
    <m/>
    <s v="No"/>
    <s v="No"/>
    <n v="1"/>
    <n v="1"/>
    <n v="1"/>
    <n v="1"/>
    <n v="5"/>
    <n v="5"/>
    <n v="5"/>
    <n v="1"/>
    <n v="2"/>
    <n v="3"/>
    <m/>
    <n v="3"/>
    <n v="4"/>
    <n v="3"/>
    <n v="3"/>
    <n v="3"/>
    <s v="No"/>
    <n v="3"/>
    <n v="3"/>
    <s v="Twitter|Youtube|Instagram"/>
    <m/>
    <m/>
    <m/>
    <m/>
    <m/>
    <m/>
    <m/>
    <s v="No"/>
    <s v="No"/>
    <m/>
    <n v="3"/>
    <n v="4"/>
    <s v="3, normal"/>
    <s v="Igual"/>
    <m/>
    <n v="1"/>
    <n v="0"/>
    <n v="0"/>
    <n v="0"/>
    <n v="0"/>
    <n v="0"/>
    <n v="1"/>
    <n v="0"/>
    <n v="1"/>
    <n v="1"/>
    <n v="0"/>
    <n v="0"/>
    <n v="0"/>
  </r>
  <r>
    <m/>
    <m/>
    <s v="Ciencias Sociales"/>
    <d v="2020-05-19T13:08:00"/>
    <x v="2"/>
    <x v="1"/>
    <x v="1"/>
    <x v="1"/>
    <x v="2"/>
    <s v="F. Ciencias Políticas y Sociología"/>
    <s v="F. Psicología"/>
    <s v="Biblioteca Maria Zambrano (Filología / Derecho)"/>
    <m/>
    <m/>
    <m/>
    <m/>
    <m/>
    <m/>
    <s v="Sí"/>
    <s v="Sí"/>
    <n v="2"/>
    <n v="1"/>
    <n v="1"/>
    <n v="4"/>
    <n v="4"/>
    <n v="5"/>
    <n v="4"/>
    <n v="4"/>
    <n v="3"/>
    <n v="4"/>
    <m/>
    <n v="3"/>
    <n v="5"/>
    <n v="5"/>
    <n v="3"/>
    <n v="3"/>
    <s v="No"/>
    <n v="4"/>
    <n v="4"/>
    <s v="Twitter|Youtube|Instagram"/>
    <m/>
    <m/>
    <m/>
    <m/>
    <m/>
    <m/>
    <m/>
    <s v="No"/>
    <s v="No"/>
    <m/>
    <n v="4"/>
    <n v="4"/>
    <s v="3, normal"/>
    <s v="Igual"/>
    <m/>
    <n v="1"/>
    <n v="0"/>
    <n v="0"/>
    <n v="0"/>
    <n v="0"/>
    <n v="0"/>
    <n v="1"/>
    <n v="0"/>
    <n v="1"/>
    <n v="1"/>
    <n v="0"/>
    <n v="0"/>
    <n v="0"/>
  </r>
  <r>
    <m/>
    <m/>
    <s v="Ciencias Experimentales"/>
    <d v="2020-05-19T13:08:00"/>
    <x v="2"/>
    <x v="16"/>
    <x v="2"/>
    <x v="4"/>
    <x v="2"/>
    <s v="F. Ciencias Químicas"/>
    <s v="F. Ciencias Biológicas"/>
    <s v="Biblioteca Maria Zambrano (Filología / Derecho)"/>
    <m/>
    <m/>
    <m/>
    <m/>
    <m/>
    <m/>
    <s v="Sí"/>
    <s v="Sí"/>
    <n v="4"/>
    <n v="4"/>
    <n v="2"/>
    <n v="1"/>
    <n v="5"/>
    <n v="5"/>
    <n v="5"/>
    <n v="4"/>
    <n v="5"/>
    <n v="5"/>
    <m/>
    <n v="4"/>
    <n v="5"/>
    <n v="5"/>
    <n v="3"/>
    <n v="4"/>
    <s v="No"/>
    <m/>
    <n v="4"/>
    <s v="Youtube|Instagram"/>
    <m/>
    <m/>
    <m/>
    <m/>
    <m/>
    <m/>
    <m/>
    <s v="No"/>
    <s v="No"/>
    <m/>
    <n v="5"/>
    <n v="5"/>
    <s v="5, muy satisfecho"/>
    <s v="Mejorado mucho"/>
    <m/>
    <n v="1"/>
    <n v="0"/>
    <n v="0"/>
    <n v="0"/>
    <n v="0"/>
    <n v="0"/>
    <n v="0"/>
    <n v="0"/>
    <n v="1"/>
    <n v="1"/>
    <n v="0"/>
    <n v="0"/>
    <n v="0"/>
  </r>
  <r>
    <m/>
    <m/>
    <s v="Humanidades"/>
    <d v="2020-05-19T13:08:00"/>
    <x v="2"/>
    <x v="2"/>
    <x v="1"/>
    <x v="4"/>
    <x v="2"/>
    <s v="F. Educación - Centro de Formación del Profesorado"/>
    <s v="Biblioteca Maria Zambrano (Filología / Derecho)"/>
    <m/>
    <s v="Biblioteca Vázquez Montalván"/>
    <m/>
    <m/>
    <m/>
    <m/>
    <m/>
    <s v="No"/>
    <s v="Sí"/>
    <n v="4"/>
    <n v="4"/>
    <n v="5"/>
    <n v="5"/>
    <n v="5"/>
    <n v="3"/>
    <n v="4"/>
    <n v="3"/>
    <n v="3"/>
    <n v="4"/>
    <m/>
    <n v="3"/>
    <n v="3"/>
    <n v="4"/>
    <n v="3"/>
    <n v="4"/>
    <s v="No"/>
    <n v="4"/>
    <n v="4"/>
    <s v="Youtube|Instagram"/>
    <m/>
    <m/>
    <m/>
    <m/>
    <m/>
    <m/>
    <m/>
    <s v="Sí"/>
    <s v="No"/>
    <m/>
    <n v="4"/>
    <n v="4"/>
    <s v="4, satisfecho"/>
    <s v="Mejorado"/>
    <s v="Ampliar la oferta de libros en formato electrónico."/>
    <n v="1"/>
    <n v="0"/>
    <n v="0"/>
    <n v="0"/>
    <n v="0"/>
    <n v="0"/>
    <n v="0"/>
    <n v="0"/>
    <n v="1"/>
    <n v="1"/>
    <n v="0"/>
    <n v="0"/>
    <n v="0"/>
  </r>
  <r>
    <m/>
    <m/>
    <s v="Ciencias Sociales"/>
    <d v="2020-05-19T13:08:00"/>
    <x v="2"/>
    <x v="11"/>
    <x v="5"/>
    <x v="4"/>
    <x v="2"/>
    <s v="F. Ciencias Económicas y Empresariales"/>
    <s v="Biblioteca Maria Zambrano (Filología / Derecho)"/>
    <m/>
    <s v="Biblioteca Municipal de Móstoles"/>
    <m/>
    <m/>
    <m/>
    <m/>
    <m/>
    <s v="Sí"/>
    <s v="Sí"/>
    <n v="3"/>
    <n v="1"/>
    <n v="1"/>
    <n v="5"/>
    <n v="5"/>
    <n v="4"/>
    <n v="5"/>
    <n v="1"/>
    <n v="3"/>
    <n v="3"/>
    <m/>
    <n v="3"/>
    <n v="3"/>
    <n v="3"/>
    <n v="3"/>
    <n v="3"/>
    <s v="No"/>
    <n v="3"/>
    <n v="3"/>
    <s v="Twitter|Instagram"/>
    <m/>
    <m/>
    <m/>
    <m/>
    <m/>
    <m/>
    <m/>
    <s v="No"/>
    <s v="No"/>
    <m/>
    <n v="3"/>
    <n v="3"/>
    <s v="4, satisfecho"/>
    <s v="Igual"/>
    <m/>
    <n v="1"/>
    <n v="0"/>
    <n v="0"/>
    <n v="0"/>
    <n v="0"/>
    <n v="0"/>
    <n v="1"/>
    <n v="0"/>
    <n v="0"/>
    <n v="1"/>
    <n v="0"/>
    <n v="0"/>
    <n v="0"/>
  </r>
  <r>
    <m/>
    <m/>
    <s v="Humanidades"/>
    <d v="2020-05-19T13:08:00"/>
    <x v="2"/>
    <x v="3"/>
    <x v="1"/>
    <x v="1"/>
    <x v="2"/>
    <s v="F. Bellas Artes"/>
    <m/>
    <m/>
    <s v="Las bibliotecas del pueblo en el que resido (Móstoles)"/>
    <m/>
    <m/>
    <m/>
    <m/>
    <m/>
    <s v="Sí"/>
    <s v="No"/>
    <n v="2"/>
    <n v="1"/>
    <n v="2"/>
    <n v="3"/>
    <n v="5"/>
    <n v="5"/>
    <n v="5"/>
    <n v="2"/>
    <n v="3"/>
    <m/>
    <m/>
    <n v="4"/>
    <n v="5"/>
    <n v="4"/>
    <n v="3"/>
    <n v="4"/>
    <s v="No"/>
    <n v="4"/>
    <n v="3"/>
    <s v="Instagram"/>
    <m/>
    <m/>
    <m/>
    <m/>
    <m/>
    <m/>
    <m/>
    <s v="No"/>
    <s v="No"/>
    <m/>
    <n v="5"/>
    <n v="5"/>
    <s v="4, satisfecho"/>
    <s v="Mejorado"/>
    <m/>
    <n v="1"/>
    <n v="0"/>
    <n v="0"/>
    <n v="0"/>
    <n v="0"/>
    <n v="0"/>
    <n v="0"/>
    <n v="0"/>
    <n v="0"/>
    <n v="1"/>
    <n v="0"/>
    <n v="0"/>
    <n v="0"/>
  </r>
  <r>
    <m/>
    <m/>
    <s v="Ciencias Sociales"/>
    <d v="2020-05-19T13:08:00"/>
    <x v="2"/>
    <x v="17"/>
    <x v="1"/>
    <x v="1"/>
    <x v="2"/>
    <s v="F. Ciencias de la Documentación"/>
    <s v="F. Filología (Clásicas o General)"/>
    <s v="Biblioteca Maria Zambrano (Filología / Derecho)"/>
    <m/>
    <m/>
    <m/>
    <m/>
    <m/>
    <m/>
    <s v="Sí"/>
    <s v="Sí"/>
    <n v="3"/>
    <n v="3"/>
    <n v="3"/>
    <n v="5"/>
    <n v="5"/>
    <n v="4"/>
    <n v="5"/>
    <n v="4"/>
    <n v="4"/>
    <n v="5"/>
    <m/>
    <n v="3"/>
    <n v="4"/>
    <n v="3"/>
    <n v="3"/>
    <n v="5"/>
    <s v="Sí"/>
    <n v="4"/>
    <n v="3"/>
    <s v="Facebook|Youtube|Instagram"/>
    <m/>
    <m/>
    <m/>
    <m/>
    <m/>
    <m/>
    <m/>
    <s v="Sí"/>
    <s v="No"/>
    <m/>
    <n v="3"/>
    <n v="3"/>
    <s v="4, satisfecho"/>
    <s v="Mejorado"/>
    <m/>
    <n v="1"/>
    <n v="0"/>
    <n v="0"/>
    <n v="0"/>
    <n v="0"/>
    <n v="0"/>
    <n v="0"/>
    <n v="1"/>
    <n v="1"/>
    <n v="1"/>
    <n v="0"/>
    <n v="0"/>
    <n v="0"/>
  </r>
  <r>
    <m/>
    <m/>
    <s v="Ciencias Experimentales"/>
    <d v="2020-05-19T13:08:00"/>
    <x v="2"/>
    <x v="26"/>
    <x v="2"/>
    <x v="1"/>
    <x v="2"/>
    <s v="F. Informática"/>
    <m/>
    <m/>
    <m/>
    <m/>
    <m/>
    <m/>
    <m/>
    <m/>
    <s v="Sí"/>
    <s v="Sí"/>
    <n v="4"/>
    <n v="1"/>
    <n v="3"/>
    <n v="1"/>
    <n v="5"/>
    <n v="2"/>
    <n v="4"/>
    <n v="1"/>
    <n v="4"/>
    <n v="5"/>
    <m/>
    <n v="5"/>
    <n v="5"/>
    <n v="5"/>
    <n v="3"/>
    <n v="5"/>
    <s v="No"/>
    <n v="5"/>
    <n v="3"/>
    <s v="Twitter|Youtube"/>
    <m/>
    <m/>
    <m/>
    <m/>
    <m/>
    <m/>
    <m/>
    <s v="Sí"/>
    <s v="Sí"/>
    <s v="Útil"/>
    <n v="5"/>
    <n v="5"/>
    <s v="5, muy satisfecho"/>
    <m/>
    <m/>
    <n v="1"/>
    <n v="0"/>
    <n v="0"/>
    <n v="0"/>
    <n v="0"/>
    <n v="0"/>
    <n v="1"/>
    <n v="0"/>
    <n v="1"/>
    <n v="0"/>
    <n v="0"/>
    <n v="0"/>
    <n v="0"/>
  </r>
  <r>
    <m/>
    <m/>
    <s v="Humanidades"/>
    <d v="2020-05-19T13:08:00"/>
    <x v="1"/>
    <x v="6"/>
    <x v="1"/>
    <x v="2"/>
    <x v="3"/>
    <s v="F. Filología (Clásicas o General)"/>
    <s v="F. Ciencias de la Información"/>
    <s v="F. Bellas Artes"/>
    <m/>
    <m/>
    <m/>
    <m/>
    <m/>
    <m/>
    <s v="No"/>
    <s v="No"/>
    <n v="2"/>
    <n v="3"/>
    <n v="3"/>
    <n v="3"/>
    <n v="1"/>
    <n v="3"/>
    <n v="1"/>
    <n v="3"/>
    <n v="4"/>
    <n v="4"/>
    <m/>
    <n v="4"/>
    <n v="5"/>
    <n v="5"/>
    <n v="5"/>
    <n v="5"/>
    <s v="Sí"/>
    <n v="5"/>
    <n v="1"/>
    <s v="No uso ninguna red social"/>
    <m/>
    <m/>
    <m/>
    <m/>
    <m/>
    <m/>
    <m/>
    <s v="Sí"/>
    <s v="No"/>
    <m/>
    <n v="5"/>
    <n v="5"/>
    <s v="4, satisfecho"/>
    <s v="Mejorado"/>
    <m/>
    <n v="0"/>
    <n v="1"/>
    <n v="0"/>
    <n v="0"/>
    <n v="0"/>
    <n v="0"/>
    <n v="0"/>
    <n v="0"/>
    <n v="0"/>
    <n v="0"/>
    <n v="0"/>
    <n v="1"/>
    <n v="0"/>
  </r>
  <r>
    <m/>
    <m/>
    <s v="Humanidades"/>
    <d v="2020-05-19T13:08:00"/>
    <x v="2"/>
    <x v="6"/>
    <x v="3"/>
    <x v="4"/>
    <x v="2"/>
    <s v="Biblioteca Maria Zambrano (Filología / Derecho)"/>
    <s v="F. Geografía e Historia"/>
    <s v="F. Filología (Clásicas o General)"/>
    <m/>
    <m/>
    <m/>
    <m/>
    <m/>
    <m/>
    <s v="No"/>
    <s v="No"/>
    <n v="1"/>
    <n v="1"/>
    <n v="1"/>
    <n v="1"/>
    <n v="5"/>
    <n v="5"/>
    <n v="1"/>
    <n v="2"/>
    <n v="2"/>
    <n v="3"/>
    <m/>
    <n v="4"/>
    <n v="4"/>
    <n v="4"/>
    <n v="3"/>
    <n v="3"/>
    <s v="No"/>
    <n v="3"/>
    <n v="3"/>
    <s v="Youtube|Instagram"/>
    <m/>
    <m/>
    <m/>
    <m/>
    <m/>
    <m/>
    <m/>
    <s v="No"/>
    <s v="No"/>
    <m/>
    <n v="3"/>
    <n v="4"/>
    <s v="4, satisfecho"/>
    <s v="Igual"/>
    <m/>
    <n v="1"/>
    <n v="0"/>
    <n v="0"/>
    <n v="0"/>
    <n v="0"/>
    <n v="0"/>
    <n v="0"/>
    <n v="0"/>
    <n v="1"/>
    <n v="1"/>
    <n v="0"/>
    <n v="0"/>
    <n v="0"/>
  </r>
  <r>
    <m/>
    <m/>
    <s v="Ciencias Sociales"/>
    <d v="2020-05-19T13:08:00"/>
    <x v="2"/>
    <x v="13"/>
    <x v="1"/>
    <x v="1"/>
    <x v="6"/>
    <s v="F. Ciencias de la Información"/>
    <s v="Biblioteca Maria Zambrano (Filología / Derecho)"/>
    <m/>
    <m/>
    <m/>
    <m/>
    <m/>
    <m/>
    <m/>
    <s v="Sí"/>
    <s v="Sí"/>
    <n v="4"/>
    <n v="3"/>
    <n v="2"/>
    <n v="4"/>
    <n v="3"/>
    <n v="5"/>
    <n v="5"/>
    <n v="4"/>
    <n v="5"/>
    <n v="5"/>
    <m/>
    <n v="5"/>
    <n v="5"/>
    <n v="4"/>
    <n v="3"/>
    <n v="4"/>
    <s v="Sí"/>
    <n v="5"/>
    <n v="3"/>
    <s v="Twitter|Youtube|Instagram"/>
    <m/>
    <m/>
    <m/>
    <m/>
    <m/>
    <m/>
    <m/>
    <s v="No"/>
    <s v="No"/>
    <m/>
    <n v="5"/>
    <n v="5"/>
    <s v="4, satisfecho"/>
    <s v="Mejorado"/>
    <m/>
    <n v="1"/>
    <n v="0"/>
    <n v="1"/>
    <n v="0"/>
    <n v="0"/>
    <n v="0"/>
    <n v="1"/>
    <n v="0"/>
    <n v="1"/>
    <n v="1"/>
    <n v="0"/>
    <n v="0"/>
    <n v="0"/>
  </r>
  <r>
    <m/>
    <m/>
    <s v="Humanidades"/>
    <d v="2020-05-19T13:08:00"/>
    <x v="2"/>
    <x v="2"/>
    <x v="1"/>
    <x v="1"/>
    <x v="2"/>
    <s v="F. Educación - Centro de Formación del Profesorado"/>
    <s v="F. Psicología"/>
    <s v="F. Trabajo Social"/>
    <m/>
    <m/>
    <m/>
    <m/>
    <m/>
    <m/>
    <s v="No"/>
    <s v="Sí"/>
    <n v="4"/>
    <n v="2"/>
    <n v="2"/>
    <n v="2"/>
    <n v="5"/>
    <n v="3"/>
    <n v="4"/>
    <n v="3"/>
    <n v="4"/>
    <n v="4"/>
    <m/>
    <n v="4"/>
    <n v="4"/>
    <n v="4"/>
    <n v="4"/>
    <n v="4"/>
    <s v="Sí"/>
    <n v="4"/>
    <n v="3"/>
    <s v="No uso ninguna red social"/>
    <m/>
    <m/>
    <m/>
    <m/>
    <m/>
    <m/>
    <m/>
    <s v="Sí"/>
    <s v="No"/>
    <m/>
    <n v="4"/>
    <n v="4"/>
    <s v="4, satisfecho"/>
    <s v="Mejorado"/>
    <m/>
    <n v="1"/>
    <n v="0"/>
    <n v="0"/>
    <n v="0"/>
    <n v="0"/>
    <n v="0"/>
    <n v="0"/>
    <n v="0"/>
    <n v="0"/>
    <n v="0"/>
    <n v="0"/>
    <n v="1"/>
    <n v="0"/>
  </r>
  <r>
    <m/>
    <m/>
    <s v="Humanidades"/>
    <d v="2020-05-19T13:08:00"/>
    <x v="1"/>
    <x v="2"/>
    <x v="2"/>
    <x v="3"/>
    <x v="2"/>
    <s v="F. Medicina"/>
    <s v="Biblioteca Maria Zambrano (Filología / Derecho)"/>
    <s v="F. Educación - Centro de Formación del Profesorado"/>
    <m/>
    <m/>
    <m/>
    <m/>
    <m/>
    <m/>
    <s v="No"/>
    <s v="Sí"/>
    <n v="3"/>
    <n v="4"/>
    <n v="4"/>
    <n v="3"/>
    <n v="1"/>
    <n v="3"/>
    <n v="1"/>
    <n v="1"/>
    <n v="3"/>
    <n v="3"/>
    <m/>
    <n v="2"/>
    <n v="4"/>
    <n v="2"/>
    <n v="3"/>
    <n v="2"/>
    <s v="Sí"/>
    <n v="3"/>
    <n v="1"/>
    <s v="Instagram"/>
    <m/>
    <m/>
    <m/>
    <m/>
    <m/>
    <m/>
    <m/>
    <s v="Sí"/>
    <s v="Sí"/>
    <s v="Normal"/>
    <n v="3"/>
    <n v="3"/>
    <s v="4, satisfecho"/>
    <s v="Igual"/>
    <s v="Más acceso a MANUALES electrónicos . La oferta de libros electrónicos suelen ser libros de carácter muy específico. Los libros &quot;gordos&quot; que vertebran las materias de manera general solo los encuentro en formato impreso y precisamente son los más incómodos de transportar."/>
    <n v="1"/>
    <n v="0"/>
    <n v="0"/>
    <n v="0"/>
    <n v="0"/>
    <n v="0"/>
    <n v="0"/>
    <n v="0"/>
    <n v="0"/>
    <n v="1"/>
    <n v="0"/>
    <n v="0"/>
    <n v="0"/>
  </r>
  <r>
    <m/>
    <m/>
    <s v="Ciencias Sociales"/>
    <d v="2020-05-19T13:08:00"/>
    <x v="2"/>
    <x v="10"/>
    <x v="1"/>
    <x v="4"/>
    <x v="2"/>
    <s v="Biblioteca Maria Zambrano (Filología / Derecho)"/>
    <s v="F. Derecho (Departamentos,Criminología)"/>
    <m/>
    <m/>
    <m/>
    <m/>
    <m/>
    <m/>
    <m/>
    <s v="No"/>
    <s v="Sí"/>
    <n v="4"/>
    <n v="1"/>
    <n v="1"/>
    <n v="1"/>
    <n v="5"/>
    <n v="1"/>
    <n v="5"/>
    <n v="3"/>
    <n v="5"/>
    <n v="5"/>
    <m/>
    <n v="5"/>
    <n v="5"/>
    <n v="4"/>
    <n v="4"/>
    <n v="5"/>
    <s v="No"/>
    <n v="4"/>
    <n v="5"/>
    <s v="No uso ninguna red social"/>
    <m/>
    <m/>
    <m/>
    <m/>
    <m/>
    <m/>
    <m/>
    <s v="No"/>
    <s v="No"/>
    <m/>
    <n v="5"/>
    <n v="5"/>
    <s v="5, muy satisfecho"/>
    <s v="Mejorado"/>
    <m/>
    <n v="1"/>
    <n v="0"/>
    <n v="0"/>
    <n v="0"/>
    <n v="0"/>
    <n v="0"/>
    <n v="0"/>
    <n v="0"/>
    <n v="0"/>
    <n v="0"/>
    <n v="0"/>
    <n v="1"/>
    <n v="0"/>
  </r>
  <r>
    <m/>
    <m/>
    <s v="Humanidades"/>
    <d v="2020-05-19T13:07:00"/>
    <x v="2"/>
    <x v="7"/>
    <x v="1"/>
    <x v="3"/>
    <x v="6"/>
    <s v="F. Geografía e Historia"/>
    <s v="Biblioteca Histórica"/>
    <m/>
    <s v="BNE"/>
    <m/>
    <m/>
    <m/>
    <m/>
    <m/>
    <s v="Sí"/>
    <s v="Sí"/>
    <n v="3"/>
    <n v="2"/>
    <n v="3"/>
    <n v="1"/>
    <n v="4"/>
    <n v="5"/>
    <n v="3"/>
    <n v="2"/>
    <n v="5"/>
    <n v="4"/>
    <m/>
    <n v="5"/>
    <n v="5"/>
    <n v="4"/>
    <n v="4"/>
    <n v="4"/>
    <s v="Sí"/>
    <n v="4"/>
    <n v="5"/>
    <s v="Twitter|Facebook|Youtube|LinkedIn"/>
    <m/>
    <m/>
    <m/>
    <m/>
    <m/>
    <m/>
    <m/>
    <s v="Sí"/>
    <s v="No"/>
    <m/>
    <n v="5"/>
    <n v="5"/>
    <s v="5, muy satisfecho"/>
    <s v="Mejorado mucho"/>
    <m/>
    <n v="1"/>
    <n v="0"/>
    <n v="1"/>
    <n v="0"/>
    <n v="0"/>
    <n v="0"/>
    <n v="1"/>
    <n v="1"/>
    <n v="1"/>
    <n v="0"/>
    <n v="1"/>
    <n v="0"/>
    <n v="0"/>
  </r>
  <r>
    <m/>
    <m/>
    <s v="Ciencias Sociales"/>
    <d v="2020-05-19T13:07:00"/>
    <x v="2"/>
    <x v="10"/>
    <x v="3"/>
    <x v="1"/>
    <x v="58"/>
    <s v="Biblioteca Maria Zambrano (Filología / Derecho)"/>
    <m/>
    <m/>
    <m/>
    <m/>
    <m/>
    <m/>
    <m/>
    <m/>
    <s v="Sí"/>
    <s v="Sí"/>
    <n v="4"/>
    <n v="1"/>
    <n v="2"/>
    <n v="5"/>
    <n v="5"/>
    <n v="5"/>
    <n v="5"/>
    <n v="4"/>
    <n v="2"/>
    <n v="3"/>
    <m/>
    <n v="2"/>
    <n v="2"/>
    <n v="1"/>
    <n v="1"/>
    <n v="2"/>
    <s v="Sí"/>
    <n v="2"/>
    <n v="1"/>
    <s v="Instagram"/>
    <m/>
    <m/>
    <m/>
    <m/>
    <m/>
    <m/>
    <m/>
    <s v="No"/>
    <s v="Sí"/>
    <s v="Poco útil"/>
    <n v="4"/>
    <n v="4"/>
    <s v="2, insatisfecho"/>
    <s v="Igual"/>
    <s v="Falta de coherencia entre la busqueda y el resultado. Dificultad de acceso a los fondos ya sean propuos o de plataformas. Falta de fondos en red Falta de accesibilidad desde el Campus Virtual"/>
    <n v="0"/>
    <n v="0"/>
    <n v="1"/>
    <n v="0"/>
    <n v="0"/>
    <n v="0"/>
    <n v="0"/>
    <n v="0"/>
    <n v="0"/>
    <n v="1"/>
    <n v="0"/>
    <n v="0"/>
    <n v="0"/>
  </r>
  <r>
    <m/>
    <m/>
    <s v="Ciencias Sociales"/>
    <d v="2020-05-19T13:07:00"/>
    <x v="2"/>
    <x v="13"/>
    <x v="1"/>
    <x v="5"/>
    <x v="2"/>
    <s v="F. Ciencias de la Información"/>
    <s v="Biblioteca Maria Zambrano (Filología / Derecho)"/>
    <m/>
    <s v="La de la biblioteca municipal."/>
    <m/>
    <m/>
    <m/>
    <m/>
    <m/>
    <s v="No"/>
    <s v="Sí"/>
    <n v="2"/>
    <n v="1"/>
    <n v="1"/>
    <n v="1"/>
    <n v="2"/>
    <n v="4"/>
    <n v="4"/>
    <n v="1"/>
    <n v="5"/>
    <n v="5"/>
    <m/>
    <n v="4"/>
    <n v="5"/>
    <n v="5"/>
    <n v="5"/>
    <n v="5"/>
    <s v="Sí"/>
    <n v="5"/>
    <n v="5"/>
    <s v="Twitter|Youtube|Instagram|LinkedIn"/>
    <m/>
    <m/>
    <m/>
    <m/>
    <m/>
    <m/>
    <m/>
    <s v="No"/>
    <s v="No"/>
    <m/>
    <n v="5"/>
    <n v="5"/>
    <s v="4, satisfecho"/>
    <s v="Mejorado mucho"/>
    <s v="El taller que dan ocasionalmente en las clases de primer curso es tremendamente útil para nuevos alumnos, se debería impartir de manera generalizada."/>
    <n v="1"/>
    <n v="0"/>
    <n v="0"/>
    <n v="0"/>
    <n v="0"/>
    <n v="0"/>
    <n v="1"/>
    <n v="0"/>
    <n v="1"/>
    <n v="1"/>
    <n v="1"/>
    <n v="0"/>
    <n v="0"/>
  </r>
  <r>
    <m/>
    <m/>
    <s v="Humanidades"/>
    <d v="2020-05-19T13:07:00"/>
    <x v="2"/>
    <x v="6"/>
    <x v="2"/>
    <x v="2"/>
    <x v="4"/>
    <s v="F. Filosofía"/>
    <s v="F. Filología (Clásicas o General)"/>
    <s v="Biblioteca Maria Zambrano (Filología / Derecho)"/>
    <s v="AECID"/>
    <m/>
    <m/>
    <m/>
    <m/>
    <m/>
    <s v="No"/>
    <s v="Sí"/>
    <n v="4"/>
    <n v="3"/>
    <n v="3"/>
    <n v="4"/>
    <n v="4"/>
    <n v="4"/>
    <n v="5"/>
    <n v="3"/>
    <n v="3"/>
    <n v="3"/>
    <m/>
    <n v="3"/>
    <n v="4"/>
    <n v="3"/>
    <n v="4"/>
    <n v="4"/>
    <s v="No"/>
    <n v="3"/>
    <n v="3"/>
    <s v="Facebook|Instagram"/>
    <m/>
    <m/>
    <m/>
    <m/>
    <m/>
    <m/>
    <m/>
    <s v="No"/>
    <m/>
    <m/>
    <n v="5"/>
    <n v="5"/>
    <s v="4, satisfecho"/>
    <s v="Mejorado"/>
    <m/>
    <n v="0"/>
    <n v="0"/>
    <n v="1"/>
    <n v="0"/>
    <n v="0"/>
    <n v="0"/>
    <n v="0"/>
    <n v="1"/>
    <n v="0"/>
    <n v="1"/>
    <n v="0"/>
    <n v="0"/>
    <n v="0"/>
  </r>
  <r>
    <m/>
    <m/>
    <s v="Humanidades"/>
    <d v="2020-05-19T13:07:00"/>
    <x v="2"/>
    <x v="3"/>
    <x v="2"/>
    <x v="2"/>
    <x v="18"/>
    <s v="F. Bellas Artes"/>
    <m/>
    <m/>
    <m/>
    <m/>
    <m/>
    <m/>
    <m/>
    <m/>
    <s v="Sí"/>
    <s v="Sí"/>
    <n v="4"/>
    <n v="2"/>
    <n v="5"/>
    <n v="1"/>
    <n v="2"/>
    <n v="4"/>
    <n v="1"/>
    <n v="1"/>
    <n v="4"/>
    <n v="5"/>
    <m/>
    <n v="5"/>
    <n v="5"/>
    <n v="3"/>
    <m/>
    <n v="4"/>
    <s v="Sí"/>
    <n v="3"/>
    <m/>
    <s v="Youtube|Instagram|TikTok"/>
    <m/>
    <m/>
    <m/>
    <m/>
    <m/>
    <m/>
    <m/>
    <s v="No"/>
    <s v="No"/>
    <m/>
    <n v="5"/>
    <n v="4"/>
    <s v="4, satisfecho"/>
    <s v="Mejorado"/>
    <s v="Préstamos interbibliotecarios para el alumnado de grado."/>
    <n v="1"/>
    <n v="0"/>
    <n v="0"/>
    <n v="0"/>
    <n v="1"/>
    <n v="0"/>
    <n v="0"/>
    <n v="0"/>
    <n v="1"/>
    <n v="1"/>
    <n v="0"/>
    <n v="0"/>
    <n v="0"/>
  </r>
  <r>
    <m/>
    <m/>
    <s v="Ciencias Experimentales"/>
    <d v="2020-05-19T13:07:00"/>
    <x v="2"/>
    <x v="16"/>
    <x v="2"/>
    <x v="1"/>
    <x v="2"/>
    <s v="F. Ciencias Químicas"/>
    <m/>
    <m/>
    <m/>
    <m/>
    <m/>
    <m/>
    <m/>
    <m/>
    <s v="Sí"/>
    <s v="Sí"/>
    <n v="3"/>
    <n v="1"/>
    <n v="4"/>
    <n v="1"/>
    <n v="5"/>
    <n v="2"/>
    <n v="5"/>
    <n v="1"/>
    <n v="4"/>
    <n v="4"/>
    <m/>
    <n v="2"/>
    <n v="5"/>
    <n v="2"/>
    <m/>
    <n v="4"/>
    <s v="No"/>
    <n v="3"/>
    <m/>
    <m/>
    <m/>
    <m/>
    <m/>
    <m/>
    <m/>
    <m/>
    <m/>
    <s v="No"/>
    <s v="Sí"/>
    <s v="Muy útil"/>
    <n v="5"/>
    <n v="4"/>
    <s v="4, satisfecho"/>
    <s v="Mejorado"/>
    <s v="Siempre me ha costado acceder a los libros que buscaba por el catálogo bucea de la página de la biblioteca, pero al poco tiempo de comenzar la cuarentena uno de los libros a los que solía acceder en línea, me ha sido imposible volver a acceder. Siempre me mandaba a la página de ingebook y desde ahí y pinchando en leer en línea me permitía visualizarlo y buscar contenido dentro de este libro (siempre estando conectado a la cuenta de la UCM por supuesto), hasta que un día me dejó de aparecer la opción leer en línea y desde entonces no he podido volver a acceder a este recurso. He comprobado que el libro seguía teniendo compatibilidad y permiso de acceso para usuarios de la UCM, pero no he conseguido volver a acceder a él."/>
    <n v="1"/>
    <n v="0"/>
    <n v="0"/>
    <n v="0"/>
    <n v="0"/>
    <n v="0"/>
    <n v="0"/>
    <n v="0"/>
    <n v="0"/>
    <n v="0"/>
    <n v="0"/>
    <n v="0"/>
    <n v="0"/>
  </r>
  <r>
    <m/>
    <m/>
    <s v="Humanidades"/>
    <d v="2020-05-19T13:07:00"/>
    <x v="2"/>
    <x v="2"/>
    <x v="1"/>
    <x v="1"/>
    <x v="2"/>
    <s v="F. Educación - Centro de Formación del Profesorado"/>
    <s v="Biblioteca Maria Zambrano (Filología / Derecho)"/>
    <s v="Biblioteca Maria Zambrano (Filología / Derecho)"/>
    <m/>
    <m/>
    <m/>
    <m/>
    <m/>
    <m/>
    <s v="No"/>
    <s v="Sí"/>
    <n v="4"/>
    <n v="2"/>
    <n v="3"/>
    <n v="1"/>
    <n v="4"/>
    <n v="5"/>
    <n v="4"/>
    <n v="3"/>
    <n v="4"/>
    <n v="4"/>
    <m/>
    <n v="3"/>
    <n v="4"/>
    <n v="3"/>
    <n v="3"/>
    <n v="3"/>
    <s v="No"/>
    <n v="4"/>
    <n v="2"/>
    <s v="Twitter|Youtube|Instagram"/>
    <m/>
    <m/>
    <m/>
    <m/>
    <m/>
    <m/>
    <m/>
    <s v="No"/>
    <s v="No"/>
    <m/>
    <n v="4"/>
    <n v="3"/>
    <s v="4, satisfecho"/>
    <s v="Mejorado"/>
    <m/>
    <n v="1"/>
    <n v="0"/>
    <n v="0"/>
    <n v="0"/>
    <n v="0"/>
    <n v="0"/>
    <n v="1"/>
    <n v="0"/>
    <n v="1"/>
    <n v="1"/>
    <n v="0"/>
    <n v="0"/>
    <n v="0"/>
  </r>
  <r>
    <m/>
    <m/>
    <s v="Ciencias de la Salud"/>
    <d v="2020-05-19T13:07:00"/>
    <x v="2"/>
    <x v="23"/>
    <x v="3"/>
    <x v="1"/>
    <x v="2"/>
    <s v="F. Veterinaria"/>
    <s v="Biblioteca Maria Zambrano (Filología / Derecho)"/>
    <s v="F. Geografía e Historia"/>
    <m/>
    <m/>
    <m/>
    <m/>
    <m/>
    <m/>
    <s v="No"/>
    <s v="No"/>
    <n v="4"/>
    <n v="3"/>
    <n v="2"/>
    <n v="1"/>
    <n v="3"/>
    <n v="3"/>
    <n v="4"/>
    <n v="1"/>
    <n v="5"/>
    <n v="3"/>
    <m/>
    <n v="3"/>
    <n v="5"/>
    <n v="2"/>
    <n v="3"/>
    <n v="3"/>
    <s v="No"/>
    <n v="4"/>
    <n v="4"/>
    <s v="Facebook|Youtube|Instagram"/>
    <m/>
    <m/>
    <m/>
    <m/>
    <m/>
    <m/>
    <m/>
    <s v="Sí"/>
    <m/>
    <m/>
    <n v="5"/>
    <n v="5"/>
    <s v="4, satisfecho"/>
    <s v="Mejorado"/>
    <m/>
    <n v="1"/>
    <n v="0"/>
    <n v="0"/>
    <n v="0"/>
    <n v="0"/>
    <n v="0"/>
    <n v="0"/>
    <n v="1"/>
    <n v="1"/>
    <n v="1"/>
    <n v="0"/>
    <n v="0"/>
    <n v="0"/>
  </r>
  <r>
    <m/>
    <m/>
    <s v="Humanidades"/>
    <d v="2020-05-19T13:07:00"/>
    <x v="2"/>
    <x v="2"/>
    <x v="1"/>
    <x v="5"/>
    <x v="59"/>
    <m/>
    <m/>
    <m/>
    <m/>
    <m/>
    <m/>
    <m/>
    <m/>
    <m/>
    <s v="No"/>
    <s v="Sí"/>
    <n v="2"/>
    <n v="3"/>
    <n v="3"/>
    <n v="2"/>
    <n v="3"/>
    <n v="5"/>
    <n v="5"/>
    <n v="4"/>
    <n v="2"/>
    <n v="3"/>
    <m/>
    <n v="3"/>
    <n v="3"/>
    <n v="3"/>
    <n v="3"/>
    <n v="3"/>
    <s v="No"/>
    <n v="4"/>
    <n v="3"/>
    <s v="Twitter|Youtube|Instagram"/>
    <m/>
    <m/>
    <m/>
    <m/>
    <m/>
    <m/>
    <m/>
    <s v="No"/>
    <s v="No"/>
    <m/>
    <n v="2"/>
    <m/>
    <s v="4, satisfecho"/>
    <s v="Igual"/>
    <m/>
    <n v="0"/>
    <n v="0"/>
    <n v="0"/>
    <n v="0"/>
    <n v="0"/>
    <n v="0"/>
    <n v="1"/>
    <n v="0"/>
    <n v="1"/>
    <n v="1"/>
    <n v="0"/>
    <n v="0"/>
    <n v="0"/>
  </r>
  <r>
    <m/>
    <m/>
    <s v="Humanidades"/>
    <d v="2020-05-19T13:06:00"/>
    <x v="2"/>
    <x v="6"/>
    <x v="3"/>
    <x v="3"/>
    <x v="6"/>
    <s v="Biblioteca Maria Zambrano (Filología / Derecho)"/>
    <s v="F. Filología (Clásicas o General)"/>
    <s v="F. Geografía e Historia"/>
    <s v="También acudo a las bibliotecas públicas de la Comunidad de Madrid."/>
    <m/>
    <m/>
    <m/>
    <m/>
    <m/>
    <s v="Sí"/>
    <s v="Sí"/>
    <n v="4"/>
    <n v="1"/>
    <n v="1"/>
    <n v="4"/>
    <n v="4"/>
    <n v="3"/>
    <n v="3"/>
    <n v="3"/>
    <n v="2"/>
    <n v="4"/>
    <m/>
    <n v="4"/>
    <n v="4"/>
    <n v="4"/>
    <n v="3"/>
    <n v="4"/>
    <s v="Sí"/>
    <n v="4"/>
    <n v="4"/>
    <s v="Facebook|Youtube"/>
    <m/>
    <m/>
    <m/>
    <m/>
    <m/>
    <m/>
    <m/>
    <s v="Sí"/>
    <s v="No"/>
    <m/>
    <n v="4"/>
    <n v="4"/>
    <s v="5, muy satisfecho"/>
    <s v="Mejorado"/>
    <m/>
    <n v="1"/>
    <n v="0"/>
    <n v="1"/>
    <n v="0"/>
    <n v="0"/>
    <n v="0"/>
    <n v="0"/>
    <n v="1"/>
    <n v="1"/>
    <n v="0"/>
    <n v="0"/>
    <n v="0"/>
    <n v="0"/>
  </r>
  <r>
    <m/>
    <m/>
    <s v="Humanidades"/>
    <d v="2020-05-19T13:06:00"/>
    <x v="2"/>
    <x v="7"/>
    <x v="2"/>
    <x v="3"/>
    <x v="60"/>
    <s v="F. Geografía e Historia"/>
    <s v="Biblioteca Maria Zambrano (Filología / Derecho)"/>
    <s v="F. Filología (Clásicas o General)"/>
    <m/>
    <m/>
    <m/>
    <m/>
    <m/>
    <m/>
    <s v="Sí"/>
    <s v="Sí"/>
    <n v="5"/>
    <n v="2"/>
    <n v="4"/>
    <n v="2"/>
    <n v="4"/>
    <n v="4"/>
    <n v="2"/>
    <n v="2"/>
    <n v="4"/>
    <n v="4"/>
    <m/>
    <n v="2"/>
    <n v="4"/>
    <n v="5"/>
    <n v="4"/>
    <n v="2"/>
    <s v="Sí"/>
    <n v="3"/>
    <n v="4"/>
    <s v="No uso ninguna red social"/>
    <m/>
    <m/>
    <m/>
    <m/>
    <m/>
    <m/>
    <m/>
    <s v="Sí"/>
    <s v="No"/>
    <m/>
    <n v="4"/>
    <n v="5"/>
    <s v="4, satisfecho"/>
    <m/>
    <s v="Digitalizar libros más necesarios, los que requieran y pidan los alumnos y el profesorado"/>
    <n v="0"/>
    <n v="0"/>
    <n v="0"/>
    <n v="0"/>
    <n v="0"/>
    <n v="0"/>
    <n v="0"/>
    <n v="0"/>
    <n v="0"/>
    <n v="0"/>
    <n v="0"/>
    <n v="1"/>
    <n v="0"/>
  </r>
  <r>
    <m/>
    <m/>
    <s v="Humanidades"/>
    <d v="2020-05-19T13:06:00"/>
    <x v="2"/>
    <x v="5"/>
    <x v="1"/>
    <x v="2"/>
    <x v="2"/>
    <s v="F. Filosofía"/>
    <s v="Biblioteca Maria Zambrano (Filología / Derecho)"/>
    <m/>
    <m/>
    <m/>
    <m/>
    <m/>
    <m/>
    <m/>
    <s v="Sí"/>
    <s v="Sí"/>
    <n v="3"/>
    <n v="1"/>
    <n v="4"/>
    <n v="4"/>
    <n v="5"/>
    <n v="5"/>
    <n v="5"/>
    <n v="4"/>
    <n v="2"/>
    <n v="4"/>
    <m/>
    <n v="4"/>
    <n v="4"/>
    <n v="4"/>
    <n v="3"/>
    <n v="3"/>
    <s v="Sí"/>
    <n v="3"/>
    <n v="2"/>
    <m/>
    <m/>
    <m/>
    <m/>
    <m/>
    <m/>
    <m/>
    <m/>
    <s v="No"/>
    <s v="No"/>
    <m/>
    <n v="5"/>
    <n v="5"/>
    <s v="4, satisfecho"/>
    <s v="Empeorado"/>
    <s v="Los préstamos no deberían hacerse por petición anticipada en internet, sino que uno debería tener la opción de hacerlo presencial y tradicionalmente con el bibliotecario. Esto solo fomenta la reducción de empleos.; problemas de horarios por la imposicon de ir cierto día a cierta hora. Además, de la dificultad que puede entrañar esta tarea al principio."/>
    <n v="1"/>
    <n v="0"/>
    <n v="0"/>
    <n v="0"/>
    <n v="0"/>
    <n v="0"/>
    <n v="0"/>
    <n v="0"/>
    <n v="0"/>
    <n v="0"/>
    <n v="0"/>
    <n v="0"/>
    <n v="0"/>
  </r>
  <r>
    <m/>
    <m/>
    <s v="Humanidades"/>
    <d v="2020-05-19T13:06:00"/>
    <x v="2"/>
    <x v="2"/>
    <x v="2"/>
    <x v="1"/>
    <x v="2"/>
    <s v="F. Educación - Centro de Formación del Profesorado"/>
    <m/>
    <m/>
    <s v="Biblioteca municipal"/>
    <m/>
    <m/>
    <m/>
    <m/>
    <m/>
    <s v="Sí"/>
    <s v="Sí"/>
    <n v="5"/>
    <n v="1"/>
    <n v="1"/>
    <n v="1"/>
    <n v="4"/>
    <n v="5"/>
    <n v="1"/>
    <n v="1"/>
    <n v="5"/>
    <n v="5"/>
    <m/>
    <n v="5"/>
    <n v="5"/>
    <n v="5"/>
    <n v="5"/>
    <n v="5"/>
    <s v="No"/>
    <n v="3"/>
    <n v="1"/>
    <s v="Twitter|Instagram"/>
    <m/>
    <m/>
    <m/>
    <m/>
    <m/>
    <m/>
    <m/>
    <s v="No"/>
    <s v="No"/>
    <m/>
    <n v="5"/>
    <n v="5"/>
    <s v="5, muy satisfecho"/>
    <s v="Mejorado mucho"/>
    <m/>
    <n v="1"/>
    <n v="0"/>
    <n v="0"/>
    <n v="0"/>
    <n v="0"/>
    <n v="0"/>
    <n v="1"/>
    <n v="0"/>
    <n v="0"/>
    <n v="1"/>
    <n v="0"/>
    <n v="0"/>
    <n v="0"/>
  </r>
  <r>
    <m/>
    <m/>
    <s v="Ciencias de la Salud"/>
    <d v="2020-05-19T13:06:00"/>
    <x v="1"/>
    <x v="18"/>
    <x v="2"/>
    <x v="1"/>
    <x v="3"/>
    <s v="F. Odontología"/>
    <s v="Biblioteca Maria Zambrano (Filología / Derecho)"/>
    <s v="F. Informática"/>
    <m/>
    <m/>
    <m/>
    <m/>
    <m/>
    <m/>
    <s v="No"/>
    <s v="No"/>
    <n v="3"/>
    <n v="3"/>
    <n v="3"/>
    <n v="3"/>
    <n v="4"/>
    <n v="5"/>
    <n v="2"/>
    <n v="3"/>
    <n v="4"/>
    <n v="4"/>
    <m/>
    <n v="4"/>
    <n v="4"/>
    <n v="4"/>
    <n v="4"/>
    <m/>
    <s v="No"/>
    <n v="4"/>
    <n v="3"/>
    <s v="Facebook"/>
    <m/>
    <m/>
    <m/>
    <m/>
    <m/>
    <m/>
    <m/>
    <s v="Sí"/>
    <s v="Sí"/>
    <s v="Útil"/>
    <n v="4"/>
    <n v="5"/>
    <s v="4, satisfecho"/>
    <s v="Mejorado"/>
    <m/>
    <n v="0"/>
    <n v="1"/>
    <n v="0"/>
    <n v="0"/>
    <n v="0"/>
    <n v="0"/>
    <n v="0"/>
    <n v="1"/>
    <n v="0"/>
    <n v="0"/>
    <n v="0"/>
    <n v="0"/>
    <n v="0"/>
  </r>
  <r>
    <m/>
    <m/>
    <s v="Humanidades"/>
    <d v="2020-05-19T13:06:00"/>
    <x v="2"/>
    <x v="6"/>
    <x v="2"/>
    <x v="3"/>
    <x v="3"/>
    <s v="Biblioteca Maria Zambrano (Filología / Derecho)"/>
    <s v="F. Filología (Clásicas o General)"/>
    <s v="F. Geografía e Historia"/>
    <s v="Biblioteca AECID"/>
    <m/>
    <m/>
    <m/>
    <m/>
    <m/>
    <s v="Sí"/>
    <s v="Sí"/>
    <n v="5"/>
    <n v="1"/>
    <n v="4"/>
    <n v="2"/>
    <n v="5"/>
    <n v="5"/>
    <n v="5"/>
    <n v="3"/>
    <n v="3"/>
    <n v="3"/>
    <m/>
    <n v="3"/>
    <m/>
    <n v="4"/>
    <m/>
    <m/>
    <s v="Sí"/>
    <n v="4"/>
    <n v="4"/>
    <s v="Twitter|Youtube|Instagram"/>
    <m/>
    <m/>
    <m/>
    <m/>
    <m/>
    <m/>
    <m/>
    <s v="Sí"/>
    <s v="Sí"/>
    <s v="Útil"/>
    <n v="3"/>
    <n v="3"/>
    <s v="4, satisfecho"/>
    <s v="Mejorado"/>
    <m/>
    <n v="0"/>
    <n v="1"/>
    <n v="0"/>
    <n v="0"/>
    <n v="0"/>
    <n v="0"/>
    <n v="1"/>
    <n v="0"/>
    <n v="1"/>
    <n v="1"/>
    <n v="0"/>
    <n v="0"/>
    <n v="0"/>
  </r>
  <r>
    <m/>
    <m/>
    <s v=""/>
    <d v="2020-05-19T13:06:00"/>
    <x v="2"/>
    <x v="28"/>
    <x v="1"/>
    <x v="2"/>
    <x v="6"/>
    <s v="Biblioteca Maria Zambrano (Filología / Derecho)"/>
    <s v="F. Ciencias de la Información"/>
    <s v="F. Educación - Centro de Formación del Profesorado"/>
    <m/>
    <m/>
    <m/>
    <m/>
    <m/>
    <m/>
    <s v="No"/>
    <s v="No"/>
    <n v="5"/>
    <n v="2"/>
    <n v="4"/>
    <n v="5"/>
    <n v="5"/>
    <n v="4"/>
    <n v="5"/>
    <n v="3"/>
    <n v="5"/>
    <n v="5"/>
    <m/>
    <n v="5"/>
    <n v="4"/>
    <n v="4"/>
    <n v="3"/>
    <n v="4"/>
    <s v="No"/>
    <n v="5"/>
    <n v="4"/>
    <s v="Facebook|Youtube|Instagram"/>
    <m/>
    <m/>
    <m/>
    <m/>
    <m/>
    <m/>
    <m/>
    <s v="No"/>
    <s v="No"/>
    <m/>
    <n v="5"/>
    <n v="4"/>
    <s v="4, satisfecho"/>
    <s v="Mejorado mucho"/>
    <m/>
    <n v="1"/>
    <n v="0"/>
    <n v="1"/>
    <n v="0"/>
    <n v="0"/>
    <n v="0"/>
    <n v="0"/>
    <n v="1"/>
    <n v="1"/>
    <n v="1"/>
    <n v="0"/>
    <n v="0"/>
    <n v="0"/>
  </r>
  <r>
    <m/>
    <m/>
    <s v="Ciencias Experimentales"/>
    <d v="2020-05-19T13:06:00"/>
    <x v="2"/>
    <x v="26"/>
    <x v="2"/>
    <x v="1"/>
    <x v="2"/>
    <s v="F. Informática"/>
    <m/>
    <m/>
    <m/>
    <m/>
    <m/>
    <m/>
    <m/>
    <m/>
    <s v="Sí"/>
    <s v="Sí"/>
    <n v="2"/>
    <n v="1"/>
    <n v="1"/>
    <n v="1"/>
    <n v="4"/>
    <n v="1"/>
    <n v="1"/>
    <n v="1"/>
    <n v="4"/>
    <n v="4"/>
    <m/>
    <n v="4"/>
    <n v="4"/>
    <n v="4"/>
    <n v="4"/>
    <n v="5"/>
    <s v="Sí"/>
    <n v="4"/>
    <n v="5"/>
    <s v="Twitter|Youtube|Instagram"/>
    <m/>
    <m/>
    <m/>
    <m/>
    <m/>
    <m/>
    <m/>
    <s v="Sí"/>
    <s v="Sí"/>
    <s v="Útil"/>
    <n v="4"/>
    <n v="4"/>
    <s v="4, satisfecho"/>
    <m/>
    <m/>
    <n v="1"/>
    <n v="0"/>
    <n v="0"/>
    <n v="0"/>
    <n v="0"/>
    <n v="0"/>
    <n v="1"/>
    <n v="0"/>
    <n v="1"/>
    <n v="1"/>
    <n v="0"/>
    <n v="0"/>
    <n v="0"/>
  </r>
  <r>
    <m/>
    <m/>
    <s v="Ciencias Experimentales"/>
    <d v="2020-05-19T13:06:00"/>
    <x v="2"/>
    <x v="14"/>
    <x v="2"/>
    <x v="2"/>
    <x v="2"/>
    <s v="F. Ciencias Geológicas"/>
    <s v="Biblioteca Maria Zambrano (Filología / Derecho)"/>
    <s v="F. Ciencias Biológicas"/>
    <m/>
    <m/>
    <m/>
    <m/>
    <m/>
    <m/>
    <s v="Sí"/>
    <s v="Sí"/>
    <n v="4"/>
    <n v="5"/>
    <n v="3"/>
    <n v="2"/>
    <n v="5"/>
    <n v="5"/>
    <n v="4"/>
    <n v="1"/>
    <n v="4"/>
    <n v="5"/>
    <m/>
    <n v="3"/>
    <n v="5"/>
    <n v="3"/>
    <n v="4"/>
    <n v="4"/>
    <s v="No"/>
    <n v="5"/>
    <n v="3"/>
    <s v="Twitter|Facebook|Youtube|Instagram"/>
    <m/>
    <m/>
    <m/>
    <m/>
    <m/>
    <m/>
    <m/>
    <s v="Sí"/>
    <s v="No"/>
    <m/>
    <n v="5"/>
    <n v="4"/>
    <s v="4, satisfecho"/>
    <s v="Igual"/>
    <m/>
    <n v="1"/>
    <n v="0"/>
    <n v="0"/>
    <n v="0"/>
    <n v="0"/>
    <n v="0"/>
    <n v="1"/>
    <n v="1"/>
    <n v="1"/>
    <n v="1"/>
    <n v="0"/>
    <n v="0"/>
    <n v="0"/>
  </r>
  <r>
    <m/>
    <m/>
    <s v="Ciencias de la Salud"/>
    <d v="2020-05-19T13:06:00"/>
    <x v="3"/>
    <x v="12"/>
    <x v="3"/>
    <x v="4"/>
    <x v="61"/>
    <s v="F. Psicología"/>
    <s v="Biblioteca Maria Zambrano (Filología / Derecho)"/>
    <s v="F. Enfermería, Fisioterapia y Podología"/>
    <m/>
    <m/>
    <m/>
    <m/>
    <m/>
    <m/>
    <s v="Sí"/>
    <s v="Sí"/>
    <n v="1"/>
    <n v="1"/>
    <n v="1"/>
    <n v="1"/>
    <n v="5"/>
    <n v="5"/>
    <n v="5"/>
    <n v="1"/>
    <n v="5"/>
    <n v="5"/>
    <m/>
    <n v="2"/>
    <n v="3"/>
    <n v="2"/>
    <n v="3"/>
    <n v="5"/>
    <s v="No"/>
    <n v="5"/>
    <n v="4"/>
    <s v="Twitter|Instagram"/>
    <m/>
    <m/>
    <m/>
    <m/>
    <m/>
    <m/>
    <m/>
    <s v="Sí"/>
    <s v="Sí"/>
    <s v="Útil"/>
    <n v="5"/>
    <n v="4"/>
    <s v="4, satisfecho"/>
    <s v="Mejorado"/>
    <s v="Regular la temperatura de la Facultad de psicología algo mejor"/>
    <n v="1"/>
    <n v="0"/>
    <n v="0"/>
    <n v="0"/>
    <n v="0"/>
    <n v="0"/>
    <n v="1"/>
    <n v="0"/>
    <n v="0"/>
    <n v="1"/>
    <n v="0"/>
    <n v="0"/>
    <n v="0"/>
  </r>
  <r>
    <m/>
    <m/>
    <s v="Humanidades"/>
    <d v="2020-05-19T13:06:00"/>
    <x v="2"/>
    <x v="2"/>
    <x v="1"/>
    <x v="1"/>
    <x v="2"/>
    <s v="Biblioteca Maria Zambrano (Filología / Derecho)"/>
    <s v="F. Educación - Centro de Formación del Profesorado"/>
    <m/>
    <s v="Biblioteca de la Universidad de Helsinki en Erasmus este curso"/>
    <m/>
    <m/>
    <m/>
    <m/>
    <m/>
    <s v="No"/>
    <s v="No"/>
    <n v="1"/>
    <n v="1"/>
    <n v="1"/>
    <n v="4"/>
    <n v="4"/>
    <n v="5"/>
    <n v="5"/>
    <n v="4"/>
    <n v="4"/>
    <n v="4"/>
    <m/>
    <n v="3"/>
    <n v="5"/>
    <n v="4"/>
    <n v="3"/>
    <n v="4"/>
    <s v="No"/>
    <n v="4"/>
    <m/>
    <s v="Instagram"/>
    <m/>
    <m/>
    <m/>
    <m/>
    <m/>
    <m/>
    <m/>
    <s v="No"/>
    <s v="No"/>
    <m/>
    <n v="4"/>
    <n v="4"/>
    <s v="4, satisfecho"/>
    <s v="Mejorado"/>
    <m/>
    <n v="1"/>
    <n v="0"/>
    <n v="0"/>
    <n v="0"/>
    <n v="0"/>
    <n v="0"/>
    <n v="0"/>
    <n v="0"/>
    <n v="0"/>
    <n v="1"/>
    <n v="0"/>
    <n v="0"/>
    <n v="0"/>
  </r>
  <r>
    <m/>
    <m/>
    <s v="Ciencias Sociales"/>
    <d v="2020-05-19T13:06:00"/>
    <x v="2"/>
    <x v="13"/>
    <x v="3"/>
    <x v="4"/>
    <x v="4"/>
    <s v="F. Ciencias de la Información"/>
    <s v="Biblioteca Maria Zambrano (Filología / Derecho)"/>
    <s v="F. Geografía e Historia"/>
    <m/>
    <m/>
    <m/>
    <m/>
    <m/>
    <m/>
    <s v="No"/>
    <s v="No"/>
    <n v="1"/>
    <n v="1"/>
    <n v="2"/>
    <n v="5"/>
    <n v="4"/>
    <n v="5"/>
    <n v="4"/>
    <n v="4"/>
    <n v="1"/>
    <n v="1"/>
    <m/>
    <n v="1"/>
    <n v="1"/>
    <n v="3"/>
    <n v="1"/>
    <n v="1"/>
    <s v="No"/>
    <n v="1"/>
    <n v="1"/>
    <s v="LinkedIn"/>
    <m/>
    <m/>
    <m/>
    <m/>
    <m/>
    <m/>
    <m/>
    <s v="No"/>
    <s v="No"/>
    <m/>
    <n v="3"/>
    <n v="1"/>
    <s v="3, normal"/>
    <s v="Empeorado mucho"/>
    <s v="Que la mayoría de los libros así como los documkentos audiovisuales o físicos como las revistas se puedan acceder de manera virtual. Debido a la situación en la que nos encontramos del covid-19 el dificil acceso que se tiene de los materiales de la biblioteca es nulo porque muchos de los que están disponibles casi no sirven para nada. Se preferiría que se invitiese en adelante en ese aspecto de contenidos volcados en red ya que cada año nos obligan los bibliotecarios a hacer uso de los ordenadores para buscar nosotros mismos las referencias en las estanterías que ni siquiera son faciles de localizar y en muchos casos cuando les pides ayuda te contestan de mala manera. Tambien pediría que haya más libros referentes a nuestra rama de estudio ya que la mayoría de veces hay pocos en nuestra biblioteca y la mayoría están desperdigados por las distintas facultades de la UCM y eso en cuestión de movilidad a muchos que vivimos lejos de la facultad de estudio nos dificulta mucho el acceso a dicha documentación."/>
    <n v="0"/>
    <n v="0"/>
    <n v="1"/>
    <n v="0"/>
    <n v="0"/>
    <n v="0"/>
    <n v="0"/>
    <n v="0"/>
    <n v="0"/>
    <n v="0"/>
    <n v="1"/>
    <n v="0"/>
    <n v="0"/>
  </r>
  <r>
    <m/>
    <m/>
    <s v="Ciencias Sociales"/>
    <d v="2020-05-19T13:06:00"/>
    <x v="2"/>
    <x v="1"/>
    <x v="2"/>
    <x v="1"/>
    <x v="2"/>
    <s v="F. Ciencias Políticas y Sociología"/>
    <s v="F. Ciencias Económicas y Empresariales"/>
    <s v="F. Psicología"/>
    <m/>
    <m/>
    <m/>
    <m/>
    <m/>
    <m/>
    <s v="No"/>
    <s v="Sí"/>
    <n v="4"/>
    <n v="2"/>
    <n v="4"/>
    <n v="3"/>
    <n v="4"/>
    <n v="4"/>
    <n v="5"/>
    <n v="2"/>
    <n v="4"/>
    <n v="4"/>
    <m/>
    <n v="5"/>
    <n v="4"/>
    <n v="4"/>
    <n v="3"/>
    <n v="4"/>
    <s v="No"/>
    <n v="4"/>
    <n v="3"/>
    <s v="Twitter|Youtube|Instagram"/>
    <m/>
    <m/>
    <m/>
    <m/>
    <m/>
    <m/>
    <m/>
    <s v="No"/>
    <s v="No"/>
    <m/>
    <n v="3"/>
    <n v="4"/>
    <s v="4, satisfecho"/>
    <s v="Mejorado"/>
    <m/>
    <n v="1"/>
    <n v="0"/>
    <n v="0"/>
    <n v="0"/>
    <n v="0"/>
    <n v="0"/>
    <n v="1"/>
    <n v="0"/>
    <n v="1"/>
    <n v="1"/>
    <n v="0"/>
    <n v="0"/>
    <n v="0"/>
  </r>
  <r>
    <m/>
    <m/>
    <s v="Ciencias Sociales"/>
    <d v="2020-05-19T13:06:00"/>
    <x v="3"/>
    <x v="21"/>
    <x v="4"/>
    <x v="1"/>
    <x v="1"/>
    <m/>
    <m/>
    <m/>
    <m/>
    <m/>
    <m/>
    <m/>
    <m/>
    <m/>
    <s v="No"/>
    <s v="No"/>
    <n v="2"/>
    <n v="3"/>
    <n v="2"/>
    <n v="4"/>
    <n v="5"/>
    <n v="5"/>
    <n v="5"/>
    <n v="3"/>
    <n v="5"/>
    <n v="5"/>
    <m/>
    <n v="4"/>
    <n v="4"/>
    <n v="3"/>
    <n v="4"/>
    <n v="4"/>
    <s v="Sí"/>
    <n v="4"/>
    <n v="3"/>
    <s v="Youtube|Instagram"/>
    <m/>
    <m/>
    <m/>
    <m/>
    <m/>
    <m/>
    <m/>
    <s v="No"/>
    <s v="No"/>
    <m/>
    <n v="4"/>
    <n v="4"/>
    <s v="4, satisfecho"/>
    <m/>
    <m/>
    <n v="0"/>
    <n v="0"/>
    <n v="0"/>
    <n v="1"/>
    <n v="0"/>
    <n v="0"/>
    <n v="0"/>
    <n v="0"/>
    <n v="1"/>
    <n v="1"/>
    <n v="0"/>
    <n v="0"/>
    <n v="0"/>
  </r>
  <r>
    <m/>
    <m/>
    <s v="Ciencias Experimentales"/>
    <d v="2020-05-19T13:05:00"/>
    <x v="2"/>
    <x v="26"/>
    <x v="5"/>
    <x v="5"/>
    <x v="17"/>
    <s v="Biblioteca Maria Zambrano (Filología / Derecho)"/>
    <s v="F. Informática"/>
    <m/>
    <m/>
    <m/>
    <m/>
    <m/>
    <m/>
    <m/>
    <s v="No"/>
    <s v="Sí"/>
    <n v="2"/>
    <n v="1"/>
    <n v="2"/>
    <n v="3"/>
    <n v="5"/>
    <n v="4"/>
    <n v="5"/>
    <m/>
    <n v="3"/>
    <n v="2"/>
    <m/>
    <n v="4"/>
    <n v="4"/>
    <n v="2"/>
    <n v="1"/>
    <n v="3"/>
    <s v="No"/>
    <n v="3"/>
    <n v="3"/>
    <s v="Twitter|Youtube|Instagram"/>
    <m/>
    <m/>
    <m/>
    <m/>
    <m/>
    <m/>
    <m/>
    <s v="No"/>
    <s v="No"/>
    <m/>
    <n v="4"/>
    <n v="4"/>
    <s v="4, satisfecho"/>
    <s v="Igual"/>
    <s v="Aunque no sea solicitado por in alumno, si la Biblioteca observa que hay mucha demanda de un material sin suficiente oferta, deberia tomar la iniciativa de proporcionar mas"/>
    <n v="1"/>
    <n v="1"/>
    <n v="0"/>
    <n v="0"/>
    <n v="0"/>
    <n v="0"/>
    <n v="1"/>
    <n v="0"/>
    <n v="1"/>
    <n v="1"/>
    <n v="0"/>
    <n v="0"/>
    <n v="0"/>
  </r>
  <r>
    <m/>
    <m/>
    <s v="Ciencias Experimentales"/>
    <d v="2020-05-19T13:05:00"/>
    <x v="2"/>
    <x v="8"/>
    <x v="1"/>
    <x v="1"/>
    <x v="2"/>
    <s v="F. Ciencias Matemáticas"/>
    <s v="F. Ciencias Económicas y Empresariales"/>
    <s v="Biblioteca Maria Zambrano (Filología / Derecho)"/>
    <m/>
    <m/>
    <m/>
    <m/>
    <m/>
    <m/>
    <s v="No"/>
    <s v="Sí"/>
    <n v="4"/>
    <n v="2"/>
    <n v="3"/>
    <n v="4"/>
    <n v="4"/>
    <n v="4"/>
    <n v="4"/>
    <n v="2"/>
    <n v="3"/>
    <n v="3"/>
    <m/>
    <n v="4"/>
    <n v="4"/>
    <n v="4"/>
    <n v="2"/>
    <n v="3"/>
    <s v="Sí"/>
    <n v="3"/>
    <n v="3"/>
    <s v="No uso ninguna red social"/>
    <m/>
    <m/>
    <m/>
    <m/>
    <m/>
    <m/>
    <m/>
    <s v="Sí"/>
    <s v="No"/>
    <m/>
    <n v="4"/>
    <n v="3"/>
    <s v="4, satisfecho"/>
    <s v="Mejorado"/>
    <m/>
    <n v="1"/>
    <n v="0"/>
    <n v="0"/>
    <n v="0"/>
    <n v="0"/>
    <n v="0"/>
    <n v="0"/>
    <n v="0"/>
    <n v="0"/>
    <n v="0"/>
    <n v="0"/>
    <n v="1"/>
    <n v="0"/>
  </r>
  <r>
    <m/>
    <m/>
    <s v="Humanidades"/>
    <d v="2020-05-19T13:05:00"/>
    <x v="5"/>
    <x v="7"/>
    <x v="1"/>
    <x v="2"/>
    <x v="3"/>
    <s v="F. Geografía e Historia"/>
    <s v="Biblioteca Maria Zambrano (Filología / Derecho)"/>
    <s v="F. Filología (Clásicas o General)"/>
    <s v="Biblioteca Publica Mario Vargas Llosa (Calle Barcelo), Biblioteca Publica Jose Luis Sampedro (Calle Felipe el Hermoso)"/>
    <m/>
    <m/>
    <m/>
    <m/>
    <m/>
    <s v="No"/>
    <s v="Sí"/>
    <n v="5"/>
    <n v="5"/>
    <n v="5"/>
    <n v="5"/>
    <n v="5"/>
    <n v="5"/>
    <n v="5"/>
    <n v="5"/>
    <n v="4"/>
    <n v="4"/>
    <m/>
    <n v="4"/>
    <n v="4"/>
    <n v="4"/>
    <n v="4"/>
    <n v="4"/>
    <s v="No"/>
    <n v="4"/>
    <n v="4"/>
    <s v="Twitter|Facebook|Youtube|Instagram|LinkedIn"/>
    <m/>
    <m/>
    <m/>
    <m/>
    <m/>
    <m/>
    <m/>
    <s v="No"/>
    <s v="No"/>
    <m/>
    <n v="4"/>
    <n v="5"/>
    <s v="5, muy satisfecho"/>
    <s v="Mejorado mucho"/>
    <s v="Estoy muy contenta con el servicio prestado por la Bilb de Geografia e Historia. Lo unico a veces en clase nos piden los profesores libros que en la Biblioteca es dificil encontrar por haber solo uno o dos ejemplares y de consulta en la misma y con el horario de trabajo que tengo a veces es dificil poder estar en la bilbioteca para consutarlo y seria preferible poder llevartelo a casa. Pero fuera de eso por lo demas el personal es muy amable."/>
    <n v="0"/>
    <n v="1"/>
    <n v="0"/>
    <n v="0"/>
    <n v="0"/>
    <n v="0"/>
    <n v="1"/>
    <n v="1"/>
    <n v="1"/>
    <n v="1"/>
    <n v="1"/>
    <n v="0"/>
    <n v="0"/>
  </r>
  <r>
    <m/>
    <m/>
    <s v="Humanidades"/>
    <d v="2020-05-19T13:05:00"/>
    <x v="2"/>
    <x v="7"/>
    <x v="2"/>
    <x v="2"/>
    <x v="6"/>
    <s v="F. Geografía e Historia"/>
    <s v="Biblioteca Maria Zambrano (Filología / Derecho)"/>
    <m/>
    <m/>
    <m/>
    <m/>
    <m/>
    <m/>
    <m/>
    <s v="Sí"/>
    <s v="Sí"/>
    <n v="4"/>
    <n v="1"/>
    <n v="1"/>
    <n v="3"/>
    <n v="3"/>
    <n v="5"/>
    <n v="3"/>
    <n v="1"/>
    <n v="1"/>
    <n v="3"/>
    <m/>
    <n v="2"/>
    <n v="5"/>
    <n v="4"/>
    <n v="4"/>
    <n v="5"/>
    <s v="No"/>
    <n v="4"/>
    <m/>
    <s v="Twitter|Youtube|Instagram"/>
    <m/>
    <m/>
    <m/>
    <m/>
    <m/>
    <m/>
    <m/>
    <s v="Sí"/>
    <s v="No"/>
    <m/>
    <n v="5"/>
    <n v="5"/>
    <s v="4, satisfecho"/>
    <s v="Igual"/>
    <m/>
    <n v="1"/>
    <n v="0"/>
    <n v="1"/>
    <n v="0"/>
    <n v="0"/>
    <n v="0"/>
    <n v="1"/>
    <n v="0"/>
    <n v="1"/>
    <n v="1"/>
    <n v="0"/>
    <n v="0"/>
    <n v="0"/>
  </r>
  <r>
    <m/>
    <m/>
    <s v="Ciencias Experimentales"/>
    <d v="2020-05-19T13:05:00"/>
    <x v="2"/>
    <x v="19"/>
    <x v="2"/>
    <x v="4"/>
    <x v="8"/>
    <s v="F. Ciencias Físicas"/>
    <s v="F. Ciencias Matemáticas"/>
    <s v="F. Ciencias Químicas"/>
    <m/>
    <m/>
    <m/>
    <m/>
    <m/>
    <m/>
    <s v="Sí"/>
    <s v="Sí"/>
    <n v="5"/>
    <n v="1"/>
    <n v="1"/>
    <n v="5"/>
    <n v="5"/>
    <n v="5"/>
    <n v="5"/>
    <n v="1"/>
    <n v="4"/>
    <n v="5"/>
    <m/>
    <n v="3"/>
    <n v="4"/>
    <n v="3"/>
    <n v="3"/>
    <n v="4"/>
    <s v="No"/>
    <n v="3"/>
    <n v="4"/>
    <s v="Twitter"/>
    <m/>
    <m/>
    <m/>
    <m/>
    <m/>
    <m/>
    <m/>
    <s v="No"/>
    <s v="No"/>
    <m/>
    <n v="4"/>
    <n v="4"/>
    <s v="4, satisfecho"/>
    <s v="Mejorado"/>
    <m/>
    <n v="0"/>
    <n v="0"/>
    <n v="0"/>
    <n v="1"/>
    <n v="1"/>
    <n v="0"/>
    <n v="1"/>
    <n v="0"/>
    <n v="0"/>
    <n v="0"/>
    <n v="0"/>
    <n v="0"/>
    <n v="0"/>
  </r>
  <r>
    <m/>
    <m/>
    <s v="Ciencias Experimentales"/>
    <d v="2020-05-19T13:05:00"/>
    <x v="2"/>
    <x v="26"/>
    <x v="3"/>
    <x v="2"/>
    <x v="3"/>
    <s v="F. Informática"/>
    <m/>
    <m/>
    <m/>
    <m/>
    <m/>
    <m/>
    <m/>
    <m/>
    <s v="No"/>
    <s v="Sí"/>
    <n v="3"/>
    <n v="2"/>
    <n v="4"/>
    <n v="3"/>
    <n v="4"/>
    <n v="3"/>
    <n v="4"/>
    <n v="4"/>
    <n v="3"/>
    <n v="3"/>
    <m/>
    <n v="4"/>
    <n v="4"/>
    <n v="4"/>
    <n v="4"/>
    <n v="3"/>
    <s v="No"/>
    <n v="4"/>
    <n v="3"/>
    <s v="Twitter"/>
    <m/>
    <m/>
    <m/>
    <m/>
    <m/>
    <m/>
    <m/>
    <s v="Sí"/>
    <s v="No"/>
    <m/>
    <n v="4"/>
    <n v="5"/>
    <s v="4, satisfecho"/>
    <s v="Mejorado"/>
    <m/>
    <n v="0"/>
    <n v="1"/>
    <n v="0"/>
    <n v="0"/>
    <n v="0"/>
    <n v="0"/>
    <n v="1"/>
    <n v="0"/>
    <n v="0"/>
    <n v="0"/>
    <n v="0"/>
    <n v="0"/>
    <n v="0"/>
  </r>
  <r>
    <m/>
    <m/>
    <s v="Ciencias Experimentales"/>
    <d v="2020-05-19T13:05:00"/>
    <x v="2"/>
    <x v="16"/>
    <x v="2"/>
    <x v="1"/>
    <x v="2"/>
    <s v="F. Ciencias Químicas"/>
    <s v="F. Ciencias Químicas"/>
    <s v="F. Ciencias Químicas"/>
    <s v="Biblioteca Central de la UNED"/>
    <m/>
    <m/>
    <m/>
    <m/>
    <m/>
    <s v="No"/>
    <s v="No"/>
    <n v="1"/>
    <n v="1"/>
    <n v="1"/>
    <n v="2"/>
    <n v="5"/>
    <n v="5"/>
    <n v="5"/>
    <n v="1"/>
    <n v="2"/>
    <n v="2"/>
    <m/>
    <n v="1"/>
    <n v="4"/>
    <n v="2"/>
    <n v="2"/>
    <n v="3"/>
    <s v="No"/>
    <n v="2"/>
    <n v="4"/>
    <s v="Twitter|Youtube|Instagram"/>
    <m/>
    <m/>
    <m/>
    <m/>
    <m/>
    <m/>
    <m/>
    <s v="No"/>
    <s v="No"/>
    <m/>
    <n v="5"/>
    <n v="5"/>
    <s v="4, satisfecho"/>
    <s v="Igual"/>
    <m/>
    <n v="1"/>
    <n v="0"/>
    <n v="0"/>
    <n v="0"/>
    <n v="0"/>
    <n v="0"/>
    <n v="1"/>
    <n v="0"/>
    <n v="1"/>
    <n v="1"/>
    <n v="0"/>
    <n v="0"/>
    <n v="0"/>
  </r>
  <r>
    <m/>
    <m/>
    <s v=""/>
    <d v="2020-05-19T13:05:00"/>
    <x v="4"/>
    <x v="25"/>
    <x v="6"/>
    <x v="1"/>
    <x v="2"/>
    <s v="Biblioteca Maria Zambrano (Filología / Derecho)"/>
    <s v="F. Óptica y Optometría"/>
    <s v="F. Ciencias de la Información"/>
    <m/>
    <m/>
    <m/>
    <m/>
    <m/>
    <m/>
    <s v="Sí"/>
    <s v="Sí"/>
    <n v="4"/>
    <m/>
    <m/>
    <m/>
    <n v="5"/>
    <n v="3"/>
    <n v="5"/>
    <m/>
    <n v="5"/>
    <n v="5"/>
    <m/>
    <n v="5"/>
    <n v="5"/>
    <n v="5"/>
    <n v="5"/>
    <n v="5"/>
    <s v="No"/>
    <n v="5"/>
    <n v="5"/>
    <s v="Twitter|Facebook|Instagram"/>
    <m/>
    <m/>
    <m/>
    <m/>
    <m/>
    <m/>
    <m/>
    <s v="No"/>
    <s v="No"/>
    <m/>
    <n v="5"/>
    <n v="5"/>
    <s v="5, muy satisfecho"/>
    <s v="Mejorado"/>
    <m/>
    <n v="1"/>
    <n v="0"/>
    <n v="0"/>
    <n v="0"/>
    <n v="0"/>
    <n v="0"/>
    <n v="1"/>
    <n v="1"/>
    <n v="0"/>
    <n v="1"/>
    <n v="0"/>
    <n v="0"/>
    <n v="0"/>
  </r>
  <r>
    <m/>
    <m/>
    <s v="Ciencias Sociales"/>
    <d v="2020-05-19T13:05:00"/>
    <x v="2"/>
    <x v="24"/>
    <x v="1"/>
    <x v="1"/>
    <x v="16"/>
    <s v="F. Trabajo Social"/>
    <s v="F. Ciencias Políticas y Sociología"/>
    <s v="F. Psicología"/>
    <m/>
    <m/>
    <m/>
    <m/>
    <m/>
    <m/>
    <s v="No"/>
    <s v="No"/>
    <n v="2"/>
    <n v="3"/>
    <n v="3"/>
    <n v="2"/>
    <n v="4"/>
    <n v="5"/>
    <n v="4"/>
    <n v="3"/>
    <n v="2"/>
    <n v="4"/>
    <m/>
    <n v="3"/>
    <n v="3"/>
    <n v="1"/>
    <n v="3"/>
    <n v="4"/>
    <s v="No"/>
    <n v="3"/>
    <n v="1"/>
    <s v="Facebook|Youtube|Instagram"/>
    <m/>
    <m/>
    <m/>
    <m/>
    <m/>
    <m/>
    <m/>
    <s v="No"/>
    <s v="No"/>
    <m/>
    <n v="4"/>
    <n v="4"/>
    <s v="4, satisfecho"/>
    <s v="Igual"/>
    <m/>
    <n v="0"/>
    <n v="0"/>
    <n v="0"/>
    <n v="0"/>
    <n v="1"/>
    <n v="0"/>
    <n v="0"/>
    <n v="1"/>
    <n v="1"/>
    <n v="1"/>
    <n v="0"/>
    <n v="0"/>
    <n v="0"/>
  </r>
  <r>
    <m/>
    <m/>
    <s v="Ciencias Experimentales"/>
    <d v="2020-05-19T13:05:00"/>
    <x v="2"/>
    <x v="26"/>
    <x v="1"/>
    <x v="1"/>
    <x v="6"/>
    <s v="F. Informática"/>
    <s v="F. Psicología"/>
    <s v="Biblioteca Maria Zambrano (Filología / Derecho)"/>
    <m/>
    <m/>
    <m/>
    <m/>
    <m/>
    <m/>
    <s v="Sí"/>
    <s v="Sí"/>
    <n v="1"/>
    <n v="1"/>
    <n v="3"/>
    <n v="1"/>
    <n v="3"/>
    <n v="5"/>
    <n v="1"/>
    <n v="1"/>
    <n v="5"/>
    <n v="3"/>
    <m/>
    <n v="5"/>
    <n v="4"/>
    <n v="3"/>
    <n v="5"/>
    <n v="3"/>
    <s v="Sí"/>
    <n v="5"/>
    <n v="3"/>
    <s v="Twitter|LinkedIn"/>
    <m/>
    <m/>
    <m/>
    <m/>
    <m/>
    <m/>
    <m/>
    <s v="Sí"/>
    <s v="No"/>
    <m/>
    <n v="5"/>
    <n v="4"/>
    <s v="4, satisfecho"/>
    <s v="Igual"/>
    <s v="Al no existir tantas ventanas como en la Zambrano, la biblioteca de la Facultad de Informática me parece un poco triste en lo que se refiere al ambiente que fluye por los diferentes pisos, por lo que a lo mejor estaría bien intentar mejorar la luminosidad."/>
    <n v="1"/>
    <n v="0"/>
    <n v="1"/>
    <n v="0"/>
    <n v="0"/>
    <n v="0"/>
    <n v="1"/>
    <n v="0"/>
    <n v="0"/>
    <n v="0"/>
    <n v="1"/>
    <n v="0"/>
    <n v="0"/>
  </r>
  <r>
    <m/>
    <m/>
    <s v="Ciencias Sociales"/>
    <d v="2020-05-19T13:05:00"/>
    <x v="2"/>
    <x v="1"/>
    <x v="1"/>
    <x v="1"/>
    <x v="3"/>
    <s v="F. Ciencias Políticas y Sociología"/>
    <s v="Biblioteca Maria Zambrano (Filología / Derecho)"/>
    <s v="F. Ciencias Económicas y Empresariales"/>
    <m/>
    <m/>
    <m/>
    <m/>
    <m/>
    <m/>
    <s v="Sí"/>
    <s v="Sí"/>
    <n v="3"/>
    <n v="1"/>
    <n v="1"/>
    <n v="2"/>
    <n v="5"/>
    <n v="5"/>
    <n v="5"/>
    <n v="2"/>
    <n v="3"/>
    <n v="2"/>
    <m/>
    <n v="2"/>
    <n v="4"/>
    <n v="3"/>
    <n v="2"/>
    <n v="3"/>
    <s v="Sí"/>
    <n v="3"/>
    <n v="3"/>
    <s v="Youtube|Instagram|LinkedIn"/>
    <m/>
    <m/>
    <m/>
    <m/>
    <m/>
    <m/>
    <m/>
    <s v="No"/>
    <s v="No"/>
    <m/>
    <n v="5"/>
    <n v="5"/>
    <s v="4, satisfecho"/>
    <s v="Igual"/>
    <m/>
    <n v="0"/>
    <n v="1"/>
    <n v="0"/>
    <n v="0"/>
    <n v="0"/>
    <n v="0"/>
    <n v="0"/>
    <n v="0"/>
    <n v="1"/>
    <n v="1"/>
    <n v="1"/>
    <n v="0"/>
    <n v="0"/>
  </r>
  <r>
    <m/>
    <m/>
    <s v="Ciencias Experimentales"/>
    <d v="2020-05-19T13:05:00"/>
    <x v="2"/>
    <x v="19"/>
    <x v="3"/>
    <x v="1"/>
    <x v="2"/>
    <s v="F. Ciencias Físicas"/>
    <s v="F. Ciencias Químicas"/>
    <s v="F. Ciencias Matemáticas"/>
    <m/>
    <m/>
    <m/>
    <m/>
    <m/>
    <m/>
    <s v="Sí"/>
    <s v="Sí"/>
    <n v="5"/>
    <n v="5"/>
    <n v="4"/>
    <n v="1"/>
    <n v="5"/>
    <n v="5"/>
    <n v="5"/>
    <n v="1"/>
    <n v="5"/>
    <n v="2"/>
    <m/>
    <n v="2"/>
    <n v="5"/>
    <n v="4"/>
    <n v="5"/>
    <n v="4"/>
    <s v="Sí"/>
    <n v="5"/>
    <n v="2"/>
    <s v="No uso ninguna red social"/>
    <m/>
    <m/>
    <m/>
    <m/>
    <m/>
    <m/>
    <m/>
    <s v="Sí"/>
    <s v="Sí"/>
    <s v="Poco útil"/>
    <n v="5"/>
    <n v="4"/>
    <s v="3, normal"/>
    <s v="Igual"/>
    <m/>
    <n v="1"/>
    <n v="0"/>
    <n v="0"/>
    <n v="0"/>
    <n v="0"/>
    <n v="0"/>
    <n v="0"/>
    <n v="0"/>
    <n v="0"/>
    <n v="0"/>
    <n v="0"/>
    <n v="1"/>
    <n v="0"/>
  </r>
  <r>
    <m/>
    <m/>
    <s v="Ciencias de la Salud"/>
    <d v="2020-05-19T13:05:00"/>
    <x v="2"/>
    <x v="4"/>
    <x v="4"/>
    <x v="1"/>
    <x v="2"/>
    <s v="F. Medicina"/>
    <m/>
    <m/>
    <m/>
    <m/>
    <m/>
    <m/>
    <m/>
    <m/>
    <s v="No"/>
    <s v="No"/>
    <n v="1"/>
    <n v="4"/>
    <n v="4"/>
    <n v="4"/>
    <n v="5"/>
    <n v="4"/>
    <n v="5"/>
    <n v="1"/>
    <n v="4"/>
    <n v="4"/>
    <m/>
    <n v="4"/>
    <n v="5"/>
    <n v="4"/>
    <n v="4"/>
    <n v="4"/>
    <s v="No"/>
    <n v="4"/>
    <n v="4"/>
    <s v="Twitter|Facebook|Instagram"/>
    <m/>
    <m/>
    <m/>
    <m/>
    <m/>
    <m/>
    <m/>
    <s v="Sí"/>
    <s v="Sí"/>
    <s v="Muy útil"/>
    <n v="5"/>
    <n v="5"/>
    <s v="5, muy satisfecho"/>
    <s v="Mejorado"/>
    <m/>
    <n v="1"/>
    <n v="0"/>
    <n v="0"/>
    <n v="0"/>
    <n v="0"/>
    <n v="0"/>
    <n v="1"/>
    <n v="1"/>
    <n v="0"/>
    <n v="1"/>
    <n v="0"/>
    <n v="0"/>
    <n v="0"/>
  </r>
  <r>
    <m/>
    <m/>
    <s v="Ciencias de la Salud"/>
    <d v="2020-05-19T13:05:00"/>
    <x v="2"/>
    <x v="9"/>
    <x v="2"/>
    <x v="1"/>
    <x v="3"/>
    <s v="F. Farmacia"/>
    <s v="Biblioteca Maria Zambrano (Filología / Derecho)"/>
    <s v="F. Medicina"/>
    <m/>
    <m/>
    <m/>
    <m/>
    <m/>
    <m/>
    <s v="Sí"/>
    <s v="Sí"/>
    <n v="4"/>
    <n v="3"/>
    <n v="4"/>
    <n v="2"/>
    <n v="5"/>
    <n v="2"/>
    <n v="4"/>
    <n v="2"/>
    <n v="5"/>
    <n v="5"/>
    <m/>
    <n v="4"/>
    <n v="5"/>
    <n v="4"/>
    <n v="4"/>
    <n v="5"/>
    <s v="No"/>
    <n v="5"/>
    <n v="3"/>
    <s v="Twitter|Youtube|Instagram"/>
    <m/>
    <m/>
    <m/>
    <m/>
    <m/>
    <m/>
    <m/>
    <s v="Sí"/>
    <s v="Sí"/>
    <s v="Útil"/>
    <n v="5"/>
    <n v="5"/>
    <s v="5, muy satisfecho"/>
    <s v="Mejorado"/>
    <m/>
    <n v="0"/>
    <n v="1"/>
    <n v="0"/>
    <n v="0"/>
    <n v="0"/>
    <n v="0"/>
    <n v="1"/>
    <n v="0"/>
    <n v="1"/>
    <n v="1"/>
    <n v="0"/>
    <n v="0"/>
    <n v="0"/>
  </r>
  <r>
    <m/>
    <m/>
    <s v="Ciencias Experimentales"/>
    <d v="2020-05-19T13:05:00"/>
    <x v="3"/>
    <x v="26"/>
    <x v="1"/>
    <x v="5"/>
    <x v="2"/>
    <s v="F. Informática"/>
    <s v="Biblioteca Maria Zambrano (Filología / Derecho)"/>
    <s v="F. Ciencias Físicas"/>
    <m/>
    <m/>
    <m/>
    <m/>
    <m/>
    <m/>
    <s v="No"/>
    <s v="Sí"/>
    <n v="2"/>
    <n v="2"/>
    <n v="3"/>
    <n v="3"/>
    <n v="4"/>
    <n v="5"/>
    <n v="4"/>
    <n v="3"/>
    <n v="3"/>
    <n v="4"/>
    <m/>
    <n v="4"/>
    <n v="4"/>
    <n v="4"/>
    <n v="3"/>
    <n v="4"/>
    <s v="Sí"/>
    <n v="3"/>
    <n v="3"/>
    <s v="Twitter|Youtube|Instagram|LinkedIn"/>
    <m/>
    <m/>
    <m/>
    <m/>
    <m/>
    <m/>
    <m/>
    <s v="Sí"/>
    <s v="No"/>
    <m/>
    <n v="4"/>
    <n v="4"/>
    <s v="4, satisfecho"/>
    <s v="Mejorado"/>
    <m/>
    <n v="1"/>
    <n v="0"/>
    <n v="0"/>
    <n v="0"/>
    <n v="0"/>
    <n v="0"/>
    <n v="1"/>
    <n v="0"/>
    <n v="1"/>
    <n v="1"/>
    <n v="1"/>
    <n v="0"/>
    <n v="0"/>
  </r>
  <r>
    <m/>
    <m/>
    <s v="Humanidades"/>
    <d v="2020-05-19T13:04:00"/>
    <x v="2"/>
    <x v="2"/>
    <x v="3"/>
    <x v="2"/>
    <x v="2"/>
    <s v="F. Educación - Centro de Formación del Profesorado"/>
    <m/>
    <m/>
    <m/>
    <m/>
    <m/>
    <m/>
    <m/>
    <m/>
    <s v="No"/>
    <s v="Sí"/>
    <n v="3"/>
    <n v="4"/>
    <n v="4"/>
    <n v="1"/>
    <n v="5"/>
    <n v="5"/>
    <n v="5"/>
    <n v="5"/>
    <n v="3"/>
    <n v="4"/>
    <m/>
    <n v="4"/>
    <n v="4"/>
    <n v="2"/>
    <n v="3"/>
    <n v="2"/>
    <s v="No"/>
    <n v="3"/>
    <n v="1"/>
    <s v="Youtube|Instagram"/>
    <m/>
    <m/>
    <m/>
    <m/>
    <m/>
    <m/>
    <m/>
    <s v="No"/>
    <s v="No"/>
    <m/>
    <n v="5"/>
    <n v="3"/>
    <s v="4, satisfecho"/>
    <s v="Igual"/>
    <m/>
    <n v="1"/>
    <n v="0"/>
    <n v="0"/>
    <n v="0"/>
    <n v="0"/>
    <n v="0"/>
    <n v="0"/>
    <n v="0"/>
    <n v="1"/>
    <n v="1"/>
    <n v="0"/>
    <n v="0"/>
    <n v="0"/>
  </r>
  <r>
    <m/>
    <m/>
    <s v="Humanidades"/>
    <d v="2020-05-19T13:04:00"/>
    <x v="1"/>
    <x v="6"/>
    <x v="3"/>
    <x v="3"/>
    <x v="11"/>
    <s v="F. Filología (Clásicas o General)"/>
    <m/>
    <m/>
    <m/>
    <m/>
    <m/>
    <m/>
    <m/>
    <m/>
    <s v="Sí"/>
    <s v="Sí"/>
    <n v="4"/>
    <n v="5"/>
    <n v="5"/>
    <n v="2"/>
    <n v="4"/>
    <n v="4"/>
    <n v="3"/>
    <n v="1"/>
    <n v="4"/>
    <n v="4"/>
    <m/>
    <n v="4"/>
    <n v="4"/>
    <n v="2"/>
    <n v="4"/>
    <n v="4"/>
    <s v="Sí"/>
    <n v="4"/>
    <n v="4"/>
    <s v="No uso ninguna red social"/>
    <m/>
    <m/>
    <m/>
    <m/>
    <m/>
    <m/>
    <m/>
    <s v="Sí"/>
    <s v="No"/>
    <m/>
    <n v="4"/>
    <n v="3"/>
    <s v="4, satisfecho"/>
    <s v="Empeorado"/>
    <m/>
    <n v="0"/>
    <n v="1"/>
    <n v="1"/>
    <n v="0"/>
    <n v="0"/>
    <n v="0"/>
    <n v="0"/>
    <n v="0"/>
    <n v="0"/>
    <n v="0"/>
    <n v="0"/>
    <n v="1"/>
    <n v="0"/>
  </r>
  <r>
    <m/>
    <m/>
    <s v="Ciencias Experimentales"/>
    <d v="2020-05-19T13:04:00"/>
    <x v="2"/>
    <x v="16"/>
    <x v="2"/>
    <x v="1"/>
    <x v="2"/>
    <s v="F. Ciencias Biológicas"/>
    <s v="F. Ciencias Químicas"/>
    <s v="Biblioteca Maria Zambrano (Filología / Derecho)"/>
    <m/>
    <m/>
    <m/>
    <m/>
    <m/>
    <m/>
    <s v="Sí"/>
    <s v="Sí"/>
    <n v="3"/>
    <n v="1"/>
    <n v="4"/>
    <n v="1"/>
    <n v="5"/>
    <n v="4"/>
    <n v="1"/>
    <n v="1"/>
    <n v="4"/>
    <n v="5"/>
    <m/>
    <n v="4"/>
    <n v="4"/>
    <n v="4"/>
    <n v="3"/>
    <n v="5"/>
    <s v="No"/>
    <n v="4"/>
    <n v="3"/>
    <s v="Twitter|Instagram"/>
    <m/>
    <m/>
    <m/>
    <m/>
    <m/>
    <m/>
    <m/>
    <s v="No"/>
    <s v="No"/>
    <m/>
    <n v="5"/>
    <n v="5"/>
    <s v="4, satisfecho"/>
    <s v="Mejorado"/>
    <m/>
    <n v="1"/>
    <n v="0"/>
    <n v="0"/>
    <n v="0"/>
    <n v="0"/>
    <n v="0"/>
    <n v="1"/>
    <n v="0"/>
    <n v="0"/>
    <n v="1"/>
    <n v="0"/>
    <n v="0"/>
    <n v="0"/>
  </r>
  <r>
    <m/>
    <m/>
    <s v="Ciencias Sociales"/>
    <d v="2020-05-19T13:04:00"/>
    <x v="2"/>
    <x v="24"/>
    <x v="1"/>
    <x v="2"/>
    <x v="17"/>
    <s v="F. Trabajo Social"/>
    <s v="F. Ciencias Políticas y Sociología"/>
    <s v="Biblioteca Maria Zambrano (Filología / Derecho)"/>
    <m/>
    <m/>
    <m/>
    <m/>
    <m/>
    <m/>
    <s v="Sí"/>
    <s v="Sí"/>
    <n v="4"/>
    <n v="4"/>
    <n v="4"/>
    <n v="2"/>
    <n v="4"/>
    <n v="4"/>
    <n v="2"/>
    <n v="3"/>
    <n v="3"/>
    <n v="4"/>
    <m/>
    <n v="4"/>
    <n v="5"/>
    <n v="4"/>
    <n v="4"/>
    <n v="3"/>
    <s v="Sí"/>
    <n v="4"/>
    <n v="3"/>
    <s v="Twitter|Youtube|Instagram"/>
    <m/>
    <m/>
    <m/>
    <m/>
    <m/>
    <m/>
    <m/>
    <s v="Sí"/>
    <s v="No"/>
    <m/>
    <n v="4"/>
    <n v="5"/>
    <s v="5, muy satisfecho"/>
    <s v="Mejorado"/>
    <m/>
    <n v="1"/>
    <n v="1"/>
    <n v="0"/>
    <n v="0"/>
    <n v="0"/>
    <n v="0"/>
    <n v="1"/>
    <n v="0"/>
    <n v="1"/>
    <n v="1"/>
    <n v="0"/>
    <n v="0"/>
    <n v="0"/>
  </r>
  <r>
    <m/>
    <m/>
    <s v="Ciencias Sociales"/>
    <d v="2020-05-19T13:04:00"/>
    <x v="2"/>
    <x v="1"/>
    <x v="2"/>
    <x v="4"/>
    <x v="3"/>
    <s v="F. Ciencias Políticas y Sociología"/>
    <s v="F. Geografía e Historia"/>
    <m/>
    <m/>
    <m/>
    <m/>
    <m/>
    <m/>
    <m/>
    <s v="Sí"/>
    <s v="Sí"/>
    <n v="2"/>
    <n v="1"/>
    <n v="2"/>
    <n v="1"/>
    <n v="5"/>
    <n v="4"/>
    <n v="5"/>
    <n v="2"/>
    <n v="2"/>
    <n v="4"/>
    <m/>
    <n v="5"/>
    <n v="5"/>
    <n v="3"/>
    <n v="5"/>
    <n v="3"/>
    <s v="No"/>
    <n v="4"/>
    <n v="1"/>
    <s v="Instagram"/>
    <m/>
    <m/>
    <m/>
    <m/>
    <m/>
    <m/>
    <m/>
    <s v="Sí"/>
    <s v="Sí"/>
    <s v="Normal"/>
    <n v="5"/>
    <n v="5"/>
    <s v="4, satisfecho"/>
    <s v="Mejorado"/>
    <s v="Algunos manuales estan en mal estado o no hay suficientes."/>
    <n v="0"/>
    <n v="1"/>
    <n v="0"/>
    <n v="0"/>
    <n v="0"/>
    <n v="0"/>
    <n v="0"/>
    <n v="0"/>
    <n v="0"/>
    <n v="1"/>
    <n v="0"/>
    <n v="0"/>
    <n v="0"/>
  </r>
  <r>
    <m/>
    <m/>
    <s v="Ciencias Sociales"/>
    <d v="2020-05-19T13:04:00"/>
    <x v="2"/>
    <x v="1"/>
    <x v="1"/>
    <x v="4"/>
    <x v="4"/>
    <s v="F. Ciencias Políticas y Sociología"/>
    <s v="F. Ciencias Económicas y Empresariales"/>
    <s v="F. Psicología"/>
    <s v="Biblioteca Municipal de mi localidad,Internet."/>
    <m/>
    <m/>
    <m/>
    <m/>
    <m/>
    <s v="No"/>
    <s v="No"/>
    <n v="1"/>
    <n v="1"/>
    <n v="1"/>
    <n v="5"/>
    <n v="5"/>
    <n v="5"/>
    <n v="5"/>
    <n v="5"/>
    <m/>
    <n v="4"/>
    <m/>
    <n v="1"/>
    <m/>
    <n v="1"/>
    <n v="3"/>
    <n v="1"/>
    <s v="No"/>
    <n v="1"/>
    <n v="1"/>
    <s v="Facebook|Youtube"/>
    <m/>
    <m/>
    <m/>
    <m/>
    <m/>
    <m/>
    <m/>
    <s v="No"/>
    <s v="No"/>
    <m/>
    <m/>
    <m/>
    <s v="3, normal"/>
    <m/>
    <s v="Seria una ayuda que mandarais vídeos explicativos de como usar la biblioteca virtual,he intentado buscar algún libro para hacer trabajos durante la pandemia pero al final acabo buscándole en Internet ya que pierdo mucho tiempo intentando averiguar como va la pagina de la biblioteca.He visto algún vídeo pero no me ha ayudado mucho.No se si no he buscado bien ,pero algún vídeo que sea paso por paso seria de mucha ayuda.Un saludo"/>
    <n v="0"/>
    <n v="0"/>
    <n v="1"/>
    <n v="0"/>
    <n v="0"/>
    <n v="0"/>
    <n v="0"/>
    <n v="1"/>
    <n v="1"/>
    <n v="0"/>
    <n v="0"/>
    <n v="0"/>
    <n v="0"/>
  </r>
  <r>
    <m/>
    <m/>
    <s v="Ciencias de la Salud"/>
    <d v="2020-05-19T13:04:00"/>
    <x v="2"/>
    <x v="9"/>
    <x v="2"/>
    <x v="3"/>
    <x v="2"/>
    <s v="F. Farmacia"/>
    <s v="F. Odontología"/>
    <s v="Biblioteca Maria Zambrano (Filología / Derecho)"/>
    <m/>
    <m/>
    <m/>
    <m/>
    <m/>
    <m/>
    <s v="Sí"/>
    <s v="Sí"/>
    <n v="4"/>
    <n v="1"/>
    <n v="5"/>
    <n v="1"/>
    <n v="3"/>
    <n v="5"/>
    <n v="1"/>
    <n v="5"/>
    <n v="3"/>
    <n v="4"/>
    <m/>
    <n v="3"/>
    <n v="4"/>
    <n v="2"/>
    <n v="3"/>
    <n v="4"/>
    <s v="No"/>
    <n v="4"/>
    <n v="2"/>
    <s v="Twitter|Instagram"/>
    <m/>
    <m/>
    <m/>
    <m/>
    <m/>
    <m/>
    <m/>
    <s v="Sí"/>
    <s v="Sí"/>
    <m/>
    <n v="5"/>
    <n v="5"/>
    <s v="4, satisfecho"/>
    <s v="Igual"/>
    <m/>
    <n v="1"/>
    <n v="0"/>
    <n v="0"/>
    <n v="0"/>
    <n v="0"/>
    <n v="0"/>
    <n v="1"/>
    <n v="0"/>
    <n v="0"/>
    <n v="1"/>
    <n v="0"/>
    <n v="0"/>
    <n v="0"/>
  </r>
  <r>
    <m/>
    <m/>
    <s v="Ciencias Sociales"/>
    <d v="2020-05-19T13:04:00"/>
    <x v="2"/>
    <x v="21"/>
    <x v="1"/>
    <x v="2"/>
    <x v="6"/>
    <s v="F. Comercio y Turismo"/>
    <s v="Biblioteca Maria Zambrano (Filología / Derecho)"/>
    <s v="Biblioteca Histórica"/>
    <m/>
    <m/>
    <m/>
    <m/>
    <m/>
    <m/>
    <s v="No"/>
    <s v="Sí"/>
    <n v="4"/>
    <n v="3"/>
    <n v="3"/>
    <n v="4"/>
    <n v="3"/>
    <n v="3"/>
    <n v="4"/>
    <n v="3"/>
    <n v="3"/>
    <n v="3"/>
    <m/>
    <n v="4"/>
    <n v="3"/>
    <n v="4"/>
    <n v="3"/>
    <n v="3"/>
    <s v="No"/>
    <n v="4"/>
    <n v="3"/>
    <s v="Twitter|Youtube|Instagram"/>
    <m/>
    <m/>
    <m/>
    <m/>
    <m/>
    <m/>
    <m/>
    <s v="No"/>
    <s v="No"/>
    <m/>
    <n v="4"/>
    <n v="4"/>
    <s v="3, normal"/>
    <s v="Igual"/>
    <s v="Ampliación de las mesas de estudio, zona de estudio compartida, donde poder compartir temario con los compañeros"/>
    <n v="1"/>
    <n v="0"/>
    <n v="1"/>
    <n v="0"/>
    <n v="0"/>
    <n v="0"/>
    <n v="1"/>
    <n v="0"/>
    <n v="1"/>
    <n v="1"/>
    <n v="0"/>
    <n v="0"/>
    <n v="0"/>
  </r>
  <r>
    <m/>
    <m/>
    <s v="Ciencias Sociales"/>
    <d v="2020-05-19T13:04:00"/>
    <x v="2"/>
    <x v="1"/>
    <x v="3"/>
    <x v="2"/>
    <x v="2"/>
    <s v="F. Ciencias Políticas y Sociología"/>
    <s v="F. Trabajo Social"/>
    <s v="F. Psicología"/>
    <m/>
    <m/>
    <m/>
    <m/>
    <m/>
    <m/>
    <s v="Sí"/>
    <s v="No"/>
    <n v="2"/>
    <n v="3"/>
    <n v="3"/>
    <n v="1"/>
    <n v="5"/>
    <n v="3"/>
    <n v="3"/>
    <n v="2"/>
    <n v="4"/>
    <n v="4"/>
    <m/>
    <n v="4"/>
    <n v="4"/>
    <n v="4"/>
    <n v="4"/>
    <n v="4"/>
    <s v="No"/>
    <n v="4"/>
    <n v="1"/>
    <s v="Youtube|Instagram"/>
    <m/>
    <m/>
    <m/>
    <m/>
    <m/>
    <m/>
    <m/>
    <s v="Sí"/>
    <s v="No"/>
    <m/>
    <n v="3"/>
    <n v="3"/>
    <s v="4, satisfecho"/>
    <s v="Mejorado"/>
    <m/>
    <n v="1"/>
    <n v="0"/>
    <n v="0"/>
    <n v="0"/>
    <n v="0"/>
    <n v="0"/>
    <n v="0"/>
    <n v="0"/>
    <n v="1"/>
    <n v="1"/>
    <n v="0"/>
    <n v="0"/>
    <n v="0"/>
  </r>
  <r>
    <m/>
    <m/>
    <s v="Humanidades"/>
    <d v="2020-05-19T13:04:00"/>
    <x v="2"/>
    <x v="7"/>
    <x v="2"/>
    <x v="1"/>
    <x v="2"/>
    <s v="F. Geografía e Historia"/>
    <s v="Biblioteca Maria Zambrano (Filología / Derecho)"/>
    <s v="Biblioteca Histórica"/>
    <m/>
    <m/>
    <m/>
    <m/>
    <m/>
    <m/>
    <s v="No"/>
    <s v="Sí"/>
    <n v="1"/>
    <n v="1"/>
    <n v="2"/>
    <n v="4"/>
    <n v="4"/>
    <n v="4"/>
    <n v="3"/>
    <n v="2"/>
    <n v="3"/>
    <n v="4"/>
    <m/>
    <n v="4"/>
    <n v="3"/>
    <n v="2"/>
    <n v="3"/>
    <n v="4"/>
    <s v="No"/>
    <n v="2"/>
    <n v="3"/>
    <s v="Twitter|Youtube|Instagram"/>
    <m/>
    <m/>
    <m/>
    <m/>
    <m/>
    <m/>
    <m/>
    <s v="No"/>
    <s v="No"/>
    <m/>
    <n v="4"/>
    <n v="2"/>
    <s v="4, satisfecho"/>
    <s v="Igual"/>
    <m/>
    <n v="1"/>
    <n v="0"/>
    <n v="0"/>
    <n v="0"/>
    <n v="0"/>
    <n v="0"/>
    <n v="1"/>
    <n v="0"/>
    <n v="1"/>
    <n v="1"/>
    <n v="0"/>
    <n v="0"/>
    <n v="0"/>
  </r>
  <r>
    <m/>
    <m/>
    <s v="Ciencias de la Salud"/>
    <d v="2020-05-19T13:04:00"/>
    <x v="4"/>
    <x v="22"/>
    <x v="5"/>
    <x v="5"/>
    <x v="2"/>
    <s v="F. Óptica y Optometría"/>
    <m/>
    <m/>
    <m/>
    <m/>
    <m/>
    <m/>
    <m/>
    <m/>
    <s v="No"/>
    <s v="No"/>
    <n v="1"/>
    <n v="1"/>
    <n v="1"/>
    <n v="2"/>
    <n v="5"/>
    <n v="3"/>
    <n v="5"/>
    <n v="2"/>
    <n v="3"/>
    <n v="3"/>
    <m/>
    <n v="4"/>
    <n v="4"/>
    <n v="3"/>
    <n v="3"/>
    <n v="3"/>
    <s v="No"/>
    <n v="3"/>
    <n v="3"/>
    <s v="Twitter|Facebook|Youtube|Instagram"/>
    <m/>
    <m/>
    <m/>
    <m/>
    <m/>
    <m/>
    <m/>
    <s v="Sí"/>
    <s v="Sí"/>
    <s v="Muy útil"/>
    <n v="4"/>
    <n v="5"/>
    <s v="4, satisfecho"/>
    <s v="Igual"/>
    <m/>
    <n v="1"/>
    <n v="0"/>
    <n v="0"/>
    <n v="0"/>
    <n v="0"/>
    <n v="0"/>
    <n v="1"/>
    <n v="1"/>
    <n v="1"/>
    <n v="1"/>
    <n v="0"/>
    <n v="0"/>
    <n v="0"/>
  </r>
  <r>
    <m/>
    <m/>
    <s v="Ciencias de la Salud"/>
    <d v="2020-05-19T13:04:00"/>
    <x v="2"/>
    <x v="9"/>
    <x v="5"/>
    <x v="1"/>
    <x v="1"/>
    <s v="F. Farmacia"/>
    <m/>
    <m/>
    <m/>
    <m/>
    <m/>
    <m/>
    <m/>
    <m/>
    <s v="No"/>
    <s v="No"/>
    <n v="1"/>
    <n v="4"/>
    <n v="4"/>
    <n v="1"/>
    <n v="5"/>
    <n v="5"/>
    <n v="5"/>
    <n v="3"/>
    <n v="3"/>
    <n v="4"/>
    <m/>
    <n v="4"/>
    <n v="3"/>
    <n v="4"/>
    <n v="3"/>
    <n v="4"/>
    <s v="No"/>
    <n v="4"/>
    <n v="2"/>
    <s v="Twitter|Youtube|Instagram"/>
    <m/>
    <m/>
    <m/>
    <m/>
    <m/>
    <m/>
    <m/>
    <s v="No"/>
    <s v="No"/>
    <m/>
    <n v="4"/>
    <n v="4"/>
    <s v="4, satisfecho"/>
    <s v="Igual"/>
    <m/>
    <n v="0"/>
    <n v="0"/>
    <n v="0"/>
    <n v="1"/>
    <n v="0"/>
    <n v="0"/>
    <n v="1"/>
    <n v="0"/>
    <n v="1"/>
    <n v="1"/>
    <n v="0"/>
    <n v="0"/>
    <n v="0"/>
  </r>
  <r>
    <m/>
    <m/>
    <s v="Ciencias de la Salud"/>
    <d v="2020-05-19T13:04:00"/>
    <x v="2"/>
    <x v="4"/>
    <x v="1"/>
    <x v="4"/>
    <x v="15"/>
    <s v="Biblioteca Maria Zambrano (Filología / Derecho)"/>
    <s v="F. Medicina"/>
    <s v="F. Odontología"/>
    <m/>
    <m/>
    <m/>
    <m/>
    <m/>
    <m/>
    <s v="No"/>
    <s v="No"/>
    <n v="2"/>
    <n v="3"/>
    <n v="3"/>
    <n v="4"/>
    <n v="3"/>
    <n v="5"/>
    <n v="5"/>
    <n v="1"/>
    <n v="2"/>
    <n v="4"/>
    <m/>
    <n v="4"/>
    <m/>
    <n v="4"/>
    <n v="3"/>
    <n v="3"/>
    <s v="No"/>
    <n v="3"/>
    <n v="1"/>
    <s v="Youtube|Instagram"/>
    <m/>
    <m/>
    <m/>
    <m/>
    <m/>
    <m/>
    <m/>
    <s v="No"/>
    <s v="No"/>
    <m/>
    <n v="3"/>
    <n v="4"/>
    <s v="4, satisfecho"/>
    <m/>
    <m/>
    <n v="0"/>
    <n v="1"/>
    <n v="0"/>
    <n v="1"/>
    <n v="0"/>
    <n v="0"/>
    <n v="0"/>
    <n v="0"/>
    <n v="1"/>
    <n v="1"/>
    <n v="0"/>
    <n v="0"/>
    <n v="0"/>
  </r>
  <r>
    <m/>
    <m/>
    <s v="Ciencias de la Salud"/>
    <d v="2020-05-19T13:04:00"/>
    <x v="2"/>
    <x v="4"/>
    <x v="5"/>
    <x v="1"/>
    <x v="2"/>
    <s v="F. Medicina"/>
    <s v="Biblioteca Maria Zambrano (Filología / Derecho)"/>
    <m/>
    <m/>
    <m/>
    <m/>
    <m/>
    <m/>
    <m/>
    <s v="No"/>
    <s v="No"/>
    <n v="2"/>
    <n v="3"/>
    <n v="4"/>
    <n v="3"/>
    <n v="5"/>
    <n v="4"/>
    <n v="4"/>
    <n v="3"/>
    <n v="4"/>
    <n v="4"/>
    <m/>
    <n v="4"/>
    <n v="3"/>
    <n v="3"/>
    <n v="3"/>
    <n v="4"/>
    <s v="No"/>
    <n v="3"/>
    <n v="3"/>
    <s v="Twitter|Youtube|Instagram"/>
    <m/>
    <m/>
    <m/>
    <m/>
    <m/>
    <m/>
    <m/>
    <s v="No"/>
    <s v="No"/>
    <m/>
    <n v="4"/>
    <n v="5"/>
    <s v="4, satisfecho"/>
    <m/>
    <m/>
    <n v="1"/>
    <n v="0"/>
    <n v="0"/>
    <n v="0"/>
    <n v="0"/>
    <n v="0"/>
    <n v="1"/>
    <n v="0"/>
    <n v="1"/>
    <n v="1"/>
    <n v="0"/>
    <n v="0"/>
    <n v="0"/>
  </r>
  <r>
    <m/>
    <m/>
    <s v="Ciencias de la Salud"/>
    <d v="2020-05-19T13:04:00"/>
    <x v="2"/>
    <x v="9"/>
    <x v="3"/>
    <x v="2"/>
    <x v="2"/>
    <s v="F. Farmacia"/>
    <s v="F. Odontología"/>
    <s v="F. Enfermería, Fisioterapia y Podología"/>
    <s v="Biblioteca Manuel Alvar"/>
    <m/>
    <m/>
    <m/>
    <m/>
    <m/>
    <s v="No"/>
    <s v="Sí"/>
    <n v="3"/>
    <n v="2"/>
    <n v="4"/>
    <n v="1"/>
    <n v="5"/>
    <n v="3"/>
    <n v="5"/>
    <n v="3"/>
    <n v="5"/>
    <n v="5"/>
    <m/>
    <n v="4"/>
    <n v="4"/>
    <n v="4"/>
    <n v="2"/>
    <n v="4"/>
    <s v="Sí"/>
    <n v="5"/>
    <n v="2"/>
    <s v="Twitter|Youtube|Instagram"/>
    <m/>
    <m/>
    <m/>
    <m/>
    <m/>
    <m/>
    <m/>
    <s v="Sí"/>
    <s v="Sí"/>
    <s v="Útil"/>
    <n v="4"/>
    <n v="5"/>
    <s v="4, satisfecho"/>
    <s v="Igual"/>
    <m/>
    <n v="1"/>
    <n v="0"/>
    <n v="0"/>
    <n v="0"/>
    <n v="0"/>
    <n v="0"/>
    <n v="1"/>
    <n v="0"/>
    <n v="1"/>
    <n v="1"/>
    <n v="0"/>
    <n v="0"/>
    <n v="0"/>
  </r>
  <r>
    <m/>
    <m/>
    <s v="Ciencias de la Salud"/>
    <d v="2020-05-19T13:04:00"/>
    <x v="2"/>
    <x v="23"/>
    <x v="1"/>
    <x v="1"/>
    <x v="2"/>
    <s v="F. Veterinaria"/>
    <m/>
    <m/>
    <m/>
    <m/>
    <m/>
    <m/>
    <m/>
    <m/>
    <s v="No"/>
    <s v="No"/>
    <n v="2"/>
    <n v="4"/>
    <n v="4"/>
    <n v="1"/>
    <n v="5"/>
    <n v="5"/>
    <n v="5"/>
    <n v="3"/>
    <n v="4"/>
    <n v="5"/>
    <m/>
    <n v="4"/>
    <n v="5"/>
    <n v="5"/>
    <n v="4"/>
    <n v="4"/>
    <s v="No"/>
    <n v="5"/>
    <n v="4"/>
    <s v="Instagram"/>
    <m/>
    <m/>
    <m/>
    <m/>
    <m/>
    <m/>
    <m/>
    <s v="Sí"/>
    <s v="Sí"/>
    <s v="Muy útil"/>
    <n v="5"/>
    <n v="5"/>
    <s v="5, muy satisfecho"/>
    <s v="Mejorado mucho"/>
    <m/>
    <n v="1"/>
    <n v="0"/>
    <n v="0"/>
    <n v="0"/>
    <n v="0"/>
    <n v="0"/>
    <n v="0"/>
    <n v="0"/>
    <n v="0"/>
    <n v="1"/>
    <n v="0"/>
    <n v="0"/>
    <n v="0"/>
  </r>
  <r>
    <m/>
    <m/>
    <s v="Ciencias de la Salud"/>
    <d v="2020-05-19T13:04:00"/>
    <x v="2"/>
    <x v="4"/>
    <x v="3"/>
    <x v="4"/>
    <x v="2"/>
    <s v="Biblioteca Maria Zambrano (Filología / Derecho)"/>
    <s v="F. Medicina"/>
    <m/>
    <m/>
    <m/>
    <m/>
    <m/>
    <m/>
    <m/>
    <s v="No"/>
    <s v="No"/>
    <n v="1"/>
    <n v="1"/>
    <n v="1"/>
    <n v="5"/>
    <n v="5"/>
    <n v="5"/>
    <n v="5"/>
    <n v="1"/>
    <n v="1"/>
    <n v="3"/>
    <m/>
    <n v="3"/>
    <n v="5"/>
    <n v="2"/>
    <n v="1"/>
    <n v="1"/>
    <s v="No"/>
    <n v="1"/>
    <n v="2"/>
    <s v="Twitter|Youtube|Instagram"/>
    <m/>
    <m/>
    <m/>
    <m/>
    <m/>
    <m/>
    <m/>
    <s v="No"/>
    <s v="No"/>
    <m/>
    <n v="5"/>
    <n v="5"/>
    <s v="3, normal"/>
    <s v="Igual"/>
    <s v="Siempre digo lo mismo y no me cansaré de repetirlo. Tengo una única queja y siempre es la misma, no es posible que siendo la Facultad de Medicina una de las facultades que más gente acoge en toda la UCM tengamos una de las bibliotecas más pequeñas. Además somos de las carreras que más demandan de tiempo en biblioteca y por eso llega a ser ridículo que haya que matarse a correr para no quedarse sin sitio en época de exámenes. Que se ampliara un poco la hora de cierre en época de exámenes tampoco estaría mal, pero sobre todo es el tema de la ocupación. En frente de la biblioteca hay terreno antes de llegar a la carretera como para ampliar la biblioteca lo suficiente como para que no se den las situaciones que ya he mencionado y lo peculiar de esta biblioteca es que por mucho que amplíes siempre vas a ocupar todos los sitios que ofrezcas."/>
    <n v="1"/>
    <n v="0"/>
    <n v="0"/>
    <n v="0"/>
    <n v="0"/>
    <n v="0"/>
    <n v="1"/>
    <n v="0"/>
    <n v="1"/>
    <n v="1"/>
    <n v="0"/>
    <n v="0"/>
    <n v="0"/>
  </r>
  <r>
    <m/>
    <m/>
    <s v="Humanidades"/>
    <d v="2020-05-19T13:04:00"/>
    <x v="2"/>
    <x v="2"/>
    <x v="5"/>
    <x v="5"/>
    <x v="1"/>
    <s v="Biblioteca Maria Zambrano (Filología / Derecho)"/>
    <s v="F. Educación - Centro de Formación del Profesorado"/>
    <s v="F. Comercio y Turismo"/>
    <m/>
    <m/>
    <m/>
    <m/>
    <m/>
    <m/>
    <s v="Sí"/>
    <s v="Sí"/>
    <n v="2"/>
    <n v="4"/>
    <n v="4"/>
    <n v="5"/>
    <n v="4"/>
    <n v="5"/>
    <n v="5"/>
    <n v="5"/>
    <n v="2"/>
    <n v="4"/>
    <m/>
    <n v="4"/>
    <n v="3"/>
    <n v="4"/>
    <n v="2"/>
    <n v="4"/>
    <s v="Sí"/>
    <n v="3"/>
    <n v="1"/>
    <s v="Youtube"/>
    <m/>
    <m/>
    <m/>
    <m/>
    <m/>
    <m/>
    <m/>
    <s v="No"/>
    <s v="No"/>
    <m/>
    <n v="3"/>
    <n v="3"/>
    <s v="3, normal"/>
    <s v="Mejorado"/>
    <m/>
    <n v="0"/>
    <n v="0"/>
    <n v="0"/>
    <n v="1"/>
    <n v="0"/>
    <n v="0"/>
    <n v="0"/>
    <n v="0"/>
    <n v="1"/>
    <n v="0"/>
    <n v="0"/>
    <n v="0"/>
    <n v="0"/>
  </r>
  <r>
    <m/>
    <m/>
    <s v="Ciencias Sociales"/>
    <d v="2020-05-19T13:04:00"/>
    <x v="2"/>
    <x v="11"/>
    <x v="1"/>
    <x v="1"/>
    <x v="3"/>
    <s v="F. Ciencias Económicas y Empresariales"/>
    <s v="Biblioteca Maria Zambrano (Filología / Derecho)"/>
    <m/>
    <m/>
    <m/>
    <m/>
    <m/>
    <m/>
    <m/>
    <s v="No"/>
    <s v="No"/>
    <n v="2"/>
    <n v="1"/>
    <n v="3"/>
    <n v="3"/>
    <n v="3"/>
    <n v="5"/>
    <n v="4"/>
    <n v="4"/>
    <n v="4"/>
    <n v="4"/>
    <m/>
    <n v="4"/>
    <n v="3"/>
    <n v="2"/>
    <n v="4"/>
    <n v="3"/>
    <s v="No"/>
    <n v="3"/>
    <n v="3"/>
    <s v="Twitter|Youtube|Instagram|LinkedIn"/>
    <m/>
    <m/>
    <m/>
    <m/>
    <m/>
    <m/>
    <m/>
    <s v="Sí"/>
    <s v="Sí"/>
    <s v="Útil"/>
    <n v="4"/>
    <n v="4"/>
    <s v="4, satisfecho"/>
    <s v="Mejorado"/>
    <m/>
    <n v="0"/>
    <n v="1"/>
    <n v="0"/>
    <n v="0"/>
    <n v="0"/>
    <n v="0"/>
    <n v="1"/>
    <n v="0"/>
    <n v="1"/>
    <n v="1"/>
    <n v="1"/>
    <n v="0"/>
    <n v="0"/>
  </r>
  <r>
    <m/>
    <m/>
    <s v="Ciencias Sociales"/>
    <d v="2020-05-19T13:04:00"/>
    <x v="2"/>
    <x v="13"/>
    <x v="1"/>
    <x v="4"/>
    <x v="2"/>
    <s v="F. Ciencias de la Información"/>
    <s v="F. Ciencias de la Información"/>
    <s v="Biblioteca Maria Zambrano (Filología / Derecho)"/>
    <m/>
    <m/>
    <m/>
    <m/>
    <m/>
    <m/>
    <s v="No"/>
    <s v="Sí"/>
    <n v="3"/>
    <n v="2"/>
    <n v="3"/>
    <n v="4"/>
    <n v="5"/>
    <n v="5"/>
    <n v="5"/>
    <n v="3"/>
    <n v="3"/>
    <n v="3"/>
    <m/>
    <n v="4"/>
    <n v="4"/>
    <n v="2"/>
    <n v="3"/>
    <n v="3"/>
    <s v="No"/>
    <n v="3"/>
    <n v="5"/>
    <s v="Instagram"/>
    <m/>
    <m/>
    <m/>
    <m/>
    <m/>
    <m/>
    <m/>
    <s v="No"/>
    <s v="No"/>
    <m/>
    <n v="4"/>
    <n v="3"/>
    <s v="4, satisfecho"/>
    <s v="Igual"/>
    <m/>
    <n v="1"/>
    <n v="0"/>
    <n v="0"/>
    <n v="0"/>
    <n v="0"/>
    <n v="0"/>
    <n v="0"/>
    <n v="0"/>
    <n v="0"/>
    <n v="1"/>
    <n v="0"/>
    <n v="0"/>
    <n v="0"/>
  </r>
  <r>
    <m/>
    <m/>
    <s v="Ciencias de la Salud"/>
    <d v="2020-05-19T13:04:00"/>
    <x v="2"/>
    <x v="12"/>
    <x v="2"/>
    <x v="2"/>
    <x v="3"/>
    <s v="F. Psicología"/>
    <m/>
    <m/>
    <m/>
    <m/>
    <m/>
    <m/>
    <m/>
    <m/>
    <s v="Sí"/>
    <s v="No"/>
    <n v="2"/>
    <n v="4"/>
    <n v="4"/>
    <n v="2"/>
    <n v="4"/>
    <n v="4"/>
    <n v="4"/>
    <n v="4"/>
    <n v="5"/>
    <n v="4"/>
    <m/>
    <n v="3"/>
    <n v="5"/>
    <n v="4"/>
    <n v="3"/>
    <n v="5"/>
    <s v="No"/>
    <n v="4"/>
    <n v="1"/>
    <s v="No uso ninguna red social"/>
    <m/>
    <m/>
    <m/>
    <m/>
    <m/>
    <m/>
    <m/>
    <s v="Sí"/>
    <s v="No"/>
    <m/>
    <n v="5"/>
    <n v="4"/>
    <s v="4, satisfecho"/>
    <s v="Igual"/>
    <m/>
    <n v="0"/>
    <n v="1"/>
    <n v="0"/>
    <n v="0"/>
    <n v="0"/>
    <n v="0"/>
    <n v="0"/>
    <n v="0"/>
    <n v="0"/>
    <n v="0"/>
    <n v="0"/>
    <n v="1"/>
    <n v="0"/>
  </r>
  <r>
    <m/>
    <m/>
    <s v="Ciencias de la Salud"/>
    <d v="2020-05-19T13:04:00"/>
    <x v="2"/>
    <x v="23"/>
    <x v="3"/>
    <x v="4"/>
    <x v="2"/>
    <s v="F. Veterinaria"/>
    <s v="Biblioteca Maria Zambrano (Filología / Derecho)"/>
    <m/>
    <s v="CERPA Rivas, biblioteca del Real Canoe"/>
    <m/>
    <m/>
    <m/>
    <m/>
    <m/>
    <s v="No"/>
    <s v="No"/>
    <n v="1"/>
    <n v="1"/>
    <n v="1"/>
    <n v="3"/>
    <n v="5"/>
    <n v="5"/>
    <n v="5"/>
    <n v="1"/>
    <n v="1"/>
    <n v="4"/>
    <m/>
    <n v="4"/>
    <n v="5"/>
    <n v="4"/>
    <n v="4"/>
    <n v="4"/>
    <s v="No"/>
    <n v="4"/>
    <n v="4"/>
    <s v="Twitter|Instagram"/>
    <m/>
    <m/>
    <m/>
    <m/>
    <m/>
    <m/>
    <m/>
    <s v="Sí"/>
    <s v="No"/>
    <m/>
    <n v="5"/>
    <n v="5"/>
    <s v="5, muy satisfecho"/>
    <s v="Igual"/>
    <m/>
    <n v="1"/>
    <n v="0"/>
    <n v="0"/>
    <n v="0"/>
    <n v="0"/>
    <n v="0"/>
    <n v="1"/>
    <n v="0"/>
    <n v="0"/>
    <n v="1"/>
    <n v="0"/>
    <n v="0"/>
    <n v="0"/>
  </r>
  <r>
    <m/>
    <m/>
    <s v="Ciencias Sociales"/>
    <d v="2020-05-19T13:03:00"/>
    <x v="2"/>
    <x v="1"/>
    <x v="1"/>
    <x v="2"/>
    <x v="5"/>
    <s v="Biblioteca Maria Zambrano (Filología / Derecho)"/>
    <s v="F. Ciencias Políticas y Sociología"/>
    <s v="F. Ciencias de la Información"/>
    <m/>
    <m/>
    <m/>
    <m/>
    <m/>
    <m/>
    <s v="No"/>
    <s v="Sí"/>
    <n v="2"/>
    <n v="4"/>
    <n v="2"/>
    <n v="5"/>
    <n v="5"/>
    <n v="4"/>
    <n v="5"/>
    <n v="5"/>
    <n v="4"/>
    <n v="2"/>
    <m/>
    <n v="4"/>
    <n v="3"/>
    <n v="2"/>
    <n v="3"/>
    <n v="1"/>
    <s v="Sí"/>
    <n v="3"/>
    <n v="1"/>
    <s v="Youtube|Instagram"/>
    <m/>
    <m/>
    <m/>
    <m/>
    <m/>
    <m/>
    <m/>
    <s v="No"/>
    <s v="No"/>
    <m/>
    <n v="4"/>
    <n v="5"/>
    <s v="4, satisfecho"/>
    <s v="Igual"/>
    <s v="Creo que debería haber una mayor cantidad de material que sea accesible desde internet. Ademas, hay muchas veces que busco un libro que corresponde a las materias que se imparten en mi facultad y en la biblioteca de la misma o hay pocos ejemplares o, directamente no están (habiendo más copias en otras bibliotecas de la ucm en las que &quot;pegan&quot; menos). Esto es un problema cuando un profesor nos pide que leamos X libro y rápidamente están todos en préstamo porque no hay ejemplares ni para 1/4 de mi clase."/>
    <n v="1"/>
    <n v="0"/>
    <n v="1"/>
    <n v="0"/>
    <n v="1"/>
    <n v="0"/>
    <n v="0"/>
    <n v="0"/>
    <n v="1"/>
    <n v="1"/>
    <n v="0"/>
    <n v="0"/>
    <n v="0"/>
  </r>
  <r>
    <m/>
    <m/>
    <s v="Ciencias de la Salud"/>
    <d v="2020-05-19T13:03:00"/>
    <x v="2"/>
    <x v="9"/>
    <x v="4"/>
    <x v="1"/>
    <x v="2"/>
    <s v="Biblioteca Maria Zambrano (Filología / Derecho)"/>
    <s v="F. Farmacia"/>
    <m/>
    <m/>
    <m/>
    <m/>
    <m/>
    <m/>
    <m/>
    <s v="No"/>
    <s v="No"/>
    <n v="1"/>
    <n v="1"/>
    <n v="3"/>
    <n v="4"/>
    <n v="5"/>
    <n v="5"/>
    <n v="5"/>
    <n v="1"/>
    <n v="3"/>
    <n v="3"/>
    <m/>
    <n v="4"/>
    <n v="5"/>
    <n v="5"/>
    <n v="4"/>
    <n v="4"/>
    <s v="Sí"/>
    <n v="4"/>
    <n v="4"/>
    <s v="Twitter"/>
    <m/>
    <m/>
    <m/>
    <m/>
    <m/>
    <m/>
    <m/>
    <s v="No"/>
    <s v="No"/>
    <m/>
    <n v="5"/>
    <n v="5"/>
    <s v="4, satisfecho"/>
    <s v="Mejorado"/>
    <m/>
    <n v="1"/>
    <n v="0"/>
    <n v="0"/>
    <n v="0"/>
    <n v="0"/>
    <n v="0"/>
    <n v="1"/>
    <n v="0"/>
    <n v="0"/>
    <n v="0"/>
    <n v="0"/>
    <n v="0"/>
    <n v="0"/>
  </r>
  <r>
    <m/>
    <m/>
    <s v="Humanidades"/>
    <d v="2020-05-19T13:03:00"/>
    <x v="3"/>
    <x v="7"/>
    <x v="3"/>
    <x v="3"/>
    <x v="2"/>
    <s v="F. Geografía e Historia"/>
    <s v="F. Bellas Artes"/>
    <s v="F. Ciencias de la Información"/>
    <s v="Biblioteca del Museo Reina Sofía, Biblioteca del CSIC, Biblioteca del Museo del Prado"/>
    <m/>
    <m/>
    <m/>
    <m/>
    <m/>
    <s v="Sí"/>
    <s v="Sí"/>
    <n v="3"/>
    <n v="2"/>
    <n v="3"/>
    <n v="5"/>
    <n v="1"/>
    <n v="3"/>
    <n v="1"/>
    <n v="5"/>
    <n v="3"/>
    <n v="2"/>
    <m/>
    <n v="2"/>
    <n v="5"/>
    <n v="3"/>
    <n v="5"/>
    <n v="5"/>
    <s v="Sí"/>
    <n v="3"/>
    <n v="2"/>
    <s v="Twitter|Facebook|Instagram|LinkedIn"/>
    <m/>
    <m/>
    <m/>
    <m/>
    <m/>
    <m/>
    <m/>
    <s v="Sí"/>
    <s v="No"/>
    <m/>
    <n v="4"/>
    <n v="5"/>
    <s v="4, satisfecho"/>
    <s v="Igual"/>
    <m/>
    <n v="1"/>
    <n v="0"/>
    <n v="0"/>
    <n v="0"/>
    <n v="0"/>
    <n v="0"/>
    <n v="1"/>
    <n v="1"/>
    <n v="0"/>
    <n v="1"/>
    <n v="1"/>
    <n v="0"/>
    <n v="0"/>
  </r>
  <r>
    <m/>
    <m/>
    <s v="Humanidades"/>
    <d v="2020-05-19T13:03:00"/>
    <x v="1"/>
    <x v="7"/>
    <x v="3"/>
    <x v="3"/>
    <x v="2"/>
    <s v="F. Geografía e Historia"/>
    <s v="Biblioteca Maria Zambrano (Filología / Derecho)"/>
    <s v="F. Ciencias de la Documentación"/>
    <s v="Tomás Navarro Tomás (CSIC), Bibliotecas públicas Comunidad de Madrid"/>
    <m/>
    <m/>
    <m/>
    <m/>
    <m/>
    <s v="Sí"/>
    <s v="Sí"/>
    <n v="5"/>
    <n v="5"/>
    <n v="5"/>
    <n v="4"/>
    <n v="1"/>
    <n v="4"/>
    <n v="1"/>
    <n v="4"/>
    <n v="1"/>
    <n v="4"/>
    <m/>
    <n v="4"/>
    <n v="4"/>
    <n v="3"/>
    <n v="2"/>
    <n v="3"/>
    <s v="Sí"/>
    <n v="1"/>
    <n v="3"/>
    <s v="Twitter|Facebook|Youtube"/>
    <m/>
    <m/>
    <m/>
    <m/>
    <m/>
    <m/>
    <m/>
    <s v="Sí"/>
    <s v="Sí"/>
    <s v="Útil"/>
    <n v="4"/>
    <n v="5"/>
    <s v="5, muy satisfecho"/>
    <s v="Mejorado"/>
    <s v="De todos los años que llevo en la Universidad Complutense, en servicio de bibliotecas (al menos las que frecuento) sigue mejorando. Lo mismo que, por lo general, solemos incidir en los desaciertos y errores, creo que es destacable la encomiable labor del personal bibliotecario. Sin embargo, sí veo necesario en algunas bibliotecas (como la de CC. Documentación) que se guarde más silencio en sala, a veces parece un mercado (sin que por ello se perjudique la visión que tengo del servicio)."/>
    <n v="1"/>
    <n v="0"/>
    <n v="0"/>
    <n v="0"/>
    <n v="0"/>
    <n v="0"/>
    <n v="1"/>
    <n v="1"/>
    <n v="1"/>
    <n v="0"/>
    <n v="0"/>
    <n v="0"/>
    <n v="0"/>
  </r>
  <r>
    <m/>
    <m/>
    <s v="Ciencias de la Salud"/>
    <d v="2020-05-19T13:03:00"/>
    <x v="2"/>
    <x v="15"/>
    <x v="1"/>
    <x v="1"/>
    <x v="2"/>
    <s v="F. Enfermería, Fisioterapia y Podología"/>
    <s v="F. Medicina"/>
    <s v="F. Odontología"/>
    <m/>
    <m/>
    <m/>
    <m/>
    <m/>
    <m/>
    <s v="No"/>
    <s v="No"/>
    <n v="1"/>
    <n v="4"/>
    <n v="4"/>
    <n v="1"/>
    <n v="5"/>
    <n v="1"/>
    <n v="5"/>
    <n v="3"/>
    <n v="3"/>
    <n v="3"/>
    <m/>
    <n v="4"/>
    <n v="3"/>
    <n v="3"/>
    <n v="3"/>
    <n v="3"/>
    <s v="No"/>
    <n v="4"/>
    <n v="3"/>
    <s v="Twitter|Instagram"/>
    <m/>
    <m/>
    <m/>
    <m/>
    <m/>
    <m/>
    <m/>
    <s v="No"/>
    <s v="No"/>
    <m/>
    <n v="4"/>
    <n v="5"/>
    <s v="4, satisfecho"/>
    <s v="Igual"/>
    <m/>
    <n v="1"/>
    <n v="0"/>
    <n v="0"/>
    <n v="0"/>
    <n v="0"/>
    <n v="0"/>
    <n v="1"/>
    <n v="0"/>
    <n v="0"/>
    <n v="1"/>
    <n v="0"/>
    <n v="0"/>
    <n v="0"/>
  </r>
  <r>
    <m/>
    <m/>
    <s v="Ciencias Sociales"/>
    <d v="2020-05-19T13:03:00"/>
    <x v="3"/>
    <x v="1"/>
    <x v="3"/>
    <x v="3"/>
    <x v="11"/>
    <s v="F. Ciencias Políticas y Sociología"/>
    <s v="F. Trabajo Social"/>
    <s v="Biblioteca Maria Zambrano (Filología / Derecho)"/>
    <s v="Populares. A veces localizo allí libros que no están disponibles en la facultad"/>
    <m/>
    <m/>
    <m/>
    <m/>
    <m/>
    <s v="Sí"/>
    <s v="Sí"/>
    <n v="4"/>
    <n v="4"/>
    <n v="5"/>
    <n v="2"/>
    <n v="5"/>
    <n v="4"/>
    <n v="4"/>
    <n v="3"/>
    <n v="5"/>
    <n v="4"/>
    <m/>
    <n v="5"/>
    <n v="5"/>
    <n v="4"/>
    <n v="5"/>
    <n v="5"/>
    <s v="Sí"/>
    <n v="5"/>
    <n v="4"/>
    <s v="Twitter"/>
    <m/>
    <m/>
    <m/>
    <m/>
    <m/>
    <m/>
    <m/>
    <s v="Sí"/>
    <s v="Sí"/>
    <s v="Muy útil"/>
    <n v="5"/>
    <n v="5"/>
    <s v="5, muy satisfecho"/>
    <s v="Mejorado mucho"/>
    <s v="Valoración muy positiva del esfuerzo por poner a disposición más referencias en virtual desde el confinamiento"/>
    <n v="0"/>
    <n v="1"/>
    <n v="1"/>
    <n v="0"/>
    <n v="0"/>
    <n v="0"/>
    <n v="1"/>
    <n v="0"/>
    <n v="0"/>
    <n v="0"/>
    <n v="0"/>
    <n v="0"/>
    <n v="0"/>
  </r>
  <r>
    <m/>
    <m/>
    <s v="Ciencias Experimentales"/>
    <d v="2020-05-19T13:03:00"/>
    <x v="1"/>
    <x v="20"/>
    <x v="1"/>
    <x v="1"/>
    <x v="3"/>
    <s v="F. Ciencias Biológicas"/>
    <s v="F. Ciencias Químicas"/>
    <s v="F. Medicina"/>
    <m/>
    <m/>
    <m/>
    <m/>
    <m/>
    <m/>
    <s v="Sí"/>
    <s v="Sí"/>
    <n v="4"/>
    <n v="5"/>
    <n v="3"/>
    <n v="2"/>
    <n v="5"/>
    <n v="5"/>
    <n v="5"/>
    <n v="2"/>
    <n v="3"/>
    <n v="4"/>
    <m/>
    <n v="4"/>
    <n v="4"/>
    <n v="4"/>
    <n v="3"/>
    <n v="3"/>
    <s v="No"/>
    <n v="4"/>
    <n v="3"/>
    <s v="No uso ninguna red social"/>
    <m/>
    <m/>
    <m/>
    <m/>
    <m/>
    <m/>
    <m/>
    <s v="Sí"/>
    <s v="No"/>
    <m/>
    <n v="4"/>
    <n v="4"/>
    <s v="4, satisfecho"/>
    <s v="Mejorado"/>
    <m/>
    <n v="0"/>
    <n v="1"/>
    <n v="0"/>
    <n v="0"/>
    <n v="0"/>
    <n v="0"/>
    <n v="0"/>
    <n v="0"/>
    <n v="0"/>
    <n v="0"/>
    <n v="0"/>
    <n v="1"/>
    <n v="0"/>
  </r>
  <r>
    <m/>
    <m/>
    <s v="Humanidades"/>
    <d v="2020-05-19T13:03:00"/>
    <x v="2"/>
    <x v="7"/>
    <x v="3"/>
    <x v="3"/>
    <x v="2"/>
    <s v="F. Geografía e Historia"/>
    <s v="Biblioteca Maria Zambrano (Filología / Derecho)"/>
    <s v="F. Filosofía"/>
    <m/>
    <m/>
    <m/>
    <m/>
    <m/>
    <m/>
    <s v="Sí"/>
    <s v="Sí"/>
    <n v="5"/>
    <n v="2"/>
    <n v="2"/>
    <n v="3"/>
    <n v="2"/>
    <n v="4"/>
    <n v="4"/>
    <n v="2"/>
    <n v="5"/>
    <n v="5"/>
    <m/>
    <n v="5"/>
    <n v="5"/>
    <n v="5"/>
    <n v="5"/>
    <n v="4"/>
    <s v="No"/>
    <n v="4"/>
    <n v="3"/>
    <s v="Twitter|Youtube|Instagram"/>
    <m/>
    <m/>
    <m/>
    <m/>
    <m/>
    <m/>
    <m/>
    <s v="No"/>
    <s v="No"/>
    <m/>
    <n v="5"/>
    <n v="5"/>
    <s v="5, muy satisfecho"/>
    <s v="Igual"/>
    <m/>
    <n v="1"/>
    <n v="0"/>
    <n v="0"/>
    <n v="0"/>
    <n v="0"/>
    <n v="0"/>
    <n v="1"/>
    <n v="0"/>
    <n v="1"/>
    <n v="1"/>
    <n v="0"/>
    <n v="0"/>
    <n v="0"/>
  </r>
  <r>
    <m/>
    <m/>
    <s v="Ciencias Experimentales"/>
    <d v="2020-05-19T13:03:00"/>
    <x v="2"/>
    <x v="8"/>
    <x v="1"/>
    <x v="1"/>
    <x v="2"/>
    <s v="F. Ciencias Matemáticas"/>
    <s v="F. Estudios Estadísticos"/>
    <m/>
    <m/>
    <m/>
    <m/>
    <m/>
    <m/>
    <m/>
    <s v="Sí"/>
    <s v="Sí"/>
    <n v="4"/>
    <n v="1"/>
    <n v="3"/>
    <n v="1"/>
    <n v="5"/>
    <n v="4"/>
    <n v="5"/>
    <n v="2"/>
    <n v="4"/>
    <n v="3"/>
    <m/>
    <n v="4"/>
    <n v="4"/>
    <n v="4"/>
    <n v="3"/>
    <n v="4"/>
    <s v="Sí"/>
    <n v="4"/>
    <n v="4"/>
    <s v="Facebook|Instagram"/>
    <m/>
    <m/>
    <m/>
    <m/>
    <m/>
    <m/>
    <m/>
    <s v="Sí"/>
    <s v="Sí"/>
    <s v="Útil"/>
    <n v="4"/>
    <n v="4"/>
    <s v="4, satisfecho"/>
    <s v="Mejorado"/>
    <m/>
    <n v="1"/>
    <n v="0"/>
    <n v="0"/>
    <n v="0"/>
    <n v="0"/>
    <n v="0"/>
    <n v="0"/>
    <n v="1"/>
    <n v="0"/>
    <n v="1"/>
    <n v="0"/>
    <n v="0"/>
    <n v="0"/>
  </r>
  <r>
    <m/>
    <m/>
    <s v="Humanidades"/>
    <d v="2020-05-19T13:02:00"/>
    <x v="2"/>
    <x v="7"/>
    <x v="3"/>
    <x v="3"/>
    <x v="2"/>
    <s v="F. Geografía e Historia"/>
    <s v="F. Filología (Clásicas o General)"/>
    <s v="F. Filosofía"/>
    <s v="Biblioteca Tomás y Valiente (Fuenlabrada)"/>
    <m/>
    <m/>
    <m/>
    <m/>
    <m/>
    <s v="Sí"/>
    <s v="Sí"/>
    <n v="5"/>
    <n v="1"/>
    <n v="1"/>
    <n v="5"/>
    <n v="5"/>
    <n v="5"/>
    <n v="5"/>
    <n v="5"/>
    <n v="5"/>
    <n v="5"/>
    <m/>
    <n v="3"/>
    <n v="5"/>
    <n v="5"/>
    <n v="4"/>
    <n v="3"/>
    <s v="No"/>
    <n v="5"/>
    <n v="1"/>
    <s v="Twitter|Instagram"/>
    <m/>
    <m/>
    <m/>
    <m/>
    <m/>
    <m/>
    <m/>
    <s v="No"/>
    <s v="No"/>
    <m/>
    <n v="5"/>
    <n v="3"/>
    <s v="4, satisfecho"/>
    <s v="Mejorado mucho"/>
    <s v="En la Biblioteca de la Facultad de Geografía e Historia existe un pasillo para acceder a dicha biblioteca. Muchas veces la puerta para acceder a la biblioteca a través de este pasillo está cerrada porque no hay una persona en la garita de entrada que existe a mano derecha. Y a todos los alumnos nos gustaría que dicha puerta esté siempre abierta cuando haya y no haya una persona vigilando dicho acceso porque llegamos antes y así no tenemos que hacer un rodeo para entrar por la puerta principal de la biblioteca. Además, en nuestra facultad hay personas con discapacidad y al tener este pasillo cerrado les molesta mucho dada su discapacidad"/>
    <n v="1"/>
    <n v="0"/>
    <n v="0"/>
    <n v="0"/>
    <n v="0"/>
    <n v="0"/>
    <n v="1"/>
    <n v="0"/>
    <n v="0"/>
    <n v="1"/>
    <n v="0"/>
    <n v="0"/>
    <n v="0"/>
  </r>
  <r>
    <m/>
    <m/>
    <s v="Humanidades"/>
    <d v="2020-05-19T13:02:00"/>
    <x v="2"/>
    <x v="6"/>
    <x v="5"/>
    <x v="1"/>
    <x v="11"/>
    <s v="F. Filología (Clásicas o General)"/>
    <s v="Biblioteca Maria Zambrano (Filología / Derecho)"/>
    <m/>
    <m/>
    <m/>
    <m/>
    <m/>
    <m/>
    <m/>
    <s v="Sí"/>
    <s v="Sí"/>
    <n v="4"/>
    <n v="3"/>
    <n v="5"/>
    <n v="5"/>
    <n v="5"/>
    <n v="3"/>
    <n v="5"/>
    <n v="2"/>
    <n v="2"/>
    <n v="4"/>
    <m/>
    <n v="3"/>
    <n v="3"/>
    <n v="4"/>
    <n v="2"/>
    <n v="5"/>
    <s v="Sí"/>
    <n v="4"/>
    <n v="1"/>
    <s v="Facebook|Youtube|Instagram"/>
    <m/>
    <m/>
    <m/>
    <m/>
    <m/>
    <m/>
    <m/>
    <s v="Sí"/>
    <s v="No"/>
    <m/>
    <n v="3"/>
    <n v="3"/>
    <s v="4, satisfecho"/>
    <s v="Mejorado"/>
    <s v="Digitalizar más libros ya que, en situaciones sobrevenidas como la del Covid-19, hay muchos libros a los que no podemos acceder."/>
    <n v="0"/>
    <n v="1"/>
    <n v="1"/>
    <n v="0"/>
    <n v="0"/>
    <n v="0"/>
    <n v="0"/>
    <n v="1"/>
    <n v="1"/>
    <n v="1"/>
    <n v="0"/>
    <n v="0"/>
    <n v="0"/>
  </r>
  <r>
    <m/>
    <m/>
    <s v="Ciencias Sociales"/>
    <d v="2020-05-19T13:02:00"/>
    <x v="2"/>
    <x v="13"/>
    <x v="1"/>
    <x v="4"/>
    <x v="2"/>
    <s v="F. Ciencias de la Información"/>
    <s v="F. Geografía e Historia"/>
    <s v="F. Filosofía"/>
    <m/>
    <m/>
    <m/>
    <m/>
    <m/>
    <m/>
    <s v="No"/>
    <s v="No"/>
    <n v="4"/>
    <n v="2"/>
    <n v="2"/>
    <n v="4"/>
    <n v="5"/>
    <n v="5"/>
    <n v="5"/>
    <n v="3"/>
    <n v="4"/>
    <n v="4"/>
    <m/>
    <n v="4"/>
    <n v="5"/>
    <n v="5"/>
    <n v="2"/>
    <n v="4"/>
    <s v="No"/>
    <n v="3"/>
    <n v="3"/>
    <s v="Youtube|Instagram"/>
    <m/>
    <m/>
    <m/>
    <m/>
    <m/>
    <m/>
    <m/>
    <s v="No"/>
    <s v="No"/>
    <m/>
    <n v="4"/>
    <n v="4"/>
    <s v="4, satisfecho"/>
    <s v="Igual"/>
    <m/>
    <n v="1"/>
    <n v="0"/>
    <n v="0"/>
    <n v="0"/>
    <n v="0"/>
    <n v="0"/>
    <n v="0"/>
    <n v="0"/>
    <n v="1"/>
    <n v="1"/>
    <n v="0"/>
    <n v="0"/>
    <n v="0"/>
  </r>
  <r>
    <m/>
    <m/>
    <s v="Ciencias de la Salud"/>
    <d v="2020-05-19T13:02:00"/>
    <x v="2"/>
    <x v="12"/>
    <x v="2"/>
    <x v="2"/>
    <x v="6"/>
    <s v="F. Psicología"/>
    <s v="F. Ciencias Políticas y Sociología"/>
    <s v="Biblioteca Maria Zambrano (Filología / Derecho)"/>
    <m/>
    <m/>
    <m/>
    <m/>
    <m/>
    <m/>
    <s v="No"/>
    <s v="Sí"/>
    <n v="4"/>
    <n v="2"/>
    <n v="5"/>
    <n v="1"/>
    <n v="5"/>
    <n v="5"/>
    <n v="5"/>
    <n v="1"/>
    <n v="2"/>
    <n v="5"/>
    <m/>
    <n v="4"/>
    <n v="5"/>
    <n v="5"/>
    <n v="5"/>
    <n v="5"/>
    <s v="No"/>
    <n v="5"/>
    <n v="3"/>
    <s v="Twitter|Facebook|Youtube|Instagram"/>
    <m/>
    <m/>
    <m/>
    <m/>
    <m/>
    <m/>
    <m/>
    <s v="Sí"/>
    <s v="No"/>
    <m/>
    <n v="5"/>
    <n v="3"/>
    <s v="5, muy satisfecho"/>
    <s v="Mejorado"/>
    <m/>
    <n v="1"/>
    <n v="0"/>
    <n v="1"/>
    <n v="0"/>
    <n v="0"/>
    <n v="0"/>
    <n v="1"/>
    <n v="1"/>
    <n v="1"/>
    <n v="1"/>
    <n v="0"/>
    <n v="0"/>
    <n v="0"/>
  </r>
  <r>
    <m/>
    <m/>
    <s v="Humanidades"/>
    <d v="2020-05-19T13:02:00"/>
    <x v="2"/>
    <x v="7"/>
    <x v="1"/>
    <x v="1"/>
    <x v="2"/>
    <s v="F. Geografía e Historia"/>
    <s v="Biblioteca Maria Zambrano (Filología / Derecho)"/>
    <s v="F. Ciencias Biológicas"/>
    <s v="Bibliotecas públicas de la Comunidad de Madrid"/>
    <m/>
    <m/>
    <m/>
    <m/>
    <m/>
    <s v="Sí"/>
    <s v="Sí"/>
    <n v="2"/>
    <n v="1"/>
    <n v="2"/>
    <n v="1"/>
    <n v="4"/>
    <n v="5"/>
    <n v="5"/>
    <n v="4"/>
    <n v="3"/>
    <n v="3"/>
    <m/>
    <n v="2"/>
    <n v="3"/>
    <n v="5"/>
    <n v="3"/>
    <n v="2"/>
    <s v="No"/>
    <n v="4"/>
    <n v="3"/>
    <s v="No uso ninguna red social"/>
    <m/>
    <m/>
    <m/>
    <m/>
    <m/>
    <m/>
    <m/>
    <s v="No"/>
    <s v="No"/>
    <m/>
    <n v="3"/>
    <n v="3"/>
    <s v="3, normal"/>
    <s v="Mejorado"/>
    <s v="La biblioteca de Geografía e Historia cuenta con pocos libros de Geografía a la vista, la mayoría se encuentran en el depósito y eso hace que sea muy complicado poder ojear libros ya sea para ocio o para alguna actividad de clase, ya que la mayoría de las veces tenemos que pedirlos al depósito y esperar varias horas hasta que estan disponible, es por eso que la mayoría de las veces nos renta mas buscar información en internet que en los libros de la biblioteca."/>
    <n v="1"/>
    <n v="0"/>
    <n v="0"/>
    <n v="0"/>
    <n v="0"/>
    <n v="0"/>
    <n v="0"/>
    <n v="0"/>
    <n v="0"/>
    <n v="0"/>
    <n v="0"/>
    <n v="1"/>
    <n v="0"/>
  </r>
  <r>
    <m/>
    <m/>
    <s v="Ciencias Sociales"/>
    <d v="2020-05-19T13:02:00"/>
    <x v="2"/>
    <x v="13"/>
    <x v="1"/>
    <x v="4"/>
    <x v="2"/>
    <s v="F. Ciencias de la Información"/>
    <m/>
    <m/>
    <m/>
    <m/>
    <m/>
    <m/>
    <m/>
    <m/>
    <s v="No"/>
    <s v="Sí"/>
    <n v="1"/>
    <n v="1"/>
    <n v="1"/>
    <n v="2"/>
    <n v="3"/>
    <n v="5"/>
    <n v="5"/>
    <n v="3"/>
    <n v="2"/>
    <n v="2"/>
    <m/>
    <n v="3"/>
    <n v="2"/>
    <n v="2"/>
    <n v="3"/>
    <n v="2"/>
    <s v="No"/>
    <n v="2"/>
    <n v="4"/>
    <s v="Twitter|Youtube|Instagram"/>
    <m/>
    <m/>
    <m/>
    <m/>
    <m/>
    <m/>
    <m/>
    <s v="No"/>
    <s v="No"/>
    <m/>
    <n v="4"/>
    <n v="4"/>
    <s v="4, satisfecho"/>
    <s v="Mejorado"/>
    <m/>
    <n v="1"/>
    <n v="0"/>
    <n v="0"/>
    <n v="0"/>
    <n v="0"/>
    <n v="0"/>
    <n v="1"/>
    <n v="0"/>
    <n v="1"/>
    <n v="1"/>
    <n v="0"/>
    <n v="0"/>
    <n v="0"/>
  </r>
  <r>
    <m/>
    <m/>
    <s v="Ciencias de la Salud"/>
    <d v="2020-05-19T13:02:00"/>
    <x v="1"/>
    <x v="9"/>
    <x v="2"/>
    <x v="2"/>
    <x v="6"/>
    <s v="F. Farmacia"/>
    <s v="F. Medicina"/>
    <m/>
    <m/>
    <m/>
    <m/>
    <m/>
    <m/>
    <m/>
    <s v="No"/>
    <s v="Sí"/>
    <n v="4"/>
    <n v="5"/>
    <n v="5"/>
    <n v="3"/>
    <n v="1"/>
    <n v="4"/>
    <n v="4"/>
    <n v="5"/>
    <n v="2"/>
    <n v="3"/>
    <m/>
    <n v="5"/>
    <n v="4"/>
    <n v="3"/>
    <n v="4"/>
    <n v="4"/>
    <s v="No"/>
    <n v="4"/>
    <n v="4"/>
    <s v="Youtube|LinkedIn"/>
    <m/>
    <m/>
    <m/>
    <m/>
    <m/>
    <m/>
    <m/>
    <s v="No"/>
    <s v="No"/>
    <m/>
    <n v="4"/>
    <n v="4"/>
    <s v="4, satisfecho"/>
    <s v="Igual"/>
    <m/>
    <n v="1"/>
    <n v="0"/>
    <n v="1"/>
    <n v="0"/>
    <n v="0"/>
    <n v="0"/>
    <n v="0"/>
    <n v="0"/>
    <n v="1"/>
    <n v="0"/>
    <n v="1"/>
    <n v="0"/>
    <n v="0"/>
  </r>
  <r>
    <m/>
    <m/>
    <s v="Ciencias Experimentales"/>
    <d v="2020-05-19T13:02:00"/>
    <x v="2"/>
    <x v="20"/>
    <x v="2"/>
    <x v="4"/>
    <x v="2"/>
    <s v="F. Ciencias Biológicas"/>
    <s v="F. Ciencias Químicas"/>
    <m/>
    <m/>
    <m/>
    <m/>
    <m/>
    <m/>
    <m/>
    <s v="Sí"/>
    <s v="Sí"/>
    <n v="5"/>
    <n v="1"/>
    <n v="1"/>
    <n v="5"/>
    <n v="4"/>
    <n v="5"/>
    <n v="5"/>
    <n v="1"/>
    <n v="2"/>
    <n v="5"/>
    <m/>
    <n v="3"/>
    <n v="3"/>
    <n v="1"/>
    <n v="1"/>
    <n v="3"/>
    <s v="No"/>
    <n v="3"/>
    <n v="3"/>
    <s v="Instagram"/>
    <m/>
    <m/>
    <m/>
    <m/>
    <m/>
    <m/>
    <m/>
    <s v="No"/>
    <s v="No"/>
    <m/>
    <n v="4"/>
    <n v="5"/>
    <s v="5, muy satisfecho"/>
    <s v="Mejorado"/>
    <m/>
    <n v="1"/>
    <n v="0"/>
    <n v="0"/>
    <n v="0"/>
    <n v="0"/>
    <n v="0"/>
    <n v="0"/>
    <n v="0"/>
    <n v="0"/>
    <n v="1"/>
    <n v="0"/>
    <n v="0"/>
    <n v="0"/>
  </r>
  <r>
    <m/>
    <m/>
    <s v="Ciencias Sociales"/>
    <d v="2020-05-19T13:02:00"/>
    <x v="2"/>
    <x v="21"/>
    <x v="2"/>
    <x v="1"/>
    <x v="2"/>
    <s v="F. Comercio y Turismo"/>
    <s v="Biblioteca Maria Zambrano (Filología / Derecho)"/>
    <s v="Biblioteca Maria Zambrano (Filología / Derecho)"/>
    <m/>
    <m/>
    <m/>
    <m/>
    <m/>
    <m/>
    <s v="No"/>
    <s v="Sí"/>
    <n v="5"/>
    <n v="1"/>
    <n v="4"/>
    <n v="4"/>
    <n v="4"/>
    <n v="5"/>
    <n v="5"/>
    <n v="2"/>
    <n v="1"/>
    <n v="3"/>
    <m/>
    <n v="4"/>
    <n v="5"/>
    <n v="5"/>
    <n v="5"/>
    <n v="4"/>
    <s v="No"/>
    <n v="4"/>
    <n v="2"/>
    <s v="No uso ninguna red social"/>
    <m/>
    <m/>
    <m/>
    <m/>
    <m/>
    <m/>
    <m/>
    <s v="No"/>
    <s v="No"/>
    <m/>
    <n v="4"/>
    <n v="4"/>
    <s v="4, satisfecho"/>
    <s v="Mejorado"/>
    <s v="En el último año se ha mejorado mucho la entrada a las bibliotecas UCM con acreditación, en una facultad tan pequeña como es la de Comercio y Turismo en épocas de exámenes se nota mucho cuando se llena de estudiantes que no pertenecen a éstas, ya sean opositores o estudiantes de bachillerato, quitando así los lugares a los estudiantes UCM. Pero creo que se debería de vigilar más, en Zambrano, lo vigilan muchísimo, y me parece estupendo, cada cual que acuda a la biblioteca que le corresponda."/>
    <n v="1"/>
    <n v="0"/>
    <n v="0"/>
    <n v="0"/>
    <n v="0"/>
    <n v="0"/>
    <n v="0"/>
    <n v="0"/>
    <n v="0"/>
    <n v="0"/>
    <n v="0"/>
    <n v="1"/>
    <n v="0"/>
  </r>
  <r>
    <m/>
    <m/>
    <s v="Humanidades"/>
    <d v="2020-05-19T13:02:00"/>
    <x v="2"/>
    <x v="7"/>
    <x v="1"/>
    <x v="2"/>
    <x v="2"/>
    <s v="F. Geografía e Historia"/>
    <s v="F. Filosofía"/>
    <s v="F. Filología (Clásicas o General)"/>
    <m/>
    <m/>
    <m/>
    <m/>
    <m/>
    <m/>
    <s v="Sí"/>
    <s v="Sí"/>
    <n v="3"/>
    <n v="3"/>
    <n v="2"/>
    <n v="4"/>
    <n v="3"/>
    <n v="4"/>
    <n v="2"/>
    <n v="2"/>
    <n v="2"/>
    <n v="3"/>
    <m/>
    <n v="3"/>
    <n v="2"/>
    <n v="3"/>
    <n v="2"/>
    <n v="3"/>
    <s v="Sí"/>
    <n v="3"/>
    <n v="1"/>
    <s v="No uso ninguna red social"/>
    <m/>
    <m/>
    <m/>
    <m/>
    <m/>
    <m/>
    <m/>
    <s v="Sí"/>
    <s v="No"/>
    <m/>
    <n v="4"/>
    <n v="4"/>
    <s v="4, satisfecho"/>
    <s v="Mejorado"/>
    <m/>
    <n v="1"/>
    <n v="0"/>
    <n v="0"/>
    <n v="0"/>
    <n v="0"/>
    <n v="0"/>
    <n v="0"/>
    <n v="0"/>
    <n v="0"/>
    <n v="0"/>
    <n v="0"/>
    <n v="1"/>
    <n v="0"/>
  </r>
  <r>
    <m/>
    <m/>
    <s v="Ciencias Sociales"/>
    <d v="2020-05-19T13:02:00"/>
    <x v="1"/>
    <x v="10"/>
    <x v="1"/>
    <x v="2"/>
    <x v="4"/>
    <s v="Biblioteca Maria Zambrano (Filología / Derecho)"/>
    <m/>
    <m/>
    <m/>
    <m/>
    <m/>
    <m/>
    <m/>
    <m/>
    <s v="Sí"/>
    <s v="Sí"/>
    <n v="5"/>
    <n v="5"/>
    <n v="5"/>
    <n v="3"/>
    <n v="4"/>
    <n v="5"/>
    <n v="1"/>
    <n v="3"/>
    <n v="5"/>
    <n v="5"/>
    <m/>
    <n v="5"/>
    <n v="5"/>
    <n v="4"/>
    <n v="5"/>
    <n v="5"/>
    <s v="No"/>
    <n v="4"/>
    <n v="4"/>
    <s v="No uso ninguna red social"/>
    <m/>
    <m/>
    <m/>
    <m/>
    <m/>
    <m/>
    <m/>
    <s v="No"/>
    <s v="Sí"/>
    <s v="Muy útil"/>
    <n v="5"/>
    <n v="5"/>
    <s v="5, muy satisfecho"/>
    <s v="Mejorado"/>
    <m/>
    <n v="0"/>
    <n v="0"/>
    <n v="1"/>
    <n v="0"/>
    <n v="0"/>
    <n v="0"/>
    <n v="0"/>
    <n v="0"/>
    <n v="0"/>
    <n v="0"/>
    <n v="0"/>
    <n v="1"/>
    <n v="0"/>
  </r>
  <r>
    <m/>
    <m/>
    <s v="Ciencias de la Salud"/>
    <d v="2020-05-19T13:02:00"/>
    <x v="2"/>
    <x v="9"/>
    <x v="3"/>
    <x v="4"/>
    <x v="2"/>
    <s v="F. Odontología"/>
    <s v="F. Farmacia"/>
    <s v="F. Medicina"/>
    <s v="María Zambrano"/>
    <m/>
    <m/>
    <m/>
    <m/>
    <m/>
    <s v="No"/>
    <s v="Sí"/>
    <n v="3"/>
    <n v="1"/>
    <n v="1"/>
    <n v="5"/>
    <n v="4"/>
    <n v="5"/>
    <n v="4"/>
    <n v="5"/>
    <n v="3"/>
    <n v="5"/>
    <m/>
    <n v="1"/>
    <n v="1"/>
    <n v="3"/>
    <n v="1"/>
    <n v="3"/>
    <s v="No"/>
    <n v="4"/>
    <n v="2"/>
    <s v="Twitter|Instagram"/>
    <m/>
    <m/>
    <m/>
    <m/>
    <m/>
    <m/>
    <m/>
    <s v="No"/>
    <s v="Sí"/>
    <s v="Normal"/>
    <n v="3"/>
    <n v="3"/>
    <s v="3, normal"/>
    <s v="Igual"/>
    <s v="La necesidad de enchufes en la biblioteca de la facultad de Farmacia"/>
    <n v="1"/>
    <n v="0"/>
    <n v="0"/>
    <n v="0"/>
    <n v="0"/>
    <n v="0"/>
    <n v="1"/>
    <n v="0"/>
    <n v="0"/>
    <n v="1"/>
    <n v="0"/>
    <n v="0"/>
    <n v="0"/>
  </r>
  <r>
    <m/>
    <m/>
    <s v="Ciencias Experimentales"/>
    <d v="2020-05-19T13:02:00"/>
    <x v="2"/>
    <x v="8"/>
    <x v="2"/>
    <x v="4"/>
    <x v="62"/>
    <s v="F. Ciencias Matemáticas"/>
    <s v="F. Farmacia"/>
    <m/>
    <s v="Pedro Salinas"/>
    <m/>
    <m/>
    <m/>
    <m/>
    <m/>
    <s v="No"/>
    <s v="No"/>
    <n v="2"/>
    <n v="1"/>
    <n v="1"/>
    <n v="1"/>
    <n v="5"/>
    <n v="2"/>
    <n v="5"/>
    <n v="3"/>
    <n v="2"/>
    <n v="3"/>
    <m/>
    <n v="2"/>
    <n v="2"/>
    <n v="2"/>
    <n v="4"/>
    <n v="4"/>
    <s v="No"/>
    <n v="3"/>
    <n v="1"/>
    <s v="Youtube"/>
    <m/>
    <m/>
    <m/>
    <m/>
    <m/>
    <m/>
    <m/>
    <s v="Sí"/>
    <s v="No"/>
    <m/>
    <n v="4"/>
    <n v="4"/>
    <s v="4, satisfecho"/>
    <s v="Mejorado"/>
    <m/>
    <n v="0"/>
    <n v="0"/>
    <n v="0"/>
    <n v="0"/>
    <n v="0"/>
    <n v="0"/>
    <n v="0"/>
    <n v="0"/>
    <n v="1"/>
    <n v="0"/>
    <n v="0"/>
    <n v="0"/>
    <n v="0"/>
  </r>
  <r>
    <m/>
    <m/>
    <s v="Ciencias Sociales"/>
    <d v="2020-05-19T13:01:00"/>
    <x v="1"/>
    <x v="13"/>
    <x v="1"/>
    <x v="3"/>
    <x v="2"/>
    <s v="F. Ciencias de la Información"/>
    <s v="Biblioteca Maria Zambrano (Filología / Derecho)"/>
    <s v="F. Ciencias Políticas y Sociología"/>
    <s v="Universidad Europea/Crai Dulce Chacón"/>
    <m/>
    <m/>
    <m/>
    <m/>
    <m/>
    <s v="Sí"/>
    <s v="No"/>
    <n v="5"/>
    <n v="4"/>
    <n v="4"/>
    <n v="1"/>
    <n v="4"/>
    <n v="5"/>
    <n v="1"/>
    <n v="4"/>
    <n v="4"/>
    <n v="4"/>
    <m/>
    <n v="4"/>
    <n v="4"/>
    <n v="5"/>
    <n v="5"/>
    <n v="4"/>
    <s v="Sí"/>
    <n v="5"/>
    <n v="5"/>
    <s v="Twitter|Facebook|Youtube|Instagram|LinkedIn"/>
    <m/>
    <m/>
    <m/>
    <m/>
    <m/>
    <m/>
    <m/>
    <s v="Sí"/>
    <s v="Sí"/>
    <s v="Útil"/>
    <n v="5"/>
    <n v="5"/>
    <s v="5, muy satisfecho"/>
    <s v="Mejorado mucho"/>
    <m/>
    <n v="1"/>
    <n v="0"/>
    <n v="0"/>
    <n v="0"/>
    <n v="0"/>
    <n v="0"/>
    <n v="1"/>
    <n v="1"/>
    <n v="1"/>
    <n v="1"/>
    <n v="1"/>
    <n v="0"/>
    <n v="0"/>
  </r>
  <r>
    <m/>
    <m/>
    <s v="Ciencias de la Salud"/>
    <d v="2020-05-19T13:01:00"/>
    <x v="2"/>
    <x v="9"/>
    <x v="4"/>
    <x v="1"/>
    <x v="2"/>
    <s v="F. Farmacia"/>
    <s v="Biblioteca Maria Zambrano (Filología / Derecho)"/>
    <m/>
    <m/>
    <m/>
    <m/>
    <m/>
    <m/>
    <m/>
    <s v="No"/>
    <s v="Sí"/>
    <n v="2"/>
    <n v="4"/>
    <n v="4"/>
    <n v="1"/>
    <n v="4"/>
    <n v="4"/>
    <n v="5"/>
    <n v="3"/>
    <n v="4"/>
    <n v="4"/>
    <m/>
    <n v="4"/>
    <n v="4"/>
    <n v="4"/>
    <n v="4"/>
    <n v="4"/>
    <s v="No"/>
    <n v="4"/>
    <n v="3"/>
    <s v="Twitter|Youtube|Instagram"/>
    <m/>
    <m/>
    <m/>
    <m/>
    <m/>
    <m/>
    <m/>
    <s v="No"/>
    <s v="No"/>
    <m/>
    <n v="4"/>
    <n v="4"/>
    <s v="4, satisfecho"/>
    <s v="Igual"/>
    <m/>
    <n v="1"/>
    <n v="0"/>
    <n v="0"/>
    <n v="0"/>
    <n v="0"/>
    <n v="0"/>
    <n v="1"/>
    <n v="0"/>
    <n v="1"/>
    <n v="1"/>
    <n v="0"/>
    <n v="0"/>
    <n v="0"/>
  </r>
  <r>
    <m/>
    <m/>
    <s v="Ciencias Sociales"/>
    <d v="2020-05-19T13:01:00"/>
    <x v="2"/>
    <x v="13"/>
    <x v="1"/>
    <x v="5"/>
    <x v="2"/>
    <s v="F. Ciencias de la Información"/>
    <s v="F. Ciencias de la Documentación"/>
    <s v="Biblioteca Maria Zambrano (Filología / Derecho)"/>
    <m/>
    <m/>
    <m/>
    <m/>
    <m/>
    <m/>
    <s v="Sí"/>
    <s v="Sí"/>
    <n v="3"/>
    <n v="1"/>
    <n v="1"/>
    <n v="5"/>
    <n v="5"/>
    <n v="5"/>
    <n v="5"/>
    <n v="1"/>
    <n v="5"/>
    <n v="5"/>
    <m/>
    <n v="5"/>
    <n v="5"/>
    <n v="5"/>
    <n v="5"/>
    <n v="5"/>
    <s v="No"/>
    <n v="3"/>
    <n v="5"/>
    <s v="Twitter|Youtube|Instagram"/>
    <m/>
    <m/>
    <m/>
    <m/>
    <m/>
    <m/>
    <m/>
    <s v="No"/>
    <s v="No"/>
    <m/>
    <n v="5"/>
    <n v="5"/>
    <s v="5, muy satisfecho"/>
    <s v="Mejorado mucho"/>
    <m/>
    <n v="1"/>
    <n v="0"/>
    <n v="0"/>
    <n v="0"/>
    <n v="0"/>
    <n v="0"/>
    <n v="1"/>
    <n v="0"/>
    <n v="1"/>
    <n v="1"/>
    <n v="0"/>
    <n v="0"/>
    <n v="0"/>
  </r>
  <r>
    <m/>
    <m/>
    <s v="Ciencias de la Salud"/>
    <d v="2020-05-19T13:01:00"/>
    <x v="2"/>
    <x v="9"/>
    <x v="1"/>
    <x v="1"/>
    <x v="2"/>
    <s v="F. Farmacia"/>
    <s v="F. Odontología"/>
    <m/>
    <s v="Manuel Alvar"/>
    <m/>
    <m/>
    <m/>
    <m/>
    <m/>
    <s v="Sí"/>
    <s v="Sí"/>
    <n v="4"/>
    <n v="2"/>
    <n v="4"/>
    <n v="4"/>
    <n v="5"/>
    <n v="5"/>
    <n v="5"/>
    <n v="3"/>
    <n v="3"/>
    <n v="4"/>
    <m/>
    <n v="5"/>
    <n v="4"/>
    <n v="4"/>
    <n v="2"/>
    <n v="5"/>
    <s v="No"/>
    <n v="4"/>
    <n v="3"/>
    <s v="Youtube|Instagram"/>
    <m/>
    <m/>
    <m/>
    <m/>
    <m/>
    <m/>
    <m/>
    <s v="Sí"/>
    <s v="Sí"/>
    <s v="Muy útil"/>
    <n v="5"/>
    <n v="5"/>
    <s v="5, muy satisfecho"/>
    <s v="Mejorado"/>
    <s v="Aclarar el sistema de reserva de libros"/>
    <n v="1"/>
    <n v="0"/>
    <n v="0"/>
    <n v="0"/>
    <n v="0"/>
    <n v="0"/>
    <n v="0"/>
    <n v="0"/>
    <n v="1"/>
    <n v="1"/>
    <n v="0"/>
    <n v="0"/>
    <n v="0"/>
  </r>
  <r>
    <m/>
    <m/>
    <s v="Ciencias Experimentales"/>
    <d v="2020-05-19T13:01:00"/>
    <x v="2"/>
    <x v="19"/>
    <x v="5"/>
    <x v="5"/>
    <x v="2"/>
    <s v="F. Ciencias Físicas"/>
    <s v="F. Ciencias Biológicas"/>
    <s v="F. Derecho (Departamentos,Criminología)"/>
    <s v="Biblioteca Luis Rosales"/>
    <m/>
    <m/>
    <m/>
    <m/>
    <m/>
    <s v="No"/>
    <s v="No"/>
    <n v="2"/>
    <n v="2"/>
    <n v="4"/>
    <n v="3"/>
    <n v="5"/>
    <n v="5"/>
    <n v="5"/>
    <n v="4"/>
    <n v="4"/>
    <n v="2"/>
    <m/>
    <n v="4"/>
    <n v="3"/>
    <n v="4"/>
    <n v="3"/>
    <n v="2"/>
    <s v="No"/>
    <n v="3"/>
    <n v="2"/>
    <s v="Youtube|Instagram"/>
    <m/>
    <m/>
    <m/>
    <m/>
    <m/>
    <m/>
    <m/>
    <s v="No"/>
    <s v="No"/>
    <m/>
    <n v="3"/>
    <n v="4"/>
    <s v="4, satisfecho"/>
    <s v="Igual"/>
    <m/>
    <n v="1"/>
    <n v="0"/>
    <n v="0"/>
    <n v="0"/>
    <n v="0"/>
    <n v="0"/>
    <n v="0"/>
    <n v="0"/>
    <n v="1"/>
    <n v="1"/>
    <n v="0"/>
    <n v="0"/>
    <n v="0"/>
  </r>
  <r>
    <m/>
    <m/>
    <s v="Ciencias de la Salud"/>
    <d v="2020-05-19T13:01:00"/>
    <x v="2"/>
    <x v="12"/>
    <x v="2"/>
    <x v="2"/>
    <x v="3"/>
    <s v="F. Psicología"/>
    <m/>
    <m/>
    <m/>
    <m/>
    <m/>
    <m/>
    <m/>
    <m/>
    <s v="Sí"/>
    <s v="Sí"/>
    <n v="3"/>
    <n v="4"/>
    <n v="2"/>
    <n v="1"/>
    <n v="4"/>
    <n v="5"/>
    <n v="2"/>
    <n v="1"/>
    <n v="5"/>
    <n v="3"/>
    <m/>
    <n v="2"/>
    <n v="3"/>
    <n v="3"/>
    <n v="2"/>
    <n v="3"/>
    <s v="No"/>
    <n v="3"/>
    <n v="3"/>
    <s v="Twitter|Youtube|Instagram"/>
    <m/>
    <m/>
    <m/>
    <m/>
    <m/>
    <m/>
    <m/>
    <s v="Sí"/>
    <s v="Sí"/>
    <s v="Útil"/>
    <n v="3"/>
    <n v="3"/>
    <s v="4, satisfecho"/>
    <s v="Igual"/>
    <m/>
    <n v="0"/>
    <n v="1"/>
    <n v="0"/>
    <n v="0"/>
    <n v="0"/>
    <n v="0"/>
    <n v="1"/>
    <n v="0"/>
    <n v="1"/>
    <n v="1"/>
    <n v="0"/>
    <n v="0"/>
    <n v="0"/>
  </r>
  <r>
    <m/>
    <m/>
    <s v="Ciencias Experimentales"/>
    <d v="2020-05-19T13:01:00"/>
    <x v="2"/>
    <x v="8"/>
    <x v="2"/>
    <x v="1"/>
    <x v="2"/>
    <s v="F. Ciencias Matemáticas"/>
    <s v="Biblioteca Maria Zambrano (Filología / Derecho)"/>
    <s v="F. Ciencias Físicas"/>
    <s v="Biblioteca Maria Moliner-UC3M Biblioteca Carmen Martín Gaite-UC3M"/>
    <m/>
    <m/>
    <m/>
    <m/>
    <m/>
    <s v="No"/>
    <s v="Sí"/>
    <n v="3"/>
    <n v="1"/>
    <n v="1"/>
    <n v="4"/>
    <n v="5"/>
    <n v="4"/>
    <n v="4"/>
    <n v="1"/>
    <n v="3"/>
    <n v="3"/>
    <m/>
    <n v="4"/>
    <n v="4"/>
    <n v="4"/>
    <n v="2"/>
    <n v="3"/>
    <s v="No"/>
    <n v="3"/>
    <n v="3"/>
    <s v="Youtube|Instagram"/>
    <m/>
    <m/>
    <m/>
    <m/>
    <m/>
    <m/>
    <m/>
    <s v="No"/>
    <s v="No"/>
    <m/>
    <n v="4"/>
    <n v="4"/>
    <s v="4, satisfecho"/>
    <s v="Mejorado"/>
    <m/>
    <n v="1"/>
    <n v="0"/>
    <n v="0"/>
    <n v="0"/>
    <n v="0"/>
    <n v="0"/>
    <n v="0"/>
    <n v="0"/>
    <n v="1"/>
    <n v="1"/>
    <n v="0"/>
    <n v="0"/>
    <n v="0"/>
  </r>
  <r>
    <m/>
    <m/>
    <s v="Humanidades"/>
    <d v="2020-05-19T13:01:00"/>
    <x v="2"/>
    <x v="7"/>
    <x v="2"/>
    <x v="2"/>
    <x v="2"/>
    <s v="F. Geografía e Historia"/>
    <s v="Biblioteca Maria Zambrano (Filología / Derecho)"/>
    <s v="F. Bellas Artes"/>
    <m/>
    <m/>
    <m/>
    <m/>
    <m/>
    <m/>
    <s v="Sí"/>
    <s v="Sí"/>
    <n v="4"/>
    <n v="4"/>
    <n v="2"/>
    <n v="4"/>
    <n v="2"/>
    <n v="2"/>
    <n v="5"/>
    <n v="3"/>
    <n v="4"/>
    <n v="3"/>
    <m/>
    <n v="2"/>
    <n v="4"/>
    <n v="4"/>
    <n v="3"/>
    <n v="3"/>
    <s v="No"/>
    <n v="4"/>
    <n v="4"/>
    <s v="LinkedIn"/>
    <m/>
    <m/>
    <m/>
    <m/>
    <m/>
    <m/>
    <m/>
    <s v="No"/>
    <s v="No"/>
    <m/>
    <n v="3"/>
    <n v="3"/>
    <s v="4, satisfecho"/>
    <s v="Igual"/>
    <m/>
    <n v="1"/>
    <n v="0"/>
    <n v="0"/>
    <n v="0"/>
    <n v="0"/>
    <n v="0"/>
    <n v="0"/>
    <n v="0"/>
    <n v="0"/>
    <n v="0"/>
    <n v="1"/>
    <n v="0"/>
    <n v="0"/>
  </r>
  <r>
    <m/>
    <m/>
    <s v="Ciencias Sociales"/>
    <d v="2020-05-19T13:01:00"/>
    <x v="2"/>
    <x v="10"/>
    <x v="2"/>
    <x v="1"/>
    <x v="3"/>
    <s v="Biblioteca Maria Zambrano (Filología / Derecho)"/>
    <s v="Biblioteca Maria Zambrano (Filología / Derecho)"/>
    <s v="Biblioteca Maria Zambrano (Filología / Derecho)"/>
    <m/>
    <m/>
    <m/>
    <m/>
    <m/>
    <m/>
    <s v="Sí"/>
    <s v="Sí"/>
    <n v="5"/>
    <n v="1"/>
    <n v="3"/>
    <n v="2"/>
    <n v="3"/>
    <n v="1"/>
    <n v="3"/>
    <n v="1"/>
    <n v="3"/>
    <n v="5"/>
    <m/>
    <n v="3"/>
    <n v="3"/>
    <n v="3"/>
    <n v="3"/>
    <n v="4"/>
    <s v="No"/>
    <n v="3"/>
    <n v="3"/>
    <s v="Instagram"/>
    <m/>
    <m/>
    <m/>
    <m/>
    <m/>
    <m/>
    <m/>
    <s v="No"/>
    <s v="No"/>
    <m/>
    <n v="3"/>
    <n v="3"/>
    <s v="4, satisfecho"/>
    <s v="Igual"/>
    <m/>
    <n v="0"/>
    <n v="1"/>
    <n v="0"/>
    <n v="0"/>
    <n v="0"/>
    <n v="0"/>
    <n v="0"/>
    <n v="0"/>
    <n v="0"/>
    <n v="1"/>
    <n v="0"/>
    <n v="0"/>
    <n v="0"/>
  </r>
  <r>
    <m/>
    <m/>
    <s v="Humanidades"/>
    <d v="2020-05-19T13:01:00"/>
    <x v="1"/>
    <x v="2"/>
    <x v="1"/>
    <x v="3"/>
    <x v="2"/>
    <s v="F. Bellas Artes"/>
    <s v="F. Educación - Centro de Formación del Profesorado"/>
    <s v="F. Medicina"/>
    <s v="Nacional"/>
    <m/>
    <m/>
    <m/>
    <m/>
    <m/>
    <s v="No"/>
    <s v="No"/>
    <n v="4"/>
    <n v="4"/>
    <n v="3"/>
    <n v="5"/>
    <n v="4"/>
    <n v="2"/>
    <n v="2"/>
    <n v="4"/>
    <n v="4"/>
    <n v="4"/>
    <m/>
    <n v="5"/>
    <n v="5"/>
    <n v="4"/>
    <n v="4"/>
    <n v="5"/>
    <s v="Sí"/>
    <n v="3"/>
    <n v="4"/>
    <s v="Twitter|Youtube"/>
    <m/>
    <m/>
    <m/>
    <m/>
    <m/>
    <m/>
    <m/>
    <s v="Sí"/>
    <s v="Sí"/>
    <s v="Útil"/>
    <n v="4"/>
    <n v="5"/>
    <s v="5, muy satisfecho"/>
    <s v="Mejorado"/>
    <s v="Gracias por el espacio"/>
    <n v="1"/>
    <n v="0"/>
    <n v="0"/>
    <n v="0"/>
    <n v="0"/>
    <n v="0"/>
    <n v="1"/>
    <n v="0"/>
    <n v="1"/>
    <n v="0"/>
    <n v="0"/>
    <n v="0"/>
    <n v="0"/>
  </r>
  <r>
    <m/>
    <m/>
    <s v="Ciencias Experimentales"/>
    <d v="2020-05-19T13:01:00"/>
    <x v="2"/>
    <x v="20"/>
    <x v="1"/>
    <x v="1"/>
    <x v="2"/>
    <s v="F. Ciencias Biológicas"/>
    <m/>
    <m/>
    <m/>
    <m/>
    <m/>
    <m/>
    <m/>
    <m/>
    <s v="No"/>
    <s v="Sí"/>
    <n v="2"/>
    <n v="1"/>
    <n v="3"/>
    <n v="1"/>
    <n v="5"/>
    <n v="5"/>
    <n v="5"/>
    <n v="5"/>
    <n v="3"/>
    <n v="3"/>
    <m/>
    <n v="3"/>
    <m/>
    <n v="3"/>
    <n v="3"/>
    <m/>
    <s v="No"/>
    <n v="3"/>
    <n v="3"/>
    <s v="Youtube|Instagram"/>
    <m/>
    <m/>
    <m/>
    <m/>
    <m/>
    <m/>
    <m/>
    <s v="No"/>
    <s v="No"/>
    <m/>
    <n v="3"/>
    <n v="1"/>
    <s v="3, normal"/>
    <s v="Igual"/>
    <m/>
    <n v="1"/>
    <n v="0"/>
    <n v="0"/>
    <n v="0"/>
    <n v="0"/>
    <n v="0"/>
    <n v="0"/>
    <n v="0"/>
    <n v="1"/>
    <n v="1"/>
    <n v="0"/>
    <n v="0"/>
    <n v="0"/>
  </r>
  <r>
    <m/>
    <m/>
    <s v="Humanidades"/>
    <d v="2020-05-19T13:01:00"/>
    <x v="1"/>
    <x v="7"/>
    <x v="1"/>
    <x v="2"/>
    <x v="2"/>
    <s v="F. Geografía e Historia"/>
    <s v="F. Ciencias Políticas y Sociología"/>
    <s v="F. Ciencias Económicas y Empresariales"/>
    <m/>
    <m/>
    <m/>
    <m/>
    <m/>
    <m/>
    <s v="Sí"/>
    <s v="Sí"/>
    <n v="2"/>
    <n v="2"/>
    <n v="2"/>
    <n v="2"/>
    <n v="3"/>
    <n v="5"/>
    <n v="1"/>
    <n v="1"/>
    <n v="3"/>
    <n v="4"/>
    <m/>
    <n v="4"/>
    <n v="5"/>
    <n v="5"/>
    <n v="3"/>
    <n v="4"/>
    <s v="Sí"/>
    <n v="4"/>
    <n v="3"/>
    <s v="Facebook|Youtube"/>
    <m/>
    <m/>
    <m/>
    <m/>
    <m/>
    <m/>
    <m/>
    <s v="No"/>
    <s v="No"/>
    <m/>
    <n v="5"/>
    <n v="5"/>
    <s v="4, satisfecho"/>
    <s v="Igual"/>
    <s v="Alomejor tener tener libros más actualizados y en el idioma original, también (por eso del inglés)."/>
    <n v="1"/>
    <n v="0"/>
    <n v="0"/>
    <n v="0"/>
    <n v="0"/>
    <n v="0"/>
    <n v="0"/>
    <n v="1"/>
    <n v="1"/>
    <n v="0"/>
    <n v="0"/>
    <n v="0"/>
    <n v="0"/>
  </r>
  <r>
    <m/>
    <m/>
    <s v="Ciencias de la Salud"/>
    <d v="2020-05-19T13:01:00"/>
    <x v="1"/>
    <x v="4"/>
    <x v="1"/>
    <x v="2"/>
    <x v="2"/>
    <s v="F. Medicina"/>
    <s v="F. Psicología"/>
    <m/>
    <s v="Biblioteca central UNED, biblioteca centro asociado UNED J. Verdaguer"/>
    <m/>
    <m/>
    <m/>
    <m/>
    <m/>
    <s v="Sí"/>
    <s v="Sí"/>
    <n v="4"/>
    <n v="1"/>
    <n v="1"/>
    <n v="2"/>
    <n v="1"/>
    <n v="3"/>
    <n v="2"/>
    <n v="4"/>
    <n v="3"/>
    <n v="3"/>
    <m/>
    <n v="4"/>
    <n v="4"/>
    <n v="4"/>
    <n v="5"/>
    <n v="4"/>
    <s v="Sí"/>
    <n v="3"/>
    <m/>
    <s v="No uso ninguna red social"/>
    <m/>
    <m/>
    <m/>
    <m/>
    <m/>
    <m/>
    <m/>
    <s v="Sí"/>
    <s v="Sí"/>
    <s v="Útil"/>
    <n v="2"/>
    <n v="3"/>
    <s v="3, normal"/>
    <s v="Mejorado"/>
    <s v="Los cursos de la biblioteca son realmente útiles para estudiantes de doctorado. Mi sugerencia es que consideren incrementar dichos cursos con temática más variada. Y debería haber más contribución online de dichos cursos, para poder hacer frente a situaciones como esta en que vivimos, cuando no se pueden realizar cursos presenciales."/>
    <n v="1"/>
    <n v="0"/>
    <n v="0"/>
    <n v="0"/>
    <n v="0"/>
    <n v="0"/>
    <n v="0"/>
    <n v="0"/>
    <n v="0"/>
    <n v="0"/>
    <n v="0"/>
    <n v="1"/>
    <n v="0"/>
  </r>
  <r>
    <m/>
    <m/>
    <s v="Humanidades"/>
    <d v="2020-05-19T13:01:00"/>
    <x v="2"/>
    <x v="2"/>
    <x v="5"/>
    <x v="5"/>
    <x v="2"/>
    <s v="Biblioteca Maria Zambrano (Filología / Derecho)"/>
    <s v="F. Educación - Centro de Formación del Profesorado"/>
    <m/>
    <m/>
    <m/>
    <m/>
    <m/>
    <m/>
    <m/>
    <s v="No"/>
    <s v="No"/>
    <n v="2"/>
    <n v="1"/>
    <n v="2"/>
    <n v="4"/>
    <n v="3"/>
    <n v="4"/>
    <n v="5"/>
    <n v="3"/>
    <n v="4"/>
    <n v="4"/>
    <m/>
    <n v="4"/>
    <n v="4"/>
    <n v="4"/>
    <n v="4"/>
    <n v="4"/>
    <s v="No"/>
    <n v="4"/>
    <n v="3"/>
    <s v="Youtube"/>
    <m/>
    <m/>
    <m/>
    <m/>
    <m/>
    <m/>
    <m/>
    <s v="Sí"/>
    <s v="No"/>
    <m/>
    <n v="5"/>
    <n v="5"/>
    <s v="4, satisfecho"/>
    <s v="Igual"/>
    <m/>
    <n v="1"/>
    <n v="0"/>
    <n v="0"/>
    <n v="0"/>
    <n v="0"/>
    <n v="0"/>
    <n v="0"/>
    <n v="0"/>
    <n v="1"/>
    <n v="0"/>
    <n v="0"/>
    <n v="0"/>
    <n v="0"/>
  </r>
  <r>
    <m/>
    <m/>
    <s v="Humanidades"/>
    <d v="2020-05-19T13:01:00"/>
    <x v="2"/>
    <x v="7"/>
    <x v="3"/>
    <x v="3"/>
    <x v="3"/>
    <s v="F. Geografía e Historia"/>
    <s v="Biblioteca Maria Zambrano (Filología / Derecho)"/>
    <s v="F. Filosofía"/>
    <m/>
    <m/>
    <m/>
    <m/>
    <m/>
    <m/>
    <s v="Sí"/>
    <s v="Sí"/>
    <n v="5"/>
    <n v="2"/>
    <n v="4"/>
    <n v="1"/>
    <n v="3"/>
    <n v="2"/>
    <n v="2"/>
    <n v="1"/>
    <n v="2"/>
    <n v="4"/>
    <m/>
    <n v="5"/>
    <n v="4"/>
    <n v="5"/>
    <n v="3"/>
    <n v="4"/>
    <s v="No"/>
    <n v="5"/>
    <m/>
    <s v="Youtube"/>
    <m/>
    <m/>
    <m/>
    <m/>
    <m/>
    <m/>
    <m/>
    <s v="No"/>
    <s v="No"/>
    <m/>
    <n v="5"/>
    <n v="5"/>
    <s v="4, satisfecho"/>
    <s v="Mejorado"/>
    <m/>
    <n v="0"/>
    <n v="1"/>
    <n v="0"/>
    <n v="0"/>
    <n v="0"/>
    <n v="0"/>
    <n v="0"/>
    <n v="0"/>
    <n v="1"/>
    <n v="0"/>
    <n v="0"/>
    <n v="0"/>
    <n v="0"/>
  </r>
  <r>
    <m/>
    <m/>
    <s v="Humanidades"/>
    <d v="2020-05-19T13:01:00"/>
    <x v="1"/>
    <x v="6"/>
    <x v="1"/>
    <x v="2"/>
    <x v="6"/>
    <s v="Biblioteca Maria Zambrano (Filología / Derecho)"/>
    <s v="F. Filología (Clásicas o General)"/>
    <s v="F. Geografía e Historia"/>
    <s v="BNE: investigación y acceso a fondos específicos."/>
    <m/>
    <m/>
    <m/>
    <m/>
    <m/>
    <s v="No"/>
    <s v="No"/>
    <n v="3"/>
    <n v="2"/>
    <n v="3"/>
    <n v="1"/>
    <n v="1"/>
    <n v="5"/>
    <n v="1"/>
    <n v="4"/>
    <n v="1"/>
    <n v="4"/>
    <m/>
    <n v="2"/>
    <n v="2"/>
    <n v="1"/>
    <n v="1"/>
    <n v="1"/>
    <s v="Sí"/>
    <n v="1"/>
    <n v="1"/>
    <s v="Twitter|Youtube|Instagram"/>
    <m/>
    <m/>
    <m/>
    <m/>
    <m/>
    <m/>
    <m/>
    <s v="No"/>
    <s v="No"/>
    <m/>
    <n v="1"/>
    <n v="1"/>
    <s v="2, insatisfecho"/>
    <s v="Igual"/>
    <m/>
    <n v="1"/>
    <n v="0"/>
    <n v="1"/>
    <n v="0"/>
    <n v="0"/>
    <n v="0"/>
    <n v="1"/>
    <n v="0"/>
    <n v="1"/>
    <n v="1"/>
    <n v="0"/>
    <n v="0"/>
    <n v="0"/>
  </r>
  <r>
    <m/>
    <m/>
    <s v="Humanidades"/>
    <d v="2020-05-19T13:01:00"/>
    <x v="2"/>
    <x v="3"/>
    <x v="1"/>
    <x v="1"/>
    <x v="2"/>
    <s v="F. Bellas Artes"/>
    <s v="F. Ciencias de la Información"/>
    <m/>
    <m/>
    <m/>
    <m/>
    <m/>
    <m/>
    <m/>
    <s v="Sí"/>
    <s v="Sí"/>
    <n v="2"/>
    <n v="1"/>
    <n v="2"/>
    <n v="3"/>
    <n v="4"/>
    <n v="4"/>
    <n v="4"/>
    <n v="4"/>
    <n v="4"/>
    <n v="4"/>
    <m/>
    <n v="4"/>
    <n v="4"/>
    <n v="4"/>
    <n v="3"/>
    <n v="4"/>
    <s v="No"/>
    <n v="3"/>
    <n v="3"/>
    <s v="Twitter|Youtube|Instagram"/>
    <m/>
    <m/>
    <m/>
    <m/>
    <m/>
    <m/>
    <m/>
    <s v="Sí"/>
    <s v="No"/>
    <m/>
    <n v="4"/>
    <n v="5"/>
    <s v="4, satisfecho"/>
    <m/>
    <m/>
    <n v="1"/>
    <n v="0"/>
    <n v="0"/>
    <n v="0"/>
    <n v="0"/>
    <n v="0"/>
    <n v="1"/>
    <n v="0"/>
    <n v="1"/>
    <n v="1"/>
    <n v="0"/>
    <n v="0"/>
    <n v="0"/>
  </r>
  <r>
    <m/>
    <m/>
    <s v="Ciencias de la Salud"/>
    <d v="2020-05-19T13:01:00"/>
    <x v="2"/>
    <x v="15"/>
    <x v="2"/>
    <x v="1"/>
    <x v="17"/>
    <s v="F. Enfermería, Fisioterapia y Podología"/>
    <m/>
    <m/>
    <m/>
    <m/>
    <m/>
    <m/>
    <m/>
    <m/>
    <s v="Sí"/>
    <s v="No"/>
    <n v="5"/>
    <n v="5"/>
    <n v="5"/>
    <n v="5"/>
    <n v="5"/>
    <n v="5"/>
    <n v="5"/>
    <n v="5"/>
    <n v="1"/>
    <n v="4"/>
    <m/>
    <n v="3"/>
    <n v="4"/>
    <n v="3"/>
    <n v="3"/>
    <n v="4"/>
    <s v="No"/>
    <n v="4"/>
    <n v="5"/>
    <s v="Youtube|Instagram|LinkedIn"/>
    <m/>
    <m/>
    <m/>
    <m/>
    <m/>
    <m/>
    <m/>
    <s v="No"/>
    <s v="No"/>
    <m/>
    <n v="5"/>
    <n v="5"/>
    <s v="4, satisfecho"/>
    <s v="Mejorado mucho"/>
    <m/>
    <n v="1"/>
    <n v="1"/>
    <n v="0"/>
    <n v="0"/>
    <n v="0"/>
    <n v="0"/>
    <n v="0"/>
    <n v="0"/>
    <n v="1"/>
    <n v="1"/>
    <n v="1"/>
    <n v="0"/>
    <n v="0"/>
  </r>
  <r>
    <m/>
    <m/>
    <s v="Humanidades"/>
    <d v="2020-05-19T13:00:00"/>
    <x v="2"/>
    <x v="7"/>
    <x v="2"/>
    <x v="2"/>
    <x v="6"/>
    <s v="F. Geografía e Historia"/>
    <s v="Biblioteca Maria Zambrano (Filología / Derecho)"/>
    <s v="F. Filología (Clásicas o General)"/>
    <s v="Biblioteca de la Escuela Superior de Conservación y Restauración de Madrid"/>
    <m/>
    <m/>
    <m/>
    <m/>
    <m/>
    <s v="Sí"/>
    <s v="Sí"/>
    <n v="4"/>
    <n v="4"/>
    <n v="3"/>
    <n v="2"/>
    <n v="4"/>
    <n v="2"/>
    <n v="5"/>
    <n v="4"/>
    <n v="2"/>
    <n v="4"/>
    <m/>
    <n v="4"/>
    <n v="4"/>
    <n v="5"/>
    <n v="3"/>
    <n v="4"/>
    <s v="Sí"/>
    <n v="5"/>
    <n v="3"/>
    <s v="Twitter|Youtube|Instagram"/>
    <m/>
    <m/>
    <m/>
    <m/>
    <m/>
    <m/>
    <m/>
    <s v="No"/>
    <s v="No"/>
    <m/>
    <n v="5"/>
    <n v="5"/>
    <s v="5, muy satisfecho"/>
    <s v="Mejorado mucho"/>
    <m/>
    <n v="1"/>
    <n v="0"/>
    <n v="1"/>
    <n v="0"/>
    <n v="0"/>
    <n v="0"/>
    <n v="1"/>
    <n v="0"/>
    <n v="1"/>
    <n v="1"/>
    <n v="0"/>
    <n v="0"/>
    <n v="0"/>
  </r>
  <r>
    <m/>
    <m/>
    <s v="Ciencias Experimentales"/>
    <d v="2020-05-19T13:00:00"/>
    <x v="2"/>
    <x v="19"/>
    <x v="3"/>
    <x v="1"/>
    <x v="2"/>
    <s v="F. Ciencias Físicas"/>
    <s v="F. Odontología"/>
    <s v="F. Ciencias Químicas"/>
    <m/>
    <m/>
    <m/>
    <m/>
    <m/>
    <m/>
    <s v="No"/>
    <s v="No"/>
    <n v="3"/>
    <n v="1"/>
    <n v="2"/>
    <n v="1"/>
    <n v="4"/>
    <n v="5"/>
    <n v="1"/>
    <n v="1"/>
    <n v="4"/>
    <n v="4"/>
    <m/>
    <n v="4"/>
    <n v="4"/>
    <n v="3"/>
    <n v="3"/>
    <n v="4"/>
    <s v="Sí"/>
    <n v="4"/>
    <n v="3"/>
    <s v="Twitter|Youtube"/>
    <m/>
    <m/>
    <m/>
    <m/>
    <m/>
    <m/>
    <m/>
    <s v="Sí"/>
    <s v="No"/>
    <m/>
    <n v="4"/>
    <n v="4"/>
    <s v="4, satisfecho"/>
    <s v="Mejorado"/>
    <m/>
    <n v="1"/>
    <n v="0"/>
    <n v="0"/>
    <n v="0"/>
    <n v="0"/>
    <n v="0"/>
    <n v="1"/>
    <n v="0"/>
    <n v="1"/>
    <n v="0"/>
    <n v="0"/>
    <n v="0"/>
    <n v="0"/>
  </r>
  <r>
    <m/>
    <m/>
    <s v="Ciencias de la Salud"/>
    <d v="2020-05-19T13:00:00"/>
    <x v="2"/>
    <x v="23"/>
    <x v="2"/>
    <x v="4"/>
    <x v="2"/>
    <s v="F. Veterinaria"/>
    <s v="Biblioteca Maria Zambrano (Filología / Derecho)"/>
    <m/>
    <m/>
    <m/>
    <m/>
    <m/>
    <m/>
    <m/>
    <s v="No"/>
    <s v="No"/>
    <n v="1"/>
    <n v="1"/>
    <n v="1"/>
    <n v="1"/>
    <n v="4"/>
    <n v="2"/>
    <n v="5"/>
    <n v="1"/>
    <n v="3"/>
    <n v="3"/>
    <m/>
    <n v="2"/>
    <n v="2"/>
    <n v="2"/>
    <n v="2"/>
    <n v="2"/>
    <s v="No"/>
    <n v="2"/>
    <n v="2"/>
    <s v="Twitter|Youtube|Instagram"/>
    <m/>
    <m/>
    <m/>
    <m/>
    <m/>
    <m/>
    <m/>
    <s v="No"/>
    <s v="No"/>
    <m/>
    <n v="3"/>
    <n v="3"/>
    <s v="3, normal"/>
    <s v="Igual"/>
    <m/>
    <n v="1"/>
    <n v="0"/>
    <n v="0"/>
    <n v="0"/>
    <n v="0"/>
    <n v="0"/>
    <n v="1"/>
    <n v="0"/>
    <n v="1"/>
    <n v="1"/>
    <n v="0"/>
    <n v="0"/>
    <n v="0"/>
  </r>
  <r>
    <m/>
    <m/>
    <s v="Ciencias Sociales"/>
    <d v="2020-05-19T13:00:00"/>
    <x v="1"/>
    <x v="13"/>
    <x v="3"/>
    <x v="3"/>
    <x v="30"/>
    <s v="F. Ciencias de la Información"/>
    <m/>
    <m/>
    <m/>
    <m/>
    <m/>
    <m/>
    <m/>
    <m/>
    <s v="No"/>
    <s v="No"/>
    <n v="1"/>
    <n v="4"/>
    <n v="4"/>
    <n v="1"/>
    <n v="1"/>
    <n v="3"/>
    <n v="1"/>
    <n v="3"/>
    <n v="5"/>
    <n v="4"/>
    <m/>
    <n v="3"/>
    <n v="4"/>
    <n v="4"/>
    <n v="3"/>
    <n v="4"/>
    <s v="Sí"/>
    <n v="4"/>
    <n v="5"/>
    <s v="Facebook|LinkedIn"/>
    <m/>
    <m/>
    <m/>
    <m/>
    <m/>
    <m/>
    <m/>
    <s v="Sí"/>
    <s v="Sí"/>
    <s v="Muy útil"/>
    <n v="4"/>
    <n v="3"/>
    <s v="4, satisfecho"/>
    <s v="Mejorado"/>
    <m/>
    <n v="1"/>
    <n v="0"/>
    <n v="0"/>
    <n v="1"/>
    <n v="0"/>
    <n v="0"/>
    <n v="0"/>
    <n v="1"/>
    <n v="0"/>
    <n v="0"/>
    <n v="1"/>
    <n v="0"/>
    <n v="0"/>
  </r>
  <r>
    <m/>
    <m/>
    <s v="Ciencias de la Salud"/>
    <d v="2020-05-19T13:00:00"/>
    <x v="2"/>
    <x v="22"/>
    <x v="1"/>
    <x v="5"/>
    <x v="16"/>
    <s v="F. Óptica y Optometría"/>
    <s v="Biblioteca Maria Zambrano (Filología / Derecho)"/>
    <s v="F. Psicología"/>
    <m/>
    <m/>
    <m/>
    <m/>
    <m/>
    <m/>
    <s v="No"/>
    <s v="Sí"/>
    <n v="2"/>
    <n v="3"/>
    <n v="3"/>
    <n v="1"/>
    <n v="5"/>
    <n v="4"/>
    <n v="5"/>
    <n v="2"/>
    <n v="4"/>
    <n v="4"/>
    <m/>
    <n v="4"/>
    <n v="5"/>
    <n v="4"/>
    <n v="4"/>
    <n v="4"/>
    <s v="Sí"/>
    <n v="4"/>
    <n v="4"/>
    <s v="Twitter|Youtube|Instagram"/>
    <m/>
    <m/>
    <m/>
    <m/>
    <m/>
    <m/>
    <m/>
    <s v="Sí"/>
    <s v="Sí"/>
    <s v="Muy útil"/>
    <n v="5"/>
    <n v="5"/>
    <s v="5, muy satisfecho"/>
    <s v="Mejorado"/>
    <m/>
    <n v="0"/>
    <n v="0"/>
    <n v="0"/>
    <n v="0"/>
    <n v="1"/>
    <n v="0"/>
    <n v="1"/>
    <n v="0"/>
    <n v="1"/>
    <n v="1"/>
    <n v="0"/>
    <n v="0"/>
    <n v="0"/>
  </r>
  <r>
    <m/>
    <m/>
    <s v="Humanidades"/>
    <d v="2020-05-19T13:00:00"/>
    <x v="2"/>
    <x v="2"/>
    <x v="2"/>
    <x v="1"/>
    <x v="2"/>
    <s v="F. Educación - Centro de Formación del Profesorado"/>
    <m/>
    <m/>
    <m/>
    <m/>
    <m/>
    <m/>
    <m/>
    <m/>
    <s v="No"/>
    <s v="Sí"/>
    <n v="1"/>
    <n v="1"/>
    <n v="3"/>
    <n v="1"/>
    <n v="1"/>
    <n v="3"/>
    <n v="5"/>
    <n v="1"/>
    <n v="2"/>
    <n v="4"/>
    <m/>
    <n v="4"/>
    <n v="4"/>
    <n v="4"/>
    <n v="4"/>
    <n v="4"/>
    <s v="No"/>
    <n v="4"/>
    <n v="1"/>
    <s v="Twitter|Facebook|Youtube|Instagram"/>
    <m/>
    <m/>
    <m/>
    <m/>
    <m/>
    <m/>
    <m/>
    <s v="Sí"/>
    <s v="No"/>
    <m/>
    <n v="4"/>
    <n v="4"/>
    <s v="4, satisfecho"/>
    <s v="Mejorado"/>
    <m/>
    <n v="1"/>
    <n v="0"/>
    <n v="0"/>
    <n v="0"/>
    <n v="0"/>
    <n v="0"/>
    <n v="1"/>
    <n v="1"/>
    <n v="1"/>
    <n v="1"/>
    <n v="0"/>
    <n v="0"/>
    <n v="0"/>
  </r>
  <r>
    <m/>
    <m/>
    <s v="Ciencias de la Salud"/>
    <d v="2020-05-19T13:00:00"/>
    <x v="2"/>
    <x v="4"/>
    <x v="3"/>
    <x v="3"/>
    <x v="2"/>
    <s v="F. Medicina"/>
    <s v="F. Enfermería, Fisioterapia y Podología"/>
    <s v="F. Farmacia"/>
    <m/>
    <m/>
    <m/>
    <m/>
    <m/>
    <m/>
    <s v="Sí"/>
    <s v="Sí"/>
    <n v="3"/>
    <n v="1"/>
    <n v="2"/>
    <n v="1"/>
    <n v="5"/>
    <n v="2"/>
    <n v="4"/>
    <n v="1"/>
    <n v="4"/>
    <n v="5"/>
    <m/>
    <n v="4"/>
    <n v="4"/>
    <n v="1"/>
    <n v="2"/>
    <n v="3"/>
    <s v="No"/>
    <n v="3"/>
    <n v="2"/>
    <s v="Twitter|Youtube|Instagram"/>
    <m/>
    <m/>
    <m/>
    <m/>
    <m/>
    <m/>
    <m/>
    <s v="Sí"/>
    <s v="No"/>
    <m/>
    <n v="4"/>
    <n v="2"/>
    <s v="4, satisfecho"/>
    <s v="Mejorado"/>
    <m/>
    <n v="1"/>
    <n v="0"/>
    <n v="0"/>
    <n v="0"/>
    <n v="0"/>
    <n v="0"/>
    <n v="1"/>
    <n v="0"/>
    <n v="1"/>
    <n v="1"/>
    <n v="0"/>
    <n v="0"/>
    <n v="0"/>
  </r>
  <r>
    <m/>
    <m/>
    <s v="Ciencias Sociales"/>
    <d v="2020-05-19T13:00:00"/>
    <x v="1"/>
    <x v="10"/>
    <x v="1"/>
    <x v="1"/>
    <x v="2"/>
    <s v="Biblioteca Maria Zambrano (Filología / Derecho)"/>
    <s v="F. Derecho (Departamentos,Criminología)"/>
    <m/>
    <s v="Corte Internacional de Justicia"/>
    <m/>
    <m/>
    <m/>
    <m/>
    <m/>
    <s v="No"/>
    <s v="Sí"/>
    <n v="3"/>
    <n v="3"/>
    <n v="3"/>
    <n v="4"/>
    <n v="4"/>
    <n v="4"/>
    <n v="5"/>
    <n v="3"/>
    <n v="5"/>
    <n v="4"/>
    <m/>
    <n v="4"/>
    <n v="4"/>
    <n v="3"/>
    <n v="3"/>
    <n v="4"/>
    <s v="Sí"/>
    <n v="3"/>
    <n v="4"/>
    <s v="Facebook|Instagram|LinkedIn"/>
    <m/>
    <m/>
    <m/>
    <m/>
    <m/>
    <m/>
    <m/>
    <s v="Sí"/>
    <s v="No"/>
    <m/>
    <n v="5"/>
    <n v="5"/>
    <s v="4, satisfecho"/>
    <s v="Mejorado mucho"/>
    <s v="Adquirir más manuales, publicaciones, códigos, obras, artículos de Derecho Internacional Público y más suscripciones a revistas de dicho ámbito."/>
    <n v="1"/>
    <n v="0"/>
    <n v="0"/>
    <n v="0"/>
    <n v="0"/>
    <n v="0"/>
    <n v="0"/>
    <n v="1"/>
    <n v="0"/>
    <n v="1"/>
    <n v="1"/>
    <n v="0"/>
    <n v="0"/>
  </r>
  <r>
    <m/>
    <m/>
    <s v="Humanidades"/>
    <d v="2020-05-19T13:00:00"/>
    <x v="2"/>
    <x v="3"/>
    <x v="2"/>
    <x v="2"/>
    <x v="2"/>
    <s v="F. Bellas Artes"/>
    <s v="F. Geografía e Historia"/>
    <s v="F. Filosofía"/>
    <m/>
    <m/>
    <m/>
    <m/>
    <m/>
    <m/>
    <s v="No"/>
    <s v="Sí"/>
    <n v="3"/>
    <n v="2"/>
    <n v="2"/>
    <n v="2"/>
    <n v="4"/>
    <n v="4"/>
    <n v="4"/>
    <n v="4"/>
    <n v="5"/>
    <n v="5"/>
    <m/>
    <n v="5"/>
    <n v="5"/>
    <n v="5"/>
    <n v="5"/>
    <n v="5"/>
    <s v="Sí"/>
    <n v="5"/>
    <n v="5"/>
    <s v="Youtube|Instagram"/>
    <m/>
    <m/>
    <m/>
    <m/>
    <m/>
    <m/>
    <m/>
    <s v="Sí"/>
    <s v="Sí"/>
    <s v="Muy útil"/>
    <n v="5"/>
    <n v="5"/>
    <s v="5, muy satisfecho"/>
    <s v="Mejorado mucho"/>
    <m/>
    <n v="1"/>
    <n v="0"/>
    <n v="0"/>
    <n v="0"/>
    <n v="0"/>
    <n v="0"/>
    <n v="0"/>
    <n v="0"/>
    <n v="1"/>
    <n v="1"/>
    <n v="0"/>
    <n v="0"/>
    <n v="0"/>
  </r>
  <r>
    <m/>
    <m/>
    <s v="Humanidades"/>
    <d v="2020-05-19T13:00:00"/>
    <x v="1"/>
    <x v="6"/>
    <x v="4"/>
    <x v="3"/>
    <x v="4"/>
    <s v="Biblioteca Maria Zambrano (Filología / Derecho)"/>
    <s v="F. Filología (Clásicas o General)"/>
    <s v="F. Ciencias de la Información"/>
    <s v="UNED"/>
    <m/>
    <m/>
    <m/>
    <m/>
    <m/>
    <s v="No"/>
    <s v="No"/>
    <n v="2"/>
    <n v="5"/>
    <n v="5"/>
    <n v="4"/>
    <n v="2"/>
    <n v="5"/>
    <n v="1"/>
    <n v="5"/>
    <n v="5"/>
    <n v="3"/>
    <m/>
    <n v="3"/>
    <n v="3"/>
    <n v="2"/>
    <n v="3"/>
    <n v="4"/>
    <s v="Sí"/>
    <n v="2"/>
    <n v="3"/>
    <s v="Twitter|LinkedIn"/>
    <m/>
    <m/>
    <m/>
    <m/>
    <m/>
    <m/>
    <m/>
    <s v="Sí"/>
    <s v="Sí"/>
    <s v="Útil"/>
    <n v="4"/>
    <n v="4"/>
    <s v="4, satisfecho"/>
    <s v="Mejorado mucho"/>
    <s v="Se agradece que se hayan añadido libros electrónicos al catálogo"/>
    <n v="0"/>
    <n v="0"/>
    <n v="1"/>
    <n v="0"/>
    <n v="0"/>
    <n v="0"/>
    <n v="1"/>
    <n v="0"/>
    <n v="0"/>
    <n v="0"/>
    <n v="1"/>
    <n v="0"/>
    <n v="0"/>
  </r>
  <r>
    <m/>
    <m/>
    <s v="Ciencias Sociales"/>
    <d v="2020-05-19T13:00:00"/>
    <x v="2"/>
    <x v="13"/>
    <x v="1"/>
    <x v="1"/>
    <x v="2"/>
    <s v="F. Ciencias de la Información"/>
    <s v="Biblioteca Maria Zambrano (Filología / Derecho)"/>
    <s v="Biblioteca Maria Zambrano (Filología / Derecho)"/>
    <s v="Biblioteca José Hierro - San Blas"/>
    <m/>
    <m/>
    <m/>
    <m/>
    <m/>
    <s v="No"/>
    <s v="Sí"/>
    <n v="3"/>
    <n v="1"/>
    <n v="1"/>
    <n v="1"/>
    <n v="5"/>
    <n v="5"/>
    <n v="5"/>
    <n v="2"/>
    <n v="2"/>
    <n v="3"/>
    <m/>
    <n v="3"/>
    <n v="4"/>
    <n v="3"/>
    <n v="3"/>
    <n v="3"/>
    <s v="No"/>
    <n v="3"/>
    <n v="3"/>
    <s v="Youtube|Instagram"/>
    <m/>
    <m/>
    <m/>
    <m/>
    <m/>
    <m/>
    <m/>
    <s v="No"/>
    <s v="No"/>
    <m/>
    <n v="4"/>
    <n v="4"/>
    <s v="4, satisfecho"/>
    <s v="Mejorado"/>
    <m/>
    <n v="1"/>
    <n v="0"/>
    <n v="0"/>
    <n v="0"/>
    <n v="0"/>
    <n v="0"/>
    <n v="0"/>
    <n v="0"/>
    <n v="1"/>
    <n v="1"/>
    <n v="0"/>
    <n v="0"/>
    <n v="0"/>
  </r>
  <r>
    <m/>
    <m/>
    <s v="Ciencias de la Salud"/>
    <d v="2020-05-19T13:00:00"/>
    <x v="3"/>
    <x v="9"/>
    <x v="6"/>
    <x v="6"/>
    <x v="14"/>
    <s v="F. Medicina"/>
    <s v="F. Farmacia"/>
    <s v="F. Ciencias Biológicas"/>
    <m/>
    <m/>
    <m/>
    <m/>
    <m/>
    <m/>
    <s v="No"/>
    <s v="Sí"/>
    <n v="5"/>
    <n v="4"/>
    <n v="5"/>
    <n v="3"/>
    <n v="4"/>
    <n v="3"/>
    <n v="5"/>
    <n v="4"/>
    <n v="5"/>
    <n v="4"/>
    <m/>
    <n v="5"/>
    <n v="5"/>
    <m/>
    <n v="5"/>
    <n v="5"/>
    <m/>
    <n v="4"/>
    <m/>
    <s v="Twitter|Facebook|Instagram|LinkedIn"/>
    <m/>
    <m/>
    <m/>
    <m/>
    <m/>
    <m/>
    <m/>
    <s v="No"/>
    <s v="No"/>
    <m/>
    <n v="5"/>
    <n v="5"/>
    <s v="5, muy satisfecho"/>
    <s v="Mejorado mucho"/>
    <m/>
    <n v="0"/>
    <n v="0"/>
    <n v="0"/>
    <n v="0"/>
    <n v="0"/>
    <n v="0"/>
    <n v="1"/>
    <n v="1"/>
    <n v="0"/>
    <n v="1"/>
    <n v="1"/>
    <n v="0"/>
    <n v="0"/>
  </r>
  <r>
    <m/>
    <m/>
    <s v="Ciencias de la Salud"/>
    <d v="2020-05-19T13:00:00"/>
    <x v="2"/>
    <x v="15"/>
    <x v="3"/>
    <x v="2"/>
    <x v="2"/>
    <s v="F. Medicina"/>
    <s v="F. Odontología"/>
    <s v="F. Enfermería, Fisioterapia y Podología"/>
    <m/>
    <m/>
    <m/>
    <m/>
    <m/>
    <m/>
    <s v="No"/>
    <s v="Sí"/>
    <n v="5"/>
    <n v="5"/>
    <n v="3"/>
    <n v="1"/>
    <n v="5"/>
    <n v="4"/>
    <n v="5"/>
    <n v="2"/>
    <n v="4"/>
    <n v="4"/>
    <m/>
    <n v="5"/>
    <n v="4"/>
    <n v="4"/>
    <n v="4"/>
    <n v="4"/>
    <s v="No"/>
    <n v="4"/>
    <n v="3"/>
    <s v="Youtube|Instagram"/>
    <m/>
    <m/>
    <m/>
    <m/>
    <m/>
    <m/>
    <m/>
    <s v="Sí"/>
    <s v="No"/>
    <m/>
    <n v="5"/>
    <n v="3"/>
    <s v="4, satisfecho"/>
    <s v="Mejorado mucho"/>
    <m/>
    <n v="1"/>
    <n v="0"/>
    <n v="0"/>
    <n v="0"/>
    <n v="0"/>
    <n v="0"/>
    <n v="0"/>
    <n v="0"/>
    <n v="1"/>
    <n v="1"/>
    <n v="0"/>
    <n v="0"/>
    <n v="0"/>
  </r>
  <r>
    <m/>
    <m/>
    <s v="Humanidades"/>
    <d v="2020-05-19T13:00:00"/>
    <x v="2"/>
    <x v="6"/>
    <x v="3"/>
    <x v="3"/>
    <x v="63"/>
    <s v="Biblioteca Maria Zambrano (Filología / Derecho)"/>
    <s v="F. Filología (Clásicas o General)"/>
    <s v="F. Ciencias de la Documentación"/>
    <s v="Biblioteca municipal Mario Vargas Llosa, Biblioteca regional Benito Pérez Galdós (antigua Conde Duque), Biblioteca regional Pedro Salinas, Biblioteca municipal Federico García Lorca."/>
    <m/>
    <m/>
    <m/>
    <m/>
    <m/>
    <s v="Sí"/>
    <s v="Sí"/>
    <n v="5"/>
    <n v="4"/>
    <n v="5"/>
    <n v="5"/>
    <n v="5"/>
    <n v="5"/>
    <n v="5"/>
    <n v="5"/>
    <n v="2"/>
    <n v="3"/>
    <m/>
    <n v="2"/>
    <n v="3"/>
    <n v="1"/>
    <n v="5"/>
    <n v="2"/>
    <s v="Sí"/>
    <n v="3"/>
    <n v="5"/>
    <s v="Twitter|Facebook|Instagram"/>
    <m/>
    <m/>
    <m/>
    <m/>
    <m/>
    <m/>
    <m/>
    <s v="Sí"/>
    <s v="No"/>
    <m/>
    <n v="5"/>
    <n v="5"/>
    <s v="5, muy satisfecho"/>
    <s v="Mejorado mucho"/>
    <s v="Quiero agradecer a todo el personal de la biblioteca, tanto desde redes sociales como de la facultad de Filología, su ayuda y apoyo en las semanas que llevamos de confinamiento y de dependencia necesaria de los recursos electrónicos."/>
    <n v="1"/>
    <n v="0"/>
    <n v="1"/>
    <n v="0"/>
    <n v="1"/>
    <n v="0"/>
    <n v="1"/>
    <n v="1"/>
    <n v="0"/>
    <n v="1"/>
    <n v="0"/>
    <n v="0"/>
    <n v="0"/>
  </r>
  <r>
    <m/>
    <m/>
    <s v="Ciencias Experimentales"/>
    <d v="2020-05-19T13:00:00"/>
    <x v="2"/>
    <x v="27"/>
    <x v="3"/>
    <x v="4"/>
    <x v="6"/>
    <s v="Biblioteca Maria Zambrano (Filología / Derecho)"/>
    <s v="F. Estudios Estadísticos"/>
    <s v="F. Geografía e Historia"/>
    <m/>
    <m/>
    <m/>
    <m/>
    <m/>
    <m/>
    <s v="Sí"/>
    <s v="Sí"/>
    <n v="5"/>
    <n v="1"/>
    <n v="1"/>
    <n v="2"/>
    <n v="3"/>
    <n v="1"/>
    <n v="4"/>
    <n v="1"/>
    <n v="1"/>
    <n v="4"/>
    <m/>
    <n v="1"/>
    <n v="3"/>
    <n v="3"/>
    <n v="4"/>
    <n v="5"/>
    <s v="Sí"/>
    <n v="2"/>
    <n v="1"/>
    <s v="Instagram"/>
    <m/>
    <m/>
    <m/>
    <m/>
    <m/>
    <m/>
    <m/>
    <s v="No"/>
    <s v="No"/>
    <m/>
    <n v="2"/>
    <n v="1"/>
    <s v="2, insatisfecho"/>
    <s v="Empeorado"/>
    <s v="Hay una bibliotecaria morena de pelo corto en nuestra facultad, es una prepotente, nos habla fatal y he podido presenciar como hecha a de la biblioteca a gente que literalmente acaba de entrar y no había hecho nada."/>
    <n v="1"/>
    <n v="0"/>
    <n v="1"/>
    <n v="0"/>
    <n v="0"/>
    <n v="0"/>
    <n v="0"/>
    <n v="0"/>
    <n v="0"/>
    <n v="1"/>
    <n v="0"/>
    <n v="0"/>
    <n v="0"/>
  </r>
  <r>
    <m/>
    <m/>
    <s v="Ciencias Experimentales"/>
    <d v="2020-05-19T13:00:00"/>
    <x v="2"/>
    <x v="16"/>
    <x v="5"/>
    <x v="5"/>
    <x v="2"/>
    <s v="F. Ciencias Químicas"/>
    <s v="F. Ciencias Físicas"/>
    <s v="F. Ciencias Matemáticas"/>
    <m/>
    <m/>
    <m/>
    <m/>
    <m/>
    <m/>
    <s v="No"/>
    <s v="No"/>
    <n v="3"/>
    <n v="2"/>
    <n v="3"/>
    <n v="4"/>
    <n v="3"/>
    <n v="4"/>
    <n v="5"/>
    <n v="2"/>
    <n v="3"/>
    <n v="3"/>
    <m/>
    <n v="2"/>
    <n v="2"/>
    <n v="4"/>
    <n v="3"/>
    <n v="3"/>
    <s v="No"/>
    <n v="3"/>
    <n v="3"/>
    <s v="Facebook|Youtube"/>
    <m/>
    <m/>
    <m/>
    <m/>
    <m/>
    <m/>
    <m/>
    <s v="No"/>
    <s v="No"/>
    <m/>
    <n v="2"/>
    <n v="3"/>
    <s v="4, satisfecho"/>
    <s v="Igual"/>
    <m/>
    <n v="1"/>
    <n v="0"/>
    <n v="0"/>
    <n v="0"/>
    <n v="0"/>
    <n v="0"/>
    <n v="0"/>
    <n v="1"/>
    <n v="1"/>
    <n v="0"/>
    <n v="0"/>
    <n v="0"/>
    <n v="0"/>
  </r>
  <r>
    <m/>
    <m/>
    <s v="Ciencias Experimentales"/>
    <d v="2020-05-19T13:00:00"/>
    <x v="2"/>
    <x v="19"/>
    <x v="2"/>
    <x v="4"/>
    <x v="11"/>
    <s v="F. Ciencias Físicas"/>
    <m/>
    <m/>
    <m/>
    <m/>
    <m/>
    <m/>
    <m/>
    <m/>
    <s v="Sí"/>
    <s v="Sí"/>
    <n v="5"/>
    <n v="1"/>
    <n v="1"/>
    <n v="1"/>
    <n v="5"/>
    <n v="3"/>
    <n v="4"/>
    <n v="1"/>
    <n v="3"/>
    <n v="5"/>
    <m/>
    <n v="4"/>
    <n v="5"/>
    <n v="2"/>
    <n v="5"/>
    <n v="5"/>
    <s v="No"/>
    <n v="3"/>
    <n v="2"/>
    <s v="Twitter|Youtube|TikTok, Reddit"/>
    <m/>
    <m/>
    <m/>
    <m/>
    <m/>
    <m/>
    <m/>
    <s v="No"/>
    <s v="No"/>
    <m/>
    <n v="4"/>
    <n v="5"/>
    <s v="5, muy satisfecho"/>
    <s v="Mejorado"/>
    <m/>
    <n v="0"/>
    <n v="1"/>
    <n v="1"/>
    <n v="0"/>
    <n v="0"/>
    <n v="0"/>
    <n v="1"/>
    <n v="0"/>
    <n v="1"/>
    <n v="0"/>
    <n v="0"/>
    <n v="0"/>
    <n v="0"/>
  </r>
  <r>
    <m/>
    <m/>
    <s v="Humanidades"/>
    <d v="2020-05-19T13:00:00"/>
    <x v="2"/>
    <x v="7"/>
    <x v="2"/>
    <x v="2"/>
    <x v="11"/>
    <s v="F. Geografía e Historia"/>
    <s v="Biblioteca Maria Zambrano (Filología / Derecho)"/>
    <s v="F. Filología (Clásicas o General)"/>
    <s v="A CRAI-Biblioteca en Alcalá de Henares y a las Bibliotecas de la Comunidad de Madrid."/>
    <m/>
    <m/>
    <m/>
    <m/>
    <m/>
    <s v="Sí"/>
    <s v="Sí"/>
    <n v="4"/>
    <n v="3"/>
    <n v="3"/>
    <n v="1"/>
    <n v="5"/>
    <n v="3"/>
    <n v="5"/>
    <n v="2"/>
    <n v="4"/>
    <n v="5"/>
    <m/>
    <n v="5"/>
    <n v="4"/>
    <n v="4"/>
    <n v="3"/>
    <n v="4"/>
    <s v="Sí"/>
    <n v="4"/>
    <n v="4"/>
    <s v="Youtube|Instagram"/>
    <m/>
    <m/>
    <m/>
    <m/>
    <m/>
    <m/>
    <m/>
    <s v="No"/>
    <s v="No"/>
    <m/>
    <n v="5"/>
    <n v="5"/>
    <s v="4, satisfecho"/>
    <s v="Igual"/>
    <m/>
    <n v="0"/>
    <n v="1"/>
    <n v="1"/>
    <n v="0"/>
    <n v="0"/>
    <n v="0"/>
    <n v="0"/>
    <n v="0"/>
    <n v="1"/>
    <n v="1"/>
    <n v="0"/>
    <n v="0"/>
    <n v="0"/>
  </r>
  <r>
    <m/>
    <m/>
    <s v="Humanidades"/>
    <d v="2020-05-19T13:00:00"/>
    <x v="2"/>
    <x v="6"/>
    <x v="3"/>
    <x v="3"/>
    <x v="6"/>
    <s v="Biblioteca Maria Zambrano (Filología / Derecho)"/>
    <s v="F. Filología (Clásicas o General)"/>
    <s v="F. Geografía e Historia"/>
    <s v="Cualquier biblioteca pública: Eugenio Trías, Elena Fortún, Dámaso Alonso, Hortaleza, Huerta de la Salud, Rafael Alberti, la regional Joaquín Leguina (entre otras)"/>
    <m/>
    <m/>
    <m/>
    <m/>
    <m/>
    <s v="Sí"/>
    <s v="Sí"/>
    <n v="4"/>
    <n v="3"/>
    <n v="3"/>
    <n v="2"/>
    <n v="5"/>
    <n v="3"/>
    <n v="5"/>
    <n v="4"/>
    <n v="2"/>
    <n v="4"/>
    <m/>
    <n v="3"/>
    <n v="4"/>
    <n v="4"/>
    <n v="2"/>
    <n v="2"/>
    <s v="No"/>
    <n v="3"/>
    <n v="3"/>
    <s v="Twitter|Youtube|Instagram"/>
    <m/>
    <m/>
    <m/>
    <m/>
    <m/>
    <m/>
    <m/>
    <s v="Sí"/>
    <s v="Sí"/>
    <s v="Útil"/>
    <n v="5"/>
    <n v="5"/>
    <s v="4, satisfecho"/>
    <s v="Mejorado"/>
    <m/>
    <n v="1"/>
    <n v="0"/>
    <n v="1"/>
    <n v="0"/>
    <n v="0"/>
    <n v="0"/>
    <n v="1"/>
    <n v="0"/>
    <n v="1"/>
    <n v="1"/>
    <n v="0"/>
    <n v="0"/>
    <n v="0"/>
  </r>
  <r>
    <m/>
    <m/>
    <s v="Ciencias Experimentales"/>
    <d v="2020-05-19T13:00:00"/>
    <x v="2"/>
    <x v="20"/>
    <x v="2"/>
    <x v="4"/>
    <x v="2"/>
    <s v="F. Ciencias Biológicas"/>
    <m/>
    <m/>
    <m/>
    <m/>
    <m/>
    <m/>
    <m/>
    <m/>
    <s v="No"/>
    <s v="Sí"/>
    <n v="3"/>
    <n v="1"/>
    <n v="1"/>
    <n v="4"/>
    <n v="5"/>
    <n v="5"/>
    <n v="5"/>
    <n v="3"/>
    <n v="3"/>
    <n v="3"/>
    <m/>
    <n v="3"/>
    <n v="3"/>
    <n v="3"/>
    <n v="3"/>
    <n v="3"/>
    <s v="No"/>
    <n v="3"/>
    <n v="3"/>
    <s v="Twitter|Facebook"/>
    <m/>
    <m/>
    <m/>
    <m/>
    <m/>
    <m/>
    <m/>
    <s v="Sí"/>
    <s v="No"/>
    <m/>
    <n v="3"/>
    <n v="3"/>
    <s v="3, normal"/>
    <s v="Igual"/>
    <s v="Algunas veces que he ido, el Bibliotecario había tenido algún problema con otra compañera y se lo estaba contando a una tercera persona a viva voz, con lo cual molestaba a los que estábamos trabajando en la sala. Creo que si unos tenemos que irnos a trabajar a aulas especiales para hablar, ellos deben de dar ejemplo también. Y si tienen algún problema, hablarlo en privado, no hace falta que nos enteremos todos. Otra cosa que cambiaría sería la disposición de las salas de grupo, a veces hay otros grupos contigo que ponen música o hablan tan alto o hacen tanto escándalo que casi no te puedes comunicar con tu propio grupo. También adquirir más unidades de bibliografía reciente (por ejemplo, referente al último volumen de Histología panamericana). Ya que normalmente son los que más se utilizan y los más demandados por los alumnos."/>
    <n v="1"/>
    <n v="0"/>
    <n v="0"/>
    <n v="0"/>
    <n v="0"/>
    <n v="0"/>
    <n v="1"/>
    <n v="1"/>
    <n v="0"/>
    <n v="0"/>
    <n v="0"/>
    <n v="0"/>
    <n v="0"/>
  </r>
  <r>
    <m/>
    <m/>
    <s v="Ciencias de la Salud"/>
    <d v="2020-05-19T13:00:00"/>
    <x v="1"/>
    <x v="9"/>
    <x v="4"/>
    <x v="1"/>
    <x v="2"/>
    <m/>
    <m/>
    <m/>
    <m/>
    <m/>
    <m/>
    <m/>
    <m/>
    <m/>
    <s v="No"/>
    <s v="No"/>
    <n v="1"/>
    <n v="3"/>
    <n v="3"/>
    <n v="2"/>
    <n v="1"/>
    <n v="4"/>
    <n v="1"/>
    <n v="3"/>
    <n v="1"/>
    <n v="4"/>
    <m/>
    <n v="4"/>
    <n v="3"/>
    <n v="3"/>
    <n v="3"/>
    <n v="3"/>
    <s v="No"/>
    <n v="4"/>
    <n v="1"/>
    <s v="Facebook|Instagram|LinkedIn"/>
    <m/>
    <m/>
    <m/>
    <m/>
    <m/>
    <m/>
    <m/>
    <s v="No"/>
    <s v="No"/>
    <m/>
    <n v="3"/>
    <n v="3"/>
    <s v="3, normal"/>
    <s v="Igual"/>
    <m/>
    <n v="1"/>
    <n v="0"/>
    <n v="0"/>
    <n v="0"/>
    <n v="0"/>
    <n v="0"/>
    <n v="0"/>
    <n v="1"/>
    <n v="0"/>
    <n v="1"/>
    <n v="1"/>
    <n v="0"/>
    <n v="0"/>
  </r>
  <r>
    <m/>
    <m/>
    <s v="Ciencias Sociales"/>
    <d v="2020-05-19T13:00:00"/>
    <x v="2"/>
    <x v="11"/>
    <x v="1"/>
    <x v="5"/>
    <x v="4"/>
    <s v="F. Ciencias Económicas y Empresariales"/>
    <m/>
    <m/>
    <m/>
    <m/>
    <m/>
    <m/>
    <m/>
    <m/>
    <s v="Sí"/>
    <s v="Sí"/>
    <n v="3"/>
    <n v="3"/>
    <n v="4"/>
    <n v="3"/>
    <n v="3"/>
    <n v="3"/>
    <n v="4"/>
    <n v="3"/>
    <n v="3"/>
    <n v="3"/>
    <m/>
    <n v="3"/>
    <n v="4"/>
    <n v="3"/>
    <n v="3"/>
    <n v="4"/>
    <s v="No"/>
    <n v="3"/>
    <n v="3"/>
    <s v="Facebook|Youtube|Instagram"/>
    <m/>
    <m/>
    <m/>
    <m/>
    <m/>
    <m/>
    <m/>
    <s v="No"/>
    <s v="No"/>
    <m/>
    <n v="3"/>
    <n v="3"/>
    <s v="3, normal"/>
    <s v="Igual"/>
    <m/>
    <n v="0"/>
    <n v="0"/>
    <n v="1"/>
    <n v="0"/>
    <n v="0"/>
    <n v="0"/>
    <n v="0"/>
    <n v="1"/>
    <n v="1"/>
    <n v="1"/>
    <n v="0"/>
    <n v="0"/>
    <n v="0"/>
  </r>
  <r>
    <m/>
    <m/>
    <s v="Humanidades"/>
    <d v="2020-05-19T13:00:00"/>
    <x v="3"/>
    <x v="2"/>
    <x v="1"/>
    <x v="1"/>
    <x v="2"/>
    <s v="F. Psicología"/>
    <s v="F. Trabajo Social"/>
    <s v="F. Educación - Centro de Formación del Profesorado"/>
    <m/>
    <m/>
    <m/>
    <m/>
    <m/>
    <m/>
    <s v="No"/>
    <s v="Sí"/>
    <n v="4"/>
    <n v="3"/>
    <n v="1"/>
    <n v="5"/>
    <n v="4"/>
    <n v="5"/>
    <n v="4"/>
    <n v="4"/>
    <n v="3"/>
    <n v="3"/>
    <m/>
    <n v="3"/>
    <n v="5"/>
    <n v="3"/>
    <n v="3"/>
    <n v="4"/>
    <s v="No"/>
    <n v="3"/>
    <n v="2"/>
    <s v="Facebook|Youtube|Instagram"/>
    <m/>
    <m/>
    <m/>
    <m/>
    <m/>
    <m/>
    <m/>
    <s v="Sí"/>
    <s v="No"/>
    <m/>
    <n v="5"/>
    <n v="5"/>
    <s v="4, satisfecho"/>
    <s v="Mejorado"/>
    <s v="Muchas gracias por su labor. No sé desanimen"/>
    <n v="1"/>
    <n v="0"/>
    <n v="0"/>
    <n v="0"/>
    <n v="0"/>
    <n v="0"/>
    <n v="0"/>
    <n v="1"/>
    <n v="1"/>
    <n v="1"/>
    <n v="0"/>
    <n v="0"/>
    <n v="0"/>
  </r>
  <r>
    <m/>
    <m/>
    <s v="Ciencias Experimentales"/>
    <d v="2020-05-19T13:00:00"/>
    <x v="2"/>
    <x v="19"/>
    <x v="2"/>
    <x v="1"/>
    <x v="2"/>
    <s v="F. Ciencias Físicas"/>
    <s v="F. Ciencias Químicas"/>
    <m/>
    <m/>
    <m/>
    <m/>
    <m/>
    <m/>
    <m/>
    <s v="Sí"/>
    <s v="Sí"/>
    <n v="4"/>
    <n v="1"/>
    <n v="4"/>
    <n v="1"/>
    <n v="5"/>
    <n v="3"/>
    <n v="4"/>
    <n v="3"/>
    <n v="5"/>
    <n v="4"/>
    <m/>
    <n v="4"/>
    <n v="4"/>
    <n v="4"/>
    <n v="4"/>
    <n v="5"/>
    <s v="Sí"/>
    <n v="4"/>
    <n v="1"/>
    <s v="Youtube"/>
    <m/>
    <m/>
    <m/>
    <m/>
    <m/>
    <m/>
    <m/>
    <s v="Sí"/>
    <s v="No"/>
    <m/>
    <n v="4"/>
    <n v="4"/>
    <s v="4, satisfecho"/>
    <s v="Mejorado"/>
    <s v="Valoro mucho en la biblioteca de CC Físicas que esté habilitada la sala M2 para el estudio. Valoro que ahora se puede hacer el préstamo de portátiles para todo el edificio y me gustaría sugerir que no pongan tanta calefacción en invierno, siempre paso calor."/>
    <n v="1"/>
    <n v="0"/>
    <n v="0"/>
    <n v="0"/>
    <n v="0"/>
    <n v="0"/>
    <n v="0"/>
    <n v="0"/>
    <n v="1"/>
    <n v="0"/>
    <n v="0"/>
    <n v="0"/>
    <n v="0"/>
  </r>
  <r>
    <m/>
    <m/>
    <s v="Ciencias de la Salud"/>
    <d v="2020-05-19T13:00:00"/>
    <x v="2"/>
    <x v="23"/>
    <x v="1"/>
    <x v="1"/>
    <x v="3"/>
    <s v="F. Veterinaria"/>
    <s v="Biblioteca Maria Zambrano (Filología / Derecho)"/>
    <m/>
    <m/>
    <m/>
    <m/>
    <m/>
    <m/>
    <m/>
    <s v="No"/>
    <s v="Sí"/>
    <n v="3"/>
    <n v="1"/>
    <n v="3"/>
    <n v="2"/>
    <n v="5"/>
    <n v="3"/>
    <n v="5"/>
    <n v="2"/>
    <n v="3"/>
    <n v="4"/>
    <m/>
    <n v="4"/>
    <n v="3"/>
    <n v="4"/>
    <n v="3"/>
    <n v="4"/>
    <s v="No"/>
    <n v="4"/>
    <m/>
    <s v="Youtube"/>
    <m/>
    <m/>
    <m/>
    <m/>
    <m/>
    <m/>
    <m/>
    <s v="No"/>
    <s v="No"/>
    <m/>
    <n v="5"/>
    <n v="5"/>
    <s v="4, satisfecho"/>
    <s v="Mejorado"/>
    <s v="Excesivo calor en todas las épocas del año en la biblioteca de la Facultad de Veterinaria"/>
    <n v="0"/>
    <n v="1"/>
    <n v="0"/>
    <n v="0"/>
    <n v="0"/>
    <n v="0"/>
    <n v="0"/>
    <n v="0"/>
    <n v="1"/>
    <n v="0"/>
    <n v="0"/>
    <n v="0"/>
    <n v="0"/>
  </r>
  <r>
    <m/>
    <m/>
    <s v="Ciencias Sociales"/>
    <d v="2020-05-19T13:00:00"/>
    <x v="2"/>
    <x v="24"/>
    <x v="2"/>
    <x v="2"/>
    <x v="6"/>
    <s v="F. Trabajo Social"/>
    <s v="F. Ciencias Políticas y Sociología"/>
    <m/>
    <m/>
    <m/>
    <m/>
    <m/>
    <m/>
    <m/>
    <s v="Sí"/>
    <s v="Sí"/>
    <n v="4"/>
    <n v="1"/>
    <n v="1"/>
    <n v="2"/>
    <n v="5"/>
    <n v="5"/>
    <n v="5"/>
    <n v="2"/>
    <n v="5"/>
    <n v="5"/>
    <m/>
    <n v="5"/>
    <n v="5"/>
    <n v="5"/>
    <n v="5"/>
    <n v="5"/>
    <m/>
    <n v="5"/>
    <n v="5"/>
    <s v="Twitter|Youtube|Instagram"/>
    <m/>
    <m/>
    <m/>
    <m/>
    <m/>
    <m/>
    <m/>
    <s v="No"/>
    <s v="No"/>
    <m/>
    <n v="5"/>
    <n v="5"/>
    <s v="5, muy satisfecho"/>
    <s v="Mejorado"/>
    <s v="Nada más que añadir con las puntuaciones realizadas. Las instalaciones están muy bien preparadas, lo único que en la de Trabajo Social hay muchísimo más silencio que en la de Políticas pero es algo comprensible ya que ésta es más grande y por lo tanto la ventilación suena más. El material disponible es bastante amplio y estoy muy satisfecha con el servicio."/>
    <n v="1"/>
    <n v="0"/>
    <n v="1"/>
    <n v="0"/>
    <n v="0"/>
    <n v="0"/>
    <n v="1"/>
    <n v="0"/>
    <n v="1"/>
    <n v="1"/>
    <n v="0"/>
    <n v="0"/>
    <n v="0"/>
  </r>
  <r>
    <m/>
    <m/>
    <s v="Ciencias de la Salud"/>
    <d v="2020-05-19T13:00:00"/>
    <x v="3"/>
    <x v="4"/>
    <x v="2"/>
    <x v="1"/>
    <x v="2"/>
    <s v="Biblioteca Maria Zambrano (Filología / Derecho)"/>
    <s v="F. Medicina"/>
    <s v="F. Ciencias Biológicas"/>
    <s v="Biblioteca Municipal Benito Pérez Galdós (Conde Duque)"/>
    <m/>
    <m/>
    <m/>
    <m/>
    <m/>
    <s v="Sí"/>
    <s v="Sí"/>
    <n v="2"/>
    <n v="2"/>
    <n v="2"/>
    <n v="1"/>
    <n v="3"/>
    <n v="4"/>
    <n v="1"/>
    <n v="4"/>
    <n v="1"/>
    <n v="4"/>
    <m/>
    <n v="5"/>
    <n v="5"/>
    <n v="4"/>
    <n v="4"/>
    <n v="5"/>
    <s v="No"/>
    <n v="4"/>
    <n v="4"/>
    <s v="Twitter|Facebook|Youtube|Instagram"/>
    <m/>
    <m/>
    <m/>
    <m/>
    <m/>
    <m/>
    <m/>
    <s v="No"/>
    <s v="No"/>
    <m/>
    <n v="4"/>
    <n v="5"/>
    <s v="4, satisfecho"/>
    <s v="Mejorado"/>
    <m/>
    <n v="1"/>
    <n v="0"/>
    <n v="0"/>
    <n v="0"/>
    <n v="0"/>
    <n v="0"/>
    <n v="1"/>
    <n v="1"/>
    <n v="1"/>
    <n v="1"/>
    <n v="0"/>
    <n v="0"/>
    <n v="0"/>
  </r>
  <r>
    <m/>
    <m/>
    <s v="Ciencias Sociales"/>
    <d v="2020-05-19T12:59:00"/>
    <x v="2"/>
    <x v="13"/>
    <x v="2"/>
    <x v="1"/>
    <x v="2"/>
    <s v="F. Ciencias de la Información"/>
    <s v="F. Ciencias de la Información"/>
    <s v="F. Ciencias de la Información"/>
    <m/>
    <m/>
    <m/>
    <m/>
    <m/>
    <m/>
    <s v="Sí"/>
    <s v="Sí"/>
    <n v="5"/>
    <n v="1"/>
    <n v="3"/>
    <n v="2"/>
    <n v="4"/>
    <n v="1"/>
    <n v="4"/>
    <n v="1"/>
    <n v="3"/>
    <n v="4"/>
    <m/>
    <n v="3"/>
    <n v="4"/>
    <n v="4"/>
    <n v="3"/>
    <n v="5"/>
    <s v="No"/>
    <n v="5"/>
    <n v="3"/>
    <s v="Twitter|Youtube|Instagram"/>
    <m/>
    <m/>
    <m/>
    <m/>
    <m/>
    <m/>
    <m/>
    <s v="No"/>
    <s v="No"/>
    <m/>
    <n v="5"/>
    <n v="5"/>
    <s v="4, satisfecho"/>
    <s v="Mejorado"/>
    <m/>
    <n v="1"/>
    <n v="0"/>
    <n v="0"/>
    <n v="0"/>
    <n v="0"/>
    <n v="0"/>
    <n v="1"/>
    <n v="0"/>
    <n v="1"/>
    <n v="1"/>
    <n v="0"/>
    <n v="0"/>
    <n v="0"/>
  </r>
  <r>
    <m/>
    <m/>
    <s v="Ciencias de la Salud"/>
    <d v="2020-05-19T12:59:00"/>
    <x v="2"/>
    <x v="4"/>
    <x v="1"/>
    <x v="1"/>
    <x v="2"/>
    <s v="F. Medicina"/>
    <s v="F. Farmacia"/>
    <s v="F. Odontología"/>
    <m/>
    <m/>
    <m/>
    <m/>
    <m/>
    <m/>
    <s v="No"/>
    <s v="Sí"/>
    <n v="5"/>
    <n v="2"/>
    <n v="3"/>
    <n v="3"/>
    <n v="5"/>
    <n v="2"/>
    <n v="4"/>
    <n v="1"/>
    <n v="3"/>
    <n v="5"/>
    <m/>
    <n v="3"/>
    <n v="4"/>
    <n v="4"/>
    <n v="3"/>
    <n v="4"/>
    <s v="No"/>
    <n v="4"/>
    <n v="3"/>
    <s v="Instagram"/>
    <m/>
    <m/>
    <m/>
    <m/>
    <m/>
    <m/>
    <m/>
    <s v="No"/>
    <s v="No"/>
    <m/>
    <n v="4"/>
    <n v="5"/>
    <s v="4, satisfecho"/>
    <s v="Mejorado"/>
    <m/>
    <n v="1"/>
    <n v="0"/>
    <n v="0"/>
    <n v="0"/>
    <n v="0"/>
    <n v="0"/>
    <n v="0"/>
    <n v="0"/>
    <n v="0"/>
    <n v="1"/>
    <n v="0"/>
    <n v="0"/>
    <n v="0"/>
  </r>
  <r>
    <m/>
    <m/>
    <s v="Ciencias de la Salud"/>
    <d v="2020-05-19T12:59:00"/>
    <x v="2"/>
    <x v="22"/>
    <x v="2"/>
    <x v="5"/>
    <x v="1"/>
    <s v="F. Óptica y Optometría"/>
    <m/>
    <m/>
    <m/>
    <m/>
    <m/>
    <m/>
    <m/>
    <m/>
    <s v="No"/>
    <s v="Sí"/>
    <n v="4"/>
    <n v="1"/>
    <n v="3"/>
    <n v="4"/>
    <n v="4"/>
    <n v="4"/>
    <n v="4"/>
    <n v="2"/>
    <n v="2"/>
    <n v="3"/>
    <m/>
    <n v="3"/>
    <n v="4"/>
    <n v="3"/>
    <n v="3"/>
    <n v="3"/>
    <s v="No"/>
    <n v="3"/>
    <n v="2"/>
    <s v="Twitter|Youtube|Instagram"/>
    <m/>
    <m/>
    <m/>
    <m/>
    <m/>
    <m/>
    <m/>
    <s v="No"/>
    <s v="No"/>
    <m/>
    <n v="4"/>
    <n v="3"/>
    <s v="4, satisfecho"/>
    <s v="Igual"/>
    <s v="Un número mayor de salas para poder realizar trabajos en grupo"/>
    <n v="0"/>
    <n v="0"/>
    <n v="0"/>
    <n v="1"/>
    <n v="0"/>
    <n v="0"/>
    <n v="1"/>
    <n v="0"/>
    <n v="1"/>
    <n v="1"/>
    <n v="0"/>
    <n v="0"/>
    <n v="0"/>
  </r>
  <r>
    <m/>
    <m/>
    <s v="Ciencias Experimentales"/>
    <d v="2020-05-19T12:59:00"/>
    <x v="2"/>
    <x v="19"/>
    <x v="2"/>
    <x v="4"/>
    <x v="2"/>
    <s v="F. Ciencias Físicas"/>
    <m/>
    <m/>
    <m/>
    <m/>
    <m/>
    <m/>
    <m/>
    <m/>
    <s v="No"/>
    <s v="No"/>
    <n v="4"/>
    <n v="2"/>
    <n v="2"/>
    <n v="1"/>
    <n v="4"/>
    <n v="4"/>
    <n v="3"/>
    <n v="4"/>
    <n v="4"/>
    <n v="4"/>
    <m/>
    <n v="3"/>
    <n v="5"/>
    <n v="3"/>
    <n v="3"/>
    <n v="4"/>
    <s v="No"/>
    <n v="3"/>
    <m/>
    <s v="Youtube|Instagram"/>
    <m/>
    <m/>
    <m/>
    <m/>
    <m/>
    <m/>
    <m/>
    <s v="Sí"/>
    <s v="No"/>
    <m/>
    <n v="5"/>
    <n v="5"/>
    <s v="4, satisfecho"/>
    <s v="Mejorado"/>
    <m/>
    <n v="1"/>
    <n v="0"/>
    <n v="0"/>
    <n v="0"/>
    <n v="0"/>
    <n v="0"/>
    <n v="0"/>
    <n v="0"/>
    <n v="1"/>
    <n v="1"/>
    <n v="0"/>
    <n v="0"/>
    <n v="0"/>
  </r>
  <r>
    <m/>
    <m/>
    <s v="Ciencias Experimentales"/>
    <d v="2020-05-19T12:59:00"/>
    <x v="2"/>
    <x v="16"/>
    <x v="2"/>
    <x v="2"/>
    <x v="2"/>
    <s v="F. Ciencias Biológicas"/>
    <s v="F. Ciencias Químicas"/>
    <s v="Biblioteca Maria Zambrano (Filología / Derecho)"/>
    <m/>
    <m/>
    <m/>
    <m/>
    <m/>
    <m/>
    <s v="No"/>
    <s v="Sí"/>
    <n v="5"/>
    <n v="2"/>
    <n v="5"/>
    <n v="1"/>
    <n v="4"/>
    <n v="3"/>
    <n v="3"/>
    <n v="1"/>
    <n v="3"/>
    <n v="2"/>
    <m/>
    <n v="4"/>
    <n v="3"/>
    <n v="4"/>
    <n v="3"/>
    <n v="5"/>
    <s v="No"/>
    <n v="4"/>
    <n v="4"/>
    <s v="Youtube|Instagram"/>
    <m/>
    <m/>
    <m/>
    <m/>
    <m/>
    <m/>
    <m/>
    <s v="Sí"/>
    <s v="Sí"/>
    <s v="Muy útil"/>
    <n v="5"/>
    <n v="5"/>
    <s v="4, satisfecho"/>
    <s v="Mejorado"/>
    <s v="El grado en Bioquímica pertenece a la facultad de quimicas y tiene dificultades para encontrar libros, apuntes, etc, pues están repartidos por bibliotecas de distintas facultades y no existen muchos de ellos en formato digital"/>
    <n v="1"/>
    <n v="0"/>
    <n v="0"/>
    <n v="0"/>
    <n v="0"/>
    <n v="0"/>
    <n v="0"/>
    <n v="0"/>
    <n v="1"/>
    <n v="1"/>
    <n v="0"/>
    <n v="0"/>
    <n v="0"/>
  </r>
  <r>
    <m/>
    <m/>
    <s v="Ciencias Sociales"/>
    <d v="2020-05-19T12:59:00"/>
    <x v="2"/>
    <x v="24"/>
    <x v="4"/>
    <x v="5"/>
    <x v="3"/>
    <s v="F. Trabajo Social"/>
    <s v="F. Ciencias Políticas y Sociología"/>
    <s v="F. Psicología"/>
    <m/>
    <m/>
    <m/>
    <m/>
    <m/>
    <m/>
    <s v="Sí"/>
    <s v="Sí"/>
    <n v="1"/>
    <n v="1"/>
    <n v="1"/>
    <n v="3"/>
    <n v="4"/>
    <n v="4"/>
    <n v="5"/>
    <n v="1"/>
    <n v="3"/>
    <n v="3"/>
    <m/>
    <n v="3"/>
    <n v="4"/>
    <n v="3"/>
    <n v="3"/>
    <n v="3"/>
    <s v="No"/>
    <n v="3"/>
    <n v="2"/>
    <s v="Twitter|Youtube|Instagram"/>
    <m/>
    <m/>
    <m/>
    <m/>
    <m/>
    <m/>
    <m/>
    <s v="No"/>
    <s v="No"/>
    <m/>
    <n v="3"/>
    <n v="4"/>
    <s v="4, satisfecho"/>
    <s v="Igual"/>
    <m/>
    <n v="0"/>
    <n v="1"/>
    <n v="0"/>
    <n v="0"/>
    <n v="0"/>
    <n v="0"/>
    <n v="1"/>
    <n v="0"/>
    <n v="1"/>
    <n v="1"/>
    <n v="0"/>
    <n v="0"/>
    <n v="0"/>
  </r>
  <r>
    <m/>
    <m/>
    <s v="Ciencias Experimentales"/>
    <d v="2020-05-19T12:59:00"/>
    <x v="3"/>
    <x v="19"/>
    <x v="2"/>
    <x v="1"/>
    <x v="3"/>
    <s v="F. Ciencias Físicas"/>
    <m/>
    <m/>
    <m/>
    <m/>
    <m/>
    <m/>
    <m/>
    <m/>
    <s v="Sí"/>
    <s v="Sí"/>
    <n v="3"/>
    <n v="1"/>
    <n v="1"/>
    <n v="1"/>
    <n v="3"/>
    <n v="5"/>
    <n v="5"/>
    <n v="2"/>
    <n v="3"/>
    <n v="4"/>
    <m/>
    <n v="4"/>
    <n v="4"/>
    <n v="4"/>
    <n v="3"/>
    <n v="4"/>
    <s v="Sí"/>
    <n v="5"/>
    <n v="1"/>
    <m/>
    <m/>
    <m/>
    <m/>
    <m/>
    <m/>
    <m/>
    <m/>
    <s v="Sí"/>
    <s v="No"/>
    <m/>
    <n v="4"/>
    <n v="4"/>
    <s v="5, muy satisfecho"/>
    <s v="Igual"/>
    <m/>
    <n v="0"/>
    <n v="1"/>
    <n v="0"/>
    <n v="0"/>
    <n v="0"/>
    <n v="0"/>
    <n v="0"/>
    <n v="0"/>
    <n v="0"/>
    <n v="0"/>
    <n v="0"/>
    <n v="0"/>
    <n v="0"/>
  </r>
  <r>
    <m/>
    <m/>
    <s v="Humanidades"/>
    <d v="2020-05-19T12:59:00"/>
    <x v="3"/>
    <x v="7"/>
    <x v="2"/>
    <x v="1"/>
    <x v="4"/>
    <s v="F. Geografía e Historia"/>
    <s v="Biblioteca Maria Zambrano (Filología / Derecho)"/>
    <s v="Biblioteca Histórica"/>
    <m/>
    <m/>
    <m/>
    <m/>
    <m/>
    <m/>
    <s v="No"/>
    <s v="Sí"/>
    <n v="5"/>
    <n v="4"/>
    <n v="2"/>
    <n v="3"/>
    <n v="2"/>
    <n v="4"/>
    <n v="2"/>
    <n v="4"/>
    <n v="4"/>
    <n v="4"/>
    <m/>
    <n v="3"/>
    <n v="3"/>
    <n v="3"/>
    <n v="2"/>
    <n v="3"/>
    <s v="Sí"/>
    <n v="4"/>
    <n v="2"/>
    <s v="Twitter|Facebook|Instagram"/>
    <m/>
    <m/>
    <m/>
    <m/>
    <m/>
    <m/>
    <m/>
    <s v="Sí"/>
    <s v="No"/>
    <m/>
    <n v="4"/>
    <n v="4"/>
    <s v="4, satisfecho"/>
    <s v="Mejorado"/>
    <m/>
    <n v="0"/>
    <n v="0"/>
    <n v="1"/>
    <n v="0"/>
    <n v="0"/>
    <n v="0"/>
    <n v="1"/>
    <n v="1"/>
    <n v="0"/>
    <n v="1"/>
    <n v="0"/>
    <n v="0"/>
    <n v="0"/>
  </r>
  <r>
    <m/>
    <m/>
    <s v="Ciencias Sociales"/>
    <d v="2020-05-19T12:59:00"/>
    <x v="2"/>
    <x v="10"/>
    <x v="2"/>
    <x v="2"/>
    <x v="2"/>
    <s v="F. Derecho (Departamentos,Criminología)"/>
    <s v="Biblioteca Maria Zambrano (Filología / Derecho)"/>
    <m/>
    <m/>
    <m/>
    <m/>
    <m/>
    <m/>
    <m/>
    <s v="Sí"/>
    <s v="No"/>
    <n v="3"/>
    <n v="1"/>
    <n v="3"/>
    <n v="5"/>
    <n v="4"/>
    <n v="5"/>
    <n v="5"/>
    <n v="1"/>
    <n v="3"/>
    <n v="4"/>
    <m/>
    <n v="4"/>
    <n v="5"/>
    <n v="5"/>
    <n v="4"/>
    <n v="3"/>
    <s v="No"/>
    <n v="3"/>
    <n v="3"/>
    <s v="Facebook|Youtube"/>
    <m/>
    <m/>
    <m/>
    <m/>
    <m/>
    <m/>
    <m/>
    <s v="No"/>
    <s v="No"/>
    <m/>
    <n v="4"/>
    <n v="4"/>
    <s v="4, satisfecho"/>
    <s v="Igual"/>
    <s v="Deberían hacerse más reuniones acerca de cómo usar los recursos. Por ejemplo, las reuniones para alumnos de TFG y TFM que no hemos podido apuntarnos a ninguna de las 3 reuniones por haberse cerrado el proceso de inscripción, supongo que sería por el aforo, el contenido de esas reuniones debería facilitarse en la web de la biblioteca para que poder visualizarla en el caso de aquellos que no hemos podido inscribirnos"/>
    <n v="1"/>
    <n v="0"/>
    <n v="0"/>
    <n v="0"/>
    <n v="0"/>
    <n v="0"/>
    <n v="0"/>
    <n v="1"/>
    <n v="1"/>
    <n v="0"/>
    <n v="0"/>
    <n v="0"/>
    <n v="0"/>
  </r>
  <r>
    <m/>
    <m/>
    <s v="Humanidades"/>
    <d v="2020-05-19T12:59:00"/>
    <x v="2"/>
    <x v="2"/>
    <x v="4"/>
    <x v="4"/>
    <x v="16"/>
    <m/>
    <m/>
    <m/>
    <m/>
    <m/>
    <m/>
    <m/>
    <m/>
    <m/>
    <s v="No"/>
    <s v="Sí"/>
    <n v="1"/>
    <n v="1"/>
    <n v="1"/>
    <n v="5"/>
    <n v="5"/>
    <n v="5"/>
    <n v="5"/>
    <n v="3"/>
    <n v="1"/>
    <n v="1"/>
    <m/>
    <n v="1"/>
    <n v="1"/>
    <n v="1"/>
    <n v="1"/>
    <n v="1"/>
    <s v="No"/>
    <n v="1"/>
    <n v="1"/>
    <s v="Youtube|Instagram"/>
    <m/>
    <m/>
    <m/>
    <m/>
    <m/>
    <m/>
    <m/>
    <s v="No"/>
    <s v="No"/>
    <m/>
    <n v="1"/>
    <n v="1"/>
    <s v="2, insatisfecho"/>
    <s v="Igual"/>
    <m/>
    <n v="0"/>
    <n v="0"/>
    <n v="0"/>
    <n v="0"/>
    <n v="1"/>
    <n v="0"/>
    <n v="0"/>
    <n v="0"/>
    <n v="1"/>
    <n v="1"/>
    <n v="0"/>
    <n v="0"/>
    <n v="0"/>
  </r>
  <r>
    <m/>
    <m/>
    <s v="Ciencias Sociales"/>
    <d v="2020-05-19T12:59:00"/>
    <x v="2"/>
    <x v="10"/>
    <x v="1"/>
    <x v="4"/>
    <x v="2"/>
    <s v="Biblioteca Maria Zambrano (Filología / Derecho)"/>
    <m/>
    <m/>
    <s v="B.P. M.  Azuqueca de Henares"/>
    <m/>
    <m/>
    <m/>
    <m/>
    <m/>
    <s v="No"/>
    <s v="Sí"/>
    <n v="1"/>
    <n v="1"/>
    <n v="1"/>
    <n v="1"/>
    <n v="4"/>
    <n v="4"/>
    <n v="5"/>
    <n v="4"/>
    <n v="3"/>
    <n v="3"/>
    <m/>
    <n v="2"/>
    <n v="4"/>
    <n v="2"/>
    <n v="3"/>
    <n v="3"/>
    <s v="No"/>
    <n v="3"/>
    <n v="2"/>
    <s v="No uso ninguna red social"/>
    <m/>
    <m/>
    <m/>
    <m/>
    <m/>
    <m/>
    <m/>
    <s v="No"/>
    <s v="No"/>
    <m/>
    <n v="3"/>
    <n v="3"/>
    <s v="4, satisfecho"/>
    <s v="Igual"/>
    <m/>
    <n v="1"/>
    <n v="0"/>
    <n v="0"/>
    <n v="0"/>
    <n v="0"/>
    <n v="0"/>
    <n v="0"/>
    <n v="0"/>
    <n v="0"/>
    <n v="0"/>
    <n v="0"/>
    <n v="1"/>
    <n v="0"/>
  </r>
  <r>
    <m/>
    <m/>
    <s v="Ciencias Sociales"/>
    <d v="2020-05-19T12:59:00"/>
    <x v="2"/>
    <x v="1"/>
    <x v="1"/>
    <x v="2"/>
    <x v="2"/>
    <s v="F. Ciencias Políticas y Sociología"/>
    <s v="Biblioteca Maria Zambrano (Filología / Derecho)"/>
    <m/>
    <m/>
    <m/>
    <m/>
    <m/>
    <m/>
    <m/>
    <s v="No"/>
    <s v="Sí"/>
    <n v="3"/>
    <n v="4"/>
    <n v="3"/>
    <n v="2"/>
    <n v="5"/>
    <n v="4"/>
    <n v="5"/>
    <n v="3"/>
    <n v="3"/>
    <n v="3"/>
    <m/>
    <n v="3"/>
    <n v="4"/>
    <n v="4"/>
    <n v="3"/>
    <n v="3"/>
    <s v="No"/>
    <n v="4"/>
    <n v="3"/>
    <s v="Twitter|Facebook|Instagram|LinkedIn"/>
    <m/>
    <m/>
    <m/>
    <m/>
    <m/>
    <m/>
    <m/>
    <s v="No"/>
    <s v="No"/>
    <m/>
    <n v="3"/>
    <n v="4"/>
    <s v="4, satisfecho"/>
    <s v="Mejorado"/>
    <m/>
    <n v="1"/>
    <n v="0"/>
    <n v="0"/>
    <n v="0"/>
    <n v="0"/>
    <n v="0"/>
    <n v="1"/>
    <n v="1"/>
    <n v="0"/>
    <n v="1"/>
    <n v="1"/>
    <n v="0"/>
    <n v="0"/>
  </r>
  <r>
    <m/>
    <m/>
    <s v="Humanidades"/>
    <d v="2020-05-19T12:59:00"/>
    <x v="2"/>
    <x v="2"/>
    <x v="1"/>
    <x v="1"/>
    <x v="3"/>
    <s v="F. Educación - Centro de Formación del Profesorado"/>
    <m/>
    <m/>
    <m/>
    <m/>
    <m/>
    <m/>
    <m/>
    <m/>
    <s v="No"/>
    <s v="Sí"/>
    <n v="4"/>
    <n v="1"/>
    <n v="3"/>
    <n v="1"/>
    <n v="4"/>
    <n v="5"/>
    <n v="3"/>
    <n v="2"/>
    <n v="3"/>
    <n v="4"/>
    <m/>
    <n v="3"/>
    <n v="2"/>
    <n v="2"/>
    <n v="4"/>
    <n v="3"/>
    <s v="No"/>
    <n v="4"/>
    <n v="2"/>
    <s v="Twitter|Youtube|Instagram"/>
    <m/>
    <m/>
    <m/>
    <m/>
    <m/>
    <m/>
    <m/>
    <s v="No"/>
    <s v="No"/>
    <m/>
    <n v="3"/>
    <n v="3"/>
    <s v="3, normal"/>
    <s v="Igual"/>
    <m/>
    <n v="0"/>
    <n v="1"/>
    <n v="0"/>
    <n v="0"/>
    <n v="0"/>
    <n v="0"/>
    <n v="1"/>
    <n v="0"/>
    <n v="1"/>
    <n v="1"/>
    <n v="0"/>
    <n v="0"/>
    <n v="0"/>
  </r>
  <r>
    <m/>
    <m/>
    <s v="Humanidades"/>
    <d v="2020-05-19T12:59:00"/>
    <x v="2"/>
    <x v="7"/>
    <x v="1"/>
    <x v="3"/>
    <x v="5"/>
    <s v="F. Geografía e Historia"/>
    <s v="Biblioteca Maria Zambrano (Filología / Derecho)"/>
    <s v="F. Bellas Artes"/>
    <m/>
    <m/>
    <m/>
    <m/>
    <m/>
    <m/>
    <s v="No"/>
    <s v="Sí"/>
    <n v="1"/>
    <n v="3"/>
    <n v="2"/>
    <n v="4"/>
    <n v="2"/>
    <n v="5"/>
    <n v="5"/>
    <n v="3"/>
    <n v="3"/>
    <n v="3"/>
    <m/>
    <n v="3"/>
    <n v="3"/>
    <n v="4"/>
    <n v="3"/>
    <n v="3"/>
    <s v="No"/>
    <n v="3"/>
    <n v="1"/>
    <s v="Twitter|Facebook|Instagram"/>
    <m/>
    <m/>
    <m/>
    <m/>
    <m/>
    <m/>
    <m/>
    <s v="No"/>
    <s v="No"/>
    <m/>
    <n v="5"/>
    <n v="5"/>
    <s v="4, satisfecho"/>
    <s v="Mejorado mucho"/>
    <m/>
    <n v="1"/>
    <n v="0"/>
    <n v="1"/>
    <n v="0"/>
    <n v="1"/>
    <n v="0"/>
    <n v="1"/>
    <n v="1"/>
    <n v="0"/>
    <n v="1"/>
    <n v="0"/>
    <n v="0"/>
    <n v="0"/>
  </r>
  <r>
    <m/>
    <m/>
    <s v="Humanidades"/>
    <d v="2020-05-19T12:59:00"/>
    <x v="1"/>
    <x v="5"/>
    <x v="3"/>
    <x v="3"/>
    <x v="4"/>
    <s v="F. Filosofía"/>
    <s v="F. Filología (Clásicas o General)"/>
    <s v="F. Ciencias Políticas y Sociología"/>
    <s v="BIBLIOTECA NACIONAL DE ESPAÑA"/>
    <m/>
    <m/>
    <m/>
    <m/>
    <m/>
    <s v="Sí"/>
    <s v="Sí"/>
    <n v="3"/>
    <n v="2"/>
    <n v="5"/>
    <n v="5"/>
    <n v="1"/>
    <n v="4"/>
    <n v="1"/>
    <n v="2"/>
    <n v="2"/>
    <n v="3"/>
    <m/>
    <n v="3"/>
    <n v="4"/>
    <n v="2"/>
    <n v="5"/>
    <n v="3"/>
    <s v="No"/>
    <n v="4"/>
    <n v="3"/>
    <s v="Twitter|Youtube|Instagram"/>
    <m/>
    <m/>
    <m/>
    <m/>
    <m/>
    <m/>
    <m/>
    <s v="No"/>
    <s v="No"/>
    <m/>
    <n v="4"/>
    <n v="4"/>
    <s v="4, satisfecho"/>
    <s v="Mejorado"/>
    <s v="PARA MÍ SERÍA IMPORTANTE QUE SE REABRIERA EL USO DE BIBLIOTECAS PARA CONSULTA EN SALA... PORQUE SI NO, ME SERÁ IMPOSIBLE CONTINUAR CON MI DOCTORADO... ESPERO QUE LAS ABRAIS LO ANTES POSIBLE. FELICIDADES POR EL SISTEMA DE PETICIONES ONLINE, REALMENTE TE AHORRA MUCHO TIEMPO Y TE PERMITE ORGANIZARTE MEJOR CON EL ESTUDIO Y LA BIBLIOGRAFÍA :) EL PERSONAL DE LAS BILBIOTECAS DE FILOSOFÍA, FILOLOGÍA CLÁSICA Y POLÍTICAS ES ESTUPENDO. ME HAN ATENDIDO MUY BIEN Y HAN TENIDO MUCHA PACIENCIA CON MIS BÚSQUEDAS Y PETICIONES. SIN EMBARGO, EN OTRAS BIBIOTECAS DE LA UCM AÚN QUEDA PERSONAL QUE NO ENTIENDE MUY BIEN COMO FUNCIONA EL SISTEMA DE PETICIONES Y SE LÍA CON LAS NOMENCALTURAS...DE TAL FORMA QUE AL LLEGAR PIDIENDO UN LIBRO NO SABEN EN QUÉ RÉGIMEN LO HAS PEDIDO, NO TE INFORMAN BIEN, ETC... SIN EMBARGO, HE DE RECONOCER QUE ESTOS CASOS SON BASTANTE OCASIONALES Y ESTÁN VINCULADOS MAYORITARIAMENTENTE AL PERSONAL MÁS MAYOR DE LA UCM. QUIZÁ NECESITARÍAN UN POQUITO MÁS DE FORMACIÓN PARA PONERSE AL DÍA."/>
    <n v="0"/>
    <n v="0"/>
    <n v="1"/>
    <n v="0"/>
    <n v="0"/>
    <n v="0"/>
    <n v="1"/>
    <n v="0"/>
    <n v="1"/>
    <n v="1"/>
    <n v="0"/>
    <n v="0"/>
    <n v="0"/>
  </r>
  <r>
    <m/>
    <m/>
    <s v="Ciencias Experimentales"/>
    <d v="2020-05-19T12:59:00"/>
    <x v="3"/>
    <x v="20"/>
    <x v="2"/>
    <x v="4"/>
    <x v="2"/>
    <s v="F. Ciencias Biológicas"/>
    <m/>
    <m/>
    <m/>
    <m/>
    <m/>
    <m/>
    <m/>
    <m/>
    <s v="No"/>
    <s v="No"/>
    <n v="1"/>
    <n v="1"/>
    <n v="1"/>
    <n v="1"/>
    <n v="3"/>
    <n v="5"/>
    <n v="3"/>
    <n v="5"/>
    <n v="1"/>
    <n v="3"/>
    <m/>
    <n v="3"/>
    <n v="3"/>
    <m/>
    <m/>
    <m/>
    <s v="No"/>
    <m/>
    <m/>
    <s v="Twitter|Facebook|Youtube|Instagram|LinkedIn"/>
    <m/>
    <m/>
    <m/>
    <m/>
    <m/>
    <m/>
    <m/>
    <s v="No"/>
    <s v="No"/>
    <m/>
    <m/>
    <n v="3"/>
    <s v="3, normal"/>
    <m/>
    <m/>
    <n v="1"/>
    <n v="0"/>
    <n v="0"/>
    <n v="0"/>
    <n v="0"/>
    <n v="0"/>
    <n v="1"/>
    <n v="1"/>
    <n v="1"/>
    <n v="1"/>
    <n v="1"/>
    <n v="0"/>
    <n v="0"/>
  </r>
  <r>
    <m/>
    <m/>
    <s v="Ciencias de la Salud"/>
    <d v="2020-05-19T12:59:00"/>
    <x v="1"/>
    <x v="9"/>
    <x v="4"/>
    <x v="4"/>
    <x v="18"/>
    <s v="F. Farmacia"/>
    <m/>
    <m/>
    <s v="Biblioteca Digital Hispánica"/>
    <m/>
    <m/>
    <m/>
    <m/>
    <m/>
    <s v="No"/>
    <s v="No"/>
    <n v="3"/>
    <n v="5"/>
    <n v="2"/>
    <n v="1"/>
    <m/>
    <n v="3"/>
    <m/>
    <n v="4"/>
    <m/>
    <n v="4"/>
    <m/>
    <n v="4"/>
    <n v="5"/>
    <n v="1"/>
    <n v="5"/>
    <n v="5"/>
    <s v="Sí"/>
    <n v="3"/>
    <m/>
    <s v="No uso ninguna red social"/>
    <m/>
    <m/>
    <m/>
    <m/>
    <m/>
    <m/>
    <m/>
    <s v="Sí"/>
    <s v="No"/>
    <m/>
    <n v="5"/>
    <n v="5"/>
    <s v="4, satisfecho"/>
    <s v="Empeorado"/>
    <s v="Considero que el servicio ha empeorado desde que se cambió el sistema informático. Antes era capaz de encontrar cualquier documento y desde el cambio me resulta muy difícil e incluso imposible, pues he llegado a buscar un documento que había consultado previamente y no aparecía. Por suerte, el personal de la Biblioteca de la Facultad de Farmacia presta un servicio excelente y resuelve cualquier duda o problema que se plantee."/>
    <n v="1"/>
    <n v="0"/>
    <n v="0"/>
    <n v="0"/>
    <n v="1"/>
    <n v="0"/>
    <n v="0"/>
    <n v="0"/>
    <n v="0"/>
    <n v="0"/>
    <n v="0"/>
    <n v="1"/>
    <n v="0"/>
  </r>
  <r>
    <m/>
    <m/>
    <s v="Ciencias Sociales"/>
    <d v="2020-05-19T12:58:00"/>
    <x v="2"/>
    <x v="13"/>
    <x v="3"/>
    <x v="3"/>
    <x v="5"/>
    <s v="F. Ciencias de la Información"/>
    <s v="Biblioteca Maria Zambrano (Filología / Derecho)"/>
    <m/>
    <s v="Generalmente suelo acudir a las bibliotecas públicas de Madrid."/>
    <m/>
    <m/>
    <m/>
    <m/>
    <m/>
    <s v="Sí"/>
    <s v="Sí"/>
    <n v="3"/>
    <n v="2"/>
    <n v="2"/>
    <n v="2"/>
    <n v="5"/>
    <n v="3"/>
    <n v="5"/>
    <n v="1"/>
    <n v="3"/>
    <n v="5"/>
    <m/>
    <n v="4"/>
    <n v="5"/>
    <n v="4"/>
    <n v="4"/>
    <n v="5"/>
    <s v="Sí"/>
    <n v="5"/>
    <n v="4"/>
    <s v="No uso ninguna red social"/>
    <m/>
    <m/>
    <m/>
    <m/>
    <m/>
    <m/>
    <m/>
    <s v="Sí"/>
    <s v="No"/>
    <m/>
    <n v="4"/>
    <n v="4"/>
    <s v="5, muy satisfecho"/>
    <s v="Mejorado"/>
    <m/>
    <n v="1"/>
    <n v="0"/>
    <n v="1"/>
    <n v="0"/>
    <n v="1"/>
    <n v="0"/>
    <n v="0"/>
    <n v="0"/>
    <n v="0"/>
    <n v="0"/>
    <n v="0"/>
    <n v="1"/>
    <n v="0"/>
  </r>
  <r>
    <m/>
    <m/>
    <s v="Ciencias Experimentales"/>
    <d v="2020-05-19T12:58:00"/>
    <x v="3"/>
    <x v="20"/>
    <x v="3"/>
    <x v="1"/>
    <x v="2"/>
    <s v="F. Ciencias Biológicas"/>
    <s v="Biblioteca Maria Zambrano (Filología / Derecho)"/>
    <s v="F. Ciencias Geológicas"/>
    <m/>
    <m/>
    <m/>
    <m/>
    <m/>
    <m/>
    <s v="No"/>
    <s v="No"/>
    <n v="5"/>
    <n v="3"/>
    <n v="3"/>
    <n v="1"/>
    <n v="5"/>
    <n v="5"/>
    <n v="5"/>
    <n v="3"/>
    <n v="1"/>
    <n v="5"/>
    <m/>
    <n v="3"/>
    <n v="3"/>
    <n v="3"/>
    <n v="3"/>
    <n v="4"/>
    <s v="No"/>
    <n v="4"/>
    <n v="4"/>
    <s v="Twitter|Youtube|Instagram"/>
    <m/>
    <m/>
    <m/>
    <m/>
    <m/>
    <m/>
    <m/>
    <s v="Sí"/>
    <s v="No"/>
    <m/>
    <n v="3"/>
    <n v="3"/>
    <s v="4, satisfecho"/>
    <s v="Igual"/>
    <m/>
    <n v="1"/>
    <n v="0"/>
    <n v="0"/>
    <n v="0"/>
    <n v="0"/>
    <n v="0"/>
    <n v="1"/>
    <n v="0"/>
    <n v="1"/>
    <n v="1"/>
    <n v="0"/>
    <n v="0"/>
    <n v="0"/>
  </r>
  <r>
    <m/>
    <m/>
    <s v="Ciencias Sociales"/>
    <d v="2020-05-19T12:58:00"/>
    <x v="2"/>
    <x v="21"/>
    <x v="1"/>
    <x v="4"/>
    <x v="2"/>
    <m/>
    <m/>
    <m/>
    <m/>
    <m/>
    <m/>
    <m/>
    <m/>
    <m/>
    <s v="No"/>
    <s v="No"/>
    <n v="1"/>
    <n v="1"/>
    <n v="2"/>
    <n v="3"/>
    <n v="5"/>
    <n v="5"/>
    <n v="5"/>
    <n v="1"/>
    <n v="5"/>
    <n v="5"/>
    <m/>
    <n v="3"/>
    <n v="3"/>
    <n v="4"/>
    <n v="4"/>
    <n v="4"/>
    <s v="No"/>
    <n v="5"/>
    <n v="5"/>
    <s v="Twitter|Youtube|Instagram"/>
    <m/>
    <m/>
    <m/>
    <m/>
    <m/>
    <m/>
    <m/>
    <s v="No"/>
    <s v="No"/>
    <m/>
    <n v="5"/>
    <n v="5"/>
    <s v="4, satisfecho"/>
    <s v="Mejorado mucho"/>
    <m/>
    <n v="1"/>
    <n v="0"/>
    <n v="0"/>
    <n v="0"/>
    <n v="0"/>
    <n v="0"/>
    <n v="1"/>
    <n v="0"/>
    <n v="1"/>
    <n v="1"/>
    <n v="0"/>
    <n v="0"/>
    <n v="0"/>
  </r>
  <r>
    <m/>
    <m/>
    <s v="Ciencias Experimentales"/>
    <d v="2020-05-19T12:58:00"/>
    <x v="2"/>
    <x v="19"/>
    <x v="3"/>
    <x v="1"/>
    <x v="6"/>
    <s v="F. Ciencias Físicas"/>
    <s v="F. Ciencias Químicas"/>
    <s v="Biblioteca Maria Zambrano (Filología / Derecho)"/>
    <m/>
    <m/>
    <m/>
    <m/>
    <m/>
    <m/>
    <s v="Sí"/>
    <s v="Sí"/>
    <n v="4"/>
    <n v="1"/>
    <n v="1"/>
    <n v="1"/>
    <n v="5"/>
    <n v="5"/>
    <n v="5"/>
    <n v="2"/>
    <n v="3"/>
    <n v="3"/>
    <m/>
    <n v="2"/>
    <n v="3"/>
    <n v="2"/>
    <n v="2"/>
    <n v="4"/>
    <s v="No"/>
    <n v="3"/>
    <m/>
    <s v="Youtube|Instagram"/>
    <m/>
    <m/>
    <m/>
    <m/>
    <m/>
    <m/>
    <m/>
    <s v="No"/>
    <s v="No"/>
    <m/>
    <n v="3"/>
    <n v="2"/>
    <s v="4, satisfecho"/>
    <s v="Mejorado"/>
    <m/>
    <n v="1"/>
    <n v="0"/>
    <n v="1"/>
    <n v="0"/>
    <n v="0"/>
    <n v="0"/>
    <n v="0"/>
    <n v="0"/>
    <n v="1"/>
    <n v="1"/>
    <n v="0"/>
    <n v="0"/>
    <n v="0"/>
  </r>
  <r>
    <m/>
    <m/>
    <s v="Humanidades"/>
    <d v="2020-05-19T12:58:00"/>
    <x v="3"/>
    <x v="6"/>
    <x v="2"/>
    <x v="2"/>
    <x v="2"/>
    <s v="Biblioteca Maria Zambrano (Filología / Derecho)"/>
    <s v="F. Filología (Clásicas o General)"/>
    <s v="Biblioteca Histórica"/>
    <m/>
    <m/>
    <m/>
    <m/>
    <m/>
    <m/>
    <s v="No"/>
    <s v="Sí"/>
    <n v="5"/>
    <n v="5"/>
    <n v="5"/>
    <n v="5"/>
    <n v="5"/>
    <n v="5"/>
    <n v="5"/>
    <n v="5"/>
    <n v="5"/>
    <n v="5"/>
    <m/>
    <n v="5"/>
    <n v="5"/>
    <n v="5"/>
    <n v="5"/>
    <n v="5"/>
    <s v="No"/>
    <n v="5"/>
    <n v="5"/>
    <s v="Youtube|Instagram"/>
    <m/>
    <m/>
    <m/>
    <m/>
    <m/>
    <m/>
    <m/>
    <s v="No"/>
    <s v="No"/>
    <m/>
    <n v="5"/>
    <n v="5"/>
    <s v="4, satisfecho"/>
    <s v="Mejorado"/>
    <m/>
    <n v="1"/>
    <n v="0"/>
    <n v="0"/>
    <n v="0"/>
    <n v="0"/>
    <n v="0"/>
    <n v="0"/>
    <n v="0"/>
    <n v="1"/>
    <n v="1"/>
    <n v="0"/>
    <n v="0"/>
    <n v="0"/>
  </r>
  <r>
    <m/>
    <m/>
    <s v="Humanidades"/>
    <d v="2020-05-19T12:58:00"/>
    <x v="2"/>
    <x v="7"/>
    <x v="3"/>
    <x v="1"/>
    <x v="3"/>
    <s v="F. Geografía e Historia"/>
    <s v="Biblioteca Maria Zambrano (Filología / Derecho)"/>
    <s v="Biblioteca Histórica"/>
    <m/>
    <m/>
    <m/>
    <m/>
    <m/>
    <m/>
    <s v="Sí"/>
    <s v="Sí"/>
    <n v="4"/>
    <n v="4"/>
    <n v="4"/>
    <n v="3"/>
    <n v="4"/>
    <n v="4"/>
    <n v="5"/>
    <n v="4"/>
    <n v="5"/>
    <n v="5"/>
    <m/>
    <n v="5"/>
    <n v="5"/>
    <n v="5"/>
    <n v="5"/>
    <n v="5"/>
    <s v="No"/>
    <n v="5"/>
    <n v="5"/>
    <s v="Twitter|Facebook|Youtube|Instagram"/>
    <m/>
    <m/>
    <m/>
    <m/>
    <m/>
    <m/>
    <m/>
    <s v="No"/>
    <s v="No"/>
    <m/>
    <n v="5"/>
    <n v="5"/>
    <s v="5, muy satisfecho"/>
    <s v="Mejorado mucho"/>
    <m/>
    <n v="0"/>
    <n v="1"/>
    <n v="0"/>
    <n v="0"/>
    <n v="0"/>
    <n v="0"/>
    <n v="1"/>
    <n v="1"/>
    <n v="1"/>
    <n v="1"/>
    <n v="0"/>
    <n v="0"/>
    <n v="0"/>
  </r>
  <r>
    <m/>
    <m/>
    <s v="Humanidades"/>
    <d v="2020-05-19T12:58:00"/>
    <x v="2"/>
    <x v="7"/>
    <x v="2"/>
    <x v="2"/>
    <x v="19"/>
    <s v="F. Geografía e Historia"/>
    <s v="Biblioteca Maria Zambrano (Filología / Derecho)"/>
    <s v="F. Filología (Clásicas o General)"/>
    <m/>
    <m/>
    <m/>
    <m/>
    <m/>
    <m/>
    <s v="Sí"/>
    <s v="Sí"/>
    <n v="4"/>
    <n v="2"/>
    <n v="4"/>
    <n v="2"/>
    <n v="1"/>
    <n v="4"/>
    <n v="5"/>
    <n v="3"/>
    <n v="1"/>
    <n v="4"/>
    <m/>
    <n v="4"/>
    <n v="5"/>
    <n v="5"/>
    <m/>
    <n v="5"/>
    <s v="No"/>
    <n v="4"/>
    <n v="5"/>
    <s v="Twitter|Instagram"/>
    <m/>
    <m/>
    <m/>
    <m/>
    <m/>
    <m/>
    <m/>
    <s v="No"/>
    <s v="No"/>
    <m/>
    <n v="5"/>
    <n v="5"/>
    <s v="5, muy satisfecho"/>
    <s v="Mejorado mucho"/>
    <m/>
    <n v="0"/>
    <n v="1"/>
    <n v="0"/>
    <n v="0"/>
    <n v="1"/>
    <n v="0"/>
    <n v="1"/>
    <n v="0"/>
    <n v="0"/>
    <n v="1"/>
    <n v="0"/>
    <n v="0"/>
    <n v="0"/>
  </r>
  <r>
    <m/>
    <m/>
    <s v="Ciencias de la Salud"/>
    <d v="2020-05-19T12:58:00"/>
    <x v="2"/>
    <x v="4"/>
    <x v="1"/>
    <x v="1"/>
    <x v="2"/>
    <s v="F. Medicina"/>
    <s v="F. Enfermería, Fisioterapia y Podología"/>
    <m/>
    <m/>
    <m/>
    <m/>
    <m/>
    <m/>
    <m/>
    <s v="No"/>
    <s v="Sí"/>
    <n v="2"/>
    <n v="1"/>
    <n v="2"/>
    <n v="1"/>
    <n v="4"/>
    <n v="3"/>
    <n v="5"/>
    <n v="1"/>
    <n v="3"/>
    <n v="4"/>
    <m/>
    <n v="2"/>
    <n v="4"/>
    <n v="2"/>
    <n v="3"/>
    <n v="4"/>
    <s v="No"/>
    <n v="3"/>
    <n v="3"/>
    <s v="Twitter|Facebook|Youtube|Instagram"/>
    <m/>
    <m/>
    <m/>
    <m/>
    <m/>
    <m/>
    <m/>
    <s v="No"/>
    <s v="Sí"/>
    <s v="Útil"/>
    <n v="4"/>
    <n v="5"/>
    <s v="4, satisfecho"/>
    <s v="Mejorado"/>
    <m/>
    <n v="1"/>
    <n v="0"/>
    <n v="0"/>
    <n v="0"/>
    <n v="0"/>
    <n v="0"/>
    <n v="1"/>
    <n v="1"/>
    <n v="1"/>
    <n v="1"/>
    <n v="0"/>
    <n v="0"/>
    <n v="0"/>
  </r>
  <r>
    <m/>
    <m/>
    <s v="Ciencias Sociales"/>
    <d v="2020-05-19T12:58:00"/>
    <x v="3"/>
    <x v="11"/>
    <x v="1"/>
    <x v="4"/>
    <x v="2"/>
    <s v="F. Ciencias Económicas y Empresariales"/>
    <m/>
    <m/>
    <m/>
    <m/>
    <m/>
    <m/>
    <m/>
    <m/>
    <s v="No"/>
    <s v="Sí"/>
    <n v="3"/>
    <n v="1"/>
    <n v="1"/>
    <n v="1"/>
    <n v="5"/>
    <n v="4"/>
    <n v="5"/>
    <n v="1"/>
    <n v="4"/>
    <n v="4"/>
    <m/>
    <n v="3"/>
    <n v="5"/>
    <n v="3"/>
    <n v="3"/>
    <n v="4"/>
    <s v="Sí"/>
    <n v="3"/>
    <n v="1"/>
    <s v="Youtube|Instagram|LinkedIn"/>
    <m/>
    <m/>
    <m/>
    <m/>
    <m/>
    <m/>
    <m/>
    <s v="No"/>
    <s v="No"/>
    <m/>
    <n v="5"/>
    <n v="5"/>
    <s v="4, satisfecho"/>
    <s v="Igual"/>
    <m/>
    <n v="1"/>
    <n v="0"/>
    <n v="0"/>
    <n v="0"/>
    <n v="0"/>
    <n v="0"/>
    <n v="0"/>
    <n v="0"/>
    <n v="1"/>
    <n v="1"/>
    <n v="1"/>
    <n v="0"/>
    <n v="0"/>
  </r>
  <r>
    <m/>
    <m/>
    <s v="Ciencias de la Salud"/>
    <d v="2020-05-19T12:58:00"/>
    <x v="2"/>
    <x v="4"/>
    <x v="5"/>
    <x v="4"/>
    <x v="3"/>
    <s v="F. Medicina"/>
    <m/>
    <m/>
    <m/>
    <m/>
    <m/>
    <m/>
    <m/>
    <m/>
    <s v="No"/>
    <s v="Sí"/>
    <n v="3"/>
    <n v="1"/>
    <n v="3"/>
    <n v="3"/>
    <n v="5"/>
    <n v="2"/>
    <n v="5"/>
    <n v="1"/>
    <n v="5"/>
    <n v="5"/>
    <m/>
    <n v="5"/>
    <n v="5"/>
    <n v="4"/>
    <n v="4"/>
    <n v="5"/>
    <s v="Sí"/>
    <n v="5"/>
    <n v="4"/>
    <s v="Instagram"/>
    <m/>
    <m/>
    <m/>
    <m/>
    <m/>
    <m/>
    <m/>
    <s v="Sí"/>
    <s v="Sí"/>
    <s v="Útil"/>
    <n v="5"/>
    <n v="5"/>
    <s v="5, muy satisfecho"/>
    <s v="Mejorado mucho"/>
    <s v="Si fuera posible me gustaría que la Biblioteca de la Facultad de Medicina ampliara su horario a los fines de semana en la época de exámenes finales.  También me gustaría añadir que la temperatura en el interior de la Biblioteca de Medicina en invierno es extremadamente alta, y en verano quizá demasiado fría."/>
    <n v="0"/>
    <n v="1"/>
    <n v="0"/>
    <n v="0"/>
    <n v="0"/>
    <n v="0"/>
    <n v="0"/>
    <n v="0"/>
    <n v="0"/>
    <n v="1"/>
    <n v="0"/>
    <n v="0"/>
    <n v="0"/>
  </r>
  <r>
    <m/>
    <m/>
    <s v="Humanidades"/>
    <d v="2020-05-19T12:58:00"/>
    <x v="2"/>
    <x v="7"/>
    <x v="2"/>
    <x v="5"/>
    <x v="2"/>
    <s v="F. Geografía e Historia"/>
    <s v="F. Filología (Clásicas o General)"/>
    <s v="Biblioteca Maria Zambrano (Filología / Derecho)"/>
    <m/>
    <m/>
    <m/>
    <m/>
    <m/>
    <m/>
    <s v="Sí"/>
    <s v="Sí"/>
    <n v="4"/>
    <n v="4"/>
    <n v="4"/>
    <n v="4"/>
    <n v="4"/>
    <n v="4"/>
    <n v="4"/>
    <n v="4"/>
    <n v="4"/>
    <n v="4"/>
    <m/>
    <n v="4"/>
    <n v="4"/>
    <n v="4"/>
    <n v="4"/>
    <n v="4"/>
    <s v="No"/>
    <n v="4"/>
    <n v="4"/>
    <s v="Twitter|Facebook|Youtube|Instagram"/>
    <m/>
    <m/>
    <m/>
    <m/>
    <m/>
    <m/>
    <m/>
    <s v="Sí"/>
    <s v="No"/>
    <m/>
    <n v="4"/>
    <n v="4"/>
    <s v="4, satisfecho"/>
    <s v="Mejorado"/>
    <m/>
    <n v="1"/>
    <n v="0"/>
    <n v="0"/>
    <n v="0"/>
    <n v="0"/>
    <n v="0"/>
    <n v="1"/>
    <n v="1"/>
    <n v="1"/>
    <n v="1"/>
    <n v="0"/>
    <n v="0"/>
    <n v="0"/>
  </r>
  <r>
    <m/>
    <m/>
    <s v="Humanidades"/>
    <d v="2020-05-19T12:58:00"/>
    <x v="2"/>
    <x v="7"/>
    <x v="5"/>
    <x v="5"/>
    <x v="2"/>
    <s v="F. Geografía e Historia"/>
    <s v="Biblioteca Maria Zambrano (Filología / Derecho)"/>
    <s v="F. Ciencias Geológicas"/>
    <m/>
    <m/>
    <m/>
    <m/>
    <m/>
    <m/>
    <s v="Sí"/>
    <s v="Sí"/>
    <n v="2"/>
    <n v="1"/>
    <n v="1"/>
    <n v="1"/>
    <n v="5"/>
    <n v="5"/>
    <n v="5"/>
    <n v="2"/>
    <n v="5"/>
    <n v="5"/>
    <m/>
    <n v="5"/>
    <n v="5"/>
    <n v="5"/>
    <n v="5"/>
    <n v="5"/>
    <s v="No"/>
    <n v="5"/>
    <n v="5"/>
    <s v="Youtube|Instagram"/>
    <m/>
    <m/>
    <m/>
    <m/>
    <m/>
    <m/>
    <m/>
    <s v="Sí"/>
    <s v="No"/>
    <m/>
    <n v="5"/>
    <n v="5"/>
    <s v="5, muy satisfecho"/>
    <s v="Mejorado mucho"/>
    <m/>
    <n v="1"/>
    <n v="0"/>
    <n v="0"/>
    <n v="0"/>
    <n v="0"/>
    <n v="0"/>
    <n v="0"/>
    <n v="0"/>
    <n v="1"/>
    <n v="1"/>
    <n v="0"/>
    <n v="0"/>
    <n v="0"/>
  </r>
  <r>
    <m/>
    <m/>
    <s v="Humanidades"/>
    <d v="2020-05-19T12:58:00"/>
    <x v="1"/>
    <x v="7"/>
    <x v="3"/>
    <x v="3"/>
    <x v="3"/>
    <s v="F. Geografía e Historia"/>
    <s v="Biblioteca Maria Zambrano (Filología / Derecho)"/>
    <s v="F. Bellas Artes"/>
    <s v="AECID"/>
    <m/>
    <m/>
    <m/>
    <m/>
    <m/>
    <s v="Sí"/>
    <s v="Sí"/>
    <n v="4"/>
    <n v="5"/>
    <n v="4"/>
    <n v="5"/>
    <n v="3"/>
    <n v="5"/>
    <n v="3"/>
    <n v="5"/>
    <n v="3"/>
    <n v="3"/>
    <m/>
    <n v="5"/>
    <n v="5"/>
    <n v="5"/>
    <n v="5"/>
    <n v="4"/>
    <s v="Sí"/>
    <n v="5"/>
    <n v="3"/>
    <s v="Facebook|Instagram"/>
    <m/>
    <m/>
    <m/>
    <m/>
    <m/>
    <m/>
    <m/>
    <s v="No"/>
    <s v="No"/>
    <m/>
    <n v="5"/>
    <n v="5"/>
    <s v="4, satisfecho"/>
    <s v="Mejorado"/>
    <m/>
    <n v="0"/>
    <n v="1"/>
    <n v="0"/>
    <n v="0"/>
    <n v="0"/>
    <n v="0"/>
    <n v="0"/>
    <n v="1"/>
    <n v="0"/>
    <n v="1"/>
    <n v="0"/>
    <n v="0"/>
    <n v="0"/>
  </r>
  <r>
    <m/>
    <m/>
    <s v="Humanidades"/>
    <d v="2020-05-19T12:58:00"/>
    <x v="2"/>
    <x v="2"/>
    <x v="2"/>
    <x v="2"/>
    <x v="64"/>
    <s v="F. Educación - Centro de Formación del Profesorado"/>
    <m/>
    <m/>
    <s v="Biblioteca Pública Elena Fortún"/>
    <m/>
    <m/>
    <m/>
    <m/>
    <m/>
    <s v="Sí"/>
    <s v="Sí"/>
    <n v="4"/>
    <n v="5"/>
    <n v="5"/>
    <n v="1"/>
    <n v="3"/>
    <n v="5"/>
    <n v="3"/>
    <n v="1"/>
    <n v="2"/>
    <n v="5"/>
    <m/>
    <n v="4"/>
    <n v="5"/>
    <n v="5"/>
    <n v="2"/>
    <n v="5"/>
    <s v="Sí"/>
    <n v="5"/>
    <n v="3"/>
    <s v="Facebook|Instagram"/>
    <m/>
    <m/>
    <m/>
    <m/>
    <m/>
    <m/>
    <m/>
    <s v="No"/>
    <s v="No"/>
    <m/>
    <n v="5"/>
    <n v="5"/>
    <s v="5, muy satisfecho"/>
    <s v="Mejorado"/>
    <s v="Nada que señalar"/>
    <n v="0"/>
    <n v="0"/>
    <n v="0"/>
    <n v="0"/>
    <n v="0"/>
    <n v="0"/>
    <n v="0"/>
    <n v="1"/>
    <n v="0"/>
    <n v="1"/>
    <n v="0"/>
    <n v="0"/>
    <n v="0"/>
  </r>
  <r>
    <m/>
    <m/>
    <s v="Humanidades"/>
    <d v="2020-05-19T12:58:00"/>
    <x v="2"/>
    <x v="6"/>
    <x v="1"/>
    <x v="4"/>
    <x v="2"/>
    <s v="Biblioteca Maria Zambrano (Filología / Derecho)"/>
    <s v="F. Filología (Clásicas o General)"/>
    <m/>
    <m/>
    <m/>
    <m/>
    <m/>
    <m/>
    <m/>
    <s v="No"/>
    <s v="Sí"/>
    <n v="3"/>
    <n v="1"/>
    <n v="1"/>
    <n v="4"/>
    <n v="4"/>
    <n v="3"/>
    <n v="3"/>
    <n v="1"/>
    <n v="4"/>
    <n v="4"/>
    <m/>
    <n v="4"/>
    <n v="5"/>
    <n v="5"/>
    <n v="4"/>
    <n v="4"/>
    <s v="No"/>
    <n v="4"/>
    <n v="4"/>
    <s v="Twitter|Youtube|Instagram"/>
    <m/>
    <m/>
    <m/>
    <m/>
    <m/>
    <m/>
    <m/>
    <s v="Sí"/>
    <s v="No"/>
    <m/>
    <n v="5"/>
    <n v="4"/>
    <s v="5, muy satisfecho"/>
    <s v="Mejorado"/>
    <m/>
    <n v="1"/>
    <n v="0"/>
    <n v="0"/>
    <n v="0"/>
    <n v="0"/>
    <n v="0"/>
    <n v="1"/>
    <n v="0"/>
    <n v="1"/>
    <n v="1"/>
    <n v="0"/>
    <n v="0"/>
    <n v="0"/>
  </r>
  <r>
    <m/>
    <m/>
    <s v="Ciencias Sociales"/>
    <d v="2020-05-19T12:58:00"/>
    <x v="3"/>
    <x v="17"/>
    <x v="1"/>
    <x v="1"/>
    <x v="16"/>
    <s v="Biblioteca Maria Zambrano (Filología / Derecho)"/>
    <s v="F. Filología (Clásicas o General)"/>
    <s v="F. Ciencias de la Documentación"/>
    <s v="Biblioteca de Fuenlabrada"/>
    <m/>
    <m/>
    <m/>
    <m/>
    <m/>
    <s v="No"/>
    <s v="No"/>
    <n v="3"/>
    <n v="1"/>
    <n v="1"/>
    <n v="5"/>
    <n v="5"/>
    <n v="5"/>
    <n v="5"/>
    <n v="3"/>
    <n v="1"/>
    <n v="1"/>
    <m/>
    <n v="1"/>
    <n v="1"/>
    <n v="1"/>
    <n v="1"/>
    <n v="1"/>
    <s v="No"/>
    <n v="1"/>
    <n v="1"/>
    <s v="Twitter|Facebook|Youtube|Instagram"/>
    <m/>
    <m/>
    <m/>
    <m/>
    <m/>
    <m/>
    <m/>
    <s v="No"/>
    <s v="No"/>
    <m/>
    <n v="1"/>
    <n v="1"/>
    <s v="1, muy insatisfecho"/>
    <s v="Igual"/>
    <s v="Los bibliotecarios podrían ser más amables (o amables simplemente), el tiempo de préstamo debería ser más largo."/>
    <n v="0"/>
    <n v="0"/>
    <n v="0"/>
    <n v="0"/>
    <n v="1"/>
    <n v="0"/>
    <n v="1"/>
    <n v="1"/>
    <n v="1"/>
    <n v="1"/>
    <n v="0"/>
    <n v="0"/>
    <n v="0"/>
  </r>
  <r>
    <m/>
    <m/>
    <s v="Ciencias Sociales"/>
    <d v="2020-05-19T12:58:00"/>
    <x v="2"/>
    <x v="21"/>
    <x v="1"/>
    <x v="1"/>
    <x v="2"/>
    <s v="F. Comercio y Turismo"/>
    <s v="Biblioteca Maria Zambrano (Filología / Derecho)"/>
    <m/>
    <m/>
    <m/>
    <m/>
    <m/>
    <m/>
    <m/>
    <s v="No"/>
    <s v="Sí"/>
    <n v="1"/>
    <n v="1"/>
    <n v="3"/>
    <n v="4"/>
    <n v="5"/>
    <n v="3"/>
    <n v="5"/>
    <n v="1"/>
    <n v="1"/>
    <n v="3"/>
    <m/>
    <n v="3"/>
    <n v="4"/>
    <n v="2"/>
    <n v="2"/>
    <n v="3"/>
    <s v="No"/>
    <n v="2"/>
    <n v="1"/>
    <s v="Instagram"/>
    <m/>
    <m/>
    <m/>
    <m/>
    <m/>
    <m/>
    <m/>
    <s v="No"/>
    <s v="No"/>
    <m/>
    <n v="3"/>
    <n v="4"/>
    <s v="3, normal"/>
    <s v="Igual"/>
    <m/>
    <n v="1"/>
    <n v="0"/>
    <n v="0"/>
    <n v="0"/>
    <n v="0"/>
    <n v="0"/>
    <n v="0"/>
    <n v="0"/>
    <n v="0"/>
    <n v="1"/>
    <n v="0"/>
    <n v="0"/>
    <n v="0"/>
  </r>
  <r>
    <m/>
    <m/>
    <s v="Ciencias Experimentales"/>
    <d v="2020-05-19T12:58:00"/>
    <x v="2"/>
    <x v="19"/>
    <x v="3"/>
    <x v="1"/>
    <x v="6"/>
    <s v="F. Ciencias Físicas"/>
    <s v="F. Ciencias Matemáticas"/>
    <m/>
    <m/>
    <m/>
    <m/>
    <m/>
    <m/>
    <m/>
    <s v="Sí"/>
    <s v="Sí"/>
    <n v="5"/>
    <n v="1"/>
    <n v="1"/>
    <n v="1"/>
    <n v="4"/>
    <n v="4"/>
    <n v="5"/>
    <n v="2"/>
    <n v="2"/>
    <n v="5"/>
    <m/>
    <n v="2"/>
    <n v="4"/>
    <n v="3"/>
    <n v="4"/>
    <n v="4"/>
    <s v="Sí"/>
    <n v="3"/>
    <m/>
    <m/>
    <m/>
    <m/>
    <m/>
    <m/>
    <m/>
    <m/>
    <m/>
    <s v="Sí"/>
    <s v="No"/>
    <m/>
    <n v="4"/>
    <n v="3"/>
    <s v="5, muy satisfecho"/>
    <s v="Mejorado"/>
    <s v="En general, se encuentran todos los libros necesarios para superar las asignaturas del grado en física y, en general, en cantidad suficiente para encontrar casi siempre ejemplares sin prestar. Sin embargo, de las asignaturas de los últimos cursos y de alguna optativa, faltan títulos recomendados. Sería interesante que la biblioteca tuviera al menos un ejemplar de consulta en sala de todos los títulos listados como bibliografía básica en la guía docente del grado."/>
    <n v="1"/>
    <n v="0"/>
    <n v="1"/>
    <n v="0"/>
    <n v="0"/>
    <n v="0"/>
    <n v="0"/>
    <n v="0"/>
    <n v="0"/>
    <n v="0"/>
    <n v="0"/>
    <n v="0"/>
    <n v="0"/>
  </r>
  <r>
    <m/>
    <m/>
    <s v="Ciencias Sociales"/>
    <d v="2020-05-19T12:58:00"/>
    <x v="2"/>
    <x v="10"/>
    <x v="1"/>
    <x v="1"/>
    <x v="2"/>
    <s v="Biblioteca Maria Zambrano (Filología / Derecho)"/>
    <m/>
    <m/>
    <m/>
    <m/>
    <m/>
    <m/>
    <m/>
    <m/>
    <s v="No"/>
    <s v="Sí"/>
    <n v="4"/>
    <n v="1"/>
    <n v="5"/>
    <n v="4"/>
    <n v="3"/>
    <n v="1"/>
    <n v="3"/>
    <n v="1"/>
    <n v="5"/>
    <n v="4"/>
    <m/>
    <n v="4"/>
    <n v="3"/>
    <n v="4"/>
    <n v="3"/>
    <n v="3"/>
    <s v="Sí"/>
    <n v="4"/>
    <n v="3"/>
    <s v="Twitter|Facebook|Instagram"/>
    <m/>
    <m/>
    <m/>
    <m/>
    <m/>
    <m/>
    <m/>
    <s v="Sí"/>
    <s v="Sí"/>
    <s v="Muy útil"/>
    <n v="3"/>
    <n v="4"/>
    <s v="4, satisfecho"/>
    <s v="Mejorado"/>
    <s v="Se debería ampliar el catálogo de manuales on-line, ya que sólo algunos están disponibles en versión papel y no te queda otro remedio que acudir a la Biblioteca a por ello, si es que lo hay, puesto que a veces en la página pone que está disponible y cuando llegas allí no está.  Volver a poner el sitema para localizar en qué sección está el libro (como estaba antes)."/>
    <n v="1"/>
    <n v="0"/>
    <n v="0"/>
    <n v="0"/>
    <n v="0"/>
    <n v="0"/>
    <n v="1"/>
    <n v="1"/>
    <n v="0"/>
    <n v="1"/>
    <n v="0"/>
    <n v="0"/>
    <n v="0"/>
  </r>
  <r>
    <m/>
    <m/>
    <s v="Humanidades"/>
    <d v="2020-05-19T12:58:00"/>
    <x v="2"/>
    <x v="7"/>
    <x v="1"/>
    <x v="2"/>
    <x v="2"/>
    <s v="Biblioteca Maria Zambrano (Filología / Derecho)"/>
    <s v="F. Geografía e Historia"/>
    <s v="F. Filosofía"/>
    <m/>
    <m/>
    <m/>
    <m/>
    <m/>
    <m/>
    <s v="No"/>
    <s v="No"/>
    <n v="3"/>
    <n v="2"/>
    <n v="4"/>
    <n v="2"/>
    <n v="5"/>
    <n v="4"/>
    <n v="2"/>
    <n v="1"/>
    <n v="4"/>
    <n v="5"/>
    <m/>
    <n v="4"/>
    <n v="5"/>
    <n v="5"/>
    <n v="5"/>
    <n v="4"/>
    <s v="Sí"/>
    <n v="4"/>
    <n v="4"/>
    <s v="Youtube|Instagram"/>
    <m/>
    <m/>
    <m/>
    <m/>
    <m/>
    <m/>
    <m/>
    <s v="Sí"/>
    <s v="No"/>
    <m/>
    <n v="5"/>
    <n v="5"/>
    <s v="5, muy satisfecho"/>
    <s v="Mejorado"/>
    <m/>
    <n v="1"/>
    <n v="0"/>
    <n v="0"/>
    <n v="0"/>
    <n v="0"/>
    <n v="0"/>
    <n v="0"/>
    <n v="0"/>
    <n v="1"/>
    <n v="1"/>
    <n v="0"/>
    <n v="0"/>
    <n v="0"/>
  </r>
  <r>
    <m/>
    <m/>
    <s v="Ciencias Sociales"/>
    <d v="2020-05-19T12:58:00"/>
    <x v="2"/>
    <x v="13"/>
    <x v="2"/>
    <x v="1"/>
    <x v="2"/>
    <s v="F. Ciencias de la Información"/>
    <s v="Biblioteca Maria Zambrano (Filología / Derecho)"/>
    <m/>
    <m/>
    <m/>
    <m/>
    <m/>
    <m/>
    <m/>
    <s v="Sí"/>
    <s v="Sí"/>
    <n v="2"/>
    <n v="1"/>
    <n v="1"/>
    <n v="3"/>
    <n v="5"/>
    <n v="4"/>
    <n v="2"/>
    <n v="1"/>
    <n v="3"/>
    <n v="5"/>
    <m/>
    <n v="3"/>
    <n v="5"/>
    <n v="3"/>
    <n v="3"/>
    <n v="5"/>
    <s v="No"/>
    <n v="3"/>
    <n v="2"/>
    <s v="Instagram"/>
    <m/>
    <m/>
    <m/>
    <m/>
    <m/>
    <m/>
    <m/>
    <s v="No"/>
    <s v="No"/>
    <m/>
    <n v="5"/>
    <n v="5"/>
    <s v="4, satisfecho"/>
    <m/>
    <m/>
    <n v="1"/>
    <n v="0"/>
    <n v="0"/>
    <n v="0"/>
    <n v="0"/>
    <n v="0"/>
    <n v="0"/>
    <n v="0"/>
    <n v="0"/>
    <n v="1"/>
    <n v="0"/>
    <n v="0"/>
    <n v="0"/>
  </r>
  <r>
    <m/>
    <m/>
    <s v="Ciencias Sociales"/>
    <d v="2020-05-19T12:58:00"/>
    <x v="2"/>
    <x v="13"/>
    <x v="1"/>
    <x v="4"/>
    <x v="65"/>
    <s v="F. Ciencias de la Información"/>
    <s v="F. Farmacia"/>
    <s v="F. Medicina"/>
    <m/>
    <m/>
    <m/>
    <m/>
    <m/>
    <m/>
    <s v="No"/>
    <s v="No"/>
    <n v="1"/>
    <n v="1"/>
    <n v="1"/>
    <n v="3"/>
    <n v="5"/>
    <n v="3"/>
    <n v="5"/>
    <n v="1"/>
    <n v="3"/>
    <n v="3"/>
    <m/>
    <n v="4"/>
    <n v="3"/>
    <n v="3"/>
    <n v="3"/>
    <n v="4"/>
    <s v="Sí"/>
    <n v="4"/>
    <n v="1"/>
    <s v="Twitter|Youtube|Instagram"/>
    <m/>
    <m/>
    <m/>
    <m/>
    <m/>
    <m/>
    <m/>
    <s v="No"/>
    <s v="No"/>
    <m/>
    <n v="5"/>
    <n v="5"/>
    <s v="4, satisfecho"/>
    <s v="Igual"/>
    <m/>
    <n v="0"/>
    <n v="0"/>
    <n v="0"/>
    <n v="0"/>
    <n v="0"/>
    <n v="0"/>
    <n v="1"/>
    <n v="0"/>
    <n v="1"/>
    <n v="1"/>
    <n v="0"/>
    <n v="0"/>
    <n v="0"/>
  </r>
  <r>
    <m/>
    <m/>
    <s v="Ciencias Sociales"/>
    <d v="2020-05-19T12:58:00"/>
    <x v="2"/>
    <x v="13"/>
    <x v="2"/>
    <x v="2"/>
    <x v="2"/>
    <s v="F. Ciencias de la Información"/>
    <s v="Biblioteca Maria Zambrano (Filología / Derecho)"/>
    <m/>
    <m/>
    <m/>
    <m/>
    <m/>
    <m/>
    <m/>
    <s v="Sí"/>
    <s v="Sí"/>
    <n v="4"/>
    <n v="4"/>
    <n v="4"/>
    <n v="2"/>
    <n v="4"/>
    <n v="3"/>
    <n v="4"/>
    <n v="1"/>
    <n v="5"/>
    <n v="5"/>
    <m/>
    <n v="5"/>
    <n v="5"/>
    <n v="5"/>
    <n v="5"/>
    <n v="5"/>
    <s v="No"/>
    <n v="5"/>
    <n v="3"/>
    <s v="Instagram"/>
    <m/>
    <m/>
    <m/>
    <m/>
    <m/>
    <m/>
    <m/>
    <s v="No"/>
    <s v="No"/>
    <m/>
    <n v="5"/>
    <n v="5"/>
    <s v="5, muy satisfecho"/>
    <s v="Mejorado"/>
    <s v="Ampliar el plazo de entrega de un libro y, cuando se falle un día, no bloquear el carnet directamente, sino dar de margen algunos días sin contar los días no lectivos (ya que en esos días no se puede acceder a la universidad a devolverlo)."/>
    <n v="1"/>
    <n v="0"/>
    <n v="0"/>
    <n v="0"/>
    <n v="0"/>
    <n v="0"/>
    <n v="0"/>
    <n v="0"/>
    <n v="0"/>
    <n v="1"/>
    <n v="0"/>
    <n v="0"/>
    <n v="0"/>
  </r>
  <r>
    <m/>
    <m/>
    <s v="Ciencias de la Salud"/>
    <d v="2020-05-19T12:58:00"/>
    <x v="2"/>
    <x v="12"/>
    <x v="3"/>
    <x v="3"/>
    <x v="2"/>
    <s v="F. Psicología"/>
    <s v="F. Trabajo Social"/>
    <s v="F. Ciencias Económicas y Empresariales"/>
    <s v="Biblioteca Municipal El Parque, Biblioteca Municipal Miguel Delibes, Biblioteca Municipal de Móstoles (Central)"/>
    <m/>
    <m/>
    <m/>
    <m/>
    <m/>
    <s v="Sí"/>
    <s v="Sí"/>
    <n v="5"/>
    <n v="4"/>
    <n v="4"/>
    <n v="4"/>
    <n v="5"/>
    <n v="5"/>
    <n v="5"/>
    <n v="4"/>
    <n v="5"/>
    <n v="5"/>
    <m/>
    <n v="5"/>
    <n v="5"/>
    <n v="5"/>
    <n v="5"/>
    <n v="5"/>
    <s v="Sí"/>
    <n v="5"/>
    <n v="3"/>
    <s v="No uso ninguna red social"/>
    <m/>
    <m/>
    <m/>
    <m/>
    <m/>
    <m/>
    <m/>
    <s v="Sí"/>
    <s v="Sí"/>
    <s v="Muy útil"/>
    <n v="5"/>
    <n v="5"/>
    <s v="5, muy satisfecho"/>
    <s v="Mejorado"/>
    <m/>
    <n v="1"/>
    <n v="0"/>
    <n v="0"/>
    <n v="0"/>
    <n v="0"/>
    <n v="0"/>
    <n v="0"/>
    <n v="0"/>
    <n v="0"/>
    <n v="0"/>
    <n v="0"/>
    <n v="1"/>
    <n v="0"/>
  </r>
  <r>
    <m/>
    <m/>
    <s v="Ciencias Sociales"/>
    <d v="2020-05-19T12:58:00"/>
    <x v="2"/>
    <x v="13"/>
    <x v="1"/>
    <x v="1"/>
    <x v="2"/>
    <s v="F. Ciencias de la Información"/>
    <s v="F. Geografía e Historia"/>
    <s v="F. Derecho (Departamentos,Criminología)"/>
    <m/>
    <m/>
    <m/>
    <m/>
    <m/>
    <m/>
    <s v="No"/>
    <s v="Sí"/>
    <n v="3"/>
    <n v="1"/>
    <n v="1"/>
    <n v="2"/>
    <n v="4"/>
    <n v="3"/>
    <n v="4"/>
    <n v="3"/>
    <n v="3"/>
    <n v="4"/>
    <m/>
    <n v="2"/>
    <n v="3"/>
    <n v="4"/>
    <n v="3"/>
    <n v="3"/>
    <s v="No"/>
    <n v="4"/>
    <n v="3"/>
    <s v="Instagram"/>
    <m/>
    <m/>
    <m/>
    <m/>
    <m/>
    <m/>
    <m/>
    <s v="No"/>
    <s v="No"/>
    <m/>
    <n v="4"/>
    <n v="4"/>
    <s v="4, satisfecho"/>
    <m/>
    <m/>
    <n v="1"/>
    <n v="0"/>
    <n v="0"/>
    <n v="0"/>
    <n v="0"/>
    <n v="0"/>
    <n v="0"/>
    <n v="0"/>
    <n v="0"/>
    <n v="1"/>
    <n v="0"/>
    <n v="0"/>
    <n v="0"/>
  </r>
  <r>
    <m/>
    <m/>
    <s v="Ciencias Experimentales"/>
    <d v="2020-05-19T12:57:00"/>
    <x v="2"/>
    <x v="16"/>
    <x v="5"/>
    <x v="1"/>
    <x v="2"/>
    <s v="F. Ciencias Químicas"/>
    <s v="Biblioteca Maria Zambrano (Filología / Derecho)"/>
    <m/>
    <m/>
    <m/>
    <m/>
    <m/>
    <m/>
    <m/>
    <s v="No"/>
    <s v="No"/>
    <n v="4"/>
    <n v="4"/>
    <n v="3"/>
    <n v="4"/>
    <n v="4"/>
    <n v="4"/>
    <n v="4"/>
    <n v="4"/>
    <n v="5"/>
    <n v="5"/>
    <m/>
    <n v="5"/>
    <n v="5"/>
    <n v="4"/>
    <n v="5"/>
    <n v="5"/>
    <s v="No"/>
    <n v="4"/>
    <n v="5"/>
    <s v="Facebook|Youtube|Instagram"/>
    <m/>
    <m/>
    <m/>
    <m/>
    <m/>
    <m/>
    <m/>
    <s v="Sí"/>
    <s v="No"/>
    <m/>
    <n v="5"/>
    <n v="5"/>
    <s v="5, muy satisfecho"/>
    <s v="Mejorado mucho"/>
    <s v="estoy satisfecha con la labor y no tengo sugerencias ni propuestas mejores de las que ya se han planteado."/>
    <n v="1"/>
    <n v="0"/>
    <n v="0"/>
    <n v="0"/>
    <n v="0"/>
    <n v="0"/>
    <n v="0"/>
    <n v="1"/>
    <n v="1"/>
    <n v="1"/>
    <n v="0"/>
    <n v="0"/>
    <n v="0"/>
  </r>
  <r>
    <m/>
    <m/>
    <s v="Humanidades"/>
    <d v="2020-05-19T12:57:00"/>
    <x v="2"/>
    <x v="2"/>
    <x v="2"/>
    <x v="2"/>
    <x v="2"/>
    <s v="F. Educación - Centro de Formación del Profesorado"/>
    <m/>
    <m/>
    <m/>
    <m/>
    <m/>
    <m/>
    <m/>
    <m/>
    <s v="No"/>
    <s v="No"/>
    <n v="3"/>
    <n v="2"/>
    <n v="3"/>
    <n v="1"/>
    <n v="5"/>
    <n v="4"/>
    <n v="5"/>
    <n v="1"/>
    <n v="3"/>
    <n v="4"/>
    <m/>
    <n v="4"/>
    <n v="4"/>
    <n v="4"/>
    <n v="4"/>
    <n v="4"/>
    <s v="No"/>
    <n v="4"/>
    <n v="3"/>
    <s v="Twitter|Youtube|Instagram"/>
    <m/>
    <m/>
    <m/>
    <m/>
    <m/>
    <m/>
    <m/>
    <s v="No"/>
    <s v="No"/>
    <m/>
    <n v="4"/>
    <n v="3"/>
    <s v="4, satisfecho"/>
    <s v="Igual"/>
    <m/>
    <n v="1"/>
    <n v="0"/>
    <n v="0"/>
    <n v="0"/>
    <n v="0"/>
    <n v="0"/>
    <n v="1"/>
    <n v="0"/>
    <n v="1"/>
    <n v="1"/>
    <n v="0"/>
    <n v="0"/>
    <n v="0"/>
  </r>
  <r>
    <m/>
    <m/>
    <s v="Ciencias de la Salud"/>
    <d v="2020-05-19T12:57:00"/>
    <x v="2"/>
    <x v="12"/>
    <x v="2"/>
    <x v="1"/>
    <x v="2"/>
    <s v="F. Psicología"/>
    <s v="Biblioteca Maria Zambrano (Filología / Derecho)"/>
    <s v="F. Medicina"/>
    <m/>
    <m/>
    <m/>
    <m/>
    <m/>
    <m/>
    <s v="Sí"/>
    <s v="Sí"/>
    <n v="5"/>
    <n v="5"/>
    <n v="5"/>
    <n v="4"/>
    <n v="5"/>
    <n v="3"/>
    <n v="5"/>
    <n v="1"/>
    <n v="5"/>
    <n v="4"/>
    <m/>
    <n v="4"/>
    <n v="5"/>
    <n v="4"/>
    <n v="4"/>
    <n v="3"/>
    <s v="No"/>
    <n v="4"/>
    <n v="4"/>
    <s v="Twitter|Instagram"/>
    <m/>
    <m/>
    <m/>
    <m/>
    <m/>
    <m/>
    <m/>
    <s v="Sí"/>
    <s v="Sí"/>
    <s v="Muy útil"/>
    <n v="5"/>
    <n v="5"/>
    <s v="4, satisfecho"/>
    <s v="Mejorado"/>
    <m/>
    <n v="1"/>
    <n v="0"/>
    <n v="0"/>
    <n v="0"/>
    <n v="0"/>
    <n v="0"/>
    <n v="1"/>
    <n v="0"/>
    <n v="0"/>
    <n v="1"/>
    <n v="0"/>
    <n v="0"/>
    <n v="0"/>
  </r>
  <r>
    <m/>
    <m/>
    <s v="Humanidades"/>
    <d v="2020-05-19T12:57:00"/>
    <x v="2"/>
    <x v="6"/>
    <x v="2"/>
    <x v="2"/>
    <x v="6"/>
    <s v="Biblioteca Maria Zambrano (Filología / Derecho)"/>
    <s v="F. Filología (Clásicas o General)"/>
    <s v="F. Filosofía"/>
    <m/>
    <m/>
    <m/>
    <m/>
    <m/>
    <m/>
    <s v="Sí"/>
    <s v="Sí"/>
    <n v="4"/>
    <n v="1"/>
    <n v="3"/>
    <n v="2"/>
    <n v="5"/>
    <n v="5"/>
    <n v="5"/>
    <n v="4"/>
    <n v="3"/>
    <n v="4"/>
    <m/>
    <n v="4"/>
    <n v="3"/>
    <n v="5"/>
    <n v="3"/>
    <n v="4"/>
    <s v="No"/>
    <n v="4"/>
    <n v="4"/>
    <s v="Youtube|Instagram"/>
    <m/>
    <m/>
    <m/>
    <m/>
    <m/>
    <m/>
    <m/>
    <s v="Sí"/>
    <s v="No"/>
    <m/>
    <n v="5"/>
    <n v="5"/>
    <s v="4, satisfecho"/>
    <s v="Mejorado"/>
    <m/>
    <n v="1"/>
    <n v="0"/>
    <n v="1"/>
    <n v="0"/>
    <n v="0"/>
    <n v="0"/>
    <n v="0"/>
    <n v="0"/>
    <n v="1"/>
    <n v="1"/>
    <n v="0"/>
    <n v="0"/>
    <n v="0"/>
  </r>
  <r>
    <m/>
    <m/>
    <s v="Humanidades"/>
    <d v="2020-05-19T12:57:00"/>
    <x v="2"/>
    <x v="7"/>
    <x v="1"/>
    <x v="1"/>
    <x v="16"/>
    <s v="Biblioteca Maria Zambrano (Filología / Derecho)"/>
    <s v="F. Geografía e Historia"/>
    <m/>
    <s v="Biblioteca pública"/>
    <m/>
    <m/>
    <m/>
    <m/>
    <m/>
    <s v="No"/>
    <s v="No"/>
    <n v="1"/>
    <n v="1"/>
    <n v="1"/>
    <n v="1"/>
    <n v="3"/>
    <n v="3"/>
    <n v="5"/>
    <n v="1"/>
    <n v="1"/>
    <n v="1"/>
    <m/>
    <n v="1"/>
    <n v="2"/>
    <n v="1"/>
    <n v="1"/>
    <n v="1"/>
    <s v="No"/>
    <n v="1"/>
    <n v="1"/>
    <s v="Twitter|Youtube|Instagram"/>
    <m/>
    <m/>
    <m/>
    <m/>
    <m/>
    <m/>
    <m/>
    <s v="No"/>
    <s v="No"/>
    <m/>
    <n v="2"/>
    <n v="2"/>
    <s v="2, insatisfecho"/>
    <s v="Igual"/>
    <m/>
    <n v="0"/>
    <n v="0"/>
    <n v="0"/>
    <n v="0"/>
    <n v="1"/>
    <n v="0"/>
    <n v="1"/>
    <n v="0"/>
    <n v="1"/>
    <n v="1"/>
    <n v="0"/>
    <n v="0"/>
    <n v="0"/>
  </r>
  <r>
    <m/>
    <m/>
    <s v="Ciencias de la Salud"/>
    <d v="2020-05-19T12:57:00"/>
    <x v="3"/>
    <x v="9"/>
    <x v="1"/>
    <x v="5"/>
    <x v="3"/>
    <s v="F. Farmacia"/>
    <s v="F. Medicina"/>
    <s v="F. Ciencias Biológicas"/>
    <m/>
    <m/>
    <m/>
    <m/>
    <m/>
    <m/>
    <s v="No"/>
    <s v="Sí"/>
    <n v="3"/>
    <n v="1"/>
    <n v="3"/>
    <n v="1"/>
    <n v="5"/>
    <n v="5"/>
    <n v="5"/>
    <n v="2"/>
    <n v="3"/>
    <n v="5"/>
    <m/>
    <n v="3"/>
    <n v="4"/>
    <n v="5"/>
    <n v="3"/>
    <n v="4"/>
    <s v="Sí"/>
    <n v="4"/>
    <n v="4"/>
    <s v="Twitter|Youtube|Instagram"/>
    <m/>
    <m/>
    <m/>
    <m/>
    <m/>
    <m/>
    <m/>
    <s v="Sí"/>
    <s v="No"/>
    <m/>
    <n v="5"/>
    <n v="5"/>
    <s v="4, satisfecho"/>
    <s v="Mejorado"/>
    <m/>
    <n v="0"/>
    <n v="1"/>
    <n v="0"/>
    <n v="0"/>
    <n v="0"/>
    <n v="0"/>
    <n v="1"/>
    <n v="0"/>
    <n v="1"/>
    <n v="1"/>
    <n v="0"/>
    <n v="0"/>
    <n v="0"/>
  </r>
  <r>
    <m/>
    <m/>
    <s v="Ciencias de la Salud"/>
    <d v="2020-05-19T12:57:00"/>
    <x v="2"/>
    <x v="15"/>
    <x v="2"/>
    <x v="1"/>
    <x v="2"/>
    <s v="F. Enfermería, Fisioterapia y Podología"/>
    <s v="F. Medicina"/>
    <m/>
    <s v="Biblioteca pública Luis Rosales"/>
    <m/>
    <m/>
    <m/>
    <m/>
    <m/>
    <s v="No"/>
    <s v="No"/>
    <n v="2"/>
    <n v="2"/>
    <n v="2"/>
    <n v="3"/>
    <n v="4"/>
    <n v="4"/>
    <n v="4"/>
    <n v="2"/>
    <n v="3"/>
    <n v="4"/>
    <m/>
    <n v="4"/>
    <n v="4"/>
    <n v="3"/>
    <n v="3"/>
    <n v="4"/>
    <s v="No"/>
    <n v="3"/>
    <n v="3"/>
    <s v="Twitter|Facebook"/>
    <m/>
    <m/>
    <m/>
    <m/>
    <m/>
    <m/>
    <m/>
    <s v="Sí"/>
    <s v="No"/>
    <m/>
    <n v="3"/>
    <n v="4"/>
    <s v="4, satisfecho"/>
    <s v="Mejorado"/>
    <m/>
    <n v="1"/>
    <n v="0"/>
    <n v="0"/>
    <n v="0"/>
    <n v="0"/>
    <n v="0"/>
    <n v="1"/>
    <n v="1"/>
    <n v="0"/>
    <n v="0"/>
    <n v="0"/>
    <n v="0"/>
    <n v="0"/>
  </r>
  <r>
    <m/>
    <m/>
    <s v="Ciencias de la Salud"/>
    <d v="2020-05-19T12:57:00"/>
    <x v="2"/>
    <x v="15"/>
    <x v="4"/>
    <x v="4"/>
    <x v="3"/>
    <m/>
    <m/>
    <m/>
    <m/>
    <m/>
    <m/>
    <m/>
    <m/>
    <m/>
    <s v="No"/>
    <s v="No"/>
    <n v="1"/>
    <n v="3"/>
    <n v="1"/>
    <n v="3"/>
    <n v="5"/>
    <n v="3"/>
    <n v="5"/>
    <n v="1"/>
    <n v="3"/>
    <n v="3"/>
    <m/>
    <n v="3"/>
    <n v="3"/>
    <n v="2"/>
    <n v="3"/>
    <n v="4"/>
    <s v="No"/>
    <n v="3"/>
    <n v="3"/>
    <s v="Youtube|Instagram"/>
    <m/>
    <m/>
    <m/>
    <m/>
    <m/>
    <m/>
    <m/>
    <s v="No"/>
    <s v="No"/>
    <m/>
    <m/>
    <m/>
    <m/>
    <m/>
    <m/>
    <n v="0"/>
    <n v="1"/>
    <n v="0"/>
    <n v="0"/>
    <n v="0"/>
    <n v="0"/>
    <n v="0"/>
    <n v="0"/>
    <n v="1"/>
    <n v="1"/>
    <n v="0"/>
    <n v="0"/>
    <n v="0"/>
  </r>
  <r>
    <m/>
    <m/>
    <s v="Humanidades"/>
    <d v="2020-05-19T12:57:00"/>
    <x v="2"/>
    <x v="6"/>
    <x v="3"/>
    <x v="2"/>
    <x v="6"/>
    <s v="F. Filología (Clásicas o General)"/>
    <s v="Biblioteca Maria Zambrano (Filología / Derecho)"/>
    <s v="F. Geografía e Historia"/>
    <s v="AECID Biblioteca Islámica"/>
    <m/>
    <m/>
    <m/>
    <m/>
    <m/>
    <s v="No"/>
    <s v="Sí"/>
    <n v="5"/>
    <n v="2"/>
    <n v="4"/>
    <n v="5"/>
    <n v="3"/>
    <n v="3"/>
    <n v="4"/>
    <n v="3"/>
    <n v="3"/>
    <n v="4"/>
    <m/>
    <n v="4"/>
    <n v="5"/>
    <n v="5"/>
    <n v="5"/>
    <n v="5"/>
    <s v="No"/>
    <n v="5"/>
    <n v="5"/>
    <s v="Facebook|Instagram"/>
    <m/>
    <m/>
    <m/>
    <m/>
    <m/>
    <m/>
    <m/>
    <s v="Sí"/>
    <s v="No"/>
    <m/>
    <n v="5"/>
    <n v="5"/>
    <s v="5, muy satisfecho"/>
    <s v="Mejorado"/>
    <s v="Los alumnos del grado de Estudios Semíticos e Islámicos (filología) tenemos más problemas para encontrar determinadas obras a la hora de hacer un estudio más especializado. Y ahora en época de confinamiento no hemos podido acceder de forma virtual a ninguna de las gramáticas árabes ni manuales de literatura árabe que sí disponíamos de ellos en la biblioteca. Quizá podrían hacer más accesible ese tipo de libros/manuales para que podamos seguir estudiando en casa igual que lo hacíamos en la biblioteca"/>
    <n v="1"/>
    <n v="0"/>
    <n v="1"/>
    <n v="0"/>
    <n v="0"/>
    <n v="0"/>
    <n v="0"/>
    <n v="1"/>
    <n v="0"/>
    <n v="1"/>
    <n v="0"/>
    <n v="0"/>
    <n v="0"/>
  </r>
  <r>
    <m/>
    <m/>
    <s v="Ciencias Sociales"/>
    <d v="2020-05-19T12:57:00"/>
    <x v="3"/>
    <x v="13"/>
    <x v="3"/>
    <x v="1"/>
    <x v="11"/>
    <s v="Biblioteca Maria Zambrano (Filología / Derecho)"/>
    <s v="F. Ciencias de la Información"/>
    <m/>
    <s v="biblioteca de usera"/>
    <m/>
    <m/>
    <m/>
    <m/>
    <m/>
    <s v="No"/>
    <s v="Sí"/>
    <n v="3"/>
    <n v="5"/>
    <n v="3"/>
    <n v="2"/>
    <n v="2"/>
    <n v="4"/>
    <n v="4"/>
    <n v="2"/>
    <n v="5"/>
    <n v="5"/>
    <m/>
    <n v="3"/>
    <n v="5"/>
    <n v="3"/>
    <n v="3"/>
    <n v="3"/>
    <s v="No"/>
    <n v="3"/>
    <n v="3"/>
    <s v="Youtube"/>
    <m/>
    <m/>
    <m/>
    <m/>
    <m/>
    <m/>
    <m/>
    <s v="No"/>
    <s v="No"/>
    <m/>
    <n v="5"/>
    <n v="5"/>
    <s v="4, satisfecho"/>
    <s v="Mejorado"/>
    <m/>
    <n v="0"/>
    <n v="1"/>
    <n v="1"/>
    <n v="0"/>
    <n v="0"/>
    <n v="0"/>
    <n v="0"/>
    <n v="0"/>
    <n v="1"/>
    <n v="0"/>
    <n v="0"/>
    <n v="0"/>
    <n v="0"/>
  </r>
  <r>
    <m/>
    <m/>
    <s v="Ciencias de la Salud"/>
    <d v="2020-05-19T12:57:00"/>
    <x v="2"/>
    <x v="22"/>
    <x v="2"/>
    <x v="1"/>
    <x v="2"/>
    <s v="F. Óptica y Optometría"/>
    <m/>
    <m/>
    <m/>
    <m/>
    <m/>
    <m/>
    <m/>
    <m/>
    <s v="No"/>
    <s v="Sí"/>
    <n v="3"/>
    <n v="1"/>
    <n v="3"/>
    <n v="3"/>
    <n v="5"/>
    <n v="5"/>
    <n v="5"/>
    <n v="1"/>
    <n v="5"/>
    <n v="4"/>
    <m/>
    <n v="3"/>
    <n v="5"/>
    <n v="3"/>
    <n v="3"/>
    <n v="4"/>
    <s v="Sí"/>
    <n v="3"/>
    <n v="3"/>
    <s v="Twitter|Instagram"/>
    <m/>
    <m/>
    <m/>
    <m/>
    <m/>
    <m/>
    <m/>
    <s v="Sí"/>
    <s v="Sí"/>
    <s v="Normal"/>
    <n v="5"/>
    <n v="5"/>
    <s v="4, satisfecho"/>
    <s v="Mejorado"/>
    <m/>
    <n v="1"/>
    <n v="0"/>
    <n v="0"/>
    <n v="0"/>
    <n v="0"/>
    <n v="0"/>
    <n v="1"/>
    <n v="0"/>
    <n v="0"/>
    <n v="1"/>
    <n v="0"/>
    <n v="0"/>
    <n v="0"/>
  </r>
  <r>
    <m/>
    <m/>
    <s v="Humanidades"/>
    <d v="2020-05-19T12:57:00"/>
    <x v="2"/>
    <x v="2"/>
    <x v="2"/>
    <x v="2"/>
    <x v="2"/>
    <s v="F. Educación - Centro de Formación del Profesorado"/>
    <m/>
    <m/>
    <m/>
    <m/>
    <m/>
    <m/>
    <m/>
    <m/>
    <s v="Sí"/>
    <s v="Sí"/>
    <n v="5"/>
    <n v="1"/>
    <n v="5"/>
    <n v="3"/>
    <n v="5"/>
    <n v="5"/>
    <n v="5"/>
    <n v="2"/>
    <n v="1"/>
    <n v="2"/>
    <m/>
    <n v="4"/>
    <n v="4"/>
    <n v="4"/>
    <n v="4"/>
    <n v="4"/>
    <s v="No"/>
    <n v="4"/>
    <n v="2"/>
    <s v="Youtube|Instagram"/>
    <m/>
    <m/>
    <m/>
    <m/>
    <m/>
    <m/>
    <m/>
    <s v="No"/>
    <s v="No"/>
    <m/>
    <n v="5"/>
    <n v="5"/>
    <s v="4, satisfecho"/>
    <s v="Mejorado"/>
    <s v="Que las salas de la biblioteca si se pasan 5 minutos no se te anule la reserva  destacó el trato amable de algunos de los trabajadores de la biblioteca y la limpieza de las salas. Sin embargo, se escuchan a la perfección todas las conversaciones de las salas contiguas"/>
    <n v="1"/>
    <n v="0"/>
    <n v="0"/>
    <n v="0"/>
    <n v="0"/>
    <n v="0"/>
    <n v="0"/>
    <n v="0"/>
    <n v="1"/>
    <n v="1"/>
    <n v="0"/>
    <n v="0"/>
    <n v="0"/>
  </r>
  <r>
    <m/>
    <m/>
    <s v="Humanidades"/>
    <d v="2020-05-19T12:57:00"/>
    <x v="2"/>
    <x v="7"/>
    <x v="3"/>
    <x v="3"/>
    <x v="3"/>
    <s v="F. Geografía e Historia"/>
    <s v="Biblioteca Maria Zambrano (Filología / Derecho)"/>
    <s v="F. Bellas Artes"/>
    <m/>
    <m/>
    <m/>
    <m/>
    <m/>
    <m/>
    <s v="Sí"/>
    <s v="No"/>
    <n v="4"/>
    <n v="4"/>
    <n v="2"/>
    <n v="1"/>
    <n v="3"/>
    <n v="3"/>
    <n v="3"/>
    <n v="1"/>
    <n v="5"/>
    <n v="4"/>
    <m/>
    <n v="4"/>
    <n v="4"/>
    <n v="4"/>
    <n v="4"/>
    <n v="5"/>
    <s v="No"/>
    <n v="4"/>
    <n v="4"/>
    <s v="LinkedIn"/>
    <m/>
    <m/>
    <m/>
    <m/>
    <m/>
    <m/>
    <m/>
    <s v="Sí"/>
    <s v="No"/>
    <m/>
    <n v="5"/>
    <n v="3"/>
    <s v="4, satisfecho"/>
    <s v="Mejorado"/>
    <m/>
    <n v="0"/>
    <n v="1"/>
    <n v="0"/>
    <n v="0"/>
    <n v="0"/>
    <n v="0"/>
    <n v="0"/>
    <n v="0"/>
    <n v="0"/>
    <n v="0"/>
    <n v="1"/>
    <n v="0"/>
    <n v="0"/>
  </r>
  <r>
    <m/>
    <m/>
    <s v="Ciencias Sociales"/>
    <d v="2020-05-19T12:57:00"/>
    <x v="3"/>
    <x v="1"/>
    <x v="4"/>
    <x v="3"/>
    <x v="1"/>
    <m/>
    <m/>
    <m/>
    <m/>
    <m/>
    <m/>
    <m/>
    <m/>
    <m/>
    <s v="No"/>
    <s v="No"/>
    <n v="1"/>
    <n v="4"/>
    <n v="5"/>
    <n v="2"/>
    <n v="2"/>
    <n v="3"/>
    <n v="3"/>
    <n v="4"/>
    <n v="2"/>
    <n v="3"/>
    <m/>
    <n v="4"/>
    <n v="3"/>
    <n v="5"/>
    <n v="3"/>
    <n v="3"/>
    <s v="Sí"/>
    <n v="5"/>
    <n v="1"/>
    <s v="Facebook"/>
    <m/>
    <m/>
    <m/>
    <m/>
    <m/>
    <m/>
    <m/>
    <s v="Sí"/>
    <s v="No"/>
    <m/>
    <n v="3"/>
    <n v="3"/>
    <s v="4, satisfecho"/>
    <s v="Igual"/>
    <m/>
    <n v="0"/>
    <n v="0"/>
    <n v="0"/>
    <n v="1"/>
    <n v="0"/>
    <n v="0"/>
    <n v="0"/>
    <n v="1"/>
    <n v="0"/>
    <n v="0"/>
    <n v="0"/>
    <n v="0"/>
    <n v="0"/>
  </r>
  <r>
    <m/>
    <m/>
    <s v="Ciencias Experimentales"/>
    <d v="2020-05-19T12:57:00"/>
    <x v="2"/>
    <x v="16"/>
    <x v="2"/>
    <x v="1"/>
    <x v="6"/>
    <s v="F. Ciencias Químicas"/>
    <m/>
    <m/>
    <m/>
    <m/>
    <m/>
    <m/>
    <m/>
    <m/>
    <s v="No"/>
    <s v="Sí"/>
    <n v="2"/>
    <n v="2"/>
    <n v="3"/>
    <n v="1"/>
    <n v="5"/>
    <n v="4"/>
    <n v="5"/>
    <n v="2"/>
    <n v="4"/>
    <n v="4"/>
    <m/>
    <n v="5"/>
    <n v="5"/>
    <n v="4"/>
    <n v="4"/>
    <n v="4"/>
    <s v="No"/>
    <n v="4"/>
    <n v="3"/>
    <s v="Twitter|Youtube|Instagram"/>
    <m/>
    <m/>
    <m/>
    <m/>
    <m/>
    <m/>
    <m/>
    <s v="Sí"/>
    <s v="No"/>
    <m/>
    <n v="5"/>
    <n v="5"/>
    <s v="4, satisfecho"/>
    <s v="Mejorado"/>
    <m/>
    <n v="1"/>
    <n v="0"/>
    <n v="1"/>
    <n v="0"/>
    <n v="0"/>
    <n v="0"/>
    <n v="1"/>
    <n v="0"/>
    <n v="1"/>
    <n v="1"/>
    <n v="0"/>
    <n v="0"/>
    <n v="0"/>
  </r>
  <r>
    <m/>
    <m/>
    <s v="Ciencias de la Salud"/>
    <d v="2020-05-19T12:57:00"/>
    <x v="3"/>
    <x v="22"/>
    <x v="3"/>
    <x v="3"/>
    <x v="3"/>
    <m/>
    <m/>
    <m/>
    <m/>
    <m/>
    <m/>
    <m/>
    <m/>
    <m/>
    <s v="Sí"/>
    <s v="Sí"/>
    <n v="5"/>
    <n v="5"/>
    <n v="5"/>
    <n v="5"/>
    <n v="5"/>
    <n v="5"/>
    <n v="5"/>
    <n v="5"/>
    <n v="5"/>
    <n v="5"/>
    <m/>
    <n v="5"/>
    <n v="5"/>
    <n v="5"/>
    <n v="5"/>
    <n v="5"/>
    <s v="Sí"/>
    <n v="5"/>
    <n v="5"/>
    <s v="Facebook"/>
    <m/>
    <m/>
    <m/>
    <m/>
    <m/>
    <m/>
    <m/>
    <s v="Sí"/>
    <s v="Sí"/>
    <s v="Muy útil"/>
    <n v="5"/>
    <n v="5"/>
    <s v="5, muy satisfecho"/>
    <s v="Mejorado"/>
    <m/>
    <n v="0"/>
    <n v="1"/>
    <n v="0"/>
    <n v="0"/>
    <n v="0"/>
    <n v="0"/>
    <n v="0"/>
    <n v="1"/>
    <n v="0"/>
    <n v="0"/>
    <n v="0"/>
    <n v="0"/>
    <n v="0"/>
  </r>
  <r>
    <m/>
    <m/>
    <s v="Ciencias Experimentales"/>
    <d v="2020-05-19T12:57:00"/>
    <x v="2"/>
    <x v="14"/>
    <x v="3"/>
    <x v="1"/>
    <x v="2"/>
    <s v="F. Ciencias Geológicas"/>
    <s v="F. Ciencias Biológicas"/>
    <m/>
    <m/>
    <m/>
    <m/>
    <m/>
    <m/>
    <m/>
    <s v="Sí"/>
    <s v="Sí"/>
    <n v="3"/>
    <n v="1"/>
    <n v="1"/>
    <n v="1"/>
    <n v="5"/>
    <n v="5"/>
    <n v="5"/>
    <n v="5"/>
    <n v="2"/>
    <n v="2"/>
    <m/>
    <n v="1"/>
    <n v="4"/>
    <n v="3"/>
    <n v="2"/>
    <n v="4"/>
    <s v="No"/>
    <n v="3"/>
    <n v="5"/>
    <s v="Twitter|Youtube|Instagram"/>
    <m/>
    <m/>
    <m/>
    <m/>
    <m/>
    <m/>
    <m/>
    <s v="No"/>
    <s v="No"/>
    <m/>
    <n v="4"/>
    <n v="3"/>
    <s v="3, normal"/>
    <s v="Igual"/>
    <m/>
    <n v="1"/>
    <n v="0"/>
    <n v="0"/>
    <n v="0"/>
    <n v="0"/>
    <n v="0"/>
    <n v="1"/>
    <n v="0"/>
    <n v="1"/>
    <n v="1"/>
    <n v="0"/>
    <n v="0"/>
    <n v="0"/>
  </r>
  <r>
    <m/>
    <m/>
    <s v="Ciencias Experimentales"/>
    <d v="2020-05-19T12:57:00"/>
    <x v="2"/>
    <x v="8"/>
    <x v="3"/>
    <x v="1"/>
    <x v="2"/>
    <s v="F. Ciencias Matemáticas"/>
    <s v="Biblioteca Maria Zambrano (Filología / Derecho)"/>
    <m/>
    <m/>
    <m/>
    <m/>
    <m/>
    <m/>
    <m/>
    <s v="Sí"/>
    <s v="Sí"/>
    <n v="4"/>
    <n v="1"/>
    <n v="1"/>
    <n v="4"/>
    <n v="5"/>
    <n v="3"/>
    <n v="5"/>
    <n v="3"/>
    <n v="3"/>
    <n v="4"/>
    <m/>
    <n v="3"/>
    <n v="4"/>
    <n v="4"/>
    <n v="2"/>
    <n v="4"/>
    <s v="No"/>
    <n v="4"/>
    <n v="5"/>
    <s v="Instagram"/>
    <m/>
    <m/>
    <m/>
    <m/>
    <m/>
    <m/>
    <m/>
    <s v="No"/>
    <s v="No"/>
    <m/>
    <n v="4"/>
    <n v="5"/>
    <s v="4, satisfecho"/>
    <s v="Mejorado"/>
    <m/>
    <n v="1"/>
    <n v="0"/>
    <n v="0"/>
    <n v="0"/>
    <n v="0"/>
    <n v="0"/>
    <n v="0"/>
    <n v="0"/>
    <n v="0"/>
    <n v="1"/>
    <n v="0"/>
    <n v="0"/>
    <n v="0"/>
  </r>
  <r>
    <m/>
    <m/>
    <s v="Ciencias de la Salud"/>
    <d v="2020-05-19T12:57:00"/>
    <x v="2"/>
    <x v="15"/>
    <x v="2"/>
    <x v="2"/>
    <x v="3"/>
    <s v="F. Enfermería, Fisioterapia y Podología"/>
    <s v="F. Medicina"/>
    <s v="Biblioteca Maria Zambrano (Filología / Derecho)"/>
    <m/>
    <m/>
    <m/>
    <m/>
    <m/>
    <m/>
    <s v="No"/>
    <s v="No"/>
    <n v="2"/>
    <n v="2"/>
    <n v="2"/>
    <n v="2"/>
    <n v="4"/>
    <n v="2"/>
    <n v="5"/>
    <n v="2"/>
    <n v="3"/>
    <n v="3"/>
    <m/>
    <n v="3"/>
    <n v="3"/>
    <n v="3"/>
    <n v="3"/>
    <n v="3"/>
    <s v="Sí"/>
    <n v="3"/>
    <n v="3"/>
    <s v="Twitter|Facebook|Youtube|Instagram"/>
    <m/>
    <m/>
    <m/>
    <m/>
    <m/>
    <m/>
    <m/>
    <s v="No"/>
    <s v="No"/>
    <m/>
    <n v="3"/>
    <n v="3"/>
    <s v="3, normal"/>
    <s v="Igual"/>
    <m/>
    <n v="0"/>
    <n v="1"/>
    <n v="0"/>
    <n v="0"/>
    <n v="0"/>
    <n v="0"/>
    <n v="1"/>
    <n v="1"/>
    <n v="1"/>
    <n v="1"/>
    <n v="0"/>
    <n v="0"/>
    <n v="0"/>
  </r>
  <r>
    <m/>
    <m/>
    <s v="Ciencias de la Salud"/>
    <d v="2020-05-19T12:57:00"/>
    <x v="2"/>
    <x v="4"/>
    <x v="3"/>
    <x v="3"/>
    <x v="2"/>
    <s v="F. Medicina"/>
    <s v="F. Enfermería, Fisioterapia y Podología"/>
    <s v="Biblioteca Maria Zambrano (Filología / Derecho)"/>
    <m/>
    <m/>
    <m/>
    <m/>
    <m/>
    <m/>
    <s v="Sí"/>
    <s v="Sí"/>
    <n v="5"/>
    <n v="1"/>
    <n v="5"/>
    <n v="2"/>
    <n v="5"/>
    <n v="3"/>
    <n v="5"/>
    <n v="2"/>
    <n v="5"/>
    <n v="4"/>
    <m/>
    <n v="5"/>
    <n v="4"/>
    <n v="4"/>
    <n v="4"/>
    <n v="3"/>
    <s v="No"/>
    <n v="5"/>
    <m/>
    <s v="What's App"/>
    <m/>
    <m/>
    <m/>
    <m/>
    <m/>
    <m/>
    <m/>
    <s v="Sí"/>
    <s v="No"/>
    <m/>
    <n v="5"/>
    <n v="5"/>
    <s v="5, muy satisfecho"/>
    <s v="Mejorado mucho"/>
    <m/>
    <n v="1"/>
    <n v="0"/>
    <n v="0"/>
    <n v="0"/>
    <n v="0"/>
    <n v="0"/>
    <n v="0"/>
    <n v="0"/>
    <n v="0"/>
    <n v="0"/>
    <n v="0"/>
    <n v="0"/>
    <n v="0"/>
  </r>
  <r>
    <m/>
    <m/>
    <s v="Ciencias de la Salud"/>
    <d v="2020-05-19T12:56:00"/>
    <x v="2"/>
    <x v="4"/>
    <x v="3"/>
    <x v="3"/>
    <x v="6"/>
    <s v="F. Medicina"/>
    <s v="F. Geografía e Historia"/>
    <s v="F. Ciencias de la Información"/>
    <m/>
    <m/>
    <m/>
    <m/>
    <m/>
    <m/>
    <s v="Sí"/>
    <s v="Sí"/>
    <n v="5"/>
    <n v="4"/>
    <n v="5"/>
    <n v="2"/>
    <n v="2"/>
    <n v="2"/>
    <n v="4"/>
    <n v="1"/>
    <n v="4"/>
    <n v="5"/>
    <m/>
    <n v="4"/>
    <n v="4"/>
    <n v="2"/>
    <n v="2"/>
    <m/>
    <s v="No"/>
    <n v="3"/>
    <n v="1"/>
    <s v="Instagram"/>
    <m/>
    <m/>
    <m/>
    <m/>
    <m/>
    <m/>
    <m/>
    <s v="No"/>
    <s v="No"/>
    <m/>
    <n v="5"/>
    <n v="5"/>
    <s v="5, muy satisfecho"/>
    <s v="Igual"/>
    <m/>
    <n v="1"/>
    <n v="0"/>
    <n v="1"/>
    <n v="0"/>
    <n v="0"/>
    <n v="0"/>
    <n v="0"/>
    <n v="0"/>
    <n v="0"/>
    <n v="1"/>
    <n v="0"/>
    <n v="0"/>
    <n v="0"/>
  </r>
  <r>
    <m/>
    <m/>
    <s v="Ciencias de la Salud"/>
    <d v="2020-05-19T12:56:00"/>
    <x v="2"/>
    <x v="15"/>
    <x v="1"/>
    <x v="1"/>
    <x v="2"/>
    <s v="F. Enfermería, Fisioterapia y Podología"/>
    <s v="F. Medicina"/>
    <s v="Biblioteca Maria Zambrano (Filología / Derecho)"/>
    <m/>
    <m/>
    <m/>
    <m/>
    <m/>
    <m/>
    <s v="No"/>
    <s v="Sí"/>
    <n v="3"/>
    <n v="4"/>
    <n v="4"/>
    <n v="4"/>
    <n v="2"/>
    <n v="4"/>
    <n v="4"/>
    <n v="1"/>
    <n v="5"/>
    <n v="4"/>
    <m/>
    <n v="5"/>
    <n v="5"/>
    <n v="5"/>
    <n v="2"/>
    <n v="4"/>
    <s v="Sí"/>
    <n v="3"/>
    <n v="5"/>
    <s v="Youtube|Instagram"/>
    <m/>
    <m/>
    <m/>
    <m/>
    <m/>
    <m/>
    <m/>
    <s v="Sí"/>
    <s v="No"/>
    <m/>
    <n v="4"/>
    <n v="5"/>
    <s v="3, normal"/>
    <m/>
    <m/>
    <n v="1"/>
    <n v="0"/>
    <n v="0"/>
    <n v="0"/>
    <n v="0"/>
    <n v="0"/>
    <n v="0"/>
    <n v="0"/>
    <n v="1"/>
    <n v="1"/>
    <n v="0"/>
    <n v="0"/>
    <n v="0"/>
  </r>
  <r>
    <m/>
    <m/>
    <s v="Ciencias Sociales"/>
    <d v="2020-05-19T12:56:00"/>
    <x v="4"/>
    <x v="11"/>
    <x v="4"/>
    <x v="1"/>
    <x v="14"/>
    <s v="F. Ciencias Políticas y Sociología"/>
    <m/>
    <m/>
    <s v="Bibliotecas públicas de Madrid"/>
    <m/>
    <m/>
    <m/>
    <m/>
    <m/>
    <s v="No"/>
    <s v="No"/>
    <n v="1"/>
    <n v="1"/>
    <n v="3"/>
    <n v="3"/>
    <n v="5"/>
    <n v="4"/>
    <n v="5"/>
    <n v="4"/>
    <n v="3"/>
    <n v="3"/>
    <m/>
    <n v="5"/>
    <n v="4"/>
    <n v="5"/>
    <n v="4"/>
    <n v="3"/>
    <s v="Sí"/>
    <n v="5"/>
    <n v="5"/>
    <s v="Facebook|Youtube"/>
    <m/>
    <m/>
    <m/>
    <m/>
    <m/>
    <m/>
    <m/>
    <s v="Sí"/>
    <s v="Sí"/>
    <s v="Muy útil"/>
    <n v="4"/>
    <n v="4"/>
    <s v="5, muy satisfecho"/>
    <s v="Mejorado"/>
    <m/>
    <n v="0"/>
    <n v="0"/>
    <n v="0"/>
    <n v="0"/>
    <n v="0"/>
    <n v="0"/>
    <n v="0"/>
    <n v="1"/>
    <n v="1"/>
    <n v="0"/>
    <n v="0"/>
    <n v="0"/>
    <n v="0"/>
  </r>
  <r>
    <m/>
    <m/>
    <s v="Ciencias de la Salud"/>
    <d v="2020-05-19T12:56:00"/>
    <x v="2"/>
    <x v="22"/>
    <x v="2"/>
    <x v="1"/>
    <x v="3"/>
    <s v="F. Óptica y Optometría"/>
    <s v="Biblioteca Maria Zambrano (Filología / Derecho)"/>
    <s v="F. Farmacia"/>
    <m/>
    <m/>
    <m/>
    <m/>
    <m/>
    <m/>
    <s v="No"/>
    <s v="Sí"/>
    <n v="1"/>
    <n v="1"/>
    <n v="1"/>
    <n v="5"/>
    <n v="5"/>
    <n v="4"/>
    <n v="5"/>
    <n v="1"/>
    <n v="1"/>
    <n v="1"/>
    <m/>
    <n v="1"/>
    <n v="1"/>
    <n v="3"/>
    <n v="1"/>
    <n v="2"/>
    <s v="No"/>
    <n v="1"/>
    <n v="1"/>
    <s v="Twitter|Facebook|Instagram"/>
    <m/>
    <m/>
    <m/>
    <m/>
    <m/>
    <m/>
    <m/>
    <s v="No"/>
    <s v="No"/>
    <m/>
    <n v="2"/>
    <n v="1"/>
    <s v="2, insatisfecho"/>
    <s v="Empeorado"/>
    <m/>
    <n v="0"/>
    <n v="1"/>
    <n v="0"/>
    <n v="0"/>
    <n v="0"/>
    <n v="0"/>
    <n v="1"/>
    <n v="1"/>
    <n v="0"/>
    <n v="1"/>
    <n v="0"/>
    <n v="0"/>
    <n v="0"/>
  </r>
  <r>
    <m/>
    <m/>
    <s v="Ciencias Sociales"/>
    <d v="2020-05-19T12:56:00"/>
    <x v="2"/>
    <x v="10"/>
    <x v="2"/>
    <x v="4"/>
    <x v="4"/>
    <s v="Biblioteca Maria Zambrano (Filología / Derecho)"/>
    <s v="F. Filosofía"/>
    <s v="F. Odontología"/>
    <m/>
    <m/>
    <m/>
    <m/>
    <m/>
    <m/>
    <s v="No"/>
    <s v="Sí"/>
    <n v="5"/>
    <n v="1"/>
    <n v="1"/>
    <n v="2"/>
    <n v="3"/>
    <n v="2"/>
    <n v="4"/>
    <n v="1"/>
    <n v="5"/>
    <n v="5"/>
    <m/>
    <n v="2"/>
    <n v="3"/>
    <n v="5"/>
    <n v="1"/>
    <n v="1"/>
    <s v="No"/>
    <n v="1"/>
    <n v="4"/>
    <s v="Instagram"/>
    <m/>
    <m/>
    <m/>
    <m/>
    <m/>
    <m/>
    <m/>
    <s v="No"/>
    <s v="No"/>
    <m/>
    <n v="3"/>
    <n v="5"/>
    <s v="5, muy satisfecho"/>
    <s v="Mejorado"/>
    <s v="Poner una cafetería en la biblioteca. Incrementar el número de ordenadores y de enchufes (no siempre funcionan)"/>
    <n v="0"/>
    <n v="0"/>
    <n v="1"/>
    <n v="0"/>
    <n v="0"/>
    <n v="0"/>
    <n v="0"/>
    <n v="0"/>
    <n v="0"/>
    <n v="1"/>
    <n v="0"/>
    <n v="0"/>
    <n v="0"/>
  </r>
  <r>
    <m/>
    <m/>
    <s v="Humanidades"/>
    <d v="2020-05-19T12:56:00"/>
    <x v="2"/>
    <x v="2"/>
    <x v="1"/>
    <x v="2"/>
    <x v="3"/>
    <s v="F. Educación - Centro de Formación del Profesorado"/>
    <s v="F. Psicología"/>
    <m/>
    <m/>
    <m/>
    <m/>
    <m/>
    <m/>
    <m/>
    <s v="No"/>
    <s v="Sí"/>
    <n v="3"/>
    <n v="5"/>
    <n v="5"/>
    <n v="5"/>
    <n v="1"/>
    <n v="5"/>
    <n v="4"/>
    <n v="5"/>
    <n v="3"/>
    <n v="4"/>
    <m/>
    <n v="4"/>
    <n v="4"/>
    <n v="5"/>
    <n v="4"/>
    <n v="3"/>
    <s v="Sí"/>
    <n v="4"/>
    <n v="5"/>
    <s v="Twitter|Facebook"/>
    <m/>
    <m/>
    <m/>
    <m/>
    <m/>
    <m/>
    <m/>
    <s v="Sí"/>
    <s v="No"/>
    <m/>
    <n v="4"/>
    <n v="4"/>
    <s v="3, normal"/>
    <s v="Igual"/>
    <m/>
    <n v="0"/>
    <n v="1"/>
    <n v="0"/>
    <n v="0"/>
    <n v="0"/>
    <n v="0"/>
    <n v="1"/>
    <n v="1"/>
    <n v="0"/>
    <n v="0"/>
    <n v="0"/>
    <n v="0"/>
    <n v="0"/>
  </r>
  <r>
    <m/>
    <m/>
    <s v="Ciencias Experimentales"/>
    <d v="2020-05-19T12:56:00"/>
    <x v="2"/>
    <x v="27"/>
    <x v="1"/>
    <x v="4"/>
    <x v="6"/>
    <s v="F. Estudios Estadísticos"/>
    <s v="Biblioteca Maria Zambrano (Filología / Derecho)"/>
    <m/>
    <m/>
    <m/>
    <m/>
    <m/>
    <m/>
    <m/>
    <s v="No"/>
    <s v="Sí"/>
    <n v="5"/>
    <n v="1"/>
    <n v="1"/>
    <n v="1"/>
    <n v="5"/>
    <n v="2"/>
    <n v="5"/>
    <n v="1"/>
    <n v="3"/>
    <n v="5"/>
    <m/>
    <n v="2"/>
    <n v="3"/>
    <n v="3"/>
    <n v="3"/>
    <n v="5"/>
    <s v="No"/>
    <n v="2"/>
    <n v="2"/>
    <s v="Youtube|Instagram"/>
    <m/>
    <m/>
    <m/>
    <m/>
    <m/>
    <m/>
    <m/>
    <s v="No"/>
    <s v="No"/>
    <m/>
    <n v="4"/>
    <n v="4"/>
    <s v="4, satisfecho"/>
    <s v="Mejorado"/>
    <m/>
    <n v="1"/>
    <n v="0"/>
    <n v="1"/>
    <n v="0"/>
    <n v="0"/>
    <n v="0"/>
    <n v="0"/>
    <n v="0"/>
    <n v="1"/>
    <n v="1"/>
    <n v="0"/>
    <n v="0"/>
    <n v="0"/>
  </r>
  <r>
    <m/>
    <m/>
    <s v="Ciencias de la Salud"/>
    <d v="2020-05-19T12:56:00"/>
    <x v="2"/>
    <x v="9"/>
    <x v="2"/>
    <x v="2"/>
    <x v="1"/>
    <s v="F. Farmacia"/>
    <s v="F. Enfermería, Fisioterapia y Podología"/>
    <s v="Biblioteca Maria Zambrano (Filología / Derecho)"/>
    <m/>
    <m/>
    <m/>
    <m/>
    <m/>
    <m/>
    <s v="No"/>
    <s v="Sí"/>
    <n v="1"/>
    <n v="1"/>
    <n v="4"/>
    <n v="4"/>
    <n v="4"/>
    <n v="2"/>
    <n v="4"/>
    <n v="1"/>
    <n v="1"/>
    <n v="1"/>
    <m/>
    <n v="2"/>
    <n v="1"/>
    <n v="2"/>
    <n v="1"/>
    <n v="1"/>
    <s v="No"/>
    <n v="1"/>
    <n v="2"/>
    <s v="Youtube|Instagram"/>
    <m/>
    <m/>
    <m/>
    <m/>
    <m/>
    <m/>
    <m/>
    <s v="No"/>
    <s v="No"/>
    <m/>
    <n v="4"/>
    <n v="3"/>
    <s v="2, insatisfecho"/>
    <s v="Igual"/>
    <m/>
    <n v="0"/>
    <n v="0"/>
    <n v="0"/>
    <n v="1"/>
    <n v="0"/>
    <n v="0"/>
    <n v="0"/>
    <n v="0"/>
    <n v="1"/>
    <n v="1"/>
    <n v="0"/>
    <n v="0"/>
    <n v="0"/>
  </r>
  <r>
    <m/>
    <m/>
    <s v="Ciencias Sociales"/>
    <d v="2020-05-19T12:56:00"/>
    <x v="2"/>
    <x v="13"/>
    <x v="5"/>
    <x v="5"/>
    <x v="2"/>
    <s v="Biblioteca Maria Zambrano (Filología / Derecho)"/>
    <s v="F. Ciencias de la Información"/>
    <s v="F. Derecho (Departamentos,Criminología)"/>
    <m/>
    <m/>
    <m/>
    <m/>
    <m/>
    <m/>
    <s v="No"/>
    <s v="No"/>
    <n v="1"/>
    <n v="1"/>
    <n v="3"/>
    <n v="3"/>
    <n v="4"/>
    <n v="2"/>
    <n v="4"/>
    <n v="2"/>
    <n v="2"/>
    <n v="3"/>
    <m/>
    <n v="3"/>
    <n v="3"/>
    <n v="3"/>
    <n v="2"/>
    <n v="3"/>
    <s v="No"/>
    <n v="2"/>
    <n v="4"/>
    <s v="Twitter|Facebook|Youtube|Instagram|LinkedIn"/>
    <m/>
    <m/>
    <m/>
    <m/>
    <m/>
    <m/>
    <m/>
    <s v="No"/>
    <s v="No"/>
    <m/>
    <n v="2"/>
    <n v="4"/>
    <s v="3, normal"/>
    <s v="Mejorado"/>
    <m/>
    <n v="1"/>
    <n v="0"/>
    <n v="0"/>
    <n v="0"/>
    <n v="0"/>
    <n v="0"/>
    <n v="1"/>
    <n v="1"/>
    <n v="1"/>
    <n v="1"/>
    <n v="1"/>
    <n v="0"/>
    <n v="0"/>
  </r>
  <r>
    <m/>
    <m/>
    <s v="Humanidades"/>
    <d v="2020-05-19T12:56:00"/>
    <x v="2"/>
    <x v="2"/>
    <x v="2"/>
    <x v="1"/>
    <x v="2"/>
    <s v="F. Educación - Centro de Formación del Profesorado"/>
    <m/>
    <m/>
    <m/>
    <m/>
    <m/>
    <m/>
    <m/>
    <m/>
    <s v="Sí"/>
    <s v="Sí"/>
    <n v="5"/>
    <n v="4"/>
    <n v="4"/>
    <n v="2"/>
    <n v="1"/>
    <n v="3"/>
    <n v="2"/>
    <n v="4"/>
    <n v="5"/>
    <n v="4"/>
    <m/>
    <n v="2"/>
    <n v="5"/>
    <n v="5"/>
    <n v="5"/>
    <n v="2"/>
    <s v="No"/>
    <n v="5"/>
    <n v="1"/>
    <s v="Twitter|Youtube|Instagram"/>
    <m/>
    <m/>
    <m/>
    <m/>
    <m/>
    <m/>
    <m/>
    <s v="No"/>
    <s v="No"/>
    <m/>
    <n v="5"/>
    <n v="4"/>
    <s v="4, satisfecho"/>
    <s v="Mejorado"/>
    <m/>
    <n v="1"/>
    <n v="0"/>
    <n v="0"/>
    <n v="0"/>
    <n v="0"/>
    <n v="0"/>
    <n v="1"/>
    <n v="0"/>
    <n v="1"/>
    <n v="1"/>
    <n v="0"/>
    <n v="0"/>
    <n v="0"/>
  </r>
  <r>
    <m/>
    <m/>
    <s v="Ciencias de la Salud"/>
    <d v="2020-05-19T12:56:00"/>
    <x v="2"/>
    <x v="18"/>
    <x v="1"/>
    <x v="1"/>
    <x v="2"/>
    <s v="F. Odontología"/>
    <s v="F. Medicina"/>
    <m/>
    <m/>
    <m/>
    <m/>
    <m/>
    <m/>
    <m/>
    <s v="No"/>
    <s v="No"/>
    <n v="3"/>
    <n v="4"/>
    <n v="3"/>
    <n v="3"/>
    <n v="5"/>
    <n v="5"/>
    <n v="5"/>
    <n v="2"/>
    <n v="5"/>
    <n v="4"/>
    <m/>
    <n v="5"/>
    <n v="5"/>
    <n v="4"/>
    <n v="4"/>
    <n v="4"/>
    <s v="No"/>
    <n v="4"/>
    <n v="4"/>
    <s v="Facebook|Instagram"/>
    <m/>
    <m/>
    <m/>
    <m/>
    <m/>
    <m/>
    <m/>
    <s v="Sí"/>
    <s v="Sí"/>
    <s v="Muy útil"/>
    <n v="5"/>
    <n v="5"/>
    <s v="5, muy satisfecho"/>
    <s v="Mejorado"/>
    <m/>
    <n v="1"/>
    <n v="0"/>
    <n v="0"/>
    <n v="0"/>
    <n v="0"/>
    <n v="0"/>
    <n v="0"/>
    <n v="1"/>
    <n v="0"/>
    <n v="1"/>
    <n v="0"/>
    <n v="0"/>
    <n v="0"/>
  </r>
  <r>
    <m/>
    <m/>
    <s v="Humanidades"/>
    <d v="2020-05-19T12:56:00"/>
    <x v="2"/>
    <x v="2"/>
    <x v="1"/>
    <x v="5"/>
    <x v="2"/>
    <s v="F. Educación - Centro de Formación del Profesorado"/>
    <m/>
    <m/>
    <s v="Biblioteca Universidad CES Don Bosco"/>
    <m/>
    <m/>
    <m/>
    <m/>
    <m/>
    <s v="No"/>
    <s v="Sí"/>
    <n v="4"/>
    <n v="3"/>
    <n v="4"/>
    <n v="4"/>
    <n v="5"/>
    <n v="3"/>
    <n v="5"/>
    <n v="1"/>
    <n v="4"/>
    <n v="3"/>
    <m/>
    <n v="4"/>
    <n v="4"/>
    <n v="4"/>
    <n v="4"/>
    <n v="5"/>
    <s v="Sí"/>
    <n v="5"/>
    <n v="3"/>
    <s v="Facebook|Youtube|Instagram|LinkedIn"/>
    <m/>
    <m/>
    <m/>
    <m/>
    <m/>
    <m/>
    <m/>
    <s v="No"/>
    <s v="No"/>
    <m/>
    <n v="5"/>
    <n v="5"/>
    <s v="5, muy satisfecho"/>
    <s v="Mejorado mucho"/>
    <m/>
    <n v="1"/>
    <n v="0"/>
    <n v="0"/>
    <n v="0"/>
    <n v="0"/>
    <n v="0"/>
    <n v="0"/>
    <n v="1"/>
    <n v="1"/>
    <n v="1"/>
    <n v="1"/>
    <n v="0"/>
    <n v="0"/>
  </r>
  <r>
    <m/>
    <m/>
    <s v="Ciencias de la Salud"/>
    <d v="2020-05-19T12:56:00"/>
    <x v="2"/>
    <x v="23"/>
    <x v="1"/>
    <x v="1"/>
    <x v="2"/>
    <s v="Biblioteca Maria Zambrano (Filología / Derecho)"/>
    <s v="F. Veterinaria"/>
    <s v="F. Farmacia"/>
    <m/>
    <m/>
    <m/>
    <m/>
    <m/>
    <m/>
    <s v="No"/>
    <s v="No"/>
    <n v="5"/>
    <n v="5"/>
    <n v="1"/>
    <n v="1"/>
    <n v="4"/>
    <n v="2"/>
    <n v="3"/>
    <n v="1"/>
    <n v="4"/>
    <n v="4"/>
    <m/>
    <n v="4"/>
    <n v="5"/>
    <n v="4"/>
    <n v="4"/>
    <n v="4"/>
    <s v="No"/>
    <n v="4"/>
    <n v="4"/>
    <s v="Youtube|Instagram"/>
    <m/>
    <m/>
    <m/>
    <m/>
    <m/>
    <m/>
    <m/>
    <s v="Sí"/>
    <s v="Sí"/>
    <s v="Útil"/>
    <n v="4"/>
    <n v="5"/>
    <s v="4, satisfecho"/>
    <s v="Mejorado"/>
    <m/>
    <n v="1"/>
    <n v="0"/>
    <n v="0"/>
    <n v="0"/>
    <n v="0"/>
    <n v="0"/>
    <n v="0"/>
    <n v="0"/>
    <n v="1"/>
    <n v="1"/>
    <n v="0"/>
    <n v="0"/>
    <n v="0"/>
  </r>
  <r>
    <m/>
    <m/>
    <s v="Ciencias Sociales"/>
    <d v="2020-05-19T12:56:00"/>
    <x v="2"/>
    <x v="24"/>
    <x v="2"/>
    <x v="1"/>
    <x v="2"/>
    <s v="F. Trabajo Social"/>
    <s v="F. Ciencias Políticas y Sociología"/>
    <s v="F. Psicología"/>
    <s v="Bibliotecas municipales cercanas a mí residencia"/>
    <m/>
    <m/>
    <m/>
    <m/>
    <m/>
    <s v="Sí"/>
    <s v="Sí"/>
    <n v="4"/>
    <n v="1"/>
    <n v="3"/>
    <n v="1"/>
    <n v="5"/>
    <n v="5"/>
    <n v="5"/>
    <n v="1"/>
    <n v="2"/>
    <n v="4"/>
    <m/>
    <n v="3"/>
    <n v="4"/>
    <n v="2"/>
    <n v="3"/>
    <n v="5"/>
    <s v="No"/>
    <n v="3"/>
    <n v="1"/>
    <s v="Youtube|Instagram"/>
    <m/>
    <m/>
    <m/>
    <m/>
    <m/>
    <m/>
    <m/>
    <s v="No"/>
    <s v="No"/>
    <m/>
    <n v="5"/>
    <n v="5"/>
    <s v="5, muy satisfecho"/>
    <s v="Igual"/>
    <s v="Sería muy necesario tener más de una sala de trabajo grupal en la biblioteca de trabajo social ya que somos muchos estudiantes y hacemos mucho uso de ella al tener muchos trabajos grupales. Siempre suele estar ocupada"/>
    <n v="1"/>
    <n v="0"/>
    <n v="0"/>
    <n v="0"/>
    <n v="0"/>
    <n v="0"/>
    <n v="0"/>
    <n v="0"/>
    <n v="1"/>
    <n v="1"/>
    <n v="0"/>
    <n v="0"/>
    <n v="0"/>
  </r>
  <r>
    <m/>
    <m/>
    <s v="Ciencias de la Salud"/>
    <d v="2020-05-19T12:56:00"/>
    <x v="2"/>
    <x v="4"/>
    <x v="3"/>
    <x v="1"/>
    <x v="1"/>
    <s v="F. Medicina"/>
    <s v="Biblioteca Maria Zambrano (Filología / Derecho)"/>
    <m/>
    <m/>
    <m/>
    <m/>
    <m/>
    <m/>
    <m/>
    <s v="No"/>
    <s v="No"/>
    <n v="2"/>
    <n v="1"/>
    <n v="2"/>
    <n v="3"/>
    <n v="4"/>
    <n v="4"/>
    <n v="5"/>
    <n v="1"/>
    <n v="3"/>
    <n v="5"/>
    <m/>
    <n v="3"/>
    <n v="3"/>
    <n v="3"/>
    <n v="3"/>
    <n v="2"/>
    <s v="No"/>
    <n v="3"/>
    <n v="3"/>
    <s v="Facebook|Instagram"/>
    <m/>
    <m/>
    <m/>
    <m/>
    <m/>
    <m/>
    <m/>
    <s v="No"/>
    <s v="No"/>
    <m/>
    <n v="4"/>
    <n v="4"/>
    <s v="4, satisfecho"/>
    <s v="Mejorado"/>
    <m/>
    <n v="0"/>
    <n v="0"/>
    <n v="0"/>
    <n v="1"/>
    <n v="0"/>
    <n v="0"/>
    <n v="0"/>
    <n v="1"/>
    <n v="0"/>
    <n v="1"/>
    <n v="0"/>
    <n v="0"/>
    <n v="0"/>
  </r>
  <r>
    <m/>
    <m/>
    <s v="Ciencias Sociales"/>
    <d v="2020-05-19T12:56:00"/>
    <x v="2"/>
    <x v="10"/>
    <x v="1"/>
    <x v="3"/>
    <x v="2"/>
    <s v="Biblioteca Maria Zambrano (Filología / Derecho)"/>
    <s v="Biblioteca Maria Zambrano (Filología / Derecho)"/>
    <s v="Biblioteca Maria Zambrano (Filología / Derecho)"/>
    <m/>
    <m/>
    <m/>
    <m/>
    <m/>
    <m/>
    <s v="Sí"/>
    <s v="Sí"/>
    <n v="4"/>
    <n v="4"/>
    <n v="5"/>
    <n v="3"/>
    <n v="4"/>
    <n v="4"/>
    <n v="3"/>
    <n v="3"/>
    <n v="3"/>
    <n v="4"/>
    <m/>
    <n v="5"/>
    <n v="4"/>
    <n v="4"/>
    <n v="4"/>
    <n v="4"/>
    <s v="Sí"/>
    <n v="4"/>
    <n v="4"/>
    <s v="Twitter|Facebook|Youtube|Instagram"/>
    <m/>
    <m/>
    <m/>
    <m/>
    <m/>
    <m/>
    <m/>
    <s v="Sí"/>
    <s v="No"/>
    <m/>
    <n v="4"/>
    <n v="4"/>
    <s v="4, satisfecho"/>
    <s v="Igual"/>
    <m/>
    <n v="1"/>
    <n v="0"/>
    <n v="0"/>
    <n v="0"/>
    <n v="0"/>
    <n v="0"/>
    <n v="1"/>
    <n v="1"/>
    <n v="1"/>
    <n v="1"/>
    <n v="0"/>
    <n v="0"/>
    <n v="0"/>
  </r>
  <r>
    <m/>
    <m/>
    <s v="Humanidades"/>
    <d v="2020-05-19T12:56:00"/>
    <x v="2"/>
    <x v="7"/>
    <x v="2"/>
    <x v="2"/>
    <x v="11"/>
    <s v="F. Filología (Clásicas o General)"/>
    <s v="F. Geografía e Historia"/>
    <s v="Biblioteca Maria Zambrano (Filología / Derecho)"/>
    <m/>
    <m/>
    <m/>
    <m/>
    <m/>
    <m/>
    <s v="Sí"/>
    <s v="Sí"/>
    <n v="4"/>
    <n v="3"/>
    <n v="4"/>
    <n v="4"/>
    <n v="4"/>
    <n v="5"/>
    <n v="3"/>
    <m/>
    <n v="3"/>
    <n v="4"/>
    <m/>
    <n v="4"/>
    <n v="5"/>
    <n v="4"/>
    <n v="3"/>
    <n v="4"/>
    <s v="No"/>
    <n v="4"/>
    <n v="3"/>
    <s v="Instagram|No uso ninguna red social"/>
    <m/>
    <m/>
    <m/>
    <m/>
    <m/>
    <m/>
    <m/>
    <s v="Sí"/>
    <s v="No"/>
    <m/>
    <n v="5"/>
    <n v="5"/>
    <s v="5, muy satisfecho"/>
    <s v="Mejorado"/>
    <m/>
    <n v="0"/>
    <n v="1"/>
    <n v="1"/>
    <n v="0"/>
    <n v="0"/>
    <n v="0"/>
    <n v="0"/>
    <n v="0"/>
    <n v="0"/>
    <n v="1"/>
    <n v="0"/>
    <n v="1"/>
    <n v="0"/>
  </r>
  <r>
    <m/>
    <m/>
    <s v="Ciencias de la Salud"/>
    <d v="2020-05-19T12:56:00"/>
    <x v="2"/>
    <x v="12"/>
    <x v="1"/>
    <x v="1"/>
    <x v="6"/>
    <s v="F. Psicología"/>
    <s v="F. Trabajo Social"/>
    <m/>
    <m/>
    <m/>
    <m/>
    <m/>
    <m/>
    <m/>
    <s v="Sí"/>
    <s v="Sí"/>
    <n v="4"/>
    <n v="2"/>
    <n v="2"/>
    <n v="5"/>
    <n v="3"/>
    <n v="4"/>
    <n v="5"/>
    <n v="2"/>
    <n v="3"/>
    <n v="3"/>
    <m/>
    <n v="3"/>
    <n v="3"/>
    <n v="2"/>
    <n v="4"/>
    <n v="2"/>
    <s v="No"/>
    <n v="3"/>
    <n v="4"/>
    <s v="Twitter|Facebook|Instagram"/>
    <m/>
    <m/>
    <m/>
    <m/>
    <m/>
    <m/>
    <m/>
    <s v="Sí"/>
    <s v="No"/>
    <m/>
    <n v="4"/>
    <n v="4"/>
    <s v="4, satisfecho"/>
    <s v="Igual"/>
    <s v="Creo que deberían de facilitar de alguna forma que los libros y el material que aportan los docentes este en formato digital, ya que seria mucho más fácil el estudio."/>
    <n v="1"/>
    <n v="0"/>
    <n v="1"/>
    <n v="0"/>
    <n v="0"/>
    <n v="0"/>
    <n v="1"/>
    <n v="1"/>
    <n v="0"/>
    <n v="1"/>
    <n v="0"/>
    <n v="0"/>
    <n v="0"/>
  </r>
  <r>
    <m/>
    <m/>
    <s v="Ciencias Experimentales"/>
    <d v="2020-05-19T12:56:00"/>
    <x v="2"/>
    <x v="19"/>
    <x v="2"/>
    <x v="1"/>
    <x v="17"/>
    <s v="F. Ciencias Físicas"/>
    <s v="F. Óptica y Optometría"/>
    <s v="F. Ciencias Matemáticas"/>
    <m/>
    <m/>
    <m/>
    <m/>
    <m/>
    <m/>
    <s v="Sí"/>
    <s v="Sí"/>
    <n v="4"/>
    <n v="2"/>
    <n v="3"/>
    <n v="1"/>
    <n v="4"/>
    <n v="3"/>
    <n v="4"/>
    <n v="2"/>
    <n v="2"/>
    <n v="4"/>
    <m/>
    <n v="1"/>
    <n v="3"/>
    <n v="4"/>
    <n v="3"/>
    <n v="4"/>
    <s v="Sí"/>
    <n v="2"/>
    <n v="2"/>
    <s v="Twitter|Youtube"/>
    <m/>
    <m/>
    <m/>
    <m/>
    <m/>
    <m/>
    <m/>
    <s v="Sí"/>
    <s v="Sí"/>
    <s v="Útil"/>
    <n v="4"/>
    <n v="5"/>
    <s v="4, satisfecho"/>
    <s v="Igual"/>
    <m/>
    <n v="1"/>
    <n v="1"/>
    <n v="0"/>
    <n v="0"/>
    <n v="0"/>
    <n v="0"/>
    <n v="1"/>
    <n v="0"/>
    <n v="1"/>
    <n v="0"/>
    <n v="0"/>
    <n v="0"/>
    <n v="0"/>
  </r>
  <r>
    <m/>
    <m/>
    <s v="Ciencias de la Salud"/>
    <d v="2020-05-19T12:56:00"/>
    <x v="2"/>
    <x v="4"/>
    <x v="2"/>
    <x v="2"/>
    <x v="3"/>
    <s v="F. Medicina"/>
    <m/>
    <m/>
    <m/>
    <m/>
    <m/>
    <m/>
    <m/>
    <m/>
    <s v="No"/>
    <s v="No"/>
    <n v="1"/>
    <n v="4"/>
    <n v="5"/>
    <n v="3"/>
    <n v="4"/>
    <n v="1"/>
    <n v="4"/>
    <n v="1"/>
    <n v="3"/>
    <n v="3"/>
    <m/>
    <n v="4"/>
    <n v="3"/>
    <n v="5"/>
    <n v="3"/>
    <n v="2"/>
    <s v="No"/>
    <n v="4"/>
    <n v="2"/>
    <s v="Twitter|Instagram"/>
    <m/>
    <m/>
    <m/>
    <m/>
    <m/>
    <m/>
    <m/>
    <s v="No"/>
    <s v="Sí"/>
    <s v="Útil"/>
    <n v="4"/>
    <n v="4"/>
    <s v="4, satisfecho"/>
    <s v="Mejorado"/>
    <m/>
    <n v="0"/>
    <n v="1"/>
    <n v="0"/>
    <n v="0"/>
    <n v="0"/>
    <n v="0"/>
    <n v="1"/>
    <n v="0"/>
    <n v="0"/>
    <n v="1"/>
    <n v="0"/>
    <n v="0"/>
    <n v="0"/>
  </r>
  <r>
    <m/>
    <m/>
    <s v="Ciencias Sociales"/>
    <d v="2020-05-19T12:56:00"/>
    <x v="3"/>
    <x v="10"/>
    <x v="2"/>
    <x v="2"/>
    <x v="4"/>
    <s v="Biblioteca Maria Zambrano (Filología / Derecho)"/>
    <s v="F. Ciencias Políticas y Sociología"/>
    <s v="F. Derecho (Departamentos,Criminología)"/>
    <m/>
    <m/>
    <m/>
    <m/>
    <m/>
    <m/>
    <s v="Sí"/>
    <s v="Sí"/>
    <n v="4"/>
    <n v="3"/>
    <n v="3"/>
    <n v="4"/>
    <n v="3"/>
    <n v="3"/>
    <n v="3"/>
    <n v="3"/>
    <n v="3"/>
    <n v="3"/>
    <m/>
    <n v="3"/>
    <n v="3"/>
    <n v="3"/>
    <n v="3"/>
    <n v="3"/>
    <s v="Sí"/>
    <n v="3"/>
    <n v="3"/>
    <s v="Twitter|Facebook|Youtube|Instagram|LinkedIn"/>
    <m/>
    <m/>
    <m/>
    <m/>
    <m/>
    <m/>
    <m/>
    <s v="Sí"/>
    <s v="No"/>
    <m/>
    <n v="2"/>
    <n v="4"/>
    <s v="3, normal"/>
    <s v="Igual"/>
    <m/>
    <n v="0"/>
    <n v="0"/>
    <n v="1"/>
    <n v="0"/>
    <n v="0"/>
    <n v="0"/>
    <n v="1"/>
    <n v="1"/>
    <n v="1"/>
    <n v="1"/>
    <n v="1"/>
    <n v="0"/>
    <n v="0"/>
  </r>
  <r>
    <m/>
    <m/>
    <s v="Ciencias Experimentales"/>
    <d v="2020-05-19T12:56:00"/>
    <x v="2"/>
    <x v="26"/>
    <x v="1"/>
    <x v="1"/>
    <x v="6"/>
    <s v="F. Informática"/>
    <s v="Biblioteca Maria Zambrano (Filología / Derecho)"/>
    <s v="F. Ciencias Matemáticas"/>
    <s v="Biblioteca Pública Municipal José Hierro"/>
    <m/>
    <m/>
    <m/>
    <m/>
    <m/>
    <s v="Sí"/>
    <s v="Sí"/>
    <n v="3"/>
    <n v="1"/>
    <n v="2"/>
    <n v="3"/>
    <n v="3"/>
    <n v="5"/>
    <n v="5"/>
    <n v="3"/>
    <n v="4"/>
    <n v="4"/>
    <m/>
    <n v="3"/>
    <n v="4"/>
    <n v="4"/>
    <n v="3"/>
    <n v="5"/>
    <s v="No"/>
    <n v="3"/>
    <n v="3"/>
    <s v="Twitter|Youtube|Instagram"/>
    <m/>
    <m/>
    <m/>
    <m/>
    <m/>
    <m/>
    <m/>
    <s v="No"/>
    <s v="No"/>
    <m/>
    <n v="5"/>
    <n v="5"/>
    <s v="4, satisfecho"/>
    <s v="Igual"/>
    <s v="Una de las cosas que, en mi opinión, veo prescindibles es que cada vez que se saque algún libro de la biblioteca se tenga la opción de pedir un ticket. Lo veo prescindible ya que toda la información que te dan en él se te envía al correo de la Complutense y aparece en tu cuenta de la biblioteca, además de ser un gasto tanto económico como ecológico."/>
    <n v="1"/>
    <n v="0"/>
    <n v="1"/>
    <n v="0"/>
    <n v="0"/>
    <n v="0"/>
    <n v="1"/>
    <n v="0"/>
    <n v="1"/>
    <n v="1"/>
    <n v="0"/>
    <n v="0"/>
    <n v="0"/>
  </r>
  <r>
    <m/>
    <m/>
    <s v="Ciencias de la Salud"/>
    <d v="2020-05-19T12:56:00"/>
    <x v="2"/>
    <x v="4"/>
    <x v="1"/>
    <x v="1"/>
    <x v="2"/>
    <s v="F. Medicina"/>
    <s v="F. Ciencias de la Información"/>
    <s v="F. Filosofía"/>
    <m/>
    <m/>
    <m/>
    <m/>
    <m/>
    <m/>
    <s v="No"/>
    <s v="Sí"/>
    <n v="2"/>
    <n v="5"/>
    <n v="3"/>
    <n v="3"/>
    <n v="5"/>
    <n v="2"/>
    <n v="5"/>
    <n v="1"/>
    <n v="4"/>
    <n v="5"/>
    <m/>
    <n v="3"/>
    <n v="3"/>
    <n v="3"/>
    <n v="2"/>
    <n v="4"/>
    <s v="No"/>
    <n v="4"/>
    <n v="1"/>
    <s v="Facebook"/>
    <m/>
    <m/>
    <m/>
    <m/>
    <m/>
    <m/>
    <m/>
    <s v="No"/>
    <s v="No"/>
    <m/>
    <n v="3"/>
    <n v="2"/>
    <s v="4, satisfecho"/>
    <s v="Mejorado"/>
    <s v="Mantener la facilidad de acceso a artículos de revistas médicas de referencia, como se ha hecho durante la cuarentena"/>
    <n v="1"/>
    <n v="0"/>
    <n v="0"/>
    <n v="0"/>
    <n v="0"/>
    <n v="0"/>
    <n v="0"/>
    <n v="1"/>
    <n v="0"/>
    <n v="0"/>
    <n v="0"/>
    <n v="0"/>
    <n v="0"/>
  </r>
  <r>
    <m/>
    <m/>
    <s v=""/>
    <d v="2020-05-19T12:56:00"/>
    <x v="2"/>
    <x v="28"/>
    <x v="2"/>
    <x v="1"/>
    <x v="2"/>
    <s v="Biblioteca Maria Zambrano (Filología / Derecho)"/>
    <s v="Biblioteca Maria Zambrano (Filología / Derecho)"/>
    <s v="Biblioteca Maria Zambrano (Filología / Derecho)"/>
    <m/>
    <m/>
    <m/>
    <m/>
    <m/>
    <m/>
    <s v="No"/>
    <s v="Sí"/>
    <n v="1"/>
    <n v="1"/>
    <n v="4"/>
    <n v="1"/>
    <n v="4"/>
    <n v="4"/>
    <n v="3"/>
    <n v="1"/>
    <n v="4"/>
    <n v="4"/>
    <m/>
    <n v="4"/>
    <n v="4"/>
    <n v="4"/>
    <n v="4"/>
    <n v="4"/>
    <s v="Sí"/>
    <n v="4"/>
    <n v="4"/>
    <s v="Twitter|Youtube|Instagram"/>
    <m/>
    <m/>
    <m/>
    <m/>
    <m/>
    <m/>
    <m/>
    <s v="No"/>
    <s v="No"/>
    <m/>
    <n v="4"/>
    <n v="4"/>
    <s v="4, satisfecho"/>
    <s v="Mejorado mucho"/>
    <m/>
    <n v="1"/>
    <n v="0"/>
    <n v="0"/>
    <n v="0"/>
    <n v="0"/>
    <n v="0"/>
    <n v="1"/>
    <n v="0"/>
    <n v="1"/>
    <n v="1"/>
    <n v="0"/>
    <n v="0"/>
    <n v="0"/>
  </r>
  <r>
    <m/>
    <m/>
    <s v="Ciencias Sociales"/>
    <d v="2020-05-19T12:56:00"/>
    <x v="2"/>
    <x v="1"/>
    <x v="2"/>
    <x v="4"/>
    <x v="2"/>
    <s v="F. Ciencias Políticas y Sociología"/>
    <s v="F. Geografía e Historia"/>
    <s v="F. Ciencias Económicas y Empresariales"/>
    <s v="la biblioteca de mi pueblo"/>
    <m/>
    <m/>
    <m/>
    <m/>
    <m/>
    <s v="Sí"/>
    <s v="Sí"/>
    <n v="5"/>
    <n v="5"/>
    <n v="2"/>
    <n v="1"/>
    <n v="5"/>
    <n v="3"/>
    <n v="5"/>
    <n v="5"/>
    <n v="4"/>
    <n v="3"/>
    <m/>
    <n v="4"/>
    <n v="4"/>
    <n v="3"/>
    <n v="1"/>
    <n v="3"/>
    <s v="No"/>
    <n v="3"/>
    <n v="3"/>
    <s v="Twitter|Facebook|Instagram"/>
    <m/>
    <m/>
    <m/>
    <m/>
    <m/>
    <m/>
    <m/>
    <s v="Sí"/>
    <s v="Sí"/>
    <s v="Normal"/>
    <n v="5"/>
    <n v="5"/>
    <s v="4, satisfecho"/>
    <s v="Mejorado"/>
    <m/>
    <n v="1"/>
    <n v="0"/>
    <n v="0"/>
    <n v="0"/>
    <n v="0"/>
    <n v="0"/>
    <n v="1"/>
    <n v="1"/>
    <n v="0"/>
    <n v="1"/>
    <n v="0"/>
    <n v="0"/>
    <n v="0"/>
  </r>
  <r>
    <m/>
    <m/>
    <s v="Ciencias de la Salud"/>
    <d v="2020-05-19T12:56:00"/>
    <x v="2"/>
    <x v="15"/>
    <x v="5"/>
    <x v="1"/>
    <x v="2"/>
    <s v="Biblioteca Maria Zambrano (Filología / Derecho)"/>
    <s v="F. Enfermería, Fisioterapia y Podología"/>
    <s v="F. Medicina"/>
    <m/>
    <m/>
    <m/>
    <m/>
    <m/>
    <m/>
    <s v="No"/>
    <s v="Sí"/>
    <n v="3"/>
    <n v="3"/>
    <n v="3"/>
    <n v="4"/>
    <n v="3"/>
    <n v="4"/>
    <n v="5"/>
    <n v="2"/>
    <n v="3"/>
    <n v="5"/>
    <m/>
    <n v="5"/>
    <n v="5"/>
    <n v="5"/>
    <n v="4"/>
    <n v="5"/>
    <s v="No"/>
    <n v="4"/>
    <n v="2"/>
    <s v="Twitter|Instagram"/>
    <m/>
    <m/>
    <m/>
    <m/>
    <m/>
    <m/>
    <m/>
    <s v="Sí"/>
    <s v="No"/>
    <m/>
    <n v="5"/>
    <n v="5"/>
    <s v="5, muy satisfecho"/>
    <s v="Mejorado mucho"/>
    <m/>
    <n v="1"/>
    <n v="0"/>
    <n v="0"/>
    <n v="0"/>
    <n v="0"/>
    <n v="0"/>
    <n v="1"/>
    <n v="0"/>
    <n v="0"/>
    <n v="1"/>
    <n v="0"/>
    <n v="0"/>
    <n v="0"/>
  </r>
  <r>
    <m/>
    <m/>
    <s v="Humanidades"/>
    <d v="2020-05-19T12:55:00"/>
    <x v="2"/>
    <x v="7"/>
    <x v="3"/>
    <x v="3"/>
    <x v="2"/>
    <s v="F. Geografía e Historia"/>
    <s v="Biblioteca Maria Zambrano (Filología / Derecho)"/>
    <s v="F. Filología (Clásicas o General)"/>
    <s v="Facultad de Filosofía"/>
    <m/>
    <m/>
    <m/>
    <m/>
    <m/>
    <s v="Sí"/>
    <s v="Sí"/>
    <n v="5"/>
    <n v="5"/>
    <n v="4"/>
    <n v="2"/>
    <n v="5"/>
    <n v="5"/>
    <n v="5"/>
    <n v="3"/>
    <n v="5"/>
    <n v="5"/>
    <m/>
    <n v="5"/>
    <n v="5"/>
    <n v="3"/>
    <n v="1"/>
    <n v="5"/>
    <s v="No"/>
    <n v="5"/>
    <n v="3"/>
    <s v="Youtube"/>
    <m/>
    <m/>
    <m/>
    <m/>
    <m/>
    <m/>
    <m/>
    <s v="No"/>
    <s v="No"/>
    <m/>
    <n v="5"/>
    <n v="5"/>
    <s v="5, muy satisfecho"/>
    <s v="Mejorado mucho"/>
    <m/>
    <n v="1"/>
    <n v="0"/>
    <n v="0"/>
    <n v="0"/>
    <n v="0"/>
    <n v="0"/>
    <n v="0"/>
    <n v="0"/>
    <n v="1"/>
    <n v="0"/>
    <n v="0"/>
    <n v="0"/>
    <n v="0"/>
  </r>
  <r>
    <m/>
    <m/>
    <s v="Ciencias de la Salud"/>
    <d v="2020-05-19T12:55:00"/>
    <x v="2"/>
    <x v="15"/>
    <x v="1"/>
    <x v="1"/>
    <x v="2"/>
    <s v="F. Enfermería, Fisioterapia y Podología"/>
    <s v="Biblioteca Maria Zambrano (Filología / Derecho)"/>
    <s v="F. Medicina"/>
    <m/>
    <m/>
    <m/>
    <m/>
    <m/>
    <m/>
    <s v="No"/>
    <s v="No"/>
    <n v="2"/>
    <n v="1"/>
    <n v="1"/>
    <n v="3"/>
    <n v="5"/>
    <n v="4"/>
    <n v="5"/>
    <n v="3"/>
    <n v="3"/>
    <n v="3"/>
    <m/>
    <n v="3"/>
    <n v="3"/>
    <n v="3"/>
    <n v="3"/>
    <n v="3"/>
    <s v="No"/>
    <n v="3"/>
    <n v="3"/>
    <s v="Twitter|Instagram"/>
    <m/>
    <m/>
    <m/>
    <m/>
    <m/>
    <m/>
    <m/>
    <s v="No"/>
    <s v="No"/>
    <m/>
    <n v="4"/>
    <n v="5"/>
    <s v="4, satisfecho"/>
    <s v="Mejorado"/>
    <m/>
    <n v="1"/>
    <n v="0"/>
    <n v="0"/>
    <n v="0"/>
    <n v="0"/>
    <n v="0"/>
    <n v="1"/>
    <n v="0"/>
    <n v="0"/>
    <n v="1"/>
    <n v="0"/>
    <n v="0"/>
    <n v="0"/>
  </r>
  <r>
    <m/>
    <m/>
    <s v="Ciencias de la Salud"/>
    <d v="2020-05-19T12:55:00"/>
    <x v="4"/>
    <x v="12"/>
    <x v="2"/>
    <x v="1"/>
    <x v="2"/>
    <s v="F. Psicología"/>
    <m/>
    <m/>
    <m/>
    <m/>
    <m/>
    <m/>
    <m/>
    <m/>
    <s v="Sí"/>
    <s v="Sí"/>
    <n v="4"/>
    <n v="2"/>
    <n v="3"/>
    <n v="4"/>
    <n v="5"/>
    <n v="3"/>
    <n v="5"/>
    <n v="2"/>
    <n v="5"/>
    <n v="5"/>
    <m/>
    <n v="5"/>
    <n v="5"/>
    <n v="5"/>
    <n v="3"/>
    <n v="5"/>
    <s v="No"/>
    <n v="5"/>
    <n v="4"/>
    <s v="Facebook"/>
    <m/>
    <m/>
    <m/>
    <m/>
    <m/>
    <m/>
    <m/>
    <s v="No"/>
    <s v="No"/>
    <m/>
    <n v="5"/>
    <n v="5"/>
    <s v="5, muy satisfecho"/>
    <s v="Mejorado"/>
    <s v="Posibilidad de disponer de un buzón o contenedor de devolución de libros (similar al de la UAM)"/>
    <n v="1"/>
    <n v="0"/>
    <n v="0"/>
    <n v="0"/>
    <n v="0"/>
    <n v="0"/>
    <n v="0"/>
    <n v="1"/>
    <n v="0"/>
    <n v="0"/>
    <n v="0"/>
    <n v="0"/>
    <n v="0"/>
  </r>
  <r>
    <m/>
    <m/>
    <s v="Humanidades"/>
    <d v="2020-05-19T12:55:00"/>
    <x v="2"/>
    <x v="3"/>
    <x v="1"/>
    <x v="5"/>
    <x v="4"/>
    <s v="F. Bellas Artes"/>
    <s v="Biblioteca Maria Zambrano (Filología / Derecho)"/>
    <m/>
    <m/>
    <m/>
    <m/>
    <m/>
    <m/>
    <m/>
    <s v="No"/>
    <s v="Sí"/>
    <n v="1"/>
    <n v="1"/>
    <n v="1"/>
    <n v="3"/>
    <n v="4"/>
    <n v="5"/>
    <n v="4"/>
    <n v="1"/>
    <n v="4"/>
    <n v="5"/>
    <m/>
    <n v="2"/>
    <n v="3"/>
    <n v="4"/>
    <n v="1"/>
    <n v="1"/>
    <s v="No"/>
    <n v="3"/>
    <n v="4"/>
    <s v="Twitter|Youtube|Instagram"/>
    <m/>
    <m/>
    <m/>
    <m/>
    <m/>
    <m/>
    <m/>
    <s v="No"/>
    <s v="No"/>
    <m/>
    <n v="3"/>
    <n v="4"/>
    <s v="3, normal"/>
    <s v="Empeorado"/>
    <m/>
    <n v="0"/>
    <n v="0"/>
    <n v="1"/>
    <n v="0"/>
    <n v="0"/>
    <n v="0"/>
    <n v="1"/>
    <n v="0"/>
    <n v="1"/>
    <n v="1"/>
    <n v="0"/>
    <n v="0"/>
    <n v="0"/>
  </r>
  <r>
    <m/>
    <m/>
    <s v="Ciencias de la Salud"/>
    <d v="2020-05-19T12:55:00"/>
    <x v="2"/>
    <x v="9"/>
    <x v="4"/>
    <x v="4"/>
    <x v="2"/>
    <m/>
    <m/>
    <m/>
    <m/>
    <m/>
    <m/>
    <m/>
    <m/>
    <m/>
    <s v="No"/>
    <s v="Sí"/>
    <n v="1"/>
    <n v="1"/>
    <n v="1"/>
    <n v="1"/>
    <n v="3"/>
    <n v="5"/>
    <n v="4"/>
    <n v="4"/>
    <n v="2"/>
    <n v="2"/>
    <m/>
    <n v="3"/>
    <n v="2"/>
    <n v="2"/>
    <n v="1"/>
    <n v="3"/>
    <s v="No"/>
    <n v="3"/>
    <n v="1"/>
    <s v="Youtube|LinkedIn"/>
    <m/>
    <m/>
    <m/>
    <m/>
    <m/>
    <m/>
    <m/>
    <s v="No"/>
    <s v="No"/>
    <m/>
    <n v="3"/>
    <n v="4"/>
    <s v="3, normal"/>
    <s v="Igual"/>
    <m/>
    <n v="1"/>
    <n v="0"/>
    <n v="0"/>
    <n v="0"/>
    <n v="0"/>
    <n v="0"/>
    <n v="0"/>
    <n v="0"/>
    <n v="1"/>
    <n v="0"/>
    <n v="1"/>
    <n v="0"/>
    <n v="0"/>
  </r>
  <r>
    <m/>
    <m/>
    <s v="Ciencias de la Salud"/>
    <d v="2020-05-19T12:55:00"/>
    <x v="5"/>
    <x v="4"/>
    <x v="2"/>
    <x v="1"/>
    <x v="3"/>
    <s v="F. Medicina"/>
    <m/>
    <m/>
    <m/>
    <m/>
    <m/>
    <m/>
    <m/>
    <m/>
    <s v="No"/>
    <s v="No"/>
    <n v="4"/>
    <n v="1"/>
    <n v="3"/>
    <n v="3"/>
    <n v="3"/>
    <n v="2"/>
    <n v="5"/>
    <n v="2"/>
    <n v="5"/>
    <n v="3"/>
    <m/>
    <n v="4"/>
    <n v="4"/>
    <n v="4"/>
    <n v="4"/>
    <n v="4"/>
    <s v="No"/>
    <n v="4"/>
    <n v="4"/>
    <s v="Twitter|Facebook|Youtube|Instagram|LinkedIn"/>
    <m/>
    <m/>
    <m/>
    <m/>
    <m/>
    <m/>
    <m/>
    <s v="No"/>
    <s v="No"/>
    <m/>
    <n v="4"/>
    <n v="4"/>
    <s v="5, muy satisfecho"/>
    <s v="Mejorado"/>
    <m/>
    <n v="0"/>
    <n v="1"/>
    <n v="0"/>
    <n v="0"/>
    <n v="0"/>
    <n v="0"/>
    <n v="1"/>
    <n v="1"/>
    <n v="1"/>
    <n v="1"/>
    <n v="1"/>
    <n v="0"/>
    <n v="0"/>
  </r>
  <r>
    <m/>
    <m/>
    <s v="Ciencias Sociales"/>
    <d v="2020-05-19T12:55:00"/>
    <x v="2"/>
    <x v="13"/>
    <x v="1"/>
    <x v="2"/>
    <x v="2"/>
    <s v="F. Ciencias de la Información"/>
    <s v="F. Ciencias de la Información"/>
    <s v="Biblioteca Maria Zambrano (Filología / Derecho)"/>
    <m/>
    <m/>
    <m/>
    <m/>
    <m/>
    <m/>
    <s v="No"/>
    <s v="Sí"/>
    <n v="3"/>
    <n v="1"/>
    <n v="4"/>
    <n v="3"/>
    <n v="5"/>
    <n v="5"/>
    <n v="5"/>
    <n v="2"/>
    <n v="2"/>
    <n v="3"/>
    <m/>
    <n v="5"/>
    <n v="5"/>
    <n v="5"/>
    <n v="3"/>
    <n v="4"/>
    <s v="No"/>
    <n v="5"/>
    <n v="3"/>
    <s v="Youtube|Instagram"/>
    <m/>
    <m/>
    <m/>
    <m/>
    <m/>
    <m/>
    <m/>
    <s v="No"/>
    <s v="No"/>
    <m/>
    <n v="3"/>
    <n v="4"/>
    <s v="4, satisfecho"/>
    <s v="Mejorado"/>
    <m/>
    <n v="1"/>
    <n v="0"/>
    <n v="0"/>
    <n v="0"/>
    <n v="0"/>
    <n v="0"/>
    <n v="0"/>
    <n v="0"/>
    <n v="1"/>
    <n v="1"/>
    <n v="0"/>
    <n v="0"/>
    <n v="0"/>
  </r>
  <r>
    <m/>
    <m/>
    <s v="Ciencias Experimentales"/>
    <d v="2020-05-19T12:55:00"/>
    <x v="2"/>
    <x v="20"/>
    <x v="2"/>
    <x v="1"/>
    <x v="2"/>
    <s v="F. Ciencias Biológicas"/>
    <s v="F. Ciencias Geológicas"/>
    <m/>
    <m/>
    <m/>
    <m/>
    <m/>
    <m/>
    <m/>
    <s v="Sí"/>
    <s v="Sí"/>
    <n v="4"/>
    <n v="1"/>
    <n v="1"/>
    <n v="3"/>
    <n v="5"/>
    <n v="5"/>
    <n v="5"/>
    <n v="1"/>
    <n v="3"/>
    <n v="5"/>
    <m/>
    <n v="3"/>
    <n v="3"/>
    <n v="2"/>
    <n v="3"/>
    <n v="3"/>
    <s v="No"/>
    <n v="3"/>
    <n v="2"/>
    <s v="Twitter|Youtube|Instagram"/>
    <m/>
    <m/>
    <m/>
    <m/>
    <m/>
    <m/>
    <m/>
    <s v="Sí"/>
    <s v="No"/>
    <m/>
    <n v="3"/>
    <n v="3"/>
    <s v="4, satisfecho"/>
    <s v="Igual"/>
    <m/>
    <n v="1"/>
    <n v="0"/>
    <n v="0"/>
    <n v="0"/>
    <n v="0"/>
    <n v="0"/>
    <n v="1"/>
    <n v="0"/>
    <n v="1"/>
    <n v="1"/>
    <n v="0"/>
    <n v="0"/>
    <n v="0"/>
  </r>
  <r>
    <m/>
    <m/>
    <s v="Ciencias de la Salud"/>
    <d v="2020-05-19T12:55:00"/>
    <x v="2"/>
    <x v="4"/>
    <x v="2"/>
    <x v="2"/>
    <x v="2"/>
    <s v="F. Medicina"/>
    <m/>
    <m/>
    <s v="Fundación Montemadrid"/>
    <m/>
    <m/>
    <m/>
    <m/>
    <m/>
    <s v="No"/>
    <s v="Sí"/>
    <n v="4"/>
    <n v="2"/>
    <n v="4"/>
    <n v="4"/>
    <n v="4"/>
    <n v="4"/>
    <n v="3"/>
    <n v="2"/>
    <n v="3"/>
    <n v="3"/>
    <m/>
    <n v="2"/>
    <n v="3"/>
    <n v="2"/>
    <n v="3"/>
    <n v="4"/>
    <s v="No"/>
    <n v="2"/>
    <n v="3"/>
    <s v="Twitter|Youtube|Instagram"/>
    <m/>
    <m/>
    <m/>
    <m/>
    <m/>
    <m/>
    <m/>
    <s v="Sí"/>
    <s v="No"/>
    <m/>
    <n v="3"/>
    <n v="3"/>
    <s v="4, satisfecho"/>
    <s v="Mejorado"/>
    <m/>
    <n v="1"/>
    <n v="0"/>
    <n v="0"/>
    <n v="0"/>
    <n v="0"/>
    <n v="0"/>
    <n v="1"/>
    <n v="0"/>
    <n v="1"/>
    <n v="1"/>
    <n v="0"/>
    <n v="0"/>
    <n v="0"/>
  </r>
  <r>
    <m/>
    <m/>
    <s v="Ciencias Sociales"/>
    <d v="2020-05-19T12:55:00"/>
    <x v="2"/>
    <x v="1"/>
    <x v="2"/>
    <x v="1"/>
    <x v="2"/>
    <s v="F. Ciencias Políticas y Sociología"/>
    <s v="Biblioteca Maria Zambrano (Filología / Derecho)"/>
    <m/>
    <m/>
    <m/>
    <m/>
    <m/>
    <m/>
    <m/>
    <s v="No"/>
    <s v="No"/>
    <n v="2"/>
    <n v="5"/>
    <n v="2"/>
    <n v="1"/>
    <n v="4"/>
    <n v="4"/>
    <n v="2"/>
    <n v="1"/>
    <n v="1"/>
    <n v="3"/>
    <m/>
    <n v="3"/>
    <n v="4"/>
    <n v="4"/>
    <n v="2"/>
    <n v="4"/>
    <s v="No"/>
    <n v="4"/>
    <m/>
    <s v="Twitter|Instagram"/>
    <m/>
    <m/>
    <m/>
    <m/>
    <m/>
    <m/>
    <m/>
    <s v="No"/>
    <s v="Sí"/>
    <s v="Normal"/>
    <n v="5"/>
    <n v="5"/>
    <s v="3, normal"/>
    <s v="Igual"/>
    <s v="El problema de las bibliotecas UCM no es concretamente con los recursos, sino con la infraestructura. Tener que estudiar con abrigo y guantes porque no ha calefacción no es tolerable (biblioteca ciencias políticas). Aunque ahora en periodo de exámenes se hayan abierto más bibliotecas a demás de la María Zambrano, el espacio sigue siendo limitado"/>
    <n v="1"/>
    <n v="0"/>
    <n v="0"/>
    <n v="0"/>
    <n v="0"/>
    <n v="0"/>
    <n v="1"/>
    <n v="0"/>
    <n v="0"/>
    <n v="1"/>
    <n v="0"/>
    <n v="0"/>
    <n v="0"/>
  </r>
  <r>
    <m/>
    <m/>
    <s v="Ciencias Experimentales"/>
    <d v="2020-05-19T12:55:00"/>
    <x v="2"/>
    <x v="8"/>
    <x v="2"/>
    <x v="2"/>
    <x v="3"/>
    <s v="F. Ciencias Matemáticas"/>
    <s v="F. Ciencias Físicas"/>
    <m/>
    <m/>
    <m/>
    <m/>
    <m/>
    <m/>
    <m/>
    <s v="Sí"/>
    <s v="Sí"/>
    <n v="5"/>
    <n v="1"/>
    <n v="1"/>
    <n v="4"/>
    <n v="4"/>
    <n v="5"/>
    <n v="1"/>
    <n v="1"/>
    <n v="2"/>
    <n v="5"/>
    <m/>
    <n v="2"/>
    <n v="5"/>
    <n v="1"/>
    <n v="3"/>
    <n v="2"/>
    <s v="No"/>
    <n v="2"/>
    <n v="1"/>
    <s v="Twitter|Youtube|Instagram"/>
    <m/>
    <m/>
    <m/>
    <m/>
    <m/>
    <m/>
    <m/>
    <s v="No"/>
    <s v="No"/>
    <m/>
    <n v="5"/>
    <n v="5"/>
    <s v="3, normal"/>
    <s v="Mejorado"/>
    <s v="La página web de la biblioteca no es muy intuitiva en muchas ocasiones y cuesta llegar a cierta información sobre los libros."/>
    <n v="0"/>
    <n v="1"/>
    <n v="0"/>
    <n v="0"/>
    <n v="0"/>
    <n v="0"/>
    <n v="1"/>
    <n v="0"/>
    <n v="1"/>
    <n v="1"/>
    <n v="0"/>
    <n v="0"/>
    <n v="0"/>
  </r>
  <r>
    <m/>
    <m/>
    <s v="Humanidades"/>
    <d v="2020-05-19T12:55:00"/>
    <x v="2"/>
    <x v="2"/>
    <x v="2"/>
    <x v="1"/>
    <x v="4"/>
    <s v="F. Educación - Centro de Formación del Profesorado"/>
    <m/>
    <m/>
    <m/>
    <m/>
    <m/>
    <m/>
    <m/>
    <m/>
    <s v="Sí"/>
    <s v="Sí"/>
    <n v="1"/>
    <n v="3"/>
    <n v="1"/>
    <n v="3"/>
    <n v="4"/>
    <n v="4"/>
    <n v="4"/>
    <n v="4"/>
    <n v="1"/>
    <n v="5"/>
    <m/>
    <n v="5"/>
    <n v="5"/>
    <n v="5"/>
    <n v="5"/>
    <n v="5"/>
    <s v="No"/>
    <n v="5"/>
    <n v="1"/>
    <s v="Youtube"/>
    <m/>
    <m/>
    <m/>
    <m/>
    <m/>
    <m/>
    <m/>
    <s v="Sí"/>
    <s v="No"/>
    <m/>
    <m/>
    <m/>
    <s v="5, muy satisfecho"/>
    <m/>
    <m/>
    <n v="0"/>
    <n v="0"/>
    <n v="1"/>
    <n v="0"/>
    <n v="0"/>
    <n v="0"/>
    <n v="0"/>
    <n v="0"/>
    <n v="1"/>
    <n v="0"/>
    <n v="0"/>
    <n v="0"/>
    <n v="0"/>
  </r>
  <r>
    <m/>
    <m/>
    <s v="Humanidades"/>
    <d v="2020-05-19T12:55:00"/>
    <x v="2"/>
    <x v="2"/>
    <x v="2"/>
    <x v="5"/>
    <x v="35"/>
    <s v="F. Educación - Centro de Formación del Profesorado"/>
    <m/>
    <m/>
    <s v="Biblioteca pablo neruda."/>
    <m/>
    <m/>
    <m/>
    <m/>
    <m/>
    <s v="No"/>
    <s v="Sí"/>
    <n v="4"/>
    <n v="1"/>
    <n v="1"/>
    <n v="2"/>
    <n v="4"/>
    <n v="3"/>
    <n v="3"/>
    <n v="1"/>
    <n v="4"/>
    <n v="4"/>
    <m/>
    <n v="2"/>
    <n v="3"/>
    <n v="2"/>
    <n v="2"/>
    <n v="2"/>
    <s v="No"/>
    <n v="3"/>
    <n v="1"/>
    <s v="Youtube|Instagram"/>
    <m/>
    <m/>
    <m/>
    <m/>
    <m/>
    <m/>
    <m/>
    <s v="No"/>
    <s v="No"/>
    <m/>
    <n v="4"/>
    <n v="3"/>
    <s v="4, satisfecho"/>
    <s v="Igual"/>
    <m/>
    <n v="0"/>
    <n v="0"/>
    <n v="1"/>
    <n v="0"/>
    <n v="1"/>
    <n v="0"/>
    <n v="0"/>
    <n v="0"/>
    <n v="1"/>
    <n v="1"/>
    <n v="0"/>
    <n v="0"/>
    <n v="0"/>
  </r>
  <r>
    <m/>
    <m/>
    <s v="Ciencias Sociales"/>
    <d v="2020-05-19T12:55:00"/>
    <x v="2"/>
    <x v="10"/>
    <x v="2"/>
    <x v="1"/>
    <x v="11"/>
    <s v="Biblioteca Maria Zambrano (Filología / Derecho)"/>
    <s v="F. Derecho (Departamentos,Criminología)"/>
    <m/>
    <m/>
    <m/>
    <m/>
    <m/>
    <m/>
    <m/>
    <s v="No"/>
    <s v="No"/>
    <n v="4"/>
    <n v="1"/>
    <n v="3"/>
    <n v="4"/>
    <n v="2"/>
    <n v="3"/>
    <n v="4"/>
    <n v="1"/>
    <n v="2"/>
    <n v="3"/>
    <m/>
    <n v="3"/>
    <n v="5"/>
    <n v="2"/>
    <n v="1"/>
    <n v="1"/>
    <s v="Sí"/>
    <n v="2"/>
    <n v="2"/>
    <s v="Twitter"/>
    <m/>
    <m/>
    <m/>
    <m/>
    <m/>
    <m/>
    <m/>
    <s v="No"/>
    <s v="No"/>
    <m/>
    <n v="5"/>
    <n v="5"/>
    <s v="3, normal"/>
    <s v="Igual"/>
    <s v="Mayor información acerca de cómo utilizar los recursos online y la adquisición de libros actualizados ya que algunos manuales de encuentran totalmente desfasados."/>
    <n v="0"/>
    <n v="1"/>
    <n v="1"/>
    <n v="0"/>
    <n v="0"/>
    <n v="0"/>
    <n v="1"/>
    <n v="0"/>
    <n v="0"/>
    <n v="0"/>
    <n v="0"/>
    <n v="0"/>
    <n v="0"/>
  </r>
  <r>
    <m/>
    <m/>
    <s v="Humanidades"/>
    <d v="2020-05-19T12:55:00"/>
    <x v="1"/>
    <x v="6"/>
    <x v="1"/>
    <x v="1"/>
    <x v="2"/>
    <s v="Biblioteca Maria Zambrano (Filología / Derecho)"/>
    <s v="F. Filología (Clásicas o General)"/>
    <m/>
    <m/>
    <m/>
    <m/>
    <m/>
    <m/>
    <m/>
    <s v="Sí"/>
    <s v="No"/>
    <n v="4"/>
    <n v="5"/>
    <n v="5"/>
    <n v="1"/>
    <n v="4"/>
    <n v="5"/>
    <n v="4"/>
    <n v="2"/>
    <n v="5"/>
    <n v="5"/>
    <m/>
    <n v="5"/>
    <n v="5"/>
    <n v="4"/>
    <n v="4"/>
    <n v="4"/>
    <s v="Sí"/>
    <n v="4"/>
    <n v="4"/>
    <s v="Instagram|LinkedIn"/>
    <m/>
    <m/>
    <m/>
    <m/>
    <m/>
    <m/>
    <m/>
    <s v="Sí"/>
    <s v="Sí"/>
    <s v="Muy útil"/>
    <n v="5"/>
    <n v="5"/>
    <s v="5, muy satisfecho"/>
    <s v="Mejorado mucho"/>
    <m/>
    <n v="1"/>
    <n v="0"/>
    <n v="0"/>
    <n v="0"/>
    <n v="0"/>
    <n v="0"/>
    <n v="0"/>
    <n v="0"/>
    <n v="0"/>
    <n v="1"/>
    <n v="1"/>
    <n v="0"/>
    <n v="0"/>
  </r>
  <r>
    <m/>
    <m/>
    <s v="Ciencias Sociales"/>
    <d v="2020-05-19T12:55:00"/>
    <x v="2"/>
    <x v="13"/>
    <x v="1"/>
    <x v="5"/>
    <x v="3"/>
    <s v="F. Ciencias de la Información"/>
    <s v="Biblioteca Maria Zambrano (Filología / Derecho)"/>
    <m/>
    <s v="María Moliner"/>
    <m/>
    <m/>
    <m/>
    <m/>
    <m/>
    <s v="No"/>
    <s v="Sí"/>
    <n v="2"/>
    <n v="2"/>
    <n v="2"/>
    <n v="4"/>
    <n v="3"/>
    <n v="5"/>
    <n v="3"/>
    <n v="4"/>
    <n v="4"/>
    <n v="3"/>
    <m/>
    <n v="4"/>
    <n v="3"/>
    <n v="3"/>
    <n v="3"/>
    <n v="4"/>
    <s v="No"/>
    <n v="3"/>
    <n v="4"/>
    <s v="Instagram"/>
    <m/>
    <m/>
    <m/>
    <m/>
    <m/>
    <m/>
    <m/>
    <s v="No"/>
    <s v="No"/>
    <m/>
    <n v="5"/>
    <n v="5"/>
    <s v="3, normal"/>
    <s v="Mejorado"/>
    <m/>
    <n v="0"/>
    <n v="1"/>
    <n v="0"/>
    <n v="0"/>
    <n v="0"/>
    <n v="0"/>
    <n v="0"/>
    <n v="0"/>
    <n v="0"/>
    <n v="1"/>
    <n v="0"/>
    <n v="0"/>
    <n v="0"/>
  </r>
  <r>
    <m/>
    <m/>
    <s v="Ciencias Experimentales"/>
    <d v="2020-05-19T12:55:00"/>
    <x v="2"/>
    <x v="16"/>
    <x v="2"/>
    <x v="5"/>
    <x v="2"/>
    <s v="F. Ciencias Químicas"/>
    <s v="F. Ciencias Matemáticas"/>
    <s v="Biblioteca Maria Zambrano (Filología / Derecho)"/>
    <s v="Biblioteca Rafael Alberti,Jose Saramago,Jose Luis Sanpedro"/>
    <m/>
    <m/>
    <m/>
    <m/>
    <m/>
    <s v="No"/>
    <s v="Sí"/>
    <n v="3"/>
    <n v="1"/>
    <n v="3"/>
    <n v="1"/>
    <n v="5"/>
    <n v="5"/>
    <n v="5"/>
    <n v="1"/>
    <n v="2"/>
    <n v="4"/>
    <m/>
    <n v="4"/>
    <n v="4"/>
    <n v="3"/>
    <m/>
    <n v="4"/>
    <s v="No"/>
    <n v="3"/>
    <n v="3"/>
    <s v="Youtube|Instagram"/>
    <m/>
    <m/>
    <m/>
    <m/>
    <m/>
    <m/>
    <m/>
    <s v="No"/>
    <s v="No"/>
    <m/>
    <n v="5"/>
    <n v="5"/>
    <s v="4, satisfecho"/>
    <s v="Mejorado"/>
    <m/>
    <n v="1"/>
    <n v="0"/>
    <n v="0"/>
    <n v="0"/>
    <n v="0"/>
    <n v="0"/>
    <n v="0"/>
    <n v="0"/>
    <n v="1"/>
    <n v="1"/>
    <n v="0"/>
    <n v="0"/>
    <n v="0"/>
  </r>
  <r>
    <m/>
    <m/>
    <s v="Ciencias Sociales"/>
    <d v="2020-05-19T12:55:00"/>
    <x v="2"/>
    <x v="11"/>
    <x v="2"/>
    <x v="1"/>
    <x v="2"/>
    <s v="F. Ciencias Económicas y Empresariales"/>
    <s v="Biblioteca Maria Zambrano (Filología / Derecho)"/>
    <s v="F. Geografía e Historia"/>
    <m/>
    <m/>
    <m/>
    <m/>
    <m/>
    <m/>
    <s v="No"/>
    <s v="Sí"/>
    <n v="3"/>
    <n v="2"/>
    <n v="3"/>
    <n v="4"/>
    <n v="5"/>
    <n v="4"/>
    <n v="5"/>
    <n v="2"/>
    <n v="5"/>
    <n v="4"/>
    <m/>
    <n v="5"/>
    <n v="5"/>
    <n v="5"/>
    <n v="4"/>
    <n v="4"/>
    <s v="No"/>
    <n v="5"/>
    <n v="5"/>
    <s v="Twitter|Instagram"/>
    <m/>
    <m/>
    <m/>
    <m/>
    <m/>
    <m/>
    <m/>
    <s v="Sí"/>
    <s v="No"/>
    <m/>
    <n v="5"/>
    <n v="5"/>
    <s v="5, muy satisfecho"/>
    <s v="Mejorado"/>
    <m/>
    <n v="1"/>
    <n v="0"/>
    <n v="0"/>
    <n v="0"/>
    <n v="0"/>
    <n v="0"/>
    <n v="1"/>
    <n v="0"/>
    <n v="0"/>
    <n v="1"/>
    <n v="0"/>
    <n v="0"/>
    <n v="0"/>
  </r>
  <r>
    <m/>
    <m/>
    <s v="Ciencias Experimentales"/>
    <d v="2020-05-19T12:55:00"/>
    <x v="2"/>
    <x v="16"/>
    <x v="2"/>
    <x v="4"/>
    <x v="16"/>
    <s v="F. Ciencias Químicas"/>
    <m/>
    <m/>
    <m/>
    <m/>
    <m/>
    <m/>
    <m/>
    <m/>
    <s v="No"/>
    <s v="No"/>
    <n v="1"/>
    <n v="1"/>
    <n v="1"/>
    <n v="4"/>
    <n v="3"/>
    <n v="2"/>
    <n v="4"/>
    <n v="1"/>
    <n v="4"/>
    <n v="4"/>
    <m/>
    <n v="4"/>
    <n v="4"/>
    <n v="4"/>
    <n v="4"/>
    <n v="4"/>
    <s v="No"/>
    <n v="4"/>
    <n v="4"/>
    <s v="Twitter|Instagram"/>
    <m/>
    <m/>
    <m/>
    <m/>
    <m/>
    <m/>
    <m/>
    <s v="No"/>
    <s v="No"/>
    <m/>
    <n v="5"/>
    <n v="5"/>
    <s v="4, satisfecho"/>
    <s v="Mejorado"/>
    <m/>
    <n v="0"/>
    <n v="0"/>
    <n v="0"/>
    <n v="0"/>
    <n v="1"/>
    <n v="0"/>
    <n v="1"/>
    <n v="0"/>
    <n v="0"/>
    <n v="1"/>
    <n v="0"/>
    <n v="0"/>
    <n v="0"/>
  </r>
  <r>
    <m/>
    <m/>
    <s v="Ciencias Experimentales"/>
    <d v="2020-05-19T12:55:00"/>
    <x v="2"/>
    <x v="16"/>
    <x v="3"/>
    <x v="4"/>
    <x v="2"/>
    <s v="F. Ciencias Químicas"/>
    <s v="F. Ciencias Matemáticas"/>
    <s v="F. Ciencias Físicas"/>
    <m/>
    <m/>
    <m/>
    <m/>
    <m/>
    <m/>
    <s v="Sí"/>
    <s v="Sí"/>
    <n v="5"/>
    <n v="1"/>
    <n v="2"/>
    <n v="2"/>
    <n v="5"/>
    <n v="3"/>
    <n v="5"/>
    <n v="2"/>
    <n v="3"/>
    <n v="4"/>
    <m/>
    <n v="4"/>
    <n v="3"/>
    <n v="4"/>
    <n v="4"/>
    <n v="3"/>
    <s v="No"/>
    <n v="3"/>
    <n v="1"/>
    <s v="Facebook|Youtube|Instagram"/>
    <m/>
    <m/>
    <m/>
    <m/>
    <m/>
    <m/>
    <m/>
    <s v="No"/>
    <s v="No"/>
    <m/>
    <n v="5"/>
    <n v="4"/>
    <s v="5, muy satisfecho"/>
    <m/>
    <m/>
    <n v="1"/>
    <n v="0"/>
    <n v="0"/>
    <n v="0"/>
    <n v="0"/>
    <n v="0"/>
    <n v="0"/>
    <n v="1"/>
    <n v="1"/>
    <n v="1"/>
    <n v="0"/>
    <n v="0"/>
    <n v="0"/>
  </r>
  <r>
    <m/>
    <m/>
    <s v="Ciencias Experimentales"/>
    <d v="2020-05-19T12:55:00"/>
    <x v="2"/>
    <x v="26"/>
    <x v="2"/>
    <x v="4"/>
    <x v="2"/>
    <s v="F. Ciencias Matemáticas"/>
    <s v="F. Informática"/>
    <s v="F. Ciencias Físicas"/>
    <m/>
    <m/>
    <m/>
    <m/>
    <m/>
    <m/>
    <s v="Sí"/>
    <s v="Sí"/>
    <n v="3"/>
    <n v="1"/>
    <n v="1"/>
    <n v="3"/>
    <n v="5"/>
    <n v="5"/>
    <n v="5"/>
    <n v="1"/>
    <n v="3"/>
    <n v="5"/>
    <m/>
    <n v="3"/>
    <n v="4"/>
    <n v="3"/>
    <n v="3"/>
    <n v="4"/>
    <s v="No"/>
    <n v="4"/>
    <n v="3"/>
    <s v="Youtube|No uso ninguna red social"/>
    <m/>
    <m/>
    <m/>
    <m/>
    <m/>
    <m/>
    <m/>
    <s v="Sí"/>
    <s v="Sí"/>
    <s v="Normal"/>
    <n v="5"/>
    <n v="5"/>
    <s v="4, satisfecho"/>
    <s v="Igual"/>
    <m/>
    <n v="1"/>
    <n v="0"/>
    <n v="0"/>
    <n v="0"/>
    <n v="0"/>
    <n v="0"/>
    <n v="0"/>
    <n v="0"/>
    <n v="1"/>
    <n v="0"/>
    <n v="0"/>
    <n v="1"/>
    <n v="0"/>
  </r>
  <r>
    <m/>
    <m/>
    <s v="Ciencias de la Salud"/>
    <d v="2020-05-19T12:55:00"/>
    <x v="2"/>
    <x v="4"/>
    <x v="3"/>
    <x v="1"/>
    <x v="3"/>
    <s v="Biblioteca Maria Zambrano (Filología / Derecho)"/>
    <s v="F. Medicina"/>
    <s v="F. Odontología"/>
    <m/>
    <m/>
    <m/>
    <m/>
    <m/>
    <m/>
    <s v="No"/>
    <s v="No"/>
    <n v="1"/>
    <n v="3"/>
    <n v="5"/>
    <n v="3"/>
    <n v="5"/>
    <n v="4"/>
    <n v="5"/>
    <n v="2"/>
    <n v="1"/>
    <n v="4"/>
    <m/>
    <n v="4"/>
    <n v="3"/>
    <n v="4"/>
    <n v="3"/>
    <n v="4"/>
    <s v="No"/>
    <n v="4"/>
    <n v="2"/>
    <s v="Twitter|Youtube|Instagram"/>
    <m/>
    <m/>
    <m/>
    <m/>
    <m/>
    <m/>
    <m/>
    <s v="No"/>
    <s v="No"/>
    <m/>
    <n v="4"/>
    <n v="3"/>
    <s v="5, muy satisfecho"/>
    <s v="Igual"/>
    <m/>
    <n v="0"/>
    <n v="1"/>
    <n v="0"/>
    <n v="0"/>
    <n v="0"/>
    <n v="0"/>
    <n v="1"/>
    <n v="0"/>
    <n v="1"/>
    <n v="1"/>
    <n v="0"/>
    <n v="0"/>
    <n v="0"/>
  </r>
  <r>
    <m/>
    <m/>
    <s v="Ciencias Experimentales"/>
    <d v="2020-05-19T12:55:00"/>
    <x v="2"/>
    <x v="20"/>
    <x v="3"/>
    <x v="4"/>
    <x v="2"/>
    <s v="F. Ciencias Biológicas"/>
    <s v="F. Ciencias Geológicas"/>
    <s v="Biblioteca Maria Zambrano (Filología / Derecho)"/>
    <m/>
    <m/>
    <m/>
    <m/>
    <m/>
    <m/>
    <s v="No"/>
    <s v="Sí"/>
    <n v="5"/>
    <n v="1"/>
    <n v="1"/>
    <n v="1"/>
    <m/>
    <n v="5"/>
    <n v="5"/>
    <n v="1"/>
    <n v="1"/>
    <n v="5"/>
    <m/>
    <n v="3"/>
    <n v="5"/>
    <n v="1"/>
    <n v="3"/>
    <n v="3"/>
    <s v="No"/>
    <n v="4"/>
    <n v="5"/>
    <s v="Twitter|Youtube|Instagram"/>
    <m/>
    <m/>
    <m/>
    <m/>
    <m/>
    <m/>
    <m/>
    <s v="No"/>
    <s v="No"/>
    <m/>
    <n v="4"/>
    <n v="4"/>
    <s v="3, normal"/>
    <s v="Igual"/>
    <m/>
    <n v="1"/>
    <n v="0"/>
    <n v="0"/>
    <n v="0"/>
    <n v="0"/>
    <n v="0"/>
    <n v="1"/>
    <n v="0"/>
    <n v="1"/>
    <n v="1"/>
    <n v="0"/>
    <n v="0"/>
    <n v="0"/>
  </r>
  <r>
    <m/>
    <m/>
    <s v="Ciencias Experimentales"/>
    <d v="2020-05-19T12:55:00"/>
    <x v="2"/>
    <x v="16"/>
    <x v="2"/>
    <x v="2"/>
    <x v="2"/>
    <s v="F. Ciencias Químicas"/>
    <s v="F. Ciencias Físicas"/>
    <s v="F. Ciencias Matemáticas"/>
    <m/>
    <m/>
    <m/>
    <m/>
    <m/>
    <m/>
    <s v="Sí"/>
    <s v="Sí"/>
    <n v="5"/>
    <n v="2"/>
    <n v="3"/>
    <n v="1"/>
    <n v="4"/>
    <n v="3"/>
    <n v="5"/>
    <n v="3"/>
    <n v="5"/>
    <n v="5"/>
    <m/>
    <n v="5"/>
    <n v="5"/>
    <n v="5"/>
    <n v="5"/>
    <n v="5"/>
    <s v="No"/>
    <n v="5"/>
    <n v="5"/>
    <s v="Youtube|Instagram"/>
    <m/>
    <m/>
    <m/>
    <m/>
    <m/>
    <m/>
    <m/>
    <s v="No"/>
    <s v="No"/>
    <m/>
    <n v="5"/>
    <n v="5"/>
    <s v="5, muy satisfecho"/>
    <s v="Mejorado"/>
    <m/>
    <n v="1"/>
    <n v="0"/>
    <n v="0"/>
    <n v="0"/>
    <n v="0"/>
    <n v="0"/>
    <n v="0"/>
    <n v="0"/>
    <n v="1"/>
    <n v="1"/>
    <n v="0"/>
    <n v="0"/>
    <n v="0"/>
  </r>
  <r>
    <m/>
    <m/>
    <s v="Ciencias Sociales"/>
    <d v="2020-05-19T12:55:00"/>
    <x v="2"/>
    <x v="13"/>
    <x v="1"/>
    <x v="4"/>
    <x v="4"/>
    <s v="F. Ciencias de la Información"/>
    <m/>
    <m/>
    <m/>
    <m/>
    <m/>
    <m/>
    <m/>
    <m/>
    <s v="No"/>
    <s v="Sí"/>
    <n v="3"/>
    <n v="1"/>
    <n v="1"/>
    <n v="4"/>
    <n v="5"/>
    <n v="5"/>
    <n v="5"/>
    <n v="1"/>
    <n v="4"/>
    <n v="4"/>
    <m/>
    <n v="3"/>
    <n v="4"/>
    <n v="5"/>
    <n v="2"/>
    <n v="4"/>
    <s v="No"/>
    <n v="4"/>
    <n v="3"/>
    <s v="Twitter|Youtube|Instagram"/>
    <m/>
    <m/>
    <m/>
    <m/>
    <m/>
    <m/>
    <m/>
    <s v="No"/>
    <s v="No"/>
    <m/>
    <n v="4"/>
    <n v="3"/>
    <s v="4, satisfecho"/>
    <s v="Mejorado"/>
    <m/>
    <n v="0"/>
    <n v="0"/>
    <n v="1"/>
    <n v="0"/>
    <n v="0"/>
    <n v="0"/>
    <n v="1"/>
    <n v="0"/>
    <n v="1"/>
    <n v="1"/>
    <n v="0"/>
    <n v="0"/>
    <n v="0"/>
  </r>
  <r>
    <m/>
    <m/>
    <s v="Ciencias de la Salud"/>
    <d v="2020-05-19T12:55:00"/>
    <x v="2"/>
    <x v="4"/>
    <x v="1"/>
    <x v="1"/>
    <x v="2"/>
    <s v="F. Medicina"/>
    <s v="F. Enfermería, Fisioterapia y Podología"/>
    <m/>
    <m/>
    <m/>
    <m/>
    <m/>
    <m/>
    <m/>
    <s v="No"/>
    <s v="Sí"/>
    <n v="2"/>
    <n v="3"/>
    <n v="3"/>
    <n v="2"/>
    <n v="4"/>
    <n v="3"/>
    <n v="5"/>
    <n v="1"/>
    <n v="5"/>
    <n v="5"/>
    <m/>
    <n v="5"/>
    <n v="5"/>
    <n v="5"/>
    <n v="5"/>
    <n v="5"/>
    <s v="No"/>
    <n v="5"/>
    <n v="3"/>
    <s v="Twitter|Youtube|Instagram"/>
    <m/>
    <m/>
    <m/>
    <m/>
    <m/>
    <m/>
    <m/>
    <s v="No"/>
    <s v="No"/>
    <m/>
    <n v="5"/>
    <n v="5"/>
    <s v="5, muy satisfecho"/>
    <s v="Mejorado"/>
    <m/>
    <n v="1"/>
    <n v="0"/>
    <n v="0"/>
    <n v="0"/>
    <n v="0"/>
    <n v="0"/>
    <n v="1"/>
    <n v="0"/>
    <n v="1"/>
    <n v="1"/>
    <n v="0"/>
    <n v="0"/>
    <n v="0"/>
  </r>
  <r>
    <m/>
    <m/>
    <s v="Ciencias Sociales"/>
    <d v="2020-05-19T12:54:00"/>
    <x v="3"/>
    <x v="24"/>
    <x v="2"/>
    <x v="1"/>
    <x v="10"/>
    <s v="F. Trabajo Social"/>
    <s v="F. Ciencias Políticas y Sociología"/>
    <s v="F. Educación - Centro de Formación del Profesorado"/>
    <s v="Universidad de León, bibliotecas públicas, bases de cantos profesionales digitales."/>
    <m/>
    <m/>
    <m/>
    <m/>
    <m/>
    <s v="No"/>
    <s v="Sí"/>
    <n v="1"/>
    <n v="1"/>
    <n v="2"/>
    <n v="5"/>
    <n v="2"/>
    <n v="5"/>
    <n v="2"/>
    <n v="4"/>
    <n v="1"/>
    <n v="2"/>
    <m/>
    <n v="2"/>
    <n v="2"/>
    <n v="2"/>
    <n v="1"/>
    <n v="1"/>
    <s v="Sí"/>
    <n v="2"/>
    <n v="1"/>
    <s v="Twitter|Instagram"/>
    <m/>
    <m/>
    <m/>
    <m/>
    <m/>
    <m/>
    <m/>
    <s v="No"/>
    <s v="No"/>
    <m/>
    <n v="1"/>
    <n v="1"/>
    <s v="3, normal"/>
    <s v="Igual"/>
    <m/>
    <n v="0"/>
    <n v="1"/>
    <n v="0"/>
    <n v="1"/>
    <n v="1"/>
    <n v="0"/>
    <n v="1"/>
    <n v="0"/>
    <n v="0"/>
    <n v="1"/>
    <n v="0"/>
    <n v="0"/>
    <n v="0"/>
  </r>
  <r>
    <m/>
    <m/>
    <s v="Ciencias Experimentales"/>
    <d v="2020-05-19T12:54:00"/>
    <x v="2"/>
    <x v="16"/>
    <x v="4"/>
    <x v="4"/>
    <x v="4"/>
    <s v="F. Ciencias Químicas"/>
    <s v="Biblioteca Maria Zambrano (Filología / Derecho)"/>
    <m/>
    <s v="Biblioteca municipal de torrejon de Ardoz"/>
    <m/>
    <m/>
    <m/>
    <m/>
    <m/>
    <s v="Sí"/>
    <s v="Sí"/>
    <n v="1"/>
    <n v="2"/>
    <n v="4"/>
    <n v="1"/>
    <n v="1"/>
    <n v="4"/>
    <n v="5"/>
    <n v="1"/>
    <n v="3"/>
    <n v="2"/>
    <m/>
    <n v="4"/>
    <n v="5"/>
    <n v="3"/>
    <n v="1"/>
    <n v="4"/>
    <s v="No"/>
    <n v="3"/>
    <n v="3"/>
    <s v="Youtube|Instagram"/>
    <m/>
    <m/>
    <m/>
    <m/>
    <m/>
    <m/>
    <m/>
    <s v="No"/>
    <s v="Sí"/>
    <s v="Normal"/>
    <n v="4"/>
    <n v="4"/>
    <s v="3, normal"/>
    <s v="Mejorado"/>
    <m/>
    <n v="0"/>
    <n v="0"/>
    <n v="1"/>
    <n v="0"/>
    <n v="0"/>
    <n v="0"/>
    <n v="0"/>
    <n v="0"/>
    <n v="1"/>
    <n v="1"/>
    <n v="0"/>
    <n v="0"/>
    <n v="0"/>
  </r>
  <r>
    <m/>
    <m/>
    <s v="Ciencias Experimentales"/>
    <d v="2020-05-19T12:54:00"/>
    <x v="2"/>
    <x v="8"/>
    <x v="2"/>
    <x v="4"/>
    <x v="16"/>
    <s v="F. Ciencias Matemáticas"/>
    <s v="Biblioteca Maria Zambrano (Filología / Derecho)"/>
    <s v="F. Farmacia"/>
    <m/>
    <m/>
    <m/>
    <m/>
    <m/>
    <m/>
    <s v="No"/>
    <s v="Sí"/>
    <n v="3"/>
    <n v="1"/>
    <n v="1"/>
    <n v="5"/>
    <n v="5"/>
    <n v="5"/>
    <n v="5"/>
    <n v="5"/>
    <n v="1"/>
    <n v="1"/>
    <m/>
    <n v="1"/>
    <n v="5"/>
    <n v="2"/>
    <n v="4"/>
    <n v="4"/>
    <s v="No"/>
    <n v="1"/>
    <n v="1"/>
    <s v="Twitter|Youtube|Instagram"/>
    <m/>
    <m/>
    <m/>
    <m/>
    <m/>
    <m/>
    <m/>
    <s v="No"/>
    <s v="No"/>
    <m/>
    <n v="5"/>
    <n v="5"/>
    <s v="4, satisfecho"/>
    <s v="Igual"/>
    <s v="En los libros que tienen tendencia a agotarse y que son imprescindibles en el seguimiento de algunas asignaturas debería poder obtenerse un ejemplar digitalizado."/>
    <n v="0"/>
    <n v="0"/>
    <n v="0"/>
    <n v="0"/>
    <n v="1"/>
    <n v="0"/>
    <n v="1"/>
    <n v="0"/>
    <n v="1"/>
    <n v="1"/>
    <n v="0"/>
    <n v="0"/>
    <n v="0"/>
  </r>
  <r>
    <m/>
    <m/>
    <s v="Humanidades"/>
    <d v="2020-05-19T12:54:00"/>
    <x v="2"/>
    <x v="2"/>
    <x v="5"/>
    <x v="1"/>
    <x v="3"/>
    <s v="F. Filología (Clásicas o General)"/>
    <s v="F. Educación - Centro de Formación del Profesorado"/>
    <m/>
    <m/>
    <m/>
    <m/>
    <m/>
    <m/>
    <m/>
    <s v="No"/>
    <s v="No"/>
    <n v="2"/>
    <n v="2"/>
    <n v="2"/>
    <n v="4"/>
    <n v="4"/>
    <n v="3"/>
    <n v="4"/>
    <n v="3"/>
    <n v="3"/>
    <n v="3"/>
    <m/>
    <n v="3"/>
    <n v="3"/>
    <n v="3"/>
    <m/>
    <n v="3"/>
    <s v="No"/>
    <n v="3"/>
    <n v="4"/>
    <s v="Youtube|Instagram"/>
    <m/>
    <m/>
    <m/>
    <m/>
    <m/>
    <m/>
    <m/>
    <s v="No"/>
    <s v="No"/>
    <m/>
    <n v="4"/>
    <n v="4"/>
    <s v="4, satisfecho"/>
    <s v="Mejorado"/>
    <m/>
    <n v="0"/>
    <n v="1"/>
    <n v="0"/>
    <n v="0"/>
    <n v="0"/>
    <n v="0"/>
    <n v="0"/>
    <n v="0"/>
    <n v="1"/>
    <n v="1"/>
    <n v="0"/>
    <n v="0"/>
    <n v="0"/>
  </r>
  <r>
    <m/>
    <m/>
    <s v="Ciencias Experimentales"/>
    <d v="2020-05-19T12:54:00"/>
    <x v="2"/>
    <x v="19"/>
    <x v="1"/>
    <x v="4"/>
    <x v="2"/>
    <s v="F. Ciencias Físicas"/>
    <s v="F. Ciencias Matemáticas"/>
    <s v="F. Ciencias Químicas"/>
    <m/>
    <m/>
    <m/>
    <m/>
    <m/>
    <m/>
    <s v="Sí"/>
    <s v="Sí"/>
    <n v="4"/>
    <n v="1"/>
    <n v="1"/>
    <n v="1"/>
    <n v="5"/>
    <n v="3"/>
    <n v="5"/>
    <n v="1"/>
    <n v="5"/>
    <n v="5"/>
    <m/>
    <n v="4"/>
    <n v="5"/>
    <n v="3"/>
    <n v="3"/>
    <n v="4"/>
    <s v="No"/>
    <n v="3"/>
    <n v="3"/>
    <s v="Youtube|Instagram"/>
    <m/>
    <m/>
    <m/>
    <m/>
    <m/>
    <m/>
    <m/>
    <s v="Sí"/>
    <s v="No"/>
    <m/>
    <n v="4"/>
    <n v="5"/>
    <s v="5, muy satisfecho"/>
    <s v="Mejorado"/>
    <m/>
    <n v="1"/>
    <n v="0"/>
    <n v="0"/>
    <n v="0"/>
    <n v="0"/>
    <n v="0"/>
    <n v="0"/>
    <n v="0"/>
    <n v="1"/>
    <n v="1"/>
    <n v="0"/>
    <n v="0"/>
    <n v="0"/>
  </r>
  <r>
    <m/>
    <m/>
    <s v="Ciencias de la Salud"/>
    <d v="2020-05-19T12:54:00"/>
    <x v="2"/>
    <x v="9"/>
    <x v="3"/>
    <x v="1"/>
    <x v="2"/>
    <s v="F. Farmacia"/>
    <s v="Biblioteca Maria Zambrano (Filología / Derecho)"/>
    <s v="F. Ciencias de la Información"/>
    <m/>
    <m/>
    <m/>
    <m/>
    <m/>
    <m/>
    <s v="No"/>
    <s v="Sí"/>
    <n v="4"/>
    <n v="1"/>
    <n v="3"/>
    <n v="5"/>
    <n v="5"/>
    <n v="4"/>
    <n v="5"/>
    <n v="2"/>
    <n v="5"/>
    <n v="3"/>
    <m/>
    <n v="3"/>
    <n v="3"/>
    <n v="4"/>
    <n v="3"/>
    <n v="5"/>
    <s v="No"/>
    <n v="5"/>
    <n v="4"/>
    <s v="Youtube|Instagram"/>
    <m/>
    <m/>
    <m/>
    <m/>
    <m/>
    <m/>
    <m/>
    <s v="No"/>
    <s v="Sí"/>
    <s v="Muy útil"/>
    <n v="4"/>
    <n v="3"/>
    <s v="4, satisfecho"/>
    <s v="Igual"/>
    <m/>
    <n v="1"/>
    <n v="0"/>
    <n v="0"/>
    <n v="0"/>
    <n v="0"/>
    <n v="0"/>
    <n v="0"/>
    <n v="0"/>
    <n v="1"/>
    <n v="1"/>
    <n v="0"/>
    <n v="0"/>
    <n v="0"/>
  </r>
  <r>
    <m/>
    <m/>
    <s v="Humanidades"/>
    <d v="2020-05-19T12:54:00"/>
    <x v="4"/>
    <x v="7"/>
    <x v="1"/>
    <x v="1"/>
    <x v="2"/>
    <s v="F. Geografía e Historia"/>
    <m/>
    <m/>
    <s v="EBiblio Comunidad de Madrid"/>
    <m/>
    <m/>
    <m/>
    <m/>
    <m/>
    <s v="No"/>
    <s v="Sí"/>
    <n v="4"/>
    <m/>
    <m/>
    <n v="3"/>
    <n v="5"/>
    <n v="4"/>
    <m/>
    <n v="4"/>
    <n v="2"/>
    <n v="4"/>
    <m/>
    <n v="1"/>
    <n v="5"/>
    <n v="1"/>
    <n v="4"/>
    <n v="5"/>
    <s v="No"/>
    <n v="2"/>
    <m/>
    <s v="Youtube|LinkedIn"/>
    <m/>
    <m/>
    <m/>
    <m/>
    <m/>
    <m/>
    <m/>
    <s v="No"/>
    <s v="No"/>
    <m/>
    <n v="5"/>
    <n v="5"/>
    <s v="3, normal"/>
    <m/>
    <s v="El buscador Cisne es farragoso y poco &quot;amigable&quot;"/>
    <n v="1"/>
    <n v="0"/>
    <n v="0"/>
    <n v="0"/>
    <n v="0"/>
    <n v="0"/>
    <n v="0"/>
    <n v="0"/>
    <n v="1"/>
    <n v="0"/>
    <n v="1"/>
    <n v="0"/>
    <n v="0"/>
  </r>
  <r>
    <m/>
    <m/>
    <s v="Ciencias Sociales"/>
    <d v="2020-05-19T12:54:00"/>
    <x v="2"/>
    <x v="21"/>
    <x v="5"/>
    <x v="5"/>
    <x v="8"/>
    <s v="F. Comercio y Turismo"/>
    <s v="Biblioteca Maria Zambrano (Filología / Derecho)"/>
    <m/>
    <m/>
    <m/>
    <m/>
    <m/>
    <m/>
    <m/>
    <s v="Sí"/>
    <s v="Sí"/>
    <n v="1"/>
    <n v="1"/>
    <n v="1"/>
    <n v="3"/>
    <n v="5"/>
    <n v="4"/>
    <n v="4"/>
    <n v="2"/>
    <n v="4"/>
    <n v="3"/>
    <m/>
    <n v="3"/>
    <n v="4"/>
    <n v="4"/>
    <n v="2"/>
    <n v="3"/>
    <s v="No"/>
    <n v="4"/>
    <n v="3"/>
    <s v="Instagram"/>
    <m/>
    <m/>
    <m/>
    <m/>
    <m/>
    <m/>
    <m/>
    <s v="No"/>
    <s v="No"/>
    <m/>
    <n v="4"/>
    <n v="4"/>
    <s v="4, satisfecho"/>
    <s v="Mejorado"/>
    <m/>
    <n v="0"/>
    <n v="0"/>
    <n v="0"/>
    <n v="1"/>
    <n v="1"/>
    <n v="0"/>
    <n v="0"/>
    <n v="0"/>
    <n v="0"/>
    <n v="1"/>
    <n v="0"/>
    <n v="0"/>
    <n v="0"/>
  </r>
  <r>
    <m/>
    <m/>
    <s v="Humanidades"/>
    <d v="2020-05-19T12:54:00"/>
    <x v="2"/>
    <x v="3"/>
    <x v="1"/>
    <x v="1"/>
    <x v="2"/>
    <s v="F. Bellas Artes"/>
    <s v="F. Geografía e Historia"/>
    <m/>
    <m/>
    <m/>
    <m/>
    <m/>
    <m/>
    <m/>
    <s v="Sí"/>
    <s v="Sí"/>
    <n v="5"/>
    <n v="1"/>
    <n v="1"/>
    <n v="3"/>
    <n v="4"/>
    <n v="4"/>
    <n v="5"/>
    <n v="3"/>
    <n v="3"/>
    <n v="1"/>
    <m/>
    <n v="1"/>
    <n v="1"/>
    <n v="1"/>
    <n v="1"/>
    <n v="3"/>
    <s v="Sí"/>
    <n v="1"/>
    <n v="1"/>
    <s v="No uso ninguna red social"/>
    <m/>
    <m/>
    <m/>
    <m/>
    <m/>
    <m/>
    <m/>
    <s v="No"/>
    <s v="No"/>
    <m/>
    <n v="3"/>
    <n v="5"/>
    <s v="3, normal"/>
    <s v="Empeorado"/>
    <s v="Hay libros que SIEMPRE están prestados, siendo IMPOSIBLE acceder a ellos en todo un curso. Hay libros de los que SÓLO existe un volumen PARA CONSULTA EN SALA, podrían adquirir un mayor número. Los libros que dicen estar en la biblioteca de cada DEPARTAMENTO nadie los ha visto nunca ...."/>
    <n v="1"/>
    <n v="0"/>
    <n v="0"/>
    <n v="0"/>
    <n v="0"/>
    <n v="0"/>
    <n v="0"/>
    <n v="0"/>
    <n v="0"/>
    <n v="0"/>
    <n v="0"/>
    <n v="1"/>
    <n v="0"/>
  </r>
  <r>
    <m/>
    <m/>
    <s v="Ciencias Sociales"/>
    <d v="2020-05-19T12:54:00"/>
    <x v="2"/>
    <x v="10"/>
    <x v="1"/>
    <x v="3"/>
    <x v="11"/>
    <s v="Biblioteca Maria Zambrano (Filología / Derecho)"/>
    <s v="Biblioteca Maria Zambrano (Filología / Derecho)"/>
    <s v="Biblioteca Maria Zambrano (Filología / Derecho)"/>
    <m/>
    <m/>
    <m/>
    <m/>
    <m/>
    <m/>
    <s v="No"/>
    <s v="Sí"/>
    <n v="5"/>
    <n v="5"/>
    <n v="5"/>
    <n v="3"/>
    <n v="3"/>
    <n v="3"/>
    <n v="2"/>
    <n v="2"/>
    <n v="2"/>
    <n v="4"/>
    <m/>
    <n v="4"/>
    <n v="4"/>
    <n v="4"/>
    <n v="2"/>
    <n v="4"/>
    <s v="Sí"/>
    <n v="4"/>
    <n v="2"/>
    <s v="Twitter|Facebook|Instagram"/>
    <m/>
    <m/>
    <m/>
    <m/>
    <m/>
    <m/>
    <m/>
    <s v="No"/>
    <s v="No"/>
    <m/>
    <n v="5"/>
    <n v="5"/>
    <s v="4, satisfecho"/>
    <s v="Mejorado"/>
    <s v="Al actualizar el sistema el año pasado se generaron problemas con las reservas de libros físicos, antes estaba mejor"/>
    <n v="0"/>
    <n v="1"/>
    <n v="1"/>
    <n v="0"/>
    <n v="0"/>
    <n v="0"/>
    <n v="1"/>
    <n v="1"/>
    <n v="0"/>
    <n v="1"/>
    <n v="0"/>
    <n v="0"/>
    <n v="0"/>
  </r>
  <r>
    <m/>
    <m/>
    <s v="Humanidades"/>
    <d v="2020-05-19T12:54:00"/>
    <x v="2"/>
    <x v="6"/>
    <x v="2"/>
    <x v="1"/>
    <x v="3"/>
    <s v="Biblioteca Maria Zambrano (Filología / Derecho)"/>
    <s v="F. Filología (Clásicas o General)"/>
    <s v="F. Filosofía"/>
    <s v="La biblioteca pública de mi pueblo.  Casa de la cultura de Ocaña, Toledo"/>
    <m/>
    <m/>
    <m/>
    <m/>
    <m/>
    <s v="Sí"/>
    <s v="Sí"/>
    <n v="5"/>
    <n v="1"/>
    <n v="1"/>
    <n v="5"/>
    <n v="4"/>
    <n v="4"/>
    <n v="4"/>
    <n v="3"/>
    <n v="4"/>
    <n v="5"/>
    <m/>
    <n v="4"/>
    <n v="4"/>
    <n v="4"/>
    <n v="4"/>
    <n v="3"/>
    <s v="Sí"/>
    <n v="4"/>
    <n v="4"/>
    <s v="Instagram"/>
    <m/>
    <m/>
    <m/>
    <m/>
    <m/>
    <m/>
    <m/>
    <s v="Sí"/>
    <s v="No"/>
    <m/>
    <n v="5"/>
    <n v="4"/>
    <s v="5, muy satisfecho"/>
    <s v="Mejorado mucho"/>
    <m/>
    <n v="0"/>
    <n v="1"/>
    <n v="0"/>
    <n v="0"/>
    <n v="0"/>
    <n v="0"/>
    <n v="0"/>
    <n v="0"/>
    <n v="0"/>
    <n v="1"/>
    <n v="0"/>
    <n v="0"/>
    <n v="0"/>
  </r>
  <r>
    <m/>
    <m/>
    <s v="Ciencias de la Salud"/>
    <d v="2020-05-19T12:54:00"/>
    <x v="3"/>
    <x v="12"/>
    <x v="2"/>
    <x v="1"/>
    <x v="5"/>
    <s v="F. Psicología"/>
    <s v="F. Medicina"/>
    <s v="Biblioteca Maria Zambrano (Filología / Derecho)"/>
    <m/>
    <m/>
    <m/>
    <m/>
    <m/>
    <m/>
    <s v="Sí"/>
    <s v="Sí"/>
    <n v="4"/>
    <n v="5"/>
    <n v="2"/>
    <n v="2"/>
    <n v="5"/>
    <n v="5"/>
    <n v="5"/>
    <n v="3"/>
    <n v="4"/>
    <n v="5"/>
    <m/>
    <n v="4"/>
    <n v="4"/>
    <n v="4"/>
    <n v="5"/>
    <n v="5"/>
    <s v="No"/>
    <n v="4"/>
    <n v="2"/>
    <s v="Youtube|Instagram"/>
    <m/>
    <m/>
    <m/>
    <m/>
    <m/>
    <m/>
    <m/>
    <s v="Sí"/>
    <s v="Sí"/>
    <s v="Normal"/>
    <n v="4"/>
    <n v="4"/>
    <s v="4, satisfecho"/>
    <s v="Mejorado"/>
    <m/>
    <n v="1"/>
    <n v="0"/>
    <n v="1"/>
    <n v="0"/>
    <n v="1"/>
    <n v="0"/>
    <n v="0"/>
    <n v="0"/>
    <n v="1"/>
    <n v="1"/>
    <n v="0"/>
    <n v="0"/>
    <n v="0"/>
  </r>
  <r>
    <m/>
    <m/>
    <s v="Humanidades"/>
    <d v="2020-05-19T12:54:00"/>
    <x v="2"/>
    <x v="7"/>
    <x v="2"/>
    <x v="3"/>
    <x v="43"/>
    <s v="F. Geografía e Historia"/>
    <s v="Biblioteca Maria Zambrano (Filología / Derecho)"/>
    <s v="Biblioteca Histórica"/>
    <s v="Biblioteca Musical Victor Espinos y Biblioteca Pedro Salinas"/>
    <m/>
    <m/>
    <m/>
    <m/>
    <m/>
    <s v="Sí"/>
    <s v="Sí"/>
    <n v="5"/>
    <n v="2"/>
    <n v="4"/>
    <n v="5"/>
    <n v="4"/>
    <n v="2"/>
    <n v="5"/>
    <n v="5"/>
    <n v="5"/>
    <n v="3"/>
    <m/>
    <n v="3"/>
    <n v="4"/>
    <n v="5"/>
    <n v="3"/>
    <n v="4"/>
    <s v="Sí"/>
    <n v="5"/>
    <n v="5"/>
    <s v="Instagram"/>
    <m/>
    <m/>
    <m/>
    <m/>
    <m/>
    <m/>
    <m/>
    <s v="Sí"/>
    <s v="Sí"/>
    <s v="Muy útil"/>
    <n v="5"/>
    <n v="5"/>
    <s v="5, muy satisfecho"/>
    <s v="Mejorado mucho"/>
    <s v="Muchos de los manuales de historia de la música e historia del arte se encuentran en pésimas condiciones, subrayados por completo y ediciones muy antiguas, la mayor parte de los libros para el grado de musicología se encuentran en depósito lo que no permite hojearlos o descubrir nuevos libros sin buscarlos expresamente,"/>
    <n v="1"/>
    <n v="1"/>
    <n v="1"/>
    <n v="0"/>
    <n v="0"/>
    <n v="0"/>
    <n v="0"/>
    <n v="0"/>
    <n v="0"/>
    <n v="1"/>
    <n v="0"/>
    <n v="0"/>
    <n v="0"/>
  </r>
  <r>
    <m/>
    <m/>
    <s v="Humanidades"/>
    <d v="2020-05-19T12:54:00"/>
    <x v="2"/>
    <x v="5"/>
    <x v="3"/>
    <x v="3"/>
    <x v="6"/>
    <s v="F. Filosofía"/>
    <s v="F. Ciencias Políticas y Sociología"/>
    <s v="Biblioteca Maria Zambrano (Filología / Derecho)"/>
    <m/>
    <m/>
    <m/>
    <m/>
    <m/>
    <m/>
    <s v="Sí"/>
    <s v="Sí"/>
    <n v="5"/>
    <n v="3"/>
    <n v="4"/>
    <n v="2"/>
    <n v="4"/>
    <n v="3"/>
    <n v="4"/>
    <n v="1"/>
    <n v="4"/>
    <n v="5"/>
    <m/>
    <n v="3"/>
    <n v="5"/>
    <n v="3"/>
    <n v="5"/>
    <n v="5"/>
    <s v="Sí"/>
    <n v="4"/>
    <m/>
    <s v="No uso ninguna red social"/>
    <m/>
    <m/>
    <m/>
    <m/>
    <m/>
    <m/>
    <m/>
    <s v="Sí"/>
    <s v="Sí"/>
    <s v="Útil"/>
    <n v="5"/>
    <n v="5"/>
    <s v="5, muy satisfecho"/>
    <s v="Empeorado"/>
    <s v="La petición anticipada recientemente incorporada en la Biblioteca de Filosofía para toda la colección me resulta más incómoda que el anterior servicio de petición y recogida en mostrador."/>
    <n v="1"/>
    <n v="0"/>
    <n v="1"/>
    <n v="0"/>
    <n v="0"/>
    <n v="0"/>
    <n v="0"/>
    <n v="0"/>
    <n v="0"/>
    <n v="0"/>
    <n v="0"/>
    <n v="1"/>
    <n v="0"/>
  </r>
  <r>
    <m/>
    <m/>
    <s v="Ciencias Sociales"/>
    <d v="2020-05-19T12:54:00"/>
    <x v="2"/>
    <x v="13"/>
    <x v="2"/>
    <x v="1"/>
    <x v="6"/>
    <s v="F. Ciencias de la Información"/>
    <s v="Biblioteca Maria Zambrano (Filología / Derecho)"/>
    <m/>
    <s v="Biblioteca Pública Miguel Hernández, Biblioteca pública Luis Martín Santos."/>
    <m/>
    <m/>
    <m/>
    <m/>
    <m/>
    <s v="No"/>
    <s v="Sí"/>
    <n v="3"/>
    <n v="1"/>
    <n v="3"/>
    <n v="3"/>
    <n v="3"/>
    <n v="3"/>
    <n v="5"/>
    <n v="2"/>
    <n v="3"/>
    <n v="4"/>
    <m/>
    <n v="4"/>
    <n v="5"/>
    <n v="4"/>
    <n v="4"/>
    <n v="4"/>
    <s v="No"/>
    <n v="4"/>
    <n v="3"/>
    <s v="Twitter|Youtube|Instagram"/>
    <m/>
    <m/>
    <m/>
    <m/>
    <m/>
    <m/>
    <m/>
    <s v="Sí"/>
    <s v="No"/>
    <m/>
    <n v="5"/>
    <n v="4"/>
    <s v="4, satisfecho"/>
    <s v="Mejorado"/>
    <m/>
    <n v="1"/>
    <n v="0"/>
    <n v="1"/>
    <n v="0"/>
    <n v="0"/>
    <n v="0"/>
    <n v="1"/>
    <n v="0"/>
    <n v="1"/>
    <n v="1"/>
    <n v="0"/>
    <n v="0"/>
    <n v="0"/>
  </r>
  <r>
    <m/>
    <m/>
    <s v="Ciencias de la Salud"/>
    <d v="2020-05-19T12:54:00"/>
    <x v="2"/>
    <x v="22"/>
    <x v="1"/>
    <x v="4"/>
    <x v="2"/>
    <s v="F. Óptica y Optometría"/>
    <m/>
    <m/>
    <m/>
    <m/>
    <m/>
    <m/>
    <m/>
    <m/>
    <s v="Sí"/>
    <s v="Sí"/>
    <n v="3"/>
    <n v="2"/>
    <n v="4"/>
    <n v="1"/>
    <n v="5"/>
    <n v="2"/>
    <n v="5"/>
    <n v="1"/>
    <n v="1"/>
    <n v="4"/>
    <m/>
    <n v="2"/>
    <n v="3"/>
    <n v="4"/>
    <n v="3"/>
    <n v="4"/>
    <s v="No"/>
    <n v="3"/>
    <n v="3"/>
    <s v="Twitter|Youtube|Instagram"/>
    <m/>
    <m/>
    <m/>
    <m/>
    <m/>
    <m/>
    <m/>
    <s v="No"/>
    <s v="No"/>
    <m/>
    <n v="4"/>
    <n v="5"/>
    <s v="4, satisfecho"/>
    <s v="Mejorado"/>
    <m/>
    <n v="1"/>
    <n v="0"/>
    <n v="0"/>
    <n v="0"/>
    <n v="0"/>
    <n v="0"/>
    <n v="1"/>
    <n v="0"/>
    <n v="1"/>
    <n v="1"/>
    <n v="0"/>
    <n v="0"/>
    <n v="0"/>
  </r>
  <r>
    <m/>
    <m/>
    <s v="Ciencias Sociales"/>
    <d v="2020-05-19T12:54:00"/>
    <x v="2"/>
    <x v="11"/>
    <x v="2"/>
    <x v="1"/>
    <x v="6"/>
    <s v="F. Ciencias Económicas y Empresariales"/>
    <s v="F. Ciencias Matemáticas"/>
    <m/>
    <m/>
    <m/>
    <m/>
    <m/>
    <m/>
    <m/>
    <s v="Sí"/>
    <s v="Sí"/>
    <n v="2"/>
    <n v="1"/>
    <n v="1"/>
    <n v="3"/>
    <n v="4"/>
    <n v="2"/>
    <n v="4"/>
    <n v="1"/>
    <n v="1"/>
    <n v="3"/>
    <m/>
    <n v="1"/>
    <n v="4"/>
    <n v="4"/>
    <n v="3"/>
    <n v="3"/>
    <s v="No"/>
    <n v="3"/>
    <n v="1"/>
    <s v="Twitter|Instagram"/>
    <m/>
    <m/>
    <m/>
    <m/>
    <m/>
    <m/>
    <m/>
    <s v="Sí"/>
    <s v="No"/>
    <m/>
    <n v="3"/>
    <n v="4"/>
    <s v="3, normal"/>
    <s v="Igual"/>
    <s v="Cuando los profesores recomiendan un manual, siempre tenemos que ir corriendo a buscarlo para que no se agote y siempre se queda gente sin ejemplares"/>
    <n v="1"/>
    <n v="0"/>
    <n v="1"/>
    <n v="0"/>
    <n v="0"/>
    <n v="0"/>
    <n v="1"/>
    <n v="0"/>
    <n v="0"/>
    <n v="1"/>
    <n v="0"/>
    <n v="0"/>
    <n v="0"/>
  </r>
  <r>
    <m/>
    <m/>
    <s v="Ciencias Experimentales"/>
    <d v="2020-05-19T12:54:00"/>
    <x v="1"/>
    <x v="19"/>
    <x v="4"/>
    <x v="1"/>
    <x v="2"/>
    <s v="F. Ciencias Físicas"/>
    <m/>
    <m/>
    <m/>
    <m/>
    <m/>
    <m/>
    <m/>
    <m/>
    <s v="Sí"/>
    <s v="Sí"/>
    <n v="2"/>
    <n v="1"/>
    <n v="1"/>
    <n v="2"/>
    <n v="1"/>
    <n v="5"/>
    <n v="1"/>
    <n v="3"/>
    <n v="1"/>
    <n v="2"/>
    <m/>
    <n v="2"/>
    <n v="4"/>
    <n v="3"/>
    <n v="1"/>
    <m/>
    <s v="Sí"/>
    <n v="2"/>
    <n v="3"/>
    <s v="Twitter|Facebook|Instagram"/>
    <m/>
    <m/>
    <m/>
    <m/>
    <m/>
    <m/>
    <m/>
    <s v="No"/>
    <s v="No"/>
    <m/>
    <n v="4"/>
    <n v="4"/>
    <s v="4, satisfecho"/>
    <s v="Igual"/>
    <m/>
    <n v="1"/>
    <n v="0"/>
    <n v="0"/>
    <n v="0"/>
    <n v="0"/>
    <n v="0"/>
    <n v="1"/>
    <n v="1"/>
    <n v="0"/>
    <n v="1"/>
    <n v="0"/>
    <n v="0"/>
    <n v="0"/>
  </r>
  <r>
    <m/>
    <m/>
    <s v="Ciencias Experimentales"/>
    <d v="2020-05-19T12:54:00"/>
    <x v="2"/>
    <x v="19"/>
    <x v="3"/>
    <x v="1"/>
    <x v="2"/>
    <s v="F. Ciencias Físicas"/>
    <s v="F. Ciencias Químicas"/>
    <s v="Biblioteca Maria Zambrano (Filología / Derecho)"/>
    <m/>
    <m/>
    <m/>
    <m/>
    <m/>
    <m/>
    <s v="No"/>
    <s v="Sí"/>
    <n v="4"/>
    <n v="1"/>
    <n v="4"/>
    <n v="1"/>
    <n v="4"/>
    <n v="4"/>
    <n v="4"/>
    <n v="1"/>
    <n v="5"/>
    <n v="5"/>
    <m/>
    <n v="5"/>
    <n v="5"/>
    <n v="5"/>
    <m/>
    <n v="5"/>
    <s v="No"/>
    <n v="5"/>
    <n v="5"/>
    <s v="Instagram"/>
    <m/>
    <m/>
    <m/>
    <m/>
    <m/>
    <m/>
    <m/>
    <s v="No"/>
    <s v="No"/>
    <m/>
    <n v="5"/>
    <n v="4"/>
    <s v="4, satisfecho"/>
    <s v="Mejorado"/>
    <s v="Debería habilitarse más la sala magna pata el estudio ya que es más cómoda. O controlar mejor la temeperatura de la sala de estudio normal ya que no se pueden abrir ventanas."/>
    <n v="1"/>
    <n v="0"/>
    <n v="0"/>
    <n v="0"/>
    <n v="0"/>
    <n v="0"/>
    <n v="0"/>
    <n v="0"/>
    <n v="0"/>
    <n v="1"/>
    <n v="0"/>
    <n v="0"/>
    <n v="0"/>
  </r>
  <r>
    <m/>
    <m/>
    <s v="Humanidades"/>
    <d v="2020-05-19T12:54:00"/>
    <x v="2"/>
    <x v="7"/>
    <x v="1"/>
    <x v="1"/>
    <x v="66"/>
    <s v="F. Geografía e Historia"/>
    <s v="Biblioteca Maria Zambrano (Filología / Derecho)"/>
    <m/>
    <m/>
    <m/>
    <m/>
    <m/>
    <m/>
    <m/>
    <s v="No"/>
    <s v="Sí"/>
    <n v="1"/>
    <n v="1"/>
    <n v="1"/>
    <n v="2"/>
    <n v="3"/>
    <n v="4"/>
    <n v="4"/>
    <n v="3"/>
    <n v="1"/>
    <n v="1"/>
    <m/>
    <n v="1"/>
    <n v="1"/>
    <n v="1"/>
    <n v="1"/>
    <n v="1"/>
    <s v="No"/>
    <n v="1"/>
    <n v="1"/>
    <s v="Twitter|Youtube|Instagram|LinkedIn|Tumblr"/>
    <m/>
    <m/>
    <m/>
    <m/>
    <m/>
    <m/>
    <m/>
    <s v="No"/>
    <s v="No"/>
    <m/>
    <n v="3"/>
    <n v="3"/>
    <s v="2, insatisfecho"/>
    <s v="Igual"/>
    <s v="Mejoren el catálogo online y el estado de muchos de los libros"/>
    <n v="0"/>
    <n v="0"/>
    <n v="0"/>
    <n v="0"/>
    <n v="0"/>
    <n v="0"/>
    <n v="1"/>
    <n v="0"/>
    <n v="1"/>
    <n v="1"/>
    <n v="1"/>
    <n v="0"/>
    <n v="0"/>
  </r>
  <r>
    <m/>
    <m/>
    <s v="Ciencias Sociales"/>
    <d v="2020-05-19T12:54:00"/>
    <x v="2"/>
    <x v="17"/>
    <x v="2"/>
    <x v="3"/>
    <x v="2"/>
    <s v="Biblioteca Maria Zambrano (Filología / Derecho)"/>
    <s v="F. Geografía e Historia"/>
    <s v="F. Ciencias de la Documentación"/>
    <s v="Biblioteca Pública José Luis Sampedro"/>
    <m/>
    <m/>
    <m/>
    <m/>
    <m/>
    <s v="Sí"/>
    <s v="Sí"/>
    <n v="5"/>
    <n v="4"/>
    <n v="3"/>
    <n v="3"/>
    <n v="4"/>
    <n v="1"/>
    <n v="3"/>
    <n v="2"/>
    <n v="5"/>
    <n v="5"/>
    <m/>
    <n v="5"/>
    <n v="5"/>
    <n v="4"/>
    <n v="5"/>
    <n v="5"/>
    <s v="Sí"/>
    <n v="5"/>
    <n v="1"/>
    <s v="No uso ninguna red social"/>
    <m/>
    <m/>
    <m/>
    <m/>
    <m/>
    <m/>
    <m/>
    <s v="Sí"/>
    <s v="Sí"/>
    <s v="Muy útil"/>
    <n v="5"/>
    <n v="5"/>
    <s v="5, muy satisfecho"/>
    <s v="Mejorado mucho"/>
    <s v="Llevo estudiando en la UCM desde 1996. Estoy realizando mi tercera carrera, y nunca he tenido ninguna queja. Siempre me ha gustado estudiar en las bibliotecas de las facultades. El personal siempre ha sido muy agradable. Muchas gracias por tantos años de trabajo bien hecho. Gracias!!"/>
    <n v="1"/>
    <n v="0"/>
    <n v="0"/>
    <n v="0"/>
    <n v="0"/>
    <n v="0"/>
    <n v="0"/>
    <n v="0"/>
    <n v="0"/>
    <n v="0"/>
    <n v="0"/>
    <n v="1"/>
    <n v="0"/>
  </r>
  <r>
    <m/>
    <m/>
    <s v="Ciencias Sociales"/>
    <d v="2020-05-19T12:54:00"/>
    <x v="2"/>
    <x v="13"/>
    <x v="1"/>
    <x v="2"/>
    <x v="3"/>
    <s v="F. Ciencias de la Información"/>
    <m/>
    <m/>
    <m/>
    <m/>
    <m/>
    <m/>
    <m/>
    <m/>
    <s v="No"/>
    <s v="No"/>
    <n v="2"/>
    <n v="2"/>
    <n v="4"/>
    <n v="1"/>
    <n v="4"/>
    <n v="5"/>
    <n v="3"/>
    <n v="1"/>
    <n v="1"/>
    <n v="4"/>
    <m/>
    <n v="3"/>
    <n v="3"/>
    <n v="3"/>
    <n v="1"/>
    <n v="3"/>
    <s v="No"/>
    <n v="3"/>
    <n v="3"/>
    <s v="Twitter|Instagram"/>
    <m/>
    <m/>
    <m/>
    <m/>
    <m/>
    <m/>
    <m/>
    <s v="No"/>
    <s v="No"/>
    <m/>
    <n v="4"/>
    <n v="4"/>
    <s v="4, satisfecho"/>
    <s v="Mejorado"/>
    <m/>
    <n v="0"/>
    <n v="1"/>
    <n v="0"/>
    <n v="0"/>
    <n v="0"/>
    <n v="0"/>
    <n v="1"/>
    <n v="0"/>
    <n v="0"/>
    <n v="1"/>
    <n v="0"/>
    <n v="0"/>
    <n v="0"/>
  </r>
  <r>
    <m/>
    <m/>
    <s v="Ciencias Experimentales"/>
    <d v="2020-05-19T12:54:00"/>
    <x v="2"/>
    <x v="19"/>
    <x v="2"/>
    <x v="4"/>
    <x v="2"/>
    <s v="F. Ciencias Físicas"/>
    <s v="F. Ciencias Biológicas"/>
    <s v="F. Ciencias Matemáticas"/>
    <m/>
    <m/>
    <m/>
    <m/>
    <m/>
    <m/>
    <s v="Sí"/>
    <s v="Sí"/>
    <n v="4"/>
    <n v="3"/>
    <n v="3"/>
    <n v="2"/>
    <n v="5"/>
    <n v="5"/>
    <n v="5"/>
    <n v="3"/>
    <n v="5"/>
    <n v="4"/>
    <m/>
    <n v="4"/>
    <n v="5"/>
    <n v="5"/>
    <n v="3"/>
    <n v="5"/>
    <s v="No"/>
    <n v="5"/>
    <n v="4"/>
    <s v="Twitter"/>
    <m/>
    <m/>
    <m/>
    <m/>
    <m/>
    <m/>
    <m/>
    <s v="No"/>
    <s v="No"/>
    <m/>
    <n v="5"/>
    <n v="5"/>
    <s v="5, muy satisfecho"/>
    <s v="Mejorado"/>
    <m/>
    <n v="1"/>
    <n v="0"/>
    <n v="0"/>
    <n v="0"/>
    <n v="0"/>
    <n v="0"/>
    <n v="1"/>
    <n v="0"/>
    <n v="0"/>
    <n v="0"/>
    <n v="0"/>
    <n v="0"/>
    <n v="0"/>
  </r>
  <r>
    <m/>
    <m/>
    <s v="Ciencias Sociales"/>
    <d v="2020-05-19T12:54:00"/>
    <x v="2"/>
    <x v="1"/>
    <x v="2"/>
    <x v="1"/>
    <x v="18"/>
    <s v="F. Ciencias Políticas y Sociología"/>
    <s v="Biblioteca Maria Zambrano (Filología / Derecho)"/>
    <m/>
    <s v="La Biblioteca ubicada en el Retiro."/>
    <m/>
    <m/>
    <m/>
    <m/>
    <m/>
    <s v="Sí"/>
    <s v="No"/>
    <n v="3"/>
    <n v="1"/>
    <n v="2"/>
    <n v="2"/>
    <n v="4"/>
    <n v="5"/>
    <n v="4"/>
    <n v="5"/>
    <n v="3"/>
    <n v="5"/>
    <m/>
    <n v="3"/>
    <n v="4"/>
    <n v="2"/>
    <n v="3"/>
    <n v="4"/>
    <s v="No"/>
    <n v="4"/>
    <n v="4"/>
    <s v="Twitter|Youtube|Instagram"/>
    <m/>
    <m/>
    <m/>
    <m/>
    <m/>
    <m/>
    <m/>
    <s v="No"/>
    <s v="No"/>
    <m/>
    <n v="5"/>
    <n v="5"/>
    <s v="5, muy satisfecho"/>
    <s v="Mejorado"/>
    <m/>
    <n v="1"/>
    <n v="0"/>
    <n v="0"/>
    <n v="0"/>
    <n v="1"/>
    <n v="0"/>
    <n v="1"/>
    <n v="0"/>
    <n v="1"/>
    <n v="1"/>
    <n v="0"/>
    <n v="0"/>
    <n v="0"/>
  </r>
  <r>
    <m/>
    <m/>
    <s v="Humanidades"/>
    <d v="2020-05-19T12:54:00"/>
    <x v="1"/>
    <x v="6"/>
    <x v="1"/>
    <x v="2"/>
    <x v="2"/>
    <s v="Biblioteca Maria Zambrano (Filología / Derecho)"/>
    <s v="F. Filología (Clásicas o General)"/>
    <s v="F. Geografía e Historia"/>
    <s v="Bne"/>
    <m/>
    <m/>
    <m/>
    <m/>
    <m/>
    <s v="No"/>
    <s v="Sí"/>
    <n v="4"/>
    <n v="1"/>
    <n v="1"/>
    <n v="4"/>
    <n v="1"/>
    <n v="5"/>
    <n v="1"/>
    <n v="3"/>
    <n v="2"/>
    <n v="4"/>
    <m/>
    <n v="3"/>
    <n v="5"/>
    <n v="4"/>
    <n v="1"/>
    <n v="3"/>
    <s v="Sí"/>
    <n v="4"/>
    <n v="3"/>
    <s v="Twitter|Facebook|Instagram"/>
    <m/>
    <m/>
    <m/>
    <m/>
    <m/>
    <m/>
    <m/>
    <s v="Sí"/>
    <s v="Sí"/>
    <s v="Útil"/>
    <n v="4"/>
    <n v="5"/>
    <s v="5, muy satisfecho"/>
    <s v="Mejorado"/>
    <m/>
    <n v="1"/>
    <n v="0"/>
    <n v="0"/>
    <n v="0"/>
    <n v="0"/>
    <n v="0"/>
    <n v="1"/>
    <n v="1"/>
    <n v="0"/>
    <n v="1"/>
    <n v="0"/>
    <n v="0"/>
    <n v="0"/>
  </r>
  <r>
    <m/>
    <m/>
    <s v="Humanidades"/>
    <d v="2020-05-19T12:54:00"/>
    <x v="2"/>
    <x v="2"/>
    <x v="5"/>
    <x v="5"/>
    <x v="2"/>
    <s v="F. Educación - Centro de Formación del Profesorado"/>
    <m/>
    <m/>
    <m/>
    <m/>
    <m/>
    <m/>
    <m/>
    <m/>
    <s v="No"/>
    <s v="No"/>
    <n v="1"/>
    <n v="3"/>
    <n v="2"/>
    <n v="2"/>
    <n v="5"/>
    <n v="4"/>
    <n v="3"/>
    <n v="2"/>
    <n v="3"/>
    <n v="3"/>
    <m/>
    <n v="3"/>
    <n v="4"/>
    <n v="3"/>
    <n v="3"/>
    <n v="3"/>
    <s v="No"/>
    <n v="3"/>
    <n v="2"/>
    <s v="Youtube|Instagram"/>
    <m/>
    <m/>
    <m/>
    <m/>
    <m/>
    <m/>
    <m/>
    <s v="No"/>
    <s v="No"/>
    <m/>
    <n v="3"/>
    <n v="4"/>
    <s v="3, normal"/>
    <s v="Igual"/>
    <m/>
    <n v="1"/>
    <n v="0"/>
    <n v="0"/>
    <n v="0"/>
    <n v="0"/>
    <n v="0"/>
    <n v="0"/>
    <n v="0"/>
    <n v="1"/>
    <n v="1"/>
    <n v="0"/>
    <n v="0"/>
    <n v="0"/>
  </r>
  <r>
    <m/>
    <m/>
    <s v="Ciencias Sociales"/>
    <d v="2020-05-19T12:54:00"/>
    <x v="2"/>
    <x v="11"/>
    <x v="3"/>
    <x v="4"/>
    <x v="2"/>
    <s v="Biblioteca Maria Zambrano (Filología / Derecho)"/>
    <s v="F. Ciencias Económicas y Empresariales"/>
    <s v="F. Ciencias Matemáticas"/>
    <s v="Centro público pacifico y vinateros"/>
    <m/>
    <m/>
    <m/>
    <m/>
    <m/>
    <s v="No"/>
    <s v="Sí"/>
    <n v="1"/>
    <n v="1"/>
    <n v="4"/>
    <n v="4"/>
    <n v="4"/>
    <n v="5"/>
    <n v="3"/>
    <n v="4"/>
    <n v="2"/>
    <n v="3"/>
    <m/>
    <n v="4"/>
    <n v="3"/>
    <n v="3"/>
    <n v="3"/>
    <n v="3"/>
    <s v="No"/>
    <n v="3"/>
    <n v="1"/>
    <s v="Twitter|Instagram"/>
    <m/>
    <m/>
    <m/>
    <m/>
    <m/>
    <m/>
    <m/>
    <s v="No"/>
    <s v="No"/>
    <m/>
    <n v="2"/>
    <n v="3"/>
    <s v="3, normal"/>
    <s v="Igual"/>
    <s v="Que se pueda beber en la sala no somos ROBOTS"/>
    <n v="1"/>
    <n v="0"/>
    <n v="0"/>
    <n v="0"/>
    <n v="0"/>
    <n v="0"/>
    <n v="1"/>
    <n v="0"/>
    <n v="0"/>
    <n v="1"/>
    <n v="0"/>
    <n v="0"/>
    <n v="0"/>
  </r>
  <r>
    <m/>
    <m/>
    <s v="Humanidades"/>
    <d v="2020-05-19T12:54:00"/>
    <x v="2"/>
    <x v="2"/>
    <x v="5"/>
    <x v="1"/>
    <x v="3"/>
    <s v="Biblioteca Maria Zambrano (Filología / Derecho)"/>
    <s v="F. Educación - Centro de Formación del Profesorado"/>
    <s v="F. Ciencias Geológicas"/>
    <m/>
    <m/>
    <m/>
    <m/>
    <m/>
    <m/>
    <s v="No"/>
    <s v="No"/>
    <n v="2"/>
    <n v="3"/>
    <n v="3"/>
    <n v="3"/>
    <n v="5"/>
    <n v="5"/>
    <n v="5"/>
    <n v="2"/>
    <n v="5"/>
    <n v="5"/>
    <m/>
    <n v="4"/>
    <n v="4"/>
    <n v="4"/>
    <n v="3"/>
    <n v="4"/>
    <s v="No"/>
    <n v="4"/>
    <n v="4"/>
    <s v="Twitter|Youtube|Instagram"/>
    <m/>
    <m/>
    <m/>
    <m/>
    <m/>
    <m/>
    <m/>
    <s v="No"/>
    <s v="No"/>
    <m/>
    <n v="5"/>
    <n v="5"/>
    <s v="4, satisfecho"/>
    <s v="Mejorado"/>
    <m/>
    <n v="0"/>
    <n v="1"/>
    <n v="0"/>
    <n v="0"/>
    <n v="0"/>
    <n v="0"/>
    <n v="1"/>
    <n v="0"/>
    <n v="1"/>
    <n v="1"/>
    <n v="0"/>
    <n v="0"/>
    <n v="0"/>
  </r>
  <r>
    <m/>
    <m/>
    <s v="Ciencias Sociales"/>
    <d v="2020-05-19T12:53:00"/>
    <x v="2"/>
    <x v="10"/>
    <x v="3"/>
    <x v="5"/>
    <x v="2"/>
    <s v="F. Derecho (Departamentos,Criminología)"/>
    <s v="F. Ciencias de la Información"/>
    <s v="F. Educación - Centro de Formación del Profesorado"/>
    <m/>
    <m/>
    <m/>
    <m/>
    <m/>
    <m/>
    <s v="Sí"/>
    <s v="Sí"/>
    <n v="5"/>
    <n v="5"/>
    <n v="4"/>
    <n v="5"/>
    <n v="5"/>
    <n v="5"/>
    <n v="5"/>
    <n v="5"/>
    <n v="5"/>
    <n v="5"/>
    <m/>
    <n v="5"/>
    <n v="5"/>
    <n v="5"/>
    <n v="5"/>
    <n v="5"/>
    <s v="No"/>
    <n v="5"/>
    <n v="5"/>
    <s v="Instagram"/>
    <m/>
    <m/>
    <m/>
    <m/>
    <m/>
    <m/>
    <m/>
    <s v="Sí"/>
    <s v="Sí"/>
    <s v="Poco útil"/>
    <n v="5"/>
    <n v="5"/>
    <s v="5, muy satisfecho"/>
    <s v="Igual"/>
    <m/>
    <n v="1"/>
    <n v="0"/>
    <n v="0"/>
    <n v="0"/>
    <n v="0"/>
    <n v="0"/>
    <n v="0"/>
    <n v="0"/>
    <n v="0"/>
    <n v="1"/>
    <n v="0"/>
    <n v="0"/>
    <n v="0"/>
  </r>
  <r>
    <m/>
    <m/>
    <s v="Ciencias Sociales"/>
    <d v="2020-05-19T12:53:00"/>
    <x v="3"/>
    <x v="13"/>
    <x v="2"/>
    <x v="3"/>
    <x v="4"/>
    <s v="Biblioteca Maria Zambrano (Filología / Derecho)"/>
    <s v="F. Geografía e Historia"/>
    <s v="F. Ciencias de la Información"/>
    <s v="Facultad Matemáticas"/>
    <m/>
    <m/>
    <m/>
    <m/>
    <m/>
    <s v="No"/>
    <s v="Sí"/>
    <n v="4"/>
    <n v="3"/>
    <n v="1"/>
    <n v="2"/>
    <n v="1"/>
    <n v="2"/>
    <n v="1"/>
    <n v="2"/>
    <n v="1"/>
    <n v="3"/>
    <m/>
    <n v="3"/>
    <n v="4"/>
    <n v="3"/>
    <n v="1"/>
    <n v="3"/>
    <s v="Sí"/>
    <n v="3"/>
    <n v="1"/>
    <s v="Youtube|LinkedIn"/>
    <m/>
    <m/>
    <m/>
    <m/>
    <m/>
    <m/>
    <m/>
    <s v="Sí"/>
    <s v="No"/>
    <m/>
    <n v="3"/>
    <n v="3"/>
    <s v="4, satisfecho"/>
    <s v="Igual"/>
    <s v="En la respuesta 7.2 contesto &quot;Igual&quot; porque no hay opción de NSNC, quiero decir, llevo con este solo 2 años en la universidad, así que no lo sé. De resto, la misma propuesta de siempre, préstamo de ordenadores por 15 días renovables on-line, como ocurre con los manuales... Prestar un ordenador un día no ayuda a nadie, más bien es un estorbo si no tienes tiempo ni dinero para ir a la biblioteca o comprar un ordenador ¿Qué diferencia hay entre prestarlo 1 día o 15? Puede pasarle algo malo en ambas dos, así que ya que los prestan fuera de sala, que sea para algo útil. Insisto, NO es útil tener que ir todos los días a la biblioteca sabiendo lo grande que es Madrid y NO es útil prestarlos fuera de sala por un día y ante casos excepcionales. Para que se sepa, que existe una correcta gestión de esta iniciativa, mi alma máter (ULL) ejecuta esta iniciativa que digo y es un servicio muy útil y que la gente cuida y valora (Servicio Proa)."/>
    <n v="0"/>
    <n v="0"/>
    <n v="1"/>
    <n v="0"/>
    <n v="0"/>
    <n v="0"/>
    <n v="0"/>
    <n v="0"/>
    <n v="1"/>
    <n v="0"/>
    <n v="1"/>
    <n v="0"/>
    <n v="0"/>
  </r>
  <r>
    <m/>
    <m/>
    <s v="Ciencias Sociales"/>
    <d v="2020-05-19T12:53:00"/>
    <x v="2"/>
    <x v="13"/>
    <x v="2"/>
    <x v="2"/>
    <x v="6"/>
    <s v="F. Ciencias de la Información"/>
    <s v="Biblioteca Maria Zambrano (Filología / Derecho)"/>
    <s v="F. Ciencias de la Información"/>
    <m/>
    <m/>
    <m/>
    <m/>
    <m/>
    <m/>
    <s v="Sí"/>
    <s v="Sí"/>
    <n v="4"/>
    <n v="1"/>
    <n v="2"/>
    <n v="3"/>
    <n v="5"/>
    <n v="4"/>
    <n v="5"/>
    <n v="2"/>
    <n v="5"/>
    <n v="5"/>
    <m/>
    <n v="5"/>
    <n v="5"/>
    <n v="5"/>
    <n v="5"/>
    <n v="5"/>
    <s v="Sí"/>
    <n v="5"/>
    <n v="5"/>
    <s v="Twitter|Youtube|Instagram|LinkedIn"/>
    <m/>
    <m/>
    <m/>
    <m/>
    <m/>
    <m/>
    <m/>
    <s v="Sí"/>
    <s v="Sí"/>
    <s v="Muy útil"/>
    <n v="5"/>
    <n v="5"/>
    <s v="5, muy satisfecho"/>
    <s v="Mejorado"/>
    <m/>
    <n v="1"/>
    <n v="0"/>
    <n v="1"/>
    <n v="0"/>
    <n v="0"/>
    <n v="0"/>
    <n v="1"/>
    <n v="0"/>
    <n v="1"/>
    <n v="1"/>
    <n v="1"/>
    <n v="0"/>
    <n v="0"/>
  </r>
  <r>
    <m/>
    <m/>
    <s v="Humanidades"/>
    <d v="2020-05-19T12:53:00"/>
    <x v="2"/>
    <x v="7"/>
    <x v="1"/>
    <x v="1"/>
    <x v="2"/>
    <s v="F. Geografía e Historia"/>
    <m/>
    <m/>
    <s v="Biblioteca de la Universidad de Alcalá (CRAI: Centro de Recursos para el Aprendizaje y la Investigación ) Biblioteca Cardenal Cisneros (Alcalá de Henares)"/>
    <m/>
    <m/>
    <m/>
    <m/>
    <m/>
    <s v="Sí"/>
    <s v="Sí"/>
    <n v="4"/>
    <n v="1"/>
    <n v="4"/>
    <n v="2"/>
    <n v="5"/>
    <n v="3"/>
    <n v="5"/>
    <n v="3"/>
    <n v="3"/>
    <n v="5"/>
    <m/>
    <n v="5"/>
    <n v="5"/>
    <n v="5"/>
    <n v="2"/>
    <n v="5"/>
    <s v="No"/>
    <n v="5"/>
    <n v="4"/>
    <s v="Twitter|Instagram"/>
    <m/>
    <m/>
    <m/>
    <m/>
    <m/>
    <m/>
    <m/>
    <s v="Sí"/>
    <s v="No"/>
    <m/>
    <n v="4"/>
    <n v="5"/>
    <s v="5, muy satisfecho"/>
    <s v="Mejorado"/>
    <m/>
    <n v="1"/>
    <n v="0"/>
    <n v="0"/>
    <n v="0"/>
    <n v="0"/>
    <n v="0"/>
    <n v="1"/>
    <n v="0"/>
    <n v="0"/>
    <n v="1"/>
    <n v="0"/>
    <n v="0"/>
    <n v="0"/>
  </r>
  <r>
    <m/>
    <m/>
    <s v="Ciencias de la Salud"/>
    <d v="2020-05-19T12:53:00"/>
    <x v="2"/>
    <x v="9"/>
    <x v="5"/>
    <x v="1"/>
    <x v="2"/>
    <s v="Biblioteca Maria Zambrano (Filología / Derecho)"/>
    <s v="F. Medicina"/>
    <s v="F. Farmacia"/>
    <s v="Biblioteca Miguel Delibes"/>
    <m/>
    <m/>
    <m/>
    <m/>
    <m/>
    <s v="Sí"/>
    <s v="Sí"/>
    <n v="2"/>
    <n v="1"/>
    <n v="3"/>
    <n v="2"/>
    <n v="4"/>
    <n v="5"/>
    <n v="4"/>
    <n v="2"/>
    <n v="3"/>
    <n v="3"/>
    <m/>
    <n v="4"/>
    <n v="4"/>
    <n v="4"/>
    <n v="3"/>
    <n v="1"/>
    <s v="No"/>
    <n v="3"/>
    <n v="4"/>
    <s v="Youtube|Instagram"/>
    <m/>
    <m/>
    <m/>
    <m/>
    <m/>
    <m/>
    <m/>
    <s v="No"/>
    <s v="Sí"/>
    <s v="Poco útil"/>
    <n v="4"/>
    <n v="4"/>
    <s v="3, normal"/>
    <s v="Mejorado"/>
    <m/>
    <n v="1"/>
    <n v="0"/>
    <n v="0"/>
    <n v="0"/>
    <n v="0"/>
    <n v="0"/>
    <n v="0"/>
    <n v="0"/>
    <n v="1"/>
    <n v="1"/>
    <n v="0"/>
    <n v="0"/>
    <n v="0"/>
  </r>
  <r>
    <m/>
    <m/>
    <s v="Humanidades"/>
    <d v="2020-05-19T12:53:00"/>
    <x v="1"/>
    <x v="7"/>
    <x v="2"/>
    <x v="2"/>
    <x v="6"/>
    <s v="F. Geografía e Historia"/>
    <s v="F. Filología (Clásicas o General)"/>
    <s v="F. Filosofía"/>
    <m/>
    <m/>
    <m/>
    <m/>
    <m/>
    <m/>
    <s v="Sí"/>
    <s v="Sí"/>
    <n v="5"/>
    <n v="5"/>
    <n v="3"/>
    <n v="1"/>
    <n v="1"/>
    <n v="3"/>
    <n v="1"/>
    <n v="2"/>
    <n v="4"/>
    <n v="5"/>
    <m/>
    <n v="5"/>
    <n v="5"/>
    <n v="4"/>
    <n v="4"/>
    <n v="4"/>
    <s v="Sí"/>
    <n v="4"/>
    <n v="4"/>
    <s v="Instagram"/>
    <m/>
    <m/>
    <m/>
    <m/>
    <m/>
    <m/>
    <m/>
    <s v="Sí"/>
    <s v="No"/>
    <m/>
    <n v="5"/>
    <n v="5"/>
    <s v="5, muy satisfecho"/>
    <s v="Mejorado"/>
    <m/>
    <n v="1"/>
    <n v="0"/>
    <n v="1"/>
    <n v="0"/>
    <n v="0"/>
    <n v="0"/>
    <n v="0"/>
    <n v="0"/>
    <n v="0"/>
    <n v="1"/>
    <n v="0"/>
    <n v="0"/>
    <n v="0"/>
  </r>
  <r>
    <m/>
    <m/>
    <s v="Ciencias de la Salud"/>
    <d v="2020-05-19T12:53:00"/>
    <x v="2"/>
    <x v="9"/>
    <x v="3"/>
    <x v="1"/>
    <x v="3"/>
    <s v="F. Farmacia"/>
    <s v="F. Medicina"/>
    <m/>
    <m/>
    <m/>
    <m/>
    <m/>
    <m/>
    <m/>
    <s v="No"/>
    <s v="Sí"/>
    <n v="4"/>
    <n v="1"/>
    <n v="3"/>
    <n v="1"/>
    <n v="1"/>
    <n v="5"/>
    <n v="4"/>
    <n v="2"/>
    <n v="2"/>
    <n v="3"/>
    <m/>
    <n v="3"/>
    <n v="3"/>
    <n v="3"/>
    <n v="3"/>
    <n v="3"/>
    <s v="No"/>
    <n v="3"/>
    <n v="1"/>
    <s v="No uso ninguna red social"/>
    <m/>
    <m/>
    <m/>
    <m/>
    <m/>
    <m/>
    <m/>
    <s v="No"/>
    <s v="No"/>
    <m/>
    <n v="4"/>
    <n v="4"/>
    <s v="4, satisfecho"/>
    <s v="Igual"/>
    <m/>
    <n v="0"/>
    <n v="1"/>
    <n v="0"/>
    <n v="0"/>
    <n v="0"/>
    <n v="0"/>
    <n v="0"/>
    <n v="0"/>
    <n v="0"/>
    <n v="0"/>
    <n v="0"/>
    <n v="1"/>
    <n v="0"/>
  </r>
  <r>
    <m/>
    <m/>
    <s v="Ciencias Experimentales"/>
    <d v="2020-05-19T12:53:00"/>
    <x v="2"/>
    <x v="27"/>
    <x v="1"/>
    <x v="5"/>
    <x v="2"/>
    <s v="F. Estudios Estadísticos"/>
    <s v="Biblioteca Maria Zambrano (Filología / Derecho)"/>
    <m/>
    <m/>
    <m/>
    <m/>
    <m/>
    <m/>
    <m/>
    <s v="No"/>
    <s v="Sí"/>
    <n v="3"/>
    <n v="1"/>
    <n v="3"/>
    <n v="1"/>
    <n v="4"/>
    <n v="5"/>
    <n v="3"/>
    <n v="1"/>
    <n v="3"/>
    <n v="3"/>
    <m/>
    <n v="3"/>
    <n v="2"/>
    <n v="3"/>
    <n v="3"/>
    <n v="4"/>
    <s v="No"/>
    <n v="4"/>
    <n v="2"/>
    <s v="Twitter|Youtube|Instagram"/>
    <m/>
    <m/>
    <m/>
    <m/>
    <m/>
    <m/>
    <m/>
    <s v="Sí"/>
    <s v="No"/>
    <m/>
    <n v="4"/>
    <n v="3"/>
    <s v="3, normal"/>
    <s v="Igual"/>
    <m/>
    <n v="1"/>
    <n v="0"/>
    <n v="0"/>
    <n v="0"/>
    <n v="0"/>
    <n v="0"/>
    <n v="1"/>
    <n v="0"/>
    <n v="1"/>
    <n v="1"/>
    <n v="0"/>
    <n v="0"/>
    <n v="0"/>
  </r>
  <r>
    <m/>
    <m/>
    <s v="Ciencias de la Salud"/>
    <d v="2020-05-19T12:53:00"/>
    <x v="3"/>
    <x v="4"/>
    <x v="4"/>
    <x v="4"/>
    <x v="16"/>
    <m/>
    <m/>
    <m/>
    <m/>
    <m/>
    <m/>
    <m/>
    <m/>
    <m/>
    <s v="No"/>
    <s v="No"/>
    <n v="1"/>
    <n v="1"/>
    <n v="1"/>
    <n v="5"/>
    <n v="5"/>
    <n v="5"/>
    <n v="5"/>
    <n v="5"/>
    <n v="4"/>
    <n v="3"/>
    <m/>
    <n v="3"/>
    <n v="3"/>
    <n v="1"/>
    <n v="3"/>
    <n v="4"/>
    <s v="No"/>
    <n v="3"/>
    <n v="2"/>
    <s v="Facebook|Instagram"/>
    <m/>
    <m/>
    <m/>
    <m/>
    <m/>
    <m/>
    <m/>
    <s v="No"/>
    <s v="No"/>
    <m/>
    <n v="4"/>
    <n v="3"/>
    <s v="4, satisfecho"/>
    <s v="Igual"/>
    <m/>
    <n v="0"/>
    <n v="0"/>
    <n v="0"/>
    <n v="0"/>
    <n v="1"/>
    <n v="0"/>
    <n v="0"/>
    <n v="1"/>
    <n v="0"/>
    <n v="1"/>
    <n v="0"/>
    <n v="0"/>
    <n v="0"/>
  </r>
  <r>
    <m/>
    <m/>
    <s v="Ciencias Experimentales"/>
    <d v="2020-05-19T12:53:00"/>
    <x v="2"/>
    <x v="19"/>
    <x v="2"/>
    <x v="4"/>
    <x v="2"/>
    <s v="F. Ciencias Físicas"/>
    <s v="Biblioteca Maria Zambrano (Filología / Derecho)"/>
    <s v="F. Ciencias Biológicas"/>
    <m/>
    <m/>
    <m/>
    <m/>
    <m/>
    <m/>
    <s v="Sí"/>
    <s v="Sí"/>
    <n v="5"/>
    <n v="1"/>
    <n v="1"/>
    <n v="1"/>
    <n v="5"/>
    <n v="4"/>
    <n v="5"/>
    <n v="1"/>
    <n v="5"/>
    <n v="5"/>
    <m/>
    <n v="5"/>
    <n v="5"/>
    <n v="5"/>
    <n v="5"/>
    <n v="5"/>
    <s v="No"/>
    <n v="5"/>
    <n v="3"/>
    <s v="Youtube|Instagram"/>
    <m/>
    <m/>
    <m/>
    <m/>
    <m/>
    <m/>
    <m/>
    <s v="No"/>
    <s v="No"/>
    <m/>
    <n v="5"/>
    <n v="5"/>
    <s v="5, muy satisfecho"/>
    <m/>
    <m/>
    <n v="1"/>
    <n v="0"/>
    <n v="0"/>
    <n v="0"/>
    <n v="0"/>
    <n v="0"/>
    <n v="0"/>
    <n v="0"/>
    <n v="1"/>
    <n v="1"/>
    <n v="0"/>
    <n v="0"/>
    <n v="0"/>
  </r>
  <r>
    <m/>
    <m/>
    <s v="Ciencias Experimentales"/>
    <d v="2020-05-19T12:53:00"/>
    <x v="2"/>
    <x v="26"/>
    <x v="2"/>
    <x v="4"/>
    <x v="2"/>
    <s v="F. Informática"/>
    <m/>
    <m/>
    <m/>
    <m/>
    <m/>
    <m/>
    <m/>
    <m/>
    <s v="No"/>
    <s v="No"/>
    <n v="1"/>
    <n v="1"/>
    <n v="1"/>
    <n v="3"/>
    <n v="5"/>
    <n v="4"/>
    <n v="5"/>
    <n v="2"/>
    <n v="1"/>
    <n v="4"/>
    <m/>
    <n v="5"/>
    <n v="5"/>
    <n v="3"/>
    <n v="3"/>
    <n v="3"/>
    <s v="No"/>
    <n v="3"/>
    <n v="2"/>
    <s v="Twitter|Youtube|Instagram"/>
    <m/>
    <m/>
    <m/>
    <m/>
    <m/>
    <m/>
    <m/>
    <s v="Sí"/>
    <s v="Sí"/>
    <s v="Nada útil"/>
    <n v="5"/>
    <n v="5"/>
    <s v="4, satisfecho"/>
    <s v="Igual"/>
    <m/>
    <n v="1"/>
    <n v="0"/>
    <n v="0"/>
    <n v="0"/>
    <n v="0"/>
    <n v="0"/>
    <n v="1"/>
    <n v="0"/>
    <n v="1"/>
    <n v="1"/>
    <n v="0"/>
    <n v="0"/>
    <n v="0"/>
  </r>
  <r>
    <m/>
    <m/>
    <s v="Ciencias de la Salud"/>
    <d v="2020-05-19T12:53:00"/>
    <x v="2"/>
    <x v="22"/>
    <x v="3"/>
    <x v="1"/>
    <x v="2"/>
    <s v="F. Óptica y Optometría"/>
    <s v="Biblioteca Maria Zambrano (Filología / Derecho)"/>
    <m/>
    <m/>
    <m/>
    <m/>
    <m/>
    <m/>
    <m/>
    <s v="Sí"/>
    <s v="Sí"/>
    <n v="4"/>
    <n v="1"/>
    <n v="3"/>
    <n v="5"/>
    <n v="5"/>
    <n v="5"/>
    <n v="5"/>
    <n v="5"/>
    <n v="5"/>
    <n v="5"/>
    <m/>
    <n v="5"/>
    <n v="5"/>
    <n v="5"/>
    <m/>
    <n v="5"/>
    <s v="Sí"/>
    <n v="5"/>
    <n v="5"/>
    <s v="Twitter"/>
    <m/>
    <m/>
    <m/>
    <m/>
    <m/>
    <m/>
    <m/>
    <s v="No"/>
    <s v="No"/>
    <m/>
    <n v="5"/>
    <n v="5"/>
    <s v="5, muy satisfecho"/>
    <s v="Mejorado mucho"/>
    <m/>
    <n v="1"/>
    <n v="0"/>
    <n v="0"/>
    <n v="0"/>
    <n v="0"/>
    <n v="0"/>
    <n v="1"/>
    <n v="0"/>
    <n v="0"/>
    <n v="0"/>
    <n v="0"/>
    <n v="0"/>
    <n v="0"/>
  </r>
  <r>
    <m/>
    <m/>
    <s v="Ciencias de la Salud"/>
    <d v="2020-05-19T12:53:00"/>
    <x v="2"/>
    <x v="12"/>
    <x v="2"/>
    <x v="4"/>
    <x v="6"/>
    <s v="F. Psicología"/>
    <m/>
    <m/>
    <s v="Universidad del País Vasco"/>
    <m/>
    <m/>
    <m/>
    <m/>
    <m/>
    <s v="No"/>
    <s v="Sí"/>
    <n v="2"/>
    <n v="3"/>
    <n v="3"/>
    <n v="3"/>
    <n v="5"/>
    <n v="5"/>
    <n v="5"/>
    <n v="3"/>
    <n v="1"/>
    <n v="3"/>
    <m/>
    <n v="5"/>
    <n v="4"/>
    <n v="5"/>
    <n v="3"/>
    <n v="3"/>
    <s v="No"/>
    <n v="4"/>
    <n v="4"/>
    <s v="Twitter|Instagram"/>
    <m/>
    <m/>
    <m/>
    <m/>
    <m/>
    <m/>
    <m/>
    <s v="No"/>
    <s v="No"/>
    <m/>
    <n v="4"/>
    <n v="4"/>
    <s v="5, muy satisfecho"/>
    <s v="Igual"/>
    <m/>
    <n v="1"/>
    <n v="0"/>
    <n v="1"/>
    <n v="0"/>
    <n v="0"/>
    <n v="0"/>
    <n v="1"/>
    <n v="0"/>
    <n v="0"/>
    <n v="1"/>
    <n v="0"/>
    <n v="0"/>
    <n v="0"/>
  </r>
  <r>
    <m/>
    <m/>
    <s v="Ciencias de la Salud"/>
    <d v="2020-05-19T12:53:00"/>
    <x v="2"/>
    <x v="4"/>
    <x v="2"/>
    <x v="1"/>
    <x v="4"/>
    <s v="F. Medicina"/>
    <s v="F. Enfermería, Fisioterapia y Podología"/>
    <s v="Biblioteca Maria Zambrano (Filología / Derecho)"/>
    <m/>
    <m/>
    <m/>
    <m/>
    <m/>
    <m/>
    <s v="No"/>
    <s v="Sí"/>
    <n v="3"/>
    <n v="1"/>
    <n v="2"/>
    <n v="3"/>
    <n v="4"/>
    <n v="4"/>
    <n v="4"/>
    <n v="1"/>
    <n v="3"/>
    <n v="4"/>
    <m/>
    <n v="2"/>
    <n v="4"/>
    <n v="3"/>
    <n v="3"/>
    <n v="4"/>
    <s v="Sí"/>
    <n v="3"/>
    <n v="3"/>
    <s v="Facebook|Youtube|Instagram"/>
    <m/>
    <m/>
    <m/>
    <m/>
    <m/>
    <m/>
    <m/>
    <s v="Sí"/>
    <s v="No"/>
    <m/>
    <n v="4"/>
    <n v="4"/>
    <s v="4, satisfecho"/>
    <s v="Igual"/>
    <m/>
    <n v="0"/>
    <n v="0"/>
    <n v="1"/>
    <n v="0"/>
    <n v="0"/>
    <n v="0"/>
    <n v="0"/>
    <n v="1"/>
    <n v="1"/>
    <n v="1"/>
    <n v="0"/>
    <n v="0"/>
    <n v="0"/>
  </r>
  <r>
    <m/>
    <m/>
    <s v="Humanidades"/>
    <d v="2020-05-19T12:53:00"/>
    <x v="2"/>
    <x v="6"/>
    <x v="2"/>
    <x v="1"/>
    <x v="5"/>
    <s v="Biblioteca Maria Zambrano (Filología / Derecho)"/>
    <s v="F. Filología (Clásicas o General)"/>
    <s v="F. Filosofía"/>
    <m/>
    <m/>
    <m/>
    <m/>
    <m/>
    <m/>
    <s v="Sí"/>
    <s v="No"/>
    <n v="3"/>
    <n v="5"/>
    <n v="4"/>
    <n v="4"/>
    <n v="3"/>
    <n v="5"/>
    <n v="4"/>
    <n v="4"/>
    <n v="2"/>
    <n v="4"/>
    <m/>
    <n v="4"/>
    <n v="5"/>
    <n v="5"/>
    <n v="3"/>
    <n v="4"/>
    <s v="No"/>
    <n v="4"/>
    <n v="1"/>
    <s v="Instagram"/>
    <m/>
    <m/>
    <m/>
    <m/>
    <m/>
    <m/>
    <m/>
    <s v="Sí"/>
    <s v="No"/>
    <m/>
    <n v="4"/>
    <n v="4"/>
    <s v="4, satisfecho"/>
    <s v="Igual"/>
    <m/>
    <n v="1"/>
    <n v="0"/>
    <n v="1"/>
    <n v="0"/>
    <n v="1"/>
    <n v="0"/>
    <n v="0"/>
    <n v="0"/>
    <n v="0"/>
    <n v="1"/>
    <n v="0"/>
    <n v="0"/>
    <n v="0"/>
  </r>
  <r>
    <m/>
    <m/>
    <s v="Ciencias Experimentales"/>
    <d v="2020-05-19T12:53:00"/>
    <x v="2"/>
    <x v="19"/>
    <x v="3"/>
    <x v="1"/>
    <x v="6"/>
    <s v="F. Ciencias Físicas"/>
    <s v="Biblioteca Maria Zambrano (Filología / Derecho)"/>
    <s v="F. Ciencias Químicas"/>
    <s v="Bibliotecas públicas de la Comunidad de Madrid"/>
    <m/>
    <m/>
    <m/>
    <m/>
    <m/>
    <s v="Sí"/>
    <s v="Sí"/>
    <n v="5"/>
    <n v="3"/>
    <n v="3"/>
    <n v="3"/>
    <n v="5"/>
    <n v="5"/>
    <n v="5"/>
    <n v="1"/>
    <n v="5"/>
    <n v="5"/>
    <m/>
    <n v="5"/>
    <n v="5"/>
    <n v="5"/>
    <n v="5"/>
    <n v="5"/>
    <s v="Sí"/>
    <n v="5"/>
    <n v="5"/>
    <s v="Twitter|Facebook|Youtube|Instagram|LinkedIn"/>
    <m/>
    <m/>
    <m/>
    <m/>
    <m/>
    <m/>
    <m/>
    <s v="Sí"/>
    <s v="No"/>
    <m/>
    <n v="5"/>
    <n v="5"/>
    <s v="5, muy satisfecho"/>
    <s v="Mejorado mucho"/>
    <m/>
    <n v="1"/>
    <n v="0"/>
    <n v="1"/>
    <n v="0"/>
    <n v="0"/>
    <n v="0"/>
    <n v="1"/>
    <n v="1"/>
    <n v="1"/>
    <n v="1"/>
    <n v="1"/>
    <n v="0"/>
    <n v="0"/>
  </r>
  <r>
    <m/>
    <m/>
    <s v="Ciencias Sociales"/>
    <d v="2020-05-19T12:53:00"/>
    <x v="3"/>
    <x v="13"/>
    <x v="2"/>
    <x v="3"/>
    <x v="6"/>
    <s v="Biblioteca Maria Zambrano (Filología / Derecho)"/>
    <s v="F. Filología (Clásicas o General)"/>
    <s v="F. Ciencias de la Información"/>
    <s v="F. Filosofía"/>
    <m/>
    <m/>
    <m/>
    <m/>
    <m/>
    <s v="Sí"/>
    <s v="Sí"/>
    <n v="3"/>
    <n v="1"/>
    <n v="2"/>
    <n v="5"/>
    <n v="1"/>
    <n v="4"/>
    <n v="2"/>
    <n v="3"/>
    <n v="2"/>
    <n v="4"/>
    <m/>
    <n v="3"/>
    <n v="4"/>
    <n v="5"/>
    <n v="1"/>
    <n v="1"/>
    <s v="No"/>
    <n v="5"/>
    <n v="4"/>
    <s v="Twitter|Instagram"/>
    <m/>
    <m/>
    <m/>
    <m/>
    <m/>
    <m/>
    <m/>
    <s v="No"/>
    <s v="No"/>
    <m/>
    <n v="4"/>
    <n v="4"/>
    <s v="4, satisfecho"/>
    <s v="Mejorado"/>
    <m/>
    <n v="1"/>
    <n v="0"/>
    <n v="1"/>
    <n v="0"/>
    <n v="0"/>
    <n v="0"/>
    <n v="1"/>
    <n v="0"/>
    <n v="0"/>
    <n v="1"/>
    <n v="0"/>
    <n v="0"/>
    <n v="0"/>
  </r>
  <r>
    <m/>
    <m/>
    <s v="Humanidades"/>
    <d v="2020-05-19T12:53:00"/>
    <x v="2"/>
    <x v="7"/>
    <x v="1"/>
    <x v="1"/>
    <x v="2"/>
    <s v="Biblioteca Maria Zambrano (Filología / Derecho)"/>
    <s v="F. Filología (Clásicas o General)"/>
    <m/>
    <m/>
    <m/>
    <m/>
    <m/>
    <m/>
    <m/>
    <s v="No"/>
    <s v="Sí"/>
    <n v="2"/>
    <n v="2"/>
    <n v="2"/>
    <n v="4"/>
    <n v="3"/>
    <n v="4"/>
    <n v="3"/>
    <n v="4"/>
    <n v="3"/>
    <n v="3"/>
    <m/>
    <n v="3"/>
    <n v="2"/>
    <n v="3"/>
    <n v="2"/>
    <n v="3"/>
    <s v="Sí"/>
    <n v="3"/>
    <n v="3"/>
    <s v="Twitter|Facebook|Youtube|Instagram"/>
    <m/>
    <m/>
    <m/>
    <m/>
    <m/>
    <m/>
    <m/>
    <s v="Sí"/>
    <s v="No"/>
    <m/>
    <n v="2"/>
    <n v="3"/>
    <s v="3, normal"/>
    <s v="Igual"/>
    <m/>
    <n v="1"/>
    <n v="0"/>
    <n v="0"/>
    <n v="0"/>
    <n v="0"/>
    <n v="0"/>
    <n v="1"/>
    <n v="1"/>
    <n v="1"/>
    <n v="1"/>
    <n v="0"/>
    <n v="0"/>
    <n v="0"/>
  </r>
  <r>
    <m/>
    <m/>
    <s v="Humanidades"/>
    <d v="2020-05-19T12:53:00"/>
    <x v="2"/>
    <x v="5"/>
    <x v="3"/>
    <x v="3"/>
    <x v="3"/>
    <s v="Biblioteca Maria Zambrano (Filología / Derecho)"/>
    <s v="F. Filosofía"/>
    <s v="F. Filología (Clásicas o General)"/>
    <m/>
    <m/>
    <m/>
    <m/>
    <m/>
    <m/>
    <s v="Sí"/>
    <s v="Sí"/>
    <n v="5"/>
    <n v="3"/>
    <n v="5"/>
    <n v="3"/>
    <n v="5"/>
    <n v="3"/>
    <n v="3"/>
    <n v="1"/>
    <n v="3"/>
    <n v="5"/>
    <m/>
    <n v="5"/>
    <n v="5"/>
    <n v="5"/>
    <n v="5"/>
    <n v="4"/>
    <s v="No"/>
    <n v="5"/>
    <n v="5"/>
    <s v="Instagram"/>
    <m/>
    <m/>
    <m/>
    <m/>
    <m/>
    <m/>
    <m/>
    <s v="Sí"/>
    <s v="Sí"/>
    <s v="Útil"/>
    <n v="5"/>
    <n v="5"/>
    <s v="5, muy satisfecho"/>
    <s v="Mejorado mucho"/>
    <m/>
    <n v="0"/>
    <n v="1"/>
    <n v="0"/>
    <n v="0"/>
    <n v="0"/>
    <n v="0"/>
    <n v="0"/>
    <n v="0"/>
    <n v="0"/>
    <n v="1"/>
    <n v="0"/>
    <n v="0"/>
    <n v="0"/>
  </r>
  <r>
    <m/>
    <m/>
    <s v="Ciencias de la Salud"/>
    <d v="2020-05-19T12:53:00"/>
    <x v="2"/>
    <x v="15"/>
    <x v="5"/>
    <x v="1"/>
    <x v="3"/>
    <s v="F. Enfermería, Fisioterapia y Podología"/>
    <s v="F. Medicina"/>
    <m/>
    <s v="Gloria Fuertes o la biblioteca de mi pueblo"/>
    <m/>
    <m/>
    <m/>
    <m/>
    <m/>
    <s v="No"/>
    <s v="Sí"/>
    <n v="5"/>
    <n v="3"/>
    <n v="5"/>
    <n v="2"/>
    <n v="5"/>
    <n v="4"/>
    <n v="5"/>
    <n v="2"/>
    <n v="5"/>
    <n v="5"/>
    <m/>
    <n v="5"/>
    <n v="5"/>
    <n v="5"/>
    <n v="3"/>
    <n v="5"/>
    <s v="Sí"/>
    <n v="5"/>
    <n v="4"/>
    <s v="Twitter|Instagram"/>
    <m/>
    <m/>
    <m/>
    <m/>
    <m/>
    <m/>
    <m/>
    <s v="Sí"/>
    <s v="No"/>
    <m/>
    <n v="5"/>
    <n v="5"/>
    <s v="5, muy satisfecho"/>
    <s v="Mejorado mucho"/>
    <s v="Más enchufes en cada mesa, que en ocasiones no hay los suficientes para todos los que ocupan las mesas. Por lo demás, la biblioteca de Enfermería, Fisioterapia y Podología es un sitio cómo para estudiar"/>
    <n v="0"/>
    <n v="1"/>
    <n v="0"/>
    <n v="0"/>
    <n v="0"/>
    <n v="0"/>
    <n v="1"/>
    <n v="0"/>
    <n v="0"/>
    <n v="1"/>
    <n v="0"/>
    <n v="0"/>
    <n v="0"/>
  </r>
  <r>
    <m/>
    <m/>
    <s v="Ciencias Sociales"/>
    <d v="2020-05-19T12:53:00"/>
    <x v="2"/>
    <x v="11"/>
    <x v="2"/>
    <x v="4"/>
    <x v="4"/>
    <s v="F. Ciencias Económicas y Empresariales"/>
    <s v="Biblioteca Maria Zambrano (Filología / Derecho)"/>
    <s v="F. Ciencias Políticas y Sociología"/>
    <m/>
    <m/>
    <m/>
    <m/>
    <m/>
    <m/>
    <s v="Sí"/>
    <s v="Sí"/>
    <n v="4"/>
    <n v="1"/>
    <n v="2"/>
    <n v="4"/>
    <n v="5"/>
    <n v="2"/>
    <n v="1"/>
    <n v="1"/>
    <n v="3"/>
    <n v="4"/>
    <m/>
    <n v="3"/>
    <n v="4"/>
    <n v="2"/>
    <n v="2"/>
    <n v="2"/>
    <s v="Sí"/>
    <n v="3"/>
    <n v="2"/>
    <s v="Youtube|Instagram"/>
    <m/>
    <m/>
    <m/>
    <m/>
    <m/>
    <m/>
    <m/>
    <s v="No"/>
    <s v="No"/>
    <m/>
    <n v="4"/>
    <n v="4"/>
    <s v="4, satisfecho"/>
    <s v="Igual"/>
    <s v="Mejorar la plataforma online, ya que las búsqueda son un poco complicadas."/>
    <n v="0"/>
    <n v="0"/>
    <n v="1"/>
    <n v="0"/>
    <n v="0"/>
    <n v="0"/>
    <n v="0"/>
    <n v="0"/>
    <n v="1"/>
    <n v="1"/>
    <n v="0"/>
    <n v="0"/>
    <n v="0"/>
  </r>
  <r>
    <m/>
    <m/>
    <s v="Ciencias Sociales"/>
    <d v="2020-05-19T12:53:00"/>
    <x v="2"/>
    <x v="13"/>
    <x v="1"/>
    <x v="1"/>
    <x v="2"/>
    <s v="F. Ciencias de la Información"/>
    <s v="Biblioteca Maria Zambrano (Filología / Derecho)"/>
    <m/>
    <m/>
    <m/>
    <m/>
    <m/>
    <m/>
    <m/>
    <s v="Sí"/>
    <s v="Sí"/>
    <n v="5"/>
    <n v="2"/>
    <n v="4"/>
    <n v="3"/>
    <n v="5"/>
    <n v="4"/>
    <n v="5"/>
    <n v="2"/>
    <n v="4"/>
    <n v="4"/>
    <m/>
    <n v="4"/>
    <n v="4"/>
    <n v="2"/>
    <n v="2"/>
    <n v="2"/>
    <s v="No"/>
    <n v="3"/>
    <n v="3"/>
    <s v="Twitter|Youtube|Instagram"/>
    <m/>
    <m/>
    <m/>
    <m/>
    <m/>
    <m/>
    <m/>
    <s v="No"/>
    <s v="No"/>
    <m/>
    <n v="5"/>
    <n v="5"/>
    <s v="4, satisfecho"/>
    <s v="Mejorado"/>
    <m/>
    <n v="1"/>
    <n v="0"/>
    <n v="0"/>
    <n v="0"/>
    <n v="0"/>
    <n v="0"/>
    <n v="1"/>
    <n v="0"/>
    <n v="1"/>
    <n v="1"/>
    <n v="0"/>
    <n v="0"/>
    <n v="0"/>
  </r>
  <r>
    <m/>
    <m/>
    <s v=""/>
    <d v="2020-05-19T12:53:00"/>
    <x v="2"/>
    <x v="25"/>
    <x v="3"/>
    <x v="4"/>
    <x v="2"/>
    <s v="Biblioteca Maria Zambrano (Filología / Derecho)"/>
    <s v="F. Informática"/>
    <m/>
    <m/>
    <m/>
    <m/>
    <m/>
    <m/>
    <m/>
    <s v="No"/>
    <s v="No"/>
    <n v="1"/>
    <n v="1"/>
    <n v="1"/>
    <n v="3"/>
    <n v="4"/>
    <n v="2"/>
    <n v="4"/>
    <n v="1"/>
    <n v="3"/>
    <n v="3"/>
    <m/>
    <n v="3"/>
    <n v="3"/>
    <n v="3"/>
    <n v="3"/>
    <n v="3"/>
    <s v="No"/>
    <n v="3"/>
    <n v="3"/>
    <s v="Youtube|Instagram"/>
    <m/>
    <m/>
    <m/>
    <m/>
    <m/>
    <m/>
    <m/>
    <s v="No"/>
    <s v="No"/>
    <m/>
    <m/>
    <m/>
    <m/>
    <m/>
    <m/>
    <n v="1"/>
    <n v="0"/>
    <n v="0"/>
    <n v="0"/>
    <n v="0"/>
    <n v="0"/>
    <n v="0"/>
    <n v="0"/>
    <n v="1"/>
    <n v="1"/>
    <n v="0"/>
    <n v="0"/>
    <n v="0"/>
  </r>
  <r>
    <m/>
    <m/>
    <s v="Humanidades"/>
    <d v="2020-05-19T12:53:00"/>
    <x v="2"/>
    <x v="2"/>
    <x v="1"/>
    <x v="1"/>
    <x v="2"/>
    <s v="F. Educación - Centro de Formación del Profesorado"/>
    <s v="Biblioteca Maria Zambrano (Filología / Derecho)"/>
    <s v="F. Psicología"/>
    <m/>
    <m/>
    <m/>
    <m/>
    <m/>
    <m/>
    <s v="Sí"/>
    <s v="Sí"/>
    <n v="4"/>
    <n v="4"/>
    <n v="3"/>
    <n v="4"/>
    <n v="4"/>
    <n v="4"/>
    <n v="4"/>
    <n v="4"/>
    <n v="4"/>
    <n v="4"/>
    <m/>
    <n v="3"/>
    <n v="4"/>
    <n v="4"/>
    <n v="4"/>
    <n v="4"/>
    <s v="Sí"/>
    <n v="3"/>
    <n v="3"/>
    <s v="Facebook"/>
    <m/>
    <m/>
    <m/>
    <m/>
    <m/>
    <m/>
    <m/>
    <s v="Sí"/>
    <s v="No"/>
    <m/>
    <n v="4"/>
    <n v="2"/>
    <s v="3, normal"/>
    <s v="Igual"/>
    <m/>
    <n v="1"/>
    <n v="0"/>
    <n v="0"/>
    <n v="0"/>
    <n v="0"/>
    <n v="0"/>
    <n v="0"/>
    <n v="1"/>
    <n v="0"/>
    <n v="0"/>
    <n v="0"/>
    <n v="0"/>
    <n v="0"/>
  </r>
  <r>
    <m/>
    <m/>
    <s v="Ciencias Sociales"/>
    <d v="2020-05-19T12:53:00"/>
    <x v="2"/>
    <x v="13"/>
    <x v="4"/>
    <x v="4"/>
    <x v="16"/>
    <m/>
    <m/>
    <m/>
    <m/>
    <m/>
    <m/>
    <m/>
    <m/>
    <m/>
    <s v="No"/>
    <s v="No"/>
    <n v="1"/>
    <n v="1"/>
    <n v="1"/>
    <n v="3"/>
    <n v="4"/>
    <n v="5"/>
    <n v="5"/>
    <n v="5"/>
    <n v="1"/>
    <n v="1"/>
    <m/>
    <n v="1"/>
    <n v="2"/>
    <n v="1"/>
    <n v="1"/>
    <n v="1"/>
    <s v="No"/>
    <n v="1"/>
    <n v="1"/>
    <s v="Youtube|Instagram|LinkedIn"/>
    <m/>
    <m/>
    <m/>
    <m/>
    <m/>
    <m/>
    <m/>
    <s v="No"/>
    <s v="No"/>
    <m/>
    <m/>
    <m/>
    <s v="1, muy insatisfecho"/>
    <s v="Igual"/>
    <s v="Se necesita mejorar las instalaciones de la biblioteca de ciencias de la información, es sucia, con poca iluminación y te dan ganas de huir en vez de entrar."/>
    <n v="0"/>
    <n v="0"/>
    <n v="0"/>
    <n v="0"/>
    <n v="1"/>
    <n v="0"/>
    <n v="0"/>
    <n v="0"/>
    <n v="1"/>
    <n v="1"/>
    <n v="1"/>
    <n v="0"/>
    <n v="0"/>
  </r>
  <r>
    <m/>
    <m/>
    <s v="Ciencias Sociales"/>
    <d v="2020-05-19T12:53:00"/>
    <x v="2"/>
    <x v="13"/>
    <x v="1"/>
    <x v="4"/>
    <x v="4"/>
    <s v="F. Ciencias de la Información"/>
    <s v="F. Medicina"/>
    <s v="F. Comercio y Turismo"/>
    <m/>
    <m/>
    <m/>
    <m/>
    <m/>
    <m/>
    <s v="No"/>
    <s v="Sí"/>
    <n v="2"/>
    <n v="1"/>
    <n v="2"/>
    <n v="2"/>
    <n v="5"/>
    <n v="4"/>
    <n v="3"/>
    <n v="4"/>
    <n v="3"/>
    <n v="3"/>
    <m/>
    <n v="4"/>
    <n v="4"/>
    <n v="4"/>
    <n v="3"/>
    <n v="3"/>
    <s v="No"/>
    <n v="4"/>
    <n v="4"/>
    <s v="Youtube|Instagram"/>
    <m/>
    <m/>
    <m/>
    <m/>
    <m/>
    <m/>
    <m/>
    <s v="No"/>
    <s v="No"/>
    <m/>
    <n v="3"/>
    <n v="3"/>
    <s v="4, satisfecho"/>
    <s v="Igual"/>
    <m/>
    <n v="0"/>
    <n v="0"/>
    <n v="1"/>
    <n v="0"/>
    <n v="0"/>
    <n v="0"/>
    <n v="0"/>
    <n v="0"/>
    <n v="1"/>
    <n v="1"/>
    <n v="0"/>
    <n v="0"/>
    <n v="0"/>
  </r>
  <r>
    <m/>
    <m/>
    <s v="Ciencias Experimentales"/>
    <d v="2020-05-19T12:53:00"/>
    <x v="2"/>
    <x v="8"/>
    <x v="2"/>
    <x v="2"/>
    <x v="67"/>
    <s v="F. Ciencias Matemáticas"/>
    <s v="F. Informática"/>
    <m/>
    <m/>
    <m/>
    <m/>
    <m/>
    <m/>
    <m/>
    <s v="Sí"/>
    <s v="Sí"/>
    <n v="5"/>
    <n v="1"/>
    <n v="2"/>
    <n v="1"/>
    <n v="3"/>
    <n v="5"/>
    <n v="3"/>
    <n v="5"/>
    <n v="3"/>
    <n v="5"/>
    <m/>
    <n v="5"/>
    <n v="1"/>
    <n v="4"/>
    <n v="1"/>
    <n v="4"/>
    <s v="No"/>
    <n v="3"/>
    <n v="1"/>
    <s v="Youtube"/>
    <m/>
    <m/>
    <m/>
    <m/>
    <m/>
    <m/>
    <m/>
    <s v="Sí"/>
    <s v="No"/>
    <m/>
    <n v="3"/>
    <n v="3"/>
    <s v="5, muy satisfecho"/>
    <s v="Mejorado"/>
    <m/>
    <n v="1"/>
    <n v="0"/>
    <n v="0"/>
    <n v="0"/>
    <n v="0"/>
    <n v="0"/>
    <n v="0"/>
    <n v="0"/>
    <n v="1"/>
    <n v="0"/>
    <n v="0"/>
    <n v="0"/>
    <n v="0"/>
  </r>
  <r>
    <m/>
    <m/>
    <s v="Ciencias de la Salud"/>
    <d v="2020-05-19T12:53:00"/>
    <x v="2"/>
    <x v="15"/>
    <x v="3"/>
    <x v="1"/>
    <x v="2"/>
    <s v="F. Enfermería, Fisioterapia y Podología"/>
    <s v="F. Medicina"/>
    <s v="F. Filología (Clásicas o General)"/>
    <m/>
    <m/>
    <m/>
    <m/>
    <m/>
    <m/>
    <s v="No"/>
    <s v="No"/>
    <n v="2"/>
    <n v="2"/>
    <n v="2"/>
    <n v="2"/>
    <n v="5"/>
    <n v="4"/>
    <n v="4"/>
    <n v="1"/>
    <n v="4"/>
    <n v="5"/>
    <m/>
    <n v="5"/>
    <n v="5"/>
    <n v="5"/>
    <n v="5"/>
    <n v="5"/>
    <s v="No"/>
    <n v="5"/>
    <n v="4"/>
    <s v="Youtube|Instagram"/>
    <m/>
    <m/>
    <m/>
    <m/>
    <m/>
    <m/>
    <m/>
    <s v="No"/>
    <s v="No"/>
    <m/>
    <n v="5"/>
    <n v="5"/>
    <s v="5, muy satisfecho"/>
    <s v="Mejorado mucho"/>
    <m/>
    <n v="1"/>
    <n v="0"/>
    <n v="0"/>
    <n v="0"/>
    <n v="0"/>
    <n v="0"/>
    <n v="0"/>
    <n v="0"/>
    <n v="1"/>
    <n v="1"/>
    <n v="0"/>
    <n v="0"/>
    <n v="0"/>
  </r>
  <r>
    <m/>
    <m/>
    <s v="Ciencias Sociales"/>
    <d v="2020-05-19T12:53:00"/>
    <x v="1"/>
    <x v="13"/>
    <x v="1"/>
    <x v="3"/>
    <x v="4"/>
    <s v="F. Ciencias de la Información"/>
    <s v="Biblioteca Maria Zambrano (Filología / Derecho)"/>
    <m/>
    <m/>
    <m/>
    <m/>
    <m/>
    <m/>
    <m/>
    <s v="Sí"/>
    <s v="Sí"/>
    <n v="2"/>
    <n v="3"/>
    <n v="4"/>
    <n v="5"/>
    <n v="1"/>
    <n v="5"/>
    <n v="1"/>
    <n v="5"/>
    <n v="2"/>
    <n v="2"/>
    <m/>
    <n v="3"/>
    <n v="3"/>
    <n v="3"/>
    <n v="3"/>
    <n v="3"/>
    <s v="Sí"/>
    <n v="3"/>
    <n v="4"/>
    <s v="Twitter"/>
    <m/>
    <m/>
    <m/>
    <m/>
    <m/>
    <m/>
    <m/>
    <s v="Sí"/>
    <s v="No"/>
    <m/>
    <n v="4"/>
    <n v="4"/>
    <s v="3, normal"/>
    <s v="Igual"/>
    <m/>
    <n v="0"/>
    <n v="0"/>
    <n v="1"/>
    <n v="0"/>
    <n v="0"/>
    <n v="0"/>
    <n v="1"/>
    <n v="0"/>
    <n v="0"/>
    <n v="0"/>
    <n v="0"/>
    <n v="0"/>
    <n v="0"/>
  </r>
  <r>
    <m/>
    <m/>
    <s v="Ciencias Experimentales"/>
    <d v="2020-05-19T12:53:00"/>
    <x v="2"/>
    <x v="19"/>
    <x v="2"/>
    <x v="1"/>
    <x v="14"/>
    <s v="F. Ciencias Matemáticas"/>
    <s v="F. Ciencias Físicas"/>
    <m/>
    <m/>
    <m/>
    <m/>
    <m/>
    <m/>
    <m/>
    <s v="Sí"/>
    <s v="Sí"/>
    <n v="3"/>
    <n v="1"/>
    <n v="2"/>
    <n v="1"/>
    <n v="5"/>
    <n v="4"/>
    <n v="5"/>
    <n v="1"/>
    <n v="3"/>
    <n v="4"/>
    <m/>
    <n v="2"/>
    <n v="5"/>
    <n v="4"/>
    <n v="4"/>
    <n v="5"/>
    <s v="No"/>
    <n v="4"/>
    <n v="3"/>
    <s v="Youtube|Instagram"/>
    <m/>
    <m/>
    <m/>
    <m/>
    <m/>
    <m/>
    <m/>
    <s v="No"/>
    <s v="No"/>
    <m/>
    <n v="5"/>
    <n v="5"/>
    <s v="4, satisfecho"/>
    <s v="Mejorado"/>
    <s v="Lo único que no me gusta y que le bajo la nota en muchos casos es las RESERVAS online. Me parece ridículo que no te deje reservar libros si hay alguno disponible en algún departamento al que no puedas acceder. Es como no tener ninguno disponible!"/>
    <n v="0"/>
    <n v="0"/>
    <n v="0"/>
    <n v="0"/>
    <n v="0"/>
    <n v="0"/>
    <n v="0"/>
    <n v="0"/>
    <n v="1"/>
    <n v="1"/>
    <n v="0"/>
    <n v="0"/>
    <n v="0"/>
  </r>
  <r>
    <m/>
    <m/>
    <s v="Ciencias Experimentales"/>
    <d v="2020-05-19T12:53:00"/>
    <x v="2"/>
    <x v="16"/>
    <x v="5"/>
    <x v="1"/>
    <x v="2"/>
    <s v="F. Ciencias Químicas"/>
    <s v="F. Ciencias Geológicas"/>
    <s v="F. Ciencias Matemáticas"/>
    <m/>
    <m/>
    <m/>
    <m/>
    <m/>
    <m/>
    <s v="No"/>
    <s v="No"/>
    <n v="1"/>
    <n v="1"/>
    <n v="4"/>
    <n v="1"/>
    <n v="5"/>
    <n v="3"/>
    <n v="5"/>
    <n v="1"/>
    <n v="3"/>
    <n v="2"/>
    <m/>
    <n v="4"/>
    <n v="4"/>
    <n v="3"/>
    <n v="3"/>
    <n v="2"/>
    <s v="No"/>
    <n v="3"/>
    <n v="3"/>
    <s v="Twitter|Youtube|Instagram"/>
    <m/>
    <m/>
    <m/>
    <m/>
    <m/>
    <m/>
    <m/>
    <s v="Sí"/>
    <s v="No"/>
    <m/>
    <n v="3"/>
    <n v="4"/>
    <s v="3, normal"/>
    <s v="Mejorado"/>
    <m/>
    <n v="1"/>
    <n v="0"/>
    <n v="0"/>
    <n v="0"/>
    <n v="0"/>
    <n v="0"/>
    <n v="1"/>
    <n v="0"/>
    <n v="1"/>
    <n v="1"/>
    <n v="0"/>
    <n v="0"/>
    <n v="0"/>
  </r>
  <r>
    <m/>
    <m/>
    <s v="Humanidades"/>
    <d v="2020-05-19T12:53:00"/>
    <x v="2"/>
    <x v="2"/>
    <x v="1"/>
    <x v="1"/>
    <x v="2"/>
    <s v="F. Educación - Centro de Formación del Profesorado"/>
    <s v="Biblioteca Maria Zambrano (Filología / Derecho)"/>
    <s v="Biblioteca Maria Zambrano (Filología / Derecho)"/>
    <m/>
    <m/>
    <m/>
    <m/>
    <m/>
    <m/>
    <s v="No"/>
    <s v="Sí"/>
    <n v="4"/>
    <n v="1"/>
    <n v="1"/>
    <n v="3"/>
    <n v="5"/>
    <n v="1"/>
    <n v="5"/>
    <n v="2"/>
    <n v="2"/>
    <n v="4"/>
    <m/>
    <n v="4"/>
    <n v="3"/>
    <n v="3"/>
    <n v="4"/>
    <n v="3"/>
    <s v="No"/>
    <n v="4"/>
    <n v="3"/>
    <s v="Youtube|Instagram"/>
    <m/>
    <m/>
    <m/>
    <m/>
    <m/>
    <m/>
    <m/>
    <s v="No"/>
    <s v="No"/>
    <m/>
    <n v="3"/>
    <n v="3"/>
    <s v="3, normal"/>
    <s v="Igual"/>
    <m/>
    <n v="1"/>
    <n v="0"/>
    <n v="0"/>
    <n v="0"/>
    <n v="0"/>
    <n v="0"/>
    <n v="0"/>
    <n v="0"/>
    <n v="1"/>
    <n v="1"/>
    <n v="0"/>
    <n v="0"/>
    <n v="0"/>
  </r>
  <r>
    <m/>
    <m/>
    <s v="Ciencias de la Salud"/>
    <d v="2020-05-19T12:53:00"/>
    <x v="2"/>
    <x v="22"/>
    <x v="1"/>
    <x v="4"/>
    <x v="3"/>
    <m/>
    <m/>
    <m/>
    <m/>
    <m/>
    <m/>
    <m/>
    <m/>
    <m/>
    <s v="No"/>
    <s v="Sí"/>
    <n v="3"/>
    <n v="1"/>
    <n v="1"/>
    <n v="1"/>
    <n v="5"/>
    <n v="4"/>
    <n v="4"/>
    <n v="1"/>
    <n v="3"/>
    <n v="3"/>
    <m/>
    <n v="2"/>
    <n v="4"/>
    <n v="2"/>
    <n v="3"/>
    <n v="4"/>
    <s v="No"/>
    <n v="3"/>
    <n v="1"/>
    <s v="Twitter|Instagram"/>
    <m/>
    <m/>
    <m/>
    <m/>
    <m/>
    <m/>
    <m/>
    <s v="No"/>
    <s v="No"/>
    <m/>
    <n v="3"/>
    <n v="5"/>
    <s v="4, satisfecho"/>
    <m/>
    <m/>
    <n v="0"/>
    <n v="1"/>
    <n v="0"/>
    <n v="0"/>
    <n v="0"/>
    <n v="0"/>
    <n v="1"/>
    <n v="0"/>
    <n v="0"/>
    <n v="1"/>
    <n v="0"/>
    <n v="0"/>
    <n v="0"/>
  </r>
  <r>
    <m/>
    <m/>
    <s v="Ciencias Sociales"/>
    <d v="2020-05-19T12:53:00"/>
    <x v="2"/>
    <x v="13"/>
    <x v="1"/>
    <x v="4"/>
    <x v="16"/>
    <s v="Biblioteca Maria Zambrano (Filología / Derecho)"/>
    <s v="F. Ciencias de la Información"/>
    <m/>
    <s v="Facultad de magisterio"/>
    <m/>
    <m/>
    <m/>
    <m/>
    <m/>
    <s v="No"/>
    <s v="Sí"/>
    <n v="1"/>
    <n v="1"/>
    <n v="1"/>
    <m/>
    <n v="5"/>
    <n v="5"/>
    <n v="5"/>
    <n v="5"/>
    <n v="4"/>
    <n v="4"/>
    <m/>
    <n v="5"/>
    <n v="5"/>
    <n v="5"/>
    <n v="5"/>
    <n v="5"/>
    <s v="No"/>
    <n v="5"/>
    <n v="5"/>
    <s v="Instagram"/>
    <m/>
    <m/>
    <m/>
    <m/>
    <m/>
    <m/>
    <m/>
    <s v="No"/>
    <s v="Sí"/>
    <s v="Normal"/>
    <n v="5"/>
    <n v="5"/>
    <s v="4, satisfecho"/>
    <s v="Mejorado"/>
    <m/>
    <n v="0"/>
    <n v="0"/>
    <n v="0"/>
    <n v="0"/>
    <n v="1"/>
    <n v="0"/>
    <n v="0"/>
    <n v="0"/>
    <n v="0"/>
    <n v="1"/>
    <n v="0"/>
    <n v="0"/>
    <n v="0"/>
  </r>
  <r>
    <m/>
    <m/>
    <s v="Ciencias Sociales"/>
    <d v="2020-05-19T12:53:00"/>
    <x v="2"/>
    <x v="1"/>
    <x v="2"/>
    <x v="1"/>
    <x v="6"/>
    <s v="F. Geografía e Historia"/>
    <s v="Biblioteca Maria Zambrano (Filología / Derecho)"/>
    <s v="F. Ciencias Políticas y Sociología"/>
    <m/>
    <m/>
    <m/>
    <m/>
    <m/>
    <m/>
    <s v="Sí"/>
    <s v="Sí"/>
    <n v="4"/>
    <n v="4"/>
    <n v="2"/>
    <n v="3"/>
    <n v="4"/>
    <n v="5"/>
    <n v="4"/>
    <n v="2"/>
    <n v="3"/>
    <n v="4"/>
    <m/>
    <n v="4"/>
    <n v="5"/>
    <n v="4"/>
    <n v="2"/>
    <n v="4"/>
    <s v="No"/>
    <n v="4"/>
    <n v="1"/>
    <s v="Twitter|Youtube|Instagram"/>
    <m/>
    <m/>
    <m/>
    <m/>
    <m/>
    <m/>
    <m/>
    <s v="Sí"/>
    <s v="No"/>
    <m/>
    <n v="5"/>
    <n v="5"/>
    <s v="4, satisfecho"/>
    <s v="Igual"/>
    <m/>
    <n v="1"/>
    <n v="0"/>
    <n v="1"/>
    <n v="0"/>
    <n v="0"/>
    <n v="0"/>
    <n v="1"/>
    <n v="0"/>
    <n v="1"/>
    <n v="1"/>
    <n v="0"/>
    <n v="0"/>
    <n v="0"/>
  </r>
  <r>
    <m/>
    <m/>
    <s v="Ciencias Experimentales"/>
    <d v="2020-05-19T12:52:00"/>
    <x v="2"/>
    <x v="27"/>
    <x v="1"/>
    <x v="4"/>
    <x v="68"/>
    <s v="F. Estudios Estadísticos"/>
    <s v="Biblioteca Maria Zambrano (Filología / Derecho)"/>
    <s v="F. Ciencias Económicas y Empresariales"/>
    <m/>
    <m/>
    <m/>
    <m/>
    <m/>
    <m/>
    <s v="Sí"/>
    <s v="Sí"/>
    <n v="4"/>
    <n v="1"/>
    <n v="1"/>
    <n v="1"/>
    <n v="5"/>
    <n v="4"/>
    <n v="5"/>
    <n v="1"/>
    <n v="3"/>
    <n v="4"/>
    <m/>
    <n v="3"/>
    <n v="4"/>
    <n v="4"/>
    <n v="2"/>
    <n v="5"/>
    <s v="No"/>
    <n v="4"/>
    <n v="3"/>
    <s v="Youtube|Instagram"/>
    <m/>
    <m/>
    <m/>
    <m/>
    <m/>
    <m/>
    <m/>
    <s v="No"/>
    <s v="No"/>
    <m/>
    <n v="5"/>
    <n v="5"/>
    <s v="4, satisfecho"/>
    <s v="Mejorado"/>
    <s v="Destacar el servicio de intercomunicación de todas las bibliotecas de la UCM, ya que un libro que necesitaba no lo tenían en la biblioteca de mi facultad y ellos se encargaron de pedirlo a otra y me lo trajeron en unos pocos días, lo cual me vino muy bien."/>
    <n v="0"/>
    <n v="0"/>
    <n v="0"/>
    <n v="0"/>
    <n v="0"/>
    <n v="0"/>
    <n v="0"/>
    <n v="0"/>
    <n v="1"/>
    <n v="1"/>
    <n v="0"/>
    <n v="0"/>
    <n v="0"/>
  </r>
  <r>
    <m/>
    <m/>
    <s v="Humanidades"/>
    <d v="2020-05-19T12:52:00"/>
    <x v="2"/>
    <x v="7"/>
    <x v="4"/>
    <x v="1"/>
    <x v="1"/>
    <s v="Biblioteca Maria Zambrano (Filología / Derecho)"/>
    <m/>
    <m/>
    <s v="Biblioteca de la Escuela Municipal Federico García Lorca"/>
    <m/>
    <m/>
    <m/>
    <m/>
    <m/>
    <s v="No"/>
    <s v="Sí"/>
    <n v="1"/>
    <n v="1"/>
    <n v="4"/>
    <n v="5"/>
    <n v="3"/>
    <n v="4"/>
    <n v="4"/>
    <n v="4"/>
    <n v="4"/>
    <n v="4"/>
    <m/>
    <n v="4"/>
    <n v="3"/>
    <n v="4"/>
    <n v="3"/>
    <n v="3"/>
    <s v="Sí"/>
    <n v="4"/>
    <n v="3"/>
    <s v="Twitter|Youtube|Instagram"/>
    <m/>
    <m/>
    <m/>
    <m/>
    <m/>
    <m/>
    <m/>
    <s v="No"/>
    <s v="No"/>
    <m/>
    <n v="3"/>
    <n v="4"/>
    <s v="3, normal"/>
    <s v="Mejorado"/>
    <m/>
    <n v="0"/>
    <n v="0"/>
    <n v="0"/>
    <n v="1"/>
    <n v="0"/>
    <n v="0"/>
    <n v="1"/>
    <n v="0"/>
    <n v="1"/>
    <n v="1"/>
    <n v="0"/>
    <n v="0"/>
    <n v="0"/>
  </r>
  <r>
    <m/>
    <m/>
    <s v="Ciencias Experimentales"/>
    <d v="2020-05-19T12:52:00"/>
    <x v="2"/>
    <x v="8"/>
    <x v="2"/>
    <x v="1"/>
    <x v="6"/>
    <s v="Biblioteca Maria Zambrano (Filología / Derecho)"/>
    <s v="F. Informática"/>
    <s v="F. Ciencias Matemáticas"/>
    <m/>
    <m/>
    <m/>
    <m/>
    <m/>
    <m/>
    <s v="Sí"/>
    <s v="Sí"/>
    <n v="4"/>
    <n v="1"/>
    <n v="1"/>
    <n v="1"/>
    <n v="4"/>
    <n v="3"/>
    <n v="5"/>
    <n v="2"/>
    <n v="1"/>
    <n v="5"/>
    <m/>
    <n v="1"/>
    <n v="2"/>
    <n v="2"/>
    <n v="3"/>
    <n v="5"/>
    <s v="No"/>
    <n v="3"/>
    <n v="1"/>
    <s v="Twitter|Youtube|Instagram"/>
    <m/>
    <m/>
    <m/>
    <m/>
    <m/>
    <m/>
    <m/>
    <s v="No"/>
    <s v="No"/>
    <m/>
    <n v="4"/>
    <n v="2"/>
    <s v="4, satisfecho"/>
    <s v="Igual"/>
    <m/>
    <n v="1"/>
    <n v="0"/>
    <n v="1"/>
    <n v="0"/>
    <n v="0"/>
    <n v="0"/>
    <n v="1"/>
    <n v="0"/>
    <n v="1"/>
    <n v="1"/>
    <n v="0"/>
    <n v="0"/>
    <n v="0"/>
  </r>
  <r>
    <m/>
    <m/>
    <s v="Humanidades"/>
    <d v="2020-05-19T12:52:00"/>
    <x v="2"/>
    <x v="7"/>
    <x v="3"/>
    <x v="3"/>
    <x v="2"/>
    <s v="F. Geografía e Historia"/>
    <s v="Biblioteca Maria Zambrano (Filología / Derecho)"/>
    <s v="F. Filología (Clásicas o General)"/>
    <s v="Bibliotecas municipales"/>
    <m/>
    <m/>
    <m/>
    <m/>
    <m/>
    <s v="Sí"/>
    <s v="Sí"/>
    <n v="5"/>
    <n v="3"/>
    <n v="3"/>
    <n v="1"/>
    <n v="5"/>
    <n v="2"/>
    <n v="5"/>
    <n v="5"/>
    <n v="5"/>
    <n v="3"/>
    <m/>
    <n v="3"/>
    <n v="5"/>
    <n v="4"/>
    <n v="5"/>
    <n v="5"/>
    <s v="No"/>
    <n v="4"/>
    <n v="1"/>
    <s v="No uso ninguna red social"/>
    <m/>
    <m/>
    <m/>
    <m/>
    <m/>
    <m/>
    <m/>
    <s v="Sí"/>
    <s v="No"/>
    <m/>
    <n v="5"/>
    <n v="5"/>
    <s v="4, satisfecho"/>
    <s v="Mejorado"/>
    <m/>
    <n v="1"/>
    <n v="0"/>
    <n v="0"/>
    <n v="0"/>
    <n v="0"/>
    <n v="0"/>
    <n v="0"/>
    <n v="0"/>
    <n v="0"/>
    <n v="0"/>
    <n v="0"/>
    <n v="1"/>
    <n v="0"/>
  </r>
  <r>
    <m/>
    <m/>
    <s v="Ciencias Sociales"/>
    <d v="2020-05-19T12:52:00"/>
    <x v="1"/>
    <x v="1"/>
    <x v="3"/>
    <x v="1"/>
    <x v="2"/>
    <s v="F. Ciencias Políticas y Sociología"/>
    <s v="F. Ciencias Económicas y Empresariales"/>
    <s v="Biblioteca Maria Zambrano (Filología / Derecho)"/>
    <m/>
    <m/>
    <m/>
    <m/>
    <m/>
    <m/>
    <s v="No"/>
    <s v="Sí"/>
    <n v="3"/>
    <n v="4"/>
    <n v="4"/>
    <n v="4"/>
    <n v="2"/>
    <n v="5"/>
    <n v="2"/>
    <n v="2"/>
    <n v="3"/>
    <n v="4"/>
    <m/>
    <n v="3"/>
    <n v="5"/>
    <n v="3"/>
    <n v="4"/>
    <n v="5"/>
    <s v="Sí"/>
    <n v="3"/>
    <n v="3"/>
    <s v="Facebook"/>
    <m/>
    <m/>
    <m/>
    <m/>
    <m/>
    <m/>
    <m/>
    <s v="No"/>
    <s v="No"/>
    <m/>
    <n v="5"/>
    <n v="5"/>
    <s v="5, muy satisfecho"/>
    <s v="Mejorado"/>
    <s v="Actualmente estoy realizando un doctorado y resido la mayor parte del año fuera de Madrid, por lo que valoro muy positivamente los plazos amplios de préstamo y las facilidades de renovación online para poder disponer de la bibliografía necesaria. Eso y la amabilidad del personal."/>
    <n v="1"/>
    <n v="0"/>
    <n v="0"/>
    <n v="0"/>
    <n v="0"/>
    <n v="0"/>
    <n v="0"/>
    <n v="1"/>
    <n v="0"/>
    <n v="0"/>
    <n v="0"/>
    <n v="0"/>
    <n v="0"/>
  </r>
  <r>
    <m/>
    <m/>
    <s v="Ciencias Sociales"/>
    <d v="2020-05-19T12:52:00"/>
    <x v="2"/>
    <x v="13"/>
    <x v="1"/>
    <x v="2"/>
    <x v="2"/>
    <s v="F. Ciencias de la Información"/>
    <s v="F. Derecho (Departamentos,Criminología)"/>
    <m/>
    <m/>
    <m/>
    <m/>
    <m/>
    <m/>
    <m/>
    <s v="Sí"/>
    <s v="Sí"/>
    <n v="2"/>
    <n v="2"/>
    <n v="1"/>
    <n v="4"/>
    <n v="5"/>
    <n v="3"/>
    <n v="5"/>
    <n v="2"/>
    <n v="2"/>
    <n v="2"/>
    <m/>
    <n v="3"/>
    <n v="4"/>
    <n v="2"/>
    <n v="3"/>
    <n v="2"/>
    <s v="Sí"/>
    <n v="3"/>
    <n v="5"/>
    <s v="Twitter|Facebook|Instagram"/>
    <m/>
    <m/>
    <m/>
    <m/>
    <m/>
    <m/>
    <m/>
    <s v="No"/>
    <s v="No"/>
    <m/>
    <n v="3"/>
    <n v="4"/>
    <s v="3, normal"/>
    <s v="Mejorado"/>
    <m/>
    <n v="1"/>
    <n v="0"/>
    <n v="0"/>
    <n v="0"/>
    <n v="0"/>
    <n v="0"/>
    <n v="1"/>
    <n v="1"/>
    <n v="0"/>
    <n v="1"/>
    <n v="0"/>
    <n v="0"/>
    <n v="0"/>
  </r>
  <r>
    <m/>
    <m/>
    <s v="Ciencias de la Salud"/>
    <d v="2020-05-19T12:52:00"/>
    <x v="3"/>
    <x v="12"/>
    <x v="2"/>
    <x v="2"/>
    <x v="2"/>
    <s v="F. Psicología"/>
    <s v="F. Medicina"/>
    <m/>
    <m/>
    <m/>
    <m/>
    <m/>
    <m/>
    <m/>
    <s v="Sí"/>
    <s v="No"/>
    <n v="2"/>
    <n v="5"/>
    <n v="3"/>
    <n v="1"/>
    <n v="4"/>
    <n v="5"/>
    <n v="1"/>
    <n v="5"/>
    <n v="4"/>
    <n v="5"/>
    <m/>
    <n v="4"/>
    <n v="5"/>
    <n v="5"/>
    <n v="3"/>
    <n v="5"/>
    <s v="Sí"/>
    <n v="5"/>
    <n v="4"/>
    <s v="Twitter|Youtube|Instagram"/>
    <m/>
    <m/>
    <m/>
    <m/>
    <m/>
    <m/>
    <m/>
    <s v="Sí"/>
    <s v="No"/>
    <m/>
    <n v="5"/>
    <n v="5"/>
    <s v="5, muy satisfecho"/>
    <s v="Mejorado"/>
    <m/>
    <n v="1"/>
    <n v="0"/>
    <n v="0"/>
    <n v="0"/>
    <n v="0"/>
    <n v="0"/>
    <n v="1"/>
    <n v="0"/>
    <n v="1"/>
    <n v="1"/>
    <n v="0"/>
    <n v="0"/>
    <n v="0"/>
  </r>
  <r>
    <m/>
    <m/>
    <s v="Humanidades"/>
    <d v="2020-05-19T12:52:00"/>
    <x v="3"/>
    <x v="6"/>
    <x v="2"/>
    <x v="2"/>
    <x v="4"/>
    <s v="Biblioteca Maria Zambrano (Filología / Derecho)"/>
    <s v="F. Filología (Clásicas o General)"/>
    <s v="F. Derecho (Departamentos,Criminología)"/>
    <m/>
    <m/>
    <m/>
    <m/>
    <m/>
    <m/>
    <s v="Sí"/>
    <s v="Sí"/>
    <n v="5"/>
    <n v="2"/>
    <n v="3"/>
    <n v="3"/>
    <n v="1"/>
    <n v="5"/>
    <n v="3"/>
    <n v="2"/>
    <n v="3"/>
    <n v="4"/>
    <m/>
    <n v="3"/>
    <n v="5"/>
    <n v="5"/>
    <n v="3"/>
    <n v="4"/>
    <s v="Sí"/>
    <n v="4"/>
    <n v="4"/>
    <s v="Instagram"/>
    <m/>
    <m/>
    <m/>
    <m/>
    <m/>
    <m/>
    <m/>
    <s v="No"/>
    <m/>
    <m/>
    <n v="5"/>
    <n v="5"/>
    <s v="4, satisfecho"/>
    <s v="Mejorado"/>
    <m/>
    <n v="0"/>
    <n v="0"/>
    <n v="1"/>
    <n v="0"/>
    <n v="0"/>
    <n v="0"/>
    <n v="0"/>
    <n v="0"/>
    <n v="0"/>
    <n v="1"/>
    <n v="0"/>
    <n v="0"/>
    <n v="0"/>
  </r>
  <r>
    <m/>
    <m/>
    <s v="Ciencias Experimentales"/>
    <d v="2020-05-19T12:52:00"/>
    <x v="2"/>
    <x v="16"/>
    <x v="2"/>
    <x v="4"/>
    <x v="3"/>
    <s v="F. Ciencias Químicas"/>
    <m/>
    <m/>
    <m/>
    <m/>
    <m/>
    <m/>
    <m/>
    <m/>
    <s v="Sí"/>
    <s v="Sí"/>
    <n v="4"/>
    <n v="1"/>
    <n v="1"/>
    <n v="3"/>
    <n v="4"/>
    <n v="4"/>
    <n v="4"/>
    <n v="1"/>
    <n v="4"/>
    <n v="4"/>
    <m/>
    <n v="4"/>
    <n v="3"/>
    <n v="3"/>
    <n v="3"/>
    <n v="3"/>
    <s v="No"/>
    <n v="4"/>
    <n v="3"/>
    <s v="Instagram"/>
    <m/>
    <m/>
    <m/>
    <m/>
    <m/>
    <m/>
    <m/>
    <s v="No"/>
    <s v="No"/>
    <m/>
    <n v="4"/>
    <n v="3"/>
    <s v="4, satisfecho"/>
    <s v="Mejorado"/>
    <m/>
    <n v="0"/>
    <n v="1"/>
    <n v="0"/>
    <n v="0"/>
    <n v="0"/>
    <n v="0"/>
    <n v="0"/>
    <n v="0"/>
    <n v="0"/>
    <n v="1"/>
    <n v="0"/>
    <n v="0"/>
    <n v="0"/>
  </r>
  <r>
    <m/>
    <m/>
    <s v="Ciencias de la Salud"/>
    <d v="2020-05-19T12:52:00"/>
    <x v="2"/>
    <x v="23"/>
    <x v="1"/>
    <x v="2"/>
    <x v="15"/>
    <s v="F. Veterinaria"/>
    <s v="F. Medicina"/>
    <m/>
    <m/>
    <m/>
    <m/>
    <m/>
    <m/>
    <m/>
    <s v="No"/>
    <s v="Sí"/>
    <n v="1"/>
    <n v="4"/>
    <n v="1"/>
    <n v="1"/>
    <n v="3"/>
    <m/>
    <n v="5"/>
    <n v="1"/>
    <m/>
    <n v="3"/>
    <m/>
    <n v="4"/>
    <n v="5"/>
    <n v="2"/>
    <n v="5"/>
    <n v="5"/>
    <s v="Sí"/>
    <n v="3"/>
    <n v="4"/>
    <s v="Twitter|Facebook"/>
    <m/>
    <m/>
    <m/>
    <m/>
    <m/>
    <m/>
    <m/>
    <s v="Sí"/>
    <s v="No"/>
    <m/>
    <n v="5"/>
    <n v="5"/>
    <s v="4, satisfecho"/>
    <s v="Mejorado mucho"/>
    <m/>
    <n v="0"/>
    <n v="1"/>
    <n v="0"/>
    <n v="1"/>
    <n v="0"/>
    <n v="0"/>
    <n v="1"/>
    <n v="1"/>
    <n v="0"/>
    <n v="0"/>
    <n v="0"/>
    <n v="0"/>
    <n v="0"/>
  </r>
  <r>
    <m/>
    <m/>
    <s v="Ciencias Experimentales"/>
    <d v="2020-05-19T12:52:00"/>
    <x v="2"/>
    <x v="20"/>
    <x v="2"/>
    <x v="4"/>
    <x v="2"/>
    <s v="F. Ciencias Biológicas"/>
    <s v="F. Ciencias Geológicas"/>
    <s v="F. Ciencias Físicas"/>
    <m/>
    <m/>
    <m/>
    <m/>
    <m/>
    <m/>
    <s v="No"/>
    <s v="No"/>
    <n v="3"/>
    <n v="4"/>
    <n v="4"/>
    <n v="5"/>
    <n v="2"/>
    <n v="1"/>
    <n v="5"/>
    <n v="1"/>
    <n v="4"/>
    <n v="3"/>
    <m/>
    <n v="4"/>
    <n v="4"/>
    <n v="3"/>
    <n v="4"/>
    <n v="4"/>
    <s v="No"/>
    <n v="3"/>
    <n v="4"/>
    <s v="Instagram"/>
    <m/>
    <m/>
    <m/>
    <m/>
    <m/>
    <m/>
    <m/>
    <s v="No"/>
    <s v="No"/>
    <m/>
    <n v="3"/>
    <n v="2"/>
    <s v="4, satisfecho"/>
    <s v="Mejorado"/>
    <m/>
    <n v="1"/>
    <n v="0"/>
    <n v="0"/>
    <n v="0"/>
    <n v="0"/>
    <n v="0"/>
    <n v="0"/>
    <n v="0"/>
    <n v="0"/>
    <n v="1"/>
    <n v="0"/>
    <n v="0"/>
    <n v="0"/>
  </r>
  <r>
    <m/>
    <m/>
    <s v="Ciencias Experimentales"/>
    <d v="2020-05-19T12:52:00"/>
    <x v="2"/>
    <x v="19"/>
    <x v="2"/>
    <x v="4"/>
    <x v="6"/>
    <s v="F. Ciencias Físicas"/>
    <m/>
    <m/>
    <m/>
    <m/>
    <m/>
    <m/>
    <m/>
    <m/>
    <s v="Sí"/>
    <s v="Sí"/>
    <n v="4"/>
    <n v="1"/>
    <n v="1"/>
    <n v="3"/>
    <n v="5"/>
    <n v="3"/>
    <n v="4"/>
    <n v="1"/>
    <n v="3"/>
    <n v="4"/>
    <m/>
    <n v="3"/>
    <n v="4"/>
    <n v="3"/>
    <n v="3"/>
    <n v="3"/>
    <s v="No"/>
    <n v="3"/>
    <n v="3"/>
    <s v="Facebook|Instagram"/>
    <m/>
    <m/>
    <m/>
    <m/>
    <m/>
    <m/>
    <m/>
    <s v="No"/>
    <s v="No"/>
    <m/>
    <n v="4"/>
    <n v="3"/>
    <s v="4, satisfecho"/>
    <s v="Mejorado"/>
    <m/>
    <n v="1"/>
    <n v="0"/>
    <n v="1"/>
    <n v="0"/>
    <n v="0"/>
    <n v="0"/>
    <n v="0"/>
    <n v="1"/>
    <n v="0"/>
    <n v="1"/>
    <n v="0"/>
    <n v="0"/>
    <n v="0"/>
  </r>
  <r>
    <m/>
    <m/>
    <s v="Ciencias de la Salud"/>
    <d v="2020-05-19T12:52:00"/>
    <x v="2"/>
    <x v="15"/>
    <x v="1"/>
    <x v="2"/>
    <x v="3"/>
    <s v="F. Enfermería, Fisioterapia y Podología"/>
    <s v="F. Medicina"/>
    <s v="Biblioteca Maria Zambrano (Filología / Derecho)"/>
    <s v="Biblioteca municipal De Torrejón de Ardoz"/>
    <m/>
    <m/>
    <m/>
    <m/>
    <m/>
    <s v="No"/>
    <s v="Sí"/>
    <n v="4"/>
    <n v="4"/>
    <n v="1"/>
    <n v="1"/>
    <n v="3"/>
    <n v="1"/>
    <n v="4"/>
    <n v="1"/>
    <n v="2"/>
    <n v="5"/>
    <m/>
    <n v="4"/>
    <n v="5"/>
    <n v="2"/>
    <n v="4"/>
    <n v="4"/>
    <s v="Sí"/>
    <n v="4"/>
    <n v="5"/>
    <s v="Facebook|Youtube"/>
    <m/>
    <m/>
    <m/>
    <m/>
    <m/>
    <m/>
    <m/>
    <s v="Sí"/>
    <s v="Sí"/>
    <s v="Útil"/>
    <n v="5"/>
    <n v="5"/>
    <s v="5, muy satisfecho"/>
    <s v="Mejorado mucho"/>
    <s v="Sigan por el mismo camino"/>
    <n v="0"/>
    <n v="1"/>
    <n v="0"/>
    <n v="0"/>
    <n v="0"/>
    <n v="0"/>
    <n v="0"/>
    <n v="1"/>
    <n v="1"/>
    <n v="0"/>
    <n v="0"/>
    <n v="0"/>
    <n v="0"/>
  </r>
  <r>
    <m/>
    <m/>
    <s v="Ciencias Experimentales"/>
    <d v="2020-05-19T12:52:00"/>
    <x v="2"/>
    <x v="8"/>
    <x v="2"/>
    <x v="1"/>
    <x v="8"/>
    <s v="F. Ciencias Matemáticas"/>
    <m/>
    <m/>
    <s v="Centro Cultural Carril del Conde"/>
    <m/>
    <m/>
    <m/>
    <m/>
    <m/>
    <s v="Sí"/>
    <s v="Sí"/>
    <n v="3"/>
    <n v="1"/>
    <n v="1"/>
    <n v="1"/>
    <n v="5"/>
    <n v="4"/>
    <n v="5"/>
    <n v="3"/>
    <n v="3"/>
    <n v="5"/>
    <m/>
    <n v="5"/>
    <n v="4"/>
    <n v="4"/>
    <n v="5"/>
    <n v="5"/>
    <s v="No"/>
    <n v="4"/>
    <n v="3"/>
    <s v="Youtube|Instagram"/>
    <m/>
    <m/>
    <m/>
    <m/>
    <m/>
    <m/>
    <m/>
    <s v="No"/>
    <s v="No"/>
    <m/>
    <n v="5"/>
    <n v="4"/>
    <s v="4, satisfecho"/>
    <s v="Mejorado"/>
    <m/>
    <n v="0"/>
    <n v="0"/>
    <n v="0"/>
    <n v="1"/>
    <n v="1"/>
    <n v="0"/>
    <n v="0"/>
    <n v="0"/>
    <n v="1"/>
    <n v="1"/>
    <n v="0"/>
    <n v="0"/>
    <n v="0"/>
  </r>
  <r>
    <m/>
    <m/>
    <s v="Humanidades"/>
    <d v="2020-05-19T12:52:00"/>
    <x v="2"/>
    <x v="2"/>
    <x v="1"/>
    <x v="1"/>
    <x v="2"/>
    <s v="F. Educación - Centro de Formación del Profesorado"/>
    <m/>
    <m/>
    <m/>
    <m/>
    <m/>
    <m/>
    <m/>
    <m/>
    <s v="No"/>
    <s v="Sí"/>
    <n v="4"/>
    <n v="1"/>
    <n v="2"/>
    <n v="1"/>
    <n v="5"/>
    <n v="5"/>
    <n v="5"/>
    <n v="1"/>
    <n v="1"/>
    <n v="4"/>
    <m/>
    <n v="1"/>
    <n v="1"/>
    <n v="1"/>
    <n v="1"/>
    <n v="4"/>
    <s v="No"/>
    <n v="3"/>
    <n v="1"/>
    <s v="Youtube|Instagram"/>
    <m/>
    <m/>
    <m/>
    <m/>
    <m/>
    <m/>
    <m/>
    <s v="No"/>
    <s v="No"/>
    <m/>
    <n v="5"/>
    <n v="3"/>
    <s v="4, satisfecho"/>
    <m/>
    <m/>
    <n v="1"/>
    <n v="0"/>
    <n v="0"/>
    <n v="0"/>
    <n v="0"/>
    <n v="0"/>
    <n v="0"/>
    <n v="0"/>
    <n v="1"/>
    <n v="1"/>
    <n v="0"/>
    <n v="0"/>
    <n v="0"/>
  </r>
  <r>
    <m/>
    <m/>
    <s v="Ciencias de la Salud"/>
    <d v="2020-05-19T12:52:00"/>
    <x v="2"/>
    <x v="9"/>
    <x v="3"/>
    <x v="2"/>
    <x v="2"/>
    <s v="F. Ciencias Químicas"/>
    <s v="F. Ciencias Biológicas"/>
    <s v="F. Ciencias de la Documentación"/>
    <m/>
    <m/>
    <m/>
    <m/>
    <m/>
    <m/>
    <s v="Sí"/>
    <s v="Sí"/>
    <n v="5"/>
    <n v="1"/>
    <n v="4"/>
    <n v="1"/>
    <n v="5"/>
    <n v="5"/>
    <n v="1"/>
    <m/>
    <n v="3"/>
    <m/>
    <m/>
    <n v="4"/>
    <n v="4"/>
    <n v="4"/>
    <n v="2"/>
    <n v="4"/>
    <s v="No"/>
    <n v="4"/>
    <n v="2"/>
    <s v="Twitter|Youtube|Instagram"/>
    <m/>
    <m/>
    <m/>
    <m/>
    <m/>
    <m/>
    <m/>
    <s v="No"/>
    <s v="No"/>
    <m/>
    <n v="3"/>
    <n v="4"/>
    <s v="4, satisfecho"/>
    <s v="Igual"/>
    <s v="La biblioteca de la Facultad de Farmacia carece de enchufes para poder cargar aparatos electrónicos y de lámparas para obtener una buena iluminación a la hora de estudiar. Además, las mesas son demasiado grandes y te distraes mucho viendo a la gente."/>
    <n v="1"/>
    <n v="0"/>
    <n v="0"/>
    <n v="0"/>
    <n v="0"/>
    <n v="0"/>
    <n v="1"/>
    <n v="0"/>
    <n v="1"/>
    <n v="1"/>
    <n v="0"/>
    <n v="0"/>
    <n v="0"/>
  </r>
  <r>
    <m/>
    <m/>
    <s v="Humanidades"/>
    <d v="2020-05-19T12:52:00"/>
    <x v="2"/>
    <x v="7"/>
    <x v="3"/>
    <x v="3"/>
    <x v="6"/>
    <s v="F. Geografía e Historia"/>
    <s v="F. Filosofía"/>
    <s v="Biblioteca Maria Zambrano (Filología / Derecho)"/>
    <s v="Biblioteca MNCARS"/>
    <m/>
    <m/>
    <m/>
    <m/>
    <m/>
    <s v="Sí"/>
    <s v="Sí"/>
    <n v="4"/>
    <n v="1"/>
    <n v="1"/>
    <n v="5"/>
    <n v="4"/>
    <n v="5"/>
    <n v="5"/>
    <n v="4"/>
    <n v="1"/>
    <n v="2"/>
    <m/>
    <n v="2"/>
    <n v="2"/>
    <n v="4"/>
    <n v="1"/>
    <n v="2"/>
    <s v="No"/>
    <n v="3"/>
    <n v="1"/>
    <s v="Twitter|Instagram"/>
    <m/>
    <m/>
    <m/>
    <m/>
    <m/>
    <m/>
    <m/>
    <s v="No"/>
    <s v="No"/>
    <m/>
    <n v="1"/>
    <n v="2"/>
    <s v="3, normal"/>
    <s v="Igual"/>
    <s v="Ante situaciones como la actual, la necesidad de recursos electrónicos es notable. Algo que, en el caso de la F. Geografía e Historia deja mucho que desear."/>
    <n v="1"/>
    <n v="0"/>
    <n v="1"/>
    <n v="0"/>
    <n v="0"/>
    <n v="0"/>
    <n v="1"/>
    <n v="0"/>
    <n v="0"/>
    <n v="1"/>
    <n v="0"/>
    <n v="0"/>
    <n v="0"/>
  </r>
  <r>
    <m/>
    <m/>
    <s v="Ciencias Experimentales"/>
    <d v="2020-05-19T12:52:00"/>
    <x v="2"/>
    <x v="14"/>
    <x v="3"/>
    <x v="3"/>
    <x v="2"/>
    <s v="F. Ciencias Geológicas"/>
    <s v="Biblioteca Maria Zambrano (Filología / Derecho)"/>
    <s v="F. Ciencias Biológicas"/>
    <m/>
    <m/>
    <m/>
    <m/>
    <m/>
    <m/>
    <s v="No"/>
    <s v="Sí"/>
    <n v="3"/>
    <n v="1"/>
    <n v="3"/>
    <n v="1"/>
    <n v="3"/>
    <n v="5"/>
    <n v="1"/>
    <n v="1"/>
    <n v="5"/>
    <n v="5"/>
    <m/>
    <n v="5"/>
    <n v="5"/>
    <n v="5"/>
    <n v="5"/>
    <n v="5"/>
    <s v="No"/>
    <n v="5"/>
    <n v="5"/>
    <s v="Youtube|Instagram"/>
    <m/>
    <m/>
    <m/>
    <m/>
    <m/>
    <m/>
    <m/>
    <s v="Sí"/>
    <s v="No"/>
    <m/>
    <n v="5"/>
    <n v="5"/>
    <s v="5, muy satisfecho"/>
    <s v="Mejorado mucho"/>
    <m/>
    <n v="1"/>
    <n v="0"/>
    <n v="0"/>
    <n v="0"/>
    <n v="0"/>
    <n v="0"/>
    <n v="0"/>
    <n v="0"/>
    <n v="1"/>
    <n v="1"/>
    <n v="0"/>
    <n v="0"/>
    <n v="0"/>
  </r>
  <r>
    <m/>
    <m/>
    <s v="Humanidades"/>
    <d v="2020-05-19T12:52:00"/>
    <x v="2"/>
    <x v="6"/>
    <x v="2"/>
    <x v="1"/>
    <x v="2"/>
    <s v="Biblioteca Maria Zambrano (Filología / Derecho)"/>
    <s v="F. Filología (Clásicas o General)"/>
    <s v="F. Filosofía"/>
    <m/>
    <m/>
    <m/>
    <m/>
    <m/>
    <m/>
    <s v="No"/>
    <s v="Sí"/>
    <n v="4"/>
    <n v="4"/>
    <n v="4"/>
    <n v="4"/>
    <n v="4"/>
    <n v="4"/>
    <n v="5"/>
    <n v="3"/>
    <n v="2"/>
    <n v="4"/>
    <m/>
    <n v="4"/>
    <n v="3"/>
    <n v="4"/>
    <n v="2"/>
    <n v="3"/>
    <s v="No"/>
    <n v="4"/>
    <n v="3"/>
    <s v="Twitter|Instagram"/>
    <m/>
    <m/>
    <m/>
    <m/>
    <m/>
    <m/>
    <m/>
    <s v="Sí"/>
    <s v="No"/>
    <m/>
    <n v="4"/>
    <n v="4"/>
    <s v="4, satisfecho"/>
    <s v="Mejorado"/>
    <m/>
    <n v="1"/>
    <n v="0"/>
    <n v="0"/>
    <n v="0"/>
    <n v="0"/>
    <n v="0"/>
    <n v="1"/>
    <n v="0"/>
    <n v="0"/>
    <n v="1"/>
    <n v="0"/>
    <n v="0"/>
    <n v="0"/>
  </r>
  <r>
    <m/>
    <m/>
    <s v="Ciencias de la Salud"/>
    <d v="2020-05-19T12:52:00"/>
    <x v="3"/>
    <x v="12"/>
    <x v="1"/>
    <x v="2"/>
    <x v="1"/>
    <s v="F. Psicología"/>
    <m/>
    <m/>
    <m/>
    <m/>
    <m/>
    <m/>
    <m/>
    <m/>
    <s v="No"/>
    <s v="Sí"/>
    <n v="3"/>
    <n v="5"/>
    <n v="3"/>
    <n v="2"/>
    <n v="4"/>
    <n v="4"/>
    <n v="5"/>
    <n v="2"/>
    <n v="2"/>
    <n v="4"/>
    <m/>
    <n v="4"/>
    <n v="3"/>
    <n v="4"/>
    <n v="3"/>
    <n v="3"/>
    <s v="No"/>
    <n v="4"/>
    <n v="1"/>
    <s v="Facebook|Instagram"/>
    <m/>
    <m/>
    <m/>
    <m/>
    <m/>
    <m/>
    <m/>
    <s v="Sí"/>
    <s v="No"/>
    <m/>
    <n v="3"/>
    <n v="3"/>
    <s v="4, satisfecho"/>
    <s v="Igual"/>
    <m/>
    <n v="0"/>
    <n v="0"/>
    <n v="0"/>
    <n v="1"/>
    <n v="0"/>
    <n v="0"/>
    <n v="0"/>
    <n v="1"/>
    <n v="0"/>
    <n v="1"/>
    <n v="0"/>
    <n v="0"/>
    <n v="0"/>
  </r>
  <r>
    <m/>
    <m/>
    <s v="Ciencias Experimentales"/>
    <d v="2020-05-19T12:52:00"/>
    <x v="2"/>
    <x v="16"/>
    <x v="5"/>
    <x v="1"/>
    <x v="2"/>
    <s v="Biblioteca Maria Zambrano (Filología / Derecho)"/>
    <s v="F. Geografía e Historia"/>
    <s v="F. Filología (Clásicas o General)"/>
    <m/>
    <m/>
    <m/>
    <m/>
    <m/>
    <m/>
    <s v="No"/>
    <s v="Sí"/>
    <n v="2"/>
    <n v="1"/>
    <n v="3"/>
    <n v="1"/>
    <n v="4"/>
    <n v="3"/>
    <n v="5"/>
    <n v="1"/>
    <n v="4"/>
    <n v="4"/>
    <m/>
    <n v="3"/>
    <n v="5"/>
    <n v="4"/>
    <n v="5"/>
    <n v="3"/>
    <s v="Sí"/>
    <n v="3"/>
    <n v="3"/>
    <s v="Instagram"/>
    <m/>
    <m/>
    <m/>
    <m/>
    <m/>
    <m/>
    <m/>
    <s v="No"/>
    <s v="No"/>
    <m/>
    <n v="5"/>
    <n v="5"/>
    <s v="4, satisfecho"/>
    <s v="Mejorado mucho"/>
    <m/>
    <n v="1"/>
    <n v="0"/>
    <n v="0"/>
    <n v="0"/>
    <n v="0"/>
    <n v="0"/>
    <n v="0"/>
    <n v="0"/>
    <n v="0"/>
    <n v="1"/>
    <n v="0"/>
    <n v="0"/>
    <n v="0"/>
  </r>
  <r>
    <m/>
    <m/>
    <s v="Ciencias de la Salud"/>
    <d v="2020-05-19T12:52:00"/>
    <x v="2"/>
    <x v="9"/>
    <x v="2"/>
    <x v="1"/>
    <x v="2"/>
    <s v="F. Medicina"/>
    <s v="F. Farmacia"/>
    <s v="F. Enfermería, Fisioterapia y Podología"/>
    <s v="Biblioteca Gloria Fuertes, biblioteca Isaac Albéniz"/>
    <m/>
    <m/>
    <m/>
    <m/>
    <m/>
    <s v="Sí"/>
    <s v="Sí"/>
    <n v="5"/>
    <n v="4"/>
    <n v="4"/>
    <n v="4"/>
    <n v="3"/>
    <n v="5"/>
    <n v="3"/>
    <n v="4"/>
    <n v="5"/>
    <n v="5"/>
    <m/>
    <n v="5"/>
    <n v="5"/>
    <n v="4"/>
    <n v="4"/>
    <n v="4"/>
    <s v="No"/>
    <n v="4"/>
    <n v="4"/>
    <s v="Twitter|Facebook|Instagram"/>
    <m/>
    <m/>
    <m/>
    <m/>
    <m/>
    <m/>
    <m/>
    <s v="No"/>
    <s v="No"/>
    <m/>
    <n v="5"/>
    <n v="5"/>
    <s v="4, satisfecho"/>
    <s v="Mejorado"/>
    <m/>
    <n v="1"/>
    <n v="0"/>
    <n v="0"/>
    <n v="0"/>
    <n v="0"/>
    <n v="0"/>
    <n v="1"/>
    <n v="1"/>
    <n v="0"/>
    <n v="1"/>
    <n v="0"/>
    <n v="0"/>
    <n v="0"/>
  </r>
  <r>
    <m/>
    <m/>
    <s v="Ciencias Sociales"/>
    <d v="2020-05-19T12:52:00"/>
    <x v="2"/>
    <x v="13"/>
    <x v="5"/>
    <x v="4"/>
    <x v="2"/>
    <s v="F. Ciencias de la Documentación"/>
    <s v="Biblioteca Maria Zambrano (Filología / Derecho)"/>
    <m/>
    <m/>
    <m/>
    <m/>
    <m/>
    <m/>
    <m/>
    <s v="No"/>
    <s v="Sí"/>
    <n v="2"/>
    <n v="1"/>
    <n v="1"/>
    <n v="5"/>
    <n v="3"/>
    <n v="5"/>
    <n v="4"/>
    <n v="3"/>
    <n v="2"/>
    <n v="3"/>
    <m/>
    <n v="1"/>
    <n v="3"/>
    <n v="1"/>
    <n v="1"/>
    <n v="1"/>
    <s v="No"/>
    <n v="1"/>
    <n v="1"/>
    <s v="Twitter|Instagram"/>
    <m/>
    <m/>
    <m/>
    <m/>
    <m/>
    <m/>
    <m/>
    <s v="Sí"/>
    <s v="No"/>
    <m/>
    <n v="3"/>
    <n v="2"/>
    <s v="2, insatisfecho"/>
    <s v="Igual"/>
    <m/>
    <n v="1"/>
    <n v="0"/>
    <n v="0"/>
    <n v="0"/>
    <n v="0"/>
    <n v="0"/>
    <n v="1"/>
    <n v="0"/>
    <n v="0"/>
    <n v="1"/>
    <n v="0"/>
    <n v="0"/>
    <n v="0"/>
  </r>
  <r>
    <m/>
    <m/>
    <s v="Ciencias de la Salud"/>
    <d v="2020-05-19T12:52:00"/>
    <x v="2"/>
    <x v="9"/>
    <x v="1"/>
    <x v="4"/>
    <x v="3"/>
    <m/>
    <m/>
    <m/>
    <m/>
    <m/>
    <m/>
    <m/>
    <m/>
    <m/>
    <s v="No"/>
    <s v="No"/>
    <n v="1"/>
    <n v="4"/>
    <n v="4"/>
    <n v="1"/>
    <n v="4"/>
    <n v="5"/>
    <n v="3"/>
    <n v="2"/>
    <n v="2"/>
    <n v="5"/>
    <m/>
    <n v="4"/>
    <n v="4"/>
    <n v="4"/>
    <n v="3"/>
    <n v="5"/>
    <s v="No"/>
    <n v="4"/>
    <n v="1"/>
    <s v="Twitter|Youtube|Instagram|LinkedIn"/>
    <m/>
    <m/>
    <m/>
    <m/>
    <m/>
    <m/>
    <m/>
    <s v="Sí"/>
    <s v="Sí"/>
    <s v="Normal"/>
    <n v="5"/>
    <n v="5"/>
    <s v="4, satisfecho"/>
    <s v="Igual"/>
    <m/>
    <n v="0"/>
    <n v="1"/>
    <n v="0"/>
    <n v="0"/>
    <n v="0"/>
    <n v="0"/>
    <n v="1"/>
    <n v="0"/>
    <n v="1"/>
    <n v="1"/>
    <n v="1"/>
    <n v="0"/>
    <n v="0"/>
  </r>
  <r>
    <m/>
    <m/>
    <s v="Ciencias Sociales"/>
    <d v="2020-05-19T12:52:00"/>
    <x v="2"/>
    <x v="13"/>
    <x v="2"/>
    <x v="2"/>
    <x v="3"/>
    <s v="F. Ciencias de la Información"/>
    <s v="F. Ciencias de la Información"/>
    <s v="F. Ciencias Geológicas"/>
    <m/>
    <m/>
    <m/>
    <m/>
    <m/>
    <m/>
    <s v="Sí"/>
    <s v="Sí"/>
    <n v="4"/>
    <n v="1"/>
    <n v="3"/>
    <n v="3"/>
    <n v="3"/>
    <n v="5"/>
    <n v="5"/>
    <n v="4"/>
    <n v="5"/>
    <n v="4"/>
    <m/>
    <n v="4"/>
    <n v="4"/>
    <n v="4"/>
    <n v="4"/>
    <n v="4"/>
    <s v="Sí"/>
    <n v="4"/>
    <n v="3"/>
    <s v="Twitter|Facebook|Youtube|Instagram"/>
    <m/>
    <m/>
    <m/>
    <m/>
    <m/>
    <m/>
    <m/>
    <s v="Sí"/>
    <s v="No"/>
    <m/>
    <n v="4"/>
    <n v="5"/>
    <s v="5, muy satisfecho"/>
    <s v="Mejorado"/>
    <m/>
    <n v="0"/>
    <n v="1"/>
    <n v="0"/>
    <n v="0"/>
    <n v="0"/>
    <n v="0"/>
    <n v="1"/>
    <n v="1"/>
    <n v="1"/>
    <n v="1"/>
    <n v="0"/>
    <n v="0"/>
    <n v="0"/>
  </r>
  <r>
    <m/>
    <m/>
    <s v="Ciencias Experimentales"/>
    <d v="2020-05-19T12:52:00"/>
    <x v="2"/>
    <x v="8"/>
    <x v="4"/>
    <x v="2"/>
    <x v="2"/>
    <s v="F. Ciencias Matemáticas"/>
    <s v="F. Ciencias Geológicas"/>
    <m/>
    <m/>
    <m/>
    <m/>
    <m/>
    <m/>
    <m/>
    <s v="No"/>
    <s v="Sí"/>
    <n v="4"/>
    <n v="1"/>
    <n v="1"/>
    <n v="4"/>
    <n v="4"/>
    <n v="4"/>
    <n v="4"/>
    <n v="1"/>
    <n v="1"/>
    <n v="1"/>
    <m/>
    <n v="3"/>
    <n v="1"/>
    <n v="2"/>
    <n v="1"/>
    <n v="3"/>
    <s v="No"/>
    <n v="3"/>
    <n v="3"/>
    <s v="Twitter|Instagram"/>
    <m/>
    <m/>
    <m/>
    <m/>
    <m/>
    <m/>
    <m/>
    <s v="No"/>
    <s v="No"/>
    <m/>
    <n v="1"/>
    <n v="1"/>
    <s v="2, insatisfecho"/>
    <s v="Empeorado mucho"/>
    <s v="En mi facultad ( ciencias matemáticas) han hecho online los préstamos y devoluciones de libros, no conozco a nadie que le hayan ayudado para saber cómo se usa. Además de antes, no te solían ayudar en el caso que no encontrarás un libro y ahora menos. En mi opinión, hay muchos libros y cada profesor sugiere uní distinto, y que te ayuden en encontrarlo no creo que les cause mucho problema ( y menso ahora que se dedican a hacer vídeos pra instagram ...)"/>
    <n v="1"/>
    <n v="0"/>
    <n v="0"/>
    <n v="0"/>
    <n v="0"/>
    <n v="0"/>
    <n v="1"/>
    <n v="0"/>
    <n v="0"/>
    <n v="1"/>
    <n v="0"/>
    <n v="0"/>
    <n v="0"/>
  </r>
  <r>
    <m/>
    <m/>
    <s v="Ciencias Experimentales"/>
    <d v="2020-05-19T12:52:00"/>
    <x v="2"/>
    <x v="20"/>
    <x v="1"/>
    <x v="1"/>
    <x v="2"/>
    <s v="F. Ciencias Biológicas"/>
    <s v="F. Ciencias Geológicas"/>
    <s v="Biblioteca Maria Zambrano (Filología / Derecho)"/>
    <m/>
    <m/>
    <m/>
    <m/>
    <m/>
    <m/>
    <s v="No"/>
    <s v="No"/>
    <n v="1"/>
    <n v="1"/>
    <n v="1"/>
    <n v="2"/>
    <n v="5"/>
    <n v="2"/>
    <n v="5"/>
    <n v="4"/>
    <n v="2"/>
    <n v="4"/>
    <m/>
    <n v="2"/>
    <n v="2"/>
    <n v="4"/>
    <n v="2"/>
    <n v="2"/>
    <s v="No"/>
    <n v="3"/>
    <n v="4"/>
    <s v="Twitter|Youtube|Instagram"/>
    <m/>
    <m/>
    <m/>
    <m/>
    <m/>
    <m/>
    <m/>
    <s v="No"/>
    <s v="No"/>
    <m/>
    <n v="3"/>
    <n v="4"/>
    <s v="4, satisfecho"/>
    <s v="Igual"/>
    <m/>
    <n v="1"/>
    <n v="0"/>
    <n v="0"/>
    <n v="0"/>
    <n v="0"/>
    <n v="0"/>
    <n v="1"/>
    <n v="0"/>
    <n v="1"/>
    <n v="1"/>
    <n v="0"/>
    <n v="0"/>
    <n v="0"/>
  </r>
  <r>
    <m/>
    <m/>
    <s v="Ciencias de la Salud"/>
    <d v="2020-05-19T12:52:00"/>
    <x v="2"/>
    <x v="4"/>
    <x v="3"/>
    <x v="4"/>
    <x v="2"/>
    <s v="Biblioteca Maria Zambrano (Filología / Derecho)"/>
    <s v="F. Medicina"/>
    <s v="F. Comercio y Turismo"/>
    <m/>
    <m/>
    <m/>
    <m/>
    <m/>
    <m/>
    <s v="No"/>
    <s v="No"/>
    <n v="3"/>
    <n v="1"/>
    <n v="1"/>
    <n v="1"/>
    <n v="5"/>
    <n v="1"/>
    <n v="4"/>
    <n v="2"/>
    <n v="2"/>
    <n v="3"/>
    <m/>
    <n v="3"/>
    <n v="3"/>
    <n v="2"/>
    <n v="2"/>
    <n v="3"/>
    <s v="No"/>
    <n v="2"/>
    <n v="2"/>
    <s v="Twitter|Facebook"/>
    <m/>
    <m/>
    <m/>
    <m/>
    <m/>
    <m/>
    <m/>
    <s v="No"/>
    <s v="No"/>
    <m/>
    <n v="3"/>
    <n v="5"/>
    <s v="3, normal"/>
    <s v="Mejorado"/>
    <m/>
    <n v="1"/>
    <n v="0"/>
    <n v="0"/>
    <n v="0"/>
    <n v="0"/>
    <n v="0"/>
    <n v="1"/>
    <n v="1"/>
    <n v="0"/>
    <n v="0"/>
    <n v="0"/>
    <n v="0"/>
    <n v="0"/>
  </r>
  <r>
    <m/>
    <m/>
    <s v="Humanidades"/>
    <d v="2020-05-19T12:52:00"/>
    <x v="2"/>
    <x v="2"/>
    <x v="1"/>
    <x v="2"/>
    <x v="2"/>
    <s v="F. Educación - Centro de Formación del Profesorado"/>
    <m/>
    <m/>
    <s v="León Tolstoi"/>
    <m/>
    <m/>
    <m/>
    <m/>
    <m/>
    <s v="No"/>
    <s v="Sí"/>
    <n v="4"/>
    <n v="1"/>
    <n v="1"/>
    <n v="1"/>
    <n v="5"/>
    <n v="4"/>
    <n v="4"/>
    <n v="1"/>
    <n v="4"/>
    <n v="4"/>
    <m/>
    <n v="4"/>
    <n v="4"/>
    <n v="5"/>
    <n v="5"/>
    <n v="4"/>
    <s v="No"/>
    <n v="4"/>
    <n v="4"/>
    <s v="Instagram"/>
    <m/>
    <m/>
    <m/>
    <m/>
    <m/>
    <m/>
    <m/>
    <s v="No"/>
    <s v="No"/>
    <m/>
    <n v="5"/>
    <n v="4"/>
    <s v="5, muy satisfecho"/>
    <s v="Igual"/>
    <m/>
    <n v="1"/>
    <n v="0"/>
    <n v="0"/>
    <n v="0"/>
    <n v="0"/>
    <n v="0"/>
    <n v="0"/>
    <n v="0"/>
    <n v="0"/>
    <n v="1"/>
    <n v="0"/>
    <n v="0"/>
    <n v="0"/>
  </r>
  <r>
    <m/>
    <m/>
    <s v="Ciencias Sociales"/>
    <d v="2020-05-19T12:52:00"/>
    <x v="2"/>
    <x v="13"/>
    <x v="1"/>
    <x v="1"/>
    <x v="2"/>
    <s v="F. Ciencias de la Información"/>
    <s v="F. Filología (Clásicas o General)"/>
    <s v="Biblioteca Maria Zambrano (Filología / Derecho)"/>
    <s v="Biblioteca de la Comunidad de Madrid"/>
    <m/>
    <m/>
    <m/>
    <m/>
    <m/>
    <s v="No"/>
    <s v="No"/>
    <n v="1"/>
    <n v="1"/>
    <n v="1"/>
    <n v="4"/>
    <n v="5"/>
    <n v="3"/>
    <n v="4"/>
    <n v="2"/>
    <n v="4"/>
    <n v="4"/>
    <m/>
    <n v="4"/>
    <n v="4"/>
    <n v="3"/>
    <n v="4"/>
    <n v="4"/>
    <s v="Sí"/>
    <n v="4"/>
    <n v="4"/>
    <s v="Twitter|Youtube|Instagram|LinkedIn"/>
    <m/>
    <m/>
    <m/>
    <m/>
    <m/>
    <m/>
    <m/>
    <s v="No"/>
    <s v="No"/>
    <m/>
    <n v="4"/>
    <n v="5"/>
    <s v="4, satisfecho"/>
    <s v="Mejorado"/>
    <m/>
    <n v="1"/>
    <n v="0"/>
    <n v="0"/>
    <n v="0"/>
    <n v="0"/>
    <n v="0"/>
    <n v="1"/>
    <n v="0"/>
    <n v="1"/>
    <n v="1"/>
    <n v="1"/>
    <n v="0"/>
    <n v="0"/>
  </r>
  <r>
    <m/>
    <m/>
    <s v="Humanidades"/>
    <d v="2020-05-19T12:52:00"/>
    <x v="2"/>
    <x v="7"/>
    <x v="2"/>
    <x v="3"/>
    <x v="2"/>
    <s v="F. Geografía e Historia"/>
    <s v="Biblioteca Maria Zambrano (Filología / Derecho)"/>
    <s v="F. Bellas Artes"/>
    <m/>
    <m/>
    <m/>
    <m/>
    <m/>
    <m/>
    <s v="Sí"/>
    <s v="Sí"/>
    <n v="5"/>
    <n v="5"/>
    <n v="5"/>
    <n v="1"/>
    <n v="3"/>
    <n v="2"/>
    <n v="3"/>
    <n v="1"/>
    <n v="5"/>
    <n v="5"/>
    <m/>
    <n v="5"/>
    <n v="5"/>
    <n v="5"/>
    <n v="5"/>
    <n v="5"/>
    <s v="No"/>
    <n v="5"/>
    <n v="3"/>
    <s v="Twitter|Instagram"/>
    <m/>
    <m/>
    <m/>
    <m/>
    <m/>
    <m/>
    <m/>
    <s v="Sí"/>
    <s v="No"/>
    <m/>
    <n v="5"/>
    <n v="5"/>
    <s v="5, muy satisfecho"/>
    <s v="Mejorado mucho"/>
    <m/>
    <n v="1"/>
    <n v="0"/>
    <n v="0"/>
    <n v="0"/>
    <n v="0"/>
    <n v="0"/>
    <n v="1"/>
    <n v="0"/>
    <n v="0"/>
    <n v="1"/>
    <n v="0"/>
    <n v="0"/>
    <n v="0"/>
  </r>
  <r>
    <m/>
    <m/>
    <s v="Ciencias de la Salud"/>
    <d v="2020-05-19T12:52:00"/>
    <x v="2"/>
    <x v="4"/>
    <x v="1"/>
    <x v="5"/>
    <x v="2"/>
    <s v="F. Medicina"/>
    <s v="F. Educación - Centro de Formación del Profesorado"/>
    <s v="Biblioteca Maria Zambrano (Filología / Derecho)"/>
    <m/>
    <m/>
    <m/>
    <m/>
    <m/>
    <m/>
    <s v="No"/>
    <s v="Sí"/>
    <n v="2"/>
    <n v="1"/>
    <n v="3"/>
    <n v="4"/>
    <n v="4"/>
    <n v="5"/>
    <n v="3"/>
    <n v="1"/>
    <n v="3"/>
    <n v="4"/>
    <m/>
    <n v="4"/>
    <n v="5"/>
    <n v="5"/>
    <n v="3"/>
    <n v="4"/>
    <s v="No"/>
    <n v="4"/>
    <n v="2"/>
    <s v="Twitter|Youtube|Instagram"/>
    <m/>
    <m/>
    <m/>
    <m/>
    <m/>
    <m/>
    <m/>
    <s v="No"/>
    <s v="No"/>
    <m/>
    <n v="5"/>
    <n v="5"/>
    <s v="4, satisfecho"/>
    <s v="Igual"/>
    <m/>
    <n v="1"/>
    <n v="0"/>
    <n v="0"/>
    <n v="0"/>
    <n v="0"/>
    <n v="0"/>
    <n v="1"/>
    <n v="0"/>
    <n v="1"/>
    <n v="1"/>
    <n v="0"/>
    <n v="0"/>
    <n v="0"/>
  </r>
  <r>
    <m/>
    <m/>
    <s v="Ciencias de la Salud"/>
    <d v="2020-05-19T12:52:00"/>
    <x v="2"/>
    <x v="12"/>
    <x v="3"/>
    <x v="2"/>
    <x v="2"/>
    <s v="F. Psicología"/>
    <m/>
    <m/>
    <m/>
    <m/>
    <m/>
    <m/>
    <m/>
    <m/>
    <s v="No"/>
    <s v="No"/>
    <n v="2"/>
    <n v="5"/>
    <n v="5"/>
    <n v="1"/>
    <n v="4"/>
    <n v="2"/>
    <n v="5"/>
    <n v="3"/>
    <n v="3"/>
    <n v="4"/>
    <m/>
    <n v="4"/>
    <n v="5"/>
    <n v="4"/>
    <n v="4"/>
    <n v="4"/>
    <s v="No"/>
    <n v="4"/>
    <n v="4"/>
    <s v="Youtube|Instagram"/>
    <m/>
    <m/>
    <m/>
    <m/>
    <m/>
    <m/>
    <m/>
    <s v="Sí"/>
    <s v="No"/>
    <m/>
    <n v="4"/>
    <n v="5"/>
    <s v="5, muy satisfecho"/>
    <s v="Mejorado"/>
    <m/>
    <n v="1"/>
    <n v="0"/>
    <n v="0"/>
    <n v="0"/>
    <n v="0"/>
    <n v="0"/>
    <n v="0"/>
    <n v="0"/>
    <n v="1"/>
    <n v="1"/>
    <n v="0"/>
    <n v="0"/>
    <n v="0"/>
  </r>
  <r>
    <m/>
    <m/>
    <s v="Ciencias de la Salud"/>
    <d v="2020-05-19T12:52:00"/>
    <x v="2"/>
    <x v="4"/>
    <x v="2"/>
    <x v="4"/>
    <x v="2"/>
    <s v="F. Medicina"/>
    <s v="Biblioteca Maria Zambrano (Filología / Derecho)"/>
    <m/>
    <s v="Universidad Carlos III"/>
    <m/>
    <m/>
    <m/>
    <m/>
    <m/>
    <s v="No"/>
    <s v="Sí"/>
    <n v="2"/>
    <n v="1"/>
    <n v="2"/>
    <n v="4"/>
    <n v="4"/>
    <n v="3"/>
    <n v="4"/>
    <n v="2"/>
    <n v="3"/>
    <n v="3"/>
    <m/>
    <n v="3"/>
    <n v="3"/>
    <n v="3"/>
    <n v="3"/>
    <n v="3"/>
    <s v="No"/>
    <n v="3"/>
    <n v="2"/>
    <s v="Facebook|Instagram"/>
    <m/>
    <m/>
    <m/>
    <m/>
    <m/>
    <m/>
    <m/>
    <s v="No"/>
    <s v="No"/>
    <m/>
    <n v="4"/>
    <n v="3"/>
    <s v="3, normal"/>
    <s v="Igual"/>
    <m/>
    <n v="1"/>
    <n v="0"/>
    <n v="0"/>
    <n v="0"/>
    <n v="0"/>
    <n v="0"/>
    <n v="0"/>
    <n v="1"/>
    <n v="0"/>
    <n v="1"/>
    <n v="0"/>
    <n v="0"/>
    <n v="0"/>
  </r>
  <r>
    <m/>
    <m/>
    <s v="Ciencias Experimentales"/>
    <d v="2020-05-19T12:52:00"/>
    <x v="2"/>
    <x v="14"/>
    <x v="3"/>
    <x v="1"/>
    <x v="2"/>
    <s v="F. Ciencias Geológicas"/>
    <s v="F. Ciencias de la Información"/>
    <s v="Biblioteca Maria Zambrano (Filología / Derecho)"/>
    <m/>
    <m/>
    <m/>
    <m/>
    <m/>
    <m/>
    <s v="Sí"/>
    <s v="Sí"/>
    <n v="5"/>
    <n v="4"/>
    <n v="4"/>
    <n v="2"/>
    <n v="3"/>
    <n v="3"/>
    <n v="5"/>
    <n v="1"/>
    <n v="4"/>
    <n v="5"/>
    <m/>
    <n v="5"/>
    <n v="5"/>
    <n v="5"/>
    <n v="4"/>
    <n v="5"/>
    <s v="Sí"/>
    <n v="5"/>
    <n v="5"/>
    <s v="Instagram"/>
    <m/>
    <m/>
    <m/>
    <m/>
    <m/>
    <m/>
    <m/>
    <s v="No"/>
    <s v="No"/>
    <m/>
    <n v="4"/>
    <n v="3"/>
    <s v="5, muy satisfecho"/>
    <s v="Mejorado"/>
    <m/>
    <n v="1"/>
    <n v="0"/>
    <n v="0"/>
    <n v="0"/>
    <n v="0"/>
    <n v="0"/>
    <n v="0"/>
    <n v="0"/>
    <n v="0"/>
    <n v="1"/>
    <n v="0"/>
    <n v="0"/>
    <n v="0"/>
  </r>
  <r>
    <m/>
    <m/>
    <s v="Ciencias Sociales"/>
    <d v="2020-05-19T12:52:00"/>
    <x v="2"/>
    <x v="17"/>
    <x v="1"/>
    <x v="1"/>
    <x v="3"/>
    <s v="F. Ciencias de la Documentación"/>
    <m/>
    <m/>
    <m/>
    <m/>
    <m/>
    <m/>
    <m/>
    <m/>
    <s v="No"/>
    <s v="No"/>
    <n v="1"/>
    <n v="1"/>
    <n v="1"/>
    <n v="5"/>
    <n v="5"/>
    <n v="4"/>
    <n v="5"/>
    <n v="3"/>
    <n v="4"/>
    <n v="4"/>
    <m/>
    <n v="5"/>
    <n v="5"/>
    <n v="5"/>
    <n v="3"/>
    <n v="5"/>
    <s v="Sí"/>
    <n v="5"/>
    <n v="5"/>
    <m/>
    <m/>
    <m/>
    <m/>
    <m/>
    <m/>
    <m/>
    <m/>
    <s v="No"/>
    <s v="No"/>
    <m/>
    <n v="5"/>
    <n v="4"/>
    <s v="4, satisfecho"/>
    <m/>
    <m/>
    <n v="0"/>
    <n v="1"/>
    <n v="0"/>
    <n v="0"/>
    <n v="0"/>
    <n v="0"/>
    <n v="0"/>
    <n v="0"/>
    <n v="0"/>
    <n v="0"/>
    <n v="0"/>
    <n v="0"/>
    <n v="0"/>
  </r>
  <r>
    <m/>
    <m/>
    <s v="Ciencias Sociales"/>
    <d v="2020-05-19T12:52:00"/>
    <x v="2"/>
    <x v="1"/>
    <x v="2"/>
    <x v="3"/>
    <x v="3"/>
    <s v="F. Ciencias Políticas y Sociología"/>
    <s v="F. Ciencias Políticas y Sociología"/>
    <s v="Biblioteca Maria Zambrano (Filología / Derecho)"/>
    <m/>
    <m/>
    <m/>
    <m/>
    <m/>
    <m/>
    <s v="Sí"/>
    <s v="Sí"/>
    <n v="5"/>
    <n v="2"/>
    <n v="2"/>
    <n v="1"/>
    <n v="5"/>
    <n v="5"/>
    <n v="5"/>
    <n v="1"/>
    <n v="3"/>
    <n v="2"/>
    <m/>
    <n v="5"/>
    <n v="4"/>
    <n v="5"/>
    <n v="1"/>
    <n v="2"/>
    <s v="No"/>
    <n v="3"/>
    <n v="3"/>
    <s v="Twitter|Youtube|Instagram"/>
    <m/>
    <m/>
    <m/>
    <m/>
    <m/>
    <m/>
    <m/>
    <s v="No"/>
    <s v="Sí"/>
    <s v="Normal"/>
    <n v="5"/>
    <n v="5"/>
    <s v="5, muy satisfecho"/>
    <s v="Igual"/>
    <m/>
    <n v="0"/>
    <n v="1"/>
    <n v="0"/>
    <n v="0"/>
    <n v="0"/>
    <n v="0"/>
    <n v="1"/>
    <n v="0"/>
    <n v="1"/>
    <n v="1"/>
    <n v="0"/>
    <n v="0"/>
    <n v="0"/>
  </r>
  <r>
    <m/>
    <m/>
    <s v="Ciencias Experimentales"/>
    <d v="2020-05-19T12:52:00"/>
    <x v="2"/>
    <x v="19"/>
    <x v="1"/>
    <x v="2"/>
    <x v="3"/>
    <s v="F. Ciencias Físicas"/>
    <s v="F. Ciencias de la Información"/>
    <s v="F. Ciencias Matemáticas"/>
    <m/>
    <m/>
    <m/>
    <m/>
    <m/>
    <m/>
    <s v="Sí"/>
    <s v="Sí"/>
    <n v="3"/>
    <n v="1"/>
    <n v="2"/>
    <n v="1"/>
    <n v="3"/>
    <n v="3"/>
    <n v="3"/>
    <n v="1"/>
    <n v="3"/>
    <n v="4"/>
    <m/>
    <n v="2"/>
    <n v="3"/>
    <n v="4"/>
    <n v="1"/>
    <n v="3"/>
    <s v="No"/>
    <n v="2"/>
    <n v="1"/>
    <s v="Instagram"/>
    <m/>
    <m/>
    <m/>
    <m/>
    <m/>
    <m/>
    <m/>
    <s v="No"/>
    <m/>
    <m/>
    <n v="3"/>
    <n v="3"/>
    <s v="3, normal"/>
    <s v="Igual"/>
    <s v="Debido a la pandemia del covid, creo que se debería reponer los materiales en formato digital. Estudio el grado en física y apenas he conseguido ningún libro a través de la biblioteca digital para hacer frente a este final de curso (bastante autodidacta) al que nos estamos enfrentando."/>
    <n v="0"/>
    <n v="1"/>
    <n v="0"/>
    <n v="0"/>
    <n v="0"/>
    <n v="0"/>
    <n v="0"/>
    <n v="0"/>
    <n v="0"/>
    <n v="1"/>
    <n v="0"/>
    <n v="0"/>
    <n v="0"/>
  </r>
  <r>
    <m/>
    <m/>
    <s v="Ciencias Experimentales"/>
    <d v="2020-05-19T12:52:00"/>
    <x v="2"/>
    <x v="19"/>
    <x v="2"/>
    <x v="1"/>
    <x v="2"/>
    <s v="F. Ciencias Físicas"/>
    <s v="F. Filosofía"/>
    <s v="F. Ciencias Matemáticas"/>
    <s v="Biblioteca Gloria Fuertes, Parla"/>
    <m/>
    <m/>
    <m/>
    <m/>
    <m/>
    <s v="Sí"/>
    <s v="Sí"/>
    <n v="2"/>
    <n v="1"/>
    <n v="1"/>
    <n v="1"/>
    <n v="5"/>
    <n v="3"/>
    <n v="5"/>
    <n v="1"/>
    <n v="2"/>
    <n v="4"/>
    <m/>
    <n v="3"/>
    <n v="2"/>
    <n v="4"/>
    <n v="3"/>
    <n v="4"/>
    <s v="No"/>
    <n v="4"/>
    <n v="1"/>
    <s v="Twitter|Youtube|Instagram"/>
    <m/>
    <m/>
    <m/>
    <m/>
    <m/>
    <m/>
    <m/>
    <s v="No"/>
    <s v="No"/>
    <m/>
    <n v="2"/>
    <n v="2"/>
    <s v="3, normal"/>
    <s v="Igual"/>
    <m/>
    <n v="1"/>
    <n v="0"/>
    <n v="0"/>
    <n v="0"/>
    <n v="0"/>
    <n v="0"/>
    <n v="1"/>
    <n v="0"/>
    <n v="1"/>
    <n v="1"/>
    <n v="0"/>
    <n v="0"/>
    <n v="0"/>
  </r>
  <r>
    <m/>
    <m/>
    <s v="Ciencias Sociales"/>
    <d v="2020-05-19T12:52:00"/>
    <x v="2"/>
    <x v="1"/>
    <x v="2"/>
    <x v="3"/>
    <x v="2"/>
    <s v="F. Ciencias Políticas y Sociología"/>
    <s v="Biblioteca Maria Zambrano (Filología / Derecho)"/>
    <m/>
    <s v="María Zambrano"/>
    <m/>
    <m/>
    <m/>
    <m/>
    <m/>
    <s v="Sí"/>
    <s v="Sí"/>
    <n v="4"/>
    <n v="5"/>
    <n v="5"/>
    <n v="2"/>
    <n v="5"/>
    <n v="5"/>
    <n v="4"/>
    <n v="2"/>
    <n v="2"/>
    <n v="2"/>
    <m/>
    <n v="1"/>
    <n v="2"/>
    <n v="2"/>
    <n v="1"/>
    <n v="1"/>
    <s v="No"/>
    <n v="1"/>
    <n v="2"/>
    <s v="Instagram|LinkedIn"/>
    <m/>
    <m/>
    <m/>
    <m/>
    <m/>
    <m/>
    <m/>
    <s v="Sí"/>
    <s v="Sí"/>
    <s v="Normal"/>
    <n v="4"/>
    <n v="4"/>
    <s v="2, insatisfecho"/>
    <s v="Mejorado"/>
    <m/>
    <n v="1"/>
    <n v="0"/>
    <n v="0"/>
    <n v="0"/>
    <n v="0"/>
    <n v="0"/>
    <n v="0"/>
    <n v="0"/>
    <n v="0"/>
    <n v="1"/>
    <n v="1"/>
    <n v="0"/>
    <n v="0"/>
  </r>
  <r>
    <m/>
    <m/>
    <s v="Ciencias Experimentales"/>
    <d v="2020-05-19T12:51:00"/>
    <x v="2"/>
    <x v="16"/>
    <x v="2"/>
    <x v="1"/>
    <x v="11"/>
    <s v="F. Ciencias Químicas"/>
    <s v="Biblioteca Maria Zambrano (Filología / Derecho)"/>
    <s v="F. Ciencias Biológicas"/>
    <m/>
    <m/>
    <m/>
    <m/>
    <m/>
    <m/>
    <s v="No"/>
    <s v="No"/>
    <n v="4"/>
    <n v="1"/>
    <n v="4"/>
    <n v="3"/>
    <n v="3"/>
    <n v="3"/>
    <n v="4"/>
    <n v="1"/>
    <n v="5"/>
    <n v="5"/>
    <m/>
    <n v="5"/>
    <n v="5"/>
    <n v="5"/>
    <n v="3"/>
    <n v="5"/>
    <s v="No"/>
    <n v="5"/>
    <n v="3"/>
    <s v="Facebook|Instagram"/>
    <m/>
    <m/>
    <m/>
    <m/>
    <m/>
    <m/>
    <m/>
    <s v="No"/>
    <s v="No"/>
    <m/>
    <n v="5"/>
    <n v="4"/>
    <s v="4, satisfecho"/>
    <s v="Igual"/>
    <m/>
    <n v="0"/>
    <n v="1"/>
    <n v="1"/>
    <n v="0"/>
    <n v="0"/>
    <n v="0"/>
    <n v="0"/>
    <n v="1"/>
    <n v="0"/>
    <n v="1"/>
    <n v="0"/>
    <n v="0"/>
    <n v="0"/>
  </r>
  <r>
    <m/>
    <m/>
    <s v="Ciencias de la Salud"/>
    <d v="2020-05-19T12:51:00"/>
    <x v="2"/>
    <x v="4"/>
    <x v="2"/>
    <x v="1"/>
    <x v="3"/>
    <s v="F. Medicina"/>
    <s v="Biblioteca Maria Zambrano (Filología / Derecho)"/>
    <s v="F. Odontología"/>
    <m/>
    <m/>
    <m/>
    <m/>
    <m/>
    <m/>
    <s v="Sí"/>
    <s v="Sí"/>
    <n v="4"/>
    <n v="2"/>
    <n v="4"/>
    <n v="3"/>
    <n v="5"/>
    <n v="1"/>
    <n v="5"/>
    <n v="3"/>
    <n v="4"/>
    <n v="4"/>
    <m/>
    <n v="4"/>
    <n v="3"/>
    <n v="4"/>
    <n v="4"/>
    <n v="3"/>
    <s v="No"/>
    <n v="5"/>
    <n v="4"/>
    <s v="Youtube|Instagram"/>
    <m/>
    <m/>
    <m/>
    <m/>
    <m/>
    <m/>
    <m/>
    <s v="No"/>
    <s v="No"/>
    <m/>
    <n v="4"/>
    <n v="4"/>
    <s v="4, satisfecho"/>
    <s v="Mejorado"/>
    <m/>
    <n v="0"/>
    <n v="1"/>
    <n v="0"/>
    <n v="0"/>
    <n v="0"/>
    <n v="0"/>
    <n v="0"/>
    <n v="0"/>
    <n v="1"/>
    <n v="1"/>
    <n v="0"/>
    <n v="0"/>
    <n v="0"/>
  </r>
  <r>
    <m/>
    <m/>
    <s v="Humanidades"/>
    <d v="2020-05-19T12:51:00"/>
    <x v="3"/>
    <x v="3"/>
    <x v="3"/>
    <x v="3"/>
    <x v="3"/>
    <s v="F. Bellas Artes"/>
    <s v="Biblioteca Maria Zambrano (Filología / Derecho)"/>
    <s v="F. Educación - Centro de Formación del Profesorado"/>
    <s v="Biblioteca del Reina Sofía y José Hierro (Usera)"/>
    <m/>
    <m/>
    <m/>
    <m/>
    <m/>
    <s v="Sí"/>
    <s v="Sí"/>
    <n v="4"/>
    <n v="2"/>
    <n v="1"/>
    <n v="3"/>
    <n v="5"/>
    <n v="5"/>
    <n v="5"/>
    <n v="4"/>
    <n v="3"/>
    <n v="2"/>
    <m/>
    <n v="3"/>
    <n v="5"/>
    <n v="2"/>
    <n v="1"/>
    <n v="2"/>
    <s v="Sí"/>
    <n v="2"/>
    <n v="5"/>
    <s v="Instagram"/>
    <m/>
    <m/>
    <m/>
    <m/>
    <m/>
    <m/>
    <m/>
    <s v="No"/>
    <s v="No"/>
    <m/>
    <n v="5"/>
    <n v="5"/>
    <s v="4, satisfecho"/>
    <s v="Igual"/>
    <s v="Creo que deberían ir actualizando más frecuentemente los contenidos, ya que suelen estar bastante anticuados y de ahí que acuda a otras bibliotecas como la del Reina Sofía"/>
    <n v="0"/>
    <n v="1"/>
    <n v="0"/>
    <n v="0"/>
    <n v="0"/>
    <n v="0"/>
    <n v="0"/>
    <n v="0"/>
    <n v="0"/>
    <n v="1"/>
    <n v="0"/>
    <n v="0"/>
    <n v="0"/>
  </r>
  <r>
    <m/>
    <m/>
    <s v="Ciencias de la Salud"/>
    <d v="2020-05-19T12:51:00"/>
    <x v="2"/>
    <x v="15"/>
    <x v="2"/>
    <x v="5"/>
    <x v="16"/>
    <s v="F. Enfermería, Fisioterapia y Podología"/>
    <s v="F. Medicina"/>
    <s v="Biblioteca Maria Zambrano (Filología / Derecho)"/>
    <m/>
    <m/>
    <m/>
    <m/>
    <m/>
    <m/>
    <s v="No"/>
    <s v="No"/>
    <n v="1"/>
    <n v="1"/>
    <n v="1"/>
    <n v="4"/>
    <n v="2"/>
    <n v="2"/>
    <n v="4"/>
    <n v="2"/>
    <n v="4"/>
    <n v="4"/>
    <m/>
    <n v="4"/>
    <n v="4"/>
    <n v="4"/>
    <n v="4"/>
    <n v="4"/>
    <s v="No"/>
    <n v="3"/>
    <n v="2"/>
    <s v="Youtube|Instagram"/>
    <m/>
    <m/>
    <m/>
    <m/>
    <m/>
    <m/>
    <m/>
    <s v="No"/>
    <s v="No"/>
    <m/>
    <n v="3"/>
    <n v="4"/>
    <s v="4, satisfecho"/>
    <s v="Igual"/>
    <m/>
    <n v="0"/>
    <n v="0"/>
    <n v="0"/>
    <n v="0"/>
    <n v="1"/>
    <n v="0"/>
    <n v="0"/>
    <n v="0"/>
    <n v="1"/>
    <n v="1"/>
    <n v="0"/>
    <n v="0"/>
    <n v="0"/>
  </r>
  <r>
    <m/>
    <m/>
    <s v="Ciencias Sociales"/>
    <d v="2020-05-19T12:51:00"/>
    <x v="2"/>
    <x v="13"/>
    <x v="1"/>
    <x v="4"/>
    <x v="2"/>
    <s v="F. Ciencias de la Información"/>
    <m/>
    <m/>
    <m/>
    <m/>
    <m/>
    <m/>
    <m/>
    <m/>
    <s v="No"/>
    <s v="No"/>
    <n v="5"/>
    <n v="1"/>
    <n v="1"/>
    <n v="4"/>
    <n v="5"/>
    <n v="5"/>
    <n v="5"/>
    <n v="3"/>
    <n v="5"/>
    <n v="5"/>
    <m/>
    <n v="5"/>
    <n v="5"/>
    <n v="5"/>
    <n v="5"/>
    <n v="5"/>
    <s v="No"/>
    <n v="5"/>
    <n v="5"/>
    <s v="Youtube|Instagram|LinkedIn"/>
    <m/>
    <m/>
    <m/>
    <m/>
    <m/>
    <m/>
    <m/>
    <s v="No"/>
    <s v="No"/>
    <m/>
    <n v="5"/>
    <n v="5"/>
    <s v="4, satisfecho"/>
    <s v="Mejorado"/>
    <m/>
    <n v="1"/>
    <n v="0"/>
    <n v="0"/>
    <n v="0"/>
    <n v="0"/>
    <n v="0"/>
    <n v="0"/>
    <n v="0"/>
    <n v="1"/>
    <n v="1"/>
    <n v="1"/>
    <n v="0"/>
    <n v="0"/>
  </r>
  <r>
    <m/>
    <m/>
    <s v="Ciencias de la Salud"/>
    <d v="2020-05-19T12:51:00"/>
    <x v="2"/>
    <x v="22"/>
    <x v="3"/>
    <x v="1"/>
    <x v="3"/>
    <s v="F. Óptica y Optometría"/>
    <s v="Biblioteca Maria Zambrano (Filología / Derecho)"/>
    <m/>
    <m/>
    <m/>
    <m/>
    <m/>
    <m/>
    <m/>
    <s v="Sí"/>
    <s v="Sí"/>
    <n v="3"/>
    <n v="2"/>
    <n v="4"/>
    <n v="1"/>
    <n v="5"/>
    <n v="3"/>
    <n v="2"/>
    <n v="3"/>
    <n v="3"/>
    <n v="3"/>
    <m/>
    <n v="5"/>
    <n v="5"/>
    <n v="5"/>
    <n v="3"/>
    <n v="3"/>
    <s v="Sí"/>
    <n v="4"/>
    <n v="3"/>
    <s v="Twitter|Youtube|Instagram"/>
    <m/>
    <m/>
    <m/>
    <m/>
    <m/>
    <m/>
    <m/>
    <s v="No"/>
    <s v="No"/>
    <m/>
    <n v="4"/>
    <n v="4"/>
    <s v="5, muy satisfecho"/>
    <s v="Mejorado"/>
    <m/>
    <n v="0"/>
    <n v="1"/>
    <n v="0"/>
    <n v="0"/>
    <n v="0"/>
    <n v="0"/>
    <n v="1"/>
    <n v="0"/>
    <n v="1"/>
    <n v="1"/>
    <n v="0"/>
    <n v="0"/>
    <n v="0"/>
  </r>
  <r>
    <m/>
    <m/>
    <s v="Humanidades"/>
    <d v="2020-05-19T12:51:00"/>
    <x v="2"/>
    <x v="2"/>
    <x v="1"/>
    <x v="4"/>
    <x v="2"/>
    <s v="F. Educación - Centro de Formación del Profesorado"/>
    <m/>
    <m/>
    <m/>
    <m/>
    <m/>
    <m/>
    <m/>
    <m/>
    <s v="No"/>
    <s v="No"/>
    <n v="1"/>
    <n v="1"/>
    <n v="1"/>
    <n v="2"/>
    <n v="3"/>
    <n v="5"/>
    <n v="4"/>
    <n v="1"/>
    <n v="3"/>
    <n v="3"/>
    <m/>
    <n v="4"/>
    <n v="5"/>
    <n v="3"/>
    <n v="3"/>
    <n v="3"/>
    <s v="No"/>
    <n v="4"/>
    <n v="3"/>
    <s v="Instagram"/>
    <m/>
    <m/>
    <m/>
    <m/>
    <m/>
    <m/>
    <m/>
    <s v="Sí"/>
    <s v="No"/>
    <m/>
    <n v="3"/>
    <n v="4"/>
    <s v="4, satisfecho"/>
    <s v="Igual"/>
    <m/>
    <n v="1"/>
    <n v="0"/>
    <n v="0"/>
    <n v="0"/>
    <n v="0"/>
    <n v="0"/>
    <n v="0"/>
    <n v="0"/>
    <n v="0"/>
    <n v="1"/>
    <n v="0"/>
    <n v="0"/>
    <n v="0"/>
  </r>
  <r>
    <m/>
    <m/>
    <s v="Ciencias Experimentales"/>
    <d v="2020-05-19T12:51:00"/>
    <x v="2"/>
    <x v="26"/>
    <x v="3"/>
    <x v="1"/>
    <x v="2"/>
    <s v="F. Informática"/>
    <s v="Biblioteca Maria Zambrano (Filología / Derecho)"/>
    <m/>
    <m/>
    <m/>
    <m/>
    <m/>
    <m/>
    <m/>
    <s v="Sí"/>
    <s v="Sí"/>
    <n v="2"/>
    <n v="2"/>
    <n v="2"/>
    <n v="2"/>
    <n v="5"/>
    <n v="3"/>
    <n v="5"/>
    <n v="1"/>
    <n v="5"/>
    <n v="5"/>
    <m/>
    <n v="5"/>
    <n v="5"/>
    <n v="5"/>
    <n v="3"/>
    <n v="2"/>
    <s v="No"/>
    <n v="5"/>
    <n v="1"/>
    <m/>
    <m/>
    <m/>
    <m/>
    <m/>
    <m/>
    <m/>
    <m/>
    <s v="No"/>
    <s v="No"/>
    <m/>
    <n v="5"/>
    <n v="5"/>
    <s v="5, muy satisfecho"/>
    <s v="Mejorado"/>
    <m/>
    <n v="1"/>
    <n v="0"/>
    <n v="0"/>
    <n v="0"/>
    <n v="0"/>
    <n v="0"/>
    <n v="0"/>
    <n v="0"/>
    <n v="0"/>
    <n v="0"/>
    <n v="0"/>
    <n v="0"/>
    <n v="0"/>
  </r>
  <r>
    <m/>
    <m/>
    <s v="Ciencias Experimentales"/>
    <d v="2020-05-19T12:51:00"/>
    <x v="2"/>
    <x v="8"/>
    <x v="3"/>
    <x v="4"/>
    <x v="4"/>
    <s v="F. Ciencias Matemáticas"/>
    <m/>
    <m/>
    <m/>
    <m/>
    <m/>
    <m/>
    <m/>
    <m/>
    <s v="Sí"/>
    <s v="Sí"/>
    <n v="3"/>
    <n v="1"/>
    <n v="1"/>
    <n v="3"/>
    <n v="5"/>
    <n v="3"/>
    <n v="5"/>
    <n v="1"/>
    <n v="2"/>
    <n v="3"/>
    <m/>
    <n v="1"/>
    <n v="4"/>
    <n v="2"/>
    <n v="3"/>
    <n v="2"/>
    <s v="No"/>
    <n v="2"/>
    <n v="3"/>
    <s v="Twitter|Instagram"/>
    <m/>
    <m/>
    <m/>
    <m/>
    <m/>
    <m/>
    <m/>
    <s v="Sí"/>
    <s v="Sí"/>
    <s v="Poco útil"/>
    <n v="5"/>
    <n v="5"/>
    <s v="3, normal"/>
    <s v="Mejorado"/>
    <m/>
    <n v="0"/>
    <n v="0"/>
    <n v="1"/>
    <n v="0"/>
    <n v="0"/>
    <n v="0"/>
    <n v="1"/>
    <n v="0"/>
    <n v="0"/>
    <n v="1"/>
    <n v="0"/>
    <n v="0"/>
    <n v="0"/>
  </r>
  <r>
    <m/>
    <m/>
    <s v="Ciencias Experimentales"/>
    <d v="2020-05-19T12:51:00"/>
    <x v="2"/>
    <x v="26"/>
    <x v="2"/>
    <x v="4"/>
    <x v="2"/>
    <s v="F. Informática"/>
    <s v="Biblioteca Maria Zambrano (Filología / Derecho)"/>
    <m/>
    <m/>
    <m/>
    <m/>
    <m/>
    <m/>
    <m/>
    <s v="No"/>
    <s v="No"/>
    <n v="3"/>
    <n v="1"/>
    <n v="2"/>
    <n v="5"/>
    <n v="5"/>
    <n v="4"/>
    <n v="4"/>
    <n v="2"/>
    <n v="3"/>
    <n v="4"/>
    <m/>
    <n v="4"/>
    <n v="4"/>
    <n v="3"/>
    <n v="4"/>
    <n v="3"/>
    <s v="No"/>
    <n v="4"/>
    <n v="4"/>
    <s v="Twitter|Facebook|Youtube|Instagram|LinkedIn"/>
    <m/>
    <m/>
    <m/>
    <m/>
    <m/>
    <m/>
    <m/>
    <s v="No"/>
    <s v="No"/>
    <m/>
    <n v="5"/>
    <n v="5"/>
    <s v="4, satisfecho"/>
    <s v="Igual"/>
    <m/>
    <n v="1"/>
    <n v="0"/>
    <n v="0"/>
    <n v="0"/>
    <n v="0"/>
    <n v="0"/>
    <n v="1"/>
    <n v="1"/>
    <n v="1"/>
    <n v="1"/>
    <n v="1"/>
    <n v="0"/>
    <n v="0"/>
  </r>
  <r>
    <m/>
    <m/>
    <s v="Ciencias Sociales"/>
    <d v="2020-05-19T12:51:00"/>
    <x v="2"/>
    <x v="17"/>
    <x v="5"/>
    <x v="4"/>
    <x v="4"/>
    <s v="F. Ciencias de la Documentación"/>
    <m/>
    <m/>
    <m/>
    <m/>
    <m/>
    <m/>
    <m/>
    <m/>
    <s v="No"/>
    <s v="No"/>
    <n v="2"/>
    <n v="2"/>
    <n v="2"/>
    <n v="4"/>
    <n v="5"/>
    <n v="5"/>
    <n v="5"/>
    <n v="3"/>
    <n v="5"/>
    <n v="4"/>
    <m/>
    <n v="4"/>
    <n v="4"/>
    <n v="4"/>
    <n v="4"/>
    <n v="4"/>
    <s v="Sí"/>
    <n v="4"/>
    <n v="4"/>
    <m/>
    <m/>
    <m/>
    <m/>
    <m/>
    <m/>
    <m/>
    <m/>
    <s v="No"/>
    <s v="No"/>
    <m/>
    <n v="5"/>
    <n v="5"/>
    <s v="5, muy satisfecho"/>
    <s v="Mejorado"/>
    <m/>
    <n v="0"/>
    <n v="0"/>
    <n v="1"/>
    <n v="0"/>
    <n v="0"/>
    <n v="0"/>
    <n v="0"/>
    <n v="0"/>
    <n v="0"/>
    <n v="0"/>
    <n v="0"/>
    <n v="0"/>
    <n v="0"/>
  </r>
  <r>
    <m/>
    <m/>
    <s v="Humanidades"/>
    <d v="2020-05-19T12:51:00"/>
    <x v="2"/>
    <x v="7"/>
    <x v="3"/>
    <x v="1"/>
    <x v="6"/>
    <s v="F. Geografía e Historia"/>
    <s v="Biblioteca Maria Zambrano (Filología / Derecho)"/>
    <m/>
    <s v="biblioteca Conde duque, Biblioteca Reina Sofía, Biblioteca La casa encendida"/>
    <m/>
    <m/>
    <m/>
    <m/>
    <m/>
    <s v="No"/>
    <s v="Sí"/>
    <n v="4"/>
    <n v="1"/>
    <n v="3"/>
    <n v="1"/>
    <n v="5"/>
    <n v="5"/>
    <n v="5"/>
    <n v="3"/>
    <n v="2"/>
    <n v="3"/>
    <m/>
    <n v="3"/>
    <n v="4"/>
    <n v="4"/>
    <n v="2"/>
    <n v="3"/>
    <s v="Sí"/>
    <n v="4"/>
    <n v="2"/>
    <s v="Twitter|Instagram|Pinterest"/>
    <m/>
    <m/>
    <m/>
    <m/>
    <m/>
    <m/>
    <m/>
    <s v="Sí"/>
    <s v="No"/>
    <m/>
    <n v="2"/>
    <n v="2"/>
    <s v="4, satisfecho"/>
    <s v="Mejorado"/>
    <s v="el servicio de wifi es bastante escaso y no se puede permitir que no llegue a toda la biblioteca y la gente tenga que tirar de sus datos."/>
    <n v="1"/>
    <n v="0"/>
    <n v="1"/>
    <n v="0"/>
    <n v="0"/>
    <n v="0"/>
    <n v="1"/>
    <n v="0"/>
    <n v="0"/>
    <n v="1"/>
    <n v="0"/>
    <n v="0"/>
    <n v="0"/>
  </r>
  <r>
    <m/>
    <m/>
    <s v="Ciencias de la Salud"/>
    <d v="2020-05-19T12:51:00"/>
    <x v="2"/>
    <x v="9"/>
    <x v="2"/>
    <x v="4"/>
    <x v="2"/>
    <s v="F. Ciencias de la Información"/>
    <s v="F. Farmacia"/>
    <s v="Biblioteca Maria Zambrano (Filología / Derecho)"/>
    <m/>
    <m/>
    <m/>
    <m/>
    <m/>
    <m/>
    <s v="No"/>
    <s v="No"/>
    <n v="1"/>
    <n v="1"/>
    <n v="1"/>
    <n v="2"/>
    <n v="5"/>
    <n v="5"/>
    <n v="5"/>
    <n v="1"/>
    <n v="1"/>
    <n v="1"/>
    <m/>
    <n v="3"/>
    <n v="1"/>
    <n v="1"/>
    <n v="1"/>
    <n v="1"/>
    <s v="No"/>
    <n v="2"/>
    <n v="1"/>
    <s v="Instagram"/>
    <m/>
    <m/>
    <m/>
    <m/>
    <m/>
    <m/>
    <m/>
    <s v="No"/>
    <s v="No"/>
    <m/>
    <n v="3"/>
    <n v="2"/>
    <s v="2, insatisfecho"/>
    <s v="Igual"/>
    <s v="Poner mas enchufes en la biblioteca de Farmacia"/>
    <n v="1"/>
    <n v="0"/>
    <n v="0"/>
    <n v="0"/>
    <n v="0"/>
    <n v="0"/>
    <n v="0"/>
    <n v="0"/>
    <n v="0"/>
    <n v="1"/>
    <n v="0"/>
    <n v="0"/>
    <n v="0"/>
  </r>
  <r>
    <m/>
    <m/>
    <s v="Ciencias Sociales"/>
    <d v="2020-05-19T12:51:00"/>
    <x v="2"/>
    <x v="21"/>
    <x v="2"/>
    <x v="1"/>
    <x v="3"/>
    <s v="F. Comercio y Turismo"/>
    <m/>
    <m/>
    <m/>
    <m/>
    <m/>
    <m/>
    <m/>
    <m/>
    <s v="No"/>
    <s v="Sí"/>
    <n v="4"/>
    <n v="3"/>
    <n v="4"/>
    <n v="4"/>
    <n v="3"/>
    <n v="2"/>
    <n v="3"/>
    <n v="2"/>
    <n v="1"/>
    <n v="2"/>
    <m/>
    <n v="3"/>
    <n v="3"/>
    <n v="4"/>
    <n v="3"/>
    <n v="2"/>
    <s v="No"/>
    <n v="3"/>
    <n v="2"/>
    <s v="Twitter|Instagram"/>
    <m/>
    <m/>
    <m/>
    <m/>
    <m/>
    <m/>
    <m/>
    <s v="Sí"/>
    <s v="No"/>
    <m/>
    <n v="3"/>
    <n v="2"/>
    <s v="4, satisfecho"/>
    <s v="Igual"/>
    <m/>
    <n v="0"/>
    <n v="1"/>
    <n v="0"/>
    <n v="0"/>
    <n v="0"/>
    <n v="0"/>
    <n v="1"/>
    <n v="0"/>
    <n v="0"/>
    <n v="1"/>
    <n v="0"/>
    <n v="0"/>
    <n v="0"/>
  </r>
  <r>
    <m/>
    <m/>
    <s v="Humanidades"/>
    <d v="2020-05-19T12:51:00"/>
    <x v="1"/>
    <x v="7"/>
    <x v="3"/>
    <x v="3"/>
    <x v="2"/>
    <s v="F. Geografía e Historia"/>
    <s v="F. Filología (Clásicas o General)"/>
    <s v="F. Derecho (Departamentos,Criminología)"/>
    <s v="Biblioteca CSIC CCHH y SS"/>
    <m/>
    <m/>
    <m/>
    <m/>
    <m/>
    <s v="Sí"/>
    <s v="Sí"/>
    <n v="5"/>
    <n v="3"/>
    <n v="3"/>
    <n v="3"/>
    <n v="1"/>
    <n v="2"/>
    <n v="1"/>
    <n v="4"/>
    <n v="3"/>
    <n v="4"/>
    <m/>
    <n v="4"/>
    <n v="5"/>
    <n v="5"/>
    <n v="5"/>
    <n v="5"/>
    <s v="Sí"/>
    <n v="5"/>
    <n v="4"/>
    <s v="No uso ninguna red social"/>
    <m/>
    <m/>
    <m/>
    <m/>
    <m/>
    <m/>
    <m/>
    <s v="No"/>
    <s v="No"/>
    <m/>
    <n v="5"/>
    <n v="5"/>
    <s v="4, satisfecho"/>
    <s v="Mejorado"/>
    <m/>
    <n v="1"/>
    <n v="0"/>
    <n v="0"/>
    <n v="0"/>
    <n v="0"/>
    <n v="0"/>
    <n v="0"/>
    <n v="0"/>
    <n v="0"/>
    <n v="0"/>
    <n v="0"/>
    <n v="1"/>
    <n v="0"/>
  </r>
  <r>
    <m/>
    <m/>
    <s v="Humanidades"/>
    <d v="2020-05-19T12:51:00"/>
    <x v="2"/>
    <x v="7"/>
    <x v="1"/>
    <x v="1"/>
    <x v="2"/>
    <s v="Biblioteca Maria Zambrano (Filología / Derecho)"/>
    <s v="F. Geografía e Historia"/>
    <s v="F. Filosofía"/>
    <m/>
    <m/>
    <m/>
    <m/>
    <m/>
    <m/>
    <s v="No"/>
    <s v="Sí"/>
    <n v="4"/>
    <n v="2"/>
    <n v="3"/>
    <n v="1"/>
    <n v="5"/>
    <n v="5"/>
    <n v="5"/>
    <n v="1"/>
    <n v="3"/>
    <n v="4"/>
    <m/>
    <n v="3"/>
    <n v="3"/>
    <n v="3"/>
    <n v="3"/>
    <n v="4"/>
    <s v="No"/>
    <n v="4"/>
    <n v="4"/>
    <s v="Twitter|Facebook|Youtube|Instagram|LinkedIn"/>
    <m/>
    <m/>
    <m/>
    <m/>
    <m/>
    <m/>
    <m/>
    <s v="Sí"/>
    <s v="No"/>
    <m/>
    <n v="4"/>
    <n v="4"/>
    <s v="4, satisfecho"/>
    <s v="Mejorado"/>
    <m/>
    <n v="1"/>
    <n v="0"/>
    <n v="0"/>
    <n v="0"/>
    <n v="0"/>
    <n v="0"/>
    <n v="1"/>
    <n v="1"/>
    <n v="1"/>
    <n v="1"/>
    <n v="1"/>
    <n v="0"/>
    <n v="0"/>
  </r>
  <r>
    <m/>
    <m/>
    <s v="Ciencias de la Salud"/>
    <d v="2020-05-19T12:51:00"/>
    <x v="2"/>
    <x v="9"/>
    <x v="5"/>
    <x v="1"/>
    <x v="2"/>
    <s v="F. Farmacia"/>
    <s v="F. Medicina"/>
    <m/>
    <m/>
    <m/>
    <m/>
    <m/>
    <m/>
    <m/>
    <s v="No"/>
    <s v="Sí"/>
    <n v="2"/>
    <n v="1"/>
    <n v="2"/>
    <n v="1"/>
    <n v="5"/>
    <n v="3"/>
    <n v="5"/>
    <n v="1"/>
    <n v="2"/>
    <n v="5"/>
    <m/>
    <n v="5"/>
    <n v="5"/>
    <n v="4"/>
    <n v="3"/>
    <n v="4"/>
    <s v="No"/>
    <n v="5"/>
    <n v="3"/>
    <s v="Youtube|Instagram"/>
    <m/>
    <m/>
    <m/>
    <m/>
    <m/>
    <m/>
    <m/>
    <s v="No"/>
    <s v="No"/>
    <m/>
    <n v="4"/>
    <n v="4"/>
    <s v="4, satisfecho"/>
    <s v="Igual"/>
    <m/>
    <n v="1"/>
    <n v="0"/>
    <n v="0"/>
    <n v="0"/>
    <n v="0"/>
    <n v="0"/>
    <n v="0"/>
    <n v="0"/>
    <n v="1"/>
    <n v="1"/>
    <n v="0"/>
    <n v="0"/>
    <n v="0"/>
  </r>
  <r>
    <m/>
    <m/>
    <s v="Ciencias Sociales"/>
    <d v="2020-05-19T12:51:00"/>
    <x v="2"/>
    <x v="11"/>
    <x v="1"/>
    <x v="2"/>
    <x v="2"/>
    <s v="F. Ciencias Económicas y Empresariales"/>
    <m/>
    <m/>
    <m/>
    <m/>
    <m/>
    <m/>
    <m/>
    <m/>
    <s v="No"/>
    <s v="No"/>
    <n v="1"/>
    <n v="4"/>
    <n v="4"/>
    <n v="1"/>
    <n v="5"/>
    <n v="4"/>
    <n v="2"/>
    <n v="4"/>
    <n v="4"/>
    <n v="4"/>
    <m/>
    <n v="4"/>
    <n v="2"/>
    <n v="3"/>
    <n v="4"/>
    <n v="4"/>
    <s v="Sí"/>
    <n v="4"/>
    <n v="3"/>
    <s v="Twitter|Instagram"/>
    <m/>
    <m/>
    <m/>
    <m/>
    <m/>
    <m/>
    <m/>
    <s v="Sí"/>
    <s v="Sí"/>
    <s v="Útil"/>
    <n v="2"/>
    <n v="4"/>
    <s v="4, satisfecho"/>
    <s v="Mejorado"/>
    <m/>
    <n v="1"/>
    <n v="0"/>
    <n v="0"/>
    <n v="0"/>
    <n v="0"/>
    <n v="0"/>
    <n v="1"/>
    <n v="0"/>
    <n v="0"/>
    <n v="1"/>
    <n v="0"/>
    <n v="0"/>
    <n v="0"/>
  </r>
  <r>
    <m/>
    <m/>
    <s v="Humanidades"/>
    <d v="2020-05-19T12:51:00"/>
    <x v="2"/>
    <x v="7"/>
    <x v="2"/>
    <x v="2"/>
    <x v="18"/>
    <s v="F. Geografía e Historia"/>
    <s v="Biblioteca Maria Zambrano (Filología / Derecho)"/>
    <s v="F. Filosofía"/>
    <s v="Biblioteca Central de Coslada"/>
    <m/>
    <m/>
    <m/>
    <m/>
    <m/>
    <s v="Sí"/>
    <s v="Sí"/>
    <n v="5"/>
    <n v="3"/>
    <n v="4"/>
    <n v="4"/>
    <n v="5"/>
    <n v="5"/>
    <n v="5"/>
    <n v="5"/>
    <n v="5"/>
    <n v="5"/>
    <m/>
    <n v="5"/>
    <n v="5"/>
    <n v="5"/>
    <n v="4"/>
    <n v="5"/>
    <s v="No"/>
    <n v="5"/>
    <n v="3"/>
    <s v="Twitter|Youtube|Instagram"/>
    <m/>
    <m/>
    <m/>
    <m/>
    <m/>
    <m/>
    <m/>
    <s v="Sí"/>
    <s v="No"/>
    <m/>
    <n v="5"/>
    <n v="5"/>
    <s v="5, muy satisfecho"/>
    <s v="Mejorado"/>
    <m/>
    <n v="1"/>
    <n v="0"/>
    <n v="0"/>
    <n v="0"/>
    <n v="1"/>
    <n v="0"/>
    <n v="1"/>
    <n v="0"/>
    <n v="1"/>
    <n v="1"/>
    <n v="0"/>
    <n v="0"/>
    <n v="0"/>
  </r>
  <r>
    <m/>
    <m/>
    <s v="Ciencias Experimentales"/>
    <d v="2020-05-19T12:51:00"/>
    <x v="2"/>
    <x v="19"/>
    <x v="3"/>
    <x v="1"/>
    <x v="3"/>
    <s v="F. Ciencias Físicas"/>
    <s v="F. Ciencias Biológicas"/>
    <s v="F. Ciencias Matemáticas"/>
    <m/>
    <m/>
    <m/>
    <m/>
    <m/>
    <m/>
    <s v="Sí"/>
    <s v="Sí"/>
    <n v="4"/>
    <n v="1"/>
    <n v="1"/>
    <n v="4"/>
    <n v="4"/>
    <n v="5"/>
    <n v="1"/>
    <n v="1"/>
    <n v="4"/>
    <n v="4"/>
    <m/>
    <n v="4"/>
    <n v="4"/>
    <n v="2"/>
    <m/>
    <n v="4"/>
    <s v="No"/>
    <n v="4"/>
    <m/>
    <s v="Twitter|Instagram"/>
    <m/>
    <m/>
    <m/>
    <m/>
    <m/>
    <m/>
    <m/>
    <s v="Sí"/>
    <s v="No"/>
    <m/>
    <m/>
    <m/>
    <m/>
    <m/>
    <m/>
    <n v="0"/>
    <n v="1"/>
    <n v="0"/>
    <n v="0"/>
    <n v="0"/>
    <n v="0"/>
    <n v="1"/>
    <n v="0"/>
    <n v="0"/>
    <n v="1"/>
    <n v="0"/>
    <n v="0"/>
    <n v="0"/>
  </r>
  <r>
    <m/>
    <m/>
    <s v="Ciencias de la Salud"/>
    <d v="2020-05-19T12:51:00"/>
    <x v="2"/>
    <x v="9"/>
    <x v="5"/>
    <x v="1"/>
    <x v="2"/>
    <s v="F. Farmacia"/>
    <s v="F. Farmacia"/>
    <s v="F. Farmacia"/>
    <m/>
    <m/>
    <m/>
    <m/>
    <m/>
    <m/>
    <s v="No"/>
    <s v="No"/>
    <n v="1"/>
    <n v="1"/>
    <n v="5"/>
    <n v="5"/>
    <n v="5"/>
    <n v="5"/>
    <n v="5"/>
    <n v="1"/>
    <n v="1"/>
    <n v="3"/>
    <m/>
    <n v="1"/>
    <n v="3"/>
    <n v="3"/>
    <n v="3"/>
    <n v="3"/>
    <s v="Sí"/>
    <n v="2"/>
    <n v="1"/>
    <s v="Twitter|Facebook|Instagram|Pinterest, Tumblr"/>
    <m/>
    <m/>
    <m/>
    <m/>
    <m/>
    <m/>
    <m/>
    <s v="No"/>
    <s v="No"/>
    <m/>
    <n v="3"/>
    <n v="4"/>
    <s v="3, normal"/>
    <s v="Empeorado"/>
    <m/>
    <n v="1"/>
    <n v="0"/>
    <n v="0"/>
    <n v="0"/>
    <n v="0"/>
    <n v="0"/>
    <n v="1"/>
    <n v="1"/>
    <n v="0"/>
    <n v="1"/>
    <n v="0"/>
    <n v="0"/>
    <n v="0"/>
  </r>
  <r>
    <m/>
    <m/>
    <s v="Ciencias de la Salud"/>
    <d v="2020-05-19T12:51:00"/>
    <x v="1"/>
    <x v="9"/>
    <x v="1"/>
    <x v="1"/>
    <x v="2"/>
    <s v="F. Farmacia"/>
    <s v="F. Medicina"/>
    <s v="F. Enfermería, Fisioterapia y Podología"/>
    <s v="Biblioteca Lope de Vega, Tres Cantos"/>
    <m/>
    <m/>
    <m/>
    <m/>
    <m/>
    <s v="No"/>
    <s v="Sí"/>
    <n v="2"/>
    <n v="4"/>
    <n v="3"/>
    <n v="1"/>
    <n v="1"/>
    <n v="4"/>
    <n v="1"/>
    <n v="2"/>
    <n v="4"/>
    <n v="4"/>
    <m/>
    <n v="4"/>
    <n v="4"/>
    <n v="4"/>
    <n v="2"/>
    <n v="4"/>
    <s v="Sí"/>
    <n v="3"/>
    <n v="1"/>
    <s v="No uso ninguna red social"/>
    <m/>
    <m/>
    <m/>
    <m/>
    <m/>
    <m/>
    <m/>
    <s v="Sí"/>
    <s v="Sí"/>
    <s v="Útil"/>
    <n v="4"/>
    <n v="5"/>
    <s v="4, satisfecho"/>
    <s v="Igual"/>
    <m/>
    <n v="1"/>
    <n v="0"/>
    <n v="0"/>
    <n v="0"/>
    <n v="0"/>
    <n v="0"/>
    <n v="0"/>
    <n v="0"/>
    <n v="0"/>
    <n v="0"/>
    <n v="0"/>
    <n v="1"/>
    <n v="0"/>
  </r>
  <r>
    <m/>
    <m/>
    <s v="Ciencias Sociales"/>
    <d v="2020-05-19T12:51:00"/>
    <x v="2"/>
    <x v="13"/>
    <x v="1"/>
    <x v="5"/>
    <x v="4"/>
    <s v="F. Ciencias de la Información"/>
    <s v="Biblioteca Maria Zambrano (Filología / Derecho)"/>
    <m/>
    <s v="Biblioteca municipal"/>
    <m/>
    <m/>
    <m/>
    <m/>
    <m/>
    <s v="Sí"/>
    <s v="Sí"/>
    <n v="3"/>
    <n v="1"/>
    <n v="2"/>
    <n v="3"/>
    <n v="5"/>
    <n v="3"/>
    <n v="5"/>
    <n v="1"/>
    <n v="3"/>
    <n v="4"/>
    <m/>
    <n v="4"/>
    <n v="3"/>
    <n v="4"/>
    <n v="3"/>
    <n v="5"/>
    <s v="No"/>
    <n v="4"/>
    <n v="1"/>
    <s v="Twitter|Youtube|Instagram"/>
    <m/>
    <m/>
    <m/>
    <m/>
    <m/>
    <m/>
    <m/>
    <s v="No"/>
    <s v="No"/>
    <m/>
    <n v="4"/>
    <n v="5"/>
    <s v="4, satisfecho"/>
    <s v="Igual"/>
    <m/>
    <n v="0"/>
    <n v="0"/>
    <n v="1"/>
    <n v="0"/>
    <n v="0"/>
    <n v="0"/>
    <n v="1"/>
    <n v="0"/>
    <n v="1"/>
    <n v="1"/>
    <n v="0"/>
    <n v="0"/>
    <n v="0"/>
  </r>
  <r>
    <m/>
    <m/>
    <s v="Ciencias Experimentales"/>
    <d v="2020-05-19T12:51:00"/>
    <x v="2"/>
    <x v="19"/>
    <x v="1"/>
    <x v="1"/>
    <x v="20"/>
    <s v="F. Ciencias Físicas"/>
    <m/>
    <m/>
    <m/>
    <m/>
    <m/>
    <m/>
    <m/>
    <m/>
    <s v="No"/>
    <s v="No"/>
    <n v="2"/>
    <n v="3"/>
    <n v="1"/>
    <n v="3"/>
    <n v="5"/>
    <n v="5"/>
    <n v="4"/>
    <n v="1"/>
    <n v="1"/>
    <n v="4"/>
    <m/>
    <n v="3"/>
    <n v="2"/>
    <n v="3"/>
    <n v="2"/>
    <n v="3"/>
    <s v="No"/>
    <n v="3"/>
    <n v="2"/>
    <s v="Twitter|Facebook|Instagram"/>
    <m/>
    <m/>
    <m/>
    <m/>
    <m/>
    <m/>
    <m/>
    <s v="Sí"/>
    <s v="Sí"/>
    <s v="Útil"/>
    <n v="4"/>
    <n v="3"/>
    <s v="3, normal"/>
    <s v="Mejorado"/>
    <m/>
    <n v="0"/>
    <n v="1"/>
    <n v="1"/>
    <n v="0"/>
    <n v="1"/>
    <n v="0"/>
    <n v="1"/>
    <n v="1"/>
    <n v="0"/>
    <n v="1"/>
    <n v="0"/>
    <n v="0"/>
    <n v="0"/>
  </r>
  <r>
    <m/>
    <m/>
    <s v="Ciencias de la Salud"/>
    <d v="2020-05-19T12:51:00"/>
    <x v="2"/>
    <x v="9"/>
    <x v="2"/>
    <x v="1"/>
    <x v="2"/>
    <s v="Biblioteca Maria Zambrano (Filología / Derecho)"/>
    <m/>
    <m/>
    <m/>
    <m/>
    <m/>
    <m/>
    <m/>
    <m/>
    <s v="No"/>
    <s v="No"/>
    <n v="2"/>
    <n v="2"/>
    <n v="3"/>
    <n v="3"/>
    <n v="4"/>
    <n v="4"/>
    <n v="4"/>
    <n v="3"/>
    <n v="3"/>
    <n v="3"/>
    <m/>
    <n v="4"/>
    <n v="4"/>
    <n v="2"/>
    <n v="3"/>
    <n v="3"/>
    <s v="No"/>
    <n v="3"/>
    <n v="3"/>
    <s v="Twitter|Instagram"/>
    <m/>
    <m/>
    <m/>
    <m/>
    <m/>
    <m/>
    <m/>
    <s v="Sí"/>
    <s v="Sí"/>
    <s v="Útil"/>
    <n v="4"/>
    <n v="4"/>
    <s v="4, satisfecho"/>
    <s v="Igual"/>
    <m/>
    <n v="1"/>
    <n v="0"/>
    <n v="0"/>
    <n v="0"/>
    <n v="0"/>
    <n v="0"/>
    <n v="1"/>
    <n v="0"/>
    <n v="0"/>
    <n v="1"/>
    <n v="0"/>
    <n v="0"/>
    <n v="0"/>
  </r>
  <r>
    <m/>
    <m/>
    <s v="Ciencias de la Salud"/>
    <d v="2020-05-19T12:51:00"/>
    <x v="2"/>
    <x v="15"/>
    <x v="2"/>
    <x v="2"/>
    <x v="2"/>
    <s v="F. Enfermería, Fisioterapia y Podología"/>
    <s v="F. Medicina"/>
    <s v="F. Odontología"/>
    <m/>
    <m/>
    <m/>
    <m/>
    <m/>
    <m/>
    <s v="No"/>
    <s v="Sí"/>
    <n v="3"/>
    <n v="1"/>
    <n v="4"/>
    <n v="1"/>
    <n v="5"/>
    <n v="3"/>
    <n v="4"/>
    <n v="3"/>
    <n v="4"/>
    <n v="5"/>
    <m/>
    <n v="5"/>
    <n v="5"/>
    <n v="4"/>
    <n v="3"/>
    <n v="4"/>
    <s v="No"/>
    <n v="5"/>
    <n v="3"/>
    <s v="Twitter|Youtube"/>
    <m/>
    <m/>
    <m/>
    <m/>
    <m/>
    <m/>
    <m/>
    <s v="No"/>
    <s v="No"/>
    <m/>
    <n v="3"/>
    <n v="5"/>
    <s v="5, muy satisfecho"/>
    <s v="Mejorado"/>
    <m/>
    <n v="1"/>
    <n v="0"/>
    <n v="0"/>
    <n v="0"/>
    <n v="0"/>
    <n v="0"/>
    <n v="1"/>
    <n v="0"/>
    <n v="1"/>
    <n v="0"/>
    <n v="0"/>
    <n v="0"/>
    <n v="0"/>
  </r>
  <r>
    <m/>
    <m/>
    <s v="Humanidades"/>
    <d v="2020-05-19T12:51:00"/>
    <x v="2"/>
    <x v="7"/>
    <x v="3"/>
    <x v="3"/>
    <x v="11"/>
    <s v="F. Geografía e Historia"/>
    <s v="Biblioteca Maria Zambrano (Filología / Derecho)"/>
    <s v="F. Ciencias de la Información"/>
    <s v="Bibliotecas de museos (Museo Nacional Centro de Arte Reina Sofía, Museo Nacional del Prado)"/>
    <m/>
    <m/>
    <m/>
    <m/>
    <m/>
    <s v="Sí"/>
    <s v="Sí"/>
    <n v="3"/>
    <n v="3"/>
    <n v="4"/>
    <n v="4"/>
    <n v="5"/>
    <n v="4"/>
    <n v="5"/>
    <n v="3"/>
    <n v="4"/>
    <n v="4"/>
    <m/>
    <n v="4"/>
    <n v="4"/>
    <n v="5"/>
    <n v="3"/>
    <n v="4"/>
    <s v="Sí"/>
    <n v="4"/>
    <n v="3"/>
    <s v="Instagram"/>
    <m/>
    <m/>
    <m/>
    <m/>
    <m/>
    <m/>
    <m/>
    <s v="Sí"/>
    <s v="No"/>
    <m/>
    <n v="5"/>
    <n v="4"/>
    <s v="4, satisfecho"/>
    <s v="Mejorado"/>
    <m/>
    <n v="0"/>
    <n v="1"/>
    <n v="1"/>
    <n v="0"/>
    <n v="0"/>
    <n v="0"/>
    <n v="0"/>
    <n v="0"/>
    <n v="0"/>
    <n v="1"/>
    <n v="0"/>
    <n v="0"/>
    <n v="0"/>
  </r>
  <r>
    <m/>
    <m/>
    <s v="Ciencias de la Salud"/>
    <d v="2020-05-19T12:51:00"/>
    <x v="2"/>
    <x v="18"/>
    <x v="1"/>
    <x v="2"/>
    <x v="6"/>
    <s v="F. Odontología"/>
    <s v="F. Medicina"/>
    <s v="F. Farmacia"/>
    <m/>
    <m/>
    <m/>
    <m/>
    <m/>
    <m/>
    <s v="No"/>
    <s v="Sí"/>
    <n v="3"/>
    <n v="4"/>
    <n v="5"/>
    <n v="2"/>
    <n v="5"/>
    <n v="5"/>
    <n v="3"/>
    <n v="4"/>
    <n v="4"/>
    <n v="4"/>
    <m/>
    <n v="4"/>
    <n v="4"/>
    <n v="4"/>
    <n v="4"/>
    <n v="3"/>
    <s v="Sí"/>
    <n v="5"/>
    <n v="5"/>
    <s v="Facebook|Youtube|Instagram"/>
    <m/>
    <m/>
    <m/>
    <m/>
    <m/>
    <m/>
    <m/>
    <s v="Sí"/>
    <s v="Sí"/>
    <s v="Muy útil"/>
    <n v="5"/>
    <n v="5"/>
    <s v="5, muy satisfecho"/>
    <s v="Mejorado"/>
    <m/>
    <n v="1"/>
    <n v="0"/>
    <n v="1"/>
    <n v="0"/>
    <n v="0"/>
    <n v="0"/>
    <n v="0"/>
    <n v="1"/>
    <n v="1"/>
    <n v="1"/>
    <n v="0"/>
    <n v="0"/>
    <n v="0"/>
  </r>
  <r>
    <m/>
    <m/>
    <s v="Ciencias Sociales"/>
    <d v="2020-05-19T12:51:00"/>
    <x v="2"/>
    <x v="10"/>
    <x v="5"/>
    <x v="4"/>
    <x v="2"/>
    <s v="Biblioteca Maria Zambrano (Filología / Derecho)"/>
    <s v="F. Derecho (Departamentos,Criminología)"/>
    <s v="F. Filosofía"/>
    <m/>
    <m/>
    <m/>
    <m/>
    <m/>
    <m/>
    <s v="No"/>
    <s v="No"/>
    <n v="1"/>
    <n v="1"/>
    <n v="1"/>
    <n v="5"/>
    <n v="5"/>
    <n v="5"/>
    <n v="5"/>
    <n v="5"/>
    <n v="1"/>
    <n v="3"/>
    <m/>
    <n v="2"/>
    <n v="2"/>
    <n v="1"/>
    <n v="3"/>
    <n v="1"/>
    <s v="No"/>
    <n v="2"/>
    <n v="1"/>
    <s v="Facebook|Instagram"/>
    <m/>
    <m/>
    <m/>
    <m/>
    <m/>
    <m/>
    <m/>
    <s v="No"/>
    <s v="No"/>
    <m/>
    <n v="3"/>
    <n v="2"/>
    <s v="3, normal"/>
    <s v="Igual"/>
    <m/>
    <n v="1"/>
    <n v="0"/>
    <n v="0"/>
    <n v="0"/>
    <n v="0"/>
    <n v="0"/>
    <n v="0"/>
    <n v="1"/>
    <n v="0"/>
    <n v="1"/>
    <n v="0"/>
    <n v="0"/>
    <n v="0"/>
  </r>
  <r>
    <m/>
    <m/>
    <s v="Ciencias Experimentales"/>
    <d v="2020-05-19T12:51:00"/>
    <x v="2"/>
    <x v="16"/>
    <x v="3"/>
    <x v="2"/>
    <x v="2"/>
    <s v="F. Ciencias Químicas"/>
    <s v="Biblioteca Maria Zambrano (Filología / Derecho)"/>
    <m/>
    <m/>
    <m/>
    <m/>
    <m/>
    <m/>
    <m/>
    <s v="No"/>
    <s v="Sí"/>
    <n v="2"/>
    <n v="1"/>
    <n v="2"/>
    <n v="1"/>
    <n v="5"/>
    <n v="4"/>
    <n v="5"/>
    <n v="1"/>
    <n v="4"/>
    <n v="4"/>
    <m/>
    <n v="5"/>
    <n v="5"/>
    <n v="5"/>
    <n v="4"/>
    <n v="5"/>
    <s v="Sí"/>
    <n v="5"/>
    <n v="3"/>
    <s v="Twitter|Instagram"/>
    <m/>
    <m/>
    <m/>
    <m/>
    <m/>
    <m/>
    <m/>
    <s v="Sí"/>
    <s v="No"/>
    <m/>
    <n v="5"/>
    <n v="4"/>
    <s v="3, normal"/>
    <s v="Mejorado mucho"/>
    <s v="En la biblioteca de CC Químicas la conexión a Internet es mala. Además, he puesto una sugerencia y me dicen que funciona con normalidad. Soy alumno de cuarto y eso no es cierto, nunca ha ido bien. Algunos días funciona, pero la gran mayoría no, y es desesperante."/>
    <n v="1"/>
    <n v="0"/>
    <n v="0"/>
    <n v="0"/>
    <n v="0"/>
    <n v="0"/>
    <n v="1"/>
    <n v="0"/>
    <n v="0"/>
    <n v="1"/>
    <n v="0"/>
    <n v="0"/>
    <n v="0"/>
  </r>
  <r>
    <m/>
    <m/>
    <s v="Ciencias Experimentales"/>
    <d v="2020-05-19T12:51:00"/>
    <x v="2"/>
    <x v="19"/>
    <x v="2"/>
    <x v="5"/>
    <x v="11"/>
    <s v="F. Ciencias Físicas"/>
    <s v="F. Ciencias Matemáticas"/>
    <s v="F. Ciencias Químicas"/>
    <m/>
    <m/>
    <m/>
    <m/>
    <m/>
    <m/>
    <s v="No"/>
    <s v="Sí"/>
    <n v="4"/>
    <n v="1"/>
    <n v="1"/>
    <n v="1"/>
    <n v="5"/>
    <n v="4"/>
    <n v="5"/>
    <n v="1"/>
    <n v="4"/>
    <n v="4"/>
    <m/>
    <n v="5"/>
    <n v="5"/>
    <n v="4"/>
    <n v="3"/>
    <n v="3"/>
    <s v="No"/>
    <n v="3"/>
    <n v="3"/>
    <s v="No uso ninguna red social"/>
    <m/>
    <m/>
    <m/>
    <m/>
    <m/>
    <m/>
    <m/>
    <s v="No"/>
    <s v="No"/>
    <m/>
    <n v="4"/>
    <n v="3"/>
    <s v="4, satisfecho"/>
    <s v="Mejorado"/>
    <m/>
    <n v="0"/>
    <n v="1"/>
    <n v="1"/>
    <n v="0"/>
    <n v="0"/>
    <n v="0"/>
    <n v="0"/>
    <n v="0"/>
    <n v="0"/>
    <n v="0"/>
    <n v="0"/>
    <n v="1"/>
    <n v="0"/>
  </r>
  <r>
    <m/>
    <m/>
    <s v="Ciencias de la Salud"/>
    <d v="2020-05-19T12:51:00"/>
    <x v="2"/>
    <x v="9"/>
    <x v="2"/>
    <x v="1"/>
    <x v="69"/>
    <s v="F. Ciencias de la Información"/>
    <s v="F. Odontología"/>
    <s v="F. Ciencias Biológicas"/>
    <m/>
    <m/>
    <m/>
    <m/>
    <m/>
    <m/>
    <s v="No"/>
    <s v="No"/>
    <n v="1"/>
    <n v="5"/>
    <n v="2"/>
    <n v="1"/>
    <n v="2"/>
    <n v="4"/>
    <n v="3"/>
    <n v="1"/>
    <n v="3"/>
    <n v="3"/>
    <m/>
    <n v="1"/>
    <n v="4"/>
    <n v="1"/>
    <n v="5"/>
    <n v="5"/>
    <s v="No"/>
    <n v="2"/>
    <n v="1"/>
    <s v="Facebook|Youtube|Instagram"/>
    <m/>
    <m/>
    <m/>
    <m/>
    <m/>
    <m/>
    <m/>
    <s v="No"/>
    <s v="No"/>
    <m/>
    <n v="4"/>
    <n v="4"/>
    <s v="3, normal"/>
    <s v="Igual"/>
    <m/>
    <n v="0"/>
    <n v="0"/>
    <n v="0"/>
    <n v="0"/>
    <n v="0"/>
    <n v="0"/>
    <n v="0"/>
    <n v="1"/>
    <n v="1"/>
    <n v="1"/>
    <n v="0"/>
    <n v="0"/>
    <n v="0"/>
  </r>
  <r>
    <m/>
    <m/>
    <s v="Ciencias Experimentales"/>
    <d v="2020-05-19T12:51:00"/>
    <x v="3"/>
    <x v="16"/>
    <x v="2"/>
    <x v="3"/>
    <x v="3"/>
    <s v="F. Ciencias Químicas"/>
    <s v="Biblioteca Maria Zambrano (Filología / Derecho)"/>
    <m/>
    <m/>
    <m/>
    <m/>
    <m/>
    <m/>
    <m/>
    <s v="No"/>
    <s v="No"/>
    <n v="2"/>
    <n v="5"/>
    <n v="3"/>
    <n v="1"/>
    <n v="5"/>
    <n v="3"/>
    <n v="5"/>
    <n v="2"/>
    <n v="3"/>
    <n v="3"/>
    <m/>
    <n v="5"/>
    <n v="5"/>
    <n v="3"/>
    <n v="3"/>
    <n v="3"/>
    <s v="Sí"/>
    <n v="4"/>
    <n v="3"/>
    <s v="Twitter|Facebook|Youtube|Instagram"/>
    <m/>
    <m/>
    <m/>
    <m/>
    <m/>
    <m/>
    <m/>
    <s v="Sí"/>
    <s v="Sí"/>
    <s v="Útil"/>
    <n v="5"/>
    <n v="4"/>
    <s v="4, satisfecho"/>
    <s v="Mejorado"/>
    <m/>
    <n v="0"/>
    <n v="1"/>
    <n v="0"/>
    <n v="0"/>
    <n v="0"/>
    <n v="0"/>
    <n v="1"/>
    <n v="1"/>
    <n v="1"/>
    <n v="1"/>
    <n v="0"/>
    <n v="0"/>
    <n v="0"/>
  </r>
  <r>
    <m/>
    <m/>
    <s v="Ciencias Experimentales"/>
    <d v="2020-05-19T12:51:00"/>
    <x v="2"/>
    <x v="16"/>
    <x v="3"/>
    <x v="1"/>
    <x v="3"/>
    <s v="F. Ciencias Químicas"/>
    <m/>
    <m/>
    <s v="La biblioteca municipal de mi pueblo"/>
    <m/>
    <m/>
    <m/>
    <m/>
    <m/>
    <s v="No"/>
    <s v="Sí"/>
    <n v="3"/>
    <n v="1"/>
    <n v="2"/>
    <n v="1"/>
    <n v="5"/>
    <n v="4"/>
    <n v="5"/>
    <n v="2"/>
    <n v="3"/>
    <n v="3"/>
    <m/>
    <n v="3"/>
    <n v="4"/>
    <n v="2"/>
    <n v="1"/>
    <n v="1"/>
    <s v="No"/>
    <n v="4"/>
    <n v="1"/>
    <s v="Youtube|Instagram"/>
    <m/>
    <m/>
    <m/>
    <m/>
    <m/>
    <m/>
    <m/>
    <s v="No"/>
    <s v="No"/>
    <m/>
    <n v="4"/>
    <n v="4"/>
    <s v="5, muy satisfecho"/>
    <s v="Mejorado"/>
    <m/>
    <n v="0"/>
    <n v="1"/>
    <n v="0"/>
    <n v="0"/>
    <n v="0"/>
    <n v="0"/>
    <n v="0"/>
    <n v="0"/>
    <n v="1"/>
    <n v="1"/>
    <n v="0"/>
    <n v="0"/>
    <n v="0"/>
  </r>
  <r>
    <m/>
    <m/>
    <s v="Humanidades"/>
    <d v="2020-05-19T12:51:00"/>
    <x v="2"/>
    <x v="6"/>
    <x v="1"/>
    <x v="2"/>
    <x v="16"/>
    <s v="Biblioteca Maria Zambrano (Filología / Derecho)"/>
    <s v="F. Filología (Clásicas o General)"/>
    <m/>
    <m/>
    <m/>
    <m/>
    <m/>
    <m/>
    <m/>
    <s v="No"/>
    <s v="No"/>
    <n v="3"/>
    <n v="4"/>
    <n v="4"/>
    <n v="3"/>
    <n v="3"/>
    <n v="5"/>
    <n v="1"/>
    <n v="3"/>
    <n v="3"/>
    <n v="3"/>
    <m/>
    <n v="4"/>
    <n v="4"/>
    <n v="5"/>
    <n v="4"/>
    <n v="3"/>
    <s v="No"/>
    <n v="4"/>
    <n v="3"/>
    <s v="Youtube|Instagram"/>
    <m/>
    <m/>
    <m/>
    <m/>
    <m/>
    <m/>
    <m/>
    <s v="Sí"/>
    <s v="Sí"/>
    <s v="Útil"/>
    <n v="4"/>
    <n v="5"/>
    <s v="4, satisfecho"/>
    <s v="Mejorado"/>
    <m/>
    <n v="0"/>
    <n v="0"/>
    <n v="0"/>
    <n v="0"/>
    <n v="1"/>
    <n v="0"/>
    <n v="0"/>
    <n v="0"/>
    <n v="1"/>
    <n v="1"/>
    <n v="0"/>
    <n v="0"/>
    <n v="0"/>
  </r>
  <r>
    <m/>
    <m/>
    <s v="Ciencias Sociales"/>
    <d v="2020-05-19T12:51:00"/>
    <x v="2"/>
    <x v="1"/>
    <x v="2"/>
    <x v="1"/>
    <x v="3"/>
    <s v="F. Ciencias Políticas y Sociología"/>
    <s v="Biblioteca Maria Zambrano (Filología / Derecho)"/>
    <s v="F. Trabajo Social"/>
    <m/>
    <m/>
    <m/>
    <m/>
    <m/>
    <m/>
    <s v="Sí"/>
    <s v="Sí"/>
    <n v="3"/>
    <n v="4"/>
    <n v="4"/>
    <n v="2"/>
    <n v="3"/>
    <n v="4"/>
    <n v="2"/>
    <n v="2"/>
    <n v="3"/>
    <n v="4"/>
    <m/>
    <n v="3"/>
    <n v="5"/>
    <n v="5"/>
    <n v="1"/>
    <n v="3"/>
    <s v="Sí"/>
    <n v="4"/>
    <n v="1"/>
    <s v="Twitter|Youtube|Instagram"/>
    <m/>
    <m/>
    <m/>
    <m/>
    <m/>
    <m/>
    <m/>
    <s v="Sí"/>
    <s v="No"/>
    <m/>
    <n v="4"/>
    <n v="4"/>
    <s v="4, satisfecho"/>
    <s v="Igual"/>
    <m/>
    <n v="0"/>
    <n v="1"/>
    <n v="0"/>
    <n v="0"/>
    <n v="0"/>
    <n v="0"/>
    <n v="1"/>
    <n v="0"/>
    <n v="1"/>
    <n v="1"/>
    <n v="0"/>
    <n v="0"/>
    <n v="0"/>
  </r>
  <r>
    <m/>
    <m/>
    <s v="Humanidades"/>
    <d v="2020-05-19T12:51:00"/>
    <x v="2"/>
    <x v="7"/>
    <x v="1"/>
    <x v="1"/>
    <x v="6"/>
    <s v="F. Geografía e Historia"/>
    <s v="Biblioteca Maria Zambrano (Filología / Derecho)"/>
    <m/>
    <m/>
    <m/>
    <m/>
    <m/>
    <m/>
    <m/>
    <s v="Sí"/>
    <s v="Sí"/>
    <n v="2"/>
    <n v="2"/>
    <n v="3"/>
    <n v="4"/>
    <n v="5"/>
    <n v="3"/>
    <n v="4"/>
    <n v="5"/>
    <n v="3"/>
    <n v="4"/>
    <m/>
    <n v="3"/>
    <n v="4"/>
    <n v="4"/>
    <n v="4"/>
    <n v="4"/>
    <s v="No"/>
    <n v="4"/>
    <n v="4"/>
    <s v="Twitter|Facebook|Youtube|Instagram"/>
    <m/>
    <m/>
    <m/>
    <m/>
    <m/>
    <m/>
    <m/>
    <s v="No"/>
    <s v="No"/>
    <m/>
    <n v="4"/>
    <n v="4"/>
    <s v="4, satisfecho"/>
    <s v="Igual"/>
    <m/>
    <n v="1"/>
    <n v="0"/>
    <n v="1"/>
    <n v="0"/>
    <n v="0"/>
    <n v="0"/>
    <n v="1"/>
    <n v="1"/>
    <n v="1"/>
    <n v="1"/>
    <n v="0"/>
    <n v="0"/>
    <n v="0"/>
  </r>
  <r>
    <m/>
    <m/>
    <s v="Ciencias Sociales"/>
    <d v="2020-05-19T12:51:00"/>
    <x v="3"/>
    <x v="13"/>
    <x v="3"/>
    <x v="3"/>
    <x v="1"/>
    <s v="Biblioteca Maria Zambrano (Filología / Derecho)"/>
    <s v="F. Ciencias de la Información"/>
    <m/>
    <s v="Del ayuntamiento"/>
    <m/>
    <m/>
    <m/>
    <m/>
    <m/>
    <s v="Sí"/>
    <s v="No"/>
    <n v="4"/>
    <n v="4"/>
    <n v="4"/>
    <n v="1"/>
    <n v="4"/>
    <n v="4"/>
    <n v="1"/>
    <n v="3"/>
    <n v="4"/>
    <n v="4"/>
    <m/>
    <n v="4"/>
    <n v="4"/>
    <n v="4"/>
    <n v="4"/>
    <n v="4"/>
    <s v="No"/>
    <n v="4"/>
    <n v="4"/>
    <s v="Twitter|Instagram"/>
    <m/>
    <m/>
    <m/>
    <m/>
    <m/>
    <m/>
    <m/>
    <s v="No"/>
    <s v="No"/>
    <m/>
    <n v="4"/>
    <n v="4"/>
    <s v="5, muy satisfecho"/>
    <s v="Mejorado"/>
    <m/>
    <n v="0"/>
    <n v="0"/>
    <n v="0"/>
    <n v="1"/>
    <n v="0"/>
    <n v="0"/>
    <n v="1"/>
    <n v="0"/>
    <n v="0"/>
    <n v="1"/>
    <n v="0"/>
    <n v="0"/>
    <n v="0"/>
  </r>
  <r>
    <m/>
    <m/>
    <s v="Ciencias Experimentales"/>
    <d v="2020-05-19T12:51:00"/>
    <x v="2"/>
    <x v="16"/>
    <x v="3"/>
    <x v="4"/>
    <x v="2"/>
    <s v="Biblioteca Maria Zambrano (Filología / Derecho)"/>
    <s v="F. Ciencias Químicas"/>
    <m/>
    <m/>
    <m/>
    <m/>
    <m/>
    <m/>
    <m/>
    <s v="No"/>
    <s v="Sí"/>
    <n v="3"/>
    <n v="1"/>
    <n v="1"/>
    <n v="1"/>
    <n v="4"/>
    <n v="2"/>
    <n v="5"/>
    <n v="3"/>
    <n v="4"/>
    <n v="2"/>
    <m/>
    <n v="4"/>
    <n v="4"/>
    <n v="3"/>
    <n v="4"/>
    <n v="4"/>
    <s v="Sí"/>
    <n v="4"/>
    <n v="4"/>
    <s v="Twitter|Youtube|Instagram"/>
    <m/>
    <m/>
    <m/>
    <m/>
    <m/>
    <m/>
    <m/>
    <s v="No"/>
    <s v="No"/>
    <m/>
    <n v="3"/>
    <n v="4"/>
    <s v="4, satisfecho"/>
    <s v="Igual"/>
    <m/>
    <n v="1"/>
    <n v="0"/>
    <n v="0"/>
    <n v="0"/>
    <n v="0"/>
    <n v="0"/>
    <n v="1"/>
    <n v="0"/>
    <n v="1"/>
    <n v="1"/>
    <n v="0"/>
    <n v="0"/>
    <n v="0"/>
  </r>
  <r>
    <m/>
    <m/>
    <s v="Ciencias Experimentales"/>
    <d v="2020-05-19T12:51:00"/>
    <x v="2"/>
    <x v="8"/>
    <x v="3"/>
    <x v="4"/>
    <x v="2"/>
    <s v="F. Ciencias Matemáticas"/>
    <s v="F. Ciencias Físicas"/>
    <s v="Biblioteca Maria Zambrano (Filología / Derecho)"/>
    <s v="Biblioteca Municipal de Tres Cantos"/>
    <m/>
    <m/>
    <m/>
    <m/>
    <m/>
    <s v="Sí"/>
    <s v="Sí"/>
    <n v="3"/>
    <n v="1"/>
    <n v="3"/>
    <n v="2"/>
    <n v="5"/>
    <n v="4"/>
    <n v="5"/>
    <n v="1"/>
    <n v="3"/>
    <n v="3"/>
    <m/>
    <n v="3"/>
    <n v="4"/>
    <n v="4"/>
    <n v="3"/>
    <n v="4"/>
    <s v="Sí"/>
    <n v="3"/>
    <n v="3"/>
    <s v="Twitter|Facebook|Instagram"/>
    <m/>
    <m/>
    <m/>
    <m/>
    <m/>
    <m/>
    <m/>
    <s v="Sí"/>
    <s v="Sí"/>
    <s v="Normal"/>
    <n v="4"/>
    <n v="4"/>
    <s v="4, satisfecho"/>
    <s v="Mejorado"/>
    <m/>
    <n v="1"/>
    <n v="0"/>
    <n v="0"/>
    <n v="0"/>
    <n v="0"/>
    <n v="0"/>
    <n v="1"/>
    <n v="1"/>
    <n v="0"/>
    <n v="1"/>
    <n v="0"/>
    <n v="0"/>
    <n v="0"/>
  </r>
  <r>
    <m/>
    <m/>
    <s v="Humanidades"/>
    <d v="2020-05-19T12:51:00"/>
    <x v="2"/>
    <x v="7"/>
    <x v="2"/>
    <x v="2"/>
    <x v="2"/>
    <s v="F. Geografía e Historia"/>
    <s v="Biblioteca Maria Zambrano (Filología / Derecho)"/>
    <s v="F. Filología (Clásicas o General)"/>
    <m/>
    <m/>
    <m/>
    <m/>
    <m/>
    <m/>
    <s v="Sí"/>
    <s v="Sí"/>
    <n v="4"/>
    <n v="3"/>
    <n v="3"/>
    <n v="2"/>
    <n v="3"/>
    <n v="2"/>
    <n v="4"/>
    <n v="3"/>
    <n v="3"/>
    <n v="4"/>
    <m/>
    <n v="4"/>
    <n v="4"/>
    <n v="5"/>
    <n v="3"/>
    <n v="4"/>
    <s v="No"/>
    <n v="3"/>
    <n v="3"/>
    <s v="Twitter|Instagram"/>
    <m/>
    <m/>
    <m/>
    <m/>
    <m/>
    <m/>
    <m/>
    <s v="No"/>
    <s v="No"/>
    <m/>
    <n v="4"/>
    <n v="5"/>
    <s v="5, muy satisfecho"/>
    <s v="Mejorado"/>
    <m/>
    <n v="1"/>
    <n v="0"/>
    <n v="0"/>
    <n v="0"/>
    <n v="0"/>
    <n v="0"/>
    <n v="1"/>
    <n v="0"/>
    <n v="0"/>
    <n v="1"/>
    <n v="0"/>
    <n v="0"/>
    <n v="0"/>
  </r>
  <r>
    <m/>
    <m/>
    <s v="Humanidades"/>
    <d v="2020-05-19T12:51:00"/>
    <x v="3"/>
    <x v="6"/>
    <x v="5"/>
    <x v="1"/>
    <x v="16"/>
    <s v="F. Filología (Clásicas o General)"/>
    <s v="Biblioteca Maria Zambrano (Filología / Derecho)"/>
    <m/>
    <s v="Bibliotecas públicas"/>
    <m/>
    <m/>
    <m/>
    <m/>
    <m/>
    <s v="No"/>
    <s v="Sí"/>
    <n v="4"/>
    <n v="3"/>
    <n v="3"/>
    <n v="3"/>
    <n v="5"/>
    <n v="4"/>
    <n v="5"/>
    <n v="3"/>
    <n v="2"/>
    <n v="5"/>
    <m/>
    <n v="3"/>
    <n v="5"/>
    <n v="4"/>
    <n v="1"/>
    <n v="4"/>
    <s v="No"/>
    <n v="4"/>
    <n v="1"/>
    <s v="No uso ninguna red social"/>
    <m/>
    <m/>
    <m/>
    <m/>
    <m/>
    <m/>
    <m/>
    <s v="No"/>
    <s v="No"/>
    <m/>
    <n v="5"/>
    <n v="5"/>
    <s v="4, satisfecho"/>
    <m/>
    <m/>
    <n v="0"/>
    <n v="0"/>
    <n v="0"/>
    <n v="0"/>
    <n v="1"/>
    <n v="0"/>
    <n v="0"/>
    <n v="0"/>
    <n v="0"/>
    <n v="0"/>
    <n v="0"/>
    <n v="1"/>
    <n v="0"/>
  </r>
  <r>
    <m/>
    <m/>
    <s v="Ciencias Experimentales"/>
    <d v="2020-05-19T12:51:00"/>
    <x v="2"/>
    <x v="16"/>
    <x v="2"/>
    <x v="1"/>
    <x v="2"/>
    <s v="F. Ciencias Físicas"/>
    <s v="F. Ciencias Químicas"/>
    <s v="Biblioteca Maria Zambrano (Filología / Derecho)"/>
    <m/>
    <m/>
    <m/>
    <m/>
    <m/>
    <m/>
    <s v="No"/>
    <s v="Sí"/>
    <n v="5"/>
    <n v="5"/>
    <n v="5"/>
    <n v="5"/>
    <n v="5"/>
    <n v="5"/>
    <n v="5"/>
    <n v="5"/>
    <n v="5"/>
    <n v="5"/>
    <m/>
    <n v="5"/>
    <n v="5"/>
    <n v="5"/>
    <n v="5"/>
    <n v="5"/>
    <s v="No"/>
    <n v="5"/>
    <n v="5"/>
    <s v="Twitter|Instagram"/>
    <m/>
    <m/>
    <m/>
    <m/>
    <m/>
    <m/>
    <m/>
    <s v="No"/>
    <s v="No"/>
    <m/>
    <n v="5"/>
    <n v="5"/>
    <s v="5, muy satisfecho"/>
    <s v="Mejorado mucho"/>
    <m/>
    <n v="1"/>
    <n v="0"/>
    <n v="0"/>
    <n v="0"/>
    <n v="0"/>
    <n v="0"/>
    <n v="1"/>
    <n v="0"/>
    <n v="0"/>
    <n v="1"/>
    <n v="0"/>
    <n v="0"/>
    <n v="0"/>
  </r>
  <r>
    <m/>
    <m/>
    <s v="Ciencias Experimentales"/>
    <d v="2020-05-19T12:51:00"/>
    <x v="2"/>
    <x v="19"/>
    <x v="1"/>
    <x v="4"/>
    <x v="18"/>
    <s v="F. Ciencias Físicas"/>
    <s v="Biblioteca Maria Zambrano (Filología / Derecho)"/>
    <s v="F. Ciencias Matemáticas"/>
    <m/>
    <m/>
    <m/>
    <m/>
    <m/>
    <m/>
    <s v="No"/>
    <s v="No"/>
    <n v="1"/>
    <n v="2"/>
    <n v="3"/>
    <n v="5"/>
    <n v="5"/>
    <n v="5"/>
    <n v="5"/>
    <n v="3"/>
    <n v="2"/>
    <n v="4"/>
    <m/>
    <n v="4"/>
    <n v="2"/>
    <n v="3"/>
    <n v="3"/>
    <n v="2"/>
    <s v="No"/>
    <n v="4"/>
    <n v="2"/>
    <s v="Youtube|Instagram|LinkedIn"/>
    <m/>
    <m/>
    <m/>
    <m/>
    <m/>
    <m/>
    <m/>
    <s v="No"/>
    <s v="No"/>
    <m/>
    <n v="3"/>
    <n v="3"/>
    <s v="3, normal"/>
    <s v="Igual"/>
    <m/>
    <n v="1"/>
    <n v="0"/>
    <n v="0"/>
    <n v="0"/>
    <n v="1"/>
    <n v="0"/>
    <n v="0"/>
    <n v="0"/>
    <n v="1"/>
    <n v="1"/>
    <n v="1"/>
    <n v="0"/>
    <n v="0"/>
  </r>
  <r>
    <m/>
    <m/>
    <s v="Ciencias Sociales"/>
    <d v="2020-05-19T12:50:00"/>
    <x v="3"/>
    <x v="11"/>
    <x v="1"/>
    <x v="2"/>
    <x v="2"/>
    <s v="Biblioteca Maria Zambrano (Filología / Derecho)"/>
    <s v="F. Ciencias Económicas y Empresariales"/>
    <s v="F. Ciencias Matemáticas"/>
    <m/>
    <m/>
    <m/>
    <m/>
    <m/>
    <m/>
    <s v="No"/>
    <s v="Sí"/>
    <n v="2"/>
    <n v="1"/>
    <n v="1"/>
    <n v="1"/>
    <n v="5"/>
    <n v="3"/>
    <n v="5"/>
    <n v="1"/>
    <n v="5"/>
    <n v="5"/>
    <m/>
    <n v="5"/>
    <n v="5"/>
    <n v="5"/>
    <n v="3"/>
    <n v="2"/>
    <s v="No"/>
    <n v="4"/>
    <n v="1"/>
    <s v="Twitter|Youtube|LinkedIn"/>
    <m/>
    <m/>
    <m/>
    <m/>
    <m/>
    <m/>
    <m/>
    <s v="Sí"/>
    <s v="No"/>
    <m/>
    <n v="5"/>
    <n v="5"/>
    <s v="5, muy satisfecho"/>
    <s v="Mejorado"/>
    <m/>
    <n v="1"/>
    <n v="0"/>
    <n v="0"/>
    <n v="0"/>
    <n v="0"/>
    <n v="0"/>
    <n v="1"/>
    <n v="0"/>
    <n v="1"/>
    <n v="0"/>
    <n v="1"/>
    <n v="0"/>
    <n v="0"/>
  </r>
  <r>
    <m/>
    <m/>
    <s v="Ciencias de la Salud"/>
    <d v="2020-05-19T12:50:00"/>
    <x v="2"/>
    <x v="22"/>
    <x v="2"/>
    <x v="2"/>
    <x v="3"/>
    <s v="F. Óptica y Optometría"/>
    <m/>
    <m/>
    <m/>
    <m/>
    <m/>
    <m/>
    <m/>
    <m/>
    <s v="Sí"/>
    <s v="Sí"/>
    <n v="5"/>
    <n v="3"/>
    <n v="3"/>
    <n v="1"/>
    <n v="3"/>
    <n v="5"/>
    <n v="3"/>
    <n v="1"/>
    <n v="5"/>
    <n v="5"/>
    <m/>
    <n v="3"/>
    <n v="4"/>
    <n v="5"/>
    <n v="5"/>
    <n v="3"/>
    <s v="Sí"/>
    <n v="5"/>
    <n v="3"/>
    <s v="Twitter|Instagram"/>
    <m/>
    <m/>
    <m/>
    <m/>
    <m/>
    <m/>
    <m/>
    <s v="Sí"/>
    <s v="Sí"/>
    <s v="Muy útil"/>
    <n v="5"/>
    <n v="5"/>
    <s v="5, muy satisfecho"/>
    <s v="Mejorado"/>
    <m/>
    <n v="0"/>
    <n v="1"/>
    <n v="0"/>
    <n v="0"/>
    <n v="0"/>
    <n v="0"/>
    <n v="1"/>
    <n v="0"/>
    <n v="0"/>
    <n v="1"/>
    <n v="0"/>
    <n v="0"/>
    <n v="0"/>
  </r>
  <r>
    <m/>
    <m/>
    <s v="Humanidades"/>
    <d v="2020-05-19T12:50:00"/>
    <x v="2"/>
    <x v="7"/>
    <x v="2"/>
    <x v="2"/>
    <x v="2"/>
    <s v="F. Geografía e Historia"/>
    <s v="Biblioteca Maria Zambrano (Filología / Derecho)"/>
    <m/>
    <m/>
    <m/>
    <m/>
    <m/>
    <m/>
    <m/>
    <s v="Sí"/>
    <s v="Sí"/>
    <n v="5"/>
    <n v="2"/>
    <n v="4"/>
    <n v="4"/>
    <n v="3"/>
    <n v="4"/>
    <n v="2"/>
    <n v="3"/>
    <n v="3"/>
    <n v="4"/>
    <m/>
    <n v="5"/>
    <n v="4"/>
    <n v="4"/>
    <n v="4"/>
    <n v="5"/>
    <s v="Sí"/>
    <n v="4"/>
    <n v="4"/>
    <s v="Facebook|Instagram"/>
    <m/>
    <m/>
    <m/>
    <m/>
    <m/>
    <m/>
    <m/>
    <s v="Sí"/>
    <s v="No"/>
    <m/>
    <n v="4"/>
    <n v="5"/>
    <s v="5, muy satisfecho"/>
    <s v="Mejorado mucho"/>
    <m/>
    <n v="1"/>
    <n v="0"/>
    <n v="0"/>
    <n v="0"/>
    <n v="0"/>
    <n v="0"/>
    <n v="0"/>
    <n v="1"/>
    <n v="0"/>
    <n v="1"/>
    <n v="0"/>
    <n v="0"/>
    <n v="0"/>
  </r>
  <r>
    <m/>
    <m/>
    <s v="Humanidades"/>
    <d v="2020-05-19T12:50:00"/>
    <x v="2"/>
    <x v="2"/>
    <x v="1"/>
    <x v="3"/>
    <x v="4"/>
    <s v="F. Educación - Centro de Formación del Profesorado"/>
    <s v="Biblioteca Maria Zambrano (Filología / Derecho)"/>
    <m/>
    <m/>
    <m/>
    <m/>
    <m/>
    <m/>
    <m/>
    <s v="No"/>
    <s v="No"/>
    <n v="4"/>
    <n v="1"/>
    <n v="4"/>
    <n v="5"/>
    <n v="5"/>
    <n v="3"/>
    <n v="2"/>
    <n v="5"/>
    <n v="2"/>
    <n v="4"/>
    <m/>
    <n v="1"/>
    <n v="2"/>
    <n v="4"/>
    <n v="2"/>
    <n v="1"/>
    <s v="No"/>
    <n v="1"/>
    <n v="2"/>
    <s v="Twitter|Instagram"/>
    <m/>
    <m/>
    <m/>
    <m/>
    <m/>
    <m/>
    <m/>
    <s v="Sí"/>
    <s v="No"/>
    <m/>
    <n v="4"/>
    <n v="5"/>
    <s v="1, muy insatisfecho"/>
    <s v="Empeorado"/>
    <s v="Creo que sería muy importante la opcion de añadir más libros que se puedan ver de manera online, ya que debido al estado de pandemia y coincidiendo con la realizacion de mi tfg me ha costado mucho encontrar libros online dentro de Cisne."/>
    <n v="0"/>
    <n v="0"/>
    <n v="1"/>
    <n v="0"/>
    <n v="0"/>
    <n v="0"/>
    <n v="1"/>
    <n v="0"/>
    <n v="0"/>
    <n v="1"/>
    <n v="0"/>
    <n v="0"/>
    <n v="0"/>
  </r>
  <r>
    <m/>
    <m/>
    <s v="Ciencias Sociales"/>
    <d v="2020-05-19T12:50:00"/>
    <x v="2"/>
    <x v="13"/>
    <x v="1"/>
    <x v="1"/>
    <x v="2"/>
    <m/>
    <m/>
    <m/>
    <m/>
    <m/>
    <m/>
    <m/>
    <m/>
    <m/>
    <s v="No"/>
    <s v="Sí"/>
    <n v="2"/>
    <n v="2"/>
    <n v="2"/>
    <n v="3"/>
    <n v="4"/>
    <n v="4"/>
    <n v="5"/>
    <n v="2"/>
    <n v="2"/>
    <n v="3"/>
    <m/>
    <n v="4"/>
    <n v="4"/>
    <n v="3"/>
    <n v="3"/>
    <n v="3"/>
    <s v="No"/>
    <n v="2"/>
    <n v="2"/>
    <s v="Twitter|Instagram"/>
    <m/>
    <m/>
    <m/>
    <m/>
    <m/>
    <m/>
    <m/>
    <s v="No"/>
    <s v="No"/>
    <m/>
    <n v="4"/>
    <n v="3"/>
    <s v="3, normal"/>
    <m/>
    <m/>
    <n v="1"/>
    <n v="0"/>
    <n v="0"/>
    <n v="0"/>
    <n v="0"/>
    <n v="0"/>
    <n v="1"/>
    <n v="0"/>
    <n v="0"/>
    <n v="1"/>
    <n v="0"/>
    <n v="0"/>
    <n v="0"/>
  </r>
  <r>
    <m/>
    <m/>
    <s v="Ciencias de la Salud"/>
    <d v="2020-05-19T12:50:00"/>
    <x v="2"/>
    <x v="23"/>
    <x v="1"/>
    <x v="4"/>
    <x v="4"/>
    <s v="Biblioteca Maria Zambrano (Filología / Derecho)"/>
    <s v="F. Ciencias Geológicas"/>
    <s v="F. Veterinaria"/>
    <s v="Biblioteca Pública Elena Fortún"/>
    <m/>
    <m/>
    <m/>
    <m/>
    <m/>
    <s v="No"/>
    <s v="Sí"/>
    <n v="3"/>
    <n v="1"/>
    <n v="1"/>
    <n v="1"/>
    <n v="5"/>
    <n v="5"/>
    <n v="5"/>
    <n v="4"/>
    <n v="4"/>
    <n v="5"/>
    <m/>
    <n v="2"/>
    <n v="3"/>
    <n v="2"/>
    <n v="3"/>
    <n v="3"/>
    <s v="No"/>
    <n v="3"/>
    <n v="4"/>
    <s v="Twitter|Youtube|Instagram"/>
    <m/>
    <m/>
    <m/>
    <m/>
    <m/>
    <m/>
    <m/>
    <s v="Sí"/>
    <s v="No"/>
    <m/>
    <n v="4"/>
    <n v="4"/>
    <s v="4, satisfecho"/>
    <s v="Igual"/>
    <m/>
    <n v="0"/>
    <n v="0"/>
    <n v="1"/>
    <n v="0"/>
    <n v="0"/>
    <n v="0"/>
    <n v="1"/>
    <n v="0"/>
    <n v="1"/>
    <n v="1"/>
    <n v="0"/>
    <n v="0"/>
    <n v="0"/>
  </r>
  <r>
    <m/>
    <m/>
    <s v="Ciencias de la Salud"/>
    <d v="2020-05-19T12:50:00"/>
    <x v="2"/>
    <x v="9"/>
    <x v="5"/>
    <x v="4"/>
    <x v="16"/>
    <s v="Biblioteca Maria Zambrano (Filología / Derecho)"/>
    <s v="F. Farmacia"/>
    <s v="F. Medicina"/>
    <m/>
    <m/>
    <m/>
    <m/>
    <m/>
    <m/>
    <s v="No"/>
    <s v="No"/>
    <n v="1"/>
    <n v="1"/>
    <n v="1"/>
    <n v="1"/>
    <n v="5"/>
    <n v="5"/>
    <n v="5"/>
    <n v="1"/>
    <n v="3"/>
    <n v="3"/>
    <m/>
    <n v="3"/>
    <n v="3"/>
    <n v="3"/>
    <n v="3"/>
    <n v="4"/>
    <s v="No"/>
    <n v="4"/>
    <n v="2"/>
    <s v="Twitter|Youtube|Instagram"/>
    <m/>
    <m/>
    <m/>
    <m/>
    <m/>
    <m/>
    <m/>
    <s v="No"/>
    <s v="No"/>
    <m/>
    <n v="4"/>
    <n v="4"/>
    <s v="3, normal"/>
    <s v="Igual"/>
    <m/>
    <n v="0"/>
    <n v="0"/>
    <n v="0"/>
    <n v="0"/>
    <n v="1"/>
    <n v="0"/>
    <n v="1"/>
    <n v="0"/>
    <n v="1"/>
    <n v="1"/>
    <n v="0"/>
    <n v="0"/>
    <n v="0"/>
  </r>
  <r>
    <m/>
    <m/>
    <s v="Ciencias de la Salud"/>
    <d v="2020-05-19T12:50:00"/>
    <x v="2"/>
    <x v="22"/>
    <x v="2"/>
    <x v="1"/>
    <x v="1"/>
    <s v="F. Óptica y Optometría"/>
    <m/>
    <m/>
    <m/>
    <m/>
    <m/>
    <m/>
    <m/>
    <m/>
    <s v="No"/>
    <s v="Sí"/>
    <n v="3"/>
    <n v="1"/>
    <n v="3"/>
    <n v="1"/>
    <n v="5"/>
    <n v="1"/>
    <n v="5"/>
    <n v="2"/>
    <n v="3"/>
    <n v="3"/>
    <m/>
    <n v="3"/>
    <n v="3"/>
    <n v="3"/>
    <n v="3"/>
    <n v="3"/>
    <s v="No"/>
    <n v="3"/>
    <n v="1"/>
    <s v="No uso ninguna red social"/>
    <m/>
    <m/>
    <m/>
    <m/>
    <m/>
    <m/>
    <m/>
    <s v="Sí"/>
    <s v="No"/>
    <m/>
    <n v="5"/>
    <n v="5"/>
    <s v="4, satisfecho"/>
    <s v="Mejorado"/>
    <m/>
    <n v="0"/>
    <n v="0"/>
    <n v="0"/>
    <n v="1"/>
    <n v="0"/>
    <n v="0"/>
    <n v="0"/>
    <n v="0"/>
    <n v="0"/>
    <n v="0"/>
    <n v="0"/>
    <n v="1"/>
    <n v="0"/>
  </r>
  <r>
    <m/>
    <m/>
    <s v="Humanidades"/>
    <d v="2020-05-19T12:50:00"/>
    <x v="2"/>
    <x v="2"/>
    <x v="1"/>
    <x v="5"/>
    <x v="2"/>
    <s v="F. Educación - Centro de Formación del Profesorado"/>
    <m/>
    <m/>
    <s v="Bibliotecas municipales"/>
    <m/>
    <m/>
    <m/>
    <m/>
    <m/>
    <s v="No"/>
    <s v="Sí"/>
    <n v="3"/>
    <n v="1"/>
    <n v="1"/>
    <n v="3"/>
    <n v="3"/>
    <n v="4"/>
    <n v="3"/>
    <n v="2"/>
    <n v="2"/>
    <n v="2"/>
    <m/>
    <n v="1"/>
    <n v="1"/>
    <n v="3"/>
    <n v="2"/>
    <n v="2"/>
    <s v="No"/>
    <n v="3"/>
    <n v="2"/>
    <s v="Twitter|Instagram"/>
    <m/>
    <m/>
    <m/>
    <m/>
    <m/>
    <m/>
    <m/>
    <s v="No"/>
    <s v="No"/>
    <m/>
    <n v="3"/>
    <n v="3"/>
    <s v="3, normal"/>
    <s v="Igual"/>
    <m/>
    <n v="1"/>
    <n v="0"/>
    <n v="0"/>
    <n v="0"/>
    <n v="0"/>
    <n v="0"/>
    <n v="1"/>
    <n v="0"/>
    <n v="0"/>
    <n v="1"/>
    <n v="0"/>
    <n v="0"/>
    <n v="0"/>
  </r>
  <r>
    <m/>
    <m/>
    <s v="Humanidades"/>
    <d v="2020-05-19T12:50:00"/>
    <x v="2"/>
    <x v="2"/>
    <x v="4"/>
    <x v="1"/>
    <x v="3"/>
    <m/>
    <m/>
    <m/>
    <s v="Google Académico"/>
    <m/>
    <m/>
    <m/>
    <m/>
    <m/>
    <s v="No"/>
    <s v="No"/>
    <n v="1"/>
    <n v="3"/>
    <n v="4"/>
    <n v="1"/>
    <n v="3"/>
    <n v="5"/>
    <n v="2"/>
    <n v="2"/>
    <n v="3"/>
    <n v="3"/>
    <m/>
    <n v="3"/>
    <n v="3"/>
    <n v="4"/>
    <n v="3"/>
    <n v="3"/>
    <s v="No"/>
    <n v="3"/>
    <n v="3"/>
    <s v="Twitter|Youtube|Instagram"/>
    <m/>
    <m/>
    <m/>
    <m/>
    <m/>
    <m/>
    <m/>
    <s v="No"/>
    <s v="No"/>
    <m/>
    <n v="3"/>
    <n v="3"/>
    <s v="3, normal"/>
    <s v="Igual"/>
    <m/>
    <n v="0"/>
    <n v="1"/>
    <n v="0"/>
    <n v="0"/>
    <n v="0"/>
    <n v="0"/>
    <n v="1"/>
    <n v="0"/>
    <n v="1"/>
    <n v="1"/>
    <n v="0"/>
    <n v="0"/>
    <n v="0"/>
  </r>
  <r>
    <m/>
    <m/>
    <s v="Ciencias de la Salud"/>
    <d v="2020-05-19T12:50:00"/>
    <x v="2"/>
    <x v="23"/>
    <x v="1"/>
    <x v="5"/>
    <x v="3"/>
    <s v="F. Veterinaria"/>
    <s v="Biblioteca Maria Zambrano (Filología / Derecho)"/>
    <m/>
    <s v="biblioteca nocturna UAM, Biblioteca Humanidades UAM"/>
    <m/>
    <m/>
    <m/>
    <m/>
    <m/>
    <s v="No"/>
    <s v="No"/>
    <n v="1"/>
    <n v="2"/>
    <n v="3"/>
    <n v="1"/>
    <n v="5"/>
    <n v="5"/>
    <n v="5"/>
    <n v="1"/>
    <n v="5"/>
    <n v="3"/>
    <m/>
    <n v="5"/>
    <n v="5"/>
    <n v="5"/>
    <n v="4"/>
    <n v="5"/>
    <s v="No"/>
    <n v="5"/>
    <n v="2"/>
    <s v="Facebook|Youtube|Instagram"/>
    <m/>
    <m/>
    <m/>
    <m/>
    <m/>
    <m/>
    <m/>
    <s v="No"/>
    <s v="No"/>
    <m/>
    <n v="5"/>
    <n v="5"/>
    <s v="5, muy satisfecho"/>
    <s v="Mejorado"/>
    <m/>
    <n v="0"/>
    <n v="1"/>
    <n v="0"/>
    <n v="0"/>
    <n v="0"/>
    <n v="0"/>
    <n v="0"/>
    <n v="1"/>
    <n v="1"/>
    <n v="1"/>
    <n v="0"/>
    <n v="0"/>
    <n v="0"/>
  </r>
  <r>
    <m/>
    <m/>
    <s v="Humanidades"/>
    <d v="2020-05-19T12:50:00"/>
    <x v="2"/>
    <x v="7"/>
    <x v="2"/>
    <x v="4"/>
    <x v="3"/>
    <s v="F. Geografía e Historia"/>
    <m/>
    <m/>
    <m/>
    <m/>
    <m/>
    <m/>
    <m/>
    <m/>
    <s v="No"/>
    <s v="No"/>
    <n v="4"/>
    <n v="2"/>
    <n v="3"/>
    <n v="3"/>
    <n v="4"/>
    <n v="4"/>
    <n v="5"/>
    <n v="2"/>
    <n v="4"/>
    <n v="4"/>
    <m/>
    <n v="3"/>
    <n v="3"/>
    <n v="3"/>
    <n v="3"/>
    <n v="3"/>
    <s v="No"/>
    <n v="3"/>
    <n v="2"/>
    <s v="Youtube|Instagram"/>
    <m/>
    <m/>
    <m/>
    <m/>
    <m/>
    <m/>
    <m/>
    <s v="No"/>
    <s v="No"/>
    <m/>
    <n v="4"/>
    <n v="4"/>
    <s v="4, satisfecho"/>
    <m/>
    <m/>
    <n v="0"/>
    <n v="1"/>
    <n v="0"/>
    <n v="0"/>
    <n v="0"/>
    <n v="0"/>
    <n v="0"/>
    <n v="0"/>
    <n v="1"/>
    <n v="1"/>
    <n v="0"/>
    <n v="0"/>
    <n v="0"/>
  </r>
  <r>
    <m/>
    <m/>
    <s v=""/>
    <d v="2020-05-19T12:50:00"/>
    <x v="2"/>
    <x v="28"/>
    <x v="2"/>
    <x v="2"/>
    <x v="2"/>
    <s v="F. Filología (Clásicas o General)"/>
    <s v="F. Filosofía"/>
    <s v="F. Geografía e Historia"/>
    <m/>
    <m/>
    <m/>
    <m/>
    <m/>
    <m/>
    <s v="Sí"/>
    <s v="Sí"/>
    <n v="3"/>
    <n v="3"/>
    <n v="3"/>
    <n v="2"/>
    <n v="4"/>
    <n v="4"/>
    <n v="4"/>
    <n v="4"/>
    <n v="4"/>
    <n v="4"/>
    <m/>
    <n v="4"/>
    <n v="3"/>
    <n v="3"/>
    <n v="3"/>
    <n v="3"/>
    <s v="No"/>
    <n v="3"/>
    <n v="2"/>
    <s v="Twitter|Youtube|Instagram"/>
    <m/>
    <m/>
    <m/>
    <m/>
    <m/>
    <m/>
    <m/>
    <s v="Sí"/>
    <s v="No"/>
    <m/>
    <n v="3"/>
    <n v="4"/>
    <s v="4, satisfecho"/>
    <s v="Mejorado"/>
    <m/>
    <n v="1"/>
    <n v="0"/>
    <n v="0"/>
    <n v="0"/>
    <n v="0"/>
    <n v="0"/>
    <n v="1"/>
    <n v="0"/>
    <n v="1"/>
    <n v="1"/>
    <n v="0"/>
    <n v="0"/>
    <n v="0"/>
  </r>
  <r>
    <m/>
    <m/>
    <s v="Humanidades"/>
    <d v="2020-05-19T12:50:00"/>
    <x v="2"/>
    <x v="6"/>
    <x v="5"/>
    <x v="1"/>
    <x v="2"/>
    <s v="Biblioteca Maria Zambrano (Filología / Derecho)"/>
    <s v="F. Filología (Clásicas o General)"/>
    <m/>
    <m/>
    <m/>
    <m/>
    <m/>
    <m/>
    <m/>
    <s v="No"/>
    <s v="No"/>
    <n v="1"/>
    <n v="1"/>
    <n v="1"/>
    <n v="5"/>
    <n v="5"/>
    <n v="5"/>
    <n v="5"/>
    <n v="1"/>
    <n v="1"/>
    <n v="4"/>
    <m/>
    <n v="3"/>
    <n v="3"/>
    <n v="4"/>
    <n v="3"/>
    <n v="4"/>
    <s v="Sí"/>
    <n v="4"/>
    <n v="1"/>
    <s v="Facebook|Youtube|Instagram"/>
    <m/>
    <m/>
    <m/>
    <m/>
    <m/>
    <m/>
    <m/>
    <s v="Sí"/>
    <s v="No"/>
    <m/>
    <n v="3"/>
    <n v="3"/>
    <s v="3, normal"/>
    <s v="Igual"/>
    <m/>
    <n v="1"/>
    <n v="0"/>
    <n v="0"/>
    <n v="0"/>
    <n v="0"/>
    <n v="0"/>
    <n v="0"/>
    <n v="1"/>
    <n v="1"/>
    <n v="1"/>
    <n v="0"/>
    <n v="0"/>
    <n v="0"/>
  </r>
  <r>
    <m/>
    <m/>
    <s v="Ciencias Sociales"/>
    <d v="2020-05-19T12:50:00"/>
    <x v="2"/>
    <x v="13"/>
    <x v="1"/>
    <x v="1"/>
    <x v="2"/>
    <s v="F. Ciencias de la Información"/>
    <s v="Biblioteca Maria Zambrano (Filología / Derecho)"/>
    <m/>
    <m/>
    <m/>
    <m/>
    <m/>
    <m/>
    <m/>
    <s v="Sí"/>
    <s v="Sí"/>
    <n v="3"/>
    <n v="1"/>
    <n v="1"/>
    <n v="3"/>
    <n v="4"/>
    <n v="4"/>
    <n v="4"/>
    <n v="1"/>
    <n v="2"/>
    <n v="5"/>
    <m/>
    <n v="4"/>
    <n v="4"/>
    <n v="5"/>
    <n v="2"/>
    <n v="2"/>
    <s v="No"/>
    <m/>
    <n v="2"/>
    <s v="Youtube|Instagram"/>
    <m/>
    <m/>
    <m/>
    <m/>
    <m/>
    <m/>
    <m/>
    <s v="No"/>
    <s v="No"/>
    <m/>
    <n v="4"/>
    <n v="2"/>
    <s v="4, satisfecho"/>
    <s v="Mejorado"/>
    <m/>
    <n v="1"/>
    <n v="0"/>
    <n v="0"/>
    <n v="0"/>
    <n v="0"/>
    <n v="0"/>
    <n v="0"/>
    <n v="0"/>
    <n v="1"/>
    <n v="1"/>
    <n v="0"/>
    <n v="0"/>
    <n v="0"/>
  </r>
  <r>
    <m/>
    <m/>
    <s v="Ciencias Experimentales"/>
    <d v="2020-05-19T12:50:00"/>
    <x v="2"/>
    <x v="8"/>
    <x v="3"/>
    <x v="1"/>
    <x v="2"/>
    <s v="F. Ciencias Matemáticas"/>
    <s v="Biblioteca Maria Zambrano (Filología / Derecho)"/>
    <s v="F. Farmacia"/>
    <m/>
    <m/>
    <m/>
    <m/>
    <m/>
    <m/>
    <s v="No"/>
    <s v="Sí"/>
    <n v="3"/>
    <n v="1"/>
    <n v="1"/>
    <n v="3"/>
    <n v="4"/>
    <n v="4"/>
    <n v="4"/>
    <n v="1"/>
    <n v="3"/>
    <n v="3"/>
    <m/>
    <n v="3"/>
    <n v="3"/>
    <n v="3"/>
    <n v="3"/>
    <n v="4"/>
    <s v="No"/>
    <n v="3"/>
    <n v="2"/>
    <s v="Facebook|Youtube|Instagram"/>
    <m/>
    <m/>
    <m/>
    <m/>
    <m/>
    <m/>
    <m/>
    <s v="Sí"/>
    <s v="No"/>
    <m/>
    <n v="4"/>
    <n v="4"/>
    <s v="5, muy satisfecho"/>
    <s v="Mejorado"/>
    <m/>
    <n v="1"/>
    <n v="0"/>
    <n v="0"/>
    <n v="0"/>
    <n v="0"/>
    <n v="0"/>
    <n v="0"/>
    <n v="1"/>
    <n v="1"/>
    <n v="1"/>
    <n v="0"/>
    <n v="0"/>
    <n v="0"/>
  </r>
  <r>
    <m/>
    <m/>
    <s v="Ciencias Sociales"/>
    <d v="2020-05-19T12:50:00"/>
    <x v="2"/>
    <x v="13"/>
    <x v="1"/>
    <x v="2"/>
    <x v="2"/>
    <s v="F. Ciencias de la Información"/>
    <s v="Biblioteca Maria Zambrano (Filología / Derecho)"/>
    <s v="F. Bellas Artes"/>
    <m/>
    <m/>
    <m/>
    <m/>
    <m/>
    <m/>
    <s v="No"/>
    <s v="No"/>
    <n v="4"/>
    <n v="3"/>
    <n v="4"/>
    <n v="2"/>
    <n v="3"/>
    <n v="4"/>
    <n v="4"/>
    <n v="2"/>
    <n v="4"/>
    <n v="4"/>
    <m/>
    <n v="4"/>
    <n v="5"/>
    <n v="5"/>
    <n v="5"/>
    <n v="5"/>
    <s v="Sí"/>
    <n v="4"/>
    <n v="4"/>
    <s v="Twitter|Instagram"/>
    <m/>
    <m/>
    <m/>
    <m/>
    <m/>
    <m/>
    <m/>
    <s v="No"/>
    <s v="No"/>
    <m/>
    <n v="5"/>
    <n v="5"/>
    <s v="5, muy satisfecho"/>
    <s v="Mejorado mucho"/>
    <m/>
    <n v="1"/>
    <n v="0"/>
    <n v="0"/>
    <n v="0"/>
    <n v="0"/>
    <n v="0"/>
    <n v="1"/>
    <n v="0"/>
    <n v="0"/>
    <n v="1"/>
    <n v="0"/>
    <n v="0"/>
    <n v="0"/>
  </r>
  <r>
    <m/>
    <m/>
    <s v="Ciencias Sociales"/>
    <d v="2020-05-19T12:50:00"/>
    <x v="2"/>
    <x v="11"/>
    <x v="1"/>
    <x v="4"/>
    <x v="2"/>
    <s v="F. Ciencias Económicas y Empresariales"/>
    <m/>
    <m/>
    <m/>
    <m/>
    <m/>
    <m/>
    <m/>
    <m/>
    <s v="Sí"/>
    <s v="Sí"/>
    <n v="5"/>
    <n v="5"/>
    <n v="5"/>
    <n v="5"/>
    <n v="5"/>
    <n v="5"/>
    <n v="5"/>
    <n v="5"/>
    <n v="5"/>
    <n v="5"/>
    <m/>
    <n v="5"/>
    <n v="5"/>
    <n v="5"/>
    <n v="5"/>
    <n v="5"/>
    <s v="No"/>
    <n v="4"/>
    <n v="4"/>
    <s v="Youtube|Instagram"/>
    <m/>
    <m/>
    <m/>
    <m/>
    <m/>
    <m/>
    <m/>
    <s v="No"/>
    <s v="No"/>
    <m/>
    <n v="5"/>
    <n v="5"/>
    <s v="4, satisfecho"/>
    <s v="Igual"/>
    <m/>
    <n v="1"/>
    <n v="0"/>
    <n v="0"/>
    <n v="0"/>
    <n v="0"/>
    <n v="0"/>
    <n v="0"/>
    <n v="0"/>
    <n v="1"/>
    <n v="1"/>
    <n v="0"/>
    <n v="0"/>
    <n v="0"/>
  </r>
  <r>
    <m/>
    <m/>
    <s v="Humanidades"/>
    <d v="2020-05-19T12:50:00"/>
    <x v="2"/>
    <x v="2"/>
    <x v="1"/>
    <x v="1"/>
    <x v="15"/>
    <s v="F. Educación - Centro de Formación del Profesorado"/>
    <m/>
    <m/>
    <m/>
    <m/>
    <m/>
    <m/>
    <m/>
    <m/>
    <s v="Sí"/>
    <s v="Sí"/>
    <n v="3"/>
    <n v="3"/>
    <n v="4"/>
    <n v="2"/>
    <n v="5"/>
    <n v="3"/>
    <n v="4"/>
    <n v="2"/>
    <n v="4"/>
    <n v="4"/>
    <m/>
    <n v="4"/>
    <n v="4"/>
    <n v="3"/>
    <n v="3"/>
    <n v="3"/>
    <s v="No"/>
    <n v="3"/>
    <n v="1"/>
    <s v="Twitter|Youtube|Instagram"/>
    <m/>
    <m/>
    <m/>
    <m/>
    <m/>
    <m/>
    <m/>
    <s v="No"/>
    <s v="No"/>
    <m/>
    <n v="5"/>
    <n v="5"/>
    <s v="4, satisfecho"/>
    <s v="Mejorado"/>
    <m/>
    <n v="0"/>
    <n v="1"/>
    <n v="0"/>
    <n v="1"/>
    <n v="0"/>
    <n v="0"/>
    <n v="1"/>
    <n v="0"/>
    <n v="1"/>
    <n v="1"/>
    <n v="0"/>
    <n v="0"/>
    <n v="0"/>
  </r>
  <r>
    <m/>
    <m/>
    <s v="Ciencias Experimentales"/>
    <d v="2020-05-19T12:50:00"/>
    <x v="2"/>
    <x v="26"/>
    <x v="2"/>
    <x v="2"/>
    <x v="2"/>
    <s v="Biblioteca Maria Zambrano (Filología / Derecho)"/>
    <s v="F. Informática"/>
    <s v="F. Medicina"/>
    <m/>
    <m/>
    <m/>
    <m/>
    <m/>
    <m/>
    <s v="Sí"/>
    <s v="Sí"/>
    <n v="2"/>
    <n v="2"/>
    <n v="4"/>
    <n v="3"/>
    <n v="5"/>
    <n v="4"/>
    <n v="5"/>
    <n v="3"/>
    <n v="4"/>
    <n v="4"/>
    <m/>
    <n v="4"/>
    <n v="5"/>
    <n v="4"/>
    <n v="5"/>
    <n v="5"/>
    <s v="Sí"/>
    <n v="4"/>
    <n v="5"/>
    <s v="Twitter"/>
    <m/>
    <m/>
    <m/>
    <m/>
    <m/>
    <m/>
    <m/>
    <s v="Sí"/>
    <s v="No"/>
    <m/>
    <n v="4"/>
    <n v="4"/>
    <s v="5, muy satisfecho"/>
    <s v="Mejorado mucho"/>
    <m/>
    <n v="1"/>
    <n v="0"/>
    <n v="0"/>
    <n v="0"/>
    <n v="0"/>
    <n v="0"/>
    <n v="1"/>
    <n v="0"/>
    <n v="0"/>
    <n v="0"/>
    <n v="0"/>
    <n v="0"/>
    <n v="0"/>
  </r>
  <r>
    <m/>
    <m/>
    <s v="Ciencias de la Salud"/>
    <d v="2020-05-19T12:50:00"/>
    <x v="2"/>
    <x v="9"/>
    <x v="3"/>
    <x v="4"/>
    <x v="2"/>
    <s v="F. Farmacia"/>
    <s v="Biblioteca Maria Zambrano (Filología / Derecho)"/>
    <m/>
    <m/>
    <m/>
    <m/>
    <m/>
    <m/>
    <m/>
    <s v="Sí"/>
    <s v="Sí"/>
    <n v="2"/>
    <n v="1"/>
    <n v="1"/>
    <n v="1"/>
    <n v="5"/>
    <n v="5"/>
    <n v="5"/>
    <n v="1"/>
    <n v="2"/>
    <n v="2"/>
    <m/>
    <n v="3"/>
    <n v="4"/>
    <n v="2"/>
    <n v="4"/>
    <n v="3"/>
    <s v="Sí"/>
    <n v="4"/>
    <n v="1"/>
    <s v="Twitter|Youtube"/>
    <m/>
    <m/>
    <m/>
    <m/>
    <m/>
    <m/>
    <m/>
    <s v="No"/>
    <s v="Sí"/>
    <s v="Normal"/>
    <n v="3"/>
    <n v="5"/>
    <s v="3, normal"/>
    <s v="Mejorado"/>
    <m/>
    <n v="1"/>
    <n v="0"/>
    <n v="0"/>
    <n v="0"/>
    <n v="0"/>
    <n v="0"/>
    <n v="1"/>
    <n v="0"/>
    <n v="1"/>
    <n v="0"/>
    <n v="0"/>
    <n v="0"/>
    <n v="0"/>
  </r>
  <r>
    <m/>
    <m/>
    <s v="Ciencias Experimentales"/>
    <d v="2020-05-19T12:50:00"/>
    <x v="2"/>
    <x v="20"/>
    <x v="3"/>
    <x v="4"/>
    <x v="70"/>
    <s v="F. Ciencias Biológicas"/>
    <s v="F. Ciencias Geológicas"/>
    <s v="Biblioteca Maria Zambrano (Filología / Derecho)"/>
    <m/>
    <m/>
    <m/>
    <m/>
    <m/>
    <m/>
    <s v="Sí"/>
    <s v="Sí"/>
    <n v="2"/>
    <n v="1"/>
    <n v="4"/>
    <n v="1"/>
    <n v="5"/>
    <n v="5"/>
    <n v="5"/>
    <n v="1"/>
    <n v="5"/>
    <n v="5"/>
    <m/>
    <n v="5"/>
    <n v="5"/>
    <n v="5"/>
    <n v="5"/>
    <n v="3"/>
    <s v="No"/>
    <n v="3"/>
    <n v="5"/>
    <s v="Youtube|Instagram"/>
    <m/>
    <m/>
    <m/>
    <m/>
    <m/>
    <m/>
    <m/>
    <s v="No"/>
    <s v="No"/>
    <m/>
    <n v="2"/>
    <n v="3"/>
    <s v="5, muy satisfecho"/>
    <s v="Mejorado"/>
    <m/>
    <n v="0"/>
    <n v="0"/>
    <n v="0"/>
    <n v="0"/>
    <n v="0"/>
    <n v="0"/>
    <n v="0"/>
    <n v="0"/>
    <n v="1"/>
    <n v="1"/>
    <n v="0"/>
    <n v="0"/>
    <n v="0"/>
  </r>
  <r>
    <m/>
    <m/>
    <s v="Ciencias de la Salud"/>
    <d v="2020-05-19T12:50:00"/>
    <x v="2"/>
    <x v="22"/>
    <x v="2"/>
    <x v="1"/>
    <x v="3"/>
    <s v="Biblioteca Maria Zambrano (Filología / Derecho)"/>
    <s v="F. Medicina"/>
    <s v="F. Óptica y Optometría"/>
    <s v="ESIC, MIGUEL DE CERVANTES"/>
    <m/>
    <m/>
    <m/>
    <m/>
    <m/>
    <s v="Sí"/>
    <s v="Sí"/>
    <n v="3"/>
    <n v="3"/>
    <n v="4"/>
    <n v="4"/>
    <n v="4"/>
    <n v="2"/>
    <n v="5"/>
    <n v="2"/>
    <n v="5"/>
    <n v="5"/>
    <m/>
    <n v="5"/>
    <n v="5"/>
    <n v="5"/>
    <n v="5"/>
    <n v="4"/>
    <s v="Sí"/>
    <n v="5"/>
    <n v="5"/>
    <s v="Twitter|Facebook|Youtube|Instagram"/>
    <m/>
    <m/>
    <m/>
    <m/>
    <m/>
    <m/>
    <m/>
    <s v="Sí"/>
    <s v="No"/>
    <m/>
    <n v="5"/>
    <n v="4"/>
    <s v="5, muy satisfecho"/>
    <s v="Mejorado mucho"/>
    <m/>
    <n v="0"/>
    <n v="1"/>
    <n v="0"/>
    <n v="0"/>
    <n v="0"/>
    <n v="0"/>
    <n v="1"/>
    <n v="1"/>
    <n v="1"/>
    <n v="1"/>
    <n v="0"/>
    <n v="0"/>
    <n v="0"/>
  </r>
  <r>
    <m/>
    <m/>
    <s v="Ciencias Experimentales"/>
    <d v="2020-05-19T12:50:00"/>
    <x v="2"/>
    <x v="8"/>
    <x v="2"/>
    <x v="4"/>
    <x v="6"/>
    <s v="F. Ciencias Matemáticas"/>
    <s v="F. Ciencias Químicas"/>
    <s v="F. Ciencias Físicas"/>
    <m/>
    <m/>
    <m/>
    <m/>
    <m/>
    <m/>
    <s v="Sí"/>
    <s v="Sí"/>
    <n v="5"/>
    <n v="1"/>
    <n v="1"/>
    <n v="5"/>
    <n v="5"/>
    <n v="3"/>
    <n v="1"/>
    <n v="1"/>
    <n v="3"/>
    <n v="4"/>
    <m/>
    <n v="3"/>
    <n v="3"/>
    <n v="3"/>
    <n v="3"/>
    <n v="4"/>
    <s v="No"/>
    <n v="3"/>
    <n v="3"/>
    <s v="reddit"/>
    <m/>
    <m/>
    <m/>
    <m/>
    <m/>
    <m/>
    <m/>
    <s v="Sí"/>
    <s v="Sí"/>
    <s v="Útil"/>
    <n v="5"/>
    <n v="5"/>
    <s v="5, muy satisfecho"/>
    <s v="Igual"/>
    <m/>
    <n v="1"/>
    <n v="0"/>
    <n v="1"/>
    <n v="0"/>
    <n v="0"/>
    <n v="0"/>
    <n v="0"/>
    <n v="0"/>
    <n v="0"/>
    <n v="0"/>
    <n v="0"/>
    <n v="0"/>
    <n v="0"/>
  </r>
  <r>
    <m/>
    <m/>
    <s v="Humanidades"/>
    <d v="2020-05-19T12:50:00"/>
    <x v="2"/>
    <x v="3"/>
    <x v="1"/>
    <x v="1"/>
    <x v="2"/>
    <s v="F. Bellas Artes"/>
    <s v="F. Educación - Centro de Formación del Profesorado"/>
    <s v="Biblioteca Maria Zambrano (Filología / Derecho)"/>
    <m/>
    <m/>
    <m/>
    <m/>
    <m/>
    <m/>
    <s v="No"/>
    <s v="Sí"/>
    <n v="3"/>
    <n v="2"/>
    <n v="2"/>
    <n v="3"/>
    <n v="4"/>
    <n v="4"/>
    <n v="4"/>
    <n v="2"/>
    <n v="4"/>
    <n v="4"/>
    <m/>
    <n v="4"/>
    <n v="4"/>
    <n v="3"/>
    <n v="4"/>
    <n v="4"/>
    <s v="No"/>
    <n v="3"/>
    <n v="3"/>
    <s v="Twitter|Facebook|Youtube|Instagram|LinkedIn"/>
    <m/>
    <m/>
    <m/>
    <m/>
    <m/>
    <m/>
    <m/>
    <s v="No"/>
    <s v="No"/>
    <m/>
    <n v="4"/>
    <n v="5"/>
    <s v="4, satisfecho"/>
    <s v="Mejorado"/>
    <m/>
    <n v="1"/>
    <n v="0"/>
    <n v="0"/>
    <n v="0"/>
    <n v="0"/>
    <n v="0"/>
    <n v="1"/>
    <n v="1"/>
    <n v="1"/>
    <n v="1"/>
    <n v="1"/>
    <n v="0"/>
    <n v="0"/>
  </r>
  <r>
    <m/>
    <m/>
    <s v="Ciencias de la Salud"/>
    <d v="2020-05-19T12:50:00"/>
    <x v="2"/>
    <x v="23"/>
    <x v="5"/>
    <x v="1"/>
    <x v="6"/>
    <s v="Biblioteca Maria Zambrano (Filología / Derecho)"/>
    <s v="F. Veterinaria"/>
    <s v="Biblioteca Histórica"/>
    <m/>
    <m/>
    <m/>
    <m/>
    <m/>
    <m/>
    <s v="No"/>
    <s v="No"/>
    <n v="1"/>
    <n v="1"/>
    <n v="3"/>
    <n v="4"/>
    <n v="4"/>
    <n v="3"/>
    <n v="5"/>
    <n v="3"/>
    <n v="3"/>
    <n v="3"/>
    <m/>
    <n v="3"/>
    <n v="4"/>
    <n v="3"/>
    <n v="3"/>
    <n v="4"/>
    <s v="No"/>
    <n v="3"/>
    <n v="2"/>
    <s v="Facebook|Instagram"/>
    <m/>
    <m/>
    <m/>
    <m/>
    <m/>
    <m/>
    <m/>
    <s v="No"/>
    <s v="No"/>
    <m/>
    <n v="4"/>
    <n v="4"/>
    <s v="4, satisfecho"/>
    <s v="Igual"/>
    <m/>
    <n v="1"/>
    <n v="0"/>
    <n v="1"/>
    <n v="0"/>
    <n v="0"/>
    <n v="0"/>
    <n v="0"/>
    <n v="1"/>
    <n v="0"/>
    <n v="1"/>
    <n v="0"/>
    <n v="0"/>
    <n v="0"/>
  </r>
  <r>
    <m/>
    <m/>
    <s v="Ciencias de la Salud"/>
    <d v="2020-05-19T12:50:00"/>
    <x v="2"/>
    <x v="9"/>
    <x v="2"/>
    <x v="5"/>
    <x v="2"/>
    <s v="Biblioteca Maria Zambrano (Filología / Derecho)"/>
    <s v="F. Medicina"/>
    <s v="F. Farmacia"/>
    <m/>
    <m/>
    <m/>
    <m/>
    <m/>
    <m/>
    <s v="Sí"/>
    <s v="Sí"/>
    <n v="2"/>
    <n v="1"/>
    <n v="2"/>
    <n v="1"/>
    <n v="4"/>
    <n v="4"/>
    <n v="4"/>
    <n v="1"/>
    <n v="4"/>
    <n v="4"/>
    <m/>
    <n v="4"/>
    <n v="4"/>
    <n v="4"/>
    <n v="3"/>
    <n v="5"/>
    <s v="No"/>
    <n v="3"/>
    <n v="2"/>
    <s v="Youtube|Instagram"/>
    <m/>
    <m/>
    <m/>
    <m/>
    <m/>
    <m/>
    <m/>
    <s v="No"/>
    <s v="No"/>
    <m/>
    <n v="4"/>
    <n v="4"/>
    <s v="5, muy satisfecho"/>
    <s v="Igual"/>
    <m/>
    <n v="1"/>
    <n v="0"/>
    <n v="0"/>
    <n v="0"/>
    <n v="0"/>
    <n v="0"/>
    <n v="0"/>
    <n v="0"/>
    <n v="1"/>
    <n v="1"/>
    <n v="0"/>
    <n v="0"/>
    <n v="0"/>
  </r>
  <r>
    <m/>
    <m/>
    <s v="Ciencias Experimentales"/>
    <d v="2020-05-19T12:50:00"/>
    <x v="2"/>
    <x v="14"/>
    <x v="3"/>
    <x v="1"/>
    <x v="2"/>
    <s v="F. Ciencias Geológicas"/>
    <s v="F. Ciencias Químicas"/>
    <m/>
    <m/>
    <m/>
    <m/>
    <m/>
    <m/>
    <m/>
    <s v="No"/>
    <s v="Sí"/>
    <n v="4"/>
    <n v="2"/>
    <n v="3"/>
    <n v="4"/>
    <n v="5"/>
    <n v="5"/>
    <n v="5"/>
    <n v="4"/>
    <n v="4"/>
    <n v="4"/>
    <m/>
    <n v="4"/>
    <n v="4"/>
    <n v="4"/>
    <n v="4"/>
    <n v="4"/>
    <s v="Sí"/>
    <n v="4"/>
    <n v="4"/>
    <s v="Twitter|Facebook|Instagram"/>
    <m/>
    <m/>
    <m/>
    <m/>
    <m/>
    <m/>
    <m/>
    <s v="Sí"/>
    <s v="No"/>
    <m/>
    <n v="4"/>
    <n v="4"/>
    <s v="4, satisfecho"/>
    <s v="Mejorado"/>
    <m/>
    <n v="1"/>
    <n v="0"/>
    <n v="0"/>
    <n v="0"/>
    <n v="0"/>
    <n v="0"/>
    <n v="1"/>
    <n v="1"/>
    <n v="0"/>
    <n v="1"/>
    <n v="0"/>
    <n v="0"/>
    <n v="0"/>
  </r>
  <r>
    <m/>
    <m/>
    <s v="Ciencias Sociales"/>
    <d v="2020-05-19T12:50:00"/>
    <x v="2"/>
    <x v="13"/>
    <x v="1"/>
    <x v="2"/>
    <x v="1"/>
    <s v="F. Ciencias de la Información"/>
    <s v="F. Geografía e Historia"/>
    <s v="Biblioteca Maria Zambrano (Filología / Derecho)"/>
    <m/>
    <m/>
    <m/>
    <m/>
    <m/>
    <m/>
    <s v="Sí"/>
    <s v="Sí"/>
    <n v="3"/>
    <m/>
    <n v="4"/>
    <n v="4"/>
    <n v="4"/>
    <n v="4"/>
    <n v="2"/>
    <n v="3"/>
    <n v="2"/>
    <n v="3"/>
    <m/>
    <n v="2"/>
    <n v="4"/>
    <n v="4"/>
    <n v="4"/>
    <n v="4"/>
    <s v="No"/>
    <n v="3"/>
    <n v="1"/>
    <s v="Youtube|Instagram"/>
    <m/>
    <m/>
    <m/>
    <m/>
    <m/>
    <m/>
    <m/>
    <s v="No"/>
    <s v="No"/>
    <m/>
    <n v="5"/>
    <n v="5"/>
    <s v="4, satisfecho"/>
    <s v="Mejorado"/>
    <m/>
    <n v="0"/>
    <n v="0"/>
    <n v="0"/>
    <n v="1"/>
    <n v="0"/>
    <n v="0"/>
    <n v="0"/>
    <n v="0"/>
    <n v="1"/>
    <n v="1"/>
    <n v="0"/>
    <n v="0"/>
    <n v="0"/>
  </r>
  <r>
    <m/>
    <m/>
    <s v="Ciencias Sociales"/>
    <d v="2020-05-19T12:50:00"/>
    <x v="2"/>
    <x v="11"/>
    <x v="1"/>
    <x v="4"/>
    <x v="19"/>
    <s v="F. Ciencias Económicas y Empresariales"/>
    <m/>
    <m/>
    <s v="Enclave joven (sala de estudio de mi municipio) (con poca frecuencia)"/>
    <m/>
    <m/>
    <m/>
    <m/>
    <m/>
    <s v="No"/>
    <s v="No"/>
    <n v="1"/>
    <n v="1"/>
    <n v="1"/>
    <n v="2"/>
    <n v="5"/>
    <n v="5"/>
    <n v="5"/>
    <n v="1"/>
    <n v="3"/>
    <m/>
    <m/>
    <m/>
    <n v="5"/>
    <m/>
    <m/>
    <m/>
    <s v="No"/>
    <m/>
    <n v="3"/>
    <s v="Twitter|Youtube|Instagram"/>
    <m/>
    <m/>
    <m/>
    <m/>
    <m/>
    <m/>
    <m/>
    <s v="No"/>
    <s v="No"/>
    <m/>
    <n v="4"/>
    <n v="4"/>
    <s v="4, satisfecho"/>
    <m/>
    <m/>
    <n v="0"/>
    <n v="1"/>
    <n v="0"/>
    <n v="0"/>
    <n v="1"/>
    <n v="0"/>
    <n v="1"/>
    <n v="0"/>
    <n v="1"/>
    <n v="1"/>
    <n v="0"/>
    <n v="0"/>
    <n v="0"/>
  </r>
  <r>
    <m/>
    <m/>
    <s v="Ciencias de la Salud"/>
    <d v="2020-05-19T12:50:00"/>
    <x v="2"/>
    <x v="23"/>
    <x v="3"/>
    <x v="4"/>
    <x v="3"/>
    <s v="Biblioteca Maria Zambrano (Filología / Derecho)"/>
    <s v="F. Veterinaria"/>
    <s v="F. Filosofía"/>
    <m/>
    <m/>
    <m/>
    <m/>
    <m/>
    <m/>
    <s v="No"/>
    <s v="No"/>
    <n v="2"/>
    <n v="2"/>
    <n v="2"/>
    <n v="2"/>
    <n v="4"/>
    <n v="4"/>
    <n v="4"/>
    <n v="4"/>
    <n v="3"/>
    <n v="3"/>
    <m/>
    <n v="2"/>
    <n v="3"/>
    <n v="3"/>
    <n v="3"/>
    <n v="3"/>
    <s v="No"/>
    <n v="3"/>
    <n v="3"/>
    <s v="Youtube|Instagram"/>
    <m/>
    <m/>
    <m/>
    <m/>
    <m/>
    <m/>
    <m/>
    <s v="No"/>
    <s v="No"/>
    <m/>
    <n v="3"/>
    <n v="3"/>
    <s v="4, satisfecho"/>
    <s v="Mejorado"/>
    <m/>
    <n v="0"/>
    <n v="1"/>
    <n v="0"/>
    <n v="0"/>
    <n v="0"/>
    <n v="0"/>
    <n v="0"/>
    <n v="0"/>
    <n v="1"/>
    <n v="1"/>
    <n v="0"/>
    <n v="0"/>
    <n v="0"/>
  </r>
  <r>
    <m/>
    <m/>
    <s v="Ciencias de la Salud"/>
    <d v="2020-05-19T12:50:00"/>
    <x v="3"/>
    <x v="12"/>
    <x v="2"/>
    <x v="1"/>
    <x v="16"/>
    <s v="F. Psicología"/>
    <s v="Biblioteca Maria Zambrano (Filología / Derecho)"/>
    <s v="F. Filosofía"/>
    <s v="Biblioteca municipal de pozuelo de alarcon y bibliotecas de la universidad de salamanca"/>
    <m/>
    <m/>
    <m/>
    <m/>
    <m/>
    <s v="No"/>
    <s v="Sí"/>
    <n v="2"/>
    <n v="1"/>
    <n v="1"/>
    <n v="4"/>
    <n v="5"/>
    <n v="4"/>
    <n v="4"/>
    <n v="2"/>
    <n v="1"/>
    <n v="2"/>
    <m/>
    <n v="3"/>
    <n v="3"/>
    <n v="3"/>
    <n v="3"/>
    <n v="3"/>
    <s v="No"/>
    <n v="4"/>
    <n v="1"/>
    <s v="Facebook|Youtube|Instagram"/>
    <m/>
    <m/>
    <m/>
    <m/>
    <m/>
    <m/>
    <m/>
    <s v="No"/>
    <s v="No"/>
    <m/>
    <n v="3"/>
    <n v="4"/>
    <s v="4, satisfecho"/>
    <s v="Empeorado"/>
    <m/>
    <n v="0"/>
    <n v="0"/>
    <n v="0"/>
    <n v="0"/>
    <n v="1"/>
    <n v="0"/>
    <n v="0"/>
    <n v="1"/>
    <n v="1"/>
    <n v="1"/>
    <n v="0"/>
    <n v="0"/>
    <n v="0"/>
  </r>
  <r>
    <m/>
    <m/>
    <s v="Humanidades"/>
    <d v="2020-05-19T12:50:00"/>
    <x v="2"/>
    <x v="7"/>
    <x v="1"/>
    <x v="2"/>
    <x v="3"/>
    <s v="F. Geografía e Historia"/>
    <s v="Biblioteca Maria Zambrano (Filología / Derecho)"/>
    <m/>
    <m/>
    <m/>
    <m/>
    <m/>
    <m/>
    <m/>
    <s v="Sí"/>
    <s v="Sí"/>
    <n v="4"/>
    <n v="2"/>
    <n v="3"/>
    <n v="4"/>
    <n v="3"/>
    <n v="3"/>
    <n v="2"/>
    <n v="3"/>
    <n v="3"/>
    <n v="4"/>
    <m/>
    <n v="3"/>
    <n v="4"/>
    <n v="3"/>
    <n v="3"/>
    <n v="3"/>
    <s v="Sí"/>
    <n v="3"/>
    <n v="2"/>
    <s v="Twitter|Facebook|Instagram"/>
    <m/>
    <m/>
    <m/>
    <m/>
    <m/>
    <m/>
    <m/>
    <s v="No"/>
    <s v="No"/>
    <m/>
    <n v="4"/>
    <n v="3"/>
    <s v="4, satisfecho"/>
    <s v="Igual"/>
    <m/>
    <n v="0"/>
    <n v="1"/>
    <n v="0"/>
    <n v="0"/>
    <n v="0"/>
    <n v="0"/>
    <n v="1"/>
    <n v="1"/>
    <n v="0"/>
    <n v="1"/>
    <n v="0"/>
    <n v="0"/>
    <n v="0"/>
  </r>
  <r>
    <m/>
    <m/>
    <s v="Ciencias de la Salud"/>
    <d v="2020-05-19T12:50:00"/>
    <x v="2"/>
    <x v="9"/>
    <x v="3"/>
    <x v="4"/>
    <x v="16"/>
    <s v="Biblioteca Maria Zambrano (Filología / Derecho)"/>
    <s v="F. Farmacia"/>
    <s v="F. Medicina"/>
    <m/>
    <m/>
    <m/>
    <m/>
    <m/>
    <m/>
    <s v="No"/>
    <s v="Sí"/>
    <n v="1"/>
    <n v="1"/>
    <n v="1"/>
    <n v="4"/>
    <n v="4"/>
    <n v="4"/>
    <n v="4"/>
    <n v="4"/>
    <n v="1"/>
    <n v="2"/>
    <m/>
    <n v="2"/>
    <n v="2"/>
    <n v="2"/>
    <n v="2"/>
    <n v="3"/>
    <s v="No"/>
    <n v="3"/>
    <n v="2"/>
    <s v="Twitter|Instagram"/>
    <m/>
    <m/>
    <m/>
    <m/>
    <m/>
    <m/>
    <m/>
    <s v="No"/>
    <s v="No"/>
    <m/>
    <n v="3"/>
    <n v="4"/>
    <s v="3, normal"/>
    <s v="Igual"/>
    <m/>
    <n v="0"/>
    <n v="0"/>
    <n v="0"/>
    <n v="0"/>
    <n v="1"/>
    <n v="0"/>
    <n v="1"/>
    <n v="0"/>
    <n v="0"/>
    <n v="1"/>
    <n v="0"/>
    <n v="0"/>
    <n v="0"/>
  </r>
  <r>
    <m/>
    <m/>
    <s v="Humanidades"/>
    <d v="2020-05-19T12:50:00"/>
    <x v="2"/>
    <x v="2"/>
    <x v="2"/>
    <x v="5"/>
    <x v="2"/>
    <s v="F. Educación - Centro de Formación del Profesorado"/>
    <m/>
    <m/>
    <m/>
    <m/>
    <m/>
    <m/>
    <m/>
    <m/>
    <s v="No"/>
    <s v="No"/>
    <n v="2"/>
    <n v="3"/>
    <n v="2"/>
    <n v="3"/>
    <n v="5"/>
    <n v="5"/>
    <n v="5"/>
    <n v="2"/>
    <n v="4"/>
    <n v="4"/>
    <m/>
    <n v="4"/>
    <n v="5"/>
    <n v="4"/>
    <n v="3"/>
    <n v="3"/>
    <s v="No"/>
    <n v="3"/>
    <n v="4"/>
    <s v="Youtube|Instagram"/>
    <m/>
    <m/>
    <m/>
    <m/>
    <m/>
    <m/>
    <m/>
    <s v="No"/>
    <s v="No"/>
    <m/>
    <n v="5"/>
    <n v="5"/>
    <s v="4, satisfecho"/>
    <s v="Mejorado"/>
    <m/>
    <n v="1"/>
    <n v="0"/>
    <n v="0"/>
    <n v="0"/>
    <n v="0"/>
    <n v="0"/>
    <n v="0"/>
    <n v="0"/>
    <n v="1"/>
    <n v="1"/>
    <n v="0"/>
    <n v="0"/>
    <n v="0"/>
  </r>
  <r>
    <m/>
    <m/>
    <s v="Ciencias Sociales"/>
    <d v="2020-05-19T12:50:00"/>
    <x v="2"/>
    <x v="11"/>
    <x v="2"/>
    <x v="1"/>
    <x v="4"/>
    <s v="Biblioteca Maria Zambrano (Filología / Derecho)"/>
    <s v="F. Ciencias Económicas y Empresariales"/>
    <s v="F. Psicología"/>
    <m/>
    <m/>
    <m/>
    <m/>
    <m/>
    <m/>
    <s v="No"/>
    <s v="Sí"/>
    <n v="5"/>
    <n v="1"/>
    <n v="3"/>
    <n v="4"/>
    <n v="5"/>
    <n v="4"/>
    <n v="2"/>
    <n v="2"/>
    <n v="2"/>
    <n v="5"/>
    <m/>
    <n v="3"/>
    <n v="4"/>
    <n v="4"/>
    <n v="3"/>
    <n v="4"/>
    <s v="Sí"/>
    <n v="3"/>
    <n v="3"/>
    <s v="Twitter|Facebook|Youtube|Instagram"/>
    <m/>
    <m/>
    <m/>
    <m/>
    <m/>
    <m/>
    <m/>
    <s v="Sí"/>
    <s v="Sí"/>
    <s v="Normal"/>
    <n v="3"/>
    <n v="3"/>
    <s v="4, satisfecho"/>
    <s v="Igual"/>
    <m/>
    <n v="0"/>
    <n v="0"/>
    <n v="1"/>
    <n v="0"/>
    <n v="0"/>
    <n v="0"/>
    <n v="1"/>
    <n v="1"/>
    <n v="1"/>
    <n v="1"/>
    <n v="0"/>
    <n v="0"/>
    <n v="0"/>
  </r>
  <r>
    <m/>
    <m/>
    <s v="Ciencias Experimentales"/>
    <d v="2020-05-19T12:50:00"/>
    <x v="2"/>
    <x v="16"/>
    <x v="3"/>
    <x v="2"/>
    <x v="3"/>
    <s v="F. Ciencias Químicas"/>
    <s v="F. Ciencias Biológicas"/>
    <s v="Biblioteca Maria Zambrano (Filología / Derecho)"/>
    <m/>
    <m/>
    <m/>
    <m/>
    <m/>
    <m/>
    <s v="Sí"/>
    <s v="Sí"/>
    <n v="3"/>
    <n v="1"/>
    <n v="3"/>
    <n v="2"/>
    <n v="5"/>
    <n v="4"/>
    <n v="5"/>
    <n v="4"/>
    <n v="4"/>
    <n v="3"/>
    <m/>
    <n v="4"/>
    <n v="4"/>
    <n v="3"/>
    <n v="3"/>
    <n v="4"/>
    <s v="No"/>
    <n v="4"/>
    <n v="3"/>
    <s v="Facebook|Youtube"/>
    <m/>
    <m/>
    <m/>
    <m/>
    <m/>
    <m/>
    <m/>
    <s v="No"/>
    <s v="No"/>
    <m/>
    <n v="3"/>
    <n v="3"/>
    <s v="4, satisfecho"/>
    <s v="Mejorado"/>
    <m/>
    <n v="0"/>
    <n v="1"/>
    <n v="0"/>
    <n v="0"/>
    <n v="0"/>
    <n v="0"/>
    <n v="0"/>
    <n v="1"/>
    <n v="1"/>
    <n v="0"/>
    <n v="0"/>
    <n v="0"/>
    <n v="0"/>
  </r>
  <r>
    <m/>
    <m/>
    <s v="Humanidades"/>
    <d v="2020-05-19T12:50:00"/>
    <x v="2"/>
    <x v="2"/>
    <x v="1"/>
    <x v="1"/>
    <x v="17"/>
    <s v="F. Educación - Centro de Formación del Profesorado"/>
    <s v="Biblioteca Maria Zambrano (Filología / Derecho)"/>
    <m/>
    <m/>
    <m/>
    <m/>
    <m/>
    <m/>
    <m/>
    <s v="Sí"/>
    <s v="Sí"/>
    <n v="4"/>
    <n v="5"/>
    <n v="5"/>
    <n v="1"/>
    <n v="4"/>
    <n v="5"/>
    <n v="5"/>
    <n v="5"/>
    <n v="4"/>
    <n v="3"/>
    <m/>
    <n v="3"/>
    <n v="5"/>
    <n v="4"/>
    <m/>
    <n v="5"/>
    <s v="No"/>
    <n v="3"/>
    <n v="4"/>
    <s v="Twitter|Facebook|Youtube|Instagram|LinkedIn"/>
    <m/>
    <m/>
    <m/>
    <m/>
    <m/>
    <m/>
    <m/>
    <s v="Sí"/>
    <s v="No"/>
    <m/>
    <n v="4"/>
    <n v="4"/>
    <s v="4, satisfecho"/>
    <s v="Mejorado mucho"/>
    <m/>
    <n v="1"/>
    <n v="1"/>
    <n v="0"/>
    <n v="0"/>
    <n v="0"/>
    <n v="0"/>
    <n v="1"/>
    <n v="1"/>
    <n v="1"/>
    <n v="1"/>
    <n v="1"/>
    <n v="0"/>
    <n v="0"/>
  </r>
  <r>
    <m/>
    <m/>
    <s v="Ciencias de la Salud"/>
    <d v="2020-05-19T12:50:00"/>
    <x v="2"/>
    <x v="23"/>
    <x v="2"/>
    <x v="2"/>
    <x v="2"/>
    <s v="F. Veterinaria"/>
    <s v="Biblioteca Maria Zambrano (Filología / Derecho)"/>
    <s v="F. Geografía e Historia"/>
    <m/>
    <m/>
    <m/>
    <m/>
    <m/>
    <m/>
    <s v="No"/>
    <s v="Sí"/>
    <n v="3"/>
    <m/>
    <n v="5"/>
    <n v="1"/>
    <n v="2"/>
    <m/>
    <n v="4"/>
    <m/>
    <n v="3"/>
    <n v="5"/>
    <m/>
    <n v="5"/>
    <n v="5"/>
    <n v="5"/>
    <m/>
    <n v="4"/>
    <s v="Sí"/>
    <n v="3"/>
    <n v="2"/>
    <s v="Instagram"/>
    <m/>
    <m/>
    <m/>
    <m/>
    <m/>
    <m/>
    <m/>
    <s v="Sí"/>
    <s v="Sí"/>
    <s v="Útil"/>
    <n v="5"/>
    <n v="4"/>
    <s v="4, satisfecho"/>
    <s v="Mejorado"/>
    <m/>
    <n v="1"/>
    <n v="0"/>
    <n v="0"/>
    <n v="0"/>
    <n v="0"/>
    <n v="0"/>
    <n v="0"/>
    <n v="0"/>
    <n v="0"/>
    <n v="1"/>
    <n v="0"/>
    <n v="0"/>
    <n v="0"/>
  </r>
  <r>
    <m/>
    <m/>
    <s v="Ciencias de la Salud"/>
    <d v="2020-05-19T12:50:00"/>
    <x v="2"/>
    <x v="12"/>
    <x v="3"/>
    <x v="1"/>
    <x v="2"/>
    <s v="F. Psicología"/>
    <m/>
    <m/>
    <m/>
    <m/>
    <m/>
    <m/>
    <m/>
    <m/>
    <s v="Sí"/>
    <s v="Sí"/>
    <n v="4"/>
    <n v="3"/>
    <n v="3"/>
    <n v="1"/>
    <n v="5"/>
    <n v="3"/>
    <n v="4"/>
    <n v="1"/>
    <n v="4"/>
    <n v="4"/>
    <m/>
    <n v="5"/>
    <n v="4"/>
    <n v="5"/>
    <n v="3"/>
    <n v="4"/>
    <s v="No"/>
    <n v="5"/>
    <n v="5"/>
    <s v="Twitter|Youtube|Instagram"/>
    <m/>
    <m/>
    <m/>
    <m/>
    <m/>
    <m/>
    <m/>
    <s v="Sí"/>
    <s v="No"/>
    <m/>
    <n v="5"/>
    <n v="5"/>
    <s v="4, satisfecho"/>
    <s v="Mejorado"/>
    <m/>
    <n v="1"/>
    <n v="0"/>
    <n v="0"/>
    <n v="0"/>
    <n v="0"/>
    <n v="0"/>
    <n v="1"/>
    <n v="0"/>
    <n v="1"/>
    <n v="1"/>
    <n v="0"/>
    <n v="0"/>
    <n v="0"/>
  </r>
  <r>
    <m/>
    <m/>
    <s v="Ciencias de la Salud"/>
    <d v="2020-05-19T12:50:00"/>
    <x v="2"/>
    <x v="23"/>
    <x v="5"/>
    <x v="4"/>
    <x v="2"/>
    <s v="F. Veterinaria"/>
    <s v="Biblioteca Maria Zambrano (Filología / Derecho)"/>
    <m/>
    <m/>
    <m/>
    <m/>
    <m/>
    <m/>
    <m/>
    <s v="No"/>
    <s v="No"/>
    <n v="2"/>
    <n v="1"/>
    <n v="2"/>
    <n v="2"/>
    <n v="5"/>
    <n v="3"/>
    <n v="4"/>
    <n v="1"/>
    <n v="3"/>
    <n v="3"/>
    <m/>
    <n v="3"/>
    <n v="3"/>
    <n v="3"/>
    <n v="3"/>
    <n v="3"/>
    <s v="No"/>
    <n v="3"/>
    <n v="3"/>
    <s v="Twitter|Instagram"/>
    <m/>
    <m/>
    <m/>
    <m/>
    <m/>
    <m/>
    <m/>
    <s v="No"/>
    <s v="No"/>
    <m/>
    <n v="3"/>
    <n v="4"/>
    <s v="4, satisfecho"/>
    <s v="Igual"/>
    <m/>
    <n v="1"/>
    <n v="0"/>
    <n v="0"/>
    <n v="0"/>
    <n v="0"/>
    <n v="0"/>
    <n v="1"/>
    <n v="0"/>
    <n v="0"/>
    <n v="1"/>
    <n v="0"/>
    <n v="0"/>
    <n v="0"/>
  </r>
  <r>
    <m/>
    <m/>
    <s v="Ciencias de la Salud"/>
    <d v="2020-05-19T12:49:00"/>
    <x v="2"/>
    <x v="9"/>
    <x v="3"/>
    <x v="2"/>
    <x v="3"/>
    <s v="F. Farmacia"/>
    <s v="F. Medicina"/>
    <m/>
    <s v="Biblioteca municipal de Burgos"/>
    <m/>
    <m/>
    <m/>
    <m/>
    <m/>
    <s v="No"/>
    <s v="No"/>
    <n v="1"/>
    <n v="1"/>
    <n v="5"/>
    <n v="2"/>
    <n v="4"/>
    <n v="4"/>
    <n v="4"/>
    <n v="1"/>
    <n v="2"/>
    <n v="4"/>
    <m/>
    <n v="4"/>
    <n v="4"/>
    <n v="4"/>
    <n v="4"/>
    <n v="4"/>
    <s v="Sí"/>
    <n v="4"/>
    <n v="2"/>
    <s v="Instagram"/>
    <m/>
    <m/>
    <m/>
    <m/>
    <m/>
    <m/>
    <m/>
    <s v="No"/>
    <s v="No"/>
    <m/>
    <n v="4"/>
    <n v="4"/>
    <s v="4, satisfecho"/>
    <s v="Igual"/>
    <m/>
    <n v="0"/>
    <n v="1"/>
    <n v="0"/>
    <n v="0"/>
    <n v="0"/>
    <n v="0"/>
    <n v="0"/>
    <n v="0"/>
    <n v="0"/>
    <n v="1"/>
    <n v="0"/>
    <n v="0"/>
    <n v="0"/>
  </r>
  <r>
    <m/>
    <m/>
    <s v="Ciencias Sociales"/>
    <d v="2020-05-19T12:49:00"/>
    <x v="2"/>
    <x v="13"/>
    <x v="3"/>
    <x v="4"/>
    <x v="4"/>
    <s v="F. Ciencias de la Información"/>
    <m/>
    <m/>
    <m/>
    <m/>
    <m/>
    <m/>
    <m/>
    <m/>
    <s v="Sí"/>
    <s v="Sí"/>
    <n v="4"/>
    <n v="1"/>
    <n v="1"/>
    <n v="2"/>
    <n v="5"/>
    <n v="4"/>
    <n v="5"/>
    <n v="1"/>
    <n v="5"/>
    <n v="4"/>
    <m/>
    <n v="3"/>
    <n v="5"/>
    <n v="3"/>
    <n v="3"/>
    <n v="4"/>
    <s v="No"/>
    <n v="3"/>
    <n v="4"/>
    <s v="No uso ninguna red social"/>
    <m/>
    <m/>
    <m/>
    <m/>
    <m/>
    <m/>
    <m/>
    <s v="No"/>
    <s v="No"/>
    <m/>
    <n v="5"/>
    <n v="5"/>
    <s v="4, satisfecho"/>
    <s v="Igual"/>
    <m/>
    <n v="0"/>
    <n v="0"/>
    <n v="1"/>
    <n v="0"/>
    <n v="0"/>
    <n v="0"/>
    <n v="0"/>
    <n v="0"/>
    <n v="0"/>
    <n v="0"/>
    <n v="0"/>
    <n v="1"/>
    <n v="0"/>
  </r>
  <r>
    <m/>
    <m/>
    <s v="Humanidades"/>
    <d v="2020-05-19T12:49:00"/>
    <x v="2"/>
    <x v="2"/>
    <x v="2"/>
    <x v="4"/>
    <x v="1"/>
    <s v="F. Educación - Centro de Formación del Profesorado"/>
    <m/>
    <m/>
    <m/>
    <m/>
    <m/>
    <m/>
    <m/>
    <m/>
    <s v="No"/>
    <s v="Sí"/>
    <n v="1"/>
    <n v="1"/>
    <n v="1"/>
    <n v="4"/>
    <n v="3"/>
    <n v="1"/>
    <n v="5"/>
    <n v="4"/>
    <n v="2"/>
    <n v="3"/>
    <m/>
    <n v="3"/>
    <n v="3"/>
    <n v="4"/>
    <n v="3"/>
    <n v="1"/>
    <s v="No"/>
    <n v="3"/>
    <n v="3"/>
    <s v="Youtube|Instagram"/>
    <m/>
    <m/>
    <m/>
    <m/>
    <m/>
    <m/>
    <m/>
    <s v="No"/>
    <s v="No"/>
    <m/>
    <n v="3"/>
    <n v="2"/>
    <s v="3, normal"/>
    <s v="Igual"/>
    <m/>
    <n v="0"/>
    <n v="0"/>
    <n v="0"/>
    <n v="1"/>
    <n v="0"/>
    <n v="0"/>
    <n v="0"/>
    <n v="0"/>
    <n v="1"/>
    <n v="1"/>
    <n v="0"/>
    <n v="0"/>
    <n v="0"/>
  </r>
  <r>
    <m/>
    <m/>
    <s v="Ciencias Sociales"/>
    <d v="2020-05-19T12:49:00"/>
    <x v="2"/>
    <x v="1"/>
    <x v="1"/>
    <x v="5"/>
    <x v="2"/>
    <s v="F. Ciencias Políticas y Sociología"/>
    <s v="F. Trabajo Social"/>
    <s v="F. Psicología"/>
    <m/>
    <m/>
    <m/>
    <m/>
    <m/>
    <m/>
    <s v="No"/>
    <s v="Sí"/>
    <n v="5"/>
    <n v="4"/>
    <n v="3"/>
    <n v="4"/>
    <n v="5"/>
    <n v="4"/>
    <n v="5"/>
    <n v="3"/>
    <n v="5"/>
    <n v="4"/>
    <m/>
    <n v="4"/>
    <n v="4"/>
    <n v="4"/>
    <n v="4"/>
    <n v="4"/>
    <s v="Sí"/>
    <n v="4"/>
    <n v="2"/>
    <s v="Facebook|Youtube|Instagram"/>
    <m/>
    <m/>
    <m/>
    <m/>
    <m/>
    <m/>
    <m/>
    <s v="Sí"/>
    <s v="No"/>
    <m/>
    <n v="4"/>
    <n v="5"/>
    <s v="4, satisfecho"/>
    <s v="Mejorado"/>
    <m/>
    <n v="1"/>
    <n v="0"/>
    <n v="0"/>
    <n v="0"/>
    <n v="0"/>
    <n v="0"/>
    <n v="0"/>
    <n v="1"/>
    <n v="1"/>
    <n v="1"/>
    <n v="0"/>
    <n v="0"/>
    <n v="0"/>
  </r>
  <r>
    <m/>
    <m/>
    <s v="Ciencias de la Salud"/>
    <d v="2020-05-19T12:49:00"/>
    <x v="2"/>
    <x v="15"/>
    <x v="3"/>
    <x v="4"/>
    <x v="2"/>
    <s v="F. Enfermería, Fisioterapia y Podología"/>
    <s v="F. Medicina"/>
    <s v="Biblioteca Maria Zambrano (Filología / Derecho)"/>
    <m/>
    <m/>
    <m/>
    <m/>
    <m/>
    <m/>
    <s v="No"/>
    <s v="No"/>
    <n v="2"/>
    <n v="1"/>
    <n v="2"/>
    <n v="1"/>
    <n v="5"/>
    <n v="4"/>
    <n v="5"/>
    <n v="1"/>
    <n v="5"/>
    <n v="4"/>
    <m/>
    <n v="4"/>
    <n v="5"/>
    <n v="4"/>
    <n v="3"/>
    <n v="4"/>
    <s v="No"/>
    <n v="4"/>
    <n v="3"/>
    <s v="Instagram"/>
    <m/>
    <m/>
    <m/>
    <m/>
    <m/>
    <m/>
    <m/>
    <s v="No"/>
    <s v="No"/>
    <m/>
    <n v="5"/>
    <n v="5"/>
    <s v="5, muy satisfecho"/>
    <s v="Igual"/>
    <m/>
    <n v="1"/>
    <n v="0"/>
    <n v="0"/>
    <n v="0"/>
    <n v="0"/>
    <n v="0"/>
    <n v="0"/>
    <n v="0"/>
    <n v="0"/>
    <n v="1"/>
    <n v="0"/>
    <n v="0"/>
    <n v="0"/>
  </r>
  <r>
    <m/>
    <m/>
    <s v="Ciencias de la Salud"/>
    <d v="2020-05-19T12:49:00"/>
    <x v="2"/>
    <x v="9"/>
    <x v="3"/>
    <x v="3"/>
    <x v="2"/>
    <s v="F. Farmacia"/>
    <s v="Biblioteca Maria Zambrano (Filología / Derecho)"/>
    <m/>
    <m/>
    <m/>
    <m/>
    <m/>
    <m/>
    <m/>
    <s v="No"/>
    <s v="No"/>
    <n v="1"/>
    <n v="1"/>
    <n v="5"/>
    <n v="1"/>
    <n v="5"/>
    <n v="5"/>
    <n v="5"/>
    <n v="5"/>
    <n v="3"/>
    <n v="4"/>
    <m/>
    <n v="5"/>
    <n v="5"/>
    <n v="4"/>
    <n v="4"/>
    <n v="4"/>
    <s v="No"/>
    <n v="5"/>
    <n v="1"/>
    <s v="Twitter|Instagram"/>
    <m/>
    <m/>
    <m/>
    <m/>
    <m/>
    <m/>
    <m/>
    <s v="No"/>
    <s v="Sí"/>
    <s v="Poco útil"/>
    <n v="5"/>
    <n v="5"/>
    <s v="4, satisfecho"/>
    <s v="Mejorado"/>
    <m/>
    <n v="1"/>
    <n v="0"/>
    <n v="0"/>
    <n v="0"/>
    <n v="0"/>
    <n v="0"/>
    <n v="1"/>
    <n v="0"/>
    <n v="0"/>
    <n v="1"/>
    <n v="0"/>
    <n v="0"/>
    <n v="0"/>
  </r>
  <r>
    <m/>
    <m/>
    <s v="Ciencias de la Salud"/>
    <d v="2020-05-19T12:49:00"/>
    <x v="2"/>
    <x v="22"/>
    <x v="1"/>
    <x v="4"/>
    <x v="2"/>
    <s v="F. Óptica y Optometría"/>
    <m/>
    <m/>
    <m/>
    <m/>
    <m/>
    <m/>
    <m/>
    <m/>
    <s v="No"/>
    <s v="Sí"/>
    <n v="2"/>
    <n v="1"/>
    <n v="1"/>
    <n v="2"/>
    <n v="5"/>
    <n v="5"/>
    <n v="5"/>
    <n v="1"/>
    <n v="3"/>
    <n v="5"/>
    <m/>
    <n v="4"/>
    <n v="5"/>
    <n v="5"/>
    <n v="5"/>
    <n v="5"/>
    <s v="Sí"/>
    <n v="5"/>
    <n v="1"/>
    <s v="Facebook|Youtube|Instagram"/>
    <m/>
    <m/>
    <m/>
    <m/>
    <m/>
    <m/>
    <m/>
    <s v="Sí"/>
    <s v="No"/>
    <m/>
    <n v="5"/>
    <n v="5"/>
    <s v="5, muy satisfecho"/>
    <s v="Mejorado"/>
    <m/>
    <n v="1"/>
    <n v="0"/>
    <n v="0"/>
    <n v="0"/>
    <n v="0"/>
    <n v="0"/>
    <n v="0"/>
    <n v="1"/>
    <n v="1"/>
    <n v="1"/>
    <n v="0"/>
    <n v="0"/>
    <n v="0"/>
  </r>
  <r>
    <m/>
    <m/>
    <s v="Ciencias de la Salud"/>
    <d v="2020-05-19T12:49:00"/>
    <x v="2"/>
    <x v="9"/>
    <x v="1"/>
    <x v="2"/>
    <x v="3"/>
    <s v="F. Farmacia"/>
    <s v="F. Odontología"/>
    <s v="F. Medicina"/>
    <m/>
    <m/>
    <m/>
    <m/>
    <m/>
    <m/>
    <s v="No"/>
    <s v="No"/>
    <n v="3"/>
    <n v="1"/>
    <n v="4"/>
    <n v="1"/>
    <n v="4"/>
    <n v="2"/>
    <n v="4"/>
    <n v="1"/>
    <n v="4"/>
    <n v="4"/>
    <m/>
    <n v="4"/>
    <n v="4"/>
    <n v="5"/>
    <n v="2"/>
    <n v="4"/>
    <s v="No"/>
    <n v="3"/>
    <n v="3"/>
    <s v="Instagram"/>
    <m/>
    <m/>
    <m/>
    <m/>
    <m/>
    <m/>
    <m/>
    <s v="No"/>
    <s v="No"/>
    <m/>
    <n v="4"/>
    <n v="4"/>
    <s v="4, satisfecho"/>
    <s v="Igual"/>
    <m/>
    <n v="0"/>
    <n v="1"/>
    <n v="0"/>
    <n v="0"/>
    <n v="0"/>
    <n v="0"/>
    <n v="0"/>
    <n v="0"/>
    <n v="0"/>
    <n v="1"/>
    <n v="0"/>
    <n v="0"/>
    <n v="0"/>
  </r>
  <r>
    <m/>
    <m/>
    <s v="Ciencias Sociales"/>
    <d v="2020-05-19T12:49:00"/>
    <x v="2"/>
    <x v="10"/>
    <x v="1"/>
    <x v="1"/>
    <x v="3"/>
    <s v="Biblioteca Maria Zambrano (Filología / Derecho)"/>
    <s v="F. Ciencias de la Información"/>
    <s v="F. Derecho (Departamentos,Criminología)"/>
    <m/>
    <m/>
    <m/>
    <m/>
    <m/>
    <m/>
    <s v="No"/>
    <s v="Sí"/>
    <n v="4"/>
    <n v="2"/>
    <n v="3"/>
    <n v="4"/>
    <n v="2"/>
    <n v="1"/>
    <n v="1"/>
    <n v="1"/>
    <n v="4"/>
    <n v="3"/>
    <m/>
    <n v="3"/>
    <n v="3"/>
    <n v="3"/>
    <n v="3"/>
    <n v="3"/>
    <s v="No"/>
    <n v="3"/>
    <n v="1"/>
    <m/>
    <m/>
    <m/>
    <m/>
    <m/>
    <m/>
    <m/>
    <m/>
    <s v="Sí"/>
    <s v="Sí"/>
    <s v="Normal"/>
    <n v="3"/>
    <n v="2"/>
    <s v="4, satisfecho"/>
    <s v="Igual"/>
    <m/>
    <n v="0"/>
    <n v="1"/>
    <n v="0"/>
    <n v="0"/>
    <n v="0"/>
    <n v="0"/>
    <n v="0"/>
    <n v="0"/>
    <n v="0"/>
    <n v="0"/>
    <n v="0"/>
    <n v="0"/>
    <n v="0"/>
  </r>
  <r>
    <m/>
    <m/>
    <s v="Ciencias Experimentales"/>
    <d v="2020-05-19T12:49:00"/>
    <x v="2"/>
    <x v="20"/>
    <x v="2"/>
    <x v="1"/>
    <x v="6"/>
    <s v="F. Ciencias Biológicas"/>
    <m/>
    <m/>
    <s v="Biblioteca pública Miguel Hernández (Vallecas)"/>
    <m/>
    <m/>
    <m/>
    <m/>
    <m/>
    <s v="Sí"/>
    <s v="Sí"/>
    <n v="3"/>
    <n v="3"/>
    <n v="3"/>
    <n v="1"/>
    <n v="5"/>
    <n v="3"/>
    <n v="5"/>
    <n v="2"/>
    <n v="1"/>
    <n v="4"/>
    <m/>
    <n v="2"/>
    <n v="3"/>
    <n v="3"/>
    <n v="2"/>
    <n v="4"/>
    <s v="No"/>
    <n v="4"/>
    <n v="3"/>
    <s v="Twitter|Youtube|Instagram"/>
    <m/>
    <m/>
    <m/>
    <m/>
    <m/>
    <m/>
    <m/>
    <s v="No"/>
    <s v="No"/>
    <m/>
    <n v="4"/>
    <n v="3"/>
    <s v="4, satisfecho"/>
    <s v="Igual"/>
    <s v="Digitalizar libros que solo podemos encontrar físicos en la Biblioteca (ahora en tiempos de confinamiento habrían venido bien).  Poder sacar más de 4 libros a la vez a los estudiantes de grado (sacar guías de campo a veces es complicado si tenemos libros de texto prestados)"/>
    <n v="1"/>
    <n v="0"/>
    <n v="1"/>
    <n v="0"/>
    <n v="0"/>
    <n v="0"/>
    <n v="1"/>
    <n v="0"/>
    <n v="1"/>
    <n v="1"/>
    <n v="0"/>
    <n v="0"/>
    <n v="0"/>
  </r>
  <r>
    <m/>
    <m/>
    <s v="Humanidades"/>
    <d v="2020-05-19T12:49:00"/>
    <x v="3"/>
    <x v="7"/>
    <x v="3"/>
    <x v="3"/>
    <x v="4"/>
    <s v="F. Geografía e Historia"/>
    <s v="Biblioteca Maria Zambrano (Filología / Derecho)"/>
    <m/>
    <m/>
    <m/>
    <m/>
    <m/>
    <m/>
    <m/>
    <s v="No"/>
    <s v="Sí"/>
    <n v="5"/>
    <n v="2"/>
    <n v="2"/>
    <n v="4"/>
    <n v="1"/>
    <n v="5"/>
    <n v="1"/>
    <n v="3"/>
    <n v="3"/>
    <n v="2"/>
    <m/>
    <n v="4"/>
    <n v="4"/>
    <n v="4"/>
    <n v="1"/>
    <n v="4"/>
    <s v="No"/>
    <n v="5"/>
    <n v="1"/>
    <s v="Twitter|Facebook|Instagram"/>
    <m/>
    <m/>
    <m/>
    <m/>
    <m/>
    <m/>
    <m/>
    <s v="No"/>
    <s v="No"/>
    <m/>
    <n v="5"/>
    <n v="5"/>
    <s v="5, muy satisfecho"/>
    <s v="Mejorado"/>
    <m/>
    <n v="0"/>
    <n v="0"/>
    <n v="1"/>
    <n v="0"/>
    <n v="0"/>
    <n v="0"/>
    <n v="1"/>
    <n v="1"/>
    <n v="0"/>
    <n v="1"/>
    <n v="0"/>
    <n v="0"/>
    <n v="0"/>
  </r>
  <r>
    <m/>
    <m/>
    <s v="Ciencias Sociales"/>
    <d v="2020-05-19T12:49:00"/>
    <x v="2"/>
    <x v="1"/>
    <x v="1"/>
    <x v="1"/>
    <x v="6"/>
    <s v="Biblioteca Maria Zambrano (Filología / Derecho)"/>
    <s v="F. Ciencias Políticas y Sociología"/>
    <m/>
    <m/>
    <m/>
    <m/>
    <m/>
    <m/>
    <m/>
    <s v="Sí"/>
    <s v="Sí"/>
    <n v="4"/>
    <n v="1"/>
    <n v="1"/>
    <m/>
    <n v="5"/>
    <n v="5"/>
    <n v="2"/>
    <n v="1"/>
    <n v="4"/>
    <n v="4"/>
    <m/>
    <n v="5"/>
    <n v="5"/>
    <n v="5"/>
    <n v="2"/>
    <n v="4"/>
    <s v="Sí"/>
    <n v="4"/>
    <n v="4"/>
    <s v="Twitter|Youtube|Instagram"/>
    <m/>
    <m/>
    <m/>
    <m/>
    <m/>
    <m/>
    <m/>
    <s v="Sí"/>
    <s v="No"/>
    <m/>
    <n v="5"/>
    <n v="5"/>
    <s v="4, satisfecho"/>
    <s v="Igual"/>
    <m/>
    <n v="1"/>
    <n v="0"/>
    <n v="1"/>
    <n v="0"/>
    <n v="0"/>
    <n v="0"/>
    <n v="1"/>
    <n v="0"/>
    <n v="1"/>
    <n v="1"/>
    <n v="0"/>
    <n v="0"/>
    <n v="0"/>
  </r>
  <r>
    <m/>
    <m/>
    <s v="Ciencias Sociales"/>
    <d v="2020-05-19T12:49:00"/>
    <x v="2"/>
    <x v="10"/>
    <x v="1"/>
    <x v="4"/>
    <x v="4"/>
    <s v="Biblioteca Maria Zambrano (Filología / Derecho)"/>
    <s v="F. Ciencias de la Información"/>
    <s v="F. Geografía e Historia"/>
    <s v="Biblioteca de la Carlos III"/>
    <m/>
    <m/>
    <m/>
    <m/>
    <m/>
    <s v="Sí"/>
    <s v="Sí"/>
    <n v="4"/>
    <n v="1"/>
    <n v="1"/>
    <n v="5"/>
    <n v="2"/>
    <n v="1"/>
    <n v="3"/>
    <n v="2"/>
    <n v="4"/>
    <n v="4"/>
    <m/>
    <n v="3"/>
    <n v="3"/>
    <n v="3"/>
    <n v="2"/>
    <n v="4"/>
    <s v="No"/>
    <n v="3"/>
    <n v="1"/>
    <s v="Twitter|Facebook|Youtube|Instagram"/>
    <m/>
    <m/>
    <m/>
    <m/>
    <m/>
    <m/>
    <m/>
    <s v="No"/>
    <s v="No"/>
    <m/>
    <n v="3"/>
    <n v="2"/>
    <s v="3, normal"/>
    <s v="Igual"/>
    <m/>
    <n v="0"/>
    <n v="0"/>
    <n v="1"/>
    <n v="0"/>
    <n v="0"/>
    <n v="0"/>
    <n v="1"/>
    <n v="1"/>
    <n v="1"/>
    <n v="1"/>
    <n v="0"/>
    <n v="0"/>
    <n v="0"/>
  </r>
  <r>
    <m/>
    <m/>
    <s v="Ciencias Experimentales"/>
    <d v="2020-05-19T12:49:00"/>
    <x v="2"/>
    <x v="26"/>
    <x v="3"/>
    <x v="4"/>
    <x v="16"/>
    <s v="F. Informática"/>
    <m/>
    <m/>
    <m/>
    <m/>
    <m/>
    <m/>
    <m/>
    <m/>
    <s v="No"/>
    <s v="No"/>
    <n v="1"/>
    <n v="1"/>
    <n v="1"/>
    <n v="2"/>
    <n v="4"/>
    <n v="5"/>
    <n v="2"/>
    <m/>
    <n v="3"/>
    <n v="3"/>
    <m/>
    <n v="3"/>
    <n v="3"/>
    <n v="2"/>
    <n v="3"/>
    <n v="3"/>
    <s v="No"/>
    <n v="3"/>
    <n v="3"/>
    <s v="Twitter|Youtube|Instagram"/>
    <m/>
    <m/>
    <m/>
    <m/>
    <m/>
    <m/>
    <m/>
    <s v="No"/>
    <s v="No"/>
    <m/>
    <n v="4"/>
    <n v="5"/>
    <s v="4, satisfecho"/>
    <s v="Igual"/>
    <m/>
    <n v="0"/>
    <n v="0"/>
    <n v="0"/>
    <n v="0"/>
    <n v="1"/>
    <n v="0"/>
    <n v="1"/>
    <n v="0"/>
    <n v="1"/>
    <n v="1"/>
    <n v="0"/>
    <n v="0"/>
    <n v="0"/>
  </r>
  <r>
    <m/>
    <m/>
    <s v="Ciencias Experimentales"/>
    <d v="2020-05-19T12:49:00"/>
    <x v="2"/>
    <x v="16"/>
    <x v="2"/>
    <x v="1"/>
    <x v="2"/>
    <s v="F. Ciencias Químicas"/>
    <s v="Biblioteca Maria Zambrano (Filología / Derecho)"/>
    <m/>
    <m/>
    <m/>
    <m/>
    <m/>
    <m/>
    <m/>
    <s v="No"/>
    <s v="No"/>
    <n v="1"/>
    <n v="1"/>
    <n v="2"/>
    <n v="1"/>
    <n v="5"/>
    <n v="3"/>
    <n v="4"/>
    <n v="1"/>
    <n v="2"/>
    <n v="3"/>
    <m/>
    <n v="5"/>
    <n v="4"/>
    <n v="5"/>
    <n v="3"/>
    <n v="3"/>
    <s v="Sí"/>
    <n v="3"/>
    <n v="5"/>
    <s v="Twitter|Youtube|Instagram"/>
    <m/>
    <m/>
    <m/>
    <m/>
    <m/>
    <m/>
    <m/>
    <s v="No"/>
    <s v="No"/>
    <m/>
    <n v="5"/>
    <n v="5"/>
    <s v="3, normal"/>
    <s v="Mejorado"/>
    <m/>
    <n v="1"/>
    <n v="0"/>
    <n v="0"/>
    <n v="0"/>
    <n v="0"/>
    <n v="0"/>
    <n v="1"/>
    <n v="0"/>
    <n v="1"/>
    <n v="1"/>
    <n v="0"/>
    <n v="0"/>
    <n v="0"/>
  </r>
  <r>
    <m/>
    <m/>
    <s v="Humanidades"/>
    <d v="2020-05-19T12:49:00"/>
    <x v="2"/>
    <x v="5"/>
    <x v="2"/>
    <x v="1"/>
    <x v="2"/>
    <s v="F. Filosofía"/>
    <s v="F. Geografía e Historia"/>
    <s v="Biblioteca Maria Zambrano (Filología / Derecho)"/>
    <m/>
    <m/>
    <m/>
    <m/>
    <m/>
    <m/>
    <s v="Sí"/>
    <s v="Sí"/>
    <n v="3"/>
    <n v="1"/>
    <n v="2"/>
    <n v="4"/>
    <n v="5"/>
    <n v="4"/>
    <n v="5"/>
    <n v="1"/>
    <n v="3"/>
    <n v="4"/>
    <m/>
    <n v="3"/>
    <n v="3"/>
    <n v="3"/>
    <n v="3"/>
    <n v="4"/>
    <s v="No"/>
    <n v="3"/>
    <n v="4"/>
    <s v="Twitter|Youtube|Instagram"/>
    <m/>
    <m/>
    <m/>
    <m/>
    <m/>
    <m/>
    <m/>
    <s v="No"/>
    <s v="No"/>
    <m/>
    <n v="5"/>
    <n v="4"/>
    <s v="4, satisfecho"/>
    <s v="Igual"/>
    <s v="Sería muy útil que hubiera más libros digitalizados que pudiéramos consultar a través de Internet en cualquier momento."/>
    <n v="1"/>
    <n v="0"/>
    <n v="0"/>
    <n v="0"/>
    <n v="0"/>
    <n v="0"/>
    <n v="1"/>
    <n v="0"/>
    <n v="1"/>
    <n v="1"/>
    <n v="0"/>
    <n v="0"/>
    <n v="0"/>
  </r>
  <r>
    <m/>
    <m/>
    <s v="Ciencias Experimentales"/>
    <d v="2020-05-19T12:49:00"/>
    <x v="2"/>
    <x v="16"/>
    <x v="2"/>
    <x v="2"/>
    <x v="3"/>
    <s v="F. Ciencias Químicas"/>
    <m/>
    <m/>
    <m/>
    <m/>
    <m/>
    <m/>
    <m/>
    <m/>
    <s v="Sí"/>
    <s v="Sí"/>
    <n v="2"/>
    <n v="1"/>
    <n v="1"/>
    <n v="3"/>
    <n v="5"/>
    <n v="3"/>
    <n v="4"/>
    <n v="3"/>
    <n v="3"/>
    <n v="3"/>
    <m/>
    <n v="3"/>
    <n v="5"/>
    <n v="3"/>
    <n v="3"/>
    <n v="3"/>
    <s v="No"/>
    <n v="3"/>
    <n v="3"/>
    <s v="Twitter|Instagram"/>
    <m/>
    <m/>
    <m/>
    <m/>
    <m/>
    <m/>
    <m/>
    <s v="No"/>
    <s v="No"/>
    <m/>
    <n v="5"/>
    <n v="5"/>
    <s v="4, satisfecho"/>
    <s v="Mejorado"/>
    <m/>
    <n v="0"/>
    <n v="1"/>
    <n v="0"/>
    <n v="0"/>
    <n v="0"/>
    <n v="0"/>
    <n v="1"/>
    <n v="0"/>
    <n v="0"/>
    <n v="1"/>
    <n v="0"/>
    <n v="0"/>
    <n v="0"/>
  </r>
  <r>
    <m/>
    <m/>
    <s v="Ciencias Sociales"/>
    <d v="2020-05-19T12:49:00"/>
    <x v="2"/>
    <x v="10"/>
    <x v="2"/>
    <x v="2"/>
    <x v="3"/>
    <s v="Biblioteca Maria Zambrano (Filología / Derecho)"/>
    <s v="F. Geografía e Historia"/>
    <m/>
    <m/>
    <m/>
    <m/>
    <m/>
    <m/>
    <m/>
    <s v="Sí"/>
    <s v="Sí"/>
    <n v="3"/>
    <n v="1"/>
    <n v="2"/>
    <n v="4"/>
    <n v="4"/>
    <n v="3"/>
    <n v="4"/>
    <n v="1"/>
    <n v="4"/>
    <n v="4"/>
    <m/>
    <n v="2"/>
    <n v="3"/>
    <n v="4"/>
    <n v="3"/>
    <n v="4"/>
    <s v="No"/>
    <n v="4"/>
    <n v="2"/>
    <s v="Youtube|Instagram"/>
    <m/>
    <m/>
    <m/>
    <m/>
    <m/>
    <m/>
    <m/>
    <s v="Sí"/>
    <s v="No"/>
    <m/>
    <n v="4"/>
    <n v="2"/>
    <s v="4, satisfecho"/>
    <s v="Igual"/>
    <m/>
    <n v="0"/>
    <n v="1"/>
    <n v="0"/>
    <n v="0"/>
    <n v="0"/>
    <n v="0"/>
    <n v="0"/>
    <n v="0"/>
    <n v="1"/>
    <n v="1"/>
    <n v="0"/>
    <n v="0"/>
    <n v="0"/>
  </r>
  <r>
    <m/>
    <m/>
    <s v="Ciencias de la Salud"/>
    <d v="2020-05-19T12:49:00"/>
    <x v="2"/>
    <x v="22"/>
    <x v="3"/>
    <x v="1"/>
    <x v="6"/>
    <s v="F. Óptica y Optometría"/>
    <s v="F. Medicina"/>
    <m/>
    <m/>
    <m/>
    <m/>
    <m/>
    <m/>
    <m/>
    <s v="Sí"/>
    <s v="Sí"/>
    <n v="5"/>
    <n v="1"/>
    <n v="2"/>
    <n v="2"/>
    <n v="1"/>
    <n v="2"/>
    <n v="5"/>
    <n v="3"/>
    <n v="5"/>
    <n v="4"/>
    <m/>
    <n v="1"/>
    <n v="4"/>
    <n v="2"/>
    <n v="3"/>
    <n v="5"/>
    <s v="No"/>
    <n v="2"/>
    <n v="1"/>
    <s v="Twitter|Youtube|Instagram"/>
    <m/>
    <m/>
    <m/>
    <m/>
    <m/>
    <m/>
    <m/>
    <s v="Sí"/>
    <s v="No"/>
    <m/>
    <n v="5"/>
    <n v="5"/>
    <s v="4, satisfecho"/>
    <s v="Mejorado"/>
    <m/>
    <n v="1"/>
    <n v="0"/>
    <n v="1"/>
    <n v="0"/>
    <n v="0"/>
    <n v="0"/>
    <n v="1"/>
    <n v="0"/>
    <n v="1"/>
    <n v="1"/>
    <n v="0"/>
    <n v="0"/>
    <n v="0"/>
  </r>
  <r>
    <m/>
    <m/>
    <s v="Humanidades"/>
    <d v="2020-05-19T12:49:00"/>
    <x v="2"/>
    <x v="2"/>
    <x v="1"/>
    <x v="2"/>
    <x v="4"/>
    <s v="F. Educación - Centro de Formación del Profesorado"/>
    <m/>
    <m/>
    <m/>
    <m/>
    <m/>
    <m/>
    <m/>
    <m/>
    <s v="Sí"/>
    <s v="Sí"/>
    <n v="3"/>
    <n v="4"/>
    <n v="4"/>
    <n v="2"/>
    <n v="4"/>
    <n v="4"/>
    <n v="4"/>
    <n v="4"/>
    <n v="4"/>
    <n v="5"/>
    <m/>
    <n v="5"/>
    <n v="4"/>
    <n v="5"/>
    <n v="3"/>
    <n v="4"/>
    <s v="Sí"/>
    <n v="5"/>
    <n v="4"/>
    <s v="Instagram"/>
    <m/>
    <m/>
    <m/>
    <m/>
    <m/>
    <m/>
    <m/>
    <s v="Sí"/>
    <s v="No"/>
    <m/>
    <n v="3"/>
    <n v="3"/>
    <s v="4, satisfecho"/>
    <s v="Mejorado"/>
    <m/>
    <n v="0"/>
    <n v="0"/>
    <n v="1"/>
    <n v="0"/>
    <n v="0"/>
    <n v="0"/>
    <n v="0"/>
    <n v="0"/>
    <n v="0"/>
    <n v="1"/>
    <n v="0"/>
    <n v="0"/>
    <n v="0"/>
  </r>
  <r>
    <m/>
    <m/>
    <s v="Ciencias Sociales"/>
    <d v="2020-05-19T12:49:00"/>
    <x v="2"/>
    <x v="24"/>
    <x v="3"/>
    <x v="3"/>
    <x v="10"/>
    <s v="F. Ciencias Políticas y Sociología"/>
    <s v="F. Trabajo Social"/>
    <s v="F. Filosofía"/>
    <m/>
    <m/>
    <m/>
    <m/>
    <m/>
    <m/>
    <s v="Sí"/>
    <s v="Sí"/>
    <n v="4"/>
    <n v="4"/>
    <n v="4"/>
    <n v="3"/>
    <n v="2"/>
    <n v="5"/>
    <n v="2"/>
    <n v="4"/>
    <n v="1"/>
    <n v="4"/>
    <m/>
    <n v="2"/>
    <n v="2"/>
    <n v="4"/>
    <n v="3"/>
    <n v="4"/>
    <s v="No"/>
    <n v="4"/>
    <n v="2"/>
    <s v="Twitter|Youtube|Instagram"/>
    <m/>
    <m/>
    <m/>
    <m/>
    <m/>
    <m/>
    <m/>
    <s v="No"/>
    <s v="No"/>
    <m/>
    <n v="5"/>
    <n v="5"/>
    <s v="4, satisfecho"/>
    <s v="Mejorado"/>
    <m/>
    <n v="0"/>
    <n v="1"/>
    <n v="0"/>
    <n v="1"/>
    <n v="1"/>
    <n v="0"/>
    <n v="1"/>
    <n v="0"/>
    <n v="1"/>
    <n v="1"/>
    <n v="0"/>
    <n v="0"/>
    <n v="0"/>
  </r>
  <r>
    <m/>
    <m/>
    <s v="Ciencias de la Salud"/>
    <d v="2020-05-19T12:49:00"/>
    <x v="2"/>
    <x v="9"/>
    <x v="1"/>
    <x v="1"/>
    <x v="2"/>
    <s v="F. Ciencias de la Información"/>
    <s v="F. Odontología"/>
    <s v="F. Medicina"/>
    <m/>
    <m/>
    <m/>
    <m/>
    <m/>
    <m/>
    <s v="No"/>
    <s v="No"/>
    <n v="2"/>
    <n v="1"/>
    <n v="3"/>
    <n v="1"/>
    <n v="5"/>
    <n v="2"/>
    <n v="5"/>
    <n v="1"/>
    <n v="3"/>
    <n v="1"/>
    <m/>
    <n v="3"/>
    <n v="2"/>
    <n v="4"/>
    <n v="2"/>
    <n v="3"/>
    <s v="No"/>
    <n v="3"/>
    <n v="1"/>
    <s v="Twitter|Youtube|Instagram"/>
    <m/>
    <m/>
    <m/>
    <m/>
    <m/>
    <m/>
    <m/>
    <s v="No"/>
    <s v="No"/>
    <m/>
    <n v="4"/>
    <n v="4"/>
    <s v="3, normal"/>
    <s v="Mejorado"/>
    <m/>
    <n v="1"/>
    <n v="0"/>
    <n v="0"/>
    <n v="0"/>
    <n v="0"/>
    <n v="0"/>
    <n v="1"/>
    <n v="0"/>
    <n v="1"/>
    <n v="1"/>
    <n v="0"/>
    <n v="0"/>
    <n v="0"/>
  </r>
  <r>
    <m/>
    <m/>
    <s v="Ciencias Experimentales"/>
    <d v="2020-05-19T12:49:00"/>
    <x v="3"/>
    <x v="20"/>
    <x v="2"/>
    <x v="2"/>
    <x v="3"/>
    <s v="F. Ciencias Biológicas"/>
    <m/>
    <m/>
    <s v="María zambrano"/>
    <m/>
    <m/>
    <m/>
    <m/>
    <m/>
    <s v="No"/>
    <s v="No"/>
    <n v="2"/>
    <n v="5"/>
    <n v="5"/>
    <n v="3"/>
    <n v="5"/>
    <n v="5"/>
    <n v="5"/>
    <n v="3"/>
    <n v="3"/>
    <n v="5"/>
    <m/>
    <n v="5"/>
    <n v="5"/>
    <n v="5"/>
    <n v="5"/>
    <n v="5"/>
    <s v="No"/>
    <n v="5"/>
    <n v="5"/>
    <s v="Twitter|Instagram"/>
    <m/>
    <m/>
    <m/>
    <m/>
    <m/>
    <m/>
    <m/>
    <s v="Sí"/>
    <s v="No"/>
    <m/>
    <n v="5"/>
    <n v="5"/>
    <s v="4, satisfecho"/>
    <s v="Mejorado"/>
    <m/>
    <n v="0"/>
    <n v="1"/>
    <n v="0"/>
    <n v="0"/>
    <n v="0"/>
    <n v="0"/>
    <n v="1"/>
    <n v="0"/>
    <n v="0"/>
    <n v="1"/>
    <n v="0"/>
    <n v="0"/>
    <n v="0"/>
  </r>
  <r>
    <m/>
    <m/>
    <s v="Ciencias Sociales"/>
    <d v="2020-05-19T12:49:00"/>
    <x v="3"/>
    <x v="10"/>
    <x v="1"/>
    <x v="3"/>
    <x v="2"/>
    <s v="Biblioteca Maria Zambrano (Filología / Derecho)"/>
    <m/>
    <m/>
    <m/>
    <m/>
    <m/>
    <m/>
    <m/>
    <m/>
    <m/>
    <m/>
    <n v="3"/>
    <n v="4"/>
    <n v="5"/>
    <n v="1"/>
    <n v="5"/>
    <n v="4"/>
    <n v="5"/>
    <n v="2"/>
    <n v="4"/>
    <n v="4"/>
    <m/>
    <n v="5"/>
    <n v="5"/>
    <n v="3"/>
    <n v="3"/>
    <n v="3"/>
    <s v="Sí"/>
    <n v="5"/>
    <n v="4"/>
    <s v="No uso ninguna red social"/>
    <m/>
    <m/>
    <m/>
    <m/>
    <m/>
    <m/>
    <m/>
    <s v="Sí"/>
    <s v="No"/>
    <m/>
    <n v="5"/>
    <n v="4"/>
    <s v="4, satisfecho"/>
    <s v="Igual"/>
    <m/>
    <n v="1"/>
    <n v="0"/>
    <n v="0"/>
    <n v="0"/>
    <n v="0"/>
    <n v="0"/>
    <n v="0"/>
    <n v="0"/>
    <n v="0"/>
    <n v="0"/>
    <n v="0"/>
    <n v="1"/>
    <n v="0"/>
  </r>
  <r>
    <m/>
    <m/>
    <s v="Ciencias Sociales"/>
    <d v="2020-05-19T12:49:00"/>
    <x v="2"/>
    <x v="10"/>
    <x v="2"/>
    <x v="4"/>
    <x v="11"/>
    <s v="Biblioteca Maria Zambrano (Filología / Derecho)"/>
    <m/>
    <m/>
    <m/>
    <m/>
    <m/>
    <m/>
    <m/>
    <m/>
    <s v="Sí"/>
    <s v="Sí"/>
    <n v="5"/>
    <n v="3"/>
    <n v="5"/>
    <n v="1"/>
    <n v="3"/>
    <n v="3"/>
    <n v="2"/>
    <n v="1"/>
    <n v="3"/>
    <n v="3"/>
    <m/>
    <n v="4"/>
    <n v="5"/>
    <n v="5"/>
    <n v="3"/>
    <n v="5"/>
    <s v="Sí"/>
    <n v="5"/>
    <n v="1"/>
    <s v="No uso ninguna red social"/>
    <m/>
    <m/>
    <m/>
    <m/>
    <m/>
    <m/>
    <m/>
    <s v="Sí"/>
    <s v="Sí"/>
    <s v="Muy útil"/>
    <n v="5"/>
    <n v="5"/>
    <s v="4, satisfecho"/>
    <s v="Mejorado mucho"/>
    <m/>
    <n v="0"/>
    <n v="1"/>
    <n v="1"/>
    <n v="0"/>
    <n v="0"/>
    <n v="0"/>
    <n v="0"/>
    <n v="0"/>
    <n v="0"/>
    <n v="0"/>
    <n v="0"/>
    <n v="1"/>
    <n v="0"/>
  </r>
  <r>
    <m/>
    <m/>
    <s v="Ciencias Experimentales"/>
    <d v="2020-05-19T12:49:00"/>
    <x v="2"/>
    <x v="19"/>
    <x v="2"/>
    <x v="5"/>
    <x v="2"/>
    <s v="F. Ciencias Físicas"/>
    <m/>
    <m/>
    <m/>
    <m/>
    <m/>
    <m/>
    <m/>
    <m/>
    <s v="Sí"/>
    <s v="Sí"/>
    <n v="4"/>
    <n v="1"/>
    <n v="1"/>
    <n v="1"/>
    <n v="5"/>
    <n v="5"/>
    <n v="4"/>
    <n v="1"/>
    <n v="4"/>
    <n v="4"/>
    <m/>
    <n v="4"/>
    <n v="5"/>
    <n v="3"/>
    <n v="3"/>
    <n v="4"/>
    <s v="No"/>
    <n v="3"/>
    <n v="3"/>
    <s v="Youtube|Instagram"/>
    <m/>
    <m/>
    <m/>
    <m/>
    <m/>
    <m/>
    <m/>
    <s v="No"/>
    <s v="No"/>
    <m/>
    <n v="4"/>
    <n v="5"/>
    <s v="5, muy satisfecho"/>
    <s v="Igual"/>
    <m/>
    <n v="1"/>
    <n v="0"/>
    <n v="0"/>
    <n v="0"/>
    <n v="0"/>
    <n v="0"/>
    <n v="0"/>
    <n v="0"/>
    <n v="1"/>
    <n v="1"/>
    <n v="0"/>
    <n v="0"/>
    <n v="0"/>
  </r>
  <r>
    <m/>
    <m/>
    <s v="Ciencias Experimentales"/>
    <d v="2020-05-19T12:49:00"/>
    <x v="2"/>
    <x v="19"/>
    <x v="2"/>
    <x v="1"/>
    <x v="4"/>
    <s v="F. Ciencias Físicas"/>
    <s v="F. Ciencias Químicas"/>
    <s v="F. Ciencias Matemáticas"/>
    <m/>
    <m/>
    <m/>
    <m/>
    <m/>
    <m/>
    <s v="Sí"/>
    <s v="Sí"/>
    <n v="4"/>
    <n v="1"/>
    <n v="2"/>
    <n v="3"/>
    <n v="5"/>
    <n v="5"/>
    <n v="5"/>
    <n v="5"/>
    <n v="4"/>
    <n v="5"/>
    <m/>
    <n v="5"/>
    <n v="4"/>
    <n v="5"/>
    <n v="4"/>
    <n v="5"/>
    <s v="Sí"/>
    <m/>
    <n v="5"/>
    <s v="Twitter|Youtube|Instagram"/>
    <m/>
    <m/>
    <m/>
    <m/>
    <m/>
    <m/>
    <m/>
    <s v="Sí"/>
    <s v="No"/>
    <m/>
    <n v="5"/>
    <n v="5"/>
    <s v="5, muy satisfecho"/>
    <s v="Mejorado"/>
    <m/>
    <n v="0"/>
    <n v="0"/>
    <n v="1"/>
    <n v="0"/>
    <n v="0"/>
    <n v="0"/>
    <n v="1"/>
    <n v="0"/>
    <n v="1"/>
    <n v="1"/>
    <n v="0"/>
    <n v="0"/>
    <n v="0"/>
  </r>
  <r>
    <m/>
    <m/>
    <s v="Ciencias de la Salud"/>
    <d v="2020-05-19T12:49:00"/>
    <x v="3"/>
    <x v="22"/>
    <x v="3"/>
    <x v="2"/>
    <x v="4"/>
    <s v="F. Óptica y Optometría"/>
    <s v="Biblioteca Maria Zambrano (Filología / Derecho)"/>
    <m/>
    <s v="Biblioteca Gerardo Diego (vallecas) y el centro cultural el sitio de mi recreo"/>
    <m/>
    <m/>
    <m/>
    <m/>
    <m/>
    <s v="Sí"/>
    <s v="No"/>
    <n v="2"/>
    <n v="5"/>
    <n v="5"/>
    <n v="1"/>
    <n v="5"/>
    <n v="5"/>
    <n v="5"/>
    <n v="5"/>
    <n v="5"/>
    <n v="3"/>
    <m/>
    <n v="2"/>
    <n v="5"/>
    <n v="3"/>
    <n v="4"/>
    <n v="3"/>
    <s v="Sí"/>
    <n v="4"/>
    <n v="3"/>
    <s v="Facebook|Youtube|Instagram"/>
    <m/>
    <m/>
    <m/>
    <m/>
    <m/>
    <m/>
    <m/>
    <s v="No"/>
    <s v="Sí"/>
    <s v="Muy útil"/>
    <n v="5"/>
    <n v="5"/>
    <s v="5, muy satisfecho"/>
    <s v="Mejorado"/>
    <s v="Me gustaría que la biblioteca se reduzca a estudiantes de la UCM o ex estudiantes, pero la posibilidad de que entren personas que no pertenecen a la Ucm crea inseguridad , y no permiten el silencio que necesitamos. Dar mención especial a mi facultad de óptica y optometria por la gran labor que realizan con nosotros."/>
    <n v="0"/>
    <n v="0"/>
    <n v="1"/>
    <n v="0"/>
    <n v="0"/>
    <n v="0"/>
    <n v="0"/>
    <n v="1"/>
    <n v="1"/>
    <n v="1"/>
    <n v="0"/>
    <n v="0"/>
    <n v="0"/>
  </r>
  <r>
    <m/>
    <m/>
    <s v="Ciencias de la Salud"/>
    <d v="2020-05-19T12:49:00"/>
    <x v="2"/>
    <x v="12"/>
    <x v="2"/>
    <x v="2"/>
    <x v="2"/>
    <s v="F. Psicología"/>
    <s v="F. Medicina"/>
    <s v="F. Educación - Centro de Formación del Profesorado"/>
    <m/>
    <m/>
    <m/>
    <m/>
    <m/>
    <m/>
    <s v="No"/>
    <s v="No"/>
    <n v="4"/>
    <n v="3"/>
    <n v="5"/>
    <n v="2"/>
    <n v="4"/>
    <n v="2"/>
    <n v="5"/>
    <n v="1"/>
    <n v="4"/>
    <n v="3"/>
    <m/>
    <n v="4"/>
    <n v="4"/>
    <n v="4"/>
    <n v="3"/>
    <n v="4"/>
    <s v="No"/>
    <n v="5"/>
    <n v="3"/>
    <s v="Youtube|Instagram"/>
    <m/>
    <m/>
    <m/>
    <m/>
    <m/>
    <m/>
    <m/>
    <s v="Sí"/>
    <s v="Sí"/>
    <s v="Muy útil"/>
    <n v="5"/>
    <n v="5"/>
    <s v="5, muy satisfecho"/>
    <s v="Igual"/>
    <m/>
    <n v="1"/>
    <n v="0"/>
    <n v="0"/>
    <n v="0"/>
    <n v="0"/>
    <n v="0"/>
    <n v="0"/>
    <n v="0"/>
    <n v="1"/>
    <n v="1"/>
    <n v="0"/>
    <n v="0"/>
    <n v="0"/>
  </r>
  <r>
    <m/>
    <m/>
    <s v="Humanidades"/>
    <d v="2020-05-19T12:49:00"/>
    <x v="1"/>
    <x v="3"/>
    <x v="2"/>
    <x v="1"/>
    <x v="3"/>
    <s v="F. Bellas Artes"/>
    <s v="F. Educación - Centro de Formación del Profesorado"/>
    <s v="F. Psicología"/>
    <s v="Biblioteca del Museo Reina Sofía"/>
    <m/>
    <m/>
    <m/>
    <m/>
    <m/>
    <s v="No"/>
    <s v="No"/>
    <n v="3"/>
    <n v="3"/>
    <n v="3"/>
    <n v="5"/>
    <n v="3"/>
    <n v="3"/>
    <n v="3"/>
    <n v="3"/>
    <n v="5"/>
    <n v="3"/>
    <m/>
    <n v="4"/>
    <n v="5"/>
    <n v="5"/>
    <n v="5"/>
    <n v="5"/>
    <s v="Sí"/>
    <n v="5"/>
    <n v="5"/>
    <s v="Facebook|Youtube|Instagram"/>
    <m/>
    <m/>
    <m/>
    <m/>
    <m/>
    <m/>
    <m/>
    <s v="Sí"/>
    <s v="Sí"/>
    <s v="Muy útil"/>
    <n v="5"/>
    <n v="5"/>
    <s v="5, muy satisfecho"/>
    <s v="Igual"/>
    <s v="Debería de haber más recursos actualizados de psicología del arte"/>
    <n v="0"/>
    <n v="1"/>
    <n v="0"/>
    <n v="0"/>
    <n v="0"/>
    <n v="0"/>
    <n v="0"/>
    <n v="1"/>
    <n v="1"/>
    <n v="1"/>
    <n v="0"/>
    <n v="0"/>
    <n v="0"/>
  </r>
  <r>
    <m/>
    <m/>
    <s v="Ciencias Sociales"/>
    <d v="2020-05-19T12:49:00"/>
    <x v="2"/>
    <x v="10"/>
    <x v="5"/>
    <x v="5"/>
    <x v="6"/>
    <s v="Biblioteca Maria Zambrano (Filología / Derecho)"/>
    <s v="F. Ciencias Políticas y Sociología"/>
    <s v="F. Derecho (Departamentos,Criminología)"/>
    <m/>
    <m/>
    <m/>
    <m/>
    <m/>
    <m/>
    <s v="No"/>
    <s v="Sí"/>
    <n v="1"/>
    <n v="1"/>
    <n v="1"/>
    <n v="5"/>
    <n v="3"/>
    <n v="5"/>
    <n v="1"/>
    <n v="2"/>
    <n v="1"/>
    <n v="4"/>
    <m/>
    <n v="5"/>
    <n v="5"/>
    <n v="2"/>
    <n v="2"/>
    <n v="4"/>
    <s v="No"/>
    <n v="4"/>
    <n v="5"/>
    <s v="Twitter|Youtube|Instagram"/>
    <m/>
    <m/>
    <m/>
    <m/>
    <m/>
    <m/>
    <m/>
    <s v="Sí"/>
    <s v="No"/>
    <m/>
    <n v="5"/>
    <n v="5"/>
    <s v="4, satisfecho"/>
    <s v="Igual"/>
    <m/>
    <n v="1"/>
    <n v="0"/>
    <n v="1"/>
    <n v="0"/>
    <n v="0"/>
    <n v="0"/>
    <n v="1"/>
    <n v="0"/>
    <n v="1"/>
    <n v="1"/>
    <n v="0"/>
    <n v="0"/>
    <n v="0"/>
  </r>
  <r>
    <m/>
    <m/>
    <s v="Ciencias Experimentales"/>
    <d v="2020-05-19T12:49:00"/>
    <x v="2"/>
    <x v="8"/>
    <x v="3"/>
    <x v="1"/>
    <x v="4"/>
    <s v="F. Ciencias Matemáticas"/>
    <s v="Biblioteca Maria Zambrano (Filología / Derecho)"/>
    <m/>
    <m/>
    <m/>
    <m/>
    <m/>
    <m/>
    <m/>
    <s v="Sí"/>
    <s v="Sí"/>
    <n v="5"/>
    <n v="1"/>
    <n v="4"/>
    <n v="4"/>
    <n v="5"/>
    <n v="4"/>
    <n v="4"/>
    <n v="1"/>
    <n v="5"/>
    <n v="4"/>
    <m/>
    <n v="4"/>
    <n v="5"/>
    <n v="3"/>
    <n v="4"/>
    <n v="4"/>
    <s v="Sí"/>
    <n v="4"/>
    <n v="3"/>
    <s v="Youtube|Instagram"/>
    <m/>
    <m/>
    <m/>
    <m/>
    <m/>
    <m/>
    <m/>
    <s v="Sí"/>
    <s v="No"/>
    <m/>
    <n v="3"/>
    <n v="5"/>
    <s v="5, muy satisfecho"/>
    <s v="Mejorado"/>
    <m/>
    <n v="0"/>
    <n v="0"/>
    <n v="1"/>
    <n v="0"/>
    <n v="0"/>
    <n v="0"/>
    <n v="0"/>
    <n v="0"/>
    <n v="1"/>
    <n v="1"/>
    <n v="0"/>
    <n v="0"/>
    <n v="0"/>
  </r>
  <r>
    <m/>
    <m/>
    <s v="Humanidades"/>
    <d v="2020-05-19T12:49:00"/>
    <x v="1"/>
    <x v="7"/>
    <x v="2"/>
    <x v="3"/>
    <x v="4"/>
    <s v="F. Geografía e Historia"/>
    <s v="Biblioteca Maria Zambrano (Filología / Derecho)"/>
    <s v="F. Derecho (Departamentos,Criminología)"/>
    <s v="Bibilioteca Nacional"/>
    <m/>
    <m/>
    <m/>
    <m/>
    <m/>
    <s v="Sí"/>
    <s v="Sí"/>
    <n v="4"/>
    <n v="5"/>
    <n v="3"/>
    <n v="5"/>
    <n v="2"/>
    <n v="3"/>
    <n v="2"/>
    <n v="4"/>
    <n v="5"/>
    <n v="4"/>
    <m/>
    <n v="3"/>
    <n v="5"/>
    <n v="4"/>
    <n v="3"/>
    <n v="5"/>
    <s v="Sí"/>
    <n v="4"/>
    <n v="5"/>
    <s v="Twitter|Facebook|Instagram"/>
    <m/>
    <m/>
    <m/>
    <m/>
    <m/>
    <m/>
    <m/>
    <s v="Sí"/>
    <s v="Sí"/>
    <s v="Muy útil"/>
    <n v="5"/>
    <n v="4"/>
    <s v="4, satisfecho"/>
    <s v="Mejorado"/>
    <m/>
    <n v="0"/>
    <n v="0"/>
    <n v="1"/>
    <n v="0"/>
    <n v="0"/>
    <n v="0"/>
    <n v="1"/>
    <n v="1"/>
    <n v="0"/>
    <n v="1"/>
    <n v="0"/>
    <n v="0"/>
    <n v="0"/>
  </r>
  <r>
    <m/>
    <m/>
    <s v="Humanidades"/>
    <d v="2020-05-19T12:49:00"/>
    <x v="2"/>
    <x v="7"/>
    <x v="5"/>
    <x v="1"/>
    <x v="3"/>
    <s v="Biblioteca Maria Zambrano (Filología / Derecho)"/>
    <s v="F. Geografía e Historia"/>
    <s v="F. Filología (Clásicas o General)"/>
    <m/>
    <m/>
    <m/>
    <m/>
    <m/>
    <m/>
    <s v="No"/>
    <s v="Sí"/>
    <n v="3"/>
    <n v="5"/>
    <n v="4"/>
    <n v="5"/>
    <n v="4"/>
    <n v="5"/>
    <n v="5"/>
    <n v="3"/>
    <n v="3"/>
    <n v="4"/>
    <m/>
    <n v="4"/>
    <n v="3"/>
    <n v="1"/>
    <n v="2"/>
    <n v="4"/>
    <s v="No"/>
    <n v="4"/>
    <n v="3"/>
    <s v="No uso ninguna red social"/>
    <m/>
    <m/>
    <m/>
    <m/>
    <m/>
    <m/>
    <m/>
    <s v="No"/>
    <s v="No"/>
    <m/>
    <n v="5"/>
    <n v="5"/>
    <s v="3, normal"/>
    <s v="Empeorado"/>
    <m/>
    <n v="0"/>
    <n v="1"/>
    <n v="0"/>
    <n v="0"/>
    <n v="0"/>
    <n v="0"/>
    <n v="0"/>
    <n v="0"/>
    <n v="0"/>
    <n v="0"/>
    <n v="0"/>
    <n v="1"/>
    <n v="0"/>
  </r>
  <r>
    <m/>
    <m/>
    <s v="Humanidades"/>
    <d v="2020-05-19T12:49:00"/>
    <x v="2"/>
    <x v="2"/>
    <x v="3"/>
    <x v="5"/>
    <x v="2"/>
    <s v="F. Educación - Centro de Formación del Profesorado"/>
    <m/>
    <m/>
    <s v="Biblioteca Miguel Delibes, Biblioteca Moratalaz"/>
    <m/>
    <m/>
    <m/>
    <m/>
    <m/>
    <s v="No"/>
    <s v="Sí"/>
    <n v="4"/>
    <n v="4"/>
    <n v="4"/>
    <n v="2"/>
    <n v="3"/>
    <n v="4"/>
    <n v="4"/>
    <n v="3"/>
    <n v="4"/>
    <n v="4"/>
    <m/>
    <n v="4"/>
    <n v="4"/>
    <n v="4"/>
    <n v="5"/>
    <n v="5"/>
    <s v="No"/>
    <n v="5"/>
    <n v="5"/>
    <s v="Twitter|Youtube|Instagram"/>
    <m/>
    <m/>
    <m/>
    <m/>
    <m/>
    <m/>
    <m/>
    <s v="Sí"/>
    <s v="No"/>
    <m/>
    <n v="5"/>
    <n v="5"/>
    <s v="5, muy satisfecho"/>
    <s v="Mejorado mucho"/>
    <m/>
    <n v="1"/>
    <n v="0"/>
    <n v="0"/>
    <n v="0"/>
    <n v="0"/>
    <n v="0"/>
    <n v="1"/>
    <n v="0"/>
    <n v="1"/>
    <n v="1"/>
    <n v="0"/>
    <n v="0"/>
    <n v="0"/>
  </r>
  <r>
    <m/>
    <m/>
    <s v="Humanidades"/>
    <d v="2020-05-19T12:49:00"/>
    <x v="3"/>
    <x v="3"/>
    <x v="2"/>
    <x v="3"/>
    <x v="11"/>
    <s v="F. Bellas Artes"/>
    <s v="F. Educación - Centro de Formación del Profesorado"/>
    <s v="Biblioteca Maria Zambrano (Filología / Derecho)"/>
    <m/>
    <m/>
    <m/>
    <m/>
    <m/>
    <m/>
    <s v="No"/>
    <s v="Sí"/>
    <n v="2"/>
    <n v="5"/>
    <n v="5"/>
    <n v="5"/>
    <n v="4"/>
    <n v="5"/>
    <n v="1"/>
    <n v="5"/>
    <n v="1"/>
    <n v="1"/>
    <m/>
    <n v="4"/>
    <n v="2"/>
    <n v="3"/>
    <n v="1"/>
    <n v="1"/>
    <s v="Sí"/>
    <n v="3"/>
    <n v="3"/>
    <s v="Twitter|Youtube|Instagram"/>
    <m/>
    <m/>
    <m/>
    <m/>
    <m/>
    <m/>
    <m/>
    <s v="No"/>
    <s v="Sí"/>
    <s v="Poco útil"/>
    <n v="3"/>
    <n v="2"/>
    <s v="4, satisfecho"/>
    <s v="Igual"/>
    <m/>
    <n v="0"/>
    <n v="1"/>
    <n v="1"/>
    <n v="0"/>
    <n v="0"/>
    <n v="0"/>
    <n v="1"/>
    <n v="0"/>
    <n v="1"/>
    <n v="1"/>
    <n v="0"/>
    <n v="0"/>
    <n v="0"/>
  </r>
  <r>
    <m/>
    <m/>
    <s v="Humanidades"/>
    <d v="2020-05-19T12:49:00"/>
    <x v="2"/>
    <x v="7"/>
    <x v="3"/>
    <x v="3"/>
    <x v="6"/>
    <s v="F. Geografía e Historia"/>
    <s v="Biblioteca Maria Zambrano (Filología / Derecho)"/>
    <s v="F. Filosofía"/>
    <s v="BNE, CSIC, Biblioteca Museo Reina Sofía, Biblioteca UC3M."/>
    <m/>
    <m/>
    <m/>
    <m/>
    <m/>
    <s v="Sí"/>
    <s v="Sí"/>
    <n v="5"/>
    <n v="1"/>
    <n v="1"/>
    <n v="4"/>
    <n v="5"/>
    <n v="4"/>
    <n v="1"/>
    <n v="3"/>
    <n v="1"/>
    <n v="4"/>
    <m/>
    <n v="2"/>
    <n v="3"/>
    <n v="3"/>
    <n v="1"/>
    <n v="5"/>
    <s v="Sí"/>
    <n v="2"/>
    <n v="1"/>
    <s v="Twitter"/>
    <m/>
    <m/>
    <m/>
    <m/>
    <m/>
    <m/>
    <m/>
    <s v="Sí"/>
    <s v="No"/>
    <m/>
    <n v="3"/>
    <n v="3"/>
    <s v="4, satisfecho"/>
    <s v="Empeorado"/>
    <s v="Ante la pandemia ha quedado de manifiesto que la biblioteca no está preparada para paliar digitalmente los problemas causados ante la imposibilidad de acudir. La gran mayoría de los fondos que como estudiante de historia tengo que consultar están impresos sin versión online y personalmente me preocupan y muchos las perspectivas para el próximo año, más aún teniendo en cuenta que iniciaré un máster. Si se repite la situación actual sin novedades o mejoras me sería muy difícil, casi imposible conseguir los recursos que necesitaría para hacer el trabajo de calidad que se me exigirá y que deseo hacer."/>
    <n v="1"/>
    <n v="0"/>
    <n v="1"/>
    <n v="0"/>
    <n v="0"/>
    <n v="0"/>
    <n v="1"/>
    <n v="0"/>
    <n v="0"/>
    <n v="0"/>
    <n v="0"/>
    <n v="0"/>
    <n v="0"/>
  </r>
  <r>
    <m/>
    <m/>
    <s v="Humanidades"/>
    <d v="2020-05-19T12:49:00"/>
    <x v="2"/>
    <x v="7"/>
    <x v="2"/>
    <x v="2"/>
    <x v="18"/>
    <s v="F. Geografía e Historia"/>
    <s v="Biblioteca Maria Zambrano (Filología / Derecho)"/>
    <s v="F. Filosofía"/>
    <s v="Biblioteca Municipal de Coslada"/>
    <m/>
    <m/>
    <m/>
    <m/>
    <m/>
    <s v="Sí"/>
    <s v="Sí"/>
    <n v="5"/>
    <n v="4"/>
    <n v="2"/>
    <n v="4"/>
    <n v="5"/>
    <n v="5"/>
    <n v="5"/>
    <n v="5"/>
    <n v="4"/>
    <n v="5"/>
    <m/>
    <n v="5"/>
    <n v="4"/>
    <n v="4"/>
    <n v="3"/>
    <n v="5"/>
    <s v="No"/>
    <n v="5"/>
    <n v="4"/>
    <s v="Twitter|Youtube|Instagram"/>
    <m/>
    <m/>
    <m/>
    <m/>
    <m/>
    <m/>
    <m/>
    <s v="Sí"/>
    <s v="No"/>
    <m/>
    <n v="5"/>
    <n v="5"/>
    <s v="5, muy satisfecho"/>
    <s v="Mejorado"/>
    <m/>
    <n v="1"/>
    <n v="0"/>
    <n v="0"/>
    <n v="0"/>
    <n v="1"/>
    <n v="0"/>
    <n v="1"/>
    <n v="0"/>
    <n v="1"/>
    <n v="1"/>
    <n v="0"/>
    <n v="0"/>
    <n v="0"/>
  </r>
  <r>
    <m/>
    <m/>
    <s v="Humanidades"/>
    <d v="2020-05-19T12:49:00"/>
    <x v="2"/>
    <x v="7"/>
    <x v="2"/>
    <x v="2"/>
    <x v="2"/>
    <s v="F. Geografía e Historia"/>
    <s v="Biblioteca Maria Zambrano (Filología / Derecho)"/>
    <s v="F. Filología (Clásicas o General)"/>
    <m/>
    <m/>
    <m/>
    <m/>
    <m/>
    <m/>
    <s v="No"/>
    <s v="Sí"/>
    <n v="4"/>
    <n v="1"/>
    <n v="1"/>
    <n v="4"/>
    <n v="3"/>
    <n v="5"/>
    <n v="1"/>
    <n v="2"/>
    <n v="2"/>
    <n v="4"/>
    <m/>
    <n v="1"/>
    <n v="3"/>
    <n v="3"/>
    <n v="2"/>
    <n v="1"/>
    <s v="No"/>
    <n v="3"/>
    <n v="2"/>
    <s v="Twitter|Instagram"/>
    <m/>
    <m/>
    <m/>
    <m/>
    <m/>
    <m/>
    <m/>
    <s v="No"/>
    <s v="No"/>
    <m/>
    <n v="4"/>
    <n v="4"/>
    <s v="4, satisfecho"/>
    <s v="Igual"/>
    <s v="Biblioteca Ghis lo único bueno de todo el campus!!!!!!"/>
    <n v="1"/>
    <n v="0"/>
    <n v="0"/>
    <n v="0"/>
    <n v="0"/>
    <n v="0"/>
    <n v="1"/>
    <n v="0"/>
    <n v="0"/>
    <n v="1"/>
    <n v="0"/>
    <n v="0"/>
    <n v="0"/>
  </r>
  <r>
    <m/>
    <m/>
    <s v="Ciencias Sociales"/>
    <d v="2020-05-19T12:49:00"/>
    <x v="2"/>
    <x v="13"/>
    <x v="2"/>
    <x v="1"/>
    <x v="16"/>
    <s v="F. Ciencias de la Información"/>
    <s v="F. Ciencias Biológicas"/>
    <s v="F. Geografía e Historia"/>
    <m/>
    <m/>
    <m/>
    <m/>
    <m/>
    <m/>
    <s v="Sí"/>
    <s v="Sí"/>
    <n v="1"/>
    <n v="1"/>
    <n v="1"/>
    <n v="1"/>
    <n v="3"/>
    <n v="4"/>
    <n v="4"/>
    <n v="5"/>
    <n v="2"/>
    <n v="3"/>
    <m/>
    <n v="3"/>
    <n v="3"/>
    <n v="2"/>
    <n v="2"/>
    <n v="2"/>
    <s v="No"/>
    <n v="3"/>
    <n v="4"/>
    <s v="Twitter|Youtube|Instagram"/>
    <m/>
    <m/>
    <m/>
    <m/>
    <m/>
    <m/>
    <m/>
    <s v="No"/>
    <s v="No"/>
    <m/>
    <n v="3"/>
    <n v="4"/>
    <s v="2, insatisfecho"/>
    <s v="Mejorado"/>
    <m/>
    <n v="0"/>
    <n v="0"/>
    <n v="0"/>
    <n v="0"/>
    <n v="1"/>
    <n v="0"/>
    <n v="1"/>
    <n v="0"/>
    <n v="1"/>
    <n v="1"/>
    <n v="0"/>
    <n v="0"/>
    <n v="0"/>
  </r>
  <r>
    <m/>
    <m/>
    <s v="Humanidades"/>
    <d v="2020-05-19T12:49:00"/>
    <x v="1"/>
    <x v="6"/>
    <x v="3"/>
    <x v="3"/>
    <x v="3"/>
    <s v="F. Filología (Clásicas o General)"/>
    <s v="Biblioteca Maria Zambrano (Filología / Derecho)"/>
    <s v="F. Geografía e Historia"/>
    <m/>
    <m/>
    <m/>
    <m/>
    <m/>
    <m/>
    <s v="No"/>
    <s v="No"/>
    <n v="2"/>
    <n v="2"/>
    <n v="2"/>
    <n v="2"/>
    <n v="1"/>
    <n v="4"/>
    <n v="1"/>
    <n v="2"/>
    <n v="3"/>
    <n v="5"/>
    <m/>
    <n v="5"/>
    <n v="5"/>
    <n v="2"/>
    <n v="5"/>
    <n v="3"/>
    <s v="Sí"/>
    <n v="3"/>
    <n v="3"/>
    <s v="Facebook|Instagram"/>
    <m/>
    <m/>
    <m/>
    <m/>
    <m/>
    <m/>
    <m/>
    <s v="Sí"/>
    <s v="No"/>
    <m/>
    <n v="5"/>
    <n v="5"/>
    <s v="5, muy satisfecho"/>
    <s v="Mejorado"/>
    <m/>
    <n v="0"/>
    <n v="1"/>
    <n v="0"/>
    <n v="0"/>
    <n v="0"/>
    <n v="0"/>
    <n v="0"/>
    <n v="1"/>
    <n v="0"/>
    <n v="1"/>
    <n v="0"/>
    <n v="0"/>
    <n v="0"/>
  </r>
  <r>
    <m/>
    <m/>
    <s v="Ciencias Sociales"/>
    <d v="2020-05-19T12:49:00"/>
    <x v="2"/>
    <x v="1"/>
    <x v="5"/>
    <x v="1"/>
    <x v="2"/>
    <s v="F. Ciencias Políticas y Sociología"/>
    <s v="Biblioteca Maria Zambrano (Filología / Derecho)"/>
    <m/>
    <m/>
    <m/>
    <m/>
    <m/>
    <m/>
    <m/>
    <s v="No"/>
    <s v="Sí"/>
    <n v="2"/>
    <n v="3"/>
    <n v="4"/>
    <n v="4"/>
    <n v="5"/>
    <n v="5"/>
    <n v="5"/>
    <n v="3"/>
    <n v="3"/>
    <n v="2"/>
    <m/>
    <n v="4"/>
    <n v="4"/>
    <n v="4"/>
    <n v="2"/>
    <n v="3"/>
    <s v="Sí"/>
    <n v="4"/>
    <n v="2"/>
    <s v="Twitter|Facebook|Instagram"/>
    <m/>
    <m/>
    <m/>
    <m/>
    <m/>
    <m/>
    <m/>
    <s v="Sí"/>
    <s v="No"/>
    <m/>
    <n v="4"/>
    <n v="4"/>
    <s v="4, satisfecho"/>
    <s v="Igual"/>
    <m/>
    <n v="1"/>
    <n v="0"/>
    <n v="0"/>
    <n v="0"/>
    <n v="0"/>
    <n v="0"/>
    <n v="1"/>
    <n v="1"/>
    <n v="0"/>
    <n v="1"/>
    <n v="0"/>
    <n v="0"/>
    <n v="0"/>
  </r>
  <r>
    <m/>
    <m/>
    <s v="Humanidades"/>
    <d v="2020-05-19T12:49:00"/>
    <x v="1"/>
    <x v="6"/>
    <x v="2"/>
    <x v="3"/>
    <x v="6"/>
    <s v="F. Filología (Clásicas o General)"/>
    <s v="F. Geografía e Historia"/>
    <s v="Biblioteca Maria Zambrano (Filología / Derecho)"/>
    <m/>
    <m/>
    <m/>
    <m/>
    <m/>
    <m/>
    <s v="Sí"/>
    <s v="Sí"/>
    <n v="4"/>
    <n v="4"/>
    <n v="3"/>
    <n v="1"/>
    <n v="1"/>
    <n v="4"/>
    <n v="1"/>
    <n v="1"/>
    <n v="1"/>
    <n v="5"/>
    <m/>
    <n v="5"/>
    <n v="5"/>
    <n v="4"/>
    <n v="4"/>
    <n v="3"/>
    <s v="Sí"/>
    <n v="3"/>
    <n v="1"/>
    <s v="Facebook|Youtube"/>
    <m/>
    <m/>
    <m/>
    <m/>
    <m/>
    <m/>
    <m/>
    <s v="Sí"/>
    <s v="Sí"/>
    <s v="Muy útil"/>
    <n v="5"/>
    <n v="5"/>
    <s v="5, muy satisfecho"/>
    <s v="Mejorado"/>
    <s v="Como estudiante de Doctorado, me gustaría que el proceso de adquisición de libros fuera más accesible y rápido. Pues el trámite de solicitar un libro para comprar suele ser algo complicado y lento, y las exigencias de trabajo muchas veces no se adaptan a ese ritmo. Por lo demás, el préstamo interbibliotecario funciona perfectamente"/>
    <n v="1"/>
    <n v="0"/>
    <n v="1"/>
    <n v="0"/>
    <n v="0"/>
    <n v="0"/>
    <n v="0"/>
    <n v="1"/>
    <n v="1"/>
    <n v="0"/>
    <n v="0"/>
    <n v="0"/>
    <n v="0"/>
  </r>
  <r>
    <m/>
    <m/>
    <s v="Ciencias de la Salud"/>
    <d v="2020-05-19T12:48:00"/>
    <x v="2"/>
    <x v="22"/>
    <x v="3"/>
    <x v="4"/>
    <x v="2"/>
    <s v="F. Óptica y Optometría"/>
    <s v="Biblioteca Maria Zambrano (Filología / Derecho)"/>
    <m/>
    <m/>
    <m/>
    <m/>
    <m/>
    <m/>
    <m/>
    <s v="No"/>
    <s v="No"/>
    <n v="3"/>
    <n v="5"/>
    <n v="4"/>
    <n v="1"/>
    <n v="4"/>
    <n v="5"/>
    <n v="4"/>
    <n v="4"/>
    <n v="4"/>
    <n v="3"/>
    <m/>
    <n v="4"/>
    <n v="3"/>
    <n v="3"/>
    <n v="2"/>
    <n v="2"/>
    <s v="No"/>
    <n v="4"/>
    <n v="1"/>
    <s v="Twitter|Facebook|Youtube|Instagram"/>
    <m/>
    <m/>
    <m/>
    <m/>
    <m/>
    <m/>
    <m/>
    <s v="No"/>
    <m/>
    <m/>
    <n v="4"/>
    <n v="3"/>
    <s v="3, normal"/>
    <s v="Igual"/>
    <m/>
    <n v="1"/>
    <n v="0"/>
    <n v="0"/>
    <n v="0"/>
    <n v="0"/>
    <n v="0"/>
    <n v="1"/>
    <n v="1"/>
    <n v="1"/>
    <n v="1"/>
    <n v="0"/>
    <n v="0"/>
    <n v="0"/>
  </r>
  <r>
    <m/>
    <m/>
    <s v="Ciencias Sociales"/>
    <d v="2020-05-19T12:48:00"/>
    <x v="2"/>
    <x v="11"/>
    <x v="3"/>
    <x v="3"/>
    <x v="2"/>
    <s v="F. Ciencias Económicas y Empresariales"/>
    <s v="Biblioteca Maria Zambrano (Filología / Derecho)"/>
    <m/>
    <s v="Biblioteca Las Rozas de Madrid. Biblioteca León Tolstoi"/>
    <m/>
    <m/>
    <m/>
    <m/>
    <m/>
    <s v="Sí"/>
    <s v="Sí"/>
    <n v="1"/>
    <n v="1"/>
    <n v="1"/>
    <n v="1"/>
    <n v="1"/>
    <n v="1"/>
    <n v="5"/>
    <n v="3"/>
    <n v="2"/>
    <n v="3"/>
    <m/>
    <n v="2"/>
    <n v="3"/>
    <n v="4"/>
    <n v="2"/>
    <n v="1"/>
    <s v="No"/>
    <n v="2"/>
    <n v="3"/>
    <s v="Twitter|Youtube|Instagram"/>
    <m/>
    <m/>
    <m/>
    <m/>
    <m/>
    <m/>
    <m/>
    <s v="No"/>
    <s v="No"/>
    <m/>
    <n v="3"/>
    <n v="3"/>
    <s v="3, normal"/>
    <s v="Igual"/>
    <m/>
    <n v="1"/>
    <n v="0"/>
    <n v="0"/>
    <n v="0"/>
    <n v="0"/>
    <n v="0"/>
    <n v="1"/>
    <n v="0"/>
    <n v="1"/>
    <n v="1"/>
    <n v="0"/>
    <n v="0"/>
    <n v="0"/>
  </r>
  <r>
    <m/>
    <m/>
    <s v="Humanidades"/>
    <d v="2020-05-19T12:48:00"/>
    <x v="2"/>
    <x v="2"/>
    <x v="5"/>
    <x v="1"/>
    <x v="2"/>
    <s v="F. Educación - Centro de Formación del Profesorado"/>
    <m/>
    <m/>
    <m/>
    <m/>
    <m/>
    <m/>
    <m/>
    <m/>
    <s v="No"/>
    <s v="No"/>
    <n v="3"/>
    <n v="4"/>
    <n v="4"/>
    <n v="1"/>
    <n v="4"/>
    <n v="5"/>
    <n v="5"/>
    <n v="4"/>
    <n v="3"/>
    <n v="4"/>
    <m/>
    <n v="4"/>
    <n v="4"/>
    <n v="4"/>
    <n v="4"/>
    <n v="4"/>
    <s v="No"/>
    <n v="4"/>
    <n v="3"/>
    <s v="Twitter|Youtube|Instagram"/>
    <m/>
    <m/>
    <m/>
    <m/>
    <m/>
    <m/>
    <m/>
    <s v="No"/>
    <s v="No"/>
    <m/>
    <n v="4"/>
    <n v="4"/>
    <s v="4, satisfecho"/>
    <s v="Mejorado"/>
    <m/>
    <n v="1"/>
    <n v="0"/>
    <n v="0"/>
    <n v="0"/>
    <n v="0"/>
    <n v="0"/>
    <n v="1"/>
    <n v="0"/>
    <n v="1"/>
    <n v="1"/>
    <n v="0"/>
    <n v="0"/>
    <n v="0"/>
  </r>
  <r>
    <m/>
    <m/>
    <s v="Humanidades"/>
    <d v="2020-05-19T12:48:00"/>
    <x v="2"/>
    <x v="5"/>
    <x v="2"/>
    <x v="1"/>
    <x v="5"/>
    <s v="F. Filosofía"/>
    <s v="Biblioteca Maria Zambrano (Filología / Derecho)"/>
    <s v="F. Ciencias Políticas y Sociología"/>
    <m/>
    <m/>
    <m/>
    <m/>
    <m/>
    <m/>
    <s v="Sí"/>
    <s v="Sí"/>
    <n v="5"/>
    <n v="3"/>
    <n v="4"/>
    <n v="2"/>
    <n v="5"/>
    <n v="4"/>
    <n v="4"/>
    <n v="4"/>
    <n v="4"/>
    <n v="5"/>
    <m/>
    <n v="4"/>
    <n v="5"/>
    <n v="4"/>
    <n v="5"/>
    <n v="5"/>
    <s v="Sí"/>
    <n v="5"/>
    <n v="4"/>
    <s v="Twitter|Instagram"/>
    <m/>
    <m/>
    <m/>
    <m/>
    <m/>
    <m/>
    <m/>
    <s v="Sí"/>
    <s v="No"/>
    <m/>
    <n v="5"/>
    <n v="5"/>
    <s v="4, satisfecho"/>
    <s v="Mejorado mucho"/>
    <m/>
    <n v="1"/>
    <n v="0"/>
    <n v="1"/>
    <n v="0"/>
    <n v="1"/>
    <n v="0"/>
    <n v="1"/>
    <n v="0"/>
    <n v="0"/>
    <n v="1"/>
    <n v="0"/>
    <n v="0"/>
    <n v="0"/>
  </r>
  <r>
    <m/>
    <m/>
    <s v="Ciencias de la Salud"/>
    <d v="2020-05-19T12:48:00"/>
    <x v="2"/>
    <x v="12"/>
    <x v="1"/>
    <x v="2"/>
    <x v="3"/>
    <s v="F. Psicología"/>
    <s v="Biblioteca Maria Zambrano (Filología / Derecho)"/>
    <s v="F. Educación - Centro de Formación del Profesorado"/>
    <s v="Biblioteca Tomas y Valiente"/>
    <m/>
    <m/>
    <m/>
    <m/>
    <m/>
    <s v="Sí"/>
    <s v="Sí"/>
    <n v="2"/>
    <n v="5"/>
    <n v="5"/>
    <n v="2"/>
    <n v="5"/>
    <n v="5"/>
    <n v="5"/>
    <n v="5"/>
    <n v="3"/>
    <n v="4"/>
    <m/>
    <n v="5"/>
    <n v="5"/>
    <n v="5"/>
    <n v="3"/>
    <n v="2"/>
    <s v="No"/>
    <n v="3"/>
    <n v="3"/>
    <s v="Facebook|Youtube|Instagram"/>
    <m/>
    <m/>
    <m/>
    <m/>
    <m/>
    <m/>
    <m/>
    <s v="No"/>
    <s v="No"/>
    <m/>
    <n v="4"/>
    <n v="3"/>
    <s v="4, satisfecho"/>
    <s v="Mejorado mucho"/>
    <m/>
    <n v="0"/>
    <n v="1"/>
    <n v="0"/>
    <n v="0"/>
    <n v="0"/>
    <n v="0"/>
    <n v="0"/>
    <n v="1"/>
    <n v="1"/>
    <n v="1"/>
    <n v="0"/>
    <n v="0"/>
    <n v="0"/>
  </r>
  <r>
    <m/>
    <m/>
    <s v="Ciencias de la Salud"/>
    <d v="2020-05-19T12:48:00"/>
    <x v="2"/>
    <x v="23"/>
    <x v="5"/>
    <x v="4"/>
    <x v="2"/>
    <s v="F. Veterinaria"/>
    <s v="Biblioteca Maria Zambrano (Filología / Derecho)"/>
    <s v="F. Geografía e Historia"/>
    <m/>
    <m/>
    <m/>
    <m/>
    <m/>
    <m/>
    <s v="No"/>
    <s v="No"/>
    <n v="2"/>
    <n v="2"/>
    <n v="2"/>
    <n v="4"/>
    <n v="5"/>
    <n v="2"/>
    <n v="5"/>
    <n v="1"/>
    <n v="4"/>
    <n v="4"/>
    <m/>
    <n v="4"/>
    <n v="3"/>
    <n v="3"/>
    <n v="3"/>
    <n v="4"/>
    <s v="No"/>
    <n v="3"/>
    <n v="2"/>
    <s v="Youtube|Instagram"/>
    <m/>
    <m/>
    <m/>
    <m/>
    <m/>
    <m/>
    <m/>
    <s v="No"/>
    <s v="No"/>
    <m/>
    <n v="3"/>
    <n v="4"/>
    <s v="3, normal"/>
    <s v="Mejorado"/>
    <m/>
    <n v="1"/>
    <n v="0"/>
    <n v="0"/>
    <n v="0"/>
    <n v="0"/>
    <n v="0"/>
    <n v="0"/>
    <n v="0"/>
    <n v="1"/>
    <n v="1"/>
    <n v="0"/>
    <n v="0"/>
    <n v="0"/>
  </r>
  <r>
    <m/>
    <m/>
    <s v="Ciencias Experimentales"/>
    <d v="2020-05-19T12:48:00"/>
    <x v="2"/>
    <x v="27"/>
    <x v="3"/>
    <x v="4"/>
    <x v="2"/>
    <s v="F. Estudios Estadísticos"/>
    <s v="Biblioteca Maria Zambrano (Filología / Derecho)"/>
    <m/>
    <m/>
    <m/>
    <m/>
    <m/>
    <m/>
    <m/>
    <s v="No"/>
    <s v="No"/>
    <n v="1"/>
    <n v="1"/>
    <n v="1"/>
    <n v="1"/>
    <n v="5"/>
    <n v="4"/>
    <n v="4"/>
    <n v="1"/>
    <n v="1"/>
    <n v="4"/>
    <m/>
    <n v="3"/>
    <n v="1"/>
    <n v="1"/>
    <n v="1"/>
    <n v="1"/>
    <s v="No"/>
    <n v="1"/>
    <n v="1"/>
    <s v="Youtube|Instagram"/>
    <m/>
    <m/>
    <m/>
    <m/>
    <m/>
    <m/>
    <m/>
    <s v="No"/>
    <s v="No"/>
    <m/>
    <n v="5"/>
    <n v="4"/>
    <s v="4, satisfecho"/>
    <s v="Igual"/>
    <m/>
    <n v="1"/>
    <n v="0"/>
    <n v="0"/>
    <n v="0"/>
    <n v="0"/>
    <n v="0"/>
    <n v="0"/>
    <n v="0"/>
    <n v="1"/>
    <n v="1"/>
    <n v="0"/>
    <n v="0"/>
    <n v="0"/>
  </r>
  <r>
    <m/>
    <m/>
    <s v="Humanidades"/>
    <d v="2020-05-19T12:48:00"/>
    <x v="2"/>
    <x v="3"/>
    <x v="1"/>
    <x v="2"/>
    <x v="3"/>
    <s v="F. Ciencias de la Información"/>
    <s v="F. Bellas Artes"/>
    <m/>
    <m/>
    <m/>
    <m/>
    <m/>
    <m/>
    <m/>
    <s v="No"/>
    <s v="Sí"/>
    <n v="1"/>
    <n v="4"/>
    <n v="5"/>
    <n v="3"/>
    <n v="4"/>
    <n v="4"/>
    <n v="1"/>
    <n v="5"/>
    <n v="2"/>
    <n v="2"/>
    <m/>
    <n v="4"/>
    <n v="3"/>
    <n v="4"/>
    <n v="4"/>
    <n v="3"/>
    <s v="No"/>
    <n v="3"/>
    <n v="3"/>
    <s v="No uso ninguna red social"/>
    <m/>
    <m/>
    <m/>
    <m/>
    <m/>
    <m/>
    <m/>
    <s v="Sí"/>
    <s v="Sí"/>
    <s v="Normal"/>
    <n v="4"/>
    <n v="5"/>
    <s v="3, normal"/>
    <s v="Igual"/>
    <m/>
    <n v="0"/>
    <n v="1"/>
    <n v="0"/>
    <n v="0"/>
    <n v="0"/>
    <n v="0"/>
    <n v="0"/>
    <n v="0"/>
    <n v="0"/>
    <n v="0"/>
    <n v="0"/>
    <n v="1"/>
    <n v="0"/>
  </r>
  <r>
    <m/>
    <m/>
    <s v="Ciencias de la Salud"/>
    <d v="2020-05-19T12:48:00"/>
    <x v="2"/>
    <x v="12"/>
    <x v="1"/>
    <x v="2"/>
    <x v="6"/>
    <s v="F. Psicología"/>
    <m/>
    <m/>
    <s v="Biblioteca de barrio"/>
    <m/>
    <m/>
    <m/>
    <m/>
    <m/>
    <s v="No"/>
    <s v="Sí"/>
    <n v="3"/>
    <n v="5"/>
    <n v="5"/>
    <n v="2"/>
    <n v="5"/>
    <n v="4"/>
    <n v="3"/>
    <n v="2"/>
    <n v="4"/>
    <n v="4"/>
    <m/>
    <n v="5"/>
    <n v="3"/>
    <n v="4"/>
    <n v="4"/>
    <n v="4"/>
    <s v="Sí"/>
    <n v="3"/>
    <n v="3"/>
    <s v="Twitter|Youtube|Instagram"/>
    <m/>
    <m/>
    <m/>
    <m/>
    <m/>
    <m/>
    <m/>
    <s v="No"/>
    <s v="No"/>
    <m/>
    <n v="4"/>
    <n v="5"/>
    <s v="4, satisfecho"/>
    <s v="Igual"/>
    <m/>
    <n v="1"/>
    <n v="0"/>
    <n v="1"/>
    <n v="0"/>
    <n v="0"/>
    <n v="0"/>
    <n v="1"/>
    <n v="0"/>
    <n v="1"/>
    <n v="1"/>
    <n v="0"/>
    <n v="0"/>
    <n v="0"/>
  </r>
  <r>
    <m/>
    <m/>
    <s v="Humanidades"/>
    <d v="2020-05-19T12:48:00"/>
    <x v="1"/>
    <x v="7"/>
    <x v="2"/>
    <x v="2"/>
    <x v="11"/>
    <s v="F. Geografía e Historia"/>
    <s v="Biblioteca Maria Zambrano (Filología / Derecho)"/>
    <s v="F. Filosofía"/>
    <s v="Biblioteca Nacional, Biblioteca del CSIC en Albasanz"/>
    <m/>
    <m/>
    <m/>
    <m/>
    <m/>
    <s v="Sí"/>
    <s v="Sí"/>
    <n v="4"/>
    <n v="3"/>
    <n v="1"/>
    <n v="2"/>
    <n v="1"/>
    <n v="4"/>
    <n v="1"/>
    <n v="3"/>
    <n v="4"/>
    <n v="4"/>
    <m/>
    <n v="4"/>
    <n v="5"/>
    <n v="5"/>
    <n v="3"/>
    <n v="4"/>
    <s v="Sí"/>
    <n v="5"/>
    <n v="4"/>
    <s v="Facebook|Instagram"/>
    <m/>
    <m/>
    <m/>
    <m/>
    <m/>
    <m/>
    <m/>
    <s v="No"/>
    <s v="No"/>
    <m/>
    <n v="5"/>
    <n v="5"/>
    <s v="4, satisfecho"/>
    <s v="Mejorado"/>
    <m/>
    <n v="0"/>
    <n v="1"/>
    <n v="1"/>
    <n v="0"/>
    <n v="0"/>
    <n v="0"/>
    <n v="0"/>
    <n v="1"/>
    <n v="0"/>
    <n v="1"/>
    <n v="0"/>
    <n v="0"/>
    <n v="0"/>
  </r>
  <r>
    <m/>
    <m/>
    <s v=""/>
    <d v="2020-05-19T12:48:00"/>
    <x v="3"/>
    <x v="28"/>
    <x v="1"/>
    <x v="1"/>
    <x v="2"/>
    <s v="F. Filosofía"/>
    <s v="F. Filología (Clásicas o General)"/>
    <s v="F. Geografía e Historia"/>
    <m/>
    <m/>
    <m/>
    <m/>
    <m/>
    <m/>
    <s v="No"/>
    <s v="Sí"/>
    <n v="4"/>
    <n v="2"/>
    <n v="3"/>
    <n v="3"/>
    <n v="3"/>
    <n v="4"/>
    <n v="4"/>
    <n v="1"/>
    <n v="3"/>
    <n v="3"/>
    <m/>
    <n v="4"/>
    <n v="4"/>
    <n v="4"/>
    <n v="4"/>
    <n v="3"/>
    <s v="Sí"/>
    <n v="2"/>
    <n v="2"/>
    <s v="Facebook"/>
    <m/>
    <m/>
    <m/>
    <m/>
    <m/>
    <m/>
    <m/>
    <s v="No"/>
    <s v="Sí"/>
    <s v="Útil"/>
    <n v="4"/>
    <n v="4"/>
    <s v="4, satisfecho"/>
    <s v="Mejorado"/>
    <m/>
    <n v="1"/>
    <n v="0"/>
    <n v="0"/>
    <n v="0"/>
    <n v="0"/>
    <n v="0"/>
    <n v="0"/>
    <n v="1"/>
    <n v="0"/>
    <n v="0"/>
    <n v="0"/>
    <n v="0"/>
    <n v="0"/>
  </r>
  <r>
    <m/>
    <m/>
    <s v="Humanidades"/>
    <d v="2020-05-19T12:48:00"/>
    <x v="2"/>
    <x v="5"/>
    <x v="1"/>
    <x v="1"/>
    <x v="17"/>
    <s v="F. Filosofía"/>
    <s v="F. Derecho (Departamentos,Criminología)"/>
    <s v="F. Geografía e Historia"/>
    <m/>
    <m/>
    <m/>
    <m/>
    <m/>
    <m/>
    <s v="No"/>
    <s v="Sí"/>
    <n v="4"/>
    <n v="2"/>
    <n v="2"/>
    <n v="5"/>
    <n v="4"/>
    <n v="3"/>
    <n v="5"/>
    <n v="2"/>
    <n v="4"/>
    <n v="4"/>
    <m/>
    <n v="5"/>
    <n v="5"/>
    <n v="4"/>
    <n v="3"/>
    <n v="4"/>
    <s v="No"/>
    <n v="4"/>
    <n v="3"/>
    <s v="Twitter"/>
    <m/>
    <m/>
    <m/>
    <m/>
    <m/>
    <m/>
    <m/>
    <s v="Sí"/>
    <s v="Sí"/>
    <s v="Muy útil"/>
    <n v="5"/>
    <n v="5"/>
    <s v="4, satisfecho"/>
    <s v="Mejorado"/>
    <m/>
    <n v="1"/>
    <n v="1"/>
    <n v="0"/>
    <n v="0"/>
    <n v="0"/>
    <n v="0"/>
    <n v="1"/>
    <n v="0"/>
    <n v="0"/>
    <n v="0"/>
    <n v="0"/>
    <n v="0"/>
    <n v="0"/>
  </r>
  <r>
    <m/>
    <m/>
    <s v="Ciencias de la Salud"/>
    <d v="2020-05-19T12:48:00"/>
    <x v="2"/>
    <x v="4"/>
    <x v="3"/>
    <x v="4"/>
    <x v="2"/>
    <s v="Biblioteca Maria Zambrano (Filología / Derecho)"/>
    <s v="F. Medicina"/>
    <s v="F. Odontología"/>
    <m/>
    <m/>
    <m/>
    <m/>
    <m/>
    <m/>
    <s v="No"/>
    <s v="No"/>
    <n v="3"/>
    <n v="1"/>
    <n v="2"/>
    <n v="4"/>
    <n v="4"/>
    <n v="5"/>
    <n v="5"/>
    <n v="2"/>
    <n v="1"/>
    <n v="2"/>
    <m/>
    <n v="2"/>
    <n v="2"/>
    <n v="2"/>
    <n v="2"/>
    <n v="2"/>
    <s v="No"/>
    <n v="2"/>
    <n v="2"/>
    <s v="Instagram"/>
    <m/>
    <m/>
    <m/>
    <m/>
    <m/>
    <m/>
    <m/>
    <s v="No"/>
    <s v="No"/>
    <m/>
    <n v="2"/>
    <n v="2"/>
    <s v="2, insatisfecho"/>
    <s v="Igual"/>
    <m/>
    <n v="1"/>
    <n v="0"/>
    <n v="0"/>
    <n v="0"/>
    <n v="0"/>
    <n v="0"/>
    <n v="0"/>
    <n v="0"/>
    <n v="0"/>
    <n v="1"/>
    <n v="0"/>
    <n v="0"/>
    <n v="0"/>
  </r>
  <r>
    <m/>
    <m/>
    <s v="Ciencias Experimentales"/>
    <d v="2020-05-19T12:48:00"/>
    <x v="2"/>
    <x v="26"/>
    <x v="1"/>
    <x v="4"/>
    <x v="71"/>
    <s v="F. Informática"/>
    <m/>
    <m/>
    <m/>
    <m/>
    <m/>
    <m/>
    <m/>
    <m/>
    <s v="Sí"/>
    <s v="Sí"/>
    <n v="3"/>
    <n v="1"/>
    <n v="1"/>
    <n v="1"/>
    <n v="3"/>
    <n v="3"/>
    <n v="3"/>
    <n v="1"/>
    <n v="5"/>
    <n v="4"/>
    <m/>
    <n v="3"/>
    <n v="5"/>
    <n v="5"/>
    <n v="3"/>
    <n v="3"/>
    <s v="No"/>
    <n v="5"/>
    <n v="4"/>
    <s v="Twitter|Facebook|Youtube|Instagram"/>
    <m/>
    <m/>
    <m/>
    <m/>
    <m/>
    <m/>
    <m/>
    <s v="No"/>
    <s v="No"/>
    <m/>
    <n v="5"/>
    <n v="5"/>
    <s v="4, satisfecho"/>
    <s v="Igual"/>
    <m/>
    <n v="1"/>
    <n v="0"/>
    <n v="1"/>
    <n v="0"/>
    <n v="0"/>
    <n v="0"/>
    <n v="1"/>
    <n v="1"/>
    <n v="1"/>
    <n v="1"/>
    <n v="0"/>
    <n v="0"/>
    <n v="0"/>
  </r>
  <r>
    <m/>
    <m/>
    <s v="Ciencias Experimentales"/>
    <d v="2020-05-19T12:48:00"/>
    <x v="1"/>
    <x v="26"/>
    <x v="1"/>
    <x v="2"/>
    <x v="8"/>
    <s v="F. Informática"/>
    <s v="Biblioteca Maria Zambrano (Filología / Derecho)"/>
    <s v="F. Ciencias Matemáticas"/>
    <m/>
    <m/>
    <m/>
    <m/>
    <m/>
    <m/>
    <s v="Sí"/>
    <s v="Sí"/>
    <n v="1"/>
    <n v="3"/>
    <n v="2"/>
    <n v="5"/>
    <n v="4"/>
    <n v="5"/>
    <n v="3"/>
    <n v="3"/>
    <n v="1"/>
    <n v="2"/>
    <m/>
    <n v="1"/>
    <n v="4"/>
    <n v="3"/>
    <n v="4"/>
    <n v="1"/>
    <s v="Sí"/>
    <n v="1"/>
    <n v="1"/>
    <s v="No uso ninguna red social"/>
    <m/>
    <m/>
    <m/>
    <m/>
    <m/>
    <m/>
    <m/>
    <s v="Sí"/>
    <s v="Sí"/>
    <s v="Poco útil"/>
    <n v="2"/>
    <n v="4"/>
    <s v="1, muy insatisfecho"/>
    <s v="Empeorado"/>
    <m/>
    <n v="0"/>
    <n v="0"/>
    <n v="0"/>
    <n v="1"/>
    <n v="1"/>
    <n v="0"/>
    <n v="0"/>
    <n v="0"/>
    <n v="0"/>
    <n v="0"/>
    <n v="0"/>
    <n v="1"/>
    <n v="0"/>
  </r>
  <r>
    <m/>
    <m/>
    <s v="Ciencias Sociales"/>
    <d v="2020-05-19T12:48:00"/>
    <x v="1"/>
    <x v="24"/>
    <x v="2"/>
    <x v="2"/>
    <x v="4"/>
    <s v="F. Trabajo Social"/>
    <s v="F. Psicología"/>
    <s v="F. Ciencias Económicas y Empresariales"/>
    <m/>
    <m/>
    <m/>
    <m/>
    <m/>
    <m/>
    <s v="No"/>
    <s v="Sí"/>
    <n v="4"/>
    <n v="4"/>
    <n v="2"/>
    <n v="2"/>
    <n v="2"/>
    <n v="5"/>
    <n v="1"/>
    <n v="4"/>
    <n v="3"/>
    <n v="3"/>
    <m/>
    <n v="5"/>
    <n v="5"/>
    <n v="5"/>
    <n v="4"/>
    <n v="4"/>
    <s v="Sí"/>
    <n v="4"/>
    <n v="2"/>
    <s v="Twitter|Youtube|Instagram|LinkedIn"/>
    <m/>
    <m/>
    <m/>
    <m/>
    <m/>
    <m/>
    <m/>
    <s v="Sí"/>
    <s v="Sí"/>
    <s v="Útil"/>
    <n v="5"/>
    <n v="4"/>
    <s v="4, satisfecho"/>
    <s v="Mejorado"/>
    <s v="Estaría bien que después del confinamiento, puedan volverse a abrir las bibliotecas para solo adquirir el material que necesitemos, sin necesidad de estudiar allí por no aumentar el riesgo."/>
    <n v="0"/>
    <n v="0"/>
    <n v="1"/>
    <n v="0"/>
    <n v="0"/>
    <n v="0"/>
    <n v="1"/>
    <n v="0"/>
    <n v="1"/>
    <n v="1"/>
    <n v="1"/>
    <n v="0"/>
    <n v="0"/>
  </r>
  <r>
    <m/>
    <m/>
    <s v="Ciencias Experimentales"/>
    <d v="2020-05-19T12:48:00"/>
    <x v="2"/>
    <x v="26"/>
    <x v="1"/>
    <x v="4"/>
    <x v="2"/>
    <s v="F. Informática"/>
    <m/>
    <m/>
    <m/>
    <m/>
    <m/>
    <m/>
    <m/>
    <m/>
    <s v="No"/>
    <s v="Sí"/>
    <n v="4"/>
    <n v="3"/>
    <n v="4"/>
    <n v="3"/>
    <n v="5"/>
    <n v="4"/>
    <n v="3"/>
    <n v="2"/>
    <n v="4"/>
    <n v="5"/>
    <m/>
    <n v="4"/>
    <n v="3"/>
    <n v="2"/>
    <n v="4"/>
    <n v="5"/>
    <s v="Sí"/>
    <n v="4"/>
    <n v="3"/>
    <s v="Twitter|Youtube|Instagram"/>
    <m/>
    <m/>
    <m/>
    <m/>
    <m/>
    <m/>
    <m/>
    <s v="No"/>
    <s v="No"/>
    <m/>
    <n v="3"/>
    <n v="5"/>
    <s v="4, satisfecho"/>
    <s v="Mejorado"/>
    <m/>
    <n v="1"/>
    <n v="0"/>
    <n v="0"/>
    <n v="0"/>
    <n v="0"/>
    <n v="0"/>
    <n v="1"/>
    <n v="0"/>
    <n v="1"/>
    <n v="1"/>
    <n v="0"/>
    <n v="0"/>
    <n v="0"/>
  </r>
  <r>
    <m/>
    <m/>
    <s v="Ciencias de la Salud"/>
    <d v="2020-05-19T12:48:00"/>
    <x v="2"/>
    <x v="9"/>
    <x v="2"/>
    <x v="2"/>
    <x v="6"/>
    <s v="F. Farmacia"/>
    <s v="F. Medicina"/>
    <m/>
    <s v="Biblioteca de agrónomos y la biblioteca pública Luis Rosales"/>
    <m/>
    <m/>
    <m/>
    <m/>
    <m/>
    <s v="Sí"/>
    <s v="Sí"/>
    <n v="5"/>
    <n v="1"/>
    <n v="5"/>
    <n v="3"/>
    <n v="5"/>
    <n v="2"/>
    <n v="5"/>
    <n v="3"/>
    <n v="4"/>
    <n v="4"/>
    <m/>
    <n v="4"/>
    <n v="5"/>
    <n v="3"/>
    <n v="3"/>
    <n v="5"/>
    <s v="No"/>
    <n v="4"/>
    <n v="3"/>
    <s v="Youtube|Instagram"/>
    <m/>
    <m/>
    <m/>
    <m/>
    <m/>
    <m/>
    <m/>
    <s v="Sí"/>
    <s v="No"/>
    <m/>
    <n v="5"/>
    <n v="4"/>
    <s v="4, satisfecho"/>
    <s v="Mejorado"/>
    <m/>
    <n v="1"/>
    <n v="0"/>
    <n v="1"/>
    <n v="0"/>
    <n v="0"/>
    <n v="0"/>
    <n v="0"/>
    <n v="0"/>
    <n v="1"/>
    <n v="1"/>
    <n v="0"/>
    <n v="0"/>
    <n v="0"/>
  </r>
  <r>
    <m/>
    <m/>
    <s v="Ciencias de la Salud"/>
    <d v="2020-05-19T12:48:00"/>
    <x v="1"/>
    <x v="12"/>
    <x v="1"/>
    <x v="1"/>
    <x v="3"/>
    <s v="F. Psicología"/>
    <s v="F. Educación - Centro de Formación del Profesorado"/>
    <s v="Biblioteca Maria Zambrano (Filología / Derecho)"/>
    <s v="Bibliotecas Municipales"/>
    <m/>
    <m/>
    <m/>
    <m/>
    <m/>
    <s v="Sí"/>
    <s v="Sí"/>
    <n v="5"/>
    <n v="5"/>
    <n v="4"/>
    <n v="2"/>
    <n v="1"/>
    <n v="3"/>
    <n v="1"/>
    <n v="5"/>
    <n v="4"/>
    <n v="4"/>
    <m/>
    <n v="4"/>
    <n v="5"/>
    <n v="5"/>
    <n v="4"/>
    <n v="5"/>
    <s v="Sí"/>
    <n v="4"/>
    <n v="4"/>
    <s v="Facebook"/>
    <m/>
    <m/>
    <m/>
    <m/>
    <m/>
    <m/>
    <m/>
    <s v="Sí"/>
    <s v="No"/>
    <m/>
    <n v="5"/>
    <n v="5"/>
    <s v="5, muy satisfecho"/>
    <s v="Igual"/>
    <m/>
    <n v="0"/>
    <n v="1"/>
    <n v="0"/>
    <n v="0"/>
    <n v="0"/>
    <n v="0"/>
    <n v="0"/>
    <n v="1"/>
    <n v="0"/>
    <n v="0"/>
    <n v="0"/>
    <n v="0"/>
    <n v="0"/>
  </r>
  <r>
    <m/>
    <m/>
    <s v="Humanidades"/>
    <d v="2020-05-19T12:48:00"/>
    <x v="2"/>
    <x v="7"/>
    <x v="2"/>
    <x v="2"/>
    <x v="6"/>
    <s v="F. Geografía e Historia"/>
    <s v="F. Filología (Clásicas o General)"/>
    <s v="Biblioteca Maria Zambrano (Filología / Derecho)"/>
    <m/>
    <m/>
    <m/>
    <m/>
    <m/>
    <m/>
    <s v="Sí"/>
    <s v="Sí"/>
    <n v="5"/>
    <n v="4"/>
    <n v="2"/>
    <n v="2"/>
    <n v="2"/>
    <n v="3"/>
    <n v="3"/>
    <n v="1"/>
    <n v="1"/>
    <n v="5"/>
    <m/>
    <n v="4"/>
    <n v="5"/>
    <n v="4"/>
    <n v="5"/>
    <n v="2"/>
    <s v="Sí"/>
    <n v="4"/>
    <n v="3"/>
    <s v="Twitter"/>
    <m/>
    <m/>
    <m/>
    <m/>
    <m/>
    <m/>
    <m/>
    <s v="Sí"/>
    <s v="No"/>
    <m/>
    <n v="5"/>
    <n v="5"/>
    <s v="4, satisfecho"/>
    <s v="Igual"/>
    <s v="Desde el cambio de catálogo digital para hacer cancelacioens de una reserva el proceso se ha hecho menos práctico, siendo necesario contactar con la biblioteca. Además, se podría hacer más claro cómo funciona la reserva de un libro que está actualmente en préstamo."/>
    <n v="1"/>
    <n v="0"/>
    <n v="1"/>
    <n v="0"/>
    <n v="0"/>
    <n v="0"/>
    <n v="1"/>
    <n v="0"/>
    <n v="0"/>
    <n v="0"/>
    <n v="0"/>
    <n v="0"/>
    <n v="0"/>
  </r>
  <r>
    <m/>
    <m/>
    <s v="Ciencias de la Salud"/>
    <d v="2020-05-19T12:48:00"/>
    <x v="2"/>
    <x v="23"/>
    <x v="3"/>
    <x v="5"/>
    <x v="2"/>
    <s v="Biblioteca Maria Zambrano (Filología / Derecho)"/>
    <s v="F. Veterinaria"/>
    <s v="F. Geografía e Historia"/>
    <s v="ESIC"/>
    <m/>
    <m/>
    <m/>
    <m/>
    <m/>
    <s v="No"/>
    <s v="No"/>
    <n v="1"/>
    <n v="1"/>
    <n v="1"/>
    <n v="1"/>
    <n v="5"/>
    <n v="3"/>
    <n v="5"/>
    <n v="1"/>
    <n v="3"/>
    <n v="3"/>
    <m/>
    <n v="3"/>
    <n v="3"/>
    <n v="3"/>
    <n v="3"/>
    <n v="3"/>
    <s v="No"/>
    <n v="3"/>
    <n v="3"/>
    <s v="Instagram"/>
    <m/>
    <m/>
    <m/>
    <m/>
    <m/>
    <m/>
    <m/>
    <s v="Sí"/>
    <s v="No"/>
    <m/>
    <n v="3"/>
    <n v="3"/>
    <s v="4, satisfecho"/>
    <s v="Mejorado"/>
    <m/>
    <n v="1"/>
    <n v="0"/>
    <n v="0"/>
    <n v="0"/>
    <n v="0"/>
    <n v="0"/>
    <n v="0"/>
    <n v="0"/>
    <n v="0"/>
    <n v="1"/>
    <n v="0"/>
    <n v="0"/>
    <n v="0"/>
  </r>
  <r>
    <m/>
    <m/>
    <s v="Ciencias de la Salud"/>
    <d v="2020-05-19T12:48:00"/>
    <x v="2"/>
    <x v="15"/>
    <x v="3"/>
    <x v="2"/>
    <x v="2"/>
    <s v="Biblioteca Maria Zambrano (Filología / Derecho)"/>
    <s v="F. Enfermería, Fisioterapia y Podología"/>
    <s v="F. Informática"/>
    <m/>
    <m/>
    <m/>
    <m/>
    <m/>
    <m/>
    <s v="No"/>
    <s v="Sí"/>
    <n v="4"/>
    <n v="2"/>
    <n v="2"/>
    <n v="1"/>
    <n v="5"/>
    <n v="2"/>
    <n v="5"/>
    <n v="2"/>
    <n v="5"/>
    <n v="5"/>
    <m/>
    <n v="5"/>
    <n v="5"/>
    <n v="5"/>
    <n v="5"/>
    <n v="5"/>
    <s v="No"/>
    <n v="5"/>
    <n v="4"/>
    <s v="Twitter|Instagram"/>
    <m/>
    <m/>
    <m/>
    <m/>
    <m/>
    <m/>
    <m/>
    <s v="No"/>
    <s v="No"/>
    <m/>
    <n v="5"/>
    <n v="5"/>
    <s v="5, muy satisfecho"/>
    <s v="Mejorado"/>
    <m/>
    <n v="1"/>
    <n v="0"/>
    <n v="0"/>
    <n v="0"/>
    <n v="0"/>
    <n v="0"/>
    <n v="1"/>
    <n v="0"/>
    <n v="0"/>
    <n v="1"/>
    <n v="0"/>
    <n v="0"/>
    <n v="0"/>
  </r>
  <r>
    <m/>
    <m/>
    <s v="Humanidades"/>
    <d v="2020-05-19T12:48:00"/>
    <x v="2"/>
    <x v="2"/>
    <x v="2"/>
    <x v="1"/>
    <x v="2"/>
    <s v="F. Educación - Centro de Formación del Profesorado"/>
    <m/>
    <m/>
    <m/>
    <m/>
    <m/>
    <m/>
    <m/>
    <m/>
    <s v="No"/>
    <s v="Sí"/>
    <n v="4"/>
    <n v="2"/>
    <n v="4"/>
    <n v="1"/>
    <n v="3"/>
    <n v="3"/>
    <n v="4"/>
    <n v="1"/>
    <n v="4"/>
    <n v="5"/>
    <m/>
    <n v="5"/>
    <n v="4"/>
    <n v="5"/>
    <n v="3"/>
    <n v="4"/>
    <s v="No"/>
    <n v="4"/>
    <n v="4"/>
    <s v="Twitter|Instagram"/>
    <m/>
    <m/>
    <m/>
    <m/>
    <m/>
    <m/>
    <m/>
    <s v="No"/>
    <s v="No"/>
    <m/>
    <n v="4"/>
    <n v="4"/>
    <s v="4, satisfecho"/>
    <s v="Mejorado mucho"/>
    <m/>
    <n v="1"/>
    <n v="0"/>
    <n v="0"/>
    <n v="0"/>
    <n v="0"/>
    <n v="0"/>
    <n v="1"/>
    <n v="0"/>
    <n v="0"/>
    <n v="1"/>
    <n v="0"/>
    <n v="0"/>
    <n v="0"/>
  </r>
  <r>
    <m/>
    <m/>
    <s v="Humanidades"/>
    <d v="2020-05-19T12:48:00"/>
    <x v="4"/>
    <x v="7"/>
    <x v="1"/>
    <x v="5"/>
    <x v="2"/>
    <s v="F. Ciencias de la Documentación"/>
    <m/>
    <m/>
    <m/>
    <m/>
    <m/>
    <m/>
    <m/>
    <m/>
    <s v="No"/>
    <s v="Sí"/>
    <n v="2"/>
    <m/>
    <m/>
    <n v="4"/>
    <n v="5"/>
    <n v="5"/>
    <n v="4"/>
    <n v="3"/>
    <m/>
    <m/>
    <m/>
    <n v="2"/>
    <n v="4"/>
    <n v="3"/>
    <m/>
    <m/>
    <s v="No"/>
    <m/>
    <n v="3"/>
    <s v="Facebook|Youtube|Instagram"/>
    <m/>
    <m/>
    <m/>
    <m/>
    <m/>
    <m/>
    <m/>
    <s v="No"/>
    <s v="No"/>
    <m/>
    <n v="3"/>
    <n v="4"/>
    <s v="3, normal"/>
    <s v="Igual"/>
    <m/>
    <n v="1"/>
    <n v="0"/>
    <n v="0"/>
    <n v="0"/>
    <n v="0"/>
    <n v="0"/>
    <n v="0"/>
    <n v="1"/>
    <n v="1"/>
    <n v="1"/>
    <n v="0"/>
    <n v="0"/>
    <n v="0"/>
  </r>
  <r>
    <m/>
    <m/>
    <s v="Ciencias Sociales"/>
    <d v="2020-05-19T12:48:00"/>
    <x v="3"/>
    <x v="11"/>
    <x v="3"/>
    <x v="1"/>
    <x v="2"/>
    <s v="F. Ciencias Económicas y Empresariales"/>
    <s v="F. Ciencias Políticas y Sociología"/>
    <s v="Biblioteca Maria Zambrano (Filología / Derecho)"/>
    <m/>
    <m/>
    <m/>
    <m/>
    <m/>
    <m/>
    <s v="No"/>
    <s v="Sí"/>
    <n v="5"/>
    <n v="2"/>
    <n v="4"/>
    <n v="3"/>
    <n v="1"/>
    <n v="5"/>
    <n v="5"/>
    <n v="3"/>
    <n v="4"/>
    <n v="4"/>
    <m/>
    <n v="5"/>
    <n v="5"/>
    <n v="5"/>
    <n v="3"/>
    <n v="4"/>
    <s v="No"/>
    <n v="5"/>
    <n v="4"/>
    <s v="Twitter|Facebook|Youtube|Instagram|LinkedIn"/>
    <m/>
    <m/>
    <m/>
    <m/>
    <m/>
    <m/>
    <m/>
    <s v="Sí"/>
    <s v="No"/>
    <m/>
    <n v="3"/>
    <n v="4"/>
    <s v="4, satisfecho"/>
    <s v="Igual"/>
    <m/>
    <n v="1"/>
    <n v="0"/>
    <n v="0"/>
    <n v="0"/>
    <n v="0"/>
    <n v="0"/>
    <n v="1"/>
    <n v="1"/>
    <n v="1"/>
    <n v="1"/>
    <n v="1"/>
    <n v="0"/>
    <n v="0"/>
  </r>
  <r>
    <m/>
    <m/>
    <s v="Ciencias Sociales"/>
    <d v="2020-05-19T12:48:00"/>
    <x v="1"/>
    <x v="11"/>
    <x v="1"/>
    <x v="3"/>
    <x v="2"/>
    <s v="F. Ciencias Económicas y Empresariales"/>
    <s v="Biblioteca Maria Zambrano (Filología / Derecho)"/>
    <m/>
    <m/>
    <m/>
    <m/>
    <m/>
    <m/>
    <m/>
    <s v="Sí"/>
    <s v="Sí"/>
    <n v="5"/>
    <n v="5"/>
    <n v="3"/>
    <n v="2"/>
    <n v="1"/>
    <n v="4"/>
    <n v="1"/>
    <n v="1"/>
    <n v="5"/>
    <n v="4"/>
    <m/>
    <n v="5"/>
    <n v="4"/>
    <n v="5"/>
    <n v="5"/>
    <n v="5"/>
    <s v="Sí"/>
    <n v="5"/>
    <n v="4"/>
    <s v="Twitter"/>
    <m/>
    <m/>
    <m/>
    <m/>
    <m/>
    <m/>
    <m/>
    <s v="Sí"/>
    <s v="No"/>
    <m/>
    <n v="5"/>
    <n v="4"/>
    <s v="5, muy satisfecho"/>
    <s v="Mejorado"/>
    <m/>
    <n v="1"/>
    <n v="0"/>
    <n v="0"/>
    <n v="0"/>
    <n v="0"/>
    <n v="0"/>
    <n v="1"/>
    <n v="0"/>
    <n v="0"/>
    <n v="0"/>
    <n v="0"/>
    <n v="0"/>
    <n v="0"/>
  </r>
  <r>
    <m/>
    <m/>
    <s v="Ciencias Experimentales"/>
    <d v="2020-05-19T12:48:00"/>
    <x v="2"/>
    <x v="16"/>
    <x v="3"/>
    <x v="1"/>
    <x v="4"/>
    <s v="F. Ciencias Químicas"/>
    <s v="F. Ciencias Físicas"/>
    <s v="Biblioteca Maria Zambrano (Filología / Derecho)"/>
    <m/>
    <m/>
    <m/>
    <m/>
    <m/>
    <m/>
    <s v="Sí"/>
    <s v="Sí"/>
    <n v="5"/>
    <n v="1"/>
    <n v="4"/>
    <n v="2"/>
    <n v="3"/>
    <n v="2"/>
    <n v="3"/>
    <n v="1"/>
    <n v="4"/>
    <n v="4"/>
    <m/>
    <n v="1"/>
    <n v="4"/>
    <n v="3"/>
    <n v="3"/>
    <n v="5"/>
    <s v="No"/>
    <n v="1"/>
    <n v="2"/>
    <s v="Twitter|Instagram"/>
    <m/>
    <m/>
    <m/>
    <m/>
    <m/>
    <m/>
    <m/>
    <s v="Sí"/>
    <s v="No"/>
    <m/>
    <n v="5"/>
    <n v="5"/>
    <s v="4, satisfecho"/>
    <s v="Mejorado"/>
    <s v="Ahora que no podemos acceder a la biblioteca necesitamos que los libros que podemos encontrar allí en formato físico también estén disponibles en la biblioteca online ya que en la mayoría de asignaturas no es suficiente el material disponible en el campus virtual y debe ser complementado con una bibliografía."/>
    <n v="0"/>
    <n v="0"/>
    <n v="1"/>
    <n v="0"/>
    <n v="0"/>
    <n v="0"/>
    <n v="1"/>
    <n v="0"/>
    <n v="0"/>
    <n v="1"/>
    <n v="0"/>
    <n v="0"/>
    <n v="0"/>
  </r>
  <r>
    <m/>
    <m/>
    <s v="Ciencias Experimentales"/>
    <d v="2020-05-19T12:48:00"/>
    <x v="2"/>
    <x v="19"/>
    <x v="2"/>
    <x v="1"/>
    <x v="2"/>
    <s v="F. Ciencias Físicas"/>
    <s v="F. Ciencias Matemáticas"/>
    <s v="Biblioteca Maria Zambrano (Filología / Derecho)"/>
    <m/>
    <m/>
    <m/>
    <m/>
    <m/>
    <m/>
    <s v="Sí"/>
    <s v="Sí"/>
    <n v="3"/>
    <n v="1"/>
    <n v="1"/>
    <n v="3"/>
    <n v="5"/>
    <n v="3"/>
    <n v="5"/>
    <n v="3"/>
    <n v="5"/>
    <n v="4"/>
    <m/>
    <n v="4"/>
    <n v="2"/>
    <n v="3"/>
    <n v="1"/>
    <n v="4"/>
    <s v="No"/>
    <n v="4"/>
    <n v="2"/>
    <s v="Twitter|Youtube|Instagram"/>
    <m/>
    <m/>
    <m/>
    <m/>
    <m/>
    <m/>
    <m/>
    <s v="No"/>
    <s v="No"/>
    <m/>
    <n v="4"/>
    <n v="4"/>
    <s v="5, muy satisfecho"/>
    <s v="Mejorado"/>
    <m/>
    <n v="1"/>
    <n v="0"/>
    <n v="0"/>
    <n v="0"/>
    <n v="0"/>
    <n v="0"/>
    <n v="1"/>
    <n v="0"/>
    <n v="1"/>
    <n v="1"/>
    <n v="0"/>
    <n v="0"/>
    <n v="0"/>
  </r>
  <r>
    <m/>
    <m/>
    <s v="Humanidades"/>
    <d v="2020-05-19T12:48:00"/>
    <x v="2"/>
    <x v="2"/>
    <x v="2"/>
    <x v="4"/>
    <x v="2"/>
    <s v="F. Educación - Centro de Formación del Profesorado"/>
    <s v="F. Ciencias Políticas y Sociología"/>
    <m/>
    <m/>
    <m/>
    <m/>
    <m/>
    <m/>
    <m/>
    <s v="Sí"/>
    <s v="Sí"/>
    <n v="4"/>
    <n v="3"/>
    <n v="3"/>
    <n v="3"/>
    <n v="5"/>
    <n v="2"/>
    <n v="5"/>
    <n v="1"/>
    <n v="5"/>
    <n v="5"/>
    <m/>
    <n v="5"/>
    <n v="5"/>
    <n v="5"/>
    <n v="5"/>
    <n v="5"/>
    <s v="No"/>
    <n v="5"/>
    <n v="5"/>
    <s v="Instagram"/>
    <m/>
    <m/>
    <m/>
    <m/>
    <m/>
    <m/>
    <m/>
    <s v="Sí"/>
    <s v="No"/>
    <m/>
    <n v="5"/>
    <n v="5"/>
    <s v="5, muy satisfecho"/>
    <s v="Mejorado mucho"/>
    <m/>
    <n v="1"/>
    <n v="0"/>
    <n v="0"/>
    <n v="0"/>
    <n v="0"/>
    <n v="0"/>
    <n v="0"/>
    <n v="0"/>
    <n v="0"/>
    <n v="1"/>
    <n v="0"/>
    <n v="0"/>
    <n v="0"/>
  </r>
  <r>
    <m/>
    <m/>
    <s v="Humanidades"/>
    <d v="2020-05-19T12:48:00"/>
    <x v="2"/>
    <x v="7"/>
    <x v="1"/>
    <x v="2"/>
    <x v="2"/>
    <s v="F. Geografía e Historia"/>
    <s v="Biblioteca Maria Zambrano (Filología / Derecho)"/>
    <s v="F. Filología (Clásicas o General)"/>
    <m/>
    <m/>
    <m/>
    <m/>
    <m/>
    <m/>
    <s v="Sí"/>
    <s v="Sí"/>
    <n v="3"/>
    <n v="4"/>
    <n v="5"/>
    <n v="3"/>
    <n v="5"/>
    <n v="5"/>
    <n v="4"/>
    <n v="2"/>
    <n v="5"/>
    <n v="4"/>
    <m/>
    <n v="4"/>
    <n v="4"/>
    <n v="4"/>
    <n v="2"/>
    <n v="2"/>
    <s v="Sí"/>
    <n v="4"/>
    <n v="1"/>
    <s v="Twitter|Youtube|Instagram"/>
    <m/>
    <m/>
    <m/>
    <m/>
    <m/>
    <m/>
    <m/>
    <s v="No"/>
    <s v="No"/>
    <m/>
    <n v="5"/>
    <n v="5"/>
    <s v="4, satisfecho"/>
    <s v="Igual"/>
    <m/>
    <n v="1"/>
    <n v="0"/>
    <n v="0"/>
    <n v="0"/>
    <n v="0"/>
    <n v="0"/>
    <n v="1"/>
    <n v="0"/>
    <n v="1"/>
    <n v="1"/>
    <n v="0"/>
    <n v="0"/>
    <n v="0"/>
  </r>
  <r>
    <m/>
    <m/>
    <s v="Ciencias Sociales"/>
    <d v="2020-05-19T12:48:00"/>
    <x v="2"/>
    <x v="1"/>
    <x v="2"/>
    <x v="5"/>
    <x v="2"/>
    <s v="F. Ciencias Políticas y Sociología"/>
    <s v="Biblioteca Maria Zambrano (Filología / Derecho)"/>
    <m/>
    <s v="La biblioteca de la UNED en Moncloa o la Biblioteca de mi barrio"/>
    <m/>
    <m/>
    <m/>
    <m/>
    <m/>
    <s v="No"/>
    <s v="Sí"/>
    <n v="5"/>
    <n v="1"/>
    <n v="1"/>
    <n v="4"/>
    <n v="1"/>
    <n v="4"/>
    <n v="2"/>
    <n v="1"/>
    <n v="5"/>
    <n v="4"/>
    <m/>
    <n v="4"/>
    <n v="4"/>
    <n v="4"/>
    <n v="4"/>
    <n v="4"/>
    <s v="No"/>
    <n v="5"/>
    <n v="5"/>
    <s v="Twitter|Youtube|Instagram"/>
    <m/>
    <m/>
    <m/>
    <m/>
    <m/>
    <m/>
    <m/>
    <s v="No"/>
    <s v="No"/>
    <m/>
    <n v="5"/>
    <n v="3"/>
    <s v="4, satisfecho"/>
    <s v="Igual"/>
    <m/>
    <n v="1"/>
    <n v="0"/>
    <n v="0"/>
    <n v="0"/>
    <n v="0"/>
    <n v="0"/>
    <n v="1"/>
    <n v="0"/>
    <n v="1"/>
    <n v="1"/>
    <n v="0"/>
    <n v="0"/>
    <n v="0"/>
  </r>
  <r>
    <m/>
    <m/>
    <s v="Ciencias de la Salud"/>
    <d v="2020-05-19T12:48:00"/>
    <x v="2"/>
    <x v="4"/>
    <x v="2"/>
    <x v="4"/>
    <x v="2"/>
    <s v="F. Medicina"/>
    <s v="F. Medicina"/>
    <s v="F. Medicina"/>
    <s v="Biblioteca León Tolstoi"/>
    <m/>
    <m/>
    <m/>
    <m/>
    <m/>
    <s v="Sí"/>
    <s v="Sí"/>
    <n v="2"/>
    <n v="1"/>
    <n v="3"/>
    <n v="1"/>
    <n v="4"/>
    <n v="5"/>
    <n v="5"/>
    <n v="1"/>
    <n v="2"/>
    <n v="3"/>
    <m/>
    <n v="4"/>
    <n v="4"/>
    <n v="4"/>
    <n v="4"/>
    <n v="3"/>
    <s v="No"/>
    <n v="4"/>
    <n v="1"/>
    <s v="Twitter|Instagram"/>
    <m/>
    <m/>
    <m/>
    <m/>
    <m/>
    <m/>
    <m/>
    <m/>
    <m/>
    <m/>
    <n v="3"/>
    <n v="5"/>
    <s v="4, satisfecho"/>
    <s v="Igual"/>
    <m/>
    <n v="1"/>
    <n v="0"/>
    <n v="0"/>
    <n v="0"/>
    <n v="0"/>
    <n v="0"/>
    <n v="1"/>
    <n v="0"/>
    <n v="0"/>
    <n v="1"/>
    <n v="0"/>
    <n v="0"/>
    <n v="0"/>
  </r>
  <r>
    <m/>
    <m/>
    <s v="Ciencias Sociales"/>
    <d v="2020-05-19T12:48:00"/>
    <x v="2"/>
    <x v="21"/>
    <x v="3"/>
    <x v="5"/>
    <x v="3"/>
    <s v="Biblioteca Maria Zambrano (Filología / Derecho)"/>
    <s v="F. Bellas Artes"/>
    <s v="F. Ciencias de la Información"/>
    <m/>
    <m/>
    <m/>
    <m/>
    <m/>
    <m/>
    <s v="No"/>
    <s v="No"/>
    <n v="2"/>
    <n v="4"/>
    <n v="4"/>
    <n v="1"/>
    <n v="4"/>
    <n v="5"/>
    <n v="5"/>
    <n v="3"/>
    <n v="3"/>
    <n v="4"/>
    <m/>
    <n v="4"/>
    <n v="4"/>
    <n v="3"/>
    <n v="3"/>
    <n v="3"/>
    <s v="No"/>
    <n v="3"/>
    <n v="2"/>
    <s v="Youtube|Instagram"/>
    <m/>
    <m/>
    <m/>
    <m/>
    <m/>
    <m/>
    <m/>
    <s v="No"/>
    <s v="No"/>
    <m/>
    <n v="4"/>
    <n v="5"/>
    <s v="5, muy satisfecho"/>
    <m/>
    <m/>
    <n v="0"/>
    <n v="1"/>
    <n v="0"/>
    <n v="0"/>
    <n v="0"/>
    <n v="0"/>
    <n v="0"/>
    <n v="0"/>
    <n v="1"/>
    <n v="1"/>
    <n v="0"/>
    <n v="0"/>
    <n v="0"/>
  </r>
  <r>
    <m/>
    <m/>
    <s v="Humanidades"/>
    <d v="2020-05-19T12:48:00"/>
    <x v="2"/>
    <x v="6"/>
    <x v="2"/>
    <x v="2"/>
    <x v="17"/>
    <s v="Biblioteca Maria Zambrano (Filología / Derecho)"/>
    <s v="F. Filología (Clásicas o General)"/>
    <s v="F. Geografía e Historia"/>
    <m/>
    <m/>
    <m/>
    <m/>
    <m/>
    <m/>
    <s v="Sí"/>
    <s v="No"/>
    <n v="5"/>
    <n v="1"/>
    <n v="5"/>
    <n v="5"/>
    <n v="5"/>
    <n v="5"/>
    <n v="5"/>
    <n v="3"/>
    <n v="5"/>
    <n v="5"/>
    <m/>
    <n v="5"/>
    <n v="5"/>
    <n v="5"/>
    <n v="5"/>
    <n v="5"/>
    <s v="No"/>
    <n v="5"/>
    <n v="5"/>
    <s v="Twitter|Youtube|Instagram"/>
    <m/>
    <m/>
    <m/>
    <m/>
    <m/>
    <m/>
    <m/>
    <s v="Sí"/>
    <s v="No"/>
    <m/>
    <n v="5"/>
    <n v="5"/>
    <s v="5, muy satisfecho"/>
    <s v="Mejorado mucho"/>
    <m/>
    <n v="1"/>
    <n v="1"/>
    <n v="0"/>
    <n v="0"/>
    <n v="0"/>
    <n v="0"/>
    <n v="1"/>
    <n v="0"/>
    <n v="1"/>
    <n v="1"/>
    <n v="0"/>
    <n v="0"/>
    <n v="0"/>
  </r>
  <r>
    <m/>
    <m/>
    <s v="Ciencias Experimentales"/>
    <d v="2020-05-19T12:48:00"/>
    <x v="2"/>
    <x v="26"/>
    <x v="3"/>
    <x v="3"/>
    <x v="2"/>
    <s v="Biblioteca Maria Zambrano (Filología / Derecho)"/>
    <s v="F. Informática"/>
    <m/>
    <m/>
    <m/>
    <m/>
    <m/>
    <m/>
    <m/>
    <s v="Sí"/>
    <s v="Sí"/>
    <n v="4"/>
    <n v="3"/>
    <n v="3"/>
    <n v="5"/>
    <n v="2"/>
    <n v="5"/>
    <n v="5"/>
    <n v="5"/>
    <n v="3"/>
    <n v="2"/>
    <m/>
    <n v="4"/>
    <n v="5"/>
    <n v="3"/>
    <n v="2"/>
    <n v="2"/>
    <s v="Sí"/>
    <n v="4"/>
    <n v="2"/>
    <s v="Twitter|Facebook|Youtube|Instagram|LinkedIn"/>
    <m/>
    <m/>
    <m/>
    <m/>
    <m/>
    <m/>
    <m/>
    <s v="Sí"/>
    <s v="Sí"/>
    <s v="Normal"/>
    <n v="4"/>
    <n v="3"/>
    <s v="3, normal"/>
    <s v="Igual"/>
    <m/>
    <n v="1"/>
    <n v="0"/>
    <n v="0"/>
    <n v="0"/>
    <n v="0"/>
    <n v="0"/>
    <n v="1"/>
    <n v="1"/>
    <n v="1"/>
    <n v="1"/>
    <n v="1"/>
    <n v="0"/>
    <n v="0"/>
  </r>
  <r>
    <m/>
    <m/>
    <s v="Ciencias Sociales"/>
    <d v="2020-05-19T12:48:00"/>
    <x v="3"/>
    <x v="13"/>
    <x v="1"/>
    <x v="1"/>
    <x v="2"/>
    <s v="F. Ciencias de la Información"/>
    <s v="F. Ciencias Políticas y Sociología"/>
    <s v="F. Geografía e Historia"/>
    <m/>
    <m/>
    <m/>
    <m/>
    <m/>
    <m/>
    <s v="Sí"/>
    <s v="Sí"/>
    <n v="4"/>
    <n v="4"/>
    <n v="4"/>
    <n v="5"/>
    <n v="5"/>
    <n v="5"/>
    <n v="4"/>
    <n v="2"/>
    <n v="5"/>
    <n v="4"/>
    <m/>
    <n v="3"/>
    <n v="4"/>
    <n v="5"/>
    <n v="2"/>
    <n v="5"/>
    <s v="Sí"/>
    <n v="5"/>
    <n v="5"/>
    <s v="Twitter"/>
    <m/>
    <m/>
    <m/>
    <m/>
    <m/>
    <m/>
    <m/>
    <s v="No"/>
    <s v="No"/>
    <m/>
    <n v="5"/>
    <n v="5"/>
    <s v="5, muy satisfecho"/>
    <s v="Mejorado"/>
    <m/>
    <n v="1"/>
    <n v="0"/>
    <n v="0"/>
    <n v="0"/>
    <n v="0"/>
    <n v="0"/>
    <n v="1"/>
    <n v="0"/>
    <n v="0"/>
    <n v="0"/>
    <n v="0"/>
    <n v="0"/>
    <n v="0"/>
  </r>
  <r>
    <m/>
    <m/>
    <s v="Humanidades"/>
    <d v="2020-05-19T12:48:00"/>
    <x v="2"/>
    <x v="7"/>
    <x v="3"/>
    <x v="3"/>
    <x v="6"/>
    <s v="F. Geografía e Historia"/>
    <s v="Biblioteca Maria Zambrano (Filología / Derecho)"/>
    <s v="F. Bellas Artes"/>
    <m/>
    <m/>
    <m/>
    <m/>
    <m/>
    <m/>
    <s v="Sí"/>
    <s v="Sí"/>
    <n v="5"/>
    <n v="3"/>
    <n v="3"/>
    <n v="5"/>
    <n v="1"/>
    <n v="5"/>
    <n v="1"/>
    <n v="2"/>
    <n v="5"/>
    <n v="5"/>
    <m/>
    <n v="5"/>
    <n v="5"/>
    <n v="5"/>
    <n v="5"/>
    <n v="5"/>
    <s v="Sí"/>
    <n v="5"/>
    <n v="1"/>
    <s v="Instagram"/>
    <m/>
    <m/>
    <m/>
    <m/>
    <m/>
    <m/>
    <m/>
    <s v="Sí"/>
    <s v="Sí"/>
    <s v="Muy útil"/>
    <n v="5"/>
    <n v="5"/>
    <s v="5, muy satisfecho"/>
    <s v="Mejorado mucho"/>
    <m/>
    <n v="1"/>
    <n v="0"/>
    <n v="1"/>
    <n v="0"/>
    <n v="0"/>
    <n v="0"/>
    <n v="0"/>
    <n v="0"/>
    <n v="0"/>
    <n v="1"/>
    <n v="0"/>
    <n v="0"/>
    <n v="0"/>
  </r>
  <r>
    <m/>
    <m/>
    <s v="Ciencias Sociales"/>
    <d v="2020-05-19T12:48:00"/>
    <x v="2"/>
    <x v="13"/>
    <x v="3"/>
    <x v="1"/>
    <x v="2"/>
    <s v="Biblioteca Maria Zambrano (Filología / Derecho)"/>
    <s v="F. Ciencias de la Información"/>
    <s v="F. Derecho (Departamentos,Criminología)"/>
    <m/>
    <m/>
    <m/>
    <m/>
    <m/>
    <m/>
    <s v="No"/>
    <s v="No"/>
    <n v="3"/>
    <n v="1"/>
    <n v="1"/>
    <n v="5"/>
    <n v="5"/>
    <n v="5"/>
    <n v="5"/>
    <n v="1"/>
    <n v="5"/>
    <n v="5"/>
    <m/>
    <n v="5"/>
    <n v="5"/>
    <n v="5"/>
    <n v="5"/>
    <n v="5"/>
    <s v="Sí"/>
    <n v="5"/>
    <n v="5"/>
    <s v="Twitter|Facebook|Youtube|Instagram"/>
    <m/>
    <m/>
    <m/>
    <m/>
    <m/>
    <m/>
    <m/>
    <s v="No"/>
    <s v="No"/>
    <m/>
    <n v="5"/>
    <n v="5"/>
    <s v="5, muy satisfecho"/>
    <s v="Mejorado mucho"/>
    <m/>
    <n v="1"/>
    <n v="0"/>
    <n v="0"/>
    <n v="0"/>
    <n v="0"/>
    <n v="0"/>
    <n v="1"/>
    <n v="1"/>
    <n v="1"/>
    <n v="1"/>
    <n v="0"/>
    <n v="0"/>
    <n v="0"/>
  </r>
  <r>
    <m/>
    <m/>
    <s v="Ciencias de la Salud"/>
    <d v="2020-05-19T12:48:00"/>
    <x v="2"/>
    <x v="15"/>
    <x v="3"/>
    <x v="4"/>
    <x v="2"/>
    <s v="Biblioteca Maria Zambrano (Filología / Derecho)"/>
    <s v="F. Farmacia"/>
    <s v="F. Medicina"/>
    <m/>
    <m/>
    <m/>
    <m/>
    <m/>
    <m/>
    <s v="No"/>
    <s v="Sí"/>
    <n v="1"/>
    <n v="1"/>
    <n v="1"/>
    <n v="2"/>
    <n v="3"/>
    <n v="5"/>
    <n v="1"/>
    <n v="2"/>
    <n v="3"/>
    <n v="4"/>
    <m/>
    <n v="4"/>
    <n v="4"/>
    <n v="4"/>
    <n v="4"/>
    <n v="4"/>
    <s v="No"/>
    <n v="4"/>
    <n v="3"/>
    <s v="Twitter|Youtube|Instagram"/>
    <m/>
    <m/>
    <m/>
    <m/>
    <m/>
    <m/>
    <m/>
    <s v="No"/>
    <s v="No"/>
    <m/>
    <n v="4"/>
    <n v="4"/>
    <s v="5, muy satisfecho"/>
    <s v="Igual"/>
    <m/>
    <n v="1"/>
    <n v="0"/>
    <n v="0"/>
    <n v="0"/>
    <n v="0"/>
    <n v="0"/>
    <n v="1"/>
    <n v="0"/>
    <n v="1"/>
    <n v="1"/>
    <n v="0"/>
    <n v="0"/>
    <n v="0"/>
  </r>
  <r>
    <m/>
    <m/>
    <s v="Ciencias Sociales"/>
    <d v="2020-05-19T12:48:00"/>
    <x v="2"/>
    <x v="11"/>
    <x v="3"/>
    <x v="2"/>
    <x v="2"/>
    <s v="F. Ciencias Económicas y Empresariales"/>
    <s v="Biblioteca Maria Zambrano (Filología / Derecho)"/>
    <m/>
    <m/>
    <m/>
    <m/>
    <m/>
    <m/>
    <m/>
    <s v="No"/>
    <s v="Sí"/>
    <n v="4"/>
    <m/>
    <n v="4"/>
    <n v="5"/>
    <n v="5"/>
    <n v="3"/>
    <n v="5"/>
    <n v="5"/>
    <n v="5"/>
    <n v="4"/>
    <m/>
    <n v="4"/>
    <n v="4"/>
    <n v="4"/>
    <n v="4"/>
    <n v="4"/>
    <s v="No"/>
    <m/>
    <n v="5"/>
    <s v="Facebook|Youtube|Instagram"/>
    <m/>
    <m/>
    <m/>
    <m/>
    <m/>
    <m/>
    <m/>
    <s v="Sí"/>
    <s v="No"/>
    <m/>
    <n v="4"/>
    <n v="4"/>
    <s v="4, satisfecho"/>
    <s v="Mejorado mucho"/>
    <m/>
    <n v="1"/>
    <n v="0"/>
    <n v="0"/>
    <n v="0"/>
    <n v="0"/>
    <n v="0"/>
    <n v="0"/>
    <n v="1"/>
    <n v="1"/>
    <n v="1"/>
    <n v="0"/>
    <n v="0"/>
    <n v="0"/>
  </r>
  <r>
    <m/>
    <m/>
    <s v="Ciencias Experimentales"/>
    <d v="2020-05-19T12:48:00"/>
    <x v="1"/>
    <x v="14"/>
    <x v="1"/>
    <x v="1"/>
    <x v="72"/>
    <s v="Biblioteca Maria Zambrano (Filología / Derecho)"/>
    <s v="F. Ciencias Geológicas"/>
    <s v="F. Geografía e Historia"/>
    <s v="BNE, Archivo CSIC"/>
    <m/>
    <m/>
    <m/>
    <m/>
    <m/>
    <s v="Sí"/>
    <s v="Sí"/>
    <n v="3"/>
    <n v="2"/>
    <n v="2"/>
    <n v="5"/>
    <n v="1"/>
    <n v="2"/>
    <n v="3"/>
    <n v="5"/>
    <n v="2"/>
    <n v="2"/>
    <m/>
    <n v="1"/>
    <n v="1"/>
    <n v="1"/>
    <n v="1"/>
    <n v="4"/>
    <s v="Sí"/>
    <n v="2"/>
    <n v="2"/>
    <s v="No uso ninguna red social|email"/>
    <m/>
    <m/>
    <m/>
    <m/>
    <m/>
    <m/>
    <m/>
    <s v="Sí"/>
    <s v="No"/>
    <m/>
    <n v="4"/>
    <n v="3"/>
    <s v="3, normal"/>
    <s v="Empeorado"/>
    <m/>
    <n v="1"/>
    <n v="0"/>
    <n v="1"/>
    <n v="0"/>
    <n v="0"/>
    <n v="0"/>
    <n v="0"/>
    <n v="0"/>
    <n v="0"/>
    <n v="0"/>
    <n v="0"/>
    <n v="1"/>
    <n v="0"/>
  </r>
  <r>
    <m/>
    <m/>
    <s v="Humanidades"/>
    <d v="2020-05-19T12:48:00"/>
    <x v="3"/>
    <x v="2"/>
    <x v="3"/>
    <x v="3"/>
    <x v="11"/>
    <s v="F. Educación - Centro de Formación del Profesorado"/>
    <s v="Biblioteca Maria Zambrano (Filología / Derecho)"/>
    <s v="Biblioteca Histórica"/>
    <m/>
    <m/>
    <m/>
    <m/>
    <m/>
    <m/>
    <s v="No"/>
    <s v="Sí"/>
    <n v="5"/>
    <n v="5"/>
    <m/>
    <n v="1"/>
    <n v="3"/>
    <n v="3"/>
    <n v="4"/>
    <n v="5"/>
    <n v="5"/>
    <n v="5"/>
    <m/>
    <n v="4"/>
    <n v="4"/>
    <n v="5"/>
    <n v="5"/>
    <n v="3"/>
    <s v="No"/>
    <n v="3"/>
    <n v="3"/>
    <s v="Twitter|Facebook|Instagram"/>
    <m/>
    <m/>
    <m/>
    <m/>
    <m/>
    <m/>
    <m/>
    <s v="No"/>
    <s v="No"/>
    <m/>
    <n v="4"/>
    <n v="5"/>
    <s v="4, satisfecho"/>
    <s v="Mejorado"/>
    <m/>
    <n v="0"/>
    <n v="1"/>
    <n v="1"/>
    <n v="0"/>
    <n v="0"/>
    <n v="0"/>
    <n v="1"/>
    <n v="1"/>
    <n v="0"/>
    <n v="1"/>
    <n v="0"/>
    <n v="0"/>
    <n v="0"/>
  </r>
  <r>
    <m/>
    <m/>
    <s v="Humanidades"/>
    <d v="2020-05-19T12:48:00"/>
    <x v="2"/>
    <x v="3"/>
    <x v="1"/>
    <x v="1"/>
    <x v="2"/>
    <s v="F. Bellas Artes"/>
    <m/>
    <m/>
    <m/>
    <m/>
    <m/>
    <m/>
    <m/>
    <m/>
    <s v="Sí"/>
    <s v="Sí"/>
    <n v="3"/>
    <n v="1"/>
    <n v="1"/>
    <n v="4"/>
    <n v="5"/>
    <n v="4"/>
    <n v="4"/>
    <n v="2"/>
    <n v="5"/>
    <n v="5"/>
    <m/>
    <n v="5"/>
    <n v="5"/>
    <n v="5"/>
    <n v="5"/>
    <n v="5"/>
    <s v="Sí"/>
    <n v="5"/>
    <n v="5"/>
    <s v="Youtube|Instagram"/>
    <m/>
    <m/>
    <m/>
    <m/>
    <m/>
    <m/>
    <m/>
    <s v="No"/>
    <s v="No"/>
    <m/>
    <n v="5"/>
    <n v="5"/>
    <s v="5, muy satisfecho"/>
    <s v="Mejorado mucho"/>
    <m/>
    <n v="1"/>
    <n v="0"/>
    <n v="0"/>
    <n v="0"/>
    <n v="0"/>
    <n v="0"/>
    <n v="0"/>
    <n v="0"/>
    <n v="1"/>
    <n v="1"/>
    <n v="0"/>
    <n v="0"/>
    <n v="0"/>
  </r>
  <r>
    <m/>
    <m/>
    <s v="Humanidades"/>
    <d v="2020-05-19T12:48:00"/>
    <x v="2"/>
    <x v="7"/>
    <x v="2"/>
    <x v="3"/>
    <x v="3"/>
    <s v="F. Geografía e Historia"/>
    <s v="F. Filología (Clásicas o General)"/>
    <m/>
    <m/>
    <m/>
    <m/>
    <m/>
    <m/>
    <m/>
    <s v="Sí"/>
    <s v="Sí"/>
    <n v="4"/>
    <n v="2"/>
    <n v="2"/>
    <n v="1"/>
    <n v="3"/>
    <n v="5"/>
    <n v="3"/>
    <n v="1"/>
    <n v="2"/>
    <n v="4"/>
    <m/>
    <n v="4"/>
    <n v="4"/>
    <n v="4"/>
    <n v="4"/>
    <n v="4"/>
    <s v="Sí"/>
    <n v="4"/>
    <n v="1"/>
    <s v="Twitter|Youtube|Instagram"/>
    <m/>
    <m/>
    <m/>
    <m/>
    <m/>
    <m/>
    <m/>
    <s v="No"/>
    <s v="No"/>
    <m/>
    <n v="4"/>
    <n v="4"/>
    <s v="4, satisfecho"/>
    <s v="Mejorado"/>
    <m/>
    <n v="0"/>
    <n v="1"/>
    <n v="0"/>
    <n v="0"/>
    <n v="0"/>
    <n v="0"/>
    <n v="1"/>
    <n v="0"/>
    <n v="1"/>
    <n v="1"/>
    <n v="0"/>
    <n v="0"/>
    <n v="0"/>
  </r>
  <r>
    <m/>
    <m/>
    <s v="Ciencias de la Salud"/>
    <d v="2020-05-19T12:48:00"/>
    <x v="2"/>
    <x v="12"/>
    <x v="2"/>
    <x v="3"/>
    <x v="15"/>
    <s v="F. Psicología"/>
    <s v="F. Ciencias Económicas y Empresariales"/>
    <s v="Biblioteca Maria Zambrano (Filología / Derecho)"/>
    <m/>
    <m/>
    <m/>
    <m/>
    <m/>
    <m/>
    <s v="No"/>
    <s v="Sí"/>
    <n v="4"/>
    <n v="4"/>
    <n v="4"/>
    <n v="4"/>
    <n v="4"/>
    <n v="5"/>
    <n v="5"/>
    <n v="5"/>
    <n v="5"/>
    <n v="5"/>
    <m/>
    <n v="5"/>
    <n v="5"/>
    <n v="5"/>
    <n v="5"/>
    <n v="5"/>
    <s v="No"/>
    <n v="5"/>
    <n v="5"/>
    <s v="Facebook|Youtube|Instagram|Whatssap"/>
    <m/>
    <m/>
    <m/>
    <m/>
    <m/>
    <m/>
    <m/>
    <s v="No"/>
    <s v="No"/>
    <m/>
    <n v="5"/>
    <n v="5"/>
    <s v="5, muy satisfecho"/>
    <s v="Igual"/>
    <m/>
    <n v="0"/>
    <n v="1"/>
    <n v="0"/>
    <n v="1"/>
    <n v="0"/>
    <n v="0"/>
    <n v="0"/>
    <n v="1"/>
    <n v="1"/>
    <n v="1"/>
    <n v="0"/>
    <n v="0"/>
    <n v="0"/>
  </r>
  <r>
    <m/>
    <m/>
    <s v="Ciencias Sociales"/>
    <d v="2020-05-19T12:47:00"/>
    <x v="2"/>
    <x v="24"/>
    <x v="3"/>
    <x v="3"/>
    <x v="2"/>
    <s v="F. Trabajo Social"/>
    <s v="F. Trabajo Social"/>
    <s v="F. Trabajo Social"/>
    <s v="Biblioteca de Móstoles"/>
    <m/>
    <m/>
    <m/>
    <m/>
    <m/>
    <s v="Sí"/>
    <s v="Sí"/>
    <n v="2"/>
    <n v="1"/>
    <n v="1"/>
    <n v="2"/>
    <n v="5"/>
    <n v="5"/>
    <n v="5"/>
    <n v="2"/>
    <n v="2"/>
    <n v="3"/>
    <m/>
    <n v="3"/>
    <n v="5"/>
    <n v="2"/>
    <n v="1"/>
    <n v="4"/>
    <s v="No"/>
    <n v="4"/>
    <n v="1"/>
    <s v="Facebook|Youtube|Instagram"/>
    <m/>
    <m/>
    <m/>
    <m/>
    <m/>
    <m/>
    <m/>
    <s v="No"/>
    <s v="No"/>
    <m/>
    <n v="5"/>
    <n v="5"/>
    <s v="4, satisfecho"/>
    <s v="Igual"/>
    <m/>
    <n v="1"/>
    <n v="0"/>
    <n v="0"/>
    <n v="0"/>
    <n v="0"/>
    <n v="0"/>
    <n v="0"/>
    <n v="1"/>
    <n v="1"/>
    <n v="1"/>
    <n v="0"/>
    <n v="0"/>
    <n v="0"/>
  </r>
  <r>
    <m/>
    <m/>
    <s v="Humanidades"/>
    <d v="2020-05-19T12:47:00"/>
    <x v="2"/>
    <x v="6"/>
    <x v="1"/>
    <x v="1"/>
    <x v="29"/>
    <s v="Biblioteca Maria Zambrano (Filología / Derecho)"/>
    <s v="F. Filología (Clásicas o General)"/>
    <m/>
    <m/>
    <m/>
    <m/>
    <m/>
    <m/>
    <m/>
    <s v="No"/>
    <s v="Sí"/>
    <n v="5"/>
    <n v="2"/>
    <n v="2"/>
    <n v="1"/>
    <n v="4"/>
    <n v="4"/>
    <n v="4"/>
    <n v="3"/>
    <n v="3"/>
    <n v="3"/>
    <m/>
    <n v="4"/>
    <n v="2"/>
    <n v="4"/>
    <n v="1"/>
    <n v="3"/>
    <s v="No"/>
    <n v="3"/>
    <n v="1"/>
    <s v="Twitter|Instagram"/>
    <m/>
    <m/>
    <m/>
    <m/>
    <m/>
    <m/>
    <m/>
    <s v="Sí"/>
    <s v="No"/>
    <m/>
    <n v="4"/>
    <n v="5"/>
    <s v="3, normal"/>
    <s v="Igual"/>
    <m/>
    <n v="1"/>
    <n v="0"/>
    <n v="1"/>
    <n v="1"/>
    <n v="0"/>
    <n v="0"/>
    <n v="1"/>
    <n v="0"/>
    <n v="0"/>
    <n v="1"/>
    <n v="0"/>
    <n v="0"/>
    <n v="0"/>
  </r>
  <r>
    <m/>
    <m/>
    <s v="Humanidades"/>
    <d v="2020-05-19T12:47:00"/>
    <x v="2"/>
    <x v="2"/>
    <x v="1"/>
    <x v="2"/>
    <x v="2"/>
    <s v="F. Educación - Centro de Formación del Profesorado"/>
    <s v="F. Filología (Clásicas o General)"/>
    <s v="F. Filosofía"/>
    <m/>
    <m/>
    <m/>
    <m/>
    <m/>
    <m/>
    <s v="No"/>
    <s v="Sí"/>
    <n v="3"/>
    <n v="2"/>
    <n v="5"/>
    <n v="5"/>
    <n v="4"/>
    <n v="5"/>
    <n v="5"/>
    <n v="5"/>
    <n v="5"/>
    <n v="3"/>
    <m/>
    <n v="3"/>
    <n v="4"/>
    <n v="5"/>
    <n v="5"/>
    <n v="5"/>
    <s v="No"/>
    <n v="5"/>
    <n v="4"/>
    <s v="Twitter|Facebook|Youtube|Instagram"/>
    <m/>
    <m/>
    <m/>
    <m/>
    <m/>
    <m/>
    <m/>
    <s v="Sí"/>
    <s v="No"/>
    <m/>
    <n v="4"/>
    <n v="5"/>
    <s v="4, satisfecho"/>
    <s v="Mejorado mucho"/>
    <s v="Explicación de los cursos que ofrece la biblioteca"/>
    <n v="1"/>
    <n v="0"/>
    <n v="0"/>
    <n v="0"/>
    <n v="0"/>
    <n v="0"/>
    <n v="1"/>
    <n v="1"/>
    <n v="1"/>
    <n v="1"/>
    <n v="0"/>
    <n v="0"/>
    <n v="0"/>
  </r>
  <r>
    <m/>
    <m/>
    <s v="Ciencias Sociales"/>
    <d v="2020-05-19T12:47:00"/>
    <x v="2"/>
    <x v="10"/>
    <x v="2"/>
    <x v="1"/>
    <x v="3"/>
    <s v="Biblioteca Maria Zambrano (Filología / Derecho)"/>
    <m/>
    <m/>
    <s v="Cc Sanchinarro, ESIC, Aduditorio nacional"/>
    <m/>
    <m/>
    <m/>
    <m/>
    <m/>
    <s v="No"/>
    <s v="Sí"/>
    <n v="2"/>
    <n v="1"/>
    <n v="3"/>
    <n v="3"/>
    <n v="3"/>
    <n v="3"/>
    <n v="5"/>
    <n v="1"/>
    <n v="2"/>
    <n v="2"/>
    <m/>
    <n v="2"/>
    <n v="3"/>
    <n v="2"/>
    <n v="2"/>
    <n v="2"/>
    <s v="No"/>
    <n v="3"/>
    <n v="2"/>
    <s v="Youtube|Instagram"/>
    <m/>
    <m/>
    <m/>
    <m/>
    <m/>
    <m/>
    <m/>
    <s v="Sí"/>
    <s v="No"/>
    <m/>
    <n v="4"/>
    <n v="3"/>
    <s v="4, satisfecho"/>
    <s v="Igual"/>
    <m/>
    <n v="0"/>
    <n v="1"/>
    <n v="0"/>
    <n v="0"/>
    <n v="0"/>
    <n v="0"/>
    <n v="0"/>
    <n v="0"/>
    <n v="1"/>
    <n v="1"/>
    <n v="0"/>
    <n v="0"/>
    <n v="0"/>
  </r>
  <r>
    <m/>
    <m/>
    <s v="Humanidades"/>
    <d v="2020-05-19T12:47:00"/>
    <x v="2"/>
    <x v="2"/>
    <x v="4"/>
    <x v="2"/>
    <x v="32"/>
    <s v="F. Educación - Centro de Formación del Profesorado"/>
    <m/>
    <m/>
    <m/>
    <m/>
    <m/>
    <m/>
    <m/>
    <m/>
    <s v="No"/>
    <s v="Sí"/>
    <n v="1"/>
    <n v="4"/>
    <n v="5"/>
    <n v="1"/>
    <n v="3"/>
    <n v="5"/>
    <n v="3"/>
    <n v="4"/>
    <n v="3"/>
    <n v="3"/>
    <m/>
    <n v="4"/>
    <n v="4"/>
    <n v="4"/>
    <n v="2"/>
    <n v="3"/>
    <s v="No"/>
    <n v="4"/>
    <n v="1"/>
    <s v="Twitter|Facebook|Instagram"/>
    <m/>
    <m/>
    <m/>
    <m/>
    <m/>
    <m/>
    <m/>
    <s v="No"/>
    <s v="No"/>
    <m/>
    <n v="4"/>
    <n v="2"/>
    <s v="4, satisfecho"/>
    <s v="Igual"/>
    <m/>
    <n v="1"/>
    <n v="1"/>
    <n v="0"/>
    <n v="0"/>
    <n v="1"/>
    <n v="0"/>
    <n v="1"/>
    <n v="1"/>
    <n v="0"/>
    <n v="1"/>
    <n v="0"/>
    <n v="0"/>
    <n v="0"/>
  </r>
  <r>
    <m/>
    <m/>
    <s v="Humanidades"/>
    <d v="2020-05-19T12:47:00"/>
    <x v="2"/>
    <x v="7"/>
    <x v="2"/>
    <x v="1"/>
    <x v="2"/>
    <s v="F. Geografía e Historia"/>
    <s v="Biblioteca Maria Zambrano (Filología / Derecho)"/>
    <m/>
    <m/>
    <m/>
    <m/>
    <m/>
    <m/>
    <m/>
    <s v="Sí"/>
    <s v="Sí"/>
    <n v="5"/>
    <n v="3"/>
    <n v="1"/>
    <n v="4"/>
    <n v="2"/>
    <n v="4"/>
    <n v="2"/>
    <n v="3"/>
    <n v="2"/>
    <n v="4"/>
    <m/>
    <n v="2"/>
    <n v="3"/>
    <n v="5"/>
    <n v="3"/>
    <n v="3"/>
    <s v="No"/>
    <n v="3"/>
    <n v="1"/>
    <s v="Facebook|Instagram"/>
    <m/>
    <m/>
    <m/>
    <m/>
    <m/>
    <m/>
    <m/>
    <s v="No"/>
    <s v="No"/>
    <m/>
    <n v="3"/>
    <n v="4"/>
    <s v="4, satisfecho"/>
    <s v="Igual"/>
    <m/>
    <n v="1"/>
    <n v="0"/>
    <n v="0"/>
    <n v="0"/>
    <n v="0"/>
    <n v="0"/>
    <n v="0"/>
    <n v="1"/>
    <n v="0"/>
    <n v="1"/>
    <n v="0"/>
    <n v="0"/>
    <n v="0"/>
  </r>
  <r>
    <m/>
    <m/>
    <s v="Ciencias Sociales"/>
    <d v="2020-05-19T12:47:00"/>
    <x v="2"/>
    <x v="13"/>
    <x v="5"/>
    <x v="4"/>
    <x v="2"/>
    <s v="F. Ciencias de la Información"/>
    <s v="Biblioteca Maria Zambrano (Filología / Derecho)"/>
    <s v="Biblioteca Histórica"/>
    <m/>
    <m/>
    <m/>
    <m/>
    <m/>
    <m/>
    <s v="No"/>
    <s v="Sí"/>
    <n v="2"/>
    <n v="2"/>
    <n v="2"/>
    <n v="3"/>
    <n v="3"/>
    <n v="4"/>
    <n v="4"/>
    <n v="2"/>
    <n v="3"/>
    <n v="3"/>
    <m/>
    <n v="3"/>
    <n v="4"/>
    <n v="3"/>
    <n v="4"/>
    <n v="5"/>
    <s v="No"/>
    <n v="4"/>
    <n v="3"/>
    <s v="Twitter|Youtube|Instagram"/>
    <m/>
    <m/>
    <m/>
    <m/>
    <m/>
    <m/>
    <m/>
    <s v="No"/>
    <s v="No"/>
    <m/>
    <n v="3"/>
    <n v="4"/>
    <s v="4, satisfecho"/>
    <s v="Igual"/>
    <m/>
    <n v="1"/>
    <n v="0"/>
    <n v="0"/>
    <n v="0"/>
    <n v="0"/>
    <n v="0"/>
    <n v="1"/>
    <n v="0"/>
    <n v="1"/>
    <n v="1"/>
    <n v="0"/>
    <n v="0"/>
    <n v="0"/>
  </r>
  <r>
    <m/>
    <m/>
    <s v="Ciencias Sociales"/>
    <d v="2020-05-19T12:47:00"/>
    <x v="1"/>
    <x v="10"/>
    <x v="1"/>
    <x v="3"/>
    <x v="6"/>
    <s v="Biblioteca Maria Zambrano (Filología / Derecho)"/>
    <s v="F. Derecho (Departamentos,Criminología)"/>
    <m/>
    <m/>
    <m/>
    <m/>
    <m/>
    <m/>
    <m/>
    <s v="Sí"/>
    <s v="Sí"/>
    <n v="5"/>
    <n v="5"/>
    <n v="5"/>
    <n v="2"/>
    <n v="1"/>
    <n v="3"/>
    <n v="1"/>
    <n v="3"/>
    <n v="5"/>
    <n v="4"/>
    <m/>
    <n v="3"/>
    <n v="4"/>
    <n v="4"/>
    <n v="3"/>
    <n v="3"/>
    <s v="Sí"/>
    <n v="4"/>
    <n v="3"/>
    <s v="Twitter|Instagram"/>
    <m/>
    <m/>
    <m/>
    <m/>
    <m/>
    <m/>
    <m/>
    <s v="Sí"/>
    <s v="Sí"/>
    <s v="Normal"/>
    <n v="3"/>
    <n v="5"/>
    <s v="5, muy satisfecho"/>
    <s v="Mejorado"/>
    <m/>
    <n v="1"/>
    <n v="0"/>
    <n v="1"/>
    <n v="0"/>
    <n v="0"/>
    <n v="0"/>
    <n v="1"/>
    <n v="0"/>
    <n v="0"/>
    <n v="1"/>
    <n v="0"/>
    <n v="0"/>
    <n v="0"/>
  </r>
  <r>
    <m/>
    <m/>
    <s v="Ciencias Experimentales"/>
    <d v="2020-05-19T12:47:00"/>
    <x v="2"/>
    <x v="20"/>
    <x v="2"/>
    <x v="4"/>
    <x v="2"/>
    <s v="Biblioteca Maria Zambrano (Filología / Derecho)"/>
    <s v="F. Ciencias Biológicas"/>
    <s v="F. Ciencias de la Información"/>
    <m/>
    <m/>
    <m/>
    <m/>
    <m/>
    <m/>
    <s v="No"/>
    <s v="No"/>
    <n v="3"/>
    <n v="1"/>
    <n v="1"/>
    <n v="2"/>
    <n v="5"/>
    <n v="5"/>
    <n v="5"/>
    <n v="1"/>
    <n v="3"/>
    <n v="4"/>
    <m/>
    <n v="4"/>
    <n v="3"/>
    <n v="4"/>
    <n v="4"/>
    <n v="4"/>
    <s v="No"/>
    <n v="4"/>
    <n v="3"/>
    <s v="Twitter|Youtube|Instagram"/>
    <m/>
    <m/>
    <m/>
    <m/>
    <m/>
    <m/>
    <m/>
    <s v="No"/>
    <s v="No"/>
    <m/>
    <n v="3"/>
    <n v="2"/>
    <s v="4, satisfecho"/>
    <s v="Igual"/>
    <m/>
    <n v="1"/>
    <n v="0"/>
    <n v="0"/>
    <n v="0"/>
    <n v="0"/>
    <n v="0"/>
    <n v="1"/>
    <n v="0"/>
    <n v="1"/>
    <n v="1"/>
    <n v="0"/>
    <n v="0"/>
    <n v="0"/>
  </r>
  <r>
    <m/>
    <m/>
    <s v="Humanidades"/>
    <d v="2020-05-19T12:47:00"/>
    <x v="2"/>
    <x v="2"/>
    <x v="2"/>
    <x v="2"/>
    <x v="2"/>
    <s v="F. Educación - Centro de Formación del Profesorado"/>
    <s v="F. Psicología"/>
    <m/>
    <s v="Biblioteca pedro salinas, Luis rosales y la chata."/>
    <m/>
    <m/>
    <m/>
    <m/>
    <m/>
    <s v="No"/>
    <s v="Sí"/>
    <n v="4"/>
    <n v="3"/>
    <n v="4"/>
    <n v="3"/>
    <n v="5"/>
    <n v="3"/>
    <n v="4"/>
    <n v="3"/>
    <n v="4"/>
    <n v="4"/>
    <m/>
    <n v="4"/>
    <n v="4"/>
    <n v="4"/>
    <n v="4"/>
    <n v="4"/>
    <s v="No"/>
    <n v="4"/>
    <n v="4"/>
    <s v="Twitter|Facebook|Youtube|Instagram"/>
    <m/>
    <m/>
    <m/>
    <m/>
    <m/>
    <m/>
    <m/>
    <s v="No"/>
    <s v="No"/>
    <m/>
    <n v="5"/>
    <n v="5"/>
    <s v="4, satisfecho"/>
    <s v="Mejorado"/>
    <m/>
    <n v="1"/>
    <n v="0"/>
    <n v="0"/>
    <n v="0"/>
    <n v="0"/>
    <n v="0"/>
    <n v="1"/>
    <n v="1"/>
    <n v="1"/>
    <n v="1"/>
    <n v="0"/>
    <n v="0"/>
    <n v="0"/>
  </r>
  <r>
    <m/>
    <m/>
    <s v="Ciencias Sociales"/>
    <d v="2020-05-19T12:47:00"/>
    <x v="2"/>
    <x v="10"/>
    <x v="1"/>
    <x v="2"/>
    <x v="3"/>
    <s v="Biblioteca Maria Zambrano (Filología / Derecho)"/>
    <s v="F. Ciencias Políticas y Sociología"/>
    <s v="Biblioteca Maria Zambrano (Filología / Derecho)"/>
    <m/>
    <m/>
    <m/>
    <m/>
    <m/>
    <m/>
    <s v="Sí"/>
    <s v="Sí"/>
    <n v="4"/>
    <n v="2"/>
    <n v="3"/>
    <n v="4"/>
    <n v="4"/>
    <n v="4"/>
    <n v="4"/>
    <n v="3"/>
    <n v="4"/>
    <n v="4"/>
    <m/>
    <n v="4"/>
    <n v="4"/>
    <n v="4"/>
    <n v="4"/>
    <n v="4"/>
    <s v="No"/>
    <n v="4"/>
    <n v="5"/>
    <s v="Twitter|Youtube|Instagram"/>
    <m/>
    <m/>
    <m/>
    <m/>
    <m/>
    <m/>
    <m/>
    <s v="No"/>
    <s v="No"/>
    <m/>
    <n v="5"/>
    <n v="5"/>
    <s v="4, satisfecho"/>
    <s v="Mejorado"/>
    <m/>
    <n v="0"/>
    <n v="1"/>
    <n v="0"/>
    <n v="0"/>
    <n v="0"/>
    <n v="0"/>
    <n v="1"/>
    <n v="0"/>
    <n v="1"/>
    <n v="1"/>
    <n v="0"/>
    <n v="0"/>
    <n v="0"/>
  </r>
  <r>
    <m/>
    <m/>
    <s v="Humanidades"/>
    <d v="2020-05-19T12:47:00"/>
    <x v="2"/>
    <x v="3"/>
    <x v="1"/>
    <x v="4"/>
    <x v="4"/>
    <s v="F. Bellas Artes"/>
    <m/>
    <m/>
    <m/>
    <m/>
    <m/>
    <m/>
    <m/>
    <m/>
    <s v="No"/>
    <s v="Sí"/>
    <n v="3"/>
    <n v="3"/>
    <n v="3"/>
    <n v="5"/>
    <n v="5"/>
    <n v="5"/>
    <n v="5"/>
    <n v="3"/>
    <n v="5"/>
    <n v="4"/>
    <m/>
    <n v="5"/>
    <n v="5"/>
    <n v="3"/>
    <n v="3"/>
    <n v="3"/>
    <s v="No"/>
    <n v="4"/>
    <n v="3"/>
    <s v="Youtube|Instagram"/>
    <m/>
    <m/>
    <m/>
    <m/>
    <m/>
    <m/>
    <m/>
    <s v="No"/>
    <s v="No"/>
    <m/>
    <n v="4"/>
    <n v="5"/>
    <s v="4, satisfecho"/>
    <s v="Mejorado"/>
    <m/>
    <n v="0"/>
    <n v="0"/>
    <n v="1"/>
    <n v="0"/>
    <n v="0"/>
    <n v="0"/>
    <n v="0"/>
    <n v="0"/>
    <n v="1"/>
    <n v="1"/>
    <n v="0"/>
    <n v="0"/>
    <n v="0"/>
  </r>
  <r>
    <m/>
    <m/>
    <s v="Humanidades"/>
    <d v="2020-05-19T12:47:00"/>
    <x v="2"/>
    <x v="2"/>
    <x v="4"/>
    <x v="2"/>
    <x v="30"/>
    <s v="F. Educación - Centro de Formación del Profesorado"/>
    <m/>
    <m/>
    <m/>
    <m/>
    <m/>
    <m/>
    <m/>
    <m/>
    <s v="No"/>
    <s v="No"/>
    <n v="2"/>
    <n v="2"/>
    <n v="4"/>
    <n v="1"/>
    <n v="5"/>
    <n v="2"/>
    <n v="4"/>
    <n v="1"/>
    <n v="4"/>
    <n v="4"/>
    <m/>
    <n v="5"/>
    <n v="4"/>
    <n v="5"/>
    <n v="3"/>
    <n v="5"/>
    <s v="No"/>
    <n v="4"/>
    <n v="4"/>
    <s v="Twitter|Instagram"/>
    <m/>
    <m/>
    <m/>
    <m/>
    <m/>
    <m/>
    <m/>
    <s v="Sí"/>
    <s v="No"/>
    <m/>
    <n v="5"/>
    <n v="5"/>
    <s v="5, muy satisfecho"/>
    <s v="Igual"/>
    <m/>
    <n v="1"/>
    <n v="0"/>
    <n v="0"/>
    <n v="1"/>
    <n v="0"/>
    <n v="0"/>
    <n v="1"/>
    <n v="0"/>
    <n v="0"/>
    <n v="1"/>
    <n v="0"/>
    <n v="0"/>
    <n v="0"/>
  </r>
  <r>
    <m/>
    <m/>
    <s v="Ciencias de la Salud"/>
    <d v="2020-05-19T12:47:00"/>
    <x v="2"/>
    <x v="23"/>
    <x v="5"/>
    <x v="4"/>
    <x v="2"/>
    <s v="Biblioteca Maria Zambrano (Filología / Derecho)"/>
    <s v="F. Veterinaria"/>
    <s v="F. Geografía e Historia"/>
    <m/>
    <m/>
    <m/>
    <m/>
    <m/>
    <m/>
    <s v="No"/>
    <s v="No"/>
    <n v="2"/>
    <n v="1"/>
    <n v="1"/>
    <n v="2"/>
    <n v="5"/>
    <n v="5"/>
    <n v="5"/>
    <n v="1"/>
    <n v="2"/>
    <n v="4"/>
    <m/>
    <n v="1"/>
    <n v="3"/>
    <n v="1"/>
    <n v="3"/>
    <n v="3"/>
    <s v="No"/>
    <n v="3"/>
    <n v="1"/>
    <s v="Twitter|Youtube|Instagram"/>
    <m/>
    <m/>
    <m/>
    <m/>
    <m/>
    <m/>
    <m/>
    <s v="Sí"/>
    <s v="No"/>
    <m/>
    <n v="5"/>
    <n v="5"/>
    <s v="4, satisfecho"/>
    <s v="Igual"/>
    <s v="Agradecería que se hablara con los coordinadores de las asignaturas para que todos los libros que recomiendan como bibliografía estén disponibles en la biblioteca,y más libros virtuales para casos como este"/>
    <n v="1"/>
    <n v="0"/>
    <n v="0"/>
    <n v="0"/>
    <n v="0"/>
    <n v="0"/>
    <n v="1"/>
    <n v="0"/>
    <n v="1"/>
    <n v="1"/>
    <n v="0"/>
    <n v="0"/>
    <n v="0"/>
  </r>
  <r>
    <m/>
    <m/>
    <s v="Ciencias Experimentales"/>
    <d v="2020-05-19T12:47:00"/>
    <x v="2"/>
    <x v="14"/>
    <x v="3"/>
    <x v="1"/>
    <x v="16"/>
    <s v="F. Ciencias Geológicas"/>
    <s v="Biblioteca Maria Zambrano (Filología / Derecho)"/>
    <m/>
    <m/>
    <m/>
    <m/>
    <m/>
    <m/>
    <m/>
    <s v="Sí"/>
    <s v="Sí"/>
    <n v="2"/>
    <n v="1"/>
    <n v="1"/>
    <n v="1"/>
    <n v="5"/>
    <n v="4"/>
    <n v="5"/>
    <n v="1"/>
    <n v="4"/>
    <n v="5"/>
    <m/>
    <n v="4"/>
    <n v="3"/>
    <n v="3"/>
    <n v="3"/>
    <n v="4"/>
    <s v="No"/>
    <n v="4"/>
    <n v="3"/>
    <s v="Youtube|Instagram"/>
    <m/>
    <m/>
    <m/>
    <m/>
    <m/>
    <m/>
    <m/>
    <s v="No"/>
    <s v="Sí"/>
    <s v="Útil"/>
    <n v="4"/>
    <n v="5"/>
    <s v="5, muy satisfecho"/>
    <s v="Igual"/>
    <m/>
    <n v="0"/>
    <n v="0"/>
    <n v="0"/>
    <n v="0"/>
    <n v="1"/>
    <n v="0"/>
    <n v="0"/>
    <n v="0"/>
    <n v="1"/>
    <n v="1"/>
    <n v="0"/>
    <n v="0"/>
    <n v="0"/>
  </r>
  <r>
    <m/>
    <m/>
    <s v="Humanidades"/>
    <d v="2020-05-19T12:47:00"/>
    <x v="2"/>
    <x v="2"/>
    <x v="2"/>
    <x v="3"/>
    <x v="3"/>
    <s v="F. Educación - Centro de Formación del Profesorado"/>
    <s v="Biblioteca Maria Zambrano (Filología / Derecho)"/>
    <s v="F. Ciencias Económicas y Empresariales"/>
    <m/>
    <m/>
    <m/>
    <m/>
    <m/>
    <m/>
    <s v="Sí"/>
    <s v="Sí"/>
    <n v="5"/>
    <n v="4"/>
    <n v="4"/>
    <n v="2"/>
    <n v="5"/>
    <n v="5"/>
    <n v="5"/>
    <n v="4"/>
    <n v="5"/>
    <n v="4"/>
    <m/>
    <n v="4"/>
    <n v="4"/>
    <n v="4"/>
    <n v="4"/>
    <n v="4"/>
    <s v="No"/>
    <n v="4"/>
    <n v="4"/>
    <s v="Instagram"/>
    <m/>
    <m/>
    <m/>
    <m/>
    <m/>
    <m/>
    <m/>
    <s v="No"/>
    <s v="No"/>
    <m/>
    <n v="4"/>
    <n v="4"/>
    <s v="4, satisfecho"/>
    <s v="Mejorado"/>
    <m/>
    <n v="0"/>
    <n v="1"/>
    <n v="0"/>
    <n v="0"/>
    <n v="0"/>
    <n v="0"/>
    <n v="0"/>
    <n v="0"/>
    <n v="0"/>
    <n v="1"/>
    <n v="0"/>
    <n v="0"/>
    <n v="0"/>
  </r>
  <r>
    <m/>
    <m/>
    <s v="Ciencias Sociales"/>
    <d v="2020-05-19T12:47:00"/>
    <x v="2"/>
    <x v="13"/>
    <x v="2"/>
    <x v="2"/>
    <x v="2"/>
    <s v="F. Ciencias de la Información"/>
    <s v="Biblioteca Maria Zambrano (Filología / Derecho)"/>
    <s v="F. Ciencias Políticas y Sociología"/>
    <m/>
    <m/>
    <m/>
    <m/>
    <m/>
    <m/>
    <s v="Sí"/>
    <s v="Sí"/>
    <n v="4"/>
    <n v="3"/>
    <n v="3"/>
    <n v="3"/>
    <n v="4"/>
    <n v="4"/>
    <n v="4"/>
    <n v="1"/>
    <n v="4"/>
    <n v="4"/>
    <m/>
    <n v="3"/>
    <n v="4"/>
    <n v="3"/>
    <n v="3"/>
    <n v="3"/>
    <s v="Sí"/>
    <n v="3"/>
    <n v="4"/>
    <s v="Twitter|Youtube|Instagram"/>
    <m/>
    <m/>
    <m/>
    <m/>
    <m/>
    <m/>
    <m/>
    <s v="No"/>
    <s v="No"/>
    <m/>
    <n v="4"/>
    <n v="3"/>
    <s v="4, satisfecho"/>
    <s v="Mejorado"/>
    <s v="Siempre se pueden conseguir más cantidad de libros, pero es lo único que mejoraría."/>
    <n v="1"/>
    <n v="0"/>
    <n v="0"/>
    <n v="0"/>
    <n v="0"/>
    <n v="0"/>
    <n v="1"/>
    <n v="0"/>
    <n v="1"/>
    <n v="1"/>
    <n v="0"/>
    <n v="0"/>
    <n v="0"/>
  </r>
  <r>
    <m/>
    <m/>
    <s v="Ciencias Experimentales"/>
    <d v="2020-05-19T12:47:00"/>
    <x v="2"/>
    <x v="8"/>
    <x v="1"/>
    <x v="5"/>
    <x v="2"/>
    <s v="F. Ciencias Matemáticas"/>
    <s v="F. Ciencias Químicas"/>
    <m/>
    <m/>
    <m/>
    <m/>
    <m/>
    <m/>
    <m/>
    <s v="Sí"/>
    <s v="Sí"/>
    <n v="2"/>
    <n v="1"/>
    <n v="1"/>
    <n v="2"/>
    <n v="4"/>
    <n v="2"/>
    <n v="5"/>
    <n v="1"/>
    <n v="3"/>
    <n v="4"/>
    <m/>
    <n v="4"/>
    <n v="4"/>
    <n v="3"/>
    <n v="3"/>
    <n v="5"/>
    <s v="No"/>
    <n v="3"/>
    <n v="3"/>
    <s v="Twitter|Youtube|Instagram"/>
    <m/>
    <m/>
    <m/>
    <m/>
    <m/>
    <m/>
    <m/>
    <s v="No"/>
    <s v="No"/>
    <m/>
    <n v="5"/>
    <n v="5"/>
    <s v="4, satisfecho"/>
    <m/>
    <m/>
    <n v="1"/>
    <n v="0"/>
    <n v="0"/>
    <n v="0"/>
    <n v="0"/>
    <n v="0"/>
    <n v="1"/>
    <n v="0"/>
    <n v="1"/>
    <n v="1"/>
    <n v="0"/>
    <n v="0"/>
    <n v="0"/>
  </r>
  <r>
    <m/>
    <m/>
    <s v="Humanidades"/>
    <d v="2020-05-19T12:47:00"/>
    <x v="1"/>
    <x v="6"/>
    <x v="3"/>
    <x v="3"/>
    <x v="2"/>
    <s v="F. Filología (Clásicas o General)"/>
    <s v="Biblioteca Maria Zambrano (Filología / Derecho)"/>
    <s v="F. Filosofía"/>
    <m/>
    <m/>
    <m/>
    <m/>
    <m/>
    <m/>
    <s v="No"/>
    <s v="Sí"/>
    <n v="3"/>
    <n v="2"/>
    <n v="3"/>
    <n v="4"/>
    <n v="1"/>
    <n v="2"/>
    <n v="1"/>
    <n v="1"/>
    <n v="5"/>
    <n v="4"/>
    <m/>
    <n v="4"/>
    <n v="5"/>
    <n v="4"/>
    <n v="5"/>
    <n v="5"/>
    <s v="Sí"/>
    <n v="4"/>
    <n v="3"/>
    <s v="Twitter|Facebook|Instagram"/>
    <m/>
    <m/>
    <m/>
    <m/>
    <m/>
    <m/>
    <m/>
    <s v="No"/>
    <s v="No"/>
    <m/>
    <n v="5"/>
    <n v="5"/>
    <s v="5, muy satisfecho"/>
    <s v="Mejorado"/>
    <m/>
    <n v="1"/>
    <n v="0"/>
    <n v="0"/>
    <n v="0"/>
    <n v="0"/>
    <n v="0"/>
    <n v="1"/>
    <n v="1"/>
    <n v="0"/>
    <n v="1"/>
    <n v="0"/>
    <n v="0"/>
    <n v="0"/>
  </r>
  <r>
    <m/>
    <m/>
    <s v="Ciencias Sociales"/>
    <d v="2020-05-19T12:47:00"/>
    <x v="2"/>
    <x v="1"/>
    <x v="1"/>
    <x v="1"/>
    <x v="2"/>
    <s v="F. Ciencias Políticas y Sociología"/>
    <s v="F. Trabajo Social"/>
    <s v="F. Ciencias Económicas y Empresariales"/>
    <m/>
    <m/>
    <m/>
    <m/>
    <m/>
    <m/>
    <s v="No"/>
    <s v="Sí"/>
    <n v="3"/>
    <n v="3"/>
    <n v="3"/>
    <n v="3"/>
    <n v="5"/>
    <n v="5"/>
    <n v="5"/>
    <n v="1"/>
    <n v="3"/>
    <n v="3"/>
    <m/>
    <n v="3"/>
    <n v="3"/>
    <n v="3"/>
    <n v="3"/>
    <n v="3"/>
    <s v="No"/>
    <n v="3"/>
    <n v="3"/>
    <s v="Facebook|Youtube|Instagram|LinkedIn"/>
    <m/>
    <m/>
    <m/>
    <m/>
    <m/>
    <m/>
    <m/>
    <s v="No"/>
    <s v="No"/>
    <m/>
    <n v="3"/>
    <n v="2"/>
    <s v="3, normal"/>
    <s v="Mejorado"/>
    <m/>
    <n v="1"/>
    <n v="0"/>
    <n v="0"/>
    <n v="0"/>
    <n v="0"/>
    <n v="0"/>
    <n v="0"/>
    <n v="1"/>
    <n v="1"/>
    <n v="1"/>
    <n v="1"/>
    <n v="0"/>
    <n v="0"/>
  </r>
  <r>
    <m/>
    <m/>
    <s v="Humanidades"/>
    <d v="2020-05-19T12:47:00"/>
    <x v="2"/>
    <x v="7"/>
    <x v="3"/>
    <x v="3"/>
    <x v="2"/>
    <s v="F. Geografía e Historia"/>
    <s v="Biblioteca Maria Zambrano (Filología / Derecho)"/>
    <s v="F. Filosofía"/>
    <s v="Biblioteca municipal"/>
    <m/>
    <m/>
    <m/>
    <m/>
    <m/>
    <s v="Sí"/>
    <s v="Sí"/>
    <n v="4"/>
    <n v="2"/>
    <n v="3"/>
    <n v="4"/>
    <n v="5"/>
    <n v="4"/>
    <n v="5"/>
    <n v="2"/>
    <n v="3"/>
    <n v="4"/>
    <m/>
    <n v="3"/>
    <n v="4"/>
    <n v="4"/>
    <n v="4"/>
    <n v="4"/>
    <s v="Sí"/>
    <n v="4"/>
    <n v="3"/>
    <s v="Youtube"/>
    <m/>
    <m/>
    <m/>
    <m/>
    <m/>
    <m/>
    <m/>
    <s v="No"/>
    <s v="No"/>
    <m/>
    <n v="5"/>
    <n v="4"/>
    <s v="4, satisfecho"/>
    <s v="Mejorado"/>
    <m/>
    <n v="1"/>
    <n v="0"/>
    <n v="0"/>
    <n v="0"/>
    <n v="0"/>
    <n v="0"/>
    <n v="0"/>
    <n v="0"/>
    <n v="1"/>
    <n v="0"/>
    <n v="0"/>
    <n v="0"/>
    <n v="0"/>
  </r>
  <r>
    <m/>
    <m/>
    <s v="Humanidades"/>
    <d v="2020-05-19T12:47:00"/>
    <x v="2"/>
    <x v="7"/>
    <x v="1"/>
    <x v="2"/>
    <x v="35"/>
    <s v="F. Geografía e Historia"/>
    <s v="Biblioteca Maria Zambrano (Filología / Derecho)"/>
    <m/>
    <m/>
    <m/>
    <m/>
    <m/>
    <m/>
    <m/>
    <s v="No"/>
    <s v="Sí"/>
    <n v="2"/>
    <n v="2"/>
    <n v="1"/>
    <n v="4"/>
    <n v="3"/>
    <n v="5"/>
    <n v="1"/>
    <n v="4"/>
    <n v="2"/>
    <n v="2"/>
    <m/>
    <n v="3"/>
    <n v="3"/>
    <n v="2"/>
    <n v="1"/>
    <n v="3"/>
    <s v="Sí"/>
    <n v="3"/>
    <n v="1"/>
    <s v="Twitter|Youtube|Instagram"/>
    <m/>
    <m/>
    <m/>
    <m/>
    <m/>
    <m/>
    <m/>
    <s v="Sí"/>
    <s v="No"/>
    <m/>
    <n v="4"/>
    <n v="4"/>
    <s v="3, normal"/>
    <s v="Igual"/>
    <m/>
    <n v="0"/>
    <n v="0"/>
    <n v="1"/>
    <n v="0"/>
    <n v="1"/>
    <n v="0"/>
    <n v="1"/>
    <n v="0"/>
    <n v="1"/>
    <n v="1"/>
    <n v="0"/>
    <n v="0"/>
    <n v="0"/>
  </r>
  <r>
    <m/>
    <m/>
    <s v="Ciencias Sociales"/>
    <d v="2020-05-19T12:47:00"/>
    <x v="2"/>
    <x v="1"/>
    <x v="2"/>
    <x v="1"/>
    <x v="17"/>
    <s v="F. Ciencias Políticas y Sociología"/>
    <m/>
    <m/>
    <m/>
    <m/>
    <m/>
    <m/>
    <m/>
    <m/>
    <s v="Sí"/>
    <s v="Sí"/>
    <n v="4"/>
    <n v="1"/>
    <n v="4"/>
    <n v="3"/>
    <n v="5"/>
    <n v="5"/>
    <n v="3"/>
    <n v="2"/>
    <n v="3"/>
    <n v="4"/>
    <m/>
    <n v="4"/>
    <n v="3"/>
    <n v="4"/>
    <n v="3"/>
    <n v="3"/>
    <s v="No"/>
    <n v="4"/>
    <n v="3"/>
    <s v="Twitter|Youtube|Instagram"/>
    <m/>
    <m/>
    <m/>
    <m/>
    <m/>
    <m/>
    <m/>
    <s v="No"/>
    <s v="No"/>
    <m/>
    <n v="4"/>
    <n v="4"/>
    <s v="4, satisfecho"/>
    <s v="Mejorado"/>
    <m/>
    <n v="1"/>
    <n v="1"/>
    <n v="0"/>
    <n v="0"/>
    <n v="0"/>
    <n v="0"/>
    <n v="1"/>
    <n v="0"/>
    <n v="1"/>
    <n v="1"/>
    <n v="0"/>
    <n v="0"/>
    <n v="0"/>
  </r>
  <r>
    <m/>
    <m/>
    <s v="Ciencias de la Salud"/>
    <d v="2020-05-19T12:47:00"/>
    <x v="2"/>
    <x v="9"/>
    <x v="2"/>
    <x v="2"/>
    <x v="5"/>
    <s v="F. Farmacia"/>
    <m/>
    <m/>
    <m/>
    <m/>
    <m/>
    <m/>
    <m/>
    <m/>
    <s v="No"/>
    <s v="Sí"/>
    <n v="2"/>
    <n v="2"/>
    <n v="4"/>
    <n v="5"/>
    <n v="4"/>
    <n v="5"/>
    <n v="4"/>
    <n v="2"/>
    <n v="4"/>
    <n v="4"/>
    <m/>
    <n v="2"/>
    <n v="3"/>
    <n v="3"/>
    <n v="2"/>
    <n v="2"/>
    <s v="Sí"/>
    <n v="2"/>
    <n v="3"/>
    <s v="Twitter|Facebook|Youtube|Instagram"/>
    <m/>
    <m/>
    <m/>
    <m/>
    <m/>
    <m/>
    <m/>
    <s v="No"/>
    <s v="No"/>
    <m/>
    <n v="5"/>
    <n v="5"/>
    <s v="1, muy insatisfecho"/>
    <s v="Empeorado mucho"/>
    <s v="ENCHUFES"/>
    <n v="1"/>
    <n v="0"/>
    <n v="1"/>
    <n v="0"/>
    <n v="1"/>
    <n v="0"/>
    <n v="1"/>
    <n v="1"/>
    <n v="1"/>
    <n v="1"/>
    <n v="0"/>
    <n v="0"/>
    <n v="0"/>
  </r>
  <r>
    <m/>
    <m/>
    <s v="Humanidades"/>
    <d v="2020-05-19T12:47:00"/>
    <x v="2"/>
    <x v="7"/>
    <x v="3"/>
    <x v="3"/>
    <x v="1"/>
    <s v="F. Geografía e Historia"/>
    <s v="Biblioteca Maria Zambrano (Filología / Derecho)"/>
    <s v="F. Filosofía"/>
    <m/>
    <m/>
    <m/>
    <m/>
    <m/>
    <m/>
    <m/>
    <m/>
    <n v="5"/>
    <n v="2"/>
    <n v="3"/>
    <n v="4"/>
    <n v="5"/>
    <n v="5"/>
    <n v="4"/>
    <n v="1"/>
    <n v="5"/>
    <n v="5"/>
    <m/>
    <n v="4"/>
    <n v="4"/>
    <n v="5"/>
    <n v="5"/>
    <n v="5"/>
    <s v="Sí"/>
    <n v="5"/>
    <n v="4"/>
    <s v="Twitter|Youtube|Instagram"/>
    <m/>
    <m/>
    <m/>
    <m/>
    <m/>
    <m/>
    <m/>
    <s v="Sí"/>
    <s v="Sí"/>
    <s v="Normal"/>
    <m/>
    <m/>
    <m/>
    <m/>
    <m/>
    <n v="0"/>
    <n v="0"/>
    <n v="0"/>
    <n v="1"/>
    <n v="0"/>
    <n v="0"/>
    <n v="1"/>
    <n v="0"/>
    <n v="1"/>
    <n v="1"/>
    <n v="0"/>
    <n v="0"/>
    <n v="0"/>
  </r>
  <r>
    <m/>
    <m/>
    <s v="Ciencias Sociales"/>
    <d v="2020-05-19T12:47:00"/>
    <x v="2"/>
    <x v="24"/>
    <x v="2"/>
    <x v="2"/>
    <x v="5"/>
    <s v="F. Trabajo Social"/>
    <s v="F. Ciencias Políticas y Sociología"/>
    <m/>
    <m/>
    <m/>
    <m/>
    <m/>
    <m/>
    <m/>
    <s v="No"/>
    <s v="Sí"/>
    <n v="5"/>
    <n v="1"/>
    <n v="5"/>
    <n v="1"/>
    <n v="4"/>
    <n v="5"/>
    <n v="5"/>
    <n v="1"/>
    <n v="3"/>
    <n v="5"/>
    <m/>
    <n v="5"/>
    <n v="5"/>
    <n v="5"/>
    <n v="5"/>
    <n v="5"/>
    <s v="Sí"/>
    <n v="5"/>
    <n v="3"/>
    <s v="Twitter|Facebook|Youtube|Instagram"/>
    <m/>
    <m/>
    <m/>
    <m/>
    <m/>
    <m/>
    <m/>
    <s v="Sí"/>
    <s v="Sí"/>
    <s v="Muy útil"/>
    <n v="5"/>
    <n v="5"/>
    <s v="5, muy satisfecho"/>
    <s v="Igual"/>
    <m/>
    <n v="1"/>
    <n v="0"/>
    <n v="1"/>
    <n v="0"/>
    <n v="1"/>
    <n v="0"/>
    <n v="1"/>
    <n v="1"/>
    <n v="1"/>
    <n v="1"/>
    <n v="0"/>
    <n v="0"/>
    <n v="0"/>
  </r>
  <r>
    <m/>
    <m/>
    <s v="Ciencias Sociales"/>
    <d v="2020-05-19T12:47:00"/>
    <x v="2"/>
    <x v="13"/>
    <x v="5"/>
    <x v="4"/>
    <x v="2"/>
    <s v="F. Ciencias de la Información"/>
    <s v="Biblioteca Maria Zambrano (Filología / Derecho)"/>
    <s v="Biblioteca Maria Zambrano (Filología / Derecho)"/>
    <m/>
    <m/>
    <m/>
    <m/>
    <m/>
    <m/>
    <s v="No"/>
    <s v="No"/>
    <n v="3"/>
    <n v="1"/>
    <n v="1"/>
    <n v="1"/>
    <n v="5"/>
    <n v="5"/>
    <n v="5"/>
    <n v="4"/>
    <n v="3"/>
    <n v="4"/>
    <m/>
    <n v="4"/>
    <n v="4"/>
    <n v="4"/>
    <n v="4"/>
    <n v="4"/>
    <s v="No"/>
    <n v="4"/>
    <n v="4"/>
    <s v="Twitter|Youtube|Instagram"/>
    <m/>
    <m/>
    <m/>
    <m/>
    <m/>
    <m/>
    <m/>
    <s v="No"/>
    <s v="No"/>
    <m/>
    <n v="5"/>
    <n v="5"/>
    <s v="5, muy satisfecho"/>
    <s v="Mejorado"/>
    <m/>
    <n v="1"/>
    <n v="0"/>
    <n v="0"/>
    <n v="0"/>
    <n v="0"/>
    <n v="0"/>
    <n v="1"/>
    <n v="0"/>
    <n v="1"/>
    <n v="1"/>
    <n v="0"/>
    <n v="0"/>
    <n v="0"/>
  </r>
  <r>
    <m/>
    <m/>
    <s v="Ciencias Sociales"/>
    <d v="2020-05-19T12:47:00"/>
    <x v="2"/>
    <x v="21"/>
    <x v="5"/>
    <x v="4"/>
    <x v="2"/>
    <s v="F. Comercio y Turismo"/>
    <s v="Biblioteca Maria Zambrano (Filología / Derecho)"/>
    <m/>
    <s v="Biblioteca miguel Hernández, vallecas Biblioteca luis Martín santos, Vallecas  Centro cultural el oxidado Centro cultural el aleph"/>
    <m/>
    <m/>
    <m/>
    <m/>
    <m/>
    <s v="No"/>
    <s v="Sí"/>
    <n v="4"/>
    <n v="1"/>
    <n v="1"/>
    <n v="2"/>
    <n v="4"/>
    <n v="4"/>
    <n v="5"/>
    <n v="1"/>
    <n v="2"/>
    <n v="5"/>
    <m/>
    <n v="1"/>
    <n v="4"/>
    <n v="3"/>
    <n v="3"/>
    <n v="5"/>
    <s v="No"/>
    <n v="3"/>
    <n v="3"/>
    <s v="Twitter|Facebook|Instagram"/>
    <m/>
    <m/>
    <m/>
    <m/>
    <m/>
    <m/>
    <m/>
    <s v="No"/>
    <s v="No"/>
    <m/>
    <n v="5"/>
    <n v="5"/>
    <s v="4, satisfecho"/>
    <s v="Igual"/>
    <s v="Pedir carnet ucm sobre todo en épocas de examenes en todas las bibliotecas ucm"/>
    <n v="1"/>
    <n v="0"/>
    <n v="0"/>
    <n v="0"/>
    <n v="0"/>
    <n v="0"/>
    <n v="1"/>
    <n v="1"/>
    <n v="0"/>
    <n v="1"/>
    <n v="0"/>
    <n v="0"/>
    <n v="0"/>
  </r>
  <r>
    <m/>
    <m/>
    <s v="Ciencias de la Salud"/>
    <d v="2020-05-19T12:47:00"/>
    <x v="2"/>
    <x v="9"/>
    <x v="5"/>
    <x v="4"/>
    <x v="2"/>
    <s v="F. Farmacia"/>
    <s v="Biblioteca Maria Zambrano (Filología / Derecho)"/>
    <s v="F. Odontología"/>
    <s v="Biblioteca Francisco Umbral, Majadahonda"/>
    <m/>
    <m/>
    <m/>
    <m/>
    <m/>
    <s v="No"/>
    <s v="No"/>
    <n v="1"/>
    <n v="1"/>
    <n v="2"/>
    <n v="1"/>
    <n v="4"/>
    <n v="3"/>
    <n v="4"/>
    <n v="2"/>
    <n v="3"/>
    <n v="3"/>
    <m/>
    <n v="3"/>
    <n v="3"/>
    <n v="2"/>
    <n v="3"/>
    <n v="4"/>
    <s v="No"/>
    <n v="3"/>
    <n v="3"/>
    <s v="Twitter|Instagram"/>
    <m/>
    <m/>
    <m/>
    <m/>
    <m/>
    <m/>
    <m/>
    <s v="Sí"/>
    <s v="Sí"/>
    <s v="Normal"/>
    <n v="3"/>
    <n v="2"/>
    <s v="3, normal"/>
    <s v="Empeorado"/>
    <m/>
    <n v="1"/>
    <n v="0"/>
    <n v="0"/>
    <n v="0"/>
    <n v="0"/>
    <n v="0"/>
    <n v="1"/>
    <n v="0"/>
    <n v="0"/>
    <n v="1"/>
    <n v="0"/>
    <n v="0"/>
    <n v="0"/>
  </r>
  <r>
    <m/>
    <m/>
    <s v="Humanidades"/>
    <d v="2020-05-19T12:46:00"/>
    <x v="2"/>
    <x v="6"/>
    <x v="1"/>
    <x v="5"/>
    <x v="11"/>
    <s v="Biblioteca Maria Zambrano (Filología / Derecho)"/>
    <s v="F. Filología (Clásicas o General)"/>
    <s v="F. Geografía e Historia"/>
    <s v="Pablo Neruda (Arganda del Rey)"/>
    <m/>
    <m/>
    <m/>
    <m/>
    <m/>
    <s v="Sí"/>
    <s v="Sí"/>
    <n v="4"/>
    <n v="2"/>
    <n v="2"/>
    <n v="3"/>
    <n v="5"/>
    <n v="5"/>
    <n v="5"/>
    <n v="1"/>
    <n v="2"/>
    <n v="5"/>
    <m/>
    <n v="4"/>
    <n v="4"/>
    <n v="5"/>
    <n v="4"/>
    <n v="5"/>
    <s v="No"/>
    <n v="5"/>
    <n v="2"/>
    <s v="Twitter|Facebook|Youtube|Instagram"/>
    <m/>
    <m/>
    <m/>
    <m/>
    <m/>
    <m/>
    <m/>
    <s v="Sí"/>
    <s v="No"/>
    <m/>
    <n v="4"/>
    <n v="4"/>
    <s v="4, satisfecho"/>
    <s v="Igual"/>
    <m/>
    <n v="0"/>
    <n v="1"/>
    <n v="1"/>
    <n v="0"/>
    <n v="0"/>
    <n v="0"/>
    <n v="1"/>
    <n v="1"/>
    <n v="1"/>
    <n v="1"/>
    <n v="0"/>
    <n v="0"/>
    <n v="0"/>
  </r>
  <r>
    <m/>
    <m/>
    <s v="Ciencias Sociales"/>
    <d v="2020-05-19T12:46:00"/>
    <x v="2"/>
    <x v="1"/>
    <x v="1"/>
    <x v="1"/>
    <x v="16"/>
    <s v="F. Ciencias Políticas y Sociología"/>
    <m/>
    <m/>
    <m/>
    <m/>
    <m/>
    <m/>
    <m/>
    <m/>
    <s v="No"/>
    <s v="Sí"/>
    <n v="1"/>
    <n v="1"/>
    <n v="1"/>
    <n v="1"/>
    <n v="1"/>
    <n v="1"/>
    <n v="1"/>
    <n v="1"/>
    <n v="1"/>
    <n v="1"/>
    <m/>
    <n v="1"/>
    <n v="1"/>
    <n v="1"/>
    <n v="1"/>
    <n v="1"/>
    <s v="Sí"/>
    <n v="1"/>
    <n v="1"/>
    <s v="Instagram"/>
    <m/>
    <m/>
    <m/>
    <m/>
    <m/>
    <m/>
    <m/>
    <s v="No"/>
    <s v="No"/>
    <m/>
    <n v="1"/>
    <n v="1"/>
    <s v="1, muy insatisfecho"/>
    <s v="Empeorado mucho"/>
    <m/>
    <n v="0"/>
    <n v="0"/>
    <n v="0"/>
    <n v="0"/>
    <n v="1"/>
    <n v="0"/>
    <n v="0"/>
    <n v="0"/>
    <n v="0"/>
    <n v="1"/>
    <n v="0"/>
    <n v="0"/>
    <n v="0"/>
  </r>
  <r>
    <m/>
    <m/>
    <s v="Humanidades"/>
    <d v="2020-05-19T12:46:00"/>
    <x v="2"/>
    <x v="2"/>
    <x v="1"/>
    <x v="1"/>
    <x v="2"/>
    <s v="F. Ciencias Económicas y Empresariales"/>
    <s v="F. Ciencias Físicas"/>
    <s v="F. Ciencias Matemáticas"/>
    <m/>
    <m/>
    <m/>
    <m/>
    <m/>
    <m/>
    <s v="Sí"/>
    <s v="No"/>
    <n v="1"/>
    <n v="1"/>
    <n v="1"/>
    <n v="1"/>
    <n v="1"/>
    <n v="1"/>
    <n v="1"/>
    <n v="1"/>
    <n v="1"/>
    <n v="1"/>
    <m/>
    <n v="1"/>
    <n v="1"/>
    <n v="1"/>
    <n v="1"/>
    <n v="1"/>
    <s v="Sí"/>
    <n v="1"/>
    <n v="1"/>
    <m/>
    <m/>
    <m/>
    <m/>
    <m/>
    <m/>
    <m/>
    <m/>
    <s v="No"/>
    <s v="No"/>
    <m/>
    <n v="1"/>
    <n v="1"/>
    <s v="1, muy insatisfecho"/>
    <s v="Empeorado mucho"/>
    <m/>
    <n v="1"/>
    <n v="0"/>
    <n v="0"/>
    <n v="0"/>
    <n v="0"/>
    <n v="0"/>
    <n v="0"/>
    <n v="0"/>
    <n v="0"/>
    <n v="0"/>
    <n v="0"/>
    <n v="0"/>
    <n v="0"/>
  </r>
  <r>
    <m/>
    <m/>
    <s v="Ciencias de la Salud"/>
    <d v="2020-05-19T12:46:00"/>
    <x v="3"/>
    <x v="4"/>
    <x v="3"/>
    <x v="2"/>
    <x v="8"/>
    <s v="F. Medicina"/>
    <s v="Biblioteca Maria Zambrano (Filología / Derecho)"/>
    <m/>
    <s v="Biblioteca pública Miguel Hernández"/>
    <m/>
    <m/>
    <m/>
    <m/>
    <m/>
    <s v="No"/>
    <s v="No"/>
    <m/>
    <n v="3"/>
    <n v="3"/>
    <m/>
    <n v="3"/>
    <n v="3"/>
    <n v="4"/>
    <n v="1"/>
    <n v="1"/>
    <n v="2"/>
    <m/>
    <n v="3"/>
    <n v="2"/>
    <n v="2"/>
    <n v="4"/>
    <n v="4"/>
    <s v="Sí"/>
    <n v="3"/>
    <n v="3"/>
    <s v="Youtube|Instagram"/>
    <m/>
    <m/>
    <m/>
    <m/>
    <m/>
    <m/>
    <m/>
    <s v="No"/>
    <s v="No"/>
    <m/>
    <n v="4"/>
    <n v="4"/>
    <s v="5, muy satisfecho"/>
    <s v="Igual"/>
    <m/>
    <n v="0"/>
    <n v="0"/>
    <n v="0"/>
    <n v="1"/>
    <n v="1"/>
    <n v="0"/>
    <n v="0"/>
    <n v="0"/>
    <n v="1"/>
    <n v="1"/>
    <n v="0"/>
    <n v="0"/>
    <n v="0"/>
  </r>
  <r>
    <m/>
    <m/>
    <s v="Ciencias de la Salud"/>
    <d v="2020-05-19T12:46:00"/>
    <x v="2"/>
    <x v="18"/>
    <x v="2"/>
    <x v="4"/>
    <x v="2"/>
    <s v="F. Odontología"/>
    <s v="F. Medicina"/>
    <s v="F. Farmacia"/>
    <m/>
    <m/>
    <m/>
    <m/>
    <m/>
    <m/>
    <s v="No"/>
    <s v="Sí"/>
    <n v="1"/>
    <n v="1"/>
    <n v="1"/>
    <n v="1"/>
    <n v="2"/>
    <n v="4"/>
    <n v="5"/>
    <n v="1"/>
    <n v="5"/>
    <n v="2"/>
    <m/>
    <n v="4"/>
    <n v="5"/>
    <n v="5"/>
    <n v="4"/>
    <n v="4"/>
    <s v="No"/>
    <n v="4"/>
    <n v="1"/>
    <s v="Youtube|Instagram"/>
    <m/>
    <m/>
    <m/>
    <m/>
    <m/>
    <m/>
    <m/>
    <s v="No"/>
    <s v="No"/>
    <m/>
    <n v="5"/>
    <n v="5"/>
    <s v="4, satisfecho"/>
    <m/>
    <m/>
    <n v="1"/>
    <n v="0"/>
    <n v="0"/>
    <n v="0"/>
    <n v="0"/>
    <n v="0"/>
    <n v="0"/>
    <n v="0"/>
    <n v="1"/>
    <n v="1"/>
    <n v="0"/>
    <n v="0"/>
    <n v="0"/>
  </r>
  <r>
    <m/>
    <m/>
    <s v="Ciencias de la Salud"/>
    <d v="2020-05-19T12:46:00"/>
    <x v="2"/>
    <x v="9"/>
    <x v="1"/>
    <x v="1"/>
    <x v="2"/>
    <s v="F. Farmacia"/>
    <s v="F. Farmacia"/>
    <s v="F. Farmacia"/>
    <m/>
    <m/>
    <m/>
    <m/>
    <m/>
    <m/>
    <s v="No"/>
    <s v="Sí"/>
    <n v="3"/>
    <n v="1"/>
    <n v="4"/>
    <n v="1"/>
    <n v="5"/>
    <n v="4"/>
    <n v="4"/>
    <n v="2"/>
    <n v="3"/>
    <n v="4"/>
    <m/>
    <n v="3"/>
    <n v="3"/>
    <n v="3"/>
    <n v="3"/>
    <n v="3"/>
    <s v="No"/>
    <n v="3"/>
    <n v="3"/>
    <s v="Twitter|Facebook|Youtube|Instagram"/>
    <m/>
    <m/>
    <m/>
    <m/>
    <m/>
    <m/>
    <m/>
    <s v="Sí"/>
    <s v="Sí"/>
    <s v="Poco útil"/>
    <n v="3"/>
    <n v="3"/>
    <s v="3, normal"/>
    <s v="Igual"/>
    <m/>
    <n v="1"/>
    <n v="0"/>
    <n v="0"/>
    <n v="0"/>
    <n v="0"/>
    <n v="0"/>
    <n v="1"/>
    <n v="1"/>
    <n v="1"/>
    <n v="1"/>
    <n v="0"/>
    <n v="0"/>
    <n v="0"/>
  </r>
  <r>
    <m/>
    <m/>
    <s v="Ciencias Sociales"/>
    <d v="2020-05-19T12:46:00"/>
    <x v="2"/>
    <x v="21"/>
    <x v="1"/>
    <x v="1"/>
    <x v="4"/>
    <s v="F. Comercio y Turismo"/>
    <m/>
    <m/>
    <m/>
    <m/>
    <m/>
    <m/>
    <m/>
    <m/>
    <s v="Sí"/>
    <s v="Sí"/>
    <n v="4"/>
    <n v="1"/>
    <n v="2"/>
    <n v="4"/>
    <n v="4"/>
    <n v="3"/>
    <n v="4"/>
    <n v="3"/>
    <n v="1"/>
    <n v="1"/>
    <m/>
    <n v="1"/>
    <n v="1"/>
    <n v="1"/>
    <n v="1"/>
    <n v="1"/>
    <s v="No"/>
    <n v="2"/>
    <n v="1"/>
    <s v="Twitter|Youtube|Instagram"/>
    <m/>
    <m/>
    <m/>
    <m/>
    <m/>
    <m/>
    <m/>
    <s v="No"/>
    <s v="No"/>
    <m/>
    <n v="2"/>
    <n v="4"/>
    <s v="3, normal"/>
    <s v="Igual"/>
    <m/>
    <n v="0"/>
    <n v="0"/>
    <n v="1"/>
    <n v="0"/>
    <n v="0"/>
    <n v="0"/>
    <n v="1"/>
    <n v="0"/>
    <n v="1"/>
    <n v="1"/>
    <n v="0"/>
    <n v="0"/>
    <n v="0"/>
  </r>
  <r>
    <m/>
    <m/>
    <s v="Ciencias de la Salud"/>
    <d v="2020-05-19T12:46:00"/>
    <x v="2"/>
    <x v="23"/>
    <x v="2"/>
    <x v="4"/>
    <x v="2"/>
    <s v="F. Veterinaria"/>
    <m/>
    <m/>
    <m/>
    <m/>
    <m/>
    <m/>
    <m/>
    <m/>
    <s v="No"/>
    <s v="No"/>
    <n v="1"/>
    <n v="1"/>
    <n v="1"/>
    <n v="1"/>
    <n v="5"/>
    <n v="5"/>
    <n v="5"/>
    <n v="1"/>
    <n v="5"/>
    <n v="5"/>
    <m/>
    <n v="5"/>
    <n v="5"/>
    <n v="5"/>
    <n v="5"/>
    <n v="5"/>
    <s v="Sí"/>
    <n v="5"/>
    <n v="5"/>
    <s v="Youtube|Instagram"/>
    <m/>
    <m/>
    <m/>
    <m/>
    <m/>
    <m/>
    <m/>
    <s v="No"/>
    <s v="No"/>
    <m/>
    <n v="5"/>
    <n v="5"/>
    <s v="5, muy satisfecho"/>
    <s v="Mejorado"/>
    <m/>
    <n v="1"/>
    <n v="0"/>
    <n v="0"/>
    <n v="0"/>
    <n v="0"/>
    <n v="0"/>
    <n v="0"/>
    <n v="0"/>
    <n v="1"/>
    <n v="1"/>
    <n v="0"/>
    <n v="0"/>
    <n v="0"/>
  </r>
  <r>
    <m/>
    <m/>
    <s v="Ciencias Experimentales"/>
    <d v="2020-05-19T12:46:00"/>
    <x v="2"/>
    <x v="26"/>
    <x v="5"/>
    <x v="4"/>
    <x v="2"/>
    <s v="Biblioteca Maria Zambrano (Filología / Derecho)"/>
    <s v="F. Ciencias Matemáticas"/>
    <s v="F. Informática"/>
    <m/>
    <m/>
    <m/>
    <m/>
    <m/>
    <m/>
    <s v="No"/>
    <s v="No"/>
    <n v="1"/>
    <n v="1"/>
    <n v="1"/>
    <n v="2"/>
    <n v="4"/>
    <n v="5"/>
    <n v="4"/>
    <n v="1"/>
    <n v="3"/>
    <n v="4"/>
    <m/>
    <n v="3"/>
    <n v="2"/>
    <n v="3"/>
    <n v="3"/>
    <n v="3"/>
    <s v="No"/>
    <n v="3"/>
    <n v="2"/>
    <s v="Twitter|Youtube|Instagram"/>
    <m/>
    <m/>
    <m/>
    <m/>
    <m/>
    <m/>
    <m/>
    <s v="No"/>
    <s v="No"/>
    <m/>
    <n v="5"/>
    <n v="5"/>
    <s v="5, muy satisfecho"/>
    <s v="Mejorado"/>
    <m/>
    <n v="1"/>
    <n v="0"/>
    <n v="0"/>
    <n v="0"/>
    <n v="0"/>
    <n v="0"/>
    <n v="1"/>
    <n v="0"/>
    <n v="1"/>
    <n v="1"/>
    <n v="0"/>
    <n v="0"/>
    <n v="0"/>
  </r>
  <r>
    <m/>
    <m/>
    <s v="Ciencias Sociales"/>
    <d v="2020-05-19T12:46:00"/>
    <x v="2"/>
    <x v="24"/>
    <x v="1"/>
    <x v="4"/>
    <x v="2"/>
    <s v="F. Ciencias Políticas y Sociología"/>
    <s v="F. Trabajo Social"/>
    <s v="Biblioteca Maria Zambrano (Filología / Derecho)"/>
    <m/>
    <m/>
    <m/>
    <m/>
    <m/>
    <m/>
    <s v="No"/>
    <s v="Sí"/>
    <n v="2"/>
    <n v="1"/>
    <n v="1"/>
    <n v="2"/>
    <n v="5"/>
    <n v="4"/>
    <n v="3"/>
    <n v="2"/>
    <n v="4"/>
    <n v="3"/>
    <m/>
    <n v="4"/>
    <n v="4"/>
    <n v="4"/>
    <n v="4"/>
    <n v="4"/>
    <s v="No"/>
    <n v="3"/>
    <n v="4"/>
    <s v="Twitter|Facebook|Youtube|Instagram"/>
    <m/>
    <m/>
    <m/>
    <m/>
    <m/>
    <m/>
    <m/>
    <s v="Sí"/>
    <s v="No"/>
    <m/>
    <n v="4"/>
    <n v="4"/>
    <s v="4, satisfecho"/>
    <m/>
    <m/>
    <n v="1"/>
    <n v="0"/>
    <n v="0"/>
    <n v="0"/>
    <n v="0"/>
    <n v="0"/>
    <n v="1"/>
    <n v="1"/>
    <n v="1"/>
    <n v="1"/>
    <n v="0"/>
    <n v="0"/>
    <n v="0"/>
  </r>
  <r>
    <m/>
    <m/>
    <s v="Ciencias Sociales"/>
    <d v="2020-05-19T12:46:00"/>
    <x v="2"/>
    <x v="24"/>
    <x v="2"/>
    <x v="5"/>
    <x v="2"/>
    <s v="F. Ciencias Políticas y Sociología"/>
    <s v="F. Trabajo Social"/>
    <s v="Biblioteca Maria Zambrano (Filología / Derecho)"/>
    <m/>
    <m/>
    <m/>
    <m/>
    <m/>
    <m/>
    <s v="No"/>
    <s v="No"/>
    <n v="1"/>
    <n v="1"/>
    <n v="1"/>
    <n v="3"/>
    <n v="4"/>
    <n v="4"/>
    <n v="5"/>
    <n v="3"/>
    <n v="3"/>
    <n v="4"/>
    <m/>
    <n v="4"/>
    <n v="5"/>
    <n v="3"/>
    <n v="3"/>
    <n v="3"/>
    <s v="Sí"/>
    <n v="3"/>
    <n v="4"/>
    <s v="Twitter|Facebook|Youtube|Instagram"/>
    <m/>
    <m/>
    <m/>
    <m/>
    <m/>
    <m/>
    <m/>
    <s v="No"/>
    <s v="No"/>
    <m/>
    <n v="4"/>
    <n v="5"/>
    <s v="4, satisfecho"/>
    <s v="Igual"/>
    <m/>
    <n v="1"/>
    <n v="0"/>
    <n v="0"/>
    <n v="0"/>
    <n v="0"/>
    <n v="0"/>
    <n v="1"/>
    <n v="1"/>
    <n v="1"/>
    <n v="1"/>
    <n v="0"/>
    <n v="0"/>
    <n v="0"/>
  </r>
  <r>
    <m/>
    <m/>
    <s v=""/>
    <d v="2020-05-19T12:46:00"/>
    <x v="2"/>
    <x v="28"/>
    <x v="2"/>
    <x v="5"/>
    <x v="73"/>
    <s v="F. Ciencias de la Información"/>
    <m/>
    <m/>
    <m/>
    <m/>
    <m/>
    <m/>
    <m/>
    <m/>
    <s v="Sí"/>
    <s v="Sí"/>
    <n v="3"/>
    <n v="1"/>
    <n v="1"/>
    <n v="3"/>
    <n v="4"/>
    <n v="4"/>
    <n v="4"/>
    <n v="1"/>
    <n v="2"/>
    <n v="3"/>
    <m/>
    <n v="3"/>
    <n v="3"/>
    <n v="2"/>
    <n v="3"/>
    <n v="3"/>
    <s v="No"/>
    <n v="3"/>
    <n v="2"/>
    <s v="Twitter|Youtube|Instagram"/>
    <m/>
    <m/>
    <m/>
    <m/>
    <m/>
    <m/>
    <m/>
    <s v="No"/>
    <s v="Sí"/>
    <s v="Normal"/>
    <n v="4"/>
    <n v="4"/>
    <s v="4, satisfecho"/>
    <s v="Mejorado"/>
    <m/>
    <n v="0"/>
    <n v="0"/>
    <n v="0"/>
    <n v="0"/>
    <n v="0"/>
    <n v="0"/>
    <n v="1"/>
    <n v="0"/>
    <n v="1"/>
    <n v="1"/>
    <n v="0"/>
    <n v="0"/>
    <n v="0"/>
  </r>
  <r>
    <m/>
    <m/>
    <s v="Humanidades"/>
    <d v="2020-05-19T12:46:00"/>
    <x v="3"/>
    <x v="3"/>
    <x v="5"/>
    <x v="1"/>
    <x v="3"/>
    <s v="F. Medicina"/>
    <s v="F. Bellas Artes"/>
    <m/>
    <s v="Medicina, trabajo con sede en la FUE"/>
    <m/>
    <m/>
    <m/>
    <m/>
    <m/>
    <s v="No"/>
    <s v="No"/>
    <n v="2"/>
    <n v="2"/>
    <n v="2"/>
    <n v="4"/>
    <n v="3"/>
    <n v="5"/>
    <n v="5"/>
    <n v="5"/>
    <n v="3"/>
    <n v="3"/>
    <m/>
    <n v="3"/>
    <n v="5"/>
    <n v="2"/>
    <n v="3"/>
    <n v="3"/>
    <s v="Sí"/>
    <n v="2"/>
    <n v="3"/>
    <s v="Instagram"/>
    <m/>
    <m/>
    <m/>
    <m/>
    <m/>
    <m/>
    <m/>
    <s v="Sí"/>
    <s v="Sí"/>
    <s v="Útil"/>
    <n v="5"/>
    <n v="5"/>
    <s v="4, satisfecho"/>
    <s v="Igual"/>
    <m/>
    <n v="0"/>
    <n v="1"/>
    <n v="0"/>
    <n v="0"/>
    <n v="0"/>
    <n v="0"/>
    <n v="0"/>
    <n v="0"/>
    <n v="0"/>
    <n v="1"/>
    <n v="0"/>
    <n v="0"/>
    <n v="0"/>
  </r>
  <r>
    <m/>
    <m/>
    <s v="Ciencias Experimentales"/>
    <d v="2020-05-19T12:46:00"/>
    <x v="2"/>
    <x v="19"/>
    <x v="2"/>
    <x v="1"/>
    <x v="2"/>
    <s v="F. Ciencias Matemáticas"/>
    <s v="F. Ciencias Físicas"/>
    <s v="F. Ciencias Geológicas"/>
    <m/>
    <m/>
    <m/>
    <m/>
    <m/>
    <m/>
    <s v="No"/>
    <s v="No"/>
    <n v="5"/>
    <n v="3"/>
    <n v="5"/>
    <n v="3"/>
    <n v="2"/>
    <n v="4"/>
    <n v="2"/>
    <m/>
    <n v="2"/>
    <n v="3"/>
    <m/>
    <n v="2"/>
    <n v="1"/>
    <n v="4"/>
    <n v="3"/>
    <n v="2"/>
    <s v="No"/>
    <n v="4"/>
    <n v="2"/>
    <s v="Twitter|Facebook|Youtube|Instagram|LinkedIn|Badoo, grindr"/>
    <m/>
    <m/>
    <m/>
    <m/>
    <m/>
    <m/>
    <m/>
    <s v="Sí"/>
    <s v="Sí"/>
    <s v="Nada útil"/>
    <n v="1"/>
    <n v="1"/>
    <s v="1, muy insatisfecho"/>
    <s v="Empeorado mucho"/>
    <m/>
    <n v="1"/>
    <n v="0"/>
    <n v="0"/>
    <n v="0"/>
    <n v="0"/>
    <n v="0"/>
    <n v="1"/>
    <n v="1"/>
    <n v="1"/>
    <n v="1"/>
    <n v="1"/>
    <n v="0"/>
    <n v="0"/>
  </r>
  <r>
    <m/>
    <m/>
    <s v="Humanidades"/>
    <d v="2020-05-19T12:46:00"/>
    <x v="2"/>
    <x v="6"/>
    <x v="5"/>
    <x v="2"/>
    <x v="10"/>
    <s v="Biblioteca Maria Zambrano (Filología / Derecho)"/>
    <s v="F. Filología (Clásicas o General)"/>
    <s v="F. Filosofía"/>
    <s v="Pío Baroja."/>
    <m/>
    <m/>
    <m/>
    <m/>
    <m/>
    <s v="No"/>
    <s v="No"/>
    <n v="1"/>
    <n v="5"/>
    <n v="5"/>
    <n v="3"/>
    <n v="4"/>
    <n v="5"/>
    <n v="2"/>
    <n v="3"/>
    <n v="1"/>
    <n v="3"/>
    <m/>
    <n v="5"/>
    <n v="5"/>
    <n v="5"/>
    <n v="2"/>
    <n v="5"/>
    <s v="Sí"/>
    <n v="5"/>
    <n v="2"/>
    <s v="Twitter|Youtube"/>
    <m/>
    <m/>
    <m/>
    <m/>
    <m/>
    <m/>
    <m/>
    <s v="No"/>
    <s v="No"/>
    <m/>
    <n v="5"/>
    <n v="4"/>
    <s v="4, satisfecho"/>
    <s v="Mejorado"/>
    <m/>
    <n v="0"/>
    <n v="1"/>
    <n v="0"/>
    <n v="1"/>
    <n v="1"/>
    <n v="0"/>
    <n v="1"/>
    <n v="0"/>
    <n v="1"/>
    <n v="0"/>
    <n v="0"/>
    <n v="0"/>
    <n v="0"/>
  </r>
  <r>
    <m/>
    <m/>
    <s v="Ciencias Sociales"/>
    <d v="2020-05-19T12:46:00"/>
    <x v="2"/>
    <x v="13"/>
    <x v="1"/>
    <x v="1"/>
    <x v="2"/>
    <m/>
    <m/>
    <m/>
    <m/>
    <m/>
    <m/>
    <m/>
    <m/>
    <m/>
    <s v="No"/>
    <s v="No"/>
    <n v="2"/>
    <n v="1"/>
    <n v="2"/>
    <n v="3"/>
    <n v="4"/>
    <n v="4"/>
    <n v="5"/>
    <n v="2"/>
    <n v="5"/>
    <n v="3"/>
    <m/>
    <n v="3"/>
    <n v="3"/>
    <n v="5"/>
    <n v="2"/>
    <n v="2"/>
    <s v="No"/>
    <n v="3"/>
    <n v="1"/>
    <s v="Twitter|Youtube|Instagram"/>
    <m/>
    <m/>
    <m/>
    <m/>
    <m/>
    <m/>
    <m/>
    <s v="No"/>
    <s v="No"/>
    <m/>
    <n v="5"/>
    <n v="4"/>
    <s v="3, normal"/>
    <m/>
    <m/>
    <n v="1"/>
    <n v="0"/>
    <n v="0"/>
    <n v="0"/>
    <n v="0"/>
    <n v="0"/>
    <n v="1"/>
    <n v="0"/>
    <n v="1"/>
    <n v="1"/>
    <n v="0"/>
    <n v="0"/>
    <n v="0"/>
  </r>
  <r>
    <m/>
    <m/>
    <s v="Ciencias Sociales"/>
    <d v="2020-05-19T12:46:00"/>
    <x v="2"/>
    <x v="13"/>
    <x v="5"/>
    <x v="5"/>
    <x v="2"/>
    <s v="F. Ciencias de la Información"/>
    <s v="F. Filología (Clásicas o General)"/>
    <s v="F. Ciencias Geológicas"/>
    <m/>
    <m/>
    <m/>
    <m/>
    <m/>
    <m/>
    <s v="No"/>
    <s v="No"/>
    <n v="4"/>
    <n v="4"/>
    <n v="4"/>
    <n v="4"/>
    <n v="4"/>
    <m/>
    <n v="2"/>
    <n v="2"/>
    <n v="4"/>
    <n v="3"/>
    <m/>
    <n v="2"/>
    <n v="3"/>
    <n v="4"/>
    <n v="4"/>
    <n v="3"/>
    <s v="Sí"/>
    <n v="3"/>
    <n v="4"/>
    <s v="Twitter|Youtube|Instagram"/>
    <m/>
    <m/>
    <m/>
    <m/>
    <m/>
    <m/>
    <m/>
    <s v="No"/>
    <s v="Sí"/>
    <s v="Muy útil"/>
    <n v="4"/>
    <n v="4"/>
    <s v="4, satisfecho"/>
    <s v="Mejorado"/>
    <m/>
    <n v="1"/>
    <n v="0"/>
    <n v="0"/>
    <n v="0"/>
    <n v="0"/>
    <n v="0"/>
    <n v="1"/>
    <n v="0"/>
    <n v="1"/>
    <n v="1"/>
    <n v="0"/>
    <n v="0"/>
    <n v="0"/>
  </r>
  <r>
    <m/>
    <m/>
    <s v="Ciencias Sociales"/>
    <d v="2020-05-19T12:46:00"/>
    <x v="3"/>
    <x v="13"/>
    <x v="1"/>
    <x v="3"/>
    <x v="11"/>
    <s v="F. Ciencias de la Información"/>
    <m/>
    <m/>
    <m/>
    <m/>
    <m/>
    <m/>
    <m/>
    <m/>
    <s v="Sí"/>
    <s v="Sí"/>
    <n v="4"/>
    <n v="5"/>
    <n v="5"/>
    <n v="1"/>
    <n v="2"/>
    <n v="3"/>
    <n v="3"/>
    <n v="1"/>
    <n v="3"/>
    <n v="4"/>
    <m/>
    <n v="5"/>
    <n v="5"/>
    <n v="4"/>
    <n v="3"/>
    <n v="4"/>
    <s v="Sí"/>
    <n v="4"/>
    <n v="3"/>
    <s v="Instagram|LinkedIn"/>
    <m/>
    <m/>
    <m/>
    <m/>
    <m/>
    <m/>
    <m/>
    <s v="No"/>
    <s v="Sí"/>
    <s v="Útil"/>
    <n v="5"/>
    <n v="5"/>
    <s v="5, muy satisfecho"/>
    <s v="Mejorado mucho"/>
    <s v="Durante la pandemia me han Estado ayudando a través del chat y a través del préstamo interbibliotecario. Los bibliotecarios han sido muy amables y muy atentos y gracias a su trabajo y a este servicio ofrecido he podido avanzar en mi investigación a pesar de la crisis sanitaria que estábamos viviendo. Gracias! !!"/>
    <n v="0"/>
    <n v="1"/>
    <n v="1"/>
    <n v="0"/>
    <n v="0"/>
    <n v="0"/>
    <n v="0"/>
    <n v="0"/>
    <n v="0"/>
    <n v="1"/>
    <n v="1"/>
    <n v="0"/>
    <n v="0"/>
  </r>
  <r>
    <m/>
    <m/>
    <s v="Ciencias Sociales"/>
    <d v="2020-05-19T12:46:00"/>
    <x v="3"/>
    <x v="1"/>
    <x v="1"/>
    <x v="2"/>
    <x v="74"/>
    <s v="F. Ciencias Económicas y Empresariales"/>
    <s v="Biblioteca Maria Zambrano (Filología / Derecho)"/>
    <s v="F. Ciencias Geológicas"/>
    <m/>
    <m/>
    <m/>
    <m/>
    <m/>
    <m/>
    <s v="Sí"/>
    <s v="Sí"/>
    <n v="3"/>
    <n v="2"/>
    <n v="2"/>
    <n v="5"/>
    <n v="4"/>
    <n v="4"/>
    <n v="3"/>
    <n v="4"/>
    <n v="3"/>
    <n v="2"/>
    <m/>
    <n v="3"/>
    <n v="2"/>
    <n v="2"/>
    <n v="2"/>
    <n v="2"/>
    <s v="Sí"/>
    <n v="2"/>
    <n v="1"/>
    <s v="Twitter|Youtube|Instagram"/>
    <m/>
    <m/>
    <m/>
    <m/>
    <m/>
    <m/>
    <m/>
    <s v="Sí"/>
    <s v="No"/>
    <m/>
    <n v="2"/>
    <n v="2"/>
    <s v="3, normal"/>
    <s v="Igual"/>
    <m/>
    <n v="0"/>
    <n v="1"/>
    <n v="1"/>
    <n v="1"/>
    <n v="0"/>
    <n v="0"/>
    <n v="1"/>
    <n v="0"/>
    <n v="1"/>
    <n v="1"/>
    <n v="0"/>
    <n v="0"/>
    <n v="0"/>
  </r>
  <r>
    <m/>
    <m/>
    <s v="Ciencias Sociales"/>
    <d v="2020-05-19T12:46:00"/>
    <x v="2"/>
    <x v="13"/>
    <x v="3"/>
    <x v="1"/>
    <x v="2"/>
    <s v="F. Ciencias de la Documentación"/>
    <s v="Biblioteca Maria Zambrano (Filología / Derecho)"/>
    <s v="F. Farmacia"/>
    <m/>
    <m/>
    <m/>
    <m/>
    <m/>
    <m/>
    <s v="No"/>
    <s v="Sí"/>
    <n v="3"/>
    <n v="1"/>
    <n v="1"/>
    <n v="1"/>
    <n v="4"/>
    <n v="2"/>
    <n v="4"/>
    <n v="1"/>
    <n v="4"/>
    <n v="4"/>
    <m/>
    <n v="4"/>
    <n v="5"/>
    <n v="5"/>
    <n v="3"/>
    <n v="4"/>
    <s v="No"/>
    <n v="4"/>
    <n v="2"/>
    <s v="Youtube|Instagram"/>
    <m/>
    <m/>
    <m/>
    <m/>
    <m/>
    <m/>
    <m/>
    <s v="No"/>
    <s v="No"/>
    <m/>
    <n v="5"/>
    <n v="5"/>
    <s v="5, muy satisfecho"/>
    <s v="Mejorado"/>
    <m/>
    <n v="1"/>
    <n v="0"/>
    <n v="0"/>
    <n v="0"/>
    <n v="0"/>
    <n v="0"/>
    <n v="0"/>
    <n v="0"/>
    <n v="1"/>
    <n v="1"/>
    <n v="0"/>
    <n v="0"/>
    <n v="0"/>
  </r>
  <r>
    <m/>
    <m/>
    <s v="Ciencias Sociales"/>
    <d v="2020-05-19T12:46:00"/>
    <x v="2"/>
    <x v="13"/>
    <x v="5"/>
    <x v="5"/>
    <x v="2"/>
    <s v="F. Ciencias de la Información"/>
    <s v="Biblioteca Maria Zambrano (Filología / Derecho)"/>
    <m/>
    <m/>
    <m/>
    <m/>
    <m/>
    <m/>
    <m/>
    <s v="No"/>
    <s v="No"/>
    <n v="3"/>
    <n v="1"/>
    <n v="1"/>
    <n v="5"/>
    <n v="4"/>
    <n v="4"/>
    <n v="5"/>
    <n v="1"/>
    <n v="3"/>
    <n v="3"/>
    <m/>
    <n v="3"/>
    <n v="3"/>
    <n v="3"/>
    <n v="3"/>
    <n v="3"/>
    <s v="No"/>
    <n v="3"/>
    <n v="3"/>
    <s v="Twitter|Youtube|Instagram"/>
    <m/>
    <m/>
    <m/>
    <m/>
    <m/>
    <m/>
    <m/>
    <s v="No"/>
    <s v="No"/>
    <m/>
    <n v="3"/>
    <n v="3"/>
    <s v="4, satisfecho"/>
    <s v="Igual"/>
    <m/>
    <n v="1"/>
    <n v="0"/>
    <n v="0"/>
    <n v="0"/>
    <n v="0"/>
    <n v="0"/>
    <n v="1"/>
    <n v="0"/>
    <n v="1"/>
    <n v="1"/>
    <n v="0"/>
    <n v="0"/>
    <n v="0"/>
  </r>
  <r>
    <m/>
    <m/>
    <s v="Ciencias Experimentales"/>
    <d v="2020-05-19T12:46:00"/>
    <x v="2"/>
    <x v="19"/>
    <x v="2"/>
    <x v="1"/>
    <x v="2"/>
    <s v="F. Ciencias Físicas"/>
    <m/>
    <m/>
    <s v="Biblioteca pública Miguel Hernández"/>
    <m/>
    <m/>
    <m/>
    <m/>
    <m/>
    <s v="Sí"/>
    <s v="Sí"/>
    <n v="5"/>
    <n v="1"/>
    <n v="1"/>
    <n v="3"/>
    <n v="5"/>
    <n v="4"/>
    <n v="5"/>
    <n v="2"/>
    <n v="3"/>
    <n v="4"/>
    <m/>
    <n v="4"/>
    <n v="4"/>
    <n v="5"/>
    <n v="3"/>
    <n v="5"/>
    <s v="No"/>
    <n v="4"/>
    <n v="3"/>
    <s v="Facebook"/>
    <m/>
    <m/>
    <m/>
    <m/>
    <m/>
    <m/>
    <m/>
    <s v="No"/>
    <s v="No"/>
    <m/>
    <n v="5"/>
    <n v="5"/>
    <s v="5, muy satisfecho"/>
    <s v="Mejorado"/>
    <m/>
    <n v="1"/>
    <n v="0"/>
    <n v="0"/>
    <n v="0"/>
    <n v="0"/>
    <n v="0"/>
    <n v="0"/>
    <n v="1"/>
    <n v="0"/>
    <n v="0"/>
    <n v="0"/>
    <n v="0"/>
    <n v="0"/>
  </r>
  <r>
    <m/>
    <m/>
    <s v="Ciencias de la Salud"/>
    <d v="2020-05-19T12:46:00"/>
    <x v="1"/>
    <x v="12"/>
    <x v="2"/>
    <x v="2"/>
    <x v="3"/>
    <s v="F. Psicología"/>
    <s v="F. Ciencias Políticas y Sociología"/>
    <s v="Biblioteca Maria Zambrano (Filología / Derecho)"/>
    <m/>
    <m/>
    <m/>
    <m/>
    <m/>
    <m/>
    <s v="No"/>
    <s v="Sí"/>
    <n v="3"/>
    <n v="5"/>
    <n v="2"/>
    <n v="2"/>
    <n v="4"/>
    <n v="3"/>
    <n v="4"/>
    <n v="2"/>
    <n v="3"/>
    <n v="5"/>
    <m/>
    <n v="4"/>
    <n v="5"/>
    <n v="4"/>
    <n v="5"/>
    <n v="4"/>
    <s v="Sí"/>
    <n v="4"/>
    <n v="4"/>
    <s v="Instagram|LinkedIn"/>
    <m/>
    <m/>
    <m/>
    <m/>
    <m/>
    <m/>
    <m/>
    <s v="Sí"/>
    <s v="Sí"/>
    <s v="Muy útil"/>
    <n v="5"/>
    <n v="4"/>
    <s v="4, satisfecho"/>
    <s v="Mejorado mucho"/>
    <m/>
    <n v="0"/>
    <n v="1"/>
    <n v="0"/>
    <n v="0"/>
    <n v="0"/>
    <n v="0"/>
    <n v="0"/>
    <n v="0"/>
    <n v="0"/>
    <n v="1"/>
    <n v="1"/>
    <n v="0"/>
    <n v="0"/>
  </r>
  <r>
    <m/>
    <m/>
    <s v="Ciencias de la Salud"/>
    <d v="2020-05-19T12:46:00"/>
    <x v="2"/>
    <x v="4"/>
    <x v="3"/>
    <x v="4"/>
    <x v="3"/>
    <s v="F. Medicina"/>
    <s v="F. Ciencias Químicas"/>
    <s v="Biblioteca Maria Zambrano (Filología / Derecho)"/>
    <m/>
    <m/>
    <m/>
    <m/>
    <m/>
    <m/>
    <s v="Sí"/>
    <s v="Sí"/>
    <n v="4"/>
    <n v="1"/>
    <n v="3"/>
    <n v="1"/>
    <n v="5"/>
    <n v="4"/>
    <n v="5"/>
    <n v="1"/>
    <m/>
    <m/>
    <m/>
    <m/>
    <m/>
    <m/>
    <m/>
    <m/>
    <m/>
    <m/>
    <m/>
    <m/>
    <m/>
    <m/>
    <m/>
    <m/>
    <m/>
    <m/>
    <m/>
    <m/>
    <m/>
    <m/>
    <m/>
    <m/>
    <m/>
    <m/>
    <m/>
    <n v="0"/>
    <n v="1"/>
    <n v="0"/>
    <n v="0"/>
    <n v="0"/>
    <n v="0"/>
    <n v="0"/>
    <n v="0"/>
    <n v="0"/>
    <n v="0"/>
    <n v="0"/>
    <n v="0"/>
    <n v="0"/>
  </r>
  <r>
    <m/>
    <m/>
    <s v="Ciencias de la Salud"/>
    <d v="2020-05-19T12:46:00"/>
    <x v="2"/>
    <x v="12"/>
    <x v="1"/>
    <x v="2"/>
    <x v="3"/>
    <s v="F. Psicología"/>
    <m/>
    <m/>
    <m/>
    <m/>
    <m/>
    <m/>
    <m/>
    <m/>
    <s v="No"/>
    <s v="No"/>
    <n v="4"/>
    <n v="1"/>
    <n v="3"/>
    <n v="2"/>
    <n v="5"/>
    <n v="3"/>
    <n v="5"/>
    <n v="3"/>
    <n v="2"/>
    <n v="3"/>
    <m/>
    <n v="3"/>
    <n v="2"/>
    <n v="2"/>
    <n v="3"/>
    <n v="4"/>
    <s v="No"/>
    <n v="3"/>
    <n v="3"/>
    <s v="Twitter|Youtube|Instagram"/>
    <m/>
    <m/>
    <m/>
    <m/>
    <m/>
    <m/>
    <m/>
    <s v="No"/>
    <s v="No"/>
    <m/>
    <n v="3"/>
    <n v="3"/>
    <s v="4, satisfecho"/>
    <s v="Igual"/>
    <m/>
    <n v="0"/>
    <n v="1"/>
    <n v="0"/>
    <n v="0"/>
    <n v="0"/>
    <n v="0"/>
    <n v="1"/>
    <n v="0"/>
    <n v="1"/>
    <n v="1"/>
    <n v="0"/>
    <n v="0"/>
    <n v="0"/>
  </r>
  <r>
    <m/>
    <m/>
    <s v="Ciencias Sociales"/>
    <d v="2020-05-19T12:46:00"/>
    <x v="2"/>
    <x v="11"/>
    <x v="1"/>
    <x v="4"/>
    <x v="14"/>
    <m/>
    <m/>
    <m/>
    <s v="RCU María Cristina"/>
    <m/>
    <m/>
    <m/>
    <m/>
    <m/>
    <s v="No"/>
    <s v="Sí"/>
    <n v="3"/>
    <m/>
    <n v="2"/>
    <n v="5"/>
    <n v="1"/>
    <n v="5"/>
    <n v="5"/>
    <n v="5"/>
    <n v="2"/>
    <n v="3"/>
    <m/>
    <n v="4"/>
    <n v="5"/>
    <n v="5"/>
    <n v="5"/>
    <n v="5"/>
    <s v="No"/>
    <n v="5"/>
    <n v="4"/>
    <s v="Facebook|Youtube"/>
    <m/>
    <m/>
    <m/>
    <m/>
    <m/>
    <m/>
    <m/>
    <s v="No"/>
    <s v="No"/>
    <m/>
    <n v="5"/>
    <n v="5"/>
    <s v="4, satisfecho"/>
    <s v="Mejorado"/>
    <m/>
    <n v="0"/>
    <n v="0"/>
    <n v="0"/>
    <n v="0"/>
    <n v="0"/>
    <n v="0"/>
    <n v="0"/>
    <n v="1"/>
    <n v="1"/>
    <n v="0"/>
    <n v="0"/>
    <n v="0"/>
    <n v="0"/>
  </r>
  <r>
    <m/>
    <m/>
    <s v="Ciencias Sociales"/>
    <d v="2020-05-19T12:46:00"/>
    <x v="2"/>
    <x v="13"/>
    <x v="5"/>
    <x v="1"/>
    <x v="2"/>
    <s v="F. Ciencias de la Información"/>
    <s v="Biblioteca Maria Zambrano (Filología / Derecho)"/>
    <s v="F. Medicina"/>
    <m/>
    <m/>
    <m/>
    <m/>
    <m/>
    <m/>
    <s v="No"/>
    <s v="Sí"/>
    <n v="3"/>
    <n v="3"/>
    <n v="3"/>
    <n v="3"/>
    <n v="3"/>
    <n v="3"/>
    <n v="3"/>
    <n v="3"/>
    <n v="3"/>
    <n v="3"/>
    <m/>
    <n v="3"/>
    <n v="3"/>
    <n v="3"/>
    <n v="3"/>
    <n v="3"/>
    <s v="Sí"/>
    <n v="3"/>
    <n v="3"/>
    <s v="Twitter|Youtube|Instagram"/>
    <m/>
    <m/>
    <m/>
    <m/>
    <m/>
    <m/>
    <m/>
    <s v="Sí"/>
    <s v="No"/>
    <m/>
    <n v="3"/>
    <n v="3"/>
    <s v="4, satisfecho"/>
    <s v="Mejorado"/>
    <m/>
    <n v="1"/>
    <n v="0"/>
    <n v="0"/>
    <n v="0"/>
    <n v="0"/>
    <n v="0"/>
    <n v="1"/>
    <n v="0"/>
    <n v="1"/>
    <n v="1"/>
    <n v="0"/>
    <n v="0"/>
    <n v="0"/>
  </r>
  <r>
    <m/>
    <m/>
    <s v="Ciencias de la Salud"/>
    <d v="2020-05-19T12:45:00"/>
    <x v="2"/>
    <x v="4"/>
    <x v="2"/>
    <x v="2"/>
    <x v="1"/>
    <s v="F. Medicina"/>
    <s v="F. Enfermería, Fisioterapia y Podología"/>
    <m/>
    <m/>
    <m/>
    <m/>
    <m/>
    <m/>
    <m/>
    <s v="No"/>
    <s v="No"/>
    <n v="4"/>
    <n v="1"/>
    <n v="4"/>
    <n v="4"/>
    <n v="5"/>
    <n v="1"/>
    <n v="5"/>
    <n v="1"/>
    <n v="4"/>
    <n v="4"/>
    <m/>
    <n v="5"/>
    <n v="5"/>
    <n v="4"/>
    <n v="5"/>
    <n v="5"/>
    <s v="Sí"/>
    <n v="5"/>
    <n v="4"/>
    <s v="Twitter|Youtube|Instagram"/>
    <m/>
    <m/>
    <m/>
    <m/>
    <m/>
    <m/>
    <m/>
    <s v="No"/>
    <s v="No"/>
    <m/>
    <n v="5"/>
    <n v="5"/>
    <s v="5, muy satisfecho"/>
    <s v="Mejorado"/>
    <m/>
    <n v="0"/>
    <n v="0"/>
    <n v="0"/>
    <n v="1"/>
    <n v="0"/>
    <n v="0"/>
    <n v="1"/>
    <n v="0"/>
    <n v="1"/>
    <n v="1"/>
    <n v="0"/>
    <n v="0"/>
    <n v="0"/>
  </r>
  <r>
    <m/>
    <m/>
    <s v="Ciencias de la Salud"/>
    <d v="2020-05-19T12:45:00"/>
    <x v="2"/>
    <x v="9"/>
    <x v="1"/>
    <x v="1"/>
    <x v="2"/>
    <s v="F. Farmacia"/>
    <s v="F. Enfermería, Fisioterapia y Podología"/>
    <s v="F. Medicina"/>
    <m/>
    <m/>
    <m/>
    <m/>
    <m/>
    <m/>
    <s v="Sí"/>
    <s v="Sí"/>
    <n v="2"/>
    <n v="3"/>
    <n v="4"/>
    <n v="1"/>
    <n v="5"/>
    <n v="2"/>
    <n v="5"/>
    <n v="1"/>
    <n v="5"/>
    <n v="5"/>
    <m/>
    <n v="4"/>
    <n v="5"/>
    <n v="3"/>
    <n v="4"/>
    <n v="5"/>
    <s v="Sí"/>
    <n v="4"/>
    <n v="4"/>
    <s v="Facebook|Youtube|Instagram"/>
    <m/>
    <m/>
    <m/>
    <m/>
    <m/>
    <m/>
    <m/>
    <s v="Sí"/>
    <s v="Sí"/>
    <s v="Muy útil"/>
    <n v="5"/>
    <n v="5"/>
    <s v="4, satisfecho"/>
    <s v="Mejorado"/>
    <m/>
    <n v="1"/>
    <n v="0"/>
    <n v="0"/>
    <n v="0"/>
    <n v="0"/>
    <n v="0"/>
    <n v="0"/>
    <n v="1"/>
    <n v="1"/>
    <n v="1"/>
    <n v="0"/>
    <n v="0"/>
    <n v="0"/>
  </r>
  <r>
    <m/>
    <m/>
    <s v="Ciencias de la Salud"/>
    <d v="2020-05-19T12:45:00"/>
    <x v="2"/>
    <x v="9"/>
    <x v="2"/>
    <x v="5"/>
    <x v="4"/>
    <s v="Biblioteca Maria Zambrano (Filología / Derecho)"/>
    <s v="F. Medicina"/>
    <s v="F. Farmacia"/>
    <s v="Centro cultural Jose Luis López Vázquez"/>
    <m/>
    <m/>
    <m/>
    <m/>
    <m/>
    <s v="No"/>
    <s v="No"/>
    <n v="1"/>
    <n v="1"/>
    <n v="3"/>
    <n v="4"/>
    <n v="5"/>
    <n v="5"/>
    <n v="5"/>
    <n v="1"/>
    <n v="4"/>
    <n v="3"/>
    <m/>
    <n v="4"/>
    <n v="4"/>
    <n v="2"/>
    <n v="1"/>
    <n v="1"/>
    <s v="No"/>
    <n v="3"/>
    <n v="1"/>
    <s v="Twitter|Instagram"/>
    <m/>
    <m/>
    <m/>
    <m/>
    <m/>
    <m/>
    <m/>
    <s v="No"/>
    <s v="No"/>
    <m/>
    <n v="4"/>
    <n v="5"/>
    <s v="5, muy satisfecho"/>
    <s v="Mejorado"/>
    <m/>
    <n v="0"/>
    <n v="0"/>
    <n v="1"/>
    <n v="0"/>
    <n v="0"/>
    <n v="0"/>
    <n v="1"/>
    <n v="0"/>
    <n v="0"/>
    <n v="1"/>
    <n v="0"/>
    <n v="0"/>
    <n v="0"/>
  </r>
  <r>
    <m/>
    <m/>
    <s v="Ciencias Sociales"/>
    <d v="2020-05-19T12:45:00"/>
    <x v="2"/>
    <x v="1"/>
    <x v="2"/>
    <x v="4"/>
    <x v="2"/>
    <s v="Biblioteca Maria Zambrano (Filología / Derecho)"/>
    <s v="F. Ciencias Políticas y Sociología"/>
    <s v="F. Ciencias Económicas y Empresariales"/>
    <m/>
    <m/>
    <m/>
    <m/>
    <m/>
    <m/>
    <s v="Sí"/>
    <s v="Sí"/>
    <n v="4"/>
    <n v="1"/>
    <n v="1"/>
    <n v="4"/>
    <n v="4"/>
    <n v="2"/>
    <n v="2"/>
    <n v="1"/>
    <n v="4"/>
    <n v="4"/>
    <m/>
    <n v="4"/>
    <n v="5"/>
    <n v="3"/>
    <n v="3"/>
    <n v="3"/>
    <s v="No"/>
    <n v="3"/>
    <n v="4"/>
    <s v="Twitter|Instagram"/>
    <m/>
    <m/>
    <m/>
    <m/>
    <m/>
    <m/>
    <m/>
    <s v="Sí"/>
    <s v="No"/>
    <m/>
    <n v="5"/>
    <n v="5"/>
    <s v="5, muy satisfecho"/>
    <s v="Mejorado"/>
    <m/>
    <n v="1"/>
    <n v="0"/>
    <n v="0"/>
    <n v="0"/>
    <n v="0"/>
    <n v="0"/>
    <n v="1"/>
    <n v="0"/>
    <n v="0"/>
    <n v="1"/>
    <n v="0"/>
    <n v="0"/>
    <n v="0"/>
  </r>
  <r>
    <m/>
    <m/>
    <s v="Humanidades"/>
    <d v="2020-05-19T12:45:00"/>
    <x v="2"/>
    <x v="7"/>
    <x v="4"/>
    <x v="1"/>
    <x v="2"/>
    <m/>
    <m/>
    <m/>
    <m/>
    <m/>
    <m/>
    <m/>
    <m/>
    <m/>
    <s v="No"/>
    <s v="Sí"/>
    <n v="1"/>
    <n v="1"/>
    <n v="1"/>
    <n v="4"/>
    <n v="4"/>
    <n v="5"/>
    <n v="4"/>
    <n v="5"/>
    <n v="3"/>
    <n v="3"/>
    <m/>
    <n v="3"/>
    <n v="3"/>
    <n v="2"/>
    <n v="3"/>
    <n v="2"/>
    <s v="No"/>
    <n v="3"/>
    <n v="2"/>
    <s v="Twitter|Youtube|Instagram"/>
    <m/>
    <m/>
    <m/>
    <m/>
    <m/>
    <m/>
    <m/>
    <s v="No"/>
    <s v="No"/>
    <m/>
    <n v="1"/>
    <n v="5"/>
    <s v="3, normal"/>
    <s v="Igual"/>
    <m/>
    <n v="1"/>
    <n v="0"/>
    <n v="0"/>
    <n v="0"/>
    <n v="0"/>
    <n v="0"/>
    <n v="1"/>
    <n v="0"/>
    <n v="1"/>
    <n v="1"/>
    <n v="0"/>
    <n v="0"/>
    <n v="0"/>
  </r>
  <r>
    <m/>
    <m/>
    <s v="Humanidades"/>
    <d v="2020-05-19T12:45:00"/>
    <x v="2"/>
    <x v="2"/>
    <x v="2"/>
    <x v="5"/>
    <x v="4"/>
    <s v="F. Educación - Centro de Formación del Profesorado"/>
    <m/>
    <m/>
    <s v="Bibliotecas municipales más cercanas al lugar de residencia."/>
    <m/>
    <m/>
    <m/>
    <m/>
    <m/>
    <s v="Sí"/>
    <s v="Sí"/>
    <n v="5"/>
    <n v="4"/>
    <n v="4"/>
    <n v="1"/>
    <n v="2"/>
    <n v="5"/>
    <n v="3"/>
    <n v="2"/>
    <n v="4"/>
    <n v="5"/>
    <m/>
    <n v="5"/>
    <n v="3"/>
    <n v="4"/>
    <n v="3"/>
    <n v="4"/>
    <s v="Sí"/>
    <n v="4"/>
    <n v="3"/>
    <s v="Twitter|Youtube|Instagram"/>
    <m/>
    <m/>
    <m/>
    <m/>
    <m/>
    <m/>
    <m/>
    <s v="No"/>
    <s v="No"/>
    <m/>
    <n v="3"/>
    <n v="4"/>
    <s v="4, satisfecho"/>
    <s v="Igual"/>
    <m/>
    <n v="0"/>
    <n v="0"/>
    <n v="1"/>
    <n v="0"/>
    <n v="0"/>
    <n v="0"/>
    <n v="1"/>
    <n v="0"/>
    <n v="1"/>
    <n v="1"/>
    <n v="0"/>
    <n v="0"/>
    <n v="0"/>
  </r>
  <r>
    <m/>
    <m/>
    <s v="Humanidades"/>
    <d v="2020-05-19T12:45:00"/>
    <x v="2"/>
    <x v="7"/>
    <x v="1"/>
    <x v="1"/>
    <x v="2"/>
    <s v="F. Geografía e Historia"/>
    <s v="F. Filosofía"/>
    <s v="F. Filología (Clásicas o General)"/>
    <m/>
    <m/>
    <m/>
    <m/>
    <m/>
    <m/>
    <s v="Sí"/>
    <s v="Sí"/>
    <n v="3"/>
    <n v="2"/>
    <n v="2"/>
    <n v="4"/>
    <n v="4"/>
    <n v="5"/>
    <n v="4"/>
    <n v="3"/>
    <n v="3"/>
    <n v="4"/>
    <m/>
    <n v="3"/>
    <n v="4"/>
    <n v="5"/>
    <n v="3"/>
    <n v="3"/>
    <s v="No"/>
    <n v="4"/>
    <n v="3"/>
    <s v="Twitter"/>
    <m/>
    <m/>
    <m/>
    <m/>
    <m/>
    <m/>
    <m/>
    <s v="No"/>
    <s v="No"/>
    <m/>
    <n v="4"/>
    <n v="5"/>
    <s v="3, normal"/>
    <s v="Igual"/>
    <m/>
    <n v="1"/>
    <n v="0"/>
    <n v="0"/>
    <n v="0"/>
    <n v="0"/>
    <n v="0"/>
    <n v="1"/>
    <n v="0"/>
    <n v="0"/>
    <n v="0"/>
    <n v="0"/>
    <n v="0"/>
    <n v="0"/>
  </r>
  <r>
    <m/>
    <m/>
    <s v="Humanidades"/>
    <d v="2020-05-19T12:45:00"/>
    <x v="1"/>
    <x v="7"/>
    <x v="1"/>
    <x v="1"/>
    <x v="2"/>
    <s v="F. Geografía e Historia"/>
    <s v="Biblioteca Maria Zambrano (Filología / Derecho)"/>
    <m/>
    <s v="Biblioteca Nacional"/>
    <m/>
    <m/>
    <m/>
    <m/>
    <m/>
    <s v="Sí"/>
    <s v="Sí"/>
    <n v="3"/>
    <n v="3"/>
    <n v="3"/>
    <n v="3"/>
    <n v="3"/>
    <n v="4"/>
    <n v="1"/>
    <n v="5"/>
    <n v="4"/>
    <n v="4"/>
    <m/>
    <n v="4"/>
    <n v="5"/>
    <n v="5"/>
    <n v="5"/>
    <n v="5"/>
    <s v="Sí"/>
    <n v="4"/>
    <n v="3"/>
    <s v="No uso ninguna red social"/>
    <m/>
    <m/>
    <m/>
    <m/>
    <m/>
    <m/>
    <m/>
    <s v="No"/>
    <s v="No"/>
    <m/>
    <n v="5"/>
    <n v="5"/>
    <s v="5, muy satisfecho"/>
    <s v="Mejorado"/>
    <m/>
    <n v="1"/>
    <n v="0"/>
    <n v="0"/>
    <n v="0"/>
    <n v="0"/>
    <n v="0"/>
    <n v="0"/>
    <n v="0"/>
    <n v="0"/>
    <n v="0"/>
    <n v="0"/>
    <n v="1"/>
    <n v="0"/>
  </r>
  <r>
    <m/>
    <m/>
    <s v="Ciencias Sociales"/>
    <d v="2020-05-19T12:45:00"/>
    <x v="2"/>
    <x v="13"/>
    <x v="1"/>
    <x v="1"/>
    <x v="3"/>
    <s v="F. Ciencias de la Información"/>
    <m/>
    <m/>
    <m/>
    <m/>
    <m/>
    <m/>
    <m/>
    <m/>
    <s v="Sí"/>
    <s v="Sí"/>
    <n v="4"/>
    <n v="2"/>
    <n v="3"/>
    <n v="4"/>
    <n v="5"/>
    <n v="5"/>
    <n v="4"/>
    <n v="3"/>
    <n v="3"/>
    <n v="2"/>
    <m/>
    <n v="3"/>
    <n v="3"/>
    <n v="3"/>
    <n v="3"/>
    <n v="3"/>
    <s v="No"/>
    <n v="3"/>
    <n v="4"/>
    <s v="Twitter|Youtube|Instagram"/>
    <m/>
    <m/>
    <m/>
    <m/>
    <m/>
    <m/>
    <m/>
    <s v="No"/>
    <s v="No"/>
    <m/>
    <n v="4"/>
    <n v="3"/>
    <s v="4, satisfecho"/>
    <s v="Igual"/>
    <m/>
    <n v="0"/>
    <n v="1"/>
    <n v="0"/>
    <n v="0"/>
    <n v="0"/>
    <n v="0"/>
    <n v="1"/>
    <n v="0"/>
    <n v="1"/>
    <n v="1"/>
    <n v="0"/>
    <n v="0"/>
    <n v="0"/>
  </r>
  <r>
    <m/>
    <m/>
    <s v="Ciencias Experimentales"/>
    <d v="2020-05-19T12:44:00"/>
    <x v="2"/>
    <x v="16"/>
    <x v="2"/>
    <x v="4"/>
    <x v="2"/>
    <m/>
    <m/>
    <m/>
    <m/>
    <m/>
    <m/>
    <m/>
    <m/>
    <m/>
    <s v="No"/>
    <s v="No"/>
    <n v="1"/>
    <n v="1"/>
    <n v="1"/>
    <n v="2"/>
    <n v="4"/>
    <n v="3"/>
    <n v="4"/>
    <n v="2"/>
    <n v="2"/>
    <n v="2"/>
    <m/>
    <n v="2"/>
    <n v="2"/>
    <n v="2"/>
    <n v="2"/>
    <n v="2"/>
    <s v="No"/>
    <n v="2"/>
    <n v="2"/>
    <s v="Youtube|Instagram"/>
    <m/>
    <m/>
    <m/>
    <m/>
    <m/>
    <m/>
    <m/>
    <s v="No"/>
    <s v="No"/>
    <m/>
    <n v="2"/>
    <n v="3"/>
    <s v="3, normal"/>
    <m/>
    <m/>
    <n v="1"/>
    <n v="0"/>
    <n v="0"/>
    <n v="0"/>
    <n v="0"/>
    <n v="0"/>
    <n v="0"/>
    <n v="0"/>
    <n v="1"/>
    <n v="1"/>
    <n v="0"/>
    <n v="0"/>
    <n v="0"/>
  </r>
  <r>
    <m/>
    <m/>
    <s v="Ciencias de la Salud"/>
    <d v="2020-05-19T12:44:00"/>
    <x v="2"/>
    <x v="15"/>
    <x v="1"/>
    <x v="2"/>
    <x v="1"/>
    <s v="F. Enfermería, Fisioterapia y Podología"/>
    <s v="F. Medicina"/>
    <m/>
    <m/>
    <m/>
    <m/>
    <m/>
    <m/>
    <m/>
    <s v="No"/>
    <s v="No"/>
    <n v="1"/>
    <n v="1"/>
    <n v="1"/>
    <n v="1"/>
    <n v="1"/>
    <n v="1"/>
    <n v="1"/>
    <m/>
    <n v="1"/>
    <n v="1"/>
    <m/>
    <n v="1"/>
    <n v="1"/>
    <n v="1"/>
    <n v="1"/>
    <n v="1"/>
    <s v="No"/>
    <n v="1"/>
    <n v="1"/>
    <s v="Instagram"/>
    <m/>
    <m/>
    <m/>
    <m/>
    <m/>
    <m/>
    <m/>
    <s v="No"/>
    <s v="No"/>
    <m/>
    <n v="5"/>
    <n v="5"/>
    <s v="1, muy insatisfecho"/>
    <s v="Empeorado mucho"/>
    <m/>
    <n v="0"/>
    <n v="0"/>
    <n v="0"/>
    <n v="1"/>
    <n v="0"/>
    <n v="0"/>
    <n v="0"/>
    <n v="0"/>
    <n v="0"/>
    <n v="1"/>
    <n v="0"/>
    <n v="0"/>
    <n v="0"/>
  </r>
  <r>
    <m/>
    <m/>
    <s v="Ciencias Experimentales"/>
    <d v="2020-05-19T12:44:00"/>
    <x v="2"/>
    <x v="27"/>
    <x v="5"/>
    <x v="2"/>
    <x v="3"/>
    <s v="F. Estudios Estadísticos"/>
    <s v="Biblioteca Maria Zambrano (Filología / Derecho)"/>
    <m/>
    <m/>
    <m/>
    <m/>
    <m/>
    <m/>
    <m/>
    <s v="No"/>
    <s v="No"/>
    <n v="2"/>
    <n v="3"/>
    <n v="3"/>
    <n v="3"/>
    <n v="3"/>
    <n v="4"/>
    <n v="4"/>
    <n v="3"/>
    <n v="3"/>
    <n v="3"/>
    <m/>
    <n v="4"/>
    <n v="3"/>
    <n v="3"/>
    <n v="4"/>
    <n v="3"/>
    <s v="No"/>
    <n v="3"/>
    <n v="3"/>
    <s v="Twitter|Youtube|Instagram"/>
    <m/>
    <m/>
    <m/>
    <m/>
    <m/>
    <m/>
    <m/>
    <s v="No"/>
    <s v="No"/>
    <m/>
    <n v="5"/>
    <n v="4"/>
    <s v="4, satisfecho"/>
    <s v="Mejorado"/>
    <m/>
    <n v="0"/>
    <n v="1"/>
    <n v="0"/>
    <n v="0"/>
    <n v="0"/>
    <n v="0"/>
    <n v="1"/>
    <n v="0"/>
    <n v="1"/>
    <n v="1"/>
    <n v="0"/>
    <n v="0"/>
    <n v="0"/>
  </r>
  <r>
    <m/>
    <m/>
    <s v="Ciencias Sociales"/>
    <d v="2020-05-19T12:44:00"/>
    <x v="2"/>
    <x v="10"/>
    <x v="1"/>
    <x v="1"/>
    <x v="3"/>
    <s v="Biblioteca Maria Zambrano (Filología / Derecho)"/>
    <s v="Biblioteca Maria Zambrano (Filología / Derecho)"/>
    <s v="Biblioteca Maria Zambrano (Filología / Derecho)"/>
    <m/>
    <m/>
    <m/>
    <m/>
    <m/>
    <m/>
    <s v="Sí"/>
    <s v="No"/>
    <n v="5"/>
    <n v="1"/>
    <n v="5"/>
    <n v="5"/>
    <n v="3"/>
    <n v="1"/>
    <n v="5"/>
    <n v="1"/>
    <n v="5"/>
    <n v="4"/>
    <m/>
    <n v="3"/>
    <n v="5"/>
    <n v="4"/>
    <n v="5"/>
    <n v="5"/>
    <s v="No"/>
    <n v="5"/>
    <n v="5"/>
    <s v="Instagram"/>
    <m/>
    <m/>
    <m/>
    <m/>
    <m/>
    <m/>
    <m/>
    <s v="No"/>
    <s v="Sí"/>
    <s v="Muy útil"/>
    <n v="5"/>
    <n v="5"/>
    <s v="5, muy satisfecho"/>
    <s v="Mejorado mucho"/>
    <m/>
    <n v="0"/>
    <n v="1"/>
    <n v="0"/>
    <n v="0"/>
    <n v="0"/>
    <n v="0"/>
    <n v="0"/>
    <n v="0"/>
    <n v="0"/>
    <n v="1"/>
    <n v="0"/>
    <n v="0"/>
    <n v="0"/>
  </r>
  <r>
    <m/>
    <m/>
    <s v="Humanidades"/>
    <d v="2020-05-19T12:44:00"/>
    <x v="3"/>
    <x v="6"/>
    <x v="2"/>
    <x v="3"/>
    <x v="2"/>
    <s v="F. Filología (Clásicas o General)"/>
    <m/>
    <m/>
    <m/>
    <m/>
    <m/>
    <m/>
    <m/>
    <m/>
    <s v="No"/>
    <s v="No"/>
    <n v="1"/>
    <n v="5"/>
    <n v="5"/>
    <n v="5"/>
    <n v="5"/>
    <n v="5"/>
    <n v="5"/>
    <n v="3"/>
    <n v="3"/>
    <n v="5"/>
    <m/>
    <n v="5"/>
    <n v="5"/>
    <n v="5"/>
    <n v="3"/>
    <n v="5"/>
    <s v="Sí"/>
    <n v="5"/>
    <n v="5"/>
    <s v="Twitter|Facebook|Instagram|LinkedIn"/>
    <m/>
    <m/>
    <m/>
    <m/>
    <m/>
    <m/>
    <m/>
    <s v="No"/>
    <s v="No"/>
    <m/>
    <n v="5"/>
    <n v="5"/>
    <s v="5, muy satisfecho"/>
    <s v="Igual"/>
    <m/>
    <n v="1"/>
    <n v="0"/>
    <n v="0"/>
    <n v="0"/>
    <n v="0"/>
    <n v="0"/>
    <n v="1"/>
    <n v="1"/>
    <n v="0"/>
    <n v="1"/>
    <n v="1"/>
    <n v="0"/>
    <n v="0"/>
  </r>
  <r>
    <m/>
    <m/>
    <s v="Ciencias Sociales"/>
    <d v="2020-05-19T12:43:00"/>
    <x v="3"/>
    <x v="13"/>
    <x v="2"/>
    <x v="2"/>
    <x v="11"/>
    <s v="F. Ciencias de la Información"/>
    <m/>
    <m/>
    <s v="Biblioteca Universidad Carlos III Getafe."/>
    <m/>
    <m/>
    <m/>
    <m/>
    <m/>
    <s v="No"/>
    <s v="Sí"/>
    <n v="5"/>
    <n v="4"/>
    <n v="4"/>
    <n v="4"/>
    <n v="5"/>
    <n v="5"/>
    <n v="1"/>
    <n v="4"/>
    <n v="3"/>
    <n v="4"/>
    <m/>
    <n v="4"/>
    <n v="4"/>
    <n v="3"/>
    <n v="4"/>
    <n v="4"/>
    <s v="No"/>
    <n v="4"/>
    <n v="4"/>
    <s v="Twitter"/>
    <m/>
    <m/>
    <m/>
    <m/>
    <m/>
    <m/>
    <m/>
    <s v="Sí"/>
    <s v="Sí"/>
    <s v="Útil"/>
    <n v="4"/>
    <n v="3"/>
    <s v="4, satisfecho"/>
    <s v="Mejorado"/>
    <m/>
    <n v="0"/>
    <n v="1"/>
    <n v="1"/>
    <n v="0"/>
    <n v="0"/>
    <n v="0"/>
    <n v="1"/>
    <n v="0"/>
    <n v="0"/>
    <n v="0"/>
    <n v="0"/>
    <n v="0"/>
    <n v="0"/>
  </r>
  <r>
    <m/>
    <m/>
    <s v="Ciencias Sociales"/>
    <d v="2020-05-19T12:43:00"/>
    <x v="2"/>
    <x v="13"/>
    <x v="1"/>
    <x v="1"/>
    <x v="3"/>
    <s v="F. Ciencias de la Información"/>
    <s v="Biblioteca Maria Zambrano (Filología / Derecho)"/>
    <m/>
    <m/>
    <m/>
    <m/>
    <m/>
    <m/>
    <m/>
    <s v="No"/>
    <s v="Sí"/>
    <n v="3"/>
    <n v="2"/>
    <n v="3"/>
    <m/>
    <m/>
    <m/>
    <m/>
    <m/>
    <m/>
    <m/>
    <m/>
    <m/>
    <m/>
    <m/>
    <m/>
    <m/>
    <m/>
    <m/>
    <m/>
    <m/>
    <m/>
    <m/>
    <m/>
    <m/>
    <m/>
    <m/>
    <m/>
    <m/>
    <m/>
    <m/>
    <m/>
    <m/>
    <m/>
    <m/>
    <m/>
    <n v="0"/>
    <n v="1"/>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2" applyNumberFormats="0" applyBorderFormats="0" applyFontFormats="0" applyPatternFormats="0" applyAlignmentFormats="0" applyWidthHeightFormats="1" dataCaption="Valores" updatedVersion="5" minRefreshableVersion="3" preserveFormatting="0" itemPrintTitles="1" createdVersion="5" indent="0" outline="1" outlineData="1" multipleFieldFilters="0">
  <location ref="A3:B149" firstHeaderRow="1" firstDataRow="1" firstDataCol="1" rowPageCount="1" colPageCount="1"/>
  <pivotFields count="68">
    <pivotField showAll="0"/>
    <pivotField showAll="0"/>
    <pivotField showAll="0"/>
    <pivotField dataField="1" showAll="0"/>
    <pivotField axis="axisPage" multipleItemSelectionAllowed="1" showAll="0">
      <items count="7">
        <item x="0"/>
        <item x="1"/>
        <item x="2"/>
        <item x="3"/>
        <item x="4"/>
        <item x="5"/>
        <item t="default"/>
      </items>
    </pivotField>
    <pivotField multipleItemSelectionAllowed="1" showAll="0">
      <items count="30">
        <item x="0"/>
        <item x="3"/>
        <item x="20"/>
        <item x="17"/>
        <item x="13"/>
        <item x="11"/>
        <item x="19"/>
        <item x="14"/>
        <item x="8"/>
        <item x="1"/>
        <item x="16"/>
        <item x="21"/>
        <item x="10"/>
        <item x="2"/>
        <item x="15"/>
        <item x="27"/>
        <item x="9"/>
        <item x="6"/>
        <item x="5"/>
        <item x="7"/>
        <item x="26"/>
        <item x="4"/>
        <item x="18"/>
        <item x="22"/>
        <item x="12"/>
        <item x="24"/>
        <item x="23"/>
        <item x="25"/>
        <item x="28"/>
        <item t="default"/>
      </items>
    </pivotField>
    <pivotField axis="axisRow" showAll="0">
      <items count="8">
        <item h="1" x="0"/>
        <item x="1"/>
        <item x="2"/>
        <item x="3"/>
        <item x="4"/>
        <item x="5"/>
        <item x="6"/>
        <item t="default"/>
      </items>
    </pivotField>
    <pivotField showAll="0">
      <items count="8">
        <item x="0"/>
        <item x="1"/>
        <item x="2"/>
        <item x="3"/>
        <item x="4"/>
        <item x="5"/>
        <item x="6"/>
        <item t="default"/>
      </items>
    </pivotField>
    <pivotField axis="axisRow" showAll="0">
      <items count="76">
        <item x="62"/>
        <item x="66"/>
        <item x="3"/>
        <item x="56"/>
        <item x="19"/>
        <item x="15"/>
        <item x="10"/>
        <item x="11"/>
        <item x="20"/>
        <item x="74"/>
        <item x="53"/>
        <item x="51"/>
        <item x="26"/>
        <item x="73"/>
        <item x="13"/>
        <item x="7"/>
        <item x="40"/>
        <item x="50"/>
        <item x="55"/>
        <item x="57"/>
        <item x="42"/>
        <item x="37"/>
        <item x="65"/>
        <item x="47"/>
        <item x="52"/>
        <item x="36"/>
        <item x="46"/>
        <item x="69"/>
        <item x="0"/>
        <item x="16"/>
        <item x="64"/>
        <item x="2"/>
        <item x="48"/>
        <item x="54"/>
        <item x="22"/>
        <item x="17"/>
        <item x="32"/>
        <item x="12"/>
        <item x="43"/>
        <item x="44"/>
        <item x="39"/>
        <item x="61"/>
        <item x="18"/>
        <item x="67"/>
        <item x="30"/>
        <item x="6"/>
        <item x="71"/>
        <item x="72"/>
        <item x="5"/>
        <item x="63"/>
        <item x="29"/>
        <item x="27"/>
        <item x="31"/>
        <item x="28"/>
        <item x="45"/>
        <item x="41"/>
        <item x="1"/>
        <item x="9"/>
        <item x="8"/>
        <item x="34"/>
        <item x="4"/>
        <item x="58"/>
        <item x="35"/>
        <item x="24"/>
        <item x="23"/>
        <item x="33"/>
        <item x="60"/>
        <item x="38"/>
        <item x="49"/>
        <item x="68"/>
        <item x="21"/>
        <item x="25"/>
        <item x="59"/>
        <item x="70"/>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6"/>
    <field x="8"/>
  </rowFields>
  <rowItems count="146">
    <i>
      <x v="1"/>
    </i>
    <i r="1">
      <x v="1"/>
    </i>
    <i r="1">
      <x v="2"/>
    </i>
    <i r="1">
      <x v="4"/>
    </i>
    <i r="1">
      <x v="5"/>
    </i>
    <i r="1">
      <x v="6"/>
    </i>
    <i r="1">
      <x v="7"/>
    </i>
    <i r="1">
      <x v="8"/>
    </i>
    <i r="1">
      <x v="9"/>
    </i>
    <i r="1">
      <x v="16"/>
    </i>
    <i r="1">
      <x v="18"/>
    </i>
    <i r="1">
      <x v="20"/>
    </i>
    <i r="1">
      <x v="22"/>
    </i>
    <i r="1">
      <x v="29"/>
    </i>
    <i r="1">
      <x v="31"/>
    </i>
    <i r="1">
      <x v="35"/>
    </i>
    <i r="1">
      <x v="36"/>
    </i>
    <i r="1">
      <x v="37"/>
    </i>
    <i r="1">
      <x v="39"/>
    </i>
    <i r="1">
      <x v="42"/>
    </i>
    <i r="1">
      <x v="45"/>
    </i>
    <i r="1">
      <x v="46"/>
    </i>
    <i r="1">
      <x v="47"/>
    </i>
    <i r="1">
      <x v="48"/>
    </i>
    <i r="1">
      <x v="50"/>
    </i>
    <i r="1">
      <x v="52"/>
    </i>
    <i r="1">
      <x v="54"/>
    </i>
    <i r="1">
      <x v="55"/>
    </i>
    <i r="1">
      <x v="56"/>
    </i>
    <i r="1">
      <x v="58"/>
    </i>
    <i r="1">
      <x v="60"/>
    </i>
    <i r="1">
      <x v="62"/>
    </i>
    <i r="1">
      <x v="64"/>
    </i>
    <i r="1">
      <x v="69"/>
    </i>
    <i r="1">
      <x v="70"/>
    </i>
    <i r="1">
      <x v="72"/>
    </i>
    <i r="1">
      <x v="74"/>
    </i>
    <i>
      <x v="2"/>
    </i>
    <i r="1">
      <x/>
    </i>
    <i r="1">
      <x v="2"/>
    </i>
    <i r="1">
      <x v="3"/>
    </i>
    <i r="1">
      <x v="4"/>
    </i>
    <i r="1">
      <x v="5"/>
    </i>
    <i r="1">
      <x v="6"/>
    </i>
    <i r="1">
      <x v="7"/>
    </i>
    <i r="1">
      <x v="8"/>
    </i>
    <i r="1">
      <x v="12"/>
    </i>
    <i r="1">
      <x v="13"/>
    </i>
    <i r="1">
      <x v="14"/>
    </i>
    <i r="1">
      <x v="15"/>
    </i>
    <i r="1">
      <x v="17"/>
    </i>
    <i r="1">
      <x v="19"/>
    </i>
    <i r="1">
      <x v="21"/>
    </i>
    <i r="1">
      <x v="23"/>
    </i>
    <i r="1">
      <x v="27"/>
    </i>
    <i r="1">
      <x v="29"/>
    </i>
    <i r="1">
      <x v="30"/>
    </i>
    <i r="1">
      <x v="31"/>
    </i>
    <i r="1">
      <x v="32"/>
    </i>
    <i r="1">
      <x v="34"/>
    </i>
    <i r="1">
      <x v="35"/>
    </i>
    <i r="1">
      <x v="38"/>
    </i>
    <i r="1">
      <x v="40"/>
    </i>
    <i r="1">
      <x v="42"/>
    </i>
    <i r="1">
      <x v="43"/>
    </i>
    <i r="1">
      <x v="44"/>
    </i>
    <i r="1">
      <x v="45"/>
    </i>
    <i r="1">
      <x v="48"/>
    </i>
    <i r="1">
      <x v="50"/>
    </i>
    <i r="1">
      <x v="51"/>
    </i>
    <i r="1">
      <x v="56"/>
    </i>
    <i r="1">
      <x v="58"/>
    </i>
    <i r="1">
      <x v="60"/>
    </i>
    <i r="1">
      <x v="62"/>
    </i>
    <i r="1">
      <x v="63"/>
    </i>
    <i r="1">
      <x v="65"/>
    </i>
    <i r="1">
      <x v="66"/>
    </i>
    <i r="1">
      <x v="67"/>
    </i>
    <i r="1">
      <x v="68"/>
    </i>
    <i r="1">
      <x v="71"/>
    </i>
    <i r="1">
      <x v="74"/>
    </i>
    <i>
      <x v="3"/>
    </i>
    <i r="1">
      <x v="2"/>
    </i>
    <i r="1">
      <x v="4"/>
    </i>
    <i r="1">
      <x v="6"/>
    </i>
    <i r="1">
      <x v="7"/>
    </i>
    <i r="1">
      <x v="11"/>
    </i>
    <i r="1">
      <x v="24"/>
    </i>
    <i r="1">
      <x v="29"/>
    </i>
    <i r="1">
      <x v="31"/>
    </i>
    <i r="1">
      <x v="33"/>
    </i>
    <i r="1">
      <x v="35"/>
    </i>
    <i r="1">
      <x v="36"/>
    </i>
    <i r="1">
      <x v="41"/>
    </i>
    <i r="1">
      <x v="42"/>
    </i>
    <i r="1">
      <x v="44"/>
    </i>
    <i r="1">
      <x v="45"/>
    </i>
    <i r="1">
      <x v="48"/>
    </i>
    <i r="1">
      <x v="49"/>
    </i>
    <i r="1">
      <x v="53"/>
    </i>
    <i r="1">
      <x v="56"/>
    </i>
    <i r="1">
      <x v="58"/>
    </i>
    <i r="1">
      <x v="60"/>
    </i>
    <i r="1">
      <x v="61"/>
    </i>
    <i r="1">
      <x v="62"/>
    </i>
    <i r="1">
      <x v="73"/>
    </i>
    <i>
      <x v="4"/>
    </i>
    <i r="1">
      <x v="2"/>
    </i>
    <i r="1">
      <x v="5"/>
    </i>
    <i r="1">
      <x v="6"/>
    </i>
    <i r="1">
      <x v="7"/>
    </i>
    <i r="1">
      <x v="8"/>
    </i>
    <i r="1">
      <x v="25"/>
    </i>
    <i r="1">
      <x v="29"/>
    </i>
    <i r="1">
      <x v="31"/>
    </i>
    <i r="1">
      <x v="35"/>
    </i>
    <i r="1">
      <x v="36"/>
    </i>
    <i r="1">
      <x v="42"/>
    </i>
    <i r="1">
      <x v="44"/>
    </i>
    <i r="1">
      <x v="56"/>
    </i>
    <i r="1">
      <x v="57"/>
    </i>
    <i r="1">
      <x v="58"/>
    </i>
    <i r="1">
      <x v="59"/>
    </i>
    <i r="1">
      <x v="60"/>
    </i>
    <i r="1">
      <x v="65"/>
    </i>
    <i r="1">
      <x v="74"/>
    </i>
    <i>
      <x v="5"/>
    </i>
    <i r="1">
      <x v="2"/>
    </i>
    <i r="1">
      <x v="5"/>
    </i>
    <i r="1">
      <x v="6"/>
    </i>
    <i r="1">
      <x v="7"/>
    </i>
    <i r="1">
      <x v="10"/>
    </i>
    <i r="1">
      <x v="26"/>
    </i>
    <i r="1">
      <x v="29"/>
    </i>
    <i r="1">
      <x v="31"/>
    </i>
    <i r="1">
      <x v="35"/>
    </i>
    <i r="1">
      <x v="42"/>
    </i>
    <i r="1">
      <x v="45"/>
    </i>
    <i r="1">
      <x v="50"/>
    </i>
    <i r="1">
      <x v="56"/>
    </i>
    <i r="1">
      <x v="58"/>
    </i>
    <i r="1">
      <x v="60"/>
    </i>
    <i>
      <x v="6"/>
    </i>
    <i r="1">
      <x v="31"/>
    </i>
    <i r="1">
      <x v="74"/>
    </i>
    <i t="grand">
      <x/>
    </i>
  </rowItems>
  <colItems count="1">
    <i/>
  </colItems>
  <pageFields count="1">
    <pageField fld="4" hier="-1"/>
  </pageFields>
  <dataFields count="1">
    <dataField name="Cuenta de Fecha de descarga"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dataOnRows="1" applyNumberFormats="0" applyBorderFormats="0" applyFontFormats="0" applyPatternFormats="0" applyAlignmentFormats="0" applyWidthHeightFormats="1" dataCaption="Datos" updatedVersion="5" minRefreshableVersion="3" showMemberPropertyTips="0" preserveFormatting="0" itemPrintTitles="1" createdVersion="6" indent="0" compact="0" compactData="0" gridDropZones="1">
  <location ref="A4:G34" firstHeaderRow="1" firstDataRow="2" firstDataCol="1"/>
  <pivotFields count="53">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dataField="1" compact="0" outline="0" showAll="0" defaultSubtotal="0"/>
    <pivotField compact="0" outline="0" showAll="0" defaultSubtotal="0"/>
    <pivotField axis="axisRow" compact="0" outline="0" showAll="0" defaultSubtotal="0">
      <items count="29">
        <item x="0"/>
        <item x="3"/>
        <item x="20"/>
        <item x="17"/>
        <item x="13"/>
        <item x="11"/>
        <item x="19"/>
        <item x="14"/>
        <item x="8"/>
        <item x="1"/>
        <item x="16"/>
        <item x="21"/>
        <item x="10"/>
        <item x="2"/>
        <item x="15"/>
        <item x="27"/>
        <item x="9"/>
        <item x="6"/>
        <item x="5"/>
        <item x="7"/>
        <item x="26"/>
        <item x="4"/>
        <item x="18"/>
        <item x="22"/>
        <item x="12"/>
        <item x="24"/>
        <item x="23"/>
        <item x="25"/>
        <item x="28"/>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ubtotalTop="0" showAll="0" includeNewItemsInFilter="1" defaultSubtotal="0"/>
    <pivotField compact="0" outline="0" subtotalTop="0" showAll="0" includeNewItemsInFilter="1"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multipleItemSelectionAllowed="1" showAll="0" defaultSubtotal="0">
      <items count="7">
        <item x="2"/>
        <item x="4"/>
        <item x="5"/>
        <item x="6"/>
        <item x="1"/>
        <item h="1" x="0"/>
        <item h="1" x="3"/>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1">
    <field x="5"/>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38"/>
  </colFields>
  <colItems count="6">
    <i>
      <x/>
    </i>
    <i>
      <x v="1"/>
    </i>
    <i>
      <x v="2"/>
    </i>
    <i>
      <x v="3"/>
    </i>
    <i>
      <x v="4"/>
    </i>
    <i t="grand">
      <x/>
    </i>
  </colItems>
  <dataFields count="1">
    <dataField name="Cuenta de Fecha de descarga" fld="3" subtotal="count" baseField="0" baseItem="0"/>
  </dataFields>
  <pivotTableStyleInfo showRowHeaders="1" showColHeaders="1" showRowStripes="0" showColStripes="0" showLastColumn="1"/>
</pivotTableDefinition>
</file>

<file path=xl/pivotTables/pivotTable3.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C32" firstHeaderRow="0" firstDataRow="1" firstDataCol="1"/>
  <pivotFields count="55">
    <pivotField showAll="0"/>
    <pivotField showAll="0"/>
    <pivotField showAll="0"/>
    <pivotField dataField="1" showAll="0"/>
    <pivotField showAll="0" defaultSubtotal="0"/>
    <pivotField axis="axisRow" showAll="0" defaultSubtotal="0">
      <items count="29">
        <item h="1" x="0"/>
        <item x="3"/>
        <item x="20"/>
        <item x="17"/>
        <item x="13"/>
        <item x="11"/>
        <item x="19"/>
        <item x="14"/>
        <item x="8"/>
        <item x="1"/>
        <item x="16"/>
        <item x="21"/>
        <item x="10"/>
        <item x="2"/>
        <item x="15"/>
        <item x="27"/>
        <item x="9"/>
        <item x="6"/>
        <item x="5"/>
        <item x="7"/>
        <item x="26"/>
        <item x="4"/>
        <item x="18"/>
        <item x="22"/>
        <item x="12"/>
        <item x="24"/>
        <item x="23"/>
        <item x="25"/>
        <item x="28"/>
      </items>
    </pivotField>
    <pivotField showAll="0" defaultSubtotal="0"/>
    <pivotField showAll="0" defaultSubtotal="0"/>
    <pivotField showAll="0" defaultSubtotal="0"/>
    <pivotField showAll="0">
      <items count="32">
        <item x="0"/>
        <item x="8"/>
        <item x="3"/>
        <item x="20"/>
        <item x="27"/>
        <item x="16"/>
        <item x="13"/>
        <item x="19"/>
        <item x="1"/>
        <item x="12"/>
        <item x="9"/>
        <item x="17"/>
        <item x="21"/>
        <item x="2"/>
        <item x="5"/>
        <item x="29"/>
        <item x="11"/>
        <item x="7"/>
        <item x="6"/>
        <item x="14"/>
        <item x="26"/>
        <item x="4"/>
        <item x="18"/>
        <item x="22"/>
        <item x="15"/>
        <item x="25"/>
        <item x="23"/>
        <item x="24"/>
        <item x="10"/>
        <item x="28"/>
        <item x="30"/>
        <item t="default"/>
      </items>
    </pivotField>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s>
  <rowFields count="1">
    <field x="5"/>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2"/>
  </colFields>
  <colItems count="2">
    <i>
      <x/>
    </i>
    <i i="1">
      <x v="1"/>
    </i>
  </colItems>
  <dataFields count="2">
    <dataField name="Promedio de 3.19 Valora la información que recibes de la Biblioteca a traves de nuestras redes sociales" fld="38" subtotal="average" baseField="9" baseItem="1"/>
    <dataField name="Cuenta de Fecha de descarga"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0.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AB307"/>
  <sheetViews>
    <sheetView showGridLines="0" view="pageBreakPreview" topLeftCell="B237" zoomScaleNormal="75" zoomScaleSheetLayoutView="100" workbookViewId="0">
      <selection activeCell="B7" sqref="B7"/>
    </sheetView>
  </sheetViews>
  <sheetFormatPr baseColWidth="10" defaultRowHeight="12.75" customHeight="1" x14ac:dyDescent="0.25"/>
  <cols>
    <col min="1" max="1" width="8.7109375" style="62" customWidth="1"/>
    <col min="2" max="2" width="46.85546875" style="10" customWidth="1"/>
    <col min="3" max="3" width="8.7109375" style="13" customWidth="1"/>
    <col min="4" max="8" width="8.7109375" customWidth="1"/>
    <col min="9" max="9" width="6.42578125" customWidth="1"/>
    <col min="10" max="10" width="8.5703125" style="15" customWidth="1"/>
    <col min="11" max="15" width="6.42578125" style="15" customWidth="1"/>
    <col min="16" max="16" width="11.5703125" style="154" bestFit="1" customWidth="1"/>
    <col min="17" max="17" width="12.7109375" style="96" bestFit="1" customWidth="1"/>
    <col min="18" max="18" width="11.5703125" style="97" bestFit="1" customWidth="1"/>
    <col min="19" max="24" width="6.5703125" style="97" customWidth="1"/>
    <col min="25" max="25" width="11.5703125" style="97" bestFit="1" customWidth="1"/>
    <col min="26" max="26" width="11.42578125" style="97"/>
  </cols>
  <sheetData>
    <row r="1" spans="1:26" ht="51.75" customHeight="1" x14ac:dyDescent="0.3">
      <c r="A1" s="61"/>
      <c r="B1" s="1"/>
    </row>
    <row r="2" spans="1:26" ht="20.25" customHeight="1" x14ac:dyDescent="0.25">
      <c r="B2" s="284" t="s">
        <v>37</v>
      </c>
      <c r="C2" s="284"/>
      <c r="D2" s="284"/>
      <c r="E2" s="284"/>
      <c r="F2" s="284"/>
      <c r="G2" s="284"/>
      <c r="H2" s="284"/>
      <c r="I2" s="284"/>
      <c r="J2" s="284"/>
      <c r="K2" s="284"/>
      <c r="L2" s="284"/>
      <c r="M2" s="284"/>
      <c r="N2" s="284"/>
      <c r="O2" s="284"/>
      <c r="P2" s="284"/>
    </row>
    <row r="3" spans="1:26" ht="23.25" customHeight="1" x14ac:dyDescent="0.25">
      <c r="B3" s="284"/>
      <c r="C3" s="284"/>
      <c r="D3" s="284"/>
      <c r="E3" s="284"/>
      <c r="F3" s="284"/>
      <c r="G3" s="284"/>
      <c r="H3" s="284"/>
      <c r="I3" s="284"/>
      <c r="J3" s="284"/>
      <c r="K3" s="284"/>
      <c r="L3" s="284"/>
      <c r="M3" s="284"/>
      <c r="N3" s="284"/>
      <c r="O3" s="284"/>
      <c r="P3" s="284"/>
    </row>
    <row r="4" spans="1:26" ht="12.75" customHeight="1" x14ac:dyDescent="0.25">
      <c r="A4" s="63"/>
      <c r="B4" s="3"/>
      <c r="C4" s="51"/>
      <c r="D4" s="2"/>
      <c r="E4" s="2"/>
      <c r="F4" s="2"/>
      <c r="G4" s="2"/>
    </row>
    <row r="5" spans="1:26" ht="18.75" customHeight="1" x14ac:dyDescent="0.25">
      <c r="B5" s="285" t="s">
        <v>38</v>
      </c>
      <c r="C5" s="285"/>
      <c r="D5" s="285"/>
      <c r="E5" s="285"/>
      <c r="F5" s="285"/>
      <c r="G5" s="285"/>
      <c r="H5" s="285"/>
      <c r="I5" s="285"/>
      <c r="J5" s="285"/>
      <c r="K5" s="285"/>
      <c r="L5" s="285"/>
      <c r="M5" s="285"/>
      <c r="N5" s="285"/>
      <c r="O5" s="285"/>
      <c r="P5" s="285"/>
    </row>
    <row r="6" spans="1:26" ht="18.75" customHeight="1" x14ac:dyDescent="0.25">
      <c r="B6" s="285" t="s">
        <v>896</v>
      </c>
      <c r="C6" s="285"/>
      <c r="D6" s="285"/>
      <c r="E6" s="285"/>
      <c r="F6" s="285"/>
      <c r="G6" s="285"/>
      <c r="H6" s="285"/>
      <c r="I6" s="285"/>
      <c r="J6" s="285"/>
      <c r="K6" s="285"/>
      <c r="L6" s="285"/>
      <c r="M6" s="285"/>
      <c r="N6" s="285"/>
      <c r="O6" s="285"/>
      <c r="P6" s="285"/>
    </row>
    <row r="7" spans="1:26" ht="18.75" customHeight="1" x14ac:dyDescent="0.25">
      <c r="B7" s="4"/>
      <c r="C7" s="4"/>
      <c r="D7" s="4"/>
      <c r="E7" s="4"/>
      <c r="F7" s="5"/>
      <c r="G7" s="4"/>
      <c r="H7" s="4"/>
      <c r="I7" s="4"/>
      <c r="J7" s="73"/>
      <c r="K7" s="73"/>
      <c r="L7" s="73"/>
      <c r="M7" s="73"/>
      <c r="N7" s="73"/>
      <c r="O7" s="73"/>
      <c r="P7" s="155"/>
    </row>
    <row r="8" spans="1:26" ht="18.75" customHeight="1" x14ac:dyDescent="0.3">
      <c r="B8" s="6"/>
      <c r="C8" s="52"/>
      <c r="D8" s="7"/>
      <c r="E8" s="7"/>
      <c r="F8" s="108" t="s">
        <v>349</v>
      </c>
      <c r="G8" s="7"/>
      <c r="H8" s="9"/>
      <c r="I8" s="9"/>
      <c r="J8" s="50"/>
    </row>
    <row r="9" spans="1:26" ht="18.75" customHeight="1" x14ac:dyDescent="0.3">
      <c r="B9" s="6"/>
      <c r="C9" s="52"/>
      <c r="D9" s="7"/>
      <c r="E9" s="7"/>
      <c r="F9" s="8" t="s">
        <v>80</v>
      </c>
      <c r="G9" s="7"/>
      <c r="H9" s="9"/>
      <c r="I9" s="9"/>
      <c r="J9" s="50"/>
    </row>
    <row r="10" spans="1:26" ht="18.75" customHeight="1" x14ac:dyDescent="0.3">
      <c r="B10" s="6"/>
      <c r="C10" s="52"/>
      <c r="D10" s="7"/>
      <c r="E10" s="7"/>
      <c r="F10" s="8" t="s">
        <v>39</v>
      </c>
      <c r="G10" s="7"/>
      <c r="H10" s="9"/>
      <c r="I10" s="9"/>
      <c r="J10" s="50"/>
    </row>
    <row r="11" spans="1:26" ht="18.75" customHeight="1" x14ac:dyDescent="0.3">
      <c r="B11" s="48"/>
      <c r="C11" s="53"/>
      <c r="D11" s="15"/>
      <c r="E11" s="49"/>
      <c r="F11" s="89">
        <f>COUNT(TABLA!D:D)</f>
        <v>2132</v>
      </c>
      <c r="G11" s="49"/>
      <c r="H11" s="50"/>
      <c r="I11" s="50"/>
      <c r="J11" s="50"/>
    </row>
    <row r="12" spans="1:26" s="11" customFormat="1" ht="27" customHeight="1" x14ac:dyDescent="0.35">
      <c r="A12" s="203" t="s">
        <v>40</v>
      </c>
      <c r="B12" s="204" t="s">
        <v>41</v>
      </c>
      <c r="C12" s="54"/>
      <c r="J12" s="74"/>
      <c r="K12" s="74"/>
      <c r="L12" s="74"/>
      <c r="M12" s="74"/>
      <c r="N12" s="74"/>
      <c r="O12" s="74"/>
      <c r="P12" s="156"/>
      <c r="Q12" s="96"/>
      <c r="R12" s="98"/>
      <c r="S12" s="98"/>
      <c r="T12" s="98"/>
      <c r="U12" s="98"/>
      <c r="V12" s="98"/>
      <c r="W12" s="98"/>
      <c r="X12" s="98"/>
      <c r="Y12" s="98"/>
      <c r="Z12" s="98"/>
    </row>
    <row r="13" spans="1:26" ht="18.75" x14ac:dyDescent="0.25">
      <c r="A13" s="289" t="s">
        <v>897</v>
      </c>
      <c r="B13" s="289"/>
      <c r="C13" s="289"/>
      <c r="D13" s="289"/>
    </row>
    <row r="14" spans="1:26" ht="15.75" x14ac:dyDescent="0.25">
      <c r="B14" s="135" t="s">
        <v>396</v>
      </c>
      <c r="C14" s="138">
        <f>COUNTIF(TABLA!E:E,B14)</f>
        <v>1679</v>
      </c>
    </row>
    <row r="15" spans="1:26" ht="15.75" x14ac:dyDescent="0.25">
      <c r="B15" s="135" t="s">
        <v>407</v>
      </c>
      <c r="C15" s="138">
        <f>COUNTIF(TABLA!E:E,B15)</f>
        <v>215</v>
      </c>
    </row>
    <row r="16" spans="1:26" ht="15.75" x14ac:dyDescent="0.25">
      <c r="B16" s="135" t="s">
        <v>401</v>
      </c>
      <c r="C16" s="138">
        <f>COUNTIF(TABLA!E:E,B16)</f>
        <v>183</v>
      </c>
    </row>
    <row r="17" spans="1:21" ht="28.5" x14ac:dyDescent="0.25">
      <c r="B17" s="135" t="s">
        <v>418</v>
      </c>
      <c r="C17" s="138">
        <f>COUNTIF(TABLA!E:E,B17)</f>
        <v>45</v>
      </c>
    </row>
    <row r="18" spans="1:21" ht="15.75" x14ac:dyDescent="0.25"/>
    <row r="19" spans="1:21" ht="15.75" x14ac:dyDescent="0.25"/>
    <row r="20" spans="1:21" ht="15.75" x14ac:dyDescent="0.25"/>
    <row r="21" spans="1:21" ht="15.75" x14ac:dyDescent="0.25"/>
    <row r="22" spans="1:21" ht="19.5" customHeight="1" x14ac:dyDescent="0.25">
      <c r="A22" s="289" t="s">
        <v>361</v>
      </c>
      <c r="B22" s="289"/>
      <c r="C22" s="289"/>
      <c r="D22" s="289"/>
    </row>
    <row r="23" spans="1:21" ht="15.75" customHeight="1" x14ac:dyDescent="0.25">
      <c r="A23" s="35"/>
      <c r="C23" s="83"/>
      <c r="D23" s="37"/>
    </row>
    <row r="24" spans="1:21" ht="24.75" customHeight="1" x14ac:dyDescent="0.25">
      <c r="A24" s="134">
        <v>14</v>
      </c>
      <c r="B24" s="135" t="s">
        <v>104</v>
      </c>
      <c r="C24" s="138">
        <f>COUNTIF(TABLA!F:F,B24)</f>
        <v>225</v>
      </c>
      <c r="D24" s="38"/>
      <c r="E24" s="15"/>
      <c r="F24" s="15"/>
      <c r="G24" s="15"/>
      <c r="H24" s="15"/>
      <c r="I24" s="15"/>
      <c r="R24" s="173"/>
      <c r="S24" s="174"/>
      <c r="T24" s="176"/>
      <c r="U24" s="176"/>
    </row>
    <row r="25" spans="1:21" ht="24.75" customHeight="1" x14ac:dyDescent="0.25">
      <c r="A25" s="136">
        <v>16</v>
      </c>
      <c r="B25" s="137" t="s">
        <v>100</v>
      </c>
      <c r="C25" s="138">
        <f>COUNTIF(TABLA!F:F,B25)</f>
        <v>167</v>
      </c>
      <c r="D25" s="38"/>
      <c r="E25" s="15"/>
      <c r="F25" s="15"/>
      <c r="G25" s="15"/>
      <c r="H25" s="15"/>
      <c r="I25" s="15"/>
      <c r="R25" s="100"/>
      <c r="S25" s="99"/>
      <c r="T25" s="175"/>
      <c r="U25" s="175"/>
    </row>
    <row r="26" spans="1:21" ht="24.75" customHeight="1" x14ac:dyDescent="0.25">
      <c r="A26" s="136">
        <v>9</v>
      </c>
      <c r="B26" s="137" t="s">
        <v>102</v>
      </c>
      <c r="C26" s="138">
        <f>COUNTIF(TABLA!F:F,B26)</f>
        <v>141</v>
      </c>
      <c r="D26" s="38"/>
      <c r="E26" s="15"/>
      <c r="F26" s="15"/>
      <c r="G26" s="15"/>
      <c r="H26" s="15"/>
      <c r="I26" s="15"/>
      <c r="R26" s="175"/>
      <c r="S26" s="175"/>
      <c r="T26" s="175"/>
      <c r="U26" s="175"/>
    </row>
    <row r="27" spans="1:21" ht="24.75" customHeight="1" x14ac:dyDescent="0.25">
      <c r="A27" s="136">
        <v>12</v>
      </c>
      <c r="B27" s="137" t="s">
        <v>92</v>
      </c>
      <c r="C27" s="138">
        <f>COUNTIF(TABLA!F:F,B27)</f>
        <v>141</v>
      </c>
      <c r="D27" s="38"/>
      <c r="E27" s="15"/>
      <c r="F27" s="15"/>
      <c r="G27" s="15"/>
      <c r="H27" s="15"/>
      <c r="I27" s="15"/>
      <c r="R27" s="175"/>
      <c r="S27" s="175"/>
      <c r="T27" s="175"/>
      <c r="U27" s="175"/>
    </row>
    <row r="28" spans="1:21" ht="24.75" customHeight="1" x14ac:dyDescent="0.25">
      <c r="A28" s="136">
        <v>4</v>
      </c>
      <c r="B28" s="137" t="s">
        <v>99</v>
      </c>
      <c r="C28" s="138">
        <f>COUNTIF(TABLA!F:F,B28)</f>
        <v>127</v>
      </c>
      <c r="D28" s="38"/>
      <c r="E28" s="15"/>
      <c r="F28" s="15"/>
      <c r="G28" s="15"/>
      <c r="H28" s="15"/>
      <c r="I28" s="15"/>
      <c r="R28" s="99"/>
      <c r="S28" s="100"/>
      <c r="T28" s="100"/>
      <c r="U28" s="99"/>
    </row>
    <row r="29" spans="1:21" ht="24.75" customHeight="1" x14ac:dyDescent="0.25">
      <c r="A29" s="136">
        <v>11</v>
      </c>
      <c r="B29" s="137" t="s">
        <v>101</v>
      </c>
      <c r="C29" s="138">
        <f>COUNTIF(TABLA!F:F,B29)</f>
        <v>118</v>
      </c>
      <c r="D29" s="38"/>
      <c r="E29" s="15"/>
      <c r="F29" s="15"/>
      <c r="G29" s="15"/>
      <c r="H29" s="15"/>
      <c r="I29" s="15"/>
      <c r="R29" s="99"/>
      <c r="S29" s="100"/>
      <c r="T29" s="100"/>
      <c r="U29" s="99"/>
    </row>
    <row r="30" spans="1:21" ht="24.75" customHeight="1" x14ac:dyDescent="0.25">
      <c r="A30" s="136">
        <v>13</v>
      </c>
      <c r="B30" s="137" t="s">
        <v>106</v>
      </c>
      <c r="C30" s="138">
        <f>COUNTIF(TABLA!F:F,B30)</f>
        <v>110</v>
      </c>
      <c r="D30" s="38"/>
      <c r="E30" s="15"/>
      <c r="F30" s="15"/>
      <c r="G30" s="15"/>
      <c r="H30" s="15"/>
      <c r="I30" s="15"/>
      <c r="R30" s="100"/>
      <c r="S30" s="99"/>
      <c r="T30" s="175"/>
      <c r="U30" s="175"/>
    </row>
    <row r="31" spans="1:21" ht="24.75" customHeight="1" x14ac:dyDescent="0.25">
      <c r="A31" s="136">
        <v>21</v>
      </c>
      <c r="B31" s="137" t="s">
        <v>97</v>
      </c>
      <c r="C31" s="138">
        <f>COUNTIF(TABLA!F:F,B31)</f>
        <v>103</v>
      </c>
      <c r="D31" s="38"/>
      <c r="E31" s="15"/>
      <c r="F31" s="15"/>
      <c r="G31" s="15"/>
      <c r="H31" s="15"/>
      <c r="I31" s="15"/>
      <c r="R31" s="100"/>
      <c r="S31" s="99"/>
      <c r="T31" s="175"/>
      <c r="U31" s="175"/>
    </row>
    <row r="32" spans="1:21" ht="24.75" customHeight="1" x14ac:dyDescent="0.25">
      <c r="A32" s="136">
        <v>25</v>
      </c>
      <c r="B32" s="137" t="s">
        <v>98</v>
      </c>
      <c r="C32" s="138">
        <f>COUNTIF(TABLA!F:F,B32)</f>
        <v>102</v>
      </c>
      <c r="D32" s="38"/>
      <c r="E32" s="15"/>
      <c r="F32" s="15"/>
      <c r="G32" s="15"/>
      <c r="H32" s="15"/>
      <c r="I32" s="15"/>
      <c r="R32" s="99"/>
      <c r="S32" s="100"/>
      <c r="T32" s="100"/>
      <c r="U32" s="99"/>
    </row>
    <row r="33" spans="1:21" ht="24.75" customHeight="1" x14ac:dyDescent="0.25">
      <c r="A33" s="136">
        <v>7</v>
      </c>
      <c r="B33" s="137" t="s">
        <v>94</v>
      </c>
      <c r="C33" s="138">
        <f>COUNTIF(TABLA!F:F,B33)</f>
        <v>84</v>
      </c>
      <c r="D33" s="38"/>
      <c r="E33" s="15"/>
      <c r="F33" s="15"/>
      <c r="G33" s="15"/>
      <c r="H33" s="15"/>
      <c r="I33" s="15"/>
      <c r="R33" s="100"/>
      <c r="S33" s="99"/>
      <c r="T33" s="103"/>
      <c r="U33" s="103"/>
    </row>
    <row r="34" spans="1:21" ht="24.75" customHeight="1" x14ac:dyDescent="0.25">
      <c r="A34" s="136">
        <v>10</v>
      </c>
      <c r="B34" s="137" t="s">
        <v>96</v>
      </c>
      <c r="C34" s="138">
        <f>COUNTIF(TABLA!F:F,B34)</f>
        <v>79</v>
      </c>
      <c r="D34" s="38"/>
      <c r="E34" s="15"/>
      <c r="F34" s="15"/>
      <c r="G34" s="15"/>
      <c r="H34" s="15"/>
      <c r="I34" s="15"/>
      <c r="R34" s="100"/>
      <c r="S34" s="99"/>
    </row>
    <row r="35" spans="1:21" ht="24.75" customHeight="1" x14ac:dyDescent="0.25">
      <c r="A35" s="136">
        <v>18</v>
      </c>
      <c r="B35" s="137" t="s">
        <v>108</v>
      </c>
      <c r="C35" s="138">
        <f>COUNTIF(TABLA!F:F,B35)</f>
        <v>79</v>
      </c>
      <c r="D35" s="38"/>
      <c r="E35" s="15"/>
      <c r="F35" s="15"/>
      <c r="G35" s="15"/>
      <c r="H35" s="15"/>
      <c r="I35" s="15"/>
      <c r="R35" s="175"/>
      <c r="S35" s="175"/>
      <c r="T35" s="103"/>
      <c r="U35" s="103"/>
    </row>
    <row r="36" spans="1:21" ht="30" customHeight="1" x14ac:dyDescent="0.25">
      <c r="A36" s="136">
        <v>1</v>
      </c>
      <c r="B36" s="137" t="s">
        <v>89</v>
      </c>
      <c r="C36" s="138">
        <f>COUNTIF(TABLA!F:F,B36)</f>
        <v>74</v>
      </c>
      <c r="D36" s="38"/>
      <c r="E36" s="15"/>
      <c r="F36" s="15"/>
      <c r="G36" s="15"/>
      <c r="H36" s="15"/>
      <c r="I36" s="15"/>
      <c r="R36" s="100"/>
      <c r="S36" s="99"/>
      <c r="T36" s="103"/>
      <c r="U36" s="103"/>
    </row>
    <row r="37" spans="1:21" ht="24.75" customHeight="1" x14ac:dyDescent="0.25">
      <c r="A37" s="136">
        <v>6</v>
      </c>
      <c r="B37" s="137" t="s">
        <v>222</v>
      </c>
      <c r="C37" s="138">
        <f>COUNTIF(TABLA!F:F,B37)</f>
        <v>65</v>
      </c>
      <c r="D37" s="38"/>
      <c r="E37" s="15"/>
      <c r="F37" s="16"/>
      <c r="G37" s="15"/>
      <c r="H37" s="15"/>
      <c r="I37" s="15"/>
      <c r="R37" s="172"/>
      <c r="S37" s="172"/>
      <c r="T37" s="170"/>
      <c r="U37" s="170"/>
    </row>
    <row r="38" spans="1:21" ht="24.75" customHeight="1" x14ac:dyDescent="0.25">
      <c r="A38" s="136">
        <v>5</v>
      </c>
      <c r="B38" s="137" t="s">
        <v>109</v>
      </c>
      <c r="C38" s="138">
        <f>COUNTIF(TABLA!F:F,B38)</f>
        <v>61</v>
      </c>
      <c r="D38" s="38"/>
      <c r="E38" s="15"/>
      <c r="F38" s="16"/>
      <c r="G38" s="15"/>
      <c r="H38" s="15"/>
      <c r="I38" s="15"/>
      <c r="R38" s="99"/>
      <c r="S38" s="100"/>
      <c r="T38" s="169"/>
      <c r="U38" s="168"/>
    </row>
    <row r="39" spans="1:21" ht="24.75" customHeight="1" x14ac:dyDescent="0.25">
      <c r="A39" s="136">
        <v>17</v>
      </c>
      <c r="B39" s="137" t="s">
        <v>93</v>
      </c>
      <c r="C39" s="138">
        <f>COUNTIF(TABLA!F:F,B39)</f>
        <v>58</v>
      </c>
      <c r="D39" s="38"/>
      <c r="E39" s="15"/>
      <c r="F39" s="15"/>
      <c r="G39" s="15"/>
      <c r="H39" s="15"/>
      <c r="I39" s="15"/>
      <c r="R39" s="99"/>
      <c r="S39" s="100"/>
      <c r="T39" s="169"/>
      <c r="U39" s="168"/>
    </row>
    <row r="40" spans="1:21" ht="24.75" customHeight="1" x14ac:dyDescent="0.25">
      <c r="A40" s="136">
        <v>8</v>
      </c>
      <c r="B40" s="137" t="s">
        <v>105</v>
      </c>
      <c r="C40" s="138">
        <f>COUNTIF(TABLA!F:F,B40)</f>
        <v>56</v>
      </c>
      <c r="D40" s="38"/>
      <c r="E40" s="15"/>
      <c r="F40" s="15"/>
      <c r="G40" s="15"/>
      <c r="H40" s="15"/>
      <c r="I40" s="15"/>
      <c r="R40" s="175"/>
      <c r="S40" s="175"/>
    </row>
    <row r="41" spans="1:21" ht="24.75" customHeight="1" x14ac:dyDescent="0.25">
      <c r="A41" s="136">
        <v>2</v>
      </c>
      <c r="B41" s="137" t="s">
        <v>90</v>
      </c>
      <c r="C41" s="138">
        <f>COUNTIF(TABLA!F:F,B41)</f>
        <v>52</v>
      </c>
      <c r="D41" s="38"/>
      <c r="E41" s="15"/>
      <c r="F41" s="15"/>
      <c r="G41" s="15"/>
      <c r="H41" s="15"/>
      <c r="I41" s="15"/>
      <c r="R41" s="100"/>
      <c r="S41" s="99"/>
    </row>
    <row r="42" spans="1:21" ht="24.75" customHeight="1" x14ac:dyDescent="0.25">
      <c r="A42" s="136">
        <v>20</v>
      </c>
      <c r="B42" s="137" t="s">
        <v>103</v>
      </c>
      <c r="C42" s="138">
        <f>COUNTIF(TABLA!F:F,B42)</f>
        <v>47</v>
      </c>
      <c r="D42" s="38"/>
      <c r="E42" s="15"/>
      <c r="F42" s="15"/>
      <c r="G42" s="15"/>
      <c r="H42" s="15"/>
      <c r="I42" s="15"/>
      <c r="R42" s="100"/>
      <c r="S42" s="99"/>
      <c r="T42" s="103"/>
      <c r="U42" s="103"/>
    </row>
    <row r="43" spans="1:21" ht="24.75" customHeight="1" x14ac:dyDescent="0.25">
      <c r="A43" s="136">
        <v>15</v>
      </c>
      <c r="B43" s="137" t="s">
        <v>221</v>
      </c>
      <c r="C43" s="138">
        <f>COUNTIF(TABLA!F:F,B43)</f>
        <v>38</v>
      </c>
      <c r="D43" s="38"/>
      <c r="E43" s="15"/>
      <c r="F43" s="15"/>
      <c r="G43" s="15"/>
      <c r="H43" s="15"/>
      <c r="I43" s="15"/>
      <c r="R43" s="100"/>
      <c r="S43" s="99"/>
    </row>
    <row r="44" spans="1:21" ht="24.75" customHeight="1" x14ac:dyDescent="0.25">
      <c r="A44" s="136">
        <v>22</v>
      </c>
      <c r="B44" s="137" t="s">
        <v>224</v>
      </c>
      <c r="C44" s="138">
        <f>COUNTIF(TABLA!F:F,B44)</f>
        <v>37</v>
      </c>
      <c r="D44" s="38"/>
      <c r="E44" s="15"/>
      <c r="F44" s="15"/>
      <c r="G44" s="15"/>
      <c r="H44" s="15"/>
      <c r="I44" s="15"/>
      <c r="R44" s="99"/>
      <c r="S44" s="100"/>
      <c r="T44" s="169"/>
      <c r="U44" s="168"/>
    </row>
    <row r="45" spans="1:21" ht="24.75" customHeight="1" x14ac:dyDescent="0.25">
      <c r="A45" s="136">
        <v>3</v>
      </c>
      <c r="B45" s="137" t="s">
        <v>225</v>
      </c>
      <c r="C45" s="138">
        <f>COUNTIF(TABLA!F:F,B45)</f>
        <v>36</v>
      </c>
      <c r="D45" s="38"/>
      <c r="E45" s="15"/>
      <c r="F45" s="15"/>
      <c r="G45" s="15"/>
      <c r="H45" s="15"/>
      <c r="I45" s="15"/>
      <c r="R45" s="169"/>
      <c r="S45" s="168"/>
    </row>
    <row r="46" spans="1:21" ht="24.75" customHeight="1" x14ac:dyDescent="0.25">
      <c r="A46" s="136">
        <v>19</v>
      </c>
      <c r="B46" s="137" t="s">
        <v>223</v>
      </c>
      <c r="C46" s="138">
        <f>COUNTIF(TABLA!F:F,B46)</f>
        <v>31</v>
      </c>
      <c r="D46" s="38"/>
      <c r="E46" s="15"/>
      <c r="F46" s="15"/>
      <c r="G46" s="15"/>
      <c r="H46" s="15"/>
      <c r="I46" s="15"/>
      <c r="R46" s="168"/>
      <c r="S46" s="169"/>
      <c r="T46" s="169"/>
      <c r="U46" s="168"/>
    </row>
    <row r="47" spans="1:21" ht="24.75" customHeight="1" x14ac:dyDescent="0.25">
      <c r="A47" s="136">
        <v>26</v>
      </c>
      <c r="B47" s="137" t="s">
        <v>91</v>
      </c>
      <c r="C47" s="138">
        <f>COUNTIF(TABLA!F:F,B47)</f>
        <v>26</v>
      </c>
      <c r="D47" s="38"/>
      <c r="E47" s="15"/>
      <c r="F47" s="15"/>
      <c r="G47" s="15"/>
      <c r="H47" s="15"/>
      <c r="I47" s="15"/>
      <c r="R47" s="103"/>
      <c r="S47" s="103"/>
    </row>
    <row r="48" spans="1:21" ht="24.75" customHeight="1" x14ac:dyDescent="0.25">
      <c r="A48" s="136">
        <v>24</v>
      </c>
      <c r="B48" s="137" t="s">
        <v>95</v>
      </c>
      <c r="C48" s="138">
        <f>COUNTIF(TABLA!F:F,B48)</f>
        <v>25</v>
      </c>
      <c r="D48" s="38"/>
      <c r="E48" s="15"/>
      <c r="F48" s="15"/>
      <c r="G48" s="15"/>
      <c r="H48" s="15"/>
      <c r="I48" s="15"/>
      <c r="R48" s="168"/>
      <c r="S48" s="169"/>
      <c r="T48" s="169"/>
      <c r="U48" s="168"/>
    </row>
    <row r="49" spans="1:26" ht="24.75" customHeight="1" x14ac:dyDescent="0.25">
      <c r="A49" s="136">
        <v>23</v>
      </c>
      <c r="B49" s="137" t="s">
        <v>107</v>
      </c>
      <c r="C49" s="138">
        <f>COUNTIF(TABLA!F:F,B49)</f>
        <v>20</v>
      </c>
      <c r="D49" s="38"/>
      <c r="E49" s="15"/>
      <c r="F49" s="15"/>
      <c r="G49" s="15"/>
      <c r="H49" s="15"/>
      <c r="I49" s="15"/>
      <c r="R49" s="169"/>
      <c r="S49" s="168"/>
    </row>
    <row r="50" spans="1:26" ht="24.75" customHeight="1" x14ac:dyDescent="0.25">
      <c r="A50" s="136">
        <v>28</v>
      </c>
      <c r="B50" s="137" t="s">
        <v>85</v>
      </c>
      <c r="C50" s="138">
        <f>COUNTIF(TABLA!F:F,B50)</f>
        <v>13</v>
      </c>
      <c r="D50" s="38"/>
      <c r="E50" s="15"/>
      <c r="F50" s="15"/>
      <c r="G50" s="15"/>
      <c r="H50" s="15"/>
      <c r="I50" s="15"/>
    </row>
    <row r="51" spans="1:26" ht="19.5" customHeight="1" x14ac:dyDescent="0.25">
      <c r="C51" s="139">
        <f>SUM(C24:C50)</f>
        <v>2115</v>
      </c>
      <c r="E51" s="15"/>
      <c r="F51" s="15"/>
      <c r="G51" s="15"/>
      <c r="H51" s="15"/>
      <c r="I51" s="15"/>
    </row>
    <row r="52" spans="1:26" ht="12.75" customHeight="1" x14ac:dyDescent="0.25">
      <c r="A52" s="35"/>
      <c r="E52" s="15"/>
      <c r="F52" s="15"/>
      <c r="G52" s="15"/>
      <c r="H52" s="15"/>
      <c r="I52" s="15"/>
    </row>
    <row r="53" spans="1:26" ht="12.75" customHeight="1" x14ac:dyDescent="0.25">
      <c r="A53" s="35"/>
    </row>
    <row r="54" spans="1:26" ht="19.5" customHeight="1" x14ac:dyDescent="0.25">
      <c r="A54" s="35"/>
      <c r="B54" s="110" t="s">
        <v>86</v>
      </c>
    </row>
    <row r="55" spans="1:26" ht="26.25" customHeight="1" x14ac:dyDescent="0.25">
      <c r="A55" s="35"/>
      <c r="B55" s="110" t="s">
        <v>87</v>
      </c>
    </row>
    <row r="56" spans="1:26" ht="12.75" customHeight="1" x14ac:dyDescent="0.25">
      <c r="A56" s="35"/>
      <c r="C56" s="17" t="s">
        <v>43</v>
      </c>
      <c r="D56" s="17" t="s">
        <v>44</v>
      </c>
    </row>
    <row r="57" spans="1:26" s="3" customFormat="1" ht="34.5" customHeight="1" x14ac:dyDescent="0.2">
      <c r="A57" s="119"/>
      <c r="B57" s="128" t="s">
        <v>320</v>
      </c>
      <c r="C57" s="30">
        <f>COUNTIF(TABLA!G:G,BUC!B57)</f>
        <v>99</v>
      </c>
      <c r="D57" s="129">
        <f>C57/SUM(C$57:C$61)</f>
        <v>4.6566321730950141E-2</v>
      </c>
      <c r="J57" s="120"/>
      <c r="K57" s="120"/>
      <c r="L57" s="120"/>
      <c r="M57" s="120"/>
      <c r="N57" s="120"/>
      <c r="O57" s="120"/>
      <c r="P57" s="157"/>
      <c r="Q57" s="121"/>
      <c r="R57" s="122"/>
      <c r="S57" s="122"/>
      <c r="T57" s="122"/>
      <c r="U57" s="122"/>
      <c r="V57" s="122"/>
      <c r="X57" s="122"/>
      <c r="Y57" s="122"/>
      <c r="Z57" s="122"/>
    </row>
    <row r="58" spans="1:26" s="3" customFormat="1" ht="34.5" customHeight="1" x14ac:dyDescent="0.2">
      <c r="A58" s="123"/>
      <c r="B58" s="128" t="s">
        <v>397</v>
      </c>
      <c r="C58" s="30">
        <f>COUNTIF(TABLA!G:G,BUC!B58)</f>
        <v>165</v>
      </c>
      <c r="D58" s="129">
        <f>C58/SUM(C$57:C$61)</f>
        <v>7.7610536218250231E-2</v>
      </c>
      <c r="J58" s="120"/>
      <c r="K58" s="120"/>
      <c r="L58" s="120"/>
      <c r="M58" s="120"/>
      <c r="N58" s="120"/>
      <c r="O58" s="120"/>
      <c r="P58" s="157"/>
      <c r="Q58" s="121"/>
      <c r="R58" s="122"/>
      <c r="S58" s="122"/>
      <c r="T58" s="122"/>
      <c r="U58" s="122"/>
      <c r="V58" s="122"/>
      <c r="X58" s="122"/>
      <c r="Y58" s="122"/>
      <c r="Z58" s="122"/>
    </row>
    <row r="59" spans="1:26" s="3" customFormat="1" ht="34.5" customHeight="1" x14ac:dyDescent="0.2">
      <c r="A59" s="124"/>
      <c r="B59" s="127" t="s">
        <v>300</v>
      </c>
      <c r="C59" s="30">
        <f>COUNTIF(TABLA!G:G,BUC!B59)</f>
        <v>688</v>
      </c>
      <c r="D59" s="129">
        <f>C59/SUM(C$57:C$61)</f>
        <v>0.32361241768579491</v>
      </c>
      <c r="J59" s="120"/>
      <c r="K59" s="120"/>
      <c r="L59" s="120"/>
      <c r="M59" s="120"/>
      <c r="N59" s="120"/>
      <c r="O59" s="120"/>
      <c r="P59" s="157"/>
      <c r="Q59" s="121"/>
      <c r="R59" s="122"/>
      <c r="S59" s="122"/>
      <c r="T59" s="122"/>
      <c r="U59" s="122"/>
      <c r="V59" s="122"/>
      <c r="X59" s="122"/>
      <c r="Y59" s="122"/>
      <c r="Z59" s="122"/>
    </row>
    <row r="60" spans="1:26" s="3" customFormat="1" ht="34.5" customHeight="1" x14ac:dyDescent="0.2">
      <c r="A60" s="125"/>
      <c r="B60" s="128" t="s">
        <v>305</v>
      </c>
      <c r="C60" s="30">
        <f>COUNTIF(TABLA!G:G,BUC!B60)</f>
        <v>718</v>
      </c>
      <c r="D60" s="129">
        <f>C60/SUM(C$57:C$61)</f>
        <v>0.33772342427093133</v>
      </c>
      <c r="J60" s="120"/>
      <c r="K60" s="120"/>
      <c r="L60" s="120"/>
      <c r="M60" s="120"/>
      <c r="N60" s="120"/>
      <c r="O60" s="120"/>
      <c r="P60" s="157"/>
      <c r="Q60" s="121">
        <f>SUM(C56:C61)</f>
        <v>2126</v>
      </c>
      <c r="R60" s="122"/>
      <c r="S60" s="122"/>
      <c r="T60" s="122"/>
      <c r="U60" s="122"/>
      <c r="V60" s="122"/>
      <c r="W60" s="122"/>
      <c r="X60" s="122"/>
      <c r="Y60" s="122"/>
      <c r="Z60" s="122"/>
    </row>
    <row r="61" spans="1:26" s="3" customFormat="1" ht="34.5" customHeight="1" x14ac:dyDescent="0.2">
      <c r="A61" s="126"/>
      <c r="B61" s="128" t="s">
        <v>301</v>
      </c>
      <c r="C61" s="30">
        <f>COUNTIF(TABLA!G:G,BUC!B61)</f>
        <v>456</v>
      </c>
      <c r="D61" s="129">
        <f>C61/SUM(C$57:C$61)</f>
        <v>0.21448730009407338</v>
      </c>
      <c r="J61" s="120"/>
      <c r="K61" s="120"/>
      <c r="L61" s="120"/>
      <c r="M61" s="120"/>
      <c r="N61" s="120"/>
      <c r="O61" s="120"/>
      <c r="P61" s="157"/>
      <c r="Q61" s="121"/>
      <c r="R61" s="122"/>
      <c r="S61" s="122"/>
      <c r="T61" s="122"/>
      <c r="U61" s="122"/>
      <c r="V61" s="122"/>
      <c r="W61" s="122"/>
      <c r="X61" s="122"/>
      <c r="Y61" s="122"/>
      <c r="Z61" s="122"/>
    </row>
    <row r="62" spans="1:26" ht="33.75" customHeight="1" x14ac:dyDescent="0.25">
      <c r="D62" s="19"/>
    </row>
    <row r="63" spans="1:26" ht="29.25" customHeight="1" x14ac:dyDescent="0.25"/>
    <row r="64" spans="1:26" ht="21" customHeight="1" x14ac:dyDescent="0.25">
      <c r="A64" s="35"/>
      <c r="B64" s="110" t="s">
        <v>88</v>
      </c>
    </row>
    <row r="65" spans="1:9" ht="18.75" customHeight="1" x14ac:dyDescent="0.25">
      <c r="A65" s="35"/>
      <c r="C65" s="212" t="s">
        <v>43</v>
      </c>
      <c r="D65" s="212" t="s">
        <v>44</v>
      </c>
    </row>
    <row r="66" spans="1:9" ht="34.5" customHeight="1" x14ac:dyDescent="0.25">
      <c r="A66" s="119"/>
      <c r="B66" s="213" t="s">
        <v>320</v>
      </c>
      <c r="C66" s="30">
        <f>COUNTIF(TABLA!H:H,BUC!B66)</f>
        <v>398</v>
      </c>
      <c r="D66" s="129">
        <f>C66/SUM(C$57:C$61)</f>
        <v>0.18720602069614301</v>
      </c>
    </row>
    <row r="67" spans="1:9" ht="34.5" customHeight="1" x14ac:dyDescent="0.25">
      <c r="A67" s="123"/>
      <c r="B67" s="128" t="s">
        <v>397</v>
      </c>
      <c r="C67" s="30">
        <f>COUNTIF(TABLA!H:H,BUC!B67)</f>
        <v>192</v>
      </c>
      <c r="D67" s="129">
        <f>C67/SUM(C$57:C$61)</f>
        <v>9.0310442144873007E-2</v>
      </c>
    </row>
    <row r="68" spans="1:9" ht="34.5" customHeight="1" x14ac:dyDescent="0.25">
      <c r="A68" s="124"/>
      <c r="B68" s="213" t="s">
        <v>300</v>
      </c>
      <c r="C68" s="30">
        <f>COUNTIF(TABLA!H:H,BUC!B68)</f>
        <v>826</v>
      </c>
      <c r="D68" s="129">
        <f>C68/SUM(C$57:C$61)</f>
        <v>0.38852304797742238</v>
      </c>
    </row>
    <row r="69" spans="1:9" ht="34.5" customHeight="1" x14ac:dyDescent="0.25">
      <c r="A69" s="125"/>
      <c r="B69" s="213" t="s">
        <v>305</v>
      </c>
      <c r="C69" s="30">
        <f>COUNTIF(TABLA!H:H,BUC!B69)</f>
        <v>470</v>
      </c>
      <c r="D69" s="129">
        <f>C69/SUM(C$57:C$61)</f>
        <v>0.22107243650047037</v>
      </c>
    </row>
    <row r="70" spans="1:9" ht="34.5" customHeight="1" x14ac:dyDescent="0.25">
      <c r="A70" s="126"/>
      <c r="B70" s="213" t="s">
        <v>301</v>
      </c>
      <c r="C70" s="30">
        <f>COUNTIF(TABLA!H:H,BUC!B70)</f>
        <v>241</v>
      </c>
      <c r="D70" s="129">
        <f>C70/SUM(C$57:C$61)</f>
        <v>0.11335841956726246</v>
      </c>
    </row>
    <row r="71" spans="1:9" ht="57" customHeight="1" x14ac:dyDescent="0.25"/>
    <row r="72" spans="1:9" ht="42.75" x14ac:dyDescent="0.25">
      <c r="A72" s="119"/>
      <c r="B72" s="213" t="s">
        <v>306</v>
      </c>
      <c r="C72" s="30">
        <f>SUM(TABLA!BD:BD)</f>
        <v>1369</v>
      </c>
      <c r="D72" s="129">
        <f>C72/$F$11</f>
        <v>0.64212007504690427</v>
      </c>
    </row>
    <row r="73" spans="1:9" ht="28.5" x14ac:dyDescent="0.25">
      <c r="A73" s="123"/>
      <c r="B73" s="213" t="s">
        <v>315</v>
      </c>
      <c r="C73" s="30">
        <f>SUM(TABLA!BE:BE)</f>
        <v>436</v>
      </c>
      <c r="D73" s="129">
        <f t="shared" ref="D73:D76" si="0">C73/$F$11</f>
        <v>0.20450281425891181</v>
      </c>
      <c r="I73" s="15"/>
    </row>
    <row r="74" spans="1:9" ht="28.5" x14ac:dyDescent="0.25">
      <c r="A74" s="124"/>
      <c r="B74" s="213" t="s">
        <v>318</v>
      </c>
      <c r="C74" s="30">
        <f>SUM(TABLA!BF:BF)</f>
        <v>418</v>
      </c>
      <c r="D74" s="129">
        <f t="shared" si="0"/>
        <v>0.19606003752345216</v>
      </c>
    </row>
    <row r="75" spans="1:9" ht="28.5" x14ac:dyDescent="0.25">
      <c r="A75" s="125"/>
      <c r="B75" s="213" t="s">
        <v>316</v>
      </c>
      <c r="C75" s="30">
        <f>SUM(TABLA!BG:BG)</f>
        <v>130</v>
      </c>
      <c r="D75" s="129">
        <f t="shared" si="0"/>
        <v>6.097560975609756E-2</v>
      </c>
    </row>
    <row r="76" spans="1:9" ht="28.5" x14ac:dyDescent="0.25">
      <c r="A76" s="126"/>
      <c r="B76" s="213" t="s">
        <v>329</v>
      </c>
      <c r="C76" s="30">
        <f>SUM(TABLA!BH:BH)</f>
        <v>160</v>
      </c>
      <c r="D76" s="129">
        <f t="shared" si="0"/>
        <v>7.5046904315197005E-2</v>
      </c>
    </row>
    <row r="77" spans="1:9" ht="15.75" x14ac:dyDescent="0.25"/>
    <row r="78" spans="1:9" ht="15.75" x14ac:dyDescent="0.25"/>
    <row r="79" spans="1:9" ht="15.75" x14ac:dyDescent="0.25">
      <c r="D79" s="272"/>
      <c r="E79" s="130"/>
      <c r="F79" s="130"/>
      <c r="G79" s="130"/>
    </row>
    <row r="80" spans="1:9" ht="87" customHeight="1" x14ac:dyDescent="0.25">
      <c r="B80" s="273" t="s">
        <v>1405</v>
      </c>
      <c r="C80" s="269" t="s">
        <v>305</v>
      </c>
      <c r="D80" s="269" t="s">
        <v>301</v>
      </c>
      <c r="E80" s="15"/>
      <c r="F80" s="15"/>
      <c r="G80" s="15"/>
    </row>
    <row r="81" spans="1:15" ht="42.75" x14ac:dyDescent="0.25">
      <c r="B81" s="213" t="s">
        <v>306</v>
      </c>
      <c r="C81" s="270">
        <f>SUMIFS(TABLA!$BD:$BD,TABLA!$G:$G,BUC!C$80)</f>
        <v>461</v>
      </c>
      <c r="D81" s="270">
        <f>SUMIFS(TABLA!$BD:$BD,TABLA!$G:$G,BUC!D$80)</f>
        <v>307</v>
      </c>
      <c r="E81" s="274">
        <f>SUM(C81:D81)</f>
        <v>768</v>
      </c>
      <c r="F81" s="276">
        <f>SUM(E81:E82)</f>
        <v>1024</v>
      </c>
    </row>
    <row r="82" spans="1:15" ht="28.5" x14ac:dyDescent="0.25">
      <c r="B82" s="213" t="s">
        <v>315</v>
      </c>
      <c r="C82" s="270">
        <f>SUMIFS(TABLA!$BE:$BE,TABLA!$G:$G,BUC!C$80)</f>
        <v>165</v>
      </c>
      <c r="D82" s="270">
        <f>SUMIFS(TABLA!$BE:$BE,TABLA!$G:$G,BUC!D$80)</f>
        <v>91</v>
      </c>
      <c r="E82" s="274">
        <f t="shared" ref="E82:E84" si="1">SUM(C82:D82)</f>
        <v>256</v>
      </c>
      <c r="F82" s="276"/>
    </row>
    <row r="83" spans="1:15" ht="28.5" x14ac:dyDescent="0.25">
      <c r="B83" s="213" t="s">
        <v>316</v>
      </c>
      <c r="C83" s="271">
        <f>SUMIFS(TABLA!$BG:$BG,TABLA!$G:$G,BUC!C$80)</f>
        <v>31</v>
      </c>
      <c r="D83" s="271">
        <f>SUMIFS(TABLA!$BG:$BG,TABLA!$G:$G,BUC!D$80)</f>
        <v>20</v>
      </c>
      <c r="E83" s="275">
        <f t="shared" si="1"/>
        <v>51</v>
      </c>
      <c r="F83" s="276">
        <f>SUM(E83:E84)</f>
        <v>141</v>
      </c>
    </row>
    <row r="84" spans="1:15" ht="28.5" x14ac:dyDescent="0.25">
      <c r="B84" s="213" t="s">
        <v>329</v>
      </c>
      <c r="C84" s="271">
        <f>SUMIFS(TABLA!$BH:$BH,TABLA!$G:$G,BUC!C$80)</f>
        <v>56</v>
      </c>
      <c r="D84" s="271">
        <f>SUMIFS(TABLA!$BH:$BH,TABLA!$G:$G,BUC!D$80)</f>
        <v>34</v>
      </c>
      <c r="E84" s="275">
        <f t="shared" si="1"/>
        <v>90</v>
      </c>
      <c r="F84" s="276"/>
    </row>
    <row r="85" spans="1:15" ht="15.75" x14ac:dyDescent="0.25"/>
    <row r="86" spans="1:15" ht="15.75" x14ac:dyDescent="0.25"/>
    <row r="87" spans="1:15" ht="15.75" x14ac:dyDescent="0.25"/>
    <row r="88" spans="1:15" ht="15.75" x14ac:dyDescent="0.25"/>
    <row r="89" spans="1:15" ht="32.25" customHeight="1" x14ac:dyDescent="0.25">
      <c r="B89" s="288" t="s">
        <v>113</v>
      </c>
      <c r="C89" s="288"/>
      <c r="D89" s="288"/>
      <c r="E89" s="288"/>
      <c r="F89" s="288"/>
      <c r="G89" s="288"/>
      <c r="H89" s="288"/>
      <c r="I89" s="288"/>
      <c r="J89" s="288"/>
      <c r="K89" s="288"/>
      <c r="L89" s="288"/>
      <c r="M89" s="288"/>
      <c r="N89" s="288"/>
      <c r="O89" s="288"/>
    </row>
    <row r="90" spans="1:15" ht="26.25" customHeight="1" x14ac:dyDescent="0.25">
      <c r="B90" s="111"/>
      <c r="D90" s="111" t="s">
        <v>110</v>
      </c>
      <c r="E90" s="111" t="s">
        <v>111</v>
      </c>
      <c r="F90" s="111" t="s">
        <v>112</v>
      </c>
      <c r="G90" s="111"/>
      <c r="H90" s="111"/>
      <c r="I90" s="111"/>
      <c r="J90" s="111"/>
      <c r="K90" s="111"/>
      <c r="L90" s="111"/>
      <c r="M90" s="111"/>
      <c r="N90" s="111"/>
      <c r="O90" s="111"/>
    </row>
    <row r="91" spans="1:15" ht="15.75" customHeight="1" x14ac:dyDescent="0.25">
      <c r="A91" s="130">
        <v>29</v>
      </c>
      <c r="B91" s="32" t="s">
        <v>309</v>
      </c>
      <c r="C91" s="171" t="s">
        <v>256</v>
      </c>
      <c r="D91" s="30">
        <f>COUNTIF(TABLA!J:J,B91)</f>
        <v>396</v>
      </c>
      <c r="E91" s="30">
        <f>COUNTIF(TABLA!K:K,B91)</f>
        <v>590</v>
      </c>
      <c r="F91" s="30">
        <f>COUNTIF(TABLA!L:L,B91)</f>
        <v>201</v>
      </c>
      <c r="G91">
        <f t="shared" ref="G91:G118" si="2">SUM(D91:F91)</f>
        <v>1187</v>
      </c>
    </row>
    <row r="92" spans="1:15" ht="15.75" customHeight="1" x14ac:dyDescent="0.25">
      <c r="A92" s="130">
        <v>16</v>
      </c>
      <c r="B92" s="10" t="s">
        <v>104</v>
      </c>
      <c r="C92" s="171" t="s">
        <v>114</v>
      </c>
      <c r="D92" s="30">
        <f>COUNTIF(TABLA!J:J,B92)</f>
        <v>196</v>
      </c>
      <c r="E92" s="30">
        <f>COUNTIF(TABLA!K:K,B92)</f>
        <v>91</v>
      </c>
      <c r="F92" s="30">
        <f>COUNTIF(TABLA!L:L,B92)</f>
        <v>103</v>
      </c>
      <c r="G92">
        <f t="shared" si="2"/>
        <v>390</v>
      </c>
    </row>
    <row r="93" spans="1:15" ht="15.75" customHeight="1" x14ac:dyDescent="0.25">
      <c r="A93" s="130">
        <v>14</v>
      </c>
      <c r="B93" s="10" t="s">
        <v>106</v>
      </c>
      <c r="C93" s="171" t="s">
        <v>76</v>
      </c>
      <c r="D93" s="30">
        <f>COUNTIF(TABLA!J:J,B93)</f>
        <v>96</v>
      </c>
      <c r="E93" s="30">
        <f>COUNTIF(TABLA!K:K,B93)</f>
        <v>118</v>
      </c>
      <c r="F93" s="30">
        <f>COUNTIF(TABLA!L:L,B93)</f>
        <v>65</v>
      </c>
      <c r="G93">
        <f t="shared" si="2"/>
        <v>279</v>
      </c>
    </row>
    <row r="94" spans="1:15" ht="15.75" customHeight="1" x14ac:dyDescent="0.25">
      <c r="A94" s="130">
        <v>9</v>
      </c>
      <c r="B94" s="10" t="s">
        <v>310</v>
      </c>
      <c r="C94" s="171" t="s">
        <v>257</v>
      </c>
      <c r="D94" s="30">
        <f>COUNTIF(TABLA!J:J,B94)</f>
        <v>50</v>
      </c>
      <c r="E94" s="30">
        <f>COUNTIF(TABLA!K:K,B94)</f>
        <v>121</v>
      </c>
      <c r="F94" s="30">
        <f>COUNTIF(TABLA!L:L,B94)</f>
        <v>72</v>
      </c>
      <c r="G94">
        <f t="shared" si="2"/>
        <v>243</v>
      </c>
    </row>
    <row r="95" spans="1:15" ht="15.75" customHeight="1" x14ac:dyDescent="0.25">
      <c r="A95" s="130">
        <v>15</v>
      </c>
      <c r="B95" s="10" t="s">
        <v>92</v>
      </c>
      <c r="C95" s="171" t="s">
        <v>63</v>
      </c>
      <c r="D95" s="30">
        <f>COUNTIF(TABLA!J:J,B95)</f>
        <v>126</v>
      </c>
      <c r="E95" s="30">
        <f>COUNTIF(TABLA!K:K,B95)</f>
        <v>54</v>
      </c>
      <c r="F95" s="30">
        <f>COUNTIF(TABLA!L:L,B95)</f>
        <v>45</v>
      </c>
      <c r="G95">
        <f t="shared" si="2"/>
        <v>225</v>
      </c>
    </row>
    <row r="96" spans="1:15" ht="15.75" customHeight="1" x14ac:dyDescent="0.25">
      <c r="A96" s="130">
        <v>4</v>
      </c>
      <c r="B96" s="10" t="s">
        <v>100</v>
      </c>
      <c r="C96" s="171" t="s">
        <v>71</v>
      </c>
      <c r="D96" s="30">
        <f>COUNTIF(TABLA!J:J,B96)</f>
        <v>132</v>
      </c>
      <c r="E96" s="30">
        <f>COUNTIF(TABLA!K:K,B96)</f>
        <v>27</v>
      </c>
      <c r="F96" s="30">
        <f>COUNTIF(TABLA!L:L,B96)</f>
        <v>25</v>
      </c>
      <c r="G96">
        <f t="shared" si="2"/>
        <v>184</v>
      </c>
    </row>
    <row r="97" spans="1:7" ht="15.75" customHeight="1" x14ac:dyDescent="0.25">
      <c r="A97" s="130">
        <v>18</v>
      </c>
      <c r="B97" s="10" t="s">
        <v>97</v>
      </c>
      <c r="C97" s="171" t="s">
        <v>68</v>
      </c>
      <c r="D97" s="30">
        <f>COUNTIF(TABLA!J:J,B97)</f>
        <v>86</v>
      </c>
      <c r="E97" s="30">
        <f>COUNTIF(TABLA!K:K,B97)</f>
        <v>65</v>
      </c>
      <c r="F97" s="30">
        <f>COUNTIF(TABLA!L:L,B97)</f>
        <v>31</v>
      </c>
      <c r="G97">
        <f t="shared" si="2"/>
        <v>182</v>
      </c>
    </row>
    <row r="98" spans="1:7" ht="15.75" customHeight="1" x14ac:dyDescent="0.25">
      <c r="A98" s="130">
        <v>5</v>
      </c>
      <c r="B98" s="10" t="s">
        <v>103</v>
      </c>
      <c r="C98" s="171" t="s">
        <v>74</v>
      </c>
      <c r="D98" s="30">
        <f>COUNTIF(TABLA!J:J,B98)</f>
        <v>46</v>
      </c>
      <c r="E98" s="30">
        <f>COUNTIF(TABLA!K:K,B98)</f>
        <v>45</v>
      </c>
      <c r="F98" s="30">
        <f>COUNTIF(TABLA!L:L,B98)</f>
        <v>86</v>
      </c>
      <c r="G98">
        <f t="shared" si="2"/>
        <v>177</v>
      </c>
    </row>
    <row r="99" spans="1:7" ht="15.75" customHeight="1" x14ac:dyDescent="0.25">
      <c r="A99" s="130">
        <v>11</v>
      </c>
      <c r="B99" s="10" t="s">
        <v>96</v>
      </c>
      <c r="C99" s="171" t="s">
        <v>67</v>
      </c>
      <c r="D99" s="30">
        <f>COUNTIF(TABLA!J:J,B99)</f>
        <v>81</v>
      </c>
      <c r="E99" s="30">
        <f>COUNTIF(TABLA!K:K,B99)</f>
        <v>41</v>
      </c>
      <c r="F99" s="30">
        <f>COUNTIF(TABLA!L:L,B99)</f>
        <v>45</v>
      </c>
      <c r="G99">
        <f t="shared" si="2"/>
        <v>167</v>
      </c>
    </row>
    <row r="100" spans="1:7" ht="15.75" customHeight="1" x14ac:dyDescent="0.25">
      <c r="A100" s="130">
        <v>12</v>
      </c>
      <c r="B100" s="10" t="s">
        <v>98</v>
      </c>
      <c r="C100" s="171" t="s">
        <v>69</v>
      </c>
      <c r="D100" s="30">
        <f>COUNTIF(TABLA!J:J,B100)</f>
        <v>91</v>
      </c>
      <c r="E100" s="30">
        <f>COUNTIF(TABLA!K:K,B100)</f>
        <v>44</v>
      </c>
      <c r="F100" s="30">
        <f>COUNTIF(TABLA!L:L,B100)</f>
        <v>30</v>
      </c>
      <c r="G100">
        <f t="shared" si="2"/>
        <v>165</v>
      </c>
    </row>
    <row r="101" spans="1:7" ht="15.75" customHeight="1" x14ac:dyDescent="0.25">
      <c r="A101" s="130">
        <v>10</v>
      </c>
      <c r="B101" s="10" t="s">
        <v>101</v>
      </c>
      <c r="C101" s="171" t="s">
        <v>72</v>
      </c>
      <c r="D101" s="30">
        <f>COUNTIF(TABLA!J:J,B101)</f>
        <v>73</v>
      </c>
      <c r="E101" s="30">
        <f>COUNTIF(TABLA!K:K,B101)</f>
        <v>41</v>
      </c>
      <c r="F101" s="30">
        <f>COUNTIF(TABLA!L:L,B101)</f>
        <v>39</v>
      </c>
      <c r="G101">
        <f t="shared" si="2"/>
        <v>153</v>
      </c>
    </row>
    <row r="102" spans="1:7" ht="15.75" customHeight="1" x14ac:dyDescent="0.25">
      <c r="A102" s="130">
        <v>2</v>
      </c>
      <c r="B102" s="10" t="s">
        <v>90</v>
      </c>
      <c r="C102" s="171" t="s">
        <v>61</v>
      </c>
      <c r="D102" s="30">
        <f>COUNTIF(TABLA!J:J,B102)</f>
        <v>53</v>
      </c>
      <c r="E102" s="30">
        <f>COUNTIF(TABLA!K:K,B102)</f>
        <v>53</v>
      </c>
      <c r="F102" s="30">
        <f>COUNTIF(TABLA!L:L,B102)</f>
        <v>39</v>
      </c>
      <c r="G102">
        <f t="shared" si="2"/>
        <v>145</v>
      </c>
    </row>
    <row r="103" spans="1:7" ht="15.75" customHeight="1" x14ac:dyDescent="0.25">
      <c r="A103" s="130">
        <v>6</v>
      </c>
      <c r="B103" s="10" t="s">
        <v>108</v>
      </c>
      <c r="C103" s="171" t="s">
        <v>78</v>
      </c>
      <c r="D103" s="30">
        <f>COUNTIF(TABLA!J:J,B103)</f>
        <v>80</v>
      </c>
      <c r="E103" s="30">
        <f>COUNTIF(TABLA!K:K,B103)</f>
        <v>24</v>
      </c>
      <c r="F103" s="30">
        <f>COUNTIF(TABLA!L:L,B103)</f>
        <v>36</v>
      </c>
      <c r="G103">
        <f t="shared" si="2"/>
        <v>140</v>
      </c>
    </row>
    <row r="104" spans="1:7" ht="15.75" customHeight="1" x14ac:dyDescent="0.25">
      <c r="A104" s="130">
        <v>20</v>
      </c>
      <c r="B104" s="10" t="s">
        <v>94</v>
      </c>
      <c r="C104" s="171" t="s">
        <v>65</v>
      </c>
      <c r="D104" s="30">
        <f>COUNTIF(TABLA!J:J,B104)</f>
        <v>73</v>
      </c>
      <c r="E104" s="30">
        <f>COUNTIF(TABLA!K:K,B104)</f>
        <v>38</v>
      </c>
      <c r="F104" s="30">
        <f>COUNTIF(TABLA!L:L,B104)</f>
        <v>27</v>
      </c>
      <c r="G104">
        <f t="shared" si="2"/>
        <v>138</v>
      </c>
    </row>
    <row r="105" spans="1:7" ht="15.75" customHeight="1" x14ac:dyDescent="0.25">
      <c r="A105" s="130">
        <v>8</v>
      </c>
      <c r="B105" s="10" t="s">
        <v>93</v>
      </c>
      <c r="C105" s="171" t="s">
        <v>64</v>
      </c>
      <c r="D105" s="30">
        <f>COUNTIF(TABLA!J:J,B105)</f>
        <v>56</v>
      </c>
      <c r="E105" s="30">
        <f>COUNTIF(TABLA!K:K,B105)</f>
        <v>31</v>
      </c>
      <c r="F105" s="30">
        <f>COUNTIF(TABLA!L:L,B105)</f>
        <v>35</v>
      </c>
      <c r="G105">
        <f t="shared" si="2"/>
        <v>122</v>
      </c>
    </row>
    <row r="106" spans="1:7" ht="15.75" customHeight="1" x14ac:dyDescent="0.25">
      <c r="A106" s="130">
        <v>7</v>
      </c>
      <c r="B106" s="10" t="s">
        <v>222</v>
      </c>
      <c r="C106" s="171" t="s">
        <v>55</v>
      </c>
      <c r="D106" s="30">
        <f>COUNTIF(TABLA!J:J,B106)</f>
        <v>61</v>
      </c>
      <c r="E106" s="30">
        <f>COUNTIF(TABLA!K:K,B106)</f>
        <v>37</v>
      </c>
      <c r="F106" s="30">
        <f>COUNTIF(TABLA!L:L,B106)</f>
        <v>18</v>
      </c>
      <c r="G106">
        <f t="shared" si="2"/>
        <v>116</v>
      </c>
    </row>
    <row r="107" spans="1:7" ht="15.75" customHeight="1" x14ac:dyDescent="0.25">
      <c r="A107" s="130">
        <v>1</v>
      </c>
      <c r="B107" s="10" t="s">
        <v>89</v>
      </c>
      <c r="C107" s="171" t="s">
        <v>60</v>
      </c>
      <c r="D107" s="30">
        <f>COUNTIF(TABLA!J:J,B107)</f>
        <v>66</v>
      </c>
      <c r="E107" s="30">
        <f>COUNTIF(TABLA!K:K,B107)</f>
        <v>22</v>
      </c>
      <c r="F107" s="30">
        <f>COUNTIF(TABLA!L:L,B107)</f>
        <v>23</v>
      </c>
      <c r="G107">
        <f t="shared" si="2"/>
        <v>111</v>
      </c>
    </row>
    <row r="108" spans="1:7" ht="15.75" customHeight="1" x14ac:dyDescent="0.25">
      <c r="A108" s="130">
        <v>13</v>
      </c>
      <c r="B108" s="32" t="s">
        <v>322</v>
      </c>
      <c r="C108" s="171" t="s">
        <v>258</v>
      </c>
      <c r="D108" s="30">
        <f>COUNTIF(TABLA!J:J,B108)</f>
        <v>20</v>
      </c>
      <c r="E108" s="30">
        <f>COUNTIF(TABLA!K:K,B108)</f>
        <v>40</v>
      </c>
      <c r="F108" s="30">
        <f>COUNTIF(TABLA!L:L,B108)</f>
        <v>33</v>
      </c>
      <c r="G108">
        <f t="shared" si="2"/>
        <v>93</v>
      </c>
    </row>
    <row r="109" spans="1:7" ht="15.75" customHeight="1" x14ac:dyDescent="0.25">
      <c r="A109" s="130">
        <v>21</v>
      </c>
      <c r="B109" s="10" t="s">
        <v>107</v>
      </c>
      <c r="C109" s="171" t="s">
        <v>77</v>
      </c>
      <c r="D109" s="30">
        <f>COUNTIF(TABLA!J:J,B109)</f>
        <v>21</v>
      </c>
      <c r="E109" s="30">
        <f>COUNTIF(TABLA!K:K,B109)</f>
        <v>26</v>
      </c>
      <c r="F109" s="30">
        <f>COUNTIF(TABLA!L:L,B109)</f>
        <v>42</v>
      </c>
      <c r="G109">
        <f t="shared" si="2"/>
        <v>89</v>
      </c>
    </row>
    <row r="110" spans="1:7" ht="15.75" customHeight="1" x14ac:dyDescent="0.25">
      <c r="A110" s="130">
        <v>26</v>
      </c>
      <c r="B110" s="10" t="s">
        <v>225</v>
      </c>
      <c r="C110" s="171" t="s">
        <v>59</v>
      </c>
      <c r="D110" s="30">
        <f>COUNTIF(TABLA!J:J,B110)</f>
        <v>28</v>
      </c>
      <c r="E110" s="30">
        <f>COUNTIF(TABLA!K:K,B110)</f>
        <v>40</v>
      </c>
      <c r="F110" s="30">
        <f>COUNTIF(TABLA!L:L,B110)</f>
        <v>18</v>
      </c>
      <c r="G110">
        <f t="shared" si="2"/>
        <v>86</v>
      </c>
    </row>
    <row r="111" spans="1:7" ht="15.75" customHeight="1" x14ac:dyDescent="0.25">
      <c r="A111" s="130">
        <v>25</v>
      </c>
      <c r="B111" s="10" t="s">
        <v>105</v>
      </c>
      <c r="C111" s="171" t="s">
        <v>75</v>
      </c>
      <c r="D111" s="30">
        <f>COUNTIF(TABLA!J:J,B111)</f>
        <v>50</v>
      </c>
      <c r="E111" s="30">
        <f>COUNTIF(TABLA!K:K,B111)</f>
        <v>17</v>
      </c>
      <c r="F111" s="30">
        <f>COUNTIF(TABLA!L:L,B111)</f>
        <v>13</v>
      </c>
      <c r="G111">
        <f t="shared" si="2"/>
        <v>80</v>
      </c>
    </row>
    <row r="112" spans="1:7" ht="15.75" customHeight="1" x14ac:dyDescent="0.25">
      <c r="A112" s="130">
        <v>17</v>
      </c>
      <c r="B112" s="10" t="s">
        <v>95</v>
      </c>
      <c r="C112" s="171" t="s">
        <v>66</v>
      </c>
      <c r="D112" s="30">
        <f>COUNTIF(TABLA!J:J,B112)</f>
        <v>27</v>
      </c>
      <c r="E112" s="30">
        <f>COUNTIF(TABLA!K:K,B112)</f>
        <v>28</v>
      </c>
      <c r="F112" s="30">
        <f>COUNTIF(TABLA!L:L,B112)</f>
        <v>20</v>
      </c>
      <c r="G112">
        <f t="shared" si="2"/>
        <v>75</v>
      </c>
    </row>
    <row r="113" spans="1:15" ht="15.75" customHeight="1" x14ac:dyDescent="0.25">
      <c r="A113" s="130">
        <v>3</v>
      </c>
      <c r="B113" s="10" t="s">
        <v>109</v>
      </c>
      <c r="C113" s="171" t="s">
        <v>79</v>
      </c>
      <c r="D113" s="30">
        <f>COUNTIF(TABLA!J:J,B113)</f>
        <v>39</v>
      </c>
      <c r="E113" s="30">
        <f>COUNTIF(TABLA!K:K,B113)</f>
        <v>21</v>
      </c>
      <c r="F113" s="30">
        <f>COUNTIF(TABLA!L:L,B113)</f>
        <v>4</v>
      </c>
      <c r="G113">
        <f t="shared" si="2"/>
        <v>64</v>
      </c>
    </row>
    <row r="114" spans="1:15" ht="15.75" customHeight="1" x14ac:dyDescent="0.25">
      <c r="A114" s="130">
        <v>28</v>
      </c>
      <c r="B114" s="10" t="s">
        <v>91</v>
      </c>
      <c r="C114" s="171" t="s">
        <v>62</v>
      </c>
      <c r="D114" s="30">
        <f>COUNTIF(TABLA!J:J,B114)</f>
        <v>26</v>
      </c>
      <c r="E114" s="30">
        <f>COUNTIF(TABLA!K:K,B114)</f>
        <v>14</v>
      </c>
      <c r="F114" s="30">
        <f>COUNTIF(TABLA!L:L,B114)</f>
        <v>17</v>
      </c>
      <c r="G114">
        <f t="shared" si="2"/>
        <v>57</v>
      </c>
    </row>
    <row r="115" spans="1:15" ht="15.75" customHeight="1" x14ac:dyDescent="0.25">
      <c r="A115" s="130">
        <v>24</v>
      </c>
      <c r="B115" s="10" t="s">
        <v>221</v>
      </c>
      <c r="C115" s="171" t="s">
        <v>57</v>
      </c>
      <c r="D115" s="30">
        <f>COUNTIF(TABLA!J:J,B115)</f>
        <v>27</v>
      </c>
      <c r="E115" s="30">
        <f>COUNTIF(TABLA!K:K,B115)</f>
        <v>12</v>
      </c>
      <c r="F115" s="30">
        <f>COUNTIF(TABLA!L:L,B115)</f>
        <v>12</v>
      </c>
      <c r="G115">
        <f t="shared" si="2"/>
        <v>51</v>
      </c>
    </row>
    <row r="116" spans="1:15" ht="15.75" customHeight="1" x14ac:dyDescent="0.25">
      <c r="A116" s="130">
        <v>22</v>
      </c>
      <c r="B116" s="10" t="s">
        <v>84</v>
      </c>
      <c r="C116" s="171" t="s">
        <v>115</v>
      </c>
      <c r="D116" s="30">
        <f>COUNTIF(TABLA!J:J,B116)</f>
        <v>3</v>
      </c>
      <c r="E116" s="30">
        <f>COUNTIF(TABLA!K:K,B116)</f>
        <v>9</v>
      </c>
      <c r="F116" s="30">
        <f>COUNTIF(TABLA!L:L,B116)</f>
        <v>30</v>
      </c>
      <c r="G116">
        <f t="shared" si="2"/>
        <v>42</v>
      </c>
    </row>
    <row r="117" spans="1:15" ht="15.75" customHeight="1" x14ac:dyDescent="0.25">
      <c r="A117" s="130">
        <v>19</v>
      </c>
      <c r="B117" s="10" t="s">
        <v>224</v>
      </c>
      <c r="C117" s="171" t="s">
        <v>58</v>
      </c>
      <c r="D117" s="30">
        <f>COUNTIF(TABLA!J:J,B117)</f>
        <v>33</v>
      </c>
      <c r="E117" s="30">
        <f>COUNTIF(TABLA!K:K,B117)</f>
        <v>4</v>
      </c>
      <c r="F117" s="30">
        <f>COUNTIF(TABLA!L:L,B117)</f>
        <v>3</v>
      </c>
      <c r="G117">
        <f t="shared" si="2"/>
        <v>40</v>
      </c>
    </row>
    <row r="118" spans="1:15" ht="15.75" customHeight="1" x14ac:dyDescent="0.25">
      <c r="A118" s="130">
        <v>23</v>
      </c>
      <c r="B118" s="10" t="s">
        <v>223</v>
      </c>
      <c r="C118" s="171" t="s">
        <v>56</v>
      </c>
      <c r="D118" s="30">
        <f>COUNTIF(TABLA!J:J,B118)</f>
        <v>21</v>
      </c>
      <c r="E118" s="30">
        <f>COUNTIF(TABLA!K:K,B118)</f>
        <v>10</v>
      </c>
      <c r="F118" s="30">
        <f>COUNTIF(TABLA!L:L,B118)</f>
        <v>3</v>
      </c>
      <c r="G118">
        <f t="shared" si="2"/>
        <v>34</v>
      </c>
    </row>
    <row r="119" spans="1:15" ht="15.75" customHeight="1" x14ac:dyDescent="0.25">
      <c r="A119" s="130"/>
    </row>
    <row r="120" spans="1:15" ht="15.75" customHeight="1" x14ac:dyDescent="0.25"/>
    <row r="121" spans="1:15" ht="15.75" customHeight="1" x14ac:dyDescent="0.25">
      <c r="B121" s="288" t="s">
        <v>898</v>
      </c>
      <c r="C121" s="288"/>
      <c r="D121" s="288"/>
      <c r="E121" s="288"/>
      <c r="F121" s="288"/>
      <c r="G121" s="288"/>
      <c r="H121" s="288"/>
      <c r="I121" s="288"/>
      <c r="J121" s="288"/>
      <c r="K121" s="288"/>
      <c r="L121" s="288"/>
      <c r="M121" s="288"/>
      <c r="N121" s="288"/>
      <c r="O121" s="288"/>
    </row>
    <row r="122" spans="1:15" ht="15.75" customHeight="1" x14ac:dyDescent="0.25">
      <c r="B122" s="228"/>
      <c r="C122" s="228"/>
      <c r="D122" s="228"/>
      <c r="E122" s="228"/>
      <c r="F122" s="228"/>
      <c r="G122" s="228"/>
      <c r="H122" s="228"/>
      <c r="I122" s="228"/>
      <c r="J122" s="228"/>
      <c r="K122" s="228"/>
      <c r="L122" s="228"/>
      <c r="M122" s="228"/>
      <c r="N122" s="228"/>
      <c r="O122" s="228"/>
    </row>
    <row r="123" spans="1:15" ht="15.75" customHeight="1" x14ac:dyDescent="0.25">
      <c r="D123" s="10" t="s">
        <v>270</v>
      </c>
      <c r="E123" s="30">
        <f>COUNTIF(TABLA!S:S,D123)</f>
        <v>978</v>
      </c>
      <c r="F123" s="238">
        <f>E123/SUM($E$123:$E$124)</f>
        <v>0.46045197740112992</v>
      </c>
    </row>
    <row r="124" spans="1:15" ht="15.75" customHeight="1" x14ac:dyDescent="0.25">
      <c r="D124" s="10" t="s">
        <v>26</v>
      </c>
      <c r="E124" s="30">
        <f>COUNTIF(TABLA!S:S,D124)</f>
        <v>1146</v>
      </c>
      <c r="F124" s="238">
        <f>E124/SUM($E$123:$E$124)</f>
        <v>0.53954802259887003</v>
      </c>
    </row>
    <row r="125" spans="1:15" ht="15.75" customHeight="1" x14ac:dyDescent="0.25">
      <c r="B125" s="288" t="s">
        <v>899</v>
      </c>
      <c r="C125" s="288"/>
      <c r="D125" s="288"/>
      <c r="E125" s="288"/>
      <c r="F125" s="288"/>
      <c r="G125" s="288"/>
      <c r="H125" s="288"/>
      <c r="I125" s="288"/>
      <c r="J125" s="288"/>
      <c r="K125" s="288"/>
      <c r="L125" s="288"/>
      <c r="M125" s="288"/>
      <c r="N125" s="288"/>
      <c r="O125" s="288"/>
    </row>
    <row r="126" spans="1:15" ht="15.75" customHeight="1" x14ac:dyDescent="0.25"/>
    <row r="127" spans="1:15" ht="15.75" customHeight="1" x14ac:dyDescent="0.25"/>
    <row r="128" spans="1:15" ht="15.75" customHeight="1" x14ac:dyDescent="0.25">
      <c r="D128" s="10" t="s">
        <v>270</v>
      </c>
      <c r="E128" s="30">
        <f>COUNTIF(TABLA!T:T,D128)</f>
        <v>1575</v>
      </c>
      <c r="F128" s="238">
        <f>E128/SUM($E$128:$E$129)</f>
        <v>0.7422243166823751</v>
      </c>
    </row>
    <row r="129" spans="1:26" ht="15.75" customHeight="1" x14ac:dyDescent="0.25">
      <c r="D129" s="10" t="s">
        <v>26</v>
      </c>
      <c r="E129" s="30">
        <f>COUNTIF(TABLA!T:T,D129)</f>
        <v>547</v>
      </c>
      <c r="F129" s="238">
        <f>E129/SUM($E$128:$E$129)</f>
        <v>0.2577756833176249</v>
      </c>
    </row>
    <row r="130" spans="1:26" ht="15.75" customHeight="1" x14ac:dyDescent="0.25"/>
    <row r="131" spans="1:26" ht="15.75" customHeight="1" x14ac:dyDescent="0.25"/>
    <row r="132" spans="1:26" ht="15.75" customHeight="1" x14ac:dyDescent="0.25"/>
    <row r="133" spans="1:26" s="232" customFormat="1" ht="12.75" customHeight="1" x14ac:dyDescent="0.25">
      <c r="A133" s="229"/>
      <c r="B133" s="230"/>
      <c r="C133" s="231"/>
      <c r="J133" s="233"/>
      <c r="K133" s="233"/>
      <c r="L133" s="233"/>
      <c r="M133" s="233"/>
      <c r="N133" s="233"/>
      <c r="O133" s="233"/>
      <c r="P133" s="234"/>
      <c r="Q133" s="235"/>
      <c r="R133" s="236"/>
      <c r="S133" s="236"/>
      <c r="T133" s="236"/>
      <c r="U133" s="236"/>
      <c r="V133" s="236"/>
      <c r="W133" s="236"/>
      <c r="X133" s="236"/>
      <c r="Y133" s="236"/>
      <c r="Z133" s="236"/>
    </row>
    <row r="135" spans="1:26" s="20" customFormat="1" ht="59.25" hidden="1" customHeight="1" x14ac:dyDescent="0.4">
      <c r="A135" s="203" t="s">
        <v>45</v>
      </c>
      <c r="B135" s="205" t="s">
        <v>46</v>
      </c>
      <c r="C135" s="286" t="s">
        <v>31</v>
      </c>
      <c r="D135" s="286"/>
      <c r="E135" s="286"/>
      <c r="F135" s="286"/>
      <c r="G135" s="286"/>
      <c r="H135" s="286"/>
      <c r="I135" s="40"/>
      <c r="J135" s="287"/>
      <c r="K135" s="287"/>
      <c r="L135" s="287"/>
      <c r="M135" s="287"/>
      <c r="N135" s="287"/>
      <c r="O135" s="287"/>
      <c r="P135" s="158"/>
      <c r="Q135" s="101"/>
      <c r="R135" s="102"/>
      <c r="S135" s="102"/>
      <c r="T135" s="102"/>
      <c r="U135" s="102"/>
      <c r="V135" s="102"/>
      <c r="W135" s="102"/>
      <c r="X135" s="102"/>
      <c r="Y135" s="102"/>
      <c r="Z135" s="102"/>
    </row>
    <row r="136" spans="1:26" ht="30" hidden="1" customHeight="1" x14ac:dyDescent="0.4">
      <c r="C136" s="95" t="s">
        <v>47</v>
      </c>
      <c r="D136" s="22"/>
      <c r="E136" s="21" t="s">
        <v>48</v>
      </c>
      <c r="F136" s="22"/>
      <c r="G136" s="94" t="s">
        <v>49</v>
      </c>
      <c r="H136" s="76" t="s">
        <v>50</v>
      </c>
      <c r="I136" s="41"/>
      <c r="J136" s="45"/>
      <c r="K136" s="41"/>
      <c r="L136" s="42"/>
      <c r="M136" s="41"/>
      <c r="N136" s="42"/>
      <c r="O136" s="43"/>
    </row>
    <row r="137" spans="1:26" ht="17.25" hidden="1" customHeight="1" x14ac:dyDescent="0.25">
      <c r="C137" s="77">
        <v>1</v>
      </c>
      <c r="D137" s="78">
        <v>2</v>
      </c>
      <c r="E137" s="79">
        <v>3</v>
      </c>
      <c r="F137" s="80">
        <v>4</v>
      </c>
      <c r="G137" s="81">
        <v>5</v>
      </c>
      <c r="H137" s="82">
        <v>0</v>
      </c>
      <c r="I137" s="44"/>
      <c r="J137" s="58"/>
      <c r="K137" s="45"/>
      <c r="L137" s="45"/>
      <c r="M137" s="45"/>
      <c r="N137" s="45"/>
      <c r="O137" s="45"/>
    </row>
    <row r="138" spans="1:26" ht="12.75" hidden="1" customHeight="1" x14ac:dyDescent="0.25">
      <c r="A138" s="23"/>
      <c r="B138" s="281" t="str">
        <f>J138</f>
        <v>vacia 4</v>
      </c>
      <c r="C138" s="12">
        <f>COUNTIF(TABLA!$N:$N,C$137)</f>
        <v>0</v>
      </c>
      <c r="D138" s="12">
        <f>COUNTIF(TABLA!$N:$N,D$137)</f>
        <v>0</v>
      </c>
      <c r="E138" s="12">
        <f>COUNTIF(TABLA!$N:$N,E$137)</f>
        <v>0</v>
      </c>
      <c r="F138" s="12">
        <f>COUNTIF(TABLA!$N:$N,F$137)</f>
        <v>0</v>
      </c>
      <c r="G138" s="12">
        <f>COUNTIF(TABLA!$N:$N,G$137)</f>
        <v>0</v>
      </c>
      <c r="H138" s="12">
        <f>F$11-SUM(C138:G138)</f>
        <v>2132</v>
      </c>
      <c r="I138" s="15"/>
      <c r="J138" s="283" t="str">
        <f>TABLA!N1</f>
        <v>vacia 4</v>
      </c>
      <c r="K138" s="283"/>
      <c r="L138" s="283"/>
      <c r="M138" s="283"/>
      <c r="N138" s="283"/>
      <c r="O138" s="283"/>
      <c r="P138" s="159" t="e">
        <f>Y138*10</f>
        <v>#DIV/0!</v>
      </c>
      <c r="Q138" s="96">
        <f>SUM(C138:H138)</f>
        <v>2132</v>
      </c>
      <c r="R138" s="97">
        <f>SUM(J138:O138)</f>
        <v>0</v>
      </c>
      <c r="S138" s="97">
        <v>0</v>
      </c>
      <c r="T138" s="97">
        <v>1</v>
      </c>
      <c r="U138" s="97">
        <v>2</v>
      </c>
      <c r="V138" s="97">
        <v>3</v>
      </c>
      <c r="W138" s="97">
        <v>4</v>
      </c>
      <c r="Y138" s="97" t="e">
        <f>SUM(S139:W139)/((Q138-H138)*4)</f>
        <v>#DIV/0!</v>
      </c>
    </row>
    <row r="139" spans="1:26" ht="12.75" hidden="1" customHeight="1" x14ac:dyDescent="0.25">
      <c r="B139" s="281"/>
      <c r="C139" s="55">
        <f t="shared" ref="C139:H139" si="3">C138/SUM($C138:$H138)</f>
        <v>0</v>
      </c>
      <c r="D139" s="55">
        <f t="shared" si="3"/>
        <v>0</v>
      </c>
      <c r="E139" s="55">
        <f t="shared" si="3"/>
        <v>0</v>
      </c>
      <c r="F139" s="55">
        <f t="shared" si="3"/>
        <v>0</v>
      </c>
      <c r="G139" s="55">
        <f t="shared" si="3"/>
        <v>0</v>
      </c>
      <c r="H139" s="55">
        <f t="shared" si="3"/>
        <v>1</v>
      </c>
      <c r="I139" s="46"/>
      <c r="J139" s="283"/>
      <c r="K139" s="283"/>
      <c r="L139" s="283"/>
      <c r="M139" s="283"/>
      <c r="N139" s="283"/>
      <c r="O139" s="283"/>
      <c r="P139" s="160"/>
      <c r="S139" s="97">
        <v>0</v>
      </c>
      <c r="T139" s="97">
        <f>D138*T138</f>
        <v>0</v>
      </c>
      <c r="U139" s="97">
        <f>E138*U138</f>
        <v>0</v>
      </c>
      <c r="V139" s="97">
        <f>F138*V138</f>
        <v>0</v>
      </c>
      <c r="W139" s="97">
        <f>G138*W138</f>
        <v>0</v>
      </c>
      <c r="Y139" s="103"/>
    </row>
    <row r="140" spans="1:26" s="15" customFormat="1" ht="144" hidden="1" customHeight="1" x14ac:dyDescent="0.4">
      <c r="A140" s="23"/>
      <c r="B140" s="281"/>
      <c r="C140" s="56"/>
      <c r="D140" s="25"/>
      <c r="E140" s="25"/>
      <c r="F140" s="25"/>
      <c r="G140" s="25"/>
      <c r="H140" s="25"/>
      <c r="I140" s="26"/>
      <c r="K140" s="39"/>
      <c r="L140" s="39"/>
      <c r="M140" s="39"/>
      <c r="N140" s="39"/>
      <c r="O140" s="39"/>
      <c r="P140" s="161"/>
      <c r="Q140" s="104"/>
      <c r="R140" s="103"/>
      <c r="S140" s="103"/>
      <c r="T140" s="103"/>
      <c r="U140" s="103"/>
      <c r="V140" s="103"/>
      <c r="W140" s="103"/>
      <c r="X140" s="103"/>
      <c r="Y140" s="97"/>
      <c r="Z140" s="103"/>
    </row>
    <row r="141" spans="1:26" ht="12.75" hidden="1" customHeight="1" x14ac:dyDescent="0.25">
      <c r="A141" s="23"/>
      <c r="B141" s="281" t="str">
        <f>J141</f>
        <v>vacia 5</v>
      </c>
      <c r="C141" s="12">
        <f>COUNTIF(TABLA!$O:$O,C$137)</f>
        <v>0</v>
      </c>
      <c r="D141" s="12">
        <f>COUNTIF(TABLA!$O:$O,D$137)</f>
        <v>0</v>
      </c>
      <c r="E141" s="12">
        <f>COUNTIF(TABLA!$O:$O,E$137)</f>
        <v>0</v>
      </c>
      <c r="F141" s="12">
        <f>COUNTIF(TABLA!$O:$O,F$137)</f>
        <v>0</v>
      </c>
      <c r="G141" s="12">
        <f>COUNTIF(TABLA!$O:$O,G$137)</f>
        <v>0</v>
      </c>
      <c r="H141" s="12">
        <f>F$11-SUM(C141:G141)</f>
        <v>2132</v>
      </c>
      <c r="I141" s="26"/>
      <c r="J141" s="283" t="str">
        <f>TABLA!O1</f>
        <v>vacia 5</v>
      </c>
      <c r="K141" s="283"/>
      <c r="L141" s="283"/>
      <c r="M141" s="283"/>
      <c r="N141" s="283"/>
      <c r="O141" s="283"/>
      <c r="P141" s="159" t="e">
        <f>Y141*10</f>
        <v>#DIV/0!</v>
      </c>
      <c r="Q141" s="96">
        <f>SUM(C141:H141)</f>
        <v>2132</v>
      </c>
      <c r="R141" s="97">
        <f>SUM(J141:O141)</f>
        <v>0</v>
      </c>
      <c r="S141" s="97">
        <v>0</v>
      </c>
      <c r="T141" s="97">
        <v>1</v>
      </c>
      <c r="U141" s="97">
        <v>2</v>
      </c>
      <c r="V141" s="97">
        <v>3</v>
      </c>
      <c r="W141" s="97">
        <v>4</v>
      </c>
      <c r="Y141" s="97" t="e">
        <f>SUM(S142:W142)/((Q141-H141)*4)</f>
        <v>#DIV/0!</v>
      </c>
    </row>
    <row r="142" spans="1:26" ht="12.75" hidden="1" customHeight="1" x14ac:dyDescent="0.25">
      <c r="B142" s="281"/>
      <c r="C142" s="55">
        <f t="shared" ref="C142:H142" si="4">C141/SUM($C141:$H141)</f>
        <v>0</v>
      </c>
      <c r="D142" s="55">
        <f t="shared" si="4"/>
        <v>0</v>
      </c>
      <c r="E142" s="55">
        <f t="shared" si="4"/>
        <v>0</v>
      </c>
      <c r="F142" s="55">
        <f t="shared" si="4"/>
        <v>0</v>
      </c>
      <c r="G142" s="55">
        <f t="shared" si="4"/>
        <v>0</v>
      </c>
      <c r="H142" s="55">
        <f t="shared" si="4"/>
        <v>1</v>
      </c>
      <c r="I142" s="46"/>
      <c r="J142" s="283"/>
      <c r="K142" s="283"/>
      <c r="L142" s="283"/>
      <c r="M142" s="283"/>
      <c r="N142" s="283"/>
      <c r="O142" s="283"/>
      <c r="P142" s="160"/>
      <c r="S142" s="97">
        <v>0</v>
      </c>
      <c r="T142" s="97">
        <f>D141*T141</f>
        <v>0</v>
      </c>
      <c r="U142" s="97">
        <f>E141*U141</f>
        <v>0</v>
      </c>
      <c r="V142" s="97">
        <f>F141*V141</f>
        <v>0</v>
      </c>
      <c r="W142" s="97">
        <f>G141*W141</f>
        <v>0</v>
      </c>
      <c r="Y142" s="103"/>
    </row>
    <row r="143" spans="1:26" s="15" customFormat="1" ht="144" hidden="1" customHeight="1" x14ac:dyDescent="0.25">
      <c r="A143" s="23"/>
      <c r="B143" s="281"/>
      <c r="C143" s="25"/>
      <c r="D143" s="25"/>
      <c r="E143" s="25"/>
      <c r="F143" s="25"/>
      <c r="G143" s="25"/>
      <c r="H143" s="25"/>
      <c r="I143" s="26"/>
      <c r="K143" s="39"/>
      <c r="L143" s="39"/>
      <c r="M143" s="39"/>
      <c r="N143" s="39"/>
      <c r="O143" s="39"/>
      <c r="P143" s="161"/>
      <c r="Q143" s="104"/>
      <c r="R143" s="103"/>
      <c r="S143" s="103"/>
      <c r="T143" s="103"/>
      <c r="U143" s="103"/>
      <c r="V143" s="103"/>
      <c r="W143" s="103"/>
      <c r="X143" s="103"/>
      <c r="Y143" s="97"/>
      <c r="Z143" s="103"/>
    </row>
    <row r="144" spans="1:26" ht="18.75" hidden="1" customHeight="1" x14ac:dyDescent="0.25">
      <c r="A144" s="23"/>
      <c r="B144" s="281" t="str">
        <f>J144</f>
        <v>vacia 6</v>
      </c>
      <c r="C144" s="12">
        <f>COUNTIF(TABLA!$P:$P,C$137)</f>
        <v>0</v>
      </c>
      <c r="D144" s="12">
        <f>COUNTIF(TABLA!$P:$P,D$137)</f>
        <v>0</v>
      </c>
      <c r="E144" s="12">
        <f>COUNTIF(TABLA!$P:$P,E$137)</f>
        <v>0</v>
      </c>
      <c r="F144" s="12">
        <f>COUNTIF(TABLA!$P:$P,F$137)</f>
        <v>0</v>
      </c>
      <c r="G144" s="12">
        <f>COUNTIF(TABLA!$P:$P,G$137)</f>
        <v>0</v>
      </c>
      <c r="H144" s="12">
        <f>F$11-SUM(C144:G144)</f>
        <v>2132</v>
      </c>
      <c r="I144" s="26"/>
      <c r="J144" s="279" t="str">
        <f>TABLA!P1</f>
        <v>vacia 6</v>
      </c>
      <c r="K144" s="279"/>
      <c r="L144" s="279"/>
      <c r="M144" s="279"/>
      <c r="N144" s="279"/>
      <c r="O144" s="279"/>
      <c r="P144" s="159" t="e">
        <f>Y144*10</f>
        <v>#DIV/0!</v>
      </c>
      <c r="Q144" s="96">
        <f>SUM(C144:H144)</f>
        <v>2132</v>
      </c>
      <c r="R144" s="97">
        <f>SUM(J144:O144)</f>
        <v>0</v>
      </c>
      <c r="S144" s="97">
        <v>0</v>
      </c>
      <c r="T144" s="97">
        <v>1</v>
      </c>
      <c r="U144" s="97">
        <v>2</v>
      </c>
      <c r="V144" s="97">
        <v>3</v>
      </c>
      <c r="W144" s="97">
        <v>4</v>
      </c>
      <c r="Y144" s="97" t="e">
        <f>SUM(S145:W145)/((Q144-H144)*4)</f>
        <v>#DIV/0!</v>
      </c>
    </row>
    <row r="145" spans="1:26" ht="12.75" hidden="1" customHeight="1" x14ac:dyDescent="0.25">
      <c r="B145" s="281"/>
      <c r="C145" s="55">
        <f t="shared" ref="C145:H145" si="5">C144/SUM($C144:$H144)</f>
        <v>0</v>
      </c>
      <c r="D145" s="55">
        <f t="shared" si="5"/>
        <v>0</v>
      </c>
      <c r="E145" s="55">
        <f t="shared" si="5"/>
        <v>0</v>
      </c>
      <c r="F145" s="55">
        <f t="shared" si="5"/>
        <v>0</v>
      </c>
      <c r="G145" s="55">
        <f t="shared" si="5"/>
        <v>0</v>
      </c>
      <c r="H145" s="55">
        <f t="shared" si="5"/>
        <v>1</v>
      </c>
      <c r="I145" s="46"/>
      <c r="J145" s="279"/>
      <c r="K145" s="279"/>
      <c r="L145" s="279"/>
      <c r="M145" s="279"/>
      <c r="N145" s="279"/>
      <c r="O145" s="279"/>
      <c r="P145" s="160"/>
      <c r="S145" s="97">
        <v>0</v>
      </c>
      <c r="T145" s="97">
        <f>D144*T144</f>
        <v>0</v>
      </c>
      <c r="U145" s="97">
        <f>E144*U144</f>
        <v>0</v>
      </c>
      <c r="V145" s="97">
        <f>F144*V144</f>
        <v>0</v>
      </c>
      <c r="W145" s="97">
        <f>G144*W144</f>
        <v>0</v>
      </c>
      <c r="Y145" s="103"/>
    </row>
    <row r="146" spans="1:26" s="15" customFormat="1" ht="144" hidden="1" customHeight="1" x14ac:dyDescent="0.25">
      <c r="A146" s="23"/>
      <c r="B146" s="281"/>
      <c r="C146" s="25"/>
      <c r="D146" s="25"/>
      <c r="E146" s="25"/>
      <c r="F146" s="25"/>
      <c r="G146" s="25"/>
      <c r="H146" s="25"/>
      <c r="I146" s="26"/>
      <c r="K146" s="39"/>
      <c r="L146" s="39"/>
      <c r="M146" s="39"/>
      <c r="N146" s="39"/>
      <c r="O146" s="39"/>
      <c r="P146" s="161"/>
      <c r="Q146" s="104"/>
      <c r="R146" s="103"/>
      <c r="S146" s="103"/>
      <c r="T146" s="103"/>
      <c r="U146" s="103"/>
      <c r="V146" s="103"/>
      <c r="W146" s="103"/>
      <c r="X146" s="103"/>
      <c r="Y146" s="97"/>
      <c r="Z146" s="103"/>
    </row>
    <row r="147" spans="1:26" ht="22.5" hidden="1" customHeight="1" x14ac:dyDescent="0.25">
      <c r="A147" s="23"/>
      <c r="B147" s="281" t="str">
        <f>J147</f>
        <v>vacia 7</v>
      </c>
      <c r="C147" s="12">
        <f>COUNTIF(TABLA!$Q:$Q,C$137)</f>
        <v>0</v>
      </c>
      <c r="D147" s="12">
        <f>COUNTIF(TABLA!$Q:$Q,D$137)</f>
        <v>0</v>
      </c>
      <c r="E147" s="12">
        <f>COUNTIF(TABLA!$Q:$Q,E$137)</f>
        <v>0</v>
      </c>
      <c r="F147" s="12">
        <f>COUNTIF(TABLA!$Q:$Q,F$137)</f>
        <v>0</v>
      </c>
      <c r="G147" s="12">
        <f>COUNTIF(TABLA!$Q:$Q,G$137)</f>
        <v>0</v>
      </c>
      <c r="H147" s="12">
        <f>F$11-SUM(C147:G147)</f>
        <v>2132</v>
      </c>
      <c r="I147" s="26"/>
      <c r="J147" s="279" t="str">
        <f>TABLA!Q1</f>
        <v>vacia 7</v>
      </c>
      <c r="K147" s="279"/>
      <c r="L147" s="279"/>
      <c r="M147" s="279"/>
      <c r="N147" s="279"/>
      <c r="O147" s="279"/>
      <c r="P147" s="159" t="e">
        <f>Y147*10</f>
        <v>#DIV/0!</v>
      </c>
      <c r="Q147" s="96">
        <f>SUM(C147:H147)</f>
        <v>2132</v>
      </c>
      <c r="R147" s="97">
        <f>SUM(J147:O147)</f>
        <v>0</v>
      </c>
      <c r="S147" s="97">
        <v>0</v>
      </c>
      <c r="T147" s="97">
        <v>1</v>
      </c>
      <c r="U147" s="97">
        <v>2</v>
      </c>
      <c r="V147" s="97">
        <v>3</v>
      </c>
      <c r="W147" s="97">
        <v>4</v>
      </c>
      <c r="Y147" s="97" t="e">
        <f>SUM(S148:W148)/((Q147-H147)*4)</f>
        <v>#DIV/0!</v>
      </c>
    </row>
    <row r="148" spans="1:26" ht="22.5" hidden="1" customHeight="1" x14ac:dyDescent="0.25">
      <c r="B148" s="281"/>
      <c r="C148" s="55">
        <f t="shared" ref="C148:H148" si="6">C147/SUM($C147:$H147)</f>
        <v>0</v>
      </c>
      <c r="D148" s="55">
        <f t="shared" si="6"/>
        <v>0</v>
      </c>
      <c r="E148" s="55">
        <f t="shared" si="6"/>
        <v>0</v>
      </c>
      <c r="F148" s="55">
        <f t="shared" si="6"/>
        <v>0</v>
      </c>
      <c r="G148" s="55">
        <f t="shared" si="6"/>
        <v>0</v>
      </c>
      <c r="H148" s="55">
        <f t="shared" si="6"/>
        <v>1</v>
      </c>
      <c r="I148" s="46"/>
      <c r="J148" s="279"/>
      <c r="K148" s="279"/>
      <c r="L148" s="279"/>
      <c r="M148" s="279"/>
      <c r="N148" s="279"/>
      <c r="O148" s="279"/>
      <c r="P148" s="160"/>
      <c r="S148" s="97">
        <v>0</v>
      </c>
      <c r="T148" s="97">
        <f>D147*T147</f>
        <v>0</v>
      </c>
      <c r="U148" s="97">
        <f>E147*U147</f>
        <v>0</v>
      </c>
      <c r="V148" s="97">
        <f>F147*V147</f>
        <v>0</v>
      </c>
      <c r="W148" s="97">
        <f>G147*W147</f>
        <v>0</v>
      </c>
      <c r="Y148" s="103"/>
    </row>
    <row r="149" spans="1:26" s="15" customFormat="1" ht="144" hidden="1" customHeight="1" x14ac:dyDescent="0.25">
      <c r="A149" s="23"/>
      <c r="B149" s="281"/>
      <c r="C149" s="25"/>
      <c r="D149" s="25"/>
      <c r="E149" s="25"/>
      <c r="F149" s="25"/>
      <c r="G149" s="25"/>
      <c r="H149" s="25"/>
      <c r="I149" s="26"/>
      <c r="K149" s="39"/>
      <c r="L149" s="39"/>
      <c r="M149" s="39"/>
      <c r="N149" s="39"/>
      <c r="O149" s="39"/>
      <c r="P149" s="161"/>
      <c r="Q149" s="104"/>
      <c r="R149" s="103"/>
      <c r="S149" s="103"/>
      <c r="T149" s="103"/>
      <c r="U149" s="103"/>
      <c r="V149" s="103"/>
      <c r="W149" s="103"/>
      <c r="X149" s="103"/>
      <c r="Y149" s="97"/>
      <c r="Z149" s="103"/>
    </row>
    <row r="150" spans="1:26" s="15" customFormat="1" ht="63" customHeight="1" x14ac:dyDescent="0.25">
      <c r="A150" s="203">
        <v>3</v>
      </c>
      <c r="B150" s="282" t="s">
        <v>265</v>
      </c>
      <c r="C150" s="282"/>
      <c r="D150" s="282"/>
      <c r="E150" s="282"/>
      <c r="F150" s="282"/>
      <c r="G150" s="282"/>
      <c r="H150" s="282"/>
      <c r="I150" s="282"/>
      <c r="J150" s="282"/>
      <c r="K150" s="282"/>
      <c r="L150" s="282"/>
      <c r="M150" s="282"/>
      <c r="N150" s="282"/>
      <c r="O150" s="282"/>
      <c r="P150" s="282"/>
      <c r="Q150" s="104"/>
      <c r="R150" s="103"/>
      <c r="S150" s="103"/>
      <c r="T150" s="103"/>
      <c r="U150" s="103"/>
      <c r="V150" s="103"/>
      <c r="W150" s="103"/>
      <c r="X150" s="103"/>
      <c r="Y150" s="97"/>
      <c r="Z150" s="103"/>
    </row>
    <row r="151" spans="1:26" s="15" customFormat="1" ht="63" customHeight="1" x14ac:dyDescent="0.25">
      <c r="A151" s="69"/>
      <c r="B151" s="280" t="s">
        <v>344</v>
      </c>
      <c r="C151" s="280"/>
      <c r="D151" s="280"/>
      <c r="E151" s="280"/>
      <c r="F151" s="280"/>
      <c r="G151" s="280"/>
      <c r="H151" s="280"/>
      <c r="I151" s="280"/>
      <c r="J151" s="280"/>
      <c r="K151" s="280"/>
      <c r="L151" s="280"/>
      <c r="M151" s="280"/>
      <c r="N151" s="280"/>
      <c r="O151" s="280"/>
      <c r="P151" s="280"/>
      <c r="Q151" s="104"/>
      <c r="R151" s="103"/>
      <c r="S151" s="103"/>
      <c r="T151" s="103"/>
      <c r="U151" s="103"/>
      <c r="V151" s="103"/>
      <c r="W151" s="103"/>
      <c r="X151" s="103"/>
      <c r="Y151" s="97"/>
      <c r="Z151" s="103"/>
    </row>
    <row r="152" spans="1:26" s="15" customFormat="1" ht="20.25" customHeight="1" x14ac:dyDescent="0.25">
      <c r="A152" s="69"/>
      <c r="B152" s="177"/>
      <c r="C152" s="178"/>
      <c r="D152" s="178"/>
      <c r="E152" s="178"/>
      <c r="F152" s="178"/>
      <c r="G152" s="178"/>
      <c r="H152" s="178"/>
      <c r="I152" s="179"/>
      <c r="J152" s="178"/>
      <c r="K152" s="178"/>
      <c r="L152" s="178"/>
      <c r="M152" s="178"/>
      <c r="N152" s="178"/>
      <c r="O152" s="178"/>
      <c r="P152" s="180"/>
      <c r="Q152" s="104"/>
      <c r="R152" s="103"/>
      <c r="S152" s="103"/>
      <c r="T152" s="103"/>
      <c r="U152" s="103"/>
      <c r="V152" s="103"/>
      <c r="W152" s="103"/>
      <c r="X152" s="103"/>
      <c r="Y152" s="97"/>
      <c r="Z152" s="103"/>
    </row>
    <row r="153" spans="1:26" s="15" customFormat="1" ht="24.75" customHeight="1" x14ac:dyDescent="0.25">
      <c r="A153" s="69"/>
      <c r="B153" s="177"/>
      <c r="C153" s="178"/>
      <c r="D153" s="188" t="s">
        <v>259</v>
      </c>
      <c r="E153" s="188" t="s">
        <v>260</v>
      </c>
      <c r="F153" s="188" t="s">
        <v>261</v>
      </c>
      <c r="G153" s="188" t="s">
        <v>262</v>
      </c>
      <c r="H153" s="188" t="s">
        <v>263</v>
      </c>
      <c r="I153" s="189"/>
      <c r="J153" s="188" t="s">
        <v>259</v>
      </c>
      <c r="K153" s="188" t="s">
        <v>260</v>
      </c>
      <c r="L153" s="188" t="s">
        <v>261</v>
      </c>
      <c r="M153" s="188" t="s">
        <v>262</v>
      </c>
      <c r="N153" s="188" t="s">
        <v>263</v>
      </c>
      <c r="O153" s="181"/>
      <c r="P153" s="180"/>
      <c r="Q153" s="104"/>
      <c r="R153" s="103"/>
      <c r="S153" s="103"/>
      <c r="T153" s="103"/>
      <c r="U153" s="103"/>
      <c r="V153" s="103"/>
      <c r="W153" s="103"/>
      <c r="X153" s="103"/>
      <c r="Y153" s="97"/>
      <c r="Z153" s="103"/>
    </row>
    <row r="154" spans="1:26" s="15" customFormat="1" ht="26.25" customHeight="1" x14ac:dyDescent="0.25">
      <c r="A154" s="69"/>
      <c r="B154" s="177"/>
      <c r="C154" s="178"/>
      <c r="D154" s="178">
        <v>1</v>
      </c>
      <c r="E154" s="178">
        <v>2</v>
      </c>
      <c r="F154" s="178">
        <v>3</v>
      </c>
      <c r="G154" s="179">
        <v>4</v>
      </c>
      <c r="H154" s="178">
        <v>5</v>
      </c>
      <c r="I154" s="181"/>
      <c r="J154" s="178">
        <v>1</v>
      </c>
      <c r="K154" s="178">
        <v>2</v>
      </c>
      <c r="L154" s="178">
        <v>3</v>
      </c>
      <c r="M154" s="179">
        <v>4</v>
      </c>
      <c r="N154" s="178">
        <v>5</v>
      </c>
      <c r="O154" s="181"/>
      <c r="P154" s="180"/>
      <c r="Q154" s="104"/>
      <c r="R154" s="103"/>
      <c r="S154" s="103"/>
      <c r="T154" s="103"/>
      <c r="U154" s="103"/>
      <c r="V154" s="103"/>
      <c r="W154" s="103"/>
      <c r="X154" s="103"/>
      <c r="Y154" s="97"/>
      <c r="Z154" s="103"/>
    </row>
    <row r="155" spans="1:26" s="15" customFormat="1" ht="74.25" customHeight="1" x14ac:dyDescent="0.25">
      <c r="A155" s="69"/>
      <c r="B155" s="237" t="s">
        <v>901</v>
      </c>
      <c r="C155" s="237"/>
      <c r="D155" s="182">
        <f>COUNTIF(TABLA!$U:$U,D$154)</f>
        <v>307</v>
      </c>
      <c r="E155" s="182">
        <f>COUNTIF(TABLA!$U:$U,E$154)</f>
        <v>348</v>
      </c>
      <c r="F155" s="182">
        <f>COUNTIF(TABLA!$U:$U,F$154)</f>
        <v>491</v>
      </c>
      <c r="G155" s="182">
        <f>COUNTIF(TABLA!$U:$U,G$154)</f>
        <v>549</v>
      </c>
      <c r="H155" s="182">
        <f>COUNTIF(TABLA!$U:$U,H$154)</f>
        <v>422</v>
      </c>
      <c r="I155" s="181"/>
      <c r="J155" s="183">
        <f>D155/$Q155</f>
        <v>0.14501653282947569</v>
      </c>
      <c r="K155" s="183">
        <f t="shared" ref="J155:N158" si="7">E155/$Q155</f>
        <v>0.16438356164383561</v>
      </c>
      <c r="L155" s="183">
        <f t="shared" si="7"/>
        <v>0.23193197921587153</v>
      </c>
      <c r="M155" s="183">
        <f t="shared" si="7"/>
        <v>0.2593292394898441</v>
      </c>
      <c r="N155" s="183">
        <f t="shared" si="7"/>
        <v>0.19933868682097308</v>
      </c>
      <c r="O155" s="177"/>
      <c r="P155" s="177"/>
      <c r="Q155" s="104">
        <f>SUM(D155:H155)</f>
        <v>2117</v>
      </c>
      <c r="R155" s="103"/>
      <c r="S155" s="103"/>
      <c r="T155" s="103"/>
      <c r="U155" s="103"/>
      <c r="V155" s="103"/>
      <c r="W155" s="103"/>
      <c r="X155" s="103"/>
      <c r="Y155" s="97"/>
      <c r="Z155" s="103"/>
    </row>
    <row r="156" spans="1:26" s="15" customFormat="1" ht="63" customHeight="1" x14ac:dyDescent="0.25">
      <c r="A156" s="69"/>
      <c r="B156" s="237" t="s">
        <v>902</v>
      </c>
      <c r="C156" s="237"/>
      <c r="D156" s="182">
        <f>COUNTIF(TABLA!$V:$V,D$154)</f>
        <v>973</v>
      </c>
      <c r="E156" s="182">
        <f>COUNTIF(TABLA!$V:$V,E$154)</f>
        <v>384</v>
      </c>
      <c r="F156" s="182">
        <f>COUNTIF(TABLA!$V:$V,F$154)</f>
        <v>312</v>
      </c>
      <c r="G156" s="182">
        <f>COUNTIF(TABLA!$V:$V,G$154)</f>
        <v>250</v>
      </c>
      <c r="H156" s="182">
        <f>COUNTIF(TABLA!$V:$V,H$154)</f>
        <v>177</v>
      </c>
      <c r="I156" s="181"/>
      <c r="J156" s="184">
        <f t="shared" si="7"/>
        <v>0.46421755725190839</v>
      </c>
      <c r="K156" s="184">
        <f t="shared" si="7"/>
        <v>0.18320610687022901</v>
      </c>
      <c r="L156" s="184">
        <f t="shared" si="7"/>
        <v>0.14885496183206107</v>
      </c>
      <c r="M156" s="184">
        <f t="shared" si="7"/>
        <v>0.11927480916030535</v>
      </c>
      <c r="N156" s="184">
        <f t="shared" si="7"/>
        <v>8.4446564885496178E-2</v>
      </c>
      <c r="O156" s="178"/>
      <c r="P156" s="180"/>
      <c r="Q156" s="104">
        <f>SUM(D156:H156)</f>
        <v>2096</v>
      </c>
      <c r="R156" s="103"/>
      <c r="S156" s="103"/>
      <c r="T156" s="103"/>
      <c r="U156" s="103"/>
      <c r="V156" s="103"/>
      <c r="W156" s="103"/>
      <c r="X156" s="103"/>
      <c r="Y156" s="97"/>
      <c r="Z156" s="103"/>
    </row>
    <row r="157" spans="1:26" s="15" customFormat="1" ht="63" customHeight="1" x14ac:dyDescent="0.25">
      <c r="A157" s="69"/>
      <c r="B157" s="237" t="s">
        <v>903</v>
      </c>
      <c r="C157" s="237"/>
      <c r="D157" s="182">
        <f>COUNTIF(TABLA!$W:$W,D$154)</f>
        <v>590</v>
      </c>
      <c r="E157" s="182">
        <f>COUNTIF(TABLA!$W:$W,E$154)</f>
        <v>396</v>
      </c>
      <c r="F157" s="182">
        <f>COUNTIF(TABLA!$W:$W,F$154)</f>
        <v>472</v>
      </c>
      <c r="G157" s="182">
        <f>COUNTIF(TABLA!$W:$W,G$154)</f>
        <v>402</v>
      </c>
      <c r="H157" s="182">
        <f>COUNTIF(TABLA!$W:$W,H$154)</f>
        <v>237</v>
      </c>
      <c r="I157" s="181"/>
      <c r="J157" s="184">
        <f t="shared" si="7"/>
        <v>0.28135431568907965</v>
      </c>
      <c r="K157" s="184">
        <f t="shared" si="7"/>
        <v>0.18884120171673821</v>
      </c>
      <c r="L157" s="184">
        <f t="shared" si="7"/>
        <v>0.22508345255126372</v>
      </c>
      <c r="M157" s="184">
        <f t="shared" si="7"/>
        <v>0.19170243204577969</v>
      </c>
      <c r="N157" s="184">
        <f t="shared" si="7"/>
        <v>0.11301859799713877</v>
      </c>
      <c r="O157" s="178"/>
      <c r="P157" s="180"/>
      <c r="Q157" s="104">
        <f t="shared" ref="Q157:Q162" si="8">SUM(D157:H157)</f>
        <v>2097</v>
      </c>
      <c r="R157" s="103"/>
      <c r="S157" s="103"/>
      <c r="T157" s="103"/>
      <c r="U157" s="103"/>
      <c r="V157" s="103"/>
      <c r="W157" s="103"/>
      <c r="X157" s="103"/>
      <c r="Y157" s="97"/>
      <c r="Z157" s="103"/>
    </row>
    <row r="158" spans="1:26" s="15" customFormat="1" ht="63" customHeight="1" x14ac:dyDescent="0.25">
      <c r="A158" s="69"/>
      <c r="B158" s="237" t="s">
        <v>904</v>
      </c>
      <c r="C158" s="237"/>
      <c r="D158" s="182">
        <f>COUNTIF(TABLA!$X:$X,D$154)</f>
        <v>598</v>
      </c>
      <c r="E158" s="182">
        <f>COUNTIF(TABLA!$X:$X,E$154)</f>
        <v>397</v>
      </c>
      <c r="F158" s="182">
        <f>COUNTIF(TABLA!$X:$X,F$154)</f>
        <v>388</v>
      </c>
      <c r="G158" s="182">
        <f>COUNTIF(TABLA!$X:$X,G$154)</f>
        <v>390</v>
      </c>
      <c r="H158" s="182">
        <f>COUNTIF(TABLA!$X:$X,H$154)</f>
        <v>328</v>
      </c>
      <c r="I158" s="181"/>
      <c r="J158" s="184">
        <f>D158/$Q158</f>
        <v>0.28462636839600192</v>
      </c>
      <c r="K158" s="184">
        <f t="shared" si="7"/>
        <v>0.18895763921941933</v>
      </c>
      <c r="L158" s="184">
        <f t="shared" si="7"/>
        <v>0.18467396477867681</v>
      </c>
      <c r="M158" s="184">
        <f t="shared" si="7"/>
        <v>0.18562589243217514</v>
      </c>
      <c r="N158" s="184">
        <f t="shared" si="7"/>
        <v>0.1561161351737268</v>
      </c>
      <c r="O158" s="178"/>
      <c r="P158" s="180"/>
      <c r="Q158" s="104">
        <f t="shared" si="8"/>
        <v>2101</v>
      </c>
      <c r="R158" s="103"/>
      <c r="S158" s="103"/>
      <c r="T158" s="103"/>
      <c r="U158" s="103"/>
      <c r="V158" s="103"/>
      <c r="W158" s="103"/>
      <c r="X158" s="103"/>
      <c r="Y158" s="97"/>
      <c r="Z158" s="103"/>
    </row>
    <row r="159" spans="1:26" s="15" customFormat="1" ht="63" customHeight="1" x14ac:dyDescent="0.25">
      <c r="A159" s="69"/>
      <c r="B159" s="227" t="s">
        <v>905</v>
      </c>
      <c r="C159" s="227"/>
      <c r="D159" s="182">
        <f>COUNTIF(TABLA!$Y:$Y,D$154)</f>
        <v>137</v>
      </c>
      <c r="E159" s="182">
        <f>COUNTIF(TABLA!$Y:$Y,E$154)</f>
        <v>130</v>
      </c>
      <c r="F159" s="182">
        <f>COUNTIF(TABLA!$Y:$Y,F$154)</f>
        <v>264</v>
      </c>
      <c r="G159" s="182">
        <f>COUNTIF(TABLA!$Y:$Y,G$154)</f>
        <v>552</v>
      </c>
      <c r="H159" s="182">
        <f>COUNTIF(TABLA!$Y:$Y,H$154)</f>
        <v>1028</v>
      </c>
      <c r="I159" s="181"/>
      <c r="J159" s="184">
        <f>D159/$Q159</f>
        <v>6.4898152534343917E-2</v>
      </c>
      <c r="K159" s="184">
        <f t="shared" ref="K159:K162" si="9">E159/$Q159</f>
        <v>6.1582188536238751E-2</v>
      </c>
      <c r="L159" s="184">
        <f t="shared" ref="L159:L162" si="10">F159/$Q159</f>
        <v>0.1250592136428233</v>
      </c>
      <c r="M159" s="184">
        <f t="shared" ref="M159:M162" si="11">G159/$Q159</f>
        <v>0.26148744670772145</v>
      </c>
      <c r="N159" s="184">
        <f t="shared" ref="N159:N162" si="12">H159/$Q159</f>
        <v>0.48697299857887255</v>
      </c>
      <c r="O159" s="178"/>
      <c r="P159" s="180"/>
      <c r="Q159" s="104">
        <f t="shared" si="8"/>
        <v>2111</v>
      </c>
      <c r="R159" s="103"/>
      <c r="S159" s="103"/>
      <c r="T159" s="103"/>
      <c r="U159" s="103"/>
      <c r="V159" s="103"/>
      <c r="W159" s="103"/>
      <c r="X159" s="103"/>
      <c r="Y159" s="97"/>
      <c r="Z159" s="103"/>
    </row>
    <row r="160" spans="1:26" s="15" customFormat="1" ht="63" customHeight="1" x14ac:dyDescent="0.25">
      <c r="A160" s="69"/>
      <c r="B160" s="227" t="s">
        <v>906</v>
      </c>
      <c r="C160" s="227"/>
      <c r="D160" s="182">
        <f>COUNTIF(TABLA!$Z:$Z,D$154)</f>
        <v>105</v>
      </c>
      <c r="E160" s="182">
        <f>COUNTIF(TABLA!$Z:$Z,E$154)</f>
        <v>183</v>
      </c>
      <c r="F160" s="182">
        <f>COUNTIF(TABLA!$Z:$Z,F$154)</f>
        <v>383</v>
      </c>
      <c r="G160" s="182">
        <f>COUNTIF(TABLA!$Z:$Z,G$154)</f>
        <v>587</v>
      </c>
      <c r="H160" s="182">
        <f>COUNTIF(TABLA!$Z:$Z,H$154)</f>
        <v>856</v>
      </c>
      <c r="I160" s="181"/>
      <c r="J160" s="184">
        <f t="shared" ref="J160:J161" si="13">D160/$Q160</f>
        <v>4.9668874172185427E-2</v>
      </c>
      <c r="K160" s="184">
        <f t="shared" si="9"/>
        <v>8.6565752128666032E-2</v>
      </c>
      <c r="L160" s="184">
        <f t="shared" si="10"/>
        <v>0.18117313150425735</v>
      </c>
      <c r="M160" s="184">
        <f t="shared" si="11"/>
        <v>0.27767265846736044</v>
      </c>
      <c r="N160" s="184">
        <f t="shared" si="12"/>
        <v>0.40491958372753073</v>
      </c>
      <c r="O160" s="178"/>
      <c r="P160" s="180"/>
      <c r="Q160" s="104">
        <f t="shared" si="8"/>
        <v>2114</v>
      </c>
      <c r="R160" s="103"/>
      <c r="S160" s="103"/>
      <c r="T160" s="103"/>
      <c r="U160" s="103"/>
      <c r="V160" s="103"/>
      <c r="W160" s="103"/>
      <c r="X160" s="103"/>
      <c r="Y160" s="97"/>
      <c r="Z160" s="103"/>
    </row>
    <row r="161" spans="1:26" s="15" customFormat="1" ht="63" customHeight="1" x14ac:dyDescent="0.25">
      <c r="A161" s="69"/>
      <c r="B161" s="227" t="s">
        <v>907</v>
      </c>
      <c r="C161" s="227"/>
      <c r="D161" s="182">
        <f>COUNTIF(TABLA!$AA:$AA,D$154)</f>
        <v>200</v>
      </c>
      <c r="E161" s="182">
        <f>COUNTIF(TABLA!$AA:$AA,E$154)</f>
        <v>153</v>
      </c>
      <c r="F161" s="182">
        <f>COUNTIF(TABLA!$AA:$AA,F$154)</f>
        <v>242</v>
      </c>
      <c r="G161" s="182">
        <f>COUNTIF(TABLA!$AA:$AA,G$154)</f>
        <v>491</v>
      </c>
      <c r="H161" s="182">
        <f>COUNTIF(TABLA!$AA:$AA,H$154)</f>
        <v>1023</v>
      </c>
      <c r="I161" s="181"/>
      <c r="J161" s="184">
        <f t="shared" si="13"/>
        <v>9.4831673779042197E-2</v>
      </c>
      <c r="K161" s="184">
        <f t="shared" si="9"/>
        <v>7.254623044096728E-2</v>
      </c>
      <c r="L161" s="184">
        <f t="shared" si="10"/>
        <v>0.11474632527264106</v>
      </c>
      <c r="M161" s="184">
        <f t="shared" si="11"/>
        <v>0.23281175912754859</v>
      </c>
      <c r="N161" s="184">
        <f t="shared" si="12"/>
        <v>0.48506401137980087</v>
      </c>
      <c r="O161" s="178"/>
      <c r="P161" s="180"/>
      <c r="Q161" s="104">
        <f t="shared" si="8"/>
        <v>2109</v>
      </c>
      <c r="R161" s="103"/>
      <c r="S161" s="103"/>
      <c r="T161" s="103"/>
      <c r="U161" s="103"/>
      <c r="V161" s="103"/>
      <c r="W161" s="103"/>
      <c r="X161" s="103"/>
      <c r="Y161" s="97"/>
      <c r="Z161" s="103"/>
    </row>
    <row r="162" spans="1:26" s="15" customFormat="1" ht="63" customHeight="1" x14ac:dyDescent="0.25">
      <c r="A162" s="69"/>
      <c r="B162" s="237" t="s">
        <v>908</v>
      </c>
      <c r="C162" s="237"/>
      <c r="D162" s="182">
        <f>COUNTIF(TABLA!$AB:$AB,D$154)</f>
        <v>776</v>
      </c>
      <c r="E162" s="182">
        <f>COUNTIF(TABLA!$AB:$AB,E$154)</f>
        <v>443</v>
      </c>
      <c r="F162" s="182">
        <f>COUNTIF(TABLA!$AB:$AB,F$154)</f>
        <v>391</v>
      </c>
      <c r="G162" s="182">
        <f>COUNTIF(TABLA!$AB:$AB,G$154)</f>
        <v>294</v>
      </c>
      <c r="H162" s="182">
        <f>COUNTIF(TABLA!$AB:$AB,H$154)</f>
        <v>191</v>
      </c>
      <c r="I162" s="181"/>
      <c r="J162" s="184">
        <f>D162/$Q162</f>
        <v>0.37040572792362769</v>
      </c>
      <c r="K162" s="184">
        <f t="shared" si="9"/>
        <v>0.21145584725536992</v>
      </c>
      <c r="L162" s="184">
        <f t="shared" si="10"/>
        <v>0.18663484486873508</v>
      </c>
      <c r="M162" s="184">
        <f t="shared" si="11"/>
        <v>0.14033412887828162</v>
      </c>
      <c r="N162" s="184">
        <f t="shared" si="12"/>
        <v>9.1169451073985677E-2</v>
      </c>
      <c r="O162" s="178"/>
      <c r="P162" s="180"/>
      <c r="Q162" s="104">
        <f t="shared" si="8"/>
        <v>2095</v>
      </c>
      <c r="R162" s="103"/>
      <c r="S162" s="103"/>
      <c r="T162" s="103"/>
      <c r="U162" s="103"/>
      <c r="V162" s="103"/>
      <c r="W162" s="103"/>
      <c r="X162" s="103"/>
      <c r="Y162" s="97"/>
      <c r="Z162" s="103"/>
    </row>
    <row r="163" spans="1:26" s="15" customFormat="1" ht="63" customHeight="1" x14ac:dyDescent="0.25">
      <c r="A163" s="62"/>
      <c r="B163" s="186"/>
      <c r="C163" s="227"/>
      <c r="D163" s="182"/>
      <c r="E163" s="182"/>
      <c r="F163" s="182"/>
      <c r="G163" s="182"/>
      <c r="H163" s="182"/>
      <c r="I163" s="181"/>
      <c r="J163" s="187"/>
      <c r="K163" s="187"/>
      <c r="L163" s="187"/>
      <c r="M163" s="187"/>
      <c r="N163" s="187"/>
      <c r="O163" s="178"/>
      <c r="P163" s="180"/>
      <c r="Q163" s="104"/>
      <c r="R163" s="103"/>
      <c r="S163" s="103"/>
      <c r="T163" s="103"/>
      <c r="U163" s="103"/>
      <c r="V163" s="103"/>
      <c r="W163" s="103"/>
      <c r="X163" s="103"/>
      <c r="Y163" s="97"/>
      <c r="Z163" s="103"/>
    </row>
    <row r="164" spans="1:26" ht="30" customHeight="1" x14ac:dyDescent="0.4">
      <c r="C164" s="95" t="s">
        <v>47</v>
      </c>
      <c r="D164" s="22"/>
      <c r="E164" s="21" t="s">
        <v>48</v>
      </c>
      <c r="F164" s="22"/>
      <c r="G164" s="94" t="s">
        <v>49</v>
      </c>
      <c r="H164" s="76" t="s">
        <v>50</v>
      </c>
      <c r="I164" s="41"/>
      <c r="J164" s="42"/>
      <c r="K164" s="41"/>
      <c r="L164" s="42"/>
      <c r="M164" s="41"/>
      <c r="N164" s="42"/>
      <c r="O164" s="43"/>
    </row>
    <row r="165" spans="1:26" ht="17.25" customHeight="1" x14ac:dyDescent="0.25">
      <c r="C165" s="77">
        <v>1</v>
      </c>
      <c r="D165" s="78">
        <v>2</v>
      </c>
      <c r="E165" s="79">
        <v>3</v>
      </c>
      <c r="F165" s="80">
        <v>4</v>
      </c>
      <c r="G165" s="81">
        <v>5</v>
      </c>
      <c r="H165" s="82">
        <v>0</v>
      </c>
      <c r="I165" s="44"/>
      <c r="J165" s="45"/>
      <c r="K165" s="45"/>
      <c r="L165" s="45"/>
      <c r="M165" s="45"/>
      <c r="N165" s="45"/>
      <c r="O165" s="45"/>
    </row>
    <row r="166" spans="1:26" ht="21" customHeight="1" x14ac:dyDescent="0.25">
      <c r="A166" s="23"/>
      <c r="B166" s="278" t="str">
        <f>J166</f>
        <v>3.9 Información básica que recibes en la propia biblioteca al inicio de tus estudios:</v>
      </c>
      <c r="C166" s="30">
        <f>COUNTIF(TABLA!$AC:$AC,C$137)</f>
        <v>186</v>
      </c>
      <c r="D166" s="30">
        <f>COUNTIF(TABLA!$AC:$AC,D$137)</f>
        <v>287</v>
      </c>
      <c r="E166" s="30">
        <f>COUNTIF(TABLA!$AC:$AC,E$137)</f>
        <v>620</v>
      </c>
      <c r="F166" s="30">
        <f>COUNTIF(TABLA!$AC:$AC,F$137)</f>
        <v>565</v>
      </c>
      <c r="G166" s="30">
        <f>COUNTIF(TABLA!$AC:$AC,G$137)</f>
        <v>455</v>
      </c>
      <c r="H166" s="30">
        <f>F$11-SUM(C166:G166)</f>
        <v>19</v>
      </c>
      <c r="I166" s="26"/>
      <c r="J166" s="277" t="str">
        <f>TABLA!AC1</f>
        <v>3.9 Información básica que recibes en la propia biblioteca al inicio de tus estudios:</v>
      </c>
      <c r="K166" s="277"/>
      <c r="L166" s="277"/>
      <c r="M166" s="277"/>
      <c r="N166" s="277"/>
      <c r="O166" s="277"/>
      <c r="P166" s="159">
        <f>Y166*10</f>
        <v>5.965451964032181</v>
      </c>
      <c r="Q166" s="96">
        <f>SUM(C166:H166)</f>
        <v>2132</v>
      </c>
      <c r="R166" s="97">
        <f>SUM(J166:O166)</f>
        <v>0</v>
      </c>
      <c r="S166" s="97">
        <v>0</v>
      </c>
      <c r="T166" s="97">
        <v>1</v>
      </c>
      <c r="U166" s="97">
        <v>2</v>
      </c>
      <c r="V166" s="97">
        <v>3</v>
      </c>
      <c r="W166" s="97">
        <v>4</v>
      </c>
      <c r="Y166" s="97">
        <f>SUM(S167:W167)/((Q166-H166)*4)</f>
        <v>0.59654519640321813</v>
      </c>
    </row>
    <row r="167" spans="1:26" ht="12.75" customHeight="1" x14ac:dyDescent="0.25">
      <c r="B167" s="278"/>
      <c r="C167" s="131">
        <f t="shared" ref="C167:H167" si="14">C166/SUM($C166:$H166)</f>
        <v>8.7242026266416514E-2</v>
      </c>
      <c r="D167" s="131">
        <f t="shared" si="14"/>
        <v>0.13461538461538461</v>
      </c>
      <c r="E167" s="131">
        <f t="shared" si="14"/>
        <v>0.29080675422138835</v>
      </c>
      <c r="F167" s="131">
        <f t="shared" si="14"/>
        <v>0.26500938086303938</v>
      </c>
      <c r="G167" s="131">
        <f t="shared" si="14"/>
        <v>0.21341463414634146</v>
      </c>
      <c r="H167" s="131">
        <f t="shared" si="14"/>
        <v>8.9118198874296433E-3</v>
      </c>
      <c r="I167" s="46"/>
      <c r="J167" s="277"/>
      <c r="K167" s="277"/>
      <c r="L167" s="277"/>
      <c r="M167" s="277"/>
      <c r="N167" s="277"/>
      <c r="O167" s="277"/>
      <c r="P167" s="160"/>
      <c r="S167" s="97">
        <v>0</v>
      </c>
      <c r="T167" s="97">
        <f>D166*T166</f>
        <v>287</v>
      </c>
      <c r="U167" s="97">
        <f>E166*U166</f>
        <v>1240</v>
      </c>
      <c r="V167" s="97">
        <f>F166*V166</f>
        <v>1695</v>
      </c>
      <c r="W167" s="97">
        <f>G166*W166</f>
        <v>1820</v>
      </c>
      <c r="Y167" s="103"/>
    </row>
    <row r="168" spans="1:26" s="15" customFormat="1" ht="144" customHeight="1" x14ac:dyDescent="0.25">
      <c r="A168" s="23"/>
      <c r="B168" s="278"/>
      <c r="C168" s="25"/>
      <c r="D168" s="25"/>
      <c r="E168" s="25"/>
      <c r="F168" s="25"/>
      <c r="G168" s="25"/>
      <c r="H168" s="25"/>
      <c r="I168" s="26"/>
      <c r="K168" s="39"/>
      <c r="L168" s="39"/>
      <c r="M168" s="39"/>
      <c r="N168" s="39"/>
      <c r="O168" s="39"/>
      <c r="P168" s="161"/>
      <c r="Q168" s="104"/>
      <c r="R168" s="103"/>
      <c r="S168" s="103"/>
      <c r="T168" s="103"/>
      <c r="U168" s="103"/>
      <c r="V168" s="103"/>
      <c r="W168" s="103"/>
      <c r="X168" s="103"/>
      <c r="Y168" s="97"/>
      <c r="Z168" s="103"/>
    </row>
    <row r="169" spans="1:26" s="15" customFormat="1" ht="63" customHeight="1" x14ac:dyDescent="0.25">
      <c r="A169" s="62"/>
      <c r="B169" s="186"/>
      <c r="C169" s="185"/>
      <c r="D169" s="182"/>
      <c r="E169" s="182"/>
      <c r="F169" s="182"/>
      <c r="G169" s="182"/>
      <c r="H169" s="182"/>
      <c r="I169" s="181"/>
      <c r="J169" s="187"/>
      <c r="K169" s="187"/>
      <c r="L169" s="187"/>
      <c r="M169" s="187"/>
      <c r="N169" s="187"/>
      <c r="O169" s="178"/>
      <c r="P169" s="180"/>
      <c r="Q169" s="104"/>
      <c r="R169" s="103"/>
      <c r="S169" s="103"/>
      <c r="T169" s="103"/>
      <c r="U169" s="103"/>
      <c r="V169" s="103"/>
      <c r="W169" s="103"/>
      <c r="X169" s="103"/>
      <c r="Y169" s="97"/>
      <c r="Z169" s="103"/>
    </row>
    <row r="170" spans="1:26" ht="30" customHeight="1" x14ac:dyDescent="0.4">
      <c r="C170" s="95" t="s">
        <v>47</v>
      </c>
      <c r="D170" s="22"/>
      <c r="E170" s="21" t="s">
        <v>48</v>
      </c>
      <c r="F170" s="22"/>
      <c r="G170" s="94" t="s">
        <v>49</v>
      </c>
      <c r="H170" s="76" t="s">
        <v>50</v>
      </c>
      <c r="I170" s="41"/>
      <c r="J170" s="42"/>
      <c r="K170" s="41"/>
      <c r="L170" s="42"/>
      <c r="M170" s="41"/>
      <c r="N170" s="42"/>
      <c r="O170" s="43"/>
    </row>
    <row r="171" spans="1:26" ht="17.25" customHeight="1" x14ac:dyDescent="0.25">
      <c r="C171" s="77">
        <v>1</v>
      </c>
      <c r="D171" s="78">
        <v>2</v>
      </c>
      <c r="E171" s="79">
        <v>3</v>
      </c>
      <c r="F171" s="80">
        <v>4</v>
      </c>
      <c r="G171" s="81">
        <v>5</v>
      </c>
      <c r="H171" s="82">
        <v>0</v>
      </c>
      <c r="I171" s="44"/>
      <c r="J171" s="45"/>
      <c r="K171" s="45"/>
      <c r="L171" s="45"/>
      <c r="M171" s="45"/>
      <c r="N171" s="45"/>
      <c r="O171" s="45"/>
    </row>
    <row r="172" spans="1:26" ht="21" customHeight="1" x14ac:dyDescent="0.25">
      <c r="A172" s="23"/>
      <c r="B172" s="278" t="str">
        <f>J172</f>
        <v>3.10 La adecuación de la colección a tus necesidades:</v>
      </c>
      <c r="C172" s="30">
        <f>COUNTIF(TABLA!$AD:$AD,C$137)</f>
        <v>63</v>
      </c>
      <c r="D172" s="30">
        <f>COUNTIF(TABLA!$AD:$AD,D$137)</f>
        <v>131</v>
      </c>
      <c r="E172" s="30">
        <f>COUNTIF(TABLA!$AD:$AD,E$137)</f>
        <v>523</v>
      </c>
      <c r="F172" s="30">
        <f>COUNTIF(TABLA!$AD:$AD,F$137)</f>
        <v>836</v>
      </c>
      <c r="G172" s="30">
        <f>COUNTIF(TABLA!$AD:$AD,G$137)</f>
        <v>556</v>
      </c>
      <c r="H172" s="30">
        <f>F$11-SUM(C172:G172)</f>
        <v>23</v>
      </c>
      <c r="I172" s="26"/>
      <c r="J172" s="277" t="str">
        <f>TABLA!AD1</f>
        <v>3.10 La adecuación de la colección a tus necesidades:</v>
      </c>
      <c r="K172" s="277"/>
      <c r="L172" s="277"/>
      <c r="M172" s="277"/>
      <c r="N172" s="277"/>
      <c r="O172" s="277"/>
      <c r="P172" s="159">
        <f>Y172*10</f>
        <v>7.0045045045045038</v>
      </c>
      <c r="Q172" s="96">
        <f>SUM(C172:H172)</f>
        <v>2132</v>
      </c>
      <c r="R172" s="97">
        <f>SUM(J172:O172)</f>
        <v>0</v>
      </c>
      <c r="S172" s="97">
        <v>0</v>
      </c>
      <c r="T172" s="97">
        <v>1</v>
      </c>
      <c r="U172" s="97">
        <v>2</v>
      </c>
      <c r="V172" s="97">
        <v>3</v>
      </c>
      <c r="W172" s="97">
        <v>4</v>
      </c>
      <c r="Y172" s="97">
        <f>SUM(S173:W173)/((Q172-H172)*4)</f>
        <v>0.7004504504504504</v>
      </c>
    </row>
    <row r="173" spans="1:26" ht="12.75" customHeight="1" x14ac:dyDescent="0.25">
      <c r="B173" s="278"/>
      <c r="C173" s="131">
        <f t="shared" ref="C173:H173" si="15">C172/SUM($C172:$H172)</f>
        <v>2.9549718574108819E-2</v>
      </c>
      <c r="D173" s="131">
        <f t="shared" si="15"/>
        <v>6.144465290806754E-2</v>
      </c>
      <c r="E173" s="131">
        <f t="shared" si="15"/>
        <v>0.24530956848030019</v>
      </c>
      <c r="F173" s="131">
        <f t="shared" si="15"/>
        <v>0.39212007504690433</v>
      </c>
      <c r="G173" s="131">
        <f t="shared" si="15"/>
        <v>0.2607879924953096</v>
      </c>
      <c r="H173" s="131">
        <f t="shared" si="15"/>
        <v>1.0787992495309569E-2</v>
      </c>
      <c r="I173" s="46"/>
      <c r="J173" s="277"/>
      <c r="K173" s="277"/>
      <c r="L173" s="277"/>
      <c r="M173" s="277"/>
      <c r="N173" s="277"/>
      <c r="O173" s="277"/>
      <c r="P173" s="160"/>
      <c r="S173" s="97">
        <v>0</v>
      </c>
      <c r="T173" s="97">
        <f>D172*T172</f>
        <v>131</v>
      </c>
      <c r="U173" s="97">
        <f>E172*U172</f>
        <v>1046</v>
      </c>
      <c r="V173" s="97">
        <f>F172*V172</f>
        <v>2508</v>
      </c>
      <c r="W173" s="97">
        <f>G172*W172</f>
        <v>2224</v>
      </c>
      <c r="Y173" s="103"/>
    </row>
    <row r="174" spans="1:26" s="15" customFormat="1" ht="144" customHeight="1" x14ac:dyDescent="0.25">
      <c r="A174" s="23"/>
      <c r="B174" s="278"/>
      <c r="C174" s="25"/>
      <c r="D174" s="25"/>
      <c r="E174" s="25"/>
      <c r="F174" s="25"/>
      <c r="G174" s="25"/>
      <c r="H174" s="25"/>
      <c r="I174" s="26"/>
      <c r="K174" s="39"/>
      <c r="L174" s="39"/>
      <c r="M174" s="39"/>
      <c r="N174" s="39"/>
      <c r="O174" s="39"/>
      <c r="P174" s="161"/>
      <c r="Q174" s="104"/>
      <c r="R174" s="103"/>
      <c r="S174" s="103"/>
      <c r="T174" s="103"/>
      <c r="U174" s="103"/>
      <c r="V174" s="103"/>
      <c r="W174" s="103"/>
      <c r="X174" s="103"/>
      <c r="Y174" s="97"/>
      <c r="Z174" s="103"/>
    </row>
    <row r="175" spans="1:26" ht="21" hidden="1" customHeight="1" x14ac:dyDescent="0.25">
      <c r="A175" s="23"/>
      <c r="B175" s="278" t="str">
        <f>J175</f>
        <v>3.12 La facilidad para acceder a los recursos electrónicos que necesitas:</v>
      </c>
      <c r="C175" s="12">
        <f>COUNTIF(TABLA!$AE:$AE,C$137)</f>
        <v>0</v>
      </c>
      <c r="D175" s="12">
        <f>COUNTIF(TABLA!$AE:$AE,D$137)</f>
        <v>0</v>
      </c>
      <c r="E175" s="12">
        <f>COUNTIF(TABLA!$AE:$AE,E$137)</f>
        <v>1</v>
      </c>
      <c r="F175" s="12">
        <f>COUNTIF(TABLA!$AE:$AE,F$137)</f>
        <v>0</v>
      </c>
      <c r="G175" s="12">
        <f>COUNTIF(TABLA!$AE:$AE,G$137)</f>
        <v>0</v>
      </c>
      <c r="H175" s="12">
        <f>F$11-SUM(C175:G175)</f>
        <v>2131</v>
      </c>
      <c r="I175" s="26"/>
      <c r="J175" s="277" t="str">
        <f>TABLA!AF1</f>
        <v>3.12 La facilidad para acceder a los recursos electrónicos que necesitas:</v>
      </c>
      <c r="K175" s="277"/>
      <c r="L175" s="277"/>
      <c r="M175" s="277"/>
      <c r="N175" s="277"/>
      <c r="O175" s="277"/>
      <c r="P175" s="159">
        <f>Y175*10</f>
        <v>5</v>
      </c>
      <c r="Q175" s="96">
        <f>SUM(C175:H175)</f>
        <v>2132</v>
      </c>
      <c r="R175" s="97">
        <f>SUM(J175:O175)</f>
        <v>0</v>
      </c>
      <c r="S175" s="97">
        <v>0</v>
      </c>
      <c r="T175" s="97">
        <v>1</v>
      </c>
      <c r="U175" s="97">
        <v>2</v>
      </c>
      <c r="V175" s="97">
        <v>3</v>
      </c>
      <c r="W175" s="97">
        <v>4</v>
      </c>
      <c r="Y175" s="97">
        <f>SUM(S176:W176)/((Q175-H175)*4)</f>
        <v>0.5</v>
      </c>
    </row>
    <row r="176" spans="1:26" ht="23.25" hidden="1" customHeight="1" x14ac:dyDescent="0.25">
      <c r="B176" s="278"/>
      <c r="C176" s="55">
        <f t="shared" ref="C176:H176" si="16">C175/SUM($C175:$H175)</f>
        <v>0</v>
      </c>
      <c r="D176" s="55">
        <f t="shared" si="16"/>
        <v>0</v>
      </c>
      <c r="E176" s="55">
        <f t="shared" si="16"/>
        <v>4.6904315196998124E-4</v>
      </c>
      <c r="F176" s="55">
        <f t="shared" si="16"/>
        <v>0</v>
      </c>
      <c r="G176" s="55">
        <f t="shared" si="16"/>
        <v>0</v>
      </c>
      <c r="H176" s="55">
        <f t="shared" si="16"/>
        <v>0.99953095684803006</v>
      </c>
      <c r="I176" s="46"/>
      <c r="J176" s="277"/>
      <c r="K176" s="277"/>
      <c r="L176" s="277"/>
      <c r="M176" s="277"/>
      <c r="N176" s="277"/>
      <c r="O176" s="277"/>
      <c r="P176" s="160"/>
      <c r="S176" s="97">
        <v>0</v>
      </c>
      <c r="T176" s="97">
        <f>D175*T175</f>
        <v>0</v>
      </c>
      <c r="U176" s="97">
        <f>E175*U175</f>
        <v>2</v>
      </c>
      <c r="V176" s="97">
        <f>F175*V175</f>
        <v>0</v>
      </c>
      <c r="W176" s="97">
        <f>G175*W175</f>
        <v>0</v>
      </c>
      <c r="Y176" s="103"/>
    </row>
    <row r="177" spans="1:26" s="15" customFormat="1" ht="144" hidden="1" customHeight="1" x14ac:dyDescent="0.25">
      <c r="A177" s="23"/>
      <c r="B177" s="278"/>
      <c r="C177" s="25"/>
      <c r="D177" s="25"/>
      <c r="E177" s="25"/>
      <c r="F177" s="25"/>
      <c r="G177" s="25"/>
      <c r="H177" s="25"/>
      <c r="I177" s="26"/>
      <c r="K177" s="39"/>
      <c r="L177" s="39"/>
      <c r="M177" s="39"/>
      <c r="N177" s="39"/>
      <c r="O177" s="39"/>
      <c r="P177" s="161"/>
      <c r="Q177" s="104"/>
      <c r="R177" s="103"/>
      <c r="S177" s="103"/>
      <c r="T177" s="103"/>
      <c r="U177" s="103"/>
      <c r="V177" s="103"/>
      <c r="W177" s="103"/>
      <c r="X177" s="103"/>
      <c r="Y177" s="97"/>
      <c r="Z177" s="103"/>
    </row>
    <row r="178" spans="1:26" ht="12.75" customHeight="1" x14ac:dyDescent="0.25">
      <c r="A178" s="23"/>
      <c r="B178" s="278" t="str">
        <f>J178</f>
        <v>3.12 La facilidad para acceder a los recursos electrónicos que necesitas:</v>
      </c>
      <c r="C178" s="12">
        <f>COUNTIF(TABLA!$AF:$AF,C$137)</f>
        <v>119</v>
      </c>
      <c r="D178" s="12">
        <f>COUNTIF(TABLA!$AF:$AF,D$137)</f>
        <v>214</v>
      </c>
      <c r="E178" s="12">
        <f>COUNTIF(TABLA!$AF:$AF,E$137)</f>
        <v>585</v>
      </c>
      <c r="F178" s="12">
        <f>COUNTIF(TABLA!$AF:$AF,F$137)</f>
        <v>709</v>
      </c>
      <c r="G178" s="12">
        <f>COUNTIF(TABLA!$AF:$AF,G$137)</f>
        <v>481</v>
      </c>
      <c r="H178" s="12">
        <f>F$11-SUM(C178:G178)</f>
        <v>24</v>
      </c>
      <c r="I178" s="26"/>
      <c r="J178" s="277" t="str">
        <f>TABLA!AF1</f>
        <v>3.12 La facilidad para acceder a los recursos electrónicos que necesitas:</v>
      </c>
      <c r="K178" s="277"/>
      <c r="L178" s="277"/>
      <c r="M178" s="277"/>
      <c r="N178" s="277"/>
      <c r="O178" s="277"/>
      <c r="P178" s="159">
        <f>Y178*10</f>
        <v>6.4456831119544589</v>
      </c>
      <c r="Q178" s="96">
        <f>SUM(C178:H178)</f>
        <v>2132</v>
      </c>
      <c r="R178" s="97">
        <f>SUM(J178:O178)</f>
        <v>0</v>
      </c>
      <c r="S178" s="97">
        <v>0</v>
      </c>
      <c r="T178" s="97">
        <v>1</v>
      </c>
      <c r="U178" s="97">
        <v>2</v>
      </c>
      <c r="V178" s="97">
        <v>3</v>
      </c>
      <c r="W178" s="97">
        <v>4</v>
      </c>
      <c r="Y178" s="97">
        <f>SUM(S179:W179)/((Q178-H178)*4)</f>
        <v>0.64456831119544589</v>
      </c>
    </row>
    <row r="179" spans="1:26" ht="12.75" customHeight="1" x14ac:dyDescent="0.25">
      <c r="B179" s="278"/>
      <c r="C179" s="55">
        <f t="shared" ref="C179:H179" si="17">C178/SUM($C178:$H178)</f>
        <v>5.5816135084427766E-2</v>
      </c>
      <c r="D179" s="55">
        <f t="shared" si="17"/>
        <v>0.10037523452157598</v>
      </c>
      <c r="E179" s="55">
        <f t="shared" si="17"/>
        <v>0.27439024390243905</v>
      </c>
      <c r="F179" s="55">
        <f t="shared" si="17"/>
        <v>0.33255159474671669</v>
      </c>
      <c r="G179" s="55">
        <f t="shared" si="17"/>
        <v>0.22560975609756098</v>
      </c>
      <c r="H179" s="55">
        <f t="shared" si="17"/>
        <v>1.125703564727955E-2</v>
      </c>
      <c r="I179" s="46"/>
      <c r="J179" s="277"/>
      <c r="K179" s="277"/>
      <c r="L179" s="277"/>
      <c r="M179" s="277"/>
      <c r="N179" s="277"/>
      <c r="O179" s="277"/>
      <c r="P179" s="160"/>
      <c r="S179" s="97">
        <v>0</v>
      </c>
      <c r="T179" s="97">
        <f>D178*T178</f>
        <v>214</v>
      </c>
      <c r="U179" s="97">
        <f>E178*U178</f>
        <v>1170</v>
      </c>
      <c r="V179" s="97">
        <f>F178*V178</f>
        <v>2127</v>
      </c>
      <c r="W179" s="97">
        <f>G178*W178</f>
        <v>1924</v>
      </c>
      <c r="Y179" s="103"/>
    </row>
    <row r="180" spans="1:26" ht="12.75" customHeight="1" x14ac:dyDescent="0.25">
      <c r="B180" s="278"/>
      <c r="C180" s="92"/>
      <c r="D180" s="92"/>
      <c r="E180" s="92"/>
      <c r="F180" s="92"/>
      <c r="G180" s="92"/>
      <c r="H180" s="92"/>
      <c r="I180" s="46"/>
      <c r="J180" s="90"/>
      <c r="K180" s="90"/>
      <c r="L180" s="90"/>
      <c r="M180" s="90"/>
      <c r="N180" s="90"/>
      <c r="O180" s="90"/>
      <c r="P180" s="160"/>
      <c r="Y180" s="103"/>
    </row>
    <row r="181" spans="1:26" s="15" customFormat="1" ht="130.5" customHeight="1" x14ac:dyDescent="0.25">
      <c r="A181" s="23"/>
      <c r="B181" s="278"/>
      <c r="C181" s="25"/>
      <c r="D181" s="25"/>
      <c r="E181" s="25"/>
      <c r="F181" s="25"/>
      <c r="G181" s="25"/>
      <c r="H181" s="25"/>
      <c r="I181" s="26"/>
      <c r="K181" s="39"/>
      <c r="L181" s="39"/>
      <c r="M181" s="39"/>
      <c r="N181" s="39"/>
      <c r="O181" s="39"/>
      <c r="P181" s="161"/>
      <c r="Q181" s="104"/>
      <c r="R181" s="103"/>
      <c r="S181" s="103"/>
      <c r="T181" s="103"/>
      <c r="U181" s="103"/>
      <c r="V181" s="103"/>
      <c r="W181" s="103"/>
      <c r="X181" s="103"/>
      <c r="Y181" s="97"/>
      <c r="Z181" s="103"/>
    </row>
    <row r="182" spans="1:26" ht="12.75" customHeight="1" x14ac:dyDescent="0.25">
      <c r="A182" s="35"/>
      <c r="I182" s="16"/>
      <c r="K182" s="16"/>
      <c r="L182" s="16"/>
      <c r="M182" s="16"/>
      <c r="N182" s="16"/>
      <c r="O182" s="16"/>
      <c r="P182" s="156"/>
    </row>
    <row r="183" spans="1:26" ht="12.75" customHeight="1" x14ac:dyDescent="0.25">
      <c r="A183" s="35"/>
      <c r="I183" s="16"/>
      <c r="K183" s="16"/>
      <c r="L183" s="16"/>
      <c r="M183" s="16"/>
      <c r="N183" s="16"/>
      <c r="O183" s="16"/>
      <c r="P183" s="156"/>
      <c r="Y183" s="102"/>
    </row>
    <row r="184" spans="1:26" ht="12.75" customHeight="1" x14ac:dyDescent="0.25">
      <c r="A184" s="23"/>
      <c r="B184" s="278" t="str">
        <f>J184</f>
        <v>3.13 La respuesta obtenida al solicitar alguna información:</v>
      </c>
      <c r="C184" s="12">
        <f>COUNTIF(TABLA!$AG:$AG,C$137)</f>
        <v>57</v>
      </c>
      <c r="D184" s="12">
        <f>COUNTIF(TABLA!$AG:$AG,D$137)</f>
        <v>113</v>
      </c>
      <c r="E184" s="12">
        <f>COUNTIF(TABLA!$AG:$AG,E$137)</f>
        <v>440</v>
      </c>
      <c r="F184" s="12">
        <f>COUNTIF(TABLA!$AG:$AG,F$137)</f>
        <v>668</v>
      </c>
      <c r="G184" s="12">
        <f>COUNTIF(TABLA!$AG:$AG,G$137)</f>
        <v>820</v>
      </c>
      <c r="H184" s="12">
        <f>F$11-SUM(C184:G184)</f>
        <v>34</v>
      </c>
      <c r="I184" s="26"/>
      <c r="J184" s="277" t="str">
        <f>TABLA!AG1</f>
        <v>3.13 La respuesta obtenida al solicitar alguna información:</v>
      </c>
      <c r="K184" s="277"/>
      <c r="L184" s="277"/>
      <c r="M184" s="277"/>
      <c r="N184" s="277"/>
      <c r="O184" s="277"/>
      <c r="P184" s="159">
        <f>Y184*10</f>
        <v>7.4797426120114396</v>
      </c>
      <c r="Q184" s="96">
        <f>SUM(C184:H184)</f>
        <v>2132</v>
      </c>
      <c r="R184" s="97">
        <f>SUM(J184:O184)</f>
        <v>0</v>
      </c>
      <c r="S184" s="97">
        <v>0</v>
      </c>
      <c r="T184" s="97">
        <v>1</v>
      </c>
      <c r="U184" s="97">
        <v>2</v>
      </c>
      <c r="V184" s="97">
        <v>3</v>
      </c>
      <c r="W184" s="97">
        <v>4</v>
      </c>
      <c r="Y184" s="97">
        <f>SUM(S185:W185)/((Q184-H184)*4)</f>
        <v>0.74797426120114396</v>
      </c>
    </row>
    <row r="185" spans="1:26" ht="12.75" customHeight="1" x14ac:dyDescent="0.25">
      <c r="B185" s="278"/>
      <c r="C185" s="55">
        <f t="shared" ref="C185:H185" si="18">C184/SUM($C184:$H184)</f>
        <v>2.6735459662288932E-2</v>
      </c>
      <c r="D185" s="55">
        <f t="shared" si="18"/>
        <v>5.3001876172607883E-2</v>
      </c>
      <c r="E185" s="55">
        <f t="shared" si="18"/>
        <v>0.20637898686679174</v>
      </c>
      <c r="F185" s="55">
        <f t="shared" si="18"/>
        <v>0.31332082551594748</v>
      </c>
      <c r="G185" s="55">
        <f t="shared" si="18"/>
        <v>0.38461538461538464</v>
      </c>
      <c r="H185" s="55">
        <f t="shared" si="18"/>
        <v>1.5947467166979361E-2</v>
      </c>
      <c r="I185" s="46"/>
      <c r="J185" s="277"/>
      <c r="K185" s="277"/>
      <c r="L185" s="277"/>
      <c r="M185" s="277"/>
      <c r="N185" s="277"/>
      <c r="O185" s="277"/>
      <c r="P185" s="160"/>
      <c r="S185" s="97">
        <v>0</v>
      </c>
      <c r="T185" s="97">
        <f>D184*T184</f>
        <v>113</v>
      </c>
      <c r="U185" s="97">
        <f>E184*U184</f>
        <v>880</v>
      </c>
      <c r="V185" s="97">
        <f>F184*V184</f>
        <v>2004</v>
      </c>
      <c r="W185" s="97">
        <f>G184*W184</f>
        <v>3280</v>
      </c>
      <c r="Y185" s="103"/>
    </row>
    <row r="186" spans="1:26" ht="12.75" customHeight="1" x14ac:dyDescent="0.25">
      <c r="B186" s="278"/>
      <c r="C186" s="92"/>
      <c r="D186" s="92"/>
      <c r="E186" s="92"/>
      <c r="F186" s="92"/>
      <c r="G186" s="92"/>
      <c r="H186" s="92"/>
      <c r="I186" s="46"/>
      <c r="J186" s="90"/>
      <c r="K186" s="90"/>
      <c r="L186" s="90"/>
      <c r="M186" s="90"/>
      <c r="N186" s="90"/>
      <c r="O186" s="90"/>
      <c r="P186" s="160"/>
      <c r="Y186" s="103"/>
    </row>
    <row r="187" spans="1:26" s="15" customFormat="1" ht="144" customHeight="1" x14ac:dyDescent="0.25">
      <c r="A187" s="23"/>
      <c r="B187" s="278"/>
      <c r="C187" s="25"/>
      <c r="D187" s="25"/>
      <c r="E187" s="25"/>
      <c r="F187" s="25"/>
      <c r="G187" s="25"/>
      <c r="H187" s="25"/>
      <c r="I187" s="26"/>
      <c r="K187" s="39"/>
      <c r="L187" s="39"/>
      <c r="M187" s="39"/>
      <c r="N187" s="39"/>
      <c r="O187" s="39"/>
      <c r="P187" s="161"/>
      <c r="Q187" s="104"/>
      <c r="R187" s="103"/>
      <c r="S187" s="103"/>
      <c r="T187" s="103"/>
      <c r="U187" s="103"/>
      <c r="V187" s="103"/>
      <c r="W187" s="103"/>
      <c r="X187" s="103"/>
      <c r="Y187" s="97"/>
      <c r="Z187" s="103"/>
    </row>
    <row r="188" spans="1:26" s="15" customFormat="1" ht="17.25" customHeight="1" x14ac:dyDescent="0.25">
      <c r="A188" s="23"/>
      <c r="B188" s="278" t="str">
        <f>J188</f>
        <v>3.14 La facilidad para navegar en el buscador Cisne de la Biblioteca:</v>
      </c>
      <c r="C188" s="30">
        <f>COUNTIF(TABLA!$AH:$AH,C$137)</f>
        <v>113</v>
      </c>
      <c r="D188" s="30">
        <f>COUNTIF(TABLA!$AH:$AH,D$137)</f>
        <v>232</v>
      </c>
      <c r="E188" s="30">
        <f>COUNTIF(TABLA!$AH:$AH,E$137)</f>
        <v>557</v>
      </c>
      <c r="F188" s="30">
        <f>COUNTIF(TABLA!$AH:$AH,F$137)</f>
        <v>716</v>
      </c>
      <c r="G188" s="30">
        <f>COUNTIF(TABLA!$AH:$AH,G$137)</f>
        <v>487</v>
      </c>
      <c r="H188" s="30">
        <f>F$11-SUM(C188:G188)</f>
        <v>27</v>
      </c>
      <c r="I188" s="26"/>
      <c r="J188" s="277" t="str">
        <f>TABLA!AH1</f>
        <v>3.14 La facilidad para navegar en el buscador Cisne de la Biblioteca:</v>
      </c>
      <c r="K188" s="277"/>
      <c r="L188" s="277"/>
      <c r="M188" s="277"/>
      <c r="N188" s="277"/>
      <c r="O188" s="277"/>
      <c r="P188" s="159">
        <f>Y188*10</f>
        <v>6.4631828978622332</v>
      </c>
      <c r="Q188" s="96">
        <f>SUM(C188:H188)</f>
        <v>2132</v>
      </c>
      <c r="R188" s="97">
        <f>SUM(J188:O188)</f>
        <v>0</v>
      </c>
      <c r="S188" s="97">
        <v>0</v>
      </c>
      <c r="T188" s="97">
        <v>1</v>
      </c>
      <c r="U188" s="97">
        <v>2</v>
      </c>
      <c r="V188" s="97">
        <v>3</v>
      </c>
      <c r="W188" s="97">
        <v>4</v>
      </c>
      <c r="X188" s="97"/>
      <c r="Y188" s="97">
        <f>SUM(S189:W189)/((Q188-H188)*4)</f>
        <v>0.6463182897862233</v>
      </c>
      <c r="Z188" s="103"/>
    </row>
    <row r="189" spans="1:26" ht="12.75" customHeight="1" x14ac:dyDescent="0.25">
      <c r="B189" s="278"/>
      <c r="C189" s="131">
        <f t="shared" ref="C189:H189" si="19">C188/SUM($C188:$H188)</f>
        <v>5.3001876172607883E-2</v>
      </c>
      <c r="D189" s="131">
        <f t="shared" si="19"/>
        <v>0.10881801125703565</v>
      </c>
      <c r="E189" s="131">
        <f t="shared" si="19"/>
        <v>0.26125703564727953</v>
      </c>
      <c r="F189" s="131">
        <f t="shared" si="19"/>
        <v>0.33583489681050654</v>
      </c>
      <c r="G189" s="131">
        <f t="shared" si="19"/>
        <v>0.22842401500938087</v>
      </c>
      <c r="H189" s="131">
        <f t="shared" si="19"/>
        <v>1.2664165103189493E-2</v>
      </c>
      <c r="I189" s="46"/>
      <c r="J189" s="277"/>
      <c r="K189" s="277"/>
      <c r="L189" s="277"/>
      <c r="M189" s="277"/>
      <c r="N189" s="277"/>
      <c r="O189" s="277"/>
      <c r="P189" s="160"/>
      <c r="S189" s="97">
        <v>0</v>
      </c>
      <c r="T189" s="97">
        <f>D188*T188</f>
        <v>232</v>
      </c>
      <c r="U189" s="97">
        <f>E188*U188</f>
        <v>1114</v>
      </c>
      <c r="V189" s="97">
        <f>F188*V188</f>
        <v>2148</v>
      </c>
      <c r="W189" s="97">
        <f>G188*W188</f>
        <v>1948</v>
      </c>
      <c r="Y189" s="103"/>
    </row>
    <row r="190" spans="1:26" ht="12.75" customHeight="1" x14ac:dyDescent="0.25">
      <c r="B190" s="278"/>
      <c r="C190" s="92"/>
      <c r="D190" s="92"/>
      <c r="E190" s="92"/>
      <c r="F190" s="92"/>
      <c r="G190" s="92"/>
      <c r="H190" s="92"/>
      <c r="I190" s="46"/>
      <c r="J190" s="90"/>
      <c r="K190" s="90"/>
      <c r="L190" s="90"/>
      <c r="M190" s="90"/>
      <c r="N190" s="90"/>
      <c r="O190" s="90"/>
      <c r="P190" s="160"/>
      <c r="Y190" s="103"/>
    </row>
    <row r="191" spans="1:26" ht="12.75" customHeight="1" x14ac:dyDescent="0.25">
      <c r="B191" s="278"/>
      <c r="C191" s="92"/>
      <c r="D191" s="92"/>
      <c r="E191" s="92"/>
      <c r="F191" s="92"/>
      <c r="G191" s="92"/>
      <c r="H191" s="92"/>
      <c r="I191" s="46"/>
      <c r="J191" s="90"/>
      <c r="K191" s="90"/>
      <c r="L191" s="90"/>
      <c r="M191" s="90"/>
      <c r="N191" s="90"/>
      <c r="O191" s="90"/>
      <c r="P191" s="160"/>
      <c r="Y191" s="103"/>
    </row>
    <row r="192" spans="1:26" s="15" customFormat="1" ht="144" customHeight="1" x14ac:dyDescent="0.25">
      <c r="A192" s="23"/>
      <c r="B192" s="278"/>
      <c r="C192" s="25"/>
      <c r="D192" s="25"/>
      <c r="E192" s="25"/>
      <c r="F192" s="25"/>
      <c r="G192" s="25"/>
      <c r="H192" s="25"/>
      <c r="I192" s="26"/>
      <c r="K192" s="39"/>
      <c r="L192" s="39"/>
      <c r="M192" s="39"/>
      <c r="N192" s="39"/>
      <c r="O192" s="39"/>
      <c r="P192" s="161"/>
      <c r="Q192" s="104"/>
      <c r="R192" s="103"/>
      <c r="S192" s="103"/>
      <c r="T192" s="103"/>
      <c r="U192" s="103"/>
      <c r="V192" s="103"/>
      <c r="W192" s="103"/>
      <c r="X192" s="103"/>
      <c r="Y192" s="97"/>
      <c r="Z192" s="103"/>
    </row>
    <row r="193" spans="1:26" ht="33" customHeight="1" x14ac:dyDescent="0.25">
      <c r="A193" s="23"/>
      <c r="B193" s="278" t="str">
        <f>J193</f>
        <v>3.15 La facilidad para hacer sugerencias y comentarios o peticiones para nuevas adquisiciones:</v>
      </c>
      <c r="C193" s="30">
        <f>COUNTIF(TABLA!$AI:$AI,C$137)</f>
        <v>167</v>
      </c>
      <c r="D193" s="30">
        <f>COUNTIF(TABLA!$AI:$AI,D$137)</f>
        <v>246</v>
      </c>
      <c r="E193" s="30">
        <f>COUNTIF(TABLA!$AI:$AI,E$137)</f>
        <v>846</v>
      </c>
      <c r="F193" s="30">
        <f>COUNTIF(TABLA!$AI:$AI,F$137)</f>
        <v>458</v>
      </c>
      <c r="G193" s="30">
        <f>COUNTIF(TABLA!$AI:$AI,G$137)</f>
        <v>336</v>
      </c>
      <c r="H193" s="30">
        <f>F$11-SUM(C193:G193)</f>
        <v>79</v>
      </c>
      <c r="I193" s="26"/>
      <c r="J193" s="277" t="str">
        <f>TABLA!AI1</f>
        <v>3.15 La facilidad para hacer sugerencias y comentarios o peticiones para nuevas adquisiciones:</v>
      </c>
      <c r="K193" s="277"/>
      <c r="L193" s="277"/>
      <c r="M193" s="277"/>
      <c r="N193" s="277"/>
      <c r="O193" s="277"/>
      <c r="P193" s="159">
        <f>Y193*10</f>
        <v>5.6697515830491962</v>
      </c>
      <c r="Q193" s="96">
        <f>SUM(C193:H193)</f>
        <v>2132</v>
      </c>
      <c r="R193" s="105">
        <f>SUM(J193:O193)</f>
        <v>0</v>
      </c>
      <c r="S193" s="97">
        <v>0</v>
      </c>
      <c r="T193" s="97">
        <v>1</v>
      </c>
      <c r="U193" s="97">
        <v>2</v>
      </c>
      <c r="V193" s="97">
        <v>3</v>
      </c>
      <c r="W193" s="97">
        <v>4</v>
      </c>
      <c r="Y193" s="97">
        <f>SUM(S194:W194)/((Q193-H193)*4)</f>
        <v>0.56697515830491962</v>
      </c>
    </row>
    <row r="194" spans="1:26" ht="12.75" customHeight="1" x14ac:dyDescent="0.25">
      <c r="B194" s="278"/>
      <c r="C194" s="131">
        <f t="shared" ref="C194:H194" si="20">C193/SUM($C193:$H193)</f>
        <v>7.8330206378986869E-2</v>
      </c>
      <c r="D194" s="131">
        <f t="shared" si="20"/>
        <v>0.11538461538461539</v>
      </c>
      <c r="E194" s="131">
        <f t="shared" si="20"/>
        <v>0.3968105065666041</v>
      </c>
      <c r="F194" s="131">
        <f t="shared" si="20"/>
        <v>0.21482176360225141</v>
      </c>
      <c r="G194" s="131">
        <f t="shared" si="20"/>
        <v>0.1575984990619137</v>
      </c>
      <c r="H194" s="131">
        <f t="shared" si="20"/>
        <v>3.7054409005628515E-2</v>
      </c>
      <c r="I194" s="46"/>
      <c r="J194" s="277"/>
      <c r="K194" s="277"/>
      <c r="L194" s="277"/>
      <c r="M194" s="277"/>
      <c r="N194" s="277"/>
      <c r="O194" s="277"/>
      <c r="P194" s="160"/>
      <c r="S194" s="97">
        <v>0</v>
      </c>
      <c r="T194" s="97">
        <f>D193*T193</f>
        <v>246</v>
      </c>
      <c r="U194" s="97">
        <f>E193*U193</f>
        <v>1692</v>
      </c>
      <c r="V194" s="97">
        <f>F193*V193</f>
        <v>1374</v>
      </c>
      <c r="W194" s="97">
        <f>G193*W193</f>
        <v>1344</v>
      </c>
      <c r="Y194" s="103"/>
    </row>
    <row r="195" spans="1:26" ht="12.75" customHeight="1" x14ac:dyDescent="0.25">
      <c r="B195" s="278"/>
      <c r="C195" s="92"/>
      <c r="D195" s="92"/>
      <c r="E195" s="92"/>
      <c r="F195" s="92"/>
      <c r="G195" s="92"/>
      <c r="H195" s="92"/>
      <c r="I195" s="46"/>
      <c r="J195" s="90"/>
      <c r="K195" s="90"/>
      <c r="L195" s="90"/>
      <c r="M195" s="90"/>
      <c r="N195" s="90"/>
      <c r="O195" s="90"/>
      <c r="P195" s="160"/>
      <c r="Y195" s="103"/>
    </row>
    <row r="196" spans="1:26" s="15" customFormat="1" ht="144" customHeight="1" x14ac:dyDescent="0.25">
      <c r="A196" s="23"/>
      <c r="B196" s="278"/>
      <c r="C196" s="25"/>
      <c r="D196" s="25"/>
      <c r="E196" s="25"/>
      <c r="F196" s="25"/>
      <c r="G196" s="25"/>
      <c r="H196" s="25"/>
      <c r="I196" s="26"/>
      <c r="K196" s="39"/>
      <c r="L196" s="39"/>
      <c r="M196" s="39"/>
      <c r="N196" s="39"/>
      <c r="O196" s="39"/>
      <c r="P196" s="161"/>
      <c r="Q196" s="104"/>
      <c r="R196" s="103"/>
      <c r="S196" s="103"/>
      <c r="T196" s="103"/>
      <c r="U196" s="103"/>
      <c r="V196" s="103"/>
      <c r="W196" s="103"/>
      <c r="X196" s="103"/>
      <c r="Y196" s="97"/>
      <c r="Z196" s="103"/>
    </row>
    <row r="197" spans="1:26" ht="14.25" customHeight="1" x14ac:dyDescent="0.25">
      <c r="A197" s="23"/>
      <c r="B197" s="278" t="str">
        <f>J197</f>
        <v>3.16 La facilidad para localizar las bibliografías recomendadas por el personal docente:</v>
      </c>
      <c r="C197" s="12">
        <f>COUNTIF(TABLA!$AJ:$AJ,C$137)</f>
        <v>105</v>
      </c>
      <c r="D197" s="12">
        <f>COUNTIF(TABLA!$AJ:$AJ,D$137)</f>
        <v>166</v>
      </c>
      <c r="E197" s="12">
        <f>COUNTIF(TABLA!$AJ:$AJ,E$137)</f>
        <v>561</v>
      </c>
      <c r="F197" s="12">
        <f>COUNTIF(TABLA!$AJ:$AJ,F$137)</f>
        <v>739</v>
      </c>
      <c r="G197" s="12">
        <f>COUNTIF(TABLA!$AJ:$AJ,G$137)</f>
        <v>518</v>
      </c>
      <c r="H197" s="12">
        <f>F$11-SUM(C197:G197)</f>
        <v>43</v>
      </c>
      <c r="I197" s="26"/>
      <c r="J197" s="277" t="str">
        <f>TABLA!AJ1</f>
        <v>3.16 La facilidad para localizar las bibliografías recomendadas por el personal docente:</v>
      </c>
      <c r="K197" s="277"/>
      <c r="L197" s="277"/>
      <c r="M197" s="277"/>
      <c r="N197" s="277"/>
      <c r="O197" s="277"/>
      <c r="P197" s="159">
        <f>Y197*10</f>
        <v>6.6742460507419823</v>
      </c>
      <c r="Q197" s="96">
        <f>SUM(C197:H197)</f>
        <v>2132</v>
      </c>
      <c r="R197" s="97">
        <f>SUM(J197:O197)</f>
        <v>0</v>
      </c>
      <c r="S197" s="97">
        <v>0</v>
      </c>
      <c r="T197" s="97">
        <v>1</v>
      </c>
      <c r="U197" s="97">
        <v>2</v>
      </c>
      <c r="V197" s="97">
        <v>3</v>
      </c>
      <c r="W197" s="97">
        <v>4</v>
      </c>
      <c r="Y197" s="97">
        <f>SUM(S198:W198)/((Q197-H197)*4)</f>
        <v>0.66742460507419821</v>
      </c>
    </row>
    <row r="198" spans="1:26" ht="12.75" customHeight="1" x14ac:dyDescent="0.25">
      <c r="B198" s="278"/>
      <c r="C198" s="55">
        <f t="shared" ref="C198:H198" si="21">C197/SUM($C197:$H197)</f>
        <v>4.9249530956848031E-2</v>
      </c>
      <c r="D198" s="55">
        <f t="shared" si="21"/>
        <v>7.7861163227016889E-2</v>
      </c>
      <c r="E198" s="55">
        <f t="shared" si="21"/>
        <v>0.26313320825515946</v>
      </c>
      <c r="F198" s="55">
        <f t="shared" si="21"/>
        <v>0.34662288930581614</v>
      </c>
      <c r="G198" s="55">
        <f t="shared" si="21"/>
        <v>0.24296435272045028</v>
      </c>
      <c r="H198" s="55">
        <f t="shared" si="21"/>
        <v>2.0168855534709193E-2</v>
      </c>
      <c r="I198" s="46"/>
      <c r="J198" s="277"/>
      <c r="K198" s="277"/>
      <c r="L198" s="277"/>
      <c r="M198" s="277"/>
      <c r="N198" s="277"/>
      <c r="O198" s="277"/>
      <c r="S198" s="97">
        <v>0</v>
      </c>
      <c r="T198" s="97">
        <f>D197*T197</f>
        <v>166</v>
      </c>
      <c r="U198" s="97">
        <f>E197*U197</f>
        <v>1122</v>
      </c>
      <c r="V198" s="97">
        <f>F197*V197</f>
        <v>2217</v>
      </c>
      <c r="W198" s="97">
        <f>G197*W197</f>
        <v>2072</v>
      </c>
      <c r="Y198" s="103"/>
    </row>
    <row r="199" spans="1:26" ht="12.75" customHeight="1" x14ac:dyDescent="0.25">
      <c r="B199" s="278"/>
      <c r="C199" s="92"/>
      <c r="D199" s="92"/>
      <c r="E199" s="92"/>
      <c r="F199" s="92"/>
      <c r="G199" s="92"/>
      <c r="H199" s="92"/>
      <c r="I199" s="46"/>
      <c r="J199" s="90"/>
      <c r="K199" s="90"/>
      <c r="L199" s="90"/>
      <c r="M199" s="90"/>
      <c r="N199" s="90"/>
      <c r="O199" s="90"/>
      <c r="Y199" s="103"/>
    </row>
    <row r="200" spans="1:26" s="15" customFormat="1" ht="144" customHeight="1" x14ac:dyDescent="0.25">
      <c r="A200" s="23"/>
      <c r="B200" s="278"/>
      <c r="C200" s="25"/>
      <c r="D200" s="25"/>
      <c r="E200" s="25"/>
      <c r="F200" s="25"/>
      <c r="G200" s="25"/>
      <c r="H200" s="25"/>
      <c r="I200" s="26"/>
      <c r="J200" s="39"/>
      <c r="K200" s="39"/>
      <c r="L200" s="39"/>
      <c r="M200" s="39"/>
      <c r="N200" s="39"/>
      <c r="O200" s="39"/>
      <c r="P200" s="154"/>
      <c r="Q200" s="104"/>
      <c r="R200" s="103"/>
      <c r="S200" s="103"/>
      <c r="T200" s="103"/>
      <c r="U200" s="103"/>
      <c r="V200" s="103"/>
      <c r="W200" s="103"/>
      <c r="X200" s="103"/>
      <c r="Y200" s="97"/>
      <c r="Z200" s="103"/>
    </row>
    <row r="201" spans="1:26" s="15" customFormat="1" ht="25.5" customHeight="1" x14ac:dyDescent="0.25">
      <c r="A201" s="23"/>
      <c r="B201" s="278" t="str">
        <f>TABLA!AK1</f>
        <v>3.17 ¿Conoces el repositorio institucional E-Prints Complutense que recoge la producción académica de nuestros docentes, investigadores y estudiantes?</v>
      </c>
      <c r="C201" s="30" t="s">
        <v>270</v>
      </c>
      <c r="D201" s="30" t="s">
        <v>26</v>
      </c>
      <c r="E201" s="30" t="s">
        <v>42</v>
      </c>
      <c r="F201" s="25"/>
      <c r="G201" s="25"/>
      <c r="H201" s="25"/>
      <c r="I201" s="26"/>
      <c r="J201" s="39"/>
      <c r="K201" s="39"/>
      <c r="L201" s="39"/>
      <c r="M201" s="39"/>
      <c r="N201" s="39"/>
      <c r="O201" s="39"/>
      <c r="P201" s="154"/>
      <c r="Q201" s="104"/>
      <c r="R201" s="103"/>
      <c r="S201" s="103"/>
      <c r="T201" s="103"/>
      <c r="U201" s="103"/>
      <c r="V201" s="103"/>
      <c r="W201" s="103"/>
      <c r="X201" s="103"/>
      <c r="Y201" s="97"/>
      <c r="Z201" s="103"/>
    </row>
    <row r="202" spans="1:26" s="15" customFormat="1" ht="25.5" customHeight="1" x14ac:dyDescent="0.25">
      <c r="A202" s="23"/>
      <c r="B202" s="278"/>
      <c r="C202" s="12">
        <f>COUNTIF(TABLA!$AK:$AK,C201)</f>
        <v>692</v>
      </c>
      <c r="D202" s="12">
        <f>COUNTIF(TABLA!$AK:$AK,D201)</f>
        <v>1423</v>
      </c>
      <c r="E202" s="12">
        <f>$F$11-SUM(C202:D202)</f>
        <v>17</v>
      </c>
      <c r="F202" s="25"/>
      <c r="G202" s="25"/>
      <c r="H202" s="25"/>
      <c r="I202" s="26"/>
      <c r="J202" s="39"/>
      <c r="K202" s="39"/>
      <c r="L202" s="39"/>
      <c r="M202" s="39"/>
      <c r="N202" s="39"/>
      <c r="O202" s="39"/>
      <c r="P202" s="154"/>
      <c r="Q202" s="104"/>
      <c r="R202" s="103"/>
      <c r="S202" s="103"/>
      <c r="T202" s="103"/>
      <c r="U202" s="103"/>
      <c r="V202" s="103"/>
      <c r="W202" s="103"/>
      <c r="X202" s="103"/>
      <c r="Y202" s="97"/>
      <c r="Z202" s="103"/>
    </row>
    <row r="203" spans="1:26" s="15" customFormat="1" ht="25.5" customHeight="1" x14ac:dyDescent="0.25">
      <c r="A203" s="23"/>
      <c r="B203" s="278"/>
      <c r="C203" s="25"/>
      <c r="D203" s="25"/>
      <c r="E203" s="25"/>
      <c r="F203" s="25"/>
      <c r="G203" s="25"/>
      <c r="H203" s="25"/>
      <c r="I203" s="26"/>
      <c r="J203" s="39"/>
      <c r="K203" s="39"/>
      <c r="L203" s="39"/>
      <c r="M203" s="39"/>
      <c r="N203" s="39"/>
      <c r="O203" s="39"/>
      <c r="P203" s="154"/>
      <c r="Q203" s="104"/>
      <c r="R203" s="103"/>
      <c r="S203" s="103"/>
      <c r="T203" s="103"/>
      <c r="U203" s="103"/>
      <c r="V203" s="103"/>
      <c r="W203" s="103"/>
      <c r="X203" s="103"/>
      <c r="Y203" s="97"/>
      <c r="Z203" s="103"/>
    </row>
    <row r="204" spans="1:26" s="15" customFormat="1" ht="23.25" customHeight="1" x14ac:dyDescent="0.25">
      <c r="A204" s="23"/>
      <c r="B204" s="278"/>
      <c r="C204" s="25"/>
      <c r="D204" s="25"/>
      <c r="E204" s="25"/>
      <c r="F204" s="25"/>
      <c r="G204" s="25"/>
      <c r="H204" s="25"/>
      <c r="I204" s="26"/>
      <c r="J204" s="39"/>
      <c r="K204" s="39"/>
      <c r="L204" s="39"/>
      <c r="M204" s="39"/>
      <c r="N204" s="39"/>
      <c r="O204" s="39"/>
      <c r="P204" s="154"/>
      <c r="Q204" s="104"/>
      <c r="R204" s="103"/>
      <c r="S204" s="103"/>
      <c r="T204" s="103"/>
      <c r="U204" s="103"/>
      <c r="V204" s="103"/>
      <c r="W204" s="103"/>
      <c r="X204" s="103"/>
      <c r="Y204" s="97"/>
      <c r="Z204" s="103"/>
    </row>
    <row r="205" spans="1:26" s="15" customFormat="1" ht="26.25" customHeight="1" x14ac:dyDescent="0.25">
      <c r="A205" s="23"/>
      <c r="B205" s="278"/>
      <c r="C205" s="25"/>
      <c r="D205" s="25"/>
      <c r="E205" s="25"/>
      <c r="F205" s="25"/>
      <c r="G205" s="25"/>
      <c r="H205" s="25"/>
      <c r="I205" s="26"/>
      <c r="J205" s="39"/>
      <c r="K205" s="39"/>
      <c r="L205" s="39"/>
      <c r="M205" s="39"/>
      <c r="N205" s="39"/>
      <c r="O205" s="39"/>
      <c r="P205" s="154"/>
      <c r="Q205" s="104"/>
      <c r="R205" s="103"/>
      <c r="S205" s="103"/>
      <c r="T205" s="103"/>
      <c r="U205" s="103"/>
      <c r="V205" s="103"/>
      <c r="W205" s="103"/>
      <c r="X205" s="103"/>
      <c r="Y205" s="97"/>
      <c r="Z205" s="103"/>
    </row>
    <row r="206" spans="1:26" s="15" customFormat="1" ht="24.75" customHeight="1" x14ac:dyDescent="0.25">
      <c r="A206" s="23"/>
      <c r="B206" s="278"/>
      <c r="C206" s="25"/>
      <c r="D206" s="25"/>
      <c r="E206" s="25"/>
      <c r="F206" s="25"/>
      <c r="G206" s="25"/>
      <c r="H206" s="25"/>
      <c r="I206" s="26"/>
      <c r="J206" s="39"/>
      <c r="K206" s="39"/>
      <c r="L206" s="39"/>
      <c r="M206" s="39"/>
      <c r="N206" s="39"/>
      <c r="O206" s="39"/>
      <c r="P206" s="154"/>
      <c r="Q206" s="104"/>
      <c r="R206" s="103"/>
      <c r="S206" s="103"/>
      <c r="T206" s="103"/>
      <c r="U206" s="103"/>
      <c r="V206" s="103"/>
      <c r="W206" s="103"/>
      <c r="X206" s="103"/>
      <c r="Y206" s="97"/>
      <c r="Z206" s="103"/>
    </row>
    <row r="207" spans="1:26" s="15" customFormat="1" ht="24.75" customHeight="1" x14ac:dyDescent="0.25">
      <c r="A207" s="23"/>
      <c r="B207" s="225"/>
      <c r="C207" s="25"/>
      <c r="D207" s="25"/>
      <c r="E207" s="25"/>
      <c r="F207" s="25"/>
      <c r="G207" s="25"/>
      <c r="H207" s="25"/>
      <c r="I207" s="26"/>
      <c r="J207" s="39"/>
      <c r="K207" s="39"/>
      <c r="L207" s="39"/>
      <c r="M207" s="39"/>
      <c r="N207" s="39"/>
      <c r="O207" s="39"/>
      <c r="P207" s="154"/>
      <c r="Q207" s="104"/>
      <c r="R207" s="103"/>
      <c r="S207" s="103"/>
      <c r="T207" s="103"/>
      <c r="U207" s="103"/>
      <c r="V207" s="103"/>
      <c r="W207" s="103"/>
      <c r="X207" s="103"/>
      <c r="Y207" s="97"/>
      <c r="Z207" s="103"/>
    </row>
    <row r="208" spans="1:26" ht="30" customHeight="1" x14ac:dyDescent="0.4">
      <c r="C208" s="95" t="s">
        <v>47</v>
      </c>
      <c r="D208" s="22"/>
      <c r="E208" s="21" t="s">
        <v>48</v>
      </c>
      <c r="F208" s="22"/>
      <c r="G208" s="94" t="s">
        <v>49</v>
      </c>
      <c r="H208" s="76" t="s">
        <v>50</v>
      </c>
      <c r="I208" s="41"/>
      <c r="J208" s="42"/>
      <c r="K208" s="41"/>
      <c r="L208" s="42"/>
      <c r="M208" s="41"/>
      <c r="N208" s="42"/>
      <c r="O208" s="43"/>
    </row>
    <row r="209" spans="1:26" ht="17.25" customHeight="1" x14ac:dyDescent="0.25">
      <c r="C209" s="77">
        <v>1</v>
      </c>
      <c r="D209" s="78">
        <v>2</v>
      </c>
      <c r="E209" s="79">
        <v>3</v>
      </c>
      <c r="F209" s="80">
        <v>4</v>
      </c>
      <c r="G209" s="81">
        <v>5</v>
      </c>
      <c r="H209" s="82">
        <v>0</v>
      </c>
      <c r="I209" s="44"/>
      <c r="J209" s="45"/>
      <c r="K209" s="45"/>
      <c r="L209" s="45"/>
      <c r="M209" s="45"/>
      <c r="N209" s="45"/>
      <c r="O209" s="45"/>
    </row>
    <row r="210" spans="1:26" ht="14.25" customHeight="1" x14ac:dyDescent="0.25">
      <c r="A210" s="23"/>
      <c r="B210" s="278" t="str">
        <f>J210</f>
        <v>3.18 Los contenidos y la facilidad de uso de la web de la Biblioteca:</v>
      </c>
      <c r="C210" s="12">
        <f>COUNTIF(TABLA!$AL:$AL,C$137)</f>
        <v>85</v>
      </c>
      <c r="D210" s="12">
        <f>COUNTIF(TABLA!$AL:$AL,D$137)</f>
        <v>162</v>
      </c>
      <c r="E210" s="12">
        <f>COUNTIF(TABLA!$AL:$AL,E$137)</f>
        <v>657</v>
      </c>
      <c r="F210" s="12">
        <f>COUNTIF(TABLA!$AL:$AL,F$137)</f>
        <v>789</v>
      </c>
      <c r="G210" s="12">
        <f>COUNTIF(TABLA!$AL:$AL,G$137)</f>
        <v>403</v>
      </c>
      <c r="H210" s="12">
        <f>F$11-SUM(C210:G210)</f>
        <v>36</v>
      </c>
      <c r="I210" s="26"/>
      <c r="J210" s="277" t="str">
        <f>TABLA!AL1</f>
        <v>3.18 Los contenidos y la facilidad de uso de la web de la Biblioteca:</v>
      </c>
      <c r="K210" s="277"/>
      <c r="L210" s="277"/>
      <c r="M210" s="277"/>
      <c r="N210" s="277"/>
      <c r="O210" s="277"/>
      <c r="P210" s="159">
        <f>Y210*10</f>
        <v>6.5064408396946565</v>
      </c>
      <c r="Q210" s="96">
        <f>SUM(C210:H210)</f>
        <v>2132</v>
      </c>
      <c r="R210" s="97">
        <f>SUM(J210:O210)</f>
        <v>0</v>
      </c>
      <c r="S210" s="97">
        <v>0</v>
      </c>
      <c r="T210" s="97">
        <v>1</v>
      </c>
      <c r="U210" s="97">
        <v>2</v>
      </c>
      <c r="V210" s="97">
        <v>3</v>
      </c>
      <c r="W210" s="97">
        <v>4</v>
      </c>
      <c r="Y210" s="97">
        <f>SUM(S211:W211)/((Q210-H210)*4)</f>
        <v>0.6506440839694656</v>
      </c>
    </row>
    <row r="211" spans="1:26" ht="12.75" customHeight="1" x14ac:dyDescent="0.25">
      <c r="B211" s="278"/>
      <c r="C211" s="55">
        <f t="shared" ref="C211:H211" si="22">C210/SUM($C210:$H210)</f>
        <v>3.9868667917448405E-2</v>
      </c>
      <c r="D211" s="55">
        <f t="shared" si="22"/>
        <v>7.5984990619136966E-2</v>
      </c>
      <c r="E211" s="55">
        <f t="shared" si="22"/>
        <v>0.30816135084427765</v>
      </c>
      <c r="F211" s="55">
        <f t="shared" si="22"/>
        <v>0.3700750469043152</v>
      </c>
      <c r="G211" s="55">
        <f t="shared" si="22"/>
        <v>0.18902439024390244</v>
      </c>
      <c r="H211" s="55">
        <f t="shared" si="22"/>
        <v>1.6885553470919325E-2</v>
      </c>
      <c r="I211" s="46"/>
      <c r="J211" s="277"/>
      <c r="K211" s="277"/>
      <c r="L211" s="277"/>
      <c r="M211" s="277"/>
      <c r="N211" s="277"/>
      <c r="O211" s="277"/>
      <c r="S211" s="97">
        <v>0</v>
      </c>
      <c r="T211" s="97">
        <f>D210*T210</f>
        <v>162</v>
      </c>
      <c r="U211" s="97">
        <f>E210*U210</f>
        <v>1314</v>
      </c>
      <c r="V211" s="97">
        <f>F210*V210</f>
        <v>2367</v>
      </c>
      <c r="W211" s="97">
        <f>G210*W210</f>
        <v>1612</v>
      </c>
      <c r="Y211" s="103"/>
    </row>
    <row r="212" spans="1:26" ht="12.75" customHeight="1" x14ac:dyDescent="0.25">
      <c r="B212" s="278"/>
      <c r="C212" s="92"/>
      <c r="D212" s="92"/>
      <c r="E212" s="92"/>
      <c r="F212" s="92"/>
      <c r="G212" s="92"/>
      <c r="H212" s="92"/>
      <c r="I212" s="46"/>
      <c r="J212" s="226"/>
      <c r="K212" s="226"/>
      <c r="L212" s="226"/>
      <c r="M212" s="226"/>
      <c r="N212" s="226"/>
      <c r="O212" s="226"/>
      <c r="Y212" s="103"/>
    </row>
    <row r="213" spans="1:26" s="15" customFormat="1" ht="144" customHeight="1" x14ac:dyDescent="0.25">
      <c r="A213" s="23"/>
      <c r="B213" s="278"/>
      <c r="C213" s="25"/>
      <c r="D213" s="25"/>
      <c r="E213" s="25"/>
      <c r="F213" s="25"/>
      <c r="G213" s="25"/>
      <c r="H213" s="25"/>
      <c r="I213" s="26"/>
      <c r="J213" s="39"/>
      <c r="K213" s="39"/>
      <c r="L213" s="39"/>
      <c r="M213" s="39"/>
      <c r="N213" s="39"/>
      <c r="O213" s="39"/>
      <c r="P213" s="154"/>
      <c r="Q213" s="104"/>
      <c r="R213" s="103"/>
      <c r="S213" s="103"/>
      <c r="T213" s="103"/>
      <c r="U213" s="103"/>
      <c r="V213" s="103"/>
      <c r="W213" s="103"/>
      <c r="X213" s="103"/>
      <c r="Y213" s="97"/>
      <c r="Z213" s="103"/>
    </row>
    <row r="214" spans="1:26" ht="14.25" customHeight="1" x14ac:dyDescent="0.25">
      <c r="A214" s="23"/>
      <c r="B214" s="278" t="str">
        <f>J214</f>
        <v>3.19 Valora la información que recibes de la Biblioteca a traves de nuestras redes sociales</v>
      </c>
      <c r="C214" s="12">
        <f>COUNTIF(TABLA!$AM:$AM,C$137)</f>
        <v>352</v>
      </c>
      <c r="D214" s="12">
        <f>COUNTIF(TABLA!$AM:$AM,D$137)</f>
        <v>314</v>
      </c>
      <c r="E214" s="12">
        <f>COUNTIF(TABLA!$AM:$AM,E$137)</f>
        <v>692</v>
      </c>
      <c r="F214" s="12">
        <f>COUNTIF(TABLA!$AM:$AM,F$137)</f>
        <v>436</v>
      </c>
      <c r="G214" s="12">
        <f>COUNTIF(TABLA!$AM:$AM,G$137)</f>
        <v>243</v>
      </c>
      <c r="H214" s="12">
        <f>F$11-SUM(C214:G214)</f>
        <v>95</v>
      </c>
      <c r="I214" s="26"/>
      <c r="J214" s="277" t="str">
        <f>TABLA!AM1</f>
        <v>3.19 Valora la información que recibes de la Biblioteca a traves de nuestras redes sociales</v>
      </c>
      <c r="K214" s="277"/>
      <c r="L214" s="277"/>
      <c r="M214" s="277"/>
      <c r="N214" s="277"/>
      <c r="O214" s="277"/>
      <c r="P214" s="159">
        <f>Y214*10</f>
        <v>4.8821796759941085</v>
      </c>
      <c r="Q214" s="96">
        <f>SUM(C214:H214)</f>
        <v>2132</v>
      </c>
      <c r="R214" s="97">
        <f>SUM(J214:O214)</f>
        <v>0</v>
      </c>
      <c r="S214" s="97">
        <v>0</v>
      </c>
      <c r="T214" s="97">
        <v>1</v>
      </c>
      <c r="U214" s="97">
        <v>2</v>
      </c>
      <c r="V214" s="97">
        <v>3</v>
      </c>
      <c r="W214" s="97">
        <v>4</v>
      </c>
      <c r="Y214" s="97">
        <f>SUM(S215:W215)/((Q214-H214)*4)</f>
        <v>0.48821796759941088</v>
      </c>
    </row>
    <row r="215" spans="1:26" ht="12.75" customHeight="1" x14ac:dyDescent="0.25">
      <c r="B215" s="278"/>
      <c r="C215" s="55">
        <f t="shared" ref="C215:H215" si="23">C214/SUM($C214:$H214)</f>
        <v>0.16510318949343339</v>
      </c>
      <c r="D215" s="55">
        <f t="shared" si="23"/>
        <v>0.1472795497185741</v>
      </c>
      <c r="E215" s="55">
        <f t="shared" si="23"/>
        <v>0.32457786116322701</v>
      </c>
      <c r="F215" s="55">
        <f t="shared" si="23"/>
        <v>0.20450281425891181</v>
      </c>
      <c r="G215" s="55">
        <f t="shared" si="23"/>
        <v>0.11397748592870544</v>
      </c>
      <c r="H215" s="55">
        <f t="shared" si="23"/>
        <v>4.4559099437148218E-2</v>
      </c>
      <c r="I215" s="46"/>
      <c r="J215" s="277"/>
      <c r="K215" s="277"/>
      <c r="L215" s="277"/>
      <c r="M215" s="277"/>
      <c r="N215" s="277"/>
      <c r="O215" s="277"/>
      <c r="S215" s="97">
        <v>0</v>
      </c>
      <c r="T215" s="97">
        <f>D214*T214</f>
        <v>314</v>
      </c>
      <c r="U215" s="97">
        <f>E214*U214</f>
        <v>1384</v>
      </c>
      <c r="V215" s="97">
        <f>F214*V214</f>
        <v>1308</v>
      </c>
      <c r="W215" s="97">
        <f>G214*W214</f>
        <v>972</v>
      </c>
      <c r="Y215" s="103"/>
    </row>
    <row r="216" spans="1:26" ht="12.75" customHeight="1" x14ac:dyDescent="0.25">
      <c r="B216" s="278"/>
      <c r="C216" s="92"/>
      <c r="D216" s="92"/>
      <c r="E216" s="92"/>
      <c r="F216" s="92"/>
      <c r="G216" s="92"/>
      <c r="H216" s="92"/>
      <c r="I216" s="46"/>
      <c r="J216" s="226"/>
      <c r="K216" s="226"/>
      <c r="L216" s="226"/>
      <c r="M216" s="226"/>
      <c r="N216" s="226"/>
      <c r="O216" s="226"/>
      <c r="Y216" s="103"/>
    </row>
    <row r="217" spans="1:26" s="15" customFormat="1" ht="144" customHeight="1" x14ac:dyDescent="0.25">
      <c r="A217" s="23"/>
      <c r="B217" s="278"/>
      <c r="C217" s="25"/>
      <c r="D217" s="25"/>
      <c r="E217" s="25"/>
      <c r="F217" s="25"/>
      <c r="G217" s="25"/>
      <c r="H217" s="25"/>
      <c r="I217" s="26"/>
      <c r="J217" s="39"/>
      <c r="K217" s="39"/>
      <c r="L217" s="39"/>
      <c r="M217" s="39"/>
      <c r="N217" s="39"/>
      <c r="O217" s="39"/>
      <c r="P217" s="154"/>
      <c r="Q217" s="104"/>
      <c r="R217" s="103"/>
      <c r="S217" s="103"/>
      <c r="T217" s="103"/>
      <c r="U217" s="103"/>
      <c r="V217" s="103"/>
      <c r="W217" s="103"/>
      <c r="X217" s="103"/>
      <c r="Y217" s="97"/>
      <c r="Z217" s="103"/>
    </row>
    <row r="218" spans="1:26" s="15" customFormat="1" ht="53.25" customHeight="1" x14ac:dyDescent="0.25">
      <c r="A218" s="23"/>
      <c r="B218" s="295" t="s">
        <v>346</v>
      </c>
      <c r="C218" s="295"/>
      <c r="D218" s="295"/>
      <c r="E218" s="295"/>
      <c r="F218" s="295"/>
      <c r="G218" s="295"/>
      <c r="H218" s="295"/>
      <c r="I218" s="295"/>
      <c r="J218" s="295"/>
      <c r="K218" s="295"/>
      <c r="L218" s="295"/>
      <c r="M218" s="295"/>
      <c r="N218" s="295"/>
      <c r="O218" s="295"/>
      <c r="P218" s="295"/>
      <c r="Q218" s="104"/>
      <c r="R218" s="103"/>
      <c r="S218" s="103"/>
      <c r="T218" s="103"/>
      <c r="U218" s="103"/>
      <c r="V218" s="103"/>
      <c r="W218" s="103"/>
      <c r="X218" s="103"/>
      <c r="Y218" s="97"/>
      <c r="Z218" s="103"/>
    </row>
    <row r="219" spans="1:26" s="15" customFormat="1" ht="30" customHeight="1" x14ac:dyDescent="0.25">
      <c r="A219" s="23"/>
      <c r="B219" s="213" t="s">
        <v>325</v>
      </c>
      <c r="C219" s="30">
        <f>SUM(TABLA!BJ:BJ)</f>
        <v>991</v>
      </c>
      <c r="D219" s="215">
        <f>C219/$F$11</f>
        <v>0.46482176360225141</v>
      </c>
      <c r="J219" s="39"/>
      <c r="K219" s="39"/>
      <c r="L219" s="39"/>
      <c r="M219" s="39"/>
      <c r="N219" s="39"/>
      <c r="O219" s="39"/>
      <c r="P219" s="154"/>
      <c r="Q219" s="104"/>
      <c r="R219" s="103"/>
      <c r="S219" s="103"/>
      <c r="T219" s="103"/>
      <c r="U219" s="103"/>
      <c r="V219" s="103"/>
      <c r="W219" s="103"/>
      <c r="X219" s="103"/>
      <c r="Y219" s="97"/>
      <c r="Z219" s="103"/>
    </row>
    <row r="220" spans="1:26" s="15" customFormat="1" ht="30" customHeight="1" x14ac:dyDescent="0.25">
      <c r="A220" s="23"/>
      <c r="B220" s="213" t="s">
        <v>334</v>
      </c>
      <c r="C220" s="30">
        <f>SUM(TABLA!BK:BK)</f>
        <v>547</v>
      </c>
      <c r="D220" s="215">
        <f t="shared" ref="D220:D225" si="24">C220/$F$11</f>
        <v>0.25656660412757976</v>
      </c>
      <c r="E220" s="25"/>
      <c r="F220" s="25"/>
      <c r="G220" s="25"/>
      <c r="H220" s="25"/>
      <c r="I220" s="26"/>
      <c r="J220" s="39"/>
      <c r="K220" s="39"/>
      <c r="L220" s="39"/>
      <c r="M220" s="39"/>
      <c r="N220" s="39"/>
      <c r="O220" s="39"/>
      <c r="P220" s="154"/>
      <c r="Q220" s="104"/>
      <c r="R220" s="103"/>
      <c r="S220" s="103"/>
      <c r="T220" s="103"/>
      <c r="U220" s="103"/>
      <c r="V220" s="103"/>
      <c r="W220" s="103"/>
      <c r="X220" s="103"/>
      <c r="Y220" s="97"/>
      <c r="Z220" s="103"/>
    </row>
    <row r="221" spans="1:26" s="15" customFormat="1" ht="30" customHeight="1" x14ac:dyDescent="0.25">
      <c r="A221" s="23"/>
      <c r="B221" s="213" t="s">
        <v>424</v>
      </c>
      <c r="C221" s="30">
        <f>SUM(TABLA!BL:BL)</f>
        <v>1238</v>
      </c>
      <c r="D221" s="215">
        <f t="shared" si="24"/>
        <v>0.58067542213883683</v>
      </c>
      <c r="E221" s="25"/>
      <c r="F221" s="25"/>
      <c r="G221" s="25"/>
      <c r="H221" s="25"/>
      <c r="I221" s="26"/>
      <c r="J221" s="39"/>
      <c r="K221" s="39"/>
      <c r="L221" s="39"/>
      <c r="M221" s="39"/>
      <c r="N221" s="39"/>
      <c r="O221" s="39"/>
      <c r="P221" s="154"/>
      <c r="Q221" s="104"/>
      <c r="R221" s="103"/>
      <c r="S221" s="103"/>
      <c r="T221" s="103"/>
      <c r="U221" s="103"/>
      <c r="V221" s="103"/>
      <c r="W221" s="103"/>
      <c r="X221" s="103"/>
      <c r="Y221" s="97"/>
      <c r="Z221" s="103"/>
    </row>
    <row r="222" spans="1:26" s="15" customFormat="1" ht="30" customHeight="1" x14ac:dyDescent="0.25">
      <c r="A222" s="23"/>
      <c r="B222" s="213" t="s">
        <v>345</v>
      </c>
      <c r="C222" s="30">
        <f>SUM(TABLA!BM:BM)</f>
        <v>1549</v>
      </c>
      <c r="D222" s="215">
        <f t="shared" si="24"/>
        <v>0.72654784240150094</v>
      </c>
      <c r="E222" s="25"/>
      <c r="F222" s="25"/>
      <c r="G222" s="25"/>
      <c r="H222" s="25"/>
      <c r="I222" s="26"/>
      <c r="J222" s="39"/>
      <c r="K222" s="39"/>
      <c r="L222" s="39"/>
      <c r="M222" s="39"/>
      <c r="N222" s="39"/>
      <c r="O222" s="39"/>
      <c r="P222" s="154"/>
      <c r="Q222" s="104"/>
      <c r="R222" s="103"/>
      <c r="S222" s="103"/>
      <c r="T222" s="103"/>
      <c r="U222" s="103"/>
      <c r="V222" s="103"/>
      <c r="W222" s="103"/>
      <c r="X222" s="103"/>
      <c r="Y222" s="97"/>
      <c r="Z222" s="103"/>
    </row>
    <row r="223" spans="1:26" s="15" customFormat="1" ht="30" customHeight="1" x14ac:dyDescent="0.25">
      <c r="A223" s="23"/>
      <c r="B223" s="213" t="s">
        <v>593</v>
      </c>
      <c r="C223" s="30">
        <f>SUM(TABLA!BN:BN)</f>
        <v>203</v>
      </c>
      <c r="D223" s="215">
        <f t="shared" si="24"/>
        <v>9.5215759849906198E-2</v>
      </c>
      <c r="E223" s="25"/>
      <c r="F223" s="25"/>
      <c r="G223" s="25"/>
      <c r="H223" s="25"/>
      <c r="I223" s="26"/>
      <c r="J223" s="39"/>
      <c r="K223" s="39"/>
      <c r="L223" s="39"/>
      <c r="M223" s="39"/>
      <c r="N223" s="39"/>
      <c r="O223" s="39"/>
      <c r="P223" s="154"/>
      <c r="Q223" s="104"/>
      <c r="R223" s="103"/>
      <c r="S223" s="103"/>
      <c r="T223" s="103"/>
      <c r="U223" s="103"/>
      <c r="V223" s="103"/>
      <c r="W223" s="103"/>
      <c r="X223" s="103"/>
      <c r="Y223" s="97"/>
      <c r="Z223" s="103"/>
    </row>
    <row r="224" spans="1:26" s="15" customFormat="1" ht="27" customHeight="1" x14ac:dyDescent="0.25">
      <c r="A224" s="23"/>
      <c r="B224" s="213" t="s">
        <v>307</v>
      </c>
      <c r="C224" s="30">
        <f>SUM(TABLA!BO:BO)</f>
        <v>178</v>
      </c>
      <c r="D224" s="215">
        <f t="shared" si="24"/>
        <v>8.3489681050656656E-2</v>
      </c>
      <c r="E224" s="25"/>
      <c r="F224" s="25"/>
      <c r="G224" s="25"/>
      <c r="H224" s="25"/>
      <c r="I224" s="26"/>
      <c r="J224" s="39"/>
      <c r="K224" s="39"/>
      <c r="L224" s="39"/>
      <c r="M224" s="39"/>
      <c r="N224" s="39"/>
      <c r="O224" s="39"/>
      <c r="P224" s="154"/>
      <c r="Q224" s="104"/>
      <c r="R224" s="103"/>
      <c r="S224" s="103"/>
      <c r="T224" s="103"/>
      <c r="U224" s="103"/>
      <c r="V224" s="103"/>
      <c r="W224" s="103"/>
      <c r="X224" s="103"/>
      <c r="Y224" s="97"/>
      <c r="Z224" s="103"/>
    </row>
    <row r="225" spans="1:26" s="15" customFormat="1" ht="27" customHeight="1" x14ac:dyDescent="0.25">
      <c r="A225" s="23"/>
      <c r="B225" s="213" t="s">
        <v>900</v>
      </c>
      <c r="C225" s="30">
        <f>SUM(TABLA!BP:BP)</f>
        <v>0</v>
      </c>
      <c r="D225" s="215">
        <f t="shared" si="24"/>
        <v>0</v>
      </c>
      <c r="E225" s="25"/>
      <c r="F225" s="25"/>
      <c r="G225" s="25"/>
      <c r="H225" s="25"/>
      <c r="I225" s="26"/>
      <c r="J225" s="39"/>
      <c r="K225" s="39"/>
      <c r="L225" s="39"/>
      <c r="M225" s="39"/>
      <c r="N225" s="39"/>
      <c r="O225" s="39"/>
      <c r="P225" s="154"/>
      <c r="Q225" s="104"/>
      <c r="R225" s="103"/>
      <c r="S225" s="103"/>
      <c r="T225" s="103"/>
      <c r="U225" s="103"/>
      <c r="V225" s="103"/>
      <c r="W225" s="103"/>
      <c r="X225" s="103"/>
      <c r="Y225" s="97"/>
      <c r="Z225" s="103"/>
    </row>
    <row r="226" spans="1:26" s="15" customFormat="1" ht="27" customHeight="1" x14ac:dyDescent="0.25">
      <c r="A226" s="23"/>
      <c r="B226" s="211"/>
      <c r="C226" s="25"/>
      <c r="D226" s="25"/>
      <c r="E226" s="25"/>
      <c r="F226" s="25"/>
      <c r="G226" s="25"/>
      <c r="H226" s="25"/>
      <c r="I226" s="26"/>
      <c r="J226" s="39"/>
      <c r="K226" s="39"/>
      <c r="L226" s="39"/>
      <c r="M226" s="39"/>
      <c r="N226" s="39"/>
      <c r="O226" s="39"/>
      <c r="P226" s="154"/>
      <c r="Q226" s="104"/>
      <c r="R226" s="103"/>
      <c r="S226" s="103"/>
      <c r="T226" s="103"/>
      <c r="U226" s="103"/>
      <c r="V226" s="103"/>
      <c r="W226" s="103"/>
      <c r="X226" s="103"/>
      <c r="Y226" s="97"/>
      <c r="Z226" s="103"/>
    </row>
    <row r="227" spans="1:26" s="2" customFormat="1" ht="39" customHeight="1" x14ac:dyDescent="0.2">
      <c r="A227" s="203" t="s">
        <v>32</v>
      </c>
      <c r="B227" s="282" t="s">
        <v>266</v>
      </c>
      <c r="C227" s="282"/>
      <c r="D227" s="282"/>
      <c r="E227" s="282"/>
      <c r="F227" s="282"/>
      <c r="G227" s="282"/>
      <c r="H227" s="282"/>
      <c r="I227" s="282"/>
      <c r="J227" s="282"/>
      <c r="K227" s="282"/>
      <c r="L227" s="62"/>
      <c r="M227" s="62"/>
      <c r="N227" s="62"/>
      <c r="O227" s="62"/>
      <c r="P227" s="199"/>
      <c r="Q227" s="200"/>
      <c r="R227" s="201"/>
      <c r="S227" s="201"/>
      <c r="T227" s="201"/>
      <c r="U227" s="201"/>
      <c r="V227" s="201"/>
      <c r="W227" s="201"/>
      <c r="X227" s="201"/>
      <c r="Y227" s="201"/>
      <c r="Z227" s="201"/>
    </row>
    <row r="228" spans="1:26" ht="39" customHeight="1" x14ac:dyDescent="0.25">
      <c r="A228" s="14"/>
      <c r="B228" s="291" t="str">
        <f>TABLA!AV1</f>
        <v>5.1 ¿Conoces la oferta de cursos de formación de usuarios de la biblioteca?</v>
      </c>
      <c r="C228" s="291"/>
      <c r="D228" s="291"/>
      <c r="E228" s="291"/>
      <c r="F228" s="291"/>
      <c r="G228" s="291"/>
      <c r="H228" s="291"/>
      <c r="I228" s="291"/>
      <c r="T228" s="196">
        <f>J230/(J230+K230)</f>
        <v>0.43295561850802644</v>
      </c>
    </row>
    <row r="229" spans="1:26" ht="15.75" customHeight="1" x14ac:dyDescent="0.25">
      <c r="A229" s="70"/>
      <c r="B229" s="291"/>
      <c r="C229" s="291"/>
      <c r="D229" s="291"/>
      <c r="E229" s="291"/>
      <c r="F229" s="291"/>
      <c r="G229" s="291"/>
      <c r="H229" s="291"/>
      <c r="I229" s="291"/>
      <c r="J229" s="30" t="s">
        <v>270</v>
      </c>
      <c r="K229" s="30" t="s">
        <v>26</v>
      </c>
      <c r="L229" s="30" t="s">
        <v>42</v>
      </c>
      <c r="Q229" s="96">
        <f>SUM(J229:P229)</f>
        <v>0</v>
      </c>
    </row>
    <row r="230" spans="1:26" ht="15.75" customHeight="1" x14ac:dyDescent="0.25">
      <c r="A230" s="70"/>
      <c r="B230" s="291"/>
      <c r="C230" s="291"/>
      <c r="D230" s="291"/>
      <c r="E230" s="291"/>
      <c r="F230" s="291"/>
      <c r="G230" s="291"/>
      <c r="H230" s="291"/>
      <c r="I230" s="291"/>
      <c r="J230" s="12">
        <f>COUNTIF(TABLA!$AV:$AV,BUC!J229)</f>
        <v>917</v>
      </c>
      <c r="K230" s="12">
        <f>COUNTIF(TABLA!$AV:$AV,BUC!K229)</f>
        <v>1201</v>
      </c>
      <c r="L230" s="12">
        <f>$F$11-SUM(J230:K230)</f>
        <v>14</v>
      </c>
    </row>
    <row r="231" spans="1:26" ht="24.75" customHeight="1" x14ac:dyDescent="0.25">
      <c r="A231" s="70"/>
      <c r="B231" s="291"/>
      <c r="C231" s="291"/>
      <c r="D231" s="291"/>
      <c r="E231" s="291"/>
      <c r="F231" s="291"/>
      <c r="G231" s="291"/>
      <c r="H231" s="291"/>
      <c r="I231" s="291"/>
      <c r="J231" s="33"/>
    </row>
    <row r="232" spans="1:26" ht="39" customHeight="1" x14ac:dyDescent="0.25">
      <c r="A232" s="14"/>
      <c r="B232" s="291" t="str">
        <f>TABLA!AW1</f>
        <v>5.2 ¿Has asistido a algún curso de formación de usuarios de la Biblioteca?</v>
      </c>
      <c r="C232" s="291"/>
      <c r="D232" s="291"/>
      <c r="E232" s="291"/>
      <c r="F232" s="291"/>
      <c r="G232" s="291"/>
      <c r="H232" s="291"/>
      <c r="I232" s="291"/>
      <c r="T232" s="196">
        <f>J234/(J234+K234)</f>
        <v>0.19070208728652752</v>
      </c>
    </row>
    <row r="233" spans="1:26" ht="15.75" customHeight="1" x14ac:dyDescent="0.25">
      <c r="A233" s="70"/>
      <c r="B233" s="291"/>
      <c r="C233" s="291"/>
      <c r="D233" s="291"/>
      <c r="E233" s="291"/>
      <c r="F233" s="291"/>
      <c r="G233" s="291"/>
      <c r="H233" s="291"/>
      <c r="I233" s="291"/>
      <c r="J233" s="30" t="s">
        <v>270</v>
      </c>
      <c r="K233" s="30" t="s">
        <v>26</v>
      </c>
      <c r="L233" s="30" t="s">
        <v>42</v>
      </c>
      <c r="Q233" s="96">
        <f>SUM(J233:P233)</f>
        <v>0</v>
      </c>
    </row>
    <row r="234" spans="1:26" ht="15.75" customHeight="1" x14ac:dyDescent="0.25">
      <c r="A234" s="70"/>
      <c r="B234" s="291"/>
      <c r="C234" s="291"/>
      <c r="D234" s="291"/>
      <c r="E234" s="291"/>
      <c r="F234" s="291"/>
      <c r="G234" s="291"/>
      <c r="H234" s="291"/>
      <c r="I234" s="291"/>
      <c r="J234" s="12">
        <f>COUNTIF(TABLA!$AW:$AW,BUC!J233)</f>
        <v>402</v>
      </c>
      <c r="K234" s="12">
        <f>COUNTIF(TABLA!$AW:$AW,BUC!K233)</f>
        <v>1706</v>
      </c>
      <c r="L234" s="12">
        <f>$F$11-SUM(J234:K234)</f>
        <v>24</v>
      </c>
    </row>
    <row r="235" spans="1:26" ht="24.75" customHeight="1" x14ac:dyDescent="0.25">
      <c r="A235" s="70"/>
      <c r="B235" s="291"/>
      <c r="C235" s="291"/>
      <c r="D235" s="291"/>
      <c r="E235" s="291"/>
      <c r="F235" s="291"/>
      <c r="G235" s="291"/>
      <c r="H235" s="291"/>
      <c r="I235" s="291"/>
      <c r="J235" s="33"/>
    </row>
    <row r="236" spans="1:26" ht="51" customHeight="1" x14ac:dyDescent="0.25">
      <c r="B236" s="293" t="str">
        <f>TABLA!AX1</f>
        <v>5.3 Si lo has hecho, la información que has recibido te ha resultado...</v>
      </c>
      <c r="C236" s="293"/>
      <c r="D236" s="293"/>
      <c r="E236" s="293"/>
      <c r="F236" s="293"/>
      <c r="G236" s="293"/>
      <c r="H236" s="293"/>
      <c r="I236" s="293"/>
      <c r="J236" s="293"/>
      <c r="K236" s="293"/>
      <c r="L236" s="293"/>
      <c r="M236" s="293"/>
      <c r="N236" s="293"/>
      <c r="O236" s="293"/>
      <c r="P236" s="293"/>
    </row>
    <row r="237" spans="1:26" ht="12.75" customHeight="1" x14ac:dyDescent="0.25">
      <c r="C237" s="17" t="s">
        <v>43</v>
      </c>
      <c r="D237" s="17" t="s">
        <v>44</v>
      </c>
    </row>
    <row r="238" spans="1:26" ht="12.75" customHeight="1" x14ac:dyDescent="0.25">
      <c r="A238" s="222"/>
      <c r="B238" t="s">
        <v>348</v>
      </c>
      <c r="C238" s="12">
        <f>COUNTIF(TABLA!AX:AX,B238)</f>
        <v>4</v>
      </c>
      <c r="D238" s="18">
        <f>C238/SUM(C$238:C$242)</f>
        <v>1.1049723756906077E-2</v>
      </c>
    </row>
    <row r="239" spans="1:26" ht="12.75" customHeight="1" x14ac:dyDescent="0.25">
      <c r="A239" s="222"/>
      <c r="B239" t="s">
        <v>337</v>
      </c>
      <c r="C239" s="12">
        <f>COUNTIF(TABLA!AX:AX,B239)</f>
        <v>28</v>
      </c>
      <c r="D239" s="18">
        <f>C239/SUM(C$238:C$242)</f>
        <v>7.7348066298342538E-2</v>
      </c>
    </row>
    <row r="240" spans="1:26" ht="12.75" customHeight="1" x14ac:dyDescent="0.25">
      <c r="A240" s="223"/>
      <c r="B240" t="s">
        <v>328</v>
      </c>
      <c r="C240" s="12">
        <f>COUNTIF(TABLA!AX:AX,B240)</f>
        <v>57</v>
      </c>
      <c r="D240" s="18">
        <f>C240/SUM(C$238:C$242)</f>
        <v>0.15745856353591159</v>
      </c>
    </row>
    <row r="241" spans="1:17" ht="12.75" customHeight="1" x14ac:dyDescent="0.25">
      <c r="A241" s="223"/>
      <c r="B241" t="s">
        <v>313</v>
      </c>
      <c r="C241" s="12">
        <f>COUNTIF(TABLA!AX:AX,B241)</f>
        <v>139</v>
      </c>
      <c r="D241" s="18">
        <f>C241/SUM(C$238:C$242)</f>
        <v>0.38397790055248621</v>
      </c>
      <c r="Q241" s="96">
        <f>SUM(C237:C242)</f>
        <v>362</v>
      </c>
    </row>
    <row r="242" spans="1:17" ht="12.75" customHeight="1" x14ac:dyDescent="0.25">
      <c r="A242" s="223"/>
      <c r="B242" t="s">
        <v>25</v>
      </c>
      <c r="C242" s="12">
        <f>COUNTIF(TABLA!AX:AX,B242)</f>
        <v>134</v>
      </c>
      <c r="D242" s="18">
        <f>C242/SUM(C$238:C$242)</f>
        <v>0.37016574585635359</v>
      </c>
    </row>
    <row r="243" spans="1:17" ht="12.75" customHeight="1" x14ac:dyDescent="0.25">
      <c r="D243" s="19"/>
    </row>
    <row r="244" spans="1:17" ht="15" hidden="1" customHeight="1" x14ac:dyDescent="0.25"/>
    <row r="245" spans="1:17" ht="12.75" hidden="1" customHeight="1" x14ac:dyDescent="0.25">
      <c r="A245" s="70"/>
      <c r="B245" s="28"/>
      <c r="I245" s="15"/>
    </row>
    <row r="246" spans="1:17" ht="27" hidden="1" customHeight="1" x14ac:dyDescent="0.25">
      <c r="A246" s="14"/>
      <c r="B246" s="292" t="e">
        <f>TABLA!#REF!</f>
        <v>#REF!</v>
      </c>
      <c r="C246" s="292"/>
      <c r="D246" s="292"/>
      <c r="E246" s="292"/>
      <c r="F246" s="292"/>
      <c r="G246" s="292"/>
      <c r="H246" s="292"/>
      <c r="I246" s="294"/>
      <c r="J246" s="210" t="s">
        <v>270</v>
      </c>
      <c r="K246" s="30" t="s">
        <v>26</v>
      </c>
      <c r="L246" s="30" t="s">
        <v>42</v>
      </c>
    </row>
    <row r="247" spans="1:17" ht="12.75" hidden="1" customHeight="1" x14ac:dyDescent="0.25">
      <c r="A247" s="70"/>
      <c r="B247" s="292"/>
      <c r="C247" s="292"/>
      <c r="D247" s="292"/>
      <c r="E247" s="292"/>
      <c r="F247" s="292"/>
      <c r="G247" s="292"/>
      <c r="H247" s="292"/>
      <c r="I247" s="294"/>
      <c r="J247" s="12" t="e">
        <f>COUNTIF(TABLA!#REF!,BUC!J246)</f>
        <v>#REF!</v>
      </c>
      <c r="K247" s="12" t="e">
        <f>COUNTIF(TABLA!#REF!,BUC!K246)</f>
        <v>#REF!</v>
      </c>
      <c r="L247" s="12" t="e">
        <f>F11-SUM(J247:K247)</f>
        <v>#REF!</v>
      </c>
      <c r="Q247" s="96" t="e">
        <f>SUM(J247:P247)</f>
        <v>#REF!</v>
      </c>
    </row>
    <row r="248" spans="1:17" ht="23.25" hidden="1" customHeight="1" x14ac:dyDescent="0.25">
      <c r="A248" s="70"/>
      <c r="B248" s="32"/>
      <c r="C248" s="57"/>
      <c r="D248" s="29"/>
      <c r="E248" s="29"/>
      <c r="F248" s="29"/>
      <c r="G248" s="29"/>
      <c r="H248" s="33"/>
      <c r="I248" s="33"/>
      <c r="J248" s="33"/>
    </row>
    <row r="249" spans="1:17" ht="19.5" hidden="1" customHeight="1" x14ac:dyDescent="0.35">
      <c r="B249" s="197" t="e">
        <f>TABLA!#REF!</f>
        <v>#REF!</v>
      </c>
    </row>
    <row r="250" spans="1:17" ht="12.75" hidden="1" customHeight="1" x14ac:dyDescent="0.25">
      <c r="C250" s="17" t="s">
        <v>43</v>
      </c>
      <c r="D250" s="17" t="s">
        <v>44</v>
      </c>
    </row>
    <row r="251" spans="1:17" ht="12.75" hidden="1" customHeight="1" x14ac:dyDescent="0.25">
      <c r="A251" s="68">
        <v>1</v>
      </c>
      <c r="B251" t="s">
        <v>341</v>
      </c>
      <c r="C251" s="12" t="e">
        <f>COUNTIF(TABLA!#REF!,B251)</f>
        <v>#REF!</v>
      </c>
      <c r="D251" s="18" t="e">
        <f>C251/SUM(C$251:C255)</f>
        <v>#REF!</v>
      </c>
    </row>
    <row r="252" spans="1:17" ht="12.75" hidden="1" customHeight="1" x14ac:dyDescent="0.25">
      <c r="A252" s="67">
        <v>2</v>
      </c>
      <c r="B252" t="s">
        <v>347</v>
      </c>
      <c r="C252" s="12" t="e">
        <f>COUNTIF(TABLA!#REF!,B252)</f>
        <v>#REF!</v>
      </c>
      <c r="D252" s="18" t="e">
        <f>C252/SUM(C$251:C256)</f>
        <v>#REF!</v>
      </c>
    </row>
    <row r="253" spans="1:17" ht="12.75" hidden="1" customHeight="1" x14ac:dyDescent="0.25">
      <c r="A253" s="66">
        <v>3</v>
      </c>
      <c r="B253" t="s">
        <v>302</v>
      </c>
      <c r="C253" s="12" t="e">
        <f>COUNTIF(TABLA!#REF!,B253)</f>
        <v>#REF!</v>
      </c>
      <c r="D253" s="18" t="e">
        <f>C253/SUM(C$251:C257)</f>
        <v>#REF!</v>
      </c>
    </row>
    <row r="254" spans="1:17" ht="12.75" hidden="1" customHeight="1" x14ac:dyDescent="0.25">
      <c r="A254" s="65">
        <v>4</v>
      </c>
      <c r="B254" t="s">
        <v>312</v>
      </c>
      <c r="C254" s="12" t="e">
        <f>COUNTIF(TABLA!#REF!,B254)</f>
        <v>#REF!</v>
      </c>
      <c r="D254" s="18" t="e">
        <f>C254/SUM(C$251:C258)</f>
        <v>#REF!</v>
      </c>
      <c r="Q254" s="96" t="e">
        <f>SUM(C251:C255)</f>
        <v>#REF!</v>
      </c>
    </row>
    <row r="255" spans="1:17" ht="12.75" hidden="1" customHeight="1" x14ac:dyDescent="0.25">
      <c r="A255" s="64">
        <v>5</v>
      </c>
      <c r="B255" t="s">
        <v>314</v>
      </c>
      <c r="C255" s="12" t="e">
        <f>COUNTIF(TABLA!#REF!,B255)</f>
        <v>#REF!</v>
      </c>
      <c r="D255" s="18" t="e">
        <f>C255/SUM(C$251:C259)</f>
        <v>#REF!</v>
      </c>
    </row>
    <row r="256" spans="1:17" ht="12.75" hidden="1" customHeight="1" x14ac:dyDescent="0.25">
      <c r="D256" s="19"/>
    </row>
    <row r="257" spans="1:26" ht="43.5" hidden="1" customHeight="1" x14ac:dyDescent="0.25"/>
    <row r="258" spans="1:26" ht="24.6" hidden="1" customHeight="1" x14ac:dyDescent="0.35">
      <c r="B258" s="198" t="e">
        <f>TABLA!#REF!</f>
        <v>#REF!</v>
      </c>
      <c r="D258" s="29"/>
      <c r="E258" s="29"/>
      <c r="F258" s="29"/>
      <c r="G258" s="29"/>
      <c r="H258" s="29"/>
      <c r="I258" s="15"/>
    </row>
    <row r="259" spans="1:26" ht="12.75" hidden="1" customHeight="1" x14ac:dyDescent="0.25">
      <c r="A259" s="14"/>
      <c r="C259" s="57"/>
      <c r="G259" s="29"/>
      <c r="I259" s="15"/>
      <c r="J259" s="210" t="s">
        <v>270</v>
      </c>
      <c r="K259" s="31" t="s">
        <v>26</v>
      </c>
      <c r="L259" s="31" t="s">
        <v>42</v>
      </c>
    </row>
    <row r="260" spans="1:26" ht="12.75" hidden="1" customHeight="1" x14ac:dyDescent="0.25">
      <c r="A260" s="70"/>
      <c r="B260" s="32"/>
      <c r="C260" s="57"/>
      <c r="G260" s="29"/>
      <c r="I260" s="15"/>
      <c r="J260" s="12" t="e">
        <f>COUNTIF(TABLA!#REF!,BUC!J259)</f>
        <v>#REF!</v>
      </c>
      <c r="K260" s="12" t="e">
        <f>COUNTIF(TABLA!#REF!,BUC!K259)</f>
        <v>#REF!</v>
      </c>
      <c r="L260" s="12" t="e">
        <f>$F$11-SUM(J260:K260)</f>
        <v>#REF!</v>
      </c>
      <c r="Q260" s="96" t="e">
        <f>SUM(G260:P260)</f>
        <v>#REF!</v>
      </c>
    </row>
    <row r="261" spans="1:26" ht="27.75" hidden="1" customHeight="1" x14ac:dyDescent="0.25">
      <c r="A261" s="70"/>
      <c r="B261" s="292" t="e">
        <f>TABLA!#REF!</f>
        <v>#REF!</v>
      </c>
      <c r="C261" s="292"/>
      <c r="D261" s="292"/>
      <c r="E261" s="292"/>
      <c r="F261" s="292"/>
      <c r="G261" s="29"/>
      <c r="H261" s="33"/>
      <c r="I261" s="33"/>
      <c r="J261" s="33"/>
    </row>
    <row r="262" spans="1:26" ht="19.5" hidden="1" customHeight="1" x14ac:dyDescent="0.25">
      <c r="B262" s="292"/>
      <c r="C262" s="292"/>
      <c r="D262" s="292"/>
      <c r="E262" s="292"/>
      <c r="F262" s="292"/>
    </row>
    <row r="263" spans="1:26" ht="12.75" hidden="1" customHeight="1" x14ac:dyDescent="0.25">
      <c r="C263" s="17" t="s">
        <v>43</v>
      </c>
      <c r="D263" s="17" t="s">
        <v>44</v>
      </c>
    </row>
    <row r="264" spans="1:26" ht="12.75" hidden="1" customHeight="1" x14ac:dyDescent="0.25">
      <c r="A264" s="68">
        <v>1</v>
      </c>
      <c r="B264" t="s">
        <v>341</v>
      </c>
      <c r="C264" s="12" t="e">
        <f>COUNTIF(TABLA!#REF!,A264)</f>
        <v>#REF!</v>
      </c>
      <c r="D264" s="18" t="e">
        <f>C264/SUM(C$266:C$268)</f>
        <v>#REF!</v>
      </c>
    </row>
    <row r="265" spans="1:26" ht="12.75" hidden="1" customHeight="1" x14ac:dyDescent="0.25">
      <c r="A265" s="67">
        <v>2</v>
      </c>
      <c r="B265" t="s">
        <v>347</v>
      </c>
      <c r="C265" s="12" t="e">
        <f>COUNTIF(TABLA!#REF!,A265)</f>
        <v>#REF!</v>
      </c>
      <c r="D265" s="18" t="e">
        <f>C265/SUM(C$266:C$268)</f>
        <v>#REF!</v>
      </c>
    </row>
    <row r="266" spans="1:26" ht="12.75" hidden="1" customHeight="1" x14ac:dyDescent="0.25">
      <c r="A266" s="66">
        <v>3</v>
      </c>
      <c r="B266" t="s">
        <v>302</v>
      </c>
      <c r="C266" s="12" t="e">
        <f>COUNTIF(TABLA!#REF!,A266)</f>
        <v>#REF!</v>
      </c>
      <c r="D266" s="18" t="e">
        <f>C266/SUM(C$266:C$268)</f>
        <v>#REF!</v>
      </c>
    </row>
    <row r="267" spans="1:26" ht="12.75" hidden="1" customHeight="1" x14ac:dyDescent="0.25">
      <c r="A267" s="65">
        <v>4</v>
      </c>
      <c r="B267" t="s">
        <v>312</v>
      </c>
      <c r="C267" s="12" t="e">
        <f>COUNTIF(TABLA!#REF!,A267)</f>
        <v>#REF!</v>
      </c>
      <c r="D267" s="18" t="e">
        <f>C267/SUM(C$266:C$268)</f>
        <v>#REF!</v>
      </c>
      <c r="Q267" s="96" t="e">
        <f>SUM(C264:C268)</f>
        <v>#REF!</v>
      </c>
    </row>
    <row r="268" spans="1:26" ht="12.75" hidden="1" customHeight="1" x14ac:dyDescent="0.25">
      <c r="A268" s="64">
        <v>5</v>
      </c>
      <c r="B268" t="s">
        <v>314</v>
      </c>
      <c r="C268" s="12" t="e">
        <f>COUNTIF(TABLA!#REF!,A268)</f>
        <v>#REF!</v>
      </c>
      <c r="D268" s="18" t="e">
        <f>C268/SUM(C$266:C$268)</f>
        <v>#REF!</v>
      </c>
    </row>
    <row r="269" spans="1:26" ht="12.75" hidden="1" customHeight="1" x14ac:dyDescent="0.25">
      <c r="D269" s="19"/>
    </row>
    <row r="270" spans="1:26" ht="18.75" hidden="1" customHeight="1" x14ac:dyDescent="0.25"/>
    <row r="271" spans="1:26" s="20" customFormat="1" ht="59.25" customHeight="1" x14ac:dyDescent="0.2">
      <c r="A271" s="203" t="s">
        <v>27</v>
      </c>
      <c r="B271" s="206" t="s">
        <v>28</v>
      </c>
      <c r="C271" s="286" t="s">
        <v>51</v>
      </c>
      <c r="D271" s="286"/>
      <c r="E271" s="286"/>
      <c r="F271" s="286"/>
      <c r="G271" s="286"/>
      <c r="H271" s="286"/>
      <c r="I271" s="40"/>
      <c r="J271" s="287"/>
      <c r="K271" s="287"/>
      <c r="L271" s="287"/>
      <c r="M271" s="287"/>
      <c r="N271" s="287"/>
      <c r="O271" s="287"/>
      <c r="P271" s="158"/>
      <c r="Q271" s="106"/>
      <c r="R271" s="102"/>
      <c r="S271" s="102"/>
      <c r="T271" s="102"/>
      <c r="U271" s="102"/>
      <c r="V271" s="102"/>
      <c r="W271" s="102"/>
      <c r="X271" s="102"/>
      <c r="Y271" s="97"/>
      <c r="Z271" s="102"/>
    </row>
    <row r="272" spans="1:26" ht="29.25" customHeight="1" x14ac:dyDescent="0.4">
      <c r="C272" s="95" t="s">
        <v>47</v>
      </c>
      <c r="D272" s="22"/>
      <c r="E272" s="21" t="s">
        <v>48</v>
      </c>
      <c r="F272" s="22"/>
      <c r="G272" s="94" t="s">
        <v>49</v>
      </c>
      <c r="H272" s="76" t="s">
        <v>50</v>
      </c>
      <c r="I272" s="41"/>
      <c r="J272" s="42"/>
      <c r="K272" s="41"/>
      <c r="L272" s="42"/>
      <c r="M272" s="41"/>
      <c r="N272" s="42"/>
      <c r="O272" s="43"/>
    </row>
    <row r="273" spans="1:26" ht="16.5" customHeight="1" x14ac:dyDescent="0.25">
      <c r="C273" s="77">
        <v>1</v>
      </c>
      <c r="D273" s="78">
        <v>2</v>
      </c>
      <c r="E273" s="79">
        <v>3</v>
      </c>
      <c r="F273" s="80">
        <v>4</v>
      </c>
      <c r="G273" s="81">
        <v>5</v>
      </c>
      <c r="H273" s="82">
        <v>0</v>
      </c>
      <c r="I273" s="44"/>
      <c r="J273" s="59"/>
      <c r="K273" s="45"/>
      <c r="L273" s="45"/>
      <c r="M273" s="45"/>
      <c r="N273" s="45"/>
      <c r="O273" s="45"/>
    </row>
    <row r="274" spans="1:26" ht="28.5" customHeight="1" x14ac:dyDescent="0.25">
      <c r="A274" s="23"/>
      <c r="B274" s="290" t="str">
        <f>J274</f>
        <v>6.1 La capacidad de gestión y resolución de las preguntas del personal de la Biblioteca:</v>
      </c>
      <c r="C274" s="132">
        <f>COUNTIF(TABLA!$AY:$AY,C$137)</f>
        <v>36</v>
      </c>
      <c r="D274" s="132">
        <f>COUNTIF(TABLA!$AY:$AY,D$137)</f>
        <v>65</v>
      </c>
      <c r="E274" s="132">
        <f>COUNTIF(TABLA!$AY:$AY,E$137)</f>
        <v>339</v>
      </c>
      <c r="F274" s="132">
        <f>COUNTIF(TABLA!$AY:$AY,F$137)</f>
        <v>692</v>
      </c>
      <c r="G274" s="132">
        <f>COUNTIF(TABLA!$AY:$AY,G$137)</f>
        <v>964</v>
      </c>
      <c r="H274" s="132">
        <f>F$11-SUM(C274:G274)</f>
        <v>36</v>
      </c>
      <c r="I274" s="27"/>
      <c r="J274" s="279" t="str">
        <f>TABLA!AY1</f>
        <v>6.1 La capacidad de gestión y resolución de las preguntas del personal de la Biblioteca:</v>
      </c>
      <c r="K274" s="279"/>
      <c r="L274" s="279"/>
      <c r="M274" s="279"/>
      <c r="N274" s="279"/>
      <c r="O274" s="279"/>
      <c r="P274" s="159">
        <f>Y274*10</f>
        <v>7.9615935114503822</v>
      </c>
      <c r="Q274" s="96">
        <f>SUM(C274:H274)</f>
        <v>2132</v>
      </c>
      <c r="R274" s="96">
        <f>SUM(J274:O274)</f>
        <v>0</v>
      </c>
      <c r="S274" s="97">
        <v>0</v>
      </c>
      <c r="T274" s="97">
        <v>1</v>
      </c>
      <c r="U274" s="97">
        <v>2</v>
      </c>
      <c r="V274" s="97">
        <v>3</v>
      </c>
      <c r="W274" s="97">
        <v>4</v>
      </c>
      <c r="Y274" s="97">
        <f>SUM(S275:W275)/((Q274-H274)*4)</f>
        <v>0.79615935114503822</v>
      </c>
    </row>
    <row r="275" spans="1:26" ht="12.75" customHeight="1" x14ac:dyDescent="0.25">
      <c r="B275" s="290"/>
      <c r="C275" s="133">
        <f t="shared" ref="C275:H275" si="25">C274/SUM($C274:$H274)</f>
        <v>1.6885553470919325E-2</v>
      </c>
      <c r="D275" s="133">
        <f t="shared" si="25"/>
        <v>3.048780487804878E-2</v>
      </c>
      <c r="E275" s="133">
        <f t="shared" si="25"/>
        <v>0.15900562851782363</v>
      </c>
      <c r="F275" s="133">
        <f t="shared" si="25"/>
        <v>0.32457786116322701</v>
      </c>
      <c r="G275" s="133">
        <f t="shared" si="25"/>
        <v>0.4521575984990619</v>
      </c>
      <c r="H275" s="133">
        <f t="shared" si="25"/>
        <v>1.6885553470919325E-2</v>
      </c>
      <c r="I275" s="46"/>
      <c r="K275" s="47"/>
      <c r="L275" s="47"/>
      <c r="M275" s="47"/>
      <c r="N275" s="47"/>
      <c r="O275" s="47"/>
      <c r="P275" s="160"/>
      <c r="S275" s="97">
        <v>0</v>
      </c>
      <c r="T275" s="97">
        <f>D274*T274</f>
        <v>65</v>
      </c>
      <c r="U275" s="97">
        <f>E274*U274</f>
        <v>678</v>
      </c>
      <c r="V275" s="97">
        <f>F274*V274</f>
        <v>2076</v>
      </c>
      <c r="W275" s="97">
        <f>G274*W274</f>
        <v>3856</v>
      </c>
      <c r="Y275" s="103"/>
    </row>
    <row r="276" spans="1:26" s="15" customFormat="1" ht="130.5" customHeight="1" x14ac:dyDescent="0.25">
      <c r="A276" s="23"/>
      <c r="B276" s="290"/>
      <c r="C276" s="25"/>
      <c r="D276" s="25"/>
      <c r="E276" s="25"/>
      <c r="F276" s="25"/>
      <c r="G276" s="25"/>
      <c r="H276" s="25"/>
      <c r="I276" s="26"/>
      <c r="K276" s="39"/>
      <c r="L276" s="39"/>
      <c r="M276" s="39"/>
      <c r="N276" s="39"/>
      <c r="O276" s="39"/>
      <c r="P276" s="161"/>
      <c r="Q276" s="104"/>
      <c r="R276" s="103"/>
      <c r="S276" s="103"/>
      <c r="T276" s="103"/>
      <c r="U276" s="103"/>
      <c r="V276" s="103"/>
      <c r="W276" s="103"/>
      <c r="X276" s="103"/>
      <c r="Y276" s="103"/>
      <c r="Z276" s="103"/>
    </row>
    <row r="277" spans="1:26" s="15" customFormat="1" ht="12.75" customHeight="1" x14ac:dyDescent="0.25">
      <c r="A277" s="23"/>
      <c r="B277" s="24"/>
      <c r="C277" s="25"/>
      <c r="D277" s="25"/>
      <c r="E277" s="25"/>
      <c r="F277" s="25"/>
      <c r="G277" s="25"/>
      <c r="H277" s="25"/>
      <c r="I277" s="26"/>
      <c r="K277" s="39"/>
      <c r="L277" s="39"/>
      <c r="M277" s="39"/>
      <c r="N277" s="39"/>
      <c r="O277" s="39"/>
      <c r="P277" s="161"/>
      <c r="Q277" s="104"/>
      <c r="R277" s="103"/>
      <c r="S277" s="103"/>
      <c r="T277" s="103"/>
      <c r="U277" s="103"/>
      <c r="V277" s="103"/>
      <c r="W277" s="103"/>
      <c r="X277" s="103"/>
      <c r="Y277" s="97"/>
      <c r="Z277" s="103"/>
    </row>
    <row r="278" spans="1:26" ht="29.25" customHeight="1" x14ac:dyDescent="0.4">
      <c r="C278" s="95" t="s">
        <v>47</v>
      </c>
      <c r="D278" s="22"/>
      <c r="E278" s="21" t="s">
        <v>48</v>
      </c>
      <c r="F278" s="22"/>
      <c r="G278" s="94" t="s">
        <v>49</v>
      </c>
      <c r="H278" s="76" t="s">
        <v>50</v>
      </c>
      <c r="I278" s="41"/>
      <c r="K278" s="41"/>
      <c r="L278" s="42"/>
      <c r="M278" s="41"/>
      <c r="N278" s="42"/>
      <c r="O278" s="43"/>
      <c r="P278" s="162"/>
    </row>
    <row r="279" spans="1:26" ht="16.5" customHeight="1" x14ac:dyDescent="0.25">
      <c r="C279" s="77">
        <v>1</v>
      </c>
      <c r="D279" s="78">
        <v>2</v>
      </c>
      <c r="E279" s="79">
        <v>3</v>
      </c>
      <c r="F279" s="80">
        <v>4</v>
      </c>
      <c r="G279" s="81">
        <v>5</v>
      </c>
      <c r="H279" s="82">
        <v>0</v>
      </c>
      <c r="I279" s="44"/>
      <c r="K279" s="45"/>
      <c r="L279" s="45"/>
      <c r="M279" s="45"/>
      <c r="N279" s="45"/>
      <c r="O279" s="45"/>
      <c r="P279" s="163"/>
    </row>
    <row r="280" spans="1:26" ht="30.75" customHeight="1" x14ac:dyDescent="0.25">
      <c r="A280" s="23"/>
      <c r="B280" s="278" t="str">
        <f>J280</f>
        <v>6.2 La cordialidad y amabilidad en el trato del personal de la Biblioteca:</v>
      </c>
      <c r="C280" s="132">
        <f>COUNTIF(TABLA!$AZ:$AZ,C$137)</f>
        <v>47</v>
      </c>
      <c r="D280" s="132">
        <f>COUNTIF(TABLA!$AZ:$AZ,D$137)</f>
        <v>80</v>
      </c>
      <c r="E280" s="132">
        <f>COUNTIF(TABLA!$AZ:$AZ,E$137)</f>
        <v>298</v>
      </c>
      <c r="F280" s="132">
        <f>COUNTIF(TABLA!$AZ:$AZ,F$137)</f>
        <v>630</v>
      </c>
      <c r="G280" s="132">
        <f>COUNTIF(TABLA!$AZ:$AZ,G$137)</f>
        <v>1045</v>
      </c>
      <c r="H280" s="132">
        <f>F$11-SUM(C280:G280)</f>
        <v>32</v>
      </c>
      <c r="I280" s="26"/>
      <c r="J280" s="279" t="str">
        <f>TABLA!AZ1</f>
        <v>6.2 La cordialidad y amabilidad en el trato del personal de la Biblioteca:</v>
      </c>
      <c r="K280" s="279"/>
      <c r="L280" s="279"/>
      <c r="M280" s="279"/>
      <c r="N280" s="279"/>
      <c r="O280" s="279"/>
      <c r="P280" s="159">
        <f>Y280*10</f>
        <v>8.0309523809523817</v>
      </c>
      <c r="Q280" s="96">
        <f>SUM(C280:H280)</f>
        <v>2132</v>
      </c>
      <c r="R280" s="96">
        <f>SUM(J280:O280)</f>
        <v>0</v>
      </c>
      <c r="S280" s="97">
        <v>0</v>
      </c>
      <c r="T280" s="97">
        <v>1</v>
      </c>
      <c r="U280" s="97">
        <v>2</v>
      </c>
      <c r="V280" s="97">
        <v>3</v>
      </c>
      <c r="W280" s="97">
        <v>4</v>
      </c>
      <c r="Y280" s="97">
        <f>SUM(S281:W281)/((Q280-H280)*4)</f>
        <v>0.80309523809523808</v>
      </c>
    </row>
    <row r="281" spans="1:26" ht="12.75" customHeight="1" x14ac:dyDescent="0.25">
      <c r="B281" s="278"/>
      <c r="C281" s="133">
        <f t="shared" ref="C281:H281" si="26">C280/SUM($C280:$H280)</f>
        <v>2.2045028142589119E-2</v>
      </c>
      <c r="D281" s="133">
        <f t="shared" si="26"/>
        <v>3.7523452157598502E-2</v>
      </c>
      <c r="E281" s="133">
        <f t="shared" si="26"/>
        <v>0.13977485928705441</v>
      </c>
      <c r="F281" s="133">
        <f t="shared" si="26"/>
        <v>0.29549718574108819</v>
      </c>
      <c r="G281" s="133">
        <f t="shared" si="26"/>
        <v>0.49015009380863039</v>
      </c>
      <c r="H281" s="133">
        <f t="shared" si="26"/>
        <v>1.50093808630394E-2</v>
      </c>
      <c r="I281" s="46"/>
      <c r="J281" s="47"/>
      <c r="K281" s="47"/>
      <c r="L281" s="47"/>
      <c r="M281" s="47"/>
      <c r="N281" s="47"/>
      <c r="O281" s="47"/>
      <c r="S281" s="97">
        <v>0</v>
      </c>
      <c r="T281" s="97">
        <f>D280*T280</f>
        <v>80</v>
      </c>
      <c r="U281" s="97">
        <f>E280*U280</f>
        <v>596</v>
      </c>
      <c r="V281" s="97">
        <f>F280*V280</f>
        <v>1890</v>
      </c>
      <c r="W281" s="97">
        <f>G280*W280</f>
        <v>4180</v>
      </c>
      <c r="Y281" s="103"/>
    </row>
    <row r="282" spans="1:26" ht="12.75" customHeight="1" x14ac:dyDescent="0.25">
      <c r="B282" s="278"/>
      <c r="C282" s="93"/>
      <c r="D282" s="93"/>
      <c r="E282" s="93"/>
      <c r="F282" s="93"/>
      <c r="G282" s="93"/>
      <c r="H282" s="93"/>
      <c r="I282" s="46"/>
      <c r="J282" s="47"/>
      <c r="K282" s="47"/>
      <c r="L282" s="47"/>
      <c r="M282" s="47"/>
      <c r="N282" s="47"/>
      <c r="O282" s="47"/>
      <c r="Y282" s="103"/>
    </row>
    <row r="283" spans="1:26" s="15" customFormat="1" ht="130.5" customHeight="1" x14ac:dyDescent="0.25">
      <c r="A283" s="23"/>
      <c r="B283" s="278"/>
      <c r="C283" s="25"/>
      <c r="D283" s="25"/>
      <c r="E283" s="25"/>
      <c r="F283" s="25"/>
      <c r="G283" s="25"/>
      <c r="H283" s="25"/>
      <c r="I283" s="26"/>
      <c r="J283" s="39"/>
      <c r="K283" s="39"/>
      <c r="L283" s="39"/>
      <c r="M283" s="39"/>
      <c r="N283" s="39"/>
      <c r="O283" s="39"/>
      <c r="P283" s="154"/>
      <c r="Q283" s="104"/>
      <c r="R283" s="103"/>
      <c r="S283" s="103"/>
      <c r="T283" s="103"/>
      <c r="U283" s="103"/>
      <c r="V283" s="103"/>
      <c r="W283" s="103"/>
      <c r="X283" s="103"/>
      <c r="Y283" s="97"/>
      <c r="Z283" s="103"/>
    </row>
    <row r="284" spans="1:26" ht="12.75" customHeight="1" x14ac:dyDescent="0.25">
      <c r="A284" s="71"/>
      <c r="I284" s="16"/>
      <c r="J284" s="16"/>
      <c r="K284" s="16"/>
      <c r="L284" s="16"/>
      <c r="M284" s="16"/>
      <c r="N284" s="16"/>
      <c r="O284" s="16"/>
    </row>
    <row r="285" spans="1:26" ht="60.75" customHeight="1" x14ac:dyDescent="0.25">
      <c r="A285" s="203" t="s">
        <v>29</v>
      </c>
      <c r="B285" s="206" t="s">
        <v>30</v>
      </c>
      <c r="C285" s="286" t="s">
        <v>51</v>
      </c>
      <c r="D285" s="286"/>
      <c r="E285" s="286"/>
      <c r="F285" s="286"/>
      <c r="G285" s="286"/>
      <c r="H285" s="286"/>
      <c r="I285" s="40"/>
      <c r="J285" s="287"/>
      <c r="K285" s="287"/>
      <c r="L285" s="287"/>
      <c r="M285" s="287"/>
      <c r="N285" s="287"/>
      <c r="O285" s="287"/>
    </row>
    <row r="286" spans="1:26" ht="12.75" customHeight="1" x14ac:dyDescent="0.25">
      <c r="A286" s="35"/>
      <c r="I286" s="16"/>
      <c r="J286" s="16"/>
      <c r="K286" s="16"/>
      <c r="L286" s="16"/>
      <c r="M286" s="16"/>
      <c r="N286" s="16"/>
      <c r="O286" s="16"/>
    </row>
    <row r="287" spans="1:26" ht="30" customHeight="1" x14ac:dyDescent="0.4">
      <c r="A287" s="72"/>
      <c r="B287" s="34"/>
      <c r="C287" s="95" t="s">
        <v>47</v>
      </c>
      <c r="D287" s="22"/>
      <c r="E287" s="21" t="s">
        <v>48</v>
      </c>
      <c r="F287" s="22"/>
      <c r="G287" s="94" t="s">
        <v>49</v>
      </c>
      <c r="H287" s="76" t="s">
        <v>50</v>
      </c>
      <c r="I287" s="41"/>
      <c r="J287" s="42"/>
      <c r="K287" s="41"/>
      <c r="L287" s="42"/>
      <c r="M287" s="41"/>
      <c r="N287" s="42"/>
      <c r="O287" s="43"/>
    </row>
    <row r="288" spans="1:26" ht="70.5" customHeight="1" x14ac:dyDescent="0.25">
      <c r="A288" s="35"/>
      <c r="B288" s="34"/>
      <c r="C288" s="216" t="s">
        <v>331</v>
      </c>
      <c r="D288" s="217" t="s">
        <v>330</v>
      </c>
      <c r="E288" s="218" t="s">
        <v>319</v>
      </c>
      <c r="F288" s="219" t="s">
        <v>311</v>
      </c>
      <c r="G288" s="220" t="s">
        <v>303</v>
      </c>
      <c r="H288" s="221">
        <v>0</v>
      </c>
      <c r="I288" s="44"/>
      <c r="J288" s="45"/>
      <c r="K288" s="45"/>
      <c r="L288" s="45"/>
      <c r="M288" s="45"/>
      <c r="N288" s="45"/>
      <c r="O288" s="45"/>
    </row>
    <row r="289" spans="1:28" ht="56.25" customHeight="1" x14ac:dyDescent="0.25">
      <c r="A289" s="36"/>
      <c r="B289" s="290" t="str">
        <f>J289</f>
        <v>7.1 ¿Cuál es tu grado de satisfación global con el servicio de Biblioteca?</v>
      </c>
      <c r="C289" s="132">
        <f>COUNTIF(TABLA!$BA:$BA,C$288)</f>
        <v>29</v>
      </c>
      <c r="D289" s="132">
        <f>COUNTIF(TABLA!$BA:$BA,D$288)</f>
        <v>53</v>
      </c>
      <c r="E289" s="132">
        <f>COUNTIF(TABLA!$BA:$BA,E$288)</f>
        <v>327</v>
      </c>
      <c r="F289" s="132">
        <f>COUNTIF(TABLA!$BA:$BA,F$288)</f>
        <v>1095</v>
      </c>
      <c r="G289" s="132">
        <f>COUNTIF(TABLA!$BA:$BA,G$288)</f>
        <v>607</v>
      </c>
      <c r="H289" s="132">
        <f>F$11-SUM(C289:G289)</f>
        <v>21</v>
      </c>
      <c r="I289" s="27"/>
      <c r="J289" s="279" t="str">
        <f>TABLA!BA1</f>
        <v>7.1 ¿Cuál es tu grado de satisfación global con el servicio de Biblioteca?</v>
      </c>
      <c r="K289" s="279"/>
      <c r="L289" s="279"/>
      <c r="M289" s="279"/>
      <c r="N289" s="279"/>
      <c r="O289" s="279"/>
      <c r="P289" s="159">
        <f>Y289*10</f>
        <v>7.6030317385125539</v>
      </c>
      <c r="Q289" s="96">
        <f>SUM(C289:H289)</f>
        <v>2132</v>
      </c>
      <c r="R289" s="96">
        <f>SUM(J289:O289)</f>
        <v>0</v>
      </c>
      <c r="S289" s="97">
        <v>0</v>
      </c>
      <c r="T289" s="97">
        <v>1</v>
      </c>
      <c r="U289" s="97">
        <v>2</v>
      </c>
      <c r="V289" s="97">
        <v>3</v>
      </c>
      <c r="W289" s="97">
        <v>4</v>
      </c>
      <c r="Y289" s="97">
        <f>SUM(S290:W290)/((Q289-H289)*4)</f>
        <v>0.76030317385125534</v>
      </c>
      <c r="AB289" t="s">
        <v>332</v>
      </c>
    </row>
    <row r="290" spans="1:28" ht="12.75" customHeight="1" x14ac:dyDescent="0.25">
      <c r="B290" s="290"/>
      <c r="C290" s="133">
        <f t="shared" ref="C290:H290" si="27">C289/SUM($C289:$H289)</f>
        <v>1.3602251407129456E-2</v>
      </c>
      <c r="D290" s="133">
        <f t="shared" si="27"/>
        <v>2.4859287054409006E-2</v>
      </c>
      <c r="E290" s="133">
        <f t="shared" si="27"/>
        <v>0.15337711069418386</v>
      </c>
      <c r="F290" s="133">
        <f t="shared" si="27"/>
        <v>0.51360225140712945</v>
      </c>
      <c r="G290" s="133">
        <f t="shared" si="27"/>
        <v>0.28470919324577859</v>
      </c>
      <c r="H290" s="133">
        <f t="shared" si="27"/>
        <v>9.8499061913696062E-3</v>
      </c>
      <c r="I290" s="46"/>
      <c r="K290" s="47"/>
      <c r="L290" s="47"/>
      <c r="M290" s="47"/>
      <c r="N290" s="47"/>
      <c r="O290" s="47"/>
      <c r="P290" s="160"/>
      <c r="S290" s="97">
        <v>0</v>
      </c>
      <c r="T290" s="97">
        <f>D289*T289</f>
        <v>53</v>
      </c>
      <c r="U290" s="97">
        <f>E289*U289</f>
        <v>654</v>
      </c>
      <c r="V290" s="97">
        <f>F289*V289</f>
        <v>3285</v>
      </c>
      <c r="W290" s="97">
        <f>G289*W289</f>
        <v>2428</v>
      </c>
      <c r="Y290" s="103"/>
      <c r="AB290" t="s">
        <v>333</v>
      </c>
    </row>
    <row r="291" spans="1:28" s="15" customFormat="1" ht="130.5" customHeight="1" x14ac:dyDescent="0.25">
      <c r="A291" s="23"/>
      <c r="B291" s="290"/>
      <c r="C291" s="25"/>
      <c r="D291" s="25"/>
      <c r="E291" s="25"/>
      <c r="F291" s="25"/>
      <c r="G291" s="25"/>
      <c r="H291" s="25"/>
      <c r="I291" s="26"/>
      <c r="K291" s="39"/>
      <c r="L291" s="39"/>
      <c r="M291" s="39"/>
      <c r="N291" s="39"/>
      <c r="O291" s="39"/>
      <c r="P291" s="161"/>
      <c r="Q291" s="104"/>
      <c r="R291" s="103"/>
      <c r="S291" s="103"/>
      <c r="T291" s="103"/>
      <c r="U291" s="103"/>
      <c r="V291" s="103"/>
      <c r="W291" s="103"/>
      <c r="X291" s="103"/>
      <c r="Y291" s="97"/>
      <c r="Z291" s="103"/>
      <c r="AB291" s="15" t="s">
        <v>317</v>
      </c>
    </row>
    <row r="292" spans="1:28" ht="12.75" customHeight="1" x14ac:dyDescent="0.25">
      <c r="A292" s="35"/>
      <c r="AB292" t="s">
        <v>308</v>
      </c>
    </row>
    <row r="293" spans="1:28" ht="30" customHeight="1" x14ac:dyDescent="0.4">
      <c r="A293" s="72"/>
      <c r="B293" s="34"/>
      <c r="C293" s="95" t="s">
        <v>47</v>
      </c>
      <c r="D293" s="22"/>
      <c r="E293" s="21" t="s">
        <v>48</v>
      </c>
      <c r="F293" s="22"/>
      <c r="G293" s="94" t="s">
        <v>49</v>
      </c>
      <c r="H293" s="76" t="s">
        <v>50</v>
      </c>
      <c r="I293" s="41"/>
      <c r="K293" s="41"/>
      <c r="L293" s="42"/>
      <c r="M293" s="41"/>
      <c r="N293" s="42"/>
      <c r="O293" s="43"/>
      <c r="P293" s="162"/>
      <c r="AB293" t="s">
        <v>304</v>
      </c>
    </row>
    <row r="294" spans="1:28" ht="64.5" customHeight="1" x14ac:dyDescent="0.25">
      <c r="A294" s="35"/>
      <c r="B294" s="34"/>
      <c r="C294" s="216" t="s">
        <v>332</v>
      </c>
      <c r="D294" s="217" t="s">
        <v>333</v>
      </c>
      <c r="E294" s="218" t="s">
        <v>317</v>
      </c>
      <c r="F294" s="219" t="s">
        <v>308</v>
      </c>
      <c r="G294" s="220" t="s">
        <v>304</v>
      </c>
      <c r="H294" s="221">
        <v>0</v>
      </c>
      <c r="I294" s="44"/>
      <c r="K294" s="45"/>
      <c r="L294" s="45"/>
      <c r="M294" s="45"/>
      <c r="N294" s="45"/>
      <c r="O294" s="45"/>
      <c r="P294" s="164"/>
    </row>
    <row r="295" spans="1:28" ht="30.75" customHeight="1" x14ac:dyDescent="0.25">
      <c r="A295" s="36"/>
      <c r="B295" s="290" t="str">
        <f>J295</f>
        <v>7.2 En tu opinión, ¿cómo ha evolucionado este servicio en los dos últimos años?</v>
      </c>
      <c r="C295" s="132">
        <f>COUNTIF(TABLA!$BB:$BB,C294)</f>
        <v>18</v>
      </c>
      <c r="D295" s="132">
        <f>COUNTIF(TABLA!$BB:$BB,D294)</f>
        <v>42</v>
      </c>
      <c r="E295" s="132">
        <f>COUNTIF(TABLA!$BB:$BB,E294)</f>
        <v>771</v>
      </c>
      <c r="F295" s="132">
        <f>COUNTIF(TABLA!$BB:$BB,F294)</f>
        <v>920</v>
      </c>
      <c r="G295" s="132">
        <f>COUNTIF(TABLA!$BB:$BB,G294)</f>
        <v>235</v>
      </c>
      <c r="H295" s="132">
        <f>F$11-SUM(C295:G295)</f>
        <v>146</v>
      </c>
      <c r="I295" s="27"/>
      <c r="J295" s="279" t="str">
        <f>TABLA!BB1</f>
        <v>7.2 En tu opinión, ¿cómo ha evolucionado este servicio en los dos últimos años?</v>
      </c>
      <c r="K295" s="279"/>
      <c r="L295" s="279"/>
      <c r="M295" s="279"/>
      <c r="N295" s="279"/>
      <c r="O295" s="279"/>
      <c r="P295" s="159">
        <f>Y295*10</f>
        <v>6.6515609264853985</v>
      </c>
      <c r="Q295" s="96">
        <f>SUM(C295:H295)</f>
        <v>2132</v>
      </c>
      <c r="R295" s="107">
        <f>SUM(J295:O295)</f>
        <v>0</v>
      </c>
      <c r="S295" s="97">
        <v>0</v>
      </c>
      <c r="T295" s="97">
        <v>1</v>
      </c>
      <c r="U295" s="97">
        <v>2</v>
      </c>
      <c r="V295" s="97">
        <v>3</v>
      </c>
      <c r="W295" s="97">
        <v>4</v>
      </c>
      <c r="Y295" s="97">
        <f>SUM(S296:W296)/((Q295-H295)*4)</f>
        <v>0.66515609264853981</v>
      </c>
    </row>
    <row r="296" spans="1:28" ht="12.75" customHeight="1" x14ac:dyDescent="0.25">
      <c r="B296" s="290"/>
      <c r="C296" s="133">
        <f t="shared" ref="C296:H296" si="28">C295/SUM($C295:$H295)</f>
        <v>8.4427767354596627E-3</v>
      </c>
      <c r="D296" s="133">
        <f t="shared" si="28"/>
        <v>1.9699812382739212E-2</v>
      </c>
      <c r="E296" s="133">
        <f t="shared" si="28"/>
        <v>0.36163227016885552</v>
      </c>
      <c r="F296" s="133">
        <f t="shared" si="28"/>
        <v>0.43151969981238275</v>
      </c>
      <c r="G296" s="133">
        <f t="shared" si="28"/>
        <v>0.11022514071294559</v>
      </c>
      <c r="H296" s="133">
        <f t="shared" si="28"/>
        <v>6.8480300187617263E-2</v>
      </c>
      <c r="I296" s="46"/>
      <c r="J296" s="279"/>
      <c r="K296" s="279"/>
      <c r="L296" s="279"/>
      <c r="M296" s="279"/>
      <c r="N296" s="279"/>
      <c r="O296" s="279"/>
      <c r="S296" s="97">
        <v>0</v>
      </c>
      <c r="T296" s="97">
        <f>D295*T295</f>
        <v>42</v>
      </c>
      <c r="U296" s="97">
        <f>E295*U295</f>
        <v>1542</v>
      </c>
      <c r="V296" s="97">
        <f>F295*V295</f>
        <v>2760</v>
      </c>
      <c r="W296" s="97">
        <f>G295*W295</f>
        <v>940</v>
      </c>
      <c r="Y296" s="103"/>
    </row>
    <row r="297" spans="1:28" ht="12.75" customHeight="1" x14ac:dyDescent="0.25">
      <c r="B297" s="290"/>
      <c r="C297" s="92"/>
      <c r="D297" s="92"/>
      <c r="E297" s="92"/>
      <c r="F297" s="92"/>
      <c r="G297" s="92"/>
      <c r="H297" s="92"/>
      <c r="I297" s="46"/>
      <c r="J297" s="91"/>
      <c r="K297" s="91"/>
      <c r="L297" s="91"/>
      <c r="M297" s="91"/>
      <c r="N297" s="91"/>
      <c r="O297" s="91"/>
      <c r="Y297" s="103"/>
    </row>
    <row r="298" spans="1:28" s="15" customFormat="1" ht="130.5" customHeight="1" x14ac:dyDescent="0.25">
      <c r="A298" s="23"/>
      <c r="B298" s="290"/>
      <c r="C298" s="25"/>
      <c r="D298" s="25"/>
      <c r="E298" s="25"/>
      <c r="F298" s="25"/>
      <c r="G298" s="25"/>
      <c r="H298" s="25"/>
      <c r="I298" s="26"/>
      <c r="J298" s="39"/>
      <c r="K298" s="39"/>
      <c r="L298" s="39"/>
      <c r="M298" s="39"/>
      <c r="N298" s="39"/>
      <c r="O298" s="39"/>
      <c r="P298" s="154"/>
      <c r="Q298" s="104"/>
      <c r="R298" s="103"/>
      <c r="S298" s="103"/>
      <c r="T298" s="103"/>
      <c r="U298" s="103"/>
      <c r="V298" s="103"/>
      <c r="W298" s="103"/>
      <c r="X298" s="103"/>
      <c r="Y298" s="97"/>
      <c r="Z298" s="103"/>
    </row>
    <row r="299" spans="1:28" ht="12.75" customHeight="1" x14ac:dyDescent="0.25">
      <c r="S299" s="97">
        <v>0</v>
      </c>
      <c r="T299" s="97">
        <v>2.5</v>
      </c>
      <c r="U299" s="97">
        <v>5</v>
      </c>
      <c r="V299" s="97">
        <v>7.5</v>
      </c>
      <c r="W299" s="97">
        <v>10</v>
      </c>
    </row>
    <row r="300" spans="1:28" ht="12.75" customHeight="1" x14ac:dyDescent="0.25">
      <c r="S300" s="97">
        <f>C295*S299</f>
        <v>0</v>
      </c>
      <c r="T300" s="97">
        <f>D295*T299</f>
        <v>105</v>
      </c>
      <c r="U300" s="97">
        <f>E295*U299</f>
        <v>3855</v>
      </c>
      <c r="V300" s="97">
        <f>F295*V299</f>
        <v>6900</v>
      </c>
      <c r="W300" s="97">
        <f>G295*W299</f>
        <v>2350</v>
      </c>
      <c r="X300" s="97">
        <f>SUM(S300:W300)/SUM(C295:G295)</f>
        <v>6.6515609264853977</v>
      </c>
    </row>
    <row r="303" spans="1:28" ht="12.75" customHeight="1" x14ac:dyDescent="0.25">
      <c r="C303" s="13">
        <v>0</v>
      </c>
      <c r="D303">
        <v>0</v>
      </c>
      <c r="E303">
        <v>0</v>
      </c>
      <c r="F303">
        <v>6</v>
      </c>
      <c r="G303">
        <v>0</v>
      </c>
      <c r="H303">
        <v>0</v>
      </c>
      <c r="P303" s="154">
        <f>Y303*10</f>
        <v>7.5</v>
      </c>
      <c r="Q303" s="96">
        <f>SUM(C303:H303)</f>
        <v>6</v>
      </c>
      <c r="S303" s="97">
        <v>0</v>
      </c>
      <c r="T303" s="97">
        <v>1</v>
      </c>
      <c r="U303" s="97">
        <v>2</v>
      </c>
      <c r="V303" s="97">
        <v>3</v>
      </c>
      <c r="W303" s="97">
        <v>4</v>
      </c>
      <c r="Y303" s="97">
        <f>SUM(S304:W304)/((Q303-H303)*4)</f>
        <v>0.75</v>
      </c>
    </row>
    <row r="304" spans="1:28" ht="12.75" customHeight="1" x14ac:dyDescent="0.25">
      <c r="S304" s="97">
        <v>0</v>
      </c>
      <c r="T304" s="97">
        <f>D303*T303</f>
        <v>0</v>
      </c>
      <c r="U304" s="97">
        <f>E303*U303</f>
        <v>0</v>
      </c>
      <c r="V304" s="97">
        <f>F303*V303</f>
        <v>18</v>
      </c>
      <c r="W304" s="97">
        <f>G303*W303</f>
        <v>0</v>
      </c>
      <c r="Y304" s="103"/>
    </row>
    <row r="307" spans="25:25" ht="12.75" customHeight="1" x14ac:dyDescent="0.25">
      <c r="Y307" s="103"/>
    </row>
  </sheetData>
  <sortState ref="B91:G118">
    <sortCondition descending="1" ref="G91:G118"/>
  </sortState>
  <mergeCells count="60">
    <mergeCell ref="J193:O194"/>
    <mergeCell ref="J188:O189"/>
    <mergeCell ref="B236:P236"/>
    <mergeCell ref="B289:B291"/>
    <mergeCell ref="B280:B283"/>
    <mergeCell ref="B246:I247"/>
    <mergeCell ref="C285:H285"/>
    <mergeCell ref="J285:O285"/>
    <mergeCell ref="C271:H271"/>
    <mergeCell ref="J271:O271"/>
    <mergeCell ref="B188:B192"/>
    <mergeCell ref="B193:B196"/>
    <mergeCell ref="B232:I235"/>
    <mergeCell ref="B218:P218"/>
    <mergeCell ref="J295:O296"/>
    <mergeCell ref="J280:O280"/>
    <mergeCell ref="B295:B298"/>
    <mergeCell ref="J289:O289"/>
    <mergeCell ref="J197:O198"/>
    <mergeCell ref="B201:B206"/>
    <mergeCell ref="B227:K227"/>
    <mergeCell ref="J274:O274"/>
    <mergeCell ref="B197:B200"/>
    <mergeCell ref="B274:B276"/>
    <mergeCell ref="B228:I231"/>
    <mergeCell ref="B261:F262"/>
    <mergeCell ref="B210:B213"/>
    <mergeCell ref="J210:O211"/>
    <mergeCell ref="B214:B217"/>
    <mergeCell ref="J214:O215"/>
    <mergeCell ref="B2:P3"/>
    <mergeCell ref="B5:P5"/>
    <mergeCell ref="B6:P6"/>
    <mergeCell ref="C135:H135"/>
    <mergeCell ref="J135:O135"/>
    <mergeCell ref="B89:O89"/>
    <mergeCell ref="A22:D22"/>
    <mergeCell ref="A13:D13"/>
    <mergeCell ref="B121:O121"/>
    <mergeCell ref="B125:O125"/>
    <mergeCell ref="J138:O139"/>
    <mergeCell ref="J144:O145"/>
    <mergeCell ref="J141:O142"/>
    <mergeCell ref="B138:B140"/>
    <mergeCell ref="B141:B143"/>
    <mergeCell ref="B144:B146"/>
    <mergeCell ref="J147:O148"/>
    <mergeCell ref="B151:P151"/>
    <mergeCell ref="J172:O173"/>
    <mergeCell ref="B147:B149"/>
    <mergeCell ref="B172:B174"/>
    <mergeCell ref="B166:B168"/>
    <mergeCell ref="J166:O167"/>
    <mergeCell ref="B150:P150"/>
    <mergeCell ref="J184:O185"/>
    <mergeCell ref="J178:O179"/>
    <mergeCell ref="J175:O176"/>
    <mergeCell ref="B184:B187"/>
    <mergeCell ref="B178:B181"/>
    <mergeCell ref="B175:B177"/>
  </mergeCells>
  <phoneticPr fontId="0" type="noConversion"/>
  <conditionalFormatting sqref="J155:N162 J169:N169">
    <cfRule type="colorScale" priority="3">
      <colorScale>
        <cfvo type="min"/>
        <cfvo type="max"/>
        <color rgb="FFFFEF9C"/>
        <color rgb="FF63BE7B"/>
      </colorScale>
    </cfRule>
  </conditionalFormatting>
  <conditionalFormatting sqref="J163:N163">
    <cfRule type="colorScale" priority="1">
      <colorScale>
        <cfvo type="min"/>
        <cfvo type="max"/>
        <color rgb="FFFFEF9C"/>
        <color rgb="FF63BE7B"/>
      </colorScale>
    </cfRule>
  </conditionalFormatting>
  <printOptions horizontalCentered="1"/>
  <pageMargins left="0.25" right="0.25" top="0.75" bottom="0.75" header="0.3" footer="0.3"/>
  <pageSetup paperSize="9" scale="60" fitToHeight="0" orientation="portrait" r:id="rId1"/>
  <headerFooter alignWithMargins="0">
    <oddFooter>&amp;C&amp;P</oddFooter>
  </headerFooter>
  <rowBreaks count="6" manualBreakCount="6">
    <brk id="53" max="15" man="1"/>
    <brk id="86" max="15" man="1"/>
    <brk id="149" max="15" man="1"/>
    <brk id="168" max="15" man="1"/>
    <brk id="192" max="15" man="1"/>
    <brk id="270" max="15" man="1"/>
  </rowBreaks>
  <colBreaks count="1" manualBreakCount="1">
    <brk id="1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C7"/>
  <sheetViews>
    <sheetView workbookViewId="0">
      <selection activeCell="C16" sqref="C16"/>
    </sheetView>
  </sheetViews>
  <sheetFormatPr baseColWidth="10" defaultRowHeight="12.75" x14ac:dyDescent="0.2"/>
  <cols>
    <col min="2" max="2" width="35" customWidth="1"/>
  </cols>
  <sheetData>
    <row r="4" spans="1:3" x14ac:dyDescent="0.2">
      <c r="A4">
        <v>1</v>
      </c>
      <c r="B4" t="s">
        <v>182</v>
      </c>
      <c r="C4" s="152"/>
    </row>
    <row r="5" spans="1:3" x14ac:dyDescent="0.2">
      <c r="A5">
        <v>2</v>
      </c>
      <c r="B5" t="s">
        <v>184</v>
      </c>
      <c r="C5" s="152"/>
    </row>
    <row r="6" spans="1:3" x14ac:dyDescent="0.2">
      <c r="A6">
        <v>3</v>
      </c>
      <c r="B6" t="s">
        <v>181</v>
      </c>
      <c r="C6" s="152"/>
    </row>
    <row r="7" spans="1:3" x14ac:dyDescent="0.2">
      <c r="A7">
        <v>4</v>
      </c>
      <c r="B7" t="s">
        <v>183</v>
      </c>
      <c r="C7" s="152"/>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5:B15"/>
  <sheetViews>
    <sheetView workbookViewId="0">
      <selection activeCell="B5" sqref="B5:B15"/>
    </sheetView>
  </sheetViews>
  <sheetFormatPr baseColWidth="10" defaultRowHeight="12.75" x14ac:dyDescent="0.2"/>
  <sheetData>
    <row r="5" spans="2:2" x14ac:dyDescent="0.2">
      <c r="B5" t="s">
        <v>909</v>
      </c>
    </row>
    <row r="6" spans="2:2" x14ac:dyDescent="0.2">
      <c r="B6" t="s">
        <v>910</v>
      </c>
    </row>
    <row r="7" spans="2:2" x14ac:dyDescent="0.2">
      <c r="B7" t="s">
        <v>911</v>
      </c>
    </row>
    <row r="8" spans="2:2" x14ac:dyDescent="0.2">
      <c r="B8" t="s">
        <v>912</v>
      </c>
    </row>
    <row r="9" spans="2:2" x14ac:dyDescent="0.2">
      <c r="B9" t="s">
        <v>913</v>
      </c>
    </row>
    <row r="10" spans="2:2" x14ac:dyDescent="0.2">
      <c r="B10" t="s">
        <v>914</v>
      </c>
    </row>
    <row r="11" spans="2:2" x14ac:dyDescent="0.2">
      <c r="B11" t="s">
        <v>915</v>
      </c>
    </row>
    <row r="12" spans="2:2" x14ac:dyDescent="0.2">
      <c r="B12" t="s">
        <v>916</v>
      </c>
    </row>
    <row r="13" spans="2:2" x14ac:dyDescent="0.2">
      <c r="B13" t="s">
        <v>917</v>
      </c>
    </row>
    <row r="14" spans="2:2" x14ac:dyDescent="0.2">
      <c r="B14" t="s">
        <v>918</v>
      </c>
    </row>
    <row r="15" spans="2:2" x14ac:dyDescent="0.2">
      <c r="B15" t="s">
        <v>919</v>
      </c>
    </row>
  </sheetData>
  <autoFilter ref="B5:B1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D33"/>
  <sheetViews>
    <sheetView workbookViewId="0">
      <selection activeCell="E1" sqref="E1:E1048576"/>
    </sheetView>
  </sheetViews>
  <sheetFormatPr baseColWidth="10" defaultRowHeight="12.75" x14ac:dyDescent="0.2"/>
  <cols>
    <col min="2" max="2" width="50.42578125" customWidth="1"/>
    <col min="4" max="4" width="31.140625" customWidth="1"/>
  </cols>
  <sheetData>
    <row r="4" spans="2:4" x14ac:dyDescent="0.2">
      <c r="B4" t="s">
        <v>342</v>
      </c>
      <c r="C4" t="s">
        <v>1399</v>
      </c>
      <c r="D4" t="s">
        <v>1400</v>
      </c>
    </row>
    <row r="5" spans="2:4" x14ac:dyDescent="0.2">
      <c r="B5" t="s">
        <v>89</v>
      </c>
      <c r="C5">
        <v>3.1864406779661016</v>
      </c>
      <c r="D5">
        <v>69</v>
      </c>
    </row>
    <row r="6" spans="2:4" x14ac:dyDescent="0.2">
      <c r="B6" t="s">
        <v>90</v>
      </c>
      <c r="C6">
        <v>2.9574468085106385</v>
      </c>
      <c r="D6">
        <v>51</v>
      </c>
    </row>
    <row r="7" spans="2:4" x14ac:dyDescent="0.2">
      <c r="B7" t="s">
        <v>91</v>
      </c>
      <c r="C7">
        <v>2.76</v>
      </c>
      <c r="D7">
        <v>26</v>
      </c>
    </row>
    <row r="8" spans="2:4" x14ac:dyDescent="0.2">
      <c r="B8" t="s">
        <v>92</v>
      </c>
      <c r="C8">
        <v>3.2661290322580645</v>
      </c>
      <c r="D8">
        <v>133</v>
      </c>
    </row>
    <row r="9" spans="2:4" x14ac:dyDescent="0.2">
      <c r="B9" t="s">
        <v>93</v>
      </c>
      <c r="C9">
        <v>3.0612244897959182</v>
      </c>
      <c r="D9">
        <v>53</v>
      </c>
    </row>
    <row r="10" spans="2:4" x14ac:dyDescent="0.2">
      <c r="B10" t="s">
        <v>94</v>
      </c>
      <c r="C10">
        <v>2.75</v>
      </c>
      <c r="D10">
        <v>81</v>
      </c>
    </row>
    <row r="11" spans="2:4" x14ac:dyDescent="0.2">
      <c r="B11" t="s">
        <v>95</v>
      </c>
      <c r="C11">
        <v>3.2083333333333335</v>
      </c>
      <c r="D11">
        <v>24</v>
      </c>
    </row>
    <row r="12" spans="2:4" x14ac:dyDescent="0.2">
      <c r="B12" t="s">
        <v>96</v>
      </c>
      <c r="C12">
        <v>3.1805555555555554</v>
      </c>
      <c r="D12">
        <v>76</v>
      </c>
    </row>
    <row r="13" spans="2:4" x14ac:dyDescent="0.2">
      <c r="B13" t="s">
        <v>97</v>
      </c>
      <c r="C13">
        <v>2.6559139784946235</v>
      </c>
      <c r="D13">
        <v>101</v>
      </c>
    </row>
    <row r="14" spans="2:4" x14ac:dyDescent="0.2">
      <c r="B14" t="s">
        <v>98</v>
      </c>
      <c r="C14">
        <v>3.0612244897959182</v>
      </c>
      <c r="D14">
        <v>100</v>
      </c>
    </row>
    <row r="15" spans="2:4" x14ac:dyDescent="0.2">
      <c r="B15" t="s">
        <v>221</v>
      </c>
      <c r="C15">
        <v>2.9411764705882355</v>
      </c>
      <c r="D15">
        <v>36</v>
      </c>
    </row>
    <row r="16" spans="2:4" x14ac:dyDescent="0.2">
      <c r="B16" t="s">
        <v>99</v>
      </c>
      <c r="C16">
        <v>2.9750000000000001</v>
      </c>
      <c r="D16">
        <v>122</v>
      </c>
    </row>
    <row r="17" spans="2:4" x14ac:dyDescent="0.2">
      <c r="B17" t="s">
        <v>100</v>
      </c>
      <c r="C17">
        <v>2.7662337662337664</v>
      </c>
      <c r="D17">
        <v>158</v>
      </c>
    </row>
    <row r="18" spans="2:4" x14ac:dyDescent="0.2">
      <c r="B18" t="s">
        <v>222</v>
      </c>
      <c r="C18">
        <v>2.9193548387096775</v>
      </c>
      <c r="D18">
        <v>62</v>
      </c>
    </row>
    <row r="19" spans="2:4" x14ac:dyDescent="0.2">
      <c r="B19" t="s">
        <v>223</v>
      </c>
      <c r="C19">
        <v>2.8571428571428572</v>
      </c>
      <c r="D19">
        <v>30</v>
      </c>
    </row>
    <row r="20" spans="2:4" x14ac:dyDescent="0.2">
      <c r="B20" t="s">
        <v>101</v>
      </c>
      <c r="C20">
        <v>2.6696428571428572</v>
      </c>
      <c r="D20">
        <v>115</v>
      </c>
    </row>
    <row r="21" spans="2:4" x14ac:dyDescent="0.2">
      <c r="B21" t="s">
        <v>102</v>
      </c>
      <c r="C21">
        <v>3.1555555555555554</v>
      </c>
      <c r="D21">
        <v>136</v>
      </c>
    </row>
    <row r="22" spans="2:4" x14ac:dyDescent="0.2">
      <c r="B22" t="s">
        <v>103</v>
      </c>
      <c r="C22">
        <v>3</v>
      </c>
      <c r="D22">
        <v>44</v>
      </c>
    </row>
    <row r="23" spans="2:4" x14ac:dyDescent="0.2">
      <c r="B23" t="s">
        <v>104</v>
      </c>
      <c r="C23">
        <v>2.8229665071770333</v>
      </c>
      <c r="D23">
        <v>216</v>
      </c>
    </row>
    <row r="24" spans="2:4" x14ac:dyDescent="0.2">
      <c r="B24" t="s">
        <v>105</v>
      </c>
      <c r="C24">
        <v>2.8</v>
      </c>
      <c r="D24">
        <v>55</v>
      </c>
    </row>
    <row r="25" spans="2:4" x14ac:dyDescent="0.2">
      <c r="B25" t="s">
        <v>106</v>
      </c>
      <c r="C25">
        <v>2.57</v>
      </c>
      <c r="D25">
        <v>107</v>
      </c>
    </row>
    <row r="26" spans="2:4" x14ac:dyDescent="0.2">
      <c r="B26" t="s">
        <v>107</v>
      </c>
      <c r="C26">
        <v>3.6</v>
      </c>
      <c r="D26">
        <v>20</v>
      </c>
    </row>
    <row r="27" spans="2:4" x14ac:dyDescent="0.2">
      <c r="B27" t="s">
        <v>224</v>
      </c>
      <c r="C27">
        <v>2.8285714285714287</v>
      </c>
      <c r="D27">
        <v>36</v>
      </c>
    </row>
    <row r="28" spans="2:4" x14ac:dyDescent="0.2">
      <c r="B28" t="s">
        <v>108</v>
      </c>
      <c r="C28">
        <v>3.3698630136986303</v>
      </c>
      <c r="D28">
        <v>75</v>
      </c>
    </row>
    <row r="29" spans="2:4" x14ac:dyDescent="0.2">
      <c r="B29" t="s">
        <v>225</v>
      </c>
      <c r="C29">
        <v>2.8</v>
      </c>
      <c r="D29">
        <v>36</v>
      </c>
    </row>
    <row r="30" spans="2:4" x14ac:dyDescent="0.2">
      <c r="B30" t="s">
        <v>109</v>
      </c>
      <c r="C30">
        <v>3.2857142857142856</v>
      </c>
      <c r="D30">
        <v>60</v>
      </c>
    </row>
    <row r="31" spans="2:4" x14ac:dyDescent="0.2">
      <c r="B31" t="s">
        <v>85</v>
      </c>
      <c r="C31">
        <v>2.7</v>
      </c>
      <c r="D31">
        <v>11</v>
      </c>
    </row>
    <row r="32" spans="2:4" x14ac:dyDescent="0.2">
      <c r="B32" t="s">
        <v>53</v>
      </c>
      <c r="C32">
        <v>2.9333333333333331</v>
      </c>
      <c r="D32">
        <v>17</v>
      </c>
    </row>
    <row r="33" spans="2:4" x14ac:dyDescent="0.2">
      <c r="B33" t="s">
        <v>54</v>
      </c>
      <c r="C33">
        <v>2.9458354624425143</v>
      </c>
      <c r="D33">
        <v>2050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32"/>
  <sheetViews>
    <sheetView workbookViewId="0">
      <selection activeCell="A3" sqref="A3:C32"/>
    </sheetView>
  </sheetViews>
  <sheetFormatPr baseColWidth="10" defaultRowHeight="12.75" x14ac:dyDescent="0.2"/>
  <cols>
    <col min="1" max="1" width="45.28515625" customWidth="1"/>
    <col min="2" max="2" width="19.42578125" customWidth="1"/>
    <col min="3" max="3" width="28.5703125" customWidth="1"/>
    <col min="4" max="4" width="28.5703125" bestFit="1" customWidth="1"/>
    <col min="5" max="6" width="2" bestFit="1" customWidth="1"/>
    <col min="7" max="7" width="13.140625" customWidth="1"/>
    <col min="8" max="8" width="11.140625" bestFit="1" customWidth="1"/>
    <col min="9" max="9" width="13.140625" bestFit="1" customWidth="1"/>
    <col min="10" max="10" width="52.7109375" bestFit="1" customWidth="1"/>
    <col min="11" max="11" width="23.85546875" bestFit="1" customWidth="1"/>
    <col min="12" max="12" width="37.7109375" bestFit="1" customWidth="1"/>
    <col min="13" max="13" width="43" bestFit="1" customWidth="1"/>
    <col min="14" max="14" width="29.140625" bestFit="1" customWidth="1"/>
    <col min="15" max="15" width="30.42578125" bestFit="1" customWidth="1"/>
    <col min="16" max="16" width="40.42578125" bestFit="1" customWidth="1"/>
    <col min="17" max="17" width="54.28515625" bestFit="1" customWidth="1"/>
    <col min="18" max="18" width="59.5703125" bestFit="1" customWidth="1"/>
    <col min="19" max="19" width="45.7109375" bestFit="1" customWidth="1"/>
    <col min="20" max="20" width="30.7109375" bestFit="1" customWidth="1"/>
    <col min="21" max="21" width="44.5703125" bestFit="1" customWidth="1"/>
    <col min="22" max="22" width="49.85546875" bestFit="1" customWidth="1"/>
    <col min="23" max="23" width="23.7109375" bestFit="1" customWidth="1"/>
    <col min="24" max="24" width="43.140625" bestFit="1" customWidth="1"/>
    <col min="25" max="25" width="24.85546875" bestFit="1" customWidth="1"/>
    <col min="26" max="26" width="30.140625" bestFit="1" customWidth="1"/>
    <col min="27" max="27" width="5.7109375" bestFit="1" customWidth="1"/>
    <col min="28" max="28" width="14.28515625" bestFit="1" customWidth="1"/>
    <col min="29" max="29" width="28.140625" bestFit="1" customWidth="1"/>
    <col min="30" max="30" width="33.42578125" bestFit="1" customWidth="1"/>
    <col min="31" max="31" width="39" bestFit="1" customWidth="1"/>
    <col min="32" max="32" width="19.5703125" bestFit="1" customWidth="1"/>
    <col min="33" max="33" width="7.28515625" bestFit="1" customWidth="1"/>
    <col min="34" max="34" width="30.85546875" bestFit="1" customWidth="1"/>
    <col min="35" max="35" width="44.7109375" bestFit="1" customWidth="1"/>
    <col min="36" max="36" width="21.28515625" bestFit="1" customWidth="1"/>
    <col min="37" max="37" width="35" bestFit="1" customWidth="1"/>
    <col min="38" max="38" width="40.28515625" bestFit="1" customWidth="1"/>
    <col min="39" max="39" width="26.5703125" bestFit="1" customWidth="1"/>
    <col min="40" max="40" width="11.140625" bestFit="1" customWidth="1"/>
    <col min="41" max="41" width="13.140625" bestFit="1" customWidth="1"/>
  </cols>
  <sheetData>
    <row r="3" spans="1:3" x14ac:dyDescent="0.2">
      <c r="A3" s="192" t="s">
        <v>342</v>
      </c>
      <c r="B3" t="s">
        <v>1399</v>
      </c>
      <c r="C3" t="s">
        <v>1400</v>
      </c>
    </row>
    <row r="4" spans="1:3" x14ac:dyDescent="0.2">
      <c r="A4" s="10" t="s">
        <v>89</v>
      </c>
      <c r="B4" s="75">
        <v>3.1864406779661016</v>
      </c>
      <c r="C4" s="75">
        <v>69</v>
      </c>
    </row>
    <row r="5" spans="1:3" x14ac:dyDescent="0.2">
      <c r="A5" s="10" t="s">
        <v>90</v>
      </c>
      <c r="B5" s="75">
        <v>2.9574468085106385</v>
      </c>
      <c r="C5" s="75">
        <v>51</v>
      </c>
    </row>
    <row r="6" spans="1:3" x14ac:dyDescent="0.2">
      <c r="A6" s="10" t="s">
        <v>91</v>
      </c>
      <c r="B6" s="75">
        <v>2.76</v>
      </c>
      <c r="C6" s="75">
        <v>26</v>
      </c>
    </row>
    <row r="7" spans="1:3" x14ac:dyDescent="0.2">
      <c r="A7" s="10" t="s">
        <v>92</v>
      </c>
      <c r="B7" s="75">
        <v>3.2661290322580645</v>
      </c>
      <c r="C7" s="75">
        <v>133</v>
      </c>
    </row>
    <row r="8" spans="1:3" x14ac:dyDescent="0.2">
      <c r="A8" s="10" t="s">
        <v>93</v>
      </c>
      <c r="B8" s="75">
        <v>3.0612244897959182</v>
      </c>
      <c r="C8" s="75">
        <v>53</v>
      </c>
    </row>
    <row r="9" spans="1:3" x14ac:dyDescent="0.2">
      <c r="A9" s="10" t="s">
        <v>94</v>
      </c>
      <c r="B9" s="75">
        <v>2.75</v>
      </c>
      <c r="C9" s="75">
        <v>81</v>
      </c>
    </row>
    <row r="10" spans="1:3" x14ac:dyDescent="0.2">
      <c r="A10" s="10" t="s">
        <v>95</v>
      </c>
      <c r="B10" s="75">
        <v>3.2083333333333335</v>
      </c>
      <c r="C10" s="75">
        <v>24</v>
      </c>
    </row>
    <row r="11" spans="1:3" x14ac:dyDescent="0.2">
      <c r="A11" s="10" t="s">
        <v>96</v>
      </c>
      <c r="B11" s="75">
        <v>3.1805555555555554</v>
      </c>
      <c r="C11" s="75">
        <v>76</v>
      </c>
    </row>
    <row r="12" spans="1:3" x14ac:dyDescent="0.2">
      <c r="A12" s="10" t="s">
        <v>97</v>
      </c>
      <c r="B12" s="75">
        <v>2.6559139784946235</v>
      </c>
      <c r="C12" s="75">
        <v>101</v>
      </c>
    </row>
    <row r="13" spans="1:3" x14ac:dyDescent="0.2">
      <c r="A13" s="10" t="s">
        <v>98</v>
      </c>
      <c r="B13" s="75">
        <v>3.0612244897959182</v>
      </c>
      <c r="C13" s="75">
        <v>100</v>
      </c>
    </row>
    <row r="14" spans="1:3" x14ac:dyDescent="0.2">
      <c r="A14" s="10" t="s">
        <v>221</v>
      </c>
      <c r="B14" s="75">
        <v>2.9411764705882355</v>
      </c>
      <c r="C14" s="75">
        <v>36</v>
      </c>
    </row>
    <row r="15" spans="1:3" x14ac:dyDescent="0.2">
      <c r="A15" s="10" t="s">
        <v>99</v>
      </c>
      <c r="B15" s="75">
        <v>2.9750000000000001</v>
      </c>
      <c r="C15" s="75">
        <v>122</v>
      </c>
    </row>
    <row r="16" spans="1:3" x14ac:dyDescent="0.2">
      <c r="A16" s="10" t="s">
        <v>100</v>
      </c>
      <c r="B16" s="75">
        <v>2.7662337662337664</v>
      </c>
      <c r="C16" s="75">
        <v>158</v>
      </c>
    </row>
    <row r="17" spans="1:3" x14ac:dyDescent="0.2">
      <c r="A17" s="10" t="s">
        <v>222</v>
      </c>
      <c r="B17" s="75">
        <v>2.9193548387096775</v>
      </c>
      <c r="C17" s="75">
        <v>62</v>
      </c>
    </row>
    <row r="18" spans="1:3" x14ac:dyDescent="0.2">
      <c r="A18" s="10" t="s">
        <v>223</v>
      </c>
      <c r="B18" s="75">
        <v>2.8571428571428572</v>
      </c>
      <c r="C18" s="75">
        <v>30</v>
      </c>
    </row>
    <row r="19" spans="1:3" x14ac:dyDescent="0.2">
      <c r="A19" s="10" t="s">
        <v>101</v>
      </c>
      <c r="B19" s="75">
        <v>2.6696428571428572</v>
      </c>
      <c r="C19" s="75">
        <v>115</v>
      </c>
    </row>
    <row r="20" spans="1:3" x14ac:dyDescent="0.2">
      <c r="A20" s="10" t="s">
        <v>102</v>
      </c>
      <c r="B20" s="75">
        <v>3.1555555555555554</v>
      </c>
      <c r="C20" s="75">
        <v>136</v>
      </c>
    </row>
    <row r="21" spans="1:3" x14ac:dyDescent="0.2">
      <c r="A21" s="10" t="s">
        <v>103</v>
      </c>
      <c r="B21" s="75">
        <v>3</v>
      </c>
      <c r="C21" s="75">
        <v>44</v>
      </c>
    </row>
    <row r="22" spans="1:3" x14ac:dyDescent="0.2">
      <c r="A22" s="10" t="s">
        <v>104</v>
      </c>
      <c r="B22" s="75">
        <v>2.8229665071770333</v>
      </c>
      <c r="C22" s="75">
        <v>216</v>
      </c>
    </row>
    <row r="23" spans="1:3" x14ac:dyDescent="0.2">
      <c r="A23" s="10" t="s">
        <v>105</v>
      </c>
      <c r="B23" s="75">
        <v>2.8</v>
      </c>
      <c r="C23" s="75">
        <v>55</v>
      </c>
    </row>
    <row r="24" spans="1:3" x14ac:dyDescent="0.2">
      <c r="A24" s="10" t="s">
        <v>106</v>
      </c>
      <c r="B24" s="75">
        <v>2.57</v>
      </c>
      <c r="C24" s="75">
        <v>107</v>
      </c>
    </row>
    <row r="25" spans="1:3" x14ac:dyDescent="0.2">
      <c r="A25" s="10" t="s">
        <v>107</v>
      </c>
      <c r="B25" s="75">
        <v>3.6</v>
      </c>
      <c r="C25" s="75">
        <v>20</v>
      </c>
    </row>
    <row r="26" spans="1:3" x14ac:dyDescent="0.2">
      <c r="A26" s="10" t="s">
        <v>224</v>
      </c>
      <c r="B26" s="75">
        <v>2.8285714285714287</v>
      </c>
      <c r="C26" s="75">
        <v>36</v>
      </c>
    </row>
    <row r="27" spans="1:3" x14ac:dyDescent="0.2">
      <c r="A27" s="10" t="s">
        <v>108</v>
      </c>
      <c r="B27" s="75">
        <v>3.3698630136986303</v>
      </c>
      <c r="C27" s="75">
        <v>75</v>
      </c>
    </row>
    <row r="28" spans="1:3" x14ac:dyDescent="0.2">
      <c r="A28" s="10" t="s">
        <v>225</v>
      </c>
      <c r="B28" s="75">
        <v>2.8</v>
      </c>
      <c r="C28" s="75">
        <v>36</v>
      </c>
    </row>
    <row r="29" spans="1:3" x14ac:dyDescent="0.2">
      <c r="A29" s="10" t="s">
        <v>109</v>
      </c>
      <c r="B29" s="75">
        <v>3.2857142857142856</v>
      </c>
      <c r="C29" s="75">
        <v>60</v>
      </c>
    </row>
    <row r="30" spans="1:3" x14ac:dyDescent="0.2">
      <c r="A30" s="10" t="s">
        <v>85</v>
      </c>
      <c r="B30" s="75">
        <v>2.7</v>
      </c>
      <c r="C30" s="75">
        <v>11</v>
      </c>
    </row>
    <row r="31" spans="1:3" x14ac:dyDescent="0.2">
      <c r="A31" s="10" t="s">
        <v>53</v>
      </c>
      <c r="B31" s="75">
        <v>2.9333333333333331</v>
      </c>
      <c r="C31" s="75">
        <v>17</v>
      </c>
    </row>
    <row r="32" spans="1:3" x14ac:dyDescent="0.2">
      <c r="A32" s="10" t="s">
        <v>54</v>
      </c>
      <c r="B32" s="75">
        <v>2.9458354624425143</v>
      </c>
      <c r="C32" s="75">
        <v>2050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34"/>
  <sheetViews>
    <sheetView topLeftCell="A19" workbookViewId="0">
      <selection activeCell="V30" sqref="V30"/>
    </sheetView>
  </sheetViews>
  <sheetFormatPr baseColWidth="10" defaultColWidth="9.85546875" defaultRowHeight="12.75" x14ac:dyDescent="0.2"/>
  <cols>
    <col min="1" max="1" width="21.140625" customWidth="1"/>
    <col min="2" max="2" width="17" customWidth="1"/>
    <col min="3" max="7" width="5.85546875" customWidth="1"/>
  </cols>
  <sheetData>
    <row r="3" spans="1:7" x14ac:dyDescent="0.2">
      <c r="A3" t="s">
        <v>1401</v>
      </c>
    </row>
    <row r="5" spans="1:7" x14ac:dyDescent="0.2">
      <c r="A5" t="s">
        <v>1402</v>
      </c>
      <c r="B5" t="s">
        <v>1403</v>
      </c>
      <c r="G5" s="60"/>
    </row>
    <row r="6" spans="1:7" x14ac:dyDescent="0.2">
      <c r="A6" t="s">
        <v>107</v>
      </c>
      <c r="B6">
        <v>6.5</v>
      </c>
      <c r="G6" s="60"/>
    </row>
    <row r="7" spans="1:7" x14ac:dyDescent="0.2">
      <c r="A7" t="s">
        <v>108</v>
      </c>
      <c r="B7">
        <v>5.9246575342465757</v>
      </c>
      <c r="G7" s="60"/>
    </row>
    <row r="8" spans="1:7" x14ac:dyDescent="0.2">
      <c r="A8" t="s">
        <v>109</v>
      </c>
      <c r="B8">
        <v>5.7142857142857144</v>
      </c>
      <c r="G8" s="60"/>
    </row>
    <row r="9" spans="1:7" x14ac:dyDescent="0.2">
      <c r="A9" t="s">
        <v>92</v>
      </c>
      <c r="B9" s="60">
        <v>5.665322580645161</v>
      </c>
      <c r="G9" s="60"/>
    </row>
    <row r="10" spans="1:7" x14ac:dyDescent="0.2">
      <c r="A10" t="s">
        <v>95</v>
      </c>
      <c r="B10" s="60">
        <v>5.520833333333333</v>
      </c>
      <c r="G10" s="60"/>
    </row>
    <row r="11" spans="1:7" x14ac:dyDescent="0.2">
      <c r="A11" t="s">
        <v>89</v>
      </c>
      <c r="B11">
        <v>5.4661016949152543</v>
      </c>
      <c r="G11" s="60"/>
    </row>
    <row r="12" spans="1:7" x14ac:dyDescent="0.2">
      <c r="A12" t="s">
        <v>96</v>
      </c>
      <c r="B12">
        <v>5.4513888888888893</v>
      </c>
      <c r="G12" s="60"/>
    </row>
    <row r="13" spans="1:7" x14ac:dyDescent="0.2">
      <c r="A13" t="s">
        <v>102</v>
      </c>
      <c r="B13">
        <v>5.3888888888888893</v>
      </c>
      <c r="G13" s="60"/>
    </row>
    <row r="14" spans="1:7" x14ac:dyDescent="0.2">
      <c r="A14" t="s">
        <v>93</v>
      </c>
      <c r="B14" s="60">
        <v>5.1530612244897958</v>
      </c>
      <c r="G14" s="60"/>
    </row>
    <row r="15" spans="1:7" x14ac:dyDescent="0.2">
      <c r="A15" t="s">
        <v>98</v>
      </c>
      <c r="B15">
        <v>5.1530612244897958</v>
      </c>
      <c r="G15" s="60"/>
    </row>
    <row r="16" spans="1:7" x14ac:dyDescent="0.2">
      <c r="A16" t="s">
        <v>103</v>
      </c>
      <c r="B16">
        <v>5</v>
      </c>
      <c r="G16" s="60"/>
    </row>
    <row r="17" spans="1:7" x14ac:dyDescent="0.2">
      <c r="A17" t="s">
        <v>99</v>
      </c>
      <c r="B17">
        <v>4.9375</v>
      </c>
      <c r="G17" s="60"/>
    </row>
    <row r="18" spans="1:7" x14ac:dyDescent="0.2">
      <c r="A18" t="s">
        <v>90</v>
      </c>
      <c r="B18" s="60">
        <v>4.8936170212765955</v>
      </c>
      <c r="G18" s="60"/>
    </row>
    <row r="19" spans="1:7" x14ac:dyDescent="0.2">
      <c r="A19" t="s">
        <v>54</v>
      </c>
      <c r="B19">
        <v>4.8645886561062852</v>
      </c>
      <c r="G19" s="60"/>
    </row>
    <row r="20" spans="1:7" x14ac:dyDescent="0.2">
      <c r="A20" t="s">
        <v>221</v>
      </c>
      <c r="B20">
        <v>4.8529411764705879</v>
      </c>
      <c r="G20" s="60"/>
    </row>
    <row r="21" spans="1:7" x14ac:dyDescent="0.2">
      <c r="A21" t="s">
        <v>53</v>
      </c>
      <c r="B21">
        <v>4.833333333333333</v>
      </c>
      <c r="G21" s="60"/>
    </row>
    <row r="22" spans="1:7" x14ac:dyDescent="0.2">
      <c r="A22" t="s">
        <v>222</v>
      </c>
      <c r="B22">
        <v>4.7983870967741939</v>
      </c>
      <c r="G22" s="60"/>
    </row>
    <row r="23" spans="1:7" x14ac:dyDescent="0.2">
      <c r="A23" t="s">
        <v>223</v>
      </c>
      <c r="B23">
        <v>4.6428571428571432</v>
      </c>
      <c r="G23" s="60"/>
    </row>
    <row r="24" spans="1:7" x14ac:dyDescent="0.2">
      <c r="A24" t="s">
        <v>224</v>
      </c>
      <c r="B24">
        <v>4.5714285714285712</v>
      </c>
      <c r="G24" s="60"/>
    </row>
    <row r="25" spans="1:7" x14ac:dyDescent="0.2">
      <c r="A25" t="s">
        <v>104</v>
      </c>
      <c r="B25">
        <v>4.5574162679425836</v>
      </c>
      <c r="G25" s="60"/>
    </row>
    <row r="26" spans="1:7" x14ac:dyDescent="0.2">
      <c r="A26" t="s">
        <v>105</v>
      </c>
      <c r="B26">
        <v>4.5</v>
      </c>
      <c r="G26" s="60"/>
    </row>
    <row r="27" spans="1:7" x14ac:dyDescent="0.2">
      <c r="A27" t="s">
        <v>225</v>
      </c>
      <c r="B27">
        <v>4.5</v>
      </c>
      <c r="G27" s="60"/>
    </row>
    <row r="28" spans="1:7" x14ac:dyDescent="0.2">
      <c r="A28" t="s">
        <v>100</v>
      </c>
      <c r="B28">
        <v>4.4155844155844157</v>
      </c>
      <c r="G28" s="60"/>
    </row>
    <row r="29" spans="1:7" x14ac:dyDescent="0.2">
      <c r="A29" t="s">
        <v>91</v>
      </c>
      <c r="B29" s="60">
        <v>4.4000000000000004</v>
      </c>
      <c r="G29" s="60"/>
    </row>
    <row r="30" spans="1:7" x14ac:dyDescent="0.2">
      <c r="A30" t="s">
        <v>94</v>
      </c>
      <c r="B30" s="60">
        <v>4.375</v>
      </c>
      <c r="G30" s="60"/>
    </row>
    <row r="31" spans="1:7" x14ac:dyDescent="0.2">
      <c r="A31" t="s">
        <v>85</v>
      </c>
      <c r="B31">
        <v>4.25</v>
      </c>
      <c r="G31" s="60"/>
    </row>
    <row r="32" spans="1:7" x14ac:dyDescent="0.2">
      <c r="A32" t="s">
        <v>101</v>
      </c>
      <c r="B32">
        <v>4.1741071428571432</v>
      </c>
      <c r="G32" s="60"/>
    </row>
    <row r="33" spans="1:7" x14ac:dyDescent="0.2">
      <c r="A33" t="s">
        <v>97</v>
      </c>
      <c r="B33">
        <v>4.139784946236559</v>
      </c>
      <c r="G33" s="60"/>
    </row>
    <row r="34" spans="1:7" x14ac:dyDescent="0.2">
      <c r="A34" t="s">
        <v>106</v>
      </c>
      <c r="B34">
        <v>3.9249999999999998</v>
      </c>
      <c r="G34" s="60"/>
    </row>
  </sheetData>
  <sortState ref="A6:B34">
    <sortCondition descending="1" ref="B6:B34"/>
  </sortState>
  <pageMargins left="0.75" right="0.75" top="1" bottom="1" header="0" footer="0"/>
  <headerFooter alignWithMargins="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269"/>
  <sheetViews>
    <sheetView showGridLines="0" tabSelected="1" view="pageBreakPreview" topLeftCell="B1" zoomScale="130" zoomScaleNormal="75" zoomScaleSheetLayoutView="130" workbookViewId="0">
      <pane xSplit="15" ySplit="1" topLeftCell="Q2" activePane="bottomRight" state="frozen"/>
      <selection activeCell="B1" sqref="B1"/>
      <selection pane="topRight" activeCell="Q1" sqref="Q1"/>
      <selection pane="bottomLeft" activeCell="B2" sqref="B2"/>
      <selection pane="bottomRight" activeCell="B54" sqref="B54:C81"/>
    </sheetView>
  </sheetViews>
  <sheetFormatPr baseColWidth="10" defaultRowHeight="12.75" customHeight="1" x14ac:dyDescent="0.25"/>
  <cols>
    <col min="1" max="1" width="8.7109375" style="62" customWidth="1"/>
    <col min="2" max="2" width="46.85546875" style="10" customWidth="1"/>
    <col min="3" max="3" width="8.7109375" style="13" customWidth="1"/>
    <col min="4" max="8" width="8.7109375" customWidth="1"/>
    <col min="9" max="9" width="6.42578125" customWidth="1"/>
    <col min="10" max="10" width="8.5703125" style="15" customWidth="1"/>
    <col min="11" max="15" width="6.42578125" style="15" customWidth="1"/>
    <col min="16" max="16" width="11.5703125" style="154" bestFit="1" customWidth="1"/>
    <col min="17" max="17" width="12.7109375" style="96" bestFit="1" customWidth="1"/>
    <col min="18" max="18" width="11.5703125" style="97" bestFit="1" customWidth="1"/>
    <col min="19" max="24" width="6.5703125" style="97" customWidth="1"/>
    <col min="25" max="25" width="11.5703125" style="97" bestFit="1" customWidth="1"/>
    <col min="26" max="26" width="11.42578125" style="97"/>
  </cols>
  <sheetData>
    <row r="1" spans="1:26" ht="51.75" customHeight="1" x14ac:dyDescent="0.3">
      <c r="A1" s="61"/>
      <c r="B1" s="1"/>
    </row>
    <row r="2" spans="1:26" ht="20.25" customHeight="1" x14ac:dyDescent="0.25">
      <c r="B2" s="284" t="s">
        <v>37</v>
      </c>
      <c r="C2" s="284"/>
      <c r="D2" s="284"/>
      <c r="E2" s="284"/>
      <c r="F2" s="284"/>
      <c r="G2" s="284"/>
      <c r="H2" s="284"/>
      <c r="I2" s="284"/>
      <c r="J2" s="284"/>
      <c r="K2" s="284"/>
      <c r="L2" s="284"/>
      <c r="M2" s="284"/>
      <c r="N2" s="284"/>
      <c r="O2" s="284"/>
      <c r="P2" s="284"/>
      <c r="R2" s="97">
        <v>10</v>
      </c>
    </row>
    <row r="3" spans="1:26" ht="23.25" customHeight="1" x14ac:dyDescent="0.25">
      <c r="B3" s="284"/>
      <c r="C3" s="284"/>
      <c r="D3" s="284"/>
      <c r="E3" s="284"/>
      <c r="F3" s="284"/>
      <c r="G3" s="284"/>
      <c r="H3" s="284"/>
      <c r="I3" s="284"/>
      <c r="J3" s="284"/>
      <c r="K3" s="284"/>
      <c r="L3" s="284"/>
      <c r="M3" s="284"/>
      <c r="N3" s="284"/>
      <c r="O3" s="284"/>
      <c r="P3" s="284"/>
    </row>
    <row r="4" spans="1:26" ht="12.75" customHeight="1" x14ac:dyDescent="0.25">
      <c r="A4" s="63"/>
      <c r="B4" s="3"/>
      <c r="C4" s="51"/>
      <c r="D4" s="2"/>
      <c r="E4" s="2"/>
      <c r="F4" s="2"/>
      <c r="G4" s="2"/>
    </row>
    <row r="5" spans="1:26" ht="18.75" customHeight="1" x14ac:dyDescent="0.25">
      <c r="B5" s="285" t="s">
        <v>38</v>
      </c>
      <c r="C5" s="285"/>
      <c r="D5" s="285"/>
      <c r="E5" s="285"/>
      <c r="F5" s="285"/>
      <c r="G5" s="285"/>
      <c r="H5" s="285"/>
      <c r="I5" s="285"/>
      <c r="J5" s="285"/>
      <c r="K5" s="285"/>
      <c r="L5" s="285"/>
      <c r="M5" s="285"/>
      <c r="N5" s="285"/>
      <c r="O5" s="285"/>
      <c r="P5" s="285"/>
    </row>
    <row r="6" spans="1:26" ht="18.75" customHeight="1" x14ac:dyDescent="0.25">
      <c r="B6" s="285" t="s">
        <v>896</v>
      </c>
      <c r="C6" s="285"/>
      <c r="D6" s="285"/>
      <c r="E6" s="285"/>
      <c r="F6" s="285"/>
      <c r="G6" s="285"/>
      <c r="H6" s="285"/>
      <c r="I6" s="285"/>
      <c r="J6" s="285"/>
      <c r="K6" s="285"/>
      <c r="L6" s="285"/>
      <c r="M6" s="285"/>
      <c r="N6" s="285"/>
      <c r="O6" s="285"/>
      <c r="P6" s="285"/>
    </row>
    <row r="7" spans="1:26" ht="32.25" customHeight="1" x14ac:dyDescent="0.25">
      <c r="B7" s="263"/>
      <c r="C7" s="263"/>
      <c r="D7" s="263"/>
      <c r="E7" s="263"/>
      <c r="F7" s="264" t="str">
        <f>VLOOKUP(R2,BLIOTECAS!B1:C27,2,FALSE)</f>
        <v>F. Ciencias Químicas</v>
      </c>
      <c r="G7" s="263"/>
      <c r="H7" s="263"/>
      <c r="I7" s="263"/>
      <c r="J7" s="265"/>
      <c r="K7" s="265"/>
      <c r="L7" s="265"/>
      <c r="M7" s="265"/>
      <c r="N7" s="265"/>
      <c r="O7" s="265"/>
      <c r="P7" s="266"/>
    </row>
    <row r="8" spans="1:26" ht="18.75" customHeight="1" x14ac:dyDescent="0.3">
      <c r="B8" s="6"/>
      <c r="C8" s="52"/>
      <c r="D8" s="7"/>
      <c r="E8" s="7"/>
      <c r="F8" s="108" t="s">
        <v>349</v>
      </c>
      <c r="G8" s="7"/>
      <c r="H8" s="9"/>
      <c r="I8" s="9"/>
      <c r="J8" s="50"/>
    </row>
    <row r="9" spans="1:26" ht="18.75" customHeight="1" x14ac:dyDescent="0.3">
      <c r="B9" s="6"/>
      <c r="C9" s="52"/>
      <c r="D9" s="7"/>
      <c r="E9" s="7"/>
      <c r="F9" s="8" t="s">
        <v>80</v>
      </c>
      <c r="G9" s="7"/>
      <c r="H9" s="9"/>
      <c r="I9" s="9"/>
      <c r="J9" s="50"/>
    </row>
    <row r="10" spans="1:26" ht="18.75" customHeight="1" x14ac:dyDescent="0.3">
      <c r="B10" s="6"/>
      <c r="C10" s="52"/>
      <c r="D10" s="7"/>
      <c r="E10" s="7"/>
      <c r="F10" s="8" t="s">
        <v>39</v>
      </c>
      <c r="G10" s="7"/>
      <c r="H10" s="9"/>
      <c r="I10" s="9"/>
      <c r="J10" s="50"/>
    </row>
    <row r="11" spans="1:26" ht="18.75" customHeight="1" x14ac:dyDescent="0.3">
      <c r="B11" s="48"/>
      <c r="C11" s="53"/>
      <c r="D11" s="15"/>
      <c r="E11" s="49"/>
      <c r="F11" s="268">
        <f>COUNTIF(TABLA!$F:$F,'Por biblioteca'!$F$7)</f>
        <v>102</v>
      </c>
      <c r="G11" s="49"/>
      <c r="H11" s="50"/>
      <c r="I11" s="50"/>
      <c r="J11" s="50"/>
    </row>
    <row r="12" spans="1:26" s="11" customFormat="1" ht="27" customHeight="1" x14ac:dyDescent="0.35">
      <c r="A12" s="203" t="s">
        <v>40</v>
      </c>
      <c r="B12" s="204" t="s">
        <v>41</v>
      </c>
      <c r="C12" s="54"/>
      <c r="J12" s="74"/>
      <c r="K12" s="74"/>
      <c r="L12" s="74"/>
      <c r="M12" s="74"/>
      <c r="N12" s="74"/>
      <c r="O12" s="74"/>
      <c r="P12" s="156"/>
      <c r="Q12" s="96"/>
      <c r="R12" s="98"/>
      <c r="S12" s="98"/>
      <c r="T12" s="98"/>
      <c r="U12" s="98"/>
      <c r="V12" s="98"/>
      <c r="W12" s="98"/>
      <c r="X12" s="98"/>
      <c r="Y12" s="98"/>
      <c r="Z12" s="98"/>
    </row>
    <row r="13" spans="1:26" ht="18.75" x14ac:dyDescent="0.25">
      <c r="A13" s="289" t="s">
        <v>897</v>
      </c>
      <c r="B13" s="289"/>
      <c r="C13" s="289"/>
      <c r="D13" s="289"/>
    </row>
    <row r="14" spans="1:26" ht="15.75" x14ac:dyDescent="0.25">
      <c r="B14" s="135" t="s">
        <v>396</v>
      </c>
      <c r="C14" s="138">
        <f>COUNTIFS(TABLA!E:E,B14,TABLA!$F:$F,'Por biblioteca'!$F$7)</f>
        <v>96</v>
      </c>
    </row>
    <row r="15" spans="1:26" ht="15.75" x14ac:dyDescent="0.25">
      <c r="B15" s="135" t="s">
        <v>407</v>
      </c>
      <c r="C15" s="138">
        <f>COUNTIFS(TABLA!E:E,B15,TABLA!$F:$F,'Por biblioteca'!$F$7)</f>
        <v>4</v>
      </c>
    </row>
    <row r="16" spans="1:26" ht="15.75" x14ac:dyDescent="0.25">
      <c r="B16" s="135" t="s">
        <v>401</v>
      </c>
      <c r="C16" s="138">
        <f>COUNTIFS(TABLA!E:E,B16,TABLA!$F:$F,'Por biblioteca'!$F$7)</f>
        <v>2</v>
      </c>
    </row>
    <row r="17" spans="1:28" ht="28.5" x14ac:dyDescent="0.25">
      <c r="B17" s="135" t="s">
        <v>418</v>
      </c>
      <c r="C17" s="138">
        <f>COUNTIFS(TABLA!E:E,B17,TABLA!$F:$F,'Por biblioteca'!$F$7)</f>
        <v>0</v>
      </c>
    </row>
    <row r="18" spans="1:28" ht="15.75" x14ac:dyDescent="0.25"/>
    <row r="19" spans="1:28" ht="15.75" x14ac:dyDescent="0.25"/>
    <row r="20" spans="1:28" ht="12.75" customHeight="1" x14ac:dyDescent="0.25">
      <c r="A20" s="35"/>
    </row>
    <row r="21" spans="1:28" ht="19.5" customHeight="1" x14ac:dyDescent="0.25">
      <c r="A21" s="35"/>
      <c r="B21" s="110" t="s">
        <v>86</v>
      </c>
    </row>
    <row r="22" spans="1:28" ht="26.25" customHeight="1" x14ac:dyDescent="0.25">
      <c r="A22" s="35"/>
      <c r="B22" s="110" t="s">
        <v>87</v>
      </c>
    </row>
    <row r="23" spans="1:28" ht="12.75" customHeight="1" x14ac:dyDescent="0.25">
      <c r="A23" s="35"/>
      <c r="C23" s="17" t="s">
        <v>43</v>
      </c>
      <c r="D23" s="17" t="s">
        <v>44</v>
      </c>
    </row>
    <row r="24" spans="1:28" s="3" customFormat="1" ht="34.5" customHeight="1" x14ac:dyDescent="0.2">
      <c r="A24" s="119"/>
      <c r="B24" s="128" t="s">
        <v>320</v>
      </c>
      <c r="C24" s="30">
        <f>COUNTIFS(TABLA!G:G,'Por biblioteca'!B24,TABLA!$F:$F,'Por biblioteca'!$F$7)</f>
        <v>3</v>
      </c>
      <c r="D24" s="129">
        <f>C24/SUM(C$24:C$28)</f>
        <v>2.9411764705882353E-2</v>
      </c>
      <c r="J24" s="120"/>
      <c r="K24" s="120"/>
      <c r="L24" s="120"/>
      <c r="M24" s="120"/>
      <c r="N24" s="120"/>
      <c r="O24" s="120"/>
      <c r="P24" s="157"/>
      <c r="Q24" s="121"/>
      <c r="R24" s="122"/>
      <c r="S24" s="122"/>
      <c r="T24" s="122"/>
      <c r="U24" s="122"/>
      <c r="V24" s="122"/>
      <c r="X24" s="122"/>
      <c r="Y24" s="122"/>
      <c r="Z24" s="122"/>
    </row>
    <row r="25" spans="1:28" s="3" customFormat="1" ht="34.5" customHeight="1" x14ac:dyDescent="0.2">
      <c r="A25" s="123"/>
      <c r="B25" s="128" t="s">
        <v>397</v>
      </c>
      <c r="C25" s="30">
        <f>COUNTIFS(TABLA!G:G,'Por biblioteca'!B25,TABLA!$F:$F,'Por biblioteca'!$F$7)</f>
        <v>5</v>
      </c>
      <c r="D25" s="129">
        <f>C25/SUM(C$24:C$28)</f>
        <v>4.9019607843137254E-2</v>
      </c>
      <c r="J25" s="120"/>
      <c r="K25" s="120"/>
      <c r="L25" s="120"/>
      <c r="M25" s="120"/>
      <c r="N25" s="120"/>
      <c r="O25" s="120"/>
      <c r="P25" s="157"/>
      <c r="Q25" s="121"/>
      <c r="R25" s="122"/>
      <c r="S25" s="122"/>
      <c r="T25" s="122"/>
      <c r="U25" s="122"/>
      <c r="V25" s="122"/>
      <c r="X25" s="122"/>
      <c r="Y25" s="122"/>
      <c r="Z25" s="122"/>
    </row>
    <row r="26" spans="1:28" s="3" customFormat="1" ht="34.5" customHeight="1" x14ac:dyDescent="0.2">
      <c r="A26" s="124"/>
      <c r="B26" s="127" t="s">
        <v>300</v>
      </c>
      <c r="C26" s="30">
        <f>COUNTIFS(TABLA!G:G,'Por biblioteca'!B26,TABLA!$F:$F,'Por biblioteca'!$F$7)</f>
        <v>19</v>
      </c>
      <c r="D26" s="129">
        <f>C26/SUM(C$24:C$28)</f>
        <v>0.18627450980392157</v>
      </c>
      <c r="J26" s="120"/>
      <c r="K26" s="120"/>
      <c r="L26" s="120"/>
      <c r="M26" s="120"/>
      <c r="N26" s="120"/>
      <c r="O26" s="120"/>
      <c r="P26" s="157"/>
      <c r="Q26" s="121"/>
      <c r="R26" s="122"/>
      <c r="S26" s="122"/>
      <c r="T26" s="122"/>
      <c r="U26" s="122"/>
      <c r="V26" s="122"/>
      <c r="X26" s="122"/>
      <c r="Y26" s="122"/>
      <c r="Z26" s="122"/>
    </row>
    <row r="27" spans="1:28" s="3" customFormat="1" ht="34.5" customHeight="1" x14ac:dyDescent="0.2">
      <c r="A27" s="125"/>
      <c r="B27" s="128" t="s">
        <v>305</v>
      </c>
      <c r="C27" s="30">
        <f>COUNTIFS(TABLA!G:G,'Por biblioteca'!B27,TABLA!$F:$F,'Por biblioteca'!$F$7)</f>
        <v>37</v>
      </c>
      <c r="D27" s="129">
        <f>C27/SUM(C$24:C$28)</f>
        <v>0.36274509803921567</v>
      </c>
      <c r="J27" s="120"/>
      <c r="K27" s="120"/>
      <c r="L27" s="120"/>
      <c r="M27" s="120"/>
      <c r="N27" s="120"/>
      <c r="O27" s="120"/>
      <c r="P27" s="157"/>
      <c r="Q27" s="121">
        <f>SUM(C23:C28)</f>
        <v>102</v>
      </c>
      <c r="R27" s="122"/>
      <c r="S27" s="122"/>
      <c r="T27" s="122"/>
      <c r="U27" s="122"/>
      <c r="V27" s="122"/>
      <c r="W27" s="122"/>
      <c r="X27" s="122"/>
      <c r="Y27" s="122"/>
      <c r="Z27" s="122"/>
    </row>
    <row r="28" spans="1:28" s="3" customFormat="1" ht="34.5" customHeight="1" x14ac:dyDescent="0.2">
      <c r="A28" s="126"/>
      <c r="B28" s="128" t="s">
        <v>301</v>
      </c>
      <c r="C28" s="30">
        <f>COUNTIFS(TABLA!G:G,'Por biblioteca'!B28,TABLA!$F:$F,'Por biblioteca'!$F$7)</f>
        <v>38</v>
      </c>
      <c r="D28" s="129">
        <f>C28/SUM(C$24:C$28)</f>
        <v>0.37254901960784315</v>
      </c>
      <c r="J28" s="120"/>
      <c r="K28" s="120"/>
      <c r="L28" s="120"/>
      <c r="M28" s="120"/>
      <c r="N28" s="120"/>
      <c r="O28" s="120"/>
      <c r="P28" s="157"/>
      <c r="Q28" s="121"/>
      <c r="R28" s="122"/>
      <c r="S28" s="122"/>
      <c r="T28" s="122"/>
      <c r="U28" s="122"/>
      <c r="V28" s="122"/>
      <c r="W28" s="122"/>
      <c r="X28" s="122"/>
      <c r="Y28" s="122"/>
      <c r="Z28" s="122"/>
    </row>
    <row r="29" spans="1:28" ht="29.25" customHeight="1" x14ac:dyDescent="0.25"/>
    <row r="30" spans="1:28" ht="21" customHeight="1" x14ac:dyDescent="0.25">
      <c r="A30" s="35"/>
      <c r="B30" s="110" t="s">
        <v>88</v>
      </c>
    </row>
    <row r="31" spans="1:28" s="15" customFormat="1" ht="18.75" customHeight="1" x14ac:dyDescent="0.25">
      <c r="A31" s="35"/>
      <c r="B31" s="10"/>
      <c r="C31" s="212" t="s">
        <v>43</v>
      </c>
      <c r="D31" s="212" t="s">
        <v>44</v>
      </c>
      <c r="E31"/>
      <c r="F31"/>
      <c r="G31"/>
      <c r="H31"/>
      <c r="I31"/>
      <c r="P31" s="154"/>
      <c r="Q31" s="96"/>
      <c r="R31" s="97"/>
      <c r="S31" s="97"/>
      <c r="T31" s="97"/>
      <c r="U31" s="97"/>
      <c r="V31" s="97"/>
      <c r="W31" s="97"/>
      <c r="X31" s="97"/>
      <c r="Y31" s="97"/>
      <c r="Z31" s="97"/>
      <c r="AA31"/>
      <c r="AB31"/>
    </row>
    <row r="32" spans="1:28" s="15" customFormat="1" ht="34.5" customHeight="1" x14ac:dyDescent="0.25">
      <c r="A32" s="119"/>
      <c r="B32" s="213" t="s">
        <v>320</v>
      </c>
      <c r="C32" s="30">
        <f>COUNTIFS(TABLA!H:H,'Por biblioteca'!B32,TABLA!$F:$F,'Por biblioteca'!$F$7)</f>
        <v>33</v>
      </c>
      <c r="D32" s="129">
        <f>C32/SUM(C$24:C$28)</f>
        <v>0.3235294117647059</v>
      </c>
      <c r="E32"/>
      <c r="F32"/>
      <c r="G32"/>
      <c r="H32"/>
      <c r="I32"/>
      <c r="P32" s="154"/>
      <c r="Q32" s="96"/>
      <c r="R32" s="97"/>
      <c r="S32" s="97"/>
      <c r="T32" s="97"/>
      <c r="U32" s="97"/>
      <c r="V32" s="97"/>
      <c r="W32" s="97"/>
      <c r="X32" s="97"/>
      <c r="Y32" s="97"/>
      <c r="Z32" s="97"/>
      <c r="AA32"/>
      <c r="AB32"/>
    </row>
    <row r="33" spans="1:28" s="15" customFormat="1" ht="34.5" customHeight="1" x14ac:dyDescent="0.25">
      <c r="A33" s="123"/>
      <c r="B33" s="128" t="s">
        <v>397</v>
      </c>
      <c r="C33" s="30">
        <f>COUNTIFS(TABLA!H:H,'Por biblioteca'!B33,TABLA!$F:$F,'Por biblioteca'!$F$7)</f>
        <v>13</v>
      </c>
      <c r="D33" s="129">
        <f>C33/SUM(C$24:C$28)</f>
        <v>0.12745098039215685</v>
      </c>
      <c r="E33"/>
      <c r="F33"/>
      <c r="G33"/>
      <c r="H33"/>
      <c r="I33"/>
      <c r="P33" s="154"/>
      <c r="Q33" s="96"/>
      <c r="R33" s="97"/>
      <c r="S33" s="97"/>
      <c r="T33" s="97"/>
      <c r="U33" s="97"/>
      <c r="V33" s="97"/>
      <c r="W33" s="97"/>
      <c r="X33" s="97"/>
      <c r="Y33" s="97"/>
      <c r="Z33" s="97"/>
      <c r="AA33"/>
      <c r="AB33"/>
    </row>
    <row r="34" spans="1:28" s="15" customFormat="1" ht="34.5" customHeight="1" x14ac:dyDescent="0.25">
      <c r="A34" s="124"/>
      <c r="B34" s="213" t="s">
        <v>300</v>
      </c>
      <c r="C34" s="30">
        <f>COUNTIFS(TABLA!H:H,'Por biblioteca'!B34,TABLA!$F:$F,'Por biblioteca'!$F$7)</f>
        <v>39</v>
      </c>
      <c r="D34" s="129">
        <f>C34/SUM(C$24:C$28)</f>
        <v>0.38235294117647056</v>
      </c>
      <c r="E34"/>
      <c r="F34"/>
      <c r="G34"/>
      <c r="H34"/>
      <c r="I34"/>
      <c r="P34" s="154"/>
      <c r="Q34" s="96"/>
      <c r="R34" s="97"/>
      <c r="S34" s="97"/>
      <c r="T34" s="97"/>
      <c r="U34" s="97"/>
      <c r="V34" s="97"/>
      <c r="W34" s="97"/>
      <c r="X34" s="97"/>
      <c r="Y34" s="97"/>
      <c r="Z34" s="97"/>
      <c r="AA34"/>
      <c r="AB34"/>
    </row>
    <row r="35" spans="1:28" s="15" customFormat="1" ht="34.5" customHeight="1" x14ac:dyDescent="0.25">
      <c r="A35" s="125"/>
      <c r="B35" s="213" t="s">
        <v>305</v>
      </c>
      <c r="C35" s="30">
        <f>COUNTIFS(TABLA!H:H,'Por biblioteca'!B35,TABLA!$F:$F,'Por biblioteca'!$F$7)</f>
        <v>12</v>
      </c>
      <c r="D35" s="129">
        <f>C35/SUM(C$24:C$28)</f>
        <v>0.11764705882352941</v>
      </c>
      <c r="E35"/>
      <c r="F35"/>
      <c r="G35"/>
      <c r="H35"/>
      <c r="I35"/>
      <c r="P35" s="154"/>
      <c r="Q35" s="96"/>
      <c r="R35" s="97"/>
      <c r="S35" s="97"/>
      <c r="T35" s="97"/>
      <c r="U35" s="97"/>
      <c r="V35" s="97"/>
      <c r="W35" s="97"/>
      <c r="X35" s="97"/>
      <c r="Y35" s="97"/>
      <c r="Z35" s="97"/>
      <c r="AA35"/>
      <c r="AB35"/>
    </row>
    <row r="36" spans="1:28" s="15" customFormat="1" ht="34.5" customHeight="1" x14ac:dyDescent="0.25">
      <c r="A36" s="126"/>
      <c r="B36" s="213" t="s">
        <v>301</v>
      </c>
      <c r="C36" s="30">
        <f>COUNTIFS(TABLA!H:H,'Por biblioteca'!B36,TABLA!$F:$F,'Por biblioteca'!$F$7)</f>
        <v>5</v>
      </c>
      <c r="D36" s="129">
        <f>C36/SUM(C$24:C$28)</f>
        <v>4.9019607843137254E-2</v>
      </c>
      <c r="E36"/>
      <c r="F36"/>
      <c r="G36"/>
      <c r="H36"/>
      <c r="I36"/>
      <c r="P36" s="154"/>
      <c r="Q36" s="96"/>
      <c r="R36" s="97"/>
      <c r="S36" s="97"/>
      <c r="T36" s="97"/>
      <c r="U36" s="97"/>
      <c r="V36" s="97"/>
      <c r="W36" s="97"/>
      <c r="X36" s="97"/>
      <c r="Y36" s="97"/>
      <c r="Z36" s="97"/>
      <c r="AA36"/>
      <c r="AB36"/>
    </row>
    <row r="37" spans="1:28" s="15" customFormat="1" ht="57" customHeight="1" x14ac:dyDescent="0.25">
      <c r="A37" s="62"/>
      <c r="B37" s="296" t="str">
        <f>TABLA!I1</f>
        <v>Señala entre las siguientes opciones, qué piensas hacer en cuanto la situación empiece a normalizarse</v>
      </c>
      <c r="C37" s="296"/>
      <c r="D37" s="296"/>
      <c r="E37"/>
      <c r="F37"/>
      <c r="G37"/>
      <c r="H37"/>
      <c r="I37"/>
      <c r="P37" s="154"/>
      <c r="Q37" s="96"/>
      <c r="R37" s="97"/>
      <c r="S37" s="97"/>
      <c r="T37" s="97"/>
      <c r="U37" s="97"/>
      <c r="V37" s="97"/>
      <c r="W37" s="97"/>
      <c r="X37" s="97"/>
      <c r="Y37" s="97"/>
      <c r="Z37" s="97"/>
      <c r="AA37" s="97"/>
      <c r="AB37"/>
    </row>
    <row r="38" spans="1:28" s="15" customFormat="1" ht="42.75" x14ac:dyDescent="0.25">
      <c r="A38" s="119"/>
      <c r="B38" s="213" t="s">
        <v>306</v>
      </c>
      <c r="C38" s="30">
        <f>SUMIFS(TABLA!BD:BD,TABLA!$F:$F,'Por biblioteca'!$F$7)</f>
        <v>72</v>
      </c>
      <c r="D38" s="129">
        <f>C38/$F$11</f>
        <v>0.70588235294117652</v>
      </c>
      <c r="E38"/>
      <c r="F38"/>
      <c r="G38"/>
      <c r="H38"/>
      <c r="I38"/>
      <c r="P38" s="154"/>
      <c r="Q38" s="96"/>
      <c r="R38" s="97"/>
      <c r="S38" s="97"/>
      <c r="T38" s="97"/>
      <c r="U38" s="97"/>
      <c r="V38" s="97"/>
      <c r="W38" s="97"/>
      <c r="X38" s="97"/>
      <c r="Y38" s="97"/>
      <c r="Z38" s="97"/>
      <c r="AA38" s="97"/>
      <c r="AB38"/>
    </row>
    <row r="39" spans="1:28" s="15" customFormat="1" ht="28.5" x14ac:dyDescent="0.25">
      <c r="A39" s="123"/>
      <c r="B39" s="213" t="s">
        <v>315</v>
      </c>
      <c r="C39" s="30">
        <f>SUMIFS(TABLA!BE:BE,TABLA!$F:$F,'Por biblioteca'!$F$7)</f>
        <v>19</v>
      </c>
      <c r="D39" s="129">
        <f t="shared" ref="D39:D42" si="0">C39/$F$11</f>
        <v>0.18627450980392157</v>
      </c>
      <c r="E39"/>
      <c r="F39"/>
      <c r="G39"/>
      <c r="H39"/>
      <c r="P39" s="154"/>
      <c r="Q39" s="96"/>
      <c r="R39" s="97"/>
      <c r="S39" s="97"/>
      <c r="T39" s="97"/>
      <c r="U39" s="97"/>
      <c r="V39" s="97"/>
      <c r="W39" s="97"/>
      <c r="X39" s="97"/>
      <c r="Y39" s="97"/>
      <c r="Z39" s="97"/>
      <c r="AA39" s="97"/>
      <c r="AB39"/>
    </row>
    <row r="40" spans="1:28" s="15" customFormat="1" ht="28.5" x14ac:dyDescent="0.25">
      <c r="A40" s="124"/>
      <c r="B40" s="213" t="s">
        <v>318</v>
      </c>
      <c r="C40" s="30">
        <f>SUMIFS(TABLA!BF:BF,TABLA!$F:$F,'Por biblioteca'!$F$7)</f>
        <v>10</v>
      </c>
      <c r="D40" s="129">
        <f t="shared" si="0"/>
        <v>9.8039215686274508E-2</v>
      </c>
      <c r="E40"/>
      <c r="F40"/>
      <c r="G40"/>
      <c r="H40"/>
      <c r="I40"/>
      <c r="P40" s="154"/>
      <c r="Q40" s="96"/>
      <c r="R40" s="97"/>
      <c r="S40" s="97"/>
      <c r="T40" s="97"/>
      <c r="U40" s="97"/>
      <c r="V40" s="97"/>
      <c r="W40" s="97"/>
      <c r="X40" s="97"/>
      <c r="Y40" s="97"/>
      <c r="Z40" s="97"/>
      <c r="AA40" s="97"/>
      <c r="AB40"/>
    </row>
    <row r="41" spans="1:28" s="15" customFormat="1" ht="28.5" x14ac:dyDescent="0.25">
      <c r="A41" s="125"/>
      <c r="B41" s="213" t="s">
        <v>316</v>
      </c>
      <c r="C41" s="30">
        <f>SUMIFS(TABLA!BG:BG,TABLA!$F:$F,'Por biblioteca'!$F$7)</f>
        <v>7</v>
      </c>
      <c r="D41" s="129">
        <f t="shared" si="0"/>
        <v>6.8627450980392163E-2</v>
      </c>
      <c r="E41"/>
      <c r="F41"/>
      <c r="G41"/>
      <c r="H41"/>
      <c r="I41"/>
      <c r="P41" s="154"/>
      <c r="Q41" s="96"/>
      <c r="R41" s="97"/>
      <c r="S41" s="97"/>
      <c r="T41" s="97"/>
      <c r="U41" s="97"/>
      <c r="V41" s="97"/>
      <c r="W41" s="97"/>
      <c r="X41" s="97"/>
      <c r="Y41" s="97"/>
      <c r="Z41" s="97"/>
      <c r="AA41"/>
      <c r="AB41"/>
    </row>
    <row r="42" spans="1:28" s="15" customFormat="1" ht="28.5" x14ac:dyDescent="0.25">
      <c r="A42" s="126"/>
      <c r="B42" s="213" t="s">
        <v>329</v>
      </c>
      <c r="C42" s="30">
        <f>SUMIFS(TABLA!BH:BH,TABLA!$F:$F,'Por biblioteca'!$F$7)</f>
        <v>10</v>
      </c>
      <c r="D42" s="129">
        <f t="shared" si="0"/>
        <v>9.8039215686274508E-2</v>
      </c>
      <c r="E42"/>
      <c r="F42"/>
      <c r="G42"/>
      <c r="H42"/>
      <c r="I42"/>
      <c r="P42" s="154"/>
      <c r="Q42" s="96"/>
      <c r="R42" s="97"/>
      <c r="S42" s="97"/>
      <c r="T42" s="97"/>
      <c r="U42" s="97"/>
      <c r="V42" s="97"/>
      <c r="W42" s="97"/>
      <c r="X42" s="97"/>
      <c r="Y42" s="97"/>
      <c r="Z42" s="97"/>
      <c r="AA42"/>
      <c r="AB42"/>
    </row>
    <row r="43" spans="1:28" s="15" customFormat="1" ht="15.75" x14ac:dyDescent="0.25">
      <c r="A43" s="62"/>
      <c r="B43" s="10"/>
      <c r="C43" s="13"/>
      <c r="D43"/>
      <c r="E43"/>
      <c r="F43"/>
      <c r="G43"/>
      <c r="H43"/>
      <c r="I43"/>
      <c r="P43" s="154"/>
      <c r="Q43" s="96"/>
      <c r="R43" s="97"/>
      <c r="S43" s="97"/>
      <c r="T43" s="97"/>
      <c r="U43" s="97"/>
      <c r="V43" s="97"/>
      <c r="W43" s="97"/>
      <c r="X43" s="97"/>
      <c r="Y43" s="97"/>
      <c r="Z43" s="97"/>
      <c r="AA43"/>
      <c r="AB43"/>
    </row>
    <row r="44" spans="1:28" s="15" customFormat="1" ht="15.75" x14ac:dyDescent="0.25">
      <c r="A44" s="62"/>
      <c r="B44" s="10"/>
      <c r="C44" s="13"/>
      <c r="D44"/>
      <c r="E44"/>
      <c r="F44"/>
      <c r="G44"/>
      <c r="H44"/>
      <c r="I44"/>
      <c r="P44" s="154"/>
      <c r="Q44" s="96"/>
      <c r="R44" s="97"/>
      <c r="S44" s="97"/>
      <c r="T44" s="97"/>
      <c r="U44" s="97"/>
      <c r="V44" s="97"/>
      <c r="W44" s="97"/>
      <c r="X44" s="97"/>
      <c r="Y44" s="97"/>
      <c r="Z44" s="97"/>
      <c r="AA44"/>
      <c r="AB44"/>
    </row>
    <row r="45" spans="1:28" ht="87" customHeight="1" x14ac:dyDescent="0.25">
      <c r="B45" s="273" t="s">
        <v>1405</v>
      </c>
      <c r="C45" s="269" t="s">
        <v>305</v>
      </c>
      <c r="D45" s="269" t="s">
        <v>301</v>
      </c>
      <c r="E45" s="15"/>
      <c r="F45" s="15"/>
      <c r="G45" s="15"/>
    </row>
    <row r="46" spans="1:28" ht="42.75" x14ac:dyDescent="0.25">
      <c r="B46" s="213" t="s">
        <v>306</v>
      </c>
      <c r="C46" s="270">
        <f>SUMIFS(TABLA!$BD:$BD,TABLA!$G:$G,BUC!C$80,TABLA!$F:$F,'Por biblioteca'!$F$7)</f>
        <v>25</v>
      </c>
      <c r="D46" s="270">
        <f>SUMIFS(TABLA!$BD:$BD,TABLA!$G:$G,BUC!D$80,TABLA!$F:$F,'Por biblioteca'!$F$7)</f>
        <v>25</v>
      </c>
      <c r="E46" s="274">
        <f>SUM(C46:D46)</f>
        <v>50</v>
      </c>
      <c r="F46" s="297">
        <f>SUM(E46:E47)</f>
        <v>66</v>
      </c>
    </row>
    <row r="47" spans="1:28" ht="28.5" x14ac:dyDescent="0.25">
      <c r="B47" s="213" t="s">
        <v>315</v>
      </c>
      <c r="C47" s="270">
        <f>SUMIFS(TABLA!$BE:$BE,TABLA!$G:$G,BUC!C$80,TABLA!$F:$F,'Por biblioteca'!$F$7)</f>
        <v>8</v>
      </c>
      <c r="D47" s="270">
        <f>SUMIFS(TABLA!$BE:$BE,TABLA!$G:$G,BUC!D$80,TABLA!$F:$F,'Por biblioteca'!$F$7)</f>
        <v>8</v>
      </c>
      <c r="E47" s="274">
        <f t="shared" ref="E47:E49" si="1">SUM(C47:D47)</f>
        <v>16</v>
      </c>
      <c r="F47" s="298"/>
    </row>
    <row r="48" spans="1:28" ht="28.5" x14ac:dyDescent="0.25">
      <c r="B48" s="213" t="s">
        <v>316</v>
      </c>
      <c r="C48" s="271">
        <f>SUMIFS(TABLA!$BG:$BG,TABLA!$G:$G,BUC!C$80,TABLA!$F:$F,'Por biblioteca'!$F$7)</f>
        <v>2</v>
      </c>
      <c r="D48" s="271">
        <f>SUMIFS(TABLA!$BG:$BG,TABLA!$G:$G,BUC!D$80,TABLA!$F:$F,'Por biblioteca'!$F$7)</f>
        <v>4</v>
      </c>
      <c r="E48" s="275">
        <f t="shared" si="1"/>
        <v>6</v>
      </c>
      <c r="F48" s="297">
        <f>SUM(E48:E49)</f>
        <v>15</v>
      </c>
    </row>
    <row r="49" spans="1:28" ht="28.5" x14ac:dyDescent="0.25">
      <c r="B49" s="213" t="s">
        <v>329</v>
      </c>
      <c r="C49" s="271">
        <f>SUMIFS(TABLA!$BH:$BH,TABLA!$G:$G,BUC!C$80,TABLA!$F:$F,'Por biblioteca'!$F$7)</f>
        <v>4</v>
      </c>
      <c r="D49" s="271">
        <f>SUMIFS(TABLA!$BH:$BH,TABLA!$G:$G,BUC!D$80,TABLA!$F:$F,'Por biblioteca'!$F$7)</f>
        <v>5</v>
      </c>
      <c r="E49" s="275">
        <f t="shared" si="1"/>
        <v>9</v>
      </c>
      <c r="F49" s="298"/>
    </row>
    <row r="50" spans="1:28" s="15" customFormat="1" ht="15.75" x14ac:dyDescent="0.25">
      <c r="A50" s="62"/>
      <c r="B50" s="10"/>
      <c r="C50" s="13"/>
      <c r="D50"/>
      <c r="E50"/>
      <c r="F50"/>
      <c r="G50"/>
      <c r="H50"/>
      <c r="I50"/>
      <c r="P50" s="154"/>
      <c r="Q50" s="96"/>
      <c r="R50" s="97"/>
      <c r="S50" s="97"/>
      <c r="T50" s="97"/>
      <c r="U50" s="97"/>
      <c r="V50" s="97"/>
      <c r="W50" s="97"/>
      <c r="X50" s="97"/>
      <c r="Y50" s="97"/>
      <c r="Z50" s="97"/>
      <c r="AA50"/>
      <c r="AB50"/>
    </row>
    <row r="51" spans="1:28" s="15" customFormat="1" ht="15.75" x14ac:dyDescent="0.25">
      <c r="A51" s="62"/>
      <c r="B51" s="10"/>
      <c r="C51" s="13"/>
      <c r="D51"/>
      <c r="E51"/>
      <c r="F51"/>
      <c r="G51"/>
      <c r="H51"/>
      <c r="I51"/>
      <c r="P51" s="154"/>
      <c r="Q51" s="96"/>
      <c r="R51" s="97"/>
      <c r="S51" s="97"/>
      <c r="T51" s="97"/>
      <c r="U51" s="97"/>
      <c r="V51" s="97"/>
      <c r="W51" s="97"/>
      <c r="X51" s="97"/>
      <c r="Y51" s="97"/>
      <c r="Z51" s="97"/>
      <c r="AA51"/>
      <c r="AB51"/>
    </row>
    <row r="52" spans="1:28" s="154" customFormat="1" ht="32.25" customHeight="1" x14ac:dyDescent="0.25">
      <c r="A52" s="62"/>
      <c r="B52" s="288" t="s">
        <v>113</v>
      </c>
      <c r="C52" s="288"/>
      <c r="D52" s="288"/>
      <c r="E52" s="288"/>
      <c r="F52" s="288"/>
      <c r="G52" s="288"/>
      <c r="H52" s="288"/>
      <c r="I52" s="288"/>
      <c r="J52" s="288"/>
      <c r="K52" s="288"/>
      <c r="L52" s="288"/>
      <c r="M52" s="288"/>
      <c r="N52" s="288"/>
      <c r="O52" s="288"/>
      <c r="Q52" s="96"/>
      <c r="R52" s="97"/>
      <c r="S52" s="97"/>
      <c r="T52" s="97"/>
      <c r="U52" s="97"/>
      <c r="V52" s="97"/>
      <c r="W52" s="97"/>
      <c r="X52" s="97"/>
      <c r="Y52" s="97"/>
      <c r="Z52" s="97"/>
      <c r="AA52"/>
      <c r="AB52"/>
    </row>
    <row r="53" spans="1:28" s="154" customFormat="1" ht="26.25" customHeight="1" x14ac:dyDescent="0.25">
      <c r="A53" s="62"/>
      <c r="B53" s="258"/>
      <c r="C53" s="13"/>
      <c r="D53" s="258" t="s">
        <v>110</v>
      </c>
      <c r="E53" s="258" t="s">
        <v>111</v>
      </c>
      <c r="F53" s="258" t="s">
        <v>112</v>
      </c>
      <c r="G53" s="258"/>
      <c r="H53" s="258"/>
      <c r="I53" s="258"/>
      <c r="J53" s="258"/>
      <c r="K53" s="258"/>
      <c r="L53" s="258"/>
      <c r="M53" s="258"/>
      <c r="N53" s="258"/>
      <c r="O53" s="258"/>
      <c r="Q53" s="96"/>
      <c r="R53" s="97"/>
      <c r="S53" s="97"/>
      <c r="T53" s="97"/>
      <c r="U53" s="97"/>
      <c r="V53" s="97"/>
      <c r="W53" s="97"/>
      <c r="X53" s="97"/>
      <c r="Y53" s="97"/>
      <c r="Z53" s="97"/>
      <c r="AA53"/>
      <c r="AB53"/>
    </row>
    <row r="54" spans="1:28" s="154" customFormat="1" ht="15.75" customHeight="1" x14ac:dyDescent="0.25">
      <c r="A54" s="130">
        <v>29</v>
      </c>
      <c r="B54" s="32" t="s">
        <v>90</v>
      </c>
      <c r="C54" s="171" t="s">
        <v>61</v>
      </c>
      <c r="D54" s="30">
        <f>COUNTIFS(TABLA!J:J,$B54,TABLA!$F:$F,'Por biblioteca'!$F$7)</f>
        <v>2</v>
      </c>
      <c r="E54" s="30">
        <f>COUNTIFS(TABLA!K:K,$B54,TABLA!$F:$F,'Por biblioteca'!$F$7)</f>
        <v>18</v>
      </c>
      <c r="F54" s="30">
        <f>COUNTIFS(TABLA!L:L,$B54,TABLA!$F:$F,'Por biblioteca'!$F$7)</f>
        <v>7</v>
      </c>
      <c r="G54">
        <f t="shared" ref="G54:G81" si="2">SUM(D54:F54)</f>
        <v>27</v>
      </c>
      <c r="H54"/>
      <c r="I54"/>
      <c r="J54" s="15"/>
      <c r="K54" s="15"/>
      <c r="L54" s="15"/>
      <c r="M54" s="15"/>
      <c r="N54" s="15"/>
      <c r="O54" s="15"/>
      <c r="Q54" s="96"/>
      <c r="R54" s="97"/>
      <c r="S54" s="97"/>
      <c r="T54" s="97"/>
      <c r="U54" s="97"/>
      <c r="V54" s="97"/>
      <c r="W54" s="97"/>
      <c r="X54" s="97"/>
      <c r="Y54" s="97"/>
      <c r="Z54" s="97"/>
      <c r="AA54"/>
      <c r="AB54"/>
    </row>
    <row r="55" spans="1:28" s="154" customFormat="1" ht="15.75" customHeight="1" x14ac:dyDescent="0.25">
      <c r="A55" s="130">
        <v>16</v>
      </c>
      <c r="B55" s="10" t="s">
        <v>94</v>
      </c>
      <c r="C55" s="171" t="s">
        <v>65</v>
      </c>
      <c r="D55" s="30">
        <f>COUNTIFS(TABLA!J:J,$B55,TABLA!$F:$F,'Por biblioteca'!$F$7)</f>
        <v>1</v>
      </c>
      <c r="E55" s="30">
        <f>COUNTIFS(TABLA!K:K,$B55,TABLA!$F:$F,'Por biblioteca'!$F$7)</f>
        <v>11</v>
      </c>
      <c r="F55" s="30">
        <f>COUNTIFS(TABLA!L:L,$B55,TABLA!$F:$F,'Por biblioteca'!$F$7)</f>
        <v>10</v>
      </c>
      <c r="G55">
        <f t="shared" si="2"/>
        <v>22</v>
      </c>
      <c r="H55"/>
      <c r="I55"/>
      <c r="J55" s="15"/>
      <c r="K55" s="15"/>
      <c r="L55" s="15"/>
      <c r="M55" s="15"/>
      <c r="N55" s="15"/>
      <c r="O55" s="15"/>
      <c r="Q55" s="96"/>
      <c r="R55" s="97"/>
      <c r="S55" s="97"/>
      <c r="T55" s="97"/>
      <c r="U55" s="97"/>
      <c r="V55" s="97"/>
      <c r="W55" s="97"/>
      <c r="X55" s="97"/>
      <c r="Y55" s="97"/>
      <c r="Z55" s="97"/>
      <c r="AA55"/>
      <c r="AB55"/>
    </row>
    <row r="56" spans="1:28" s="154" customFormat="1" ht="15.75" customHeight="1" x14ac:dyDescent="0.25">
      <c r="A56" s="130">
        <v>14</v>
      </c>
      <c r="B56" s="10" t="s">
        <v>95</v>
      </c>
      <c r="C56" s="171" t="s">
        <v>66</v>
      </c>
      <c r="D56" s="30">
        <f>COUNTIFS(TABLA!J:J,$B56,TABLA!$F:$F,'Por biblioteca'!$F$7)</f>
        <v>0</v>
      </c>
      <c r="E56" s="30">
        <f>COUNTIFS(TABLA!K:K,$B56,TABLA!$F:$F,'Por biblioteca'!$F$7)</f>
        <v>3</v>
      </c>
      <c r="F56" s="30">
        <f>COUNTIFS(TABLA!L:L,$B56,TABLA!$F:$F,'Por biblioteca'!$F$7)</f>
        <v>3</v>
      </c>
      <c r="G56">
        <f t="shared" si="2"/>
        <v>6</v>
      </c>
      <c r="H56"/>
      <c r="I56"/>
      <c r="J56" s="15"/>
      <c r="K56" s="15"/>
      <c r="L56" s="15"/>
      <c r="M56" s="15"/>
      <c r="N56" s="15"/>
      <c r="O56" s="15"/>
      <c r="Q56" s="96"/>
      <c r="R56" s="97"/>
      <c r="S56" s="97"/>
      <c r="T56" s="97"/>
      <c r="U56" s="97"/>
      <c r="V56" s="97"/>
      <c r="W56" s="97"/>
      <c r="X56" s="97"/>
      <c r="Y56" s="97"/>
      <c r="Z56" s="97"/>
      <c r="AA56"/>
      <c r="AB56"/>
    </row>
    <row r="57" spans="1:28" s="154" customFormat="1" ht="15.75" customHeight="1" x14ac:dyDescent="0.25">
      <c r="A57" s="130">
        <v>9</v>
      </c>
      <c r="B57" s="10" t="s">
        <v>96</v>
      </c>
      <c r="C57" s="171" t="s">
        <v>67</v>
      </c>
      <c r="D57" s="30">
        <f>COUNTIFS(TABLA!J:J,$B57,TABLA!$F:$F,'Por biblioteca'!$F$7)</f>
        <v>1</v>
      </c>
      <c r="E57" s="30">
        <f>COUNTIFS(TABLA!K:K,$B57,TABLA!$F:$F,'Por biblioteca'!$F$7)</f>
        <v>6</v>
      </c>
      <c r="F57" s="30">
        <f>COUNTIFS(TABLA!L:L,$B57,TABLA!$F:$F,'Por biblioteca'!$F$7)</f>
        <v>13</v>
      </c>
      <c r="G57">
        <f t="shared" si="2"/>
        <v>20</v>
      </c>
      <c r="H57"/>
      <c r="I57"/>
      <c r="J57" s="15"/>
      <c r="K57" s="15"/>
      <c r="L57" s="15"/>
      <c r="M57" s="15"/>
      <c r="N57" s="15"/>
      <c r="O57" s="15"/>
      <c r="Q57" s="96"/>
      <c r="R57" s="97"/>
      <c r="S57" s="97"/>
      <c r="T57" s="97"/>
      <c r="U57" s="97"/>
      <c r="V57" s="97"/>
      <c r="W57" s="97"/>
      <c r="X57" s="97"/>
      <c r="Y57" s="97"/>
      <c r="Z57" s="97"/>
      <c r="AA57"/>
      <c r="AB57"/>
    </row>
    <row r="58" spans="1:28" s="154" customFormat="1" ht="15.75" customHeight="1" x14ac:dyDescent="0.25">
      <c r="A58" s="130">
        <v>15</v>
      </c>
      <c r="B58" s="10" t="s">
        <v>98</v>
      </c>
      <c r="C58" s="171" t="s">
        <v>69</v>
      </c>
      <c r="D58" s="30">
        <f>COUNTIFS(TABLA!J:J,$B58,TABLA!$F:$F,'Por biblioteca'!$F$7)</f>
        <v>88</v>
      </c>
      <c r="E58" s="30">
        <f>COUNTIFS(TABLA!K:K,$B58,TABLA!$F:$F,'Por biblioteca'!$F$7)</f>
        <v>13</v>
      </c>
      <c r="F58" s="30">
        <f>COUNTIFS(TABLA!L:L,$B58,TABLA!$F:$F,'Por biblioteca'!$F$7)</f>
        <v>4</v>
      </c>
      <c r="G58">
        <f t="shared" si="2"/>
        <v>105</v>
      </c>
      <c r="H58"/>
      <c r="I58"/>
      <c r="J58" s="15"/>
      <c r="K58" s="15"/>
      <c r="L58" s="15"/>
      <c r="M58" s="15"/>
      <c r="N58" s="15"/>
      <c r="O58" s="15"/>
      <c r="Q58" s="96"/>
      <c r="R58" s="97"/>
      <c r="S58" s="97"/>
      <c r="T58" s="97"/>
      <c r="U58" s="97"/>
      <c r="V58" s="97"/>
      <c r="W58" s="97"/>
      <c r="X58" s="97"/>
      <c r="Y58" s="97"/>
      <c r="Z58" s="97"/>
      <c r="AA58"/>
      <c r="AB58"/>
    </row>
    <row r="59" spans="1:28" s="154" customFormat="1" ht="15.75" customHeight="1" x14ac:dyDescent="0.25">
      <c r="A59" s="130">
        <v>4</v>
      </c>
      <c r="B59" s="10" t="s">
        <v>223</v>
      </c>
      <c r="C59" s="171" t="s">
        <v>56</v>
      </c>
      <c r="D59" s="30">
        <f>COUNTIFS(TABLA!J:J,$B59,TABLA!$F:$F,'Por biblioteca'!$F$7)</f>
        <v>0</v>
      </c>
      <c r="E59" s="30">
        <f>COUNTIFS(TABLA!K:K,$B59,TABLA!$F:$F,'Por biblioteca'!$F$7)</f>
        <v>0</v>
      </c>
      <c r="F59" s="30">
        <f>COUNTIFS(TABLA!L:L,$B59,TABLA!$F:$F,'Por biblioteca'!$F$7)</f>
        <v>0</v>
      </c>
      <c r="G59">
        <f t="shared" si="2"/>
        <v>0</v>
      </c>
      <c r="H59"/>
      <c r="I59"/>
      <c r="J59" s="15"/>
      <c r="K59" s="15"/>
      <c r="L59" s="15"/>
      <c r="M59" s="15"/>
      <c r="N59" s="15"/>
      <c r="O59" s="15"/>
      <c r="Q59" s="96"/>
      <c r="R59" s="97"/>
      <c r="S59" s="97"/>
      <c r="T59" s="97"/>
      <c r="U59" s="97"/>
      <c r="V59" s="97"/>
      <c r="W59" s="97"/>
      <c r="X59" s="97"/>
      <c r="Y59" s="97"/>
      <c r="Z59" s="97"/>
      <c r="AA59"/>
      <c r="AB59"/>
    </row>
    <row r="60" spans="1:28" s="154" customFormat="1" ht="15.75" customHeight="1" x14ac:dyDescent="0.25">
      <c r="A60" s="130">
        <v>18</v>
      </c>
      <c r="B60" s="10" t="s">
        <v>105</v>
      </c>
      <c r="C60" s="171" t="s">
        <v>75</v>
      </c>
      <c r="D60" s="30">
        <f>COUNTIFS(TABLA!J:J,$B60,TABLA!$F:$F,'Por biblioteca'!$F$7)</f>
        <v>1</v>
      </c>
      <c r="E60" s="30">
        <f>COUNTIFS(TABLA!K:K,$B60,TABLA!$F:$F,'Por biblioteca'!$F$7)</f>
        <v>0</v>
      </c>
      <c r="F60" s="30">
        <f>COUNTIFS(TABLA!L:L,$B60,TABLA!$F:$F,'Por biblioteca'!$F$7)</f>
        <v>0</v>
      </c>
      <c r="G60">
        <f t="shared" si="2"/>
        <v>1</v>
      </c>
      <c r="H60"/>
      <c r="I60"/>
      <c r="J60" s="15"/>
      <c r="K60" s="15"/>
      <c r="L60" s="15"/>
      <c r="M60" s="15"/>
      <c r="N60" s="15"/>
      <c r="O60" s="15"/>
      <c r="Q60" s="96"/>
      <c r="R60" s="97"/>
      <c r="S60" s="97"/>
      <c r="T60" s="97"/>
      <c r="U60" s="97"/>
      <c r="V60" s="97"/>
      <c r="W60" s="97"/>
      <c r="X60" s="97"/>
      <c r="Y60" s="97"/>
      <c r="Z60" s="97"/>
      <c r="AA60"/>
      <c r="AB60"/>
    </row>
    <row r="61" spans="1:28" s="154" customFormat="1" ht="15.75" customHeight="1" x14ac:dyDescent="0.25">
      <c r="A61" s="130">
        <v>5</v>
      </c>
      <c r="B61" s="10" t="s">
        <v>309</v>
      </c>
      <c r="C61" s="171" t="s">
        <v>256</v>
      </c>
      <c r="D61" s="30">
        <f>COUNTIFS(TABLA!J:J,$B61,TABLA!$F:$F,'Por biblioteca'!$F$7)</f>
        <v>7</v>
      </c>
      <c r="E61" s="30">
        <f>COUNTIFS(TABLA!K:K,$B61,TABLA!$F:$F,'Por biblioteca'!$F$7)</f>
        <v>20</v>
      </c>
      <c r="F61" s="30">
        <f>COUNTIFS(TABLA!L:L,$B61,TABLA!$F:$F,'Por biblioteca'!$F$7)</f>
        <v>12</v>
      </c>
      <c r="G61">
        <f t="shared" si="2"/>
        <v>39</v>
      </c>
      <c r="H61"/>
      <c r="I61"/>
      <c r="J61" s="15"/>
      <c r="K61" s="15"/>
      <c r="L61" s="15"/>
      <c r="M61" s="15"/>
      <c r="N61" s="15"/>
      <c r="O61" s="15"/>
      <c r="Q61" s="96"/>
      <c r="R61" s="97"/>
      <c r="S61" s="97"/>
      <c r="T61" s="97"/>
      <c r="U61" s="97"/>
      <c r="V61" s="97"/>
      <c r="W61" s="97"/>
      <c r="X61" s="97"/>
      <c r="Y61" s="97"/>
      <c r="Z61" s="97"/>
      <c r="AA61"/>
      <c r="AB61"/>
    </row>
    <row r="62" spans="1:28" s="154" customFormat="1" ht="15.75" customHeight="1" x14ac:dyDescent="0.25">
      <c r="A62" s="130">
        <v>11</v>
      </c>
      <c r="B62" s="32" t="s">
        <v>89</v>
      </c>
      <c r="C62" s="171" t="s">
        <v>60</v>
      </c>
      <c r="D62" s="30">
        <f>COUNTIFS(TABLA!J:J,$B62,TABLA!$F:$F,'Por biblioteca'!$F$7)</f>
        <v>0</v>
      </c>
      <c r="E62" s="30">
        <f>COUNTIFS(TABLA!K:K,$B62,TABLA!$F:$F,'Por biblioteca'!$F$7)</f>
        <v>0</v>
      </c>
      <c r="F62" s="30">
        <f>COUNTIFS(TABLA!L:L,$B62,TABLA!$F:$F,'Por biblioteca'!$F$7)</f>
        <v>0</v>
      </c>
      <c r="G62">
        <f t="shared" si="2"/>
        <v>0</v>
      </c>
      <c r="H62"/>
      <c r="I62"/>
      <c r="J62" s="15"/>
      <c r="K62" s="15"/>
      <c r="L62" s="15"/>
      <c r="M62" s="15"/>
      <c r="N62" s="15"/>
      <c r="O62" s="15"/>
      <c r="Q62" s="96"/>
      <c r="R62" s="97"/>
      <c r="S62" s="97"/>
      <c r="T62" s="97"/>
      <c r="U62" s="97"/>
      <c r="V62" s="97"/>
      <c r="W62" s="97"/>
      <c r="X62" s="97"/>
      <c r="Y62" s="97"/>
      <c r="Z62" s="97"/>
      <c r="AA62"/>
      <c r="AB62"/>
    </row>
    <row r="63" spans="1:28" s="154" customFormat="1" ht="15.75" customHeight="1" x14ac:dyDescent="0.25">
      <c r="A63" s="130">
        <v>12</v>
      </c>
      <c r="B63" s="10" t="s">
        <v>100</v>
      </c>
      <c r="C63" s="171" t="s">
        <v>71</v>
      </c>
      <c r="D63" s="30">
        <f>COUNTIFS(TABLA!J:J,$B63,TABLA!$F:$F,'Por biblioteca'!$F$7)</f>
        <v>0</v>
      </c>
      <c r="E63" s="30">
        <f>COUNTIFS(TABLA!K:K,$B63,TABLA!$F:$F,'Por biblioteca'!$F$7)</f>
        <v>0</v>
      </c>
      <c r="F63" s="30">
        <f>COUNTIFS(TABLA!L:L,$B63,TABLA!$F:$F,'Por biblioteca'!$F$7)</f>
        <v>0</v>
      </c>
      <c r="G63">
        <f t="shared" si="2"/>
        <v>0</v>
      </c>
      <c r="H63"/>
      <c r="I63"/>
      <c r="J63" s="15"/>
      <c r="K63" s="15"/>
      <c r="L63" s="15"/>
      <c r="M63" s="15"/>
      <c r="N63" s="15"/>
      <c r="O63" s="15"/>
      <c r="Q63" s="96"/>
      <c r="R63" s="97"/>
      <c r="S63" s="97"/>
      <c r="T63" s="97"/>
      <c r="U63" s="97"/>
      <c r="V63" s="97"/>
      <c r="W63" s="97"/>
      <c r="X63" s="97"/>
      <c r="Y63" s="97"/>
      <c r="Z63" s="97"/>
      <c r="AA63"/>
      <c r="AB63"/>
    </row>
    <row r="64" spans="1:28" s="154" customFormat="1" ht="15.75" customHeight="1" x14ac:dyDescent="0.25">
      <c r="A64" s="130">
        <v>10</v>
      </c>
      <c r="B64" s="10" t="s">
        <v>310</v>
      </c>
      <c r="C64" s="171" t="s">
        <v>257</v>
      </c>
      <c r="D64" s="30">
        <f>COUNTIFS(TABLA!J:J,$B64,TABLA!$F:$F,'Por biblioteca'!$F$7)</f>
        <v>0</v>
      </c>
      <c r="E64" s="30">
        <f>COUNTIFS(TABLA!K:K,$B64,TABLA!$F:$F,'Por biblioteca'!$F$7)</f>
        <v>1</v>
      </c>
      <c r="F64" s="30">
        <f>COUNTIFS(TABLA!L:L,$B64,TABLA!$F:$F,'Por biblioteca'!$F$7)</f>
        <v>1</v>
      </c>
      <c r="G64">
        <f t="shared" si="2"/>
        <v>2</v>
      </c>
      <c r="H64"/>
      <c r="I64"/>
      <c r="J64" s="15"/>
      <c r="K64" s="15"/>
      <c r="L64" s="15"/>
      <c r="M64" s="15"/>
      <c r="N64" s="15"/>
      <c r="O64" s="15"/>
      <c r="Q64" s="96"/>
      <c r="R64" s="97"/>
      <c r="S64" s="97"/>
      <c r="T64" s="97"/>
      <c r="U64" s="97"/>
      <c r="V64" s="97"/>
      <c r="W64" s="97"/>
      <c r="X64" s="97"/>
      <c r="Y64" s="97"/>
      <c r="Z64" s="97"/>
      <c r="AA64"/>
      <c r="AB64"/>
    </row>
    <row r="65" spans="1:28" s="154" customFormat="1" ht="15.75" customHeight="1" x14ac:dyDescent="0.25">
      <c r="A65" s="130">
        <v>2</v>
      </c>
      <c r="B65" s="10" t="s">
        <v>103</v>
      </c>
      <c r="C65" s="171" t="s">
        <v>74</v>
      </c>
      <c r="D65" s="30">
        <f>COUNTIFS(TABLA!J:J,$B65,TABLA!$F:$F,'Por biblioteca'!$F$7)</f>
        <v>0</v>
      </c>
      <c r="E65" s="30">
        <f>COUNTIFS(TABLA!K:K,$B65,TABLA!$F:$F,'Por biblioteca'!$F$7)</f>
        <v>0</v>
      </c>
      <c r="F65" s="30">
        <f>COUNTIFS(TABLA!L:L,$B65,TABLA!$F:$F,'Por biblioteca'!$F$7)</f>
        <v>0</v>
      </c>
      <c r="G65">
        <f t="shared" si="2"/>
        <v>0</v>
      </c>
      <c r="H65"/>
      <c r="I65"/>
      <c r="J65" s="15"/>
      <c r="K65" s="15"/>
      <c r="L65" s="15"/>
      <c r="M65" s="15"/>
      <c r="N65" s="15"/>
      <c r="O65" s="15"/>
      <c r="Q65" s="96"/>
      <c r="R65" s="97"/>
      <c r="S65" s="97"/>
      <c r="T65" s="97"/>
      <c r="U65" s="97"/>
      <c r="V65" s="97"/>
      <c r="W65" s="97"/>
      <c r="X65" s="97"/>
      <c r="Y65" s="97"/>
      <c r="Z65" s="97"/>
      <c r="AA65"/>
      <c r="AB65"/>
    </row>
    <row r="66" spans="1:28" s="154" customFormat="1" ht="15.75" customHeight="1" x14ac:dyDescent="0.25">
      <c r="A66" s="130">
        <v>6</v>
      </c>
      <c r="B66" s="10" t="s">
        <v>104</v>
      </c>
      <c r="C66" s="171" t="s">
        <v>114</v>
      </c>
      <c r="D66" s="30">
        <f>COUNTIFS(TABLA!J:J,$B66,TABLA!$F:$F,'Por biblioteca'!$F$7)</f>
        <v>0</v>
      </c>
      <c r="E66" s="30">
        <f>COUNTIFS(TABLA!K:K,$B66,TABLA!$F:$F,'Por biblioteca'!$F$7)</f>
        <v>1</v>
      </c>
      <c r="F66" s="30">
        <f>COUNTIFS(TABLA!L:L,$B66,TABLA!$F:$F,'Por biblioteca'!$F$7)</f>
        <v>0</v>
      </c>
      <c r="G66">
        <f t="shared" si="2"/>
        <v>1</v>
      </c>
      <c r="H66"/>
      <c r="I66"/>
      <c r="J66" s="15"/>
      <c r="K66" s="15"/>
      <c r="L66" s="15"/>
      <c r="M66" s="15"/>
      <c r="N66" s="15"/>
      <c r="O66" s="15"/>
      <c r="Q66" s="96"/>
      <c r="R66" s="97"/>
      <c r="S66" s="97"/>
      <c r="T66" s="97"/>
      <c r="U66" s="97"/>
      <c r="V66" s="97"/>
      <c r="W66" s="97"/>
      <c r="X66" s="97"/>
      <c r="Y66" s="97"/>
      <c r="Z66" s="97"/>
      <c r="AA66"/>
      <c r="AB66"/>
    </row>
    <row r="67" spans="1:28" s="154" customFormat="1" ht="15.75" customHeight="1" x14ac:dyDescent="0.25">
      <c r="A67" s="130">
        <v>20</v>
      </c>
      <c r="B67" s="10" t="s">
        <v>222</v>
      </c>
      <c r="C67" s="171" t="s">
        <v>55</v>
      </c>
      <c r="D67" s="30">
        <f>COUNTIFS(TABLA!J:J,$B67,TABLA!$F:$F,'Por biblioteca'!$F$7)</f>
        <v>0</v>
      </c>
      <c r="E67" s="30">
        <f>COUNTIFS(TABLA!K:K,$B67,TABLA!$F:$F,'Por biblioteca'!$F$7)</f>
        <v>0</v>
      </c>
      <c r="F67" s="30">
        <f>COUNTIFS(TABLA!L:L,$B67,TABLA!$F:$F,'Por biblioteca'!$F$7)</f>
        <v>0</v>
      </c>
      <c r="G67">
        <f t="shared" si="2"/>
        <v>0</v>
      </c>
      <c r="H67"/>
      <c r="I67"/>
      <c r="J67" s="15"/>
      <c r="K67" s="15"/>
      <c r="L67" s="15"/>
      <c r="M67" s="15"/>
      <c r="N67" s="15"/>
      <c r="O67" s="15"/>
      <c r="Q67" s="96"/>
      <c r="R67" s="97"/>
      <c r="S67" s="97"/>
      <c r="T67" s="97"/>
      <c r="U67" s="97"/>
      <c r="V67" s="97"/>
      <c r="W67" s="97"/>
      <c r="X67" s="97"/>
      <c r="Y67" s="97"/>
      <c r="Z67" s="97"/>
      <c r="AA67"/>
      <c r="AB67"/>
    </row>
    <row r="68" spans="1:28" ht="15.75" customHeight="1" x14ac:dyDescent="0.25">
      <c r="A68" s="130">
        <v>8</v>
      </c>
      <c r="B68" s="10" t="s">
        <v>101</v>
      </c>
      <c r="C68" s="171" t="s">
        <v>72</v>
      </c>
      <c r="D68" s="30">
        <f>COUNTIFS(TABLA!J:J,$B68,TABLA!$F:$F,'Por biblioteca'!$F$7)</f>
        <v>0</v>
      </c>
      <c r="E68" s="30">
        <f>COUNTIFS(TABLA!K:K,$B68,TABLA!$F:$F,'Por biblioteca'!$F$7)</f>
        <v>2</v>
      </c>
      <c r="F68" s="30">
        <f>COUNTIFS(TABLA!L:L,$B68,TABLA!$F:$F,'Por biblioteca'!$F$7)</f>
        <v>2</v>
      </c>
      <c r="G68">
        <f t="shared" si="2"/>
        <v>4</v>
      </c>
    </row>
    <row r="69" spans="1:28" ht="15.75" customHeight="1" x14ac:dyDescent="0.25">
      <c r="A69" s="130">
        <v>7</v>
      </c>
      <c r="B69" s="10" t="s">
        <v>106</v>
      </c>
      <c r="C69" s="171" t="s">
        <v>76</v>
      </c>
      <c r="D69" s="30">
        <f>COUNTIFS(TABLA!J:J,$B69,TABLA!$F:$F,'Por biblioteca'!$F$7)</f>
        <v>0</v>
      </c>
      <c r="E69" s="30">
        <f>COUNTIFS(TABLA!K:K,$B69,TABLA!$F:$F,'Por biblioteca'!$F$7)</f>
        <v>2</v>
      </c>
      <c r="F69" s="30">
        <f>COUNTIFS(TABLA!L:L,$B69,TABLA!$F:$F,'Por biblioteca'!$F$7)</f>
        <v>2</v>
      </c>
      <c r="G69">
        <f t="shared" si="2"/>
        <v>4</v>
      </c>
    </row>
    <row r="70" spans="1:28" ht="15.75" customHeight="1" x14ac:dyDescent="0.25">
      <c r="A70" s="130">
        <v>1</v>
      </c>
      <c r="B70" s="10" t="s">
        <v>107</v>
      </c>
      <c r="C70" s="171" t="s">
        <v>77</v>
      </c>
      <c r="D70" s="30">
        <f>COUNTIFS(TABLA!J:J,$B70,TABLA!$F:$F,'Por biblioteca'!$F$7)</f>
        <v>0</v>
      </c>
      <c r="E70" s="30">
        <f>COUNTIFS(TABLA!K:K,$B70,TABLA!$F:$F,'Por biblioteca'!$F$7)</f>
        <v>0</v>
      </c>
      <c r="F70" s="30">
        <f>COUNTIFS(TABLA!L:L,$B70,TABLA!$F:$F,'Por biblioteca'!$F$7)</f>
        <v>1</v>
      </c>
      <c r="G70">
        <f t="shared" si="2"/>
        <v>1</v>
      </c>
    </row>
    <row r="71" spans="1:28" ht="15.75" customHeight="1" x14ac:dyDescent="0.25">
      <c r="A71" s="130">
        <v>13</v>
      </c>
      <c r="B71" s="10" t="s">
        <v>224</v>
      </c>
      <c r="C71" s="171" t="s">
        <v>58</v>
      </c>
      <c r="D71" s="30">
        <f>COUNTIFS(TABLA!J:J,$B71,TABLA!$F:$F,'Por biblioteca'!$F$7)</f>
        <v>0</v>
      </c>
      <c r="E71" s="30">
        <f>COUNTIFS(TABLA!K:K,$B71,TABLA!$F:$F,'Por biblioteca'!$F$7)</f>
        <v>0</v>
      </c>
      <c r="F71" s="30">
        <f>COUNTIFS(TABLA!L:L,$B71,TABLA!$F:$F,'Por biblioteca'!$F$7)</f>
        <v>0</v>
      </c>
      <c r="G71">
        <f t="shared" si="2"/>
        <v>0</v>
      </c>
    </row>
    <row r="72" spans="1:28" ht="15.75" customHeight="1" x14ac:dyDescent="0.25">
      <c r="A72" s="130">
        <v>21</v>
      </c>
      <c r="B72" s="10" t="s">
        <v>108</v>
      </c>
      <c r="C72" s="171" t="s">
        <v>78</v>
      </c>
      <c r="D72" s="30">
        <f>COUNTIFS(TABLA!J:J,$B72,TABLA!$F:$F,'Por biblioteca'!$F$7)</f>
        <v>0</v>
      </c>
      <c r="E72" s="30">
        <f>COUNTIFS(TABLA!K:K,$B72,TABLA!$F:$F,'Por biblioteca'!$F$7)</f>
        <v>0</v>
      </c>
      <c r="F72" s="30">
        <f>COUNTIFS(TABLA!L:L,$B72,TABLA!$F:$F,'Por biblioteca'!$F$7)</f>
        <v>0</v>
      </c>
      <c r="G72">
        <f t="shared" si="2"/>
        <v>0</v>
      </c>
    </row>
    <row r="73" spans="1:28" ht="15.75" customHeight="1" x14ac:dyDescent="0.25">
      <c r="A73" s="130">
        <v>26</v>
      </c>
      <c r="B73" s="10" t="s">
        <v>109</v>
      </c>
      <c r="C73" s="171" t="s">
        <v>79</v>
      </c>
      <c r="D73" s="30">
        <f>COUNTIFS(TABLA!J:J,$B73,TABLA!$F:$F,'Por biblioteca'!$F$7)</f>
        <v>0</v>
      </c>
      <c r="E73" s="30">
        <f>COUNTIFS(TABLA!K:K,$B73,TABLA!$F:$F,'Por biblioteca'!$F$7)</f>
        <v>0</v>
      </c>
      <c r="F73" s="30">
        <f>COUNTIFS(TABLA!L:L,$B73,TABLA!$F:$F,'Por biblioteca'!$F$7)</f>
        <v>0</v>
      </c>
      <c r="G73">
        <f t="shared" si="2"/>
        <v>0</v>
      </c>
    </row>
    <row r="74" spans="1:28" ht="15.75" customHeight="1" x14ac:dyDescent="0.25">
      <c r="A74" s="130">
        <v>25</v>
      </c>
      <c r="B74" s="10" t="s">
        <v>91</v>
      </c>
      <c r="C74" s="171" t="s">
        <v>62</v>
      </c>
      <c r="D74" s="30">
        <f>COUNTIFS(TABLA!J:J,$B74,TABLA!$F:$F,'Por biblioteca'!$F$7)</f>
        <v>0</v>
      </c>
      <c r="E74" s="30">
        <f>COUNTIFS(TABLA!K:K,$B74,TABLA!$F:$F,'Por biblioteca'!$F$7)</f>
        <v>0</v>
      </c>
      <c r="F74" s="30">
        <f>COUNTIFS(TABLA!L:L,$B74,TABLA!$F:$F,'Por biblioteca'!$F$7)</f>
        <v>0</v>
      </c>
      <c r="G74">
        <f t="shared" si="2"/>
        <v>0</v>
      </c>
    </row>
    <row r="75" spans="1:28" ht="15.75" customHeight="1" x14ac:dyDescent="0.25">
      <c r="A75" s="130">
        <v>17</v>
      </c>
      <c r="B75" s="10" t="s">
        <v>92</v>
      </c>
      <c r="C75" s="171" t="s">
        <v>63</v>
      </c>
      <c r="D75" s="30">
        <f>COUNTIFS(TABLA!J:J,$B75,TABLA!$F:$F,'Por biblioteca'!$F$7)</f>
        <v>0</v>
      </c>
      <c r="E75" s="30">
        <f>COUNTIFS(TABLA!K:K,$B75,TABLA!$F:$F,'Por biblioteca'!$F$7)</f>
        <v>0</v>
      </c>
      <c r="F75" s="30">
        <f>COUNTIFS(TABLA!L:L,$B75,TABLA!$F:$F,'Por biblioteca'!$F$7)</f>
        <v>1</v>
      </c>
      <c r="G75">
        <f t="shared" si="2"/>
        <v>1</v>
      </c>
    </row>
    <row r="76" spans="1:28" ht="15.75" customHeight="1" x14ac:dyDescent="0.25">
      <c r="A76" s="130">
        <v>3</v>
      </c>
      <c r="B76" s="10" t="s">
        <v>93</v>
      </c>
      <c r="C76" s="171" t="s">
        <v>64</v>
      </c>
      <c r="D76" s="30">
        <f>COUNTIFS(TABLA!J:J,$B76,TABLA!$F:$F,'Por biblioteca'!$F$7)</f>
        <v>0</v>
      </c>
      <c r="E76" s="30">
        <f>COUNTIFS(TABLA!K:K,$B76,TABLA!$F:$F,'Por biblioteca'!$F$7)</f>
        <v>0</v>
      </c>
      <c r="F76" s="30">
        <f>COUNTIFS(TABLA!L:L,$B76,TABLA!$F:$F,'Por biblioteca'!$F$7)</f>
        <v>0</v>
      </c>
      <c r="G76">
        <f t="shared" si="2"/>
        <v>0</v>
      </c>
    </row>
    <row r="77" spans="1:28" ht="15.75" customHeight="1" x14ac:dyDescent="0.25">
      <c r="A77" s="130">
        <v>28</v>
      </c>
      <c r="B77" s="10" t="s">
        <v>97</v>
      </c>
      <c r="C77" s="171" t="s">
        <v>68</v>
      </c>
      <c r="D77" s="30">
        <f>COUNTIFS(TABLA!J:J,$B77,TABLA!$F:$F,'Por biblioteca'!$F$7)</f>
        <v>0</v>
      </c>
      <c r="E77" s="30">
        <f>COUNTIFS(TABLA!K:K,$B77,TABLA!$F:$F,'Por biblioteca'!$F$7)</f>
        <v>0</v>
      </c>
      <c r="F77" s="30">
        <f>COUNTIFS(TABLA!L:L,$B77,TABLA!$F:$F,'Por biblioteca'!$F$7)</f>
        <v>0</v>
      </c>
      <c r="G77">
        <f t="shared" si="2"/>
        <v>0</v>
      </c>
    </row>
    <row r="78" spans="1:28" ht="15.75" customHeight="1" x14ac:dyDescent="0.25">
      <c r="A78" s="130">
        <v>24</v>
      </c>
      <c r="B78" s="10" t="s">
        <v>221</v>
      </c>
      <c r="C78" s="171" t="s">
        <v>57</v>
      </c>
      <c r="D78" s="30">
        <f>COUNTIFS(TABLA!J:J,$B78,TABLA!$F:$F,'Por biblioteca'!$F$7)</f>
        <v>0</v>
      </c>
      <c r="E78" s="30">
        <f>COUNTIFS(TABLA!K:K,$B78,TABLA!$F:$F,'Por biblioteca'!$F$7)</f>
        <v>0</v>
      </c>
      <c r="F78" s="30">
        <f>COUNTIFS(TABLA!L:L,$B78,TABLA!$F:$F,'Por biblioteca'!$F$7)</f>
        <v>0</v>
      </c>
      <c r="G78">
        <f t="shared" si="2"/>
        <v>0</v>
      </c>
    </row>
    <row r="79" spans="1:28" ht="15.75" customHeight="1" x14ac:dyDescent="0.25">
      <c r="A79" s="130">
        <v>22</v>
      </c>
      <c r="B79" s="10" t="s">
        <v>1460</v>
      </c>
      <c r="C79" s="171" t="s">
        <v>258</v>
      </c>
      <c r="D79" s="30">
        <f>COUNTIFS(TABLA!J:J,$B79,TABLA!$F:$F,'Por biblioteca'!$F$7)</f>
        <v>0</v>
      </c>
      <c r="E79" s="30">
        <f>COUNTIFS(TABLA!K:K,$B79,TABLA!$F:$F,'Por biblioteca'!$F$7)</f>
        <v>0</v>
      </c>
      <c r="F79" s="30">
        <f>COUNTIFS(TABLA!L:L,$B79,TABLA!$F:$F,'Por biblioteca'!$F$7)</f>
        <v>0</v>
      </c>
      <c r="G79">
        <f t="shared" si="2"/>
        <v>0</v>
      </c>
    </row>
    <row r="80" spans="1:28" ht="15.75" customHeight="1" x14ac:dyDescent="0.25">
      <c r="A80" s="130">
        <v>19</v>
      </c>
      <c r="B80" s="10" t="s">
        <v>225</v>
      </c>
      <c r="C80" s="171" t="s">
        <v>59</v>
      </c>
      <c r="D80" s="30">
        <f>COUNTIFS(TABLA!J:J,$B80,TABLA!$F:$F,'Por biblioteca'!$F$7)</f>
        <v>0</v>
      </c>
      <c r="E80" s="30">
        <f>COUNTIFS(TABLA!K:K,$B80,TABLA!$F:$F,'Por biblioteca'!$F$7)</f>
        <v>0</v>
      </c>
      <c r="F80" s="30">
        <f>COUNTIFS(TABLA!L:L,$B80,TABLA!$F:$F,'Por biblioteca'!$F$7)</f>
        <v>0</v>
      </c>
      <c r="G80">
        <f t="shared" si="2"/>
        <v>0</v>
      </c>
    </row>
    <row r="81" spans="1:26" ht="15.75" customHeight="1" x14ac:dyDescent="0.25">
      <c r="A81" s="130">
        <v>23</v>
      </c>
      <c r="B81" s="10" t="s">
        <v>84</v>
      </c>
      <c r="C81" s="171" t="s">
        <v>115</v>
      </c>
      <c r="D81" s="30">
        <f>COUNTIFS(TABLA!J:J,$B81,TABLA!$F:$F,'Por biblioteca'!$F$7)</f>
        <v>0</v>
      </c>
      <c r="E81" s="30">
        <f>COUNTIFS(TABLA!K:K,$B81,TABLA!$F:$F,'Por biblioteca'!$F$7)</f>
        <v>0</v>
      </c>
      <c r="F81" s="30">
        <f>COUNTIFS(TABLA!L:L,$B81,TABLA!$F:$F,'Por biblioteca'!$F$7)</f>
        <v>1</v>
      </c>
      <c r="G81">
        <f t="shared" si="2"/>
        <v>1</v>
      </c>
    </row>
    <row r="82" spans="1:26" ht="15.75" customHeight="1" x14ac:dyDescent="0.25">
      <c r="A82" s="130"/>
    </row>
    <row r="83" spans="1:26" ht="15.75" customHeight="1" x14ac:dyDescent="0.25"/>
    <row r="84" spans="1:26" ht="15.75" customHeight="1" x14ac:dyDescent="0.25">
      <c r="B84" s="288" t="s">
        <v>898</v>
      </c>
      <c r="C84" s="288"/>
      <c r="D84" s="288"/>
      <c r="E84" s="288"/>
      <c r="F84" s="288"/>
      <c r="G84" s="288"/>
      <c r="H84" s="288"/>
      <c r="I84" s="288"/>
      <c r="J84" s="288"/>
      <c r="K84" s="288"/>
      <c r="L84" s="288"/>
      <c r="M84" s="288"/>
      <c r="N84" s="288"/>
      <c r="O84" s="288"/>
    </row>
    <row r="85" spans="1:26" ht="15.75" customHeight="1" x14ac:dyDescent="0.25">
      <c r="B85" s="258"/>
      <c r="C85" s="258"/>
      <c r="D85" s="258"/>
      <c r="E85" s="258"/>
      <c r="F85" s="258"/>
      <c r="G85" s="258"/>
      <c r="H85" s="258"/>
      <c r="I85" s="258"/>
      <c r="J85" s="258"/>
      <c r="K85" s="258"/>
      <c r="L85" s="258"/>
      <c r="M85" s="258"/>
      <c r="N85" s="258"/>
      <c r="O85" s="258"/>
    </row>
    <row r="86" spans="1:26" ht="15.75" customHeight="1" x14ac:dyDescent="0.25">
      <c r="D86" s="10" t="s">
        <v>270</v>
      </c>
      <c r="E86" s="30">
        <f>COUNTIFS(TABLA!S:S,D86,TABLA!$F:$F,'Por biblioteca'!$F$7)</f>
        <v>43</v>
      </c>
      <c r="F86" s="238">
        <f>E86/SUM($E$86:$E$87)</f>
        <v>0.42156862745098039</v>
      </c>
    </row>
    <row r="87" spans="1:26" ht="15.75" customHeight="1" x14ac:dyDescent="0.25">
      <c r="D87" s="10" t="s">
        <v>26</v>
      </c>
      <c r="E87" s="30">
        <f>COUNTIFS(TABLA!S:S,D87,TABLA!$F:$F,'Por biblioteca'!$F$7)</f>
        <v>59</v>
      </c>
      <c r="F87" s="238">
        <f>E87/SUM($E$86:$E$87)</f>
        <v>0.57843137254901966</v>
      </c>
    </row>
    <row r="88" spans="1:26" ht="15.75" customHeight="1" x14ac:dyDescent="0.25">
      <c r="B88" s="288" t="s">
        <v>899</v>
      </c>
      <c r="C88" s="288"/>
      <c r="D88" s="288"/>
      <c r="E88" s="288"/>
      <c r="F88" s="288"/>
      <c r="G88" s="288"/>
      <c r="H88" s="288"/>
      <c r="I88" s="288"/>
      <c r="J88" s="288"/>
      <c r="K88" s="288"/>
      <c r="L88" s="288"/>
      <c r="M88" s="288"/>
      <c r="N88" s="288"/>
      <c r="O88" s="288"/>
    </row>
    <row r="89" spans="1:26" ht="15.75" customHeight="1" x14ac:dyDescent="0.25"/>
    <row r="90" spans="1:26" ht="15.75" customHeight="1" x14ac:dyDescent="0.25"/>
    <row r="91" spans="1:26" ht="15.75" customHeight="1" x14ac:dyDescent="0.25">
      <c r="D91" s="10" t="s">
        <v>270</v>
      </c>
      <c r="E91" s="30">
        <f>COUNTIFS(TABLA!T:T,D91,TABLA!$F:$F,'Por biblioteca'!$F$7)</f>
        <v>71</v>
      </c>
      <c r="F91" s="238">
        <f>E91/SUM($E$91:$E$92)</f>
        <v>0.69607843137254899</v>
      </c>
    </row>
    <row r="92" spans="1:26" ht="15.75" customHeight="1" x14ac:dyDescent="0.25">
      <c r="D92" s="10" t="s">
        <v>26</v>
      </c>
      <c r="E92" s="30">
        <f>COUNTIFS(TABLA!T:T,D92,TABLA!$F:$F,'Por biblioteca'!$F$7)</f>
        <v>31</v>
      </c>
      <c r="F92" s="238">
        <f>E92/SUM($E$91:$E$92)</f>
        <v>0.30392156862745096</v>
      </c>
    </row>
    <row r="93" spans="1:26" ht="15.75" customHeight="1" x14ac:dyDescent="0.25"/>
    <row r="94" spans="1:26" ht="15.75" customHeight="1" x14ac:dyDescent="0.25"/>
    <row r="95" spans="1:26" ht="15.75" customHeight="1" x14ac:dyDescent="0.25"/>
    <row r="96" spans="1:26" s="232" customFormat="1" ht="12.75" customHeight="1" x14ac:dyDescent="0.25">
      <c r="A96" s="229"/>
      <c r="B96" s="230"/>
      <c r="C96" s="231"/>
      <c r="J96" s="233"/>
      <c r="K96" s="233"/>
      <c r="L96" s="233"/>
      <c r="M96" s="233"/>
      <c r="N96" s="233"/>
      <c r="O96" s="233"/>
      <c r="P96" s="234"/>
      <c r="Q96" s="235"/>
      <c r="R96" s="236"/>
      <c r="S96" s="236"/>
      <c r="T96" s="236"/>
      <c r="U96" s="236"/>
      <c r="V96" s="236"/>
      <c r="W96" s="236"/>
      <c r="X96" s="236"/>
      <c r="Y96" s="236"/>
      <c r="Z96" s="236"/>
    </row>
    <row r="98" spans="1:26" s="20" customFormat="1" ht="59.25" hidden="1" customHeight="1" x14ac:dyDescent="0.4">
      <c r="A98" s="203" t="s">
        <v>45</v>
      </c>
      <c r="B98" s="205" t="s">
        <v>46</v>
      </c>
      <c r="C98" s="286" t="s">
        <v>31</v>
      </c>
      <c r="D98" s="286"/>
      <c r="E98" s="286"/>
      <c r="F98" s="286"/>
      <c r="G98" s="286"/>
      <c r="H98" s="286"/>
      <c r="I98" s="40"/>
      <c r="J98" s="287"/>
      <c r="K98" s="287"/>
      <c r="L98" s="287"/>
      <c r="M98" s="287"/>
      <c r="N98" s="287"/>
      <c r="O98" s="287"/>
      <c r="P98" s="158"/>
      <c r="Q98" s="101"/>
      <c r="R98" s="102"/>
      <c r="S98" s="102"/>
      <c r="T98" s="102"/>
      <c r="U98" s="102"/>
      <c r="V98" s="102"/>
      <c r="W98" s="102"/>
      <c r="X98" s="102"/>
      <c r="Y98" s="102"/>
      <c r="Z98" s="102"/>
    </row>
    <row r="99" spans="1:26" ht="30" hidden="1" customHeight="1" x14ac:dyDescent="0.4">
      <c r="C99" s="95" t="s">
        <v>47</v>
      </c>
      <c r="D99" s="22"/>
      <c r="E99" s="21" t="s">
        <v>48</v>
      </c>
      <c r="F99" s="22"/>
      <c r="G99" s="94" t="s">
        <v>49</v>
      </c>
      <c r="H99" s="76" t="s">
        <v>50</v>
      </c>
      <c r="I99" s="41"/>
      <c r="J99" s="45"/>
      <c r="K99" s="41"/>
      <c r="L99" s="42"/>
      <c r="M99" s="41"/>
      <c r="N99" s="42"/>
      <c r="O99" s="43"/>
    </row>
    <row r="100" spans="1:26" ht="17.25" hidden="1" customHeight="1" x14ac:dyDescent="0.25">
      <c r="C100" s="77">
        <v>1</v>
      </c>
      <c r="D100" s="78">
        <v>2</v>
      </c>
      <c r="E100" s="79">
        <v>3</v>
      </c>
      <c r="F100" s="80">
        <v>4</v>
      </c>
      <c r="G100" s="81">
        <v>5</v>
      </c>
      <c r="H100" s="82">
        <v>0</v>
      </c>
      <c r="I100" s="44"/>
      <c r="J100" s="58"/>
      <c r="K100" s="45"/>
      <c r="L100" s="45"/>
      <c r="M100" s="45"/>
      <c r="N100" s="45"/>
      <c r="O100" s="45"/>
    </row>
    <row r="101" spans="1:26" ht="12.75" hidden="1" customHeight="1" x14ac:dyDescent="0.25">
      <c r="A101" s="23"/>
      <c r="B101" s="281" t="str">
        <f>J101</f>
        <v>vacia 4</v>
      </c>
      <c r="C101" s="12">
        <f>COUNTIF(TABLA!$N:$N,C$100)</f>
        <v>0</v>
      </c>
      <c r="D101" s="12">
        <f>COUNTIF(TABLA!$N:$N,D$100)</f>
        <v>0</v>
      </c>
      <c r="E101" s="12">
        <f>COUNTIF(TABLA!$N:$N,E$100)</f>
        <v>0</v>
      </c>
      <c r="F101" s="12">
        <f>COUNTIF(TABLA!$N:$N,F$100)</f>
        <v>0</v>
      </c>
      <c r="G101" s="12">
        <f>COUNTIF(TABLA!$N:$N,G$100)</f>
        <v>0</v>
      </c>
      <c r="H101" s="12">
        <f>F$11-SUM(C101:G101)</f>
        <v>102</v>
      </c>
      <c r="I101" s="15"/>
      <c r="J101" s="283" t="str">
        <f>TABLA!N1</f>
        <v>vacia 4</v>
      </c>
      <c r="K101" s="283"/>
      <c r="L101" s="283"/>
      <c r="M101" s="283"/>
      <c r="N101" s="283"/>
      <c r="O101" s="283"/>
      <c r="P101" s="159" t="e">
        <f>Y101*10</f>
        <v>#DIV/0!</v>
      </c>
      <c r="Q101" s="96">
        <f>SUM(C101:H101)</f>
        <v>102</v>
      </c>
      <c r="R101" s="97">
        <f>SUM(J101:O101)</f>
        <v>0</v>
      </c>
      <c r="S101" s="97">
        <v>0</v>
      </c>
      <c r="T101" s="97">
        <v>1</v>
      </c>
      <c r="U101" s="97">
        <v>2</v>
      </c>
      <c r="V101" s="97">
        <v>3</v>
      </c>
      <c r="W101" s="97">
        <v>4</v>
      </c>
      <c r="Y101" s="97" t="e">
        <f>SUM(S102:W102)/((Q101-H101)*4)</f>
        <v>#DIV/0!</v>
      </c>
    </row>
    <row r="102" spans="1:26" ht="12.75" hidden="1" customHeight="1" x14ac:dyDescent="0.25">
      <c r="B102" s="281"/>
      <c r="C102" s="55">
        <f t="shared" ref="C102:H102" si="3">C101/SUM($C101:$H101)</f>
        <v>0</v>
      </c>
      <c r="D102" s="55">
        <f t="shared" si="3"/>
        <v>0</v>
      </c>
      <c r="E102" s="55">
        <f t="shared" si="3"/>
        <v>0</v>
      </c>
      <c r="F102" s="55">
        <f t="shared" si="3"/>
        <v>0</v>
      </c>
      <c r="G102" s="55">
        <f t="shared" si="3"/>
        <v>0</v>
      </c>
      <c r="H102" s="55">
        <f t="shared" si="3"/>
        <v>1</v>
      </c>
      <c r="I102" s="46"/>
      <c r="J102" s="283"/>
      <c r="K102" s="283"/>
      <c r="L102" s="283"/>
      <c r="M102" s="283"/>
      <c r="N102" s="283"/>
      <c r="O102" s="283"/>
      <c r="P102" s="160"/>
      <c r="S102" s="97">
        <v>0</v>
      </c>
      <c r="T102" s="97">
        <f>D101*T101</f>
        <v>0</v>
      </c>
      <c r="U102" s="97">
        <f>E101*U101</f>
        <v>0</v>
      </c>
      <c r="V102" s="97">
        <f>F101*V101</f>
        <v>0</v>
      </c>
      <c r="W102" s="97">
        <f>G101*W101</f>
        <v>0</v>
      </c>
      <c r="Y102" s="103"/>
    </row>
    <row r="103" spans="1:26" s="15" customFormat="1" ht="144" hidden="1" customHeight="1" x14ac:dyDescent="0.4">
      <c r="A103" s="23"/>
      <c r="B103" s="281"/>
      <c r="C103" s="56"/>
      <c r="D103" s="25"/>
      <c r="E103" s="25"/>
      <c r="F103" s="25"/>
      <c r="G103" s="25"/>
      <c r="H103" s="25"/>
      <c r="I103" s="26"/>
      <c r="K103" s="39"/>
      <c r="L103" s="39"/>
      <c r="M103" s="39"/>
      <c r="N103" s="39"/>
      <c r="O103" s="39"/>
      <c r="P103" s="161"/>
      <c r="Q103" s="104"/>
      <c r="R103" s="103"/>
      <c r="S103" s="103"/>
      <c r="T103" s="103"/>
      <c r="U103" s="103"/>
      <c r="V103" s="103"/>
      <c r="W103" s="103"/>
      <c r="X103" s="103"/>
      <c r="Y103" s="97"/>
      <c r="Z103" s="103"/>
    </row>
    <row r="104" spans="1:26" ht="12.75" hidden="1" customHeight="1" x14ac:dyDescent="0.25">
      <c r="A104" s="23"/>
      <c r="B104" s="281" t="str">
        <f>J104</f>
        <v>vacia 5</v>
      </c>
      <c r="C104" s="12">
        <f>COUNTIF(TABLA!$O:$O,C$100)</f>
        <v>0</v>
      </c>
      <c r="D104" s="12">
        <f>COUNTIF(TABLA!$O:$O,D$100)</f>
        <v>0</v>
      </c>
      <c r="E104" s="12">
        <f>COUNTIF(TABLA!$O:$O,E$100)</f>
        <v>0</v>
      </c>
      <c r="F104" s="12">
        <f>COUNTIF(TABLA!$O:$O,F$100)</f>
        <v>0</v>
      </c>
      <c r="G104" s="12">
        <f>COUNTIF(TABLA!$O:$O,G$100)</f>
        <v>0</v>
      </c>
      <c r="H104" s="12">
        <f>F$11-SUM(C104:G104)</f>
        <v>102</v>
      </c>
      <c r="I104" s="26"/>
      <c r="J104" s="283" t="str">
        <f>TABLA!O1</f>
        <v>vacia 5</v>
      </c>
      <c r="K104" s="283"/>
      <c r="L104" s="283"/>
      <c r="M104" s="283"/>
      <c r="N104" s="283"/>
      <c r="O104" s="283"/>
      <c r="P104" s="159" t="e">
        <f>Y104*10</f>
        <v>#DIV/0!</v>
      </c>
      <c r="Q104" s="96">
        <f>SUM(C104:H104)</f>
        <v>102</v>
      </c>
      <c r="R104" s="97">
        <f>SUM(J104:O104)</f>
        <v>0</v>
      </c>
      <c r="S104" s="97">
        <v>0</v>
      </c>
      <c r="T104" s="97">
        <v>1</v>
      </c>
      <c r="U104" s="97">
        <v>2</v>
      </c>
      <c r="V104" s="97">
        <v>3</v>
      </c>
      <c r="W104" s="97">
        <v>4</v>
      </c>
      <c r="Y104" s="97" t="e">
        <f>SUM(S105:W105)/((Q104-H104)*4)</f>
        <v>#DIV/0!</v>
      </c>
    </row>
    <row r="105" spans="1:26" ht="12.75" hidden="1" customHeight="1" x14ac:dyDescent="0.25">
      <c r="B105" s="281"/>
      <c r="C105" s="55">
        <f t="shared" ref="C105:H105" si="4">C104/SUM($C104:$H104)</f>
        <v>0</v>
      </c>
      <c r="D105" s="55">
        <f t="shared" si="4"/>
        <v>0</v>
      </c>
      <c r="E105" s="55">
        <f t="shared" si="4"/>
        <v>0</v>
      </c>
      <c r="F105" s="55">
        <f t="shared" si="4"/>
        <v>0</v>
      </c>
      <c r="G105" s="55">
        <f t="shared" si="4"/>
        <v>0</v>
      </c>
      <c r="H105" s="55">
        <f t="shared" si="4"/>
        <v>1</v>
      </c>
      <c r="I105" s="46"/>
      <c r="J105" s="283"/>
      <c r="K105" s="283"/>
      <c r="L105" s="283"/>
      <c r="M105" s="283"/>
      <c r="N105" s="283"/>
      <c r="O105" s="283"/>
      <c r="P105" s="160"/>
      <c r="S105" s="97">
        <v>0</v>
      </c>
      <c r="T105" s="97">
        <f>D104*T104</f>
        <v>0</v>
      </c>
      <c r="U105" s="97">
        <f>E104*U104</f>
        <v>0</v>
      </c>
      <c r="V105" s="97">
        <f>F104*V104</f>
        <v>0</v>
      </c>
      <c r="W105" s="97">
        <f>G104*W104</f>
        <v>0</v>
      </c>
      <c r="Y105" s="103"/>
    </row>
    <row r="106" spans="1:26" s="15" customFormat="1" ht="144" hidden="1" customHeight="1" x14ac:dyDescent="0.25">
      <c r="A106" s="23"/>
      <c r="B106" s="281"/>
      <c r="C106" s="25"/>
      <c r="D106" s="25"/>
      <c r="E106" s="25"/>
      <c r="F106" s="25"/>
      <c r="G106" s="25"/>
      <c r="H106" s="25"/>
      <c r="I106" s="26"/>
      <c r="K106" s="39"/>
      <c r="L106" s="39"/>
      <c r="M106" s="39"/>
      <c r="N106" s="39"/>
      <c r="O106" s="39"/>
      <c r="P106" s="161"/>
      <c r="Q106" s="104"/>
      <c r="R106" s="103"/>
      <c r="S106" s="103"/>
      <c r="T106" s="103"/>
      <c r="U106" s="103"/>
      <c r="V106" s="103"/>
      <c r="W106" s="103"/>
      <c r="X106" s="103"/>
      <c r="Y106" s="97"/>
      <c r="Z106" s="103"/>
    </row>
    <row r="107" spans="1:26" ht="18.75" hidden="1" customHeight="1" x14ac:dyDescent="0.25">
      <c r="A107" s="23"/>
      <c r="B107" s="281" t="str">
        <f>J107</f>
        <v>vacia 6</v>
      </c>
      <c r="C107" s="12">
        <f>COUNTIF(TABLA!$P:$P,C$100)</f>
        <v>0</v>
      </c>
      <c r="D107" s="12">
        <f>COUNTIF(TABLA!$P:$P,D$100)</f>
        <v>0</v>
      </c>
      <c r="E107" s="12">
        <f>COUNTIF(TABLA!$P:$P,E$100)</f>
        <v>0</v>
      </c>
      <c r="F107" s="12">
        <f>COUNTIF(TABLA!$P:$P,F$100)</f>
        <v>0</v>
      </c>
      <c r="G107" s="12">
        <f>COUNTIF(TABLA!$P:$P,G$100)</f>
        <v>0</v>
      </c>
      <c r="H107" s="12">
        <f>F$11-SUM(C107:G107)</f>
        <v>102</v>
      </c>
      <c r="I107" s="26"/>
      <c r="J107" s="279" t="str">
        <f>TABLA!P1</f>
        <v>vacia 6</v>
      </c>
      <c r="K107" s="279"/>
      <c r="L107" s="279"/>
      <c r="M107" s="279"/>
      <c r="N107" s="279"/>
      <c r="O107" s="279"/>
      <c r="P107" s="159" t="e">
        <f>Y107*10</f>
        <v>#DIV/0!</v>
      </c>
      <c r="Q107" s="96">
        <f>SUM(C107:H107)</f>
        <v>102</v>
      </c>
      <c r="R107" s="97">
        <f>SUM(J107:O107)</f>
        <v>0</v>
      </c>
      <c r="S107" s="97">
        <v>0</v>
      </c>
      <c r="T107" s="97">
        <v>1</v>
      </c>
      <c r="U107" s="97">
        <v>2</v>
      </c>
      <c r="V107" s="97">
        <v>3</v>
      </c>
      <c r="W107" s="97">
        <v>4</v>
      </c>
      <c r="Y107" s="97" t="e">
        <f>SUM(S108:W108)/((Q107-H107)*4)</f>
        <v>#DIV/0!</v>
      </c>
    </row>
    <row r="108" spans="1:26" ht="12.75" hidden="1" customHeight="1" x14ac:dyDescent="0.25">
      <c r="B108" s="281"/>
      <c r="C108" s="55">
        <f t="shared" ref="C108:H108" si="5">C107/SUM($C107:$H107)</f>
        <v>0</v>
      </c>
      <c r="D108" s="55">
        <f t="shared" si="5"/>
        <v>0</v>
      </c>
      <c r="E108" s="55">
        <f t="shared" si="5"/>
        <v>0</v>
      </c>
      <c r="F108" s="55">
        <f t="shared" si="5"/>
        <v>0</v>
      </c>
      <c r="G108" s="55">
        <f t="shared" si="5"/>
        <v>0</v>
      </c>
      <c r="H108" s="55">
        <f t="shared" si="5"/>
        <v>1</v>
      </c>
      <c r="I108" s="46"/>
      <c r="J108" s="279"/>
      <c r="K108" s="279"/>
      <c r="L108" s="279"/>
      <c r="M108" s="279"/>
      <c r="N108" s="279"/>
      <c r="O108" s="279"/>
      <c r="P108" s="160"/>
      <c r="S108" s="97">
        <v>0</v>
      </c>
      <c r="T108" s="97">
        <f>D107*T107</f>
        <v>0</v>
      </c>
      <c r="U108" s="97">
        <f>E107*U107</f>
        <v>0</v>
      </c>
      <c r="V108" s="97">
        <f>F107*V107</f>
        <v>0</v>
      </c>
      <c r="W108" s="97">
        <f>G107*W107</f>
        <v>0</v>
      </c>
      <c r="Y108" s="103"/>
    </row>
    <row r="109" spans="1:26" s="15" customFormat="1" ht="144" hidden="1" customHeight="1" x14ac:dyDescent="0.25">
      <c r="A109" s="23"/>
      <c r="B109" s="281"/>
      <c r="C109" s="25"/>
      <c r="D109" s="25"/>
      <c r="E109" s="25"/>
      <c r="F109" s="25"/>
      <c r="G109" s="25"/>
      <c r="H109" s="25"/>
      <c r="I109" s="26"/>
      <c r="K109" s="39"/>
      <c r="L109" s="39"/>
      <c r="M109" s="39"/>
      <c r="N109" s="39"/>
      <c r="O109" s="39"/>
      <c r="P109" s="161"/>
      <c r="Q109" s="104"/>
      <c r="R109" s="103"/>
      <c r="S109" s="103"/>
      <c r="T109" s="103"/>
      <c r="U109" s="103"/>
      <c r="V109" s="103"/>
      <c r="W109" s="103"/>
      <c r="X109" s="103"/>
      <c r="Y109" s="97"/>
      <c r="Z109" s="103"/>
    </row>
    <row r="110" spans="1:26" ht="22.5" hidden="1" customHeight="1" x14ac:dyDescent="0.25">
      <c r="A110" s="23"/>
      <c r="B110" s="281" t="str">
        <f>J110</f>
        <v>vacia 7</v>
      </c>
      <c r="C110" s="12">
        <f>COUNTIF(TABLA!$Q:$Q,C$100)</f>
        <v>0</v>
      </c>
      <c r="D110" s="12">
        <f>COUNTIF(TABLA!$Q:$Q,D$100)</f>
        <v>0</v>
      </c>
      <c r="E110" s="12">
        <f>COUNTIF(TABLA!$Q:$Q,E$100)</f>
        <v>0</v>
      </c>
      <c r="F110" s="12">
        <f>COUNTIF(TABLA!$Q:$Q,F$100)</f>
        <v>0</v>
      </c>
      <c r="G110" s="12">
        <f>COUNTIF(TABLA!$Q:$Q,G$100)</f>
        <v>0</v>
      </c>
      <c r="H110" s="12">
        <f>F$11-SUM(C110:G110)</f>
        <v>102</v>
      </c>
      <c r="I110" s="26"/>
      <c r="J110" s="279" t="str">
        <f>TABLA!Q1</f>
        <v>vacia 7</v>
      </c>
      <c r="K110" s="279"/>
      <c r="L110" s="279"/>
      <c r="M110" s="279"/>
      <c r="N110" s="279"/>
      <c r="O110" s="279"/>
      <c r="P110" s="159" t="e">
        <f>Y110*10</f>
        <v>#DIV/0!</v>
      </c>
      <c r="Q110" s="96">
        <f>SUM(C110:H110)</f>
        <v>102</v>
      </c>
      <c r="R110" s="97">
        <f>SUM(J110:O110)</f>
        <v>0</v>
      </c>
      <c r="S110" s="97">
        <v>0</v>
      </c>
      <c r="T110" s="97">
        <v>1</v>
      </c>
      <c r="U110" s="97">
        <v>2</v>
      </c>
      <c r="V110" s="97">
        <v>3</v>
      </c>
      <c r="W110" s="97">
        <v>4</v>
      </c>
      <c r="Y110" s="97" t="e">
        <f>SUM(S111:W111)/((Q110-H110)*4)</f>
        <v>#DIV/0!</v>
      </c>
    </row>
    <row r="111" spans="1:26" ht="22.5" hidden="1" customHeight="1" x14ac:dyDescent="0.25">
      <c r="B111" s="281"/>
      <c r="C111" s="55">
        <f t="shared" ref="C111:H111" si="6">C110/SUM($C110:$H110)</f>
        <v>0</v>
      </c>
      <c r="D111" s="55">
        <f t="shared" si="6"/>
        <v>0</v>
      </c>
      <c r="E111" s="55">
        <f t="shared" si="6"/>
        <v>0</v>
      </c>
      <c r="F111" s="55">
        <f t="shared" si="6"/>
        <v>0</v>
      </c>
      <c r="G111" s="55">
        <f t="shared" si="6"/>
        <v>0</v>
      </c>
      <c r="H111" s="55">
        <f t="shared" si="6"/>
        <v>1</v>
      </c>
      <c r="I111" s="46"/>
      <c r="J111" s="279"/>
      <c r="K111" s="279"/>
      <c r="L111" s="279"/>
      <c r="M111" s="279"/>
      <c r="N111" s="279"/>
      <c r="O111" s="279"/>
      <c r="P111" s="160"/>
      <c r="S111" s="97">
        <v>0</v>
      </c>
      <c r="T111" s="97">
        <f>D110*T110</f>
        <v>0</v>
      </c>
      <c r="U111" s="97">
        <f>E110*U110</f>
        <v>0</v>
      </c>
      <c r="V111" s="97">
        <f>F110*V110</f>
        <v>0</v>
      </c>
      <c r="W111" s="97">
        <f>G110*W110</f>
        <v>0</v>
      </c>
      <c r="Y111" s="103"/>
    </row>
    <row r="112" spans="1:26" s="15" customFormat="1" ht="144" hidden="1" customHeight="1" x14ac:dyDescent="0.25">
      <c r="A112" s="23"/>
      <c r="B112" s="281"/>
      <c r="C112" s="25"/>
      <c r="D112" s="25"/>
      <c r="E112" s="25"/>
      <c r="F112" s="25"/>
      <c r="G112" s="25"/>
      <c r="H112" s="25"/>
      <c r="I112" s="26"/>
      <c r="K112" s="39"/>
      <c r="L112" s="39"/>
      <c r="M112" s="39"/>
      <c r="N112" s="39"/>
      <c r="O112" s="39"/>
      <c r="P112" s="161"/>
      <c r="Q112" s="104"/>
      <c r="R112" s="103"/>
      <c r="S112" s="103"/>
      <c r="T112" s="103"/>
      <c r="U112" s="103"/>
      <c r="V112" s="103"/>
      <c r="W112" s="103"/>
      <c r="X112" s="103"/>
      <c r="Y112" s="97"/>
      <c r="Z112" s="103"/>
    </row>
    <row r="113" spans="1:26" s="15" customFormat="1" ht="63" customHeight="1" x14ac:dyDescent="0.25">
      <c r="A113" s="203">
        <v>3</v>
      </c>
      <c r="B113" s="282" t="s">
        <v>265</v>
      </c>
      <c r="C113" s="282"/>
      <c r="D113" s="282"/>
      <c r="E113" s="282"/>
      <c r="F113" s="282"/>
      <c r="G113" s="282"/>
      <c r="H113" s="282"/>
      <c r="I113" s="282"/>
      <c r="J113" s="282"/>
      <c r="K113" s="282"/>
      <c r="L113" s="282"/>
      <c r="M113" s="282"/>
      <c r="N113" s="282"/>
      <c r="O113" s="282"/>
      <c r="P113" s="282"/>
      <c r="Q113" s="104"/>
      <c r="R113" s="103"/>
      <c r="S113" s="103"/>
      <c r="T113" s="103"/>
      <c r="U113" s="103"/>
      <c r="V113" s="103"/>
      <c r="W113" s="103"/>
      <c r="X113" s="103"/>
      <c r="Y113" s="97"/>
      <c r="Z113" s="103"/>
    </row>
    <row r="114" spans="1:26" s="15" customFormat="1" ht="63" customHeight="1" x14ac:dyDescent="0.25">
      <c r="A114" s="69"/>
      <c r="B114" s="280" t="s">
        <v>344</v>
      </c>
      <c r="C114" s="280"/>
      <c r="D114" s="280"/>
      <c r="E114" s="280"/>
      <c r="F114" s="280"/>
      <c r="G114" s="280"/>
      <c r="H114" s="280"/>
      <c r="I114" s="280"/>
      <c r="J114" s="280"/>
      <c r="K114" s="280"/>
      <c r="L114" s="280"/>
      <c r="M114" s="280"/>
      <c r="N114" s="280"/>
      <c r="O114" s="280"/>
      <c r="P114" s="280"/>
      <c r="Q114" s="104"/>
      <c r="R114" s="103"/>
      <c r="S114" s="103"/>
      <c r="T114" s="103"/>
      <c r="U114" s="103"/>
      <c r="V114" s="103"/>
      <c r="W114" s="103"/>
      <c r="X114" s="103"/>
      <c r="Y114" s="97"/>
      <c r="Z114" s="103"/>
    </row>
    <row r="115" spans="1:26" s="15" customFormat="1" ht="20.25" customHeight="1" x14ac:dyDescent="0.25">
      <c r="A115" s="69"/>
      <c r="B115" s="177"/>
      <c r="C115" s="178"/>
      <c r="D115" s="178"/>
      <c r="E115" s="178"/>
      <c r="F115" s="178"/>
      <c r="G115" s="178"/>
      <c r="H115" s="178"/>
      <c r="I115" s="179"/>
      <c r="J115" s="178"/>
      <c r="K115" s="178"/>
      <c r="L115" s="178"/>
      <c r="M115" s="178"/>
      <c r="N115" s="178"/>
      <c r="O115" s="178"/>
      <c r="P115" s="180"/>
      <c r="Q115" s="104"/>
      <c r="R115" s="103"/>
      <c r="S115" s="103"/>
      <c r="T115" s="103"/>
      <c r="U115" s="103"/>
      <c r="V115" s="103"/>
      <c r="W115" s="103"/>
      <c r="X115" s="103"/>
      <c r="Y115" s="97"/>
      <c r="Z115" s="103"/>
    </row>
    <row r="116" spans="1:26" s="15" customFormat="1" ht="24.75" customHeight="1" x14ac:dyDescent="0.25">
      <c r="A116" s="69"/>
      <c r="B116" s="177"/>
      <c r="C116" s="178"/>
      <c r="D116" s="188" t="s">
        <v>259</v>
      </c>
      <c r="E116" s="188" t="s">
        <v>260</v>
      </c>
      <c r="F116" s="188" t="s">
        <v>261</v>
      </c>
      <c r="G116" s="188" t="s">
        <v>262</v>
      </c>
      <c r="H116" s="188" t="s">
        <v>263</v>
      </c>
      <c r="I116" s="189"/>
      <c r="J116" s="188" t="s">
        <v>259</v>
      </c>
      <c r="K116" s="188" t="s">
        <v>260</v>
      </c>
      <c r="L116" s="188" t="s">
        <v>261</v>
      </c>
      <c r="M116" s="188" t="s">
        <v>262</v>
      </c>
      <c r="N116" s="188" t="s">
        <v>263</v>
      </c>
      <c r="O116" s="181"/>
      <c r="P116" s="180"/>
      <c r="Q116" s="104"/>
      <c r="R116" s="103"/>
      <c r="S116" s="103"/>
      <c r="T116" s="103"/>
      <c r="U116" s="103"/>
      <c r="V116" s="103"/>
      <c r="W116" s="103"/>
      <c r="X116" s="103"/>
      <c r="Y116" s="97"/>
      <c r="Z116" s="103"/>
    </row>
    <row r="117" spans="1:26" s="15" customFormat="1" ht="26.25" customHeight="1" x14ac:dyDescent="0.25">
      <c r="A117" s="69"/>
      <c r="B117" s="177"/>
      <c r="C117" s="178"/>
      <c r="D117" s="178">
        <v>1</v>
      </c>
      <c r="E117" s="178">
        <v>2</v>
      </c>
      <c r="F117" s="178">
        <v>3</v>
      </c>
      <c r="G117" s="179">
        <v>4</v>
      </c>
      <c r="H117" s="178">
        <v>5</v>
      </c>
      <c r="I117" s="181"/>
      <c r="J117" s="178">
        <v>1</v>
      </c>
      <c r="K117" s="178">
        <v>2</v>
      </c>
      <c r="L117" s="178">
        <v>3</v>
      </c>
      <c r="M117" s="179">
        <v>4</v>
      </c>
      <c r="N117" s="178">
        <v>5</v>
      </c>
      <c r="O117" s="181"/>
      <c r="P117" s="180"/>
      <c r="Q117" s="104"/>
      <c r="R117" s="103"/>
      <c r="S117" s="103"/>
      <c r="T117" s="103"/>
      <c r="U117" s="103"/>
      <c r="V117" s="103"/>
      <c r="W117" s="103"/>
      <c r="X117" s="103"/>
      <c r="Y117" s="97"/>
      <c r="Z117" s="103"/>
    </row>
    <row r="118" spans="1:26" s="15" customFormat="1" ht="75" customHeight="1" x14ac:dyDescent="0.25">
      <c r="A118" s="69"/>
      <c r="B118" s="237" t="s">
        <v>901</v>
      </c>
      <c r="C118" s="237"/>
      <c r="D118" s="182">
        <f>COUNTIFS(TABLA!$U:$U,D$117,TABLA!$F:$F,'Por biblioteca'!$F$7)</f>
        <v>22</v>
      </c>
      <c r="E118" s="182">
        <f>COUNTIFS(TABLA!$U:$U,E$117,TABLA!$F:$F,'Por biblioteca'!$F$7)</f>
        <v>17</v>
      </c>
      <c r="F118" s="182">
        <f>COUNTIFS(TABLA!$U:$U,F$117,TABLA!$F:$F,'Por biblioteca'!$F$7)</f>
        <v>27</v>
      </c>
      <c r="G118" s="182">
        <f>COUNTIFS(TABLA!$U:$U,G$117,TABLA!$F:$F,'Por biblioteca'!$F$7)</f>
        <v>22</v>
      </c>
      <c r="H118" s="182">
        <f>COUNTIFS(TABLA!$U:$U,H$117,TABLA!$F:$F,'Por biblioteca'!$F$7)</f>
        <v>14</v>
      </c>
      <c r="I118" s="181"/>
      <c r="J118" s="183">
        <f>D118/$Q118</f>
        <v>0.21568627450980393</v>
      </c>
      <c r="K118" s="183">
        <f t="shared" ref="J118:N125" si="7">E118/$Q118</f>
        <v>0.16666666666666666</v>
      </c>
      <c r="L118" s="183">
        <f t="shared" si="7"/>
        <v>0.26470588235294118</v>
      </c>
      <c r="M118" s="183">
        <f t="shared" si="7"/>
        <v>0.21568627450980393</v>
      </c>
      <c r="N118" s="183">
        <f t="shared" si="7"/>
        <v>0.13725490196078433</v>
      </c>
      <c r="O118" s="177"/>
      <c r="P118" s="177"/>
      <c r="Q118" s="104">
        <f>SUM(D118:H118)</f>
        <v>102</v>
      </c>
      <c r="R118" s="103"/>
      <c r="S118" s="103"/>
      <c r="T118" s="103"/>
      <c r="U118" s="103"/>
      <c r="V118" s="103"/>
      <c r="W118" s="103"/>
      <c r="X118" s="103"/>
      <c r="Y118" s="97"/>
      <c r="Z118" s="103"/>
    </row>
    <row r="119" spans="1:26" s="15" customFormat="1" ht="63" customHeight="1" x14ac:dyDescent="0.25">
      <c r="A119" s="69"/>
      <c r="B119" s="237" t="s">
        <v>902</v>
      </c>
      <c r="C119" s="237"/>
      <c r="D119" s="182">
        <f>COUNTIFS(TABLA!$V:$V,D$117,TABLA!$F:$F,'Por biblioteca'!$F$7)</f>
        <v>71</v>
      </c>
      <c r="E119" s="182">
        <f>COUNTIFS(TABLA!$V:$V,E$117,TABLA!$F:$F,'Por biblioteca'!$F$7)</f>
        <v>16</v>
      </c>
      <c r="F119" s="182">
        <f>COUNTIFS(TABLA!$V:$V,F$117,TABLA!$F:$F,'Por biblioteca'!$F$7)</f>
        <v>3</v>
      </c>
      <c r="G119" s="182">
        <f>COUNTIFS(TABLA!$V:$V,G$117,TABLA!$F:$F,'Por biblioteca'!$F$7)</f>
        <v>4</v>
      </c>
      <c r="H119" s="182">
        <f>COUNTIFS(TABLA!$V:$V,H$117,TABLA!$F:$F,'Por biblioteca'!$F$7)</f>
        <v>7</v>
      </c>
      <c r="I119" s="181"/>
      <c r="J119" s="184">
        <f t="shared" si="7"/>
        <v>0.70297029702970293</v>
      </c>
      <c r="K119" s="184">
        <f t="shared" si="7"/>
        <v>0.15841584158415842</v>
      </c>
      <c r="L119" s="184">
        <f t="shared" si="7"/>
        <v>2.9702970297029702E-2</v>
      </c>
      <c r="M119" s="184">
        <f t="shared" si="7"/>
        <v>3.9603960396039604E-2</v>
      </c>
      <c r="N119" s="184">
        <f t="shared" si="7"/>
        <v>6.9306930693069313E-2</v>
      </c>
      <c r="O119" s="178"/>
      <c r="P119" s="180"/>
      <c r="Q119" s="104">
        <f>SUM(D119:H119)</f>
        <v>101</v>
      </c>
      <c r="R119" s="103"/>
      <c r="S119" s="103"/>
      <c r="T119" s="103"/>
      <c r="U119" s="103"/>
      <c r="V119" s="103"/>
      <c r="W119" s="103"/>
      <c r="X119" s="103"/>
      <c r="Y119" s="97"/>
      <c r="Z119" s="103"/>
    </row>
    <row r="120" spans="1:26" s="15" customFormat="1" ht="63" customHeight="1" x14ac:dyDescent="0.25">
      <c r="A120" s="69"/>
      <c r="B120" s="237" t="s">
        <v>903</v>
      </c>
      <c r="C120" s="237"/>
      <c r="D120" s="182">
        <f>COUNTIFS(TABLA!$W:$W,D$117,TABLA!$F:$F,'Por biblioteca'!$F$7)</f>
        <v>33</v>
      </c>
      <c r="E120" s="182">
        <f>COUNTIFS(TABLA!$W:$W,E$117,TABLA!$F:$F,'Por biblioteca'!$F$7)</f>
        <v>18</v>
      </c>
      <c r="F120" s="182">
        <f>COUNTIFS(TABLA!$W:$W,F$117,TABLA!$F:$F,'Por biblioteca'!$F$7)</f>
        <v>28</v>
      </c>
      <c r="G120" s="182">
        <f>COUNTIFS(TABLA!$W:$W,G$117,TABLA!$F:$F,'Por biblioteca'!$F$7)</f>
        <v>13</v>
      </c>
      <c r="H120" s="182">
        <f>COUNTIFS(TABLA!$W:$W,H$117,TABLA!$F:$F,'Por biblioteca'!$F$7)</f>
        <v>8</v>
      </c>
      <c r="I120" s="181"/>
      <c r="J120" s="184">
        <f t="shared" si="7"/>
        <v>0.33</v>
      </c>
      <c r="K120" s="184">
        <f t="shared" si="7"/>
        <v>0.18</v>
      </c>
      <c r="L120" s="184">
        <f t="shared" si="7"/>
        <v>0.28000000000000003</v>
      </c>
      <c r="M120" s="184">
        <f t="shared" si="7"/>
        <v>0.13</v>
      </c>
      <c r="N120" s="184">
        <f t="shared" si="7"/>
        <v>0.08</v>
      </c>
      <c r="O120" s="178"/>
      <c r="P120" s="180"/>
      <c r="Q120" s="104">
        <f t="shared" ref="Q120:Q125" si="8">SUM(D120:H120)</f>
        <v>100</v>
      </c>
      <c r="R120" s="103"/>
      <c r="S120" s="103"/>
      <c r="T120" s="103"/>
      <c r="U120" s="103"/>
      <c r="V120" s="103"/>
      <c r="W120" s="103"/>
      <c r="X120" s="103"/>
      <c r="Y120" s="97"/>
      <c r="Z120" s="103"/>
    </row>
    <row r="121" spans="1:26" s="15" customFormat="1" ht="63" customHeight="1" x14ac:dyDescent="0.25">
      <c r="A121" s="69"/>
      <c r="B121" s="237" t="s">
        <v>904</v>
      </c>
      <c r="C121" s="237"/>
      <c r="D121" s="182">
        <f>COUNTIFS(TABLA!$X:$X,D$117,TABLA!$F:$F,'Por biblioteca'!$F$7)</f>
        <v>54</v>
      </c>
      <c r="E121" s="182">
        <f>COUNTIFS(TABLA!$X:$X,E$117,TABLA!$F:$F,'Por biblioteca'!$F$7)</f>
        <v>20</v>
      </c>
      <c r="F121" s="182">
        <f>COUNTIFS(TABLA!$X:$X,F$117,TABLA!$F:$F,'Por biblioteca'!$F$7)</f>
        <v>10</v>
      </c>
      <c r="G121" s="182">
        <f>COUNTIFS(TABLA!$X:$X,G$117,TABLA!$F:$F,'Por biblioteca'!$F$7)</f>
        <v>10</v>
      </c>
      <c r="H121" s="182">
        <f>COUNTIFS(TABLA!$X:$X,H$117,TABLA!$F:$F,'Por biblioteca'!$F$7)</f>
        <v>8</v>
      </c>
      <c r="I121" s="181"/>
      <c r="J121" s="184">
        <f>D121/$Q121</f>
        <v>0.52941176470588236</v>
      </c>
      <c r="K121" s="184">
        <f t="shared" si="7"/>
        <v>0.19607843137254902</v>
      </c>
      <c r="L121" s="184">
        <f t="shared" si="7"/>
        <v>9.8039215686274508E-2</v>
      </c>
      <c r="M121" s="184">
        <f t="shared" si="7"/>
        <v>9.8039215686274508E-2</v>
      </c>
      <c r="N121" s="184">
        <f t="shared" si="7"/>
        <v>7.8431372549019607E-2</v>
      </c>
      <c r="O121" s="178"/>
      <c r="P121" s="180"/>
      <c r="Q121" s="104">
        <f t="shared" si="8"/>
        <v>102</v>
      </c>
      <c r="R121" s="103"/>
      <c r="S121" s="103"/>
      <c r="T121" s="103"/>
      <c r="U121" s="103"/>
      <c r="V121" s="103"/>
      <c r="W121" s="103"/>
      <c r="X121" s="103"/>
      <c r="Y121" s="97"/>
      <c r="Z121" s="103"/>
    </row>
    <row r="122" spans="1:26" s="15" customFormat="1" ht="63" customHeight="1" x14ac:dyDescent="0.25">
      <c r="A122" s="69"/>
      <c r="B122" s="260" t="s">
        <v>905</v>
      </c>
      <c r="C122" s="260"/>
      <c r="D122" s="182">
        <f>COUNTIFS(TABLA!$Y:$Y,D$117,TABLA!$F:$F,'Por biblioteca'!$F$7)</f>
        <v>2</v>
      </c>
      <c r="E122" s="182">
        <f>COUNTIFS(TABLA!$Y:$Y,E$117,TABLA!$F:$F,'Por biblioteca'!$F$7)</f>
        <v>2</v>
      </c>
      <c r="F122" s="182">
        <f>COUNTIFS(TABLA!$Y:$Y,F$117,TABLA!$F:$F,'Por biblioteca'!$F$7)</f>
        <v>9</v>
      </c>
      <c r="G122" s="182">
        <f>COUNTIFS(TABLA!$Y:$Y,G$117,TABLA!$F:$F,'Por biblioteca'!$F$7)</f>
        <v>19</v>
      </c>
      <c r="H122" s="182">
        <f>COUNTIFS(TABLA!$Y:$Y,H$117,TABLA!$F:$F,'Por biblioteca'!$F$7)</f>
        <v>69</v>
      </c>
      <c r="I122" s="181"/>
      <c r="J122" s="184">
        <f>D122/$Q122</f>
        <v>1.9801980198019802E-2</v>
      </c>
      <c r="K122" s="184">
        <f t="shared" si="7"/>
        <v>1.9801980198019802E-2</v>
      </c>
      <c r="L122" s="184">
        <f t="shared" si="7"/>
        <v>8.9108910891089105E-2</v>
      </c>
      <c r="M122" s="184">
        <f t="shared" si="7"/>
        <v>0.18811881188118812</v>
      </c>
      <c r="N122" s="184">
        <f t="shared" si="7"/>
        <v>0.68316831683168322</v>
      </c>
      <c r="O122" s="178"/>
      <c r="P122" s="180"/>
      <c r="Q122" s="104">
        <f t="shared" si="8"/>
        <v>101</v>
      </c>
      <c r="R122" s="103"/>
      <c r="S122" s="103"/>
      <c r="T122" s="103"/>
      <c r="U122" s="103"/>
      <c r="V122" s="103"/>
      <c r="W122" s="103"/>
      <c r="X122" s="103"/>
      <c r="Y122" s="97"/>
      <c r="Z122" s="103"/>
    </row>
    <row r="123" spans="1:26" s="15" customFormat="1" ht="63" customHeight="1" x14ac:dyDescent="0.25">
      <c r="A123" s="69"/>
      <c r="B123" s="260" t="s">
        <v>906</v>
      </c>
      <c r="C123" s="260"/>
      <c r="D123" s="182">
        <f>COUNTIFS(TABLA!$Z:$Z,D$117,TABLA!$F:$F,'Por biblioteca'!$F$7)</f>
        <v>5</v>
      </c>
      <c r="E123" s="182">
        <f>COUNTIFS(TABLA!$Z:$Z,E$117,TABLA!$F:$F,'Por biblioteca'!$F$7)</f>
        <v>9</v>
      </c>
      <c r="F123" s="182">
        <f>COUNTIFS(TABLA!$Z:$Z,F$117,TABLA!$F:$F,'Por biblioteca'!$F$7)</f>
        <v>26</v>
      </c>
      <c r="G123" s="182">
        <f>COUNTIFS(TABLA!$Z:$Z,G$117,TABLA!$F:$F,'Por biblioteca'!$F$7)</f>
        <v>28</v>
      </c>
      <c r="H123" s="182">
        <f>COUNTIFS(TABLA!$Z:$Z,H$117,TABLA!$F:$F,'Por biblioteca'!$F$7)</f>
        <v>34</v>
      </c>
      <c r="I123" s="181"/>
      <c r="J123" s="184">
        <f t="shared" ref="J123:J124" si="9">D123/$Q123</f>
        <v>4.9019607843137254E-2</v>
      </c>
      <c r="K123" s="184">
        <f t="shared" si="7"/>
        <v>8.8235294117647065E-2</v>
      </c>
      <c r="L123" s="184">
        <f t="shared" si="7"/>
        <v>0.25490196078431371</v>
      </c>
      <c r="M123" s="184">
        <f t="shared" si="7"/>
        <v>0.27450980392156865</v>
      </c>
      <c r="N123" s="184">
        <f t="shared" si="7"/>
        <v>0.33333333333333331</v>
      </c>
      <c r="O123" s="178"/>
      <c r="P123" s="180"/>
      <c r="Q123" s="104">
        <f t="shared" si="8"/>
        <v>102</v>
      </c>
      <c r="R123" s="103"/>
      <c r="S123" s="103"/>
      <c r="T123" s="103"/>
      <c r="U123" s="103"/>
      <c r="V123" s="103"/>
      <c r="W123" s="103"/>
      <c r="X123" s="103"/>
      <c r="Y123" s="97"/>
      <c r="Z123" s="103"/>
    </row>
    <row r="124" spans="1:26" s="15" customFormat="1" ht="63" customHeight="1" x14ac:dyDescent="0.25">
      <c r="A124" s="69"/>
      <c r="B124" s="260" t="s">
        <v>907</v>
      </c>
      <c r="C124" s="260"/>
      <c r="D124" s="182">
        <f>COUNTIFS(TABLA!$AA:$AA,D$117,TABLA!$F:$F,'Por biblioteca'!$F$7)</f>
        <v>4</v>
      </c>
      <c r="E124" s="182">
        <f>COUNTIFS(TABLA!$AA:$AA,E$117,TABLA!$F:$F,'Por biblioteca'!$F$7)</f>
        <v>1</v>
      </c>
      <c r="F124" s="182">
        <f>COUNTIFS(TABLA!$AA:$AA,F$117,TABLA!$F:$F,'Por biblioteca'!$F$7)</f>
        <v>8</v>
      </c>
      <c r="G124" s="182">
        <f>COUNTIFS(TABLA!$AA:$AA,G$117,TABLA!$F:$F,'Por biblioteca'!$F$7)</f>
        <v>27</v>
      </c>
      <c r="H124" s="182">
        <f>COUNTIFS(TABLA!$AA:$AA,H$117,TABLA!$F:$F,'Por biblioteca'!$F$7)</f>
        <v>62</v>
      </c>
      <c r="I124" s="181"/>
      <c r="J124" s="184">
        <f t="shared" si="9"/>
        <v>3.9215686274509803E-2</v>
      </c>
      <c r="K124" s="184">
        <f t="shared" si="7"/>
        <v>9.8039215686274508E-3</v>
      </c>
      <c r="L124" s="184">
        <f t="shared" si="7"/>
        <v>7.8431372549019607E-2</v>
      </c>
      <c r="M124" s="184">
        <f t="shared" si="7"/>
        <v>0.26470588235294118</v>
      </c>
      <c r="N124" s="184">
        <f t="shared" si="7"/>
        <v>0.60784313725490191</v>
      </c>
      <c r="O124" s="178"/>
      <c r="P124" s="180"/>
      <c r="Q124" s="104">
        <f t="shared" si="8"/>
        <v>102</v>
      </c>
      <c r="R124" s="103"/>
      <c r="S124" s="103"/>
      <c r="T124" s="103"/>
      <c r="U124" s="103"/>
      <c r="V124" s="103"/>
      <c r="W124" s="103"/>
      <c r="X124" s="103"/>
      <c r="Y124" s="97"/>
      <c r="Z124" s="103"/>
    </row>
    <row r="125" spans="1:26" s="15" customFormat="1" ht="74.25" customHeight="1" x14ac:dyDescent="0.25">
      <c r="A125" s="69"/>
      <c r="B125" s="237" t="s">
        <v>908</v>
      </c>
      <c r="C125" s="237"/>
      <c r="D125" s="182">
        <f>COUNTIFS(TABLA!$AB:$AB,D$117,TABLA!$F:$F,'Por biblioteca'!$F$7)</f>
        <v>54</v>
      </c>
      <c r="E125" s="182">
        <f>COUNTIFS(TABLA!$AB:$AB,E$117,TABLA!$F:$F,'Por biblioteca'!$F$7)</f>
        <v>21</v>
      </c>
      <c r="F125" s="182">
        <f>COUNTIFS(TABLA!$AB:$AB,F$117,TABLA!$F:$F,'Por biblioteca'!$F$7)</f>
        <v>14</v>
      </c>
      <c r="G125" s="182">
        <f>COUNTIFS(TABLA!$AB:$AB,G$117,TABLA!$F:$F,'Por biblioteca'!$F$7)</f>
        <v>6</v>
      </c>
      <c r="H125" s="182">
        <f>COUNTIFS(TABLA!$AB:$AB,H$117,TABLA!$F:$F,'Por biblioteca'!$F$7)</f>
        <v>5</v>
      </c>
      <c r="I125" s="181"/>
      <c r="J125" s="184">
        <f>D125/$Q125</f>
        <v>0.54</v>
      </c>
      <c r="K125" s="184">
        <f t="shared" si="7"/>
        <v>0.21</v>
      </c>
      <c r="L125" s="184">
        <f t="shared" si="7"/>
        <v>0.14000000000000001</v>
      </c>
      <c r="M125" s="184">
        <f t="shared" si="7"/>
        <v>0.06</v>
      </c>
      <c r="N125" s="184">
        <f t="shared" si="7"/>
        <v>0.05</v>
      </c>
      <c r="O125" s="178"/>
      <c r="P125" s="180"/>
      <c r="Q125" s="104">
        <f t="shared" si="8"/>
        <v>100</v>
      </c>
      <c r="R125" s="103"/>
      <c r="S125" s="103"/>
      <c r="T125" s="103"/>
      <c r="U125" s="103"/>
      <c r="V125" s="103"/>
      <c r="W125" s="103"/>
      <c r="X125" s="103"/>
      <c r="Y125" s="97"/>
      <c r="Z125" s="103"/>
    </row>
    <row r="126" spans="1:26" s="15" customFormat="1" ht="63" customHeight="1" x14ac:dyDescent="0.25">
      <c r="A126" s="62"/>
      <c r="B126" s="186"/>
      <c r="C126" s="260"/>
      <c r="D126" s="182"/>
      <c r="E126" s="182"/>
      <c r="F126" s="182"/>
      <c r="G126" s="182"/>
      <c r="H126" s="182"/>
      <c r="I126" s="181"/>
      <c r="J126" s="187"/>
      <c r="K126" s="187"/>
      <c r="L126" s="187"/>
      <c r="M126" s="187"/>
      <c r="N126" s="187"/>
      <c r="O126" s="178"/>
      <c r="P126" s="180"/>
      <c r="Q126" s="104"/>
      <c r="R126" s="103"/>
      <c r="S126" s="103"/>
      <c r="T126" s="103"/>
      <c r="U126" s="103"/>
      <c r="V126" s="103"/>
      <c r="W126" s="103"/>
      <c r="X126" s="103"/>
      <c r="Y126" s="97"/>
      <c r="Z126" s="103"/>
    </row>
    <row r="127" spans="1:26" ht="30" customHeight="1" x14ac:dyDescent="0.4">
      <c r="C127" s="95" t="s">
        <v>47</v>
      </c>
      <c r="D127" s="22"/>
      <c r="E127" s="21" t="s">
        <v>48</v>
      </c>
      <c r="F127" s="22"/>
      <c r="G127" s="94" t="s">
        <v>49</v>
      </c>
      <c r="H127" s="76" t="s">
        <v>50</v>
      </c>
      <c r="I127" s="41"/>
      <c r="J127" s="42"/>
      <c r="K127" s="41"/>
      <c r="L127" s="42"/>
      <c r="M127" s="41"/>
      <c r="N127" s="42"/>
      <c r="O127" s="43"/>
    </row>
    <row r="128" spans="1:26" ht="17.25" customHeight="1" x14ac:dyDescent="0.25">
      <c r="C128" s="77">
        <v>1</v>
      </c>
      <c r="D128" s="78">
        <v>2</v>
      </c>
      <c r="E128" s="79">
        <v>3</v>
      </c>
      <c r="F128" s="80">
        <v>4</v>
      </c>
      <c r="G128" s="81">
        <v>5</v>
      </c>
      <c r="H128" s="82">
        <v>0</v>
      </c>
      <c r="I128" s="44"/>
      <c r="J128" s="45"/>
      <c r="K128" s="45"/>
      <c r="L128" s="45"/>
      <c r="M128" s="45"/>
      <c r="N128" s="45"/>
      <c r="O128" s="45"/>
    </row>
    <row r="129" spans="1:26" ht="21" customHeight="1" x14ac:dyDescent="0.25">
      <c r="A129" s="23"/>
      <c r="B129" s="278" t="str">
        <f>J129</f>
        <v>3.9 Información básica que recibes en la propia biblioteca al inicio de tus estudios:</v>
      </c>
      <c r="C129" s="30">
        <f>COUNTIFS(TABLA!$AC:$AC,C$100,TABLA!$F:$F,'Por biblioteca'!$F$7)</f>
        <v>2</v>
      </c>
      <c r="D129" s="30">
        <f>COUNTIFS(TABLA!$AC:$AC,D$100,TABLA!$F:$F,'Por biblioteca'!$F$7)</f>
        <v>10</v>
      </c>
      <c r="E129" s="30">
        <f>COUNTIFS(TABLA!$AC:$AC,E$100,TABLA!$F:$F,'Por biblioteca'!$F$7)</f>
        <v>30</v>
      </c>
      <c r="F129" s="30">
        <f>COUNTIFS(TABLA!$AC:$AC,F$100,TABLA!$F:$F,'Por biblioteca'!$F$7)</f>
        <v>35</v>
      </c>
      <c r="G129" s="30">
        <f>COUNTIFS(TABLA!$AC:$AC,G$100,TABLA!$F:$F,'Por biblioteca'!$F$7)</f>
        <v>25</v>
      </c>
      <c r="H129" s="30">
        <f>F$11-SUM(C129:G129)</f>
        <v>0</v>
      </c>
      <c r="I129" s="26"/>
      <c r="J129" s="277" t="str">
        <f>TABLA!AC1</f>
        <v>3.9 Información básica que recibes en la propia biblioteca al inicio de tus estudios:</v>
      </c>
      <c r="K129" s="277"/>
      <c r="L129" s="277"/>
      <c r="M129" s="277"/>
      <c r="N129" s="277"/>
      <c r="O129" s="277"/>
      <c r="P129" s="159">
        <f>Y129*10</f>
        <v>6.7401960784313726</v>
      </c>
      <c r="Q129" s="96">
        <f>SUM(C129:H129)</f>
        <v>102</v>
      </c>
      <c r="R129" s="97">
        <f>SUM(J129:O129)</f>
        <v>0</v>
      </c>
      <c r="S129" s="97">
        <v>0</v>
      </c>
      <c r="T129" s="97">
        <v>1</v>
      </c>
      <c r="U129" s="97">
        <v>2</v>
      </c>
      <c r="V129" s="97">
        <v>3</v>
      </c>
      <c r="W129" s="97">
        <v>4</v>
      </c>
      <c r="Y129" s="97">
        <f>SUM(S130:W130)/((Q129-H129)*4)</f>
        <v>0.6740196078431373</v>
      </c>
    </row>
    <row r="130" spans="1:26" ht="12.75" customHeight="1" x14ac:dyDescent="0.25">
      <c r="B130" s="278"/>
      <c r="C130" s="131">
        <f t="shared" ref="C130:H130" si="10">C129/SUM($C129:$H129)</f>
        <v>1.9607843137254902E-2</v>
      </c>
      <c r="D130" s="131">
        <f t="shared" si="10"/>
        <v>9.8039215686274508E-2</v>
      </c>
      <c r="E130" s="131">
        <f t="shared" si="10"/>
        <v>0.29411764705882354</v>
      </c>
      <c r="F130" s="131">
        <f t="shared" si="10"/>
        <v>0.34313725490196079</v>
      </c>
      <c r="G130" s="131">
        <f t="shared" si="10"/>
        <v>0.24509803921568626</v>
      </c>
      <c r="H130" s="131">
        <f t="shared" si="10"/>
        <v>0</v>
      </c>
      <c r="I130" s="46"/>
      <c r="J130" s="277"/>
      <c r="K130" s="277"/>
      <c r="L130" s="277"/>
      <c r="M130" s="277"/>
      <c r="N130" s="277"/>
      <c r="O130" s="277"/>
      <c r="P130" s="160"/>
      <c r="S130" s="97">
        <v>0</v>
      </c>
      <c r="T130" s="97">
        <f>D129*T129</f>
        <v>10</v>
      </c>
      <c r="U130" s="97">
        <f>E129*U129</f>
        <v>60</v>
      </c>
      <c r="V130" s="97">
        <f>F129*V129</f>
        <v>105</v>
      </c>
      <c r="W130" s="97">
        <f>G129*W129</f>
        <v>100</v>
      </c>
      <c r="Y130" s="103"/>
    </row>
    <row r="131" spans="1:26" s="15" customFormat="1" ht="144" customHeight="1" x14ac:dyDescent="0.25">
      <c r="A131" s="23"/>
      <c r="B131" s="278"/>
      <c r="C131" s="25"/>
      <c r="D131" s="25"/>
      <c r="E131" s="25"/>
      <c r="F131" s="25"/>
      <c r="G131" s="25"/>
      <c r="H131" s="25"/>
      <c r="I131" s="26"/>
      <c r="K131" s="39"/>
      <c r="L131" s="39"/>
      <c r="M131" s="39"/>
      <c r="N131" s="39"/>
      <c r="O131" s="39"/>
      <c r="P131" s="161"/>
      <c r="Q131" s="104"/>
      <c r="R131" s="103"/>
      <c r="S131" s="103"/>
      <c r="T131" s="103"/>
      <c r="U131" s="103"/>
      <c r="V131" s="103"/>
      <c r="W131" s="103"/>
      <c r="X131" s="103"/>
      <c r="Y131" s="97"/>
      <c r="Z131" s="103"/>
    </row>
    <row r="132" spans="1:26" s="15" customFormat="1" ht="63" customHeight="1" x14ac:dyDescent="0.25">
      <c r="A132" s="62"/>
      <c r="B132" s="186"/>
      <c r="C132" s="260"/>
      <c r="D132" s="182"/>
      <c r="E132" s="182"/>
      <c r="F132" s="182"/>
      <c r="G132" s="182"/>
      <c r="H132" s="182"/>
      <c r="I132" s="181"/>
      <c r="J132" s="187"/>
      <c r="K132" s="187"/>
      <c r="L132" s="187"/>
      <c r="M132" s="187"/>
      <c r="N132" s="187"/>
      <c r="O132" s="178"/>
      <c r="P132" s="180"/>
      <c r="Q132" s="104"/>
      <c r="R132" s="103"/>
      <c r="S132" s="103"/>
      <c r="T132" s="103"/>
      <c r="U132" s="103"/>
      <c r="V132" s="103"/>
      <c r="W132" s="103"/>
      <c r="X132" s="103"/>
      <c r="Y132" s="97"/>
      <c r="Z132" s="103"/>
    </row>
    <row r="133" spans="1:26" ht="30" customHeight="1" x14ac:dyDescent="0.4">
      <c r="C133" s="95" t="s">
        <v>47</v>
      </c>
      <c r="D133" s="22"/>
      <c r="E133" s="21" t="s">
        <v>48</v>
      </c>
      <c r="F133" s="22"/>
      <c r="G133" s="94" t="s">
        <v>49</v>
      </c>
      <c r="H133" s="76" t="s">
        <v>50</v>
      </c>
      <c r="I133" s="41"/>
      <c r="J133" s="42"/>
      <c r="K133" s="41"/>
      <c r="L133" s="42"/>
      <c r="M133" s="41"/>
      <c r="N133" s="42"/>
      <c r="O133" s="43"/>
    </row>
    <row r="134" spans="1:26" ht="17.25" customHeight="1" x14ac:dyDescent="0.25">
      <c r="C134" s="77">
        <v>1</v>
      </c>
      <c r="D134" s="78">
        <v>2</v>
      </c>
      <c r="E134" s="79">
        <v>3</v>
      </c>
      <c r="F134" s="80">
        <v>4</v>
      </c>
      <c r="G134" s="81">
        <v>5</v>
      </c>
      <c r="H134" s="82">
        <v>0</v>
      </c>
      <c r="I134" s="44"/>
      <c r="J134" s="45"/>
      <c r="K134" s="45"/>
      <c r="L134" s="45"/>
      <c r="M134" s="45"/>
      <c r="N134" s="45"/>
      <c r="O134" s="45"/>
    </row>
    <row r="135" spans="1:26" ht="21" customHeight="1" x14ac:dyDescent="0.25">
      <c r="A135" s="23"/>
      <c r="B135" s="278" t="str">
        <f>J135</f>
        <v>3.10 La adecuación de la colección a tus necesidades:</v>
      </c>
      <c r="C135" s="30">
        <f>COUNTIFS(TABLA!$AD:$AD,C$100,TABLA!$F:$F,'Por biblioteca'!$F$7)</f>
        <v>1</v>
      </c>
      <c r="D135" s="30">
        <f>COUNTIFS(TABLA!$AD:$AD,D$100,TABLA!$F:$F,'Por biblioteca'!$F$7)</f>
        <v>10</v>
      </c>
      <c r="E135" s="30">
        <f>COUNTIFS(TABLA!$AD:$AD,E$100,TABLA!$F:$F,'Por biblioteca'!$F$7)</f>
        <v>22</v>
      </c>
      <c r="F135" s="30">
        <f>COUNTIFS(TABLA!$AD:$AD,F$100,TABLA!$F:$F,'Por biblioteca'!$F$7)</f>
        <v>36</v>
      </c>
      <c r="G135" s="30">
        <f>COUNTIFS(TABLA!$AD:$AD,G$100,TABLA!$F:$F,'Por biblioteca'!$F$7)</f>
        <v>33</v>
      </c>
      <c r="H135" s="30">
        <f>F$11-SUM(C135:G135)</f>
        <v>0</v>
      </c>
      <c r="I135" s="26"/>
      <c r="J135" s="277" t="str">
        <f>TABLA!AD1</f>
        <v>3.10 La adecuación de la colección a tus necesidades:</v>
      </c>
      <c r="K135" s="277"/>
      <c r="L135" s="277"/>
      <c r="M135" s="277"/>
      <c r="N135" s="277"/>
      <c r="O135" s="277"/>
      <c r="P135" s="159">
        <f>Y135*10</f>
        <v>7.2058823529411766</v>
      </c>
      <c r="Q135" s="96">
        <f>SUM(C135:H135)</f>
        <v>102</v>
      </c>
      <c r="R135" s="97">
        <f>SUM(J135:O135)</f>
        <v>0</v>
      </c>
      <c r="S135" s="97">
        <v>0</v>
      </c>
      <c r="T135" s="97">
        <v>1</v>
      </c>
      <c r="U135" s="97">
        <v>2</v>
      </c>
      <c r="V135" s="97">
        <v>3</v>
      </c>
      <c r="W135" s="97">
        <v>4</v>
      </c>
      <c r="Y135" s="97">
        <f>SUM(S136:W136)/((Q135-H135)*4)</f>
        <v>0.72058823529411764</v>
      </c>
    </row>
    <row r="136" spans="1:26" ht="12.75" customHeight="1" x14ac:dyDescent="0.25">
      <c r="B136" s="278"/>
      <c r="C136" s="131">
        <f t="shared" ref="C136:H136" si="11">C135/SUM($C135:$H135)</f>
        <v>9.8039215686274508E-3</v>
      </c>
      <c r="D136" s="131">
        <f t="shared" si="11"/>
        <v>9.8039215686274508E-2</v>
      </c>
      <c r="E136" s="131">
        <f t="shared" si="11"/>
        <v>0.21568627450980393</v>
      </c>
      <c r="F136" s="131">
        <f t="shared" si="11"/>
        <v>0.35294117647058826</v>
      </c>
      <c r="G136" s="131">
        <f t="shared" si="11"/>
        <v>0.3235294117647059</v>
      </c>
      <c r="H136" s="131">
        <f t="shared" si="11"/>
        <v>0</v>
      </c>
      <c r="I136" s="46"/>
      <c r="J136" s="277"/>
      <c r="K136" s="277"/>
      <c r="L136" s="277"/>
      <c r="M136" s="277"/>
      <c r="N136" s="277"/>
      <c r="O136" s="277"/>
      <c r="P136" s="160"/>
      <c r="S136" s="97">
        <v>0</v>
      </c>
      <c r="T136" s="97">
        <f>D135*T135</f>
        <v>10</v>
      </c>
      <c r="U136" s="97">
        <f>E135*U135</f>
        <v>44</v>
      </c>
      <c r="V136" s="97">
        <f>F135*V135</f>
        <v>108</v>
      </c>
      <c r="W136" s="97">
        <f>G135*W135</f>
        <v>132</v>
      </c>
      <c r="Y136" s="103"/>
    </row>
    <row r="137" spans="1:26" s="15" customFormat="1" ht="144" customHeight="1" x14ac:dyDescent="0.25">
      <c r="A137" s="23"/>
      <c r="B137" s="278"/>
      <c r="C137" s="25"/>
      <c r="D137" s="25"/>
      <c r="E137" s="25"/>
      <c r="F137" s="25"/>
      <c r="G137" s="25"/>
      <c r="H137" s="25"/>
      <c r="I137" s="26"/>
      <c r="K137" s="39"/>
      <c r="L137" s="39"/>
      <c r="M137" s="39"/>
      <c r="N137" s="39"/>
      <c r="O137" s="39"/>
      <c r="P137" s="161"/>
      <c r="Q137" s="104"/>
      <c r="R137" s="103"/>
      <c r="S137" s="103"/>
      <c r="T137" s="103"/>
      <c r="U137" s="103"/>
      <c r="V137" s="103"/>
      <c r="W137" s="103"/>
      <c r="X137" s="103"/>
      <c r="Y137" s="97"/>
      <c r="Z137" s="103"/>
    </row>
    <row r="138" spans="1:26" ht="21" hidden="1" customHeight="1" x14ac:dyDescent="0.25">
      <c r="A138" s="23"/>
      <c r="B138" s="278" t="str">
        <f>J138</f>
        <v>3.12 La facilidad para acceder a los recursos electrónicos que necesitas:</v>
      </c>
      <c r="C138" s="12">
        <f>COUNTIF(TABLA!$AE:$AE,C$100)</f>
        <v>0</v>
      </c>
      <c r="D138" s="12">
        <f>COUNTIF(TABLA!$AE:$AE,D$100)</f>
        <v>0</v>
      </c>
      <c r="E138" s="12">
        <f>COUNTIF(TABLA!$AE:$AE,E$100)</f>
        <v>1</v>
      </c>
      <c r="F138" s="12">
        <f>COUNTIF(TABLA!$AE:$AE,F$100)</f>
        <v>0</v>
      </c>
      <c r="G138" s="12">
        <f>COUNTIF(TABLA!$AE:$AE,G$100)</f>
        <v>0</v>
      </c>
      <c r="H138" s="12">
        <f>F$11-SUM(C138:G138)</f>
        <v>101</v>
      </c>
      <c r="I138" s="26"/>
      <c r="J138" s="277" t="str">
        <f>TABLA!AF1</f>
        <v>3.12 La facilidad para acceder a los recursos electrónicos que necesitas:</v>
      </c>
      <c r="K138" s="277"/>
      <c r="L138" s="277"/>
      <c r="M138" s="277"/>
      <c r="N138" s="277"/>
      <c r="O138" s="277"/>
      <c r="P138" s="159">
        <f>Y138*10</f>
        <v>5</v>
      </c>
      <c r="Q138" s="96">
        <f>SUM(C138:H138)</f>
        <v>102</v>
      </c>
      <c r="R138" s="97">
        <f>SUM(J138:O138)</f>
        <v>0</v>
      </c>
      <c r="S138" s="97">
        <v>0</v>
      </c>
      <c r="T138" s="97">
        <v>1</v>
      </c>
      <c r="U138" s="97">
        <v>2</v>
      </c>
      <c r="V138" s="97">
        <v>3</v>
      </c>
      <c r="W138" s="97">
        <v>4</v>
      </c>
      <c r="Y138" s="97">
        <f>SUM(S139:W139)/((Q138-H138)*4)</f>
        <v>0.5</v>
      </c>
    </row>
    <row r="139" spans="1:26" ht="23.25" hidden="1" customHeight="1" x14ac:dyDescent="0.25">
      <c r="B139" s="278"/>
      <c r="C139" s="55">
        <f t="shared" ref="C139:H139" si="12">C138/SUM($C138:$H138)</f>
        <v>0</v>
      </c>
      <c r="D139" s="55">
        <f t="shared" si="12"/>
        <v>0</v>
      </c>
      <c r="E139" s="55">
        <f t="shared" si="12"/>
        <v>9.8039215686274508E-3</v>
      </c>
      <c r="F139" s="55">
        <f t="shared" si="12"/>
        <v>0</v>
      </c>
      <c r="G139" s="55">
        <f t="shared" si="12"/>
        <v>0</v>
      </c>
      <c r="H139" s="55">
        <f t="shared" si="12"/>
        <v>0.99019607843137258</v>
      </c>
      <c r="I139" s="46"/>
      <c r="J139" s="277"/>
      <c r="K139" s="277"/>
      <c r="L139" s="277"/>
      <c r="M139" s="277"/>
      <c r="N139" s="277"/>
      <c r="O139" s="277"/>
      <c r="P139" s="160"/>
      <c r="S139" s="97">
        <v>0</v>
      </c>
      <c r="T139" s="97">
        <f>D138*T138</f>
        <v>0</v>
      </c>
      <c r="U139" s="97">
        <f>E138*U138</f>
        <v>2</v>
      </c>
      <c r="V139" s="97">
        <f>F138*V138</f>
        <v>0</v>
      </c>
      <c r="W139" s="97">
        <f>G138*W138</f>
        <v>0</v>
      </c>
      <c r="Y139" s="103"/>
    </row>
    <row r="140" spans="1:26" s="15" customFormat="1" ht="144" hidden="1" customHeight="1" x14ac:dyDescent="0.25">
      <c r="A140" s="23"/>
      <c r="B140" s="278"/>
      <c r="C140" s="25"/>
      <c r="D140" s="25"/>
      <c r="E140" s="25"/>
      <c r="F140" s="25"/>
      <c r="G140" s="25"/>
      <c r="H140" s="25"/>
      <c r="I140" s="26"/>
      <c r="K140" s="39"/>
      <c r="L140" s="39"/>
      <c r="M140" s="39"/>
      <c r="N140" s="39"/>
      <c r="O140" s="39"/>
      <c r="P140" s="161"/>
      <c r="Q140" s="104"/>
      <c r="R140" s="103"/>
      <c r="S140" s="103"/>
      <c r="T140" s="103"/>
      <c r="U140" s="103"/>
      <c r="V140" s="103"/>
      <c r="W140" s="103"/>
      <c r="X140" s="103"/>
      <c r="Y140" s="97"/>
      <c r="Z140" s="103"/>
    </row>
    <row r="141" spans="1:26" ht="12.75" customHeight="1" x14ac:dyDescent="0.25">
      <c r="A141" s="23"/>
      <c r="B141" s="278" t="str">
        <f>J141</f>
        <v>3.12 La facilidad para acceder a los recursos electrónicos que necesitas:</v>
      </c>
      <c r="C141" s="12">
        <f>COUNTIFS(TABLA!$AF:$AF,C$100,TABLA!$F:$F,'Por biblioteca'!$F$7)</f>
        <v>4</v>
      </c>
      <c r="D141" s="12">
        <f>COUNTIFS(TABLA!$AF:$AF,D$100,TABLA!$F:$F,'Por biblioteca'!$F$7)</f>
        <v>12</v>
      </c>
      <c r="E141" s="12">
        <f>COUNTIFS(TABLA!$AF:$AF,E$100,TABLA!$F:$F,'Por biblioteca'!$F$7)</f>
        <v>22</v>
      </c>
      <c r="F141" s="12">
        <f>COUNTIFS(TABLA!$AF:$AF,F$100,TABLA!$F:$F,'Por biblioteca'!$F$7)</f>
        <v>39</v>
      </c>
      <c r="G141" s="12">
        <f>COUNTIFS(TABLA!$AF:$AF,G$100,TABLA!$F:$F,'Por biblioteca'!$F$7)</f>
        <v>25</v>
      </c>
      <c r="H141" s="12">
        <f>F$11-SUM(C141:G141)</f>
        <v>0</v>
      </c>
      <c r="I141" s="26"/>
      <c r="J141" s="277" t="str">
        <f>TABLA!AF1</f>
        <v>3.12 La facilidad para acceder a los recursos electrónicos que necesitas:</v>
      </c>
      <c r="K141" s="277"/>
      <c r="L141" s="277"/>
      <c r="M141" s="277"/>
      <c r="N141" s="277"/>
      <c r="O141" s="277"/>
      <c r="P141" s="159">
        <f>Y141*10</f>
        <v>6.6911764705882346</v>
      </c>
      <c r="Q141" s="96">
        <f>SUM(C141:H141)</f>
        <v>102</v>
      </c>
      <c r="R141" s="97">
        <f>SUM(J141:O141)</f>
        <v>0</v>
      </c>
      <c r="S141" s="97">
        <v>0</v>
      </c>
      <c r="T141" s="97">
        <v>1</v>
      </c>
      <c r="U141" s="97">
        <v>2</v>
      </c>
      <c r="V141" s="97">
        <v>3</v>
      </c>
      <c r="W141" s="97">
        <v>4</v>
      </c>
      <c r="Y141" s="97">
        <f>SUM(S142:W142)/((Q141-H141)*4)</f>
        <v>0.66911764705882348</v>
      </c>
    </row>
    <row r="142" spans="1:26" ht="12.75" customHeight="1" x14ac:dyDescent="0.25">
      <c r="B142" s="278"/>
      <c r="C142" s="55">
        <f t="shared" ref="C142:H142" si="13">C141/SUM($C141:$H141)</f>
        <v>3.9215686274509803E-2</v>
      </c>
      <c r="D142" s="55">
        <f t="shared" si="13"/>
        <v>0.11764705882352941</v>
      </c>
      <c r="E142" s="55">
        <f t="shared" si="13"/>
        <v>0.21568627450980393</v>
      </c>
      <c r="F142" s="55">
        <f t="shared" si="13"/>
        <v>0.38235294117647056</v>
      </c>
      <c r="G142" s="55">
        <f t="shared" si="13"/>
        <v>0.24509803921568626</v>
      </c>
      <c r="H142" s="55">
        <f t="shared" si="13"/>
        <v>0</v>
      </c>
      <c r="I142" s="46"/>
      <c r="J142" s="277"/>
      <c r="K142" s="277"/>
      <c r="L142" s="277"/>
      <c r="M142" s="277"/>
      <c r="N142" s="277"/>
      <c r="O142" s="277"/>
      <c r="P142" s="160"/>
      <c r="S142" s="97">
        <v>0</v>
      </c>
      <c r="T142" s="97">
        <f>D141*T141</f>
        <v>12</v>
      </c>
      <c r="U142" s="97">
        <f>E141*U141</f>
        <v>44</v>
      </c>
      <c r="V142" s="97">
        <f>F141*V141</f>
        <v>117</v>
      </c>
      <c r="W142" s="97">
        <f>G141*W141</f>
        <v>100</v>
      </c>
      <c r="Y142" s="103"/>
    </row>
    <row r="143" spans="1:26" ht="12.75" customHeight="1" x14ac:dyDescent="0.25">
      <c r="B143" s="278"/>
      <c r="C143" s="92"/>
      <c r="D143" s="92"/>
      <c r="E143" s="92"/>
      <c r="F143" s="92"/>
      <c r="G143" s="92"/>
      <c r="H143" s="92"/>
      <c r="I143" s="46"/>
      <c r="J143" s="255"/>
      <c r="K143" s="255"/>
      <c r="L143" s="255"/>
      <c r="M143" s="255"/>
      <c r="N143" s="255"/>
      <c r="O143" s="255"/>
      <c r="P143" s="160"/>
      <c r="Y143" s="103"/>
    </row>
    <row r="144" spans="1:26" s="15" customFormat="1" ht="130.5" customHeight="1" x14ac:dyDescent="0.25">
      <c r="A144" s="23"/>
      <c r="B144" s="278"/>
      <c r="C144" s="25"/>
      <c r="D144" s="25"/>
      <c r="E144" s="25"/>
      <c r="F144" s="25"/>
      <c r="G144" s="25"/>
      <c r="H144" s="25"/>
      <c r="I144" s="26"/>
      <c r="K144" s="39"/>
      <c r="L144" s="39"/>
      <c r="M144" s="39"/>
      <c r="N144" s="39"/>
      <c r="O144" s="39"/>
      <c r="P144" s="161"/>
      <c r="Q144" s="104"/>
      <c r="R144" s="103"/>
      <c r="S144" s="103"/>
      <c r="T144" s="103"/>
      <c r="U144" s="103"/>
      <c r="V144" s="103"/>
      <c r="W144" s="103"/>
      <c r="X144" s="103"/>
      <c r="Y144" s="97"/>
      <c r="Z144" s="103"/>
    </row>
    <row r="145" spans="1:26" ht="12.75" customHeight="1" x14ac:dyDescent="0.25">
      <c r="A145" s="35"/>
      <c r="I145" s="16"/>
      <c r="K145" s="16"/>
      <c r="L145" s="16"/>
      <c r="M145" s="16"/>
      <c r="N145" s="16"/>
      <c r="O145" s="16"/>
      <c r="P145" s="156"/>
    </row>
    <row r="146" spans="1:26" ht="12.75" customHeight="1" x14ac:dyDescent="0.25">
      <c r="A146" s="35"/>
      <c r="I146" s="16"/>
      <c r="K146" s="16"/>
      <c r="L146" s="16"/>
      <c r="M146" s="16"/>
      <c r="N146" s="16"/>
      <c r="O146" s="16"/>
      <c r="P146" s="156"/>
      <c r="Y146" s="102"/>
    </row>
    <row r="147" spans="1:26" ht="12.75" customHeight="1" x14ac:dyDescent="0.25">
      <c r="A147" s="23"/>
      <c r="B147" s="278" t="str">
        <f>J147</f>
        <v>3.13 La respuesta obtenida al solicitar alguna información:</v>
      </c>
      <c r="C147" s="12">
        <f>COUNTIFS(TABLA!$AG:$AG,C$100,TABLA!$F:$F,'Por biblioteca'!$F$7)</f>
        <v>0</v>
      </c>
      <c r="D147" s="12">
        <f>COUNTIFS(TABLA!$AG:$AG,D$100,TABLA!$F:$F,'Por biblioteca'!$F$7)</f>
        <v>6</v>
      </c>
      <c r="E147" s="12">
        <f>COUNTIFS(TABLA!$AG:$AG,E$100,TABLA!$F:$F,'Por biblioteca'!$F$7)</f>
        <v>13</v>
      </c>
      <c r="F147" s="12">
        <f>COUNTIFS(TABLA!$AG:$AG,F$100,TABLA!$F:$F,'Por biblioteca'!$F$7)</f>
        <v>35</v>
      </c>
      <c r="G147" s="12">
        <f>COUNTIFS(TABLA!$AG:$AG,G$100,TABLA!$F:$F,'Por biblioteca'!$F$7)</f>
        <v>48</v>
      </c>
      <c r="H147" s="12">
        <f>F$11-SUM(C147:G147)</f>
        <v>0</v>
      </c>
      <c r="I147" s="26"/>
      <c r="J147" s="277" t="str">
        <f>TABLA!AG1</f>
        <v>3.13 La respuesta obtenida al solicitar alguna información:</v>
      </c>
      <c r="K147" s="277"/>
      <c r="L147" s="277"/>
      <c r="M147" s="277"/>
      <c r="N147" s="277"/>
      <c r="O147" s="277"/>
      <c r="P147" s="159">
        <f>Y147*10</f>
        <v>8.0637254901960791</v>
      </c>
      <c r="Q147" s="96">
        <f>SUM(C147:H147)</f>
        <v>102</v>
      </c>
      <c r="R147" s="97">
        <f>SUM(J147:O147)</f>
        <v>0</v>
      </c>
      <c r="S147" s="97">
        <v>0</v>
      </c>
      <c r="T147" s="97">
        <v>1</v>
      </c>
      <c r="U147" s="97">
        <v>2</v>
      </c>
      <c r="V147" s="97">
        <v>3</v>
      </c>
      <c r="W147" s="97">
        <v>4</v>
      </c>
      <c r="Y147" s="97">
        <f>SUM(S148:W148)/((Q147-H147)*4)</f>
        <v>0.80637254901960786</v>
      </c>
    </row>
    <row r="148" spans="1:26" ht="12.75" customHeight="1" x14ac:dyDescent="0.25">
      <c r="B148" s="278"/>
      <c r="C148" s="55">
        <f t="shared" ref="C148:H148" si="14">C147/SUM($C147:$H147)</f>
        <v>0</v>
      </c>
      <c r="D148" s="55">
        <f t="shared" si="14"/>
        <v>5.8823529411764705E-2</v>
      </c>
      <c r="E148" s="55">
        <f t="shared" si="14"/>
        <v>0.12745098039215685</v>
      </c>
      <c r="F148" s="55">
        <f t="shared" si="14"/>
        <v>0.34313725490196079</v>
      </c>
      <c r="G148" s="55">
        <f t="shared" si="14"/>
        <v>0.47058823529411764</v>
      </c>
      <c r="H148" s="55">
        <f t="shared" si="14"/>
        <v>0</v>
      </c>
      <c r="I148" s="46"/>
      <c r="J148" s="277"/>
      <c r="K148" s="277"/>
      <c r="L148" s="277"/>
      <c r="M148" s="277"/>
      <c r="N148" s="277"/>
      <c r="O148" s="277"/>
      <c r="P148" s="160"/>
      <c r="S148" s="97">
        <v>0</v>
      </c>
      <c r="T148" s="97">
        <f>D147*T147</f>
        <v>6</v>
      </c>
      <c r="U148" s="97">
        <f>E147*U147</f>
        <v>26</v>
      </c>
      <c r="V148" s="97">
        <f>F147*V147</f>
        <v>105</v>
      </c>
      <c r="W148" s="97">
        <f>G147*W147</f>
        <v>192</v>
      </c>
      <c r="Y148" s="103"/>
    </row>
    <row r="149" spans="1:26" ht="12.75" customHeight="1" x14ac:dyDescent="0.25">
      <c r="B149" s="278"/>
      <c r="C149" s="92"/>
      <c r="D149" s="92"/>
      <c r="E149" s="92"/>
      <c r="F149" s="92"/>
      <c r="G149" s="92"/>
      <c r="H149" s="92"/>
      <c r="I149" s="46"/>
      <c r="J149" s="255"/>
      <c r="K149" s="255"/>
      <c r="L149" s="255"/>
      <c r="M149" s="255"/>
      <c r="N149" s="255"/>
      <c r="O149" s="255"/>
      <c r="P149" s="160"/>
      <c r="Y149" s="103"/>
    </row>
    <row r="150" spans="1:26" s="15" customFormat="1" ht="144" customHeight="1" x14ac:dyDescent="0.25">
      <c r="A150" s="23"/>
      <c r="B150" s="278"/>
      <c r="C150" s="25"/>
      <c r="D150" s="25"/>
      <c r="E150" s="25"/>
      <c r="F150" s="25"/>
      <c r="G150" s="25"/>
      <c r="H150" s="25"/>
      <c r="I150" s="26"/>
      <c r="K150" s="39"/>
      <c r="L150" s="39"/>
      <c r="M150" s="39"/>
      <c r="N150" s="39"/>
      <c r="O150" s="39"/>
      <c r="P150" s="161"/>
      <c r="Q150" s="104"/>
      <c r="R150" s="103"/>
      <c r="S150" s="103"/>
      <c r="T150" s="103"/>
      <c r="U150" s="103"/>
      <c r="V150" s="103"/>
      <c r="W150" s="103"/>
      <c r="X150" s="103"/>
      <c r="Y150" s="97"/>
      <c r="Z150" s="103"/>
    </row>
    <row r="151" spans="1:26" s="15" customFormat="1" ht="17.25" customHeight="1" x14ac:dyDescent="0.25">
      <c r="A151" s="23"/>
      <c r="B151" s="278" t="str">
        <f>J151</f>
        <v>3.14 La facilidad para navegar en el buscador Cisne de la Biblioteca:</v>
      </c>
      <c r="C151" s="30">
        <f>COUNTIFS(TABLA!$AH:$AH,C$100,TABLA!$F:$F,'Por biblioteca'!$F$7)</f>
        <v>1</v>
      </c>
      <c r="D151" s="30">
        <f>COUNTIFS(TABLA!$AH:$AH,D$100,TABLA!$F:$F,'Por biblioteca'!$F$7)</f>
        <v>16</v>
      </c>
      <c r="E151" s="30">
        <f>COUNTIFS(TABLA!$AH:$AH,E$100,TABLA!$F:$F,'Por biblioteca'!$F$7)</f>
        <v>34</v>
      </c>
      <c r="F151" s="30">
        <f>COUNTIFS(TABLA!$AH:$AH,F$100,TABLA!$F:$F,'Por biblioteca'!$F$7)</f>
        <v>38</v>
      </c>
      <c r="G151" s="30">
        <f>COUNTIFS(TABLA!$AH:$AH,G$100,TABLA!$F:$F,'Por biblioteca'!$F$7)</f>
        <v>13</v>
      </c>
      <c r="H151" s="30">
        <f>F$11-SUM(C151:G151)</f>
        <v>0</v>
      </c>
      <c r="I151" s="26"/>
      <c r="J151" s="277" t="str">
        <f>TABLA!AH1</f>
        <v>3.14 La facilidad para navegar en el buscador Cisne de la Biblioteca:</v>
      </c>
      <c r="K151" s="277"/>
      <c r="L151" s="277"/>
      <c r="M151" s="277"/>
      <c r="N151" s="277"/>
      <c r="O151" s="277"/>
      <c r="P151" s="159">
        <f>Y151*10</f>
        <v>6.1274509803921573</v>
      </c>
      <c r="Q151" s="96">
        <f>SUM(C151:H151)</f>
        <v>102</v>
      </c>
      <c r="R151" s="97">
        <f>SUM(J151:O151)</f>
        <v>0</v>
      </c>
      <c r="S151" s="97">
        <v>0</v>
      </c>
      <c r="T151" s="97">
        <v>1</v>
      </c>
      <c r="U151" s="97">
        <v>2</v>
      </c>
      <c r="V151" s="97">
        <v>3</v>
      </c>
      <c r="W151" s="97">
        <v>4</v>
      </c>
      <c r="X151" s="97"/>
      <c r="Y151" s="97">
        <f>SUM(S152:W152)/((Q151-H151)*4)</f>
        <v>0.61274509803921573</v>
      </c>
      <c r="Z151" s="103"/>
    </row>
    <row r="152" spans="1:26" ht="12.75" customHeight="1" x14ac:dyDescent="0.25">
      <c r="B152" s="278"/>
      <c r="C152" s="131">
        <f t="shared" ref="C152:H152" si="15">C151/SUM($C151:$H151)</f>
        <v>9.8039215686274508E-3</v>
      </c>
      <c r="D152" s="131">
        <f t="shared" si="15"/>
        <v>0.15686274509803921</v>
      </c>
      <c r="E152" s="131">
        <f t="shared" si="15"/>
        <v>0.33333333333333331</v>
      </c>
      <c r="F152" s="131">
        <f t="shared" si="15"/>
        <v>0.37254901960784315</v>
      </c>
      <c r="G152" s="131">
        <f t="shared" si="15"/>
        <v>0.12745098039215685</v>
      </c>
      <c r="H152" s="131">
        <f t="shared" si="15"/>
        <v>0</v>
      </c>
      <c r="I152" s="46"/>
      <c r="J152" s="277"/>
      <c r="K152" s="277"/>
      <c r="L152" s="277"/>
      <c r="M152" s="277"/>
      <c r="N152" s="277"/>
      <c r="O152" s="277"/>
      <c r="P152" s="160"/>
      <c r="S152" s="97">
        <v>0</v>
      </c>
      <c r="T152" s="97">
        <f>D151*T151</f>
        <v>16</v>
      </c>
      <c r="U152" s="97">
        <f>E151*U151</f>
        <v>68</v>
      </c>
      <c r="V152" s="97">
        <f>F151*V151</f>
        <v>114</v>
      </c>
      <c r="W152" s="97">
        <f>G151*W151</f>
        <v>52</v>
      </c>
      <c r="Y152" s="103"/>
    </row>
    <row r="153" spans="1:26" ht="12.75" customHeight="1" x14ac:dyDescent="0.25">
      <c r="B153" s="278"/>
      <c r="C153" s="92"/>
      <c r="D153" s="92"/>
      <c r="E153" s="92"/>
      <c r="F153" s="92"/>
      <c r="G153" s="92"/>
      <c r="H153" s="92"/>
      <c r="I153" s="46"/>
      <c r="J153" s="255"/>
      <c r="K153" s="255"/>
      <c r="L153" s="255"/>
      <c r="M153" s="255"/>
      <c r="N153" s="255"/>
      <c r="O153" s="255"/>
      <c r="P153" s="160"/>
      <c r="Y153" s="103"/>
    </row>
    <row r="154" spans="1:26" ht="12.75" customHeight="1" x14ac:dyDescent="0.25">
      <c r="B154" s="278"/>
      <c r="C154" s="92"/>
      <c r="D154" s="92"/>
      <c r="E154" s="92"/>
      <c r="F154" s="92"/>
      <c r="G154" s="92"/>
      <c r="H154" s="92"/>
      <c r="I154" s="46"/>
      <c r="J154" s="255"/>
      <c r="K154" s="255"/>
      <c r="L154" s="255"/>
      <c r="M154" s="255"/>
      <c r="N154" s="255"/>
      <c r="O154" s="255"/>
      <c r="P154" s="160"/>
      <c r="Y154" s="103"/>
    </row>
    <row r="155" spans="1:26" s="15" customFormat="1" ht="144" customHeight="1" x14ac:dyDescent="0.25">
      <c r="A155" s="23"/>
      <c r="B155" s="278"/>
      <c r="C155" s="25"/>
      <c r="D155" s="25"/>
      <c r="E155" s="25"/>
      <c r="F155" s="25"/>
      <c r="G155" s="25"/>
      <c r="H155" s="25"/>
      <c r="I155" s="26"/>
      <c r="K155" s="39"/>
      <c r="L155" s="39"/>
      <c r="M155" s="39"/>
      <c r="N155" s="39"/>
      <c r="O155" s="39"/>
      <c r="P155" s="161"/>
      <c r="Q155" s="104"/>
      <c r="R155" s="103"/>
      <c r="S155" s="103"/>
      <c r="T155" s="103"/>
      <c r="U155" s="103"/>
      <c r="V155" s="103"/>
      <c r="W155" s="103"/>
      <c r="X155" s="103"/>
      <c r="Y155" s="97"/>
      <c r="Z155" s="103"/>
    </row>
    <row r="156" spans="1:26" ht="33" customHeight="1" x14ac:dyDescent="0.25">
      <c r="A156" s="23"/>
      <c r="B156" s="278" t="str">
        <f>J156</f>
        <v>3.15 La facilidad para hacer sugerencias y comentarios o peticiones para nuevas adquisiciones:</v>
      </c>
      <c r="C156" s="30">
        <f>COUNTIFS(TABLA!$AI:$AI,C$100,TABLA!$F:$F,'Por biblioteca'!$F$7)</f>
        <v>5</v>
      </c>
      <c r="D156" s="30">
        <f>COUNTIFS(TABLA!$AI:$AI,D$100,TABLA!$F:$F,'Por biblioteca'!$F$7)</f>
        <v>9</v>
      </c>
      <c r="E156" s="30">
        <f>COUNTIFS(TABLA!$AI:$AI,E$100,TABLA!$F:$F,'Por biblioteca'!$F$7)</f>
        <v>55</v>
      </c>
      <c r="F156" s="30">
        <f>COUNTIFS(TABLA!$AI:$AI,F$100,TABLA!$F:$F,'Por biblioteca'!$F$7)</f>
        <v>17</v>
      </c>
      <c r="G156" s="30">
        <f>COUNTIFS(TABLA!$AI:$AI,G$100,TABLA!$F:$F,'Por biblioteca'!$F$7)</f>
        <v>13</v>
      </c>
      <c r="H156" s="30">
        <f>F$11-SUM(C156:G156)</f>
        <v>3</v>
      </c>
      <c r="I156" s="26"/>
      <c r="J156" s="277" t="str">
        <f>TABLA!AI1</f>
        <v>3.15 La facilidad para hacer sugerencias y comentarios o peticiones para nuevas adquisiciones:</v>
      </c>
      <c r="K156" s="277"/>
      <c r="L156" s="277"/>
      <c r="M156" s="277"/>
      <c r="N156" s="277"/>
      <c r="O156" s="277"/>
      <c r="P156" s="159">
        <f>Y156*10</f>
        <v>5.6060606060606055</v>
      </c>
      <c r="Q156" s="96">
        <f>SUM(C156:H156)</f>
        <v>102</v>
      </c>
      <c r="R156" s="105">
        <f>SUM(J156:O156)</f>
        <v>0</v>
      </c>
      <c r="S156" s="97">
        <v>0</v>
      </c>
      <c r="T156" s="97">
        <v>1</v>
      </c>
      <c r="U156" s="97">
        <v>2</v>
      </c>
      <c r="V156" s="97">
        <v>3</v>
      </c>
      <c r="W156" s="97">
        <v>4</v>
      </c>
      <c r="Y156" s="97">
        <f>SUM(S157:W157)/((Q156-H156)*4)</f>
        <v>0.56060606060606055</v>
      </c>
    </row>
    <row r="157" spans="1:26" ht="12.75" customHeight="1" x14ac:dyDescent="0.25">
      <c r="B157" s="278"/>
      <c r="C157" s="131">
        <f t="shared" ref="C157:H157" si="16">C156/SUM($C156:$H156)</f>
        <v>4.9019607843137254E-2</v>
      </c>
      <c r="D157" s="131">
        <f t="shared" si="16"/>
        <v>8.8235294117647065E-2</v>
      </c>
      <c r="E157" s="131">
        <f t="shared" si="16"/>
        <v>0.53921568627450978</v>
      </c>
      <c r="F157" s="131">
        <f t="shared" si="16"/>
        <v>0.16666666666666666</v>
      </c>
      <c r="G157" s="131">
        <f t="shared" si="16"/>
        <v>0.12745098039215685</v>
      </c>
      <c r="H157" s="131">
        <f t="shared" si="16"/>
        <v>2.9411764705882353E-2</v>
      </c>
      <c r="I157" s="46"/>
      <c r="J157" s="277"/>
      <c r="K157" s="277"/>
      <c r="L157" s="277"/>
      <c r="M157" s="277"/>
      <c r="N157" s="277"/>
      <c r="O157" s="277"/>
      <c r="P157" s="160"/>
      <c r="S157" s="97">
        <v>0</v>
      </c>
      <c r="T157" s="97">
        <f>D156*T156</f>
        <v>9</v>
      </c>
      <c r="U157" s="97">
        <f>E156*U156</f>
        <v>110</v>
      </c>
      <c r="V157" s="97">
        <f>F156*V156</f>
        <v>51</v>
      </c>
      <c r="W157" s="97">
        <f>G156*W156</f>
        <v>52</v>
      </c>
      <c r="Y157" s="103"/>
    </row>
    <row r="158" spans="1:26" ht="12.75" customHeight="1" x14ac:dyDescent="0.25">
      <c r="B158" s="278"/>
      <c r="C158" s="92"/>
      <c r="D158" s="92"/>
      <c r="E158" s="92"/>
      <c r="F158" s="92"/>
      <c r="G158" s="92"/>
      <c r="H158" s="92"/>
      <c r="I158" s="46"/>
      <c r="J158" s="255"/>
      <c r="K158" s="255"/>
      <c r="L158" s="255"/>
      <c r="M158" s="255"/>
      <c r="N158" s="255"/>
      <c r="O158" s="255"/>
      <c r="P158" s="160"/>
      <c r="Y158" s="103"/>
    </row>
    <row r="159" spans="1:26" s="15" customFormat="1" ht="144" customHeight="1" x14ac:dyDescent="0.25">
      <c r="A159" s="23"/>
      <c r="B159" s="278"/>
      <c r="C159" s="25"/>
      <c r="D159" s="25"/>
      <c r="E159" s="25"/>
      <c r="F159" s="25"/>
      <c r="G159" s="25"/>
      <c r="H159" s="25"/>
      <c r="I159" s="26"/>
      <c r="K159" s="39"/>
      <c r="L159" s="39"/>
      <c r="M159" s="39"/>
      <c r="N159" s="39"/>
      <c r="O159" s="39"/>
      <c r="P159" s="161"/>
      <c r="Q159" s="104"/>
      <c r="R159" s="103"/>
      <c r="S159" s="103"/>
      <c r="T159" s="103"/>
      <c r="U159" s="103"/>
      <c r="V159" s="103"/>
      <c r="W159" s="103"/>
      <c r="X159" s="103"/>
      <c r="Y159" s="97"/>
      <c r="Z159" s="103"/>
    </row>
    <row r="160" spans="1:26" ht="14.25" customHeight="1" x14ac:dyDescent="0.25">
      <c r="A160" s="23"/>
      <c r="B160" s="278" t="str">
        <f>J160</f>
        <v>3.16 La facilidad para localizar las bibliografías recomendadas por el personal docente:</v>
      </c>
      <c r="C160" s="12">
        <f>COUNTIFS(TABLA!$AJ:$AJ,C$100,TABLA!$F:$F,'Por biblioteca'!$F$7)</f>
        <v>5</v>
      </c>
      <c r="D160" s="12">
        <f>COUNTIFS(TABLA!$AJ:$AJ,D$100,TABLA!$F:$F,'Por biblioteca'!$F$7)</f>
        <v>7</v>
      </c>
      <c r="E160" s="12">
        <f>COUNTIFS(TABLA!$AJ:$AJ,E$100,TABLA!$F:$F,'Por biblioteca'!$F$7)</f>
        <v>27</v>
      </c>
      <c r="F160" s="12">
        <f>COUNTIFS(TABLA!$AJ:$AJ,F$100,TABLA!$F:$F,'Por biblioteca'!$F$7)</f>
        <v>32</v>
      </c>
      <c r="G160" s="12">
        <f>COUNTIFS(TABLA!$AJ:$AJ,G$100,TABLA!$F:$F,'Por biblioteca'!$F$7)</f>
        <v>30</v>
      </c>
      <c r="H160" s="12">
        <f>F$11-SUM(C160:G160)</f>
        <v>1</v>
      </c>
      <c r="I160" s="26"/>
      <c r="J160" s="277" t="str">
        <f>TABLA!AJ1</f>
        <v>3.16 La facilidad para localizar las bibliografías recomendadas por el personal docente:</v>
      </c>
      <c r="K160" s="277"/>
      <c r="L160" s="277"/>
      <c r="M160" s="277"/>
      <c r="N160" s="277"/>
      <c r="O160" s="277"/>
      <c r="P160" s="159">
        <f>Y160*10</f>
        <v>6.8564356435643568</v>
      </c>
      <c r="Q160" s="96">
        <f>SUM(C160:H160)</f>
        <v>102</v>
      </c>
      <c r="R160" s="97">
        <f>SUM(J160:O160)</f>
        <v>0</v>
      </c>
      <c r="S160" s="97">
        <v>0</v>
      </c>
      <c r="T160" s="97">
        <v>1</v>
      </c>
      <c r="U160" s="97">
        <v>2</v>
      </c>
      <c r="V160" s="97">
        <v>3</v>
      </c>
      <c r="W160" s="97">
        <v>4</v>
      </c>
      <c r="Y160" s="97">
        <f>SUM(S161:W161)/((Q160-H160)*4)</f>
        <v>0.6856435643564357</v>
      </c>
    </row>
    <row r="161" spans="1:26" ht="12.75" customHeight="1" x14ac:dyDescent="0.25">
      <c r="B161" s="278"/>
      <c r="C161" s="55">
        <f t="shared" ref="C161:H161" si="17">C160/SUM($C160:$H160)</f>
        <v>4.9019607843137254E-2</v>
      </c>
      <c r="D161" s="55">
        <f t="shared" si="17"/>
        <v>6.8627450980392163E-2</v>
      </c>
      <c r="E161" s="55">
        <f t="shared" si="17"/>
        <v>0.26470588235294118</v>
      </c>
      <c r="F161" s="55">
        <f t="shared" si="17"/>
        <v>0.31372549019607843</v>
      </c>
      <c r="G161" s="55">
        <f t="shared" si="17"/>
        <v>0.29411764705882354</v>
      </c>
      <c r="H161" s="55">
        <f t="shared" si="17"/>
        <v>9.8039215686274508E-3</v>
      </c>
      <c r="I161" s="46"/>
      <c r="J161" s="277"/>
      <c r="K161" s="277"/>
      <c r="L161" s="277"/>
      <c r="M161" s="277"/>
      <c r="N161" s="277"/>
      <c r="O161" s="277"/>
      <c r="S161" s="97">
        <v>0</v>
      </c>
      <c r="T161" s="97">
        <f>D160*T160</f>
        <v>7</v>
      </c>
      <c r="U161" s="97">
        <f>E160*U160</f>
        <v>54</v>
      </c>
      <c r="V161" s="97">
        <f>F160*V160</f>
        <v>96</v>
      </c>
      <c r="W161" s="97">
        <f>G160*W160</f>
        <v>120</v>
      </c>
      <c r="Y161" s="103"/>
    </row>
    <row r="162" spans="1:26" ht="12.75" customHeight="1" x14ac:dyDescent="0.25">
      <c r="B162" s="278"/>
      <c r="C162" s="92"/>
      <c r="D162" s="92"/>
      <c r="E162" s="92"/>
      <c r="F162" s="92"/>
      <c r="G162" s="92"/>
      <c r="H162" s="92"/>
      <c r="I162" s="46"/>
      <c r="J162" s="255"/>
      <c r="K162" s="255"/>
      <c r="L162" s="255"/>
      <c r="M162" s="255"/>
      <c r="N162" s="255"/>
      <c r="O162" s="255"/>
      <c r="Y162" s="103"/>
    </row>
    <row r="163" spans="1:26" s="15" customFormat="1" ht="144" customHeight="1" x14ac:dyDescent="0.25">
      <c r="A163" s="23"/>
      <c r="B163" s="278"/>
      <c r="C163" s="25"/>
      <c r="D163" s="25"/>
      <c r="E163" s="25"/>
      <c r="F163" s="25"/>
      <c r="G163" s="25"/>
      <c r="H163" s="25"/>
      <c r="I163" s="26"/>
      <c r="J163" s="39"/>
      <c r="K163" s="39"/>
      <c r="L163" s="39"/>
      <c r="M163" s="39"/>
      <c r="N163" s="39"/>
      <c r="O163" s="39"/>
      <c r="P163" s="154"/>
      <c r="Q163" s="104"/>
      <c r="R163" s="103"/>
      <c r="S163" s="103"/>
      <c r="T163" s="103"/>
      <c r="U163" s="103"/>
      <c r="V163" s="103"/>
      <c r="W163" s="103"/>
      <c r="X163" s="103"/>
      <c r="Y163" s="97"/>
      <c r="Z163" s="103"/>
    </row>
    <row r="164" spans="1:26" s="15" customFormat="1" ht="25.5" customHeight="1" x14ac:dyDescent="0.25">
      <c r="A164" s="23"/>
      <c r="B164" s="278" t="str">
        <f>TABLA!AK1</f>
        <v>3.17 ¿Conoces el repositorio institucional E-Prints Complutense que recoge la producción académica de nuestros docentes, investigadores y estudiantes?</v>
      </c>
      <c r="C164" s="30" t="s">
        <v>270</v>
      </c>
      <c r="D164" s="30" t="s">
        <v>26</v>
      </c>
      <c r="E164" s="30" t="s">
        <v>42</v>
      </c>
      <c r="F164" s="25"/>
      <c r="G164" s="25"/>
      <c r="H164" s="25"/>
      <c r="I164" s="26"/>
      <c r="J164" s="39"/>
      <c r="K164" s="39"/>
      <c r="L164" s="39"/>
      <c r="M164" s="39"/>
      <c r="N164" s="39"/>
      <c r="O164" s="39"/>
      <c r="P164" s="154"/>
      <c r="Q164" s="104"/>
      <c r="R164" s="103"/>
      <c r="S164" s="103"/>
      <c r="T164" s="103"/>
      <c r="U164" s="103"/>
      <c r="V164" s="103"/>
      <c r="W164" s="103"/>
      <c r="X164" s="103"/>
      <c r="Y164" s="97"/>
      <c r="Z164" s="103"/>
    </row>
    <row r="165" spans="1:26" s="15" customFormat="1" ht="25.5" customHeight="1" x14ac:dyDescent="0.25">
      <c r="A165" s="23"/>
      <c r="B165" s="278"/>
      <c r="C165" s="12">
        <f>COUNTIFS(TABLA!$AK:$AK,C164,TABLA!$F:$F,'Por biblioteca'!$F$7)</f>
        <v>20</v>
      </c>
      <c r="D165" s="12">
        <f>COUNTIFS(TABLA!$AK:$AK,D164,TABLA!$F:$F,'Por biblioteca'!$F$7)</f>
        <v>82</v>
      </c>
      <c r="E165" s="12">
        <f>$F$11-SUM(C165:D165)</f>
        <v>0</v>
      </c>
      <c r="F165" s="25"/>
      <c r="G165" s="25"/>
      <c r="H165" s="25"/>
      <c r="I165" s="26"/>
      <c r="J165" s="39"/>
      <c r="K165" s="39"/>
      <c r="L165" s="39"/>
      <c r="M165" s="39"/>
      <c r="N165" s="39"/>
      <c r="O165" s="39"/>
      <c r="P165" s="154"/>
      <c r="Q165" s="104"/>
      <c r="R165" s="103"/>
      <c r="S165" s="103"/>
      <c r="T165" s="103"/>
      <c r="U165" s="103"/>
      <c r="V165" s="103"/>
      <c r="W165" s="103"/>
      <c r="X165" s="103"/>
      <c r="Y165" s="97"/>
      <c r="Z165" s="103"/>
    </row>
    <row r="166" spans="1:26" s="15" customFormat="1" ht="25.5" customHeight="1" x14ac:dyDescent="0.25">
      <c r="A166" s="23"/>
      <c r="B166" s="278"/>
      <c r="C166" s="25"/>
      <c r="D166" s="25"/>
      <c r="E166" s="25"/>
      <c r="F166" s="25"/>
      <c r="G166" s="25"/>
      <c r="H166" s="25"/>
      <c r="I166" s="26"/>
      <c r="J166" s="39"/>
      <c r="K166" s="39"/>
      <c r="L166" s="39"/>
      <c r="M166" s="39"/>
      <c r="N166" s="39"/>
      <c r="O166" s="39"/>
      <c r="P166" s="154"/>
      <c r="Q166" s="104"/>
      <c r="R166" s="103"/>
      <c r="S166" s="103"/>
      <c r="T166" s="103"/>
      <c r="U166" s="103"/>
      <c r="V166" s="103"/>
      <c r="W166" s="103"/>
      <c r="X166" s="103"/>
      <c r="Y166" s="97"/>
      <c r="Z166" s="103"/>
    </row>
    <row r="167" spans="1:26" s="15" customFormat="1" ht="23.25" customHeight="1" x14ac:dyDescent="0.25">
      <c r="A167" s="23"/>
      <c r="B167" s="278"/>
      <c r="C167" s="25"/>
      <c r="D167" s="25"/>
      <c r="E167" s="25"/>
      <c r="F167" s="25"/>
      <c r="G167" s="25"/>
      <c r="H167" s="25"/>
      <c r="I167" s="26"/>
      <c r="J167" s="39"/>
      <c r="K167" s="39"/>
      <c r="L167" s="39"/>
      <c r="M167" s="39"/>
      <c r="N167" s="39"/>
      <c r="O167" s="39"/>
      <c r="P167" s="154"/>
      <c r="Q167" s="104"/>
      <c r="R167" s="103"/>
      <c r="S167" s="103"/>
      <c r="T167" s="103"/>
      <c r="U167" s="103"/>
      <c r="V167" s="103"/>
      <c r="W167" s="103"/>
      <c r="X167" s="103"/>
      <c r="Y167" s="97"/>
      <c r="Z167" s="103"/>
    </row>
    <row r="168" spans="1:26" s="15" customFormat="1" ht="26.25" customHeight="1" x14ac:dyDescent="0.25">
      <c r="A168" s="23"/>
      <c r="B168" s="278"/>
      <c r="C168" s="25"/>
      <c r="D168" s="25"/>
      <c r="E168" s="25"/>
      <c r="F168" s="25"/>
      <c r="G168" s="25"/>
      <c r="H168" s="25"/>
      <c r="I168" s="26"/>
      <c r="J168" s="39"/>
      <c r="K168" s="39"/>
      <c r="L168" s="39"/>
      <c r="M168" s="39"/>
      <c r="N168" s="39"/>
      <c r="O168" s="39"/>
      <c r="P168" s="154"/>
      <c r="Q168" s="104"/>
      <c r="R168" s="103"/>
      <c r="S168" s="103"/>
      <c r="T168" s="103"/>
      <c r="U168" s="103"/>
      <c r="V168" s="103"/>
      <c r="W168" s="103"/>
      <c r="X168" s="103"/>
      <c r="Y168" s="97"/>
      <c r="Z168" s="103"/>
    </row>
    <row r="169" spans="1:26" s="15" customFormat="1" ht="24.75" customHeight="1" x14ac:dyDescent="0.25">
      <c r="A169" s="23"/>
      <c r="B169" s="278"/>
      <c r="C169" s="25"/>
      <c r="D169" s="25"/>
      <c r="E169" s="25"/>
      <c r="F169" s="25"/>
      <c r="G169" s="25"/>
      <c r="H169" s="25"/>
      <c r="I169" s="26"/>
      <c r="J169" s="39"/>
      <c r="K169" s="39"/>
      <c r="L169" s="39"/>
      <c r="M169" s="39"/>
      <c r="N169" s="39"/>
      <c r="O169" s="39"/>
      <c r="P169" s="154"/>
      <c r="Q169" s="104"/>
      <c r="R169" s="103"/>
      <c r="S169" s="103"/>
      <c r="T169" s="103"/>
      <c r="U169" s="103"/>
      <c r="V169" s="103"/>
      <c r="W169" s="103"/>
      <c r="X169" s="103"/>
      <c r="Y169" s="97"/>
      <c r="Z169" s="103"/>
    </row>
    <row r="170" spans="1:26" s="15" customFormat="1" ht="24.75" customHeight="1" x14ac:dyDescent="0.25">
      <c r="A170" s="23"/>
      <c r="B170" s="256"/>
      <c r="C170" s="25"/>
      <c r="D170" s="25"/>
      <c r="E170" s="25"/>
      <c r="F170" s="25"/>
      <c r="G170" s="25"/>
      <c r="H170" s="25"/>
      <c r="I170" s="26"/>
      <c r="J170" s="39"/>
      <c r="K170" s="39"/>
      <c r="L170" s="39"/>
      <c r="M170" s="39"/>
      <c r="N170" s="39"/>
      <c r="O170" s="39"/>
      <c r="P170" s="154"/>
      <c r="Q170" s="104"/>
      <c r="R170" s="103"/>
      <c r="S170" s="103"/>
      <c r="T170" s="103"/>
      <c r="U170" s="103"/>
      <c r="V170" s="103"/>
      <c r="W170" s="103"/>
      <c r="X170" s="103"/>
      <c r="Y170" s="97"/>
      <c r="Z170" s="103"/>
    </row>
    <row r="171" spans="1:26" ht="30" customHeight="1" x14ac:dyDescent="0.4">
      <c r="C171" s="95" t="s">
        <v>47</v>
      </c>
      <c r="D171" s="22"/>
      <c r="E171" s="21" t="s">
        <v>48</v>
      </c>
      <c r="F171" s="22"/>
      <c r="G171" s="94" t="s">
        <v>49</v>
      </c>
      <c r="H171" s="76" t="s">
        <v>50</v>
      </c>
      <c r="I171" s="41"/>
      <c r="J171" s="42"/>
      <c r="K171" s="41"/>
      <c r="L171" s="42"/>
      <c r="M171" s="41"/>
      <c r="N171" s="42"/>
      <c r="O171" s="43"/>
    </row>
    <row r="172" spans="1:26" ht="17.25" customHeight="1" x14ac:dyDescent="0.25">
      <c r="C172" s="77">
        <v>1</v>
      </c>
      <c r="D172" s="78">
        <v>2</v>
      </c>
      <c r="E172" s="79">
        <v>3</v>
      </c>
      <c r="F172" s="80">
        <v>4</v>
      </c>
      <c r="G172" s="81">
        <v>5</v>
      </c>
      <c r="H172" s="82">
        <v>0</v>
      </c>
      <c r="I172" s="44"/>
      <c r="J172" s="45"/>
      <c r="K172" s="45"/>
      <c r="L172" s="45"/>
      <c r="M172" s="45"/>
      <c r="N172" s="45"/>
      <c r="O172" s="45"/>
    </row>
    <row r="173" spans="1:26" ht="14.25" customHeight="1" x14ac:dyDescent="0.25">
      <c r="A173" s="23"/>
      <c r="B173" s="278" t="str">
        <f>J173</f>
        <v>3.18 Los contenidos y la facilidad de uso de la web de la Biblioteca:</v>
      </c>
      <c r="C173" s="12">
        <f>COUNTIFS(TABLA!$AL:$AL,C$100,TABLA!$F:$F,'Por biblioteca'!$F$7)</f>
        <v>4</v>
      </c>
      <c r="D173" s="12">
        <f>COUNTIFS(TABLA!$AL:$AL,D$100,TABLA!$F:$F,'Por biblioteca'!$F$7)</f>
        <v>11</v>
      </c>
      <c r="E173" s="12">
        <f>COUNTIFS(TABLA!$AL:$AL,E$100,TABLA!$F:$F,'Por biblioteca'!$F$7)</f>
        <v>39</v>
      </c>
      <c r="F173" s="12">
        <f>COUNTIFS(TABLA!$AL:$AL,F$100,TABLA!$F:$F,'Por biblioteca'!$F$7)</f>
        <v>29</v>
      </c>
      <c r="G173" s="12">
        <f>COUNTIFS(TABLA!$AL:$AL,G$100,TABLA!$F:$F,'Por biblioteca'!$F$7)</f>
        <v>18</v>
      </c>
      <c r="H173" s="12">
        <f>F$11-SUM(C173:G173)</f>
        <v>1</v>
      </c>
      <c r="I173" s="26"/>
      <c r="J173" s="277" t="str">
        <f>TABLA!AL1</f>
        <v>3.18 Los contenidos y la facilidad de uso de la web de la Biblioteca:</v>
      </c>
      <c r="K173" s="277"/>
      <c r="L173" s="277"/>
      <c r="M173" s="277"/>
      <c r="N173" s="277"/>
      <c r="O173" s="277"/>
      <c r="P173" s="159">
        <f>Y173*10</f>
        <v>6.1386138613861387</v>
      </c>
      <c r="Q173" s="96">
        <f>SUM(C173:H173)</f>
        <v>102</v>
      </c>
      <c r="R173" s="97">
        <f>SUM(J173:O173)</f>
        <v>0</v>
      </c>
      <c r="S173" s="97">
        <v>0</v>
      </c>
      <c r="T173" s="97">
        <v>1</v>
      </c>
      <c r="U173" s="97">
        <v>2</v>
      </c>
      <c r="V173" s="97">
        <v>3</v>
      </c>
      <c r="W173" s="97">
        <v>4</v>
      </c>
      <c r="Y173" s="97">
        <f>SUM(S174:W174)/((Q173-H173)*4)</f>
        <v>0.61386138613861385</v>
      </c>
    </row>
    <row r="174" spans="1:26" ht="12.75" customHeight="1" x14ac:dyDescent="0.25">
      <c r="B174" s="278"/>
      <c r="C174" s="55">
        <f t="shared" ref="C174:H174" si="18">C173/SUM($C173:$H173)</f>
        <v>3.9215686274509803E-2</v>
      </c>
      <c r="D174" s="55">
        <f t="shared" si="18"/>
        <v>0.10784313725490197</v>
      </c>
      <c r="E174" s="55">
        <f t="shared" si="18"/>
        <v>0.38235294117647056</v>
      </c>
      <c r="F174" s="55">
        <f t="shared" si="18"/>
        <v>0.28431372549019607</v>
      </c>
      <c r="G174" s="55">
        <f t="shared" si="18"/>
        <v>0.17647058823529413</v>
      </c>
      <c r="H174" s="55">
        <f t="shared" si="18"/>
        <v>9.8039215686274508E-3</v>
      </c>
      <c r="I174" s="46"/>
      <c r="J174" s="277"/>
      <c r="K174" s="277"/>
      <c r="L174" s="277"/>
      <c r="M174" s="277"/>
      <c r="N174" s="277"/>
      <c r="O174" s="277"/>
      <c r="S174" s="97">
        <v>0</v>
      </c>
      <c r="T174" s="97">
        <f>D173*T173</f>
        <v>11</v>
      </c>
      <c r="U174" s="97">
        <f>E173*U173</f>
        <v>78</v>
      </c>
      <c r="V174" s="97">
        <f>F173*V173</f>
        <v>87</v>
      </c>
      <c r="W174" s="97">
        <f>G173*W173</f>
        <v>72</v>
      </c>
      <c r="Y174" s="103"/>
    </row>
    <row r="175" spans="1:26" ht="12.75" customHeight="1" x14ac:dyDescent="0.25">
      <c r="B175" s="278"/>
      <c r="C175" s="92"/>
      <c r="D175" s="92"/>
      <c r="E175" s="92"/>
      <c r="F175" s="92"/>
      <c r="G175" s="92"/>
      <c r="H175" s="92"/>
      <c r="I175" s="46"/>
      <c r="J175" s="255"/>
      <c r="K175" s="255"/>
      <c r="L175" s="255"/>
      <c r="M175" s="255"/>
      <c r="N175" s="255"/>
      <c r="O175" s="255"/>
      <c r="Y175" s="103"/>
    </row>
    <row r="176" spans="1:26" s="15" customFormat="1" ht="144" customHeight="1" x14ac:dyDescent="0.25">
      <c r="A176" s="23"/>
      <c r="B176" s="278"/>
      <c r="C176" s="25"/>
      <c r="D176" s="25"/>
      <c r="E176" s="25"/>
      <c r="F176" s="25"/>
      <c r="G176" s="25"/>
      <c r="H176" s="25"/>
      <c r="I176" s="26"/>
      <c r="J176" s="39"/>
      <c r="K176" s="39"/>
      <c r="L176" s="39"/>
      <c r="M176" s="39"/>
      <c r="N176" s="39"/>
      <c r="O176" s="39"/>
      <c r="P176" s="154"/>
      <c r="Q176" s="104"/>
      <c r="R176" s="103"/>
      <c r="S176" s="103"/>
      <c r="T176" s="103"/>
      <c r="U176" s="103"/>
      <c r="V176" s="103"/>
      <c r="W176" s="103"/>
      <c r="X176" s="103"/>
      <c r="Y176" s="97"/>
      <c r="Z176" s="103"/>
    </row>
    <row r="177" spans="1:26" ht="14.25" customHeight="1" x14ac:dyDescent="0.25">
      <c r="A177" s="23"/>
      <c r="B177" s="278" t="str">
        <f>J177</f>
        <v>3.19 Valora la información que recibes de la Biblioteca a traves de nuestras redes sociales</v>
      </c>
      <c r="C177" s="12">
        <f>COUNTIFS(TABLA!$AM:$AM,C$100,TABLA!$F:$F,'Por biblioteca'!$F$7)</f>
        <v>10</v>
      </c>
      <c r="D177" s="12">
        <f>COUNTIFS(TABLA!$AM:$AM,D$100,TABLA!$F:$F,'Por biblioteca'!$F$7)</f>
        <v>17</v>
      </c>
      <c r="E177" s="12">
        <f>COUNTIFS(TABLA!$AM:$AM,E$100,TABLA!$F:$F,'Por biblioteca'!$F$7)</f>
        <v>43</v>
      </c>
      <c r="F177" s="12">
        <f>COUNTIFS(TABLA!$AM:$AM,F$100,TABLA!$F:$F,'Por biblioteca'!$F$7)</f>
        <v>17</v>
      </c>
      <c r="G177" s="12">
        <f>COUNTIFS(TABLA!$AM:$AM,G$100,TABLA!$F:$F,'Por biblioteca'!$F$7)</f>
        <v>13</v>
      </c>
      <c r="H177" s="12">
        <f>F$11-SUM(C177:G177)</f>
        <v>2</v>
      </c>
      <c r="I177" s="26"/>
      <c r="J177" s="277" t="str">
        <f>TABLA!AM1</f>
        <v>3.19 Valora la información que recibes de la Biblioteca a traves de nuestras redes sociales</v>
      </c>
      <c r="K177" s="277"/>
      <c r="L177" s="277"/>
      <c r="M177" s="277"/>
      <c r="N177" s="277"/>
      <c r="O177" s="277"/>
      <c r="P177" s="159">
        <f>Y177*10</f>
        <v>5.15</v>
      </c>
      <c r="Q177" s="96">
        <f>SUM(C177:H177)</f>
        <v>102</v>
      </c>
      <c r="R177" s="97">
        <f>SUM(J177:O177)</f>
        <v>0</v>
      </c>
      <c r="S177" s="97">
        <v>0</v>
      </c>
      <c r="T177" s="97">
        <v>1</v>
      </c>
      <c r="U177" s="97">
        <v>2</v>
      </c>
      <c r="V177" s="97">
        <v>3</v>
      </c>
      <c r="W177" s="97">
        <v>4</v>
      </c>
      <c r="Y177" s="97">
        <f>SUM(S178:W178)/((Q177-H177)*4)</f>
        <v>0.51500000000000001</v>
      </c>
    </row>
    <row r="178" spans="1:26" ht="12.75" customHeight="1" x14ac:dyDescent="0.25">
      <c r="B178" s="278"/>
      <c r="C178" s="55">
        <f t="shared" ref="C178:H178" si="19">C177/SUM($C177:$H177)</f>
        <v>9.8039215686274508E-2</v>
      </c>
      <c r="D178" s="55">
        <f t="shared" si="19"/>
        <v>0.16666666666666666</v>
      </c>
      <c r="E178" s="55">
        <f t="shared" si="19"/>
        <v>0.42156862745098039</v>
      </c>
      <c r="F178" s="55">
        <f t="shared" si="19"/>
        <v>0.16666666666666666</v>
      </c>
      <c r="G178" s="55">
        <f t="shared" si="19"/>
        <v>0.12745098039215685</v>
      </c>
      <c r="H178" s="55">
        <f t="shared" si="19"/>
        <v>1.9607843137254902E-2</v>
      </c>
      <c r="I178" s="46"/>
      <c r="J178" s="277"/>
      <c r="K178" s="277"/>
      <c r="L178" s="277"/>
      <c r="M178" s="277"/>
      <c r="N178" s="277"/>
      <c r="O178" s="277"/>
      <c r="S178" s="97">
        <v>0</v>
      </c>
      <c r="T178" s="97">
        <f>D177*T177</f>
        <v>17</v>
      </c>
      <c r="U178" s="97">
        <f>E177*U177</f>
        <v>86</v>
      </c>
      <c r="V178" s="97">
        <f>F177*V177</f>
        <v>51</v>
      </c>
      <c r="W178" s="97">
        <f>G177*W177</f>
        <v>52</v>
      </c>
      <c r="Y178" s="103"/>
    </row>
    <row r="179" spans="1:26" ht="12.75" customHeight="1" x14ac:dyDescent="0.25">
      <c r="B179" s="278"/>
      <c r="C179" s="92"/>
      <c r="D179" s="92"/>
      <c r="E179" s="92"/>
      <c r="F179" s="92"/>
      <c r="G179" s="92"/>
      <c r="H179" s="92"/>
      <c r="I179" s="46"/>
      <c r="J179" s="255"/>
      <c r="K179" s="255"/>
      <c r="L179" s="255"/>
      <c r="M179" s="255"/>
      <c r="N179" s="255"/>
      <c r="O179" s="255"/>
      <c r="Y179" s="103"/>
    </row>
    <row r="180" spans="1:26" s="15" customFormat="1" ht="144" customHeight="1" x14ac:dyDescent="0.25">
      <c r="A180" s="23"/>
      <c r="B180" s="278"/>
      <c r="C180" s="25"/>
      <c r="D180" s="25"/>
      <c r="E180" s="25"/>
      <c r="F180" s="25"/>
      <c r="G180" s="25"/>
      <c r="H180" s="25"/>
      <c r="I180" s="26"/>
      <c r="J180" s="39"/>
      <c r="K180" s="39"/>
      <c r="L180" s="39"/>
      <c r="M180" s="39"/>
      <c r="N180" s="39"/>
      <c r="O180" s="39"/>
      <c r="P180" s="154"/>
      <c r="Q180" s="104"/>
      <c r="R180" s="103"/>
      <c r="S180" s="103"/>
      <c r="T180" s="103"/>
      <c r="U180" s="103"/>
      <c r="V180" s="103"/>
      <c r="W180" s="103"/>
      <c r="X180" s="103"/>
      <c r="Y180" s="97"/>
      <c r="Z180" s="103"/>
    </row>
    <row r="181" spans="1:26" s="15" customFormat="1" ht="53.25" customHeight="1" x14ac:dyDescent="0.25">
      <c r="A181" s="23"/>
      <c r="B181" s="295" t="s">
        <v>346</v>
      </c>
      <c r="C181" s="295"/>
      <c r="D181" s="295"/>
      <c r="E181" s="295"/>
      <c r="F181" s="295"/>
      <c r="G181" s="295"/>
      <c r="H181" s="295"/>
      <c r="I181" s="295"/>
      <c r="J181" s="295"/>
      <c r="K181" s="295"/>
      <c r="L181" s="295"/>
      <c r="M181" s="295"/>
      <c r="N181" s="295"/>
      <c r="O181" s="295"/>
      <c r="P181" s="295"/>
      <c r="Q181" s="104"/>
      <c r="Y181" s="97"/>
      <c r="Z181" s="103"/>
    </row>
    <row r="182" spans="1:26" s="15" customFormat="1" ht="30" customHeight="1" x14ac:dyDescent="0.25">
      <c r="A182" s="23"/>
      <c r="B182" s="213" t="s">
        <v>325</v>
      </c>
      <c r="C182" s="30">
        <f>SUMIFS(TABLA!BJ:BJ,TABLA!$F:$F,'Por biblioteca'!$F$7)</f>
        <v>44</v>
      </c>
      <c r="D182" s="215">
        <f>C182/$F$11</f>
        <v>0.43137254901960786</v>
      </c>
      <c r="J182" s="39"/>
      <c r="K182" s="39"/>
      <c r="L182" s="39"/>
      <c r="M182" s="39"/>
      <c r="N182" s="39"/>
      <c r="O182" s="39"/>
      <c r="P182" s="154"/>
      <c r="Q182" s="104"/>
      <c r="R182" s="103"/>
      <c r="S182" s="103"/>
      <c r="T182" s="103"/>
      <c r="U182" s="103"/>
      <c r="V182" s="103"/>
      <c r="W182" s="103"/>
      <c r="X182" s="103"/>
      <c r="Y182" s="97"/>
      <c r="Z182" s="103"/>
    </row>
    <row r="183" spans="1:26" s="15" customFormat="1" ht="30" customHeight="1" x14ac:dyDescent="0.25">
      <c r="A183" s="23"/>
      <c r="B183" s="213" t="s">
        <v>334</v>
      </c>
      <c r="C183" s="30">
        <f>SUMIFS(TABLA!BK:BK,TABLA!$F:$F,'Por biblioteca'!$F$7)</f>
        <v>20</v>
      </c>
      <c r="D183" s="215">
        <f t="shared" ref="D183:D187" si="20">C183/$F$11</f>
        <v>0.19607843137254902</v>
      </c>
      <c r="E183" s="25"/>
      <c r="F183" s="25"/>
      <c r="G183" s="25"/>
      <c r="H183" s="25"/>
      <c r="I183" s="26"/>
      <c r="J183" s="39"/>
      <c r="K183" s="39"/>
      <c r="L183" s="39"/>
      <c r="M183" s="39"/>
      <c r="N183" s="39"/>
      <c r="O183" s="39"/>
      <c r="P183" s="154"/>
      <c r="Q183" s="104"/>
      <c r="R183" s="103"/>
      <c r="S183" s="103"/>
      <c r="T183" s="103"/>
      <c r="U183" s="103"/>
      <c r="V183" s="103"/>
      <c r="W183" s="103"/>
      <c r="X183" s="103"/>
      <c r="Y183" s="97"/>
      <c r="Z183" s="103"/>
    </row>
    <row r="184" spans="1:26" s="15" customFormat="1" ht="30" customHeight="1" x14ac:dyDescent="0.25">
      <c r="A184" s="23"/>
      <c r="B184" s="213" t="s">
        <v>424</v>
      </c>
      <c r="C184" s="30">
        <f>SUMIFS(TABLA!BL:BL,TABLA!$F:$F,'Por biblioteca'!$F$7)</f>
        <v>70</v>
      </c>
      <c r="D184" s="215">
        <f t="shared" si="20"/>
        <v>0.68627450980392157</v>
      </c>
      <c r="E184" s="25"/>
      <c r="F184" s="25"/>
      <c r="G184" s="25"/>
      <c r="H184" s="25"/>
      <c r="I184" s="26"/>
      <c r="J184" s="39"/>
      <c r="K184" s="39"/>
      <c r="L184" s="39"/>
      <c r="M184" s="39"/>
      <c r="N184" s="39"/>
      <c r="O184" s="39"/>
      <c r="P184" s="154"/>
      <c r="Q184" s="104"/>
      <c r="R184" s="103"/>
      <c r="S184" s="103"/>
      <c r="T184" s="103"/>
      <c r="U184" s="103"/>
      <c r="V184" s="103"/>
      <c r="W184" s="103"/>
      <c r="X184" s="103"/>
      <c r="Y184" s="97"/>
      <c r="Z184" s="103"/>
    </row>
    <row r="185" spans="1:26" s="15" customFormat="1" ht="30" customHeight="1" x14ac:dyDescent="0.25">
      <c r="A185" s="23"/>
      <c r="B185" s="213" t="s">
        <v>345</v>
      </c>
      <c r="C185" s="30">
        <f>SUMIFS(TABLA!BM:BM,TABLA!$F:$F,'Por biblioteca'!$F$7)</f>
        <v>82</v>
      </c>
      <c r="D185" s="215">
        <f t="shared" si="20"/>
        <v>0.80392156862745101</v>
      </c>
      <c r="E185" s="25"/>
      <c r="F185" s="25"/>
      <c r="G185" s="25"/>
      <c r="H185" s="25"/>
      <c r="I185" s="26"/>
      <c r="J185" s="39"/>
      <c r="K185" s="39"/>
      <c r="L185" s="39"/>
      <c r="M185" s="39"/>
      <c r="N185" s="39"/>
      <c r="O185" s="39"/>
      <c r="P185" s="154"/>
      <c r="Q185" s="104"/>
      <c r="R185" s="103"/>
      <c r="S185" s="103"/>
      <c r="T185" s="103"/>
      <c r="U185" s="103"/>
      <c r="V185" s="103"/>
      <c r="W185" s="103"/>
      <c r="X185" s="103"/>
      <c r="Y185" s="97"/>
      <c r="Z185" s="103"/>
    </row>
    <row r="186" spans="1:26" s="15" customFormat="1" ht="30" customHeight="1" x14ac:dyDescent="0.25">
      <c r="A186" s="23"/>
      <c r="B186" s="213" t="s">
        <v>593</v>
      </c>
      <c r="C186" s="30">
        <f>SUMIFS(TABLA!BN:BN,TABLA!$F:$F,'Por biblioteca'!$F$7)</f>
        <v>5</v>
      </c>
      <c r="D186" s="215">
        <f t="shared" si="20"/>
        <v>4.9019607843137254E-2</v>
      </c>
      <c r="E186" s="25"/>
      <c r="F186" s="25"/>
      <c r="G186" s="25"/>
      <c r="H186" s="25"/>
      <c r="I186" s="26"/>
      <c r="J186" s="39"/>
      <c r="K186" s="39"/>
      <c r="L186" s="39"/>
      <c r="M186" s="39"/>
      <c r="N186" s="39"/>
      <c r="O186" s="39"/>
      <c r="P186" s="154"/>
      <c r="Q186" s="104"/>
      <c r="R186" s="103"/>
      <c r="S186" s="103"/>
      <c r="T186" s="103"/>
      <c r="U186" s="103"/>
      <c r="V186" s="103"/>
      <c r="W186" s="103"/>
      <c r="X186" s="103"/>
      <c r="Y186" s="97"/>
      <c r="Z186" s="103"/>
    </row>
    <row r="187" spans="1:26" s="15" customFormat="1" ht="27" customHeight="1" x14ac:dyDescent="0.25">
      <c r="A187" s="23"/>
      <c r="B187" s="213" t="s">
        <v>307</v>
      </c>
      <c r="C187" s="30">
        <f>SUMIFS(TABLA!BO:BO,TABLA!$F:$F,'Por biblioteca'!$F$7)</f>
        <v>3</v>
      </c>
      <c r="D187" s="215">
        <f t="shared" si="20"/>
        <v>2.9411764705882353E-2</v>
      </c>
      <c r="E187" s="25"/>
      <c r="F187" s="25"/>
      <c r="G187" s="25"/>
      <c r="H187" s="25"/>
      <c r="I187" s="26"/>
      <c r="J187" s="39"/>
      <c r="K187" s="39"/>
      <c r="L187" s="39"/>
      <c r="M187" s="39"/>
      <c r="N187" s="39"/>
      <c r="O187" s="39"/>
      <c r="P187" s="154"/>
      <c r="Q187" s="104"/>
      <c r="R187" s="103"/>
      <c r="S187" s="103"/>
      <c r="T187" s="103"/>
      <c r="U187" s="103"/>
      <c r="V187" s="103"/>
      <c r="W187" s="103"/>
      <c r="X187" s="103"/>
      <c r="Y187" s="97"/>
      <c r="Z187" s="103"/>
    </row>
    <row r="188" spans="1:26" s="15" customFormat="1" ht="27" customHeight="1" x14ac:dyDescent="0.25">
      <c r="A188" s="23"/>
      <c r="B188" s="256"/>
      <c r="C188" s="25"/>
      <c r="D188" s="25"/>
      <c r="E188" s="25"/>
      <c r="F188" s="25"/>
      <c r="G188" s="25"/>
      <c r="H188" s="25"/>
      <c r="I188" s="26"/>
      <c r="J188" s="39"/>
      <c r="K188" s="39"/>
      <c r="L188" s="39"/>
      <c r="M188" s="39"/>
      <c r="N188" s="39"/>
      <c r="O188" s="39"/>
      <c r="P188" s="154"/>
      <c r="Q188" s="104"/>
      <c r="R188" s="103"/>
      <c r="S188" s="103"/>
      <c r="T188" s="103"/>
      <c r="U188" s="103"/>
      <c r="V188" s="103"/>
      <c r="W188" s="103"/>
      <c r="X188" s="103"/>
      <c r="Y188" s="97"/>
      <c r="Z188" s="103"/>
    </row>
    <row r="189" spans="1:26" s="2" customFormat="1" ht="39" customHeight="1" x14ac:dyDescent="0.2">
      <c r="A189" s="203" t="s">
        <v>32</v>
      </c>
      <c r="B189" s="282" t="s">
        <v>266</v>
      </c>
      <c r="C189" s="282"/>
      <c r="D189" s="282"/>
      <c r="E189" s="282"/>
      <c r="F189" s="282"/>
      <c r="G189" s="282"/>
      <c r="H189" s="282"/>
      <c r="I189" s="282"/>
      <c r="J189" s="282"/>
      <c r="K189" s="282"/>
      <c r="L189" s="62"/>
      <c r="M189" s="62"/>
      <c r="N189" s="62"/>
      <c r="O189" s="62"/>
      <c r="P189" s="199"/>
      <c r="Q189" s="200"/>
      <c r="R189" s="201"/>
      <c r="S189" s="201"/>
      <c r="T189" s="201"/>
      <c r="U189" s="201"/>
      <c r="V189" s="201"/>
      <c r="W189" s="201"/>
      <c r="X189" s="201"/>
      <c r="Y189" s="201"/>
      <c r="Z189" s="201"/>
    </row>
    <row r="190" spans="1:26" ht="39" customHeight="1" x14ac:dyDescent="0.25">
      <c r="A190" s="14"/>
      <c r="B190" s="291" t="str">
        <f>TABLA!AV1</f>
        <v>5.1 ¿Conoces la oferta de cursos de formación de usuarios de la biblioteca?</v>
      </c>
      <c r="C190" s="291"/>
      <c r="D190" s="291"/>
      <c r="E190" s="291"/>
      <c r="F190" s="291"/>
      <c r="G190" s="291"/>
      <c r="H190" s="291"/>
      <c r="I190" s="291"/>
      <c r="T190" s="196">
        <f>J192/(J192+K192)</f>
        <v>0.3235294117647059</v>
      </c>
    </row>
    <row r="191" spans="1:26" ht="15.75" customHeight="1" x14ac:dyDescent="0.25">
      <c r="A191" s="70"/>
      <c r="B191" s="291"/>
      <c r="C191" s="291"/>
      <c r="D191" s="291"/>
      <c r="E191" s="291"/>
      <c r="F191" s="291"/>
      <c r="G191" s="291"/>
      <c r="H191" s="291"/>
      <c r="I191" s="291"/>
      <c r="J191" s="30" t="s">
        <v>270</v>
      </c>
      <c r="K191" s="30" t="s">
        <v>26</v>
      </c>
      <c r="L191" s="30" t="s">
        <v>42</v>
      </c>
      <c r="Q191" s="96">
        <f>SUM(J191:P191)</f>
        <v>0</v>
      </c>
    </row>
    <row r="192" spans="1:26" ht="15.75" customHeight="1" x14ac:dyDescent="0.25">
      <c r="A192" s="70"/>
      <c r="B192" s="291"/>
      <c r="C192" s="291"/>
      <c r="D192" s="291"/>
      <c r="E192" s="291"/>
      <c r="F192" s="291"/>
      <c r="G192" s="291"/>
      <c r="H192" s="291"/>
      <c r="I192" s="291"/>
      <c r="J192" s="12">
        <f>COUNTIFS(TABLA!$AV:$AV,'Por biblioteca'!J191,TABLA!$F:$F,'Por biblioteca'!$F$7)</f>
        <v>33</v>
      </c>
      <c r="K192" s="12">
        <f>COUNTIFS(TABLA!$AV:$AV,'Por biblioteca'!K191,TABLA!$F:$F,'Por biblioteca'!$F$7)</f>
        <v>69</v>
      </c>
      <c r="L192" s="12">
        <f>$F$11-SUM(J192:K192)</f>
        <v>0</v>
      </c>
    </row>
    <row r="193" spans="1:28" ht="24.75" customHeight="1" x14ac:dyDescent="0.25">
      <c r="A193" s="70"/>
      <c r="B193" s="291"/>
      <c r="C193" s="291"/>
      <c r="D193" s="291"/>
      <c r="E193" s="291"/>
      <c r="F193" s="291"/>
      <c r="G193" s="291"/>
      <c r="H193" s="291"/>
      <c r="I193" s="291"/>
      <c r="J193" s="33"/>
    </row>
    <row r="194" spans="1:28" ht="39" customHeight="1" x14ac:dyDescent="0.25">
      <c r="A194" s="14"/>
      <c r="B194" s="291" t="str">
        <f>TABLA!AW1</f>
        <v>5.2 ¿Has asistido a algún curso de formación de usuarios de la Biblioteca?</v>
      </c>
      <c r="C194" s="291"/>
      <c r="D194" s="291"/>
      <c r="E194" s="291"/>
      <c r="F194" s="291"/>
      <c r="G194" s="291"/>
      <c r="H194" s="291"/>
      <c r="I194" s="291"/>
      <c r="T194" s="196">
        <f>J196/(J196+K196)</f>
        <v>0.11764705882352941</v>
      </c>
    </row>
    <row r="195" spans="1:28" s="97" customFormat="1" ht="15.75" customHeight="1" x14ac:dyDescent="0.25">
      <c r="A195" s="70"/>
      <c r="B195" s="291"/>
      <c r="C195" s="291"/>
      <c r="D195" s="291"/>
      <c r="E195" s="291"/>
      <c r="F195" s="291"/>
      <c r="G195" s="291"/>
      <c r="H195" s="291"/>
      <c r="I195" s="291"/>
      <c r="J195" s="30" t="s">
        <v>270</v>
      </c>
      <c r="K195" s="30" t="s">
        <v>26</v>
      </c>
      <c r="L195" s="30" t="s">
        <v>42</v>
      </c>
      <c r="M195" s="15"/>
      <c r="N195" s="15"/>
      <c r="O195" s="15"/>
      <c r="P195" s="154"/>
      <c r="Q195" s="96">
        <f>SUM(J195:P195)</f>
        <v>0</v>
      </c>
      <c r="AA195"/>
      <c r="AB195"/>
    </row>
    <row r="196" spans="1:28" s="97" customFormat="1" ht="15.75" customHeight="1" x14ac:dyDescent="0.25">
      <c r="A196" s="70"/>
      <c r="B196" s="291"/>
      <c r="C196" s="291"/>
      <c r="D196" s="291"/>
      <c r="E196" s="291"/>
      <c r="F196" s="291"/>
      <c r="G196" s="291"/>
      <c r="H196" s="291"/>
      <c r="I196" s="291"/>
      <c r="J196" s="12">
        <f>COUNTIFS(TABLA!$AW:$AW,'Por biblioteca'!J195,TABLA!$F:$F,'Por biblioteca'!$F$7)</f>
        <v>12</v>
      </c>
      <c r="K196" s="12">
        <f>COUNTIFS(TABLA!$AW:$AW,'Por biblioteca'!K195,TABLA!$F:$F,'Por biblioteca'!$F$7)</f>
        <v>90</v>
      </c>
      <c r="L196" s="12">
        <f>$F$11-SUM(J196:K196)</f>
        <v>0</v>
      </c>
      <c r="M196" s="15"/>
      <c r="N196" s="15"/>
      <c r="O196" s="15"/>
      <c r="P196" s="154"/>
      <c r="Q196" s="96"/>
      <c r="AA196"/>
      <c r="AB196"/>
    </row>
    <row r="197" spans="1:28" s="97" customFormat="1" ht="24.75" customHeight="1" x14ac:dyDescent="0.25">
      <c r="A197" s="70"/>
      <c r="B197" s="291"/>
      <c r="C197" s="291"/>
      <c r="D197" s="291"/>
      <c r="E197" s="291"/>
      <c r="F197" s="291"/>
      <c r="G197" s="291"/>
      <c r="H197" s="291"/>
      <c r="I197" s="291"/>
      <c r="J197" s="33"/>
      <c r="K197" s="15"/>
      <c r="L197" s="15"/>
      <c r="M197" s="15"/>
      <c r="N197" s="15"/>
      <c r="O197" s="15"/>
      <c r="P197" s="154"/>
      <c r="Q197" s="96"/>
      <c r="AA197"/>
      <c r="AB197"/>
    </row>
    <row r="198" spans="1:28" s="97" customFormat="1" ht="51" customHeight="1" x14ac:dyDescent="0.25">
      <c r="A198" s="62"/>
      <c r="B198" s="293" t="str">
        <f>TABLA!AX1</f>
        <v>5.3 Si lo has hecho, la información que has recibido te ha resultado...</v>
      </c>
      <c r="C198" s="293"/>
      <c r="D198" s="293"/>
      <c r="E198" s="293"/>
      <c r="F198" s="293"/>
      <c r="G198" s="293"/>
      <c r="H198" s="293"/>
      <c r="I198" s="293"/>
      <c r="J198" s="293"/>
      <c r="K198" s="293"/>
      <c r="L198" s="293"/>
      <c r="M198" s="293"/>
      <c r="N198" s="293"/>
      <c r="O198" s="293"/>
      <c r="P198" s="293"/>
      <c r="Q198" s="96"/>
      <c r="AA198"/>
      <c r="AB198"/>
    </row>
    <row r="199" spans="1:28" s="97" customFormat="1" ht="12.75" customHeight="1" x14ac:dyDescent="0.25">
      <c r="A199" s="62"/>
      <c r="B199" s="10"/>
      <c r="C199" s="17" t="s">
        <v>43</v>
      </c>
      <c r="D199" s="17" t="s">
        <v>44</v>
      </c>
      <c r="E199"/>
      <c r="F199"/>
      <c r="G199"/>
      <c r="H199"/>
      <c r="I199"/>
      <c r="J199" s="15"/>
      <c r="K199" s="15"/>
      <c r="L199" s="15"/>
      <c r="M199" s="15"/>
      <c r="N199" s="15"/>
      <c r="O199" s="15"/>
      <c r="P199" s="154"/>
      <c r="Q199" s="96"/>
      <c r="AA199"/>
      <c r="AB199"/>
    </row>
    <row r="200" spans="1:28" s="97" customFormat="1" ht="12.75" customHeight="1" x14ac:dyDescent="0.25">
      <c r="A200" s="222"/>
      <c r="B200" t="s">
        <v>348</v>
      </c>
      <c r="C200" s="12">
        <f>COUNTIFS(TABLA!AX:AX,B200,TABLA!$F:$F,'Por biblioteca'!$F$7)</f>
        <v>0</v>
      </c>
      <c r="D200" s="18">
        <f>C200/SUM(C$200:C$204)</f>
        <v>0</v>
      </c>
      <c r="E200"/>
      <c r="F200"/>
      <c r="G200"/>
      <c r="H200"/>
      <c r="I200"/>
      <c r="J200" s="15"/>
      <c r="K200" s="15"/>
      <c r="L200" s="15"/>
      <c r="M200" s="15"/>
      <c r="N200" s="15"/>
      <c r="O200" s="15"/>
      <c r="P200" s="154"/>
      <c r="Q200" s="96"/>
      <c r="AA200"/>
      <c r="AB200"/>
    </row>
    <row r="201" spans="1:28" s="97" customFormat="1" ht="12.75" customHeight="1" x14ac:dyDescent="0.25">
      <c r="A201" s="222"/>
      <c r="B201" t="s">
        <v>337</v>
      </c>
      <c r="C201" s="12">
        <f>COUNTIFS(TABLA!AX:AX,B201,TABLA!$F:$F,'Por biblioteca'!$F$7)</f>
        <v>2</v>
      </c>
      <c r="D201" s="18">
        <f>C201/SUM(C$200:C$204)</f>
        <v>0.16666666666666666</v>
      </c>
      <c r="E201"/>
      <c r="F201"/>
      <c r="G201"/>
      <c r="H201"/>
      <c r="I201"/>
      <c r="J201" s="15"/>
      <c r="K201" s="15"/>
      <c r="L201" s="15"/>
      <c r="M201" s="15"/>
      <c r="N201" s="15"/>
      <c r="O201" s="15"/>
      <c r="P201" s="154"/>
      <c r="Q201" s="96"/>
      <c r="AA201"/>
      <c r="AB201"/>
    </row>
    <row r="202" spans="1:28" s="97" customFormat="1" ht="12.75" customHeight="1" x14ac:dyDescent="0.25">
      <c r="A202" s="223"/>
      <c r="B202" t="s">
        <v>328</v>
      </c>
      <c r="C202" s="12">
        <f>COUNTIFS(TABLA!AX:AX,B202,TABLA!$F:$F,'Por biblioteca'!$F$7)</f>
        <v>2</v>
      </c>
      <c r="D202" s="18">
        <f>C202/SUM(C$200:C$204)</f>
        <v>0.16666666666666666</v>
      </c>
      <c r="E202"/>
      <c r="F202"/>
      <c r="G202"/>
      <c r="H202"/>
      <c r="I202"/>
      <c r="J202" s="15"/>
      <c r="K202" s="15"/>
      <c r="L202" s="15"/>
      <c r="M202" s="15"/>
      <c r="N202" s="15"/>
      <c r="O202" s="15"/>
      <c r="P202" s="154"/>
      <c r="Q202" s="96"/>
      <c r="AA202"/>
      <c r="AB202"/>
    </row>
    <row r="203" spans="1:28" s="97" customFormat="1" ht="12.75" customHeight="1" x14ac:dyDescent="0.25">
      <c r="A203" s="223"/>
      <c r="B203" t="s">
        <v>313</v>
      </c>
      <c r="C203" s="12">
        <f>COUNTIFS(TABLA!AX:AX,B203,TABLA!$F:$F,'Por biblioteca'!$F$7)</f>
        <v>3</v>
      </c>
      <c r="D203" s="18">
        <f>C203/SUM(C$200:C$204)</f>
        <v>0.25</v>
      </c>
      <c r="E203"/>
      <c r="F203"/>
      <c r="G203"/>
      <c r="H203"/>
      <c r="I203"/>
      <c r="J203" s="15"/>
      <c r="K203" s="15"/>
      <c r="L203" s="15"/>
      <c r="M203" s="15"/>
      <c r="N203" s="15"/>
      <c r="O203" s="15"/>
      <c r="P203" s="154"/>
      <c r="Q203" s="96">
        <f>SUM(C199:C204)</f>
        <v>12</v>
      </c>
      <c r="AA203"/>
      <c r="AB203"/>
    </row>
    <row r="204" spans="1:28" s="97" customFormat="1" ht="12.75" customHeight="1" x14ac:dyDescent="0.25">
      <c r="A204" s="223"/>
      <c r="B204" t="s">
        <v>25</v>
      </c>
      <c r="C204" s="12">
        <f>COUNTIFS(TABLA!AX:AX,B204,TABLA!$F:$F,'Por biblioteca'!$F$7)</f>
        <v>5</v>
      </c>
      <c r="D204" s="18">
        <f>C204/SUM(C$200:C$204)</f>
        <v>0.41666666666666669</v>
      </c>
      <c r="E204"/>
      <c r="F204"/>
      <c r="G204"/>
      <c r="H204"/>
      <c r="I204"/>
      <c r="J204" s="15"/>
      <c r="K204" s="15"/>
      <c r="L204" s="15"/>
      <c r="M204" s="15"/>
      <c r="N204" s="15"/>
      <c r="O204" s="15"/>
      <c r="P204" s="154"/>
      <c r="Q204" s="96"/>
      <c r="AA204"/>
      <c r="AB204"/>
    </row>
    <row r="205" spans="1:28" s="97" customFormat="1" ht="12.75" customHeight="1" x14ac:dyDescent="0.25">
      <c r="A205" s="62"/>
      <c r="B205" s="10"/>
      <c r="C205" s="13"/>
      <c r="D205" s="19"/>
      <c r="E205"/>
      <c r="F205"/>
      <c r="G205"/>
      <c r="H205"/>
      <c r="I205"/>
      <c r="J205" s="15"/>
      <c r="K205" s="15"/>
      <c r="L205" s="15"/>
      <c r="M205" s="15"/>
      <c r="N205" s="15"/>
      <c r="O205" s="15"/>
      <c r="P205" s="154"/>
      <c r="Q205" s="96"/>
      <c r="AA205"/>
      <c r="AB205"/>
    </row>
    <row r="206" spans="1:28" s="97" customFormat="1" ht="15" hidden="1" customHeight="1" x14ac:dyDescent="0.25">
      <c r="A206" s="62"/>
      <c r="B206" s="10"/>
      <c r="C206" s="13"/>
      <c r="D206"/>
      <c r="E206"/>
      <c r="F206"/>
      <c r="G206"/>
      <c r="H206"/>
      <c r="I206"/>
      <c r="J206" s="15"/>
      <c r="K206" s="15"/>
      <c r="L206" s="15"/>
      <c r="M206" s="15"/>
      <c r="N206" s="15"/>
      <c r="O206" s="15"/>
      <c r="P206" s="154"/>
      <c r="Q206" s="96"/>
      <c r="AA206"/>
      <c r="AB206"/>
    </row>
    <row r="207" spans="1:28" s="97" customFormat="1" ht="12.75" hidden="1" customHeight="1" x14ac:dyDescent="0.25">
      <c r="A207" s="70"/>
      <c r="B207" s="28"/>
      <c r="C207" s="13"/>
      <c r="D207"/>
      <c r="E207"/>
      <c r="F207"/>
      <c r="G207"/>
      <c r="H207"/>
      <c r="I207" s="15"/>
      <c r="J207" s="15"/>
      <c r="K207" s="15"/>
      <c r="L207" s="15"/>
      <c r="M207" s="15"/>
      <c r="N207" s="15"/>
      <c r="O207" s="15"/>
      <c r="P207" s="154"/>
      <c r="Q207" s="96"/>
      <c r="AA207"/>
      <c r="AB207"/>
    </row>
    <row r="208" spans="1:28" s="97" customFormat="1" ht="27" hidden="1" customHeight="1" x14ac:dyDescent="0.25">
      <c r="A208" s="14"/>
      <c r="B208" s="292" t="e">
        <f>TABLA!#REF!</f>
        <v>#REF!</v>
      </c>
      <c r="C208" s="292"/>
      <c r="D208" s="292"/>
      <c r="E208" s="292"/>
      <c r="F208" s="292"/>
      <c r="G208" s="292"/>
      <c r="H208" s="292"/>
      <c r="I208" s="294"/>
      <c r="J208" s="210" t="s">
        <v>270</v>
      </c>
      <c r="K208" s="30" t="s">
        <v>26</v>
      </c>
      <c r="L208" s="30" t="s">
        <v>42</v>
      </c>
      <c r="M208" s="15"/>
      <c r="N208" s="15"/>
      <c r="O208" s="15"/>
      <c r="P208" s="154"/>
      <c r="Q208" s="96"/>
      <c r="AA208"/>
      <c r="AB208"/>
    </row>
    <row r="209" spans="1:28" s="97" customFormat="1" ht="12.75" hidden="1" customHeight="1" x14ac:dyDescent="0.25">
      <c r="A209" s="70"/>
      <c r="B209" s="292"/>
      <c r="C209" s="292"/>
      <c r="D209" s="292"/>
      <c r="E209" s="292"/>
      <c r="F209" s="292"/>
      <c r="G209" s="292"/>
      <c r="H209" s="292"/>
      <c r="I209" s="294"/>
      <c r="J209" s="12" t="e">
        <f>COUNTIF(TABLA!#REF!,'Por biblioteca'!J208)</f>
        <v>#REF!</v>
      </c>
      <c r="K209" s="12" t="e">
        <f>COUNTIF(TABLA!#REF!,'Por biblioteca'!K208)</f>
        <v>#REF!</v>
      </c>
      <c r="L209" s="12" t="e">
        <f>F11-SUM(J209:K209)</f>
        <v>#REF!</v>
      </c>
      <c r="M209" s="15"/>
      <c r="N209" s="15"/>
      <c r="O209" s="15"/>
      <c r="P209" s="154"/>
      <c r="Q209" s="96" t="e">
        <f>SUM(J209:P209)</f>
        <v>#REF!</v>
      </c>
      <c r="AA209"/>
      <c r="AB209"/>
    </row>
    <row r="210" spans="1:28" s="97" customFormat="1" ht="23.25" hidden="1" customHeight="1" x14ac:dyDescent="0.25">
      <c r="A210" s="70"/>
      <c r="B210" s="32"/>
      <c r="C210" s="57"/>
      <c r="D210" s="29"/>
      <c r="E210" s="29"/>
      <c r="F210" s="29"/>
      <c r="G210" s="29"/>
      <c r="H210" s="33"/>
      <c r="I210" s="33"/>
      <c r="J210" s="33"/>
      <c r="K210" s="15"/>
      <c r="L210" s="15"/>
      <c r="M210" s="15"/>
      <c r="N210" s="15"/>
      <c r="O210" s="15"/>
      <c r="P210" s="154"/>
      <c r="Q210" s="96"/>
      <c r="AA210"/>
      <c r="AB210"/>
    </row>
    <row r="211" spans="1:28" s="97" customFormat="1" ht="19.5" hidden="1" customHeight="1" x14ac:dyDescent="0.35">
      <c r="A211" s="62"/>
      <c r="B211" s="197" t="e">
        <f>TABLA!#REF!</f>
        <v>#REF!</v>
      </c>
      <c r="C211" s="13"/>
      <c r="D211"/>
      <c r="E211"/>
      <c r="F211"/>
      <c r="G211"/>
      <c r="H211"/>
      <c r="I211"/>
      <c r="J211" s="15"/>
      <c r="K211" s="15"/>
      <c r="L211" s="15"/>
      <c r="M211" s="15"/>
      <c r="N211" s="15"/>
      <c r="O211" s="15"/>
      <c r="P211" s="154"/>
      <c r="Q211" s="96"/>
      <c r="AA211"/>
      <c r="AB211"/>
    </row>
    <row r="212" spans="1:28" s="97" customFormat="1" ht="12.75" hidden="1" customHeight="1" x14ac:dyDescent="0.25">
      <c r="A212" s="62"/>
      <c r="B212" s="10"/>
      <c r="C212" s="17" t="s">
        <v>43</v>
      </c>
      <c r="D212" s="17" t="s">
        <v>44</v>
      </c>
      <c r="E212"/>
      <c r="F212"/>
      <c r="G212"/>
      <c r="H212"/>
      <c r="I212"/>
      <c r="J212" s="15"/>
      <c r="K212" s="15"/>
      <c r="L212" s="15"/>
      <c r="M212" s="15"/>
      <c r="N212" s="15"/>
      <c r="O212" s="15"/>
      <c r="P212" s="154"/>
      <c r="Q212" s="96"/>
      <c r="AA212"/>
      <c r="AB212"/>
    </row>
    <row r="213" spans="1:28" s="97" customFormat="1" ht="12.75" hidden="1" customHeight="1" x14ac:dyDescent="0.25">
      <c r="A213" s="68">
        <v>1</v>
      </c>
      <c r="B213" t="s">
        <v>341</v>
      </c>
      <c r="C213" s="12" t="e">
        <f>COUNTIF(TABLA!#REF!,B213)</f>
        <v>#REF!</v>
      </c>
      <c r="D213" s="18" t="e">
        <f>C213/SUM(C$213:C217)</f>
        <v>#REF!</v>
      </c>
      <c r="E213"/>
      <c r="F213"/>
      <c r="G213"/>
      <c r="H213"/>
      <c r="I213"/>
      <c r="J213" s="15"/>
      <c r="K213" s="15"/>
      <c r="L213" s="15"/>
      <c r="M213" s="15"/>
      <c r="N213" s="15"/>
      <c r="O213" s="15"/>
      <c r="P213" s="154"/>
      <c r="Q213" s="96"/>
      <c r="AA213"/>
      <c r="AB213"/>
    </row>
    <row r="214" spans="1:28" s="97" customFormat="1" ht="12.75" hidden="1" customHeight="1" x14ac:dyDescent="0.25">
      <c r="A214" s="67">
        <v>2</v>
      </c>
      <c r="B214" t="s">
        <v>347</v>
      </c>
      <c r="C214" s="12" t="e">
        <f>COUNTIF(TABLA!#REF!,B214)</f>
        <v>#REF!</v>
      </c>
      <c r="D214" s="18" t="e">
        <f>C214/SUM(C$213:C218)</f>
        <v>#REF!</v>
      </c>
      <c r="E214"/>
      <c r="F214"/>
      <c r="G214"/>
      <c r="H214"/>
      <c r="I214"/>
      <c r="J214" s="15"/>
      <c r="K214" s="15"/>
      <c r="L214" s="15"/>
      <c r="M214" s="15"/>
      <c r="N214" s="15"/>
      <c r="O214" s="15"/>
      <c r="P214" s="154"/>
      <c r="Q214" s="96"/>
      <c r="AA214"/>
      <c r="AB214"/>
    </row>
    <row r="215" spans="1:28" s="97" customFormat="1" ht="12.75" hidden="1" customHeight="1" x14ac:dyDescent="0.25">
      <c r="A215" s="66">
        <v>3</v>
      </c>
      <c r="B215" t="s">
        <v>302</v>
      </c>
      <c r="C215" s="12" t="e">
        <f>COUNTIF(TABLA!#REF!,B215)</f>
        <v>#REF!</v>
      </c>
      <c r="D215" s="18" t="e">
        <f>C215/SUM(C$213:C219)</f>
        <v>#REF!</v>
      </c>
      <c r="E215"/>
      <c r="F215"/>
      <c r="G215"/>
      <c r="H215"/>
      <c r="I215"/>
      <c r="J215" s="15"/>
      <c r="K215" s="15"/>
      <c r="L215" s="15"/>
      <c r="M215" s="15"/>
      <c r="N215" s="15"/>
      <c r="O215" s="15"/>
      <c r="P215" s="154"/>
      <c r="Q215" s="96"/>
      <c r="AA215"/>
      <c r="AB215"/>
    </row>
    <row r="216" spans="1:28" s="97" customFormat="1" ht="12.75" hidden="1" customHeight="1" x14ac:dyDescent="0.25">
      <c r="A216" s="65">
        <v>4</v>
      </c>
      <c r="B216" t="s">
        <v>312</v>
      </c>
      <c r="C216" s="12" t="e">
        <f>COUNTIF(TABLA!#REF!,B216)</f>
        <v>#REF!</v>
      </c>
      <c r="D216" s="18" t="e">
        <f>C216/SUM(C$213:C220)</f>
        <v>#REF!</v>
      </c>
      <c r="E216"/>
      <c r="F216"/>
      <c r="G216"/>
      <c r="H216"/>
      <c r="I216"/>
      <c r="J216" s="15"/>
      <c r="K216" s="15"/>
      <c r="L216" s="15"/>
      <c r="M216" s="15"/>
      <c r="N216" s="15"/>
      <c r="O216" s="15"/>
      <c r="P216" s="154"/>
      <c r="Q216" s="96" t="e">
        <f>SUM(C213:C217)</f>
        <v>#REF!</v>
      </c>
      <c r="AA216"/>
      <c r="AB216"/>
    </row>
    <row r="217" spans="1:28" s="97" customFormat="1" ht="12.75" hidden="1" customHeight="1" x14ac:dyDescent="0.25">
      <c r="A217" s="64">
        <v>5</v>
      </c>
      <c r="B217" t="s">
        <v>314</v>
      </c>
      <c r="C217" s="12" t="e">
        <f>COUNTIF(TABLA!#REF!,B217)</f>
        <v>#REF!</v>
      </c>
      <c r="D217" s="18" t="e">
        <f>C217/SUM(C$213:C221)</f>
        <v>#REF!</v>
      </c>
      <c r="E217"/>
      <c r="F217"/>
      <c r="G217"/>
      <c r="H217"/>
      <c r="I217"/>
      <c r="J217" s="15"/>
      <c r="K217" s="15"/>
      <c r="L217" s="15"/>
      <c r="M217" s="15"/>
      <c r="N217" s="15"/>
      <c r="O217" s="15"/>
      <c r="P217" s="154"/>
      <c r="Q217" s="96"/>
      <c r="AA217"/>
      <c r="AB217"/>
    </row>
    <row r="218" spans="1:28" s="97" customFormat="1" ht="12.75" hidden="1" customHeight="1" x14ac:dyDescent="0.25">
      <c r="A218" s="62"/>
      <c r="B218" s="10"/>
      <c r="C218" s="13"/>
      <c r="D218" s="19"/>
      <c r="E218"/>
      <c r="F218"/>
      <c r="G218"/>
      <c r="H218"/>
      <c r="I218"/>
      <c r="J218" s="15"/>
      <c r="K218" s="15"/>
      <c r="L218" s="15"/>
      <c r="M218" s="15"/>
      <c r="N218" s="15"/>
      <c r="O218" s="15"/>
      <c r="P218" s="154"/>
      <c r="Q218" s="96"/>
      <c r="AA218"/>
      <c r="AB218"/>
    </row>
    <row r="219" spans="1:28" s="97" customFormat="1" ht="43.5" hidden="1" customHeight="1" x14ac:dyDescent="0.25">
      <c r="A219" s="62"/>
      <c r="B219" s="10"/>
      <c r="C219" s="13"/>
      <c r="D219"/>
      <c r="E219"/>
      <c r="F219"/>
      <c r="G219"/>
      <c r="H219"/>
      <c r="I219"/>
      <c r="J219" s="15"/>
      <c r="K219" s="15"/>
      <c r="L219" s="15"/>
      <c r="M219" s="15"/>
      <c r="N219" s="15"/>
      <c r="O219" s="15"/>
      <c r="P219" s="154"/>
      <c r="Q219" s="96"/>
      <c r="AA219"/>
      <c r="AB219"/>
    </row>
    <row r="220" spans="1:28" s="97" customFormat="1" ht="24.6" hidden="1" customHeight="1" x14ac:dyDescent="0.35">
      <c r="A220" s="62"/>
      <c r="B220" s="198" t="e">
        <f>TABLA!#REF!</f>
        <v>#REF!</v>
      </c>
      <c r="C220" s="13"/>
      <c r="D220" s="29"/>
      <c r="E220" s="29"/>
      <c r="F220" s="29"/>
      <c r="G220" s="29"/>
      <c r="H220" s="29"/>
      <c r="I220" s="15"/>
      <c r="J220" s="15"/>
      <c r="K220" s="15"/>
      <c r="L220" s="15"/>
      <c r="M220" s="15"/>
      <c r="N220" s="15"/>
      <c r="O220" s="15"/>
      <c r="P220" s="154"/>
      <c r="Q220" s="96"/>
      <c r="AA220"/>
      <c r="AB220"/>
    </row>
    <row r="221" spans="1:28" s="97" customFormat="1" ht="12.75" hidden="1" customHeight="1" x14ac:dyDescent="0.25">
      <c r="A221" s="14"/>
      <c r="B221" s="10"/>
      <c r="C221" s="57"/>
      <c r="D221"/>
      <c r="E221"/>
      <c r="F221"/>
      <c r="G221" s="29"/>
      <c r="H221"/>
      <c r="I221" s="15"/>
      <c r="J221" s="210" t="s">
        <v>270</v>
      </c>
      <c r="K221" s="31" t="s">
        <v>26</v>
      </c>
      <c r="L221" s="31" t="s">
        <v>42</v>
      </c>
      <c r="M221" s="15"/>
      <c r="N221" s="15"/>
      <c r="O221" s="15"/>
      <c r="P221" s="154"/>
      <c r="Q221" s="96"/>
      <c r="AA221"/>
      <c r="AB221"/>
    </row>
    <row r="222" spans="1:28" s="97" customFormat="1" ht="12.75" hidden="1" customHeight="1" x14ac:dyDescent="0.25">
      <c r="A222" s="70"/>
      <c r="B222" s="32"/>
      <c r="C222" s="57"/>
      <c r="D222"/>
      <c r="E222"/>
      <c r="F222"/>
      <c r="G222" s="29"/>
      <c r="H222"/>
      <c r="I222" s="15"/>
      <c r="J222" s="12" t="e">
        <f>COUNTIF(TABLA!#REF!,'Por biblioteca'!J221)</f>
        <v>#REF!</v>
      </c>
      <c r="K222" s="12" t="e">
        <f>COUNTIF(TABLA!#REF!,'Por biblioteca'!K221)</f>
        <v>#REF!</v>
      </c>
      <c r="L222" s="12" t="e">
        <f>$F$11-SUM(J222:K222)</f>
        <v>#REF!</v>
      </c>
      <c r="M222" s="15"/>
      <c r="N222" s="15"/>
      <c r="O222" s="15"/>
      <c r="P222" s="154"/>
      <c r="Q222" s="96" t="e">
        <f>SUM(G222:P222)</f>
        <v>#REF!</v>
      </c>
      <c r="AA222"/>
      <c r="AB222"/>
    </row>
    <row r="223" spans="1:28" s="97" customFormat="1" ht="27.75" hidden="1" customHeight="1" x14ac:dyDescent="0.25">
      <c r="A223" s="70"/>
      <c r="B223" s="292" t="e">
        <f>TABLA!#REF!</f>
        <v>#REF!</v>
      </c>
      <c r="C223" s="292"/>
      <c r="D223" s="292"/>
      <c r="E223" s="292"/>
      <c r="F223" s="292"/>
      <c r="G223" s="29"/>
      <c r="H223" s="33"/>
      <c r="I223" s="33"/>
      <c r="J223" s="33"/>
      <c r="K223" s="15"/>
      <c r="L223" s="15"/>
      <c r="M223" s="15"/>
      <c r="N223" s="15"/>
      <c r="O223" s="15"/>
      <c r="P223" s="154"/>
      <c r="Q223" s="96"/>
      <c r="AA223"/>
      <c r="AB223"/>
    </row>
    <row r="224" spans="1:28" s="97" customFormat="1" ht="19.5" hidden="1" customHeight="1" x14ac:dyDescent="0.25">
      <c r="A224" s="62"/>
      <c r="B224" s="292"/>
      <c r="C224" s="292"/>
      <c r="D224" s="292"/>
      <c r="E224" s="292"/>
      <c r="F224" s="292"/>
      <c r="G224"/>
      <c r="H224"/>
      <c r="I224"/>
      <c r="J224" s="15"/>
      <c r="K224" s="15"/>
      <c r="L224" s="15"/>
      <c r="M224" s="15"/>
      <c r="N224" s="15"/>
      <c r="O224" s="15"/>
      <c r="P224" s="154"/>
      <c r="Q224" s="96"/>
      <c r="AA224"/>
      <c r="AB224"/>
    </row>
    <row r="225" spans="1:28" s="97" customFormat="1" ht="12.75" hidden="1" customHeight="1" x14ac:dyDescent="0.25">
      <c r="A225" s="62"/>
      <c r="B225" s="10"/>
      <c r="C225" s="17" t="s">
        <v>43</v>
      </c>
      <c r="D225" s="17" t="s">
        <v>44</v>
      </c>
      <c r="E225"/>
      <c r="F225"/>
      <c r="G225"/>
      <c r="H225"/>
      <c r="I225"/>
      <c r="J225" s="15"/>
      <c r="K225" s="15"/>
      <c r="L225" s="15"/>
      <c r="M225" s="15"/>
      <c r="N225" s="15"/>
      <c r="O225" s="15"/>
      <c r="P225" s="154"/>
      <c r="Q225" s="96"/>
      <c r="AA225"/>
      <c r="AB225"/>
    </row>
    <row r="226" spans="1:28" s="97" customFormat="1" ht="12.75" hidden="1" customHeight="1" x14ac:dyDescent="0.25">
      <c r="A226" s="68">
        <v>1</v>
      </c>
      <c r="B226" t="s">
        <v>341</v>
      </c>
      <c r="C226" s="12" t="e">
        <f>COUNTIF(TABLA!#REF!,A226)</f>
        <v>#REF!</v>
      </c>
      <c r="D226" s="18" t="e">
        <f>C226/SUM(C$228:C$230)</f>
        <v>#REF!</v>
      </c>
      <c r="E226"/>
      <c r="F226"/>
      <c r="G226"/>
      <c r="H226"/>
      <c r="I226"/>
      <c r="J226" s="15"/>
      <c r="K226" s="15"/>
      <c r="L226" s="15"/>
      <c r="M226" s="15"/>
      <c r="N226" s="15"/>
      <c r="O226" s="15"/>
      <c r="P226" s="154"/>
      <c r="Q226" s="96"/>
      <c r="AA226"/>
      <c r="AB226"/>
    </row>
    <row r="227" spans="1:28" ht="12.75" hidden="1" customHeight="1" x14ac:dyDescent="0.25">
      <c r="A227" s="67">
        <v>2</v>
      </c>
      <c r="B227" t="s">
        <v>347</v>
      </c>
      <c r="C227" s="12" t="e">
        <f>COUNTIF(TABLA!#REF!,A227)</f>
        <v>#REF!</v>
      </c>
      <c r="D227" s="18" t="e">
        <f>C227/SUM(C$228:C$230)</f>
        <v>#REF!</v>
      </c>
    </row>
    <row r="228" spans="1:28" ht="12.75" hidden="1" customHeight="1" x14ac:dyDescent="0.25">
      <c r="A228" s="66">
        <v>3</v>
      </c>
      <c r="B228" t="s">
        <v>302</v>
      </c>
      <c r="C228" s="12" t="e">
        <f>COUNTIF(TABLA!#REF!,A228)</f>
        <v>#REF!</v>
      </c>
      <c r="D228" s="18" t="e">
        <f>C228/SUM(C$228:C$230)</f>
        <v>#REF!</v>
      </c>
    </row>
    <row r="229" spans="1:28" ht="12.75" hidden="1" customHeight="1" x14ac:dyDescent="0.25">
      <c r="A229" s="65">
        <v>4</v>
      </c>
      <c r="B229" t="s">
        <v>312</v>
      </c>
      <c r="C229" s="12" t="e">
        <f>COUNTIF(TABLA!#REF!,A229)</f>
        <v>#REF!</v>
      </c>
      <c r="D229" s="18" t="e">
        <f>C229/SUM(C$228:C$230)</f>
        <v>#REF!</v>
      </c>
      <c r="Q229" s="96" t="e">
        <f>SUM(C226:C230)</f>
        <v>#REF!</v>
      </c>
    </row>
    <row r="230" spans="1:28" ht="12.75" hidden="1" customHeight="1" x14ac:dyDescent="0.25">
      <c r="A230" s="64">
        <v>5</v>
      </c>
      <c r="B230" t="s">
        <v>314</v>
      </c>
      <c r="C230" s="12" t="e">
        <f>COUNTIF(TABLA!#REF!,A230)</f>
        <v>#REF!</v>
      </c>
      <c r="D230" s="18" t="e">
        <f>C230/SUM(C$228:C$230)</f>
        <v>#REF!</v>
      </c>
    </row>
    <row r="231" spans="1:28" ht="12.75" hidden="1" customHeight="1" x14ac:dyDescent="0.25">
      <c r="D231" s="19"/>
    </row>
    <row r="232" spans="1:28" ht="18.75" hidden="1" customHeight="1" x14ac:dyDescent="0.25"/>
    <row r="233" spans="1:28" s="20" customFormat="1" ht="59.25" customHeight="1" x14ac:dyDescent="0.2">
      <c r="A233" s="203" t="s">
        <v>27</v>
      </c>
      <c r="B233" s="259" t="s">
        <v>28</v>
      </c>
      <c r="C233" s="286" t="s">
        <v>51</v>
      </c>
      <c r="D233" s="286"/>
      <c r="E233" s="286"/>
      <c r="F233" s="286"/>
      <c r="G233" s="286"/>
      <c r="H233" s="286"/>
      <c r="I233" s="40"/>
      <c r="J233" s="287"/>
      <c r="K233" s="287"/>
      <c r="L233" s="287"/>
      <c r="M233" s="287"/>
      <c r="N233" s="287"/>
      <c r="O233" s="287"/>
      <c r="P233" s="158"/>
      <c r="Q233" s="106"/>
      <c r="R233" s="102"/>
      <c r="S233" s="102"/>
      <c r="T233" s="102"/>
      <c r="U233" s="102"/>
      <c r="V233" s="102"/>
      <c r="W233" s="102"/>
      <c r="X233" s="102"/>
      <c r="Y233" s="97"/>
      <c r="Z233" s="102"/>
    </row>
    <row r="234" spans="1:28" ht="29.25" customHeight="1" x14ac:dyDescent="0.4">
      <c r="C234" s="95" t="s">
        <v>47</v>
      </c>
      <c r="D234" s="22"/>
      <c r="E234" s="21" t="s">
        <v>48</v>
      </c>
      <c r="F234" s="22"/>
      <c r="G234" s="94" t="s">
        <v>49</v>
      </c>
      <c r="H234" s="76" t="s">
        <v>50</v>
      </c>
      <c r="I234" s="41"/>
      <c r="J234" s="42"/>
      <c r="K234" s="41"/>
      <c r="L234" s="42"/>
      <c r="M234" s="41"/>
      <c r="N234" s="42"/>
      <c r="O234" s="43"/>
    </row>
    <row r="235" spans="1:28" ht="16.5" customHeight="1" x14ac:dyDescent="0.25">
      <c r="C235" s="77">
        <v>1</v>
      </c>
      <c r="D235" s="78">
        <v>2</v>
      </c>
      <c r="E235" s="79">
        <v>3</v>
      </c>
      <c r="F235" s="80">
        <v>4</v>
      </c>
      <c r="G235" s="81">
        <v>5</v>
      </c>
      <c r="H235" s="82">
        <v>0</v>
      </c>
      <c r="I235" s="44"/>
      <c r="J235" s="59"/>
      <c r="K235" s="45"/>
      <c r="L235" s="45"/>
      <c r="M235" s="45"/>
      <c r="N235" s="45"/>
      <c r="O235" s="45"/>
    </row>
    <row r="236" spans="1:28" ht="28.5" customHeight="1" x14ac:dyDescent="0.25">
      <c r="A236" s="23"/>
      <c r="B236" s="290" t="str">
        <f>J236</f>
        <v>6.1 La capacidad de gestión y resolución de las preguntas del personal de la Biblioteca:</v>
      </c>
      <c r="C236" s="132">
        <f>COUNTIFS(TABLA!$AY:$AY,C$100,TABLA!$F:$F,'Por biblioteca'!$F$7)</f>
        <v>0</v>
      </c>
      <c r="D236" s="132">
        <f>COUNTIFS(TABLA!$AY:$AY,D$100,TABLA!$F:$F,'Por biblioteca'!$F$7)</f>
        <v>3</v>
      </c>
      <c r="E236" s="132">
        <f>COUNTIFS(TABLA!$AY:$AY,E$100,TABLA!$F:$F,'Por biblioteca'!$F$7)</f>
        <v>20</v>
      </c>
      <c r="F236" s="132">
        <f>COUNTIFS(TABLA!$AY:$AY,F$100,TABLA!$F:$F,'Por biblioteca'!$F$7)</f>
        <v>23</v>
      </c>
      <c r="G236" s="132">
        <f>COUNTIFS(TABLA!$AY:$AY,G$100,TABLA!$F:$F,'Por biblioteca'!$F$7)</f>
        <v>56</v>
      </c>
      <c r="H236" s="132">
        <f>F$11-SUM(C236:G236)</f>
        <v>0</v>
      </c>
      <c r="I236" s="27"/>
      <c r="J236" s="279" t="str">
        <f>TABLA!AY1</f>
        <v>6.1 La capacidad de gestión y resolución de las preguntas del personal de la Biblioteca:</v>
      </c>
      <c r="K236" s="279"/>
      <c r="L236" s="279"/>
      <c r="M236" s="279"/>
      <c r="N236" s="279"/>
      <c r="O236" s="279"/>
      <c r="P236" s="159">
        <f>Y236*10</f>
        <v>8.235294117647058</v>
      </c>
      <c r="Q236" s="96">
        <f>SUM(C236:H236)</f>
        <v>102</v>
      </c>
      <c r="R236" s="96">
        <f>SUM(J236:O236)</f>
        <v>0</v>
      </c>
      <c r="S236" s="97">
        <v>0</v>
      </c>
      <c r="T236" s="97">
        <v>1</v>
      </c>
      <c r="U236" s="97">
        <v>2</v>
      </c>
      <c r="V236" s="97">
        <v>3</v>
      </c>
      <c r="W236" s="97">
        <v>4</v>
      </c>
      <c r="Y236" s="97">
        <f>SUM(S237:W237)/((Q236-H236)*4)</f>
        <v>0.82352941176470584</v>
      </c>
    </row>
    <row r="237" spans="1:28" ht="12.75" customHeight="1" x14ac:dyDescent="0.25">
      <c r="B237" s="290"/>
      <c r="C237" s="133">
        <f t="shared" ref="C237:H237" si="21">C236/SUM($C236:$H236)</f>
        <v>0</v>
      </c>
      <c r="D237" s="133">
        <f t="shared" si="21"/>
        <v>2.9411764705882353E-2</v>
      </c>
      <c r="E237" s="133">
        <f t="shared" si="21"/>
        <v>0.19607843137254902</v>
      </c>
      <c r="F237" s="133">
        <f t="shared" si="21"/>
        <v>0.22549019607843138</v>
      </c>
      <c r="G237" s="133">
        <f t="shared" si="21"/>
        <v>0.5490196078431373</v>
      </c>
      <c r="H237" s="133">
        <f t="shared" si="21"/>
        <v>0</v>
      </c>
      <c r="I237" s="46"/>
      <c r="K237" s="47"/>
      <c r="L237" s="47"/>
      <c r="M237" s="47"/>
      <c r="N237" s="47"/>
      <c r="O237" s="47"/>
      <c r="P237" s="160"/>
      <c r="S237" s="97">
        <v>0</v>
      </c>
      <c r="T237" s="97">
        <f>D236*T236</f>
        <v>3</v>
      </c>
      <c r="U237" s="97">
        <f>E236*U236</f>
        <v>40</v>
      </c>
      <c r="V237" s="97">
        <f>F236*V236</f>
        <v>69</v>
      </c>
      <c r="W237" s="97">
        <f>G236*W236</f>
        <v>224</v>
      </c>
      <c r="Y237" s="103"/>
    </row>
    <row r="238" spans="1:28" s="15" customFormat="1" ht="130.5" customHeight="1" x14ac:dyDescent="0.25">
      <c r="A238" s="23"/>
      <c r="B238" s="290"/>
      <c r="C238" s="25"/>
      <c r="D238" s="25"/>
      <c r="E238" s="25"/>
      <c r="F238" s="25"/>
      <c r="G238" s="25"/>
      <c r="H238" s="25"/>
      <c r="I238" s="26"/>
      <c r="K238" s="39"/>
      <c r="L238" s="39"/>
      <c r="M238" s="39"/>
      <c r="N238" s="39"/>
      <c r="O238" s="39"/>
      <c r="P238" s="161"/>
      <c r="Q238" s="104"/>
      <c r="R238" s="103"/>
      <c r="S238" s="103"/>
      <c r="T238" s="103"/>
      <c r="U238" s="103"/>
      <c r="V238" s="103"/>
      <c r="W238" s="103"/>
      <c r="X238" s="103"/>
      <c r="Y238" s="103"/>
      <c r="Z238" s="103"/>
    </row>
    <row r="239" spans="1:28" s="15" customFormat="1" ht="12.75" customHeight="1" x14ac:dyDescent="0.25">
      <c r="A239" s="23"/>
      <c r="B239" s="24"/>
      <c r="C239" s="25"/>
      <c r="D239" s="25"/>
      <c r="E239" s="25"/>
      <c r="F239" s="25"/>
      <c r="G239" s="25"/>
      <c r="H239" s="25"/>
      <c r="I239" s="26"/>
      <c r="K239" s="39"/>
      <c r="L239" s="39"/>
      <c r="M239" s="39"/>
      <c r="N239" s="39"/>
      <c r="O239" s="39"/>
      <c r="P239" s="161"/>
      <c r="Q239" s="104"/>
      <c r="R239" s="103"/>
      <c r="S239" s="103"/>
      <c r="T239" s="103"/>
      <c r="U239" s="103"/>
      <c r="V239" s="103"/>
      <c r="W239" s="103"/>
      <c r="X239" s="103"/>
      <c r="Y239" s="97"/>
      <c r="Z239" s="103"/>
    </row>
    <row r="240" spans="1:28" ht="29.25" customHeight="1" x14ac:dyDescent="0.4">
      <c r="C240" s="95" t="s">
        <v>47</v>
      </c>
      <c r="D240" s="22"/>
      <c r="E240" s="21" t="s">
        <v>48</v>
      </c>
      <c r="F240" s="22"/>
      <c r="G240" s="94" t="s">
        <v>49</v>
      </c>
      <c r="H240" s="76" t="s">
        <v>50</v>
      </c>
      <c r="I240" s="41"/>
      <c r="K240" s="41"/>
      <c r="L240" s="42"/>
      <c r="M240" s="41"/>
      <c r="N240" s="42"/>
      <c r="O240" s="43"/>
      <c r="P240" s="162"/>
    </row>
    <row r="241" spans="1:28" ht="16.5" customHeight="1" x14ac:dyDescent="0.25">
      <c r="C241" s="77">
        <v>1</v>
      </c>
      <c r="D241" s="78">
        <v>2</v>
      </c>
      <c r="E241" s="79">
        <v>3</v>
      </c>
      <c r="F241" s="80">
        <v>4</v>
      </c>
      <c r="G241" s="81">
        <v>5</v>
      </c>
      <c r="H241" s="82">
        <v>0</v>
      </c>
      <c r="I241" s="44"/>
      <c r="K241" s="45"/>
      <c r="L241" s="45"/>
      <c r="M241" s="45"/>
      <c r="N241" s="45"/>
      <c r="O241" s="45"/>
      <c r="P241" s="163"/>
    </row>
    <row r="242" spans="1:28" ht="30.75" customHeight="1" x14ac:dyDescent="0.25">
      <c r="A242" s="23"/>
      <c r="B242" s="278" t="str">
        <f>J242</f>
        <v>6.2 La cordialidad y amabilidad en el trato del personal de la Biblioteca:</v>
      </c>
      <c r="C242" s="132">
        <f>COUNTIFS(TABLA!$AZ:$AZ,C$100,TABLA!$F:$F,'Por biblioteca'!$F$7)</f>
        <v>2</v>
      </c>
      <c r="D242" s="132">
        <f>COUNTIFS(TABLA!$AZ:$AZ,D$100,TABLA!$F:$F,'Por biblioteca'!$F$7)</f>
        <v>1</v>
      </c>
      <c r="E242" s="132">
        <f>COUNTIFS(TABLA!$AZ:$AZ,E$100,TABLA!$F:$F,'Por biblioteca'!$F$7)</f>
        <v>13</v>
      </c>
      <c r="F242" s="132">
        <f>COUNTIFS(TABLA!$AZ:$AZ,F$100,TABLA!$F:$F,'Por biblioteca'!$F$7)</f>
        <v>31</v>
      </c>
      <c r="G242" s="132">
        <f>COUNTIFS(TABLA!$AZ:$AZ,G$100,TABLA!$F:$F,'Por biblioteca'!$F$7)</f>
        <v>55</v>
      </c>
      <c r="H242" s="132">
        <f>F$11-SUM(C242:G242)</f>
        <v>0</v>
      </c>
      <c r="I242" s="26"/>
      <c r="J242" s="279" t="str">
        <f>TABLA!AZ1</f>
        <v>6.2 La cordialidad y amabilidad en el trato del personal de la Biblioteca:</v>
      </c>
      <c r="K242" s="279"/>
      <c r="L242" s="279"/>
      <c r="M242" s="279"/>
      <c r="N242" s="279"/>
      <c r="O242" s="279"/>
      <c r="P242" s="159">
        <f>Y242*10</f>
        <v>8.3333333333333339</v>
      </c>
      <c r="Q242" s="96">
        <f>SUM(C242:H242)</f>
        <v>102</v>
      </c>
      <c r="R242" s="96">
        <f>SUM(J242:O242)</f>
        <v>0</v>
      </c>
      <c r="S242" s="97">
        <v>0</v>
      </c>
      <c r="T242" s="97">
        <v>1</v>
      </c>
      <c r="U242" s="97">
        <v>2</v>
      </c>
      <c r="V242" s="97">
        <v>3</v>
      </c>
      <c r="W242" s="97">
        <v>4</v>
      </c>
      <c r="Y242" s="97">
        <f>SUM(S243:W243)/((Q242-H242)*4)</f>
        <v>0.83333333333333337</v>
      </c>
    </row>
    <row r="243" spans="1:28" ht="12.75" customHeight="1" x14ac:dyDescent="0.25">
      <c r="B243" s="278"/>
      <c r="C243" s="133">
        <f t="shared" ref="C243:H243" si="22">C242/SUM($C242:$H242)</f>
        <v>1.9607843137254902E-2</v>
      </c>
      <c r="D243" s="133">
        <f t="shared" si="22"/>
        <v>9.8039215686274508E-3</v>
      </c>
      <c r="E243" s="133">
        <f t="shared" si="22"/>
        <v>0.12745098039215685</v>
      </c>
      <c r="F243" s="133">
        <f t="shared" si="22"/>
        <v>0.30392156862745096</v>
      </c>
      <c r="G243" s="133">
        <f t="shared" si="22"/>
        <v>0.53921568627450978</v>
      </c>
      <c r="H243" s="133">
        <f t="shared" si="22"/>
        <v>0</v>
      </c>
      <c r="I243" s="46"/>
      <c r="J243" s="47"/>
      <c r="K243" s="47"/>
      <c r="L243" s="47"/>
      <c r="M243" s="47"/>
      <c r="N243" s="47"/>
      <c r="O243" s="47"/>
      <c r="S243" s="97">
        <v>0</v>
      </c>
      <c r="T243" s="97">
        <f>D242*T242</f>
        <v>1</v>
      </c>
      <c r="U243" s="97">
        <f>E242*U242</f>
        <v>26</v>
      </c>
      <c r="V243" s="97">
        <f>F242*V242</f>
        <v>93</v>
      </c>
      <c r="W243" s="97">
        <f>G242*W242</f>
        <v>220</v>
      </c>
      <c r="Y243" s="103"/>
    </row>
    <row r="244" spans="1:28" ht="12.75" customHeight="1" x14ac:dyDescent="0.25">
      <c r="B244" s="278"/>
      <c r="C244" s="93"/>
      <c r="D244" s="93"/>
      <c r="E244" s="93"/>
      <c r="F244" s="93"/>
      <c r="G244" s="93"/>
      <c r="H244" s="93"/>
      <c r="I244" s="46"/>
      <c r="J244" s="47"/>
      <c r="K244" s="47"/>
      <c r="L244" s="47"/>
      <c r="M244" s="47"/>
      <c r="N244" s="47"/>
      <c r="O244" s="47"/>
      <c r="Y244" s="103"/>
    </row>
    <row r="245" spans="1:28" s="15" customFormat="1" ht="130.5" customHeight="1" x14ac:dyDescent="0.25">
      <c r="A245" s="23"/>
      <c r="B245" s="278"/>
      <c r="C245" s="25"/>
      <c r="D245" s="25"/>
      <c r="E245" s="25"/>
      <c r="F245" s="25"/>
      <c r="G245" s="25"/>
      <c r="H245" s="25"/>
      <c r="I245" s="26"/>
      <c r="J245" s="39"/>
      <c r="K245" s="39"/>
      <c r="L245" s="39"/>
      <c r="M245" s="39"/>
      <c r="N245" s="39"/>
      <c r="O245" s="39"/>
      <c r="P245" s="154"/>
      <c r="Q245" s="104"/>
      <c r="R245" s="103"/>
      <c r="S245" s="103"/>
      <c r="T245" s="103"/>
      <c r="U245" s="103"/>
      <c r="V245" s="103"/>
      <c r="W245" s="103"/>
      <c r="X245" s="103"/>
      <c r="Y245" s="97"/>
      <c r="Z245" s="103"/>
    </row>
    <row r="246" spans="1:28" ht="12.75" customHeight="1" x14ac:dyDescent="0.25">
      <c r="A246" s="71"/>
      <c r="I246" s="16"/>
      <c r="J246" s="16"/>
      <c r="K246" s="16"/>
      <c r="L246" s="16"/>
      <c r="M246" s="16"/>
      <c r="N246" s="16"/>
      <c r="O246" s="16"/>
    </row>
    <row r="247" spans="1:28" ht="60.75" customHeight="1" x14ac:dyDescent="0.25">
      <c r="A247" s="203" t="s">
        <v>29</v>
      </c>
      <c r="B247" s="259" t="s">
        <v>30</v>
      </c>
      <c r="C247" s="286" t="s">
        <v>51</v>
      </c>
      <c r="D247" s="286"/>
      <c r="E247" s="286"/>
      <c r="F247" s="286"/>
      <c r="G247" s="286"/>
      <c r="H247" s="286"/>
      <c r="I247" s="40"/>
      <c r="J247" s="287"/>
      <c r="K247" s="287"/>
      <c r="L247" s="287"/>
      <c r="M247" s="287"/>
      <c r="N247" s="287"/>
      <c r="O247" s="287"/>
    </row>
    <row r="248" spans="1:28" ht="12.75" customHeight="1" x14ac:dyDescent="0.25">
      <c r="A248" s="35"/>
      <c r="I248" s="16"/>
      <c r="J248" s="16"/>
      <c r="K248" s="16"/>
      <c r="L248" s="16"/>
      <c r="M248" s="16"/>
      <c r="N248" s="16"/>
      <c r="O248" s="16"/>
    </row>
    <row r="249" spans="1:28" ht="30" customHeight="1" x14ac:dyDescent="0.4">
      <c r="A249" s="72"/>
      <c r="B249" s="34"/>
      <c r="C249" s="95" t="s">
        <v>47</v>
      </c>
      <c r="D249" s="22"/>
      <c r="E249" s="21" t="s">
        <v>48</v>
      </c>
      <c r="F249" s="22"/>
      <c r="G249" s="94" t="s">
        <v>49</v>
      </c>
      <c r="H249" s="76" t="s">
        <v>50</v>
      </c>
      <c r="I249" s="41"/>
      <c r="J249" s="42"/>
      <c r="K249" s="41"/>
      <c r="L249" s="42"/>
      <c r="M249" s="41"/>
      <c r="N249" s="42"/>
      <c r="O249" s="43"/>
    </row>
    <row r="250" spans="1:28" ht="70.5" customHeight="1" x14ac:dyDescent="0.25">
      <c r="A250" s="35"/>
      <c r="B250" s="34"/>
      <c r="C250" s="216" t="s">
        <v>331</v>
      </c>
      <c r="D250" s="217" t="s">
        <v>330</v>
      </c>
      <c r="E250" s="218" t="s">
        <v>319</v>
      </c>
      <c r="F250" s="219" t="s">
        <v>311</v>
      </c>
      <c r="G250" s="220" t="s">
        <v>303</v>
      </c>
      <c r="H250" s="221">
        <v>0</v>
      </c>
      <c r="I250" s="44"/>
      <c r="J250" s="45"/>
      <c r="K250" s="45"/>
      <c r="L250" s="45"/>
      <c r="M250" s="45"/>
      <c r="N250" s="45"/>
      <c r="O250" s="45"/>
    </row>
    <row r="251" spans="1:28" ht="56.25" customHeight="1" x14ac:dyDescent="0.25">
      <c r="A251" s="36"/>
      <c r="B251" s="290" t="str">
        <f>J251</f>
        <v>7.1 ¿Cuál es tu grado de satisfación global con el servicio de Biblioteca?</v>
      </c>
      <c r="C251" s="132">
        <f>COUNTIFS(TABLA!$BA:$BA,C$250,TABLA!$F:$F,'Por biblioteca'!$F$7)</f>
        <v>0</v>
      </c>
      <c r="D251" s="132">
        <f>COUNTIFS(TABLA!$BA:$BA,D$250,TABLA!$F:$F,'Por biblioteca'!$F$7)</f>
        <v>1</v>
      </c>
      <c r="E251" s="132">
        <f>COUNTIFS(TABLA!$BA:$BA,E$250,TABLA!$F:$F,'Por biblioteca'!$F$7)</f>
        <v>17</v>
      </c>
      <c r="F251" s="132">
        <f>COUNTIFS(TABLA!$BA:$BA,F$250,TABLA!$F:$F,'Por biblioteca'!$F$7)</f>
        <v>54</v>
      </c>
      <c r="G251" s="132">
        <f>COUNTIFS(TABLA!$BA:$BA,G$250,TABLA!$F:$F,'Por biblioteca'!$F$7)</f>
        <v>30</v>
      </c>
      <c r="H251" s="132">
        <f>F$11-SUM(C251:G251)</f>
        <v>0</v>
      </c>
      <c r="I251" s="27"/>
      <c r="J251" s="279" t="str">
        <f>TABLA!BA1</f>
        <v>7.1 ¿Cuál es tu grado de satisfación global con el servicio de Biblioteca?</v>
      </c>
      <c r="K251" s="279"/>
      <c r="L251" s="279"/>
      <c r="M251" s="279"/>
      <c r="N251" s="279"/>
      <c r="O251" s="279"/>
      <c r="P251" s="159">
        <f>Y251*10</f>
        <v>7.7696078431372548</v>
      </c>
      <c r="Q251" s="96">
        <f>SUM(C251:H251)</f>
        <v>102</v>
      </c>
      <c r="R251" s="96">
        <f>SUM(J251:O251)</f>
        <v>0</v>
      </c>
      <c r="S251" s="97">
        <v>0</v>
      </c>
      <c r="T251" s="97">
        <v>1</v>
      </c>
      <c r="U251" s="97">
        <v>2</v>
      </c>
      <c r="V251" s="97">
        <v>3</v>
      </c>
      <c r="W251" s="97">
        <v>4</v>
      </c>
      <c r="Y251" s="97">
        <f>SUM(S252:W252)/((Q251-H251)*4)</f>
        <v>0.77696078431372551</v>
      </c>
      <c r="AB251" t="s">
        <v>332</v>
      </c>
    </row>
    <row r="252" spans="1:28" ht="12.75" customHeight="1" x14ac:dyDescent="0.25">
      <c r="B252" s="290"/>
      <c r="C252" s="133">
        <f t="shared" ref="C252:H252" si="23">C251/SUM($C251:$H251)</f>
        <v>0</v>
      </c>
      <c r="D252" s="133">
        <f t="shared" si="23"/>
        <v>9.8039215686274508E-3</v>
      </c>
      <c r="E252" s="133">
        <f t="shared" si="23"/>
        <v>0.16666666666666666</v>
      </c>
      <c r="F252" s="133">
        <f t="shared" si="23"/>
        <v>0.52941176470588236</v>
      </c>
      <c r="G252" s="133">
        <f t="shared" si="23"/>
        <v>0.29411764705882354</v>
      </c>
      <c r="H252" s="133">
        <f t="shared" si="23"/>
        <v>0</v>
      </c>
      <c r="I252" s="46"/>
      <c r="K252" s="47"/>
      <c r="L252" s="47"/>
      <c r="M252" s="47"/>
      <c r="N252" s="47"/>
      <c r="O252" s="47"/>
      <c r="P252" s="160"/>
      <c r="S252" s="97">
        <v>0</v>
      </c>
      <c r="T252" s="97">
        <f>D251*T251</f>
        <v>1</v>
      </c>
      <c r="U252" s="97">
        <f>E251*U251</f>
        <v>34</v>
      </c>
      <c r="V252" s="97">
        <f>F251*V251</f>
        <v>162</v>
      </c>
      <c r="W252" s="97">
        <f>G251*W251</f>
        <v>120</v>
      </c>
      <c r="Y252" s="103"/>
      <c r="AB252" t="s">
        <v>333</v>
      </c>
    </row>
    <row r="253" spans="1:28" s="15" customFormat="1" ht="130.5" customHeight="1" x14ac:dyDescent="0.25">
      <c r="A253" s="23"/>
      <c r="B253" s="290"/>
      <c r="C253" s="25"/>
      <c r="D253" s="25"/>
      <c r="E253" s="25"/>
      <c r="F253" s="25"/>
      <c r="G253" s="25"/>
      <c r="H253" s="25"/>
      <c r="I253" s="26"/>
      <c r="K253" s="39"/>
      <c r="L253" s="39"/>
      <c r="M253" s="39"/>
      <c r="N253" s="39"/>
      <c r="O253" s="39"/>
      <c r="P253" s="161"/>
      <c r="Q253" s="104"/>
      <c r="R253" s="103"/>
      <c r="S253" s="103"/>
      <c r="T253" s="103"/>
      <c r="U253" s="103"/>
      <c r="V253" s="103"/>
      <c r="W253" s="103"/>
      <c r="X253" s="103"/>
      <c r="Y253" s="97"/>
      <c r="Z253" s="103"/>
      <c r="AB253" s="15" t="s">
        <v>317</v>
      </c>
    </row>
    <row r="254" spans="1:28" ht="12.75" customHeight="1" x14ac:dyDescent="0.25">
      <c r="A254" s="35"/>
      <c r="AB254" t="s">
        <v>308</v>
      </c>
    </row>
    <row r="255" spans="1:28" ht="30" customHeight="1" x14ac:dyDescent="0.4">
      <c r="A255" s="72"/>
      <c r="B255" s="34"/>
      <c r="C255" s="95" t="s">
        <v>47</v>
      </c>
      <c r="D255" s="22"/>
      <c r="E255" s="21" t="s">
        <v>48</v>
      </c>
      <c r="F255" s="22"/>
      <c r="G255" s="94" t="s">
        <v>49</v>
      </c>
      <c r="H255" s="76" t="s">
        <v>50</v>
      </c>
      <c r="I255" s="41"/>
      <c r="K255" s="41"/>
      <c r="L255" s="42"/>
      <c r="M255" s="41"/>
      <c r="N255" s="42"/>
      <c r="O255" s="43"/>
      <c r="P255" s="162"/>
      <c r="AB255" t="s">
        <v>304</v>
      </c>
    </row>
    <row r="256" spans="1:28" ht="64.5" customHeight="1" x14ac:dyDescent="0.25">
      <c r="A256" s="35"/>
      <c r="B256" s="34"/>
      <c r="C256" s="216" t="s">
        <v>332</v>
      </c>
      <c r="D256" s="217" t="s">
        <v>333</v>
      </c>
      <c r="E256" s="218" t="s">
        <v>317</v>
      </c>
      <c r="F256" s="219" t="s">
        <v>308</v>
      </c>
      <c r="G256" s="220" t="s">
        <v>304</v>
      </c>
      <c r="H256" s="221">
        <v>0</v>
      </c>
      <c r="I256" s="44"/>
      <c r="K256" s="45"/>
      <c r="L256" s="45"/>
      <c r="M256" s="45"/>
      <c r="N256" s="45"/>
      <c r="O256" s="45"/>
      <c r="P256" s="164"/>
    </row>
    <row r="257" spans="1:26" ht="30.75" customHeight="1" x14ac:dyDescent="0.25">
      <c r="A257" s="36"/>
      <c r="B257" s="290" t="str">
        <f>J257</f>
        <v>7.2 En tu opinión, ¿cómo ha evolucionado este servicio en los dos últimos años?</v>
      </c>
      <c r="C257" s="132">
        <f>COUNTIFS(TABLA!$BB:$BB,C256,TABLA!$F:$F,'Por biblioteca'!$F$7)</f>
        <v>1</v>
      </c>
      <c r="D257" s="132">
        <f>COUNTIFS(TABLA!$BB:$BB,D256,TABLA!$F:$F,'Por biblioteca'!$F$7)</f>
        <v>1</v>
      </c>
      <c r="E257" s="132">
        <f>COUNTIFS(TABLA!$BB:$BB,E256,TABLA!$F:$F,'Por biblioteca'!$F$7)</f>
        <v>39</v>
      </c>
      <c r="F257" s="132">
        <f>COUNTIFS(TABLA!$BB:$BB,F256,TABLA!$F:$F,'Por biblioteca'!$F$7)</f>
        <v>43</v>
      </c>
      <c r="G257" s="132">
        <f>COUNTIFS(TABLA!$BB:$BB,G256,TABLA!$F:$F,'Por biblioteca'!$F$7)</f>
        <v>13</v>
      </c>
      <c r="H257" s="132">
        <f>F$11-SUM(C257:G257)</f>
        <v>5</v>
      </c>
      <c r="I257" s="27"/>
      <c r="J257" s="279" t="str">
        <f>TABLA!BB1</f>
        <v>7.2 En tu opinión, ¿cómo ha evolucionado este servicio en los dos últimos años?</v>
      </c>
      <c r="K257" s="279"/>
      <c r="L257" s="279"/>
      <c r="M257" s="279"/>
      <c r="N257" s="279"/>
      <c r="O257" s="279"/>
      <c r="P257" s="159">
        <f>Y257*10</f>
        <v>6.7010309278350508</v>
      </c>
      <c r="Q257" s="96">
        <f>SUM(C257:H257)</f>
        <v>102</v>
      </c>
      <c r="R257" s="107">
        <f>SUM(J257:O257)</f>
        <v>0</v>
      </c>
      <c r="S257" s="97">
        <v>0</v>
      </c>
      <c r="T257" s="97">
        <v>1</v>
      </c>
      <c r="U257" s="97">
        <v>2</v>
      </c>
      <c r="V257" s="97">
        <v>3</v>
      </c>
      <c r="W257" s="97">
        <v>4</v>
      </c>
      <c r="Y257" s="97">
        <f>SUM(S258:W258)/((Q257-H257)*4)</f>
        <v>0.67010309278350511</v>
      </c>
    </row>
    <row r="258" spans="1:26" ht="12.75" customHeight="1" x14ac:dyDescent="0.25">
      <c r="B258" s="290"/>
      <c r="C258" s="133">
        <f t="shared" ref="C258:H258" si="24">C257/SUM($C257:$H257)</f>
        <v>9.8039215686274508E-3</v>
      </c>
      <c r="D258" s="133">
        <f t="shared" si="24"/>
        <v>9.8039215686274508E-3</v>
      </c>
      <c r="E258" s="133">
        <f t="shared" si="24"/>
        <v>0.38235294117647056</v>
      </c>
      <c r="F258" s="133">
        <f t="shared" si="24"/>
        <v>0.42156862745098039</v>
      </c>
      <c r="G258" s="133">
        <f t="shared" si="24"/>
        <v>0.12745098039215685</v>
      </c>
      <c r="H258" s="133">
        <f t="shared" si="24"/>
        <v>4.9019607843137254E-2</v>
      </c>
      <c r="I258" s="46"/>
      <c r="J258" s="279"/>
      <c r="K258" s="279"/>
      <c r="L258" s="279"/>
      <c r="M258" s="279"/>
      <c r="N258" s="279"/>
      <c r="O258" s="279"/>
      <c r="S258" s="97">
        <v>0</v>
      </c>
      <c r="T258" s="97">
        <f>D257*T257</f>
        <v>1</v>
      </c>
      <c r="U258" s="97">
        <f>E257*U257</f>
        <v>78</v>
      </c>
      <c r="V258" s="97">
        <f>F257*V257</f>
        <v>129</v>
      </c>
      <c r="W258" s="97">
        <f>G257*W257</f>
        <v>52</v>
      </c>
      <c r="Y258" s="103"/>
    </row>
    <row r="259" spans="1:26" ht="12.75" customHeight="1" x14ac:dyDescent="0.25">
      <c r="B259" s="290"/>
      <c r="C259" s="92"/>
      <c r="D259" s="92"/>
      <c r="E259" s="92"/>
      <c r="F259" s="92"/>
      <c r="G259" s="92"/>
      <c r="H259" s="92"/>
      <c r="I259" s="46"/>
      <c r="J259" s="257"/>
      <c r="K259" s="257"/>
      <c r="L259" s="257"/>
      <c r="M259" s="257"/>
      <c r="N259" s="257"/>
      <c r="O259" s="257"/>
      <c r="Y259" s="103"/>
    </row>
    <row r="260" spans="1:26" s="15" customFormat="1" ht="130.5" customHeight="1" x14ac:dyDescent="0.25">
      <c r="A260" s="23"/>
      <c r="B260" s="290"/>
      <c r="C260" s="25"/>
      <c r="D260" s="25"/>
      <c r="E260" s="25"/>
      <c r="F260" s="25"/>
      <c r="G260" s="25"/>
      <c r="H260" s="25"/>
      <c r="I260" s="26"/>
      <c r="J260" s="39"/>
      <c r="K260" s="39"/>
      <c r="L260" s="39"/>
      <c r="M260" s="39"/>
      <c r="N260" s="39"/>
      <c r="O260" s="39"/>
      <c r="P260" s="154"/>
      <c r="Q260" s="104"/>
      <c r="R260" s="103"/>
      <c r="S260" s="103"/>
      <c r="T260" s="103"/>
      <c r="U260" s="103"/>
      <c r="V260" s="103"/>
      <c r="W260" s="103"/>
      <c r="X260" s="103"/>
      <c r="Y260" s="97"/>
      <c r="Z260" s="103"/>
    </row>
    <row r="261" spans="1:26" ht="12.75" customHeight="1" x14ac:dyDescent="0.25">
      <c r="S261" s="97">
        <v>0</v>
      </c>
      <c r="T261" s="97">
        <v>2.5</v>
      </c>
      <c r="U261" s="97">
        <v>5</v>
      </c>
      <c r="V261" s="97">
        <v>7.5</v>
      </c>
      <c r="W261" s="97">
        <v>10</v>
      </c>
    </row>
    <row r="262" spans="1:26" ht="12.75" customHeight="1" x14ac:dyDescent="0.25">
      <c r="S262" s="97">
        <f>C257*S261</f>
        <v>0</v>
      </c>
      <c r="T262" s="97">
        <f>D257*T261</f>
        <v>2.5</v>
      </c>
      <c r="U262" s="97">
        <f>E257*U261</f>
        <v>195</v>
      </c>
      <c r="V262" s="97">
        <f>F257*V261</f>
        <v>322.5</v>
      </c>
      <c r="W262" s="97">
        <f>G257*W261</f>
        <v>130</v>
      </c>
      <c r="X262" s="97">
        <f>SUM(S262:W262)/SUM(C257:G257)</f>
        <v>6.7010309278350517</v>
      </c>
    </row>
    <row r="265" spans="1:26" ht="12.75" customHeight="1" x14ac:dyDescent="0.25">
      <c r="C265" s="13">
        <v>0</v>
      </c>
      <c r="D265">
        <v>0</v>
      </c>
      <c r="E265">
        <v>0</v>
      </c>
      <c r="F265">
        <v>6</v>
      </c>
      <c r="G265">
        <v>0</v>
      </c>
      <c r="H265">
        <v>0</v>
      </c>
      <c r="P265" s="154">
        <f>Y265*10</f>
        <v>7.5</v>
      </c>
      <c r="Q265" s="96">
        <f>SUM(C265:H265)</f>
        <v>6</v>
      </c>
      <c r="S265" s="97">
        <v>0</v>
      </c>
      <c r="T265" s="97">
        <v>1</v>
      </c>
      <c r="U265" s="97">
        <v>2</v>
      </c>
      <c r="V265" s="97">
        <v>3</v>
      </c>
      <c r="W265" s="97">
        <v>4</v>
      </c>
      <c r="Y265" s="97">
        <f>SUM(S266:W266)/((Q265-H265)*4)</f>
        <v>0.75</v>
      </c>
    </row>
    <row r="266" spans="1:26" ht="12.75" customHeight="1" x14ac:dyDescent="0.25">
      <c r="S266" s="97">
        <v>0</v>
      </c>
      <c r="T266" s="97">
        <f>D265*T265</f>
        <v>0</v>
      </c>
      <c r="U266" s="97">
        <f>E265*U265</f>
        <v>0</v>
      </c>
      <c r="V266" s="97">
        <f>F265*V265</f>
        <v>18</v>
      </c>
      <c r="W266" s="97">
        <f>G265*W265</f>
        <v>0</v>
      </c>
      <c r="Y266" s="103"/>
    </row>
    <row r="269" spans="1:26" ht="12.75" customHeight="1" x14ac:dyDescent="0.25">
      <c r="Y269" s="103"/>
    </row>
  </sheetData>
  <mergeCells count="62">
    <mergeCell ref="C247:H247"/>
    <mergeCell ref="J247:O247"/>
    <mergeCell ref="B251:B253"/>
    <mergeCell ref="J251:O251"/>
    <mergeCell ref="B257:B260"/>
    <mergeCell ref="J257:O258"/>
    <mergeCell ref="C233:H233"/>
    <mergeCell ref="J233:O233"/>
    <mergeCell ref="B236:B238"/>
    <mergeCell ref="J236:O236"/>
    <mergeCell ref="B242:B245"/>
    <mergeCell ref="J242:O242"/>
    <mergeCell ref="B223:F224"/>
    <mergeCell ref="B164:B169"/>
    <mergeCell ref="B173:B176"/>
    <mergeCell ref="J173:O174"/>
    <mergeCell ref="B177:B180"/>
    <mergeCell ref="J177:O178"/>
    <mergeCell ref="B181:P181"/>
    <mergeCell ref="B189:K189"/>
    <mergeCell ref="B190:I193"/>
    <mergeCell ref="B194:I197"/>
    <mergeCell ref="B198:P198"/>
    <mergeCell ref="B208:I209"/>
    <mergeCell ref="B151:B155"/>
    <mergeCell ref="J151:O152"/>
    <mergeCell ref="B156:B159"/>
    <mergeCell ref="J156:O157"/>
    <mergeCell ref="B160:B163"/>
    <mergeCell ref="J160:O161"/>
    <mergeCell ref="B138:B140"/>
    <mergeCell ref="J138:O139"/>
    <mergeCell ref="B141:B144"/>
    <mergeCell ref="J141:O142"/>
    <mergeCell ref="B147:B150"/>
    <mergeCell ref="J147:O148"/>
    <mergeCell ref="B113:P113"/>
    <mergeCell ref="B114:P114"/>
    <mergeCell ref="B129:B131"/>
    <mergeCell ref="J129:O130"/>
    <mergeCell ref="B135:B137"/>
    <mergeCell ref="J135:O136"/>
    <mergeCell ref="B104:B106"/>
    <mergeCell ref="J104:O105"/>
    <mergeCell ref="B107:B109"/>
    <mergeCell ref="J107:O108"/>
    <mergeCell ref="B110:B112"/>
    <mergeCell ref="J110:O111"/>
    <mergeCell ref="B84:O84"/>
    <mergeCell ref="B88:O88"/>
    <mergeCell ref="C98:H98"/>
    <mergeCell ref="J98:O98"/>
    <mergeCell ref="B101:B103"/>
    <mergeCell ref="J101:O102"/>
    <mergeCell ref="B2:P3"/>
    <mergeCell ref="B5:P5"/>
    <mergeCell ref="B6:P6"/>
    <mergeCell ref="A13:D13"/>
    <mergeCell ref="B52:O52"/>
    <mergeCell ref="B37:D37"/>
    <mergeCell ref="F46:F47"/>
    <mergeCell ref="F48:F49"/>
  </mergeCells>
  <conditionalFormatting sqref="J118:N125 J132:N132">
    <cfRule type="colorScale" priority="2">
      <colorScale>
        <cfvo type="min"/>
        <cfvo type="max"/>
        <color rgb="FFFFEF9C"/>
        <color rgb="FF63BE7B"/>
      </colorScale>
    </cfRule>
  </conditionalFormatting>
  <conditionalFormatting sqref="J126:N126">
    <cfRule type="colorScale" priority="1">
      <colorScale>
        <cfvo type="min"/>
        <cfvo type="max"/>
        <color rgb="FFFFEF9C"/>
        <color rgb="FF63BE7B"/>
      </colorScale>
    </cfRule>
  </conditionalFormatting>
  <printOptions horizontalCentered="1"/>
  <pageMargins left="0.25" right="0.25" top="0.75" bottom="0.75" header="0.3" footer="0.3"/>
  <pageSetup paperSize="9" scale="60" fitToHeight="0" orientation="portrait" r:id="rId1"/>
  <headerFooter alignWithMargins="0">
    <oddFooter>&amp;C&amp;P</oddFooter>
  </headerFooter>
  <rowBreaks count="6" manualBreakCount="6">
    <brk id="44" max="15" man="1"/>
    <brk id="112" max="15" man="1"/>
    <brk id="126" max="15" man="1"/>
    <brk id="155" max="15" man="1"/>
    <brk id="188" max="15" man="1"/>
    <brk id="246" max="15" man="1"/>
  </rowBreaks>
  <colBreaks count="1" manualBreakCount="1">
    <brk id="1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891841" r:id="rId4" name="Drop Down 1">
              <controlPr defaultSize="0" print="0" autoLine="0" autoPict="0">
                <anchor moveWithCells="1" sizeWithCells="1">
                  <from>
                    <xdr:col>1</xdr:col>
                    <xdr:colOff>247650</xdr:colOff>
                    <xdr:row>0</xdr:row>
                    <xdr:rowOff>19050</xdr:rowOff>
                  </from>
                  <to>
                    <xdr:col>3</xdr:col>
                    <xdr:colOff>171450</xdr:colOff>
                    <xdr:row>0</xdr:row>
                    <xdr:rowOff>304800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9"/>
  <sheetViews>
    <sheetView topLeftCell="A22" workbookViewId="0">
      <selection activeCell="A3" sqref="A3"/>
    </sheetView>
  </sheetViews>
  <sheetFormatPr baseColWidth="10" defaultRowHeight="12.75" x14ac:dyDescent="0.2"/>
  <cols>
    <col min="1" max="1" width="93.28515625" customWidth="1"/>
    <col min="2" max="9" width="12.28515625" customWidth="1"/>
  </cols>
  <sheetData>
    <row r="1" spans="1:2" x14ac:dyDescent="0.2">
      <c r="A1" s="192" t="s">
        <v>360</v>
      </c>
      <c r="B1" t="s">
        <v>1404</v>
      </c>
    </row>
    <row r="3" spans="1:2" x14ac:dyDescent="0.2">
      <c r="A3" s="192" t="s">
        <v>342</v>
      </c>
      <c r="B3" t="s">
        <v>1400</v>
      </c>
    </row>
    <row r="4" spans="1:2" x14ac:dyDescent="0.2">
      <c r="A4" s="10" t="s">
        <v>300</v>
      </c>
      <c r="B4" s="75">
        <v>665</v>
      </c>
    </row>
    <row r="5" spans="1:2" x14ac:dyDescent="0.2">
      <c r="A5" s="267" t="s">
        <v>1246</v>
      </c>
      <c r="B5" s="75">
        <v>1</v>
      </c>
    </row>
    <row r="6" spans="1:2" x14ac:dyDescent="0.2">
      <c r="A6" s="267" t="s">
        <v>315</v>
      </c>
      <c r="B6" s="75">
        <v>100</v>
      </c>
    </row>
    <row r="7" spans="1:2" x14ac:dyDescent="0.2">
      <c r="A7" s="267" t="s">
        <v>526</v>
      </c>
      <c r="B7" s="75">
        <v>3</v>
      </c>
    </row>
    <row r="8" spans="1:2" x14ac:dyDescent="0.2">
      <c r="A8" s="267" t="s">
        <v>335</v>
      </c>
      <c r="B8" s="75">
        <v>8</v>
      </c>
    </row>
    <row r="9" spans="1:2" x14ac:dyDescent="0.2">
      <c r="A9" s="267" t="s">
        <v>355</v>
      </c>
      <c r="B9" s="75">
        <v>1</v>
      </c>
    </row>
    <row r="10" spans="1:2" x14ac:dyDescent="0.2">
      <c r="A10" s="267" t="s">
        <v>336</v>
      </c>
      <c r="B10" s="75">
        <v>6</v>
      </c>
    </row>
    <row r="11" spans="1:2" x14ac:dyDescent="0.2">
      <c r="A11" s="267" t="s">
        <v>338</v>
      </c>
      <c r="B11" s="75">
        <v>1</v>
      </c>
    </row>
    <row r="12" spans="1:2" x14ac:dyDescent="0.2">
      <c r="A12" s="267" t="s">
        <v>1354</v>
      </c>
      <c r="B12" s="75">
        <v>1</v>
      </c>
    </row>
    <row r="13" spans="1:2" x14ac:dyDescent="0.2">
      <c r="A13" s="267" t="s">
        <v>710</v>
      </c>
      <c r="B13" s="75">
        <v>1</v>
      </c>
    </row>
    <row r="14" spans="1:2" x14ac:dyDescent="0.2">
      <c r="A14" s="267" t="s">
        <v>1095</v>
      </c>
      <c r="B14" s="75">
        <v>1</v>
      </c>
    </row>
    <row r="15" spans="1:2" x14ac:dyDescent="0.2">
      <c r="A15" s="267" t="s">
        <v>744</v>
      </c>
      <c r="B15" s="75">
        <v>1</v>
      </c>
    </row>
    <row r="16" spans="1:2" x14ac:dyDescent="0.2">
      <c r="A16" s="267" t="s">
        <v>1201</v>
      </c>
      <c r="B16" s="75">
        <v>1</v>
      </c>
    </row>
    <row r="17" spans="1:2" x14ac:dyDescent="0.2">
      <c r="A17" s="267" t="s">
        <v>329</v>
      </c>
      <c r="B17" s="75">
        <v>17</v>
      </c>
    </row>
    <row r="18" spans="1:2" x14ac:dyDescent="0.2">
      <c r="A18" s="267" t="s">
        <v>306</v>
      </c>
      <c r="B18" s="75">
        <v>359</v>
      </c>
    </row>
    <row r="19" spans="1:2" x14ac:dyDescent="0.2">
      <c r="A19" s="267" t="s">
        <v>321</v>
      </c>
      <c r="B19" s="75">
        <v>10</v>
      </c>
    </row>
    <row r="20" spans="1:2" x14ac:dyDescent="0.2">
      <c r="A20" s="267" t="s">
        <v>603</v>
      </c>
      <c r="B20" s="75">
        <v>1</v>
      </c>
    </row>
    <row r="21" spans="1:2" x14ac:dyDescent="0.2">
      <c r="A21" s="267" t="s">
        <v>947</v>
      </c>
      <c r="B21" s="75">
        <v>1</v>
      </c>
    </row>
    <row r="22" spans="1:2" x14ac:dyDescent="0.2">
      <c r="A22" s="267" t="s">
        <v>765</v>
      </c>
      <c r="B22" s="75">
        <v>1</v>
      </c>
    </row>
    <row r="23" spans="1:2" x14ac:dyDescent="0.2">
      <c r="A23" s="267" t="s">
        <v>353</v>
      </c>
      <c r="B23" s="75">
        <v>3</v>
      </c>
    </row>
    <row r="24" spans="1:2" x14ac:dyDescent="0.2">
      <c r="A24" s="267" t="s">
        <v>327</v>
      </c>
      <c r="B24" s="75">
        <v>46</v>
      </c>
    </row>
    <row r="25" spans="1:2" x14ac:dyDescent="0.2">
      <c r="A25" s="267" t="s">
        <v>1327</v>
      </c>
      <c r="B25" s="75">
        <v>1</v>
      </c>
    </row>
    <row r="26" spans="1:2" x14ac:dyDescent="0.2">
      <c r="A26" s="267" t="s">
        <v>1333</v>
      </c>
      <c r="B26" s="75">
        <v>1</v>
      </c>
    </row>
    <row r="27" spans="1:2" x14ac:dyDescent="0.2">
      <c r="A27" s="267" t="s">
        <v>357</v>
      </c>
      <c r="B27" s="75">
        <v>5</v>
      </c>
    </row>
    <row r="28" spans="1:2" x14ac:dyDescent="0.2">
      <c r="A28" s="267" t="s">
        <v>545</v>
      </c>
      <c r="B28" s="75">
        <v>2</v>
      </c>
    </row>
    <row r="29" spans="1:2" x14ac:dyDescent="0.2">
      <c r="A29" s="267" t="s">
        <v>574</v>
      </c>
      <c r="B29" s="75">
        <v>1</v>
      </c>
    </row>
    <row r="30" spans="1:2" x14ac:dyDescent="0.2">
      <c r="A30" s="267" t="s">
        <v>776</v>
      </c>
      <c r="B30" s="75">
        <v>1</v>
      </c>
    </row>
    <row r="31" spans="1:2" x14ac:dyDescent="0.2">
      <c r="A31" s="267" t="s">
        <v>723</v>
      </c>
      <c r="B31" s="75">
        <v>1</v>
      </c>
    </row>
    <row r="32" spans="1:2" x14ac:dyDescent="0.2">
      <c r="A32" s="267" t="s">
        <v>316</v>
      </c>
      <c r="B32" s="75">
        <v>21</v>
      </c>
    </row>
    <row r="33" spans="1:2" x14ac:dyDescent="0.2">
      <c r="A33" s="267" t="s">
        <v>351</v>
      </c>
      <c r="B33" s="75">
        <v>1</v>
      </c>
    </row>
    <row r="34" spans="1:2" x14ac:dyDescent="0.2">
      <c r="A34" s="267" t="s">
        <v>318</v>
      </c>
      <c r="B34" s="75">
        <v>55</v>
      </c>
    </row>
    <row r="35" spans="1:2" x14ac:dyDescent="0.2">
      <c r="A35" s="267" t="s">
        <v>641</v>
      </c>
      <c r="B35" s="75">
        <v>2</v>
      </c>
    </row>
    <row r="36" spans="1:2" x14ac:dyDescent="0.2">
      <c r="A36" s="267" t="s">
        <v>324</v>
      </c>
      <c r="B36" s="75">
        <v>1</v>
      </c>
    </row>
    <row r="37" spans="1:2" x14ac:dyDescent="0.2">
      <c r="A37" s="267" t="s">
        <v>1266</v>
      </c>
      <c r="B37" s="75">
        <v>1</v>
      </c>
    </row>
    <row r="38" spans="1:2" x14ac:dyDescent="0.2">
      <c r="A38" s="267" t="s">
        <v>436</v>
      </c>
      <c r="B38" s="75">
        <v>1</v>
      </c>
    </row>
    <row r="39" spans="1:2" x14ac:dyDescent="0.2">
      <c r="A39" s="267" t="s">
        <v>1123</v>
      </c>
      <c r="B39" s="75">
        <v>1</v>
      </c>
    </row>
    <row r="40" spans="1:2" x14ac:dyDescent="0.2">
      <c r="A40" s="267" t="s">
        <v>53</v>
      </c>
      <c r="B40" s="75">
        <v>7</v>
      </c>
    </row>
    <row r="41" spans="1:2" x14ac:dyDescent="0.2">
      <c r="A41" s="10" t="s">
        <v>305</v>
      </c>
      <c r="B41" s="75">
        <v>692</v>
      </c>
    </row>
    <row r="42" spans="1:2" x14ac:dyDescent="0.2">
      <c r="A42" s="267" t="s">
        <v>1156</v>
      </c>
      <c r="B42" s="75">
        <v>1</v>
      </c>
    </row>
    <row r="43" spans="1:2" x14ac:dyDescent="0.2">
      <c r="A43" s="267" t="s">
        <v>315</v>
      </c>
      <c r="B43" s="75">
        <v>114</v>
      </c>
    </row>
    <row r="44" spans="1:2" x14ac:dyDescent="0.2">
      <c r="A44" s="267" t="s">
        <v>1098</v>
      </c>
      <c r="B44" s="75">
        <v>1</v>
      </c>
    </row>
    <row r="45" spans="1:2" x14ac:dyDescent="0.2">
      <c r="A45" s="267" t="s">
        <v>526</v>
      </c>
      <c r="B45" s="75">
        <v>8</v>
      </c>
    </row>
    <row r="46" spans="1:2" x14ac:dyDescent="0.2">
      <c r="A46" s="267" t="s">
        <v>335</v>
      </c>
      <c r="B46" s="75">
        <v>2</v>
      </c>
    </row>
    <row r="47" spans="1:2" x14ac:dyDescent="0.2">
      <c r="A47" s="267" t="s">
        <v>355</v>
      </c>
      <c r="B47" s="75">
        <v>3</v>
      </c>
    </row>
    <row r="48" spans="1:2" x14ac:dyDescent="0.2">
      <c r="A48" s="267" t="s">
        <v>336</v>
      </c>
      <c r="B48" s="75">
        <v>17</v>
      </c>
    </row>
    <row r="49" spans="1:2" x14ac:dyDescent="0.2">
      <c r="A49" s="267" t="s">
        <v>338</v>
      </c>
      <c r="B49" s="75">
        <v>1</v>
      </c>
    </row>
    <row r="50" spans="1:2" x14ac:dyDescent="0.2">
      <c r="A50" s="267" t="s">
        <v>497</v>
      </c>
      <c r="B50" s="75">
        <v>1</v>
      </c>
    </row>
    <row r="51" spans="1:2" x14ac:dyDescent="0.2">
      <c r="A51" s="267" t="s">
        <v>1349</v>
      </c>
      <c r="B51" s="75">
        <v>1</v>
      </c>
    </row>
    <row r="52" spans="1:2" x14ac:dyDescent="0.2">
      <c r="A52" s="267" t="s">
        <v>955</v>
      </c>
      <c r="B52" s="75">
        <v>1</v>
      </c>
    </row>
    <row r="53" spans="1:2" x14ac:dyDescent="0.2">
      <c r="A53" s="267" t="s">
        <v>1371</v>
      </c>
      <c r="B53" s="75">
        <v>1</v>
      </c>
    </row>
    <row r="54" spans="1:2" x14ac:dyDescent="0.2">
      <c r="A54" s="267" t="s">
        <v>862</v>
      </c>
      <c r="B54" s="75">
        <v>1</v>
      </c>
    </row>
    <row r="55" spans="1:2" x14ac:dyDescent="0.2">
      <c r="A55" s="267" t="s">
        <v>1104</v>
      </c>
      <c r="B55" s="75">
        <v>1</v>
      </c>
    </row>
    <row r="56" spans="1:2" x14ac:dyDescent="0.2">
      <c r="A56" s="267" t="s">
        <v>661</v>
      </c>
      <c r="B56" s="75">
        <v>1</v>
      </c>
    </row>
    <row r="57" spans="1:2" x14ac:dyDescent="0.2">
      <c r="A57" s="267" t="s">
        <v>802</v>
      </c>
      <c r="B57" s="75">
        <v>1</v>
      </c>
    </row>
    <row r="58" spans="1:2" x14ac:dyDescent="0.2">
      <c r="A58" s="267" t="s">
        <v>1294</v>
      </c>
      <c r="B58" s="75">
        <v>1</v>
      </c>
    </row>
    <row r="59" spans="1:2" x14ac:dyDescent="0.2">
      <c r="A59" s="267" t="s">
        <v>329</v>
      </c>
      <c r="B59" s="75">
        <v>14</v>
      </c>
    </row>
    <row r="60" spans="1:2" x14ac:dyDescent="0.2">
      <c r="A60" s="267" t="s">
        <v>1195</v>
      </c>
      <c r="B60" s="75">
        <v>1</v>
      </c>
    </row>
    <row r="61" spans="1:2" x14ac:dyDescent="0.2">
      <c r="A61" s="267" t="s">
        <v>306</v>
      </c>
      <c r="B61" s="75">
        <v>336</v>
      </c>
    </row>
    <row r="62" spans="1:2" x14ac:dyDescent="0.2">
      <c r="A62" s="267" t="s">
        <v>844</v>
      </c>
      <c r="B62" s="75">
        <v>1</v>
      </c>
    </row>
    <row r="63" spans="1:2" x14ac:dyDescent="0.2">
      <c r="A63" s="267" t="s">
        <v>455</v>
      </c>
      <c r="B63" s="75">
        <v>1</v>
      </c>
    </row>
    <row r="64" spans="1:2" x14ac:dyDescent="0.2">
      <c r="A64" s="267" t="s">
        <v>321</v>
      </c>
      <c r="B64" s="75">
        <v>11</v>
      </c>
    </row>
    <row r="65" spans="1:2" x14ac:dyDescent="0.2">
      <c r="A65" s="267" t="s">
        <v>340</v>
      </c>
      <c r="B65" s="75">
        <v>3</v>
      </c>
    </row>
    <row r="66" spans="1:2" x14ac:dyDescent="0.2">
      <c r="A66" s="267" t="s">
        <v>675</v>
      </c>
      <c r="B66" s="75">
        <v>1</v>
      </c>
    </row>
    <row r="67" spans="1:2" x14ac:dyDescent="0.2">
      <c r="A67" s="267" t="s">
        <v>353</v>
      </c>
      <c r="B67" s="75">
        <v>10</v>
      </c>
    </row>
    <row r="68" spans="1:2" x14ac:dyDescent="0.2">
      <c r="A68" s="267" t="s">
        <v>1263</v>
      </c>
      <c r="B68" s="75">
        <v>1</v>
      </c>
    </row>
    <row r="69" spans="1:2" x14ac:dyDescent="0.2">
      <c r="A69" s="267" t="s">
        <v>356</v>
      </c>
      <c r="B69" s="75">
        <v>1</v>
      </c>
    </row>
    <row r="70" spans="1:2" x14ac:dyDescent="0.2">
      <c r="A70" s="267" t="s">
        <v>327</v>
      </c>
      <c r="B70" s="75">
        <v>65</v>
      </c>
    </row>
    <row r="71" spans="1:2" x14ac:dyDescent="0.2">
      <c r="A71" s="267" t="s">
        <v>357</v>
      </c>
      <c r="B71" s="75">
        <v>10</v>
      </c>
    </row>
    <row r="72" spans="1:2" x14ac:dyDescent="0.2">
      <c r="A72" s="267" t="s">
        <v>545</v>
      </c>
      <c r="B72" s="75">
        <v>1</v>
      </c>
    </row>
    <row r="73" spans="1:2" x14ac:dyDescent="0.2">
      <c r="A73" s="267" t="s">
        <v>506</v>
      </c>
      <c r="B73" s="75">
        <v>1</v>
      </c>
    </row>
    <row r="74" spans="1:2" x14ac:dyDescent="0.2">
      <c r="A74" s="267" t="s">
        <v>316</v>
      </c>
      <c r="B74" s="75">
        <v>18</v>
      </c>
    </row>
    <row r="75" spans="1:2" x14ac:dyDescent="0.2">
      <c r="A75" s="267" t="s">
        <v>351</v>
      </c>
      <c r="B75" s="75">
        <v>3</v>
      </c>
    </row>
    <row r="76" spans="1:2" x14ac:dyDescent="0.2">
      <c r="A76" s="267" t="s">
        <v>318</v>
      </c>
      <c r="B76" s="75">
        <v>47</v>
      </c>
    </row>
    <row r="77" spans="1:2" x14ac:dyDescent="0.2">
      <c r="A77" s="267" t="s">
        <v>641</v>
      </c>
      <c r="B77" s="75">
        <v>3</v>
      </c>
    </row>
    <row r="78" spans="1:2" x14ac:dyDescent="0.2">
      <c r="A78" s="267" t="s">
        <v>478</v>
      </c>
      <c r="B78" s="75">
        <v>1</v>
      </c>
    </row>
    <row r="79" spans="1:2" x14ac:dyDescent="0.2">
      <c r="A79" s="267" t="s">
        <v>606</v>
      </c>
      <c r="B79" s="75">
        <v>1</v>
      </c>
    </row>
    <row r="80" spans="1:2" x14ac:dyDescent="0.2">
      <c r="A80" s="267" t="s">
        <v>1125</v>
      </c>
      <c r="B80" s="75">
        <v>1</v>
      </c>
    </row>
    <row r="81" spans="1:2" x14ac:dyDescent="0.2">
      <c r="A81" s="267" t="s">
        <v>669</v>
      </c>
      <c r="B81" s="75">
        <v>1</v>
      </c>
    </row>
    <row r="82" spans="1:2" x14ac:dyDescent="0.2">
      <c r="A82" s="267" t="s">
        <v>851</v>
      </c>
      <c r="B82" s="75">
        <v>1</v>
      </c>
    </row>
    <row r="83" spans="1:2" x14ac:dyDescent="0.2">
      <c r="A83" s="267" t="s">
        <v>481</v>
      </c>
      <c r="B83" s="75">
        <v>1</v>
      </c>
    </row>
    <row r="84" spans="1:2" x14ac:dyDescent="0.2">
      <c r="A84" s="267" t="s">
        <v>53</v>
      </c>
      <c r="B84" s="75">
        <v>2</v>
      </c>
    </row>
    <row r="85" spans="1:2" x14ac:dyDescent="0.2">
      <c r="A85" s="10" t="s">
        <v>301</v>
      </c>
      <c r="B85" s="75">
        <v>439</v>
      </c>
    </row>
    <row r="86" spans="1:2" x14ac:dyDescent="0.2">
      <c r="A86" s="267" t="s">
        <v>315</v>
      </c>
      <c r="B86" s="75">
        <v>65</v>
      </c>
    </row>
    <row r="87" spans="1:2" x14ac:dyDescent="0.2">
      <c r="A87" s="267" t="s">
        <v>526</v>
      </c>
      <c r="B87" s="75">
        <v>3</v>
      </c>
    </row>
    <row r="88" spans="1:2" x14ac:dyDescent="0.2">
      <c r="A88" s="267" t="s">
        <v>355</v>
      </c>
      <c r="B88" s="75">
        <v>3</v>
      </c>
    </row>
    <row r="89" spans="1:2" x14ac:dyDescent="0.2">
      <c r="A89" s="267" t="s">
        <v>336</v>
      </c>
      <c r="B89" s="75">
        <v>11</v>
      </c>
    </row>
    <row r="90" spans="1:2" x14ac:dyDescent="0.2">
      <c r="A90" s="267" t="s">
        <v>1001</v>
      </c>
      <c r="B90" s="75">
        <v>1</v>
      </c>
    </row>
    <row r="91" spans="1:2" x14ac:dyDescent="0.2">
      <c r="A91" s="267" t="s">
        <v>1041</v>
      </c>
      <c r="B91" s="75">
        <v>1</v>
      </c>
    </row>
    <row r="92" spans="1:2" x14ac:dyDescent="0.2">
      <c r="A92" s="267" t="s">
        <v>329</v>
      </c>
      <c r="B92" s="75">
        <v>8</v>
      </c>
    </row>
    <row r="93" spans="1:2" x14ac:dyDescent="0.2">
      <c r="A93" s="267" t="s">
        <v>306</v>
      </c>
      <c r="B93" s="75">
        <v>221</v>
      </c>
    </row>
    <row r="94" spans="1:2" x14ac:dyDescent="0.2">
      <c r="A94" s="267" t="s">
        <v>1081</v>
      </c>
      <c r="B94" s="75">
        <v>1</v>
      </c>
    </row>
    <row r="95" spans="1:2" x14ac:dyDescent="0.2">
      <c r="A95" s="267" t="s">
        <v>321</v>
      </c>
      <c r="B95" s="75">
        <v>6</v>
      </c>
    </row>
    <row r="96" spans="1:2" x14ac:dyDescent="0.2">
      <c r="A96" s="267" t="s">
        <v>603</v>
      </c>
      <c r="B96" s="75">
        <v>1</v>
      </c>
    </row>
    <row r="97" spans="1:2" x14ac:dyDescent="0.2">
      <c r="A97" s="267" t="s">
        <v>1128</v>
      </c>
      <c r="B97" s="75">
        <v>1</v>
      </c>
    </row>
    <row r="98" spans="1:2" x14ac:dyDescent="0.2">
      <c r="A98" s="267" t="s">
        <v>353</v>
      </c>
      <c r="B98" s="75">
        <v>2</v>
      </c>
    </row>
    <row r="99" spans="1:2" x14ac:dyDescent="0.2">
      <c r="A99" s="267" t="s">
        <v>356</v>
      </c>
      <c r="B99" s="75">
        <v>2</v>
      </c>
    </row>
    <row r="100" spans="1:2" x14ac:dyDescent="0.2">
      <c r="A100" s="267" t="s">
        <v>327</v>
      </c>
      <c r="B100" s="75">
        <v>54</v>
      </c>
    </row>
    <row r="101" spans="1:2" x14ac:dyDescent="0.2">
      <c r="A101" s="267" t="s">
        <v>357</v>
      </c>
      <c r="B101" s="75">
        <v>6</v>
      </c>
    </row>
    <row r="102" spans="1:2" x14ac:dyDescent="0.2">
      <c r="A102" s="267" t="s">
        <v>1172</v>
      </c>
      <c r="B102" s="75">
        <v>1</v>
      </c>
    </row>
    <row r="103" spans="1:2" x14ac:dyDescent="0.2">
      <c r="A103" s="267" t="s">
        <v>541</v>
      </c>
      <c r="B103" s="75">
        <v>1</v>
      </c>
    </row>
    <row r="104" spans="1:2" x14ac:dyDescent="0.2">
      <c r="A104" s="267" t="s">
        <v>316</v>
      </c>
      <c r="B104" s="75">
        <v>9</v>
      </c>
    </row>
    <row r="105" spans="1:2" x14ac:dyDescent="0.2">
      <c r="A105" s="267" t="s">
        <v>351</v>
      </c>
      <c r="B105" s="75">
        <v>5</v>
      </c>
    </row>
    <row r="106" spans="1:2" x14ac:dyDescent="0.2">
      <c r="A106" s="267" t="s">
        <v>318</v>
      </c>
      <c r="B106" s="75">
        <v>32</v>
      </c>
    </row>
    <row r="107" spans="1:2" x14ac:dyDescent="0.2">
      <c r="A107" s="267" t="s">
        <v>1117</v>
      </c>
      <c r="B107" s="75">
        <v>1</v>
      </c>
    </row>
    <row r="108" spans="1:2" x14ac:dyDescent="0.2">
      <c r="A108" s="267" t="s">
        <v>641</v>
      </c>
      <c r="B108" s="75">
        <v>3</v>
      </c>
    </row>
    <row r="109" spans="1:2" x14ac:dyDescent="0.2">
      <c r="A109" s="267" t="s">
        <v>1301</v>
      </c>
      <c r="B109" s="75">
        <v>1</v>
      </c>
    </row>
    <row r="110" spans="1:2" x14ac:dyDescent="0.2">
      <c r="A110" s="10" t="s">
        <v>320</v>
      </c>
      <c r="B110" s="75">
        <v>90</v>
      </c>
    </row>
    <row r="111" spans="1:2" x14ac:dyDescent="0.2">
      <c r="A111" s="267" t="s">
        <v>315</v>
      </c>
      <c r="B111" s="75">
        <v>8</v>
      </c>
    </row>
    <row r="112" spans="1:2" x14ac:dyDescent="0.2">
      <c r="A112" s="267" t="s">
        <v>335</v>
      </c>
      <c r="B112" s="75">
        <v>2</v>
      </c>
    </row>
    <row r="113" spans="1:2" x14ac:dyDescent="0.2">
      <c r="A113" s="267" t="s">
        <v>355</v>
      </c>
      <c r="B113" s="75">
        <v>1</v>
      </c>
    </row>
    <row r="114" spans="1:2" x14ac:dyDescent="0.2">
      <c r="A114" s="267" t="s">
        <v>336</v>
      </c>
      <c r="B114" s="75">
        <v>1</v>
      </c>
    </row>
    <row r="115" spans="1:2" x14ac:dyDescent="0.2">
      <c r="A115" s="267" t="s">
        <v>338</v>
      </c>
      <c r="B115" s="75">
        <v>1</v>
      </c>
    </row>
    <row r="116" spans="1:2" x14ac:dyDescent="0.2">
      <c r="A116" s="267" t="s">
        <v>644</v>
      </c>
      <c r="B116" s="75">
        <v>1</v>
      </c>
    </row>
    <row r="117" spans="1:2" x14ac:dyDescent="0.2">
      <c r="A117" s="267" t="s">
        <v>329</v>
      </c>
      <c r="B117" s="75">
        <v>11</v>
      </c>
    </row>
    <row r="118" spans="1:2" x14ac:dyDescent="0.2">
      <c r="A118" s="267" t="s">
        <v>306</v>
      </c>
      <c r="B118" s="75">
        <v>30</v>
      </c>
    </row>
    <row r="119" spans="1:2" x14ac:dyDescent="0.2">
      <c r="A119" s="267" t="s">
        <v>321</v>
      </c>
      <c r="B119" s="75">
        <v>1</v>
      </c>
    </row>
    <row r="120" spans="1:2" x14ac:dyDescent="0.2">
      <c r="A120" s="267" t="s">
        <v>603</v>
      </c>
      <c r="B120" s="75">
        <v>1</v>
      </c>
    </row>
    <row r="121" spans="1:2" x14ac:dyDescent="0.2">
      <c r="A121" s="267" t="s">
        <v>353</v>
      </c>
      <c r="B121" s="75">
        <v>1</v>
      </c>
    </row>
    <row r="122" spans="1:2" x14ac:dyDescent="0.2">
      <c r="A122" s="267" t="s">
        <v>356</v>
      </c>
      <c r="B122" s="75">
        <v>3</v>
      </c>
    </row>
    <row r="123" spans="1:2" x14ac:dyDescent="0.2">
      <c r="A123" s="267" t="s">
        <v>316</v>
      </c>
      <c r="B123" s="75">
        <v>16</v>
      </c>
    </row>
    <row r="124" spans="1:2" x14ac:dyDescent="0.2">
      <c r="A124" s="267" t="s">
        <v>1390</v>
      </c>
      <c r="B124" s="75">
        <v>1</v>
      </c>
    </row>
    <row r="125" spans="1:2" x14ac:dyDescent="0.2">
      <c r="A125" s="267" t="s">
        <v>351</v>
      </c>
      <c r="B125" s="75">
        <v>2</v>
      </c>
    </row>
    <row r="126" spans="1:2" x14ac:dyDescent="0.2">
      <c r="A126" s="267" t="s">
        <v>617</v>
      </c>
      <c r="B126" s="75">
        <v>1</v>
      </c>
    </row>
    <row r="127" spans="1:2" x14ac:dyDescent="0.2">
      <c r="A127" s="267" t="s">
        <v>318</v>
      </c>
      <c r="B127" s="75">
        <v>7</v>
      </c>
    </row>
    <row r="128" spans="1:2" x14ac:dyDescent="0.2">
      <c r="A128" s="267" t="s">
        <v>606</v>
      </c>
      <c r="B128" s="75">
        <v>1</v>
      </c>
    </row>
    <row r="129" spans="1:2" x14ac:dyDescent="0.2">
      <c r="A129" s="267" t="s">
        <v>53</v>
      </c>
      <c r="B129" s="75">
        <v>1</v>
      </c>
    </row>
    <row r="130" spans="1:2" x14ac:dyDescent="0.2">
      <c r="A130" s="10" t="s">
        <v>397</v>
      </c>
      <c r="B130" s="75">
        <v>156</v>
      </c>
    </row>
    <row r="131" spans="1:2" x14ac:dyDescent="0.2">
      <c r="A131" s="267" t="s">
        <v>315</v>
      </c>
      <c r="B131" s="75">
        <v>16</v>
      </c>
    </row>
    <row r="132" spans="1:2" x14ac:dyDescent="0.2">
      <c r="A132" s="267" t="s">
        <v>335</v>
      </c>
      <c r="B132" s="75">
        <v>1</v>
      </c>
    </row>
    <row r="133" spans="1:2" x14ac:dyDescent="0.2">
      <c r="A133" s="267" t="s">
        <v>355</v>
      </c>
      <c r="B133" s="75">
        <v>1</v>
      </c>
    </row>
    <row r="134" spans="1:2" x14ac:dyDescent="0.2">
      <c r="A134" s="267" t="s">
        <v>336</v>
      </c>
      <c r="B134" s="75">
        <v>2</v>
      </c>
    </row>
    <row r="135" spans="1:2" x14ac:dyDescent="0.2">
      <c r="A135" s="267" t="s">
        <v>1075</v>
      </c>
      <c r="B135" s="75">
        <v>1</v>
      </c>
    </row>
    <row r="136" spans="1:2" x14ac:dyDescent="0.2">
      <c r="A136" s="267" t="s">
        <v>794</v>
      </c>
      <c r="B136" s="75">
        <v>1</v>
      </c>
    </row>
    <row r="137" spans="1:2" x14ac:dyDescent="0.2">
      <c r="A137" s="267" t="s">
        <v>329</v>
      </c>
      <c r="B137" s="75">
        <v>10</v>
      </c>
    </row>
    <row r="138" spans="1:2" x14ac:dyDescent="0.2">
      <c r="A138" s="267" t="s">
        <v>306</v>
      </c>
      <c r="B138" s="75">
        <v>92</v>
      </c>
    </row>
    <row r="139" spans="1:2" x14ac:dyDescent="0.2">
      <c r="A139" s="267" t="s">
        <v>321</v>
      </c>
      <c r="B139" s="75">
        <v>4</v>
      </c>
    </row>
    <row r="140" spans="1:2" x14ac:dyDescent="0.2">
      <c r="A140" s="267" t="s">
        <v>353</v>
      </c>
      <c r="B140" s="75">
        <v>3</v>
      </c>
    </row>
    <row r="141" spans="1:2" x14ac:dyDescent="0.2">
      <c r="A141" s="267" t="s">
        <v>327</v>
      </c>
      <c r="B141" s="75">
        <v>5</v>
      </c>
    </row>
    <row r="142" spans="1:2" x14ac:dyDescent="0.2">
      <c r="A142" s="267" t="s">
        <v>545</v>
      </c>
      <c r="B142" s="75">
        <v>1</v>
      </c>
    </row>
    <row r="143" spans="1:2" x14ac:dyDescent="0.2">
      <c r="A143" s="267" t="s">
        <v>316</v>
      </c>
      <c r="B143" s="75">
        <v>9</v>
      </c>
    </row>
    <row r="144" spans="1:2" x14ac:dyDescent="0.2">
      <c r="A144" s="267" t="s">
        <v>351</v>
      </c>
      <c r="B144" s="75">
        <v>2</v>
      </c>
    </row>
    <row r="145" spans="1:2" x14ac:dyDescent="0.2">
      <c r="A145" s="267" t="s">
        <v>318</v>
      </c>
      <c r="B145" s="75">
        <v>8</v>
      </c>
    </row>
    <row r="146" spans="1:2" x14ac:dyDescent="0.2">
      <c r="A146" s="10" t="s">
        <v>53</v>
      </c>
      <c r="B146" s="75">
        <v>6</v>
      </c>
    </row>
    <row r="147" spans="1:2" x14ac:dyDescent="0.2">
      <c r="A147" s="267" t="s">
        <v>306</v>
      </c>
      <c r="B147" s="75">
        <v>2</v>
      </c>
    </row>
    <row r="148" spans="1:2" x14ac:dyDescent="0.2">
      <c r="A148" s="267" t="s">
        <v>53</v>
      </c>
      <c r="B148" s="75">
        <v>4</v>
      </c>
    </row>
    <row r="149" spans="1:2" x14ac:dyDescent="0.2">
      <c r="A149" s="10" t="s">
        <v>54</v>
      </c>
      <c r="B149" s="75">
        <v>2048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P2134"/>
  <sheetViews>
    <sheetView zoomScale="85" zoomScaleNormal="85" workbookViewId="0">
      <pane xSplit="3" ySplit="2" topLeftCell="D3" activePane="bottomRight" state="frozen"/>
      <selection pane="topRight" activeCell="D1" sqref="D1"/>
      <selection pane="bottomLeft" activeCell="A3" sqref="A3"/>
      <selection pane="bottomRight" activeCell="E13" sqref="E13"/>
    </sheetView>
  </sheetViews>
  <sheetFormatPr baseColWidth="10" defaultRowHeight="12.75" x14ac:dyDescent="0.2"/>
  <cols>
    <col min="1" max="1" width="42.7109375" style="150" customWidth="1"/>
    <col min="2" max="3" width="30.140625" style="150" customWidth="1"/>
    <col min="4" max="5" width="18.5703125" style="209" customWidth="1"/>
    <col min="6" max="6" width="40.28515625" customWidth="1"/>
    <col min="13" max="13" width="36.85546875" customWidth="1"/>
    <col min="48" max="48" width="16.28515625" style="109" customWidth="1"/>
    <col min="52" max="52" width="22" style="109" customWidth="1"/>
    <col min="53" max="53" width="16.5703125" style="191" customWidth="1"/>
    <col min="55" max="55" width="122.5703125" customWidth="1"/>
    <col min="62" max="67" width="7.42578125" customWidth="1"/>
  </cols>
  <sheetData>
    <row r="1" spans="1:68" s="109" customFormat="1" ht="194.25" customHeight="1" x14ac:dyDescent="0.2">
      <c r="A1" s="149" t="s">
        <v>179</v>
      </c>
      <c r="B1" s="149" t="s">
        <v>180</v>
      </c>
      <c r="C1" s="149" t="s">
        <v>185</v>
      </c>
      <c r="D1" s="207" t="s">
        <v>118</v>
      </c>
      <c r="E1" s="109" t="s">
        <v>360</v>
      </c>
      <c r="F1" s="109" t="s">
        <v>361</v>
      </c>
      <c r="G1" s="109" t="s">
        <v>928</v>
      </c>
      <c r="H1" s="109" t="s">
        <v>929</v>
      </c>
      <c r="I1" s="109" t="s">
        <v>930</v>
      </c>
      <c r="J1" s="109" t="s">
        <v>81</v>
      </c>
      <c r="K1" s="109" t="s">
        <v>82</v>
      </c>
      <c r="L1" s="109" t="s">
        <v>116</v>
      </c>
      <c r="M1" s="109" t="s">
        <v>931</v>
      </c>
      <c r="N1" s="202" t="s">
        <v>932</v>
      </c>
      <c r="O1" s="202" t="s">
        <v>933</v>
      </c>
      <c r="P1" s="202" t="s">
        <v>934</v>
      </c>
      <c r="Q1" s="202" t="s">
        <v>935</v>
      </c>
      <c r="R1" s="202" t="s">
        <v>936</v>
      </c>
      <c r="S1" s="109" t="s">
        <v>898</v>
      </c>
      <c r="T1" s="109" t="s">
        <v>899</v>
      </c>
      <c r="U1" s="202" t="s">
        <v>901</v>
      </c>
      <c r="V1" s="109" t="s">
        <v>902</v>
      </c>
      <c r="W1" s="109" t="s">
        <v>903</v>
      </c>
      <c r="X1" s="109" t="s">
        <v>904</v>
      </c>
      <c r="Y1" s="109" t="s">
        <v>905</v>
      </c>
      <c r="Z1" s="109" t="s">
        <v>906</v>
      </c>
      <c r="AA1" s="109" t="s">
        <v>907</v>
      </c>
      <c r="AB1" s="109" t="s">
        <v>908</v>
      </c>
      <c r="AC1" s="109" t="s">
        <v>909</v>
      </c>
      <c r="AD1" s="109" t="s">
        <v>910</v>
      </c>
      <c r="AE1" s="202" t="s">
        <v>920</v>
      </c>
      <c r="AF1" s="109" t="s">
        <v>911</v>
      </c>
      <c r="AG1" s="109" t="s">
        <v>912</v>
      </c>
      <c r="AH1" s="109" t="s">
        <v>913</v>
      </c>
      <c r="AI1" s="109" t="s">
        <v>914</v>
      </c>
      <c r="AJ1" s="109" t="s">
        <v>915</v>
      </c>
      <c r="AK1" s="109" t="s">
        <v>916</v>
      </c>
      <c r="AL1" s="109" t="s">
        <v>917</v>
      </c>
      <c r="AM1" s="109" t="s">
        <v>918</v>
      </c>
      <c r="AN1" s="109" t="s">
        <v>919</v>
      </c>
      <c r="AO1" s="202" t="s">
        <v>937</v>
      </c>
      <c r="AP1" s="202" t="s">
        <v>938</v>
      </c>
      <c r="AQ1" s="202" t="s">
        <v>939</v>
      </c>
      <c r="AR1" s="202" t="s">
        <v>940</v>
      </c>
      <c r="AS1" s="202" t="s">
        <v>941</v>
      </c>
      <c r="AT1" s="202" t="s">
        <v>942</v>
      </c>
      <c r="AU1" s="202" t="s">
        <v>943</v>
      </c>
      <c r="AV1" s="109" t="s">
        <v>921</v>
      </c>
      <c r="AW1" s="109" t="s">
        <v>922</v>
      </c>
      <c r="AX1" s="109" t="s">
        <v>923</v>
      </c>
      <c r="AY1" s="109" t="s">
        <v>924</v>
      </c>
      <c r="AZ1" s="109" t="s">
        <v>925</v>
      </c>
      <c r="BA1" s="190" t="s">
        <v>926</v>
      </c>
      <c r="BB1" s="109" t="s">
        <v>927</v>
      </c>
      <c r="BC1" s="109" t="s">
        <v>1</v>
      </c>
      <c r="BD1" s="214" t="s">
        <v>306</v>
      </c>
      <c r="BE1" s="214" t="s">
        <v>315</v>
      </c>
      <c r="BF1" s="214" t="s">
        <v>318</v>
      </c>
      <c r="BG1" s="214" t="s">
        <v>316</v>
      </c>
      <c r="BH1" s="214" t="s">
        <v>329</v>
      </c>
      <c r="BI1" s="214" t="s">
        <v>343</v>
      </c>
      <c r="BJ1" s="213" t="s">
        <v>325</v>
      </c>
      <c r="BK1" s="213" t="s">
        <v>334</v>
      </c>
      <c r="BL1" s="213" t="s">
        <v>424</v>
      </c>
      <c r="BM1" s="213" t="s">
        <v>345</v>
      </c>
      <c r="BN1" s="213" t="s">
        <v>593</v>
      </c>
      <c r="BO1" s="213" t="s">
        <v>307</v>
      </c>
      <c r="BP1" s="213" t="s">
        <v>900</v>
      </c>
    </row>
    <row r="2" spans="1:68" s="109" customFormat="1" ht="102.75" customHeight="1" x14ac:dyDescent="0.2">
      <c r="A2" s="149"/>
      <c r="B2" s="149"/>
      <c r="C2" s="149"/>
      <c r="D2" s="207" t="s">
        <v>287</v>
      </c>
      <c r="E2" s="207" t="s">
        <v>360</v>
      </c>
      <c r="F2" s="109" t="s">
        <v>361</v>
      </c>
      <c r="G2" s="109" t="s">
        <v>362</v>
      </c>
      <c r="H2" s="109" t="s">
        <v>363</v>
      </c>
      <c r="I2" s="109" t="s">
        <v>364</v>
      </c>
      <c r="J2" s="109" t="s">
        <v>81</v>
      </c>
      <c r="K2" s="109" t="s">
        <v>82</v>
      </c>
      <c r="L2" s="109" t="s">
        <v>288</v>
      </c>
      <c r="M2" s="109" t="s">
        <v>365</v>
      </c>
      <c r="N2" s="109" t="s">
        <v>366</v>
      </c>
      <c r="O2" s="109" t="s">
        <v>0</v>
      </c>
      <c r="P2" s="109" t="s">
        <v>289</v>
      </c>
      <c r="Q2" s="109" t="s">
        <v>290</v>
      </c>
      <c r="R2" s="109" t="s">
        <v>367</v>
      </c>
      <c r="S2" s="109" t="s">
        <v>368</v>
      </c>
      <c r="T2" s="109" t="s">
        <v>369</v>
      </c>
      <c r="U2" s="202" t="s">
        <v>291</v>
      </c>
      <c r="V2" s="109" t="s">
        <v>370</v>
      </c>
      <c r="W2" s="109" t="s">
        <v>371</v>
      </c>
      <c r="X2" s="109" t="s">
        <v>372</v>
      </c>
      <c r="Y2" s="109" t="s">
        <v>373</v>
      </c>
      <c r="Z2" s="109" t="s">
        <v>374</v>
      </c>
      <c r="AA2" s="109" t="s">
        <v>375</v>
      </c>
      <c r="AB2" s="109" t="s">
        <v>376</v>
      </c>
      <c r="AC2" s="109" t="s">
        <v>377</v>
      </c>
      <c r="AD2" s="109" t="s">
        <v>378</v>
      </c>
      <c r="AE2" s="109" t="s">
        <v>379</v>
      </c>
      <c r="AF2" s="109" t="s">
        <v>380</v>
      </c>
      <c r="AG2" s="109" t="s">
        <v>381</v>
      </c>
      <c r="AH2" s="109" t="s">
        <v>382</v>
      </c>
      <c r="AI2" s="109" t="s">
        <v>383</v>
      </c>
      <c r="AJ2" s="109" t="s">
        <v>384</v>
      </c>
      <c r="AK2" s="109" t="s">
        <v>385</v>
      </c>
      <c r="AL2" s="109" t="s">
        <v>386</v>
      </c>
      <c r="AM2" s="109" t="s">
        <v>387</v>
      </c>
      <c r="AN2" s="109" t="s">
        <v>388</v>
      </c>
      <c r="AO2" s="109" t="s">
        <v>292</v>
      </c>
      <c r="AP2" s="109" t="s">
        <v>389</v>
      </c>
      <c r="AQ2" s="109" t="s">
        <v>293</v>
      </c>
      <c r="AR2" s="109" t="s">
        <v>294</v>
      </c>
      <c r="AS2" s="109" t="s">
        <v>390</v>
      </c>
      <c r="AT2" s="109" t="s">
        <v>295</v>
      </c>
      <c r="AU2" s="109" t="s">
        <v>296</v>
      </c>
      <c r="AV2" s="109" t="s">
        <v>391</v>
      </c>
      <c r="AW2" s="109" t="s">
        <v>392</v>
      </c>
      <c r="AX2" s="109" t="s">
        <v>393</v>
      </c>
      <c r="AY2" s="109" t="s">
        <v>394</v>
      </c>
      <c r="AZ2" s="109" t="s">
        <v>297</v>
      </c>
      <c r="BA2" s="190" t="s">
        <v>298</v>
      </c>
      <c r="BB2" s="109" t="s">
        <v>299</v>
      </c>
      <c r="BC2" s="109" t="s">
        <v>395</v>
      </c>
    </row>
    <row r="3" spans="1:68" ht="15" x14ac:dyDescent="0.25">
      <c r="A3" s="150" t="str">
        <f>IF(ISNA(LOOKUP($F3,BLIOTECAS!$B$1:$B$27,BLIOTECAS!C$1:C$27)),"",LOOKUP($F3,BLIOTECAS!$B$1:$B$27,BLIOTECAS!C$1:C$27))</f>
        <v/>
      </c>
      <c r="B3" s="150" t="str">
        <f>IF(ISNA(LOOKUP($F3,BLIOTECAS!$B$1:$B$27,BLIOTECAS!D$1:D$27)),"",LOOKUP($F3,BLIOTECAS!$B$1:$B$27,BLIOTECAS!D$1:D$27))</f>
        <v/>
      </c>
      <c r="C3" s="150" t="str">
        <f>IFERROR(VLOOKUP(TABLA!F3,BLIOTECAS!$C$1:$E$26,3,FALSE),"")</f>
        <v>Ciencias Sociales</v>
      </c>
      <c r="D3" s="195">
        <v>43977.023611111108</v>
      </c>
      <c r="E3" s="195" t="s">
        <v>401</v>
      </c>
      <c r="F3" s="224" t="s">
        <v>92</v>
      </c>
      <c r="G3" s="194" t="s">
        <v>305</v>
      </c>
      <c r="H3" s="194" t="s">
        <v>305</v>
      </c>
      <c r="I3" s="194" t="s">
        <v>316</v>
      </c>
      <c r="J3" s="194"/>
      <c r="K3" s="194"/>
      <c r="L3" s="194"/>
      <c r="M3" s="194"/>
      <c r="N3" s="194"/>
      <c r="O3" s="194"/>
      <c r="P3" s="194"/>
      <c r="Q3" s="194"/>
      <c r="R3" s="194"/>
      <c r="S3" s="194" t="s">
        <v>26</v>
      </c>
      <c r="T3" s="194" t="s">
        <v>270</v>
      </c>
      <c r="U3" s="194">
        <v>3</v>
      </c>
      <c r="V3" s="194">
        <v>4</v>
      </c>
      <c r="W3" s="194">
        <v>5</v>
      </c>
      <c r="X3" s="194">
        <v>1</v>
      </c>
      <c r="Y3" s="194">
        <v>1</v>
      </c>
      <c r="Z3" s="194">
        <v>1</v>
      </c>
      <c r="AA3" s="194">
        <v>1</v>
      </c>
      <c r="AB3" s="194">
        <v>3</v>
      </c>
      <c r="AC3" s="194">
        <v>3</v>
      </c>
      <c r="AD3" s="194">
        <v>4</v>
      </c>
      <c r="AE3" s="194"/>
      <c r="AF3" s="194">
        <v>4</v>
      </c>
      <c r="AG3" s="194">
        <v>4</v>
      </c>
      <c r="AH3" s="194">
        <v>5</v>
      </c>
      <c r="AI3" s="194">
        <v>3</v>
      </c>
      <c r="AJ3" s="194">
        <v>3</v>
      </c>
      <c r="AK3" s="194" t="s">
        <v>26</v>
      </c>
      <c r="AL3" s="194">
        <v>4</v>
      </c>
      <c r="AM3" s="194">
        <v>4</v>
      </c>
      <c r="AN3" s="194" t="s">
        <v>593</v>
      </c>
      <c r="AO3" s="194"/>
      <c r="AP3" s="194"/>
      <c r="AQ3" s="194"/>
      <c r="AR3" s="194"/>
      <c r="AS3" s="194"/>
      <c r="AT3" s="194"/>
      <c r="AU3" s="194"/>
      <c r="AV3" s="194" t="s">
        <v>270</v>
      </c>
      <c r="AW3" s="194" t="s">
        <v>26</v>
      </c>
      <c r="AX3" s="194"/>
      <c r="AY3" s="194">
        <v>4</v>
      </c>
      <c r="AZ3" s="194">
        <v>5</v>
      </c>
      <c r="BA3" s="194" t="s">
        <v>303</v>
      </c>
      <c r="BB3" s="194" t="s">
        <v>304</v>
      </c>
      <c r="BC3" s="194" t="s">
        <v>1449</v>
      </c>
      <c r="BD3">
        <f>IF(IFERROR(FIND(BD$1,$I3,1),0)&lt;&gt;0,1,0)</f>
        <v>0</v>
      </c>
      <c r="BE3">
        <f t="shared" ref="BE3:BI18" si="0">IF(IFERROR(FIND(BE$1,$I3,1),0)&lt;&gt;0,1,0)</f>
        <v>0</v>
      </c>
      <c r="BF3">
        <f t="shared" si="0"/>
        <v>0</v>
      </c>
      <c r="BG3">
        <f t="shared" si="0"/>
        <v>1</v>
      </c>
      <c r="BH3">
        <f t="shared" si="0"/>
        <v>0</v>
      </c>
      <c r="BI3">
        <f t="shared" si="0"/>
        <v>0</v>
      </c>
      <c r="BJ3">
        <f>IF(IFERROR(FIND(BJ$1,$AN3,1),0)&lt;&gt;0,1,0)</f>
        <v>0</v>
      </c>
      <c r="BK3">
        <f t="shared" ref="BK3:BP18" si="1">IF(IFERROR(FIND(BK$1,$AN3,1),0)&lt;&gt;0,1,0)</f>
        <v>0</v>
      </c>
      <c r="BL3">
        <f t="shared" si="1"/>
        <v>0</v>
      </c>
      <c r="BM3">
        <f t="shared" si="1"/>
        <v>0</v>
      </c>
      <c r="BN3">
        <f t="shared" si="1"/>
        <v>1</v>
      </c>
      <c r="BO3">
        <f t="shared" si="1"/>
        <v>0</v>
      </c>
      <c r="BP3">
        <f t="shared" si="1"/>
        <v>0</v>
      </c>
    </row>
    <row r="4" spans="1:68" ht="15" x14ac:dyDescent="0.25">
      <c r="A4" s="150" t="str">
        <f>IF(ISNA(LOOKUP($F4,BLIOTECAS!$B$1:$B$27,BLIOTECAS!C$1:C$27)),"",LOOKUP($F4,BLIOTECAS!$B$1:$B$27,BLIOTECAS!C$1:C$27))</f>
        <v/>
      </c>
      <c r="B4" s="150" t="str">
        <f>IF(ISNA(LOOKUP($F4,BLIOTECAS!$B$1:$B$27,BLIOTECAS!D$1:D$27)),"",LOOKUP($F4,BLIOTECAS!$B$1:$B$27,BLIOTECAS!D$1:D$27))</f>
        <v/>
      </c>
      <c r="C4" s="150" t="str">
        <f>IFERROR(VLOOKUP(TABLA!F4,BLIOTECAS!$C$1:$E$26,3,FALSE),"")</f>
        <v>Humanidades</v>
      </c>
      <c r="D4" s="195">
        <v>43976.916666666664</v>
      </c>
      <c r="E4" s="195" t="s">
        <v>407</v>
      </c>
      <c r="F4" s="194" t="s">
        <v>100</v>
      </c>
      <c r="G4" s="194" t="s">
        <v>397</v>
      </c>
      <c r="H4" s="194" t="s">
        <v>305</v>
      </c>
      <c r="I4" s="194"/>
      <c r="J4" s="194"/>
      <c r="K4" s="194"/>
      <c r="L4" s="194"/>
      <c r="M4" s="194"/>
      <c r="N4" s="194"/>
      <c r="O4" s="194"/>
      <c r="P4" s="194"/>
      <c r="Q4" s="194"/>
      <c r="R4" s="194"/>
      <c r="S4" s="194" t="s">
        <v>270</v>
      </c>
      <c r="T4" s="194" t="s">
        <v>270</v>
      </c>
      <c r="U4" s="194">
        <v>2</v>
      </c>
      <c r="V4" s="194">
        <v>1</v>
      </c>
      <c r="W4" s="194">
        <v>5</v>
      </c>
      <c r="X4" s="194">
        <v>2</v>
      </c>
      <c r="Y4" s="194">
        <v>5</v>
      </c>
      <c r="Z4" s="194">
        <v>5</v>
      </c>
      <c r="AA4" s="194">
        <v>4</v>
      </c>
      <c r="AB4" s="194">
        <v>2</v>
      </c>
      <c r="AC4" s="194">
        <v>5</v>
      </c>
      <c r="AD4" s="194">
        <v>5</v>
      </c>
      <c r="AE4" s="194"/>
      <c r="AF4" s="194">
        <v>5</v>
      </c>
      <c r="AG4" s="194">
        <v>5</v>
      </c>
      <c r="AH4" s="194">
        <v>4</v>
      </c>
      <c r="AI4" s="194">
        <v>4</v>
      </c>
      <c r="AJ4" s="194">
        <v>3</v>
      </c>
      <c r="AK4" s="194" t="s">
        <v>26</v>
      </c>
      <c r="AL4" s="194">
        <v>3</v>
      </c>
      <c r="AM4" s="194">
        <v>4</v>
      </c>
      <c r="AN4" s="194" t="s">
        <v>409</v>
      </c>
      <c r="AO4" s="194"/>
      <c r="AP4" s="194"/>
      <c r="AQ4" s="194"/>
      <c r="AR4" s="194"/>
      <c r="AS4" s="194"/>
      <c r="AT4" s="194"/>
      <c r="AU4" s="194"/>
      <c r="AV4" s="194" t="s">
        <v>26</v>
      </c>
      <c r="AW4" s="194" t="s">
        <v>26</v>
      </c>
      <c r="AX4" s="194"/>
      <c r="AY4" s="194">
        <v>5</v>
      </c>
      <c r="AZ4" s="194">
        <v>5</v>
      </c>
      <c r="BA4" s="194" t="s">
        <v>303</v>
      </c>
      <c r="BB4" s="194"/>
      <c r="BC4" s="194"/>
      <c r="BD4">
        <f>IF(IFERROR(FIND(BD$1,$I4,1),0)&lt;&gt;0,1,0)</f>
        <v>0</v>
      </c>
      <c r="BE4">
        <f t="shared" si="0"/>
        <v>0</v>
      </c>
      <c r="BF4">
        <f t="shared" si="0"/>
        <v>0</v>
      </c>
      <c r="BG4">
        <f t="shared" si="0"/>
        <v>0</v>
      </c>
      <c r="BH4">
        <f t="shared" si="0"/>
        <v>0</v>
      </c>
      <c r="BI4">
        <f t="shared" si="0"/>
        <v>0</v>
      </c>
      <c r="BJ4">
        <f t="shared" ref="BJ4:BP53" si="2">IF(IFERROR(FIND(BJ$1,$AN4,1),0)&lt;&gt;0,1,0)</f>
        <v>0</v>
      </c>
      <c r="BK4">
        <f t="shared" si="1"/>
        <v>1</v>
      </c>
      <c r="BL4">
        <f t="shared" si="1"/>
        <v>1</v>
      </c>
      <c r="BM4">
        <f t="shared" si="1"/>
        <v>0</v>
      </c>
      <c r="BN4">
        <f t="shared" si="1"/>
        <v>0</v>
      </c>
      <c r="BO4">
        <f t="shared" si="1"/>
        <v>0</v>
      </c>
      <c r="BP4">
        <f t="shared" si="1"/>
        <v>0</v>
      </c>
    </row>
    <row r="5" spans="1:68" ht="15" x14ac:dyDescent="0.25">
      <c r="A5" s="150" t="str">
        <f>IF(ISNA(LOOKUP($F5,BLIOTECAS!$B$1:$B$27,BLIOTECAS!C$1:C$27)),"",LOOKUP($F5,BLIOTECAS!$B$1:$B$27,BLIOTECAS!C$1:C$27))</f>
        <v/>
      </c>
      <c r="B5" s="150" t="str">
        <f>IF(ISNA(LOOKUP($F5,BLIOTECAS!$B$1:$B$27,BLIOTECAS!D$1:D$27)),"",LOOKUP($F5,BLIOTECAS!$B$1:$B$27,BLIOTECAS!D$1:D$27))</f>
        <v/>
      </c>
      <c r="C5" s="150" t="str">
        <f>IFERROR(VLOOKUP(TABLA!F5,BLIOTECAS!$C$1:$E$26,3,FALSE),"")</f>
        <v>Ciencias Sociales</v>
      </c>
      <c r="D5" s="195">
        <v>43976.870138888888</v>
      </c>
      <c r="E5" s="195" t="s">
        <v>407</v>
      </c>
      <c r="F5" s="194" t="s">
        <v>221</v>
      </c>
      <c r="G5" s="194" t="s">
        <v>300</v>
      </c>
      <c r="H5" s="194" t="s">
        <v>320</v>
      </c>
      <c r="I5" s="194" t="s">
        <v>306</v>
      </c>
      <c r="J5" s="194" t="s">
        <v>309</v>
      </c>
      <c r="K5" s="194" t="s">
        <v>221</v>
      </c>
      <c r="L5" s="194" t="s">
        <v>221</v>
      </c>
      <c r="M5" s="194" t="s">
        <v>1450</v>
      </c>
      <c r="N5" s="194"/>
      <c r="O5" s="194"/>
      <c r="P5" s="194"/>
      <c r="Q5" s="194"/>
      <c r="R5" s="194"/>
      <c r="S5" s="194" t="s">
        <v>270</v>
      </c>
      <c r="T5" s="194" t="s">
        <v>26</v>
      </c>
      <c r="U5" s="194">
        <v>3</v>
      </c>
      <c r="V5" s="194">
        <v>1</v>
      </c>
      <c r="W5" s="194">
        <v>1</v>
      </c>
      <c r="X5" s="194">
        <v>1</v>
      </c>
      <c r="Y5" s="194">
        <v>5</v>
      </c>
      <c r="Z5" s="194">
        <v>1</v>
      </c>
      <c r="AA5" s="194">
        <v>5</v>
      </c>
      <c r="AB5" s="194">
        <v>5</v>
      </c>
      <c r="AC5" s="194">
        <v>5</v>
      </c>
      <c r="AD5" s="194">
        <v>5</v>
      </c>
      <c r="AE5" s="194"/>
      <c r="AF5" s="194">
        <v>5</v>
      </c>
      <c r="AG5" s="194">
        <v>5</v>
      </c>
      <c r="AH5" s="194">
        <v>5</v>
      </c>
      <c r="AI5" s="194">
        <v>5</v>
      </c>
      <c r="AJ5" s="194">
        <v>5</v>
      </c>
      <c r="AK5" s="194" t="s">
        <v>26</v>
      </c>
      <c r="AL5" s="194">
        <v>5</v>
      </c>
      <c r="AM5" s="194">
        <v>5</v>
      </c>
      <c r="AN5" s="194" t="s">
        <v>400</v>
      </c>
      <c r="AO5" s="194"/>
      <c r="AP5" s="194"/>
      <c r="AQ5" s="194"/>
      <c r="AR5" s="194"/>
      <c r="AS5" s="194"/>
      <c r="AT5" s="194"/>
      <c r="AU5" s="194"/>
      <c r="AV5" s="194" t="s">
        <v>26</v>
      </c>
      <c r="AW5" s="194" t="s">
        <v>26</v>
      </c>
      <c r="AX5" s="194"/>
      <c r="AY5" s="194">
        <v>5</v>
      </c>
      <c r="AZ5" s="194">
        <v>5</v>
      </c>
      <c r="BA5" s="194" t="s">
        <v>303</v>
      </c>
      <c r="BB5" s="194" t="s">
        <v>304</v>
      </c>
      <c r="BC5" s="194" t="s">
        <v>1451</v>
      </c>
      <c r="BD5">
        <f t="shared" ref="BD5:BI59" si="3">IF(IFERROR(FIND(BD$1,$I5,1),0)&lt;&gt;0,1,0)</f>
        <v>1</v>
      </c>
      <c r="BE5">
        <f t="shared" si="0"/>
        <v>0</v>
      </c>
      <c r="BF5">
        <f t="shared" si="0"/>
        <v>0</v>
      </c>
      <c r="BG5">
        <f t="shared" si="0"/>
        <v>0</v>
      </c>
      <c r="BH5">
        <f t="shared" si="0"/>
        <v>0</v>
      </c>
      <c r="BI5">
        <f t="shared" si="0"/>
        <v>0</v>
      </c>
      <c r="BJ5">
        <f t="shared" si="2"/>
        <v>0</v>
      </c>
      <c r="BK5">
        <f t="shared" si="1"/>
        <v>0</v>
      </c>
      <c r="BL5">
        <f t="shared" si="1"/>
        <v>1</v>
      </c>
      <c r="BM5">
        <f t="shared" si="1"/>
        <v>1</v>
      </c>
      <c r="BN5">
        <f t="shared" si="1"/>
        <v>0</v>
      </c>
      <c r="BO5">
        <f t="shared" si="1"/>
        <v>0</v>
      </c>
      <c r="BP5">
        <f t="shared" si="1"/>
        <v>0</v>
      </c>
    </row>
    <row r="6" spans="1:68" ht="15" x14ac:dyDescent="0.25">
      <c r="A6" s="150" t="str">
        <f>IF(ISNA(LOOKUP($F6,BLIOTECAS!$B$1:$B$27,BLIOTECAS!C$1:C$27)),"",LOOKUP($F6,BLIOTECAS!$B$1:$B$27,BLIOTECAS!C$1:C$27))</f>
        <v/>
      </c>
      <c r="B6" s="150" t="str">
        <f>IF(ISNA(LOOKUP($F6,BLIOTECAS!$B$1:$B$27,BLIOTECAS!D$1:D$27)),"",LOOKUP($F6,BLIOTECAS!$B$1:$B$27,BLIOTECAS!D$1:D$27))</f>
        <v/>
      </c>
      <c r="C6" s="150" t="str">
        <f>IFERROR(VLOOKUP(TABLA!F6,BLIOTECAS!$C$1:$E$26,3,FALSE),"")</f>
        <v>Humanidades</v>
      </c>
      <c r="D6" s="195">
        <v>43976.791666666664</v>
      </c>
      <c r="E6" s="195" t="s">
        <v>401</v>
      </c>
      <c r="F6" s="194" t="s">
        <v>102</v>
      </c>
      <c r="G6" s="194" t="s">
        <v>300</v>
      </c>
      <c r="H6" s="194" t="s">
        <v>300</v>
      </c>
      <c r="I6" s="194" t="s">
        <v>318</v>
      </c>
      <c r="J6" s="194" t="s">
        <v>103</v>
      </c>
      <c r="K6" s="194" t="s">
        <v>310</v>
      </c>
      <c r="L6" s="194" t="s">
        <v>309</v>
      </c>
      <c r="M6" s="194" t="s">
        <v>1452</v>
      </c>
      <c r="N6" s="194"/>
      <c r="O6" s="194"/>
      <c r="P6" s="194"/>
      <c r="Q6" s="194"/>
      <c r="R6" s="194"/>
      <c r="S6" s="194" t="s">
        <v>270</v>
      </c>
      <c r="T6" s="194" t="s">
        <v>270</v>
      </c>
      <c r="U6" s="194">
        <v>5</v>
      </c>
      <c r="V6" s="194">
        <v>4</v>
      </c>
      <c r="W6" s="194">
        <v>4</v>
      </c>
      <c r="X6" s="194">
        <v>4</v>
      </c>
      <c r="Y6" s="194">
        <v>3</v>
      </c>
      <c r="Z6" s="194">
        <v>4</v>
      </c>
      <c r="AA6" s="194">
        <v>4</v>
      </c>
      <c r="AB6" s="194">
        <v>4</v>
      </c>
      <c r="AC6" s="194">
        <v>5</v>
      </c>
      <c r="AD6" s="194">
        <v>5</v>
      </c>
      <c r="AE6" s="194"/>
      <c r="AF6" s="194">
        <v>5</v>
      </c>
      <c r="AG6" s="194">
        <v>5</v>
      </c>
      <c r="AH6" s="194">
        <v>5</v>
      </c>
      <c r="AI6" s="194">
        <v>5</v>
      </c>
      <c r="AJ6" s="194">
        <v>5</v>
      </c>
      <c r="AK6" s="194" t="s">
        <v>270</v>
      </c>
      <c r="AL6" s="194">
        <v>4</v>
      </c>
      <c r="AM6" s="194"/>
      <c r="AN6" s="194" t="s">
        <v>424</v>
      </c>
      <c r="AO6" s="194"/>
      <c r="AP6" s="194"/>
      <c r="AQ6" s="194"/>
      <c r="AR6" s="194"/>
      <c r="AS6" s="194"/>
      <c r="AT6" s="194"/>
      <c r="AU6" s="194"/>
      <c r="AV6" s="194" t="s">
        <v>270</v>
      </c>
      <c r="AW6" s="194" t="s">
        <v>270</v>
      </c>
      <c r="AX6" s="194"/>
      <c r="AY6" s="194">
        <v>5</v>
      </c>
      <c r="AZ6" s="194">
        <v>5</v>
      </c>
      <c r="BA6" s="194" t="s">
        <v>303</v>
      </c>
      <c r="BB6" s="194" t="s">
        <v>304</v>
      </c>
      <c r="BC6" s="194"/>
      <c r="BD6">
        <f t="shared" si="3"/>
        <v>0</v>
      </c>
      <c r="BE6">
        <f t="shared" si="0"/>
        <v>0</v>
      </c>
      <c r="BF6">
        <f t="shared" si="0"/>
        <v>1</v>
      </c>
      <c r="BG6">
        <f t="shared" si="0"/>
        <v>0</v>
      </c>
      <c r="BH6">
        <f t="shared" si="0"/>
        <v>0</v>
      </c>
      <c r="BI6">
        <f t="shared" si="0"/>
        <v>0</v>
      </c>
      <c r="BJ6">
        <f t="shared" si="2"/>
        <v>0</v>
      </c>
      <c r="BK6">
        <f t="shared" si="1"/>
        <v>0</v>
      </c>
      <c r="BL6">
        <f t="shared" si="1"/>
        <v>1</v>
      </c>
      <c r="BM6">
        <f t="shared" si="1"/>
        <v>0</v>
      </c>
      <c r="BN6">
        <f t="shared" si="1"/>
        <v>0</v>
      </c>
      <c r="BO6">
        <f t="shared" si="1"/>
        <v>0</v>
      </c>
      <c r="BP6">
        <f t="shared" si="1"/>
        <v>0</v>
      </c>
    </row>
    <row r="7" spans="1:68" ht="15" x14ac:dyDescent="0.25">
      <c r="A7" s="150" t="str">
        <f>IF(ISNA(LOOKUP($F7,BLIOTECAS!$B$1:$B$27,BLIOTECAS!C$1:C$27)),"",LOOKUP($F7,BLIOTECAS!$B$1:$B$27,BLIOTECAS!C$1:C$27))</f>
        <v/>
      </c>
      <c r="B7" s="150" t="str">
        <f>IF(ISNA(LOOKUP($F7,BLIOTECAS!$B$1:$B$27,BLIOTECAS!D$1:D$27)),"",LOOKUP($F7,BLIOTECAS!$B$1:$B$27,BLIOTECAS!D$1:D$27))</f>
        <v/>
      </c>
      <c r="C7" s="150" t="str">
        <f>IFERROR(VLOOKUP(TABLA!F7,BLIOTECAS!$C$1:$E$26,3,FALSE),"")</f>
        <v>Ciencias Sociales</v>
      </c>
      <c r="D7" s="195">
        <v>43976.787499999999</v>
      </c>
      <c r="E7" s="195" t="s">
        <v>401</v>
      </c>
      <c r="F7" s="194" t="s">
        <v>92</v>
      </c>
      <c r="G7" s="194" t="s">
        <v>300</v>
      </c>
      <c r="H7" s="194" t="s">
        <v>300</v>
      </c>
      <c r="I7" s="194" t="s">
        <v>327</v>
      </c>
      <c r="J7" s="194" t="s">
        <v>92</v>
      </c>
      <c r="K7" s="194" t="s">
        <v>309</v>
      </c>
      <c r="L7" s="194" t="s">
        <v>89</v>
      </c>
      <c r="M7" s="194"/>
      <c r="N7" s="194"/>
      <c r="O7" s="194"/>
      <c r="P7" s="194"/>
      <c r="Q7" s="194"/>
      <c r="R7" s="194"/>
      <c r="S7" s="194" t="s">
        <v>270</v>
      </c>
      <c r="T7" s="194" t="s">
        <v>270</v>
      </c>
      <c r="U7" s="194">
        <v>4</v>
      </c>
      <c r="V7" s="194">
        <v>3</v>
      </c>
      <c r="W7" s="194">
        <v>4</v>
      </c>
      <c r="X7" s="194">
        <v>5</v>
      </c>
      <c r="Y7" s="194">
        <v>4</v>
      </c>
      <c r="Z7" s="194">
        <v>4</v>
      </c>
      <c r="AA7" s="194">
        <v>4</v>
      </c>
      <c r="AB7" s="194">
        <v>4</v>
      </c>
      <c r="AC7" s="194">
        <v>4</v>
      </c>
      <c r="AD7" s="194">
        <v>4</v>
      </c>
      <c r="AE7" s="194"/>
      <c r="AF7" s="194">
        <v>4</v>
      </c>
      <c r="AG7" s="194">
        <v>4</v>
      </c>
      <c r="AH7" s="194">
        <v>3</v>
      </c>
      <c r="AI7" s="194">
        <v>4</v>
      </c>
      <c r="AJ7" s="194">
        <v>4</v>
      </c>
      <c r="AK7" s="194" t="s">
        <v>26</v>
      </c>
      <c r="AL7" s="194">
        <v>4</v>
      </c>
      <c r="AM7" s="194">
        <v>5</v>
      </c>
      <c r="AN7" s="194" t="s">
        <v>354</v>
      </c>
      <c r="AO7" s="194"/>
      <c r="AP7" s="194"/>
      <c r="AQ7" s="194"/>
      <c r="AR7" s="194"/>
      <c r="AS7" s="194"/>
      <c r="AT7" s="194"/>
      <c r="AU7" s="194"/>
      <c r="AV7" s="194" t="s">
        <v>26</v>
      </c>
      <c r="AW7" s="194" t="s">
        <v>26</v>
      </c>
      <c r="AX7" s="194"/>
      <c r="AY7" s="194">
        <v>5</v>
      </c>
      <c r="AZ7" s="194">
        <v>5</v>
      </c>
      <c r="BA7" s="194" t="s">
        <v>311</v>
      </c>
      <c r="BB7" s="194" t="s">
        <v>308</v>
      </c>
      <c r="BC7" s="194"/>
      <c r="BD7">
        <f t="shared" si="3"/>
        <v>1</v>
      </c>
      <c r="BE7">
        <f t="shared" si="0"/>
        <v>0</v>
      </c>
      <c r="BF7">
        <f t="shared" si="0"/>
        <v>1</v>
      </c>
      <c r="BG7">
        <f t="shared" si="0"/>
        <v>0</v>
      </c>
      <c r="BH7">
        <f t="shared" si="0"/>
        <v>0</v>
      </c>
      <c r="BI7">
        <f t="shared" si="0"/>
        <v>0</v>
      </c>
      <c r="BJ7">
        <f t="shared" si="2"/>
        <v>1</v>
      </c>
      <c r="BK7">
        <f t="shared" si="1"/>
        <v>0</v>
      </c>
      <c r="BL7">
        <f t="shared" si="1"/>
        <v>0</v>
      </c>
      <c r="BM7">
        <f t="shared" si="1"/>
        <v>1</v>
      </c>
      <c r="BN7">
        <f t="shared" si="1"/>
        <v>0</v>
      </c>
      <c r="BO7">
        <f t="shared" si="1"/>
        <v>0</v>
      </c>
      <c r="BP7">
        <f t="shared" si="1"/>
        <v>0</v>
      </c>
    </row>
    <row r="8" spans="1:68" ht="15" x14ac:dyDescent="0.25">
      <c r="A8" s="150" t="str">
        <f>IF(ISNA(LOOKUP($F8,BLIOTECAS!$B$1:$B$27,BLIOTECAS!C$1:C$27)),"",LOOKUP($F8,BLIOTECAS!$B$1:$B$27,BLIOTECAS!C$1:C$27))</f>
        <v/>
      </c>
      <c r="B8" s="150" t="str">
        <f>IF(ISNA(LOOKUP($F8,BLIOTECAS!$B$1:$B$27,BLIOTECAS!D$1:D$27)),"",LOOKUP($F8,BLIOTECAS!$B$1:$B$27,BLIOTECAS!D$1:D$27))</f>
        <v/>
      </c>
      <c r="C8" s="150" t="str">
        <f>IFERROR(VLOOKUP(TABLA!F8,BLIOTECAS!$C$1:$E$26,3,FALSE),"")</f>
        <v>Ciencias Experimentales</v>
      </c>
      <c r="D8" s="195">
        <v>43976.736805555556</v>
      </c>
      <c r="E8" s="195" t="s">
        <v>396</v>
      </c>
      <c r="F8" s="194" t="s">
        <v>90</v>
      </c>
      <c r="G8" s="194" t="s">
        <v>397</v>
      </c>
      <c r="H8" s="194" t="s">
        <v>397</v>
      </c>
      <c r="I8" s="194" t="s">
        <v>306</v>
      </c>
      <c r="J8" s="194" t="s">
        <v>90</v>
      </c>
      <c r="K8" s="194" t="s">
        <v>95</v>
      </c>
      <c r="L8" s="194" t="s">
        <v>309</v>
      </c>
      <c r="M8" s="194"/>
      <c r="N8" s="194"/>
      <c r="O8" s="194"/>
      <c r="P8" s="194"/>
      <c r="Q8" s="194"/>
      <c r="R8" s="194"/>
      <c r="S8" s="194" t="s">
        <v>26</v>
      </c>
      <c r="T8" s="194" t="s">
        <v>270</v>
      </c>
      <c r="U8" s="194">
        <v>4</v>
      </c>
      <c r="V8" s="194">
        <v>2</v>
      </c>
      <c r="W8" s="194">
        <v>2</v>
      </c>
      <c r="X8" s="194">
        <v>2</v>
      </c>
      <c r="Y8" s="194">
        <v>4</v>
      </c>
      <c r="Z8" s="194">
        <v>4</v>
      </c>
      <c r="AA8" s="194">
        <v>4</v>
      </c>
      <c r="AB8" s="194">
        <v>2</v>
      </c>
      <c r="AC8" s="194">
        <v>4</v>
      </c>
      <c r="AD8" s="194">
        <v>3</v>
      </c>
      <c r="AE8" s="194"/>
      <c r="AF8" s="194">
        <v>3</v>
      </c>
      <c r="AG8" s="194">
        <v>3</v>
      </c>
      <c r="AH8" s="194">
        <v>2</v>
      </c>
      <c r="AI8" s="194">
        <v>2</v>
      </c>
      <c r="AJ8" s="194">
        <v>2</v>
      </c>
      <c r="AK8" s="194" t="s">
        <v>26</v>
      </c>
      <c r="AL8" s="194">
        <v>3</v>
      </c>
      <c r="AM8" s="194">
        <v>4</v>
      </c>
      <c r="AN8" s="194" t="s">
        <v>428</v>
      </c>
      <c r="AO8" s="194"/>
      <c r="AP8" s="194"/>
      <c r="AQ8" s="194"/>
      <c r="AR8" s="194"/>
      <c r="AS8" s="194"/>
      <c r="AT8" s="194"/>
      <c r="AU8" s="194"/>
      <c r="AV8" s="194" t="s">
        <v>26</v>
      </c>
      <c r="AW8" s="194" t="s">
        <v>26</v>
      </c>
      <c r="AX8" s="194"/>
      <c r="AY8" s="194">
        <v>4</v>
      </c>
      <c r="AZ8" s="194">
        <v>2</v>
      </c>
      <c r="BA8" s="194" t="s">
        <v>319</v>
      </c>
      <c r="BB8" s="194" t="s">
        <v>317</v>
      </c>
      <c r="BC8" s="194" t="s">
        <v>1453</v>
      </c>
      <c r="BD8">
        <f t="shared" si="3"/>
        <v>1</v>
      </c>
      <c r="BE8">
        <f t="shared" si="0"/>
        <v>0</v>
      </c>
      <c r="BF8">
        <f t="shared" si="0"/>
        <v>0</v>
      </c>
      <c r="BG8">
        <f t="shared" si="0"/>
        <v>0</v>
      </c>
      <c r="BH8">
        <f t="shared" si="0"/>
        <v>0</v>
      </c>
      <c r="BI8">
        <f t="shared" si="0"/>
        <v>0</v>
      </c>
      <c r="BJ8">
        <f t="shared" si="2"/>
        <v>0</v>
      </c>
      <c r="BK8">
        <f t="shared" si="1"/>
        <v>1</v>
      </c>
      <c r="BL8">
        <f t="shared" si="1"/>
        <v>1</v>
      </c>
      <c r="BM8">
        <f t="shared" si="1"/>
        <v>1</v>
      </c>
      <c r="BN8">
        <f t="shared" si="1"/>
        <v>0</v>
      </c>
      <c r="BO8">
        <f t="shared" si="1"/>
        <v>0</v>
      </c>
      <c r="BP8">
        <f t="shared" si="1"/>
        <v>0</v>
      </c>
    </row>
    <row r="9" spans="1:68" ht="15" x14ac:dyDescent="0.25">
      <c r="A9" s="150" t="str">
        <f>IF(ISNA(LOOKUP($F9,BLIOTECAS!$B$1:$B$27,BLIOTECAS!C$1:C$27)),"",LOOKUP($F9,BLIOTECAS!$B$1:$B$27,BLIOTECAS!C$1:C$27))</f>
        <v/>
      </c>
      <c r="B9" s="150" t="str">
        <f>IF(ISNA(LOOKUP($F9,BLIOTECAS!$B$1:$B$27,BLIOTECAS!D$1:D$27)),"",LOOKUP($F9,BLIOTECAS!$B$1:$B$27,BLIOTECAS!D$1:D$27))</f>
        <v/>
      </c>
      <c r="C9" s="150" t="str">
        <f>IFERROR(VLOOKUP(TABLA!F9,BLIOTECAS!$C$1:$E$26,3,FALSE),"")</f>
        <v>Humanidades</v>
      </c>
      <c r="D9" s="195">
        <v>43976.718055555553</v>
      </c>
      <c r="E9" s="195" t="s">
        <v>418</v>
      </c>
      <c r="F9" s="194" t="s">
        <v>104</v>
      </c>
      <c r="G9" s="194" t="s">
        <v>305</v>
      </c>
      <c r="H9" s="194" t="s">
        <v>305</v>
      </c>
      <c r="I9" s="194" t="s">
        <v>306</v>
      </c>
      <c r="J9" s="194" t="s">
        <v>104</v>
      </c>
      <c r="K9" s="194" t="s">
        <v>309</v>
      </c>
      <c r="L9" s="194"/>
      <c r="M9" s="194"/>
      <c r="N9" s="194"/>
      <c r="O9" s="194"/>
      <c r="P9" s="194"/>
      <c r="Q9" s="194"/>
      <c r="R9" s="194"/>
      <c r="S9" s="194" t="s">
        <v>270</v>
      </c>
      <c r="T9" s="194"/>
      <c r="U9" s="194">
        <v>3</v>
      </c>
      <c r="V9" s="194"/>
      <c r="W9" s="194"/>
      <c r="X9" s="194">
        <v>2</v>
      </c>
      <c r="Y9" s="194">
        <v>4</v>
      </c>
      <c r="Z9" s="194">
        <v>4</v>
      </c>
      <c r="AA9" s="194"/>
      <c r="AB9" s="194"/>
      <c r="AC9" s="194">
        <v>5</v>
      </c>
      <c r="AD9" s="194">
        <v>5</v>
      </c>
      <c r="AE9" s="194"/>
      <c r="AF9" s="194">
        <v>4</v>
      </c>
      <c r="AG9" s="194">
        <v>5</v>
      </c>
      <c r="AH9" s="194">
        <v>4</v>
      </c>
      <c r="AI9" s="194">
        <v>5</v>
      </c>
      <c r="AJ9" s="194">
        <v>5</v>
      </c>
      <c r="AK9" s="194" t="s">
        <v>26</v>
      </c>
      <c r="AL9" s="194">
        <v>4</v>
      </c>
      <c r="AM9" s="194">
        <v>4</v>
      </c>
      <c r="AN9" s="194" t="s">
        <v>307</v>
      </c>
      <c r="AO9" s="194"/>
      <c r="AP9" s="194"/>
      <c r="AQ9" s="194"/>
      <c r="AR9" s="194"/>
      <c r="AS9" s="194"/>
      <c r="AT9" s="194"/>
      <c r="AU9" s="194"/>
      <c r="AV9" s="194" t="s">
        <v>26</v>
      </c>
      <c r="AW9" s="194" t="s">
        <v>26</v>
      </c>
      <c r="AX9" s="194"/>
      <c r="AY9" s="194">
        <v>5</v>
      </c>
      <c r="AZ9" s="194">
        <v>5</v>
      </c>
      <c r="BA9" s="194" t="s">
        <v>303</v>
      </c>
      <c r="BB9" s="194" t="s">
        <v>304</v>
      </c>
      <c r="BC9" s="194"/>
      <c r="BD9">
        <f t="shared" si="3"/>
        <v>1</v>
      </c>
      <c r="BE9">
        <f t="shared" si="0"/>
        <v>0</v>
      </c>
      <c r="BF9">
        <f t="shared" si="0"/>
        <v>0</v>
      </c>
      <c r="BG9">
        <f t="shared" si="0"/>
        <v>0</v>
      </c>
      <c r="BH9">
        <f t="shared" si="0"/>
        <v>0</v>
      </c>
      <c r="BI9">
        <f t="shared" si="0"/>
        <v>0</v>
      </c>
      <c r="BJ9">
        <f t="shared" si="2"/>
        <v>0</v>
      </c>
      <c r="BK9">
        <f t="shared" si="1"/>
        <v>0</v>
      </c>
      <c r="BL9">
        <f t="shared" si="1"/>
        <v>0</v>
      </c>
      <c r="BM9">
        <f t="shared" si="1"/>
        <v>0</v>
      </c>
      <c r="BN9">
        <f t="shared" si="1"/>
        <v>0</v>
      </c>
      <c r="BO9">
        <f t="shared" si="1"/>
        <v>1</v>
      </c>
      <c r="BP9">
        <f t="shared" si="1"/>
        <v>0</v>
      </c>
    </row>
    <row r="10" spans="1:68" ht="15" x14ac:dyDescent="0.25">
      <c r="A10" s="150" t="str">
        <f>IF(ISNA(LOOKUP($F10,BLIOTECAS!$B$1:$B$27,BLIOTECAS!C$1:C$27)),"",LOOKUP($F10,BLIOTECAS!$B$1:$B$27,BLIOTECAS!C$1:C$27))</f>
        <v/>
      </c>
      <c r="B10" s="150" t="str">
        <f>IF(ISNA(LOOKUP($F10,BLIOTECAS!$B$1:$B$27,BLIOTECAS!D$1:D$27)),"",LOOKUP($F10,BLIOTECAS!$B$1:$B$27,BLIOTECAS!D$1:D$27))</f>
        <v/>
      </c>
      <c r="C10" s="150" t="str">
        <f>IFERROR(VLOOKUP(TABLA!F10,BLIOTECAS!$C$1:$E$26,3,FALSE),"")</f>
        <v>Ciencias de la Salud</v>
      </c>
      <c r="D10" s="195">
        <v>43976.677777777775</v>
      </c>
      <c r="E10" s="195" t="s">
        <v>396</v>
      </c>
      <c r="F10" s="194" t="s">
        <v>101</v>
      </c>
      <c r="G10" s="194" t="s">
        <v>397</v>
      </c>
      <c r="H10" s="194" t="s">
        <v>397</v>
      </c>
      <c r="I10" s="194" t="s">
        <v>306</v>
      </c>
      <c r="J10" s="194" t="s">
        <v>309</v>
      </c>
      <c r="K10" s="194" t="s">
        <v>101</v>
      </c>
      <c r="L10" s="194" t="s">
        <v>106</v>
      </c>
      <c r="M10" s="194"/>
      <c r="N10" s="194"/>
      <c r="O10" s="194"/>
      <c r="P10" s="194"/>
      <c r="Q10" s="194"/>
      <c r="R10" s="194"/>
      <c r="S10" s="194" t="s">
        <v>26</v>
      </c>
      <c r="T10" s="194" t="s">
        <v>26</v>
      </c>
      <c r="U10" s="194">
        <v>1</v>
      </c>
      <c r="V10" s="194">
        <v>1</v>
      </c>
      <c r="W10" s="194">
        <v>1</v>
      </c>
      <c r="X10" s="194">
        <v>1</v>
      </c>
      <c r="Y10" s="194">
        <v>4</v>
      </c>
      <c r="Z10" s="194">
        <v>5</v>
      </c>
      <c r="AA10" s="194">
        <v>4</v>
      </c>
      <c r="AB10" s="194">
        <v>2</v>
      </c>
      <c r="AC10" s="194">
        <v>3</v>
      </c>
      <c r="AD10" s="194">
        <v>4</v>
      </c>
      <c r="AE10" s="194"/>
      <c r="AF10" s="194">
        <v>2</v>
      </c>
      <c r="AG10" s="194">
        <v>2</v>
      </c>
      <c r="AH10" s="194">
        <v>2</v>
      </c>
      <c r="AI10" s="194">
        <v>2</v>
      </c>
      <c r="AJ10" s="194">
        <v>2</v>
      </c>
      <c r="AK10" s="194" t="s">
        <v>26</v>
      </c>
      <c r="AL10" s="194">
        <v>3</v>
      </c>
      <c r="AM10" s="194">
        <v>2</v>
      </c>
      <c r="AN10" s="194" t="s">
        <v>428</v>
      </c>
      <c r="AO10" s="194"/>
      <c r="AP10" s="194"/>
      <c r="AQ10" s="194"/>
      <c r="AR10" s="194"/>
      <c r="AS10" s="194"/>
      <c r="AT10" s="194"/>
      <c r="AU10" s="194"/>
      <c r="AV10" s="194" t="s">
        <v>26</v>
      </c>
      <c r="AW10" s="194" t="s">
        <v>26</v>
      </c>
      <c r="AX10" s="194"/>
      <c r="AY10" s="194">
        <v>2</v>
      </c>
      <c r="AZ10" s="194">
        <v>1</v>
      </c>
      <c r="BA10" s="194" t="s">
        <v>311</v>
      </c>
      <c r="BB10" s="194" t="s">
        <v>317</v>
      </c>
      <c r="BC10" s="194"/>
      <c r="BD10">
        <f t="shared" si="3"/>
        <v>1</v>
      </c>
      <c r="BE10">
        <f t="shared" si="0"/>
        <v>0</v>
      </c>
      <c r="BF10">
        <f t="shared" si="0"/>
        <v>0</v>
      </c>
      <c r="BG10">
        <f t="shared" si="0"/>
        <v>0</v>
      </c>
      <c r="BH10">
        <f t="shared" si="0"/>
        <v>0</v>
      </c>
      <c r="BI10">
        <f t="shared" si="0"/>
        <v>0</v>
      </c>
      <c r="BJ10">
        <f t="shared" si="2"/>
        <v>0</v>
      </c>
      <c r="BK10">
        <f t="shared" si="1"/>
        <v>1</v>
      </c>
      <c r="BL10">
        <f t="shared" si="1"/>
        <v>1</v>
      </c>
      <c r="BM10">
        <f t="shared" si="1"/>
        <v>1</v>
      </c>
      <c r="BN10">
        <f t="shared" si="1"/>
        <v>0</v>
      </c>
      <c r="BO10">
        <f t="shared" si="1"/>
        <v>0</v>
      </c>
      <c r="BP10">
        <f t="shared" si="1"/>
        <v>0</v>
      </c>
    </row>
    <row r="11" spans="1:68" ht="15" x14ac:dyDescent="0.25">
      <c r="A11" s="150" t="str">
        <f>IF(ISNA(LOOKUP($F11,BLIOTECAS!$B$1:$B$27,BLIOTECAS!C$1:C$27)),"",LOOKUP($F11,BLIOTECAS!$B$1:$B$27,BLIOTECAS!C$1:C$27))</f>
        <v/>
      </c>
      <c r="B11" s="150" t="str">
        <f>IF(ISNA(LOOKUP($F11,BLIOTECAS!$B$1:$B$27,BLIOTECAS!D$1:D$27)),"",LOOKUP($F11,BLIOTECAS!$B$1:$B$27,BLIOTECAS!D$1:D$27))</f>
        <v/>
      </c>
      <c r="C11" s="150" t="str">
        <f>IFERROR(VLOOKUP(TABLA!F11,BLIOTECAS!$C$1:$E$26,3,FALSE),"")</f>
        <v>Humanidades</v>
      </c>
      <c r="D11" s="195">
        <v>43976.668055555558</v>
      </c>
      <c r="E11" s="195" t="s">
        <v>407</v>
      </c>
      <c r="F11" s="194" t="s">
        <v>104</v>
      </c>
      <c r="G11" s="194" t="s">
        <v>305</v>
      </c>
      <c r="H11" s="194" t="s">
        <v>397</v>
      </c>
      <c r="I11" s="194" t="s">
        <v>306</v>
      </c>
      <c r="J11" s="194" t="s">
        <v>309</v>
      </c>
      <c r="K11" s="194" t="s">
        <v>104</v>
      </c>
      <c r="L11" s="194"/>
      <c r="M11" s="194"/>
      <c r="N11" s="194"/>
      <c r="O11" s="194"/>
      <c r="P11" s="194"/>
      <c r="Q11" s="194"/>
      <c r="R11" s="194"/>
      <c r="S11" s="194" t="s">
        <v>26</v>
      </c>
      <c r="T11" s="194" t="s">
        <v>270</v>
      </c>
      <c r="U11" s="194">
        <v>2</v>
      </c>
      <c r="V11" s="194">
        <v>1</v>
      </c>
      <c r="W11" s="194">
        <v>2</v>
      </c>
      <c r="X11" s="194">
        <v>4</v>
      </c>
      <c r="Y11" s="194">
        <v>4</v>
      </c>
      <c r="Z11" s="194">
        <v>5</v>
      </c>
      <c r="AA11" s="194">
        <v>2</v>
      </c>
      <c r="AB11" s="194">
        <v>3</v>
      </c>
      <c r="AC11" s="194">
        <v>2</v>
      </c>
      <c r="AD11" s="194">
        <v>2</v>
      </c>
      <c r="AE11" s="194"/>
      <c r="AF11" s="194">
        <v>1</v>
      </c>
      <c r="AG11" s="194">
        <v>2</v>
      </c>
      <c r="AH11" s="194">
        <v>1</v>
      </c>
      <c r="AI11" s="194">
        <v>2</v>
      </c>
      <c r="AJ11" s="194">
        <v>1</v>
      </c>
      <c r="AK11" s="194" t="s">
        <v>26</v>
      </c>
      <c r="AL11" s="194">
        <v>1</v>
      </c>
      <c r="AM11" s="194">
        <v>3</v>
      </c>
      <c r="AN11" s="194" t="s">
        <v>345</v>
      </c>
      <c r="AO11" s="194"/>
      <c r="AP11" s="194"/>
      <c r="AQ11" s="194"/>
      <c r="AR11" s="194"/>
      <c r="AS11" s="194"/>
      <c r="AT11" s="194"/>
      <c r="AU11" s="194"/>
      <c r="AV11" s="194" t="s">
        <v>26</v>
      </c>
      <c r="AW11" s="194" t="s">
        <v>26</v>
      </c>
      <c r="AX11" s="194"/>
      <c r="AY11" s="194">
        <v>5</v>
      </c>
      <c r="AZ11" s="194">
        <v>4</v>
      </c>
      <c r="BA11" s="194" t="s">
        <v>311</v>
      </c>
      <c r="BB11" s="194" t="s">
        <v>317</v>
      </c>
      <c r="BC11" s="194"/>
      <c r="BD11">
        <f t="shared" si="3"/>
        <v>1</v>
      </c>
      <c r="BE11">
        <f t="shared" si="0"/>
        <v>0</v>
      </c>
      <c r="BF11">
        <f t="shared" si="0"/>
        <v>0</v>
      </c>
      <c r="BG11">
        <f t="shared" si="0"/>
        <v>0</v>
      </c>
      <c r="BH11">
        <f t="shared" si="0"/>
        <v>0</v>
      </c>
      <c r="BI11">
        <f t="shared" si="0"/>
        <v>0</v>
      </c>
      <c r="BJ11">
        <f t="shared" si="2"/>
        <v>0</v>
      </c>
      <c r="BK11">
        <f t="shared" si="1"/>
        <v>0</v>
      </c>
      <c r="BL11">
        <f t="shared" si="1"/>
        <v>0</v>
      </c>
      <c r="BM11">
        <f t="shared" si="1"/>
        <v>1</v>
      </c>
      <c r="BN11">
        <f t="shared" si="1"/>
        <v>0</v>
      </c>
      <c r="BO11">
        <f t="shared" si="1"/>
        <v>0</v>
      </c>
      <c r="BP11">
        <f t="shared" si="1"/>
        <v>0</v>
      </c>
    </row>
    <row r="12" spans="1:68" ht="15" x14ac:dyDescent="0.25">
      <c r="A12" s="150" t="str">
        <f>IF(ISNA(LOOKUP($F12,BLIOTECAS!$B$1:$B$27,BLIOTECAS!C$1:C$27)),"",LOOKUP($F12,BLIOTECAS!$B$1:$B$27,BLIOTECAS!C$1:C$27))</f>
        <v/>
      </c>
      <c r="B12" s="150" t="str">
        <f>IF(ISNA(LOOKUP($F12,BLIOTECAS!$B$1:$B$27,BLIOTECAS!D$1:D$27)),"",LOOKUP($F12,BLIOTECAS!$B$1:$B$27,BLIOTECAS!D$1:D$27))</f>
        <v/>
      </c>
      <c r="C12" s="150" t="str">
        <f>IFERROR(VLOOKUP(TABLA!F12,BLIOTECAS!$C$1:$E$26,3,FALSE),"")</f>
        <v>Humanidades</v>
      </c>
      <c r="D12" s="195">
        <v>43976.664583333331</v>
      </c>
      <c r="E12" s="195" t="s">
        <v>396</v>
      </c>
      <c r="F12" s="194" t="s">
        <v>103</v>
      </c>
      <c r="G12" s="194" t="s">
        <v>301</v>
      </c>
      <c r="H12" s="194" t="s">
        <v>301</v>
      </c>
      <c r="I12" s="194" t="s">
        <v>318</v>
      </c>
      <c r="J12" s="194" t="s">
        <v>309</v>
      </c>
      <c r="K12" s="194" t="s">
        <v>103</v>
      </c>
      <c r="L12" s="194" t="s">
        <v>104</v>
      </c>
      <c r="M12" s="194"/>
      <c r="N12" s="194"/>
      <c r="O12" s="194"/>
      <c r="P12" s="194"/>
      <c r="Q12" s="194"/>
      <c r="R12" s="194"/>
      <c r="S12" s="194" t="s">
        <v>270</v>
      </c>
      <c r="T12" s="194" t="s">
        <v>270</v>
      </c>
      <c r="U12" s="194">
        <v>5</v>
      </c>
      <c r="V12" s="194">
        <v>2</v>
      </c>
      <c r="W12" s="194">
        <v>1</v>
      </c>
      <c r="X12" s="194">
        <v>5</v>
      </c>
      <c r="Y12" s="194">
        <v>1</v>
      </c>
      <c r="Z12" s="194">
        <v>4</v>
      </c>
      <c r="AA12" s="194">
        <v>5</v>
      </c>
      <c r="AB12" s="194">
        <v>1</v>
      </c>
      <c r="AC12" s="194">
        <v>4</v>
      </c>
      <c r="AD12" s="194">
        <v>4</v>
      </c>
      <c r="AE12" s="194"/>
      <c r="AF12" s="194">
        <v>3</v>
      </c>
      <c r="AG12" s="194">
        <v>3</v>
      </c>
      <c r="AH12" s="194">
        <v>4</v>
      </c>
      <c r="AI12" s="194">
        <v>3</v>
      </c>
      <c r="AJ12" s="194">
        <v>3</v>
      </c>
      <c r="AK12" s="194" t="s">
        <v>26</v>
      </c>
      <c r="AL12" s="194">
        <v>4</v>
      </c>
      <c r="AM12" s="194">
        <v>3</v>
      </c>
      <c r="AN12" s="194" t="s">
        <v>345</v>
      </c>
      <c r="AO12" s="194"/>
      <c r="AP12" s="194"/>
      <c r="AQ12" s="194"/>
      <c r="AR12" s="194"/>
      <c r="AS12" s="194"/>
      <c r="AT12" s="194"/>
      <c r="AU12" s="194"/>
      <c r="AV12" s="194" t="s">
        <v>26</v>
      </c>
      <c r="AW12" s="194" t="s">
        <v>26</v>
      </c>
      <c r="AX12" s="194"/>
      <c r="AY12" s="194">
        <v>4</v>
      </c>
      <c r="AZ12" s="194">
        <v>4</v>
      </c>
      <c r="BA12" s="194" t="s">
        <v>311</v>
      </c>
      <c r="BB12" s="194" t="s">
        <v>308</v>
      </c>
      <c r="BC12" s="194"/>
      <c r="BD12">
        <f t="shared" si="3"/>
        <v>0</v>
      </c>
      <c r="BE12">
        <f t="shared" si="0"/>
        <v>0</v>
      </c>
      <c r="BF12">
        <f t="shared" si="0"/>
        <v>1</v>
      </c>
      <c r="BG12">
        <f t="shared" si="0"/>
        <v>0</v>
      </c>
      <c r="BH12">
        <f t="shared" si="0"/>
        <v>0</v>
      </c>
      <c r="BI12">
        <f t="shared" si="0"/>
        <v>0</v>
      </c>
      <c r="BJ12">
        <f t="shared" si="2"/>
        <v>0</v>
      </c>
      <c r="BK12">
        <f t="shared" si="1"/>
        <v>0</v>
      </c>
      <c r="BL12">
        <f t="shared" si="1"/>
        <v>0</v>
      </c>
      <c r="BM12">
        <f t="shared" si="1"/>
        <v>1</v>
      </c>
      <c r="BN12">
        <f t="shared" si="1"/>
        <v>0</v>
      </c>
      <c r="BO12">
        <f t="shared" si="1"/>
        <v>0</v>
      </c>
      <c r="BP12">
        <f t="shared" si="1"/>
        <v>0</v>
      </c>
    </row>
    <row r="13" spans="1:68" ht="15" x14ac:dyDescent="0.25">
      <c r="A13" s="150" t="str">
        <f>IF(ISNA(LOOKUP($F13,BLIOTECAS!$B$1:$B$27,BLIOTECAS!C$1:C$27)),"",LOOKUP($F13,BLIOTECAS!$B$1:$B$27,BLIOTECAS!C$1:C$27))</f>
        <v/>
      </c>
      <c r="B13" s="150" t="str">
        <f>IF(ISNA(LOOKUP($F13,BLIOTECAS!$B$1:$B$27,BLIOTECAS!D$1:D$27)),"",LOOKUP($F13,BLIOTECAS!$B$1:$B$27,BLIOTECAS!D$1:D$27))</f>
        <v/>
      </c>
      <c r="C13" s="150" t="str">
        <f>IFERROR(VLOOKUP(TABLA!F13,BLIOTECAS!$C$1:$E$26,3,FALSE),"")</f>
        <v>Ciencias Experimentales</v>
      </c>
      <c r="D13" s="195">
        <v>43976.663888888892</v>
      </c>
      <c r="E13" s="195" t="s">
        <v>396</v>
      </c>
      <c r="F13" s="194" t="s">
        <v>94</v>
      </c>
      <c r="G13" s="194" t="s">
        <v>300</v>
      </c>
      <c r="H13" s="194" t="s">
        <v>305</v>
      </c>
      <c r="I13" s="194" t="s">
        <v>306</v>
      </c>
      <c r="J13" s="194" t="s">
        <v>94</v>
      </c>
      <c r="K13" s="194" t="s">
        <v>98</v>
      </c>
      <c r="L13" s="194" t="s">
        <v>95</v>
      </c>
      <c r="M13" s="194" t="s">
        <v>1454</v>
      </c>
      <c r="N13" s="194"/>
      <c r="O13" s="194"/>
      <c r="P13" s="194"/>
      <c r="Q13" s="194"/>
      <c r="R13" s="194"/>
      <c r="S13" s="194" t="s">
        <v>270</v>
      </c>
      <c r="T13" s="194" t="s">
        <v>270</v>
      </c>
      <c r="U13" s="194">
        <v>4</v>
      </c>
      <c r="V13" s="194">
        <v>4</v>
      </c>
      <c r="W13" s="194">
        <v>5</v>
      </c>
      <c r="X13" s="194">
        <v>3</v>
      </c>
      <c r="Y13" s="194">
        <v>5</v>
      </c>
      <c r="Z13" s="194">
        <v>5</v>
      </c>
      <c r="AA13" s="194">
        <v>5</v>
      </c>
      <c r="AB13" s="194">
        <v>4</v>
      </c>
      <c r="AC13" s="194">
        <v>4</v>
      </c>
      <c r="AD13" s="194">
        <v>3</v>
      </c>
      <c r="AE13" s="194"/>
      <c r="AF13" s="194">
        <v>4</v>
      </c>
      <c r="AG13" s="194">
        <v>4</v>
      </c>
      <c r="AH13" s="194">
        <v>4</v>
      </c>
      <c r="AI13" s="194">
        <v>3</v>
      </c>
      <c r="AJ13" s="194">
        <v>2</v>
      </c>
      <c r="AK13" s="194" t="s">
        <v>270</v>
      </c>
      <c r="AL13" s="194">
        <v>4</v>
      </c>
      <c r="AM13" s="194">
        <v>4</v>
      </c>
      <c r="AN13" s="194" t="s">
        <v>334</v>
      </c>
      <c r="AO13" s="194"/>
      <c r="AP13" s="194"/>
      <c r="AQ13" s="194"/>
      <c r="AR13" s="194"/>
      <c r="AS13" s="194"/>
      <c r="AT13" s="194"/>
      <c r="AU13" s="194"/>
      <c r="AV13" s="194" t="s">
        <v>270</v>
      </c>
      <c r="AW13" s="194" t="s">
        <v>26</v>
      </c>
      <c r="AX13" s="194"/>
      <c r="AY13" s="194">
        <v>5</v>
      </c>
      <c r="AZ13" s="194">
        <v>5</v>
      </c>
      <c r="BA13" s="194" t="s">
        <v>311</v>
      </c>
      <c r="BB13" s="194" t="s">
        <v>308</v>
      </c>
      <c r="BC13" s="194" t="s">
        <v>1455</v>
      </c>
      <c r="BD13">
        <f t="shared" si="3"/>
        <v>1</v>
      </c>
      <c r="BE13">
        <f t="shared" si="0"/>
        <v>0</v>
      </c>
      <c r="BF13">
        <f t="shared" si="0"/>
        <v>0</v>
      </c>
      <c r="BG13">
        <f t="shared" si="0"/>
        <v>0</v>
      </c>
      <c r="BH13">
        <f t="shared" si="0"/>
        <v>0</v>
      </c>
      <c r="BI13">
        <f t="shared" si="0"/>
        <v>0</v>
      </c>
      <c r="BJ13">
        <f t="shared" si="2"/>
        <v>0</v>
      </c>
      <c r="BK13">
        <f t="shared" si="1"/>
        <v>1</v>
      </c>
      <c r="BL13">
        <f t="shared" si="1"/>
        <v>0</v>
      </c>
      <c r="BM13">
        <f t="shared" si="1"/>
        <v>0</v>
      </c>
      <c r="BN13">
        <f t="shared" si="1"/>
        <v>0</v>
      </c>
      <c r="BO13">
        <f t="shared" si="1"/>
        <v>0</v>
      </c>
      <c r="BP13">
        <f t="shared" si="1"/>
        <v>0</v>
      </c>
    </row>
    <row r="14" spans="1:68" ht="15" x14ac:dyDescent="0.25">
      <c r="A14" s="150" t="str">
        <f>IF(ISNA(LOOKUP($F14,BLIOTECAS!$B$1:$B$27,BLIOTECAS!C$1:C$27)),"",LOOKUP($F14,BLIOTECAS!$B$1:$B$27,BLIOTECAS!C$1:C$27))</f>
        <v/>
      </c>
      <c r="B14" s="150" t="str">
        <f>IF(ISNA(LOOKUP($F14,BLIOTECAS!$B$1:$B$27,BLIOTECAS!D$1:D$27)),"",LOOKUP($F14,BLIOTECAS!$B$1:$B$27,BLIOTECAS!D$1:D$27))</f>
        <v/>
      </c>
      <c r="C14" s="150" t="str">
        <f>IFERROR(VLOOKUP(TABLA!F14,BLIOTECAS!$C$1:$E$26,3,FALSE),"")</f>
        <v>Ciencias Sociales</v>
      </c>
      <c r="D14" s="195">
        <v>43976.602083333331</v>
      </c>
      <c r="E14" s="195" t="s">
        <v>401</v>
      </c>
      <c r="F14" s="194" t="s">
        <v>99</v>
      </c>
      <c r="G14" s="194" t="s">
        <v>320</v>
      </c>
      <c r="H14" s="194" t="s">
        <v>305</v>
      </c>
      <c r="I14" s="194" t="s">
        <v>306</v>
      </c>
      <c r="J14" s="194" t="s">
        <v>309</v>
      </c>
      <c r="K14" s="194"/>
      <c r="L14" s="194"/>
      <c r="M14" s="194"/>
      <c r="N14" s="194"/>
      <c r="O14" s="194"/>
      <c r="P14" s="194"/>
      <c r="Q14" s="194"/>
      <c r="R14" s="194"/>
      <c r="S14" s="194" t="s">
        <v>26</v>
      </c>
      <c r="T14" s="194" t="s">
        <v>26</v>
      </c>
      <c r="U14" s="194"/>
      <c r="V14" s="194">
        <v>5</v>
      </c>
      <c r="W14" s="194">
        <v>3</v>
      </c>
      <c r="X14" s="194">
        <v>4</v>
      </c>
      <c r="Y14" s="194">
        <v>2</v>
      </c>
      <c r="Z14" s="194">
        <v>4</v>
      </c>
      <c r="AA14" s="194">
        <v>3</v>
      </c>
      <c r="AB14" s="194">
        <v>1</v>
      </c>
      <c r="AC14" s="194">
        <v>5</v>
      </c>
      <c r="AD14" s="194">
        <v>3</v>
      </c>
      <c r="AE14" s="194"/>
      <c r="AF14" s="194">
        <v>3</v>
      </c>
      <c r="AG14" s="194">
        <v>5</v>
      </c>
      <c r="AH14" s="194">
        <v>3</v>
      </c>
      <c r="AI14" s="194">
        <v>5</v>
      </c>
      <c r="AJ14" s="194">
        <v>5</v>
      </c>
      <c r="AK14" s="194" t="s">
        <v>270</v>
      </c>
      <c r="AL14" s="194">
        <v>3</v>
      </c>
      <c r="AM14" s="194">
        <v>4</v>
      </c>
      <c r="AN14" s="194" t="s">
        <v>334</v>
      </c>
      <c r="AO14" s="194"/>
      <c r="AP14" s="194"/>
      <c r="AQ14" s="194"/>
      <c r="AR14" s="194"/>
      <c r="AS14" s="194"/>
      <c r="AT14" s="194"/>
      <c r="AU14" s="194"/>
      <c r="AV14" s="194" t="s">
        <v>270</v>
      </c>
      <c r="AW14" s="194" t="s">
        <v>270</v>
      </c>
      <c r="AX14" s="194" t="s">
        <v>313</v>
      </c>
      <c r="AY14" s="194">
        <v>4</v>
      </c>
      <c r="AZ14" s="194">
        <v>5</v>
      </c>
      <c r="BA14" s="194" t="s">
        <v>311</v>
      </c>
      <c r="BB14" s="194" t="s">
        <v>304</v>
      </c>
      <c r="BC14" s="194"/>
      <c r="BD14">
        <f t="shared" si="3"/>
        <v>1</v>
      </c>
      <c r="BE14">
        <f t="shared" si="0"/>
        <v>0</v>
      </c>
      <c r="BF14">
        <f t="shared" si="0"/>
        <v>0</v>
      </c>
      <c r="BG14">
        <f t="shared" si="0"/>
        <v>0</v>
      </c>
      <c r="BH14">
        <f t="shared" si="0"/>
        <v>0</v>
      </c>
      <c r="BI14">
        <f t="shared" si="0"/>
        <v>0</v>
      </c>
      <c r="BJ14">
        <f t="shared" si="2"/>
        <v>0</v>
      </c>
      <c r="BK14">
        <f t="shared" si="1"/>
        <v>1</v>
      </c>
      <c r="BL14">
        <f t="shared" si="1"/>
        <v>0</v>
      </c>
      <c r="BM14">
        <f t="shared" si="1"/>
        <v>0</v>
      </c>
      <c r="BN14">
        <f t="shared" si="1"/>
        <v>0</v>
      </c>
      <c r="BO14">
        <f t="shared" si="1"/>
        <v>0</v>
      </c>
      <c r="BP14">
        <f t="shared" si="1"/>
        <v>0</v>
      </c>
    </row>
    <row r="15" spans="1:68" ht="15" x14ac:dyDescent="0.25">
      <c r="A15" s="150" t="str">
        <f>IF(ISNA(LOOKUP($F15,BLIOTECAS!$B$1:$B$27,BLIOTECAS!C$1:C$27)),"",LOOKUP($F15,BLIOTECAS!$B$1:$B$27,BLIOTECAS!C$1:C$27))</f>
        <v/>
      </c>
      <c r="B15" s="150" t="str">
        <f>IF(ISNA(LOOKUP($F15,BLIOTECAS!$B$1:$B$27,BLIOTECAS!D$1:D$27)),"",LOOKUP($F15,BLIOTECAS!$B$1:$B$27,BLIOTECAS!D$1:D$27))</f>
        <v/>
      </c>
      <c r="C15" s="150" t="str">
        <f>IFERROR(VLOOKUP(TABLA!F15,BLIOTECAS!$C$1:$E$26,3,FALSE),"")</f>
        <v>Ciencias de la Salud</v>
      </c>
      <c r="D15" s="195">
        <v>43976.593055555553</v>
      </c>
      <c r="E15" s="195" t="s">
        <v>401</v>
      </c>
      <c r="F15" s="194" t="s">
        <v>106</v>
      </c>
      <c r="G15" s="194" t="s">
        <v>300</v>
      </c>
      <c r="H15" s="194" t="s">
        <v>301</v>
      </c>
      <c r="I15" s="194" t="s">
        <v>315</v>
      </c>
      <c r="J15" s="194" t="s">
        <v>106</v>
      </c>
      <c r="K15" s="194" t="s">
        <v>96</v>
      </c>
      <c r="L15" s="194" t="s">
        <v>309</v>
      </c>
      <c r="M15" s="194" t="s">
        <v>1456</v>
      </c>
      <c r="N15" s="194"/>
      <c r="O15" s="194"/>
      <c r="P15" s="194"/>
      <c r="Q15" s="194"/>
      <c r="R15" s="194"/>
      <c r="S15" s="194" t="s">
        <v>26</v>
      </c>
      <c r="T15" s="194" t="s">
        <v>270</v>
      </c>
      <c r="U15" s="194">
        <v>3</v>
      </c>
      <c r="V15" s="194">
        <v>5</v>
      </c>
      <c r="W15" s="194">
        <v>5</v>
      </c>
      <c r="X15" s="194">
        <v>1</v>
      </c>
      <c r="Y15" s="194">
        <v>1</v>
      </c>
      <c r="Z15" s="194">
        <v>4</v>
      </c>
      <c r="AA15" s="194">
        <v>1</v>
      </c>
      <c r="AB15" s="194">
        <v>1</v>
      </c>
      <c r="AC15" s="194">
        <v>5</v>
      </c>
      <c r="AD15" s="194">
        <v>5</v>
      </c>
      <c r="AE15" s="194"/>
      <c r="AF15" s="194">
        <v>5</v>
      </c>
      <c r="AG15" s="194">
        <v>5</v>
      </c>
      <c r="AH15" s="194">
        <v>5</v>
      </c>
      <c r="AI15" s="194">
        <v>5</v>
      </c>
      <c r="AJ15" s="194">
        <v>5</v>
      </c>
      <c r="AK15" s="194" t="s">
        <v>270</v>
      </c>
      <c r="AL15" s="194">
        <v>5</v>
      </c>
      <c r="AM15" s="194">
        <v>3</v>
      </c>
      <c r="AN15" s="194" t="s">
        <v>424</v>
      </c>
      <c r="AO15" s="194"/>
      <c r="AP15" s="194"/>
      <c r="AQ15" s="194"/>
      <c r="AR15" s="194"/>
      <c r="AS15" s="194"/>
      <c r="AT15" s="194"/>
      <c r="AU15" s="194"/>
      <c r="AV15" s="194" t="s">
        <v>26</v>
      </c>
      <c r="AW15" s="194" t="s">
        <v>26</v>
      </c>
      <c r="AX15" s="194"/>
      <c r="AY15" s="194">
        <v>5</v>
      </c>
      <c r="AZ15" s="194">
        <v>5</v>
      </c>
      <c r="BA15" s="194" t="s">
        <v>303</v>
      </c>
      <c r="BB15" s="194" t="s">
        <v>304</v>
      </c>
      <c r="BC15" s="194" t="s">
        <v>1457</v>
      </c>
      <c r="BD15">
        <f t="shared" si="3"/>
        <v>0</v>
      </c>
      <c r="BE15">
        <f t="shared" si="0"/>
        <v>1</v>
      </c>
      <c r="BF15">
        <f t="shared" si="0"/>
        <v>0</v>
      </c>
      <c r="BG15">
        <f t="shared" si="0"/>
        <v>0</v>
      </c>
      <c r="BH15">
        <f t="shared" si="0"/>
        <v>0</v>
      </c>
      <c r="BI15">
        <f t="shared" si="0"/>
        <v>0</v>
      </c>
      <c r="BJ15">
        <f t="shared" si="2"/>
        <v>0</v>
      </c>
      <c r="BK15">
        <f t="shared" si="1"/>
        <v>0</v>
      </c>
      <c r="BL15">
        <f t="shared" si="1"/>
        <v>1</v>
      </c>
      <c r="BM15">
        <f t="shared" si="1"/>
        <v>0</v>
      </c>
      <c r="BN15">
        <f t="shared" si="1"/>
        <v>0</v>
      </c>
      <c r="BO15">
        <f t="shared" si="1"/>
        <v>0</v>
      </c>
      <c r="BP15">
        <f t="shared" si="1"/>
        <v>0</v>
      </c>
    </row>
    <row r="16" spans="1:68" ht="15" x14ac:dyDescent="0.25">
      <c r="A16" s="150" t="str">
        <f>IF(ISNA(LOOKUP($F16,BLIOTECAS!$B$1:$B$27,BLIOTECAS!C$1:C$27)),"",LOOKUP($F16,BLIOTECAS!$B$1:$B$27,BLIOTECAS!C$1:C$27))</f>
        <v/>
      </c>
      <c r="B16" s="150" t="str">
        <f>IF(ISNA(LOOKUP($F16,BLIOTECAS!$B$1:$B$27,BLIOTECAS!D$1:D$27)),"",LOOKUP($F16,BLIOTECAS!$B$1:$B$27,BLIOTECAS!D$1:D$27))</f>
        <v/>
      </c>
      <c r="C16" s="150" t="str">
        <f>IFERROR(VLOOKUP(TABLA!F16,BLIOTECAS!$C$1:$E$26,3,FALSE),"")</f>
        <v>Ciencias Experimentales</v>
      </c>
      <c r="D16" s="195">
        <v>43976.540277777778</v>
      </c>
      <c r="E16" s="195" t="s">
        <v>396</v>
      </c>
      <c r="F16" s="194" t="s">
        <v>223</v>
      </c>
      <c r="G16" s="194" t="s">
        <v>305</v>
      </c>
      <c r="H16" s="194" t="s">
        <v>320</v>
      </c>
      <c r="I16" s="194" t="s">
        <v>306</v>
      </c>
      <c r="J16" s="194" t="s">
        <v>223</v>
      </c>
      <c r="K16" s="194" t="s">
        <v>309</v>
      </c>
      <c r="L16" s="194"/>
      <c r="M16" s="194"/>
      <c r="N16" s="194"/>
      <c r="O16" s="194"/>
      <c r="P16" s="194"/>
      <c r="Q16" s="194"/>
      <c r="R16" s="194"/>
      <c r="S16" s="194" t="s">
        <v>26</v>
      </c>
      <c r="T16" s="194" t="s">
        <v>26</v>
      </c>
      <c r="U16" s="194">
        <v>2</v>
      </c>
      <c r="V16" s="194">
        <v>2</v>
      </c>
      <c r="W16" s="194">
        <v>1</v>
      </c>
      <c r="X16" s="194">
        <v>2</v>
      </c>
      <c r="Y16" s="194">
        <v>4</v>
      </c>
      <c r="Z16" s="194">
        <v>1</v>
      </c>
      <c r="AA16" s="194">
        <v>3</v>
      </c>
      <c r="AB16" s="194">
        <v>1</v>
      </c>
      <c r="AC16" s="194">
        <v>1</v>
      </c>
      <c r="AD16" s="194">
        <v>1</v>
      </c>
      <c r="AE16" s="194"/>
      <c r="AF16" s="194">
        <v>3</v>
      </c>
      <c r="AG16" s="194">
        <v>3</v>
      </c>
      <c r="AH16" s="194">
        <v>1</v>
      </c>
      <c r="AI16" s="194">
        <v>1</v>
      </c>
      <c r="AJ16" s="194">
        <v>1</v>
      </c>
      <c r="AK16" s="194" t="s">
        <v>270</v>
      </c>
      <c r="AL16" s="194">
        <v>2</v>
      </c>
      <c r="AM16" s="194">
        <v>1</v>
      </c>
      <c r="AN16" s="194" t="s">
        <v>400</v>
      </c>
      <c r="AO16" s="194"/>
      <c r="AP16" s="194"/>
      <c r="AQ16" s="194"/>
      <c r="AR16" s="194"/>
      <c r="AS16" s="194"/>
      <c r="AT16" s="194"/>
      <c r="AU16" s="194"/>
      <c r="AV16" s="194" t="s">
        <v>26</v>
      </c>
      <c r="AW16" s="194" t="s">
        <v>26</v>
      </c>
      <c r="AX16" s="194"/>
      <c r="AY16" s="194">
        <v>3</v>
      </c>
      <c r="AZ16" s="194">
        <v>3</v>
      </c>
      <c r="BA16" s="194" t="s">
        <v>319</v>
      </c>
      <c r="BB16" s="194" t="s">
        <v>317</v>
      </c>
      <c r="BC16" s="194"/>
      <c r="BD16">
        <f t="shared" si="3"/>
        <v>1</v>
      </c>
      <c r="BE16">
        <f t="shared" si="0"/>
        <v>0</v>
      </c>
      <c r="BF16">
        <f t="shared" si="0"/>
        <v>0</v>
      </c>
      <c r="BG16">
        <f t="shared" si="0"/>
        <v>0</v>
      </c>
      <c r="BH16">
        <f t="shared" si="0"/>
        <v>0</v>
      </c>
      <c r="BI16">
        <f t="shared" si="0"/>
        <v>0</v>
      </c>
      <c r="BJ16">
        <f t="shared" si="2"/>
        <v>0</v>
      </c>
      <c r="BK16">
        <f t="shared" si="1"/>
        <v>0</v>
      </c>
      <c r="BL16">
        <f t="shared" si="1"/>
        <v>1</v>
      </c>
      <c r="BM16">
        <f t="shared" si="1"/>
        <v>1</v>
      </c>
      <c r="BN16">
        <f t="shared" si="1"/>
        <v>0</v>
      </c>
      <c r="BO16">
        <f t="shared" si="1"/>
        <v>0</v>
      </c>
      <c r="BP16">
        <f t="shared" si="1"/>
        <v>0</v>
      </c>
    </row>
    <row r="17" spans="1:68" ht="15" x14ac:dyDescent="0.25">
      <c r="A17" s="150" t="str">
        <f>IF(ISNA(LOOKUP($F17,BLIOTECAS!$B$1:$B$27,BLIOTECAS!C$1:C$27)),"",LOOKUP($F17,BLIOTECAS!$B$1:$B$27,BLIOTECAS!C$1:C$27))</f>
        <v/>
      </c>
      <c r="B17" s="150" t="str">
        <f>IF(ISNA(LOOKUP($F17,BLIOTECAS!$B$1:$B$27,BLIOTECAS!D$1:D$27)),"",LOOKUP($F17,BLIOTECAS!$B$1:$B$27,BLIOTECAS!D$1:D$27))</f>
        <v/>
      </c>
      <c r="C17" s="150" t="str">
        <f>IFERROR(VLOOKUP(TABLA!F17,BLIOTECAS!$C$1:$E$26,3,FALSE),"")</f>
        <v>Humanidades</v>
      </c>
      <c r="D17" s="208">
        <v>43976.522916666669</v>
      </c>
      <c r="E17" s="208" t="s">
        <v>396</v>
      </c>
      <c r="F17" s="194" t="s">
        <v>104</v>
      </c>
      <c r="G17" s="194" t="s">
        <v>305</v>
      </c>
      <c r="H17" s="194" t="s">
        <v>305</v>
      </c>
      <c r="I17" s="194" t="s">
        <v>321</v>
      </c>
      <c r="J17" s="194" t="s">
        <v>104</v>
      </c>
      <c r="K17" s="194" t="s">
        <v>309</v>
      </c>
      <c r="L17" s="194" t="s">
        <v>103</v>
      </c>
      <c r="M17" s="194"/>
      <c r="N17" s="194"/>
      <c r="O17" s="194"/>
      <c r="P17" s="194"/>
      <c r="Q17" s="194"/>
      <c r="R17" s="194"/>
      <c r="S17" s="194" t="s">
        <v>270</v>
      </c>
      <c r="T17" s="194" t="s">
        <v>270</v>
      </c>
      <c r="U17" s="194">
        <v>3</v>
      </c>
      <c r="V17" s="194">
        <v>4</v>
      </c>
      <c r="W17" s="194">
        <v>5</v>
      </c>
      <c r="X17" s="194">
        <v>3</v>
      </c>
      <c r="Y17" s="194">
        <v>5</v>
      </c>
      <c r="Z17" s="194">
        <v>3</v>
      </c>
      <c r="AA17" s="194">
        <v>4</v>
      </c>
      <c r="AB17" s="194">
        <v>2</v>
      </c>
      <c r="AC17" s="194">
        <v>3</v>
      </c>
      <c r="AD17" s="194">
        <v>3</v>
      </c>
      <c r="AE17" s="194"/>
      <c r="AF17" s="194">
        <v>4</v>
      </c>
      <c r="AG17" s="194">
        <v>3</v>
      </c>
      <c r="AH17" s="194">
        <v>5</v>
      </c>
      <c r="AI17" s="194">
        <v>3</v>
      </c>
      <c r="AJ17" s="194">
        <v>3</v>
      </c>
      <c r="AK17" s="194" t="s">
        <v>26</v>
      </c>
      <c r="AL17" s="194">
        <v>5</v>
      </c>
      <c r="AM17" s="194">
        <v>3</v>
      </c>
      <c r="AN17" s="194" t="s">
        <v>345</v>
      </c>
      <c r="AO17" s="194"/>
      <c r="AP17" s="194"/>
      <c r="AQ17" s="194"/>
      <c r="AR17" s="194"/>
      <c r="AS17" s="194"/>
      <c r="AT17" s="194"/>
      <c r="AU17" s="194"/>
      <c r="AV17" s="194" t="s">
        <v>26</v>
      </c>
      <c r="AW17" s="194" t="s">
        <v>26</v>
      </c>
      <c r="AX17" s="194"/>
      <c r="AY17" s="194">
        <v>3</v>
      </c>
      <c r="AZ17" s="194">
        <v>5</v>
      </c>
      <c r="BA17" s="194" t="s">
        <v>319</v>
      </c>
      <c r="BB17" s="194" t="s">
        <v>317</v>
      </c>
      <c r="BC17" s="194" t="s">
        <v>1458</v>
      </c>
      <c r="BD17">
        <f t="shared" si="3"/>
        <v>1</v>
      </c>
      <c r="BE17">
        <f t="shared" si="0"/>
        <v>1</v>
      </c>
      <c r="BF17">
        <f t="shared" si="0"/>
        <v>0</v>
      </c>
      <c r="BG17">
        <f t="shared" si="0"/>
        <v>0</v>
      </c>
      <c r="BH17">
        <f t="shared" si="0"/>
        <v>0</v>
      </c>
      <c r="BI17">
        <f t="shared" si="0"/>
        <v>0</v>
      </c>
      <c r="BJ17">
        <f t="shared" si="2"/>
        <v>0</v>
      </c>
      <c r="BK17">
        <f t="shared" si="1"/>
        <v>0</v>
      </c>
      <c r="BL17">
        <f t="shared" si="1"/>
        <v>0</v>
      </c>
      <c r="BM17">
        <f t="shared" si="1"/>
        <v>1</v>
      </c>
      <c r="BN17">
        <f t="shared" si="1"/>
        <v>0</v>
      </c>
      <c r="BO17">
        <f t="shared" si="1"/>
        <v>0</v>
      </c>
      <c r="BP17">
        <f t="shared" si="1"/>
        <v>0</v>
      </c>
    </row>
    <row r="18" spans="1:68" ht="15" x14ac:dyDescent="0.25">
      <c r="A18" s="150" t="str">
        <f>IF(ISNA(LOOKUP($F18,BLIOTECAS!$B$1:$B$27,BLIOTECAS!C$1:C$27)),"",LOOKUP($F18,BLIOTECAS!$B$1:$B$27,BLIOTECAS!C$1:C$27))</f>
        <v/>
      </c>
      <c r="B18" s="150" t="str">
        <f>IF(ISNA(LOOKUP($F18,BLIOTECAS!$B$1:$B$27,BLIOTECAS!D$1:D$27)),"",LOOKUP($F18,BLIOTECAS!$B$1:$B$27,BLIOTECAS!D$1:D$27))</f>
        <v/>
      </c>
      <c r="C18" s="150" t="str">
        <f>IFERROR(VLOOKUP(TABLA!F18,BLIOTECAS!$C$1:$E$26,3,FALSE),"")</f>
        <v>Ciencias Sociales</v>
      </c>
      <c r="D18" s="195">
        <v>43976.509722222225</v>
      </c>
      <c r="E18" s="195" t="s">
        <v>396</v>
      </c>
      <c r="F18" s="194" t="s">
        <v>99</v>
      </c>
      <c r="G18" s="194" t="s">
        <v>320</v>
      </c>
      <c r="H18" s="194" t="s">
        <v>320</v>
      </c>
      <c r="I18" s="194" t="s">
        <v>315</v>
      </c>
      <c r="J18" s="194" t="s">
        <v>309</v>
      </c>
      <c r="K18" s="194" t="s">
        <v>104</v>
      </c>
      <c r="L18" s="194" t="s">
        <v>103</v>
      </c>
      <c r="M18" s="194"/>
      <c r="N18" s="194"/>
      <c r="O18" s="194"/>
      <c r="P18" s="194"/>
      <c r="Q18" s="194"/>
      <c r="R18" s="194"/>
      <c r="S18" s="194" t="s">
        <v>26</v>
      </c>
      <c r="T18" s="194" t="s">
        <v>26</v>
      </c>
      <c r="U18" s="194">
        <v>1</v>
      </c>
      <c r="V18" s="194">
        <v>1</v>
      </c>
      <c r="W18" s="194">
        <v>1</v>
      </c>
      <c r="X18" s="194">
        <v>5</v>
      </c>
      <c r="Y18" s="194">
        <v>2</v>
      </c>
      <c r="Z18" s="194">
        <v>2</v>
      </c>
      <c r="AA18" s="194">
        <v>2</v>
      </c>
      <c r="AB18" s="194">
        <v>1</v>
      </c>
      <c r="AC18" s="194">
        <v>1</v>
      </c>
      <c r="AD18" s="194">
        <v>2</v>
      </c>
      <c r="AE18" s="194"/>
      <c r="AF18" s="194">
        <v>2</v>
      </c>
      <c r="AG18" s="194">
        <v>2</v>
      </c>
      <c r="AH18" s="194">
        <v>1</v>
      </c>
      <c r="AI18" s="194">
        <v>1</v>
      </c>
      <c r="AJ18" s="194">
        <v>2</v>
      </c>
      <c r="AK18" s="194" t="s">
        <v>26</v>
      </c>
      <c r="AL18" s="194">
        <v>1</v>
      </c>
      <c r="AM18" s="194">
        <v>2</v>
      </c>
      <c r="AN18" s="194" t="s">
        <v>354</v>
      </c>
      <c r="AO18" s="194"/>
      <c r="AP18" s="194"/>
      <c r="AQ18" s="194"/>
      <c r="AR18" s="194"/>
      <c r="AS18" s="194"/>
      <c r="AT18" s="194"/>
      <c r="AU18" s="194"/>
      <c r="AV18" s="194" t="s">
        <v>26</v>
      </c>
      <c r="AW18" s="194" t="s">
        <v>26</v>
      </c>
      <c r="AX18" s="194"/>
      <c r="AY18" s="194">
        <v>1</v>
      </c>
      <c r="AZ18" s="194">
        <v>2</v>
      </c>
      <c r="BA18" s="194" t="s">
        <v>319</v>
      </c>
      <c r="BB18" s="194" t="s">
        <v>317</v>
      </c>
      <c r="BC18" s="194"/>
      <c r="BD18">
        <f t="shared" si="3"/>
        <v>0</v>
      </c>
      <c r="BE18">
        <f t="shared" si="0"/>
        <v>1</v>
      </c>
      <c r="BF18">
        <f t="shared" si="0"/>
        <v>0</v>
      </c>
      <c r="BG18">
        <f t="shared" si="0"/>
        <v>0</v>
      </c>
      <c r="BH18">
        <f t="shared" si="0"/>
        <v>0</v>
      </c>
      <c r="BI18">
        <f t="shared" si="0"/>
        <v>0</v>
      </c>
      <c r="BJ18">
        <f t="shared" si="2"/>
        <v>1</v>
      </c>
      <c r="BK18">
        <f t="shared" si="1"/>
        <v>0</v>
      </c>
      <c r="BL18">
        <f t="shared" si="1"/>
        <v>0</v>
      </c>
      <c r="BM18">
        <f t="shared" si="1"/>
        <v>1</v>
      </c>
      <c r="BN18">
        <f t="shared" si="1"/>
        <v>0</v>
      </c>
      <c r="BO18">
        <f t="shared" si="1"/>
        <v>0</v>
      </c>
      <c r="BP18">
        <f t="shared" si="1"/>
        <v>0</v>
      </c>
    </row>
    <row r="19" spans="1:68" ht="15" x14ac:dyDescent="0.25">
      <c r="A19" s="150" t="str">
        <f>IF(ISNA(LOOKUP($F19,BLIOTECAS!$B$1:$B$27,BLIOTECAS!C$1:C$27)),"",LOOKUP($F19,BLIOTECAS!$B$1:$B$27,BLIOTECAS!C$1:C$27))</f>
        <v/>
      </c>
      <c r="B19" s="150" t="str">
        <f>IF(ISNA(LOOKUP($F19,BLIOTECAS!$B$1:$B$27,BLIOTECAS!D$1:D$27)),"",LOOKUP($F19,BLIOTECAS!$B$1:$B$27,BLIOTECAS!D$1:D$27))</f>
        <v/>
      </c>
      <c r="C19" s="150" t="str">
        <f>IFERROR(VLOOKUP(TABLA!F19,BLIOTECAS!$C$1:$E$26,3,FALSE),"")</f>
        <v>Ciencias Sociales</v>
      </c>
      <c r="D19" s="195">
        <v>43976.48541666667</v>
      </c>
      <c r="E19" s="195" t="s">
        <v>401</v>
      </c>
      <c r="F19" s="194" t="s">
        <v>92</v>
      </c>
      <c r="G19" s="194" t="s">
        <v>301</v>
      </c>
      <c r="H19" s="194" t="s">
        <v>305</v>
      </c>
      <c r="I19" s="194" t="s">
        <v>315</v>
      </c>
      <c r="J19" s="194" t="s">
        <v>92</v>
      </c>
      <c r="K19" s="194" t="s">
        <v>309</v>
      </c>
      <c r="L19" s="194" t="s">
        <v>97</v>
      </c>
      <c r="M19" s="194"/>
      <c r="N19" s="194"/>
      <c r="O19" s="194"/>
      <c r="P19" s="194"/>
      <c r="Q19" s="194"/>
      <c r="R19" s="194"/>
      <c r="S19" s="194" t="s">
        <v>270</v>
      </c>
      <c r="T19" s="194" t="s">
        <v>270</v>
      </c>
      <c r="U19" s="194">
        <v>4</v>
      </c>
      <c r="V19" s="194">
        <v>5</v>
      </c>
      <c r="W19" s="194">
        <v>5</v>
      </c>
      <c r="X19" s="194">
        <v>4</v>
      </c>
      <c r="Y19" s="194">
        <v>5</v>
      </c>
      <c r="Z19" s="194">
        <v>5</v>
      </c>
      <c r="AA19" s="194">
        <v>1</v>
      </c>
      <c r="AB19" s="194">
        <v>3</v>
      </c>
      <c r="AC19" s="194">
        <v>3</v>
      </c>
      <c r="AD19" s="194">
        <v>3</v>
      </c>
      <c r="AE19" s="194"/>
      <c r="AF19" s="194">
        <v>5</v>
      </c>
      <c r="AG19" s="194">
        <v>5</v>
      </c>
      <c r="AH19" s="194">
        <v>4</v>
      </c>
      <c r="AI19" s="194">
        <v>5</v>
      </c>
      <c r="AJ19" s="194">
        <v>5</v>
      </c>
      <c r="AK19" s="194" t="s">
        <v>270</v>
      </c>
      <c r="AL19" s="194">
        <v>5</v>
      </c>
      <c r="AM19" s="194">
        <v>5</v>
      </c>
      <c r="AN19" s="194" t="s">
        <v>702</v>
      </c>
      <c r="AO19" s="194"/>
      <c r="AP19" s="194"/>
      <c r="AQ19" s="194"/>
      <c r="AR19" s="194"/>
      <c r="AS19" s="194"/>
      <c r="AT19" s="194"/>
      <c r="AU19" s="194"/>
      <c r="AV19" s="194" t="s">
        <v>270</v>
      </c>
      <c r="AW19" s="194" t="s">
        <v>26</v>
      </c>
      <c r="AX19" s="194"/>
      <c r="AY19" s="194">
        <v>5</v>
      </c>
      <c r="AZ19" s="194">
        <v>5</v>
      </c>
      <c r="BA19" s="194" t="s">
        <v>303</v>
      </c>
      <c r="BB19" s="194" t="s">
        <v>304</v>
      </c>
      <c r="BC19" s="194" t="s">
        <v>1459</v>
      </c>
      <c r="BD19">
        <f t="shared" si="3"/>
        <v>0</v>
      </c>
      <c r="BE19">
        <f t="shared" si="3"/>
        <v>1</v>
      </c>
      <c r="BF19">
        <f t="shared" si="3"/>
        <v>0</v>
      </c>
      <c r="BG19">
        <f t="shared" si="3"/>
        <v>0</v>
      </c>
      <c r="BH19">
        <f t="shared" si="3"/>
        <v>0</v>
      </c>
      <c r="BI19">
        <f t="shared" si="3"/>
        <v>0</v>
      </c>
      <c r="BJ19">
        <f t="shared" si="2"/>
        <v>1</v>
      </c>
      <c r="BK19">
        <f t="shared" si="2"/>
        <v>0</v>
      </c>
      <c r="BL19">
        <f t="shared" si="2"/>
        <v>1</v>
      </c>
      <c r="BM19">
        <f t="shared" si="2"/>
        <v>0</v>
      </c>
      <c r="BN19">
        <f t="shared" si="2"/>
        <v>1</v>
      </c>
      <c r="BO19">
        <f t="shared" si="2"/>
        <v>0</v>
      </c>
      <c r="BP19">
        <f t="shared" si="2"/>
        <v>0</v>
      </c>
    </row>
    <row r="20" spans="1:68" ht="15" x14ac:dyDescent="0.25">
      <c r="A20" s="150" t="str">
        <f>IF(ISNA(LOOKUP($F20,BLIOTECAS!$B$1:$B$27,BLIOTECAS!C$1:C$27)),"",LOOKUP($F20,BLIOTECAS!$B$1:$B$27,BLIOTECAS!C$1:C$27))</f>
        <v/>
      </c>
      <c r="B20" s="150" t="str">
        <f>IF(ISNA(LOOKUP($F20,BLIOTECAS!$B$1:$B$27,BLIOTECAS!D$1:D$27)),"",LOOKUP($F20,BLIOTECAS!$B$1:$B$27,BLIOTECAS!D$1:D$27))</f>
        <v/>
      </c>
      <c r="C20" s="150" t="str">
        <f>IFERROR(VLOOKUP(TABLA!F20,BLIOTECAS!$C$1:$E$26,3,FALSE),"")</f>
        <v>Humanidades</v>
      </c>
      <c r="D20" s="195">
        <v>43976.460416666669</v>
      </c>
      <c r="E20" s="195" t="s">
        <v>401</v>
      </c>
      <c r="F20" s="194" t="s">
        <v>104</v>
      </c>
      <c r="G20" s="194" t="s">
        <v>300</v>
      </c>
      <c r="H20" s="194" t="s">
        <v>301</v>
      </c>
      <c r="I20" s="194" t="s">
        <v>306</v>
      </c>
      <c r="J20" s="194" t="s">
        <v>104</v>
      </c>
      <c r="K20" s="194" t="s">
        <v>309</v>
      </c>
      <c r="L20" s="194" t="s">
        <v>322</v>
      </c>
      <c r="M20" s="194" t="s">
        <v>119</v>
      </c>
      <c r="N20" s="194"/>
      <c r="O20" s="194"/>
      <c r="P20" s="194"/>
      <c r="Q20" s="194"/>
      <c r="R20" s="194"/>
      <c r="S20" s="194" t="s">
        <v>270</v>
      </c>
      <c r="T20" s="194" t="s">
        <v>270</v>
      </c>
      <c r="U20" s="194">
        <v>5</v>
      </c>
      <c r="V20" s="194">
        <v>4</v>
      </c>
      <c r="W20" s="194">
        <v>5</v>
      </c>
      <c r="X20" s="194">
        <v>5</v>
      </c>
      <c r="Y20" s="194">
        <v>2</v>
      </c>
      <c r="Z20" s="194">
        <v>3</v>
      </c>
      <c r="AA20" s="194">
        <v>1</v>
      </c>
      <c r="AB20" s="194">
        <v>4</v>
      </c>
      <c r="AC20" s="194">
        <v>5</v>
      </c>
      <c r="AD20" s="194">
        <v>4</v>
      </c>
      <c r="AE20" s="194"/>
      <c r="AF20" s="194">
        <v>4</v>
      </c>
      <c r="AG20" s="194">
        <v>5</v>
      </c>
      <c r="AH20" s="194">
        <v>5</v>
      </c>
      <c r="AI20" s="194">
        <v>4</v>
      </c>
      <c r="AJ20" s="194">
        <v>5</v>
      </c>
      <c r="AK20" s="194" t="s">
        <v>270</v>
      </c>
      <c r="AL20" s="194">
        <v>4</v>
      </c>
      <c r="AM20" s="194">
        <v>3</v>
      </c>
      <c r="AN20" s="194" t="s">
        <v>428</v>
      </c>
      <c r="AO20" s="194"/>
      <c r="AP20" s="194"/>
      <c r="AQ20" s="194"/>
      <c r="AR20" s="194"/>
      <c r="AS20" s="194"/>
      <c r="AT20" s="194"/>
      <c r="AU20" s="194"/>
      <c r="AV20" s="194" t="s">
        <v>270</v>
      </c>
      <c r="AW20" s="194" t="s">
        <v>26</v>
      </c>
      <c r="AX20" s="194"/>
      <c r="AY20" s="194">
        <v>4</v>
      </c>
      <c r="AZ20" s="194">
        <v>4</v>
      </c>
      <c r="BA20" s="194" t="s">
        <v>303</v>
      </c>
      <c r="BB20" s="194" t="s">
        <v>304</v>
      </c>
      <c r="BC20" s="194" t="s">
        <v>1406</v>
      </c>
      <c r="BD20">
        <f t="shared" si="3"/>
        <v>1</v>
      </c>
      <c r="BE20">
        <f t="shared" si="3"/>
        <v>0</v>
      </c>
      <c r="BF20">
        <f t="shared" si="3"/>
        <v>0</v>
      </c>
      <c r="BG20">
        <f t="shared" si="3"/>
        <v>0</v>
      </c>
      <c r="BH20">
        <f t="shared" si="3"/>
        <v>0</v>
      </c>
      <c r="BI20">
        <f t="shared" si="3"/>
        <v>0</v>
      </c>
      <c r="BJ20">
        <f t="shared" si="2"/>
        <v>0</v>
      </c>
      <c r="BK20">
        <f t="shared" si="2"/>
        <v>1</v>
      </c>
      <c r="BL20">
        <f t="shared" si="2"/>
        <v>1</v>
      </c>
      <c r="BM20">
        <f t="shared" si="2"/>
        <v>1</v>
      </c>
      <c r="BN20">
        <f t="shared" si="2"/>
        <v>0</v>
      </c>
      <c r="BO20">
        <f t="shared" si="2"/>
        <v>0</v>
      </c>
      <c r="BP20">
        <f t="shared" si="2"/>
        <v>0</v>
      </c>
    </row>
    <row r="21" spans="1:68" ht="15" x14ac:dyDescent="0.25">
      <c r="A21" s="150" t="str">
        <f>IF(ISNA(LOOKUP($F21,BLIOTECAS!$B$1:$B$27,BLIOTECAS!C$1:C$27)),"",LOOKUP($F21,BLIOTECAS!$B$1:$B$27,BLIOTECAS!C$1:C$27))</f>
        <v/>
      </c>
      <c r="B21" s="150" t="str">
        <f>IF(ISNA(LOOKUP($F21,BLIOTECAS!$B$1:$B$27,BLIOTECAS!D$1:D$27)),"",LOOKUP($F21,BLIOTECAS!$B$1:$B$27,BLIOTECAS!D$1:D$27))</f>
        <v/>
      </c>
      <c r="C21" s="150" t="str">
        <f>IFERROR(VLOOKUP(TABLA!F21,BLIOTECAS!$C$1:$E$26,3,FALSE),"")</f>
        <v>Humanidades</v>
      </c>
      <c r="D21" s="195">
        <v>43976.459722222222</v>
      </c>
      <c r="E21" s="195" t="s">
        <v>396</v>
      </c>
      <c r="F21" s="194" t="s">
        <v>102</v>
      </c>
      <c r="G21" s="194" t="s">
        <v>301</v>
      </c>
      <c r="H21" s="194" t="s">
        <v>300</v>
      </c>
      <c r="I21" s="194" t="s">
        <v>306</v>
      </c>
      <c r="J21" s="194" t="s">
        <v>310</v>
      </c>
      <c r="K21" s="194" t="s">
        <v>309</v>
      </c>
      <c r="L21" s="194" t="s">
        <v>104</v>
      </c>
      <c r="M21" s="194"/>
      <c r="N21" s="194"/>
      <c r="O21" s="194"/>
      <c r="P21" s="194"/>
      <c r="Q21" s="194"/>
      <c r="R21" s="194"/>
      <c r="S21" s="194" t="s">
        <v>270</v>
      </c>
      <c r="T21" s="194" t="s">
        <v>270</v>
      </c>
      <c r="U21" s="194">
        <v>3</v>
      </c>
      <c r="V21" s="194">
        <v>1</v>
      </c>
      <c r="W21" s="194">
        <v>1</v>
      </c>
      <c r="X21" s="194">
        <v>4</v>
      </c>
      <c r="Y21" s="194">
        <v>5</v>
      </c>
      <c r="Z21" s="194">
        <v>5</v>
      </c>
      <c r="AA21" s="194">
        <v>5</v>
      </c>
      <c r="AB21" s="194">
        <v>5</v>
      </c>
      <c r="AC21" s="194">
        <v>5</v>
      </c>
      <c r="AD21" s="194">
        <v>5</v>
      </c>
      <c r="AE21" s="194"/>
      <c r="AF21" s="194">
        <v>4</v>
      </c>
      <c r="AG21" s="194">
        <v>3</v>
      </c>
      <c r="AH21" s="194">
        <v>5</v>
      </c>
      <c r="AI21" s="194">
        <v>5</v>
      </c>
      <c r="AJ21" s="194">
        <v>5</v>
      </c>
      <c r="AK21" s="194" t="s">
        <v>270</v>
      </c>
      <c r="AL21" s="194">
        <v>3</v>
      </c>
      <c r="AM21" s="194">
        <v>3</v>
      </c>
      <c r="AN21" s="194" t="s">
        <v>400</v>
      </c>
      <c r="AO21" s="194"/>
      <c r="AP21" s="194"/>
      <c r="AQ21" s="194"/>
      <c r="AR21" s="194"/>
      <c r="AS21" s="194"/>
      <c r="AT21" s="194"/>
      <c r="AU21" s="194"/>
      <c r="AV21" s="194" t="s">
        <v>26</v>
      </c>
      <c r="AW21" s="194" t="s">
        <v>26</v>
      </c>
      <c r="AX21" s="194"/>
      <c r="AY21" s="194">
        <v>5</v>
      </c>
      <c r="AZ21" s="194">
        <v>4</v>
      </c>
      <c r="BA21" s="194" t="s">
        <v>311</v>
      </c>
      <c r="BB21" s="194" t="s">
        <v>308</v>
      </c>
      <c r="BC21" s="194"/>
      <c r="BD21">
        <f t="shared" si="3"/>
        <v>1</v>
      </c>
      <c r="BE21">
        <f t="shared" si="3"/>
        <v>0</v>
      </c>
      <c r="BF21">
        <f t="shared" si="3"/>
        <v>0</v>
      </c>
      <c r="BG21">
        <f t="shared" si="3"/>
        <v>0</v>
      </c>
      <c r="BH21">
        <f t="shared" si="3"/>
        <v>0</v>
      </c>
      <c r="BI21">
        <f t="shared" si="3"/>
        <v>0</v>
      </c>
      <c r="BJ21">
        <f t="shared" si="2"/>
        <v>0</v>
      </c>
      <c r="BK21">
        <f t="shared" si="2"/>
        <v>0</v>
      </c>
      <c r="BL21">
        <f t="shared" si="2"/>
        <v>1</v>
      </c>
      <c r="BM21">
        <f t="shared" si="2"/>
        <v>1</v>
      </c>
      <c r="BN21">
        <f t="shared" si="2"/>
        <v>0</v>
      </c>
      <c r="BO21">
        <f t="shared" si="2"/>
        <v>0</v>
      </c>
      <c r="BP21">
        <f t="shared" si="2"/>
        <v>0</v>
      </c>
    </row>
    <row r="22" spans="1:68" ht="15" x14ac:dyDescent="0.25">
      <c r="A22" s="150" t="str">
        <f>IF(ISNA(LOOKUP($F22,BLIOTECAS!$B$1:$B$27,BLIOTECAS!C$1:C$27)),"",LOOKUP($F22,BLIOTECAS!$B$1:$B$27,BLIOTECAS!C$1:C$27))</f>
        <v/>
      </c>
      <c r="B22" s="150" t="str">
        <f>IF(ISNA(LOOKUP($F22,BLIOTECAS!$B$1:$B$27,BLIOTECAS!D$1:D$27)),"",LOOKUP($F22,BLIOTECAS!$B$1:$B$27,BLIOTECAS!D$1:D$27))</f>
        <v/>
      </c>
      <c r="C22" s="150" t="str">
        <f>IFERROR(VLOOKUP(TABLA!F22,BLIOTECAS!$C$1:$E$26,3,FALSE),"")</f>
        <v>Ciencias Experimentales</v>
      </c>
      <c r="D22" s="195">
        <v>43976.429166666669</v>
      </c>
      <c r="E22" s="195" t="s">
        <v>396</v>
      </c>
      <c r="F22" s="194" t="s">
        <v>96</v>
      </c>
      <c r="G22" s="194" t="s">
        <v>301</v>
      </c>
      <c r="H22" s="194" t="s">
        <v>300</v>
      </c>
      <c r="I22" s="194" t="s">
        <v>306</v>
      </c>
      <c r="J22" s="194" t="s">
        <v>96</v>
      </c>
      <c r="K22" s="194"/>
      <c r="L22" s="194"/>
      <c r="M22" s="194"/>
      <c r="N22" s="194"/>
      <c r="O22" s="194"/>
      <c r="P22" s="194"/>
      <c r="Q22" s="194"/>
      <c r="R22" s="194"/>
      <c r="S22" s="194" t="s">
        <v>270</v>
      </c>
      <c r="T22" s="194" t="s">
        <v>270</v>
      </c>
      <c r="U22" s="194">
        <v>4</v>
      </c>
      <c r="V22" s="194">
        <v>1</v>
      </c>
      <c r="W22" s="194">
        <v>1</v>
      </c>
      <c r="X22" s="194">
        <v>4</v>
      </c>
      <c r="Y22" s="194">
        <v>4</v>
      </c>
      <c r="Z22" s="194">
        <v>4</v>
      </c>
      <c r="AA22" s="194">
        <v>4</v>
      </c>
      <c r="AB22" s="194">
        <v>1</v>
      </c>
      <c r="AC22" s="194">
        <v>4</v>
      </c>
      <c r="AD22" s="194">
        <v>4</v>
      </c>
      <c r="AE22" s="194"/>
      <c r="AF22" s="194">
        <v>4</v>
      </c>
      <c r="AG22" s="194">
        <v>5</v>
      </c>
      <c r="AH22" s="194">
        <v>3</v>
      </c>
      <c r="AI22" s="194">
        <v>3</v>
      </c>
      <c r="AJ22" s="194">
        <v>4</v>
      </c>
      <c r="AK22" s="194" t="s">
        <v>26</v>
      </c>
      <c r="AL22" s="194">
        <v>3</v>
      </c>
      <c r="AM22" s="194">
        <v>5</v>
      </c>
      <c r="AN22" s="194" t="s">
        <v>408</v>
      </c>
      <c r="AO22" s="194"/>
      <c r="AP22" s="194"/>
      <c r="AQ22" s="194"/>
      <c r="AR22" s="194"/>
      <c r="AS22" s="194"/>
      <c r="AT22" s="194"/>
      <c r="AU22" s="194"/>
      <c r="AV22" s="194" t="s">
        <v>270</v>
      </c>
      <c r="AW22" s="194" t="s">
        <v>26</v>
      </c>
      <c r="AX22" s="194"/>
      <c r="AY22" s="194">
        <v>5</v>
      </c>
      <c r="AZ22" s="194">
        <v>5</v>
      </c>
      <c r="BA22" s="194" t="s">
        <v>303</v>
      </c>
      <c r="BB22" s="194" t="s">
        <v>317</v>
      </c>
      <c r="BC22" s="194"/>
      <c r="BD22">
        <f t="shared" si="3"/>
        <v>1</v>
      </c>
      <c r="BE22">
        <f t="shared" si="3"/>
        <v>0</v>
      </c>
      <c r="BF22">
        <f t="shared" si="3"/>
        <v>0</v>
      </c>
      <c r="BG22">
        <f t="shared" si="3"/>
        <v>0</v>
      </c>
      <c r="BH22">
        <f t="shared" si="3"/>
        <v>0</v>
      </c>
      <c r="BI22">
        <f t="shared" si="3"/>
        <v>0</v>
      </c>
      <c r="BJ22">
        <f t="shared" si="2"/>
        <v>1</v>
      </c>
      <c r="BK22">
        <f t="shared" si="2"/>
        <v>0</v>
      </c>
      <c r="BL22">
        <f t="shared" si="2"/>
        <v>1</v>
      </c>
      <c r="BM22">
        <f t="shared" si="2"/>
        <v>1</v>
      </c>
      <c r="BN22">
        <f t="shared" si="2"/>
        <v>0</v>
      </c>
      <c r="BO22">
        <f t="shared" si="2"/>
        <v>0</v>
      </c>
      <c r="BP22">
        <f t="shared" si="2"/>
        <v>0</v>
      </c>
    </row>
    <row r="23" spans="1:68" ht="15" x14ac:dyDescent="0.25">
      <c r="A23" s="150" t="str">
        <f>IF(ISNA(LOOKUP($F23,BLIOTECAS!$B$1:$B$27,BLIOTECAS!C$1:C$27)),"",LOOKUP($F23,BLIOTECAS!$B$1:$B$27,BLIOTECAS!C$1:C$27))</f>
        <v/>
      </c>
      <c r="B23" s="150" t="str">
        <f>IF(ISNA(LOOKUP($F23,BLIOTECAS!$B$1:$B$27,BLIOTECAS!D$1:D$27)),"",LOOKUP($F23,BLIOTECAS!$B$1:$B$27,BLIOTECAS!D$1:D$27))</f>
        <v/>
      </c>
      <c r="C23" s="150" t="str">
        <f>IFERROR(VLOOKUP(TABLA!F23,BLIOTECAS!$C$1:$E$26,3,FALSE),"")</f>
        <v>Humanidades</v>
      </c>
      <c r="D23" s="195">
        <v>43976.40625</v>
      </c>
      <c r="E23" s="195" t="s">
        <v>401</v>
      </c>
      <c r="F23" s="194" t="s">
        <v>89</v>
      </c>
      <c r="G23" s="194" t="s">
        <v>301</v>
      </c>
      <c r="H23" s="194" t="s">
        <v>301</v>
      </c>
      <c r="I23" s="194" t="s">
        <v>306</v>
      </c>
      <c r="J23" s="194" t="s">
        <v>89</v>
      </c>
      <c r="K23" s="194" t="s">
        <v>103</v>
      </c>
      <c r="L23" s="194" t="s">
        <v>225</v>
      </c>
      <c r="M23" s="194"/>
      <c r="N23" s="194"/>
      <c r="O23" s="194"/>
      <c r="P23" s="194"/>
      <c r="Q23" s="194"/>
      <c r="R23" s="194"/>
      <c r="S23" s="194" t="s">
        <v>26</v>
      </c>
      <c r="T23" s="194" t="s">
        <v>26</v>
      </c>
      <c r="U23" s="194">
        <v>5</v>
      </c>
      <c r="V23" s="194">
        <v>5</v>
      </c>
      <c r="W23" s="194">
        <v>5</v>
      </c>
      <c r="X23" s="194">
        <v>3</v>
      </c>
      <c r="Y23" s="194">
        <v>3</v>
      </c>
      <c r="Z23" s="194">
        <v>5</v>
      </c>
      <c r="AA23" s="194">
        <v>1</v>
      </c>
      <c r="AB23" s="194">
        <v>5</v>
      </c>
      <c r="AC23" s="194">
        <v>5</v>
      </c>
      <c r="AD23" s="194">
        <v>5</v>
      </c>
      <c r="AE23" s="194"/>
      <c r="AF23" s="194">
        <v>5</v>
      </c>
      <c r="AG23" s="194">
        <v>5</v>
      </c>
      <c r="AH23" s="194">
        <v>5</v>
      </c>
      <c r="AI23" s="194">
        <v>5</v>
      </c>
      <c r="AJ23" s="194">
        <v>5</v>
      </c>
      <c r="AK23" s="194" t="s">
        <v>26</v>
      </c>
      <c r="AL23" s="194">
        <v>5</v>
      </c>
      <c r="AM23" s="194">
        <v>1</v>
      </c>
      <c r="AN23" s="194" t="s">
        <v>307</v>
      </c>
      <c r="AO23" s="194"/>
      <c r="AP23" s="194"/>
      <c r="AQ23" s="194"/>
      <c r="AR23" s="194"/>
      <c r="AS23" s="194"/>
      <c r="AT23" s="194"/>
      <c r="AU23" s="194"/>
      <c r="AV23" s="194" t="s">
        <v>270</v>
      </c>
      <c r="AW23" s="194" t="s">
        <v>270</v>
      </c>
      <c r="AX23" s="194" t="s">
        <v>25</v>
      </c>
      <c r="AY23" s="194">
        <v>4</v>
      </c>
      <c r="AZ23" s="194">
        <v>5</v>
      </c>
      <c r="BA23" s="194" t="s">
        <v>303</v>
      </c>
      <c r="BB23" s="194" t="s">
        <v>304</v>
      </c>
      <c r="BC23" s="194"/>
      <c r="BD23">
        <f t="shared" si="3"/>
        <v>1</v>
      </c>
      <c r="BE23">
        <f t="shared" si="3"/>
        <v>0</v>
      </c>
      <c r="BF23">
        <f t="shared" si="3"/>
        <v>0</v>
      </c>
      <c r="BG23">
        <f t="shared" si="3"/>
        <v>0</v>
      </c>
      <c r="BH23">
        <f t="shared" si="3"/>
        <v>0</v>
      </c>
      <c r="BI23">
        <f t="shared" si="3"/>
        <v>0</v>
      </c>
      <c r="BJ23">
        <f t="shared" si="2"/>
        <v>0</v>
      </c>
      <c r="BK23">
        <f t="shared" si="2"/>
        <v>0</v>
      </c>
      <c r="BL23">
        <f t="shared" si="2"/>
        <v>0</v>
      </c>
      <c r="BM23">
        <f t="shared" si="2"/>
        <v>0</v>
      </c>
      <c r="BN23">
        <f t="shared" si="2"/>
        <v>0</v>
      </c>
      <c r="BO23">
        <f t="shared" si="2"/>
        <v>1</v>
      </c>
      <c r="BP23">
        <f t="shared" si="2"/>
        <v>0</v>
      </c>
    </row>
    <row r="24" spans="1:68" ht="15" x14ac:dyDescent="0.25">
      <c r="A24" s="150" t="str">
        <f>IF(ISNA(LOOKUP($F24,BLIOTECAS!$B$1:$B$27,BLIOTECAS!C$1:C$27)),"",LOOKUP($F24,BLIOTECAS!$B$1:$B$27,BLIOTECAS!C$1:C$27))</f>
        <v/>
      </c>
      <c r="B24" s="150" t="str">
        <f>IF(ISNA(LOOKUP($F24,BLIOTECAS!$B$1:$B$27,BLIOTECAS!D$1:D$27)),"",LOOKUP($F24,BLIOTECAS!$B$1:$B$27,BLIOTECAS!D$1:D$27))</f>
        <v/>
      </c>
      <c r="C24" s="150" t="str">
        <f>IFERROR(VLOOKUP(TABLA!F24,BLIOTECAS!$C$1:$E$26,3,FALSE),"")</f>
        <v>Humanidades</v>
      </c>
      <c r="D24" s="195">
        <v>43976.310416666667</v>
      </c>
      <c r="E24" s="195" t="s">
        <v>396</v>
      </c>
      <c r="F24" s="194" t="s">
        <v>100</v>
      </c>
      <c r="G24" s="194" t="s">
        <v>300</v>
      </c>
      <c r="H24" s="194" t="s">
        <v>300</v>
      </c>
      <c r="I24" s="194" t="s">
        <v>316</v>
      </c>
      <c r="J24" s="194" t="s">
        <v>100</v>
      </c>
      <c r="K24" s="194"/>
      <c r="L24" s="194"/>
      <c r="M24" s="194"/>
      <c r="N24" s="194"/>
      <c r="O24" s="194"/>
      <c r="P24" s="194"/>
      <c r="Q24" s="194"/>
      <c r="R24" s="194"/>
      <c r="S24" s="194" t="s">
        <v>26</v>
      </c>
      <c r="T24" s="194" t="s">
        <v>26</v>
      </c>
      <c r="U24" s="194">
        <v>4</v>
      </c>
      <c r="V24" s="194">
        <v>1</v>
      </c>
      <c r="W24" s="194">
        <v>1</v>
      </c>
      <c r="X24" s="194">
        <v>4</v>
      </c>
      <c r="Y24" s="194">
        <v>4</v>
      </c>
      <c r="Z24" s="194">
        <v>4</v>
      </c>
      <c r="AA24" s="194">
        <v>4</v>
      </c>
      <c r="AB24" s="194">
        <v>1</v>
      </c>
      <c r="AC24" s="194">
        <v>3</v>
      </c>
      <c r="AD24" s="194">
        <v>3</v>
      </c>
      <c r="AE24" s="194"/>
      <c r="AF24" s="194">
        <v>5</v>
      </c>
      <c r="AG24" s="194">
        <v>5</v>
      </c>
      <c r="AH24" s="194">
        <v>5</v>
      </c>
      <c r="AI24" s="194">
        <v>3</v>
      </c>
      <c r="AJ24" s="194">
        <v>3</v>
      </c>
      <c r="AK24" s="194" t="s">
        <v>26</v>
      </c>
      <c r="AL24" s="194">
        <v>3</v>
      </c>
      <c r="AM24" s="194">
        <v>3</v>
      </c>
      <c r="AN24" s="194" t="s">
        <v>400</v>
      </c>
      <c r="AO24" s="194"/>
      <c r="AP24" s="194"/>
      <c r="AQ24" s="194"/>
      <c r="AR24" s="194"/>
      <c r="AS24" s="194"/>
      <c r="AT24" s="194"/>
      <c r="AU24" s="194"/>
      <c r="AV24" s="194" t="s">
        <v>270</v>
      </c>
      <c r="AW24" s="194" t="s">
        <v>270</v>
      </c>
      <c r="AX24" s="194" t="s">
        <v>313</v>
      </c>
      <c r="AY24" s="194">
        <v>5</v>
      </c>
      <c r="AZ24" s="194">
        <v>5</v>
      </c>
      <c r="BA24" s="194" t="s">
        <v>319</v>
      </c>
      <c r="BB24" s="194" t="s">
        <v>317</v>
      </c>
      <c r="BC24" s="194"/>
      <c r="BD24">
        <f t="shared" si="3"/>
        <v>0</v>
      </c>
      <c r="BE24">
        <f t="shared" si="3"/>
        <v>0</v>
      </c>
      <c r="BF24">
        <f t="shared" si="3"/>
        <v>0</v>
      </c>
      <c r="BG24">
        <f t="shared" si="3"/>
        <v>1</v>
      </c>
      <c r="BH24">
        <f t="shared" si="3"/>
        <v>0</v>
      </c>
      <c r="BI24">
        <f t="shared" si="3"/>
        <v>0</v>
      </c>
      <c r="BJ24">
        <f t="shared" si="2"/>
        <v>0</v>
      </c>
      <c r="BK24">
        <f t="shared" si="2"/>
        <v>0</v>
      </c>
      <c r="BL24">
        <f t="shared" si="2"/>
        <v>1</v>
      </c>
      <c r="BM24">
        <f t="shared" si="2"/>
        <v>1</v>
      </c>
      <c r="BN24">
        <f t="shared" si="2"/>
        <v>0</v>
      </c>
      <c r="BO24">
        <f t="shared" si="2"/>
        <v>0</v>
      </c>
      <c r="BP24">
        <f t="shared" si="2"/>
        <v>0</v>
      </c>
    </row>
    <row r="25" spans="1:68" ht="15" x14ac:dyDescent="0.25">
      <c r="A25" s="150" t="str">
        <f>IF(ISNA(LOOKUP($F25,BLIOTECAS!$B$1:$B$27,BLIOTECAS!C$1:C$27)),"",LOOKUP($F25,BLIOTECAS!$B$1:$B$27,BLIOTECAS!C$1:C$27))</f>
        <v/>
      </c>
      <c r="B25" s="150" t="str">
        <f>IF(ISNA(LOOKUP($F25,BLIOTECAS!$B$1:$B$27,BLIOTECAS!D$1:D$27)),"",LOOKUP($F25,BLIOTECAS!$B$1:$B$27,BLIOTECAS!D$1:D$27))</f>
        <v/>
      </c>
      <c r="C25" s="150" t="str">
        <f>IFERROR(VLOOKUP(TABLA!F25,BLIOTECAS!$C$1:$E$26,3,FALSE),"")</f>
        <v>Ciencias Sociales</v>
      </c>
      <c r="D25" s="195">
        <v>43976.117361111108</v>
      </c>
      <c r="E25" s="195" t="s">
        <v>396</v>
      </c>
      <c r="F25" s="194" t="s">
        <v>221</v>
      </c>
      <c r="G25" s="194" t="s">
        <v>305</v>
      </c>
      <c r="H25" s="194" t="s">
        <v>320</v>
      </c>
      <c r="I25" s="194" t="s">
        <v>306</v>
      </c>
      <c r="J25" s="194" t="s">
        <v>221</v>
      </c>
      <c r="K25" s="194"/>
      <c r="L25" s="194"/>
      <c r="M25" s="194"/>
      <c r="N25" s="194"/>
      <c r="O25" s="194"/>
      <c r="P25" s="194"/>
      <c r="Q25" s="194"/>
      <c r="R25" s="194"/>
      <c r="S25" s="194" t="s">
        <v>270</v>
      </c>
      <c r="T25" s="194" t="s">
        <v>270</v>
      </c>
      <c r="U25" s="194">
        <v>5</v>
      </c>
      <c r="V25" s="194">
        <v>1</v>
      </c>
      <c r="W25" s="194">
        <v>1</v>
      </c>
      <c r="X25" s="194">
        <v>5</v>
      </c>
      <c r="Y25" s="194">
        <v>5</v>
      </c>
      <c r="Z25" s="194">
        <v>5</v>
      </c>
      <c r="AA25" s="194">
        <v>5</v>
      </c>
      <c r="AB25" s="194">
        <v>1</v>
      </c>
      <c r="AC25" s="194">
        <v>5</v>
      </c>
      <c r="AD25" s="194">
        <v>5</v>
      </c>
      <c r="AE25" s="194"/>
      <c r="AF25" s="194">
        <v>3</v>
      </c>
      <c r="AG25" s="194">
        <v>4</v>
      </c>
      <c r="AH25" s="194">
        <v>3</v>
      </c>
      <c r="AI25" s="194">
        <v>3</v>
      </c>
      <c r="AJ25" s="194">
        <v>4</v>
      </c>
      <c r="AK25" s="194" t="s">
        <v>26</v>
      </c>
      <c r="AL25" s="194">
        <v>5</v>
      </c>
      <c r="AM25" s="194">
        <v>2</v>
      </c>
      <c r="AN25" s="194" t="s">
        <v>307</v>
      </c>
      <c r="AO25" s="194"/>
      <c r="AP25" s="194"/>
      <c r="AQ25" s="194"/>
      <c r="AR25" s="194"/>
      <c r="AS25" s="194"/>
      <c r="AT25" s="194"/>
      <c r="AU25" s="194"/>
      <c r="AV25" s="194" t="s">
        <v>26</v>
      </c>
      <c r="AW25" s="194" t="s">
        <v>26</v>
      </c>
      <c r="AX25" s="194"/>
      <c r="AY25" s="194">
        <v>5</v>
      </c>
      <c r="AZ25" s="194">
        <v>5</v>
      </c>
      <c r="BA25" s="194" t="s">
        <v>303</v>
      </c>
      <c r="BB25" s="194" t="s">
        <v>304</v>
      </c>
      <c r="BC25" s="194"/>
      <c r="BD25">
        <f t="shared" si="3"/>
        <v>1</v>
      </c>
      <c r="BE25">
        <f t="shared" si="3"/>
        <v>0</v>
      </c>
      <c r="BF25">
        <f t="shared" si="3"/>
        <v>0</v>
      </c>
      <c r="BG25">
        <f t="shared" si="3"/>
        <v>0</v>
      </c>
      <c r="BH25">
        <f t="shared" si="3"/>
        <v>0</v>
      </c>
      <c r="BI25">
        <f t="shared" si="3"/>
        <v>0</v>
      </c>
      <c r="BJ25">
        <f t="shared" si="2"/>
        <v>0</v>
      </c>
      <c r="BK25">
        <f t="shared" si="2"/>
        <v>0</v>
      </c>
      <c r="BL25">
        <f t="shared" si="2"/>
        <v>0</v>
      </c>
      <c r="BM25">
        <f t="shared" si="2"/>
        <v>0</v>
      </c>
      <c r="BN25">
        <f t="shared" si="2"/>
        <v>0</v>
      </c>
      <c r="BO25">
        <f t="shared" si="2"/>
        <v>1</v>
      </c>
      <c r="BP25">
        <f t="shared" si="2"/>
        <v>0</v>
      </c>
    </row>
    <row r="26" spans="1:68" ht="15" x14ac:dyDescent="0.25">
      <c r="A26" s="150" t="str">
        <f>IF(ISNA(LOOKUP($F26,BLIOTECAS!$B$1:$B$27,BLIOTECAS!C$1:C$27)),"",LOOKUP($F26,BLIOTECAS!$B$1:$B$27,BLIOTECAS!C$1:C$27))</f>
        <v/>
      </c>
      <c r="B26" s="150" t="str">
        <f>IF(ISNA(LOOKUP($F26,BLIOTECAS!$B$1:$B$27,BLIOTECAS!D$1:D$27)),"",LOOKUP($F26,BLIOTECAS!$B$1:$B$27,BLIOTECAS!D$1:D$27))</f>
        <v/>
      </c>
      <c r="C26" s="150" t="str">
        <f>IFERROR(VLOOKUP(TABLA!F26,BLIOTECAS!$C$1:$E$26,3,FALSE),"")</f>
        <v>Humanidades</v>
      </c>
      <c r="D26" s="195">
        <v>43975.949305555558</v>
      </c>
      <c r="E26" s="195" t="s">
        <v>396</v>
      </c>
      <c r="F26" s="194" t="s">
        <v>100</v>
      </c>
      <c r="G26" s="194" t="s">
        <v>300</v>
      </c>
      <c r="H26" s="194" t="s">
        <v>300</v>
      </c>
      <c r="I26" s="194" t="s">
        <v>306</v>
      </c>
      <c r="J26" s="194" t="s">
        <v>100</v>
      </c>
      <c r="K26" s="194"/>
      <c r="L26" s="194"/>
      <c r="M26" s="194"/>
      <c r="N26" s="194"/>
      <c r="O26" s="194"/>
      <c r="P26" s="194"/>
      <c r="Q26" s="194"/>
      <c r="R26" s="194"/>
      <c r="S26" s="194" t="s">
        <v>26</v>
      </c>
      <c r="T26" s="194" t="s">
        <v>270</v>
      </c>
      <c r="U26" s="194">
        <v>2</v>
      </c>
      <c r="V26" s="194">
        <v>1</v>
      </c>
      <c r="W26" s="194">
        <v>1</v>
      </c>
      <c r="X26" s="194">
        <v>3</v>
      </c>
      <c r="Y26" s="194">
        <v>5</v>
      </c>
      <c r="Z26" s="194">
        <v>5</v>
      </c>
      <c r="AA26" s="194">
        <v>3</v>
      </c>
      <c r="AB26" s="194">
        <v>2</v>
      </c>
      <c r="AC26" s="194">
        <v>4</v>
      </c>
      <c r="AD26" s="194">
        <v>3</v>
      </c>
      <c r="AE26" s="194"/>
      <c r="AF26" s="194">
        <v>1</v>
      </c>
      <c r="AG26" s="194">
        <v>5</v>
      </c>
      <c r="AH26" s="194">
        <v>4</v>
      </c>
      <c r="AI26" s="194">
        <v>4</v>
      </c>
      <c r="AJ26" s="194">
        <v>2</v>
      </c>
      <c r="AK26" s="194" t="s">
        <v>26</v>
      </c>
      <c r="AL26" s="194">
        <v>2</v>
      </c>
      <c r="AM26" s="194">
        <v>1</v>
      </c>
      <c r="AN26" s="194" t="s">
        <v>428</v>
      </c>
      <c r="AO26" s="194"/>
      <c r="AP26" s="194"/>
      <c r="AQ26" s="194"/>
      <c r="AR26" s="194"/>
      <c r="AS26" s="194"/>
      <c r="AT26" s="194"/>
      <c r="AU26" s="194"/>
      <c r="AV26" s="194" t="s">
        <v>26</v>
      </c>
      <c r="AW26" s="194" t="s">
        <v>26</v>
      </c>
      <c r="AX26" s="194"/>
      <c r="AY26" s="194">
        <v>5</v>
      </c>
      <c r="AZ26" s="194">
        <v>5</v>
      </c>
      <c r="BA26" s="194" t="s">
        <v>311</v>
      </c>
      <c r="BB26" s="194" t="s">
        <v>317</v>
      </c>
      <c r="BC26" s="194"/>
      <c r="BD26">
        <f t="shared" si="3"/>
        <v>1</v>
      </c>
      <c r="BE26">
        <f t="shared" si="3"/>
        <v>0</v>
      </c>
      <c r="BF26">
        <f t="shared" si="3"/>
        <v>0</v>
      </c>
      <c r="BG26">
        <f t="shared" si="3"/>
        <v>0</v>
      </c>
      <c r="BH26">
        <f t="shared" si="3"/>
        <v>0</v>
      </c>
      <c r="BI26">
        <f t="shared" si="3"/>
        <v>0</v>
      </c>
      <c r="BJ26">
        <f t="shared" si="2"/>
        <v>0</v>
      </c>
      <c r="BK26">
        <f t="shared" si="2"/>
        <v>1</v>
      </c>
      <c r="BL26">
        <f t="shared" si="2"/>
        <v>1</v>
      </c>
      <c r="BM26">
        <f t="shared" si="2"/>
        <v>1</v>
      </c>
      <c r="BN26">
        <f t="shared" si="2"/>
        <v>0</v>
      </c>
      <c r="BO26">
        <f t="shared" si="2"/>
        <v>0</v>
      </c>
      <c r="BP26">
        <f t="shared" si="2"/>
        <v>0</v>
      </c>
    </row>
    <row r="27" spans="1:68" ht="15" x14ac:dyDescent="0.25">
      <c r="A27" s="150" t="str">
        <f>IF(ISNA(LOOKUP($F27,BLIOTECAS!$B$1:$B$27,BLIOTECAS!C$1:C$27)),"",LOOKUP($F27,BLIOTECAS!$B$1:$B$27,BLIOTECAS!C$1:C$27))</f>
        <v/>
      </c>
      <c r="B27" s="150" t="str">
        <f>IF(ISNA(LOOKUP($F27,BLIOTECAS!$B$1:$B$27,BLIOTECAS!D$1:D$27)),"",LOOKUP($F27,BLIOTECAS!$B$1:$B$27,BLIOTECAS!D$1:D$27))</f>
        <v/>
      </c>
      <c r="C27" s="150" t="str">
        <f>IFERROR(VLOOKUP(TABLA!F27,BLIOTECAS!$C$1:$E$26,3,FALSE),"")</f>
        <v>Ciencias Experimentales</v>
      </c>
      <c r="D27" s="195">
        <v>43975.938888888886</v>
      </c>
      <c r="E27" s="195" t="s">
        <v>396</v>
      </c>
      <c r="F27" s="194" t="s">
        <v>98</v>
      </c>
      <c r="G27" s="194" t="s">
        <v>305</v>
      </c>
      <c r="H27" s="194" t="s">
        <v>300</v>
      </c>
      <c r="I27" s="194" t="s">
        <v>306</v>
      </c>
      <c r="J27" s="194" t="s">
        <v>98</v>
      </c>
      <c r="K27" s="194" t="s">
        <v>95</v>
      </c>
      <c r="L27" s="194" t="s">
        <v>90</v>
      </c>
      <c r="M27" s="194"/>
      <c r="N27" s="194"/>
      <c r="O27" s="194"/>
      <c r="P27" s="194"/>
      <c r="Q27" s="194"/>
      <c r="R27" s="194"/>
      <c r="S27" s="194" t="s">
        <v>270</v>
      </c>
      <c r="T27" s="194" t="s">
        <v>270</v>
      </c>
      <c r="U27" s="194">
        <v>4</v>
      </c>
      <c r="V27" s="194">
        <v>2</v>
      </c>
      <c r="W27" s="194">
        <v>3</v>
      </c>
      <c r="X27" s="194">
        <v>1</v>
      </c>
      <c r="Y27" s="194">
        <v>5</v>
      </c>
      <c r="Z27" s="194">
        <v>3</v>
      </c>
      <c r="AA27" s="194">
        <v>3</v>
      </c>
      <c r="AB27" s="194">
        <v>1</v>
      </c>
      <c r="AC27" s="194">
        <v>3</v>
      </c>
      <c r="AD27" s="194">
        <v>4</v>
      </c>
      <c r="AE27" s="194"/>
      <c r="AF27" s="194">
        <v>4</v>
      </c>
      <c r="AG27" s="194">
        <v>4</v>
      </c>
      <c r="AH27" s="194">
        <v>3</v>
      </c>
      <c r="AI27" s="194">
        <v>3</v>
      </c>
      <c r="AJ27" s="194">
        <v>5</v>
      </c>
      <c r="AK27" s="194" t="s">
        <v>26</v>
      </c>
      <c r="AL27" s="194">
        <v>4</v>
      </c>
      <c r="AM27" s="194">
        <v>3</v>
      </c>
      <c r="AN27" s="194" t="s">
        <v>400</v>
      </c>
      <c r="AO27" s="194"/>
      <c r="AP27" s="194"/>
      <c r="AQ27" s="194"/>
      <c r="AR27" s="194"/>
      <c r="AS27" s="194"/>
      <c r="AT27" s="194"/>
      <c r="AU27" s="194"/>
      <c r="AV27" s="194" t="s">
        <v>26</v>
      </c>
      <c r="AW27" s="194" t="s">
        <v>26</v>
      </c>
      <c r="AX27" s="194"/>
      <c r="AY27" s="194">
        <v>5</v>
      </c>
      <c r="AZ27" s="194">
        <v>4</v>
      </c>
      <c r="BA27" s="194" t="s">
        <v>311</v>
      </c>
      <c r="BB27" s="194" t="s">
        <v>308</v>
      </c>
      <c r="BC27" s="194" t="s">
        <v>1407</v>
      </c>
      <c r="BD27">
        <f t="shared" si="3"/>
        <v>1</v>
      </c>
      <c r="BE27">
        <f t="shared" si="3"/>
        <v>0</v>
      </c>
      <c r="BF27">
        <f t="shared" si="3"/>
        <v>0</v>
      </c>
      <c r="BG27">
        <f t="shared" si="3"/>
        <v>0</v>
      </c>
      <c r="BH27">
        <f t="shared" si="3"/>
        <v>0</v>
      </c>
      <c r="BI27">
        <f t="shared" si="3"/>
        <v>0</v>
      </c>
      <c r="BJ27">
        <f t="shared" si="2"/>
        <v>0</v>
      </c>
      <c r="BK27">
        <f t="shared" si="2"/>
        <v>0</v>
      </c>
      <c r="BL27">
        <f t="shared" si="2"/>
        <v>1</v>
      </c>
      <c r="BM27">
        <f t="shared" si="2"/>
        <v>1</v>
      </c>
      <c r="BN27">
        <f t="shared" si="2"/>
        <v>0</v>
      </c>
      <c r="BO27">
        <f t="shared" si="2"/>
        <v>0</v>
      </c>
      <c r="BP27">
        <f t="shared" si="2"/>
        <v>0</v>
      </c>
    </row>
    <row r="28" spans="1:68" ht="15" x14ac:dyDescent="0.25">
      <c r="A28" s="150" t="str">
        <f>IF(ISNA(LOOKUP($F28,BLIOTECAS!$B$1:$B$27,BLIOTECAS!C$1:C$27)),"",LOOKUP($F28,BLIOTECAS!$B$1:$B$27,BLIOTECAS!C$1:C$27))</f>
        <v/>
      </c>
      <c r="B28" s="150" t="str">
        <f>IF(ISNA(LOOKUP($F28,BLIOTECAS!$B$1:$B$27,BLIOTECAS!D$1:D$27)),"",LOOKUP($F28,BLIOTECAS!$B$1:$B$27,BLIOTECAS!D$1:D$27))</f>
        <v/>
      </c>
      <c r="C28" s="150" t="str">
        <f>IFERROR(VLOOKUP(TABLA!F28,BLIOTECAS!$C$1:$E$26,3,FALSE),"")</f>
        <v>Ciencias de la Salud</v>
      </c>
      <c r="D28" s="195">
        <v>43975.818055555559</v>
      </c>
      <c r="E28" s="195" t="s">
        <v>396</v>
      </c>
      <c r="F28" s="194" t="s">
        <v>108</v>
      </c>
      <c r="G28" s="194" t="s">
        <v>397</v>
      </c>
      <c r="H28" s="194" t="s">
        <v>305</v>
      </c>
      <c r="I28" s="194" t="s">
        <v>315</v>
      </c>
      <c r="J28" s="194" t="s">
        <v>108</v>
      </c>
      <c r="K28" s="194" t="s">
        <v>225</v>
      </c>
      <c r="L28" s="194"/>
      <c r="M28" s="194"/>
      <c r="N28" s="194"/>
      <c r="O28" s="194"/>
      <c r="P28" s="194"/>
      <c r="Q28" s="194"/>
      <c r="R28" s="194"/>
      <c r="S28" s="194" t="s">
        <v>270</v>
      </c>
      <c r="T28" s="194" t="s">
        <v>26</v>
      </c>
      <c r="U28" s="194">
        <v>2</v>
      </c>
      <c r="V28" s="194">
        <v>5</v>
      </c>
      <c r="W28" s="194">
        <v>1</v>
      </c>
      <c r="X28" s="194">
        <v>2</v>
      </c>
      <c r="Y28" s="194">
        <v>4</v>
      </c>
      <c r="Z28" s="194">
        <v>5</v>
      </c>
      <c r="AA28" s="194">
        <v>4</v>
      </c>
      <c r="AB28" s="194">
        <v>1</v>
      </c>
      <c r="AC28" s="194">
        <v>4</v>
      </c>
      <c r="AD28" s="194">
        <v>4</v>
      </c>
      <c r="AE28" s="194"/>
      <c r="AF28" s="194">
        <v>4</v>
      </c>
      <c r="AG28" s="194">
        <v>4</v>
      </c>
      <c r="AH28" s="194">
        <v>4</v>
      </c>
      <c r="AI28" s="194">
        <v>3</v>
      </c>
      <c r="AJ28" s="194">
        <v>4</v>
      </c>
      <c r="AK28" s="194" t="s">
        <v>270</v>
      </c>
      <c r="AL28" s="194">
        <v>4</v>
      </c>
      <c r="AM28" s="194">
        <v>3</v>
      </c>
      <c r="AN28" s="194" t="s">
        <v>405</v>
      </c>
      <c r="AO28" s="194"/>
      <c r="AP28" s="194"/>
      <c r="AQ28" s="194"/>
      <c r="AR28" s="194"/>
      <c r="AS28" s="194"/>
      <c r="AT28" s="194"/>
      <c r="AU28" s="194"/>
      <c r="AV28" s="194" t="s">
        <v>270</v>
      </c>
      <c r="AW28" s="194" t="s">
        <v>270</v>
      </c>
      <c r="AX28" s="194" t="s">
        <v>25</v>
      </c>
      <c r="AY28" s="194">
        <v>5</v>
      </c>
      <c r="AZ28" s="194">
        <v>4</v>
      </c>
      <c r="BA28" s="194" t="s">
        <v>311</v>
      </c>
      <c r="BB28" s="194" t="s">
        <v>308</v>
      </c>
      <c r="BC28" s="194"/>
      <c r="BD28">
        <f t="shared" si="3"/>
        <v>0</v>
      </c>
      <c r="BE28">
        <f t="shared" si="3"/>
        <v>1</v>
      </c>
      <c r="BF28">
        <f t="shared" si="3"/>
        <v>0</v>
      </c>
      <c r="BG28">
        <f t="shared" si="3"/>
        <v>0</v>
      </c>
      <c r="BH28">
        <f t="shared" si="3"/>
        <v>0</v>
      </c>
      <c r="BI28">
        <f t="shared" si="3"/>
        <v>0</v>
      </c>
      <c r="BJ28">
        <f t="shared" si="2"/>
        <v>1</v>
      </c>
      <c r="BK28">
        <f t="shared" si="2"/>
        <v>1</v>
      </c>
      <c r="BL28">
        <f t="shared" si="2"/>
        <v>1</v>
      </c>
      <c r="BM28">
        <f t="shared" si="2"/>
        <v>1</v>
      </c>
      <c r="BN28">
        <f t="shared" si="2"/>
        <v>0</v>
      </c>
      <c r="BO28">
        <f t="shared" si="2"/>
        <v>0</v>
      </c>
      <c r="BP28">
        <f t="shared" si="2"/>
        <v>0</v>
      </c>
    </row>
    <row r="29" spans="1:68" ht="15" x14ac:dyDescent="0.25">
      <c r="A29" s="150" t="str">
        <f>IF(ISNA(LOOKUP($F29,BLIOTECAS!$B$1:$B$27,BLIOTECAS!C$1:C$27)),"",LOOKUP($F29,BLIOTECAS!$B$1:$B$27,BLIOTECAS!C$1:C$27))</f>
        <v/>
      </c>
      <c r="B29" s="150" t="str">
        <f>IF(ISNA(LOOKUP($F29,BLIOTECAS!$B$1:$B$27,BLIOTECAS!D$1:D$27)),"",LOOKUP($F29,BLIOTECAS!$B$1:$B$27,BLIOTECAS!D$1:D$27))</f>
        <v/>
      </c>
      <c r="C29" s="150" t="str">
        <f>IFERROR(VLOOKUP(TABLA!F29,BLIOTECAS!$C$1:$E$26,3,FALSE),"")</f>
        <v>Ciencias Sociales</v>
      </c>
      <c r="D29" s="195">
        <v>43975.765972222223</v>
      </c>
      <c r="E29" s="195" t="s">
        <v>396</v>
      </c>
      <c r="F29" s="194" t="s">
        <v>92</v>
      </c>
      <c r="G29" s="194" t="s">
        <v>300</v>
      </c>
      <c r="H29" s="194" t="s">
        <v>300</v>
      </c>
      <c r="I29" s="194" t="s">
        <v>306</v>
      </c>
      <c r="J29" s="194" t="s">
        <v>92</v>
      </c>
      <c r="K29" s="194" t="s">
        <v>309</v>
      </c>
      <c r="L29" s="194" t="s">
        <v>91</v>
      </c>
      <c r="M29" s="194" t="s">
        <v>1408</v>
      </c>
      <c r="N29" s="194"/>
      <c r="O29" s="194"/>
      <c r="P29" s="194"/>
      <c r="Q29" s="194"/>
      <c r="R29" s="194"/>
      <c r="S29" s="194" t="s">
        <v>26</v>
      </c>
      <c r="T29" s="194" t="s">
        <v>26</v>
      </c>
      <c r="U29" s="194">
        <v>3</v>
      </c>
      <c r="V29" s="194">
        <v>3</v>
      </c>
      <c r="W29" s="194">
        <v>3</v>
      </c>
      <c r="X29" s="194">
        <v>5</v>
      </c>
      <c r="Y29" s="194">
        <v>5</v>
      </c>
      <c r="Z29" s="194">
        <v>3</v>
      </c>
      <c r="AA29" s="194">
        <v>5</v>
      </c>
      <c r="AB29" s="194">
        <v>4</v>
      </c>
      <c r="AC29" s="194">
        <v>5</v>
      </c>
      <c r="AD29" s="194">
        <v>5</v>
      </c>
      <c r="AE29" s="194"/>
      <c r="AF29" s="194">
        <v>5</v>
      </c>
      <c r="AG29" s="194">
        <v>5</v>
      </c>
      <c r="AH29" s="194">
        <v>5</v>
      </c>
      <c r="AI29" s="194">
        <v>5</v>
      </c>
      <c r="AJ29" s="194">
        <v>5</v>
      </c>
      <c r="AK29" s="194" t="s">
        <v>26</v>
      </c>
      <c r="AL29" s="194">
        <v>5</v>
      </c>
      <c r="AM29" s="194">
        <v>5</v>
      </c>
      <c r="AN29" s="194" t="s">
        <v>408</v>
      </c>
      <c r="AO29" s="194"/>
      <c r="AP29" s="194"/>
      <c r="AQ29" s="194"/>
      <c r="AR29" s="194"/>
      <c r="AS29" s="194"/>
      <c r="AT29" s="194"/>
      <c r="AU29" s="194"/>
      <c r="AV29" s="194" t="s">
        <v>26</v>
      </c>
      <c r="AW29" s="194" t="s">
        <v>26</v>
      </c>
      <c r="AX29" s="194"/>
      <c r="AY29" s="194">
        <v>5</v>
      </c>
      <c r="AZ29" s="194">
        <v>5</v>
      </c>
      <c r="BA29" s="194" t="s">
        <v>303</v>
      </c>
      <c r="BB29" s="194" t="s">
        <v>304</v>
      </c>
      <c r="BC29" s="194"/>
      <c r="BD29">
        <f t="shared" si="3"/>
        <v>1</v>
      </c>
      <c r="BE29">
        <f t="shared" si="3"/>
        <v>0</v>
      </c>
      <c r="BF29">
        <f t="shared" si="3"/>
        <v>0</v>
      </c>
      <c r="BG29">
        <f t="shared" si="3"/>
        <v>0</v>
      </c>
      <c r="BH29">
        <f t="shared" si="3"/>
        <v>0</v>
      </c>
      <c r="BI29">
        <f t="shared" si="3"/>
        <v>0</v>
      </c>
      <c r="BJ29">
        <f t="shared" si="2"/>
        <v>1</v>
      </c>
      <c r="BK29">
        <f t="shared" si="2"/>
        <v>0</v>
      </c>
      <c r="BL29">
        <f t="shared" si="2"/>
        <v>1</v>
      </c>
      <c r="BM29">
        <f t="shared" si="2"/>
        <v>1</v>
      </c>
      <c r="BN29">
        <f t="shared" si="2"/>
        <v>0</v>
      </c>
      <c r="BO29">
        <f t="shared" si="2"/>
        <v>0</v>
      </c>
      <c r="BP29">
        <f t="shared" si="2"/>
        <v>0</v>
      </c>
    </row>
    <row r="30" spans="1:68" ht="15" x14ac:dyDescent="0.25">
      <c r="A30" s="150" t="str">
        <f>IF(ISNA(LOOKUP($F30,BLIOTECAS!$B$1:$B$27,BLIOTECAS!C$1:C$27)),"",LOOKUP($F30,BLIOTECAS!$B$1:$B$27,BLIOTECAS!C$1:C$27))</f>
        <v/>
      </c>
      <c r="B30" s="150" t="str">
        <f>IF(ISNA(LOOKUP($F30,BLIOTECAS!$B$1:$B$27,BLIOTECAS!D$1:D$27)),"",LOOKUP($F30,BLIOTECAS!$B$1:$B$27,BLIOTECAS!D$1:D$27))</f>
        <v/>
      </c>
      <c r="C30" s="150" t="str">
        <f>IFERROR(VLOOKUP(TABLA!F30,BLIOTECAS!$C$1:$E$26,3,FALSE),"")</f>
        <v>Ciencias Sociales</v>
      </c>
      <c r="D30" s="195">
        <v>43975.681944444441</v>
      </c>
      <c r="E30" s="195" t="s">
        <v>396</v>
      </c>
      <c r="F30" s="194" t="s">
        <v>92</v>
      </c>
      <c r="G30" s="194" t="s">
        <v>305</v>
      </c>
      <c r="H30" s="194" t="s">
        <v>300</v>
      </c>
      <c r="I30" s="194" t="s">
        <v>315</v>
      </c>
      <c r="J30" s="194" t="s">
        <v>92</v>
      </c>
      <c r="K30" s="194"/>
      <c r="L30" s="194"/>
      <c r="M30" s="194"/>
      <c r="N30" s="194"/>
      <c r="O30" s="194"/>
      <c r="P30" s="194"/>
      <c r="Q30" s="194"/>
      <c r="R30" s="194"/>
      <c r="S30" s="194" t="s">
        <v>26</v>
      </c>
      <c r="T30" s="194" t="s">
        <v>26</v>
      </c>
      <c r="U30" s="194">
        <v>1</v>
      </c>
      <c r="V30" s="194">
        <v>2</v>
      </c>
      <c r="W30" s="194">
        <v>1</v>
      </c>
      <c r="X30" s="194">
        <v>3</v>
      </c>
      <c r="Y30" s="194">
        <v>5</v>
      </c>
      <c r="Z30" s="194">
        <v>4</v>
      </c>
      <c r="AA30" s="194">
        <v>5</v>
      </c>
      <c r="AB30" s="194">
        <v>1</v>
      </c>
      <c r="AC30" s="194">
        <v>4</v>
      </c>
      <c r="AD30" s="194">
        <v>4</v>
      </c>
      <c r="AE30" s="194"/>
      <c r="AF30" s="194">
        <v>2</v>
      </c>
      <c r="AG30" s="194">
        <v>3</v>
      </c>
      <c r="AH30" s="194">
        <v>3</v>
      </c>
      <c r="AI30" s="194">
        <v>1</v>
      </c>
      <c r="AJ30" s="194">
        <v>5</v>
      </c>
      <c r="AK30" s="194" t="s">
        <v>26</v>
      </c>
      <c r="AL30" s="194">
        <v>4</v>
      </c>
      <c r="AM30" s="194">
        <v>1</v>
      </c>
      <c r="AN30" s="194" t="s">
        <v>354</v>
      </c>
      <c r="AO30" s="194"/>
      <c r="AP30" s="194"/>
      <c r="AQ30" s="194"/>
      <c r="AR30" s="194"/>
      <c r="AS30" s="194"/>
      <c r="AT30" s="194"/>
      <c r="AU30" s="194"/>
      <c r="AV30" s="194" t="s">
        <v>26</v>
      </c>
      <c r="AW30" s="194" t="s">
        <v>26</v>
      </c>
      <c r="AX30" s="194"/>
      <c r="AY30" s="194">
        <v>3</v>
      </c>
      <c r="AZ30" s="194">
        <v>4</v>
      </c>
      <c r="BA30" s="194" t="s">
        <v>319</v>
      </c>
      <c r="BB30" s="194" t="s">
        <v>308</v>
      </c>
      <c r="BC30" s="194"/>
      <c r="BD30">
        <f t="shared" si="3"/>
        <v>0</v>
      </c>
      <c r="BE30">
        <f t="shared" si="3"/>
        <v>1</v>
      </c>
      <c r="BF30">
        <f t="shared" si="3"/>
        <v>0</v>
      </c>
      <c r="BG30">
        <f t="shared" si="3"/>
        <v>0</v>
      </c>
      <c r="BH30">
        <f t="shared" si="3"/>
        <v>0</v>
      </c>
      <c r="BI30">
        <f t="shared" si="3"/>
        <v>0</v>
      </c>
      <c r="BJ30">
        <f t="shared" si="2"/>
        <v>1</v>
      </c>
      <c r="BK30">
        <f t="shared" si="2"/>
        <v>0</v>
      </c>
      <c r="BL30">
        <f t="shared" si="2"/>
        <v>0</v>
      </c>
      <c r="BM30">
        <f t="shared" si="2"/>
        <v>1</v>
      </c>
      <c r="BN30">
        <f t="shared" si="2"/>
        <v>0</v>
      </c>
      <c r="BO30">
        <f t="shared" si="2"/>
        <v>0</v>
      </c>
      <c r="BP30">
        <f t="shared" si="2"/>
        <v>0</v>
      </c>
    </row>
    <row r="31" spans="1:68" ht="15" x14ac:dyDescent="0.25">
      <c r="A31" s="150" t="str">
        <f>IF(ISNA(LOOKUP($F31,BLIOTECAS!$B$1:$B$27,BLIOTECAS!C$1:C$27)),"",LOOKUP($F31,BLIOTECAS!$B$1:$B$27,BLIOTECAS!C$1:C$27))</f>
        <v/>
      </c>
      <c r="B31" s="150" t="str">
        <f>IF(ISNA(LOOKUP($F31,BLIOTECAS!$B$1:$B$27,BLIOTECAS!D$1:D$27)),"",LOOKUP($F31,BLIOTECAS!$B$1:$B$27,BLIOTECAS!D$1:D$27))</f>
        <v/>
      </c>
      <c r="C31" s="150" t="str">
        <f>IFERROR(VLOOKUP(TABLA!F31,BLIOTECAS!$C$1:$E$26,3,FALSE),"")</f>
        <v>Ciencias Sociales</v>
      </c>
      <c r="D31" s="195">
        <v>43975.558333333334</v>
      </c>
      <c r="E31" s="195" t="s">
        <v>407</v>
      </c>
      <c r="F31" s="194" t="s">
        <v>99</v>
      </c>
      <c r="G31" s="194" t="s">
        <v>300</v>
      </c>
      <c r="H31" s="194" t="s">
        <v>320</v>
      </c>
      <c r="I31" s="194" t="s">
        <v>318</v>
      </c>
      <c r="J31" s="194" t="s">
        <v>322</v>
      </c>
      <c r="K31" s="194" t="s">
        <v>97</v>
      </c>
      <c r="L31" s="194" t="s">
        <v>103</v>
      </c>
      <c r="M31" s="194"/>
      <c r="N31" s="194"/>
      <c r="O31" s="194"/>
      <c r="P31" s="194"/>
      <c r="Q31" s="194"/>
      <c r="R31" s="194"/>
      <c r="S31" s="194" t="s">
        <v>270</v>
      </c>
      <c r="T31" s="194" t="s">
        <v>270</v>
      </c>
      <c r="U31" s="194">
        <v>4</v>
      </c>
      <c r="V31" s="194">
        <v>5</v>
      </c>
      <c r="W31" s="194">
        <v>2</v>
      </c>
      <c r="X31" s="194">
        <v>3</v>
      </c>
      <c r="Y31" s="194">
        <v>4</v>
      </c>
      <c r="Z31" s="194">
        <v>5</v>
      </c>
      <c r="AA31" s="194">
        <v>4</v>
      </c>
      <c r="AB31" s="194">
        <v>2</v>
      </c>
      <c r="AC31" s="194">
        <v>4</v>
      </c>
      <c r="AD31" s="194">
        <v>4</v>
      </c>
      <c r="AE31" s="194"/>
      <c r="AF31" s="194">
        <v>5</v>
      </c>
      <c r="AG31" s="194">
        <v>5</v>
      </c>
      <c r="AH31" s="194">
        <v>5</v>
      </c>
      <c r="AI31" s="194">
        <v>4</v>
      </c>
      <c r="AJ31" s="194">
        <v>4</v>
      </c>
      <c r="AK31" s="194" t="s">
        <v>26</v>
      </c>
      <c r="AL31" s="194">
        <v>4</v>
      </c>
      <c r="AM31" s="194">
        <v>5</v>
      </c>
      <c r="AN31" s="194" t="s">
        <v>424</v>
      </c>
      <c r="AO31" s="194"/>
      <c r="AP31" s="194"/>
      <c r="AQ31" s="194"/>
      <c r="AR31" s="194"/>
      <c r="AS31" s="194"/>
      <c r="AT31" s="194"/>
      <c r="AU31" s="194"/>
      <c r="AV31" s="194" t="s">
        <v>26</v>
      </c>
      <c r="AW31" s="194" t="s">
        <v>26</v>
      </c>
      <c r="AX31" s="194"/>
      <c r="AY31" s="194">
        <v>5</v>
      </c>
      <c r="AZ31" s="194">
        <v>5</v>
      </c>
      <c r="BA31" s="194" t="s">
        <v>311</v>
      </c>
      <c r="BB31" s="194" t="s">
        <v>308</v>
      </c>
      <c r="BC31" s="194" t="s">
        <v>1409</v>
      </c>
      <c r="BD31">
        <f t="shared" si="3"/>
        <v>0</v>
      </c>
      <c r="BE31">
        <f t="shared" si="3"/>
        <v>0</v>
      </c>
      <c r="BF31">
        <f t="shared" si="3"/>
        <v>1</v>
      </c>
      <c r="BG31">
        <f t="shared" si="3"/>
        <v>0</v>
      </c>
      <c r="BH31">
        <f t="shared" si="3"/>
        <v>0</v>
      </c>
      <c r="BI31">
        <f t="shared" si="3"/>
        <v>0</v>
      </c>
      <c r="BJ31">
        <f t="shared" si="2"/>
        <v>0</v>
      </c>
      <c r="BK31">
        <f t="shared" si="2"/>
        <v>0</v>
      </c>
      <c r="BL31">
        <f t="shared" si="2"/>
        <v>1</v>
      </c>
      <c r="BM31">
        <f t="shared" si="2"/>
        <v>0</v>
      </c>
      <c r="BN31">
        <f t="shared" si="2"/>
        <v>0</v>
      </c>
      <c r="BO31">
        <f t="shared" si="2"/>
        <v>0</v>
      </c>
      <c r="BP31">
        <f t="shared" si="2"/>
        <v>0</v>
      </c>
    </row>
    <row r="32" spans="1:68" ht="15" x14ac:dyDescent="0.25">
      <c r="A32" s="150" t="str">
        <f>IF(ISNA(LOOKUP($F32,BLIOTECAS!$B$1:$B$27,BLIOTECAS!C$1:C$27)),"",LOOKUP($F32,BLIOTECAS!$B$1:$B$27,BLIOTECAS!C$1:C$27))</f>
        <v/>
      </c>
      <c r="B32" s="150" t="str">
        <f>IF(ISNA(LOOKUP($F32,BLIOTECAS!$B$1:$B$27,BLIOTECAS!D$1:D$27)),"",LOOKUP($F32,BLIOTECAS!$B$1:$B$27,BLIOTECAS!D$1:D$27))</f>
        <v/>
      </c>
      <c r="C32" s="150" t="str">
        <f>IFERROR(VLOOKUP(TABLA!F32,BLIOTECAS!$C$1:$E$26,3,FALSE),"")</f>
        <v/>
      </c>
      <c r="D32" s="195">
        <v>43975.524305555555</v>
      </c>
      <c r="E32" s="195" t="s">
        <v>418</v>
      </c>
      <c r="F32" s="194" t="s">
        <v>85</v>
      </c>
      <c r="G32" s="194" t="s">
        <v>300</v>
      </c>
      <c r="H32" s="194" t="s">
        <v>305</v>
      </c>
      <c r="I32" s="194" t="s">
        <v>315</v>
      </c>
      <c r="J32" s="194" t="s">
        <v>104</v>
      </c>
      <c r="K32" s="194" t="s">
        <v>84</v>
      </c>
      <c r="L32" s="194" t="s">
        <v>224</v>
      </c>
      <c r="M32" s="194"/>
      <c r="N32" s="194"/>
      <c r="O32" s="194"/>
      <c r="P32" s="194"/>
      <c r="Q32" s="194"/>
      <c r="R32" s="194"/>
      <c r="S32" s="194" t="s">
        <v>26</v>
      </c>
      <c r="T32" s="194" t="s">
        <v>26</v>
      </c>
      <c r="U32" s="194">
        <v>4</v>
      </c>
      <c r="V32" s="194">
        <v>4</v>
      </c>
      <c r="W32" s="194">
        <v>4</v>
      </c>
      <c r="X32" s="194">
        <v>3</v>
      </c>
      <c r="Y32" s="194">
        <v>4</v>
      </c>
      <c r="Z32" s="194">
        <v>4</v>
      </c>
      <c r="AA32" s="194">
        <v>2</v>
      </c>
      <c r="AB32" s="194">
        <v>2</v>
      </c>
      <c r="AC32" s="194">
        <v>3</v>
      </c>
      <c r="AD32" s="194">
        <v>4</v>
      </c>
      <c r="AE32" s="194"/>
      <c r="AF32" s="194">
        <v>4</v>
      </c>
      <c r="AG32" s="194">
        <v>4</v>
      </c>
      <c r="AH32" s="194">
        <v>4</v>
      </c>
      <c r="AI32" s="194">
        <v>4</v>
      </c>
      <c r="AJ32" s="194">
        <v>4</v>
      </c>
      <c r="AK32" s="194" t="s">
        <v>26</v>
      </c>
      <c r="AL32" s="194">
        <v>3</v>
      </c>
      <c r="AM32" s="194">
        <v>4</v>
      </c>
      <c r="AN32" s="194"/>
      <c r="AO32" s="194"/>
      <c r="AP32" s="194"/>
      <c r="AQ32" s="194"/>
      <c r="AR32" s="194"/>
      <c r="AS32" s="194"/>
      <c r="AT32" s="194"/>
      <c r="AU32" s="194"/>
      <c r="AV32" s="194" t="s">
        <v>270</v>
      </c>
      <c r="AW32" s="194" t="s">
        <v>26</v>
      </c>
      <c r="AX32" s="194"/>
      <c r="AY32" s="194">
        <v>4</v>
      </c>
      <c r="AZ32" s="194">
        <v>4</v>
      </c>
      <c r="BA32" s="194" t="s">
        <v>311</v>
      </c>
      <c r="BB32" s="194" t="s">
        <v>308</v>
      </c>
      <c r="BC32" s="194"/>
      <c r="BD32">
        <f t="shared" si="3"/>
        <v>0</v>
      </c>
      <c r="BE32">
        <f t="shared" si="3"/>
        <v>1</v>
      </c>
      <c r="BF32">
        <f t="shared" si="3"/>
        <v>0</v>
      </c>
      <c r="BG32">
        <f t="shared" si="3"/>
        <v>0</v>
      </c>
      <c r="BH32">
        <f t="shared" si="3"/>
        <v>0</v>
      </c>
      <c r="BI32">
        <f t="shared" si="3"/>
        <v>0</v>
      </c>
      <c r="BJ32">
        <f t="shared" si="2"/>
        <v>0</v>
      </c>
      <c r="BK32">
        <f t="shared" si="2"/>
        <v>0</v>
      </c>
      <c r="BL32">
        <f t="shared" si="2"/>
        <v>0</v>
      </c>
      <c r="BM32">
        <f t="shared" si="2"/>
        <v>0</v>
      </c>
      <c r="BN32">
        <f t="shared" si="2"/>
        <v>0</v>
      </c>
      <c r="BO32">
        <f t="shared" si="2"/>
        <v>0</v>
      </c>
      <c r="BP32">
        <f t="shared" si="2"/>
        <v>0</v>
      </c>
    </row>
    <row r="33" spans="1:68" ht="15" x14ac:dyDescent="0.25">
      <c r="A33" s="150" t="str">
        <f>IF(ISNA(LOOKUP($F33,BLIOTECAS!$B$1:$B$27,BLIOTECAS!C$1:C$27)),"",LOOKUP($F33,BLIOTECAS!$B$1:$B$27,BLIOTECAS!C$1:C$27))</f>
        <v/>
      </c>
      <c r="B33" s="150" t="str">
        <f>IF(ISNA(LOOKUP($F33,BLIOTECAS!$B$1:$B$27,BLIOTECAS!D$1:D$27)),"",LOOKUP($F33,BLIOTECAS!$B$1:$B$27,BLIOTECAS!D$1:D$27))</f>
        <v/>
      </c>
      <c r="C33" s="150" t="str">
        <f>IFERROR(VLOOKUP(TABLA!F33,BLIOTECAS!$C$1:$E$26,3,FALSE),"")</f>
        <v>Humanidades</v>
      </c>
      <c r="D33" s="195">
        <v>43975.518750000003</v>
      </c>
      <c r="E33" s="195" t="s">
        <v>418</v>
      </c>
      <c r="F33" s="194" t="s">
        <v>104</v>
      </c>
      <c r="G33" s="194" t="s">
        <v>300</v>
      </c>
      <c r="H33" s="194" t="s">
        <v>320</v>
      </c>
      <c r="I33" s="194" t="s">
        <v>306</v>
      </c>
      <c r="J33" s="194" t="s">
        <v>309</v>
      </c>
      <c r="K33" s="194"/>
      <c r="L33" s="194"/>
      <c r="M33" s="194"/>
      <c r="N33" s="194"/>
      <c r="O33" s="194"/>
      <c r="P33" s="194"/>
      <c r="Q33" s="194"/>
      <c r="R33" s="194"/>
      <c r="S33" s="194" t="s">
        <v>26</v>
      </c>
      <c r="T33" s="194" t="s">
        <v>270</v>
      </c>
      <c r="U33" s="194">
        <v>5</v>
      </c>
      <c r="V33" s="194"/>
      <c r="W33" s="194"/>
      <c r="X33" s="194"/>
      <c r="Y33" s="194">
        <v>5</v>
      </c>
      <c r="Z33" s="194">
        <v>5</v>
      </c>
      <c r="AA33" s="194"/>
      <c r="AB33" s="194"/>
      <c r="AC33" s="194">
        <v>5</v>
      </c>
      <c r="AD33" s="194">
        <v>3</v>
      </c>
      <c r="AE33" s="194"/>
      <c r="AF33" s="194">
        <v>1</v>
      </c>
      <c r="AG33" s="194">
        <v>5</v>
      </c>
      <c r="AH33" s="194">
        <v>4</v>
      </c>
      <c r="AI33" s="194">
        <v>4</v>
      </c>
      <c r="AJ33" s="194">
        <v>5</v>
      </c>
      <c r="AK33" s="194" t="s">
        <v>26</v>
      </c>
      <c r="AL33" s="194">
        <v>3</v>
      </c>
      <c r="AM33" s="194">
        <v>3</v>
      </c>
      <c r="AN33" s="194" t="s">
        <v>424</v>
      </c>
      <c r="AO33" s="194"/>
      <c r="AP33" s="194"/>
      <c r="AQ33" s="194"/>
      <c r="AR33" s="194"/>
      <c r="AS33" s="194"/>
      <c r="AT33" s="194"/>
      <c r="AU33" s="194"/>
      <c r="AV33" s="194" t="s">
        <v>26</v>
      </c>
      <c r="AW33" s="194" t="s">
        <v>26</v>
      </c>
      <c r="AX33" s="194"/>
      <c r="AY33" s="194">
        <v>5</v>
      </c>
      <c r="AZ33" s="194">
        <v>5</v>
      </c>
      <c r="BA33" s="194" t="s">
        <v>311</v>
      </c>
      <c r="BB33" s="194" t="s">
        <v>308</v>
      </c>
      <c r="BC33" s="194" t="s">
        <v>1410</v>
      </c>
      <c r="BD33">
        <f t="shared" si="3"/>
        <v>1</v>
      </c>
      <c r="BE33">
        <f t="shared" si="3"/>
        <v>0</v>
      </c>
      <c r="BF33">
        <f t="shared" si="3"/>
        <v>0</v>
      </c>
      <c r="BG33">
        <f t="shared" si="3"/>
        <v>0</v>
      </c>
      <c r="BH33">
        <f t="shared" si="3"/>
        <v>0</v>
      </c>
      <c r="BI33">
        <f t="shared" si="3"/>
        <v>0</v>
      </c>
      <c r="BJ33">
        <f t="shared" si="2"/>
        <v>0</v>
      </c>
      <c r="BK33">
        <f t="shared" si="2"/>
        <v>0</v>
      </c>
      <c r="BL33">
        <f t="shared" si="2"/>
        <v>1</v>
      </c>
      <c r="BM33">
        <f t="shared" si="2"/>
        <v>0</v>
      </c>
      <c r="BN33">
        <f t="shared" si="2"/>
        <v>0</v>
      </c>
      <c r="BO33">
        <f t="shared" si="2"/>
        <v>0</v>
      </c>
      <c r="BP33">
        <f t="shared" si="2"/>
        <v>0</v>
      </c>
    </row>
    <row r="34" spans="1:68" ht="15" x14ac:dyDescent="0.25">
      <c r="A34" s="150" t="str">
        <f>IF(ISNA(LOOKUP($F34,BLIOTECAS!$B$1:$B$27,BLIOTECAS!C$1:C$27)),"",LOOKUP($F34,BLIOTECAS!$B$1:$B$27,BLIOTECAS!C$1:C$27))</f>
        <v/>
      </c>
      <c r="B34" s="150" t="str">
        <f>IF(ISNA(LOOKUP($F34,BLIOTECAS!$B$1:$B$27,BLIOTECAS!D$1:D$27)),"",LOOKUP($F34,BLIOTECAS!$B$1:$B$27,BLIOTECAS!D$1:D$27))</f>
        <v/>
      </c>
      <c r="C34" s="150" t="str">
        <f>IFERROR(VLOOKUP(TABLA!F34,BLIOTECAS!$C$1:$E$26,3,FALSE),"")</f>
        <v>Ciencias Sociales</v>
      </c>
      <c r="D34" s="195">
        <v>43975.508333333331</v>
      </c>
      <c r="E34" s="195" t="s">
        <v>396</v>
      </c>
      <c r="F34" s="194" t="s">
        <v>99</v>
      </c>
      <c r="G34" s="194" t="s">
        <v>305</v>
      </c>
      <c r="H34" s="194" t="s">
        <v>305</v>
      </c>
      <c r="I34" s="194" t="s">
        <v>318</v>
      </c>
      <c r="J34" s="194" t="s">
        <v>309</v>
      </c>
      <c r="K34" s="194"/>
      <c r="L34" s="194"/>
      <c r="M34" s="194" t="s">
        <v>1372</v>
      </c>
      <c r="N34" s="194"/>
      <c r="O34" s="194"/>
      <c r="P34" s="194"/>
      <c r="Q34" s="194"/>
      <c r="R34" s="194"/>
      <c r="S34" s="194" t="s">
        <v>26</v>
      </c>
      <c r="T34" s="194" t="s">
        <v>270</v>
      </c>
      <c r="U34" s="194">
        <v>2</v>
      </c>
      <c r="V34" s="194">
        <v>2</v>
      </c>
      <c r="W34" s="194">
        <v>2</v>
      </c>
      <c r="X34" s="194">
        <v>5</v>
      </c>
      <c r="Y34" s="194">
        <v>1</v>
      </c>
      <c r="Z34" s="194">
        <v>1</v>
      </c>
      <c r="AA34" s="194">
        <v>1</v>
      </c>
      <c r="AB34" s="194">
        <v>1</v>
      </c>
      <c r="AC34" s="194">
        <v>1</v>
      </c>
      <c r="AD34" s="194">
        <v>1</v>
      </c>
      <c r="AE34" s="194"/>
      <c r="AF34" s="194">
        <v>1</v>
      </c>
      <c r="AG34" s="194">
        <v>1</v>
      </c>
      <c r="AH34" s="194">
        <v>1</v>
      </c>
      <c r="AI34" s="194">
        <v>1</v>
      </c>
      <c r="AJ34" s="194">
        <v>1</v>
      </c>
      <c r="AK34" s="194" t="s">
        <v>26</v>
      </c>
      <c r="AL34" s="194">
        <v>1</v>
      </c>
      <c r="AM34" s="194">
        <v>1</v>
      </c>
      <c r="AN34" s="194" t="s">
        <v>307</v>
      </c>
      <c r="AO34" s="194"/>
      <c r="AP34" s="194"/>
      <c r="AQ34" s="194"/>
      <c r="AR34" s="194"/>
      <c r="AS34" s="194"/>
      <c r="AT34" s="194"/>
      <c r="AU34" s="194"/>
      <c r="AV34" s="194" t="s">
        <v>26</v>
      </c>
      <c r="AW34" s="194" t="s">
        <v>26</v>
      </c>
      <c r="AX34" s="194"/>
      <c r="AY34" s="194">
        <v>1</v>
      </c>
      <c r="AZ34" s="194">
        <v>1</v>
      </c>
      <c r="BA34" s="194" t="s">
        <v>331</v>
      </c>
      <c r="BB34" s="194" t="s">
        <v>317</v>
      </c>
      <c r="BC34" s="194" t="s">
        <v>1411</v>
      </c>
      <c r="BD34">
        <f t="shared" si="3"/>
        <v>0</v>
      </c>
      <c r="BE34">
        <f t="shared" si="3"/>
        <v>0</v>
      </c>
      <c r="BF34">
        <f t="shared" si="3"/>
        <v>1</v>
      </c>
      <c r="BG34">
        <f t="shared" si="3"/>
        <v>0</v>
      </c>
      <c r="BH34">
        <f t="shared" si="3"/>
        <v>0</v>
      </c>
      <c r="BI34">
        <f t="shared" si="3"/>
        <v>0</v>
      </c>
      <c r="BJ34">
        <f t="shared" si="2"/>
        <v>0</v>
      </c>
      <c r="BK34">
        <f t="shared" si="2"/>
        <v>0</v>
      </c>
      <c r="BL34">
        <f t="shared" si="2"/>
        <v>0</v>
      </c>
      <c r="BM34">
        <f t="shared" si="2"/>
        <v>0</v>
      </c>
      <c r="BN34">
        <f t="shared" si="2"/>
        <v>0</v>
      </c>
      <c r="BO34">
        <f t="shared" si="2"/>
        <v>1</v>
      </c>
      <c r="BP34">
        <f t="shared" si="2"/>
        <v>0</v>
      </c>
    </row>
    <row r="35" spans="1:68" ht="15" x14ac:dyDescent="0.25">
      <c r="A35" s="150" t="str">
        <f>IF(ISNA(LOOKUP($F35,BLIOTECAS!$B$1:$B$27,BLIOTECAS!C$1:C$27)),"",LOOKUP($F35,BLIOTECAS!$B$1:$B$27,BLIOTECAS!C$1:C$27))</f>
        <v/>
      </c>
      <c r="B35" s="150" t="str">
        <f>IF(ISNA(LOOKUP($F35,BLIOTECAS!$B$1:$B$27,BLIOTECAS!D$1:D$27)),"",LOOKUP($F35,BLIOTECAS!$B$1:$B$27,BLIOTECAS!D$1:D$27))</f>
        <v/>
      </c>
      <c r="C35" s="150" t="str">
        <f>IFERROR(VLOOKUP(TABLA!F35,BLIOTECAS!$C$1:$E$26,3,FALSE),"")</f>
        <v>Ciencias de la Salud</v>
      </c>
      <c r="D35" s="195">
        <v>43975.499305555553</v>
      </c>
      <c r="E35" s="195" t="s">
        <v>396</v>
      </c>
      <c r="F35" s="194" t="s">
        <v>222</v>
      </c>
      <c r="G35" s="194" t="s">
        <v>397</v>
      </c>
      <c r="H35" s="194" t="s">
        <v>301</v>
      </c>
      <c r="I35" s="194" t="s">
        <v>306</v>
      </c>
      <c r="J35" s="194" t="s">
        <v>222</v>
      </c>
      <c r="K35" s="194" t="s">
        <v>106</v>
      </c>
      <c r="L35" s="194" t="s">
        <v>101</v>
      </c>
      <c r="M35" s="194" t="s">
        <v>1412</v>
      </c>
      <c r="N35" s="194"/>
      <c r="O35" s="194"/>
      <c r="P35" s="194"/>
      <c r="Q35" s="194"/>
      <c r="R35" s="194"/>
      <c r="S35" s="194" t="s">
        <v>26</v>
      </c>
      <c r="T35" s="194" t="s">
        <v>26</v>
      </c>
      <c r="U35" s="194">
        <v>1</v>
      </c>
      <c r="V35" s="194">
        <v>1</v>
      </c>
      <c r="W35" s="194">
        <v>5</v>
      </c>
      <c r="X35" s="194">
        <v>1</v>
      </c>
      <c r="Y35" s="194">
        <v>5</v>
      </c>
      <c r="Z35" s="194">
        <v>4</v>
      </c>
      <c r="AA35" s="194">
        <v>5</v>
      </c>
      <c r="AB35" s="194">
        <v>1</v>
      </c>
      <c r="AC35" s="194">
        <v>3</v>
      </c>
      <c r="AD35" s="194">
        <v>5</v>
      </c>
      <c r="AE35" s="194"/>
      <c r="AF35" s="194">
        <v>3</v>
      </c>
      <c r="AG35" s="194">
        <v>4</v>
      </c>
      <c r="AH35" s="194">
        <v>1</v>
      </c>
      <c r="AI35" s="194"/>
      <c r="AJ35" s="194">
        <v>4</v>
      </c>
      <c r="AK35" s="194" t="s">
        <v>270</v>
      </c>
      <c r="AL35" s="194">
        <v>3</v>
      </c>
      <c r="AM35" s="194">
        <v>1</v>
      </c>
      <c r="AN35" s="194" t="s">
        <v>307</v>
      </c>
      <c r="AO35" s="194"/>
      <c r="AP35" s="194"/>
      <c r="AQ35" s="194"/>
      <c r="AR35" s="194"/>
      <c r="AS35" s="194"/>
      <c r="AT35" s="194"/>
      <c r="AU35" s="194"/>
      <c r="AV35" s="194" t="s">
        <v>270</v>
      </c>
      <c r="AW35" s="194" t="s">
        <v>270</v>
      </c>
      <c r="AX35" s="194"/>
      <c r="AY35" s="194">
        <v>5</v>
      </c>
      <c r="AZ35" s="194">
        <v>5</v>
      </c>
      <c r="BA35" s="194" t="s">
        <v>303</v>
      </c>
      <c r="BB35" s="194" t="s">
        <v>308</v>
      </c>
      <c r="BC35" s="194"/>
      <c r="BD35">
        <f t="shared" si="3"/>
        <v>1</v>
      </c>
      <c r="BE35">
        <f t="shared" si="3"/>
        <v>0</v>
      </c>
      <c r="BF35">
        <f t="shared" si="3"/>
        <v>0</v>
      </c>
      <c r="BG35">
        <f t="shared" si="3"/>
        <v>0</v>
      </c>
      <c r="BH35">
        <f t="shared" si="3"/>
        <v>0</v>
      </c>
      <c r="BI35">
        <f t="shared" si="3"/>
        <v>0</v>
      </c>
      <c r="BJ35">
        <f t="shared" si="2"/>
        <v>0</v>
      </c>
      <c r="BK35">
        <f t="shared" si="2"/>
        <v>0</v>
      </c>
      <c r="BL35">
        <f t="shared" si="2"/>
        <v>0</v>
      </c>
      <c r="BM35">
        <f t="shared" si="2"/>
        <v>0</v>
      </c>
      <c r="BN35">
        <f t="shared" si="2"/>
        <v>0</v>
      </c>
      <c r="BO35">
        <f t="shared" si="2"/>
        <v>1</v>
      </c>
      <c r="BP35">
        <f t="shared" si="2"/>
        <v>0</v>
      </c>
    </row>
    <row r="36" spans="1:68" ht="15" x14ac:dyDescent="0.25">
      <c r="A36" s="150" t="str">
        <f>IF(ISNA(LOOKUP($F36,BLIOTECAS!$B$1:$B$27,BLIOTECAS!C$1:C$27)),"",LOOKUP($F36,BLIOTECAS!$B$1:$B$27,BLIOTECAS!C$1:C$27))</f>
        <v/>
      </c>
      <c r="B36" s="150" t="str">
        <f>IF(ISNA(LOOKUP($F36,BLIOTECAS!$B$1:$B$27,BLIOTECAS!D$1:D$27)),"",LOOKUP($F36,BLIOTECAS!$B$1:$B$27,BLIOTECAS!D$1:D$27))</f>
        <v/>
      </c>
      <c r="C36" s="150" t="str">
        <f>IFERROR(VLOOKUP(TABLA!F36,BLIOTECAS!$C$1:$E$26,3,FALSE),"")</f>
        <v>Ciencias de la Salud</v>
      </c>
      <c r="D36" s="195">
        <v>43975.46875</v>
      </c>
      <c r="E36" s="195" t="s">
        <v>396</v>
      </c>
      <c r="F36" s="194" t="s">
        <v>101</v>
      </c>
      <c r="G36" s="194" t="s">
        <v>305</v>
      </c>
      <c r="H36" s="194" t="s">
        <v>320</v>
      </c>
      <c r="I36" s="194" t="s">
        <v>306</v>
      </c>
      <c r="J36" s="194" t="s">
        <v>101</v>
      </c>
      <c r="K36" s="194" t="s">
        <v>106</v>
      </c>
      <c r="L36" s="194" t="s">
        <v>222</v>
      </c>
      <c r="M36" s="194"/>
      <c r="N36" s="194"/>
      <c r="O36" s="194"/>
      <c r="P36" s="194"/>
      <c r="Q36" s="194"/>
      <c r="R36" s="194"/>
      <c r="S36" s="194" t="s">
        <v>270</v>
      </c>
      <c r="T36" s="194" t="s">
        <v>270</v>
      </c>
      <c r="U36" s="194">
        <v>4</v>
      </c>
      <c r="V36" s="194">
        <v>1</v>
      </c>
      <c r="W36" s="194">
        <v>1</v>
      </c>
      <c r="X36" s="194">
        <v>1</v>
      </c>
      <c r="Y36" s="194">
        <v>5</v>
      </c>
      <c r="Z36" s="194">
        <v>5</v>
      </c>
      <c r="AA36" s="194">
        <v>5</v>
      </c>
      <c r="AB36" s="194">
        <v>4</v>
      </c>
      <c r="AC36" s="194">
        <v>2</v>
      </c>
      <c r="AD36" s="194">
        <v>4</v>
      </c>
      <c r="AE36" s="194"/>
      <c r="AF36" s="194">
        <v>3</v>
      </c>
      <c r="AG36" s="194">
        <v>4</v>
      </c>
      <c r="AH36" s="194">
        <v>2</v>
      </c>
      <c r="AI36" s="194">
        <v>3</v>
      </c>
      <c r="AJ36" s="194">
        <v>5</v>
      </c>
      <c r="AK36" s="194" t="s">
        <v>26</v>
      </c>
      <c r="AL36" s="194">
        <v>2</v>
      </c>
      <c r="AM36" s="194">
        <v>1</v>
      </c>
      <c r="AN36" s="194" t="s">
        <v>408</v>
      </c>
      <c r="AO36" s="194"/>
      <c r="AP36" s="194"/>
      <c r="AQ36" s="194"/>
      <c r="AR36" s="194"/>
      <c r="AS36" s="194"/>
      <c r="AT36" s="194"/>
      <c r="AU36" s="194"/>
      <c r="AV36" s="194" t="s">
        <v>270</v>
      </c>
      <c r="AW36" s="194" t="s">
        <v>26</v>
      </c>
      <c r="AX36" s="194"/>
      <c r="AY36" s="194">
        <v>4</v>
      </c>
      <c r="AZ36" s="194">
        <v>5</v>
      </c>
      <c r="BA36" s="194" t="s">
        <v>311</v>
      </c>
      <c r="BB36" s="194" t="s">
        <v>317</v>
      </c>
      <c r="BC36" s="194"/>
      <c r="BD36">
        <f t="shared" si="3"/>
        <v>1</v>
      </c>
      <c r="BE36">
        <f t="shared" si="3"/>
        <v>0</v>
      </c>
      <c r="BF36">
        <f t="shared" si="3"/>
        <v>0</v>
      </c>
      <c r="BG36">
        <f t="shared" si="3"/>
        <v>0</v>
      </c>
      <c r="BH36">
        <f t="shared" si="3"/>
        <v>0</v>
      </c>
      <c r="BI36">
        <f t="shared" si="3"/>
        <v>0</v>
      </c>
      <c r="BJ36">
        <f t="shared" si="2"/>
        <v>1</v>
      </c>
      <c r="BK36">
        <f t="shared" si="2"/>
        <v>0</v>
      </c>
      <c r="BL36">
        <f t="shared" si="2"/>
        <v>1</v>
      </c>
      <c r="BM36">
        <f t="shared" si="2"/>
        <v>1</v>
      </c>
      <c r="BN36">
        <f t="shared" si="2"/>
        <v>0</v>
      </c>
      <c r="BO36">
        <f t="shared" si="2"/>
        <v>0</v>
      </c>
      <c r="BP36">
        <f t="shared" si="2"/>
        <v>0</v>
      </c>
    </row>
    <row r="37" spans="1:68" ht="15" x14ac:dyDescent="0.25">
      <c r="A37" s="150" t="str">
        <f>IF(ISNA(LOOKUP($F37,BLIOTECAS!$B$1:$B$27,BLIOTECAS!C$1:C$27)),"",LOOKUP($F37,BLIOTECAS!$B$1:$B$27,BLIOTECAS!C$1:C$27))</f>
        <v/>
      </c>
      <c r="B37" s="150" t="str">
        <f>IF(ISNA(LOOKUP($F37,BLIOTECAS!$B$1:$B$27,BLIOTECAS!D$1:D$27)),"",LOOKUP($F37,BLIOTECAS!$B$1:$B$27,BLIOTECAS!D$1:D$27))</f>
        <v/>
      </c>
      <c r="C37" s="150" t="str">
        <f>IFERROR(VLOOKUP(TABLA!F37,BLIOTECAS!$C$1:$E$26,3,FALSE),"")</f>
        <v>Ciencias de la Salud</v>
      </c>
      <c r="D37" s="195">
        <v>43974.972916666666</v>
      </c>
      <c r="E37" s="195" t="s">
        <v>396</v>
      </c>
      <c r="F37" s="194" t="s">
        <v>101</v>
      </c>
      <c r="G37" s="194" t="s">
        <v>397</v>
      </c>
      <c r="H37" s="194" t="s">
        <v>320</v>
      </c>
      <c r="I37" s="194" t="s">
        <v>306</v>
      </c>
      <c r="J37" s="194" t="s">
        <v>106</v>
      </c>
      <c r="K37" s="194" t="s">
        <v>101</v>
      </c>
      <c r="L37" s="194"/>
      <c r="M37" s="194"/>
      <c r="N37" s="194"/>
      <c r="O37" s="194"/>
      <c r="P37" s="194"/>
      <c r="Q37" s="194"/>
      <c r="R37" s="194"/>
      <c r="S37" s="194" t="s">
        <v>26</v>
      </c>
      <c r="T37" s="194" t="s">
        <v>270</v>
      </c>
      <c r="U37" s="194">
        <v>2</v>
      </c>
      <c r="V37" s="194">
        <v>1</v>
      </c>
      <c r="W37" s="194">
        <v>2</v>
      </c>
      <c r="X37" s="194">
        <v>1</v>
      </c>
      <c r="Y37" s="194">
        <v>3</v>
      </c>
      <c r="Z37" s="194">
        <v>4</v>
      </c>
      <c r="AA37" s="194">
        <v>5</v>
      </c>
      <c r="AB37" s="194">
        <v>3</v>
      </c>
      <c r="AC37" s="194">
        <v>5</v>
      </c>
      <c r="AD37" s="194">
        <v>5</v>
      </c>
      <c r="AE37" s="194"/>
      <c r="AF37" s="194">
        <v>5</v>
      </c>
      <c r="AG37" s="194">
        <v>5</v>
      </c>
      <c r="AH37" s="194">
        <v>5</v>
      </c>
      <c r="AI37" s="194">
        <v>5</v>
      </c>
      <c r="AJ37" s="194">
        <v>5</v>
      </c>
      <c r="AK37" s="194" t="s">
        <v>26</v>
      </c>
      <c r="AL37" s="194">
        <v>5</v>
      </c>
      <c r="AM37" s="194">
        <v>5</v>
      </c>
      <c r="AN37" s="194" t="s">
        <v>354</v>
      </c>
      <c r="AO37" s="194"/>
      <c r="AP37" s="194"/>
      <c r="AQ37" s="194"/>
      <c r="AR37" s="194"/>
      <c r="AS37" s="194"/>
      <c r="AT37" s="194"/>
      <c r="AU37" s="194"/>
      <c r="AV37" s="194" t="s">
        <v>26</v>
      </c>
      <c r="AW37" s="194" t="s">
        <v>26</v>
      </c>
      <c r="AX37" s="194"/>
      <c r="AY37" s="194">
        <v>5</v>
      </c>
      <c r="AZ37" s="194">
        <v>5</v>
      </c>
      <c r="BA37" s="194" t="s">
        <v>319</v>
      </c>
      <c r="BB37" s="194" t="s">
        <v>308</v>
      </c>
      <c r="BC37" s="194"/>
      <c r="BD37">
        <f t="shared" si="3"/>
        <v>1</v>
      </c>
      <c r="BE37">
        <f t="shared" si="3"/>
        <v>0</v>
      </c>
      <c r="BF37">
        <f t="shared" si="3"/>
        <v>0</v>
      </c>
      <c r="BG37">
        <f t="shared" si="3"/>
        <v>0</v>
      </c>
      <c r="BH37">
        <f t="shared" si="3"/>
        <v>0</v>
      </c>
      <c r="BI37">
        <f t="shared" si="3"/>
        <v>0</v>
      </c>
      <c r="BJ37">
        <f t="shared" si="2"/>
        <v>1</v>
      </c>
      <c r="BK37">
        <f t="shared" si="2"/>
        <v>0</v>
      </c>
      <c r="BL37">
        <f t="shared" si="2"/>
        <v>0</v>
      </c>
      <c r="BM37">
        <f t="shared" si="2"/>
        <v>1</v>
      </c>
      <c r="BN37">
        <f t="shared" si="2"/>
        <v>0</v>
      </c>
      <c r="BO37">
        <f t="shared" si="2"/>
        <v>0</v>
      </c>
      <c r="BP37">
        <f t="shared" si="2"/>
        <v>0</v>
      </c>
    </row>
    <row r="38" spans="1:68" ht="15" x14ac:dyDescent="0.25">
      <c r="A38" s="150" t="str">
        <f>IF(ISNA(LOOKUP($F38,BLIOTECAS!$B$1:$B$27,BLIOTECAS!C$1:C$27)),"",LOOKUP($F38,BLIOTECAS!$B$1:$B$27,BLIOTECAS!C$1:C$27))</f>
        <v/>
      </c>
      <c r="B38" s="150" t="str">
        <f>IF(ISNA(LOOKUP($F38,BLIOTECAS!$B$1:$B$27,BLIOTECAS!D$1:D$27)),"",LOOKUP($F38,BLIOTECAS!$B$1:$B$27,BLIOTECAS!D$1:D$27))</f>
        <v/>
      </c>
      <c r="C38" s="150" t="str">
        <f>IFERROR(VLOOKUP(TABLA!F38,BLIOTECAS!$C$1:$E$26,3,FALSE),"")</f>
        <v>Ciencias Sociales</v>
      </c>
      <c r="D38" s="195">
        <v>43974.917361111111</v>
      </c>
      <c r="E38" s="195" t="s">
        <v>396</v>
      </c>
      <c r="F38" s="194" t="s">
        <v>97</v>
      </c>
      <c r="G38" s="194" t="s">
        <v>305</v>
      </c>
      <c r="H38" s="194" t="s">
        <v>300</v>
      </c>
      <c r="I38" s="194" t="s">
        <v>315</v>
      </c>
      <c r="J38" s="194" t="s">
        <v>97</v>
      </c>
      <c r="K38" s="194"/>
      <c r="L38" s="194"/>
      <c r="M38" s="194"/>
      <c r="N38" s="194"/>
      <c r="O38" s="194"/>
      <c r="P38" s="194"/>
      <c r="Q38" s="194"/>
      <c r="R38" s="194"/>
      <c r="S38" s="194" t="s">
        <v>270</v>
      </c>
      <c r="T38" s="194" t="s">
        <v>270</v>
      </c>
      <c r="U38" s="194">
        <v>3</v>
      </c>
      <c r="V38" s="194">
        <v>1</v>
      </c>
      <c r="W38" s="194">
        <v>2</v>
      </c>
      <c r="X38" s="194">
        <v>2</v>
      </c>
      <c r="Y38" s="194">
        <v>4</v>
      </c>
      <c r="Z38" s="194">
        <v>3</v>
      </c>
      <c r="AA38" s="194">
        <v>4</v>
      </c>
      <c r="AB38" s="194">
        <v>2</v>
      </c>
      <c r="AC38" s="194">
        <v>3</v>
      </c>
      <c r="AD38" s="194">
        <v>4</v>
      </c>
      <c r="AE38" s="194"/>
      <c r="AF38" s="194">
        <v>3</v>
      </c>
      <c r="AG38" s="194">
        <v>5</v>
      </c>
      <c r="AH38" s="194">
        <v>3</v>
      </c>
      <c r="AI38" s="194"/>
      <c r="AJ38" s="194">
        <v>3</v>
      </c>
      <c r="AK38" s="194" t="s">
        <v>26</v>
      </c>
      <c r="AL38" s="194">
        <v>4</v>
      </c>
      <c r="AM38" s="194">
        <v>3</v>
      </c>
      <c r="AN38" s="194" t="s">
        <v>408</v>
      </c>
      <c r="AO38" s="194"/>
      <c r="AP38" s="194"/>
      <c r="AQ38" s="194"/>
      <c r="AR38" s="194"/>
      <c r="AS38" s="194"/>
      <c r="AT38" s="194"/>
      <c r="AU38" s="194"/>
      <c r="AV38" s="194" t="s">
        <v>270</v>
      </c>
      <c r="AW38" s="194" t="s">
        <v>270</v>
      </c>
      <c r="AX38" s="194" t="s">
        <v>337</v>
      </c>
      <c r="AY38" s="194">
        <v>5</v>
      </c>
      <c r="AZ38" s="194">
        <v>5</v>
      </c>
      <c r="BA38" s="194" t="s">
        <v>311</v>
      </c>
      <c r="BB38" s="194"/>
      <c r="BC38" s="194" t="s">
        <v>1413</v>
      </c>
      <c r="BD38">
        <f t="shared" si="3"/>
        <v>0</v>
      </c>
      <c r="BE38">
        <f t="shared" si="3"/>
        <v>1</v>
      </c>
      <c r="BF38">
        <f t="shared" si="3"/>
        <v>0</v>
      </c>
      <c r="BG38">
        <f t="shared" si="3"/>
        <v>0</v>
      </c>
      <c r="BH38">
        <f t="shared" si="3"/>
        <v>0</v>
      </c>
      <c r="BI38">
        <f t="shared" si="3"/>
        <v>0</v>
      </c>
      <c r="BJ38">
        <f t="shared" si="2"/>
        <v>1</v>
      </c>
      <c r="BK38">
        <f t="shared" si="2"/>
        <v>0</v>
      </c>
      <c r="BL38">
        <f t="shared" si="2"/>
        <v>1</v>
      </c>
      <c r="BM38">
        <f t="shared" si="2"/>
        <v>1</v>
      </c>
      <c r="BN38">
        <f t="shared" si="2"/>
        <v>0</v>
      </c>
      <c r="BO38">
        <f t="shared" si="2"/>
        <v>0</v>
      </c>
      <c r="BP38">
        <f t="shared" si="2"/>
        <v>0</v>
      </c>
    </row>
    <row r="39" spans="1:68" ht="15" x14ac:dyDescent="0.25">
      <c r="A39" s="150" t="str">
        <f>IF(ISNA(LOOKUP($F39,BLIOTECAS!$B$1:$B$27,BLIOTECAS!C$1:C$27)),"",LOOKUP($F39,BLIOTECAS!$B$1:$B$27,BLIOTECAS!C$1:C$27))</f>
        <v/>
      </c>
      <c r="B39" s="150" t="str">
        <f>IF(ISNA(LOOKUP($F39,BLIOTECAS!$B$1:$B$27,BLIOTECAS!D$1:D$27)),"",LOOKUP($F39,BLIOTECAS!$B$1:$B$27,BLIOTECAS!D$1:D$27))</f>
        <v/>
      </c>
      <c r="C39" s="150" t="str">
        <f>IFERROR(VLOOKUP(TABLA!F39,BLIOTECAS!$C$1:$E$26,3,FALSE),"")</f>
        <v>Ciencias Experimentales</v>
      </c>
      <c r="D39" s="195">
        <v>43974.796527777777</v>
      </c>
      <c r="E39" s="195" t="s">
        <v>396</v>
      </c>
      <c r="F39" s="194" t="s">
        <v>94</v>
      </c>
      <c r="G39" s="194" t="s">
        <v>301</v>
      </c>
      <c r="H39" s="194" t="s">
        <v>397</v>
      </c>
      <c r="I39" s="194" t="s">
        <v>306</v>
      </c>
      <c r="J39" s="194" t="s">
        <v>94</v>
      </c>
      <c r="K39" s="194" t="s">
        <v>309</v>
      </c>
      <c r="L39" s="194"/>
      <c r="M39" s="194" t="s">
        <v>962</v>
      </c>
      <c r="N39" s="194"/>
      <c r="O39" s="194"/>
      <c r="P39" s="194"/>
      <c r="Q39" s="194"/>
      <c r="R39" s="194"/>
      <c r="S39" s="194" t="s">
        <v>270</v>
      </c>
      <c r="T39" s="194" t="s">
        <v>270</v>
      </c>
      <c r="U39" s="194">
        <v>5</v>
      </c>
      <c r="V39" s="194">
        <v>1</v>
      </c>
      <c r="W39" s="194">
        <v>1</v>
      </c>
      <c r="X39" s="194">
        <v>1</v>
      </c>
      <c r="Y39" s="194">
        <v>5</v>
      </c>
      <c r="Z39" s="194">
        <v>5</v>
      </c>
      <c r="AA39" s="194">
        <v>5</v>
      </c>
      <c r="AB39" s="194">
        <v>1</v>
      </c>
      <c r="AC39" s="194">
        <v>5</v>
      </c>
      <c r="AD39" s="194">
        <v>5</v>
      </c>
      <c r="AE39" s="194"/>
      <c r="AF39" s="194">
        <v>3</v>
      </c>
      <c r="AG39" s="194">
        <v>2</v>
      </c>
      <c r="AH39" s="194">
        <v>2</v>
      </c>
      <c r="AI39" s="194">
        <v>2</v>
      </c>
      <c r="AJ39" s="194">
        <v>2</v>
      </c>
      <c r="AK39" s="194" t="s">
        <v>26</v>
      </c>
      <c r="AL39" s="194">
        <v>3</v>
      </c>
      <c r="AM39" s="194">
        <v>3</v>
      </c>
      <c r="AN39" s="194" t="s">
        <v>408</v>
      </c>
      <c r="AO39" s="194"/>
      <c r="AP39" s="194"/>
      <c r="AQ39" s="194"/>
      <c r="AR39" s="194"/>
      <c r="AS39" s="194"/>
      <c r="AT39" s="194"/>
      <c r="AU39" s="194"/>
      <c r="AV39" s="194" t="s">
        <v>26</v>
      </c>
      <c r="AW39" s="194" t="s">
        <v>26</v>
      </c>
      <c r="AX39" s="194"/>
      <c r="AY39" s="194">
        <v>3</v>
      </c>
      <c r="AZ39" s="194">
        <v>2</v>
      </c>
      <c r="BA39" s="194" t="s">
        <v>319</v>
      </c>
      <c r="BB39" s="194" t="s">
        <v>317</v>
      </c>
      <c r="BC39" s="194"/>
      <c r="BD39">
        <f t="shared" si="3"/>
        <v>1</v>
      </c>
      <c r="BE39">
        <f t="shared" si="3"/>
        <v>0</v>
      </c>
      <c r="BF39">
        <f t="shared" si="3"/>
        <v>0</v>
      </c>
      <c r="BG39">
        <f t="shared" si="3"/>
        <v>0</v>
      </c>
      <c r="BH39">
        <f t="shared" si="3"/>
        <v>0</v>
      </c>
      <c r="BI39">
        <f t="shared" si="3"/>
        <v>0</v>
      </c>
      <c r="BJ39">
        <f t="shared" si="2"/>
        <v>1</v>
      </c>
      <c r="BK39">
        <f t="shared" si="2"/>
        <v>0</v>
      </c>
      <c r="BL39">
        <f t="shared" si="2"/>
        <v>1</v>
      </c>
      <c r="BM39">
        <f t="shared" si="2"/>
        <v>1</v>
      </c>
      <c r="BN39">
        <f t="shared" si="2"/>
        <v>0</v>
      </c>
      <c r="BO39">
        <f t="shared" si="2"/>
        <v>0</v>
      </c>
      <c r="BP39">
        <f t="shared" si="2"/>
        <v>0</v>
      </c>
    </row>
    <row r="40" spans="1:68" ht="15" x14ac:dyDescent="0.25">
      <c r="A40" s="150" t="str">
        <f>IF(ISNA(LOOKUP($F40,BLIOTECAS!$B$1:$B$27,BLIOTECAS!C$1:C$27)),"",LOOKUP($F40,BLIOTECAS!$B$1:$B$27,BLIOTECAS!C$1:C$27))</f>
        <v/>
      </c>
      <c r="B40" s="150" t="str">
        <f>IF(ISNA(LOOKUP($F40,BLIOTECAS!$B$1:$B$27,BLIOTECAS!D$1:D$27)),"",LOOKUP($F40,BLIOTECAS!$B$1:$B$27,BLIOTECAS!D$1:D$27))</f>
        <v/>
      </c>
      <c r="C40" s="150" t="str">
        <f>IFERROR(VLOOKUP(TABLA!F40,BLIOTECAS!$C$1:$E$26,3,FALSE),"")</f>
        <v>Humanidades</v>
      </c>
      <c r="D40" s="195">
        <v>43974.763194444444</v>
      </c>
      <c r="E40" s="195" t="s">
        <v>396</v>
      </c>
      <c r="F40" s="194" t="s">
        <v>100</v>
      </c>
      <c r="G40" s="194" t="s">
        <v>305</v>
      </c>
      <c r="H40" s="194" t="s">
        <v>300</v>
      </c>
      <c r="I40" s="194" t="s">
        <v>1414</v>
      </c>
      <c r="J40" s="194" t="s">
        <v>309</v>
      </c>
      <c r="K40" s="194" t="s">
        <v>100</v>
      </c>
      <c r="L40" s="194" t="s">
        <v>309</v>
      </c>
      <c r="M40" s="194" t="s">
        <v>1415</v>
      </c>
      <c r="N40" s="194"/>
      <c r="O40" s="194"/>
      <c r="P40" s="194"/>
      <c r="Q40" s="194"/>
      <c r="R40" s="194"/>
      <c r="S40" s="194" t="s">
        <v>26</v>
      </c>
      <c r="T40" s="194" t="s">
        <v>26</v>
      </c>
      <c r="U40" s="194">
        <v>1</v>
      </c>
      <c r="V40" s="194">
        <v>2</v>
      </c>
      <c r="W40" s="194">
        <v>2</v>
      </c>
      <c r="X40" s="194">
        <v>3</v>
      </c>
      <c r="Y40" s="194">
        <v>2</v>
      </c>
      <c r="Z40" s="194">
        <v>5</v>
      </c>
      <c r="AA40" s="194">
        <v>4</v>
      </c>
      <c r="AB40" s="194">
        <v>3</v>
      </c>
      <c r="AC40" s="194">
        <v>2</v>
      </c>
      <c r="AD40" s="194">
        <v>3</v>
      </c>
      <c r="AE40" s="194"/>
      <c r="AF40" s="194">
        <v>1</v>
      </c>
      <c r="AG40" s="194">
        <v>2</v>
      </c>
      <c r="AH40" s="194">
        <v>2</v>
      </c>
      <c r="AI40" s="194">
        <v>2</v>
      </c>
      <c r="AJ40" s="194">
        <v>3</v>
      </c>
      <c r="AK40" s="194" t="s">
        <v>26</v>
      </c>
      <c r="AL40" s="194">
        <v>2</v>
      </c>
      <c r="AM40" s="194">
        <v>3</v>
      </c>
      <c r="AN40" s="194" t="s">
        <v>354</v>
      </c>
      <c r="AO40" s="194"/>
      <c r="AP40" s="194"/>
      <c r="AQ40" s="194"/>
      <c r="AR40" s="194"/>
      <c r="AS40" s="194"/>
      <c r="AT40" s="194"/>
      <c r="AU40" s="194"/>
      <c r="AV40" s="194" t="s">
        <v>26</v>
      </c>
      <c r="AW40" s="194" t="s">
        <v>26</v>
      </c>
      <c r="AX40" s="194"/>
      <c r="AY40" s="194">
        <v>5</v>
      </c>
      <c r="AZ40" s="194">
        <v>5</v>
      </c>
      <c r="BA40" s="194" t="s">
        <v>330</v>
      </c>
      <c r="BB40" s="194" t="s">
        <v>308</v>
      </c>
      <c r="BC40" s="194" t="s">
        <v>1416</v>
      </c>
      <c r="BD40">
        <f t="shared" si="3"/>
        <v>1</v>
      </c>
      <c r="BE40">
        <f t="shared" si="3"/>
        <v>0</v>
      </c>
      <c r="BF40">
        <f t="shared" si="3"/>
        <v>0</v>
      </c>
      <c r="BG40">
        <f t="shared" si="3"/>
        <v>0</v>
      </c>
      <c r="BH40">
        <f t="shared" si="3"/>
        <v>0</v>
      </c>
      <c r="BI40">
        <f t="shared" si="3"/>
        <v>0</v>
      </c>
      <c r="BJ40">
        <f t="shared" si="2"/>
        <v>1</v>
      </c>
      <c r="BK40">
        <f t="shared" si="2"/>
        <v>0</v>
      </c>
      <c r="BL40">
        <f t="shared" si="2"/>
        <v>0</v>
      </c>
      <c r="BM40">
        <f t="shared" si="2"/>
        <v>1</v>
      </c>
      <c r="BN40">
        <f t="shared" si="2"/>
        <v>0</v>
      </c>
      <c r="BO40">
        <f t="shared" si="2"/>
        <v>0</v>
      </c>
      <c r="BP40">
        <f t="shared" si="2"/>
        <v>0</v>
      </c>
    </row>
    <row r="41" spans="1:68" ht="15" x14ac:dyDescent="0.25">
      <c r="A41" s="150" t="str">
        <f>IF(ISNA(LOOKUP($F41,BLIOTECAS!$B$1:$B$27,BLIOTECAS!C$1:C$27)),"",LOOKUP($F41,BLIOTECAS!$B$1:$B$27,BLIOTECAS!C$1:C$27))</f>
        <v/>
      </c>
      <c r="B41" s="150" t="str">
        <f>IF(ISNA(LOOKUP($F41,BLIOTECAS!$B$1:$B$27,BLIOTECAS!D$1:D$27)),"",LOOKUP($F41,BLIOTECAS!$B$1:$B$27,BLIOTECAS!D$1:D$27))</f>
        <v/>
      </c>
      <c r="C41" s="150" t="str">
        <f>IFERROR(VLOOKUP(TABLA!F41,BLIOTECAS!$C$1:$E$26,3,FALSE),"")</f>
        <v>Humanidades</v>
      </c>
      <c r="D41" s="195">
        <v>43974.629166666666</v>
      </c>
      <c r="E41" s="195" t="s">
        <v>396</v>
      </c>
      <c r="F41" s="194" t="s">
        <v>104</v>
      </c>
      <c r="G41" s="194" t="s">
        <v>305</v>
      </c>
      <c r="H41" s="194" t="s">
        <v>305</v>
      </c>
      <c r="I41" s="194" t="s">
        <v>306</v>
      </c>
      <c r="J41" s="194" t="s">
        <v>104</v>
      </c>
      <c r="K41" s="194" t="s">
        <v>309</v>
      </c>
      <c r="L41" s="194"/>
      <c r="M41" s="194"/>
      <c r="N41" s="194"/>
      <c r="O41" s="194"/>
      <c r="P41" s="194"/>
      <c r="Q41" s="194"/>
      <c r="R41" s="194"/>
      <c r="S41" s="194" t="s">
        <v>270</v>
      </c>
      <c r="T41" s="194" t="s">
        <v>270</v>
      </c>
      <c r="U41" s="194">
        <v>5</v>
      </c>
      <c r="V41" s="194">
        <v>4</v>
      </c>
      <c r="W41" s="194">
        <v>4</v>
      </c>
      <c r="X41" s="194">
        <v>2</v>
      </c>
      <c r="Y41" s="194">
        <v>3</v>
      </c>
      <c r="Z41" s="194">
        <v>5</v>
      </c>
      <c r="AA41" s="194">
        <v>1</v>
      </c>
      <c r="AB41" s="194">
        <v>1</v>
      </c>
      <c r="AC41" s="194">
        <v>3</v>
      </c>
      <c r="AD41" s="194">
        <v>4</v>
      </c>
      <c r="AE41" s="194"/>
      <c r="AF41" s="194">
        <v>5</v>
      </c>
      <c r="AG41" s="194">
        <v>5</v>
      </c>
      <c r="AH41" s="194">
        <v>5</v>
      </c>
      <c r="AI41" s="194">
        <v>3</v>
      </c>
      <c r="AJ41" s="194">
        <v>3</v>
      </c>
      <c r="AK41" s="194" t="s">
        <v>26</v>
      </c>
      <c r="AL41" s="194">
        <v>5</v>
      </c>
      <c r="AM41" s="194">
        <v>4</v>
      </c>
      <c r="AN41" s="194" t="s">
        <v>354</v>
      </c>
      <c r="AO41" s="194"/>
      <c r="AP41" s="194"/>
      <c r="AQ41" s="194"/>
      <c r="AR41" s="194"/>
      <c r="AS41" s="194"/>
      <c r="AT41" s="194"/>
      <c r="AU41" s="194"/>
      <c r="AV41" s="194" t="s">
        <v>270</v>
      </c>
      <c r="AW41" s="194" t="s">
        <v>26</v>
      </c>
      <c r="AX41" s="194"/>
      <c r="AY41" s="194">
        <v>5</v>
      </c>
      <c r="AZ41" s="194">
        <v>5</v>
      </c>
      <c r="BA41" s="194" t="s">
        <v>303</v>
      </c>
      <c r="BB41" s="194" t="s">
        <v>308</v>
      </c>
      <c r="BC41" s="194" t="s">
        <v>1417</v>
      </c>
      <c r="BD41">
        <f t="shared" si="3"/>
        <v>1</v>
      </c>
      <c r="BE41">
        <f t="shared" si="3"/>
        <v>0</v>
      </c>
      <c r="BF41">
        <f t="shared" si="3"/>
        <v>0</v>
      </c>
      <c r="BG41">
        <f t="shared" si="3"/>
        <v>0</v>
      </c>
      <c r="BH41">
        <f t="shared" si="3"/>
        <v>0</v>
      </c>
      <c r="BI41">
        <f t="shared" si="3"/>
        <v>0</v>
      </c>
      <c r="BJ41">
        <f t="shared" si="2"/>
        <v>1</v>
      </c>
      <c r="BK41">
        <f t="shared" si="2"/>
        <v>0</v>
      </c>
      <c r="BL41">
        <f t="shared" si="2"/>
        <v>0</v>
      </c>
      <c r="BM41">
        <f t="shared" si="2"/>
        <v>1</v>
      </c>
      <c r="BN41">
        <f t="shared" si="2"/>
        <v>0</v>
      </c>
      <c r="BO41">
        <f t="shared" si="2"/>
        <v>0</v>
      </c>
      <c r="BP41">
        <f t="shared" si="2"/>
        <v>0</v>
      </c>
    </row>
    <row r="42" spans="1:68" ht="15" x14ac:dyDescent="0.25">
      <c r="A42" s="150" t="str">
        <f>IF(ISNA(LOOKUP($F42,BLIOTECAS!$B$1:$B$27,BLIOTECAS!C$1:C$27)),"",LOOKUP($F42,BLIOTECAS!$B$1:$B$27,BLIOTECAS!C$1:C$27))</f>
        <v/>
      </c>
      <c r="B42" s="150" t="str">
        <f>IF(ISNA(LOOKUP($F42,BLIOTECAS!$B$1:$B$27,BLIOTECAS!D$1:D$27)),"",LOOKUP($F42,BLIOTECAS!$B$1:$B$27,BLIOTECAS!D$1:D$27))</f>
        <v/>
      </c>
      <c r="C42" s="150" t="str">
        <f>IFERROR(VLOOKUP(TABLA!F42,BLIOTECAS!$C$1:$E$26,3,FALSE),"")</f>
        <v>Humanidades</v>
      </c>
      <c r="D42" s="195">
        <v>43974.543055555558</v>
      </c>
      <c r="E42" s="195" t="s">
        <v>401</v>
      </c>
      <c r="F42" s="194" t="s">
        <v>104</v>
      </c>
      <c r="G42" s="194" t="s">
        <v>300</v>
      </c>
      <c r="H42" s="194" t="s">
        <v>301</v>
      </c>
      <c r="I42" s="194" t="s">
        <v>327</v>
      </c>
      <c r="J42" s="194" t="s">
        <v>104</v>
      </c>
      <c r="K42" s="194" t="s">
        <v>309</v>
      </c>
      <c r="L42" s="194" t="s">
        <v>92</v>
      </c>
      <c r="M42" s="194" t="s">
        <v>83</v>
      </c>
      <c r="N42" s="194"/>
      <c r="O42" s="194"/>
      <c r="P42" s="194"/>
      <c r="Q42" s="194"/>
      <c r="R42" s="194"/>
      <c r="S42" s="194" t="s">
        <v>26</v>
      </c>
      <c r="T42" s="194" t="s">
        <v>270</v>
      </c>
      <c r="U42" s="194">
        <v>4</v>
      </c>
      <c r="V42" s="194">
        <v>4</v>
      </c>
      <c r="W42" s="194">
        <v>4</v>
      </c>
      <c r="X42" s="194">
        <v>5</v>
      </c>
      <c r="Y42" s="194">
        <v>1</v>
      </c>
      <c r="Z42" s="194">
        <v>5</v>
      </c>
      <c r="AA42" s="194">
        <v>1</v>
      </c>
      <c r="AB42" s="194">
        <v>5</v>
      </c>
      <c r="AC42" s="194">
        <v>4</v>
      </c>
      <c r="AD42" s="194">
        <v>4</v>
      </c>
      <c r="AE42" s="194"/>
      <c r="AF42" s="194">
        <v>4</v>
      </c>
      <c r="AG42" s="194">
        <v>5</v>
      </c>
      <c r="AH42" s="194">
        <v>4</v>
      </c>
      <c r="AI42" s="194">
        <v>3</v>
      </c>
      <c r="AJ42" s="194">
        <v>3</v>
      </c>
      <c r="AK42" s="194" t="s">
        <v>270</v>
      </c>
      <c r="AL42" s="194">
        <v>4</v>
      </c>
      <c r="AM42" s="194">
        <v>3</v>
      </c>
      <c r="AN42" s="194" t="s">
        <v>1418</v>
      </c>
      <c r="AO42" s="194"/>
      <c r="AP42" s="194"/>
      <c r="AQ42" s="194"/>
      <c r="AR42" s="194"/>
      <c r="AS42" s="194"/>
      <c r="AT42" s="194"/>
      <c r="AU42" s="194"/>
      <c r="AV42" s="194" t="s">
        <v>26</v>
      </c>
      <c r="AW42" s="194" t="s">
        <v>26</v>
      </c>
      <c r="AX42" s="194"/>
      <c r="AY42" s="194">
        <v>5</v>
      </c>
      <c r="AZ42" s="194">
        <v>5</v>
      </c>
      <c r="BA42" s="194" t="s">
        <v>311</v>
      </c>
      <c r="BB42" s="194" t="s">
        <v>304</v>
      </c>
      <c r="BC42" s="194"/>
      <c r="BD42">
        <f t="shared" si="3"/>
        <v>1</v>
      </c>
      <c r="BE42">
        <f t="shared" si="3"/>
        <v>0</v>
      </c>
      <c r="BF42">
        <f t="shared" si="3"/>
        <v>1</v>
      </c>
      <c r="BG42">
        <f t="shared" si="3"/>
        <v>0</v>
      </c>
      <c r="BH42">
        <f t="shared" si="3"/>
        <v>0</v>
      </c>
      <c r="BI42">
        <f t="shared" si="3"/>
        <v>0</v>
      </c>
      <c r="BJ42">
        <f t="shared" si="2"/>
        <v>0</v>
      </c>
      <c r="BK42">
        <f t="shared" si="2"/>
        <v>1</v>
      </c>
      <c r="BL42">
        <f t="shared" si="2"/>
        <v>1</v>
      </c>
      <c r="BM42">
        <f t="shared" si="2"/>
        <v>0</v>
      </c>
      <c r="BN42">
        <f t="shared" si="2"/>
        <v>1</v>
      </c>
      <c r="BO42">
        <f t="shared" si="2"/>
        <v>0</v>
      </c>
      <c r="BP42">
        <f t="shared" si="2"/>
        <v>0</v>
      </c>
    </row>
    <row r="43" spans="1:68" ht="15" x14ac:dyDescent="0.25">
      <c r="A43" s="150" t="str">
        <f>IF(ISNA(LOOKUP($F43,BLIOTECAS!$B$1:$B$27,BLIOTECAS!C$1:C$27)),"",LOOKUP($F43,BLIOTECAS!$B$1:$B$27,BLIOTECAS!C$1:C$27))</f>
        <v/>
      </c>
      <c r="B43" s="150" t="str">
        <f>IF(ISNA(LOOKUP($F43,BLIOTECAS!$B$1:$B$27,BLIOTECAS!D$1:D$27)),"",LOOKUP($F43,BLIOTECAS!$B$1:$B$27,BLIOTECAS!D$1:D$27))</f>
        <v/>
      </c>
      <c r="C43" s="150" t="str">
        <f>IFERROR(VLOOKUP(TABLA!F43,BLIOTECAS!$C$1:$E$26,3,FALSE),"")</f>
        <v>Ciencias de la Salud</v>
      </c>
      <c r="D43" s="195">
        <v>43974.530555555553</v>
      </c>
      <c r="E43" s="195" t="s">
        <v>407</v>
      </c>
      <c r="F43" s="194" t="s">
        <v>224</v>
      </c>
      <c r="G43" s="194" t="s">
        <v>301</v>
      </c>
      <c r="H43" s="194" t="s">
        <v>320</v>
      </c>
      <c r="I43" s="194" t="s">
        <v>327</v>
      </c>
      <c r="J43" s="194" t="s">
        <v>224</v>
      </c>
      <c r="K43" s="194" t="s">
        <v>309</v>
      </c>
      <c r="L43" s="194" t="s">
        <v>107</v>
      </c>
      <c r="M43" s="194" t="s">
        <v>650</v>
      </c>
      <c r="N43" s="194"/>
      <c r="O43" s="194"/>
      <c r="P43" s="194"/>
      <c r="Q43" s="194"/>
      <c r="R43" s="194"/>
      <c r="S43" s="194" t="s">
        <v>26</v>
      </c>
      <c r="T43" s="194" t="s">
        <v>26</v>
      </c>
      <c r="U43" s="194">
        <v>2</v>
      </c>
      <c r="V43" s="194">
        <v>1</v>
      </c>
      <c r="W43" s="194">
        <v>1</v>
      </c>
      <c r="X43" s="194">
        <v>1</v>
      </c>
      <c r="Y43" s="194">
        <v>5</v>
      </c>
      <c r="Z43" s="194">
        <v>3</v>
      </c>
      <c r="AA43" s="194">
        <v>5</v>
      </c>
      <c r="AB43" s="194">
        <v>2</v>
      </c>
      <c r="AC43" s="194">
        <v>3</v>
      </c>
      <c r="AD43" s="194">
        <v>4</v>
      </c>
      <c r="AE43" s="194"/>
      <c r="AF43" s="194">
        <v>4</v>
      </c>
      <c r="AG43" s="194">
        <v>5</v>
      </c>
      <c r="AH43" s="194">
        <v>3</v>
      </c>
      <c r="AI43" s="194">
        <v>5</v>
      </c>
      <c r="AJ43" s="194">
        <v>3</v>
      </c>
      <c r="AK43" s="194" t="s">
        <v>26</v>
      </c>
      <c r="AL43" s="194">
        <v>3</v>
      </c>
      <c r="AM43" s="194">
        <v>3</v>
      </c>
      <c r="AN43" s="194" t="s">
        <v>1419</v>
      </c>
      <c r="AO43" s="194"/>
      <c r="AP43" s="194"/>
      <c r="AQ43" s="194"/>
      <c r="AR43" s="194"/>
      <c r="AS43" s="194"/>
      <c r="AT43" s="194"/>
      <c r="AU43" s="194"/>
      <c r="AV43" s="194" t="s">
        <v>26</v>
      </c>
      <c r="AW43" s="194" t="s">
        <v>26</v>
      </c>
      <c r="AX43" s="194"/>
      <c r="AY43" s="194">
        <v>5</v>
      </c>
      <c r="AZ43" s="194">
        <v>5</v>
      </c>
      <c r="BA43" s="194" t="s">
        <v>303</v>
      </c>
      <c r="BB43" s="194" t="s">
        <v>308</v>
      </c>
      <c r="BC43" s="194"/>
      <c r="BD43">
        <f t="shared" si="3"/>
        <v>1</v>
      </c>
      <c r="BE43">
        <f t="shared" si="3"/>
        <v>0</v>
      </c>
      <c r="BF43">
        <f t="shared" si="3"/>
        <v>1</v>
      </c>
      <c r="BG43">
        <f t="shared" si="3"/>
        <v>0</v>
      </c>
      <c r="BH43">
        <f t="shared" si="3"/>
        <v>0</v>
      </c>
      <c r="BI43">
        <f t="shared" si="3"/>
        <v>0</v>
      </c>
      <c r="BJ43">
        <f t="shared" si="2"/>
        <v>0</v>
      </c>
      <c r="BK43">
        <f t="shared" si="2"/>
        <v>1</v>
      </c>
      <c r="BL43">
        <f t="shared" si="2"/>
        <v>0</v>
      </c>
      <c r="BM43">
        <f t="shared" si="2"/>
        <v>0</v>
      </c>
      <c r="BN43">
        <f t="shared" si="2"/>
        <v>0</v>
      </c>
      <c r="BO43">
        <f t="shared" si="2"/>
        <v>0</v>
      </c>
      <c r="BP43">
        <f t="shared" si="2"/>
        <v>0</v>
      </c>
    </row>
    <row r="44" spans="1:68" ht="15" x14ac:dyDescent="0.25">
      <c r="A44" s="150" t="str">
        <f>IF(ISNA(LOOKUP($F44,BLIOTECAS!$B$1:$B$27,BLIOTECAS!C$1:C$27)),"",LOOKUP($F44,BLIOTECAS!$B$1:$B$27,BLIOTECAS!C$1:C$27))</f>
        <v/>
      </c>
      <c r="B44" s="150" t="str">
        <f>IF(ISNA(LOOKUP($F44,BLIOTECAS!$B$1:$B$27,BLIOTECAS!D$1:D$27)),"",LOOKUP($F44,BLIOTECAS!$B$1:$B$27,BLIOTECAS!D$1:D$27))</f>
        <v/>
      </c>
      <c r="C44" s="150" t="str">
        <f>IFERROR(VLOOKUP(TABLA!F44,BLIOTECAS!$C$1:$E$26,3,FALSE),"")</f>
        <v>Humanidades</v>
      </c>
      <c r="D44" s="195">
        <v>43974.523611111108</v>
      </c>
      <c r="E44" s="195" t="s">
        <v>396</v>
      </c>
      <c r="F44" s="194" t="s">
        <v>89</v>
      </c>
      <c r="G44" s="194" t="s">
        <v>300</v>
      </c>
      <c r="H44" s="194" t="s">
        <v>305</v>
      </c>
      <c r="I44" s="194" t="s">
        <v>1420</v>
      </c>
      <c r="J44" s="194" t="s">
        <v>89</v>
      </c>
      <c r="K44" s="194" t="s">
        <v>92</v>
      </c>
      <c r="L44" s="194"/>
      <c r="M44" s="194" t="s">
        <v>1421</v>
      </c>
      <c r="N44" s="194"/>
      <c r="O44" s="194"/>
      <c r="P44" s="194"/>
      <c r="Q44" s="194"/>
      <c r="R44" s="194"/>
      <c r="S44" s="194" t="s">
        <v>270</v>
      </c>
      <c r="T44" s="194" t="s">
        <v>270</v>
      </c>
      <c r="U44" s="194">
        <v>4</v>
      </c>
      <c r="V44" s="194">
        <v>3</v>
      </c>
      <c r="W44" s="194">
        <v>3</v>
      </c>
      <c r="X44" s="194">
        <v>5</v>
      </c>
      <c r="Y44" s="194">
        <v>5</v>
      </c>
      <c r="Z44" s="194">
        <v>5</v>
      </c>
      <c r="AA44" s="194">
        <v>4</v>
      </c>
      <c r="AB44" s="194">
        <v>3</v>
      </c>
      <c r="AC44" s="194">
        <v>5</v>
      </c>
      <c r="AD44" s="194">
        <v>4</v>
      </c>
      <c r="AE44" s="194"/>
      <c r="AF44" s="194">
        <v>3</v>
      </c>
      <c r="AG44" s="194">
        <v>5</v>
      </c>
      <c r="AH44" s="194">
        <v>3</v>
      </c>
      <c r="AI44" s="194">
        <v>3</v>
      </c>
      <c r="AJ44" s="194">
        <v>4</v>
      </c>
      <c r="AK44" s="194" t="s">
        <v>26</v>
      </c>
      <c r="AL44" s="194">
        <v>3</v>
      </c>
      <c r="AM44" s="194"/>
      <c r="AN44" s="194"/>
      <c r="AO44" s="194"/>
      <c r="AP44" s="194"/>
      <c r="AQ44" s="194"/>
      <c r="AR44" s="194"/>
      <c r="AS44" s="194"/>
      <c r="AT44" s="194"/>
      <c r="AU44" s="194"/>
      <c r="AV44" s="194" t="s">
        <v>270</v>
      </c>
      <c r="AW44" s="194" t="s">
        <v>26</v>
      </c>
      <c r="AX44" s="194"/>
      <c r="AY44" s="194">
        <v>5</v>
      </c>
      <c r="AZ44" s="194">
        <v>5</v>
      </c>
      <c r="BA44" s="194" t="s">
        <v>303</v>
      </c>
      <c r="BB44" s="194" t="s">
        <v>304</v>
      </c>
      <c r="BC44" s="194" t="s">
        <v>1422</v>
      </c>
      <c r="BD44">
        <f t="shared" si="3"/>
        <v>0</v>
      </c>
      <c r="BE44">
        <f t="shared" si="3"/>
        <v>0</v>
      </c>
      <c r="BF44">
        <f t="shared" si="3"/>
        <v>0</v>
      </c>
      <c r="BG44">
        <f t="shared" si="3"/>
        <v>0</v>
      </c>
      <c r="BH44">
        <f t="shared" si="3"/>
        <v>0</v>
      </c>
      <c r="BI44">
        <f t="shared" si="3"/>
        <v>0</v>
      </c>
      <c r="BJ44">
        <f t="shared" si="2"/>
        <v>0</v>
      </c>
      <c r="BK44">
        <f t="shared" si="2"/>
        <v>0</v>
      </c>
      <c r="BL44">
        <f t="shared" si="2"/>
        <v>0</v>
      </c>
      <c r="BM44">
        <f t="shared" si="2"/>
        <v>0</v>
      </c>
      <c r="BN44">
        <f t="shared" si="2"/>
        <v>0</v>
      </c>
      <c r="BO44">
        <f t="shared" si="2"/>
        <v>0</v>
      </c>
      <c r="BP44">
        <f t="shared" si="2"/>
        <v>0</v>
      </c>
    </row>
    <row r="45" spans="1:68" ht="15" x14ac:dyDescent="0.25">
      <c r="A45" s="150" t="str">
        <f>IF(ISNA(LOOKUP($F45,BLIOTECAS!$B$1:$B$27,BLIOTECAS!C$1:C$27)),"",LOOKUP($F45,BLIOTECAS!$B$1:$B$27,BLIOTECAS!C$1:C$27))</f>
        <v/>
      </c>
      <c r="B45" s="150" t="str">
        <f>IF(ISNA(LOOKUP($F45,BLIOTECAS!$B$1:$B$27,BLIOTECAS!D$1:D$27)),"",LOOKUP($F45,BLIOTECAS!$B$1:$B$27,BLIOTECAS!D$1:D$27))</f>
        <v/>
      </c>
      <c r="C45" s="150" t="str">
        <f>IFERROR(VLOOKUP(TABLA!F45,BLIOTECAS!$C$1:$E$26,3,FALSE),"")</f>
        <v>Ciencias Experimentales</v>
      </c>
      <c r="D45" s="195">
        <v>43974.504166666666</v>
      </c>
      <c r="E45" s="195" t="s">
        <v>396</v>
      </c>
      <c r="F45" s="194" t="s">
        <v>95</v>
      </c>
      <c r="G45" s="194" t="s">
        <v>305</v>
      </c>
      <c r="H45" s="194" t="s">
        <v>320</v>
      </c>
      <c r="I45" s="194" t="s">
        <v>306</v>
      </c>
      <c r="J45" s="194" t="s">
        <v>95</v>
      </c>
      <c r="K45" s="194" t="s">
        <v>90</v>
      </c>
      <c r="L45" s="194"/>
      <c r="M45" s="194"/>
      <c r="N45" s="194"/>
      <c r="O45" s="194"/>
      <c r="P45" s="194"/>
      <c r="Q45" s="194"/>
      <c r="R45" s="194"/>
      <c r="S45" s="194" t="s">
        <v>26</v>
      </c>
      <c r="T45" s="194" t="s">
        <v>26</v>
      </c>
      <c r="U45" s="194">
        <v>5</v>
      </c>
      <c r="V45" s="194">
        <v>3</v>
      </c>
      <c r="W45" s="194">
        <v>5</v>
      </c>
      <c r="X45" s="194">
        <v>2</v>
      </c>
      <c r="Y45" s="194">
        <v>5</v>
      </c>
      <c r="Z45" s="194">
        <v>5</v>
      </c>
      <c r="AA45" s="194">
        <v>5</v>
      </c>
      <c r="AB45" s="194">
        <v>1</v>
      </c>
      <c r="AC45" s="194">
        <v>5</v>
      </c>
      <c r="AD45" s="194">
        <v>5</v>
      </c>
      <c r="AE45" s="194"/>
      <c r="AF45" s="194">
        <v>4</v>
      </c>
      <c r="AG45" s="194">
        <v>5</v>
      </c>
      <c r="AH45" s="194">
        <v>4</v>
      </c>
      <c r="AI45" s="194">
        <v>3</v>
      </c>
      <c r="AJ45" s="194">
        <v>5</v>
      </c>
      <c r="AK45" s="194" t="s">
        <v>26</v>
      </c>
      <c r="AL45" s="194"/>
      <c r="AM45" s="194"/>
      <c r="AN45" s="194" t="s">
        <v>424</v>
      </c>
      <c r="AO45" s="194"/>
      <c r="AP45" s="194"/>
      <c r="AQ45" s="194"/>
      <c r="AR45" s="194"/>
      <c r="AS45" s="194"/>
      <c r="AT45" s="194"/>
      <c r="AU45" s="194"/>
      <c r="AV45" s="194" t="s">
        <v>270</v>
      </c>
      <c r="AW45" s="194" t="s">
        <v>26</v>
      </c>
      <c r="AX45" s="194"/>
      <c r="AY45" s="194">
        <v>5</v>
      </c>
      <c r="AZ45" s="194">
        <v>5</v>
      </c>
      <c r="BA45" s="194" t="s">
        <v>311</v>
      </c>
      <c r="BB45" s="194" t="s">
        <v>317</v>
      </c>
      <c r="BC45" s="194"/>
      <c r="BD45">
        <f t="shared" si="3"/>
        <v>1</v>
      </c>
      <c r="BE45">
        <f t="shared" si="3"/>
        <v>0</v>
      </c>
      <c r="BF45">
        <f t="shared" si="3"/>
        <v>0</v>
      </c>
      <c r="BG45">
        <f t="shared" si="3"/>
        <v>0</v>
      </c>
      <c r="BH45">
        <f t="shared" si="3"/>
        <v>0</v>
      </c>
      <c r="BI45">
        <f t="shared" si="3"/>
        <v>0</v>
      </c>
      <c r="BJ45">
        <f t="shared" si="2"/>
        <v>0</v>
      </c>
      <c r="BK45">
        <f t="shared" si="2"/>
        <v>0</v>
      </c>
      <c r="BL45">
        <f t="shared" si="2"/>
        <v>1</v>
      </c>
      <c r="BM45">
        <f t="shared" si="2"/>
        <v>0</v>
      </c>
      <c r="BN45">
        <f t="shared" si="2"/>
        <v>0</v>
      </c>
      <c r="BO45">
        <f t="shared" si="2"/>
        <v>0</v>
      </c>
      <c r="BP45">
        <f t="shared" si="2"/>
        <v>0</v>
      </c>
    </row>
    <row r="46" spans="1:68" ht="15" x14ac:dyDescent="0.25">
      <c r="A46" s="150" t="str">
        <f>IF(ISNA(LOOKUP($F46,BLIOTECAS!$B$1:$B$27,BLIOTECAS!C$1:C$27)),"",LOOKUP($F46,BLIOTECAS!$B$1:$B$27,BLIOTECAS!C$1:C$27))</f>
        <v/>
      </c>
      <c r="B46" s="150" t="str">
        <f>IF(ISNA(LOOKUP($F46,BLIOTECAS!$B$1:$B$27,BLIOTECAS!D$1:D$27)),"",LOOKUP($F46,BLIOTECAS!$B$1:$B$27,BLIOTECAS!D$1:D$27))</f>
        <v/>
      </c>
      <c r="C46" s="150" t="str">
        <f>IFERROR(VLOOKUP(TABLA!F46,BLIOTECAS!$C$1:$E$26,3,FALSE),"")</f>
        <v>Ciencias Experimentales</v>
      </c>
      <c r="D46" s="195">
        <v>43974.499305555553</v>
      </c>
      <c r="E46" s="195" t="s">
        <v>396</v>
      </c>
      <c r="F46" s="194" t="s">
        <v>98</v>
      </c>
      <c r="G46" s="194" t="s">
        <v>301</v>
      </c>
      <c r="H46" s="194" t="s">
        <v>397</v>
      </c>
      <c r="I46" s="194" t="s">
        <v>306</v>
      </c>
      <c r="J46" s="194" t="s">
        <v>98</v>
      </c>
      <c r="K46" s="194" t="s">
        <v>90</v>
      </c>
      <c r="L46" s="194" t="s">
        <v>309</v>
      </c>
      <c r="M46" s="194" t="s">
        <v>1423</v>
      </c>
      <c r="N46" s="194"/>
      <c r="O46" s="194"/>
      <c r="P46" s="194"/>
      <c r="Q46" s="194"/>
      <c r="R46" s="194"/>
      <c r="S46" s="194" t="s">
        <v>26</v>
      </c>
      <c r="T46" s="194" t="s">
        <v>270</v>
      </c>
      <c r="U46" s="194">
        <v>4</v>
      </c>
      <c r="V46" s="194">
        <v>5</v>
      </c>
      <c r="W46" s="194">
        <v>3</v>
      </c>
      <c r="X46" s="194">
        <v>1</v>
      </c>
      <c r="Y46" s="194">
        <v>5</v>
      </c>
      <c r="Z46" s="194">
        <v>5</v>
      </c>
      <c r="AA46" s="194">
        <v>5</v>
      </c>
      <c r="AB46" s="194">
        <v>2</v>
      </c>
      <c r="AC46" s="194">
        <v>3</v>
      </c>
      <c r="AD46" s="194">
        <v>4</v>
      </c>
      <c r="AE46" s="194"/>
      <c r="AF46" s="194">
        <v>4</v>
      </c>
      <c r="AG46" s="194">
        <v>4</v>
      </c>
      <c r="AH46" s="194">
        <v>3</v>
      </c>
      <c r="AI46" s="194">
        <v>3</v>
      </c>
      <c r="AJ46" s="194">
        <v>3</v>
      </c>
      <c r="AK46" s="194" t="s">
        <v>270</v>
      </c>
      <c r="AL46" s="194">
        <v>3</v>
      </c>
      <c r="AM46" s="194">
        <v>3</v>
      </c>
      <c r="AN46" s="194" t="s">
        <v>408</v>
      </c>
      <c r="AO46" s="194"/>
      <c r="AP46" s="194"/>
      <c r="AQ46" s="194"/>
      <c r="AR46" s="194"/>
      <c r="AS46" s="194"/>
      <c r="AT46" s="194"/>
      <c r="AU46" s="194"/>
      <c r="AV46" s="194" t="s">
        <v>270</v>
      </c>
      <c r="AW46" s="194" t="s">
        <v>270</v>
      </c>
      <c r="AX46" s="194" t="s">
        <v>313</v>
      </c>
      <c r="AY46" s="194">
        <v>3</v>
      </c>
      <c r="AZ46" s="194">
        <v>3</v>
      </c>
      <c r="BA46" s="194" t="s">
        <v>311</v>
      </c>
      <c r="BB46" s="194" t="s">
        <v>308</v>
      </c>
      <c r="BC46" s="194"/>
      <c r="BD46">
        <f t="shared" si="3"/>
        <v>1</v>
      </c>
      <c r="BE46">
        <f t="shared" si="3"/>
        <v>0</v>
      </c>
      <c r="BF46">
        <f t="shared" si="3"/>
        <v>0</v>
      </c>
      <c r="BG46">
        <f t="shared" si="3"/>
        <v>0</v>
      </c>
      <c r="BH46">
        <f t="shared" si="3"/>
        <v>0</v>
      </c>
      <c r="BI46">
        <f t="shared" si="3"/>
        <v>0</v>
      </c>
      <c r="BJ46">
        <f t="shared" si="2"/>
        <v>1</v>
      </c>
      <c r="BK46">
        <f t="shared" si="2"/>
        <v>0</v>
      </c>
      <c r="BL46">
        <f t="shared" si="2"/>
        <v>1</v>
      </c>
      <c r="BM46">
        <f t="shared" si="2"/>
        <v>1</v>
      </c>
      <c r="BN46">
        <f t="shared" si="2"/>
        <v>0</v>
      </c>
      <c r="BO46">
        <f t="shared" si="2"/>
        <v>0</v>
      </c>
      <c r="BP46">
        <f t="shared" si="2"/>
        <v>0</v>
      </c>
    </row>
    <row r="47" spans="1:68" ht="15" x14ac:dyDescent="0.25">
      <c r="A47" s="150" t="str">
        <f>IF(ISNA(LOOKUP($F47,BLIOTECAS!$B$1:$B$27,BLIOTECAS!C$1:C$27)),"",LOOKUP($F47,BLIOTECAS!$B$1:$B$27,BLIOTECAS!C$1:C$27))</f>
        <v/>
      </c>
      <c r="B47" s="150" t="str">
        <f>IF(ISNA(LOOKUP($F47,BLIOTECAS!$B$1:$B$27,BLIOTECAS!D$1:D$27)),"",LOOKUP($F47,BLIOTECAS!$B$1:$B$27,BLIOTECAS!D$1:D$27))</f>
        <v/>
      </c>
      <c r="C47" s="150" t="str">
        <f>IFERROR(VLOOKUP(TABLA!F47,BLIOTECAS!$C$1:$E$26,3,FALSE),"")</f>
        <v>Ciencias de la Salud</v>
      </c>
      <c r="D47" s="195">
        <v>43974.489583333336</v>
      </c>
      <c r="E47" s="195" t="s">
        <v>396</v>
      </c>
      <c r="F47" s="194" t="s">
        <v>108</v>
      </c>
      <c r="G47" s="194" t="s">
        <v>320</v>
      </c>
      <c r="H47" s="194" t="s">
        <v>320</v>
      </c>
      <c r="I47" s="194"/>
      <c r="J47" s="194"/>
      <c r="K47" s="194"/>
      <c r="L47" s="194"/>
      <c r="M47" s="194"/>
      <c r="N47" s="194"/>
      <c r="O47" s="194"/>
      <c r="P47" s="194"/>
      <c r="Q47" s="194"/>
      <c r="R47" s="194"/>
      <c r="S47" s="194" t="s">
        <v>26</v>
      </c>
      <c r="T47" s="194" t="s">
        <v>26</v>
      </c>
      <c r="U47" s="194">
        <v>1</v>
      </c>
      <c r="V47" s="194">
        <v>1</v>
      </c>
      <c r="W47" s="194">
        <v>1</v>
      </c>
      <c r="X47" s="194">
        <v>5</v>
      </c>
      <c r="Y47" s="194">
        <v>4</v>
      </c>
      <c r="Z47" s="194">
        <v>5</v>
      </c>
      <c r="AA47" s="194">
        <v>4</v>
      </c>
      <c r="AB47" s="194">
        <v>1</v>
      </c>
      <c r="AC47" s="194">
        <v>1</v>
      </c>
      <c r="AD47" s="194">
        <v>1</v>
      </c>
      <c r="AE47" s="194"/>
      <c r="AF47" s="194">
        <v>1</v>
      </c>
      <c r="AG47" s="194">
        <v>1</v>
      </c>
      <c r="AH47" s="194">
        <v>1</v>
      </c>
      <c r="AI47" s="194">
        <v>1</v>
      </c>
      <c r="AJ47" s="194">
        <v>1</v>
      </c>
      <c r="AK47" s="194" t="s">
        <v>26</v>
      </c>
      <c r="AL47" s="194">
        <v>1</v>
      </c>
      <c r="AM47" s="194">
        <v>1</v>
      </c>
      <c r="AN47" s="194" t="s">
        <v>345</v>
      </c>
      <c r="AO47" s="194"/>
      <c r="AP47" s="194"/>
      <c r="AQ47" s="194"/>
      <c r="AR47" s="194"/>
      <c r="AS47" s="194"/>
      <c r="AT47" s="194"/>
      <c r="AU47" s="194"/>
      <c r="AV47" s="194" t="s">
        <v>26</v>
      </c>
      <c r="AW47" s="194" t="s">
        <v>26</v>
      </c>
      <c r="AX47" s="194"/>
      <c r="AY47" s="194">
        <v>1</v>
      </c>
      <c r="AZ47" s="194">
        <v>1</v>
      </c>
      <c r="BA47" s="194" t="s">
        <v>331</v>
      </c>
      <c r="BB47" s="194" t="s">
        <v>332</v>
      </c>
      <c r="BC47" s="194"/>
      <c r="BD47">
        <f t="shared" si="3"/>
        <v>0</v>
      </c>
      <c r="BE47">
        <f t="shared" si="3"/>
        <v>0</v>
      </c>
      <c r="BF47">
        <f t="shared" si="3"/>
        <v>0</v>
      </c>
      <c r="BG47">
        <f t="shared" si="3"/>
        <v>0</v>
      </c>
      <c r="BH47">
        <f t="shared" si="3"/>
        <v>0</v>
      </c>
      <c r="BI47">
        <f t="shared" si="3"/>
        <v>0</v>
      </c>
      <c r="BJ47">
        <f t="shared" si="2"/>
        <v>0</v>
      </c>
      <c r="BK47">
        <f t="shared" si="2"/>
        <v>0</v>
      </c>
      <c r="BL47">
        <f t="shared" si="2"/>
        <v>0</v>
      </c>
      <c r="BM47">
        <f t="shared" si="2"/>
        <v>1</v>
      </c>
      <c r="BN47">
        <f t="shared" si="2"/>
        <v>0</v>
      </c>
      <c r="BO47">
        <f t="shared" si="2"/>
        <v>0</v>
      </c>
      <c r="BP47">
        <f t="shared" si="2"/>
        <v>0</v>
      </c>
    </row>
    <row r="48" spans="1:68" ht="15" x14ac:dyDescent="0.25">
      <c r="A48" s="150" t="str">
        <f>IF(ISNA(LOOKUP($F48,BLIOTECAS!$B$1:$B$27,BLIOTECAS!C$1:C$27)),"",LOOKUP($F48,BLIOTECAS!$B$1:$B$27,BLIOTECAS!C$1:C$27))</f>
        <v/>
      </c>
      <c r="B48" s="150" t="str">
        <f>IF(ISNA(LOOKUP($F48,BLIOTECAS!$B$1:$B$27,BLIOTECAS!D$1:D$27)),"",LOOKUP($F48,BLIOTECAS!$B$1:$B$27,BLIOTECAS!D$1:D$27))</f>
        <v/>
      </c>
      <c r="C48" s="150" t="str">
        <f>IFERROR(VLOOKUP(TABLA!F48,BLIOTECAS!$C$1:$E$26,3,FALSE),"")</f>
        <v>Ciencias de la Salud</v>
      </c>
      <c r="D48" s="195">
        <v>43974.484027777777</v>
      </c>
      <c r="E48" s="195" t="s">
        <v>396</v>
      </c>
      <c r="F48" s="194" t="s">
        <v>108</v>
      </c>
      <c r="G48" s="194" t="s">
        <v>300</v>
      </c>
      <c r="H48" s="194" t="s">
        <v>305</v>
      </c>
      <c r="I48" s="194" t="s">
        <v>315</v>
      </c>
      <c r="J48" s="194" t="s">
        <v>108</v>
      </c>
      <c r="K48" s="194" t="s">
        <v>309</v>
      </c>
      <c r="L48" s="194"/>
      <c r="M48" s="194"/>
      <c r="N48" s="194"/>
      <c r="O48" s="194"/>
      <c r="P48" s="194"/>
      <c r="Q48" s="194"/>
      <c r="R48" s="194"/>
      <c r="S48" s="194" t="s">
        <v>26</v>
      </c>
      <c r="T48" s="194" t="s">
        <v>26</v>
      </c>
      <c r="U48" s="194">
        <v>2</v>
      </c>
      <c r="V48" s="194">
        <v>5</v>
      </c>
      <c r="W48" s="194">
        <v>4</v>
      </c>
      <c r="X48" s="194">
        <v>4</v>
      </c>
      <c r="Y48" s="194">
        <v>4</v>
      </c>
      <c r="Z48" s="194">
        <v>2</v>
      </c>
      <c r="AA48" s="194">
        <v>4</v>
      </c>
      <c r="AB48" s="194">
        <v>1</v>
      </c>
      <c r="AC48" s="194">
        <v>1</v>
      </c>
      <c r="AD48" s="194">
        <v>3</v>
      </c>
      <c r="AE48" s="194"/>
      <c r="AF48" s="194">
        <v>4</v>
      </c>
      <c r="AG48" s="194">
        <v>4</v>
      </c>
      <c r="AH48" s="194">
        <v>4</v>
      </c>
      <c r="AI48" s="194">
        <v>4</v>
      </c>
      <c r="AJ48" s="194"/>
      <c r="AK48" s="194" t="s">
        <v>26</v>
      </c>
      <c r="AL48" s="194">
        <v>4</v>
      </c>
      <c r="AM48" s="194">
        <v>2</v>
      </c>
      <c r="AN48" s="194" t="s">
        <v>408</v>
      </c>
      <c r="AO48" s="194"/>
      <c r="AP48" s="194"/>
      <c r="AQ48" s="194"/>
      <c r="AR48" s="194"/>
      <c r="AS48" s="194"/>
      <c r="AT48" s="194"/>
      <c r="AU48" s="194"/>
      <c r="AV48" s="194" t="s">
        <v>26</v>
      </c>
      <c r="AW48" s="194" t="s">
        <v>26</v>
      </c>
      <c r="AX48" s="194"/>
      <c r="AY48" s="194">
        <v>5</v>
      </c>
      <c r="AZ48" s="194">
        <v>5</v>
      </c>
      <c r="BA48" s="194" t="s">
        <v>311</v>
      </c>
      <c r="BB48" s="194" t="s">
        <v>317</v>
      </c>
      <c r="BC48" s="194"/>
      <c r="BD48">
        <f t="shared" si="3"/>
        <v>0</v>
      </c>
      <c r="BE48">
        <f t="shared" si="3"/>
        <v>1</v>
      </c>
      <c r="BF48">
        <f t="shared" si="3"/>
        <v>0</v>
      </c>
      <c r="BG48">
        <f t="shared" si="3"/>
        <v>0</v>
      </c>
      <c r="BH48">
        <f t="shared" si="3"/>
        <v>0</v>
      </c>
      <c r="BI48">
        <f t="shared" si="3"/>
        <v>0</v>
      </c>
      <c r="BJ48">
        <f t="shared" si="2"/>
        <v>1</v>
      </c>
      <c r="BK48">
        <f t="shared" si="2"/>
        <v>0</v>
      </c>
      <c r="BL48">
        <f t="shared" si="2"/>
        <v>1</v>
      </c>
      <c r="BM48">
        <f t="shared" si="2"/>
        <v>1</v>
      </c>
      <c r="BN48">
        <f t="shared" si="2"/>
        <v>0</v>
      </c>
      <c r="BO48">
        <f t="shared" si="2"/>
        <v>0</v>
      </c>
      <c r="BP48">
        <f t="shared" si="2"/>
        <v>0</v>
      </c>
    </row>
    <row r="49" spans="1:68" ht="15" x14ac:dyDescent="0.25">
      <c r="A49" s="150" t="str">
        <f>IF(ISNA(LOOKUP($F49,BLIOTECAS!$B$1:$B$27,BLIOTECAS!C$1:C$27)),"",LOOKUP($F49,BLIOTECAS!$B$1:$B$27,BLIOTECAS!C$1:C$27))</f>
        <v/>
      </c>
      <c r="B49" s="150" t="str">
        <f>IF(ISNA(LOOKUP($F49,BLIOTECAS!$B$1:$B$27,BLIOTECAS!D$1:D$27)),"",LOOKUP($F49,BLIOTECAS!$B$1:$B$27,BLIOTECAS!D$1:D$27))</f>
        <v/>
      </c>
      <c r="C49" s="150" t="str">
        <f>IFERROR(VLOOKUP(TABLA!F49,BLIOTECAS!$C$1:$E$26,3,FALSE),"")</f>
        <v>Humanidades</v>
      </c>
      <c r="D49" s="195">
        <v>43974.461805555555</v>
      </c>
      <c r="E49" s="195" t="s">
        <v>396</v>
      </c>
      <c r="F49" s="194" t="s">
        <v>100</v>
      </c>
      <c r="G49" s="194" t="s">
        <v>320</v>
      </c>
      <c r="H49" s="194" t="s">
        <v>320</v>
      </c>
      <c r="I49" s="194" t="s">
        <v>329</v>
      </c>
      <c r="J49" s="194" t="s">
        <v>100</v>
      </c>
      <c r="K49" s="194"/>
      <c r="L49" s="194"/>
      <c r="M49" s="194"/>
      <c r="N49" s="194"/>
      <c r="O49" s="194"/>
      <c r="P49" s="194"/>
      <c r="Q49" s="194"/>
      <c r="R49" s="194"/>
      <c r="S49" s="194" t="s">
        <v>26</v>
      </c>
      <c r="T49" s="194" t="s">
        <v>26</v>
      </c>
      <c r="U49" s="194">
        <v>2</v>
      </c>
      <c r="V49" s="194">
        <v>1</v>
      </c>
      <c r="W49" s="194">
        <v>1</v>
      </c>
      <c r="X49" s="194">
        <v>2</v>
      </c>
      <c r="Y49" s="194">
        <v>5</v>
      </c>
      <c r="Z49" s="194">
        <v>5</v>
      </c>
      <c r="AA49" s="194">
        <v>5</v>
      </c>
      <c r="AB49" s="194">
        <v>1</v>
      </c>
      <c r="AC49" s="194">
        <v>5</v>
      </c>
      <c r="AD49" s="194"/>
      <c r="AE49" s="194"/>
      <c r="AF49" s="194">
        <v>2</v>
      </c>
      <c r="AG49" s="194">
        <v>5</v>
      </c>
      <c r="AH49" s="194">
        <v>3</v>
      </c>
      <c r="AI49" s="194">
        <v>3</v>
      </c>
      <c r="AJ49" s="194">
        <v>5</v>
      </c>
      <c r="AK49" s="194" t="s">
        <v>26</v>
      </c>
      <c r="AL49" s="194"/>
      <c r="AM49" s="194"/>
      <c r="AN49" s="194" t="s">
        <v>400</v>
      </c>
      <c r="AO49" s="194"/>
      <c r="AP49" s="194"/>
      <c r="AQ49" s="194"/>
      <c r="AR49" s="194"/>
      <c r="AS49" s="194"/>
      <c r="AT49" s="194"/>
      <c r="AU49" s="194"/>
      <c r="AV49" s="194" t="s">
        <v>26</v>
      </c>
      <c r="AW49" s="194" t="s">
        <v>26</v>
      </c>
      <c r="AX49" s="194"/>
      <c r="AY49" s="194">
        <v>5</v>
      </c>
      <c r="AZ49" s="194">
        <v>5</v>
      </c>
      <c r="BA49" s="194" t="s">
        <v>319</v>
      </c>
      <c r="BB49" s="194"/>
      <c r="BC49" s="194"/>
      <c r="BD49">
        <f t="shared" si="3"/>
        <v>0</v>
      </c>
      <c r="BE49">
        <f t="shared" si="3"/>
        <v>0</v>
      </c>
      <c r="BF49">
        <f t="shared" si="3"/>
        <v>0</v>
      </c>
      <c r="BG49">
        <f t="shared" si="3"/>
        <v>0</v>
      </c>
      <c r="BH49">
        <f t="shared" si="3"/>
        <v>1</v>
      </c>
      <c r="BI49">
        <f t="shared" si="3"/>
        <v>0</v>
      </c>
      <c r="BJ49">
        <f t="shared" si="2"/>
        <v>0</v>
      </c>
      <c r="BK49">
        <f t="shared" si="2"/>
        <v>0</v>
      </c>
      <c r="BL49">
        <f t="shared" si="2"/>
        <v>1</v>
      </c>
      <c r="BM49">
        <f t="shared" si="2"/>
        <v>1</v>
      </c>
      <c r="BN49">
        <f t="shared" si="2"/>
        <v>0</v>
      </c>
      <c r="BO49">
        <f t="shared" si="2"/>
        <v>0</v>
      </c>
      <c r="BP49">
        <f t="shared" si="2"/>
        <v>0</v>
      </c>
    </row>
    <row r="50" spans="1:68" ht="15" x14ac:dyDescent="0.25">
      <c r="A50" s="150" t="str">
        <f>IF(ISNA(LOOKUP($F50,BLIOTECAS!$B$1:$B$27,BLIOTECAS!C$1:C$27)),"",LOOKUP($F50,BLIOTECAS!$B$1:$B$27,BLIOTECAS!C$1:C$27))</f>
        <v/>
      </c>
      <c r="B50" s="150" t="str">
        <f>IF(ISNA(LOOKUP($F50,BLIOTECAS!$B$1:$B$27,BLIOTECAS!D$1:D$27)),"",LOOKUP($F50,BLIOTECAS!$B$1:$B$27,BLIOTECAS!D$1:D$27))</f>
        <v/>
      </c>
      <c r="C50" s="150" t="str">
        <f>IFERROR(VLOOKUP(TABLA!F50,BLIOTECAS!$C$1:$E$26,3,FALSE),"")</f>
        <v>Humanidades</v>
      </c>
      <c r="D50" s="195">
        <v>43974.460416666669</v>
      </c>
      <c r="E50" s="195" t="s">
        <v>396</v>
      </c>
      <c r="F50" s="194" t="s">
        <v>102</v>
      </c>
      <c r="G50" s="194" t="s">
        <v>305</v>
      </c>
      <c r="H50" s="194" t="s">
        <v>300</v>
      </c>
      <c r="I50" s="194" t="s">
        <v>306</v>
      </c>
      <c r="J50" s="194" t="s">
        <v>309</v>
      </c>
      <c r="K50" s="194" t="s">
        <v>104</v>
      </c>
      <c r="L50" s="194" t="s">
        <v>221</v>
      </c>
      <c r="M50" s="194"/>
      <c r="N50" s="194"/>
      <c r="O50" s="194"/>
      <c r="P50" s="194"/>
      <c r="Q50" s="194"/>
      <c r="R50" s="194"/>
      <c r="S50" s="194" t="s">
        <v>270</v>
      </c>
      <c r="T50" s="194" t="s">
        <v>270</v>
      </c>
      <c r="U50" s="194">
        <v>3</v>
      </c>
      <c r="V50" s="194">
        <v>2</v>
      </c>
      <c r="W50" s="194">
        <v>4</v>
      </c>
      <c r="X50" s="194">
        <v>3</v>
      </c>
      <c r="Y50" s="194">
        <v>5</v>
      </c>
      <c r="Z50" s="194">
        <v>4</v>
      </c>
      <c r="AA50" s="194">
        <v>5</v>
      </c>
      <c r="AB50" s="194">
        <v>1</v>
      </c>
      <c r="AC50" s="194">
        <v>2</v>
      </c>
      <c r="AD50" s="194">
        <v>3</v>
      </c>
      <c r="AE50" s="194"/>
      <c r="AF50" s="194">
        <v>4</v>
      </c>
      <c r="AG50" s="194">
        <v>4</v>
      </c>
      <c r="AH50" s="194">
        <v>3</v>
      </c>
      <c r="AI50" s="194">
        <v>4</v>
      </c>
      <c r="AJ50" s="194">
        <v>3</v>
      </c>
      <c r="AK50" s="194" t="s">
        <v>26</v>
      </c>
      <c r="AL50" s="194">
        <v>4</v>
      </c>
      <c r="AM50" s="194">
        <v>5</v>
      </c>
      <c r="AN50" s="194" t="s">
        <v>345</v>
      </c>
      <c r="AO50" s="194"/>
      <c r="AP50" s="194"/>
      <c r="AQ50" s="194"/>
      <c r="AR50" s="194"/>
      <c r="AS50" s="194"/>
      <c r="AT50" s="194"/>
      <c r="AU50" s="194"/>
      <c r="AV50" s="194" t="s">
        <v>26</v>
      </c>
      <c r="AW50" s="194" t="s">
        <v>26</v>
      </c>
      <c r="AX50" s="194"/>
      <c r="AY50" s="194">
        <v>4</v>
      </c>
      <c r="AZ50" s="194">
        <v>4</v>
      </c>
      <c r="BA50" s="194" t="s">
        <v>311</v>
      </c>
      <c r="BB50" s="194" t="s">
        <v>317</v>
      </c>
      <c r="BC50" s="194" t="s">
        <v>1424</v>
      </c>
      <c r="BD50">
        <f t="shared" si="3"/>
        <v>1</v>
      </c>
      <c r="BE50">
        <f t="shared" si="3"/>
        <v>0</v>
      </c>
      <c r="BF50">
        <f t="shared" si="3"/>
        <v>0</v>
      </c>
      <c r="BG50">
        <f t="shared" si="3"/>
        <v>0</v>
      </c>
      <c r="BH50">
        <f t="shared" si="3"/>
        <v>0</v>
      </c>
      <c r="BI50">
        <f t="shared" si="3"/>
        <v>0</v>
      </c>
      <c r="BJ50">
        <f t="shared" si="2"/>
        <v>0</v>
      </c>
      <c r="BK50">
        <f t="shared" si="2"/>
        <v>0</v>
      </c>
      <c r="BL50">
        <f t="shared" si="2"/>
        <v>0</v>
      </c>
      <c r="BM50">
        <f t="shared" si="2"/>
        <v>1</v>
      </c>
      <c r="BN50">
        <f t="shared" si="2"/>
        <v>0</v>
      </c>
      <c r="BO50">
        <f t="shared" si="2"/>
        <v>0</v>
      </c>
      <c r="BP50">
        <f t="shared" si="2"/>
        <v>0</v>
      </c>
    </row>
    <row r="51" spans="1:68" ht="15" x14ac:dyDescent="0.25">
      <c r="A51" s="150" t="str">
        <f>IF(ISNA(LOOKUP($F51,BLIOTECAS!$B$1:$B$27,BLIOTECAS!C$1:C$27)),"",LOOKUP($F51,BLIOTECAS!$B$1:$B$27,BLIOTECAS!C$1:C$27))</f>
        <v/>
      </c>
      <c r="B51" s="150" t="str">
        <f>IF(ISNA(LOOKUP($F51,BLIOTECAS!$B$1:$B$27,BLIOTECAS!D$1:D$27)),"",LOOKUP($F51,BLIOTECAS!$B$1:$B$27,BLIOTECAS!D$1:D$27))</f>
        <v/>
      </c>
      <c r="C51" s="150" t="str">
        <f>IFERROR(VLOOKUP(TABLA!F51,BLIOTECAS!$C$1:$E$26,3,FALSE),"")</f>
        <v>Ciencias Sociales</v>
      </c>
      <c r="D51" s="195">
        <v>43974.408333333333</v>
      </c>
      <c r="E51" s="195" t="s">
        <v>396</v>
      </c>
      <c r="F51" s="194" t="s">
        <v>93</v>
      </c>
      <c r="G51" s="194" t="s">
        <v>397</v>
      </c>
      <c r="H51" s="194" t="s">
        <v>305</v>
      </c>
      <c r="I51" s="194" t="s">
        <v>306</v>
      </c>
      <c r="J51" s="194" t="s">
        <v>93</v>
      </c>
      <c r="K51" s="194" t="s">
        <v>97</v>
      </c>
      <c r="L51" s="194" t="s">
        <v>309</v>
      </c>
      <c r="M51" s="194"/>
      <c r="N51" s="194"/>
      <c r="O51" s="194"/>
      <c r="P51" s="194"/>
      <c r="Q51" s="194"/>
      <c r="R51" s="194"/>
      <c r="S51" s="194" t="s">
        <v>26</v>
      </c>
      <c r="T51" s="194" t="s">
        <v>270</v>
      </c>
      <c r="U51" s="194">
        <v>1</v>
      </c>
      <c r="V51" s="194">
        <v>2</v>
      </c>
      <c r="W51" s="194">
        <v>5</v>
      </c>
      <c r="X51" s="194">
        <v>4</v>
      </c>
      <c r="Y51" s="194">
        <v>5</v>
      </c>
      <c r="Z51" s="194">
        <v>5</v>
      </c>
      <c r="AA51" s="194">
        <v>5</v>
      </c>
      <c r="AB51" s="194">
        <v>3</v>
      </c>
      <c r="AC51" s="194">
        <v>2</v>
      </c>
      <c r="AD51" s="194">
        <v>5</v>
      </c>
      <c r="AE51" s="194"/>
      <c r="AF51" s="194">
        <v>5</v>
      </c>
      <c r="AG51" s="194">
        <v>4</v>
      </c>
      <c r="AH51" s="194">
        <v>5</v>
      </c>
      <c r="AI51" s="194">
        <v>4</v>
      </c>
      <c r="AJ51" s="194">
        <v>5</v>
      </c>
      <c r="AK51" s="194" t="s">
        <v>26</v>
      </c>
      <c r="AL51" s="194">
        <v>5</v>
      </c>
      <c r="AM51" s="194">
        <v>3</v>
      </c>
      <c r="AN51" s="194" t="s">
        <v>345</v>
      </c>
      <c r="AO51" s="194"/>
      <c r="AP51" s="194"/>
      <c r="AQ51" s="194"/>
      <c r="AR51" s="194"/>
      <c r="AS51" s="194"/>
      <c r="AT51" s="194"/>
      <c r="AU51" s="194"/>
      <c r="AV51" s="194" t="s">
        <v>270</v>
      </c>
      <c r="AW51" s="194" t="s">
        <v>26</v>
      </c>
      <c r="AX51" s="194"/>
      <c r="AY51" s="194">
        <v>3</v>
      </c>
      <c r="AZ51" s="194">
        <v>3</v>
      </c>
      <c r="BA51" s="194" t="s">
        <v>303</v>
      </c>
      <c r="BB51" s="194" t="s">
        <v>308</v>
      </c>
      <c r="BC51" s="194"/>
      <c r="BD51">
        <f t="shared" si="3"/>
        <v>1</v>
      </c>
      <c r="BE51">
        <f t="shared" si="3"/>
        <v>0</v>
      </c>
      <c r="BF51">
        <f t="shared" si="3"/>
        <v>0</v>
      </c>
      <c r="BG51">
        <f t="shared" si="3"/>
        <v>0</v>
      </c>
      <c r="BH51">
        <f t="shared" si="3"/>
        <v>0</v>
      </c>
      <c r="BI51">
        <f t="shared" si="3"/>
        <v>0</v>
      </c>
      <c r="BJ51">
        <f t="shared" si="2"/>
        <v>0</v>
      </c>
      <c r="BK51">
        <f t="shared" si="2"/>
        <v>0</v>
      </c>
      <c r="BL51">
        <f t="shared" si="2"/>
        <v>0</v>
      </c>
      <c r="BM51">
        <f t="shared" si="2"/>
        <v>1</v>
      </c>
      <c r="BN51">
        <f t="shared" si="2"/>
        <v>0</v>
      </c>
      <c r="BO51">
        <f t="shared" si="2"/>
        <v>0</v>
      </c>
      <c r="BP51">
        <f t="shared" si="2"/>
        <v>0</v>
      </c>
    </row>
    <row r="52" spans="1:68" ht="15" x14ac:dyDescent="0.25">
      <c r="A52" s="150" t="str">
        <f>IF(ISNA(LOOKUP($F52,BLIOTECAS!$B$1:$B$27,BLIOTECAS!C$1:C$27)),"",LOOKUP($F52,BLIOTECAS!$B$1:$B$27,BLIOTECAS!C$1:C$27))</f>
        <v/>
      </c>
      <c r="B52" s="150" t="str">
        <f>IF(ISNA(LOOKUP($F52,BLIOTECAS!$B$1:$B$27,BLIOTECAS!D$1:D$27)),"",LOOKUP($F52,BLIOTECAS!$B$1:$B$27,BLIOTECAS!D$1:D$27))</f>
        <v/>
      </c>
      <c r="C52" s="150" t="str">
        <f>IFERROR(VLOOKUP(TABLA!F52,BLIOTECAS!$C$1:$E$26,3,FALSE),"")</f>
        <v>Ciencias Sociales</v>
      </c>
      <c r="D52" s="195">
        <v>43974.374305555553</v>
      </c>
      <c r="E52" s="195" t="s">
        <v>418</v>
      </c>
      <c r="F52" s="194" t="s">
        <v>93</v>
      </c>
      <c r="G52" s="194" t="s">
        <v>320</v>
      </c>
      <c r="H52" s="194" t="s">
        <v>300</v>
      </c>
      <c r="I52" s="194" t="s">
        <v>306</v>
      </c>
      <c r="J52" s="194" t="s">
        <v>93</v>
      </c>
      <c r="K52" s="194" t="s">
        <v>103</v>
      </c>
      <c r="L52" s="194" t="s">
        <v>97</v>
      </c>
      <c r="M52" s="194"/>
      <c r="N52" s="194"/>
      <c r="O52" s="194"/>
      <c r="P52" s="194"/>
      <c r="Q52" s="194"/>
      <c r="R52" s="194"/>
      <c r="S52" s="194" t="s">
        <v>26</v>
      </c>
      <c r="T52" s="194" t="s">
        <v>26</v>
      </c>
      <c r="U52" s="194">
        <v>3</v>
      </c>
      <c r="V52" s="194">
        <v>2</v>
      </c>
      <c r="W52" s="194">
        <v>3</v>
      </c>
      <c r="X52" s="194">
        <v>1</v>
      </c>
      <c r="Y52" s="194">
        <v>5</v>
      </c>
      <c r="Z52" s="194">
        <v>3</v>
      </c>
      <c r="AA52" s="194">
        <v>4</v>
      </c>
      <c r="AB52" s="194">
        <v>1</v>
      </c>
      <c r="AC52" s="194">
        <v>4</v>
      </c>
      <c r="AD52" s="194">
        <v>3</v>
      </c>
      <c r="AE52" s="194"/>
      <c r="AF52" s="194">
        <v>5</v>
      </c>
      <c r="AG52" s="194">
        <v>5</v>
      </c>
      <c r="AH52" s="194">
        <v>5</v>
      </c>
      <c r="AI52" s="194">
        <v>5</v>
      </c>
      <c r="AJ52" s="194">
        <v>5</v>
      </c>
      <c r="AK52" s="194" t="s">
        <v>270</v>
      </c>
      <c r="AL52" s="194">
        <v>5</v>
      </c>
      <c r="AM52" s="194">
        <v>5</v>
      </c>
      <c r="AN52" s="194" t="s">
        <v>406</v>
      </c>
      <c r="AO52" s="194"/>
      <c r="AP52" s="194"/>
      <c r="AQ52" s="194"/>
      <c r="AR52" s="194"/>
      <c r="AS52" s="194"/>
      <c r="AT52" s="194"/>
      <c r="AU52" s="194"/>
      <c r="AV52" s="194" t="s">
        <v>26</v>
      </c>
      <c r="AW52" s="194" t="s">
        <v>26</v>
      </c>
      <c r="AX52" s="194"/>
      <c r="AY52" s="194">
        <v>5</v>
      </c>
      <c r="AZ52" s="194">
        <v>5</v>
      </c>
      <c r="BA52" s="194" t="s">
        <v>303</v>
      </c>
      <c r="BB52" s="194" t="s">
        <v>308</v>
      </c>
      <c r="BC52" s="194" t="s">
        <v>1425</v>
      </c>
      <c r="BD52">
        <f t="shared" si="3"/>
        <v>1</v>
      </c>
      <c r="BE52">
        <f t="shared" si="3"/>
        <v>0</v>
      </c>
      <c r="BF52">
        <f t="shared" si="3"/>
        <v>0</v>
      </c>
      <c r="BG52">
        <f t="shared" si="3"/>
        <v>0</v>
      </c>
      <c r="BH52">
        <f t="shared" si="3"/>
        <v>0</v>
      </c>
      <c r="BI52">
        <f t="shared" si="3"/>
        <v>0</v>
      </c>
      <c r="BJ52">
        <f t="shared" si="2"/>
        <v>1</v>
      </c>
      <c r="BK52">
        <f t="shared" si="2"/>
        <v>1</v>
      </c>
      <c r="BL52">
        <f t="shared" si="2"/>
        <v>1</v>
      </c>
      <c r="BM52">
        <f t="shared" si="2"/>
        <v>0</v>
      </c>
      <c r="BN52">
        <f t="shared" si="2"/>
        <v>1</v>
      </c>
      <c r="BO52">
        <f t="shared" si="2"/>
        <v>0</v>
      </c>
      <c r="BP52">
        <f t="shared" si="2"/>
        <v>0</v>
      </c>
    </row>
    <row r="53" spans="1:68" ht="15" x14ac:dyDescent="0.25">
      <c r="A53" s="150" t="str">
        <f>IF(ISNA(LOOKUP($F53,BLIOTECAS!$B$1:$B$27,BLIOTECAS!C$1:C$27)),"",LOOKUP($F53,BLIOTECAS!$B$1:$B$27,BLIOTECAS!C$1:C$27))</f>
        <v/>
      </c>
      <c r="B53" s="150" t="str">
        <f>IF(ISNA(LOOKUP($F53,BLIOTECAS!$B$1:$B$27,BLIOTECAS!D$1:D$27)),"",LOOKUP($F53,BLIOTECAS!$B$1:$B$27,BLIOTECAS!D$1:D$27))</f>
        <v/>
      </c>
      <c r="C53" s="150" t="str">
        <f>IFERROR(VLOOKUP(TABLA!F53,BLIOTECAS!$C$1:$E$26,3,FALSE),"")</f>
        <v>Humanidades</v>
      </c>
      <c r="D53" s="195">
        <v>43974.101388888892</v>
      </c>
      <c r="E53" s="195" t="s">
        <v>396</v>
      </c>
      <c r="F53" s="194" t="s">
        <v>103</v>
      </c>
      <c r="G53" s="194" t="s">
        <v>320</v>
      </c>
      <c r="H53" s="194" t="s">
        <v>320</v>
      </c>
      <c r="I53" s="194" t="s">
        <v>306</v>
      </c>
      <c r="J53" s="194"/>
      <c r="K53" s="194"/>
      <c r="L53" s="194"/>
      <c r="M53" s="194"/>
      <c r="N53" s="194"/>
      <c r="O53" s="194"/>
      <c r="P53" s="194"/>
      <c r="Q53" s="194"/>
      <c r="R53" s="194"/>
      <c r="S53" s="194" t="s">
        <v>26</v>
      </c>
      <c r="T53" s="194" t="s">
        <v>26</v>
      </c>
      <c r="U53" s="194">
        <v>1</v>
      </c>
      <c r="V53" s="194">
        <v>1</v>
      </c>
      <c r="W53" s="194">
        <v>1</v>
      </c>
      <c r="X53" s="194">
        <v>5</v>
      </c>
      <c r="Y53" s="194">
        <v>4</v>
      </c>
      <c r="Z53" s="194">
        <v>1</v>
      </c>
      <c r="AA53" s="194">
        <v>5</v>
      </c>
      <c r="AB53" s="194">
        <v>1</v>
      </c>
      <c r="AC53" s="194">
        <v>1</v>
      </c>
      <c r="AD53" s="194">
        <v>4</v>
      </c>
      <c r="AE53" s="194"/>
      <c r="AF53" s="194">
        <v>4</v>
      </c>
      <c r="AG53" s="194">
        <v>4</v>
      </c>
      <c r="AH53" s="194">
        <v>4</v>
      </c>
      <c r="AI53" s="194">
        <v>4</v>
      </c>
      <c r="AJ53" s="194"/>
      <c r="AK53" s="194" t="s">
        <v>26</v>
      </c>
      <c r="AL53" s="194">
        <v>4</v>
      </c>
      <c r="AM53" s="194">
        <v>4</v>
      </c>
      <c r="AN53" s="194" t="s">
        <v>334</v>
      </c>
      <c r="AO53" s="194"/>
      <c r="AP53" s="194"/>
      <c r="AQ53" s="194"/>
      <c r="AR53" s="194"/>
      <c r="AS53" s="194"/>
      <c r="AT53" s="194"/>
      <c r="AU53" s="194"/>
      <c r="AV53" s="194" t="s">
        <v>26</v>
      </c>
      <c r="AW53" s="194" t="s">
        <v>26</v>
      </c>
      <c r="AX53" s="194"/>
      <c r="AY53" s="194">
        <v>4</v>
      </c>
      <c r="AZ53" s="194">
        <v>4</v>
      </c>
      <c r="BA53" s="194" t="s">
        <v>311</v>
      </c>
      <c r="BB53" s="194" t="s">
        <v>308</v>
      </c>
      <c r="BC53" s="194"/>
      <c r="BD53">
        <f t="shared" si="3"/>
        <v>1</v>
      </c>
      <c r="BE53">
        <f t="shared" si="3"/>
        <v>0</v>
      </c>
      <c r="BF53">
        <f t="shared" si="3"/>
        <v>0</v>
      </c>
      <c r="BG53">
        <f t="shared" si="3"/>
        <v>0</v>
      </c>
      <c r="BH53">
        <f t="shared" si="3"/>
        <v>0</v>
      </c>
      <c r="BI53">
        <f t="shared" si="3"/>
        <v>0</v>
      </c>
      <c r="BJ53">
        <f t="shared" si="2"/>
        <v>0</v>
      </c>
      <c r="BK53">
        <f t="shared" si="2"/>
        <v>1</v>
      </c>
      <c r="BL53">
        <f t="shared" ref="BK53:BP95" si="4">IF(IFERROR(FIND(BL$1,$AN53,1),0)&lt;&gt;0,1,0)</f>
        <v>0</v>
      </c>
      <c r="BM53">
        <f t="shared" si="4"/>
        <v>0</v>
      </c>
      <c r="BN53">
        <f t="shared" si="4"/>
        <v>0</v>
      </c>
      <c r="BO53">
        <f t="shared" si="4"/>
        <v>0</v>
      </c>
      <c r="BP53">
        <f t="shared" si="4"/>
        <v>0</v>
      </c>
    </row>
    <row r="54" spans="1:68" ht="15" x14ac:dyDescent="0.25">
      <c r="A54" s="150" t="str">
        <f>IF(ISNA(LOOKUP($F54,BLIOTECAS!$B$1:$B$27,BLIOTECAS!C$1:C$27)),"",LOOKUP($F54,BLIOTECAS!$B$1:$B$27,BLIOTECAS!C$1:C$27))</f>
        <v/>
      </c>
      <c r="B54" s="150" t="str">
        <f>IF(ISNA(LOOKUP($F54,BLIOTECAS!$B$1:$B$27,BLIOTECAS!D$1:D$27)),"",LOOKUP($F54,BLIOTECAS!$B$1:$B$27,BLIOTECAS!D$1:D$27))</f>
        <v/>
      </c>
      <c r="C54" s="150" t="str">
        <f>IFERROR(VLOOKUP(TABLA!F54,BLIOTECAS!$C$1:$E$26,3,FALSE),"")</f>
        <v>Ciencias Sociales</v>
      </c>
      <c r="D54" s="195">
        <v>43973.998611111114</v>
      </c>
      <c r="E54" s="195" t="s">
        <v>401</v>
      </c>
      <c r="F54" s="194" t="s">
        <v>93</v>
      </c>
      <c r="G54" s="194" t="s">
        <v>320</v>
      </c>
      <c r="H54" s="194" t="s">
        <v>301</v>
      </c>
      <c r="I54" s="194" t="s">
        <v>306</v>
      </c>
      <c r="J54" s="194" t="s">
        <v>93</v>
      </c>
      <c r="K54" s="194" t="s">
        <v>93</v>
      </c>
      <c r="L54" s="194" t="s">
        <v>93</v>
      </c>
      <c r="M54" s="194"/>
      <c r="N54" s="194"/>
      <c r="O54" s="194"/>
      <c r="P54" s="194"/>
      <c r="Q54" s="194"/>
      <c r="R54" s="194"/>
      <c r="S54" s="194" t="s">
        <v>26</v>
      </c>
      <c r="T54" s="194" t="s">
        <v>26</v>
      </c>
      <c r="U54" s="194">
        <v>1</v>
      </c>
      <c r="V54" s="194">
        <v>5</v>
      </c>
      <c r="W54" s="194">
        <v>5</v>
      </c>
      <c r="X54" s="194">
        <v>4</v>
      </c>
      <c r="Y54" s="194">
        <v>5</v>
      </c>
      <c r="Z54" s="194">
        <v>5</v>
      </c>
      <c r="AA54" s="194">
        <v>1</v>
      </c>
      <c r="AB54" s="194">
        <v>4</v>
      </c>
      <c r="AC54" s="194">
        <v>3</v>
      </c>
      <c r="AD54" s="194">
        <v>3</v>
      </c>
      <c r="AE54" s="194"/>
      <c r="AF54" s="194">
        <v>4</v>
      </c>
      <c r="AG54" s="194">
        <v>3</v>
      </c>
      <c r="AH54" s="194">
        <v>3</v>
      </c>
      <c r="AI54" s="194">
        <v>4</v>
      </c>
      <c r="AJ54" s="194">
        <v>4</v>
      </c>
      <c r="AK54" s="194" t="s">
        <v>26</v>
      </c>
      <c r="AL54" s="194">
        <v>5</v>
      </c>
      <c r="AM54" s="194">
        <v>5</v>
      </c>
      <c r="AN54" s="194" t="s">
        <v>424</v>
      </c>
      <c r="AO54" s="194"/>
      <c r="AP54" s="194"/>
      <c r="AQ54" s="194"/>
      <c r="AR54" s="194"/>
      <c r="AS54" s="194"/>
      <c r="AT54" s="194"/>
      <c r="AU54" s="194"/>
      <c r="AV54" s="194" t="s">
        <v>270</v>
      </c>
      <c r="AW54" s="194" t="s">
        <v>26</v>
      </c>
      <c r="AX54" s="194"/>
      <c r="AY54" s="194">
        <v>4</v>
      </c>
      <c r="AZ54" s="194">
        <v>4</v>
      </c>
      <c r="BA54" s="194" t="s">
        <v>311</v>
      </c>
      <c r="BB54" s="194" t="s">
        <v>308</v>
      </c>
      <c r="BC54" s="194"/>
      <c r="BD54">
        <f t="shared" si="3"/>
        <v>1</v>
      </c>
      <c r="BE54">
        <f t="shared" si="3"/>
        <v>0</v>
      </c>
      <c r="BF54">
        <f t="shared" si="3"/>
        <v>0</v>
      </c>
      <c r="BG54">
        <f t="shared" si="3"/>
        <v>0</v>
      </c>
      <c r="BH54">
        <f t="shared" si="3"/>
        <v>0</v>
      </c>
      <c r="BI54">
        <f t="shared" si="3"/>
        <v>0</v>
      </c>
      <c r="BJ54">
        <f t="shared" ref="BJ54:BJ117" si="5">IF(IFERROR(FIND(BJ$1,$AN54,1),0)&lt;&gt;0,1,0)</f>
        <v>0</v>
      </c>
      <c r="BK54">
        <f t="shared" si="4"/>
        <v>0</v>
      </c>
      <c r="BL54">
        <f t="shared" si="4"/>
        <v>1</v>
      </c>
      <c r="BM54">
        <f t="shared" si="4"/>
        <v>0</v>
      </c>
      <c r="BN54">
        <f t="shared" si="4"/>
        <v>0</v>
      </c>
      <c r="BO54">
        <f t="shared" si="4"/>
        <v>0</v>
      </c>
      <c r="BP54">
        <f t="shared" si="4"/>
        <v>0</v>
      </c>
    </row>
    <row r="55" spans="1:68" ht="15" x14ac:dyDescent="0.25">
      <c r="A55" s="150" t="str">
        <f>IF(ISNA(LOOKUP($F55,BLIOTECAS!$B$1:$B$27,BLIOTECAS!C$1:C$27)),"",LOOKUP($F55,BLIOTECAS!$B$1:$B$27,BLIOTECAS!C$1:C$27))</f>
        <v/>
      </c>
      <c r="B55" s="150" t="str">
        <f>IF(ISNA(LOOKUP($F55,BLIOTECAS!$B$1:$B$27,BLIOTECAS!D$1:D$27)),"",LOOKUP($F55,BLIOTECAS!$B$1:$B$27,BLIOTECAS!D$1:D$27))</f>
        <v/>
      </c>
      <c r="C55" s="150" t="str">
        <f>IFERROR(VLOOKUP(TABLA!F55,BLIOTECAS!$C$1:$E$26,3,FALSE),"")</f>
        <v>Ciencias Experimentales</v>
      </c>
      <c r="D55" s="195">
        <v>43973.974999999999</v>
      </c>
      <c r="E55" s="195" t="s">
        <v>396</v>
      </c>
      <c r="F55" s="194" t="s">
        <v>105</v>
      </c>
      <c r="G55" s="194" t="s">
        <v>305</v>
      </c>
      <c r="H55" s="194" t="s">
        <v>320</v>
      </c>
      <c r="I55" s="194" t="s">
        <v>306</v>
      </c>
      <c r="J55" s="194" t="s">
        <v>105</v>
      </c>
      <c r="K55" s="194"/>
      <c r="L55" s="194"/>
      <c r="M55" s="194"/>
      <c r="N55" s="194"/>
      <c r="O55" s="194"/>
      <c r="P55" s="194"/>
      <c r="Q55" s="194"/>
      <c r="R55" s="194"/>
      <c r="S55" s="194" t="s">
        <v>26</v>
      </c>
      <c r="T55" s="194" t="s">
        <v>26</v>
      </c>
      <c r="U55" s="194">
        <v>1</v>
      </c>
      <c r="V55" s="194">
        <v>1</v>
      </c>
      <c r="W55" s="194">
        <v>1</v>
      </c>
      <c r="X55" s="194">
        <v>1</v>
      </c>
      <c r="Y55" s="194">
        <v>5</v>
      </c>
      <c r="Z55" s="194">
        <v>4</v>
      </c>
      <c r="AA55" s="194">
        <v>4</v>
      </c>
      <c r="AB55" s="194">
        <v>1</v>
      </c>
      <c r="AC55" s="194">
        <v>4</v>
      </c>
      <c r="AD55" s="194">
        <v>5</v>
      </c>
      <c r="AE55" s="194"/>
      <c r="AF55" s="194">
        <v>3</v>
      </c>
      <c r="AG55" s="194">
        <v>5</v>
      </c>
      <c r="AH55" s="194">
        <v>3</v>
      </c>
      <c r="AI55" s="194">
        <v>3</v>
      </c>
      <c r="AJ55" s="194">
        <v>3</v>
      </c>
      <c r="AK55" s="194" t="s">
        <v>26</v>
      </c>
      <c r="AL55" s="194">
        <v>3</v>
      </c>
      <c r="AM55" s="194">
        <v>3</v>
      </c>
      <c r="AN55" s="194" t="s">
        <v>354</v>
      </c>
      <c r="AO55" s="194"/>
      <c r="AP55" s="194"/>
      <c r="AQ55" s="194"/>
      <c r="AR55" s="194"/>
      <c r="AS55" s="194"/>
      <c r="AT55" s="194"/>
      <c r="AU55" s="194"/>
      <c r="AV55" s="194" t="s">
        <v>270</v>
      </c>
      <c r="AW55" s="194" t="s">
        <v>26</v>
      </c>
      <c r="AX55" s="194"/>
      <c r="AY55" s="194">
        <v>5</v>
      </c>
      <c r="AZ55" s="194">
        <v>5</v>
      </c>
      <c r="BA55" s="194" t="s">
        <v>311</v>
      </c>
      <c r="BB55" s="194" t="s">
        <v>317</v>
      </c>
      <c r="BC55" s="194"/>
      <c r="BD55">
        <f t="shared" si="3"/>
        <v>1</v>
      </c>
      <c r="BE55">
        <f t="shared" si="3"/>
        <v>0</v>
      </c>
      <c r="BF55">
        <f t="shared" si="3"/>
        <v>0</v>
      </c>
      <c r="BG55">
        <f t="shared" si="3"/>
        <v>0</v>
      </c>
      <c r="BH55">
        <f t="shared" si="3"/>
        <v>0</v>
      </c>
      <c r="BI55">
        <f t="shared" si="3"/>
        <v>0</v>
      </c>
      <c r="BJ55">
        <f t="shared" si="5"/>
        <v>1</v>
      </c>
      <c r="BK55">
        <f t="shared" si="4"/>
        <v>0</v>
      </c>
      <c r="BL55">
        <f t="shared" si="4"/>
        <v>0</v>
      </c>
      <c r="BM55">
        <f t="shared" si="4"/>
        <v>1</v>
      </c>
      <c r="BN55">
        <f t="shared" si="4"/>
        <v>0</v>
      </c>
      <c r="BO55">
        <f t="shared" si="4"/>
        <v>0</v>
      </c>
      <c r="BP55">
        <f t="shared" si="4"/>
        <v>0</v>
      </c>
    </row>
    <row r="56" spans="1:68" ht="15" x14ac:dyDescent="0.25">
      <c r="A56" s="150" t="str">
        <f>IF(ISNA(LOOKUP($F56,BLIOTECAS!$B$1:$B$27,BLIOTECAS!C$1:C$27)),"",LOOKUP($F56,BLIOTECAS!$B$1:$B$27,BLIOTECAS!C$1:C$27))</f>
        <v/>
      </c>
      <c r="B56" s="150" t="str">
        <f>IF(ISNA(LOOKUP($F56,BLIOTECAS!$B$1:$B$27,BLIOTECAS!D$1:D$27)),"",LOOKUP($F56,BLIOTECAS!$B$1:$B$27,BLIOTECAS!D$1:D$27))</f>
        <v/>
      </c>
      <c r="C56" s="150" t="str">
        <f>IFERROR(VLOOKUP(TABLA!F56,BLIOTECAS!$C$1:$E$26,3,FALSE),"")</f>
        <v>Ciencias Sociales</v>
      </c>
      <c r="D56" s="195">
        <v>43973.9</v>
      </c>
      <c r="E56" s="195" t="s">
        <v>396</v>
      </c>
      <c r="F56" s="194" t="s">
        <v>92</v>
      </c>
      <c r="G56" s="194" t="s">
        <v>300</v>
      </c>
      <c r="H56" s="194" t="s">
        <v>300</v>
      </c>
      <c r="I56" s="194" t="s">
        <v>306</v>
      </c>
      <c r="J56" s="194" t="s">
        <v>92</v>
      </c>
      <c r="K56" s="194"/>
      <c r="L56" s="194"/>
      <c r="M56" s="194"/>
      <c r="N56" s="194"/>
      <c r="O56" s="194"/>
      <c r="P56" s="194"/>
      <c r="Q56" s="194"/>
      <c r="R56" s="194"/>
      <c r="S56" s="194" t="s">
        <v>270</v>
      </c>
      <c r="T56" s="194" t="s">
        <v>270</v>
      </c>
      <c r="U56" s="194">
        <v>2</v>
      </c>
      <c r="V56" s="194">
        <v>1</v>
      </c>
      <c r="W56" s="194">
        <v>1</v>
      </c>
      <c r="X56" s="194">
        <v>2</v>
      </c>
      <c r="Y56" s="194">
        <v>5</v>
      </c>
      <c r="Z56" s="194">
        <v>4</v>
      </c>
      <c r="AA56" s="194">
        <v>5</v>
      </c>
      <c r="AB56" s="194">
        <v>1</v>
      </c>
      <c r="AC56" s="194">
        <v>4</v>
      </c>
      <c r="AD56" s="194">
        <v>4</v>
      </c>
      <c r="AE56" s="194"/>
      <c r="AF56" s="194">
        <v>5</v>
      </c>
      <c r="AG56" s="194">
        <v>5</v>
      </c>
      <c r="AH56" s="194">
        <v>2</v>
      </c>
      <c r="AI56" s="194">
        <v>4</v>
      </c>
      <c r="AJ56" s="194">
        <v>3</v>
      </c>
      <c r="AK56" s="194" t="s">
        <v>26</v>
      </c>
      <c r="AL56" s="194">
        <v>4</v>
      </c>
      <c r="AM56" s="194">
        <v>4</v>
      </c>
      <c r="AN56" s="194" t="s">
        <v>400</v>
      </c>
      <c r="AO56" s="194"/>
      <c r="AP56" s="194"/>
      <c r="AQ56" s="194"/>
      <c r="AR56" s="194"/>
      <c r="AS56" s="194"/>
      <c r="AT56" s="194"/>
      <c r="AU56" s="194"/>
      <c r="AV56" s="194" t="s">
        <v>26</v>
      </c>
      <c r="AW56" s="194" t="s">
        <v>26</v>
      </c>
      <c r="AX56" s="194"/>
      <c r="AY56" s="194">
        <v>3</v>
      </c>
      <c r="AZ56" s="194">
        <v>2</v>
      </c>
      <c r="BA56" s="194" t="s">
        <v>311</v>
      </c>
      <c r="BB56" s="194" t="s">
        <v>317</v>
      </c>
      <c r="BC56" s="194"/>
      <c r="BD56">
        <f t="shared" si="3"/>
        <v>1</v>
      </c>
      <c r="BE56">
        <f t="shared" si="3"/>
        <v>0</v>
      </c>
      <c r="BF56">
        <f t="shared" si="3"/>
        <v>0</v>
      </c>
      <c r="BG56">
        <f t="shared" si="3"/>
        <v>0</v>
      </c>
      <c r="BH56">
        <f t="shared" si="3"/>
        <v>0</v>
      </c>
      <c r="BI56">
        <f t="shared" si="3"/>
        <v>0</v>
      </c>
      <c r="BJ56">
        <f t="shared" si="5"/>
        <v>0</v>
      </c>
      <c r="BK56">
        <f t="shared" si="4"/>
        <v>0</v>
      </c>
      <c r="BL56">
        <f t="shared" si="4"/>
        <v>1</v>
      </c>
      <c r="BM56">
        <f t="shared" si="4"/>
        <v>1</v>
      </c>
      <c r="BN56">
        <f t="shared" si="4"/>
        <v>0</v>
      </c>
      <c r="BO56">
        <f t="shared" si="4"/>
        <v>0</v>
      </c>
      <c r="BP56">
        <f t="shared" si="4"/>
        <v>0</v>
      </c>
    </row>
    <row r="57" spans="1:68" ht="15" x14ac:dyDescent="0.25">
      <c r="A57" s="150" t="str">
        <f>IF(ISNA(LOOKUP($F57,BLIOTECAS!$B$1:$B$27,BLIOTECAS!C$1:C$27)),"",LOOKUP($F57,BLIOTECAS!$B$1:$B$27,BLIOTECAS!C$1:C$27))</f>
        <v/>
      </c>
      <c r="B57" s="150" t="str">
        <f>IF(ISNA(LOOKUP($F57,BLIOTECAS!$B$1:$B$27,BLIOTECAS!D$1:D$27)),"",LOOKUP($F57,BLIOTECAS!$B$1:$B$27,BLIOTECAS!D$1:D$27))</f>
        <v/>
      </c>
      <c r="C57" s="150" t="str">
        <f>IFERROR(VLOOKUP(TABLA!F57,BLIOTECAS!$C$1:$E$26,3,FALSE),"")</f>
        <v>Ciencias de la Salud</v>
      </c>
      <c r="D57" s="195">
        <v>43973.890277777777</v>
      </c>
      <c r="E57" s="195" t="s">
        <v>396</v>
      </c>
      <c r="F57" s="194" t="s">
        <v>222</v>
      </c>
      <c r="G57" s="194" t="s">
        <v>305</v>
      </c>
      <c r="H57" s="194" t="s">
        <v>305</v>
      </c>
      <c r="I57" s="194" t="s">
        <v>315</v>
      </c>
      <c r="J57" s="194" t="s">
        <v>222</v>
      </c>
      <c r="K57" s="194" t="s">
        <v>222</v>
      </c>
      <c r="L57" s="194" t="s">
        <v>107</v>
      </c>
      <c r="M57" s="194" t="s">
        <v>700</v>
      </c>
      <c r="N57" s="194"/>
      <c r="O57" s="194"/>
      <c r="P57" s="194"/>
      <c r="Q57" s="194"/>
      <c r="R57" s="194"/>
      <c r="S57" s="194" t="s">
        <v>26</v>
      </c>
      <c r="T57" s="194" t="s">
        <v>270</v>
      </c>
      <c r="U57" s="194">
        <v>2</v>
      </c>
      <c r="V57" s="194">
        <v>5</v>
      </c>
      <c r="W57" s="194">
        <v>5</v>
      </c>
      <c r="X57" s="194">
        <v>2</v>
      </c>
      <c r="Y57" s="194">
        <v>3</v>
      </c>
      <c r="Z57" s="194">
        <v>3</v>
      </c>
      <c r="AA57" s="194">
        <v>4</v>
      </c>
      <c r="AB57" s="194">
        <v>2</v>
      </c>
      <c r="AC57" s="194">
        <v>5</v>
      </c>
      <c r="AD57" s="194">
        <v>4</v>
      </c>
      <c r="AE57" s="194"/>
      <c r="AF57" s="194">
        <v>5</v>
      </c>
      <c r="AG57" s="194">
        <v>5</v>
      </c>
      <c r="AH57" s="194">
        <v>4</v>
      </c>
      <c r="AI57" s="194">
        <v>5</v>
      </c>
      <c r="AJ57" s="194">
        <v>5</v>
      </c>
      <c r="AK57" s="194" t="s">
        <v>270</v>
      </c>
      <c r="AL57" s="194">
        <v>5</v>
      </c>
      <c r="AM57" s="194">
        <v>5</v>
      </c>
      <c r="AN57" s="194" t="s">
        <v>428</v>
      </c>
      <c r="AO57" s="194"/>
      <c r="AP57" s="194"/>
      <c r="AQ57" s="194"/>
      <c r="AR57" s="194"/>
      <c r="AS57" s="194"/>
      <c r="AT57" s="194"/>
      <c r="AU57" s="194"/>
      <c r="AV57" s="194" t="s">
        <v>270</v>
      </c>
      <c r="AW57" s="194" t="s">
        <v>270</v>
      </c>
      <c r="AX57" s="194" t="s">
        <v>25</v>
      </c>
      <c r="AY57" s="194">
        <v>5</v>
      </c>
      <c r="AZ57" s="194">
        <v>5</v>
      </c>
      <c r="BA57" s="194" t="s">
        <v>303</v>
      </c>
      <c r="BB57" s="194" t="s">
        <v>308</v>
      </c>
      <c r="BC57" s="194" t="s">
        <v>1426</v>
      </c>
      <c r="BD57">
        <f t="shared" si="3"/>
        <v>0</v>
      </c>
      <c r="BE57">
        <f t="shared" si="3"/>
        <v>1</v>
      </c>
      <c r="BF57">
        <f t="shared" si="3"/>
        <v>0</v>
      </c>
      <c r="BG57">
        <f t="shared" si="3"/>
        <v>0</v>
      </c>
      <c r="BH57">
        <f t="shared" si="3"/>
        <v>0</v>
      </c>
      <c r="BI57">
        <f t="shared" si="3"/>
        <v>0</v>
      </c>
      <c r="BJ57">
        <f t="shared" si="5"/>
        <v>0</v>
      </c>
      <c r="BK57">
        <f t="shared" si="4"/>
        <v>1</v>
      </c>
      <c r="BL57">
        <f t="shared" si="4"/>
        <v>1</v>
      </c>
      <c r="BM57">
        <f t="shared" si="4"/>
        <v>1</v>
      </c>
      <c r="BN57">
        <f t="shared" si="4"/>
        <v>0</v>
      </c>
      <c r="BO57">
        <f t="shared" si="4"/>
        <v>0</v>
      </c>
      <c r="BP57">
        <f t="shared" si="4"/>
        <v>0</v>
      </c>
    </row>
    <row r="58" spans="1:68" ht="15" x14ac:dyDescent="0.25">
      <c r="A58" s="150" t="str">
        <f>IF(ISNA(LOOKUP($F58,BLIOTECAS!$B$1:$B$27,BLIOTECAS!C$1:C$27)),"",LOOKUP($F58,BLIOTECAS!$B$1:$B$27,BLIOTECAS!C$1:C$27))</f>
        <v/>
      </c>
      <c r="B58" s="150" t="str">
        <f>IF(ISNA(LOOKUP($F58,BLIOTECAS!$B$1:$B$27,BLIOTECAS!D$1:D$27)),"",LOOKUP($F58,BLIOTECAS!$B$1:$B$27,BLIOTECAS!D$1:D$27))</f>
        <v/>
      </c>
      <c r="C58" s="150" t="str">
        <f>IFERROR(VLOOKUP(TABLA!F58,BLIOTECAS!$C$1:$E$26,3,FALSE),"")</f>
        <v>Ciencias de la Salud</v>
      </c>
      <c r="D58" s="195">
        <v>43973.844444444447</v>
      </c>
      <c r="E58" s="195" t="s">
        <v>396</v>
      </c>
      <c r="F58" s="194" t="s">
        <v>108</v>
      </c>
      <c r="G58" s="194" t="s">
        <v>305</v>
      </c>
      <c r="H58" s="194" t="s">
        <v>300</v>
      </c>
      <c r="I58" s="194" t="s">
        <v>306</v>
      </c>
      <c r="J58" s="194" t="s">
        <v>108</v>
      </c>
      <c r="K58" s="194" t="s">
        <v>97</v>
      </c>
      <c r="L58" s="194"/>
      <c r="M58" s="194"/>
      <c r="N58" s="194"/>
      <c r="O58" s="194"/>
      <c r="P58" s="194"/>
      <c r="Q58" s="194"/>
      <c r="R58" s="194"/>
      <c r="S58" s="194" t="s">
        <v>270</v>
      </c>
      <c r="T58" s="194" t="s">
        <v>270</v>
      </c>
      <c r="U58" s="194">
        <v>3</v>
      </c>
      <c r="V58" s="194">
        <v>2</v>
      </c>
      <c r="W58" s="194">
        <v>3</v>
      </c>
      <c r="X58" s="194">
        <v>2</v>
      </c>
      <c r="Y58" s="194">
        <v>5</v>
      </c>
      <c r="Z58" s="194">
        <v>4</v>
      </c>
      <c r="AA58" s="194">
        <v>4</v>
      </c>
      <c r="AB58" s="194">
        <v>3</v>
      </c>
      <c r="AC58" s="194">
        <v>4</v>
      </c>
      <c r="AD58" s="194">
        <v>4</v>
      </c>
      <c r="AE58" s="194"/>
      <c r="AF58" s="194">
        <v>5</v>
      </c>
      <c r="AG58" s="194">
        <v>4</v>
      </c>
      <c r="AH58" s="194">
        <v>4</v>
      </c>
      <c r="AI58" s="194">
        <v>3</v>
      </c>
      <c r="AJ58" s="194">
        <v>4</v>
      </c>
      <c r="AK58" s="194" t="s">
        <v>26</v>
      </c>
      <c r="AL58" s="194">
        <v>4</v>
      </c>
      <c r="AM58" s="194">
        <v>3</v>
      </c>
      <c r="AN58" s="194" t="s">
        <v>345</v>
      </c>
      <c r="AO58" s="194"/>
      <c r="AP58" s="194"/>
      <c r="AQ58" s="194"/>
      <c r="AR58" s="194"/>
      <c r="AS58" s="194"/>
      <c r="AT58" s="194"/>
      <c r="AU58" s="194"/>
      <c r="AV58" s="194" t="s">
        <v>270</v>
      </c>
      <c r="AW58" s="194" t="s">
        <v>26</v>
      </c>
      <c r="AX58" s="194"/>
      <c r="AY58" s="194">
        <v>4</v>
      </c>
      <c r="AZ58" s="194">
        <v>4</v>
      </c>
      <c r="BA58" s="194" t="s">
        <v>311</v>
      </c>
      <c r="BB58" s="194" t="s">
        <v>308</v>
      </c>
      <c r="BC58" s="194"/>
      <c r="BD58">
        <f t="shared" si="3"/>
        <v>1</v>
      </c>
      <c r="BE58">
        <f t="shared" si="3"/>
        <v>0</v>
      </c>
      <c r="BF58">
        <f t="shared" si="3"/>
        <v>0</v>
      </c>
      <c r="BG58">
        <f t="shared" si="3"/>
        <v>0</v>
      </c>
      <c r="BH58">
        <f t="shared" si="3"/>
        <v>0</v>
      </c>
      <c r="BI58">
        <f t="shared" si="3"/>
        <v>0</v>
      </c>
      <c r="BJ58">
        <f t="shared" si="5"/>
        <v>0</v>
      </c>
      <c r="BK58">
        <f t="shared" si="4"/>
        <v>0</v>
      </c>
      <c r="BL58">
        <f t="shared" si="4"/>
        <v>0</v>
      </c>
      <c r="BM58">
        <f t="shared" si="4"/>
        <v>1</v>
      </c>
      <c r="BN58">
        <f t="shared" si="4"/>
        <v>0</v>
      </c>
      <c r="BO58">
        <f t="shared" si="4"/>
        <v>0</v>
      </c>
      <c r="BP58">
        <f t="shared" si="4"/>
        <v>0</v>
      </c>
    </row>
    <row r="59" spans="1:68" ht="15" x14ac:dyDescent="0.25">
      <c r="A59" s="150" t="str">
        <f>IF(ISNA(LOOKUP($F59,BLIOTECAS!$B$1:$B$27,BLIOTECAS!C$1:C$27)),"",LOOKUP($F59,BLIOTECAS!$B$1:$B$27,BLIOTECAS!C$1:C$27))</f>
        <v/>
      </c>
      <c r="B59" s="150" t="str">
        <f>IF(ISNA(LOOKUP($F59,BLIOTECAS!$B$1:$B$27,BLIOTECAS!D$1:D$27)),"",LOOKUP($F59,BLIOTECAS!$B$1:$B$27,BLIOTECAS!D$1:D$27))</f>
        <v/>
      </c>
      <c r="C59" s="150" t="str">
        <f>IFERROR(VLOOKUP(TABLA!F59,BLIOTECAS!$C$1:$E$26,3,FALSE),"")</f>
        <v/>
      </c>
      <c r="D59" s="195">
        <v>43973.820138888892</v>
      </c>
      <c r="E59" s="195" t="s">
        <v>418</v>
      </c>
      <c r="F59" s="194" t="s">
        <v>85</v>
      </c>
      <c r="G59" s="194" t="s">
        <v>305</v>
      </c>
      <c r="H59" s="194" t="s">
        <v>300</v>
      </c>
      <c r="I59" s="194" t="s">
        <v>306</v>
      </c>
      <c r="J59" s="194" t="s">
        <v>309</v>
      </c>
      <c r="K59" s="194" t="s">
        <v>104</v>
      </c>
      <c r="L59" s="194"/>
      <c r="M59" s="194"/>
      <c r="N59" s="194"/>
      <c r="O59" s="194"/>
      <c r="P59" s="194"/>
      <c r="Q59" s="194"/>
      <c r="R59" s="194"/>
      <c r="S59" s="194" t="s">
        <v>26</v>
      </c>
      <c r="T59" s="194" t="s">
        <v>270</v>
      </c>
      <c r="U59" s="194">
        <v>5</v>
      </c>
      <c r="V59" s="194">
        <v>3</v>
      </c>
      <c r="W59" s="194">
        <v>1</v>
      </c>
      <c r="X59" s="194">
        <v>5</v>
      </c>
      <c r="Y59" s="194">
        <v>5</v>
      </c>
      <c r="Z59" s="194">
        <v>5</v>
      </c>
      <c r="AA59" s="194">
        <v>4</v>
      </c>
      <c r="AB59" s="194">
        <v>5</v>
      </c>
      <c r="AC59" s="194">
        <v>4</v>
      </c>
      <c r="AD59" s="194">
        <v>4</v>
      </c>
      <c r="AE59" s="194"/>
      <c r="AF59" s="194">
        <v>4</v>
      </c>
      <c r="AG59" s="194">
        <v>4</v>
      </c>
      <c r="AH59" s="194">
        <v>3</v>
      </c>
      <c r="AI59" s="194">
        <v>4</v>
      </c>
      <c r="AJ59" s="194">
        <v>4</v>
      </c>
      <c r="AK59" s="194" t="s">
        <v>26</v>
      </c>
      <c r="AL59" s="194"/>
      <c r="AM59" s="194">
        <v>2</v>
      </c>
      <c r="AN59" s="194" t="s">
        <v>307</v>
      </c>
      <c r="AO59" s="194"/>
      <c r="AP59" s="194"/>
      <c r="AQ59" s="194"/>
      <c r="AR59" s="194"/>
      <c r="AS59" s="194"/>
      <c r="AT59" s="194"/>
      <c r="AU59" s="194"/>
      <c r="AV59" s="194" t="s">
        <v>26</v>
      </c>
      <c r="AW59" s="194" t="s">
        <v>26</v>
      </c>
      <c r="AX59" s="194"/>
      <c r="AY59" s="194">
        <v>4</v>
      </c>
      <c r="AZ59" s="194">
        <v>5</v>
      </c>
      <c r="BA59" s="194" t="s">
        <v>311</v>
      </c>
      <c r="BB59" s="194" t="s">
        <v>308</v>
      </c>
      <c r="BC59" s="194"/>
      <c r="BD59">
        <f t="shared" si="3"/>
        <v>1</v>
      </c>
      <c r="BE59">
        <f t="shared" ref="BE59:BI109" si="6">IF(IFERROR(FIND(BE$1,$I59,1),0)&lt;&gt;0,1,0)</f>
        <v>0</v>
      </c>
      <c r="BF59">
        <f t="shared" si="6"/>
        <v>0</v>
      </c>
      <c r="BG59">
        <f t="shared" si="6"/>
        <v>0</v>
      </c>
      <c r="BH59">
        <f t="shared" si="6"/>
        <v>0</v>
      </c>
      <c r="BI59">
        <f t="shared" si="6"/>
        <v>0</v>
      </c>
      <c r="BJ59">
        <f t="shared" si="5"/>
        <v>0</v>
      </c>
      <c r="BK59">
        <f t="shared" si="4"/>
        <v>0</v>
      </c>
      <c r="BL59">
        <f t="shared" si="4"/>
        <v>0</v>
      </c>
      <c r="BM59">
        <f t="shared" si="4"/>
        <v>0</v>
      </c>
      <c r="BN59">
        <f t="shared" si="4"/>
        <v>0</v>
      </c>
      <c r="BO59">
        <f t="shared" si="4"/>
        <v>1</v>
      </c>
      <c r="BP59">
        <f t="shared" si="4"/>
        <v>0</v>
      </c>
    </row>
    <row r="60" spans="1:68" ht="15" x14ac:dyDescent="0.25">
      <c r="A60" s="150" t="str">
        <f>IF(ISNA(LOOKUP($F60,BLIOTECAS!$B$1:$B$27,BLIOTECAS!C$1:C$27)),"",LOOKUP($F60,BLIOTECAS!$B$1:$B$27,BLIOTECAS!C$1:C$27))</f>
        <v/>
      </c>
      <c r="B60" s="150" t="str">
        <f>IF(ISNA(LOOKUP($F60,BLIOTECAS!$B$1:$B$27,BLIOTECAS!D$1:D$27)),"",LOOKUP($F60,BLIOTECAS!$B$1:$B$27,BLIOTECAS!D$1:D$27))</f>
        <v/>
      </c>
      <c r="C60" s="150" t="str">
        <f>IFERROR(VLOOKUP(TABLA!F60,BLIOTECAS!$C$1:$E$26,3,FALSE),"")</f>
        <v>Humanidades</v>
      </c>
      <c r="D60" s="195">
        <v>43973.793055555558</v>
      </c>
      <c r="E60" s="195" t="s">
        <v>396</v>
      </c>
      <c r="F60" s="194" t="s">
        <v>89</v>
      </c>
      <c r="G60" s="194" t="s">
        <v>300</v>
      </c>
      <c r="H60" s="194" t="s">
        <v>320</v>
      </c>
      <c r="I60" s="194" t="s">
        <v>306</v>
      </c>
      <c r="J60" s="194" t="s">
        <v>89</v>
      </c>
      <c r="K60" s="194" t="s">
        <v>103</v>
      </c>
      <c r="L60" s="194"/>
      <c r="M60" s="194"/>
      <c r="N60" s="194"/>
      <c r="O60" s="194"/>
      <c r="P60" s="194"/>
      <c r="Q60" s="194"/>
      <c r="R60" s="194"/>
      <c r="S60" s="194" t="s">
        <v>26</v>
      </c>
      <c r="T60" s="194" t="s">
        <v>26</v>
      </c>
      <c r="U60" s="194">
        <v>2</v>
      </c>
      <c r="V60" s="194">
        <v>1</v>
      </c>
      <c r="W60" s="194">
        <v>1</v>
      </c>
      <c r="X60" s="194">
        <v>1</v>
      </c>
      <c r="Y60" s="194">
        <v>4</v>
      </c>
      <c r="Z60" s="194">
        <v>5</v>
      </c>
      <c r="AA60" s="194">
        <v>2</v>
      </c>
      <c r="AB60" s="194">
        <v>2</v>
      </c>
      <c r="AC60" s="194">
        <v>4</v>
      </c>
      <c r="AD60" s="194">
        <v>4</v>
      </c>
      <c r="AE60" s="194"/>
      <c r="AF60" s="194">
        <v>3</v>
      </c>
      <c r="AG60" s="194">
        <v>4</v>
      </c>
      <c r="AH60" s="194">
        <v>3</v>
      </c>
      <c r="AI60" s="194">
        <v>1</v>
      </c>
      <c r="AJ60" s="194">
        <v>2</v>
      </c>
      <c r="AK60" s="194" t="s">
        <v>26</v>
      </c>
      <c r="AL60" s="194">
        <v>3</v>
      </c>
      <c r="AM60" s="194">
        <v>1</v>
      </c>
      <c r="AN60" s="194" t="s">
        <v>354</v>
      </c>
      <c r="AO60" s="194"/>
      <c r="AP60" s="194"/>
      <c r="AQ60" s="194"/>
      <c r="AR60" s="194"/>
      <c r="AS60" s="194"/>
      <c r="AT60" s="194"/>
      <c r="AU60" s="194"/>
      <c r="AV60" s="194" t="s">
        <v>26</v>
      </c>
      <c r="AW60" s="194" t="s">
        <v>270</v>
      </c>
      <c r="AX60" s="194" t="s">
        <v>313</v>
      </c>
      <c r="AY60" s="194">
        <v>5</v>
      </c>
      <c r="AZ60" s="194">
        <v>5</v>
      </c>
      <c r="BA60" s="194" t="s">
        <v>311</v>
      </c>
      <c r="BB60" s="194"/>
      <c r="BC60" s="194"/>
      <c r="BD60">
        <f t="shared" ref="BD60:BI123" si="7">IF(IFERROR(FIND(BD$1,$I60,1),0)&lt;&gt;0,1,0)</f>
        <v>1</v>
      </c>
      <c r="BE60">
        <f t="shared" si="6"/>
        <v>0</v>
      </c>
      <c r="BF60">
        <f t="shared" si="6"/>
        <v>0</v>
      </c>
      <c r="BG60">
        <f t="shared" si="6"/>
        <v>0</v>
      </c>
      <c r="BH60">
        <f t="shared" si="6"/>
        <v>0</v>
      </c>
      <c r="BI60">
        <f t="shared" si="6"/>
        <v>0</v>
      </c>
      <c r="BJ60">
        <f t="shared" si="5"/>
        <v>1</v>
      </c>
      <c r="BK60">
        <f t="shared" si="4"/>
        <v>0</v>
      </c>
      <c r="BL60">
        <f t="shared" si="4"/>
        <v>0</v>
      </c>
      <c r="BM60">
        <f t="shared" si="4"/>
        <v>1</v>
      </c>
      <c r="BN60">
        <f t="shared" si="4"/>
        <v>0</v>
      </c>
      <c r="BO60">
        <f t="shared" si="4"/>
        <v>0</v>
      </c>
      <c r="BP60">
        <f t="shared" si="4"/>
        <v>0</v>
      </c>
    </row>
    <row r="61" spans="1:68" ht="15" x14ac:dyDescent="0.25">
      <c r="A61" s="150" t="str">
        <f>IF(ISNA(LOOKUP($F61,BLIOTECAS!$B$1:$B$27,BLIOTECAS!C$1:C$27)),"",LOOKUP($F61,BLIOTECAS!$B$1:$B$27,BLIOTECAS!C$1:C$27))</f>
        <v/>
      </c>
      <c r="B61" s="150" t="str">
        <f>IF(ISNA(LOOKUP($F61,BLIOTECAS!$B$1:$B$27,BLIOTECAS!D$1:D$27)),"",LOOKUP($F61,BLIOTECAS!$B$1:$B$27,BLIOTECAS!D$1:D$27))</f>
        <v/>
      </c>
      <c r="C61" s="150" t="str">
        <f>IFERROR(VLOOKUP(TABLA!F61,BLIOTECAS!$C$1:$E$26,3,FALSE),"")</f>
        <v>Humanidades</v>
      </c>
      <c r="D61" s="195">
        <v>43973.787499999999</v>
      </c>
      <c r="E61" s="195" t="s">
        <v>407</v>
      </c>
      <c r="F61" s="194" t="s">
        <v>102</v>
      </c>
      <c r="G61" s="194" t="s">
        <v>305</v>
      </c>
      <c r="H61" s="194" t="s">
        <v>305</v>
      </c>
      <c r="I61" s="194" t="s">
        <v>318</v>
      </c>
      <c r="J61" s="194" t="s">
        <v>309</v>
      </c>
      <c r="K61" s="194" t="s">
        <v>322</v>
      </c>
      <c r="L61" s="194" t="s">
        <v>104</v>
      </c>
      <c r="M61" s="194"/>
      <c r="N61" s="194"/>
      <c r="O61" s="194"/>
      <c r="P61" s="194"/>
      <c r="Q61" s="194"/>
      <c r="R61" s="194"/>
      <c r="S61" s="194" t="s">
        <v>270</v>
      </c>
      <c r="T61" s="194" t="s">
        <v>270</v>
      </c>
      <c r="U61" s="194">
        <v>5</v>
      </c>
      <c r="V61" s="194">
        <v>3</v>
      </c>
      <c r="W61" s="194">
        <v>2</v>
      </c>
      <c r="X61" s="194">
        <v>2</v>
      </c>
      <c r="Y61" s="194">
        <v>3</v>
      </c>
      <c r="Z61" s="194">
        <v>4</v>
      </c>
      <c r="AA61" s="194">
        <v>1</v>
      </c>
      <c r="AB61" s="194">
        <v>2</v>
      </c>
      <c r="AC61" s="194">
        <v>5</v>
      </c>
      <c r="AD61" s="194">
        <v>5</v>
      </c>
      <c r="AE61" s="194"/>
      <c r="AF61" s="194">
        <v>4</v>
      </c>
      <c r="AG61" s="194">
        <v>4</v>
      </c>
      <c r="AH61" s="194">
        <v>4</v>
      </c>
      <c r="AI61" s="194">
        <v>4</v>
      </c>
      <c r="AJ61" s="194">
        <v>4</v>
      </c>
      <c r="AK61" s="194" t="s">
        <v>270</v>
      </c>
      <c r="AL61" s="194">
        <v>4</v>
      </c>
      <c r="AM61" s="194">
        <v>5</v>
      </c>
      <c r="AN61" s="194" t="s">
        <v>406</v>
      </c>
      <c r="AO61" s="194"/>
      <c r="AP61" s="194"/>
      <c r="AQ61" s="194"/>
      <c r="AR61" s="194"/>
      <c r="AS61" s="194"/>
      <c r="AT61" s="194"/>
      <c r="AU61" s="194"/>
      <c r="AV61" s="194" t="s">
        <v>270</v>
      </c>
      <c r="AW61" s="194" t="s">
        <v>26</v>
      </c>
      <c r="AX61" s="194"/>
      <c r="AY61" s="194">
        <v>5</v>
      </c>
      <c r="AZ61" s="194">
        <v>5</v>
      </c>
      <c r="BA61" s="194" t="s">
        <v>311</v>
      </c>
      <c r="BB61" s="194" t="s">
        <v>304</v>
      </c>
      <c r="BC61" s="194"/>
      <c r="BD61">
        <f t="shared" si="7"/>
        <v>0</v>
      </c>
      <c r="BE61">
        <f t="shared" si="6"/>
        <v>0</v>
      </c>
      <c r="BF61">
        <f t="shared" si="6"/>
        <v>1</v>
      </c>
      <c r="BG61">
        <f t="shared" si="6"/>
        <v>0</v>
      </c>
      <c r="BH61">
        <f t="shared" si="6"/>
        <v>0</v>
      </c>
      <c r="BI61">
        <f t="shared" si="6"/>
        <v>0</v>
      </c>
      <c r="BJ61">
        <f t="shared" si="5"/>
        <v>1</v>
      </c>
      <c r="BK61">
        <f t="shared" si="4"/>
        <v>1</v>
      </c>
      <c r="BL61">
        <f t="shared" si="4"/>
        <v>1</v>
      </c>
      <c r="BM61">
        <f t="shared" si="4"/>
        <v>0</v>
      </c>
      <c r="BN61">
        <f t="shared" si="4"/>
        <v>1</v>
      </c>
      <c r="BO61">
        <f t="shared" si="4"/>
        <v>0</v>
      </c>
      <c r="BP61">
        <f t="shared" si="4"/>
        <v>0</v>
      </c>
    </row>
    <row r="62" spans="1:68" ht="15" x14ac:dyDescent="0.25">
      <c r="A62" s="150" t="str">
        <f>IF(ISNA(LOOKUP($F62,BLIOTECAS!$B$1:$B$27,BLIOTECAS!C$1:C$27)),"",LOOKUP($F62,BLIOTECAS!$B$1:$B$27,BLIOTECAS!C$1:C$27))</f>
        <v/>
      </c>
      <c r="B62" s="150" t="str">
        <f>IF(ISNA(LOOKUP($F62,BLIOTECAS!$B$1:$B$27,BLIOTECAS!D$1:D$27)),"",LOOKUP($F62,BLIOTECAS!$B$1:$B$27,BLIOTECAS!D$1:D$27))</f>
        <v/>
      </c>
      <c r="C62" s="150" t="str">
        <f>IFERROR(VLOOKUP(TABLA!F62,BLIOTECAS!$C$1:$E$26,3,FALSE),"")</f>
        <v>Humanidades</v>
      </c>
      <c r="D62" s="195">
        <v>43973.777777777781</v>
      </c>
      <c r="E62" s="195" t="s">
        <v>401</v>
      </c>
      <c r="F62" s="194" t="s">
        <v>102</v>
      </c>
      <c r="G62" s="194" t="s">
        <v>301</v>
      </c>
      <c r="H62" s="194" t="s">
        <v>301</v>
      </c>
      <c r="I62" s="194" t="s">
        <v>306</v>
      </c>
      <c r="J62" s="194" t="s">
        <v>309</v>
      </c>
      <c r="K62" s="194" t="s">
        <v>310</v>
      </c>
      <c r="L62" s="194" t="s">
        <v>92</v>
      </c>
      <c r="M62" s="194" t="s">
        <v>1427</v>
      </c>
      <c r="N62" s="194"/>
      <c r="O62" s="194"/>
      <c r="P62" s="194"/>
      <c r="Q62" s="194"/>
      <c r="R62" s="194"/>
      <c r="S62" s="194" t="s">
        <v>270</v>
      </c>
      <c r="T62" s="194" t="s">
        <v>270</v>
      </c>
      <c r="U62" s="194">
        <v>2</v>
      </c>
      <c r="V62" s="194">
        <v>3</v>
      </c>
      <c r="W62" s="194">
        <v>4</v>
      </c>
      <c r="X62" s="194">
        <v>4</v>
      </c>
      <c r="Y62" s="194">
        <v>4</v>
      </c>
      <c r="Z62" s="194">
        <v>5</v>
      </c>
      <c r="AA62" s="194">
        <v>2</v>
      </c>
      <c r="AB62" s="194">
        <v>4</v>
      </c>
      <c r="AC62" s="194">
        <v>3</v>
      </c>
      <c r="AD62" s="194">
        <v>3</v>
      </c>
      <c r="AE62" s="194"/>
      <c r="AF62" s="194">
        <v>5</v>
      </c>
      <c r="AG62" s="194">
        <v>5</v>
      </c>
      <c r="AH62" s="194">
        <v>3</v>
      </c>
      <c r="AI62" s="194">
        <v>3</v>
      </c>
      <c r="AJ62" s="194">
        <v>4</v>
      </c>
      <c r="AK62" s="194" t="s">
        <v>26</v>
      </c>
      <c r="AL62" s="194">
        <v>4</v>
      </c>
      <c r="AM62" s="194">
        <v>4</v>
      </c>
      <c r="AN62" s="194" t="s">
        <v>520</v>
      </c>
      <c r="AO62" s="194"/>
      <c r="AP62" s="194"/>
      <c r="AQ62" s="194"/>
      <c r="AR62" s="194"/>
      <c r="AS62" s="194"/>
      <c r="AT62" s="194"/>
      <c r="AU62" s="194"/>
      <c r="AV62" s="194" t="s">
        <v>270</v>
      </c>
      <c r="AW62" s="194" t="s">
        <v>26</v>
      </c>
      <c r="AX62" s="194"/>
      <c r="AY62" s="194">
        <v>5</v>
      </c>
      <c r="AZ62" s="194">
        <v>5</v>
      </c>
      <c r="BA62" s="194" t="s">
        <v>311</v>
      </c>
      <c r="BB62" s="194" t="s">
        <v>308</v>
      </c>
      <c r="BC62" s="194" t="s">
        <v>1428</v>
      </c>
      <c r="BD62">
        <f t="shared" si="7"/>
        <v>1</v>
      </c>
      <c r="BE62">
        <f t="shared" si="6"/>
        <v>0</v>
      </c>
      <c r="BF62">
        <f t="shared" si="6"/>
        <v>0</v>
      </c>
      <c r="BG62">
        <f t="shared" si="6"/>
        <v>0</v>
      </c>
      <c r="BH62">
        <f t="shared" si="6"/>
        <v>0</v>
      </c>
      <c r="BI62">
        <f t="shared" si="6"/>
        <v>0</v>
      </c>
      <c r="BJ62">
        <f t="shared" si="5"/>
        <v>1</v>
      </c>
      <c r="BK62">
        <f t="shared" si="4"/>
        <v>1</v>
      </c>
      <c r="BL62">
        <f t="shared" si="4"/>
        <v>1</v>
      </c>
      <c r="BM62">
        <f t="shared" si="4"/>
        <v>0</v>
      </c>
      <c r="BN62">
        <f t="shared" si="4"/>
        <v>0</v>
      </c>
      <c r="BO62">
        <f t="shared" si="4"/>
        <v>0</v>
      </c>
      <c r="BP62">
        <f t="shared" si="4"/>
        <v>0</v>
      </c>
    </row>
    <row r="63" spans="1:68" ht="15" x14ac:dyDescent="0.25">
      <c r="A63" s="150" t="str">
        <f>IF(ISNA(LOOKUP($F63,BLIOTECAS!$B$1:$B$27,BLIOTECAS!C$1:C$27)),"",LOOKUP($F63,BLIOTECAS!$B$1:$B$27,BLIOTECAS!C$1:C$27))</f>
        <v/>
      </c>
      <c r="B63" s="150" t="str">
        <f>IF(ISNA(LOOKUP($F63,BLIOTECAS!$B$1:$B$27,BLIOTECAS!D$1:D$27)),"",LOOKUP($F63,BLIOTECAS!$B$1:$B$27,BLIOTECAS!D$1:D$27))</f>
        <v/>
      </c>
      <c r="C63" s="150" t="str">
        <f>IFERROR(VLOOKUP(TABLA!F63,BLIOTECAS!$C$1:$E$26,3,FALSE),"")</f>
        <v>Humanidades</v>
      </c>
      <c r="D63" s="195">
        <v>43973.768055555556</v>
      </c>
      <c r="E63" s="195" t="s">
        <v>396</v>
      </c>
      <c r="F63" s="194" t="s">
        <v>89</v>
      </c>
      <c r="G63" s="194" t="s">
        <v>300</v>
      </c>
      <c r="H63" s="194" t="s">
        <v>300</v>
      </c>
      <c r="I63" s="194" t="s">
        <v>306</v>
      </c>
      <c r="J63" s="194" t="s">
        <v>89</v>
      </c>
      <c r="K63" s="194"/>
      <c r="L63" s="194"/>
      <c r="M63" s="194"/>
      <c r="N63" s="194"/>
      <c r="O63" s="194"/>
      <c r="P63" s="194"/>
      <c r="Q63" s="194"/>
      <c r="R63" s="194"/>
      <c r="S63" s="194" t="s">
        <v>26</v>
      </c>
      <c r="T63" s="194" t="s">
        <v>26</v>
      </c>
      <c r="U63" s="194">
        <v>4</v>
      </c>
      <c r="V63" s="194">
        <v>1</v>
      </c>
      <c r="W63" s="194">
        <v>2</v>
      </c>
      <c r="X63" s="194">
        <v>3</v>
      </c>
      <c r="Y63" s="194">
        <v>4</v>
      </c>
      <c r="Z63" s="194">
        <v>5</v>
      </c>
      <c r="AA63" s="194">
        <v>3</v>
      </c>
      <c r="AB63" s="194">
        <v>1</v>
      </c>
      <c r="AC63" s="194">
        <v>3</v>
      </c>
      <c r="AD63" s="194">
        <v>4</v>
      </c>
      <c r="AE63" s="194"/>
      <c r="AF63" s="194">
        <v>3</v>
      </c>
      <c r="AG63" s="194">
        <v>3</v>
      </c>
      <c r="AH63" s="194">
        <v>4</v>
      </c>
      <c r="AI63" s="194">
        <v>3</v>
      </c>
      <c r="AJ63" s="194">
        <v>3</v>
      </c>
      <c r="AK63" s="194" t="s">
        <v>26</v>
      </c>
      <c r="AL63" s="194">
        <v>3</v>
      </c>
      <c r="AM63" s="194">
        <v>2</v>
      </c>
      <c r="AN63" s="194" t="s">
        <v>428</v>
      </c>
      <c r="AO63" s="194"/>
      <c r="AP63" s="194"/>
      <c r="AQ63" s="194"/>
      <c r="AR63" s="194"/>
      <c r="AS63" s="194"/>
      <c r="AT63" s="194"/>
      <c r="AU63" s="194"/>
      <c r="AV63" s="194" t="s">
        <v>26</v>
      </c>
      <c r="AW63" s="194" t="s">
        <v>26</v>
      </c>
      <c r="AX63" s="194"/>
      <c r="AY63" s="194">
        <v>4</v>
      </c>
      <c r="AZ63" s="194">
        <v>4</v>
      </c>
      <c r="BA63" s="194" t="s">
        <v>311</v>
      </c>
      <c r="BB63" s="194" t="s">
        <v>317</v>
      </c>
      <c r="BC63" s="194"/>
      <c r="BD63">
        <f t="shared" si="7"/>
        <v>1</v>
      </c>
      <c r="BE63">
        <f t="shared" si="6"/>
        <v>0</v>
      </c>
      <c r="BF63">
        <f t="shared" si="6"/>
        <v>0</v>
      </c>
      <c r="BG63">
        <f t="shared" si="6"/>
        <v>0</v>
      </c>
      <c r="BH63">
        <f t="shared" si="6"/>
        <v>0</v>
      </c>
      <c r="BI63">
        <f t="shared" si="6"/>
        <v>0</v>
      </c>
      <c r="BJ63">
        <f t="shared" si="5"/>
        <v>0</v>
      </c>
      <c r="BK63">
        <f t="shared" si="4"/>
        <v>1</v>
      </c>
      <c r="BL63">
        <f t="shared" si="4"/>
        <v>1</v>
      </c>
      <c r="BM63">
        <f t="shared" si="4"/>
        <v>1</v>
      </c>
      <c r="BN63">
        <f t="shared" si="4"/>
        <v>0</v>
      </c>
      <c r="BO63">
        <f t="shared" si="4"/>
        <v>0</v>
      </c>
      <c r="BP63">
        <f t="shared" si="4"/>
        <v>0</v>
      </c>
    </row>
    <row r="64" spans="1:68" ht="15" x14ac:dyDescent="0.25">
      <c r="A64" s="150" t="str">
        <f>IF(ISNA(LOOKUP($F64,BLIOTECAS!$B$1:$B$27,BLIOTECAS!C$1:C$27)),"",LOOKUP($F64,BLIOTECAS!$B$1:$B$27,BLIOTECAS!C$1:C$27))</f>
        <v/>
      </c>
      <c r="B64" s="150" t="str">
        <f>IF(ISNA(LOOKUP($F64,BLIOTECAS!$B$1:$B$27,BLIOTECAS!D$1:D$27)),"",LOOKUP($F64,BLIOTECAS!$B$1:$B$27,BLIOTECAS!D$1:D$27))</f>
        <v/>
      </c>
      <c r="C64" s="150" t="str">
        <f>IFERROR(VLOOKUP(TABLA!F64,BLIOTECAS!$C$1:$E$26,3,FALSE),"")</f>
        <v>Ciencias Experimentales</v>
      </c>
      <c r="D64" s="195">
        <v>43973.758333333331</v>
      </c>
      <c r="E64" s="195" t="s">
        <v>401</v>
      </c>
      <c r="F64" s="194" t="s">
        <v>96</v>
      </c>
      <c r="G64" s="194" t="s">
        <v>320</v>
      </c>
      <c r="H64" s="194" t="s">
        <v>300</v>
      </c>
      <c r="I64" s="194" t="s">
        <v>315</v>
      </c>
      <c r="J64" s="194" t="s">
        <v>96</v>
      </c>
      <c r="K64" s="194" t="s">
        <v>223</v>
      </c>
      <c r="L64" s="194"/>
      <c r="M64" s="194"/>
      <c r="N64" s="194"/>
      <c r="O64" s="194"/>
      <c r="P64" s="194"/>
      <c r="Q64" s="194"/>
      <c r="R64" s="194"/>
      <c r="S64" s="194" t="s">
        <v>26</v>
      </c>
      <c r="T64" s="194" t="s">
        <v>26</v>
      </c>
      <c r="U64" s="194">
        <v>3</v>
      </c>
      <c r="V64" s="194">
        <v>5</v>
      </c>
      <c r="W64" s="194">
        <v>5</v>
      </c>
      <c r="X64" s="194">
        <v>3</v>
      </c>
      <c r="Y64" s="194">
        <v>5</v>
      </c>
      <c r="Z64" s="194">
        <v>5</v>
      </c>
      <c r="AA64" s="194"/>
      <c r="AB64" s="194">
        <v>4</v>
      </c>
      <c r="AC64" s="194">
        <v>3</v>
      </c>
      <c r="AD64" s="194">
        <v>4</v>
      </c>
      <c r="AE64" s="194"/>
      <c r="AF64" s="194">
        <v>5</v>
      </c>
      <c r="AG64" s="194">
        <v>5</v>
      </c>
      <c r="AH64" s="194">
        <v>4</v>
      </c>
      <c r="AI64" s="194"/>
      <c r="AJ64" s="194">
        <v>4</v>
      </c>
      <c r="AK64" s="194" t="s">
        <v>270</v>
      </c>
      <c r="AL64" s="194">
        <v>5</v>
      </c>
      <c r="AM64" s="194">
        <v>3</v>
      </c>
      <c r="AN64" s="194" t="s">
        <v>593</v>
      </c>
      <c r="AO64" s="194"/>
      <c r="AP64" s="194"/>
      <c r="AQ64" s="194"/>
      <c r="AR64" s="194"/>
      <c r="AS64" s="194"/>
      <c r="AT64" s="194"/>
      <c r="AU64" s="194"/>
      <c r="AV64" s="194" t="s">
        <v>270</v>
      </c>
      <c r="AW64" s="194" t="s">
        <v>26</v>
      </c>
      <c r="AX64" s="194"/>
      <c r="AY64" s="194">
        <v>5</v>
      </c>
      <c r="AZ64" s="194">
        <v>5</v>
      </c>
      <c r="BA64" s="194" t="s">
        <v>311</v>
      </c>
      <c r="BB64" s="194"/>
      <c r="BC64" s="194"/>
      <c r="BD64">
        <f t="shared" si="7"/>
        <v>0</v>
      </c>
      <c r="BE64">
        <f t="shared" si="6"/>
        <v>1</v>
      </c>
      <c r="BF64">
        <f t="shared" si="6"/>
        <v>0</v>
      </c>
      <c r="BG64">
        <f t="shared" si="6"/>
        <v>0</v>
      </c>
      <c r="BH64">
        <f t="shared" si="6"/>
        <v>0</v>
      </c>
      <c r="BI64">
        <f t="shared" si="6"/>
        <v>0</v>
      </c>
      <c r="BJ64">
        <f t="shared" si="5"/>
        <v>0</v>
      </c>
      <c r="BK64">
        <f t="shared" si="4"/>
        <v>0</v>
      </c>
      <c r="BL64">
        <f t="shared" si="4"/>
        <v>0</v>
      </c>
      <c r="BM64">
        <f t="shared" si="4"/>
        <v>0</v>
      </c>
      <c r="BN64">
        <f t="shared" si="4"/>
        <v>1</v>
      </c>
      <c r="BO64">
        <f t="shared" si="4"/>
        <v>0</v>
      </c>
      <c r="BP64">
        <f t="shared" si="4"/>
        <v>0</v>
      </c>
    </row>
    <row r="65" spans="1:68" ht="15" x14ac:dyDescent="0.25">
      <c r="A65" s="150" t="str">
        <f>IF(ISNA(LOOKUP($F65,BLIOTECAS!$B$1:$B$27,BLIOTECAS!C$1:C$27)),"",LOOKUP($F65,BLIOTECAS!$B$1:$B$27,BLIOTECAS!C$1:C$27))</f>
        <v/>
      </c>
      <c r="B65" s="150" t="str">
        <f>IF(ISNA(LOOKUP($F65,BLIOTECAS!$B$1:$B$27,BLIOTECAS!D$1:D$27)),"",LOOKUP($F65,BLIOTECAS!$B$1:$B$27,BLIOTECAS!D$1:D$27))</f>
        <v/>
      </c>
      <c r="C65" s="150" t="str">
        <f>IFERROR(VLOOKUP(TABLA!F65,BLIOTECAS!$C$1:$E$26,3,FALSE),"")</f>
        <v>Humanidades</v>
      </c>
      <c r="D65" s="195">
        <v>43973.746527777781</v>
      </c>
      <c r="E65" s="195" t="s">
        <v>407</v>
      </c>
      <c r="F65" s="194" t="s">
        <v>104</v>
      </c>
      <c r="G65" s="194" t="s">
        <v>301</v>
      </c>
      <c r="H65" s="194" t="s">
        <v>301</v>
      </c>
      <c r="I65" s="194" t="s">
        <v>606</v>
      </c>
      <c r="J65" s="194" t="s">
        <v>104</v>
      </c>
      <c r="K65" s="194" t="s">
        <v>309</v>
      </c>
      <c r="L65" s="194" t="s">
        <v>100</v>
      </c>
      <c r="M65" s="194"/>
      <c r="N65" s="194"/>
      <c r="O65" s="194"/>
      <c r="P65" s="194"/>
      <c r="Q65" s="194"/>
      <c r="R65" s="194"/>
      <c r="S65" s="194" t="s">
        <v>26</v>
      </c>
      <c r="T65" s="194" t="s">
        <v>270</v>
      </c>
      <c r="U65" s="194">
        <v>5</v>
      </c>
      <c r="V65" s="194">
        <v>3</v>
      </c>
      <c r="W65" s="194">
        <v>1</v>
      </c>
      <c r="X65" s="194">
        <v>5</v>
      </c>
      <c r="Y65" s="194">
        <v>3</v>
      </c>
      <c r="Z65" s="194">
        <v>5</v>
      </c>
      <c r="AA65" s="194">
        <v>4</v>
      </c>
      <c r="AB65" s="194">
        <v>3</v>
      </c>
      <c r="AC65" s="194">
        <v>3</v>
      </c>
      <c r="AD65" s="194">
        <v>1</v>
      </c>
      <c r="AE65" s="194"/>
      <c r="AF65" s="194">
        <v>1</v>
      </c>
      <c r="AG65" s="194">
        <v>1</v>
      </c>
      <c r="AH65" s="194">
        <v>1</v>
      </c>
      <c r="AI65" s="194">
        <v>3</v>
      </c>
      <c r="AJ65" s="194">
        <v>3</v>
      </c>
      <c r="AK65" s="194" t="s">
        <v>26</v>
      </c>
      <c r="AL65" s="194">
        <v>1</v>
      </c>
      <c r="AM65" s="194">
        <v>4</v>
      </c>
      <c r="AN65" s="194" t="s">
        <v>405</v>
      </c>
      <c r="AO65" s="194"/>
      <c r="AP65" s="194"/>
      <c r="AQ65" s="194"/>
      <c r="AR65" s="194"/>
      <c r="AS65" s="194"/>
      <c r="AT65" s="194"/>
      <c r="AU65" s="194"/>
      <c r="AV65" s="194" t="s">
        <v>270</v>
      </c>
      <c r="AW65" s="194" t="s">
        <v>26</v>
      </c>
      <c r="AX65" s="194"/>
      <c r="AY65" s="194">
        <v>1</v>
      </c>
      <c r="AZ65" s="194">
        <v>1</v>
      </c>
      <c r="BA65" s="194" t="s">
        <v>330</v>
      </c>
      <c r="BB65" s="194" t="s">
        <v>317</v>
      </c>
      <c r="BC65" s="194"/>
      <c r="BD65">
        <f t="shared" si="7"/>
        <v>0</v>
      </c>
      <c r="BE65">
        <f t="shared" si="6"/>
        <v>0</v>
      </c>
      <c r="BF65">
        <f t="shared" si="6"/>
        <v>1</v>
      </c>
      <c r="BG65">
        <f t="shared" si="6"/>
        <v>1</v>
      </c>
      <c r="BH65">
        <f t="shared" si="6"/>
        <v>1</v>
      </c>
      <c r="BI65">
        <f t="shared" si="6"/>
        <v>0</v>
      </c>
      <c r="BJ65">
        <f t="shared" si="5"/>
        <v>1</v>
      </c>
      <c r="BK65">
        <f t="shared" si="4"/>
        <v>1</v>
      </c>
      <c r="BL65">
        <f t="shared" si="4"/>
        <v>1</v>
      </c>
      <c r="BM65">
        <f t="shared" si="4"/>
        <v>1</v>
      </c>
      <c r="BN65">
        <f t="shared" si="4"/>
        <v>0</v>
      </c>
      <c r="BO65">
        <f t="shared" si="4"/>
        <v>0</v>
      </c>
      <c r="BP65">
        <f t="shared" si="4"/>
        <v>0</v>
      </c>
    </row>
    <row r="66" spans="1:68" ht="15" x14ac:dyDescent="0.25">
      <c r="A66" s="150" t="str">
        <f>IF(ISNA(LOOKUP($F66,BLIOTECAS!$B$1:$B$27,BLIOTECAS!C$1:C$27)),"",LOOKUP($F66,BLIOTECAS!$B$1:$B$27,BLIOTECAS!C$1:C$27))</f>
        <v/>
      </c>
      <c r="B66" s="150" t="str">
        <f>IF(ISNA(LOOKUP($F66,BLIOTECAS!$B$1:$B$27,BLIOTECAS!D$1:D$27)),"",LOOKUP($F66,BLIOTECAS!$B$1:$B$27,BLIOTECAS!D$1:D$27))</f>
        <v/>
      </c>
      <c r="C66" s="150" t="str">
        <f>IFERROR(VLOOKUP(TABLA!F66,BLIOTECAS!$C$1:$E$26,3,FALSE),"")</f>
        <v/>
      </c>
      <c r="D66" s="195">
        <v>43973.734722222223</v>
      </c>
      <c r="E66" s="195" t="s">
        <v>396</v>
      </c>
      <c r="F66" s="194"/>
      <c r="G66" s="194" t="s">
        <v>305</v>
      </c>
      <c r="H66" s="194" t="s">
        <v>305</v>
      </c>
      <c r="I66" s="194" t="s">
        <v>306</v>
      </c>
      <c r="J66" s="194" t="s">
        <v>309</v>
      </c>
      <c r="K66" s="194" t="s">
        <v>89</v>
      </c>
      <c r="L66" s="194" t="s">
        <v>92</v>
      </c>
      <c r="M66" s="194" t="s">
        <v>83</v>
      </c>
      <c r="N66" s="194"/>
      <c r="O66" s="194"/>
      <c r="P66" s="194"/>
      <c r="Q66" s="194"/>
      <c r="R66" s="194"/>
      <c r="S66" s="194" t="s">
        <v>270</v>
      </c>
      <c r="T66" s="194" t="s">
        <v>270</v>
      </c>
      <c r="U66" s="194">
        <v>5</v>
      </c>
      <c r="V66" s="194">
        <v>1</v>
      </c>
      <c r="W66" s="194">
        <v>3</v>
      </c>
      <c r="X66" s="194">
        <v>2</v>
      </c>
      <c r="Y66" s="194">
        <v>4</v>
      </c>
      <c r="Z66" s="194">
        <v>2</v>
      </c>
      <c r="AA66" s="194">
        <v>4</v>
      </c>
      <c r="AB66" s="194">
        <v>3</v>
      </c>
      <c r="AC66" s="194">
        <v>3</v>
      </c>
      <c r="AD66" s="194">
        <v>3</v>
      </c>
      <c r="AE66" s="194"/>
      <c r="AF66" s="194">
        <v>3</v>
      </c>
      <c r="AG66" s="194">
        <v>3</v>
      </c>
      <c r="AH66" s="194">
        <v>4</v>
      </c>
      <c r="AI66" s="194">
        <v>2</v>
      </c>
      <c r="AJ66" s="194">
        <v>4</v>
      </c>
      <c r="AK66" s="194" t="s">
        <v>26</v>
      </c>
      <c r="AL66" s="194">
        <v>2</v>
      </c>
      <c r="AM66" s="194">
        <v>3</v>
      </c>
      <c r="AN66" s="194" t="s">
        <v>424</v>
      </c>
      <c r="AO66" s="194"/>
      <c r="AP66" s="194"/>
      <c r="AQ66" s="194"/>
      <c r="AR66" s="194"/>
      <c r="AS66" s="194"/>
      <c r="AT66" s="194"/>
      <c r="AU66" s="194"/>
      <c r="AV66" s="194" t="s">
        <v>26</v>
      </c>
      <c r="AW66" s="194" t="s">
        <v>26</v>
      </c>
      <c r="AX66" s="194"/>
      <c r="AY66" s="194">
        <v>5</v>
      </c>
      <c r="AZ66" s="194">
        <v>5</v>
      </c>
      <c r="BA66" s="194" t="s">
        <v>303</v>
      </c>
      <c r="BB66" s="194" t="s">
        <v>317</v>
      </c>
      <c r="BC66" s="194"/>
      <c r="BD66">
        <f t="shared" si="7"/>
        <v>1</v>
      </c>
      <c r="BE66">
        <f t="shared" si="6"/>
        <v>0</v>
      </c>
      <c r="BF66">
        <f t="shared" si="6"/>
        <v>0</v>
      </c>
      <c r="BG66">
        <f t="shared" si="6"/>
        <v>0</v>
      </c>
      <c r="BH66">
        <f t="shared" si="6"/>
        <v>0</v>
      </c>
      <c r="BI66">
        <f t="shared" si="6"/>
        <v>0</v>
      </c>
      <c r="BJ66">
        <f t="shared" si="5"/>
        <v>0</v>
      </c>
      <c r="BK66">
        <f t="shared" si="4"/>
        <v>0</v>
      </c>
      <c r="BL66">
        <f t="shared" si="4"/>
        <v>1</v>
      </c>
      <c r="BM66">
        <f t="shared" si="4"/>
        <v>0</v>
      </c>
      <c r="BN66">
        <f t="shared" si="4"/>
        <v>0</v>
      </c>
      <c r="BO66">
        <f t="shared" si="4"/>
        <v>0</v>
      </c>
      <c r="BP66">
        <f t="shared" si="4"/>
        <v>0</v>
      </c>
    </row>
    <row r="67" spans="1:68" ht="15" x14ac:dyDescent="0.25">
      <c r="A67" s="150" t="str">
        <f>IF(ISNA(LOOKUP($F67,BLIOTECAS!$B$1:$B$27,BLIOTECAS!C$1:C$27)),"",LOOKUP($F67,BLIOTECAS!$B$1:$B$27,BLIOTECAS!C$1:C$27))</f>
        <v/>
      </c>
      <c r="B67" s="150" t="str">
        <f>IF(ISNA(LOOKUP($F67,BLIOTECAS!$B$1:$B$27,BLIOTECAS!D$1:D$27)),"",LOOKUP($F67,BLIOTECAS!$B$1:$B$27,BLIOTECAS!D$1:D$27))</f>
        <v/>
      </c>
      <c r="C67" s="150" t="str">
        <f>IFERROR(VLOOKUP(TABLA!F67,BLIOTECAS!$C$1:$E$26,3,FALSE),"")</f>
        <v>Ciencias de la Salud</v>
      </c>
      <c r="D67" s="195">
        <v>43973.690972222219</v>
      </c>
      <c r="E67" s="195" t="s">
        <v>396</v>
      </c>
      <c r="F67" s="194" t="s">
        <v>106</v>
      </c>
      <c r="G67" s="194" t="s">
        <v>320</v>
      </c>
      <c r="H67" s="194" t="s">
        <v>320</v>
      </c>
      <c r="I67" s="194" t="s">
        <v>315</v>
      </c>
      <c r="J67" s="194" t="s">
        <v>106</v>
      </c>
      <c r="K67" s="194" t="s">
        <v>222</v>
      </c>
      <c r="L67" s="194"/>
      <c r="M67" s="194" t="s">
        <v>1429</v>
      </c>
      <c r="N67" s="194"/>
      <c r="O67" s="194"/>
      <c r="P67" s="194"/>
      <c r="Q67" s="194"/>
      <c r="R67" s="194"/>
      <c r="S67" s="194" t="s">
        <v>26</v>
      </c>
      <c r="T67" s="194" t="s">
        <v>26</v>
      </c>
      <c r="U67" s="194">
        <v>2</v>
      </c>
      <c r="V67" s="194">
        <v>2</v>
      </c>
      <c r="W67" s="194">
        <v>2</v>
      </c>
      <c r="X67" s="194">
        <v>2</v>
      </c>
      <c r="Y67" s="194">
        <v>5</v>
      </c>
      <c r="Z67" s="194">
        <v>5</v>
      </c>
      <c r="AA67" s="194">
        <v>5</v>
      </c>
      <c r="AB67" s="194">
        <v>1</v>
      </c>
      <c r="AC67" s="194">
        <v>4</v>
      </c>
      <c r="AD67" s="194">
        <v>5</v>
      </c>
      <c r="AE67" s="194"/>
      <c r="AF67" s="194">
        <v>3</v>
      </c>
      <c r="AG67" s="194">
        <v>5</v>
      </c>
      <c r="AH67" s="194">
        <v>4</v>
      </c>
      <c r="AI67" s="194">
        <v>5</v>
      </c>
      <c r="AJ67" s="194">
        <v>5</v>
      </c>
      <c r="AK67" s="194" t="s">
        <v>26</v>
      </c>
      <c r="AL67" s="194">
        <v>4</v>
      </c>
      <c r="AM67" s="194">
        <v>2</v>
      </c>
      <c r="AN67" s="194" t="s">
        <v>400</v>
      </c>
      <c r="AO67" s="194"/>
      <c r="AP67" s="194"/>
      <c r="AQ67" s="194"/>
      <c r="AR67" s="194"/>
      <c r="AS67" s="194"/>
      <c r="AT67" s="194"/>
      <c r="AU67" s="194"/>
      <c r="AV67" s="194" t="s">
        <v>26</v>
      </c>
      <c r="AW67" s="194" t="s">
        <v>26</v>
      </c>
      <c r="AX67" s="194"/>
      <c r="AY67" s="194">
        <v>5</v>
      </c>
      <c r="AZ67" s="194">
        <v>5</v>
      </c>
      <c r="BA67" s="194" t="s">
        <v>303</v>
      </c>
      <c r="BB67" s="194" t="s">
        <v>317</v>
      </c>
      <c r="BC67" s="194" t="s">
        <v>1430</v>
      </c>
      <c r="BD67">
        <f t="shared" si="7"/>
        <v>0</v>
      </c>
      <c r="BE67">
        <f t="shared" si="6"/>
        <v>1</v>
      </c>
      <c r="BF67">
        <f t="shared" si="6"/>
        <v>0</v>
      </c>
      <c r="BG67">
        <f t="shared" si="6"/>
        <v>0</v>
      </c>
      <c r="BH67">
        <f t="shared" si="6"/>
        <v>0</v>
      </c>
      <c r="BI67">
        <f t="shared" si="6"/>
        <v>0</v>
      </c>
      <c r="BJ67">
        <f t="shared" si="5"/>
        <v>0</v>
      </c>
      <c r="BK67">
        <f t="shared" si="4"/>
        <v>0</v>
      </c>
      <c r="BL67">
        <f t="shared" si="4"/>
        <v>1</v>
      </c>
      <c r="BM67">
        <f t="shared" si="4"/>
        <v>1</v>
      </c>
      <c r="BN67">
        <f t="shared" si="4"/>
        <v>0</v>
      </c>
      <c r="BO67">
        <f t="shared" si="4"/>
        <v>0</v>
      </c>
      <c r="BP67">
        <f t="shared" si="4"/>
        <v>0</v>
      </c>
    </row>
    <row r="68" spans="1:68" ht="15" x14ac:dyDescent="0.25">
      <c r="A68" s="150" t="str">
        <f>IF(ISNA(LOOKUP($F68,BLIOTECAS!$B$1:$B$27,BLIOTECAS!C$1:C$27)),"",LOOKUP($F68,BLIOTECAS!$B$1:$B$27,BLIOTECAS!C$1:C$27))</f>
        <v/>
      </c>
      <c r="B68" s="150" t="str">
        <f>IF(ISNA(LOOKUP($F68,BLIOTECAS!$B$1:$B$27,BLIOTECAS!D$1:D$27)),"",LOOKUP($F68,BLIOTECAS!$B$1:$B$27,BLIOTECAS!D$1:D$27))</f>
        <v/>
      </c>
      <c r="C68" s="150" t="str">
        <f>IFERROR(VLOOKUP(TABLA!F68,BLIOTECAS!$C$1:$E$26,3,FALSE),"")</f>
        <v>Ciencias Sociales</v>
      </c>
      <c r="D68" s="195">
        <v>43973.661805555559</v>
      </c>
      <c r="E68" s="195" t="s">
        <v>396</v>
      </c>
      <c r="F68" s="194" t="s">
        <v>97</v>
      </c>
      <c r="G68" s="194" t="s">
        <v>305</v>
      </c>
      <c r="H68" s="194" t="s">
        <v>300</v>
      </c>
      <c r="I68" s="194" t="s">
        <v>306</v>
      </c>
      <c r="J68" s="194" t="s">
        <v>97</v>
      </c>
      <c r="K68" s="194" t="s">
        <v>104</v>
      </c>
      <c r="L68" s="194" t="s">
        <v>309</v>
      </c>
      <c r="M68" s="194" t="s">
        <v>1431</v>
      </c>
      <c r="N68" s="194"/>
      <c r="O68" s="194"/>
      <c r="P68" s="194"/>
      <c r="Q68" s="194"/>
      <c r="R68" s="194"/>
      <c r="S68" s="194" t="s">
        <v>270</v>
      </c>
      <c r="T68" s="194" t="s">
        <v>26</v>
      </c>
      <c r="U68" s="194">
        <v>5</v>
      </c>
      <c r="V68" s="194">
        <v>3</v>
      </c>
      <c r="W68" s="194">
        <v>2</v>
      </c>
      <c r="X68" s="194">
        <v>4</v>
      </c>
      <c r="Y68" s="194">
        <v>5</v>
      </c>
      <c r="Z68" s="194">
        <v>4</v>
      </c>
      <c r="AA68" s="194">
        <v>2</v>
      </c>
      <c r="AB68" s="194">
        <v>2</v>
      </c>
      <c r="AC68" s="194">
        <v>5</v>
      </c>
      <c r="AD68" s="194">
        <v>4</v>
      </c>
      <c r="AE68" s="194"/>
      <c r="AF68" s="194">
        <v>2</v>
      </c>
      <c r="AG68" s="194">
        <v>5</v>
      </c>
      <c r="AH68" s="194">
        <v>4</v>
      </c>
      <c r="AI68" s="194">
        <v>2</v>
      </c>
      <c r="AJ68" s="194">
        <v>4</v>
      </c>
      <c r="AK68" s="194" t="s">
        <v>26</v>
      </c>
      <c r="AL68" s="194">
        <v>5</v>
      </c>
      <c r="AM68" s="194">
        <v>4</v>
      </c>
      <c r="AN68" s="194" t="s">
        <v>307</v>
      </c>
      <c r="AO68" s="194"/>
      <c r="AP68" s="194"/>
      <c r="AQ68" s="194"/>
      <c r="AR68" s="194"/>
      <c r="AS68" s="194"/>
      <c r="AT68" s="194"/>
      <c r="AU68" s="194"/>
      <c r="AV68" s="194" t="s">
        <v>270</v>
      </c>
      <c r="AW68" s="194" t="s">
        <v>270</v>
      </c>
      <c r="AX68" s="194"/>
      <c r="AY68" s="194">
        <v>5</v>
      </c>
      <c r="AZ68" s="194">
        <v>5</v>
      </c>
      <c r="BA68" s="194" t="s">
        <v>303</v>
      </c>
      <c r="BB68" s="194" t="s">
        <v>304</v>
      </c>
      <c r="BC68" s="194"/>
      <c r="BD68">
        <f t="shared" si="7"/>
        <v>1</v>
      </c>
      <c r="BE68">
        <f t="shared" si="6"/>
        <v>0</v>
      </c>
      <c r="BF68">
        <f t="shared" si="6"/>
        <v>0</v>
      </c>
      <c r="BG68">
        <f t="shared" si="6"/>
        <v>0</v>
      </c>
      <c r="BH68">
        <f t="shared" si="6"/>
        <v>0</v>
      </c>
      <c r="BI68">
        <f t="shared" si="6"/>
        <v>0</v>
      </c>
      <c r="BJ68">
        <f t="shared" si="5"/>
        <v>0</v>
      </c>
      <c r="BK68">
        <f t="shared" si="4"/>
        <v>0</v>
      </c>
      <c r="BL68">
        <f t="shared" si="4"/>
        <v>0</v>
      </c>
      <c r="BM68">
        <f t="shared" si="4"/>
        <v>0</v>
      </c>
      <c r="BN68">
        <f t="shared" si="4"/>
        <v>0</v>
      </c>
      <c r="BO68">
        <f t="shared" si="4"/>
        <v>1</v>
      </c>
      <c r="BP68">
        <f t="shared" si="4"/>
        <v>0</v>
      </c>
    </row>
    <row r="69" spans="1:68" ht="15" x14ac:dyDescent="0.25">
      <c r="A69" s="150" t="str">
        <f>IF(ISNA(LOOKUP($F69,BLIOTECAS!$B$1:$B$27,BLIOTECAS!C$1:C$27)),"",LOOKUP($F69,BLIOTECAS!$B$1:$B$27,BLIOTECAS!C$1:C$27))</f>
        <v/>
      </c>
      <c r="B69" s="150" t="str">
        <f>IF(ISNA(LOOKUP($F69,BLIOTECAS!$B$1:$B$27,BLIOTECAS!D$1:D$27)),"",LOOKUP($F69,BLIOTECAS!$B$1:$B$27,BLIOTECAS!D$1:D$27))</f>
        <v/>
      </c>
      <c r="C69" s="150" t="str">
        <f>IFERROR(VLOOKUP(TABLA!F69,BLIOTECAS!$C$1:$E$26,3,FALSE),"")</f>
        <v>Ciencias Sociales</v>
      </c>
      <c r="D69" s="195">
        <v>43973.604861111111</v>
      </c>
      <c r="E69" s="195" t="s">
        <v>396</v>
      </c>
      <c r="F69" s="194" t="s">
        <v>99</v>
      </c>
      <c r="G69" s="194" t="s">
        <v>305</v>
      </c>
      <c r="H69" s="194" t="s">
        <v>300</v>
      </c>
      <c r="I69" s="194" t="s">
        <v>306</v>
      </c>
      <c r="J69" s="194" t="s">
        <v>309</v>
      </c>
      <c r="K69" s="194" t="s">
        <v>98</v>
      </c>
      <c r="L69" s="194" t="s">
        <v>104</v>
      </c>
      <c r="M69" s="194" t="s">
        <v>1432</v>
      </c>
      <c r="N69" s="194"/>
      <c r="O69" s="194"/>
      <c r="P69" s="194"/>
      <c r="Q69" s="194"/>
      <c r="R69" s="194"/>
      <c r="S69" s="194" t="s">
        <v>270</v>
      </c>
      <c r="T69" s="194" t="s">
        <v>270</v>
      </c>
      <c r="U69" s="194">
        <v>5</v>
      </c>
      <c r="V69" s="194">
        <v>1</v>
      </c>
      <c r="W69" s="194">
        <v>1</v>
      </c>
      <c r="X69" s="194">
        <v>5</v>
      </c>
      <c r="Y69" s="194">
        <v>3</v>
      </c>
      <c r="Z69" s="194">
        <v>5</v>
      </c>
      <c r="AA69" s="194">
        <v>4</v>
      </c>
      <c r="AB69" s="194">
        <v>1</v>
      </c>
      <c r="AC69" s="194">
        <v>1</v>
      </c>
      <c r="AD69" s="194">
        <v>4</v>
      </c>
      <c r="AE69" s="194"/>
      <c r="AF69" s="194">
        <v>2</v>
      </c>
      <c r="AG69" s="194">
        <v>4</v>
      </c>
      <c r="AH69" s="194">
        <v>2</v>
      </c>
      <c r="AI69" s="194">
        <v>1</v>
      </c>
      <c r="AJ69" s="194">
        <v>3</v>
      </c>
      <c r="AK69" s="194" t="s">
        <v>26</v>
      </c>
      <c r="AL69" s="194">
        <v>1</v>
      </c>
      <c r="AM69" s="194">
        <v>3</v>
      </c>
      <c r="AN69" s="194" t="s">
        <v>408</v>
      </c>
      <c r="AO69" s="194"/>
      <c r="AP69" s="194"/>
      <c r="AQ69" s="194"/>
      <c r="AR69" s="194"/>
      <c r="AS69" s="194"/>
      <c r="AT69" s="194"/>
      <c r="AU69" s="194"/>
      <c r="AV69" s="194" t="s">
        <v>26</v>
      </c>
      <c r="AW69" s="194" t="s">
        <v>26</v>
      </c>
      <c r="AX69" s="194"/>
      <c r="AY69" s="194">
        <v>5</v>
      </c>
      <c r="AZ69" s="194">
        <v>4</v>
      </c>
      <c r="BA69" s="194" t="s">
        <v>303</v>
      </c>
      <c r="BB69" s="194" t="s">
        <v>317</v>
      </c>
      <c r="BC69" s="194" t="s">
        <v>1433</v>
      </c>
      <c r="BD69">
        <f t="shared" si="7"/>
        <v>1</v>
      </c>
      <c r="BE69">
        <f t="shared" si="6"/>
        <v>0</v>
      </c>
      <c r="BF69">
        <f t="shared" si="6"/>
        <v>0</v>
      </c>
      <c r="BG69">
        <f t="shared" si="6"/>
        <v>0</v>
      </c>
      <c r="BH69">
        <f t="shared" si="6"/>
        <v>0</v>
      </c>
      <c r="BI69">
        <f t="shared" si="6"/>
        <v>0</v>
      </c>
      <c r="BJ69">
        <f t="shared" si="5"/>
        <v>1</v>
      </c>
      <c r="BK69">
        <f t="shared" si="4"/>
        <v>0</v>
      </c>
      <c r="BL69">
        <f t="shared" si="4"/>
        <v>1</v>
      </c>
      <c r="BM69">
        <f t="shared" si="4"/>
        <v>1</v>
      </c>
      <c r="BN69">
        <f t="shared" si="4"/>
        <v>0</v>
      </c>
      <c r="BO69">
        <f t="shared" si="4"/>
        <v>0</v>
      </c>
      <c r="BP69">
        <f t="shared" si="4"/>
        <v>0</v>
      </c>
    </row>
    <row r="70" spans="1:68" ht="15" x14ac:dyDescent="0.25">
      <c r="A70" s="150" t="str">
        <f>IF(ISNA(LOOKUP($F70,BLIOTECAS!$B$1:$B$27,BLIOTECAS!C$1:C$27)),"",LOOKUP($F70,BLIOTECAS!$B$1:$B$27,BLIOTECAS!C$1:C$27))</f>
        <v/>
      </c>
      <c r="B70" s="150" t="str">
        <f>IF(ISNA(LOOKUP($F70,BLIOTECAS!$B$1:$B$27,BLIOTECAS!D$1:D$27)),"",LOOKUP($F70,BLIOTECAS!$B$1:$B$27,BLIOTECAS!D$1:D$27))</f>
        <v/>
      </c>
      <c r="C70" s="150" t="str">
        <f>IFERROR(VLOOKUP(TABLA!F70,BLIOTECAS!$C$1:$E$26,3,FALSE),"")</f>
        <v>Humanidades</v>
      </c>
      <c r="D70" s="195">
        <v>43973.600694444445</v>
      </c>
      <c r="E70" s="195" t="s">
        <v>396</v>
      </c>
      <c r="F70" s="194" t="s">
        <v>103</v>
      </c>
      <c r="G70" s="194" t="s">
        <v>301</v>
      </c>
      <c r="H70" s="194" t="s">
        <v>305</v>
      </c>
      <c r="I70" s="194" t="s">
        <v>306</v>
      </c>
      <c r="J70" s="194" t="s">
        <v>103</v>
      </c>
      <c r="K70" s="194" t="s">
        <v>309</v>
      </c>
      <c r="L70" s="194" t="s">
        <v>92</v>
      </c>
      <c r="M70" s="194" t="s">
        <v>1434</v>
      </c>
      <c r="N70" s="194"/>
      <c r="O70" s="194"/>
      <c r="P70" s="194"/>
      <c r="Q70" s="194"/>
      <c r="R70" s="194"/>
      <c r="S70" s="194" t="s">
        <v>26</v>
      </c>
      <c r="T70" s="194" t="s">
        <v>270</v>
      </c>
      <c r="U70" s="194">
        <v>5</v>
      </c>
      <c r="V70" s="194">
        <v>3</v>
      </c>
      <c r="W70" s="194">
        <v>1</v>
      </c>
      <c r="X70" s="194">
        <v>5</v>
      </c>
      <c r="Y70" s="194">
        <v>5</v>
      </c>
      <c r="Z70" s="194">
        <v>3</v>
      </c>
      <c r="AA70" s="194">
        <v>5</v>
      </c>
      <c r="AB70" s="194">
        <v>3</v>
      </c>
      <c r="AC70" s="194">
        <v>5</v>
      </c>
      <c r="AD70" s="194">
        <v>5</v>
      </c>
      <c r="AE70" s="194"/>
      <c r="AF70" s="194">
        <v>5</v>
      </c>
      <c r="AG70" s="194">
        <v>5</v>
      </c>
      <c r="AH70" s="194">
        <v>5</v>
      </c>
      <c r="AI70" s="194">
        <v>5</v>
      </c>
      <c r="AJ70" s="194">
        <v>4</v>
      </c>
      <c r="AK70" s="194" t="s">
        <v>270</v>
      </c>
      <c r="AL70" s="194">
        <v>5</v>
      </c>
      <c r="AM70" s="194">
        <v>3</v>
      </c>
      <c r="AN70" s="194" t="s">
        <v>307</v>
      </c>
      <c r="AO70" s="194"/>
      <c r="AP70" s="194"/>
      <c r="AQ70" s="194"/>
      <c r="AR70" s="194"/>
      <c r="AS70" s="194"/>
      <c r="AT70" s="194"/>
      <c r="AU70" s="194"/>
      <c r="AV70" s="194" t="s">
        <v>270</v>
      </c>
      <c r="AW70" s="194" t="s">
        <v>270</v>
      </c>
      <c r="AX70" s="194" t="s">
        <v>25</v>
      </c>
      <c r="AY70" s="194">
        <v>4</v>
      </c>
      <c r="AZ70" s="194">
        <v>4</v>
      </c>
      <c r="BA70" s="194" t="s">
        <v>303</v>
      </c>
      <c r="BB70" s="194" t="s">
        <v>317</v>
      </c>
      <c r="BC70" s="194" t="s">
        <v>1435</v>
      </c>
      <c r="BD70">
        <f t="shared" si="7"/>
        <v>1</v>
      </c>
      <c r="BE70">
        <f t="shared" si="6"/>
        <v>0</v>
      </c>
      <c r="BF70">
        <f t="shared" si="6"/>
        <v>0</v>
      </c>
      <c r="BG70">
        <f t="shared" si="6"/>
        <v>0</v>
      </c>
      <c r="BH70">
        <f t="shared" si="6"/>
        <v>0</v>
      </c>
      <c r="BI70">
        <f t="shared" si="6"/>
        <v>0</v>
      </c>
      <c r="BJ70">
        <f t="shared" si="5"/>
        <v>0</v>
      </c>
      <c r="BK70">
        <f t="shared" si="4"/>
        <v>0</v>
      </c>
      <c r="BL70">
        <f t="shared" si="4"/>
        <v>0</v>
      </c>
      <c r="BM70">
        <f t="shared" si="4"/>
        <v>0</v>
      </c>
      <c r="BN70">
        <f t="shared" si="4"/>
        <v>0</v>
      </c>
      <c r="BO70">
        <f t="shared" si="4"/>
        <v>1</v>
      </c>
      <c r="BP70">
        <f t="shared" si="4"/>
        <v>0</v>
      </c>
    </row>
    <row r="71" spans="1:68" ht="15" x14ac:dyDescent="0.25">
      <c r="A71" s="150" t="str">
        <f>IF(ISNA(LOOKUP($F71,BLIOTECAS!$B$1:$B$27,BLIOTECAS!C$1:C$27)),"",LOOKUP($F71,BLIOTECAS!$B$1:$B$27,BLIOTECAS!C$1:C$27))</f>
        <v/>
      </c>
      <c r="B71" s="150" t="str">
        <f>IF(ISNA(LOOKUP($F71,BLIOTECAS!$B$1:$B$27,BLIOTECAS!D$1:D$27)),"",LOOKUP($F71,BLIOTECAS!$B$1:$B$27,BLIOTECAS!D$1:D$27))</f>
        <v/>
      </c>
      <c r="C71" s="150" t="str">
        <f>IFERROR(VLOOKUP(TABLA!F71,BLIOTECAS!$C$1:$E$26,3,FALSE),"")</f>
        <v>Humanidades</v>
      </c>
      <c r="D71" s="195">
        <v>43973.574305555558</v>
      </c>
      <c r="E71" s="195" t="s">
        <v>396</v>
      </c>
      <c r="F71" s="194" t="s">
        <v>104</v>
      </c>
      <c r="G71" s="194" t="s">
        <v>301</v>
      </c>
      <c r="H71" s="194" t="s">
        <v>301</v>
      </c>
      <c r="I71" s="194" t="s">
        <v>318</v>
      </c>
      <c r="J71" s="194" t="s">
        <v>104</v>
      </c>
      <c r="K71" s="194" t="s">
        <v>309</v>
      </c>
      <c r="L71" s="194" t="s">
        <v>89</v>
      </c>
      <c r="M71" s="194" t="s">
        <v>1436</v>
      </c>
      <c r="N71" s="194"/>
      <c r="O71" s="194"/>
      <c r="P71" s="194"/>
      <c r="Q71" s="194"/>
      <c r="R71" s="194"/>
      <c r="S71" s="194" t="s">
        <v>270</v>
      </c>
      <c r="T71" s="194" t="s">
        <v>270</v>
      </c>
      <c r="U71" s="194">
        <v>5</v>
      </c>
      <c r="V71" s="194">
        <v>2</v>
      </c>
      <c r="W71" s="194">
        <v>2</v>
      </c>
      <c r="X71" s="194">
        <v>5</v>
      </c>
      <c r="Y71" s="194">
        <v>5</v>
      </c>
      <c r="Z71" s="194">
        <v>5</v>
      </c>
      <c r="AA71" s="194">
        <v>5</v>
      </c>
      <c r="AB71" s="194">
        <v>5</v>
      </c>
      <c r="AC71" s="194">
        <v>2</v>
      </c>
      <c r="AD71" s="194">
        <v>5</v>
      </c>
      <c r="AE71" s="194"/>
      <c r="AF71" s="194">
        <v>1</v>
      </c>
      <c r="AG71" s="194">
        <v>3</v>
      </c>
      <c r="AH71" s="194">
        <v>2</v>
      </c>
      <c r="AI71" s="194">
        <v>2</v>
      </c>
      <c r="AJ71" s="194">
        <v>3</v>
      </c>
      <c r="AK71" s="194" t="s">
        <v>270</v>
      </c>
      <c r="AL71" s="194">
        <v>2</v>
      </c>
      <c r="AM71" s="194">
        <v>3</v>
      </c>
      <c r="AN71" s="194" t="s">
        <v>408</v>
      </c>
      <c r="AO71" s="194"/>
      <c r="AP71" s="194"/>
      <c r="AQ71" s="194"/>
      <c r="AR71" s="194"/>
      <c r="AS71" s="194"/>
      <c r="AT71" s="194"/>
      <c r="AU71" s="194"/>
      <c r="AV71" s="194" t="s">
        <v>270</v>
      </c>
      <c r="AW71" s="194" t="s">
        <v>26</v>
      </c>
      <c r="AX71" s="194"/>
      <c r="AY71" s="194">
        <v>3</v>
      </c>
      <c r="AZ71" s="194">
        <v>3</v>
      </c>
      <c r="BA71" s="194" t="s">
        <v>319</v>
      </c>
      <c r="BB71" s="194" t="s">
        <v>317</v>
      </c>
      <c r="BC71" s="194" t="s">
        <v>1437</v>
      </c>
      <c r="BD71">
        <f t="shared" si="7"/>
        <v>0</v>
      </c>
      <c r="BE71">
        <f t="shared" si="6"/>
        <v>0</v>
      </c>
      <c r="BF71">
        <f t="shared" si="6"/>
        <v>1</v>
      </c>
      <c r="BG71">
        <f t="shared" si="6"/>
        <v>0</v>
      </c>
      <c r="BH71">
        <f t="shared" si="6"/>
        <v>0</v>
      </c>
      <c r="BI71">
        <f t="shared" si="6"/>
        <v>0</v>
      </c>
      <c r="BJ71">
        <f t="shared" si="5"/>
        <v>1</v>
      </c>
      <c r="BK71">
        <f t="shared" si="4"/>
        <v>0</v>
      </c>
      <c r="BL71">
        <f t="shared" si="4"/>
        <v>1</v>
      </c>
      <c r="BM71">
        <f t="shared" si="4"/>
        <v>1</v>
      </c>
      <c r="BN71">
        <f t="shared" si="4"/>
        <v>0</v>
      </c>
      <c r="BO71">
        <f t="shared" si="4"/>
        <v>0</v>
      </c>
      <c r="BP71">
        <f t="shared" si="4"/>
        <v>0</v>
      </c>
    </row>
    <row r="72" spans="1:68" ht="15" x14ac:dyDescent="0.25">
      <c r="A72" s="150" t="str">
        <f>IF(ISNA(LOOKUP($F72,BLIOTECAS!$B$1:$B$27,BLIOTECAS!C$1:C$27)),"",LOOKUP($F72,BLIOTECAS!$B$1:$B$27,BLIOTECAS!C$1:C$27))</f>
        <v/>
      </c>
      <c r="B72" s="150" t="str">
        <f>IF(ISNA(LOOKUP($F72,BLIOTECAS!$B$1:$B$27,BLIOTECAS!D$1:D$27)),"",LOOKUP($F72,BLIOTECAS!$B$1:$B$27,BLIOTECAS!D$1:D$27))</f>
        <v/>
      </c>
      <c r="C72" s="150" t="str">
        <f>IFERROR(VLOOKUP(TABLA!F72,BLIOTECAS!$C$1:$E$26,3,FALSE),"")</f>
        <v>Ciencias Experimentales</v>
      </c>
      <c r="D72" s="195">
        <v>43973.563888888886</v>
      </c>
      <c r="E72" s="195" t="s">
        <v>396</v>
      </c>
      <c r="F72" s="194" t="s">
        <v>90</v>
      </c>
      <c r="G72" s="194" t="s">
        <v>301</v>
      </c>
      <c r="H72" s="194" t="s">
        <v>300</v>
      </c>
      <c r="I72" s="194" t="s">
        <v>306</v>
      </c>
      <c r="J72" s="194" t="s">
        <v>90</v>
      </c>
      <c r="K72" s="194" t="s">
        <v>108</v>
      </c>
      <c r="L72" s="194" t="s">
        <v>309</v>
      </c>
      <c r="M72" s="194" t="s">
        <v>470</v>
      </c>
      <c r="N72" s="194"/>
      <c r="O72" s="194"/>
      <c r="P72" s="194"/>
      <c r="Q72" s="194"/>
      <c r="R72" s="194"/>
      <c r="S72" s="194" t="s">
        <v>26</v>
      </c>
      <c r="T72" s="194" t="s">
        <v>270</v>
      </c>
      <c r="U72" s="194">
        <v>3</v>
      </c>
      <c r="V72" s="194">
        <v>1</v>
      </c>
      <c r="W72" s="194">
        <v>3</v>
      </c>
      <c r="X72" s="194">
        <v>2</v>
      </c>
      <c r="Y72" s="194">
        <v>5</v>
      </c>
      <c r="Z72" s="194">
        <v>5</v>
      </c>
      <c r="AA72" s="194">
        <v>5</v>
      </c>
      <c r="AB72" s="194">
        <v>2</v>
      </c>
      <c r="AC72" s="194">
        <v>3</v>
      </c>
      <c r="AD72" s="194">
        <v>3</v>
      </c>
      <c r="AE72" s="194"/>
      <c r="AF72" s="194">
        <v>2</v>
      </c>
      <c r="AG72" s="194">
        <v>4</v>
      </c>
      <c r="AH72" s="194">
        <v>3</v>
      </c>
      <c r="AI72" s="194">
        <v>4</v>
      </c>
      <c r="AJ72" s="194">
        <v>5</v>
      </c>
      <c r="AK72" s="194" t="s">
        <v>270</v>
      </c>
      <c r="AL72" s="194">
        <v>3</v>
      </c>
      <c r="AM72" s="194">
        <v>4</v>
      </c>
      <c r="AN72" s="194" t="s">
        <v>1438</v>
      </c>
      <c r="AO72" s="194"/>
      <c r="AP72" s="194"/>
      <c r="AQ72" s="194"/>
      <c r="AR72" s="194"/>
      <c r="AS72" s="194"/>
      <c r="AT72" s="194"/>
      <c r="AU72" s="194"/>
      <c r="AV72" s="194" t="s">
        <v>270</v>
      </c>
      <c r="AW72" s="194" t="s">
        <v>26</v>
      </c>
      <c r="AX72" s="194"/>
      <c r="AY72" s="194">
        <v>5</v>
      </c>
      <c r="AZ72" s="194">
        <v>4</v>
      </c>
      <c r="BA72" s="194" t="s">
        <v>319</v>
      </c>
      <c r="BB72" s="194" t="s">
        <v>317</v>
      </c>
      <c r="BC72" s="194" t="s">
        <v>1439</v>
      </c>
      <c r="BD72">
        <f t="shared" si="7"/>
        <v>1</v>
      </c>
      <c r="BE72">
        <f t="shared" si="6"/>
        <v>0</v>
      </c>
      <c r="BF72">
        <f t="shared" si="6"/>
        <v>0</v>
      </c>
      <c r="BG72">
        <f t="shared" si="6"/>
        <v>0</v>
      </c>
      <c r="BH72">
        <f t="shared" si="6"/>
        <v>0</v>
      </c>
      <c r="BI72">
        <f t="shared" si="6"/>
        <v>0</v>
      </c>
      <c r="BJ72">
        <f t="shared" si="5"/>
        <v>1</v>
      </c>
      <c r="BK72">
        <f t="shared" si="4"/>
        <v>0</v>
      </c>
      <c r="BL72">
        <f t="shared" si="4"/>
        <v>0</v>
      </c>
      <c r="BM72">
        <f t="shared" si="4"/>
        <v>0</v>
      </c>
      <c r="BN72">
        <f t="shared" si="4"/>
        <v>0</v>
      </c>
      <c r="BO72">
        <f t="shared" si="4"/>
        <v>1</v>
      </c>
      <c r="BP72">
        <f t="shared" si="4"/>
        <v>0</v>
      </c>
    </row>
    <row r="73" spans="1:68" ht="15" x14ac:dyDescent="0.25">
      <c r="A73" s="150" t="str">
        <f>IF(ISNA(LOOKUP($F73,BLIOTECAS!$B$1:$B$27,BLIOTECAS!C$1:C$27)),"",LOOKUP($F73,BLIOTECAS!$B$1:$B$27,BLIOTECAS!C$1:C$27))</f>
        <v/>
      </c>
      <c r="B73" s="150" t="str">
        <f>IF(ISNA(LOOKUP($F73,BLIOTECAS!$B$1:$B$27,BLIOTECAS!D$1:D$27)),"",LOOKUP($F73,BLIOTECAS!$B$1:$B$27,BLIOTECAS!D$1:D$27))</f>
        <v/>
      </c>
      <c r="C73" s="150" t="str">
        <f>IFERROR(VLOOKUP(TABLA!F73,BLIOTECAS!$C$1:$E$26,3,FALSE),"")</f>
        <v>Ciencias Sociales</v>
      </c>
      <c r="D73" s="208">
        <v>43973.558333333334</v>
      </c>
      <c r="E73" s="208" t="s">
        <v>396</v>
      </c>
      <c r="F73" s="194" t="s">
        <v>93</v>
      </c>
      <c r="G73" s="194" t="s">
        <v>300</v>
      </c>
      <c r="H73" s="194" t="s">
        <v>320</v>
      </c>
      <c r="I73" s="194" t="s">
        <v>306</v>
      </c>
      <c r="J73" s="194" t="s">
        <v>93</v>
      </c>
      <c r="K73" s="194" t="s">
        <v>309</v>
      </c>
      <c r="L73" s="194" t="s">
        <v>106</v>
      </c>
      <c r="M73" s="194"/>
      <c r="N73" s="194"/>
      <c r="O73" s="194"/>
      <c r="P73" s="194"/>
      <c r="Q73" s="194"/>
      <c r="R73" s="194"/>
      <c r="S73" s="194" t="s">
        <v>26</v>
      </c>
      <c r="T73" s="194" t="s">
        <v>270</v>
      </c>
      <c r="U73" s="194">
        <v>2</v>
      </c>
      <c r="V73" s="194">
        <v>2</v>
      </c>
      <c r="W73" s="194">
        <v>1</v>
      </c>
      <c r="X73" s="194">
        <v>3</v>
      </c>
      <c r="Y73" s="194">
        <v>5</v>
      </c>
      <c r="Z73" s="194">
        <v>5</v>
      </c>
      <c r="AA73" s="194">
        <v>5</v>
      </c>
      <c r="AB73" s="194">
        <v>3</v>
      </c>
      <c r="AC73" s="194">
        <v>3</v>
      </c>
      <c r="AD73" s="194">
        <v>4</v>
      </c>
      <c r="AE73" s="194"/>
      <c r="AF73" s="194">
        <v>4</v>
      </c>
      <c r="AG73" s="194">
        <v>4</v>
      </c>
      <c r="AH73" s="194">
        <v>5</v>
      </c>
      <c r="AI73" s="194">
        <v>3</v>
      </c>
      <c r="AJ73" s="194">
        <v>4</v>
      </c>
      <c r="AK73" s="194" t="s">
        <v>26</v>
      </c>
      <c r="AL73" s="194">
        <v>4</v>
      </c>
      <c r="AM73" s="194">
        <v>4</v>
      </c>
      <c r="AN73" s="194" t="s">
        <v>414</v>
      </c>
      <c r="AO73" s="194"/>
      <c r="AP73" s="194"/>
      <c r="AQ73" s="194"/>
      <c r="AR73" s="194"/>
      <c r="AS73" s="194"/>
      <c r="AT73" s="194"/>
      <c r="AU73" s="194"/>
      <c r="AV73" s="194" t="s">
        <v>26</v>
      </c>
      <c r="AW73" s="194" t="s">
        <v>26</v>
      </c>
      <c r="AX73" s="194"/>
      <c r="AY73" s="194">
        <v>3</v>
      </c>
      <c r="AZ73" s="194">
        <v>3</v>
      </c>
      <c r="BA73" s="194" t="s">
        <v>311</v>
      </c>
      <c r="BB73" s="194" t="s">
        <v>317</v>
      </c>
      <c r="BC73" s="194"/>
      <c r="BD73">
        <f t="shared" si="7"/>
        <v>1</v>
      </c>
      <c r="BE73">
        <f t="shared" si="6"/>
        <v>0</v>
      </c>
      <c r="BF73">
        <f t="shared" si="6"/>
        <v>0</v>
      </c>
      <c r="BG73">
        <f t="shared" si="6"/>
        <v>0</v>
      </c>
      <c r="BH73">
        <f t="shared" si="6"/>
        <v>0</v>
      </c>
      <c r="BI73">
        <f t="shared" si="6"/>
        <v>0</v>
      </c>
      <c r="BJ73">
        <f t="shared" si="5"/>
        <v>1</v>
      </c>
      <c r="BK73">
        <f t="shared" si="4"/>
        <v>0</v>
      </c>
      <c r="BL73">
        <f t="shared" si="4"/>
        <v>1</v>
      </c>
      <c r="BM73">
        <f t="shared" si="4"/>
        <v>1</v>
      </c>
      <c r="BN73">
        <f t="shared" si="4"/>
        <v>1</v>
      </c>
      <c r="BO73">
        <f t="shared" si="4"/>
        <v>0</v>
      </c>
      <c r="BP73">
        <f t="shared" si="4"/>
        <v>0</v>
      </c>
    </row>
    <row r="74" spans="1:68" ht="15" x14ac:dyDescent="0.25">
      <c r="A74" s="150" t="str">
        <f>IF(ISNA(LOOKUP($F74,BLIOTECAS!$B$1:$B$27,BLIOTECAS!C$1:C$27)),"",LOOKUP($F74,BLIOTECAS!$B$1:$B$27,BLIOTECAS!C$1:C$27))</f>
        <v/>
      </c>
      <c r="B74" s="150" t="str">
        <f>IF(ISNA(LOOKUP($F74,BLIOTECAS!$B$1:$B$27,BLIOTECAS!D$1:D$27)),"",LOOKUP($F74,BLIOTECAS!$B$1:$B$27,BLIOTECAS!D$1:D$27))</f>
        <v/>
      </c>
      <c r="C74" s="150" t="str">
        <f>IFERROR(VLOOKUP(TABLA!F74,BLIOTECAS!$C$1:$E$26,3,FALSE),"")</f>
        <v>Ciencias de la Salud</v>
      </c>
      <c r="D74" s="195">
        <v>43973.543749999997</v>
      </c>
      <c r="E74" s="195" t="s">
        <v>396</v>
      </c>
      <c r="F74" s="194" t="s">
        <v>106</v>
      </c>
      <c r="G74" s="194" t="s">
        <v>397</v>
      </c>
      <c r="H74" s="194" t="s">
        <v>301</v>
      </c>
      <c r="I74" s="194" t="s">
        <v>306</v>
      </c>
      <c r="J74" s="194" t="s">
        <v>106</v>
      </c>
      <c r="K74" s="194" t="s">
        <v>101</v>
      </c>
      <c r="L74" s="194" t="s">
        <v>90</v>
      </c>
      <c r="M74" s="194"/>
      <c r="N74" s="194"/>
      <c r="O74" s="194"/>
      <c r="P74" s="194"/>
      <c r="Q74" s="194"/>
      <c r="R74" s="194"/>
      <c r="S74" s="194" t="s">
        <v>26</v>
      </c>
      <c r="T74" s="194" t="s">
        <v>26</v>
      </c>
      <c r="U74" s="194">
        <v>4</v>
      </c>
      <c r="V74" s="194">
        <v>1</v>
      </c>
      <c r="W74" s="194">
        <v>1</v>
      </c>
      <c r="X74" s="194">
        <v>5</v>
      </c>
      <c r="Y74" s="194">
        <v>5</v>
      </c>
      <c r="Z74" s="194">
        <v>3</v>
      </c>
      <c r="AA74" s="194">
        <v>2</v>
      </c>
      <c r="AB74" s="194">
        <v>2</v>
      </c>
      <c r="AC74" s="194">
        <v>3</v>
      </c>
      <c r="AD74" s="194">
        <v>3</v>
      </c>
      <c r="AE74" s="194"/>
      <c r="AF74" s="194">
        <v>2</v>
      </c>
      <c r="AG74" s="194">
        <v>3</v>
      </c>
      <c r="AH74" s="194">
        <v>3</v>
      </c>
      <c r="AI74" s="194">
        <v>3</v>
      </c>
      <c r="AJ74" s="194">
        <v>3</v>
      </c>
      <c r="AK74" s="194" t="s">
        <v>26</v>
      </c>
      <c r="AL74" s="194">
        <v>4</v>
      </c>
      <c r="AM74" s="194">
        <v>4</v>
      </c>
      <c r="AN74" s="194" t="s">
        <v>1440</v>
      </c>
      <c r="AO74" s="194"/>
      <c r="AP74" s="194"/>
      <c r="AQ74" s="194"/>
      <c r="AR74" s="194"/>
      <c r="AS74" s="194"/>
      <c r="AT74" s="194"/>
      <c r="AU74" s="194"/>
      <c r="AV74" s="194" t="s">
        <v>26</v>
      </c>
      <c r="AW74" s="194" t="s">
        <v>26</v>
      </c>
      <c r="AX74" s="194"/>
      <c r="AY74" s="194">
        <v>4</v>
      </c>
      <c r="AZ74" s="194">
        <v>5</v>
      </c>
      <c r="BA74" s="194" t="s">
        <v>303</v>
      </c>
      <c r="BB74" s="194" t="s">
        <v>317</v>
      </c>
      <c r="BC74" s="194"/>
      <c r="BD74">
        <f t="shared" si="7"/>
        <v>1</v>
      </c>
      <c r="BE74">
        <f t="shared" si="6"/>
        <v>0</v>
      </c>
      <c r="BF74">
        <f t="shared" si="6"/>
        <v>0</v>
      </c>
      <c r="BG74">
        <f t="shared" si="6"/>
        <v>0</v>
      </c>
      <c r="BH74">
        <f t="shared" si="6"/>
        <v>0</v>
      </c>
      <c r="BI74">
        <f t="shared" si="6"/>
        <v>0</v>
      </c>
      <c r="BJ74">
        <f t="shared" si="5"/>
        <v>0</v>
      </c>
      <c r="BK74">
        <f t="shared" si="4"/>
        <v>0</v>
      </c>
      <c r="BL74">
        <f t="shared" si="4"/>
        <v>1</v>
      </c>
      <c r="BM74">
        <f t="shared" si="4"/>
        <v>0</v>
      </c>
      <c r="BN74">
        <f t="shared" si="4"/>
        <v>0</v>
      </c>
      <c r="BO74">
        <f t="shared" si="4"/>
        <v>0</v>
      </c>
      <c r="BP74">
        <f t="shared" si="4"/>
        <v>0</v>
      </c>
    </row>
    <row r="75" spans="1:68" ht="15" x14ac:dyDescent="0.25">
      <c r="A75" s="150" t="str">
        <f>IF(ISNA(LOOKUP($F75,BLIOTECAS!$B$1:$B$27,BLIOTECAS!C$1:C$27)),"",LOOKUP($F75,BLIOTECAS!$B$1:$B$27,BLIOTECAS!C$1:C$27))</f>
        <v/>
      </c>
      <c r="B75" s="150" t="str">
        <f>IF(ISNA(LOOKUP($F75,BLIOTECAS!$B$1:$B$27,BLIOTECAS!D$1:D$27)),"",LOOKUP($F75,BLIOTECAS!$B$1:$B$27,BLIOTECAS!D$1:D$27))</f>
        <v/>
      </c>
      <c r="C75" s="150" t="str">
        <f>IFERROR(VLOOKUP(TABLA!F75,BLIOTECAS!$C$1:$E$26,3,FALSE),"")</f>
        <v>Humanidades</v>
      </c>
      <c r="D75" s="195">
        <v>43973.536805555559</v>
      </c>
      <c r="E75" s="195" t="s">
        <v>396</v>
      </c>
      <c r="F75" s="194" t="s">
        <v>100</v>
      </c>
      <c r="G75" s="194" t="s">
        <v>397</v>
      </c>
      <c r="H75" s="194" t="s">
        <v>305</v>
      </c>
      <c r="I75" s="194" t="s">
        <v>306</v>
      </c>
      <c r="J75" s="194" t="s">
        <v>100</v>
      </c>
      <c r="K75" s="194" t="s">
        <v>108</v>
      </c>
      <c r="L75" s="194" t="s">
        <v>225</v>
      </c>
      <c r="M75" s="194" t="s">
        <v>1441</v>
      </c>
      <c r="N75" s="194"/>
      <c r="O75" s="194"/>
      <c r="P75" s="194"/>
      <c r="Q75" s="194"/>
      <c r="R75" s="194"/>
      <c r="S75" s="194" t="s">
        <v>26</v>
      </c>
      <c r="T75" s="194" t="s">
        <v>26</v>
      </c>
      <c r="U75" s="194">
        <v>1</v>
      </c>
      <c r="V75" s="194">
        <v>1</v>
      </c>
      <c r="W75" s="194">
        <v>1</v>
      </c>
      <c r="X75" s="194">
        <v>1</v>
      </c>
      <c r="Y75" s="194">
        <v>2</v>
      </c>
      <c r="Z75" s="194">
        <v>4</v>
      </c>
      <c r="AA75" s="194">
        <v>3</v>
      </c>
      <c r="AB75" s="194">
        <v>3</v>
      </c>
      <c r="AC75" s="194">
        <v>3</v>
      </c>
      <c r="AD75" s="194">
        <v>2</v>
      </c>
      <c r="AE75" s="194"/>
      <c r="AF75" s="194">
        <v>2</v>
      </c>
      <c r="AG75" s="194">
        <v>2</v>
      </c>
      <c r="AH75" s="194">
        <v>2</v>
      </c>
      <c r="AI75" s="194">
        <v>2</v>
      </c>
      <c r="AJ75" s="194">
        <v>2</v>
      </c>
      <c r="AK75" s="194" t="s">
        <v>26</v>
      </c>
      <c r="AL75" s="194">
        <v>3</v>
      </c>
      <c r="AM75" s="194">
        <v>4</v>
      </c>
      <c r="AN75" s="194" t="s">
        <v>1442</v>
      </c>
      <c r="AO75" s="194"/>
      <c r="AP75" s="194"/>
      <c r="AQ75" s="194"/>
      <c r="AR75" s="194"/>
      <c r="AS75" s="194"/>
      <c r="AT75" s="194"/>
      <c r="AU75" s="194"/>
      <c r="AV75" s="194" t="s">
        <v>26</v>
      </c>
      <c r="AW75" s="194" t="s">
        <v>26</v>
      </c>
      <c r="AX75" s="194"/>
      <c r="AY75" s="194">
        <v>2</v>
      </c>
      <c r="AZ75" s="194">
        <v>2</v>
      </c>
      <c r="BA75" s="194" t="s">
        <v>319</v>
      </c>
      <c r="BB75" s="194" t="s">
        <v>308</v>
      </c>
      <c r="BC75" s="194"/>
      <c r="BD75">
        <f t="shared" si="7"/>
        <v>1</v>
      </c>
      <c r="BE75">
        <f t="shared" si="6"/>
        <v>0</v>
      </c>
      <c r="BF75">
        <f t="shared" si="6"/>
        <v>0</v>
      </c>
      <c r="BG75">
        <f t="shared" si="6"/>
        <v>0</v>
      </c>
      <c r="BH75">
        <f t="shared" si="6"/>
        <v>0</v>
      </c>
      <c r="BI75">
        <f t="shared" si="6"/>
        <v>0</v>
      </c>
      <c r="BJ75">
        <f t="shared" si="5"/>
        <v>0</v>
      </c>
      <c r="BK75">
        <f t="shared" si="4"/>
        <v>1</v>
      </c>
      <c r="BL75">
        <f t="shared" si="4"/>
        <v>0</v>
      </c>
      <c r="BM75">
        <f t="shared" si="4"/>
        <v>1</v>
      </c>
      <c r="BN75">
        <f t="shared" si="4"/>
        <v>0</v>
      </c>
      <c r="BO75">
        <f t="shared" si="4"/>
        <v>0</v>
      </c>
      <c r="BP75">
        <f t="shared" si="4"/>
        <v>0</v>
      </c>
    </row>
    <row r="76" spans="1:68" ht="15" x14ac:dyDescent="0.25">
      <c r="A76" s="150" t="str">
        <f>IF(ISNA(LOOKUP($F76,BLIOTECAS!$B$1:$B$27,BLIOTECAS!C$1:C$27)),"",LOOKUP($F76,BLIOTECAS!$B$1:$B$27,BLIOTECAS!C$1:C$27))</f>
        <v/>
      </c>
      <c r="B76" s="150" t="str">
        <f>IF(ISNA(LOOKUP($F76,BLIOTECAS!$B$1:$B$27,BLIOTECAS!D$1:D$27)),"",LOOKUP($F76,BLIOTECAS!$B$1:$B$27,BLIOTECAS!D$1:D$27))</f>
        <v/>
      </c>
      <c r="C76" s="150" t="str">
        <f>IFERROR(VLOOKUP(TABLA!F76,BLIOTECAS!$C$1:$E$26,3,FALSE),"")</f>
        <v>Ciencias Sociales</v>
      </c>
      <c r="D76" s="195">
        <v>43973.534722222219</v>
      </c>
      <c r="E76" s="195" t="s">
        <v>396</v>
      </c>
      <c r="F76" s="194" t="s">
        <v>93</v>
      </c>
      <c r="G76" s="194" t="s">
        <v>300</v>
      </c>
      <c r="H76" s="194" t="s">
        <v>300</v>
      </c>
      <c r="I76" s="194" t="s">
        <v>306</v>
      </c>
      <c r="J76" s="194" t="s">
        <v>93</v>
      </c>
      <c r="K76" s="194" t="s">
        <v>309</v>
      </c>
      <c r="L76" s="194"/>
      <c r="M76" s="194"/>
      <c r="N76" s="194"/>
      <c r="O76" s="194"/>
      <c r="P76" s="194"/>
      <c r="Q76" s="194"/>
      <c r="R76" s="194"/>
      <c r="S76" s="194" t="s">
        <v>270</v>
      </c>
      <c r="T76" s="194" t="s">
        <v>270</v>
      </c>
      <c r="U76" s="194">
        <v>4</v>
      </c>
      <c r="V76" s="194">
        <v>1</v>
      </c>
      <c r="W76" s="194">
        <v>1</v>
      </c>
      <c r="X76" s="194">
        <v>5</v>
      </c>
      <c r="Y76" s="194">
        <v>5</v>
      </c>
      <c r="Z76" s="194">
        <v>4</v>
      </c>
      <c r="AA76" s="194">
        <v>5</v>
      </c>
      <c r="AB76" s="194">
        <v>1</v>
      </c>
      <c r="AC76" s="194">
        <v>3</v>
      </c>
      <c r="AD76" s="194">
        <v>4</v>
      </c>
      <c r="AE76" s="194"/>
      <c r="AF76" s="194">
        <v>2</v>
      </c>
      <c r="AG76" s="194">
        <v>3</v>
      </c>
      <c r="AH76" s="194">
        <v>2</v>
      </c>
      <c r="AI76" s="194">
        <v>3</v>
      </c>
      <c r="AJ76" s="194">
        <v>2</v>
      </c>
      <c r="AK76" s="194" t="s">
        <v>26</v>
      </c>
      <c r="AL76" s="194">
        <v>4</v>
      </c>
      <c r="AM76" s="194">
        <v>3</v>
      </c>
      <c r="AN76" s="194" t="s">
        <v>354</v>
      </c>
      <c r="AO76" s="194"/>
      <c r="AP76" s="194"/>
      <c r="AQ76" s="194"/>
      <c r="AR76" s="194"/>
      <c r="AS76" s="194"/>
      <c r="AT76" s="194"/>
      <c r="AU76" s="194"/>
      <c r="AV76" s="194" t="s">
        <v>26</v>
      </c>
      <c r="AW76" s="194" t="s">
        <v>26</v>
      </c>
      <c r="AX76" s="194"/>
      <c r="AY76" s="194">
        <v>4</v>
      </c>
      <c r="AZ76" s="194">
        <v>3</v>
      </c>
      <c r="BA76" s="194" t="s">
        <v>311</v>
      </c>
      <c r="BB76" s="194" t="s">
        <v>317</v>
      </c>
      <c r="BC76" s="194" t="s">
        <v>1443</v>
      </c>
      <c r="BD76">
        <f t="shared" si="7"/>
        <v>1</v>
      </c>
      <c r="BE76">
        <f t="shared" si="6"/>
        <v>0</v>
      </c>
      <c r="BF76">
        <f t="shared" si="6"/>
        <v>0</v>
      </c>
      <c r="BG76">
        <f t="shared" si="6"/>
        <v>0</v>
      </c>
      <c r="BH76">
        <f t="shared" si="6"/>
        <v>0</v>
      </c>
      <c r="BI76">
        <f t="shared" si="6"/>
        <v>0</v>
      </c>
      <c r="BJ76">
        <f t="shared" si="5"/>
        <v>1</v>
      </c>
      <c r="BK76">
        <f t="shared" si="4"/>
        <v>0</v>
      </c>
      <c r="BL76">
        <f t="shared" si="4"/>
        <v>0</v>
      </c>
      <c r="BM76">
        <f t="shared" si="4"/>
        <v>1</v>
      </c>
      <c r="BN76">
        <f t="shared" si="4"/>
        <v>0</v>
      </c>
      <c r="BO76">
        <f t="shared" si="4"/>
        <v>0</v>
      </c>
      <c r="BP76">
        <f t="shared" si="4"/>
        <v>0</v>
      </c>
    </row>
    <row r="77" spans="1:68" ht="15" x14ac:dyDescent="0.25">
      <c r="A77" s="150" t="str">
        <f>IF(ISNA(LOOKUP($F77,BLIOTECAS!$B$1:$B$27,BLIOTECAS!C$1:C$27)),"",LOOKUP($F77,BLIOTECAS!$B$1:$B$27,BLIOTECAS!C$1:C$27))</f>
        <v/>
      </c>
      <c r="B77" s="150" t="str">
        <f>IF(ISNA(LOOKUP($F77,BLIOTECAS!$B$1:$B$27,BLIOTECAS!D$1:D$27)),"",LOOKUP($F77,BLIOTECAS!$B$1:$B$27,BLIOTECAS!D$1:D$27))</f>
        <v/>
      </c>
      <c r="C77" s="150" t="str">
        <f>IFERROR(VLOOKUP(TABLA!F77,BLIOTECAS!$C$1:$E$26,3,FALSE),"")</f>
        <v>Ciencias Sociales</v>
      </c>
      <c r="D77" s="195">
        <v>43973.534722222219</v>
      </c>
      <c r="E77" s="195" t="s">
        <v>401</v>
      </c>
      <c r="F77" s="194" t="s">
        <v>92</v>
      </c>
      <c r="G77" s="194" t="s">
        <v>300</v>
      </c>
      <c r="H77" s="194" t="s">
        <v>305</v>
      </c>
      <c r="I77" s="194" t="s">
        <v>327</v>
      </c>
      <c r="J77" s="194" t="s">
        <v>92</v>
      </c>
      <c r="K77" s="194"/>
      <c r="L77" s="194"/>
      <c r="M77" s="194"/>
      <c r="N77" s="194"/>
      <c r="O77" s="194"/>
      <c r="P77" s="194"/>
      <c r="Q77" s="194"/>
      <c r="R77" s="194"/>
      <c r="S77" s="194" t="s">
        <v>26</v>
      </c>
      <c r="T77" s="194" t="s">
        <v>26</v>
      </c>
      <c r="U77" s="194">
        <v>1</v>
      </c>
      <c r="V77" s="194">
        <v>3</v>
      </c>
      <c r="W77" s="194">
        <v>4</v>
      </c>
      <c r="X77" s="194">
        <v>3</v>
      </c>
      <c r="Y77" s="194">
        <v>4</v>
      </c>
      <c r="Z77" s="194">
        <v>2</v>
      </c>
      <c r="AA77" s="194">
        <v>1</v>
      </c>
      <c r="AB77" s="194">
        <v>4</v>
      </c>
      <c r="AC77" s="194">
        <v>2</v>
      </c>
      <c r="AD77" s="194">
        <v>2</v>
      </c>
      <c r="AE77" s="194"/>
      <c r="AF77" s="194">
        <v>4</v>
      </c>
      <c r="AG77" s="194">
        <v>3</v>
      </c>
      <c r="AH77" s="194">
        <v>2</v>
      </c>
      <c r="AI77" s="194">
        <v>3</v>
      </c>
      <c r="AJ77" s="194">
        <v>3</v>
      </c>
      <c r="AK77" s="194" t="s">
        <v>270</v>
      </c>
      <c r="AL77" s="194">
        <v>3</v>
      </c>
      <c r="AM77" s="194">
        <v>2</v>
      </c>
      <c r="AN77" s="194" t="s">
        <v>354</v>
      </c>
      <c r="AO77" s="194"/>
      <c r="AP77" s="194"/>
      <c r="AQ77" s="194"/>
      <c r="AR77" s="194"/>
      <c r="AS77" s="194"/>
      <c r="AT77" s="194"/>
      <c r="AU77" s="194"/>
      <c r="AV77" s="194" t="s">
        <v>270</v>
      </c>
      <c r="AW77" s="194" t="s">
        <v>270</v>
      </c>
      <c r="AX77" s="194"/>
      <c r="AY77" s="194">
        <v>4</v>
      </c>
      <c r="AZ77" s="194">
        <v>4</v>
      </c>
      <c r="BA77" s="194" t="s">
        <v>319</v>
      </c>
      <c r="BB77" s="194" t="s">
        <v>317</v>
      </c>
      <c r="BC77" s="194"/>
      <c r="BD77">
        <f t="shared" si="7"/>
        <v>1</v>
      </c>
      <c r="BE77">
        <f t="shared" si="6"/>
        <v>0</v>
      </c>
      <c r="BF77">
        <f t="shared" si="6"/>
        <v>1</v>
      </c>
      <c r="BG77">
        <f t="shared" si="6"/>
        <v>0</v>
      </c>
      <c r="BH77">
        <f t="shared" si="6"/>
        <v>0</v>
      </c>
      <c r="BI77">
        <f t="shared" si="6"/>
        <v>0</v>
      </c>
      <c r="BJ77">
        <f t="shared" si="5"/>
        <v>1</v>
      </c>
      <c r="BK77">
        <f t="shared" si="4"/>
        <v>0</v>
      </c>
      <c r="BL77">
        <f t="shared" si="4"/>
        <v>0</v>
      </c>
      <c r="BM77">
        <f t="shared" si="4"/>
        <v>1</v>
      </c>
      <c r="BN77">
        <f t="shared" si="4"/>
        <v>0</v>
      </c>
      <c r="BO77">
        <f t="shared" si="4"/>
        <v>0</v>
      </c>
      <c r="BP77">
        <f t="shared" si="4"/>
        <v>0</v>
      </c>
    </row>
    <row r="78" spans="1:68" ht="15" x14ac:dyDescent="0.25">
      <c r="A78" s="150" t="str">
        <f>IF(ISNA(LOOKUP($F78,BLIOTECAS!$B$1:$B$27,BLIOTECAS!C$1:C$27)),"",LOOKUP($F78,BLIOTECAS!$B$1:$B$27,BLIOTECAS!C$1:C$27))</f>
        <v/>
      </c>
      <c r="B78" s="150" t="str">
        <f>IF(ISNA(LOOKUP($F78,BLIOTECAS!$B$1:$B$27,BLIOTECAS!D$1:D$27)),"",LOOKUP($F78,BLIOTECAS!$B$1:$B$27,BLIOTECAS!D$1:D$27))</f>
        <v/>
      </c>
      <c r="C78" s="150" t="str">
        <f>IFERROR(VLOOKUP(TABLA!F78,BLIOTECAS!$C$1:$E$26,3,FALSE),"")</f>
        <v>Ciencias Sociales</v>
      </c>
      <c r="D78" s="195">
        <v>43973.529166666667</v>
      </c>
      <c r="E78" s="195" t="s">
        <v>401</v>
      </c>
      <c r="F78" s="194" t="s">
        <v>92</v>
      </c>
      <c r="G78" s="194" t="s">
        <v>305</v>
      </c>
      <c r="H78" s="194" t="s">
        <v>301</v>
      </c>
      <c r="I78" s="194" t="s">
        <v>355</v>
      </c>
      <c r="J78" s="194" t="s">
        <v>92</v>
      </c>
      <c r="K78" s="194" t="s">
        <v>309</v>
      </c>
      <c r="L78" s="194"/>
      <c r="M78" s="194"/>
      <c r="N78" s="194"/>
      <c r="O78" s="194"/>
      <c r="P78" s="194"/>
      <c r="Q78" s="194"/>
      <c r="R78" s="194"/>
      <c r="S78" s="194" t="s">
        <v>26</v>
      </c>
      <c r="T78" s="194" t="s">
        <v>270</v>
      </c>
      <c r="U78" s="194">
        <v>3</v>
      </c>
      <c r="V78" s="194">
        <v>3</v>
      </c>
      <c r="W78" s="194">
        <v>3</v>
      </c>
      <c r="X78" s="194">
        <v>4</v>
      </c>
      <c r="Y78" s="194">
        <v>2</v>
      </c>
      <c r="Z78" s="194">
        <v>4</v>
      </c>
      <c r="AA78" s="194">
        <v>3</v>
      </c>
      <c r="AB78" s="194">
        <v>4</v>
      </c>
      <c r="AC78" s="194">
        <v>1</v>
      </c>
      <c r="AD78" s="194">
        <v>2</v>
      </c>
      <c r="AE78" s="194"/>
      <c r="AF78" s="194">
        <v>2</v>
      </c>
      <c r="AG78" s="194">
        <v>2</v>
      </c>
      <c r="AH78" s="194">
        <v>2</v>
      </c>
      <c r="AI78" s="194">
        <v>2</v>
      </c>
      <c r="AJ78" s="194">
        <v>2</v>
      </c>
      <c r="AK78" s="194" t="s">
        <v>270</v>
      </c>
      <c r="AL78" s="194">
        <v>2</v>
      </c>
      <c r="AM78" s="194">
        <v>1</v>
      </c>
      <c r="AN78" s="194" t="s">
        <v>326</v>
      </c>
      <c r="AO78" s="194"/>
      <c r="AP78" s="194"/>
      <c r="AQ78" s="194"/>
      <c r="AR78" s="194"/>
      <c r="AS78" s="194"/>
      <c r="AT78" s="194"/>
      <c r="AU78" s="194"/>
      <c r="AV78" s="194" t="s">
        <v>270</v>
      </c>
      <c r="AW78" s="194" t="s">
        <v>270</v>
      </c>
      <c r="AX78" s="194" t="s">
        <v>337</v>
      </c>
      <c r="AY78" s="194">
        <v>2</v>
      </c>
      <c r="AZ78" s="194">
        <v>2</v>
      </c>
      <c r="BA78" s="194" t="s">
        <v>330</v>
      </c>
      <c r="BB78" s="194" t="s">
        <v>332</v>
      </c>
      <c r="BC78" s="194" t="s">
        <v>1444</v>
      </c>
      <c r="BD78">
        <f t="shared" si="7"/>
        <v>0</v>
      </c>
      <c r="BE78">
        <f t="shared" si="6"/>
        <v>1</v>
      </c>
      <c r="BF78">
        <f t="shared" si="6"/>
        <v>0</v>
      </c>
      <c r="BG78">
        <f t="shared" si="6"/>
        <v>1</v>
      </c>
      <c r="BH78">
        <f t="shared" si="6"/>
        <v>1</v>
      </c>
      <c r="BI78">
        <f t="shared" si="6"/>
        <v>0</v>
      </c>
      <c r="BJ78">
        <f t="shared" si="5"/>
        <v>0</v>
      </c>
      <c r="BK78">
        <f t="shared" si="4"/>
        <v>1</v>
      </c>
      <c r="BL78">
        <f t="shared" si="4"/>
        <v>0</v>
      </c>
      <c r="BM78">
        <f t="shared" si="4"/>
        <v>1</v>
      </c>
      <c r="BN78">
        <f t="shared" si="4"/>
        <v>0</v>
      </c>
      <c r="BO78">
        <f t="shared" si="4"/>
        <v>0</v>
      </c>
      <c r="BP78">
        <f t="shared" si="4"/>
        <v>0</v>
      </c>
    </row>
    <row r="79" spans="1:68" ht="15" x14ac:dyDescent="0.25">
      <c r="A79" s="150" t="str">
        <f>IF(ISNA(LOOKUP($F79,BLIOTECAS!$B$1:$B$27,BLIOTECAS!C$1:C$27)),"",LOOKUP($F79,BLIOTECAS!$B$1:$B$27,BLIOTECAS!C$1:C$27))</f>
        <v/>
      </c>
      <c r="B79" s="150" t="str">
        <f>IF(ISNA(LOOKUP($F79,BLIOTECAS!$B$1:$B$27,BLIOTECAS!D$1:D$27)),"",LOOKUP($F79,BLIOTECAS!$B$1:$B$27,BLIOTECAS!D$1:D$27))</f>
        <v/>
      </c>
      <c r="C79" s="150" t="str">
        <f>IFERROR(VLOOKUP(TABLA!F79,BLIOTECAS!$C$1:$E$26,3,FALSE),"")</f>
        <v>Ciencias de la Salud</v>
      </c>
      <c r="D79" s="195">
        <v>43973.515277777777</v>
      </c>
      <c r="E79" s="195" t="s">
        <v>396</v>
      </c>
      <c r="F79" s="194" t="s">
        <v>222</v>
      </c>
      <c r="G79" s="194" t="s">
        <v>300</v>
      </c>
      <c r="H79" s="194" t="s">
        <v>301</v>
      </c>
      <c r="I79" s="194" t="s">
        <v>336</v>
      </c>
      <c r="J79" s="194" t="s">
        <v>222</v>
      </c>
      <c r="K79" s="194" t="s">
        <v>106</v>
      </c>
      <c r="L79" s="194"/>
      <c r="M79" s="194"/>
      <c r="N79" s="194"/>
      <c r="O79" s="194"/>
      <c r="P79" s="194"/>
      <c r="Q79" s="194"/>
      <c r="R79" s="194"/>
      <c r="S79" s="194" t="s">
        <v>26</v>
      </c>
      <c r="T79" s="194" t="s">
        <v>270</v>
      </c>
      <c r="U79" s="194">
        <v>4</v>
      </c>
      <c r="V79" s="194">
        <v>4</v>
      </c>
      <c r="W79" s="194">
        <v>4</v>
      </c>
      <c r="X79" s="194">
        <v>1</v>
      </c>
      <c r="Y79" s="194">
        <v>4</v>
      </c>
      <c r="Z79" s="194">
        <v>3</v>
      </c>
      <c r="AA79" s="194">
        <v>4</v>
      </c>
      <c r="AB79" s="194">
        <v>1</v>
      </c>
      <c r="AC79" s="194">
        <v>3</v>
      </c>
      <c r="AD79" s="194">
        <v>4</v>
      </c>
      <c r="AE79" s="194"/>
      <c r="AF79" s="194">
        <v>4</v>
      </c>
      <c r="AG79" s="194">
        <v>4</v>
      </c>
      <c r="AH79" s="194">
        <v>4</v>
      </c>
      <c r="AI79" s="194">
        <v>4</v>
      </c>
      <c r="AJ79" s="194">
        <v>4</v>
      </c>
      <c r="AK79" s="194" t="s">
        <v>26</v>
      </c>
      <c r="AL79" s="194">
        <v>4</v>
      </c>
      <c r="AM79" s="194">
        <v>3</v>
      </c>
      <c r="AN79" s="194" t="s">
        <v>307</v>
      </c>
      <c r="AO79" s="194"/>
      <c r="AP79" s="194"/>
      <c r="AQ79" s="194"/>
      <c r="AR79" s="194"/>
      <c r="AS79" s="194"/>
      <c r="AT79" s="194"/>
      <c r="AU79" s="194"/>
      <c r="AV79" s="194" t="s">
        <v>270</v>
      </c>
      <c r="AW79" s="194" t="s">
        <v>270</v>
      </c>
      <c r="AX79" s="194"/>
      <c r="AY79" s="194">
        <v>4</v>
      </c>
      <c r="AZ79" s="194">
        <v>5</v>
      </c>
      <c r="BA79" s="194" t="s">
        <v>311</v>
      </c>
      <c r="BB79" s="194" t="s">
        <v>304</v>
      </c>
      <c r="BC79" s="194"/>
      <c r="BD79">
        <f t="shared" si="7"/>
        <v>0</v>
      </c>
      <c r="BE79">
        <f t="shared" si="6"/>
        <v>1</v>
      </c>
      <c r="BF79">
        <f t="shared" si="6"/>
        <v>1</v>
      </c>
      <c r="BG79">
        <f t="shared" si="6"/>
        <v>0</v>
      </c>
      <c r="BH79">
        <f t="shared" si="6"/>
        <v>0</v>
      </c>
      <c r="BI79">
        <f t="shared" si="6"/>
        <v>0</v>
      </c>
      <c r="BJ79">
        <f t="shared" si="5"/>
        <v>0</v>
      </c>
      <c r="BK79">
        <f t="shared" si="4"/>
        <v>0</v>
      </c>
      <c r="BL79">
        <f t="shared" si="4"/>
        <v>0</v>
      </c>
      <c r="BM79">
        <f t="shared" si="4"/>
        <v>0</v>
      </c>
      <c r="BN79">
        <f t="shared" si="4"/>
        <v>0</v>
      </c>
      <c r="BO79">
        <f t="shared" si="4"/>
        <v>1</v>
      </c>
      <c r="BP79">
        <f t="shared" si="4"/>
        <v>0</v>
      </c>
    </row>
    <row r="80" spans="1:68" ht="15" x14ac:dyDescent="0.25">
      <c r="A80" s="150" t="str">
        <f>IF(ISNA(LOOKUP($F80,BLIOTECAS!$B$1:$B$27,BLIOTECAS!C$1:C$27)),"",LOOKUP($F80,BLIOTECAS!$B$1:$B$27,BLIOTECAS!C$1:C$27))</f>
        <v/>
      </c>
      <c r="B80" s="150" t="str">
        <f>IF(ISNA(LOOKUP($F80,BLIOTECAS!$B$1:$B$27,BLIOTECAS!D$1:D$27)),"",LOOKUP($F80,BLIOTECAS!$B$1:$B$27,BLIOTECAS!D$1:D$27))</f>
        <v/>
      </c>
      <c r="C80" s="150" t="str">
        <f>IFERROR(VLOOKUP(TABLA!F80,BLIOTECAS!$C$1:$E$26,3,FALSE),"")</f>
        <v>Ciencias Experimentales</v>
      </c>
      <c r="D80" s="195">
        <v>43973.507638888892</v>
      </c>
      <c r="E80" s="195" t="s">
        <v>396</v>
      </c>
      <c r="F80" s="194" t="s">
        <v>94</v>
      </c>
      <c r="G80" s="194" t="s">
        <v>305</v>
      </c>
      <c r="H80" s="194" t="s">
        <v>320</v>
      </c>
      <c r="I80" s="194" t="s">
        <v>353</v>
      </c>
      <c r="J80" s="194" t="s">
        <v>94</v>
      </c>
      <c r="K80" s="194" t="s">
        <v>96</v>
      </c>
      <c r="L80" s="194" t="s">
        <v>98</v>
      </c>
      <c r="M80" s="194" t="s">
        <v>352</v>
      </c>
      <c r="N80" s="194"/>
      <c r="O80" s="194"/>
      <c r="P80" s="194"/>
      <c r="Q80" s="194"/>
      <c r="R80" s="194"/>
      <c r="S80" s="194" t="s">
        <v>26</v>
      </c>
      <c r="T80" s="194" t="s">
        <v>26</v>
      </c>
      <c r="U80" s="194">
        <v>3</v>
      </c>
      <c r="V80" s="194">
        <v>1</v>
      </c>
      <c r="W80" s="194">
        <v>3</v>
      </c>
      <c r="X80" s="194">
        <v>5</v>
      </c>
      <c r="Y80" s="194">
        <v>5</v>
      </c>
      <c r="Z80" s="194">
        <v>5</v>
      </c>
      <c r="AA80" s="194">
        <v>5</v>
      </c>
      <c r="AB80" s="194">
        <v>5</v>
      </c>
      <c r="AC80" s="194">
        <v>5</v>
      </c>
      <c r="AD80" s="194">
        <v>4</v>
      </c>
      <c r="AE80" s="194"/>
      <c r="AF80" s="194">
        <v>3</v>
      </c>
      <c r="AG80" s="194">
        <v>4</v>
      </c>
      <c r="AH80" s="194">
        <v>2</v>
      </c>
      <c r="AI80" s="194">
        <v>3</v>
      </c>
      <c r="AJ80" s="194">
        <v>5</v>
      </c>
      <c r="AK80" s="194" t="s">
        <v>26</v>
      </c>
      <c r="AL80" s="194">
        <v>4</v>
      </c>
      <c r="AM80" s="194">
        <v>1</v>
      </c>
      <c r="AN80" s="194" t="s">
        <v>307</v>
      </c>
      <c r="AO80" s="194"/>
      <c r="AP80" s="194"/>
      <c r="AQ80" s="194"/>
      <c r="AR80" s="194"/>
      <c r="AS80" s="194"/>
      <c r="AT80" s="194"/>
      <c r="AU80" s="194"/>
      <c r="AV80" s="194" t="s">
        <v>26</v>
      </c>
      <c r="AW80" s="194" t="s">
        <v>26</v>
      </c>
      <c r="AX80" s="194"/>
      <c r="AY80" s="194">
        <v>4</v>
      </c>
      <c r="AZ80" s="194">
        <v>5</v>
      </c>
      <c r="BA80" s="194" t="s">
        <v>311</v>
      </c>
      <c r="BB80" s="194" t="s">
        <v>304</v>
      </c>
      <c r="BC80" s="194"/>
      <c r="BD80">
        <f t="shared" si="7"/>
        <v>1</v>
      </c>
      <c r="BE80">
        <f t="shared" si="6"/>
        <v>0</v>
      </c>
      <c r="BF80">
        <f t="shared" si="6"/>
        <v>0</v>
      </c>
      <c r="BG80">
        <f t="shared" si="6"/>
        <v>0</v>
      </c>
      <c r="BH80">
        <f t="shared" si="6"/>
        <v>1</v>
      </c>
      <c r="BI80">
        <f t="shared" si="6"/>
        <v>0</v>
      </c>
      <c r="BJ80">
        <f t="shared" si="5"/>
        <v>0</v>
      </c>
      <c r="BK80">
        <f t="shared" si="4"/>
        <v>0</v>
      </c>
      <c r="BL80">
        <f t="shared" si="4"/>
        <v>0</v>
      </c>
      <c r="BM80">
        <f t="shared" si="4"/>
        <v>0</v>
      </c>
      <c r="BN80">
        <f t="shared" si="4"/>
        <v>0</v>
      </c>
      <c r="BO80">
        <f t="shared" si="4"/>
        <v>1</v>
      </c>
      <c r="BP80">
        <f t="shared" si="4"/>
        <v>0</v>
      </c>
    </row>
    <row r="81" spans="1:68" ht="15" x14ac:dyDescent="0.25">
      <c r="A81" s="150" t="str">
        <f>IF(ISNA(LOOKUP($F81,BLIOTECAS!$B$1:$B$27,BLIOTECAS!C$1:C$27)),"",LOOKUP($F81,BLIOTECAS!$B$1:$B$27,BLIOTECAS!C$1:C$27))</f>
        <v/>
      </c>
      <c r="B81" s="150" t="str">
        <f>IF(ISNA(LOOKUP($F81,BLIOTECAS!$B$1:$B$27,BLIOTECAS!D$1:D$27)),"",LOOKUP($F81,BLIOTECAS!$B$1:$B$27,BLIOTECAS!D$1:D$27))</f>
        <v/>
      </c>
      <c r="C81" s="150" t="str">
        <f>IFERROR(VLOOKUP(TABLA!F81,BLIOTECAS!$C$1:$E$26,3,FALSE),"")</f>
        <v>Humanidades</v>
      </c>
      <c r="D81" s="195">
        <v>43973.504861111112</v>
      </c>
      <c r="E81" s="195" t="s">
        <v>396</v>
      </c>
      <c r="F81" s="194" t="s">
        <v>100</v>
      </c>
      <c r="G81" s="194" t="s">
        <v>301</v>
      </c>
      <c r="H81" s="194" t="s">
        <v>300</v>
      </c>
      <c r="I81" s="194"/>
      <c r="J81" s="194" t="s">
        <v>103</v>
      </c>
      <c r="K81" s="194" t="s">
        <v>310</v>
      </c>
      <c r="L81" s="194" t="s">
        <v>96</v>
      </c>
      <c r="M81" s="194"/>
      <c r="N81" s="194"/>
      <c r="O81" s="194"/>
      <c r="P81" s="194"/>
      <c r="Q81" s="194"/>
      <c r="R81" s="194"/>
      <c r="S81" s="194" t="s">
        <v>26</v>
      </c>
      <c r="T81" s="194" t="s">
        <v>270</v>
      </c>
      <c r="U81" s="194">
        <v>3</v>
      </c>
      <c r="V81" s="194">
        <v>1</v>
      </c>
      <c r="W81" s="194">
        <v>1</v>
      </c>
      <c r="X81" s="194">
        <v>1</v>
      </c>
      <c r="Y81" s="194">
        <v>5</v>
      </c>
      <c r="Z81" s="194">
        <v>5</v>
      </c>
      <c r="AA81" s="194">
        <v>5</v>
      </c>
      <c r="AB81" s="194">
        <v>1</v>
      </c>
      <c r="AC81" s="194">
        <v>5</v>
      </c>
      <c r="AD81" s="194">
        <v>5</v>
      </c>
      <c r="AE81" s="194"/>
      <c r="AF81" s="194">
        <v>5</v>
      </c>
      <c r="AG81" s="194">
        <v>5</v>
      </c>
      <c r="AH81" s="194">
        <v>5</v>
      </c>
      <c r="AI81" s="194">
        <v>5</v>
      </c>
      <c r="AJ81" s="194">
        <v>5</v>
      </c>
      <c r="AK81" s="194" t="s">
        <v>26</v>
      </c>
      <c r="AL81" s="194">
        <v>5</v>
      </c>
      <c r="AM81" s="194">
        <v>5</v>
      </c>
      <c r="AN81" s="194" t="s">
        <v>334</v>
      </c>
      <c r="AO81" s="194"/>
      <c r="AP81" s="194"/>
      <c r="AQ81" s="194"/>
      <c r="AR81" s="194"/>
      <c r="AS81" s="194"/>
      <c r="AT81" s="194"/>
      <c r="AU81" s="194"/>
      <c r="AV81" s="194" t="s">
        <v>270</v>
      </c>
      <c r="AW81" s="194" t="s">
        <v>270</v>
      </c>
      <c r="AX81" s="194" t="s">
        <v>328</v>
      </c>
      <c r="AY81" s="194">
        <v>5</v>
      </c>
      <c r="AZ81" s="194">
        <v>3</v>
      </c>
      <c r="BA81" s="194" t="s">
        <v>311</v>
      </c>
      <c r="BB81" s="194" t="s">
        <v>317</v>
      </c>
      <c r="BC81" s="194"/>
      <c r="BD81">
        <f t="shared" si="7"/>
        <v>0</v>
      </c>
      <c r="BE81">
        <f t="shared" si="6"/>
        <v>0</v>
      </c>
      <c r="BF81">
        <f t="shared" si="6"/>
        <v>0</v>
      </c>
      <c r="BG81">
        <f t="shared" si="6"/>
        <v>0</v>
      </c>
      <c r="BH81">
        <f t="shared" si="6"/>
        <v>0</v>
      </c>
      <c r="BI81">
        <f t="shared" si="6"/>
        <v>0</v>
      </c>
      <c r="BJ81">
        <f t="shared" si="5"/>
        <v>0</v>
      </c>
      <c r="BK81">
        <f t="shared" si="4"/>
        <v>1</v>
      </c>
      <c r="BL81">
        <f t="shared" si="4"/>
        <v>0</v>
      </c>
      <c r="BM81">
        <f t="shared" si="4"/>
        <v>0</v>
      </c>
      <c r="BN81">
        <f t="shared" si="4"/>
        <v>0</v>
      </c>
      <c r="BO81">
        <f t="shared" si="4"/>
        <v>0</v>
      </c>
      <c r="BP81">
        <f t="shared" si="4"/>
        <v>0</v>
      </c>
    </row>
    <row r="82" spans="1:68" ht="15" x14ac:dyDescent="0.25">
      <c r="A82" s="150" t="str">
        <f>IF(ISNA(LOOKUP($F82,BLIOTECAS!$B$1:$B$27,BLIOTECAS!C$1:C$27)),"",LOOKUP($F82,BLIOTECAS!$B$1:$B$27,BLIOTECAS!C$1:C$27))</f>
        <v/>
      </c>
      <c r="B82" s="150" t="str">
        <f>IF(ISNA(LOOKUP($F82,BLIOTECAS!$B$1:$B$27,BLIOTECAS!D$1:D$27)),"",LOOKUP($F82,BLIOTECAS!$B$1:$B$27,BLIOTECAS!D$1:D$27))</f>
        <v/>
      </c>
      <c r="C82" s="150" t="str">
        <f>IFERROR(VLOOKUP(TABLA!F82,BLIOTECAS!$C$1:$E$26,3,FALSE),"")</f>
        <v>Ciencias Experimentales</v>
      </c>
      <c r="D82" s="195">
        <v>43973.489583333336</v>
      </c>
      <c r="E82" s="195" t="s">
        <v>396</v>
      </c>
      <c r="F82" s="194" t="s">
        <v>96</v>
      </c>
      <c r="G82" s="194" t="s">
        <v>301</v>
      </c>
      <c r="H82" s="194" t="s">
        <v>300</v>
      </c>
      <c r="I82" s="194" t="s">
        <v>306</v>
      </c>
      <c r="J82" s="194" t="s">
        <v>96</v>
      </c>
      <c r="K82" s="194" t="s">
        <v>90</v>
      </c>
      <c r="L82" s="194" t="s">
        <v>101</v>
      </c>
      <c r="M82" s="194"/>
      <c r="N82" s="194"/>
      <c r="O82" s="194"/>
      <c r="P82" s="194"/>
      <c r="Q82" s="194"/>
      <c r="R82" s="194"/>
      <c r="S82" s="194" t="s">
        <v>270</v>
      </c>
      <c r="T82" s="194" t="s">
        <v>270</v>
      </c>
      <c r="U82" s="194">
        <v>5</v>
      </c>
      <c r="V82" s="194">
        <v>1</v>
      </c>
      <c r="W82" s="194">
        <v>1</v>
      </c>
      <c r="X82" s="194">
        <v>1</v>
      </c>
      <c r="Y82" s="194">
        <v>5</v>
      </c>
      <c r="Z82" s="194">
        <v>4</v>
      </c>
      <c r="AA82" s="194">
        <v>5</v>
      </c>
      <c r="AB82" s="194">
        <v>2</v>
      </c>
      <c r="AC82" s="194">
        <v>4</v>
      </c>
      <c r="AD82" s="194">
        <v>5</v>
      </c>
      <c r="AE82" s="194"/>
      <c r="AF82" s="194">
        <v>5</v>
      </c>
      <c r="AG82" s="194">
        <v>5</v>
      </c>
      <c r="AH82" s="194">
        <v>5</v>
      </c>
      <c r="AI82" s="194">
        <v>5</v>
      </c>
      <c r="AJ82" s="194">
        <v>2</v>
      </c>
      <c r="AK82" s="194" t="s">
        <v>26</v>
      </c>
      <c r="AL82" s="194">
        <v>4</v>
      </c>
      <c r="AM82" s="194">
        <v>5</v>
      </c>
      <c r="AN82" s="194" t="s">
        <v>400</v>
      </c>
      <c r="AO82" s="194"/>
      <c r="AP82" s="194"/>
      <c r="AQ82" s="194"/>
      <c r="AR82" s="194"/>
      <c r="AS82" s="194"/>
      <c r="AT82" s="194"/>
      <c r="AU82" s="194"/>
      <c r="AV82" s="194" t="s">
        <v>270</v>
      </c>
      <c r="AW82" s="194" t="s">
        <v>26</v>
      </c>
      <c r="AX82" s="194"/>
      <c r="AY82" s="194">
        <v>5</v>
      </c>
      <c r="AZ82" s="194">
        <v>5</v>
      </c>
      <c r="BA82" s="194" t="s">
        <v>303</v>
      </c>
      <c r="BB82" s="194"/>
      <c r="BC82" s="194"/>
      <c r="BD82">
        <f t="shared" si="7"/>
        <v>1</v>
      </c>
      <c r="BE82">
        <f t="shared" si="6"/>
        <v>0</v>
      </c>
      <c r="BF82">
        <f t="shared" si="6"/>
        <v>0</v>
      </c>
      <c r="BG82">
        <f t="shared" si="6"/>
        <v>0</v>
      </c>
      <c r="BH82">
        <f t="shared" si="6"/>
        <v>0</v>
      </c>
      <c r="BI82">
        <f t="shared" si="6"/>
        <v>0</v>
      </c>
      <c r="BJ82">
        <f t="shared" si="5"/>
        <v>0</v>
      </c>
      <c r="BK82">
        <f t="shared" si="4"/>
        <v>0</v>
      </c>
      <c r="BL82">
        <f t="shared" si="4"/>
        <v>1</v>
      </c>
      <c r="BM82">
        <f t="shared" si="4"/>
        <v>1</v>
      </c>
      <c r="BN82">
        <f t="shared" si="4"/>
        <v>0</v>
      </c>
      <c r="BO82">
        <f t="shared" si="4"/>
        <v>0</v>
      </c>
      <c r="BP82">
        <f t="shared" si="4"/>
        <v>0</v>
      </c>
    </row>
    <row r="83" spans="1:68" ht="15" x14ac:dyDescent="0.25">
      <c r="A83" s="150" t="str">
        <f>IF(ISNA(LOOKUP($F83,BLIOTECAS!$B$1:$B$27,BLIOTECAS!C$1:C$27)),"",LOOKUP($F83,BLIOTECAS!$B$1:$B$27,BLIOTECAS!C$1:C$27))</f>
        <v/>
      </c>
      <c r="B83" s="150" t="str">
        <f>IF(ISNA(LOOKUP($F83,BLIOTECAS!$B$1:$B$27,BLIOTECAS!D$1:D$27)),"",LOOKUP($F83,BLIOTECAS!$B$1:$B$27,BLIOTECAS!D$1:D$27))</f>
        <v/>
      </c>
      <c r="C83" s="150" t="str">
        <f>IFERROR(VLOOKUP(TABLA!F83,BLIOTECAS!$C$1:$E$26,3,FALSE),"")</f>
        <v>Humanidades</v>
      </c>
      <c r="D83" s="195">
        <v>43973.484722222223</v>
      </c>
      <c r="E83" s="195" t="s">
        <v>396</v>
      </c>
      <c r="F83" s="194" t="s">
        <v>100</v>
      </c>
      <c r="G83" s="194" t="s">
        <v>300</v>
      </c>
      <c r="H83" s="194" t="s">
        <v>320</v>
      </c>
      <c r="I83" s="194" t="s">
        <v>306</v>
      </c>
      <c r="J83" s="194" t="s">
        <v>100</v>
      </c>
      <c r="K83" s="194" t="s">
        <v>309</v>
      </c>
      <c r="L83" s="194"/>
      <c r="M83" s="194"/>
      <c r="N83" s="194"/>
      <c r="O83" s="194"/>
      <c r="P83" s="194"/>
      <c r="Q83" s="194"/>
      <c r="R83" s="194"/>
      <c r="S83" s="194" t="s">
        <v>270</v>
      </c>
      <c r="T83" s="194" t="s">
        <v>26</v>
      </c>
      <c r="U83" s="194">
        <v>3</v>
      </c>
      <c r="V83" s="194">
        <v>2</v>
      </c>
      <c r="W83" s="194">
        <v>3</v>
      </c>
      <c r="X83" s="194">
        <v>1</v>
      </c>
      <c r="Y83" s="194">
        <v>5</v>
      </c>
      <c r="Z83" s="194">
        <v>5</v>
      </c>
      <c r="AA83" s="194">
        <v>5</v>
      </c>
      <c r="AB83" s="194">
        <v>4</v>
      </c>
      <c r="AC83" s="194">
        <v>3</v>
      </c>
      <c r="AD83" s="194">
        <v>4</v>
      </c>
      <c r="AE83" s="194"/>
      <c r="AF83" s="194">
        <v>5</v>
      </c>
      <c r="AG83" s="194">
        <v>3</v>
      </c>
      <c r="AH83" s="194">
        <v>5</v>
      </c>
      <c r="AI83" s="194">
        <v>3</v>
      </c>
      <c r="AJ83" s="194">
        <v>4</v>
      </c>
      <c r="AK83" s="194" t="s">
        <v>26</v>
      </c>
      <c r="AL83" s="194">
        <v>4</v>
      </c>
      <c r="AM83" s="194">
        <v>2</v>
      </c>
      <c r="AN83" s="194" t="s">
        <v>400</v>
      </c>
      <c r="AO83" s="194"/>
      <c r="AP83" s="194"/>
      <c r="AQ83" s="194"/>
      <c r="AR83" s="194"/>
      <c r="AS83" s="194"/>
      <c r="AT83" s="194"/>
      <c r="AU83" s="194"/>
      <c r="AV83" s="194" t="s">
        <v>26</v>
      </c>
      <c r="AW83" s="194" t="s">
        <v>26</v>
      </c>
      <c r="AX83" s="194"/>
      <c r="AY83" s="194">
        <v>4</v>
      </c>
      <c r="AZ83" s="194">
        <v>4</v>
      </c>
      <c r="BA83" s="194" t="s">
        <v>311</v>
      </c>
      <c r="BB83" s="194" t="s">
        <v>308</v>
      </c>
      <c r="BC83" s="194"/>
      <c r="BD83">
        <f t="shared" si="7"/>
        <v>1</v>
      </c>
      <c r="BE83">
        <f t="shared" si="6"/>
        <v>0</v>
      </c>
      <c r="BF83">
        <f t="shared" si="6"/>
        <v>0</v>
      </c>
      <c r="BG83">
        <f t="shared" si="6"/>
        <v>0</v>
      </c>
      <c r="BH83">
        <f t="shared" si="6"/>
        <v>0</v>
      </c>
      <c r="BI83">
        <f t="shared" si="6"/>
        <v>0</v>
      </c>
      <c r="BJ83">
        <f t="shared" si="5"/>
        <v>0</v>
      </c>
      <c r="BK83">
        <f t="shared" si="4"/>
        <v>0</v>
      </c>
      <c r="BL83">
        <f t="shared" si="4"/>
        <v>1</v>
      </c>
      <c r="BM83">
        <f t="shared" si="4"/>
        <v>1</v>
      </c>
      <c r="BN83">
        <f t="shared" si="4"/>
        <v>0</v>
      </c>
      <c r="BO83">
        <f t="shared" si="4"/>
        <v>0</v>
      </c>
      <c r="BP83">
        <f t="shared" si="4"/>
        <v>0</v>
      </c>
    </row>
    <row r="84" spans="1:68" ht="15" x14ac:dyDescent="0.25">
      <c r="A84" s="150" t="str">
        <f>IF(ISNA(LOOKUP($F84,BLIOTECAS!$B$1:$B$27,BLIOTECAS!C$1:C$27)),"",LOOKUP($F84,BLIOTECAS!$B$1:$B$27,BLIOTECAS!C$1:C$27))</f>
        <v/>
      </c>
      <c r="B84" s="150" t="str">
        <f>IF(ISNA(LOOKUP($F84,BLIOTECAS!$B$1:$B$27,BLIOTECAS!D$1:D$27)),"",LOOKUP($F84,BLIOTECAS!$B$1:$B$27,BLIOTECAS!D$1:D$27))</f>
        <v/>
      </c>
      <c r="C84" s="150" t="str">
        <f>IFERROR(VLOOKUP(TABLA!F84,BLIOTECAS!$C$1:$E$26,3,FALSE),"")</f>
        <v>Humanidades</v>
      </c>
      <c r="D84" s="195">
        <v>43973.454861111109</v>
      </c>
      <c r="E84" s="195" t="s">
        <v>396</v>
      </c>
      <c r="F84" s="194" t="s">
        <v>100</v>
      </c>
      <c r="G84" s="194" t="s">
        <v>301</v>
      </c>
      <c r="H84" s="194" t="s">
        <v>301</v>
      </c>
      <c r="I84" s="194" t="s">
        <v>338</v>
      </c>
      <c r="J84" s="194" t="s">
        <v>90</v>
      </c>
      <c r="K84" s="194" t="s">
        <v>100</v>
      </c>
      <c r="L84" s="194" t="s">
        <v>309</v>
      </c>
      <c r="M84" s="194" t="s">
        <v>1445</v>
      </c>
      <c r="N84" s="194"/>
      <c r="O84" s="194"/>
      <c r="P84" s="194"/>
      <c r="Q84" s="194"/>
      <c r="R84" s="194"/>
      <c r="S84" s="194" t="s">
        <v>270</v>
      </c>
      <c r="T84" s="194" t="s">
        <v>270</v>
      </c>
      <c r="U84" s="194">
        <v>4</v>
      </c>
      <c r="V84" s="194">
        <v>4</v>
      </c>
      <c r="W84" s="194">
        <v>4</v>
      </c>
      <c r="X84" s="194">
        <v>4</v>
      </c>
      <c r="Y84" s="194">
        <v>3</v>
      </c>
      <c r="Z84" s="194">
        <v>4</v>
      </c>
      <c r="AA84" s="194">
        <v>1</v>
      </c>
      <c r="AB84" s="194">
        <v>3</v>
      </c>
      <c r="AC84" s="194">
        <v>2</v>
      </c>
      <c r="AD84" s="194">
        <v>2</v>
      </c>
      <c r="AE84" s="194"/>
      <c r="AF84" s="194">
        <v>2</v>
      </c>
      <c r="AG84" s="194">
        <v>2</v>
      </c>
      <c r="AH84" s="194">
        <v>1</v>
      </c>
      <c r="AI84" s="194">
        <v>2</v>
      </c>
      <c r="AJ84" s="194">
        <v>1</v>
      </c>
      <c r="AK84" s="194" t="s">
        <v>26</v>
      </c>
      <c r="AL84" s="194">
        <v>3</v>
      </c>
      <c r="AM84" s="194">
        <v>1</v>
      </c>
      <c r="AN84" s="194" t="s">
        <v>334</v>
      </c>
      <c r="AO84" s="194"/>
      <c r="AP84" s="194"/>
      <c r="AQ84" s="194"/>
      <c r="AR84" s="194"/>
      <c r="AS84" s="194"/>
      <c r="AT84" s="194"/>
      <c r="AU84" s="194"/>
      <c r="AV84" s="194" t="s">
        <v>270</v>
      </c>
      <c r="AW84" s="194" t="s">
        <v>26</v>
      </c>
      <c r="AX84" s="194"/>
      <c r="AY84" s="194">
        <v>4</v>
      </c>
      <c r="AZ84" s="194">
        <v>5</v>
      </c>
      <c r="BA84" s="194" t="s">
        <v>311</v>
      </c>
      <c r="BB84" s="194" t="s">
        <v>317</v>
      </c>
      <c r="BC84" s="194" t="s">
        <v>1446</v>
      </c>
      <c r="BD84">
        <f t="shared" si="7"/>
        <v>0</v>
      </c>
      <c r="BE84">
        <f t="shared" si="6"/>
        <v>1</v>
      </c>
      <c r="BF84">
        <f t="shared" si="6"/>
        <v>1</v>
      </c>
      <c r="BG84">
        <f t="shared" si="6"/>
        <v>0</v>
      </c>
      <c r="BH84">
        <f t="shared" si="6"/>
        <v>1</v>
      </c>
      <c r="BI84">
        <f t="shared" si="6"/>
        <v>0</v>
      </c>
      <c r="BJ84">
        <f t="shared" si="5"/>
        <v>0</v>
      </c>
      <c r="BK84">
        <f t="shared" si="4"/>
        <v>1</v>
      </c>
      <c r="BL84">
        <f t="shared" si="4"/>
        <v>0</v>
      </c>
      <c r="BM84">
        <f t="shared" si="4"/>
        <v>0</v>
      </c>
      <c r="BN84">
        <f t="shared" si="4"/>
        <v>0</v>
      </c>
      <c r="BO84">
        <f t="shared" si="4"/>
        <v>0</v>
      </c>
      <c r="BP84">
        <f t="shared" si="4"/>
        <v>0</v>
      </c>
    </row>
    <row r="85" spans="1:68" ht="15" x14ac:dyDescent="0.25">
      <c r="A85" s="150" t="str">
        <f>IF(ISNA(LOOKUP($F85,BLIOTECAS!$B$1:$B$27,BLIOTECAS!C$1:C$27)),"",LOOKUP($F85,BLIOTECAS!$B$1:$B$27,BLIOTECAS!C$1:C$27))</f>
        <v/>
      </c>
      <c r="B85" s="150" t="str">
        <f>IF(ISNA(LOOKUP($F85,BLIOTECAS!$B$1:$B$27,BLIOTECAS!D$1:D$27)),"",LOOKUP($F85,BLIOTECAS!$B$1:$B$27,BLIOTECAS!D$1:D$27))</f>
        <v/>
      </c>
      <c r="C85" s="150" t="str">
        <f>IFERROR(VLOOKUP(TABLA!F85,BLIOTECAS!$C$1:$E$26,3,FALSE),"")</f>
        <v>Ciencias de la Salud</v>
      </c>
      <c r="D85" s="195">
        <v>43973.445138888892</v>
      </c>
      <c r="E85" s="195" t="s">
        <v>396</v>
      </c>
      <c r="F85" s="194" t="s">
        <v>109</v>
      </c>
      <c r="G85" s="194" t="s">
        <v>305</v>
      </c>
      <c r="H85" s="194" t="s">
        <v>397</v>
      </c>
      <c r="I85" s="194" t="s">
        <v>306</v>
      </c>
      <c r="J85" s="194" t="s">
        <v>109</v>
      </c>
      <c r="K85" s="194" t="s">
        <v>104</v>
      </c>
      <c r="L85" s="194" t="s">
        <v>309</v>
      </c>
      <c r="M85" s="194"/>
      <c r="N85" s="194"/>
      <c r="O85" s="194"/>
      <c r="P85" s="194"/>
      <c r="Q85" s="194"/>
      <c r="R85" s="194"/>
      <c r="S85" s="194" t="s">
        <v>270</v>
      </c>
      <c r="T85" s="194" t="s">
        <v>270</v>
      </c>
      <c r="U85" s="194">
        <v>5</v>
      </c>
      <c r="V85" s="194">
        <v>2</v>
      </c>
      <c r="W85" s="194">
        <v>1</v>
      </c>
      <c r="X85" s="194">
        <v>1</v>
      </c>
      <c r="Y85" s="194">
        <v>5</v>
      </c>
      <c r="Z85" s="194">
        <v>5</v>
      </c>
      <c r="AA85" s="194">
        <v>5</v>
      </c>
      <c r="AB85" s="194">
        <v>1</v>
      </c>
      <c r="AC85" s="194">
        <v>5</v>
      </c>
      <c r="AD85" s="194">
        <v>4</v>
      </c>
      <c r="AE85" s="194"/>
      <c r="AF85" s="194">
        <v>4</v>
      </c>
      <c r="AG85" s="194">
        <v>5</v>
      </c>
      <c r="AH85" s="194">
        <v>4</v>
      </c>
      <c r="AI85" s="194">
        <v>5</v>
      </c>
      <c r="AJ85" s="194">
        <v>3</v>
      </c>
      <c r="AK85" s="194" t="s">
        <v>26</v>
      </c>
      <c r="AL85" s="194">
        <v>4</v>
      </c>
      <c r="AM85" s="194">
        <v>2</v>
      </c>
      <c r="AN85" s="194" t="s">
        <v>326</v>
      </c>
      <c r="AO85" s="194"/>
      <c r="AP85" s="194"/>
      <c r="AQ85" s="194"/>
      <c r="AR85" s="194"/>
      <c r="AS85" s="194"/>
      <c r="AT85" s="194"/>
      <c r="AU85" s="194"/>
      <c r="AV85" s="194" t="s">
        <v>270</v>
      </c>
      <c r="AW85" s="194" t="s">
        <v>270</v>
      </c>
      <c r="AX85" s="194"/>
      <c r="AY85" s="194">
        <v>5</v>
      </c>
      <c r="AZ85" s="194">
        <v>5</v>
      </c>
      <c r="BA85" s="194" t="s">
        <v>303</v>
      </c>
      <c r="BB85" s="194" t="s">
        <v>308</v>
      </c>
      <c r="BC85" s="194"/>
      <c r="BD85">
        <f t="shared" si="7"/>
        <v>1</v>
      </c>
      <c r="BE85">
        <f t="shared" si="6"/>
        <v>0</v>
      </c>
      <c r="BF85">
        <f t="shared" si="6"/>
        <v>0</v>
      </c>
      <c r="BG85">
        <f t="shared" si="6"/>
        <v>0</v>
      </c>
      <c r="BH85">
        <f t="shared" si="6"/>
        <v>0</v>
      </c>
      <c r="BI85">
        <f t="shared" si="6"/>
        <v>0</v>
      </c>
      <c r="BJ85">
        <f t="shared" si="5"/>
        <v>0</v>
      </c>
      <c r="BK85">
        <f t="shared" si="4"/>
        <v>1</v>
      </c>
      <c r="BL85">
        <f t="shared" si="4"/>
        <v>0</v>
      </c>
      <c r="BM85">
        <f t="shared" si="4"/>
        <v>1</v>
      </c>
      <c r="BN85">
        <f t="shared" si="4"/>
        <v>0</v>
      </c>
      <c r="BO85">
        <f t="shared" si="4"/>
        <v>0</v>
      </c>
      <c r="BP85">
        <f t="shared" si="4"/>
        <v>0</v>
      </c>
    </row>
    <row r="86" spans="1:68" ht="15" x14ac:dyDescent="0.25">
      <c r="A86" s="150" t="str">
        <f>IF(ISNA(LOOKUP($F86,BLIOTECAS!$B$1:$B$27,BLIOTECAS!C$1:C$27)),"",LOOKUP($F86,BLIOTECAS!$B$1:$B$27,BLIOTECAS!C$1:C$27))</f>
        <v/>
      </c>
      <c r="B86" s="150" t="str">
        <f>IF(ISNA(LOOKUP($F86,BLIOTECAS!$B$1:$B$27,BLIOTECAS!D$1:D$27)),"",LOOKUP($F86,BLIOTECAS!$B$1:$B$27,BLIOTECAS!D$1:D$27))</f>
        <v/>
      </c>
      <c r="C86" s="150" t="str">
        <f>IFERROR(VLOOKUP(TABLA!F86,BLIOTECAS!$C$1:$E$26,3,FALSE),"")</f>
        <v>Humanidades</v>
      </c>
      <c r="D86" s="195">
        <v>43973.418749999997</v>
      </c>
      <c r="E86" s="195" t="s">
        <v>396</v>
      </c>
      <c r="F86" s="194" t="s">
        <v>89</v>
      </c>
      <c r="G86" s="194" t="s">
        <v>301</v>
      </c>
      <c r="H86" s="194" t="s">
        <v>305</v>
      </c>
      <c r="I86" s="194" t="s">
        <v>306</v>
      </c>
      <c r="J86" s="194" t="s">
        <v>89</v>
      </c>
      <c r="K86" s="194" t="s">
        <v>103</v>
      </c>
      <c r="L86" s="194" t="s">
        <v>97</v>
      </c>
      <c r="M86" s="194"/>
      <c r="N86" s="194"/>
      <c r="O86" s="194"/>
      <c r="P86" s="194"/>
      <c r="Q86" s="194"/>
      <c r="R86" s="194"/>
      <c r="S86" s="194" t="s">
        <v>270</v>
      </c>
      <c r="T86" s="194" t="s">
        <v>270</v>
      </c>
      <c r="U86" s="194">
        <v>5</v>
      </c>
      <c r="V86" s="194">
        <v>3</v>
      </c>
      <c r="W86" s="194">
        <v>4</v>
      </c>
      <c r="X86" s="194">
        <v>1</v>
      </c>
      <c r="Y86" s="194">
        <v>2</v>
      </c>
      <c r="Z86" s="194">
        <v>5</v>
      </c>
      <c r="AA86" s="194">
        <v>5</v>
      </c>
      <c r="AB86" s="194">
        <v>3</v>
      </c>
      <c r="AC86" s="194">
        <v>1</v>
      </c>
      <c r="AD86" s="194">
        <v>3</v>
      </c>
      <c r="AE86" s="194"/>
      <c r="AF86" s="194">
        <v>5</v>
      </c>
      <c r="AG86" s="194">
        <v>5</v>
      </c>
      <c r="AH86" s="194">
        <v>4</v>
      </c>
      <c r="AI86" s="194">
        <v>5</v>
      </c>
      <c r="AJ86" s="194">
        <v>5</v>
      </c>
      <c r="AK86" s="194" t="s">
        <v>26</v>
      </c>
      <c r="AL86" s="194">
        <v>5</v>
      </c>
      <c r="AM86" s="194">
        <v>2</v>
      </c>
      <c r="AN86" s="194" t="s">
        <v>408</v>
      </c>
      <c r="AO86" s="194"/>
      <c r="AP86" s="194"/>
      <c r="AQ86" s="194"/>
      <c r="AR86" s="194"/>
      <c r="AS86" s="194"/>
      <c r="AT86" s="194"/>
      <c r="AU86" s="194"/>
      <c r="AV86" s="194" t="s">
        <v>26</v>
      </c>
      <c r="AW86" s="194" t="s">
        <v>26</v>
      </c>
      <c r="AX86" s="194"/>
      <c r="AY86" s="194">
        <v>5</v>
      </c>
      <c r="AZ86" s="194">
        <v>5</v>
      </c>
      <c r="BA86" s="194" t="s">
        <v>303</v>
      </c>
      <c r="BB86" s="194" t="s">
        <v>308</v>
      </c>
      <c r="BC86" s="194" t="s">
        <v>1447</v>
      </c>
      <c r="BD86">
        <f t="shared" si="7"/>
        <v>1</v>
      </c>
      <c r="BE86">
        <f t="shared" si="6"/>
        <v>0</v>
      </c>
      <c r="BF86">
        <f t="shared" si="6"/>
        <v>0</v>
      </c>
      <c r="BG86">
        <f t="shared" si="6"/>
        <v>0</v>
      </c>
      <c r="BH86">
        <f t="shared" si="6"/>
        <v>0</v>
      </c>
      <c r="BI86">
        <f t="shared" si="6"/>
        <v>0</v>
      </c>
      <c r="BJ86">
        <f t="shared" si="5"/>
        <v>1</v>
      </c>
      <c r="BK86">
        <f t="shared" si="4"/>
        <v>0</v>
      </c>
      <c r="BL86">
        <f t="shared" si="4"/>
        <v>1</v>
      </c>
      <c r="BM86">
        <f t="shared" si="4"/>
        <v>1</v>
      </c>
      <c r="BN86">
        <f t="shared" si="4"/>
        <v>0</v>
      </c>
      <c r="BO86">
        <f t="shared" si="4"/>
        <v>0</v>
      </c>
      <c r="BP86">
        <f t="shared" si="4"/>
        <v>0</v>
      </c>
    </row>
    <row r="87" spans="1:68" ht="15" x14ac:dyDescent="0.25">
      <c r="A87" s="150" t="str">
        <f>IF(ISNA(LOOKUP($F87,BLIOTECAS!$B$1:$B$27,BLIOTECAS!C$1:C$27)),"",LOOKUP($F87,BLIOTECAS!$B$1:$B$27,BLIOTECAS!C$1:C$27))</f>
        <v/>
      </c>
      <c r="B87" s="150" t="str">
        <f>IF(ISNA(LOOKUP($F87,BLIOTECAS!$B$1:$B$27,BLIOTECAS!D$1:D$27)),"",LOOKUP($F87,BLIOTECAS!$B$1:$B$27,BLIOTECAS!D$1:D$27))</f>
        <v/>
      </c>
      <c r="C87" s="150" t="str">
        <f>IFERROR(VLOOKUP(TABLA!F87,BLIOTECAS!$C$1:$E$26,3,FALSE),"")</f>
        <v>Ciencias Sociales</v>
      </c>
      <c r="D87" s="195">
        <v>43973.340277777781</v>
      </c>
      <c r="E87" s="195" t="s">
        <v>401</v>
      </c>
      <c r="F87" s="194" t="s">
        <v>97</v>
      </c>
      <c r="G87" s="194" t="s">
        <v>300</v>
      </c>
      <c r="H87" s="194" t="s">
        <v>300</v>
      </c>
      <c r="I87" s="194" t="s">
        <v>316</v>
      </c>
      <c r="J87" s="194" t="s">
        <v>95</v>
      </c>
      <c r="K87" s="194" t="s">
        <v>93</v>
      </c>
      <c r="L87" s="194" t="s">
        <v>97</v>
      </c>
      <c r="M87" s="194" t="s">
        <v>1359</v>
      </c>
      <c r="N87" s="194"/>
      <c r="O87" s="194"/>
      <c r="P87" s="194"/>
      <c r="Q87" s="194"/>
      <c r="R87" s="194"/>
      <c r="S87" s="194" t="s">
        <v>26</v>
      </c>
      <c r="T87" s="194" t="s">
        <v>26</v>
      </c>
      <c r="U87" s="194">
        <v>1</v>
      </c>
      <c r="V87" s="194">
        <v>3</v>
      </c>
      <c r="W87" s="194">
        <v>1</v>
      </c>
      <c r="X87" s="194">
        <v>4</v>
      </c>
      <c r="Y87" s="194">
        <v>3</v>
      </c>
      <c r="Z87" s="194">
        <v>4</v>
      </c>
      <c r="AA87" s="194">
        <v>4</v>
      </c>
      <c r="AB87" s="194">
        <v>1</v>
      </c>
      <c r="AC87" s="194">
        <v>3</v>
      </c>
      <c r="AD87" s="194">
        <v>3</v>
      </c>
      <c r="AE87" s="194"/>
      <c r="AF87" s="194">
        <v>3</v>
      </c>
      <c r="AG87" s="194">
        <v>3</v>
      </c>
      <c r="AH87" s="194">
        <v>3</v>
      </c>
      <c r="AI87" s="194">
        <v>3</v>
      </c>
      <c r="AJ87" s="194">
        <v>3</v>
      </c>
      <c r="AK87" s="194" t="s">
        <v>26</v>
      </c>
      <c r="AL87" s="194">
        <v>4</v>
      </c>
      <c r="AM87" s="194">
        <v>5</v>
      </c>
      <c r="AN87" s="194" t="s">
        <v>409</v>
      </c>
      <c r="AO87" s="194"/>
      <c r="AP87" s="194"/>
      <c r="AQ87" s="194"/>
      <c r="AR87" s="194"/>
      <c r="AS87" s="194"/>
      <c r="AT87" s="194"/>
      <c r="AU87" s="194"/>
      <c r="AV87" s="194" t="s">
        <v>270</v>
      </c>
      <c r="AW87" s="194" t="s">
        <v>270</v>
      </c>
      <c r="AX87" s="194" t="s">
        <v>313</v>
      </c>
      <c r="AY87" s="194">
        <v>5</v>
      </c>
      <c r="AZ87" s="194">
        <v>5</v>
      </c>
      <c r="BA87" s="194" t="s">
        <v>311</v>
      </c>
      <c r="BB87" s="194" t="s">
        <v>308</v>
      </c>
      <c r="BC87" s="194" t="s">
        <v>1360</v>
      </c>
      <c r="BD87">
        <f t="shared" si="7"/>
        <v>0</v>
      </c>
      <c r="BE87">
        <f t="shared" si="6"/>
        <v>0</v>
      </c>
      <c r="BF87">
        <f t="shared" si="6"/>
        <v>0</v>
      </c>
      <c r="BG87">
        <f t="shared" si="6"/>
        <v>1</v>
      </c>
      <c r="BH87">
        <f t="shared" si="6"/>
        <v>0</v>
      </c>
      <c r="BI87">
        <f t="shared" si="6"/>
        <v>0</v>
      </c>
      <c r="BJ87">
        <f t="shared" si="5"/>
        <v>0</v>
      </c>
      <c r="BK87">
        <f t="shared" si="4"/>
        <v>1</v>
      </c>
      <c r="BL87">
        <f t="shared" si="4"/>
        <v>1</v>
      </c>
      <c r="BM87">
        <f t="shared" si="4"/>
        <v>0</v>
      </c>
      <c r="BN87">
        <f t="shared" si="4"/>
        <v>0</v>
      </c>
      <c r="BO87">
        <f t="shared" si="4"/>
        <v>0</v>
      </c>
      <c r="BP87">
        <f t="shared" si="4"/>
        <v>0</v>
      </c>
    </row>
    <row r="88" spans="1:68" ht="15" x14ac:dyDescent="0.25">
      <c r="A88" s="150" t="str">
        <f>IF(ISNA(LOOKUP($F88,BLIOTECAS!$B$1:$B$27,BLIOTECAS!C$1:C$27)),"",LOOKUP($F88,BLIOTECAS!$B$1:$B$27,BLIOTECAS!C$1:C$27))</f>
        <v/>
      </c>
      <c r="B88" s="150" t="str">
        <f>IF(ISNA(LOOKUP($F88,BLIOTECAS!$B$1:$B$27,BLIOTECAS!D$1:D$27)),"",LOOKUP($F88,BLIOTECAS!$B$1:$B$27,BLIOTECAS!D$1:D$27))</f>
        <v/>
      </c>
      <c r="C88" s="150" t="str">
        <f>IFERROR(VLOOKUP(TABLA!F88,BLIOTECAS!$C$1:$E$26,3,FALSE),"")</f>
        <v>Humanidades</v>
      </c>
      <c r="D88" s="195">
        <v>43973.079861111109</v>
      </c>
      <c r="E88" s="195" t="s">
        <v>396</v>
      </c>
      <c r="F88" s="194" t="s">
        <v>100</v>
      </c>
      <c r="G88" s="194" t="s">
        <v>305</v>
      </c>
      <c r="H88" s="194" t="s">
        <v>300</v>
      </c>
      <c r="I88" s="194" t="s">
        <v>306</v>
      </c>
      <c r="J88" s="194" t="s">
        <v>100</v>
      </c>
      <c r="K88" s="194" t="s">
        <v>108</v>
      </c>
      <c r="L88" s="194" t="s">
        <v>309</v>
      </c>
      <c r="M88" s="194"/>
      <c r="N88" s="194"/>
      <c r="O88" s="194"/>
      <c r="P88" s="194"/>
      <c r="Q88" s="194"/>
      <c r="R88" s="194"/>
      <c r="S88" s="194" t="s">
        <v>26</v>
      </c>
      <c r="T88" s="194" t="s">
        <v>270</v>
      </c>
      <c r="U88" s="194">
        <v>4</v>
      </c>
      <c r="V88" s="194">
        <v>3</v>
      </c>
      <c r="W88" s="194">
        <v>2</v>
      </c>
      <c r="X88" s="194">
        <v>1</v>
      </c>
      <c r="Y88" s="194">
        <v>3</v>
      </c>
      <c r="Z88" s="194">
        <v>4</v>
      </c>
      <c r="AA88" s="194">
        <v>5</v>
      </c>
      <c r="AB88" s="194">
        <v>1</v>
      </c>
      <c r="AC88" s="194">
        <v>2</v>
      </c>
      <c r="AD88" s="194">
        <v>2</v>
      </c>
      <c r="AE88" s="194"/>
      <c r="AF88" s="194">
        <v>3</v>
      </c>
      <c r="AG88" s="194">
        <v>3</v>
      </c>
      <c r="AH88" s="194">
        <v>5</v>
      </c>
      <c r="AI88" s="194">
        <v>3</v>
      </c>
      <c r="AJ88" s="194">
        <v>4</v>
      </c>
      <c r="AK88" s="194" t="s">
        <v>26</v>
      </c>
      <c r="AL88" s="194">
        <v>4</v>
      </c>
      <c r="AM88" s="194">
        <v>1</v>
      </c>
      <c r="AN88" s="194" t="s">
        <v>326</v>
      </c>
      <c r="AO88" s="194"/>
      <c r="AP88" s="194"/>
      <c r="AQ88" s="194"/>
      <c r="AR88" s="194"/>
      <c r="AS88" s="194"/>
      <c r="AT88" s="194"/>
      <c r="AU88" s="194"/>
      <c r="AV88" s="194" t="s">
        <v>26</v>
      </c>
      <c r="AW88" s="194" t="s">
        <v>26</v>
      </c>
      <c r="AX88" s="194"/>
      <c r="AY88" s="194">
        <v>3</v>
      </c>
      <c r="AZ88" s="194">
        <v>3</v>
      </c>
      <c r="BA88" s="194" t="s">
        <v>311</v>
      </c>
      <c r="BB88" s="194" t="s">
        <v>308</v>
      </c>
      <c r="BC88" s="194"/>
      <c r="BD88">
        <f t="shared" si="7"/>
        <v>1</v>
      </c>
      <c r="BE88">
        <f t="shared" si="6"/>
        <v>0</v>
      </c>
      <c r="BF88">
        <f t="shared" si="6"/>
        <v>0</v>
      </c>
      <c r="BG88">
        <f t="shared" si="6"/>
        <v>0</v>
      </c>
      <c r="BH88">
        <f t="shared" si="6"/>
        <v>0</v>
      </c>
      <c r="BI88">
        <f t="shared" si="6"/>
        <v>0</v>
      </c>
      <c r="BJ88">
        <f t="shared" si="5"/>
        <v>0</v>
      </c>
      <c r="BK88">
        <f t="shared" si="4"/>
        <v>1</v>
      </c>
      <c r="BL88">
        <f t="shared" si="4"/>
        <v>0</v>
      </c>
      <c r="BM88">
        <f t="shared" si="4"/>
        <v>1</v>
      </c>
      <c r="BN88">
        <f t="shared" si="4"/>
        <v>0</v>
      </c>
      <c r="BO88">
        <f t="shared" si="4"/>
        <v>0</v>
      </c>
      <c r="BP88">
        <f t="shared" si="4"/>
        <v>0</v>
      </c>
    </row>
    <row r="89" spans="1:68" ht="15" x14ac:dyDescent="0.25">
      <c r="A89" s="150" t="str">
        <f>IF(ISNA(LOOKUP($F89,BLIOTECAS!$B$1:$B$27,BLIOTECAS!C$1:C$27)),"",LOOKUP($F89,BLIOTECAS!$B$1:$B$27,BLIOTECAS!C$1:C$27))</f>
        <v/>
      </c>
      <c r="B89" s="150" t="str">
        <f>IF(ISNA(LOOKUP($F89,BLIOTECAS!$B$1:$B$27,BLIOTECAS!D$1:D$27)),"",LOOKUP($F89,BLIOTECAS!$B$1:$B$27,BLIOTECAS!D$1:D$27))</f>
        <v/>
      </c>
      <c r="C89" s="150" t="str">
        <f>IFERROR(VLOOKUP(TABLA!F89,BLIOTECAS!$C$1:$E$26,3,FALSE),"")</f>
        <v>Humanidades</v>
      </c>
      <c r="D89" s="208">
        <v>43973.027777777781</v>
      </c>
      <c r="E89" s="208" t="s">
        <v>396</v>
      </c>
      <c r="F89" s="194" t="s">
        <v>89</v>
      </c>
      <c r="G89" s="194" t="s">
        <v>300</v>
      </c>
      <c r="H89" s="194" t="s">
        <v>300</v>
      </c>
      <c r="I89" s="194" t="s">
        <v>306</v>
      </c>
      <c r="J89" s="194" t="s">
        <v>89</v>
      </c>
      <c r="K89" s="194" t="s">
        <v>97</v>
      </c>
      <c r="L89" s="194" t="s">
        <v>108</v>
      </c>
      <c r="M89" s="194"/>
      <c r="N89" s="194"/>
      <c r="O89" s="194"/>
      <c r="P89" s="194"/>
      <c r="Q89" s="194"/>
      <c r="R89" s="194"/>
      <c r="S89" s="194" t="s">
        <v>26</v>
      </c>
      <c r="T89" s="194" t="s">
        <v>26</v>
      </c>
      <c r="U89" s="194"/>
      <c r="V89" s="194"/>
      <c r="W89" s="194"/>
      <c r="X89" s="194">
        <v>4</v>
      </c>
      <c r="Y89" s="194"/>
      <c r="Z89" s="194">
        <v>5</v>
      </c>
      <c r="AA89" s="194">
        <v>4</v>
      </c>
      <c r="AB89" s="194">
        <v>3</v>
      </c>
      <c r="AC89" s="194">
        <v>5</v>
      </c>
      <c r="AD89" s="194">
        <v>5</v>
      </c>
      <c r="AE89" s="194"/>
      <c r="AF89" s="194">
        <v>4</v>
      </c>
      <c r="AG89" s="194">
        <v>5</v>
      </c>
      <c r="AH89" s="194">
        <v>5</v>
      </c>
      <c r="AI89" s="194">
        <v>4</v>
      </c>
      <c r="AJ89" s="194">
        <v>4</v>
      </c>
      <c r="AK89" s="194" t="s">
        <v>26</v>
      </c>
      <c r="AL89" s="194">
        <v>5</v>
      </c>
      <c r="AM89" s="194"/>
      <c r="AN89" s="194" t="s">
        <v>307</v>
      </c>
      <c r="AO89" s="194"/>
      <c r="AP89" s="194"/>
      <c r="AQ89" s="194"/>
      <c r="AR89" s="194"/>
      <c r="AS89" s="194"/>
      <c r="AT89" s="194"/>
      <c r="AU89" s="194"/>
      <c r="AV89" s="194" t="s">
        <v>270</v>
      </c>
      <c r="AW89" s="194" t="s">
        <v>26</v>
      </c>
      <c r="AX89" s="194"/>
      <c r="AY89" s="194">
        <v>5</v>
      </c>
      <c r="AZ89" s="194">
        <v>5</v>
      </c>
      <c r="BA89" s="194" t="s">
        <v>303</v>
      </c>
      <c r="BB89" s="194" t="s">
        <v>308</v>
      </c>
      <c r="BC89" s="194"/>
      <c r="BD89">
        <f t="shared" si="7"/>
        <v>1</v>
      </c>
      <c r="BE89">
        <f t="shared" si="6"/>
        <v>0</v>
      </c>
      <c r="BF89">
        <f t="shared" si="6"/>
        <v>0</v>
      </c>
      <c r="BG89">
        <f t="shared" si="6"/>
        <v>0</v>
      </c>
      <c r="BH89">
        <f t="shared" si="6"/>
        <v>0</v>
      </c>
      <c r="BI89">
        <f t="shared" si="6"/>
        <v>0</v>
      </c>
      <c r="BJ89">
        <f t="shared" si="5"/>
        <v>0</v>
      </c>
      <c r="BK89">
        <f t="shared" si="4"/>
        <v>0</v>
      </c>
      <c r="BL89">
        <f t="shared" si="4"/>
        <v>0</v>
      </c>
      <c r="BM89">
        <f t="shared" si="4"/>
        <v>0</v>
      </c>
      <c r="BN89">
        <f t="shared" si="4"/>
        <v>0</v>
      </c>
      <c r="BO89">
        <f t="shared" si="4"/>
        <v>1</v>
      </c>
      <c r="BP89">
        <f t="shared" si="4"/>
        <v>0</v>
      </c>
    </row>
    <row r="90" spans="1:68" ht="15" x14ac:dyDescent="0.25">
      <c r="A90" s="150" t="str">
        <f>IF(ISNA(LOOKUP($F90,BLIOTECAS!$B$1:$B$27,BLIOTECAS!C$1:C$27)),"",LOOKUP($F90,BLIOTECAS!$B$1:$B$27,BLIOTECAS!C$1:C$27))</f>
        <v/>
      </c>
      <c r="B90" s="150" t="str">
        <f>IF(ISNA(LOOKUP($F90,BLIOTECAS!$B$1:$B$27,BLIOTECAS!D$1:D$27)),"",LOOKUP($F90,BLIOTECAS!$B$1:$B$27,BLIOTECAS!D$1:D$27))</f>
        <v/>
      </c>
      <c r="C90" s="150" t="str">
        <f>IFERROR(VLOOKUP(TABLA!F90,BLIOTECAS!$C$1:$E$26,3,FALSE),"")</f>
        <v>Ciencias de la Salud</v>
      </c>
      <c r="D90" s="195">
        <v>43973.006249999999</v>
      </c>
      <c r="E90" s="195" t="s">
        <v>396</v>
      </c>
      <c r="F90" s="194" t="s">
        <v>106</v>
      </c>
      <c r="G90" s="194" t="s">
        <v>305</v>
      </c>
      <c r="H90" s="194" t="s">
        <v>300</v>
      </c>
      <c r="I90" s="194" t="s">
        <v>306</v>
      </c>
      <c r="J90" s="194" t="s">
        <v>106</v>
      </c>
      <c r="K90" s="194" t="s">
        <v>222</v>
      </c>
      <c r="L90" s="194"/>
      <c r="M90" s="194"/>
      <c r="N90" s="194"/>
      <c r="O90" s="194"/>
      <c r="P90" s="194"/>
      <c r="Q90" s="194"/>
      <c r="R90" s="194"/>
      <c r="S90" s="194" t="s">
        <v>270</v>
      </c>
      <c r="T90" s="194" t="s">
        <v>270</v>
      </c>
      <c r="U90" s="194">
        <v>3</v>
      </c>
      <c r="V90" s="194">
        <v>1</v>
      </c>
      <c r="W90" s="194">
        <v>3</v>
      </c>
      <c r="X90" s="194">
        <v>2</v>
      </c>
      <c r="Y90" s="194">
        <v>4</v>
      </c>
      <c r="Z90" s="194">
        <v>4</v>
      </c>
      <c r="AA90" s="194">
        <v>4</v>
      </c>
      <c r="AB90" s="194">
        <v>2</v>
      </c>
      <c r="AC90" s="194">
        <v>5</v>
      </c>
      <c r="AD90" s="194">
        <v>4</v>
      </c>
      <c r="AE90" s="194"/>
      <c r="AF90" s="194">
        <v>3</v>
      </c>
      <c r="AG90" s="194">
        <v>5</v>
      </c>
      <c r="AH90" s="194">
        <v>3</v>
      </c>
      <c r="AI90" s="194">
        <v>4</v>
      </c>
      <c r="AJ90" s="194">
        <v>3</v>
      </c>
      <c r="AK90" s="194" t="s">
        <v>26</v>
      </c>
      <c r="AL90" s="194">
        <v>4</v>
      </c>
      <c r="AM90" s="194">
        <v>2</v>
      </c>
      <c r="AN90" s="194" t="s">
        <v>334</v>
      </c>
      <c r="AO90" s="194"/>
      <c r="AP90" s="194"/>
      <c r="AQ90" s="194"/>
      <c r="AR90" s="194"/>
      <c r="AS90" s="194"/>
      <c r="AT90" s="194"/>
      <c r="AU90" s="194"/>
      <c r="AV90" s="194" t="s">
        <v>26</v>
      </c>
      <c r="AW90" s="194" t="s">
        <v>26</v>
      </c>
      <c r="AX90" s="194"/>
      <c r="AY90" s="194">
        <v>5</v>
      </c>
      <c r="AZ90" s="194">
        <v>5</v>
      </c>
      <c r="BA90" s="194" t="s">
        <v>303</v>
      </c>
      <c r="BB90" s="194" t="s">
        <v>304</v>
      </c>
      <c r="BC90" s="194" t="s">
        <v>1361</v>
      </c>
      <c r="BD90">
        <f t="shared" si="7"/>
        <v>1</v>
      </c>
      <c r="BE90">
        <f t="shared" si="6"/>
        <v>0</v>
      </c>
      <c r="BF90">
        <f t="shared" si="6"/>
        <v>0</v>
      </c>
      <c r="BG90">
        <f t="shared" si="6"/>
        <v>0</v>
      </c>
      <c r="BH90">
        <f t="shared" si="6"/>
        <v>0</v>
      </c>
      <c r="BI90">
        <f t="shared" si="6"/>
        <v>0</v>
      </c>
      <c r="BJ90">
        <f t="shared" si="5"/>
        <v>0</v>
      </c>
      <c r="BK90">
        <f t="shared" si="4"/>
        <v>1</v>
      </c>
      <c r="BL90">
        <f t="shared" si="4"/>
        <v>0</v>
      </c>
      <c r="BM90">
        <f t="shared" si="4"/>
        <v>0</v>
      </c>
      <c r="BN90">
        <f t="shared" si="4"/>
        <v>0</v>
      </c>
      <c r="BO90">
        <f t="shared" si="4"/>
        <v>0</v>
      </c>
      <c r="BP90">
        <f t="shared" si="4"/>
        <v>0</v>
      </c>
    </row>
    <row r="91" spans="1:68" ht="15" x14ac:dyDescent="0.25">
      <c r="A91" s="150" t="str">
        <f>IF(ISNA(LOOKUP($F91,BLIOTECAS!$B$1:$B$27,BLIOTECAS!C$1:C$27)),"",LOOKUP($F91,BLIOTECAS!$B$1:$B$27,BLIOTECAS!C$1:C$27))</f>
        <v/>
      </c>
      <c r="B91" s="150" t="str">
        <f>IF(ISNA(LOOKUP($F91,BLIOTECAS!$B$1:$B$27,BLIOTECAS!D$1:D$27)),"",LOOKUP($F91,BLIOTECAS!$B$1:$B$27,BLIOTECAS!D$1:D$27))</f>
        <v/>
      </c>
      <c r="C91" s="150" t="str">
        <f>IFERROR(VLOOKUP(TABLA!F91,BLIOTECAS!$C$1:$E$26,3,FALSE),"")</f>
        <v>Ciencias de la Salud</v>
      </c>
      <c r="D91" s="195">
        <v>43972.917361111111</v>
      </c>
      <c r="E91" s="195" t="s">
        <v>396</v>
      </c>
      <c r="F91" s="194" t="s">
        <v>106</v>
      </c>
      <c r="G91" s="194" t="s">
        <v>305</v>
      </c>
      <c r="H91" s="194" t="s">
        <v>300</v>
      </c>
      <c r="I91" s="194" t="s">
        <v>315</v>
      </c>
      <c r="J91" s="194" t="s">
        <v>106</v>
      </c>
      <c r="K91" s="194" t="s">
        <v>222</v>
      </c>
      <c r="L91" s="194"/>
      <c r="M91" s="194" t="s">
        <v>1362</v>
      </c>
      <c r="N91" s="194"/>
      <c r="O91" s="194"/>
      <c r="P91" s="194"/>
      <c r="Q91" s="194"/>
      <c r="R91" s="194"/>
      <c r="S91" s="194" t="s">
        <v>270</v>
      </c>
      <c r="T91" s="194" t="s">
        <v>270</v>
      </c>
      <c r="U91" s="194">
        <v>4</v>
      </c>
      <c r="V91" s="194">
        <v>1</v>
      </c>
      <c r="W91" s="194">
        <v>3</v>
      </c>
      <c r="X91" s="194">
        <v>2</v>
      </c>
      <c r="Y91" s="194">
        <v>5</v>
      </c>
      <c r="Z91" s="194">
        <v>3</v>
      </c>
      <c r="AA91" s="194">
        <v>4</v>
      </c>
      <c r="AB91" s="194">
        <v>1</v>
      </c>
      <c r="AC91" s="194">
        <v>4</v>
      </c>
      <c r="AD91" s="194">
        <v>4</v>
      </c>
      <c r="AE91" s="194"/>
      <c r="AF91" s="194">
        <v>4</v>
      </c>
      <c r="AG91" s="194">
        <v>5</v>
      </c>
      <c r="AH91" s="194">
        <v>4</v>
      </c>
      <c r="AI91" s="194">
        <v>3</v>
      </c>
      <c r="AJ91" s="194">
        <v>4</v>
      </c>
      <c r="AK91" s="194" t="s">
        <v>26</v>
      </c>
      <c r="AL91" s="194">
        <v>4</v>
      </c>
      <c r="AM91" s="194">
        <v>3</v>
      </c>
      <c r="AN91" s="194" t="s">
        <v>400</v>
      </c>
      <c r="AO91" s="194"/>
      <c r="AP91" s="194"/>
      <c r="AQ91" s="194"/>
      <c r="AR91" s="194"/>
      <c r="AS91" s="194"/>
      <c r="AT91" s="194"/>
      <c r="AU91" s="194"/>
      <c r="AV91" s="194" t="s">
        <v>26</v>
      </c>
      <c r="AW91" s="194" t="s">
        <v>26</v>
      </c>
      <c r="AX91" s="194"/>
      <c r="AY91" s="194">
        <v>5</v>
      </c>
      <c r="AZ91" s="194">
        <v>5</v>
      </c>
      <c r="BA91" s="194" t="s">
        <v>303</v>
      </c>
      <c r="BB91" s="194" t="s">
        <v>308</v>
      </c>
      <c r="BC91" s="194"/>
      <c r="BD91">
        <f t="shared" si="7"/>
        <v>0</v>
      </c>
      <c r="BE91">
        <f t="shared" si="6"/>
        <v>1</v>
      </c>
      <c r="BF91">
        <f t="shared" si="6"/>
        <v>0</v>
      </c>
      <c r="BG91">
        <f t="shared" si="6"/>
        <v>0</v>
      </c>
      <c r="BH91">
        <f t="shared" si="6"/>
        <v>0</v>
      </c>
      <c r="BI91">
        <f t="shared" si="6"/>
        <v>0</v>
      </c>
      <c r="BJ91">
        <f t="shared" si="5"/>
        <v>0</v>
      </c>
      <c r="BK91">
        <f t="shared" si="4"/>
        <v>0</v>
      </c>
      <c r="BL91">
        <f t="shared" si="4"/>
        <v>1</v>
      </c>
      <c r="BM91">
        <f t="shared" si="4"/>
        <v>1</v>
      </c>
      <c r="BN91">
        <f t="shared" si="4"/>
        <v>0</v>
      </c>
      <c r="BO91">
        <f t="shared" si="4"/>
        <v>0</v>
      </c>
      <c r="BP91">
        <f t="shared" si="4"/>
        <v>0</v>
      </c>
    </row>
    <row r="92" spans="1:68" ht="15" x14ac:dyDescent="0.25">
      <c r="A92" s="150" t="str">
        <f>IF(ISNA(LOOKUP($F92,BLIOTECAS!$B$1:$B$27,BLIOTECAS!C$1:C$27)),"",LOOKUP($F92,BLIOTECAS!$B$1:$B$27,BLIOTECAS!C$1:C$27))</f>
        <v/>
      </c>
      <c r="B92" s="150" t="str">
        <f>IF(ISNA(LOOKUP($F92,BLIOTECAS!$B$1:$B$27,BLIOTECAS!D$1:D$27)),"",LOOKUP($F92,BLIOTECAS!$B$1:$B$27,BLIOTECAS!D$1:D$27))</f>
        <v/>
      </c>
      <c r="C92" s="150" t="str">
        <f>IFERROR(VLOOKUP(TABLA!F92,BLIOTECAS!$C$1:$E$26,3,FALSE),"")</f>
        <v>Ciencias de la Salud</v>
      </c>
      <c r="D92" s="195">
        <v>43972.893055555556</v>
      </c>
      <c r="E92" s="195" t="s">
        <v>396</v>
      </c>
      <c r="F92" s="194" t="s">
        <v>106</v>
      </c>
      <c r="G92" s="194" t="s">
        <v>305</v>
      </c>
      <c r="H92" s="194" t="s">
        <v>305</v>
      </c>
      <c r="I92" s="194" t="s">
        <v>306</v>
      </c>
      <c r="J92" s="194" t="s">
        <v>222</v>
      </c>
      <c r="K92" s="194" t="s">
        <v>309</v>
      </c>
      <c r="L92" s="194" t="s">
        <v>106</v>
      </c>
      <c r="M92" s="194" t="s">
        <v>1363</v>
      </c>
      <c r="N92" s="194"/>
      <c r="O92" s="194"/>
      <c r="P92" s="194"/>
      <c r="Q92" s="194"/>
      <c r="R92" s="194"/>
      <c r="S92" s="194" t="s">
        <v>270</v>
      </c>
      <c r="T92" s="194"/>
      <c r="U92" s="194">
        <v>3</v>
      </c>
      <c r="V92" s="194">
        <v>1</v>
      </c>
      <c r="W92" s="194">
        <v>4</v>
      </c>
      <c r="X92" s="194">
        <v>1</v>
      </c>
      <c r="Y92" s="194">
        <v>3</v>
      </c>
      <c r="Z92" s="194">
        <v>4</v>
      </c>
      <c r="AA92" s="194">
        <v>5</v>
      </c>
      <c r="AB92" s="194">
        <v>1</v>
      </c>
      <c r="AC92" s="194">
        <v>4</v>
      </c>
      <c r="AD92" s="194">
        <v>4</v>
      </c>
      <c r="AE92" s="194"/>
      <c r="AF92" s="194">
        <v>4</v>
      </c>
      <c r="AG92" s="194">
        <v>5</v>
      </c>
      <c r="AH92" s="194">
        <v>3</v>
      </c>
      <c r="AI92" s="194">
        <v>3</v>
      </c>
      <c r="AJ92" s="194">
        <v>2</v>
      </c>
      <c r="AK92" s="194" t="s">
        <v>26</v>
      </c>
      <c r="AL92" s="194">
        <v>2</v>
      </c>
      <c r="AM92" s="194">
        <v>3</v>
      </c>
      <c r="AN92" s="194" t="s">
        <v>354</v>
      </c>
      <c r="AO92" s="194"/>
      <c r="AP92" s="194"/>
      <c r="AQ92" s="194"/>
      <c r="AR92" s="194"/>
      <c r="AS92" s="194"/>
      <c r="AT92" s="194"/>
      <c r="AU92" s="194"/>
      <c r="AV92" s="194" t="s">
        <v>26</v>
      </c>
      <c r="AW92" s="194" t="s">
        <v>26</v>
      </c>
      <c r="AX92" s="194"/>
      <c r="AY92" s="194">
        <v>5</v>
      </c>
      <c r="AZ92" s="194">
        <v>4</v>
      </c>
      <c r="BA92" s="194" t="s">
        <v>311</v>
      </c>
      <c r="BB92" s="194" t="s">
        <v>308</v>
      </c>
      <c r="BC92" s="194"/>
      <c r="BD92">
        <f t="shared" si="7"/>
        <v>1</v>
      </c>
      <c r="BE92">
        <f t="shared" si="6"/>
        <v>0</v>
      </c>
      <c r="BF92">
        <f t="shared" si="6"/>
        <v>0</v>
      </c>
      <c r="BG92">
        <f t="shared" si="6"/>
        <v>0</v>
      </c>
      <c r="BH92">
        <f t="shared" si="6"/>
        <v>0</v>
      </c>
      <c r="BI92">
        <f t="shared" si="6"/>
        <v>0</v>
      </c>
      <c r="BJ92">
        <f t="shared" si="5"/>
        <v>1</v>
      </c>
      <c r="BK92">
        <f t="shared" si="4"/>
        <v>0</v>
      </c>
      <c r="BL92">
        <f t="shared" si="4"/>
        <v>0</v>
      </c>
      <c r="BM92">
        <f t="shared" si="4"/>
        <v>1</v>
      </c>
      <c r="BN92">
        <f t="shared" si="4"/>
        <v>0</v>
      </c>
      <c r="BO92">
        <f t="shared" si="4"/>
        <v>0</v>
      </c>
      <c r="BP92">
        <f t="shared" si="4"/>
        <v>0</v>
      </c>
    </row>
    <row r="93" spans="1:68" ht="15" x14ac:dyDescent="0.25">
      <c r="A93" s="150" t="str">
        <f>IF(ISNA(LOOKUP($F93,BLIOTECAS!$B$1:$B$27,BLIOTECAS!C$1:C$27)),"",LOOKUP($F93,BLIOTECAS!$B$1:$B$27,BLIOTECAS!C$1:C$27))</f>
        <v/>
      </c>
      <c r="B93" s="150" t="str">
        <f>IF(ISNA(LOOKUP($F93,BLIOTECAS!$B$1:$B$27,BLIOTECAS!D$1:D$27)),"",LOOKUP($F93,BLIOTECAS!$B$1:$B$27,BLIOTECAS!D$1:D$27))</f>
        <v/>
      </c>
      <c r="C93" s="150" t="str">
        <f>IFERROR(VLOOKUP(TABLA!F93,BLIOTECAS!$C$1:$E$26,3,FALSE),"")</f>
        <v>Humanidades</v>
      </c>
      <c r="D93" s="195">
        <v>43972.873611111114</v>
      </c>
      <c r="E93" s="195" t="s">
        <v>396</v>
      </c>
      <c r="F93" s="194" t="s">
        <v>103</v>
      </c>
      <c r="G93" s="194" t="s">
        <v>305</v>
      </c>
      <c r="H93" s="194" t="s">
        <v>305</v>
      </c>
      <c r="I93" s="194" t="s">
        <v>306</v>
      </c>
      <c r="J93" s="194" t="s">
        <v>103</v>
      </c>
      <c r="K93" s="194" t="s">
        <v>309</v>
      </c>
      <c r="L93" s="194" t="s">
        <v>310</v>
      </c>
      <c r="M93" s="194"/>
      <c r="N93" s="194"/>
      <c r="O93" s="194"/>
      <c r="P93" s="194"/>
      <c r="Q93" s="194"/>
      <c r="R93" s="194"/>
      <c r="S93" s="194" t="s">
        <v>26</v>
      </c>
      <c r="T93" s="194" t="s">
        <v>270</v>
      </c>
      <c r="U93" s="194">
        <v>5</v>
      </c>
      <c r="V93" s="194">
        <v>1</v>
      </c>
      <c r="W93" s="194">
        <v>1</v>
      </c>
      <c r="X93" s="194">
        <v>5</v>
      </c>
      <c r="Y93" s="194">
        <v>5</v>
      </c>
      <c r="Z93" s="194">
        <v>5</v>
      </c>
      <c r="AA93" s="194">
        <v>5</v>
      </c>
      <c r="AB93" s="194">
        <v>1</v>
      </c>
      <c r="AC93" s="194">
        <v>5</v>
      </c>
      <c r="AD93" s="194">
        <v>5</v>
      </c>
      <c r="AE93" s="194"/>
      <c r="AF93" s="194">
        <v>5</v>
      </c>
      <c r="AG93" s="194">
        <v>5</v>
      </c>
      <c r="AH93" s="194">
        <v>5</v>
      </c>
      <c r="AI93" s="194"/>
      <c r="AJ93" s="194">
        <v>5</v>
      </c>
      <c r="AK93" s="194" t="s">
        <v>270</v>
      </c>
      <c r="AL93" s="194">
        <v>5</v>
      </c>
      <c r="AM93" s="194"/>
      <c r="AN93" s="194" t="s">
        <v>408</v>
      </c>
      <c r="AO93" s="194"/>
      <c r="AP93" s="194"/>
      <c r="AQ93" s="194"/>
      <c r="AR93" s="194"/>
      <c r="AS93" s="194"/>
      <c r="AT93" s="194"/>
      <c r="AU93" s="194"/>
      <c r="AV93" s="194" t="s">
        <v>26</v>
      </c>
      <c r="AW93" s="194" t="s">
        <v>26</v>
      </c>
      <c r="AX93" s="194"/>
      <c r="AY93" s="194">
        <v>5</v>
      </c>
      <c r="AZ93" s="194">
        <v>5</v>
      </c>
      <c r="BA93" s="194" t="s">
        <v>303</v>
      </c>
      <c r="BB93" s="194" t="s">
        <v>304</v>
      </c>
      <c r="BC93" s="194"/>
      <c r="BD93">
        <f t="shared" si="7"/>
        <v>1</v>
      </c>
      <c r="BE93">
        <f t="shared" si="6"/>
        <v>0</v>
      </c>
      <c r="BF93">
        <f t="shared" si="6"/>
        <v>0</v>
      </c>
      <c r="BG93">
        <f t="shared" si="6"/>
        <v>0</v>
      </c>
      <c r="BH93">
        <f t="shared" si="6"/>
        <v>0</v>
      </c>
      <c r="BI93">
        <f t="shared" si="6"/>
        <v>0</v>
      </c>
      <c r="BJ93">
        <f t="shared" si="5"/>
        <v>1</v>
      </c>
      <c r="BK93">
        <f t="shared" si="4"/>
        <v>0</v>
      </c>
      <c r="BL93">
        <f t="shared" si="4"/>
        <v>1</v>
      </c>
      <c r="BM93">
        <f t="shared" si="4"/>
        <v>1</v>
      </c>
      <c r="BN93">
        <f t="shared" si="4"/>
        <v>0</v>
      </c>
      <c r="BO93">
        <f t="shared" si="4"/>
        <v>0</v>
      </c>
      <c r="BP93">
        <f t="shared" si="4"/>
        <v>0</v>
      </c>
    </row>
    <row r="94" spans="1:68" ht="15" x14ac:dyDescent="0.25">
      <c r="A94" s="150" t="str">
        <f>IF(ISNA(LOOKUP($F94,BLIOTECAS!$B$1:$B$27,BLIOTECAS!C$1:C$27)),"",LOOKUP($F94,BLIOTECAS!$B$1:$B$27,BLIOTECAS!C$1:C$27))</f>
        <v/>
      </c>
      <c r="B94" s="150" t="str">
        <f>IF(ISNA(LOOKUP($F94,BLIOTECAS!$B$1:$B$27,BLIOTECAS!D$1:D$27)),"",LOOKUP($F94,BLIOTECAS!$B$1:$B$27,BLIOTECAS!D$1:D$27))</f>
        <v/>
      </c>
      <c r="C94" s="150" t="str">
        <f>IFERROR(VLOOKUP(TABLA!F94,BLIOTECAS!$C$1:$E$26,3,FALSE),"")</f>
        <v>Humanidades</v>
      </c>
      <c r="D94" s="208">
        <v>43972.872916666667</v>
      </c>
      <c r="E94" s="208" t="s">
        <v>407</v>
      </c>
      <c r="F94" s="194" t="s">
        <v>102</v>
      </c>
      <c r="G94" s="194" t="s">
        <v>301</v>
      </c>
      <c r="H94" s="194" t="s">
        <v>305</v>
      </c>
      <c r="I94" s="194" t="s">
        <v>318</v>
      </c>
      <c r="J94" s="194" t="s">
        <v>310</v>
      </c>
      <c r="K94" s="194" t="s">
        <v>103</v>
      </c>
      <c r="L94" s="194"/>
      <c r="M94" s="194" t="s">
        <v>1364</v>
      </c>
      <c r="N94" s="194"/>
      <c r="O94" s="194"/>
      <c r="P94" s="194"/>
      <c r="Q94" s="194"/>
      <c r="R94" s="194"/>
      <c r="S94" s="194" t="s">
        <v>270</v>
      </c>
      <c r="T94" s="194" t="s">
        <v>270</v>
      </c>
      <c r="U94" s="194">
        <v>5</v>
      </c>
      <c r="V94" s="194">
        <v>1</v>
      </c>
      <c r="W94" s="194">
        <v>2</v>
      </c>
      <c r="X94" s="194">
        <v>3</v>
      </c>
      <c r="Y94" s="194">
        <v>4</v>
      </c>
      <c r="Z94" s="194">
        <v>4</v>
      </c>
      <c r="AA94" s="194">
        <v>2</v>
      </c>
      <c r="AB94" s="194">
        <v>2</v>
      </c>
      <c r="AC94" s="194">
        <v>5</v>
      </c>
      <c r="AD94" s="194">
        <v>5</v>
      </c>
      <c r="AE94" s="194"/>
      <c r="AF94" s="194"/>
      <c r="AG94" s="194">
        <v>4</v>
      </c>
      <c r="AH94" s="194">
        <v>4</v>
      </c>
      <c r="AI94" s="194">
        <v>2</v>
      </c>
      <c r="AJ94" s="194">
        <v>4</v>
      </c>
      <c r="AK94" s="194" t="s">
        <v>26</v>
      </c>
      <c r="AL94" s="194">
        <v>3</v>
      </c>
      <c r="AM94" s="194">
        <v>2</v>
      </c>
      <c r="AN94" s="194" t="s">
        <v>409</v>
      </c>
      <c r="AO94" s="194"/>
      <c r="AP94" s="194"/>
      <c r="AQ94" s="194"/>
      <c r="AR94" s="194"/>
      <c r="AS94" s="194"/>
      <c r="AT94" s="194"/>
      <c r="AU94" s="194"/>
      <c r="AV94" s="194" t="s">
        <v>26</v>
      </c>
      <c r="AW94" s="194" t="s">
        <v>26</v>
      </c>
      <c r="AX94" s="194"/>
      <c r="AY94" s="194">
        <v>5</v>
      </c>
      <c r="AZ94" s="194">
        <v>4</v>
      </c>
      <c r="BA94" s="194" t="s">
        <v>303</v>
      </c>
      <c r="BB94" s="194" t="s">
        <v>308</v>
      </c>
      <c r="BC94" s="194" t="s">
        <v>1365</v>
      </c>
      <c r="BD94">
        <f t="shared" si="7"/>
        <v>0</v>
      </c>
      <c r="BE94">
        <f t="shared" si="6"/>
        <v>0</v>
      </c>
      <c r="BF94">
        <f t="shared" si="6"/>
        <v>1</v>
      </c>
      <c r="BG94">
        <f t="shared" si="6"/>
        <v>0</v>
      </c>
      <c r="BH94">
        <f t="shared" si="6"/>
        <v>0</v>
      </c>
      <c r="BI94">
        <f t="shared" si="6"/>
        <v>0</v>
      </c>
      <c r="BJ94">
        <f t="shared" si="5"/>
        <v>0</v>
      </c>
      <c r="BK94">
        <f t="shared" si="4"/>
        <v>1</v>
      </c>
      <c r="BL94">
        <f t="shared" si="4"/>
        <v>1</v>
      </c>
      <c r="BM94">
        <f t="shared" si="4"/>
        <v>0</v>
      </c>
      <c r="BN94">
        <f t="shared" si="4"/>
        <v>0</v>
      </c>
      <c r="BO94">
        <f t="shared" si="4"/>
        <v>0</v>
      </c>
      <c r="BP94">
        <f t="shared" si="4"/>
        <v>0</v>
      </c>
    </row>
    <row r="95" spans="1:68" ht="15" x14ac:dyDescent="0.25">
      <c r="A95" s="150" t="str">
        <f>IF(ISNA(LOOKUP($F95,BLIOTECAS!$B$1:$B$27,BLIOTECAS!C$1:C$27)),"",LOOKUP($F95,BLIOTECAS!$B$1:$B$27,BLIOTECAS!C$1:C$27))</f>
        <v/>
      </c>
      <c r="B95" s="150" t="str">
        <f>IF(ISNA(LOOKUP($F95,BLIOTECAS!$B$1:$B$27,BLIOTECAS!D$1:D$27)),"",LOOKUP($F95,BLIOTECAS!$B$1:$B$27,BLIOTECAS!D$1:D$27))</f>
        <v/>
      </c>
      <c r="C95" s="150" t="str">
        <f>IFERROR(VLOOKUP(TABLA!F95,BLIOTECAS!$C$1:$E$26,3,FALSE),"")</f>
        <v>Humanidades</v>
      </c>
      <c r="D95" s="195">
        <v>43972.87222222222</v>
      </c>
      <c r="E95" s="195" t="s">
        <v>418</v>
      </c>
      <c r="F95" s="194" t="s">
        <v>104</v>
      </c>
      <c r="G95" s="194" t="s">
        <v>300</v>
      </c>
      <c r="H95" s="194" t="s">
        <v>300</v>
      </c>
      <c r="I95" s="194" t="s">
        <v>306</v>
      </c>
      <c r="J95" s="194" t="s">
        <v>309</v>
      </c>
      <c r="K95" s="194" t="s">
        <v>104</v>
      </c>
      <c r="L95" s="194"/>
      <c r="M95" s="194" t="s">
        <v>1366</v>
      </c>
      <c r="N95" s="194"/>
      <c r="O95" s="194"/>
      <c r="P95" s="194"/>
      <c r="Q95" s="194"/>
      <c r="R95" s="194"/>
      <c r="S95" s="194" t="s">
        <v>270</v>
      </c>
      <c r="T95" s="194" t="s">
        <v>270</v>
      </c>
      <c r="U95" s="194">
        <v>3</v>
      </c>
      <c r="V95" s="194"/>
      <c r="W95" s="194">
        <v>2</v>
      </c>
      <c r="X95" s="194">
        <v>3</v>
      </c>
      <c r="Y95" s="194">
        <v>3</v>
      </c>
      <c r="Z95" s="194">
        <v>4</v>
      </c>
      <c r="AA95" s="194">
        <v>3</v>
      </c>
      <c r="AB95" s="194">
        <v>1</v>
      </c>
      <c r="AC95" s="194">
        <v>3</v>
      </c>
      <c r="AD95" s="194">
        <v>4</v>
      </c>
      <c r="AE95" s="194"/>
      <c r="AF95" s="194">
        <v>4</v>
      </c>
      <c r="AG95" s="194">
        <v>4</v>
      </c>
      <c r="AH95" s="194">
        <v>4</v>
      </c>
      <c r="AI95" s="194">
        <v>3</v>
      </c>
      <c r="AJ95" s="194">
        <v>3</v>
      </c>
      <c r="AK95" s="194" t="s">
        <v>26</v>
      </c>
      <c r="AL95" s="194">
        <v>3</v>
      </c>
      <c r="AM95" s="194">
        <v>4</v>
      </c>
      <c r="AN95" s="194" t="s">
        <v>334</v>
      </c>
      <c r="AO95" s="194"/>
      <c r="AP95" s="194"/>
      <c r="AQ95" s="194"/>
      <c r="AR95" s="194"/>
      <c r="AS95" s="194"/>
      <c r="AT95" s="194"/>
      <c r="AU95" s="194"/>
      <c r="AV95" s="194" t="s">
        <v>270</v>
      </c>
      <c r="AW95" s="194" t="s">
        <v>270</v>
      </c>
      <c r="AX95" s="194"/>
      <c r="AY95" s="194">
        <v>4</v>
      </c>
      <c r="AZ95" s="194">
        <v>4</v>
      </c>
      <c r="BA95" s="194" t="s">
        <v>311</v>
      </c>
      <c r="BB95" s="194" t="s">
        <v>308</v>
      </c>
      <c r="BC95" s="194" t="s">
        <v>1367</v>
      </c>
      <c r="BD95">
        <f t="shared" si="7"/>
        <v>1</v>
      </c>
      <c r="BE95">
        <f t="shared" si="6"/>
        <v>0</v>
      </c>
      <c r="BF95">
        <f t="shared" si="6"/>
        <v>0</v>
      </c>
      <c r="BG95">
        <f t="shared" si="6"/>
        <v>0</v>
      </c>
      <c r="BH95">
        <f t="shared" si="6"/>
        <v>0</v>
      </c>
      <c r="BI95">
        <f t="shared" si="6"/>
        <v>0</v>
      </c>
      <c r="BJ95">
        <f t="shared" si="5"/>
        <v>0</v>
      </c>
      <c r="BK95">
        <f t="shared" si="4"/>
        <v>1</v>
      </c>
      <c r="BL95">
        <f t="shared" si="4"/>
        <v>0</v>
      </c>
      <c r="BM95">
        <f t="shared" si="4"/>
        <v>0</v>
      </c>
      <c r="BN95">
        <f t="shared" si="4"/>
        <v>0</v>
      </c>
      <c r="BO95">
        <f t="shared" ref="BK95:BP138" si="8">IF(IFERROR(FIND(BO$1,$AN95,1),0)&lt;&gt;0,1,0)</f>
        <v>0</v>
      </c>
      <c r="BP95">
        <f t="shared" si="8"/>
        <v>0</v>
      </c>
    </row>
    <row r="96" spans="1:68" ht="15" x14ac:dyDescent="0.25">
      <c r="A96" s="150" t="str">
        <f>IF(ISNA(LOOKUP($F96,BLIOTECAS!$B$1:$B$27,BLIOTECAS!C$1:C$27)),"",LOOKUP($F96,BLIOTECAS!$B$1:$B$27,BLIOTECAS!C$1:C$27))</f>
        <v/>
      </c>
      <c r="B96" s="150" t="str">
        <f>IF(ISNA(LOOKUP($F96,BLIOTECAS!$B$1:$B$27,BLIOTECAS!D$1:D$27)),"",LOOKUP($F96,BLIOTECAS!$B$1:$B$27,BLIOTECAS!D$1:D$27))</f>
        <v/>
      </c>
      <c r="C96" s="150" t="str">
        <f>IFERROR(VLOOKUP(TABLA!F96,BLIOTECAS!$C$1:$E$26,3,FALSE),"")</f>
        <v>Ciencias Sociales</v>
      </c>
      <c r="D96" s="195">
        <v>43972.868055555555</v>
      </c>
      <c r="E96" s="195" t="s">
        <v>401</v>
      </c>
      <c r="F96" s="194" t="s">
        <v>97</v>
      </c>
      <c r="G96" s="194" t="s">
        <v>300</v>
      </c>
      <c r="H96" s="194" t="s">
        <v>300</v>
      </c>
      <c r="I96" s="194" t="s">
        <v>315</v>
      </c>
      <c r="J96" s="194" t="s">
        <v>97</v>
      </c>
      <c r="K96" s="194" t="s">
        <v>225</v>
      </c>
      <c r="L96" s="194" t="s">
        <v>93</v>
      </c>
      <c r="M96" s="194"/>
      <c r="N96" s="194"/>
      <c r="O96" s="194"/>
      <c r="P96" s="194"/>
      <c r="Q96" s="194"/>
      <c r="R96" s="194"/>
      <c r="S96" s="194" t="s">
        <v>270</v>
      </c>
      <c r="T96" s="194" t="s">
        <v>270</v>
      </c>
      <c r="U96" s="194">
        <v>2</v>
      </c>
      <c r="V96" s="194">
        <v>3</v>
      </c>
      <c r="W96" s="194">
        <v>3</v>
      </c>
      <c r="X96" s="194">
        <v>2</v>
      </c>
      <c r="Y96" s="194">
        <v>4</v>
      </c>
      <c r="Z96" s="194">
        <v>4</v>
      </c>
      <c r="AA96" s="194">
        <v>3</v>
      </c>
      <c r="AB96" s="194">
        <v>1</v>
      </c>
      <c r="AC96" s="194">
        <v>4</v>
      </c>
      <c r="AD96" s="194">
        <v>4</v>
      </c>
      <c r="AE96" s="194"/>
      <c r="AF96" s="194">
        <v>4</v>
      </c>
      <c r="AG96" s="194">
        <v>4</v>
      </c>
      <c r="AH96" s="194">
        <v>5</v>
      </c>
      <c r="AI96" s="194">
        <v>3</v>
      </c>
      <c r="AJ96" s="194">
        <v>3</v>
      </c>
      <c r="AK96" s="194" t="s">
        <v>26</v>
      </c>
      <c r="AL96" s="194">
        <v>5</v>
      </c>
      <c r="AM96" s="194">
        <v>3</v>
      </c>
      <c r="AN96" s="194" t="s">
        <v>307</v>
      </c>
      <c r="AO96" s="194"/>
      <c r="AP96" s="194"/>
      <c r="AQ96" s="194"/>
      <c r="AR96" s="194"/>
      <c r="AS96" s="194"/>
      <c r="AT96" s="194"/>
      <c r="AU96" s="194"/>
      <c r="AV96" s="194" t="s">
        <v>270</v>
      </c>
      <c r="AW96" s="194" t="s">
        <v>26</v>
      </c>
      <c r="AX96" s="194"/>
      <c r="AY96" s="194">
        <v>5</v>
      </c>
      <c r="AZ96" s="194">
        <v>5</v>
      </c>
      <c r="BA96" s="194" t="s">
        <v>311</v>
      </c>
      <c r="BB96" s="194" t="s">
        <v>304</v>
      </c>
      <c r="BC96" s="194" t="s">
        <v>1368</v>
      </c>
      <c r="BD96">
        <f t="shared" si="7"/>
        <v>0</v>
      </c>
      <c r="BE96">
        <f t="shared" si="6"/>
        <v>1</v>
      </c>
      <c r="BF96">
        <f t="shared" si="6"/>
        <v>0</v>
      </c>
      <c r="BG96">
        <f t="shared" si="6"/>
        <v>0</v>
      </c>
      <c r="BH96">
        <f t="shared" si="6"/>
        <v>0</v>
      </c>
      <c r="BI96">
        <f t="shared" si="6"/>
        <v>0</v>
      </c>
      <c r="BJ96">
        <f t="shared" si="5"/>
        <v>0</v>
      </c>
      <c r="BK96">
        <f t="shared" si="8"/>
        <v>0</v>
      </c>
      <c r="BL96">
        <f t="shared" si="8"/>
        <v>0</v>
      </c>
      <c r="BM96">
        <f t="shared" si="8"/>
        <v>0</v>
      </c>
      <c r="BN96">
        <f t="shared" si="8"/>
        <v>0</v>
      </c>
      <c r="BO96">
        <f t="shared" si="8"/>
        <v>1</v>
      </c>
      <c r="BP96">
        <f t="shared" si="8"/>
        <v>0</v>
      </c>
    </row>
    <row r="97" spans="1:68" ht="15" x14ac:dyDescent="0.25">
      <c r="A97" s="150" t="str">
        <f>IF(ISNA(LOOKUP($F97,BLIOTECAS!$B$1:$B$27,BLIOTECAS!C$1:C$27)),"",LOOKUP($F97,BLIOTECAS!$B$1:$B$27,BLIOTECAS!C$1:C$27))</f>
        <v/>
      </c>
      <c r="B97" s="150" t="str">
        <f>IF(ISNA(LOOKUP($F97,BLIOTECAS!$B$1:$B$27,BLIOTECAS!D$1:D$27)),"",LOOKUP($F97,BLIOTECAS!$B$1:$B$27,BLIOTECAS!D$1:D$27))</f>
        <v/>
      </c>
      <c r="C97" s="150" t="str">
        <f>IFERROR(VLOOKUP(TABLA!F97,BLIOTECAS!$C$1:$E$26,3,FALSE),"")</f>
        <v>Ciencias Experimentales</v>
      </c>
      <c r="D97" s="195">
        <v>43972.866666666669</v>
      </c>
      <c r="E97" s="195" t="s">
        <v>396</v>
      </c>
      <c r="F97" s="194" t="s">
        <v>96</v>
      </c>
      <c r="G97" s="194" t="s">
        <v>305</v>
      </c>
      <c r="H97" s="194" t="s">
        <v>300</v>
      </c>
      <c r="I97" s="194" t="s">
        <v>306</v>
      </c>
      <c r="J97" s="194" t="s">
        <v>322</v>
      </c>
      <c r="K97" s="194"/>
      <c r="L97" s="194"/>
      <c r="M97" s="194" t="s">
        <v>1369</v>
      </c>
      <c r="N97" s="194"/>
      <c r="O97" s="194"/>
      <c r="P97" s="194"/>
      <c r="Q97" s="194"/>
      <c r="R97" s="194"/>
      <c r="S97" s="194" t="s">
        <v>270</v>
      </c>
      <c r="T97" s="194" t="s">
        <v>270</v>
      </c>
      <c r="U97" s="194">
        <v>5</v>
      </c>
      <c r="V97" s="194">
        <v>1</v>
      </c>
      <c r="W97" s="194">
        <v>1</v>
      </c>
      <c r="X97" s="194">
        <v>1</v>
      </c>
      <c r="Y97" s="194">
        <v>5</v>
      </c>
      <c r="Z97" s="194">
        <v>4</v>
      </c>
      <c r="AA97" s="194">
        <v>5</v>
      </c>
      <c r="AB97" s="194">
        <v>1</v>
      </c>
      <c r="AC97" s="194">
        <v>5</v>
      </c>
      <c r="AD97" s="194">
        <v>5</v>
      </c>
      <c r="AE97" s="194"/>
      <c r="AF97" s="194">
        <v>5</v>
      </c>
      <c r="AG97" s="194">
        <v>5</v>
      </c>
      <c r="AH97" s="194">
        <v>5</v>
      </c>
      <c r="AI97" s="194">
        <v>5</v>
      </c>
      <c r="AJ97" s="194">
        <v>5</v>
      </c>
      <c r="AK97" s="194" t="s">
        <v>26</v>
      </c>
      <c r="AL97" s="194">
        <v>5</v>
      </c>
      <c r="AM97" s="194">
        <v>5</v>
      </c>
      <c r="AN97" s="194" t="s">
        <v>400</v>
      </c>
      <c r="AO97" s="194"/>
      <c r="AP97" s="194"/>
      <c r="AQ97" s="194"/>
      <c r="AR97" s="194"/>
      <c r="AS97" s="194"/>
      <c r="AT97" s="194"/>
      <c r="AU97" s="194"/>
      <c r="AV97" s="194" t="s">
        <v>270</v>
      </c>
      <c r="AW97" s="194" t="s">
        <v>26</v>
      </c>
      <c r="AX97" s="194"/>
      <c r="AY97" s="194">
        <v>5</v>
      </c>
      <c r="AZ97" s="194">
        <v>5</v>
      </c>
      <c r="BA97" s="194" t="s">
        <v>303</v>
      </c>
      <c r="BB97" s="194"/>
      <c r="BC97" s="194"/>
      <c r="BD97">
        <f t="shared" si="7"/>
        <v>1</v>
      </c>
      <c r="BE97">
        <f t="shared" si="6"/>
        <v>0</v>
      </c>
      <c r="BF97">
        <f t="shared" si="6"/>
        <v>0</v>
      </c>
      <c r="BG97">
        <f t="shared" si="6"/>
        <v>0</v>
      </c>
      <c r="BH97">
        <f t="shared" si="6"/>
        <v>0</v>
      </c>
      <c r="BI97">
        <f t="shared" si="6"/>
        <v>0</v>
      </c>
      <c r="BJ97">
        <f t="shared" si="5"/>
        <v>0</v>
      </c>
      <c r="BK97">
        <f t="shared" si="8"/>
        <v>0</v>
      </c>
      <c r="BL97">
        <f t="shared" si="8"/>
        <v>1</v>
      </c>
      <c r="BM97">
        <f t="shared" si="8"/>
        <v>1</v>
      </c>
      <c r="BN97">
        <f t="shared" si="8"/>
        <v>0</v>
      </c>
      <c r="BO97">
        <f t="shared" si="8"/>
        <v>0</v>
      </c>
      <c r="BP97">
        <f t="shared" si="8"/>
        <v>0</v>
      </c>
    </row>
    <row r="98" spans="1:68" ht="15" x14ac:dyDescent="0.25">
      <c r="A98" s="150" t="str">
        <f>IF(ISNA(LOOKUP($F98,BLIOTECAS!$B$1:$B$27,BLIOTECAS!C$1:C$27)),"",LOOKUP($F98,BLIOTECAS!$B$1:$B$27,BLIOTECAS!C$1:C$27))</f>
        <v/>
      </c>
      <c r="B98" s="150" t="str">
        <f>IF(ISNA(LOOKUP($F98,BLIOTECAS!$B$1:$B$27,BLIOTECAS!D$1:D$27)),"",LOOKUP($F98,BLIOTECAS!$B$1:$B$27,BLIOTECAS!D$1:D$27))</f>
        <v/>
      </c>
      <c r="C98" s="150" t="str">
        <f>IFERROR(VLOOKUP(TABLA!F98,BLIOTECAS!$C$1:$E$26,3,FALSE),"")</f>
        <v>Humanidades</v>
      </c>
      <c r="D98" s="195">
        <v>43972.863888888889</v>
      </c>
      <c r="E98" s="195" t="s">
        <v>396</v>
      </c>
      <c r="F98" s="194" t="s">
        <v>102</v>
      </c>
      <c r="G98" s="194" t="s">
        <v>305</v>
      </c>
      <c r="H98" s="194" t="s">
        <v>301</v>
      </c>
      <c r="I98" s="194" t="s">
        <v>357</v>
      </c>
      <c r="J98" s="194" t="s">
        <v>310</v>
      </c>
      <c r="K98" s="194" t="s">
        <v>104</v>
      </c>
      <c r="L98" s="194"/>
      <c r="M98" s="194"/>
      <c r="N98" s="194"/>
      <c r="O98" s="194"/>
      <c r="P98" s="194"/>
      <c r="Q98" s="194"/>
      <c r="R98" s="194"/>
      <c r="S98" s="194" t="s">
        <v>270</v>
      </c>
      <c r="T98" s="194" t="s">
        <v>270</v>
      </c>
      <c r="U98" s="194">
        <v>3</v>
      </c>
      <c r="V98" s="194">
        <v>1</v>
      </c>
      <c r="W98" s="194">
        <v>4</v>
      </c>
      <c r="X98" s="194">
        <v>2</v>
      </c>
      <c r="Y98" s="194">
        <v>5</v>
      </c>
      <c r="Z98" s="194">
        <v>5</v>
      </c>
      <c r="AA98" s="194">
        <v>5</v>
      </c>
      <c r="AB98" s="194">
        <v>1</v>
      </c>
      <c r="AC98" s="194">
        <v>3</v>
      </c>
      <c r="AD98" s="194">
        <v>4</v>
      </c>
      <c r="AE98" s="194"/>
      <c r="AF98" s="194">
        <v>3</v>
      </c>
      <c r="AG98" s="194">
        <v>2</v>
      </c>
      <c r="AH98" s="194">
        <v>3</v>
      </c>
      <c r="AI98" s="194">
        <v>2</v>
      </c>
      <c r="AJ98" s="194">
        <v>3</v>
      </c>
      <c r="AK98" s="194" t="s">
        <v>270</v>
      </c>
      <c r="AL98" s="194"/>
      <c r="AM98" s="194">
        <v>2</v>
      </c>
      <c r="AN98" s="194" t="s">
        <v>405</v>
      </c>
      <c r="AO98" s="194"/>
      <c r="AP98" s="194"/>
      <c r="AQ98" s="194"/>
      <c r="AR98" s="194"/>
      <c r="AS98" s="194"/>
      <c r="AT98" s="194"/>
      <c r="AU98" s="194"/>
      <c r="AV98" s="194" t="s">
        <v>26</v>
      </c>
      <c r="AW98" s="194" t="s">
        <v>26</v>
      </c>
      <c r="AX98" s="194"/>
      <c r="AY98" s="194">
        <v>3</v>
      </c>
      <c r="AZ98" s="194">
        <v>4</v>
      </c>
      <c r="BA98" s="194" t="s">
        <v>319</v>
      </c>
      <c r="BB98" s="194"/>
      <c r="BC98" s="194"/>
      <c r="BD98">
        <f t="shared" si="7"/>
        <v>1</v>
      </c>
      <c r="BE98">
        <f t="shared" si="6"/>
        <v>0</v>
      </c>
      <c r="BF98">
        <f t="shared" si="6"/>
        <v>1</v>
      </c>
      <c r="BG98">
        <f t="shared" si="6"/>
        <v>0</v>
      </c>
      <c r="BH98">
        <f t="shared" si="6"/>
        <v>1</v>
      </c>
      <c r="BI98">
        <f t="shared" si="6"/>
        <v>0</v>
      </c>
      <c r="BJ98">
        <f t="shared" si="5"/>
        <v>1</v>
      </c>
      <c r="BK98">
        <f t="shared" si="8"/>
        <v>1</v>
      </c>
      <c r="BL98">
        <f t="shared" si="8"/>
        <v>1</v>
      </c>
      <c r="BM98">
        <f t="shared" si="8"/>
        <v>1</v>
      </c>
      <c r="BN98">
        <f t="shared" si="8"/>
        <v>0</v>
      </c>
      <c r="BO98">
        <f t="shared" si="8"/>
        <v>0</v>
      </c>
      <c r="BP98">
        <f t="shared" si="8"/>
        <v>0</v>
      </c>
    </row>
    <row r="99" spans="1:68" ht="15" x14ac:dyDescent="0.25">
      <c r="A99" s="150" t="str">
        <f>IF(ISNA(LOOKUP($F99,BLIOTECAS!$B$1:$B$27,BLIOTECAS!C$1:C$27)),"",LOOKUP($F99,BLIOTECAS!$B$1:$B$27,BLIOTECAS!C$1:C$27))</f>
        <v/>
      </c>
      <c r="B99" s="150" t="str">
        <f>IF(ISNA(LOOKUP($F99,BLIOTECAS!$B$1:$B$27,BLIOTECAS!D$1:D$27)),"",LOOKUP($F99,BLIOTECAS!$B$1:$B$27,BLIOTECAS!D$1:D$27))</f>
        <v/>
      </c>
      <c r="C99" s="150" t="str">
        <f>IFERROR(VLOOKUP(TABLA!F99,BLIOTECAS!$C$1:$E$26,3,FALSE),"")</f>
        <v>Humanidades</v>
      </c>
      <c r="D99" s="195">
        <v>43972.859722222223</v>
      </c>
      <c r="E99" s="195" t="s">
        <v>396</v>
      </c>
      <c r="F99" s="194" t="s">
        <v>102</v>
      </c>
      <c r="G99" s="194" t="s">
        <v>301</v>
      </c>
      <c r="H99" s="194" t="s">
        <v>305</v>
      </c>
      <c r="I99" s="194" t="s">
        <v>327</v>
      </c>
      <c r="J99" s="194" t="s">
        <v>310</v>
      </c>
      <c r="K99" s="194" t="s">
        <v>104</v>
      </c>
      <c r="L99" s="194" t="s">
        <v>309</v>
      </c>
      <c r="M99" s="194"/>
      <c r="N99" s="194"/>
      <c r="O99" s="194"/>
      <c r="P99" s="194"/>
      <c r="Q99" s="194"/>
      <c r="R99" s="194"/>
      <c r="S99" s="194" t="s">
        <v>270</v>
      </c>
      <c r="T99" s="194" t="s">
        <v>270</v>
      </c>
      <c r="U99" s="194">
        <v>3</v>
      </c>
      <c r="V99" s="194">
        <v>3</v>
      </c>
      <c r="W99" s="194">
        <v>2</v>
      </c>
      <c r="X99" s="194">
        <v>3</v>
      </c>
      <c r="Y99" s="194">
        <v>3</v>
      </c>
      <c r="Z99" s="194">
        <v>5</v>
      </c>
      <c r="AA99" s="194">
        <v>3</v>
      </c>
      <c r="AB99" s="194">
        <v>3</v>
      </c>
      <c r="AC99" s="194">
        <v>4</v>
      </c>
      <c r="AD99" s="194">
        <v>4</v>
      </c>
      <c r="AE99" s="194"/>
      <c r="AF99" s="194">
        <v>3</v>
      </c>
      <c r="AG99" s="194">
        <v>3</v>
      </c>
      <c r="AH99" s="194">
        <v>5</v>
      </c>
      <c r="AI99" s="194">
        <v>3</v>
      </c>
      <c r="AJ99" s="194">
        <v>5</v>
      </c>
      <c r="AK99" s="194" t="s">
        <v>270</v>
      </c>
      <c r="AL99" s="194">
        <v>4</v>
      </c>
      <c r="AM99" s="194">
        <v>4</v>
      </c>
      <c r="AN99" s="194" t="s">
        <v>354</v>
      </c>
      <c r="AO99" s="194"/>
      <c r="AP99" s="194"/>
      <c r="AQ99" s="194"/>
      <c r="AR99" s="194"/>
      <c r="AS99" s="194"/>
      <c r="AT99" s="194"/>
      <c r="AU99" s="194"/>
      <c r="AV99" s="194" t="s">
        <v>270</v>
      </c>
      <c r="AW99" s="194" t="s">
        <v>26</v>
      </c>
      <c r="AX99" s="194"/>
      <c r="AY99" s="194">
        <v>3</v>
      </c>
      <c r="AZ99" s="194">
        <v>2</v>
      </c>
      <c r="BA99" s="194" t="s">
        <v>303</v>
      </c>
      <c r="BB99" s="194" t="s">
        <v>308</v>
      </c>
      <c r="BC99" s="194"/>
      <c r="BD99">
        <f t="shared" si="7"/>
        <v>1</v>
      </c>
      <c r="BE99">
        <f t="shared" si="6"/>
        <v>0</v>
      </c>
      <c r="BF99">
        <f t="shared" si="6"/>
        <v>1</v>
      </c>
      <c r="BG99">
        <f t="shared" si="6"/>
        <v>0</v>
      </c>
      <c r="BH99">
        <f t="shared" si="6"/>
        <v>0</v>
      </c>
      <c r="BI99">
        <f t="shared" si="6"/>
        <v>0</v>
      </c>
      <c r="BJ99">
        <f t="shared" si="5"/>
        <v>1</v>
      </c>
      <c r="BK99">
        <f t="shared" si="8"/>
        <v>0</v>
      </c>
      <c r="BL99">
        <f t="shared" si="8"/>
        <v>0</v>
      </c>
      <c r="BM99">
        <f t="shared" si="8"/>
        <v>1</v>
      </c>
      <c r="BN99">
        <f t="shared" si="8"/>
        <v>0</v>
      </c>
      <c r="BO99">
        <f t="shared" si="8"/>
        <v>0</v>
      </c>
      <c r="BP99">
        <f t="shared" si="8"/>
        <v>0</v>
      </c>
    </row>
    <row r="100" spans="1:68" ht="15" x14ac:dyDescent="0.25">
      <c r="A100" s="150" t="str">
        <f>IF(ISNA(LOOKUP($F100,BLIOTECAS!$B$1:$B$27,BLIOTECAS!C$1:C$27)),"",LOOKUP($F100,BLIOTECAS!$B$1:$B$27,BLIOTECAS!C$1:C$27))</f>
        <v/>
      </c>
      <c r="B100" s="150" t="str">
        <f>IF(ISNA(LOOKUP($F100,BLIOTECAS!$B$1:$B$27,BLIOTECAS!D$1:D$27)),"",LOOKUP($F100,BLIOTECAS!$B$1:$B$27,BLIOTECAS!D$1:D$27))</f>
        <v/>
      </c>
      <c r="C100" s="150" t="str">
        <f>IFERROR(VLOOKUP(TABLA!F100,BLIOTECAS!$C$1:$E$26,3,FALSE),"")</f>
        <v>Ciencias de la Salud</v>
      </c>
      <c r="D100" s="195">
        <v>43972.848611111112</v>
      </c>
      <c r="E100" s="195" t="s">
        <v>396</v>
      </c>
      <c r="F100" s="194" t="s">
        <v>101</v>
      </c>
      <c r="G100" s="194" t="s">
        <v>300</v>
      </c>
      <c r="H100" s="194" t="s">
        <v>300</v>
      </c>
      <c r="I100" s="194" t="s">
        <v>306</v>
      </c>
      <c r="J100" s="194" t="s">
        <v>101</v>
      </c>
      <c r="K100" s="194" t="s">
        <v>106</v>
      </c>
      <c r="L100" s="194"/>
      <c r="M100" s="194"/>
      <c r="N100" s="194"/>
      <c r="O100" s="194"/>
      <c r="P100" s="194"/>
      <c r="Q100" s="194"/>
      <c r="R100" s="194"/>
      <c r="S100" s="194" t="s">
        <v>270</v>
      </c>
      <c r="T100" s="194" t="s">
        <v>270</v>
      </c>
      <c r="U100" s="194">
        <v>3</v>
      </c>
      <c r="V100" s="194">
        <v>1</v>
      </c>
      <c r="W100" s="194">
        <v>3</v>
      </c>
      <c r="X100" s="194">
        <v>1</v>
      </c>
      <c r="Y100" s="194">
        <v>5</v>
      </c>
      <c r="Z100" s="194">
        <v>1</v>
      </c>
      <c r="AA100" s="194">
        <v>4</v>
      </c>
      <c r="AB100" s="194">
        <v>1</v>
      </c>
      <c r="AC100" s="194">
        <v>3</v>
      </c>
      <c r="AD100" s="194">
        <v>5</v>
      </c>
      <c r="AE100" s="194"/>
      <c r="AF100" s="194">
        <v>5</v>
      </c>
      <c r="AG100" s="194">
        <v>5</v>
      </c>
      <c r="AH100" s="194">
        <v>3</v>
      </c>
      <c r="AI100" s="194">
        <v>3</v>
      </c>
      <c r="AJ100" s="194">
        <v>4</v>
      </c>
      <c r="AK100" s="194" t="s">
        <v>26</v>
      </c>
      <c r="AL100" s="194">
        <v>3</v>
      </c>
      <c r="AM100" s="194">
        <v>2</v>
      </c>
      <c r="AN100" s="194"/>
      <c r="AO100" s="194"/>
      <c r="AP100" s="194"/>
      <c r="AQ100" s="194"/>
      <c r="AR100" s="194"/>
      <c r="AS100" s="194"/>
      <c r="AT100" s="194"/>
      <c r="AU100" s="194"/>
      <c r="AV100" s="194" t="s">
        <v>26</v>
      </c>
      <c r="AW100" s="194" t="s">
        <v>26</v>
      </c>
      <c r="AX100" s="194"/>
      <c r="AY100" s="194">
        <v>5</v>
      </c>
      <c r="AZ100" s="194">
        <v>5</v>
      </c>
      <c r="BA100" s="194" t="s">
        <v>311</v>
      </c>
      <c r="BB100" s="194" t="s">
        <v>317</v>
      </c>
      <c r="BC100" s="194"/>
      <c r="BD100">
        <f t="shared" si="7"/>
        <v>1</v>
      </c>
      <c r="BE100">
        <f t="shared" si="6"/>
        <v>0</v>
      </c>
      <c r="BF100">
        <f t="shared" si="6"/>
        <v>0</v>
      </c>
      <c r="BG100">
        <f t="shared" si="6"/>
        <v>0</v>
      </c>
      <c r="BH100">
        <f t="shared" si="6"/>
        <v>0</v>
      </c>
      <c r="BI100">
        <f t="shared" si="6"/>
        <v>0</v>
      </c>
      <c r="BJ100">
        <f t="shared" si="5"/>
        <v>0</v>
      </c>
      <c r="BK100">
        <f t="shared" si="8"/>
        <v>0</v>
      </c>
      <c r="BL100">
        <f t="shared" si="8"/>
        <v>0</v>
      </c>
      <c r="BM100">
        <f t="shared" si="8"/>
        <v>0</v>
      </c>
      <c r="BN100">
        <f t="shared" si="8"/>
        <v>0</v>
      </c>
      <c r="BO100">
        <f t="shared" si="8"/>
        <v>0</v>
      </c>
      <c r="BP100">
        <f t="shared" si="8"/>
        <v>0</v>
      </c>
    </row>
    <row r="101" spans="1:68" ht="15" x14ac:dyDescent="0.25">
      <c r="A101" s="150" t="str">
        <f>IF(ISNA(LOOKUP($F101,BLIOTECAS!$B$1:$B$27,BLIOTECAS!C$1:C$27)),"",LOOKUP($F101,BLIOTECAS!$B$1:$B$27,BLIOTECAS!C$1:C$27))</f>
        <v/>
      </c>
      <c r="B101" s="150" t="str">
        <f>IF(ISNA(LOOKUP($F101,BLIOTECAS!$B$1:$B$27,BLIOTECAS!D$1:D$27)),"",LOOKUP($F101,BLIOTECAS!$B$1:$B$27,BLIOTECAS!D$1:D$27))</f>
        <v/>
      </c>
      <c r="C101" s="150" t="str">
        <f>IFERROR(VLOOKUP(TABLA!F101,BLIOTECAS!$C$1:$E$26,3,FALSE),"")</f>
        <v>Humanidades</v>
      </c>
      <c r="D101" s="195">
        <v>43972.845138888886</v>
      </c>
      <c r="E101" s="195" t="s">
        <v>396</v>
      </c>
      <c r="F101" s="194" t="s">
        <v>102</v>
      </c>
      <c r="G101" s="194" t="s">
        <v>301</v>
      </c>
      <c r="H101" s="194" t="s">
        <v>305</v>
      </c>
      <c r="I101" s="194" t="s">
        <v>327</v>
      </c>
      <c r="J101" s="194" t="s">
        <v>309</v>
      </c>
      <c r="K101" s="194" t="s">
        <v>310</v>
      </c>
      <c r="L101" s="194"/>
      <c r="M101" s="194"/>
      <c r="N101" s="194"/>
      <c r="O101" s="194"/>
      <c r="P101" s="194"/>
      <c r="Q101" s="194"/>
      <c r="R101" s="194"/>
      <c r="S101" s="194" t="s">
        <v>270</v>
      </c>
      <c r="T101" s="194" t="s">
        <v>270</v>
      </c>
      <c r="U101" s="194">
        <v>5</v>
      </c>
      <c r="V101" s="194">
        <v>1</v>
      </c>
      <c r="W101" s="194">
        <v>2</v>
      </c>
      <c r="X101" s="194">
        <v>1</v>
      </c>
      <c r="Y101" s="194">
        <v>5</v>
      </c>
      <c r="Z101" s="194">
        <v>4</v>
      </c>
      <c r="AA101" s="194">
        <v>5</v>
      </c>
      <c r="AB101" s="194">
        <v>2</v>
      </c>
      <c r="AC101" s="194">
        <v>5</v>
      </c>
      <c r="AD101" s="194">
        <v>5</v>
      </c>
      <c r="AE101" s="194"/>
      <c r="AF101" s="194">
        <v>1</v>
      </c>
      <c r="AG101" s="194">
        <v>5</v>
      </c>
      <c r="AH101" s="194">
        <v>5</v>
      </c>
      <c r="AI101" s="194">
        <v>3</v>
      </c>
      <c r="AJ101" s="194">
        <v>5</v>
      </c>
      <c r="AK101" s="194" t="s">
        <v>26</v>
      </c>
      <c r="AL101" s="194">
        <v>1</v>
      </c>
      <c r="AM101" s="194">
        <v>3</v>
      </c>
      <c r="AN101" s="194" t="s">
        <v>408</v>
      </c>
      <c r="AO101" s="194"/>
      <c r="AP101" s="194"/>
      <c r="AQ101" s="194"/>
      <c r="AR101" s="194"/>
      <c r="AS101" s="194"/>
      <c r="AT101" s="194"/>
      <c r="AU101" s="194"/>
      <c r="AV101" s="194" t="s">
        <v>26</v>
      </c>
      <c r="AW101" s="194" t="s">
        <v>26</v>
      </c>
      <c r="AX101" s="194"/>
      <c r="AY101" s="194">
        <v>5</v>
      </c>
      <c r="AZ101" s="194">
        <v>5</v>
      </c>
      <c r="BA101" s="194" t="s">
        <v>303</v>
      </c>
      <c r="BB101" s="194" t="s">
        <v>308</v>
      </c>
      <c r="BC101" s="194" t="s">
        <v>1370</v>
      </c>
      <c r="BD101">
        <f t="shared" si="7"/>
        <v>1</v>
      </c>
      <c r="BE101">
        <f t="shared" si="6"/>
        <v>0</v>
      </c>
      <c r="BF101">
        <f t="shared" si="6"/>
        <v>1</v>
      </c>
      <c r="BG101">
        <f t="shared" si="6"/>
        <v>0</v>
      </c>
      <c r="BH101">
        <f t="shared" si="6"/>
        <v>0</v>
      </c>
      <c r="BI101">
        <f t="shared" si="6"/>
        <v>0</v>
      </c>
      <c r="BJ101">
        <f t="shared" si="5"/>
        <v>1</v>
      </c>
      <c r="BK101">
        <f t="shared" si="8"/>
        <v>0</v>
      </c>
      <c r="BL101">
        <f t="shared" si="8"/>
        <v>1</v>
      </c>
      <c r="BM101">
        <f t="shared" si="8"/>
        <v>1</v>
      </c>
      <c r="BN101">
        <f t="shared" si="8"/>
        <v>0</v>
      </c>
      <c r="BO101">
        <f t="shared" si="8"/>
        <v>0</v>
      </c>
      <c r="BP101">
        <f t="shared" si="8"/>
        <v>0</v>
      </c>
    </row>
    <row r="102" spans="1:68" ht="15" x14ac:dyDescent="0.25">
      <c r="A102" s="150" t="str">
        <f>IF(ISNA(LOOKUP($F102,BLIOTECAS!$B$1:$B$27,BLIOTECAS!C$1:C$27)),"",LOOKUP($F102,BLIOTECAS!$B$1:$B$27,BLIOTECAS!C$1:C$27))</f>
        <v/>
      </c>
      <c r="B102" s="150" t="str">
        <f>IF(ISNA(LOOKUP($F102,BLIOTECAS!$B$1:$B$27,BLIOTECAS!D$1:D$27)),"",LOOKUP($F102,BLIOTECAS!$B$1:$B$27,BLIOTECAS!D$1:D$27))</f>
        <v/>
      </c>
      <c r="C102" s="150" t="str">
        <f>IFERROR(VLOOKUP(TABLA!F102,BLIOTECAS!$C$1:$E$26,3,FALSE),"")</f>
        <v>Ciencias Sociales</v>
      </c>
      <c r="D102" s="195">
        <v>43972.820833333331</v>
      </c>
      <c r="E102" s="195" t="s">
        <v>407</v>
      </c>
      <c r="F102" s="194" t="s">
        <v>99</v>
      </c>
      <c r="G102" s="194" t="s">
        <v>305</v>
      </c>
      <c r="H102" s="194" t="s">
        <v>305</v>
      </c>
      <c r="I102" s="194" t="s">
        <v>316</v>
      </c>
      <c r="J102" s="194" t="s">
        <v>309</v>
      </c>
      <c r="K102" s="194" t="s">
        <v>322</v>
      </c>
      <c r="L102" s="194"/>
      <c r="M102" s="194"/>
      <c r="N102" s="194"/>
      <c r="O102" s="194"/>
      <c r="P102" s="194"/>
      <c r="Q102" s="194"/>
      <c r="R102" s="194"/>
      <c r="S102" s="194" t="s">
        <v>270</v>
      </c>
      <c r="T102" s="194" t="s">
        <v>270</v>
      </c>
      <c r="U102" s="194">
        <v>5</v>
      </c>
      <c r="V102" s="194">
        <v>4</v>
      </c>
      <c r="W102" s="194">
        <v>5</v>
      </c>
      <c r="X102" s="194">
        <v>4</v>
      </c>
      <c r="Y102" s="194">
        <v>5</v>
      </c>
      <c r="Z102" s="194">
        <v>5</v>
      </c>
      <c r="AA102" s="194">
        <v>5</v>
      </c>
      <c r="AB102" s="194">
        <v>3</v>
      </c>
      <c r="AC102" s="194">
        <v>5</v>
      </c>
      <c r="AD102" s="194">
        <v>5</v>
      </c>
      <c r="AE102" s="194"/>
      <c r="AF102" s="194">
        <v>5</v>
      </c>
      <c r="AG102" s="194">
        <v>5</v>
      </c>
      <c r="AH102" s="194">
        <v>5</v>
      </c>
      <c r="AI102" s="194">
        <v>5</v>
      </c>
      <c r="AJ102" s="194">
        <v>5</v>
      </c>
      <c r="AK102" s="194" t="s">
        <v>26</v>
      </c>
      <c r="AL102" s="194">
        <v>5</v>
      </c>
      <c r="AM102" s="194">
        <v>5</v>
      </c>
      <c r="AN102" s="194" t="s">
        <v>326</v>
      </c>
      <c r="AO102" s="194"/>
      <c r="AP102" s="194"/>
      <c r="AQ102" s="194"/>
      <c r="AR102" s="194"/>
      <c r="AS102" s="194"/>
      <c r="AT102" s="194"/>
      <c r="AU102" s="194"/>
      <c r="AV102" s="194" t="s">
        <v>26</v>
      </c>
      <c r="AW102" s="194" t="s">
        <v>26</v>
      </c>
      <c r="AX102" s="194"/>
      <c r="AY102" s="194">
        <v>5</v>
      </c>
      <c r="AZ102" s="194">
        <v>5</v>
      </c>
      <c r="BA102" s="194" t="s">
        <v>303</v>
      </c>
      <c r="BB102" s="194" t="s">
        <v>304</v>
      </c>
      <c r="BC102" s="194"/>
      <c r="BD102">
        <f t="shared" si="7"/>
        <v>0</v>
      </c>
      <c r="BE102">
        <f t="shared" si="6"/>
        <v>0</v>
      </c>
      <c r="BF102">
        <f t="shared" si="6"/>
        <v>0</v>
      </c>
      <c r="BG102">
        <f t="shared" si="6"/>
        <v>1</v>
      </c>
      <c r="BH102">
        <f t="shared" si="6"/>
        <v>0</v>
      </c>
      <c r="BI102">
        <f t="shared" si="6"/>
        <v>0</v>
      </c>
      <c r="BJ102">
        <f t="shared" si="5"/>
        <v>0</v>
      </c>
      <c r="BK102">
        <f t="shared" si="8"/>
        <v>1</v>
      </c>
      <c r="BL102">
        <f t="shared" si="8"/>
        <v>0</v>
      </c>
      <c r="BM102">
        <f t="shared" si="8"/>
        <v>1</v>
      </c>
      <c r="BN102">
        <f t="shared" si="8"/>
        <v>0</v>
      </c>
      <c r="BO102">
        <f t="shared" si="8"/>
        <v>0</v>
      </c>
      <c r="BP102">
        <f t="shared" si="8"/>
        <v>0</v>
      </c>
    </row>
    <row r="103" spans="1:68" ht="15" x14ac:dyDescent="0.25">
      <c r="A103" s="150" t="str">
        <f>IF(ISNA(LOOKUP($F103,BLIOTECAS!$B$1:$B$27,BLIOTECAS!C$1:C$27)),"",LOOKUP($F103,BLIOTECAS!$B$1:$B$27,BLIOTECAS!C$1:C$27))</f>
        <v/>
      </c>
      <c r="B103" s="150" t="str">
        <f>IF(ISNA(LOOKUP($F103,BLIOTECAS!$B$1:$B$27,BLIOTECAS!D$1:D$27)),"",LOOKUP($F103,BLIOTECAS!$B$1:$B$27,BLIOTECAS!D$1:D$27))</f>
        <v/>
      </c>
      <c r="C103" s="150" t="str">
        <f>IFERROR(VLOOKUP(TABLA!F103,BLIOTECAS!$C$1:$E$26,3,FALSE),"")</f>
        <v>Ciencias Experimentales</v>
      </c>
      <c r="D103" s="195">
        <v>43972.815972222219</v>
      </c>
      <c r="E103" s="195" t="s">
        <v>396</v>
      </c>
      <c r="F103" s="194" t="s">
        <v>96</v>
      </c>
      <c r="G103" s="194" t="s">
        <v>300</v>
      </c>
      <c r="H103" s="194" t="s">
        <v>320</v>
      </c>
      <c r="I103" s="194" t="s">
        <v>306</v>
      </c>
      <c r="J103" s="194" t="s">
        <v>96</v>
      </c>
      <c r="K103" s="194" t="s">
        <v>309</v>
      </c>
      <c r="L103" s="194" t="s">
        <v>105</v>
      </c>
      <c r="M103" s="194"/>
      <c r="N103" s="194"/>
      <c r="O103" s="194"/>
      <c r="P103" s="194"/>
      <c r="Q103" s="194"/>
      <c r="R103" s="194"/>
      <c r="S103" s="194" t="s">
        <v>26</v>
      </c>
      <c r="T103" s="194" t="s">
        <v>26</v>
      </c>
      <c r="U103" s="194">
        <v>3</v>
      </c>
      <c r="V103" s="194">
        <v>1</v>
      </c>
      <c r="W103" s="194">
        <v>1</v>
      </c>
      <c r="X103" s="194">
        <v>2</v>
      </c>
      <c r="Y103" s="194">
        <v>5</v>
      </c>
      <c r="Z103" s="194">
        <v>2</v>
      </c>
      <c r="AA103" s="194">
        <v>5</v>
      </c>
      <c r="AB103" s="194">
        <v>1</v>
      </c>
      <c r="AC103" s="194">
        <v>4</v>
      </c>
      <c r="AD103" s="194">
        <v>4</v>
      </c>
      <c r="AE103" s="194"/>
      <c r="AF103" s="194">
        <v>4</v>
      </c>
      <c r="AG103" s="194">
        <v>4</v>
      </c>
      <c r="AH103" s="194">
        <v>4</v>
      </c>
      <c r="AI103" s="194">
        <v>3</v>
      </c>
      <c r="AJ103" s="194">
        <v>4</v>
      </c>
      <c r="AK103" s="194" t="s">
        <v>270</v>
      </c>
      <c r="AL103" s="194">
        <v>4</v>
      </c>
      <c r="AM103" s="194">
        <v>3</v>
      </c>
      <c r="AN103" s="194" t="s">
        <v>345</v>
      </c>
      <c r="AO103" s="194"/>
      <c r="AP103" s="194"/>
      <c r="AQ103" s="194"/>
      <c r="AR103" s="194"/>
      <c r="AS103" s="194"/>
      <c r="AT103" s="194"/>
      <c r="AU103" s="194"/>
      <c r="AV103" s="194" t="s">
        <v>270</v>
      </c>
      <c r="AW103" s="194" t="s">
        <v>270</v>
      </c>
      <c r="AX103" s="194" t="s">
        <v>313</v>
      </c>
      <c r="AY103" s="194">
        <v>4</v>
      </c>
      <c r="AZ103" s="194">
        <v>4</v>
      </c>
      <c r="BA103" s="194" t="s">
        <v>311</v>
      </c>
      <c r="BB103" s="194" t="s">
        <v>308</v>
      </c>
      <c r="BC103" s="194"/>
      <c r="BD103">
        <f t="shared" si="7"/>
        <v>1</v>
      </c>
      <c r="BE103">
        <f t="shared" si="6"/>
        <v>0</v>
      </c>
      <c r="BF103">
        <f t="shared" si="6"/>
        <v>0</v>
      </c>
      <c r="BG103">
        <f t="shared" si="6"/>
        <v>0</v>
      </c>
      <c r="BH103">
        <f t="shared" si="6"/>
        <v>0</v>
      </c>
      <c r="BI103">
        <f t="shared" si="6"/>
        <v>0</v>
      </c>
      <c r="BJ103">
        <f t="shared" si="5"/>
        <v>0</v>
      </c>
      <c r="BK103">
        <f t="shared" si="8"/>
        <v>0</v>
      </c>
      <c r="BL103">
        <f t="shared" si="8"/>
        <v>0</v>
      </c>
      <c r="BM103">
        <f t="shared" si="8"/>
        <v>1</v>
      </c>
      <c r="BN103">
        <f t="shared" si="8"/>
        <v>0</v>
      </c>
      <c r="BO103">
        <f t="shared" si="8"/>
        <v>0</v>
      </c>
      <c r="BP103">
        <f t="shared" si="8"/>
        <v>0</v>
      </c>
    </row>
    <row r="104" spans="1:68" ht="15" x14ac:dyDescent="0.25">
      <c r="A104" s="150" t="str">
        <f>IF(ISNA(LOOKUP($F104,BLIOTECAS!$B$1:$B$27,BLIOTECAS!C$1:C$27)),"",LOOKUP($F104,BLIOTECAS!$B$1:$B$27,BLIOTECAS!C$1:C$27))</f>
        <v/>
      </c>
      <c r="B104" s="150" t="str">
        <f>IF(ISNA(LOOKUP($F104,BLIOTECAS!$B$1:$B$27,BLIOTECAS!D$1:D$27)),"",LOOKUP($F104,BLIOTECAS!$B$1:$B$27,BLIOTECAS!D$1:D$27))</f>
        <v/>
      </c>
      <c r="C104" s="150" t="str">
        <f>IFERROR(VLOOKUP(TABLA!F104,BLIOTECAS!$C$1:$E$26,3,FALSE),"")</f>
        <v>Ciencias Sociales</v>
      </c>
      <c r="D104" s="195">
        <v>43972.813194444447</v>
      </c>
      <c r="E104" s="195" t="s">
        <v>396</v>
      </c>
      <c r="F104" s="194" t="s">
        <v>93</v>
      </c>
      <c r="G104" s="194" t="s">
        <v>300</v>
      </c>
      <c r="H104" s="194" t="s">
        <v>397</v>
      </c>
      <c r="I104" s="194" t="s">
        <v>306</v>
      </c>
      <c r="J104" s="194" t="s">
        <v>93</v>
      </c>
      <c r="K104" s="194" t="s">
        <v>309</v>
      </c>
      <c r="L104" s="194" t="s">
        <v>108</v>
      </c>
      <c r="M104" s="194" t="s">
        <v>165</v>
      </c>
      <c r="N104" s="194"/>
      <c r="O104" s="194"/>
      <c r="P104" s="194"/>
      <c r="Q104" s="194"/>
      <c r="R104" s="194"/>
      <c r="S104" s="194" t="s">
        <v>270</v>
      </c>
      <c r="T104" s="194" t="s">
        <v>270</v>
      </c>
      <c r="U104" s="194">
        <v>5</v>
      </c>
      <c r="V104" s="194">
        <v>3</v>
      </c>
      <c r="W104" s="194">
        <v>3</v>
      </c>
      <c r="X104" s="194">
        <v>5</v>
      </c>
      <c r="Y104" s="194">
        <v>5</v>
      </c>
      <c r="Z104" s="194">
        <v>5</v>
      </c>
      <c r="AA104" s="194">
        <v>5</v>
      </c>
      <c r="AB104" s="194">
        <v>3</v>
      </c>
      <c r="AC104" s="194">
        <v>5</v>
      </c>
      <c r="AD104" s="194">
        <v>4</v>
      </c>
      <c r="AE104" s="194"/>
      <c r="AF104" s="194">
        <v>4</v>
      </c>
      <c r="AG104" s="194">
        <v>4</v>
      </c>
      <c r="AH104" s="194">
        <v>3</v>
      </c>
      <c r="AI104" s="194">
        <v>3</v>
      </c>
      <c r="AJ104" s="194">
        <v>4</v>
      </c>
      <c r="AK104" s="194" t="s">
        <v>26</v>
      </c>
      <c r="AL104" s="194">
        <v>4</v>
      </c>
      <c r="AM104" s="194">
        <v>4</v>
      </c>
      <c r="AN104" s="194" t="s">
        <v>408</v>
      </c>
      <c r="AO104" s="194"/>
      <c r="AP104" s="194"/>
      <c r="AQ104" s="194"/>
      <c r="AR104" s="194"/>
      <c r="AS104" s="194"/>
      <c r="AT104" s="194"/>
      <c r="AU104" s="194"/>
      <c r="AV104" s="194" t="s">
        <v>26</v>
      </c>
      <c r="AW104" s="194" t="s">
        <v>26</v>
      </c>
      <c r="AX104" s="194"/>
      <c r="AY104" s="194">
        <v>5</v>
      </c>
      <c r="AZ104" s="194">
        <v>5</v>
      </c>
      <c r="BA104" s="194" t="s">
        <v>303</v>
      </c>
      <c r="BB104" s="194" t="s">
        <v>308</v>
      </c>
      <c r="BC104" s="194"/>
      <c r="BD104">
        <f t="shared" si="7"/>
        <v>1</v>
      </c>
      <c r="BE104">
        <f t="shared" si="6"/>
        <v>0</v>
      </c>
      <c r="BF104">
        <f t="shared" si="6"/>
        <v>0</v>
      </c>
      <c r="BG104">
        <f t="shared" si="6"/>
        <v>0</v>
      </c>
      <c r="BH104">
        <f t="shared" si="6"/>
        <v>0</v>
      </c>
      <c r="BI104">
        <f t="shared" si="6"/>
        <v>0</v>
      </c>
      <c r="BJ104">
        <f t="shared" si="5"/>
        <v>1</v>
      </c>
      <c r="BK104">
        <f t="shared" si="8"/>
        <v>0</v>
      </c>
      <c r="BL104">
        <f t="shared" si="8"/>
        <v>1</v>
      </c>
      <c r="BM104">
        <f t="shared" si="8"/>
        <v>1</v>
      </c>
      <c r="BN104">
        <f t="shared" si="8"/>
        <v>0</v>
      </c>
      <c r="BO104">
        <f t="shared" si="8"/>
        <v>0</v>
      </c>
      <c r="BP104">
        <f t="shared" si="8"/>
        <v>0</v>
      </c>
    </row>
    <row r="105" spans="1:68" ht="15" x14ac:dyDescent="0.25">
      <c r="A105" s="150" t="str">
        <f>IF(ISNA(LOOKUP($F105,BLIOTECAS!$B$1:$B$27,BLIOTECAS!C$1:C$27)),"",LOOKUP($F105,BLIOTECAS!$B$1:$B$27,BLIOTECAS!C$1:C$27))</f>
        <v/>
      </c>
      <c r="B105" s="150" t="str">
        <f>IF(ISNA(LOOKUP($F105,BLIOTECAS!$B$1:$B$27,BLIOTECAS!D$1:D$27)),"",LOOKUP($F105,BLIOTECAS!$B$1:$B$27,BLIOTECAS!D$1:D$27))</f>
        <v/>
      </c>
      <c r="C105" s="150" t="str">
        <f>IFERROR(VLOOKUP(TABLA!F105,BLIOTECAS!$C$1:$E$26,3,FALSE),"")</f>
        <v>Ciencias Experimentales</v>
      </c>
      <c r="D105" s="195">
        <v>43972.811805555553</v>
      </c>
      <c r="E105" s="195" t="s">
        <v>396</v>
      </c>
      <c r="F105" s="194" t="s">
        <v>96</v>
      </c>
      <c r="G105" s="194" t="s">
        <v>301</v>
      </c>
      <c r="H105" s="194" t="s">
        <v>300</v>
      </c>
      <c r="I105" s="194" t="s">
        <v>306</v>
      </c>
      <c r="J105" s="194" t="s">
        <v>309</v>
      </c>
      <c r="K105" s="194" t="s">
        <v>94</v>
      </c>
      <c r="L105" s="194" t="s">
        <v>98</v>
      </c>
      <c r="M105" s="194"/>
      <c r="N105" s="194"/>
      <c r="O105" s="194"/>
      <c r="P105" s="194"/>
      <c r="Q105" s="194"/>
      <c r="R105" s="194"/>
      <c r="S105" s="194" t="s">
        <v>270</v>
      </c>
      <c r="T105" s="194" t="s">
        <v>270</v>
      </c>
      <c r="U105" s="194">
        <v>4</v>
      </c>
      <c r="V105" s="194">
        <v>1</v>
      </c>
      <c r="W105" s="194">
        <v>2</v>
      </c>
      <c r="X105" s="194">
        <v>4</v>
      </c>
      <c r="Y105" s="194">
        <v>4</v>
      </c>
      <c r="Z105" s="194">
        <v>4</v>
      </c>
      <c r="AA105" s="194">
        <v>4</v>
      </c>
      <c r="AB105" s="194">
        <v>3</v>
      </c>
      <c r="AC105" s="194">
        <v>3</v>
      </c>
      <c r="AD105" s="194">
        <v>4</v>
      </c>
      <c r="AE105" s="194"/>
      <c r="AF105" s="194">
        <v>3</v>
      </c>
      <c r="AG105" s="194">
        <v>5</v>
      </c>
      <c r="AH105" s="194">
        <v>4</v>
      </c>
      <c r="AI105" s="194">
        <v>3</v>
      </c>
      <c r="AJ105" s="194">
        <v>4</v>
      </c>
      <c r="AK105" s="194" t="s">
        <v>26</v>
      </c>
      <c r="AL105" s="194">
        <v>3</v>
      </c>
      <c r="AM105" s="194">
        <v>3</v>
      </c>
      <c r="AN105" s="194" t="s">
        <v>408</v>
      </c>
      <c r="AO105" s="194"/>
      <c r="AP105" s="194"/>
      <c r="AQ105" s="194"/>
      <c r="AR105" s="194"/>
      <c r="AS105" s="194"/>
      <c r="AT105" s="194"/>
      <c r="AU105" s="194"/>
      <c r="AV105" s="194" t="s">
        <v>26</v>
      </c>
      <c r="AW105" s="194" t="s">
        <v>26</v>
      </c>
      <c r="AX105" s="194"/>
      <c r="AY105" s="194">
        <v>5</v>
      </c>
      <c r="AZ105" s="194">
        <v>5</v>
      </c>
      <c r="BA105" s="194" t="s">
        <v>303</v>
      </c>
      <c r="BB105" s="194" t="s">
        <v>317</v>
      </c>
      <c r="BC105" s="194"/>
      <c r="BD105">
        <f t="shared" si="7"/>
        <v>1</v>
      </c>
      <c r="BE105">
        <f t="shared" si="6"/>
        <v>0</v>
      </c>
      <c r="BF105">
        <f t="shared" si="6"/>
        <v>0</v>
      </c>
      <c r="BG105">
        <f t="shared" si="6"/>
        <v>0</v>
      </c>
      <c r="BH105">
        <f t="shared" si="6"/>
        <v>0</v>
      </c>
      <c r="BI105">
        <f t="shared" si="6"/>
        <v>0</v>
      </c>
      <c r="BJ105">
        <f t="shared" si="5"/>
        <v>1</v>
      </c>
      <c r="BK105">
        <f t="shared" si="8"/>
        <v>0</v>
      </c>
      <c r="BL105">
        <f t="shared" si="8"/>
        <v>1</v>
      </c>
      <c r="BM105">
        <f t="shared" si="8"/>
        <v>1</v>
      </c>
      <c r="BN105">
        <f t="shared" si="8"/>
        <v>0</v>
      </c>
      <c r="BO105">
        <f t="shared" si="8"/>
        <v>0</v>
      </c>
      <c r="BP105">
        <f t="shared" si="8"/>
        <v>0</v>
      </c>
    </row>
    <row r="106" spans="1:68" ht="15" x14ac:dyDescent="0.25">
      <c r="A106" s="150" t="str">
        <f>IF(ISNA(LOOKUP($F106,BLIOTECAS!$B$1:$B$27,BLIOTECAS!C$1:C$27)),"",LOOKUP($F106,BLIOTECAS!$B$1:$B$27,BLIOTECAS!C$1:C$27))</f>
        <v/>
      </c>
      <c r="B106" s="150" t="str">
        <f>IF(ISNA(LOOKUP($F106,BLIOTECAS!$B$1:$B$27,BLIOTECAS!D$1:D$27)),"",LOOKUP($F106,BLIOTECAS!$B$1:$B$27,BLIOTECAS!D$1:D$27))</f>
        <v/>
      </c>
      <c r="C106" s="150" t="str">
        <f>IFERROR(VLOOKUP(TABLA!F106,BLIOTECAS!$C$1:$E$26,3,FALSE),"")</f>
        <v>Humanidades</v>
      </c>
      <c r="D106" s="195">
        <v>43972.798611111109</v>
      </c>
      <c r="E106" s="195" t="s">
        <v>407</v>
      </c>
      <c r="F106" s="194" t="s">
        <v>104</v>
      </c>
      <c r="G106" s="194" t="s">
        <v>305</v>
      </c>
      <c r="H106" s="194" t="s">
        <v>305</v>
      </c>
      <c r="I106" s="194" t="s">
        <v>1371</v>
      </c>
      <c r="J106" s="194" t="s">
        <v>104</v>
      </c>
      <c r="K106" s="194" t="s">
        <v>322</v>
      </c>
      <c r="L106" s="194"/>
      <c r="M106" s="194" t="s">
        <v>83</v>
      </c>
      <c r="N106" s="194"/>
      <c r="O106" s="194"/>
      <c r="P106" s="194"/>
      <c r="Q106" s="194"/>
      <c r="R106" s="194"/>
      <c r="S106" s="194" t="s">
        <v>270</v>
      </c>
      <c r="T106" s="194" t="s">
        <v>270</v>
      </c>
      <c r="U106" s="194">
        <v>5</v>
      </c>
      <c r="V106" s="194">
        <v>1</v>
      </c>
      <c r="W106" s="194">
        <v>2</v>
      </c>
      <c r="X106" s="194">
        <v>4</v>
      </c>
      <c r="Y106" s="194">
        <v>1</v>
      </c>
      <c r="Z106" s="194">
        <v>1</v>
      </c>
      <c r="AA106" s="194">
        <v>1</v>
      </c>
      <c r="AB106" s="194">
        <v>5</v>
      </c>
      <c r="AC106" s="194">
        <v>1</v>
      </c>
      <c r="AD106" s="194">
        <v>4</v>
      </c>
      <c r="AE106" s="194"/>
      <c r="AF106" s="194">
        <v>3</v>
      </c>
      <c r="AG106" s="194">
        <v>3</v>
      </c>
      <c r="AH106" s="194">
        <v>3</v>
      </c>
      <c r="AI106" s="194">
        <v>3</v>
      </c>
      <c r="AJ106" s="194">
        <v>3</v>
      </c>
      <c r="AK106" s="194" t="s">
        <v>270</v>
      </c>
      <c r="AL106" s="194">
        <v>3</v>
      </c>
      <c r="AM106" s="194">
        <v>3</v>
      </c>
      <c r="AN106" s="194" t="s">
        <v>438</v>
      </c>
      <c r="AO106" s="194"/>
      <c r="AP106" s="194"/>
      <c r="AQ106" s="194"/>
      <c r="AR106" s="194"/>
      <c r="AS106" s="194"/>
      <c r="AT106" s="194"/>
      <c r="AU106" s="194"/>
      <c r="AV106" s="194" t="s">
        <v>270</v>
      </c>
      <c r="AW106" s="194" t="s">
        <v>26</v>
      </c>
      <c r="AX106" s="194"/>
      <c r="AY106" s="194">
        <v>3</v>
      </c>
      <c r="AZ106" s="194">
        <v>5</v>
      </c>
      <c r="BA106" s="194" t="s">
        <v>311</v>
      </c>
      <c r="BB106" s="194"/>
      <c r="BC106" s="194"/>
      <c r="BD106">
        <f t="shared" si="7"/>
        <v>0</v>
      </c>
      <c r="BE106">
        <f t="shared" si="6"/>
        <v>0</v>
      </c>
      <c r="BF106">
        <f t="shared" si="6"/>
        <v>0</v>
      </c>
      <c r="BG106">
        <f t="shared" si="6"/>
        <v>0</v>
      </c>
      <c r="BH106">
        <f t="shared" si="6"/>
        <v>0</v>
      </c>
      <c r="BI106">
        <f t="shared" si="6"/>
        <v>0</v>
      </c>
      <c r="BJ106">
        <f t="shared" si="5"/>
        <v>1</v>
      </c>
      <c r="BK106">
        <f t="shared" si="8"/>
        <v>1</v>
      </c>
      <c r="BL106">
        <f t="shared" si="8"/>
        <v>0</v>
      </c>
      <c r="BM106">
        <f t="shared" si="8"/>
        <v>1</v>
      </c>
      <c r="BN106">
        <f t="shared" si="8"/>
        <v>0</v>
      </c>
      <c r="BO106">
        <f t="shared" si="8"/>
        <v>0</v>
      </c>
      <c r="BP106">
        <f t="shared" si="8"/>
        <v>0</v>
      </c>
    </row>
    <row r="107" spans="1:68" ht="15" x14ac:dyDescent="0.25">
      <c r="A107" s="150" t="str">
        <f>IF(ISNA(LOOKUP($F107,BLIOTECAS!$B$1:$B$27,BLIOTECAS!C$1:C$27)),"",LOOKUP($F107,BLIOTECAS!$B$1:$B$27,BLIOTECAS!C$1:C$27))</f>
        <v/>
      </c>
      <c r="B107" s="150" t="str">
        <f>IF(ISNA(LOOKUP($F107,BLIOTECAS!$B$1:$B$27,BLIOTECAS!D$1:D$27)),"",LOOKUP($F107,BLIOTECAS!$B$1:$B$27,BLIOTECAS!D$1:D$27))</f>
        <v/>
      </c>
      <c r="C107" s="150" t="str">
        <f>IFERROR(VLOOKUP(TABLA!F107,BLIOTECAS!$C$1:$E$26,3,FALSE),"")</f>
        <v>Ciencias Sociales</v>
      </c>
      <c r="D107" s="195">
        <v>43972.771527777775</v>
      </c>
      <c r="E107" s="195" t="s">
        <v>401</v>
      </c>
      <c r="F107" s="194" t="s">
        <v>99</v>
      </c>
      <c r="G107" s="194" t="s">
        <v>300</v>
      </c>
      <c r="H107" s="194" t="s">
        <v>300</v>
      </c>
      <c r="I107" s="194" t="s">
        <v>306</v>
      </c>
      <c r="J107" s="194" t="s">
        <v>309</v>
      </c>
      <c r="K107" s="194" t="s">
        <v>322</v>
      </c>
      <c r="L107" s="194"/>
      <c r="M107" s="194" t="s">
        <v>1372</v>
      </c>
      <c r="N107" s="194"/>
      <c r="O107" s="194"/>
      <c r="P107" s="194"/>
      <c r="Q107" s="194"/>
      <c r="R107" s="194"/>
      <c r="S107" s="194" t="s">
        <v>270</v>
      </c>
      <c r="T107" s="194" t="s">
        <v>270</v>
      </c>
      <c r="U107" s="194">
        <v>5</v>
      </c>
      <c r="V107" s="194"/>
      <c r="W107" s="194"/>
      <c r="X107" s="194"/>
      <c r="Y107" s="194"/>
      <c r="Z107" s="194">
        <v>3</v>
      </c>
      <c r="AA107" s="194"/>
      <c r="AB107" s="194">
        <v>2</v>
      </c>
      <c r="AC107" s="194">
        <v>3</v>
      </c>
      <c r="AD107" s="194"/>
      <c r="AE107" s="194"/>
      <c r="AF107" s="194"/>
      <c r="AG107" s="194">
        <v>4</v>
      </c>
      <c r="AH107" s="194">
        <v>4</v>
      </c>
      <c r="AI107" s="194"/>
      <c r="AJ107" s="194">
        <v>4</v>
      </c>
      <c r="AK107" s="194" t="s">
        <v>26</v>
      </c>
      <c r="AL107" s="194">
        <v>4</v>
      </c>
      <c r="AM107" s="194">
        <v>2</v>
      </c>
      <c r="AN107" s="194" t="s">
        <v>483</v>
      </c>
      <c r="AO107" s="194"/>
      <c r="AP107" s="194"/>
      <c r="AQ107" s="194"/>
      <c r="AR107" s="194"/>
      <c r="AS107" s="194"/>
      <c r="AT107" s="194"/>
      <c r="AU107" s="194"/>
      <c r="AV107" s="194" t="s">
        <v>26</v>
      </c>
      <c r="AW107" s="194" t="s">
        <v>26</v>
      </c>
      <c r="AX107" s="194"/>
      <c r="AY107" s="194">
        <v>4</v>
      </c>
      <c r="AZ107" s="194">
        <v>5</v>
      </c>
      <c r="BA107" s="194" t="s">
        <v>311</v>
      </c>
      <c r="BB107" s="194" t="s">
        <v>308</v>
      </c>
      <c r="BC107" s="194" t="s">
        <v>1373</v>
      </c>
      <c r="BD107">
        <f t="shared" si="7"/>
        <v>1</v>
      </c>
      <c r="BE107">
        <f t="shared" si="6"/>
        <v>0</v>
      </c>
      <c r="BF107">
        <f t="shared" si="6"/>
        <v>0</v>
      </c>
      <c r="BG107">
        <f t="shared" si="6"/>
        <v>0</v>
      </c>
      <c r="BH107">
        <f t="shared" si="6"/>
        <v>0</v>
      </c>
      <c r="BI107">
        <f t="shared" si="6"/>
        <v>0</v>
      </c>
      <c r="BJ107">
        <f t="shared" si="5"/>
        <v>1</v>
      </c>
      <c r="BK107">
        <f t="shared" si="8"/>
        <v>0</v>
      </c>
      <c r="BL107">
        <f t="shared" si="8"/>
        <v>1</v>
      </c>
      <c r="BM107">
        <f t="shared" si="8"/>
        <v>0</v>
      </c>
      <c r="BN107">
        <f t="shared" si="8"/>
        <v>0</v>
      </c>
      <c r="BO107">
        <f t="shared" si="8"/>
        <v>0</v>
      </c>
      <c r="BP107">
        <f t="shared" si="8"/>
        <v>0</v>
      </c>
    </row>
    <row r="108" spans="1:68" ht="15" x14ac:dyDescent="0.25">
      <c r="A108" s="150" t="str">
        <f>IF(ISNA(LOOKUP($F108,BLIOTECAS!$B$1:$B$27,BLIOTECAS!C$1:C$27)),"",LOOKUP($F108,BLIOTECAS!$B$1:$B$27,BLIOTECAS!C$1:C$27))</f>
        <v/>
      </c>
      <c r="B108" s="150" t="str">
        <f>IF(ISNA(LOOKUP($F108,BLIOTECAS!$B$1:$B$27,BLIOTECAS!D$1:D$27)),"",LOOKUP($F108,BLIOTECAS!$B$1:$B$27,BLIOTECAS!D$1:D$27))</f>
        <v/>
      </c>
      <c r="C108" s="150" t="str">
        <f>IFERROR(VLOOKUP(TABLA!F108,BLIOTECAS!$C$1:$E$26,3,FALSE),"")</f>
        <v>Ciencias Sociales</v>
      </c>
      <c r="D108" s="195">
        <v>43972.768750000003</v>
      </c>
      <c r="E108" s="195" t="s">
        <v>401</v>
      </c>
      <c r="F108" s="194" t="s">
        <v>97</v>
      </c>
      <c r="G108" s="194" t="s">
        <v>300</v>
      </c>
      <c r="H108" s="194" t="s">
        <v>300</v>
      </c>
      <c r="I108" s="194" t="s">
        <v>306</v>
      </c>
      <c r="J108" s="194" t="s">
        <v>97</v>
      </c>
      <c r="K108" s="194" t="s">
        <v>97</v>
      </c>
      <c r="L108" s="194" t="s">
        <v>97</v>
      </c>
      <c r="M108" s="194"/>
      <c r="N108" s="194"/>
      <c r="O108" s="194"/>
      <c r="P108" s="194"/>
      <c r="Q108" s="194"/>
      <c r="R108" s="194"/>
      <c r="S108" s="194" t="s">
        <v>26</v>
      </c>
      <c r="T108" s="194" t="s">
        <v>26</v>
      </c>
      <c r="U108" s="194">
        <v>1</v>
      </c>
      <c r="V108" s="194">
        <v>5</v>
      </c>
      <c r="W108" s="194">
        <v>4</v>
      </c>
      <c r="X108" s="194">
        <v>4</v>
      </c>
      <c r="Y108" s="194">
        <v>4</v>
      </c>
      <c r="Z108" s="194">
        <v>4</v>
      </c>
      <c r="AA108" s="194">
        <v>3</v>
      </c>
      <c r="AB108" s="194">
        <v>3</v>
      </c>
      <c r="AC108" s="194">
        <v>4</v>
      </c>
      <c r="AD108" s="194">
        <v>4</v>
      </c>
      <c r="AE108" s="194"/>
      <c r="AF108" s="194">
        <v>3</v>
      </c>
      <c r="AG108" s="194">
        <v>4</v>
      </c>
      <c r="AH108" s="194">
        <v>4</v>
      </c>
      <c r="AI108" s="194">
        <v>4</v>
      </c>
      <c r="AJ108" s="194">
        <v>3</v>
      </c>
      <c r="AK108" s="194" t="s">
        <v>270</v>
      </c>
      <c r="AL108" s="194">
        <v>5</v>
      </c>
      <c r="AM108" s="194">
        <v>4</v>
      </c>
      <c r="AN108" s="194" t="s">
        <v>409</v>
      </c>
      <c r="AO108" s="194"/>
      <c r="AP108" s="194"/>
      <c r="AQ108" s="194"/>
      <c r="AR108" s="194"/>
      <c r="AS108" s="194"/>
      <c r="AT108" s="194"/>
      <c r="AU108" s="194"/>
      <c r="AV108" s="194" t="s">
        <v>26</v>
      </c>
      <c r="AW108" s="194" t="s">
        <v>26</v>
      </c>
      <c r="AX108" s="194"/>
      <c r="AY108" s="194">
        <v>1</v>
      </c>
      <c r="AZ108" s="194">
        <v>1</v>
      </c>
      <c r="BA108" s="194" t="s">
        <v>311</v>
      </c>
      <c r="BB108" s="194" t="s">
        <v>308</v>
      </c>
      <c r="BC108" s="194"/>
      <c r="BD108">
        <f t="shared" si="7"/>
        <v>1</v>
      </c>
      <c r="BE108">
        <f t="shared" si="6"/>
        <v>0</v>
      </c>
      <c r="BF108">
        <f t="shared" si="6"/>
        <v>0</v>
      </c>
      <c r="BG108">
        <f t="shared" si="6"/>
        <v>0</v>
      </c>
      <c r="BH108">
        <f t="shared" si="6"/>
        <v>0</v>
      </c>
      <c r="BI108">
        <f t="shared" si="6"/>
        <v>0</v>
      </c>
      <c r="BJ108">
        <f t="shared" si="5"/>
        <v>0</v>
      </c>
      <c r="BK108">
        <f t="shared" si="8"/>
        <v>1</v>
      </c>
      <c r="BL108">
        <f t="shared" si="8"/>
        <v>1</v>
      </c>
      <c r="BM108">
        <f t="shared" si="8"/>
        <v>0</v>
      </c>
      <c r="BN108">
        <f t="shared" si="8"/>
        <v>0</v>
      </c>
      <c r="BO108">
        <f t="shared" si="8"/>
        <v>0</v>
      </c>
      <c r="BP108">
        <f t="shared" si="8"/>
        <v>0</v>
      </c>
    </row>
    <row r="109" spans="1:68" ht="15" x14ac:dyDescent="0.25">
      <c r="A109" s="150" t="str">
        <f>IF(ISNA(LOOKUP($F109,BLIOTECAS!$B$1:$B$27,BLIOTECAS!C$1:C$27)),"",LOOKUP($F109,BLIOTECAS!$B$1:$B$27,BLIOTECAS!C$1:C$27))</f>
        <v/>
      </c>
      <c r="B109" s="150" t="str">
        <f>IF(ISNA(LOOKUP($F109,BLIOTECAS!$B$1:$B$27,BLIOTECAS!D$1:D$27)),"",LOOKUP($F109,BLIOTECAS!$B$1:$B$27,BLIOTECAS!D$1:D$27))</f>
        <v/>
      </c>
      <c r="C109" s="150" t="str">
        <f>IFERROR(VLOOKUP(TABLA!F109,BLIOTECAS!$C$1:$E$26,3,FALSE),"")</f>
        <v>Ciencias de la Salud</v>
      </c>
      <c r="D109" s="195">
        <v>43972.768055555556</v>
      </c>
      <c r="E109" s="195" t="s">
        <v>396</v>
      </c>
      <c r="F109" s="194" t="s">
        <v>108</v>
      </c>
      <c r="G109" s="194" t="s">
        <v>300</v>
      </c>
      <c r="H109" s="194" t="s">
        <v>397</v>
      </c>
      <c r="I109" s="194" t="s">
        <v>306</v>
      </c>
      <c r="J109" s="194" t="s">
        <v>108</v>
      </c>
      <c r="K109" s="194" t="s">
        <v>309</v>
      </c>
      <c r="L109" s="194" t="s">
        <v>84</v>
      </c>
      <c r="M109" s="194"/>
      <c r="N109" s="194"/>
      <c r="O109" s="194"/>
      <c r="P109" s="194"/>
      <c r="Q109" s="194"/>
      <c r="R109" s="194"/>
      <c r="S109" s="194" t="s">
        <v>26</v>
      </c>
      <c r="T109" s="194" t="s">
        <v>270</v>
      </c>
      <c r="U109" s="194">
        <v>2</v>
      </c>
      <c r="V109" s="194">
        <v>2</v>
      </c>
      <c r="W109" s="194">
        <v>3</v>
      </c>
      <c r="X109" s="194">
        <v>1</v>
      </c>
      <c r="Y109" s="194">
        <v>5</v>
      </c>
      <c r="Z109" s="194">
        <v>4</v>
      </c>
      <c r="AA109" s="194">
        <v>5</v>
      </c>
      <c r="AB109" s="194">
        <v>1</v>
      </c>
      <c r="AC109" s="194">
        <v>3</v>
      </c>
      <c r="AD109" s="194">
        <v>4</v>
      </c>
      <c r="AE109" s="194"/>
      <c r="AF109" s="194">
        <v>5</v>
      </c>
      <c r="AG109" s="194">
        <v>4</v>
      </c>
      <c r="AH109" s="194">
        <v>4</v>
      </c>
      <c r="AI109" s="194">
        <v>3</v>
      </c>
      <c r="AJ109" s="194">
        <v>5</v>
      </c>
      <c r="AK109" s="194" t="s">
        <v>26</v>
      </c>
      <c r="AL109" s="194">
        <v>4</v>
      </c>
      <c r="AM109" s="194">
        <v>2</v>
      </c>
      <c r="AN109" s="194" t="s">
        <v>408</v>
      </c>
      <c r="AO109" s="194"/>
      <c r="AP109" s="194"/>
      <c r="AQ109" s="194"/>
      <c r="AR109" s="194"/>
      <c r="AS109" s="194"/>
      <c r="AT109" s="194"/>
      <c r="AU109" s="194"/>
      <c r="AV109" s="194" t="s">
        <v>270</v>
      </c>
      <c r="AW109" s="194" t="s">
        <v>26</v>
      </c>
      <c r="AX109" s="194"/>
      <c r="AY109" s="194">
        <v>5</v>
      </c>
      <c r="AZ109" s="194">
        <v>3</v>
      </c>
      <c r="BA109" s="194" t="s">
        <v>311</v>
      </c>
      <c r="BB109" s="194" t="s">
        <v>317</v>
      </c>
      <c r="BC109" s="194"/>
      <c r="BD109">
        <f t="shared" si="7"/>
        <v>1</v>
      </c>
      <c r="BE109">
        <f t="shared" si="6"/>
        <v>0</v>
      </c>
      <c r="BF109">
        <f t="shared" si="6"/>
        <v>0</v>
      </c>
      <c r="BG109">
        <f t="shared" si="6"/>
        <v>0</v>
      </c>
      <c r="BH109">
        <f t="shared" si="6"/>
        <v>0</v>
      </c>
      <c r="BI109">
        <f t="shared" si="6"/>
        <v>0</v>
      </c>
      <c r="BJ109">
        <f t="shared" si="5"/>
        <v>1</v>
      </c>
      <c r="BK109">
        <f t="shared" si="8"/>
        <v>0</v>
      </c>
      <c r="BL109">
        <f t="shared" si="8"/>
        <v>1</v>
      </c>
      <c r="BM109">
        <f t="shared" si="8"/>
        <v>1</v>
      </c>
      <c r="BN109">
        <f t="shared" si="8"/>
        <v>0</v>
      </c>
      <c r="BO109">
        <f t="shared" si="8"/>
        <v>0</v>
      </c>
      <c r="BP109">
        <f t="shared" si="8"/>
        <v>0</v>
      </c>
    </row>
    <row r="110" spans="1:68" ht="15" x14ac:dyDescent="0.25">
      <c r="A110" s="150" t="str">
        <f>IF(ISNA(LOOKUP($F110,BLIOTECAS!$B$1:$B$27,BLIOTECAS!C$1:C$27)),"",LOOKUP($F110,BLIOTECAS!$B$1:$B$27,BLIOTECAS!C$1:C$27))</f>
        <v/>
      </c>
      <c r="B110" s="150" t="str">
        <f>IF(ISNA(LOOKUP($F110,BLIOTECAS!$B$1:$B$27,BLIOTECAS!D$1:D$27)),"",LOOKUP($F110,BLIOTECAS!$B$1:$B$27,BLIOTECAS!D$1:D$27))</f>
        <v/>
      </c>
      <c r="C110" s="150" t="str">
        <f>IFERROR(VLOOKUP(TABLA!F110,BLIOTECAS!$C$1:$E$26,3,FALSE),"")</f>
        <v>Ciencias de la Salud</v>
      </c>
      <c r="D110" s="195">
        <v>43972.755555555559</v>
      </c>
      <c r="E110" s="195" t="s">
        <v>396</v>
      </c>
      <c r="F110" s="194" t="s">
        <v>108</v>
      </c>
      <c r="G110" s="194" t="s">
        <v>300</v>
      </c>
      <c r="H110" s="194" t="s">
        <v>300</v>
      </c>
      <c r="I110" s="194" t="s">
        <v>306</v>
      </c>
      <c r="J110" s="194" t="s">
        <v>108</v>
      </c>
      <c r="K110" s="194" t="s">
        <v>309</v>
      </c>
      <c r="L110" s="194"/>
      <c r="M110" s="194"/>
      <c r="N110" s="194"/>
      <c r="O110" s="194"/>
      <c r="P110" s="194"/>
      <c r="Q110" s="194"/>
      <c r="R110" s="194"/>
      <c r="S110" s="194" t="s">
        <v>26</v>
      </c>
      <c r="T110" s="194" t="s">
        <v>26</v>
      </c>
      <c r="U110" s="194">
        <v>1</v>
      </c>
      <c r="V110" s="194">
        <v>2</v>
      </c>
      <c r="W110" s="194">
        <v>2</v>
      </c>
      <c r="X110" s="194">
        <v>3</v>
      </c>
      <c r="Y110" s="194">
        <v>4</v>
      </c>
      <c r="Z110" s="194">
        <v>5</v>
      </c>
      <c r="AA110" s="194">
        <v>5</v>
      </c>
      <c r="AB110" s="194">
        <v>1</v>
      </c>
      <c r="AC110" s="194">
        <v>5</v>
      </c>
      <c r="AD110" s="194">
        <v>3</v>
      </c>
      <c r="AE110" s="194"/>
      <c r="AF110" s="194">
        <v>3</v>
      </c>
      <c r="AG110" s="194">
        <v>3</v>
      </c>
      <c r="AH110" s="194"/>
      <c r="AI110" s="194">
        <v>3</v>
      </c>
      <c r="AJ110" s="194">
        <v>3</v>
      </c>
      <c r="AK110" s="194" t="s">
        <v>26</v>
      </c>
      <c r="AL110" s="194">
        <v>3</v>
      </c>
      <c r="AM110" s="194">
        <v>3</v>
      </c>
      <c r="AN110" s="194" t="s">
        <v>354</v>
      </c>
      <c r="AO110" s="194"/>
      <c r="AP110" s="194"/>
      <c r="AQ110" s="194"/>
      <c r="AR110" s="194"/>
      <c r="AS110" s="194"/>
      <c r="AT110" s="194"/>
      <c r="AU110" s="194"/>
      <c r="AV110" s="194" t="s">
        <v>26</v>
      </c>
      <c r="AW110" s="194" t="s">
        <v>26</v>
      </c>
      <c r="AX110" s="194"/>
      <c r="AY110" s="194">
        <v>3</v>
      </c>
      <c r="AZ110" s="194">
        <v>3</v>
      </c>
      <c r="BA110" s="194" t="s">
        <v>311</v>
      </c>
      <c r="BB110" s="194"/>
      <c r="BC110" s="194"/>
      <c r="BD110">
        <f t="shared" si="7"/>
        <v>1</v>
      </c>
      <c r="BE110">
        <f t="shared" si="7"/>
        <v>0</v>
      </c>
      <c r="BF110">
        <f t="shared" si="7"/>
        <v>0</v>
      </c>
      <c r="BG110">
        <f t="shared" si="7"/>
        <v>0</v>
      </c>
      <c r="BH110">
        <f t="shared" si="7"/>
        <v>0</v>
      </c>
      <c r="BI110">
        <f t="shared" si="7"/>
        <v>0</v>
      </c>
      <c r="BJ110">
        <f t="shared" si="5"/>
        <v>1</v>
      </c>
      <c r="BK110">
        <f t="shared" si="8"/>
        <v>0</v>
      </c>
      <c r="BL110">
        <f t="shared" si="8"/>
        <v>0</v>
      </c>
      <c r="BM110">
        <f t="shared" si="8"/>
        <v>1</v>
      </c>
      <c r="BN110">
        <f t="shared" si="8"/>
        <v>0</v>
      </c>
      <c r="BO110">
        <f t="shared" si="8"/>
        <v>0</v>
      </c>
      <c r="BP110">
        <f t="shared" si="8"/>
        <v>0</v>
      </c>
    </row>
    <row r="111" spans="1:68" ht="15" x14ac:dyDescent="0.25">
      <c r="A111" s="150" t="str">
        <f>IF(ISNA(LOOKUP($F111,BLIOTECAS!$B$1:$B$27,BLIOTECAS!C$1:C$27)),"",LOOKUP($F111,BLIOTECAS!$B$1:$B$27,BLIOTECAS!C$1:C$27))</f>
        <v/>
      </c>
      <c r="B111" s="150" t="str">
        <f>IF(ISNA(LOOKUP($F111,BLIOTECAS!$B$1:$B$27,BLIOTECAS!D$1:D$27)),"",LOOKUP($F111,BLIOTECAS!$B$1:$B$27,BLIOTECAS!D$1:D$27))</f>
        <v/>
      </c>
      <c r="C111" s="150" t="str">
        <f>IFERROR(VLOOKUP(TABLA!F111,BLIOTECAS!$C$1:$E$26,3,FALSE),"")</f>
        <v>Humanidades</v>
      </c>
      <c r="D111" s="195">
        <v>43972.75277777778</v>
      </c>
      <c r="E111" s="195" t="s">
        <v>396</v>
      </c>
      <c r="F111" s="194" t="s">
        <v>104</v>
      </c>
      <c r="G111" s="194" t="s">
        <v>301</v>
      </c>
      <c r="H111" s="194" t="s">
        <v>300</v>
      </c>
      <c r="I111" s="194" t="s">
        <v>306</v>
      </c>
      <c r="J111" s="194" t="s">
        <v>104</v>
      </c>
      <c r="K111" s="194" t="s">
        <v>103</v>
      </c>
      <c r="L111" s="194" t="s">
        <v>309</v>
      </c>
      <c r="M111" s="194"/>
      <c r="N111" s="194"/>
      <c r="O111" s="194"/>
      <c r="P111" s="194"/>
      <c r="Q111" s="194"/>
      <c r="R111" s="194"/>
      <c r="S111" s="194" t="s">
        <v>270</v>
      </c>
      <c r="T111" s="194" t="s">
        <v>270</v>
      </c>
      <c r="U111" s="194">
        <v>1</v>
      </c>
      <c r="V111" s="194">
        <v>2</v>
      </c>
      <c r="W111" s="194">
        <v>3</v>
      </c>
      <c r="X111" s="194">
        <v>5</v>
      </c>
      <c r="Y111" s="194">
        <v>5</v>
      </c>
      <c r="Z111" s="194">
        <v>5</v>
      </c>
      <c r="AA111" s="194">
        <v>5</v>
      </c>
      <c r="AB111" s="194">
        <v>1</v>
      </c>
      <c r="AC111" s="194">
        <v>1</v>
      </c>
      <c r="AD111" s="194">
        <v>1</v>
      </c>
      <c r="AE111" s="194"/>
      <c r="AF111" s="194">
        <v>2</v>
      </c>
      <c r="AG111" s="194">
        <v>4</v>
      </c>
      <c r="AH111" s="194">
        <v>4</v>
      </c>
      <c r="AI111" s="194">
        <v>2</v>
      </c>
      <c r="AJ111" s="194">
        <v>2</v>
      </c>
      <c r="AK111" s="194" t="s">
        <v>26</v>
      </c>
      <c r="AL111" s="194">
        <v>3</v>
      </c>
      <c r="AM111" s="194">
        <v>1</v>
      </c>
      <c r="AN111" s="194" t="s">
        <v>405</v>
      </c>
      <c r="AO111" s="194"/>
      <c r="AP111" s="194"/>
      <c r="AQ111" s="194"/>
      <c r="AR111" s="194"/>
      <c r="AS111" s="194"/>
      <c r="AT111" s="194"/>
      <c r="AU111" s="194"/>
      <c r="AV111" s="194" t="s">
        <v>26</v>
      </c>
      <c r="AW111" s="194" t="s">
        <v>26</v>
      </c>
      <c r="AX111" s="194"/>
      <c r="AY111" s="194">
        <v>4</v>
      </c>
      <c r="AZ111" s="194">
        <v>3</v>
      </c>
      <c r="BA111" s="194" t="s">
        <v>319</v>
      </c>
      <c r="BB111" s="194" t="s">
        <v>317</v>
      </c>
      <c r="BC111" s="194" t="s">
        <v>1374</v>
      </c>
      <c r="BD111">
        <f t="shared" si="7"/>
        <v>1</v>
      </c>
      <c r="BE111">
        <f t="shared" si="7"/>
        <v>0</v>
      </c>
      <c r="BF111">
        <f t="shared" si="7"/>
        <v>0</v>
      </c>
      <c r="BG111">
        <f t="shared" si="7"/>
        <v>0</v>
      </c>
      <c r="BH111">
        <f t="shared" si="7"/>
        <v>0</v>
      </c>
      <c r="BI111">
        <f t="shared" si="7"/>
        <v>0</v>
      </c>
      <c r="BJ111">
        <f t="shared" si="5"/>
        <v>1</v>
      </c>
      <c r="BK111">
        <f t="shared" si="8"/>
        <v>1</v>
      </c>
      <c r="BL111">
        <f t="shared" si="8"/>
        <v>1</v>
      </c>
      <c r="BM111">
        <f t="shared" si="8"/>
        <v>1</v>
      </c>
      <c r="BN111">
        <f t="shared" si="8"/>
        <v>0</v>
      </c>
      <c r="BO111">
        <f t="shared" si="8"/>
        <v>0</v>
      </c>
      <c r="BP111">
        <f t="shared" si="8"/>
        <v>0</v>
      </c>
    </row>
    <row r="112" spans="1:68" ht="15" x14ac:dyDescent="0.25">
      <c r="A112" s="150" t="str">
        <f>IF(ISNA(LOOKUP($F112,BLIOTECAS!$B$1:$B$27,BLIOTECAS!C$1:C$27)),"",LOOKUP($F112,BLIOTECAS!$B$1:$B$27,BLIOTECAS!C$1:C$27))</f>
        <v/>
      </c>
      <c r="B112" s="150" t="str">
        <f>IF(ISNA(LOOKUP($F112,BLIOTECAS!$B$1:$B$27,BLIOTECAS!D$1:D$27)),"",LOOKUP($F112,BLIOTECAS!$B$1:$B$27,BLIOTECAS!D$1:D$27))</f>
        <v/>
      </c>
      <c r="C112" s="150" t="str">
        <f>IFERROR(VLOOKUP(TABLA!F112,BLIOTECAS!$C$1:$E$26,3,FALSE),"")</f>
        <v>Humanidades</v>
      </c>
      <c r="D112" s="195">
        <v>43972.745138888888</v>
      </c>
      <c r="E112" s="195" t="s">
        <v>396</v>
      </c>
      <c r="F112" s="194" t="s">
        <v>89</v>
      </c>
      <c r="G112" s="194" t="s">
        <v>300</v>
      </c>
      <c r="H112" s="194" t="s">
        <v>305</v>
      </c>
      <c r="I112" s="194" t="s">
        <v>306</v>
      </c>
      <c r="J112" s="194" t="s">
        <v>89</v>
      </c>
      <c r="K112" s="194" t="s">
        <v>92</v>
      </c>
      <c r="L112" s="194"/>
      <c r="M112" s="194"/>
      <c r="N112" s="194"/>
      <c r="O112" s="194"/>
      <c r="P112" s="194"/>
      <c r="Q112" s="194"/>
      <c r="R112" s="194"/>
      <c r="S112" s="194" t="s">
        <v>26</v>
      </c>
      <c r="T112" s="194" t="s">
        <v>270</v>
      </c>
      <c r="U112" s="194">
        <v>4</v>
      </c>
      <c r="V112" s="194">
        <v>2</v>
      </c>
      <c r="W112" s="194">
        <v>4</v>
      </c>
      <c r="X112" s="194">
        <v>4</v>
      </c>
      <c r="Y112" s="194">
        <v>4</v>
      </c>
      <c r="Z112" s="194">
        <v>5</v>
      </c>
      <c r="AA112" s="194">
        <v>2</v>
      </c>
      <c r="AB112" s="194">
        <v>2</v>
      </c>
      <c r="AC112" s="194">
        <v>5</v>
      </c>
      <c r="AD112" s="194">
        <v>4</v>
      </c>
      <c r="AE112" s="194"/>
      <c r="AF112" s="194">
        <v>4</v>
      </c>
      <c r="AG112" s="194">
        <v>5</v>
      </c>
      <c r="AH112" s="194">
        <v>2</v>
      </c>
      <c r="AI112" s="194">
        <v>3</v>
      </c>
      <c r="AJ112" s="194">
        <v>4</v>
      </c>
      <c r="AK112" s="194" t="s">
        <v>270</v>
      </c>
      <c r="AL112" s="194">
        <v>3</v>
      </c>
      <c r="AM112" s="194">
        <v>5</v>
      </c>
      <c r="AN112" s="194" t="s">
        <v>354</v>
      </c>
      <c r="AO112" s="194"/>
      <c r="AP112" s="194"/>
      <c r="AQ112" s="194"/>
      <c r="AR112" s="194"/>
      <c r="AS112" s="194"/>
      <c r="AT112" s="194"/>
      <c r="AU112" s="194"/>
      <c r="AV112" s="194" t="s">
        <v>270</v>
      </c>
      <c r="AW112" s="194" t="s">
        <v>26</v>
      </c>
      <c r="AX112" s="194"/>
      <c r="AY112" s="194">
        <v>4</v>
      </c>
      <c r="AZ112" s="194">
        <v>4</v>
      </c>
      <c r="BA112" s="194" t="s">
        <v>303</v>
      </c>
      <c r="BB112" s="194" t="s">
        <v>317</v>
      </c>
      <c r="BC112" s="194"/>
      <c r="BD112">
        <f t="shared" si="7"/>
        <v>1</v>
      </c>
      <c r="BE112">
        <f t="shared" si="7"/>
        <v>0</v>
      </c>
      <c r="BF112">
        <f t="shared" si="7"/>
        <v>0</v>
      </c>
      <c r="BG112">
        <f t="shared" si="7"/>
        <v>0</v>
      </c>
      <c r="BH112">
        <f t="shared" si="7"/>
        <v>0</v>
      </c>
      <c r="BI112">
        <f t="shared" si="7"/>
        <v>0</v>
      </c>
      <c r="BJ112">
        <f t="shared" si="5"/>
        <v>1</v>
      </c>
      <c r="BK112">
        <f t="shared" si="8"/>
        <v>0</v>
      </c>
      <c r="BL112">
        <f t="shared" si="8"/>
        <v>0</v>
      </c>
      <c r="BM112">
        <f t="shared" si="8"/>
        <v>1</v>
      </c>
      <c r="BN112">
        <f t="shared" si="8"/>
        <v>0</v>
      </c>
      <c r="BO112">
        <f t="shared" si="8"/>
        <v>0</v>
      </c>
      <c r="BP112">
        <f t="shared" si="8"/>
        <v>0</v>
      </c>
    </row>
    <row r="113" spans="1:68" ht="15" x14ac:dyDescent="0.25">
      <c r="A113" s="150" t="str">
        <f>IF(ISNA(LOOKUP($F113,BLIOTECAS!$B$1:$B$27,BLIOTECAS!C$1:C$27)),"",LOOKUP($F113,BLIOTECAS!$B$1:$B$27,BLIOTECAS!C$1:C$27))</f>
        <v/>
      </c>
      <c r="B113" s="150" t="str">
        <f>IF(ISNA(LOOKUP($F113,BLIOTECAS!$B$1:$B$27,BLIOTECAS!D$1:D$27)),"",LOOKUP($F113,BLIOTECAS!$B$1:$B$27,BLIOTECAS!D$1:D$27))</f>
        <v/>
      </c>
      <c r="C113" s="150" t="str">
        <f>IFERROR(VLOOKUP(TABLA!F113,BLIOTECAS!$C$1:$E$26,3,FALSE),"")</f>
        <v>Humanidades</v>
      </c>
      <c r="D113" s="195">
        <v>43972.743750000001</v>
      </c>
      <c r="E113" s="195" t="s">
        <v>401</v>
      </c>
      <c r="F113" s="194" t="s">
        <v>104</v>
      </c>
      <c r="G113" s="194" t="s">
        <v>300</v>
      </c>
      <c r="H113" s="194" t="s">
        <v>305</v>
      </c>
      <c r="I113" s="194" t="s">
        <v>318</v>
      </c>
      <c r="J113" s="194" t="s">
        <v>104</v>
      </c>
      <c r="K113" s="194" t="s">
        <v>309</v>
      </c>
      <c r="L113" s="194"/>
      <c r="M113" s="194"/>
      <c r="N113" s="194"/>
      <c r="O113" s="194"/>
      <c r="P113" s="194"/>
      <c r="Q113" s="194"/>
      <c r="R113" s="194"/>
      <c r="S113" s="194" t="s">
        <v>270</v>
      </c>
      <c r="T113" s="194" t="s">
        <v>270</v>
      </c>
      <c r="U113" s="194">
        <v>4</v>
      </c>
      <c r="V113" s="194">
        <v>4</v>
      </c>
      <c r="W113" s="194">
        <v>3</v>
      </c>
      <c r="X113" s="194">
        <v>4</v>
      </c>
      <c r="Y113" s="194">
        <v>3</v>
      </c>
      <c r="Z113" s="194">
        <v>3</v>
      </c>
      <c r="AA113" s="194">
        <v>2</v>
      </c>
      <c r="AB113" s="194">
        <v>3</v>
      </c>
      <c r="AC113" s="194">
        <v>4</v>
      </c>
      <c r="AD113" s="194">
        <v>5</v>
      </c>
      <c r="AE113" s="194"/>
      <c r="AF113" s="194">
        <v>4</v>
      </c>
      <c r="AG113" s="194">
        <v>5</v>
      </c>
      <c r="AH113" s="194">
        <v>5</v>
      </c>
      <c r="AI113" s="194">
        <v>5</v>
      </c>
      <c r="AJ113" s="194">
        <v>4</v>
      </c>
      <c r="AK113" s="194" t="s">
        <v>270</v>
      </c>
      <c r="AL113" s="194">
        <v>5</v>
      </c>
      <c r="AM113" s="194">
        <v>4</v>
      </c>
      <c r="AN113" s="194" t="s">
        <v>515</v>
      </c>
      <c r="AO113" s="194"/>
      <c r="AP113" s="194"/>
      <c r="AQ113" s="194"/>
      <c r="AR113" s="194"/>
      <c r="AS113" s="194"/>
      <c r="AT113" s="194"/>
      <c r="AU113" s="194"/>
      <c r="AV113" s="194" t="s">
        <v>270</v>
      </c>
      <c r="AW113" s="194" t="s">
        <v>270</v>
      </c>
      <c r="AX113" s="194" t="s">
        <v>25</v>
      </c>
      <c r="AY113" s="194">
        <v>5</v>
      </c>
      <c r="AZ113" s="194">
        <v>5</v>
      </c>
      <c r="BA113" s="194" t="s">
        <v>303</v>
      </c>
      <c r="BB113" s="194" t="s">
        <v>304</v>
      </c>
      <c r="BC113" s="194"/>
      <c r="BD113">
        <f t="shared" si="7"/>
        <v>0</v>
      </c>
      <c r="BE113">
        <f t="shared" si="7"/>
        <v>0</v>
      </c>
      <c r="BF113">
        <f t="shared" si="7"/>
        <v>1</v>
      </c>
      <c r="BG113">
        <f t="shared" si="7"/>
        <v>0</v>
      </c>
      <c r="BH113">
        <f t="shared" si="7"/>
        <v>0</v>
      </c>
      <c r="BI113">
        <f t="shared" si="7"/>
        <v>0</v>
      </c>
      <c r="BJ113">
        <f t="shared" si="5"/>
        <v>1</v>
      </c>
      <c r="BK113">
        <f t="shared" si="8"/>
        <v>1</v>
      </c>
      <c r="BL113">
        <f t="shared" si="8"/>
        <v>0</v>
      </c>
      <c r="BM113">
        <f t="shared" si="8"/>
        <v>0</v>
      </c>
      <c r="BN113">
        <f t="shared" si="8"/>
        <v>0</v>
      </c>
      <c r="BO113">
        <f t="shared" si="8"/>
        <v>0</v>
      </c>
      <c r="BP113">
        <f t="shared" si="8"/>
        <v>0</v>
      </c>
    </row>
    <row r="114" spans="1:68" ht="15" x14ac:dyDescent="0.25">
      <c r="A114" s="150" t="str">
        <f>IF(ISNA(LOOKUP($F114,BLIOTECAS!$B$1:$B$27,BLIOTECAS!C$1:C$27)),"",LOOKUP($F114,BLIOTECAS!$B$1:$B$27,BLIOTECAS!C$1:C$27))</f>
        <v/>
      </c>
      <c r="B114" s="150" t="str">
        <f>IF(ISNA(LOOKUP($F114,BLIOTECAS!$B$1:$B$27,BLIOTECAS!D$1:D$27)),"",LOOKUP($F114,BLIOTECAS!$B$1:$B$27,BLIOTECAS!D$1:D$27))</f>
        <v/>
      </c>
      <c r="C114" s="150" t="str">
        <f>IFERROR(VLOOKUP(TABLA!F114,BLIOTECAS!$C$1:$E$26,3,FALSE),"")</f>
        <v>Humanidades</v>
      </c>
      <c r="D114" s="195">
        <v>43972.743750000001</v>
      </c>
      <c r="E114" s="195" t="s">
        <v>396</v>
      </c>
      <c r="F114" s="194" t="s">
        <v>89</v>
      </c>
      <c r="G114" s="194" t="s">
        <v>305</v>
      </c>
      <c r="H114" s="194" t="s">
        <v>305</v>
      </c>
      <c r="I114" s="194" t="s">
        <v>318</v>
      </c>
      <c r="J114" s="194" t="s">
        <v>89</v>
      </c>
      <c r="K114" s="194"/>
      <c r="L114" s="194"/>
      <c r="M114" s="194"/>
      <c r="N114" s="194"/>
      <c r="O114" s="194"/>
      <c r="P114" s="194"/>
      <c r="Q114" s="194"/>
      <c r="R114" s="194"/>
      <c r="S114" s="194" t="s">
        <v>270</v>
      </c>
      <c r="T114" s="194" t="s">
        <v>270</v>
      </c>
      <c r="U114" s="194">
        <v>5</v>
      </c>
      <c r="V114" s="194">
        <v>1</v>
      </c>
      <c r="W114" s="194">
        <v>2</v>
      </c>
      <c r="X114" s="194">
        <v>4</v>
      </c>
      <c r="Y114" s="194">
        <v>3</v>
      </c>
      <c r="Z114" s="194">
        <v>4</v>
      </c>
      <c r="AA114" s="194">
        <v>1</v>
      </c>
      <c r="AB114" s="194"/>
      <c r="AC114" s="194">
        <v>5</v>
      </c>
      <c r="AD114" s="194">
        <v>5</v>
      </c>
      <c r="AE114" s="194"/>
      <c r="AF114" s="194">
        <v>5</v>
      </c>
      <c r="AG114" s="194">
        <v>5</v>
      </c>
      <c r="AH114" s="194">
        <v>4</v>
      </c>
      <c r="AI114" s="194">
        <v>4</v>
      </c>
      <c r="AJ114" s="194">
        <v>4</v>
      </c>
      <c r="AK114" s="194" t="s">
        <v>270</v>
      </c>
      <c r="AL114" s="194">
        <v>4</v>
      </c>
      <c r="AM114" s="194">
        <v>4</v>
      </c>
      <c r="AN114" s="194" t="s">
        <v>326</v>
      </c>
      <c r="AO114" s="194"/>
      <c r="AP114" s="194"/>
      <c r="AQ114" s="194"/>
      <c r="AR114" s="194"/>
      <c r="AS114" s="194"/>
      <c r="AT114" s="194"/>
      <c r="AU114" s="194"/>
      <c r="AV114" s="194" t="s">
        <v>26</v>
      </c>
      <c r="AW114" s="194" t="s">
        <v>26</v>
      </c>
      <c r="AX114" s="194"/>
      <c r="AY114" s="194">
        <v>5</v>
      </c>
      <c r="AZ114" s="194">
        <v>5</v>
      </c>
      <c r="BA114" s="194" t="s">
        <v>303</v>
      </c>
      <c r="BB114" s="194" t="s">
        <v>308</v>
      </c>
      <c r="BC114" s="194"/>
      <c r="BD114">
        <f t="shared" si="7"/>
        <v>0</v>
      </c>
      <c r="BE114">
        <f t="shared" si="7"/>
        <v>0</v>
      </c>
      <c r="BF114">
        <f t="shared" si="7"/>
        <v>1</v>
      </c>
      <c r="BG114">
        <f t="shared" si="7"/>
        <v>0</v>
      </c>
      <c r="BH114">
        <f t="shared" si="7"/>
        <v>0</v>
      </c>
      <c r="BI114">
        <f t="shared" si="7"/>
        <v>0</v>
      </c>
      <c r="BJ114">
        <f t="shared" si="5"/>
        <v>0</v>
      </c>
      <c r="BK114">
        <f t="shared" si="8"/>
        <v>1</v>
      </c>
      <c r="BL114">
        <f t="shared" si="8"/>
        <v>0</v>
      </c>
      <c r="BM114">
        <f t="shared" si="8"/>
        <v>1</v>
      </c>
      <c r="BN114">
        <f t="shared" si="8"/>
        <v>0</v>
      </c>
      <c r="BO114">
        <f t="shared" si="8"/>
        <v>0</v>
      </c>
      <c r="BP114">
        <f t="shared" si="8"/>
        <v>0</v>
      </c>
    </row>
    <row r="115" spans="1:68" ht="15" x14ac:dyDescent="0.25">
      <c r="A115" s="150" t="str">
        <f>IF(ISNA(LOOKUP($F115,BLIOTECAS!$B$1:$B$27,BLIOTECAS!C$1:C$27)),"",LOOKUP($F115,BLIOTECAS!$B$1:$B$27,BLIOTECAS!C$1:C$27))</f>
        <v/>
      </c>
      <c r="B115" s="150" t="str">
        <f>IF(ISNA(LOOKUP($F115,BLIOTECAS!$B$1:$B$27,BLIOTECAS!D$1:D$27)),"",LOOKUP($F115,BLIOTECAS!$B$1:$B$27,BLIOTECAS!D$1:D$27))</f>
        <v/>
      </c>
      <c r="C115" s="150" t="str">
        <f>IFERROR(VLOOKUP(TABLA!F115,BLIOTECAS!$C$1:$E$26,3,FALSE),"")</f>
        <v>Ciencias Sociales</v>
      </c>
      <c r="D115" s="195">
        <v>43972.740972222222</v>
      </c>
      <c r="E115" s="195" t="s">
        <v>401</v>
      </c>
      <c r="F115" s="194" t="s">
        <v>92</v>
      </c>
      <c r="G115" s="194" t="s">
        <v>300</v>
      </c>
      <c r="H115" s="194" t="s">
        <v>300</v>
      </c>
      <c r="I115" s="194" t="s">
        <v>315</v>
      </c>
      <c r="J115" s="194" t="s">
        <v>92</v>
      </c>
      <c r="K115" s="194"/>
      <c r="L115" s="194"/>
      <c r="M115" s="194"/>
      <c r="N115" s="194"/>
      <c r="O115" s="194"/>
      <c r="P115" s="194"/>
      <c r="Q115" s="194"/>
      <c r="R115" s="194"/>
      <c r="S115" s="194" t="s">
        <v>270</v>
      </c>
      <c r="T115" s="194" t="s">
        <v>270</v>
      </c>
      <c r="U115" s="194">
        <v>4</v>
      </c>
      <c r="V115" s="194">
        <v>3</v>
      </c>
      <c r="W115" s="194">
        <v>2</v>
      </c>
      <c r="X115" s="194">
        <v>4</v>
      </c>
      <c r="Y115" s="194">
        <v>3</v>
      </c>
      <c r="Z115" s="194">
        <v>3</v>
      </c>
      <c r="AA115" s="194">
        <v>2</v>
      </c>
      <c r="AB115" s="194">
        <v>4</v>
      </c>
      <c r="AC115" s="194">
        <v>2</v>
      </c>
      <c r="AD115" s="194">
        <v>4</v>
      </c>
      <c r="AE115" s="194"/>
      <c r="AF115" s="194">
        <v>5</v>
      </c>
      <c r="AG115" s="194">
        <v>5</v>
      </c>
      <c r="AH115" s="194">
        <v>4</v>
      </c>
      <c r="AI115" s="194">
        <v>5</v>
      </c>
      <c r="AJ115" s="194">
        <v>5</v>
      </c>
      <c r="AK115" s="194" t="s">
        <v>270</v>
      </c>
      <c r="AL115" s="194">
        <v>3</v>
      </c>
      <c r="AM115" s="194"/>
      <c r="AN115" s="194" t="s">
        <v>778</v>
      </c>
      <c r="AO115" s="194"/>
      <c r="AP115" s="194"/>
      <c r="AQ115" s="194"/>
      <c r="AR115" s="194"/>
      <c r="AS115" s="194"/>
      <c r="AT115" s="194"/>
      <c r="AU115" s="194"/>
      <c r="AV115" s="194" t="s">
        <v>270</v>
      </c>
      <c r="AW115" s="194" t="s">
        <v>26</v>
      </c>
      <c r="AX115" s="194"/>
      <c r="AY115" s="194">
        <v>5</v>
      </c>
      <c r="AZ115" s="194">
        <v>5</v>
      </c>
      <c r="BA115" s="194" t="s">
        <v>303</v>
      </c>
      <c r="BB115" s="194" t="s">
        <v>308</v>
      </c>
      <c r="BC115" s="194"/>
      <c r="BD115">
        <f t="shared" si="7"/>
        <v>0</v>
      </c>
      <c r="BE115">
        <f t="shared" si="7"/>
        <v>1</v>
      </c>
      <c r="BF115">
        <f t="shared" si="7"/>
        <v>0</v>
      </c>
      <c r="BG115">
        <f t="shared" si="7"/>
        <v>0</v>
      </c>
      <c r="BH115">
        <f t="shared" si="7"/>
        <v>0</v>
      </c>
      <c r="BI115">
        <f t="shared" si="7"/>
        <v>0</v>
      </c>
      <c r="BJ115">
        <f t="shared" si="5"/>
        <v>1</v>
      </c>
      <c r="BK115">
        <f t="shared" si="8"/>
        <v>0</v>
      </c>
      <c r="BL115">
        <f t="shared" si="8"/>
        <v>0</v>
      </c>
      <c r="BM115">
        <f t="shared" si="8"/>
        <v>0</v>
      </c>
      <c r="BN115">
        <f t="shared" si="8"/>
        <v>1</v>
      </c>
      <c r="BO115">
        <f t="shared" si="8"/>
        <v>0</v>
      </c>
      <c r="BP115">
        <f t="shared" si="8"/>
        <v>0</v>
      </c>
    </row>
    <row r="116" spans="1:68" ht="15" x14ac:dyDescent="0.25">
      <c r="A116" s="150" t="str">
        <f>IF(ISNA(LOOKUP($F116,BLIOTECAS!$B$1:$B$27,BLIOTECAS!C$1:C$27)),"",LOOKUP($F116,BLIOTECAS!$B$1:$B$27,BLIOTECAS!C$1:C$27))</f>
        <v/>
      </c>
      <c r="B116" s="150" t="str">
        <f>IF(ISNA(LOOKUP($F116,BLIOTECAS!$B$1:$B$27,BLIOTECAS!D$1:D$27)),"",LOOKUP($F116,BLIOTECAS!$B$1:$B$27,BLIOTECAS!D$1:D$27))</f>
        <v/>
      </c>
      <c r="C116" s="150" t="str">
        <f>IFERROR(VLOOKUP(TABLA!F116,BLIOTECAS!$C$1:$E$26,3,FALSE),"")</f>
        <v>Humanidades</v>
      </c>
      <c r="D116" s="195">
        <v>43972.736111111109</v>
      </c>
      <c r="E116" s="195" t="s">
        <v>396</v>
      </c>
      <c r="F116" s="194" t="s">
        <v>103</v>
      </c>
      <c r="G116" s="194" t="s">
        <v>300</v>
      </c>
      <c r="H116" s="194" t="s">
        <v>300</v>
      </c>
      <c r="I116" s="194" t="s">
        <v>306</v>
      </c>
      <c r="J116" s="194" t="s">
        <v>103</v>
      </c>
      <c r="K116" s="194" t="s">
        <v>310</v>
      </c>
      <c r="L116" s="194" t="s">
        <v>309</v>
      </c>
      <c r="M116" s="194"/>
      <c r="N116" s="194"/>
      <c r="O116" s="194"/>
      <c r="P116" s="194"/>
      <c r="Q116" s="194"/>
      <c r="R116" s="194"/>
      <c r="S116" s="194" t="s">
        <v>270</v>
      </c>
      <c r="T116" s="194" t="s">
        <v>270</v>
      </c>
      <c r="U116" s="194">
        <v>5</v>
      </c>
      <c r="V116" s="194"/>
      <c r="W116" s="194"/>
      <c r="X116" s="194">
        <v>4</v>
      </c>
      <c r="Y116" s="194">
        <v>4</v>
      </c>
      <c r="Z116" s="194">
        <v>3</v>
      </c>
      <c r="AA116" s="194">
        <v>4</v>
      </c>
      <c r="AB116" s="194">
        <v>3</v>
      </c>
      <c r="AC116" s="194">
        <v>4</v>
      </c>
      <c r="AD116" s="194">
        <v>5</v>
      </c>
      <c r="AE116" s="194"/>
      <c r="AF116" s="194">
        <v>3</v>
      </c>
      <c r="AG116" s="194">
        <v>5</v>
      </c>
      <c r="AH116" s="194">
        <v>3</v>
      </c>
      <c r="AI116" s="194">
        <v>5</v>
      </c>
      <c r="AJ116" s="194">
        <v>4</v>
      </c>
      <c r="AK116" s="194" t="s">
        <v>270</v>
      </c>
      <c r="AL116" s="194">
        <v>3</v>
      </c>
      <c r="AM116" s="194">
        <v>3</v>
      </c>
      <c r="AN116" s="194" t="s">
        <v>307</v>
      </c>
      <c r="AO116" s="194"/>
      <c r="AP116" s="194"/>
      <c r="AQ116" s="194"/>
      <c r="AR116" s="194"/>
      <c r="AS116" s="194"/>
      <c r="AT116" s="194"/>
      <c r="AU116" s="194"/>
      <c r="AV116" s="194" t="s">
        <v>26</v>
      </c>
      <c r="AW116" s="194" t="s">
        <v>26</v>
      </c>
      <c r="AX116" s="194"/>
      <c r="AY116" s="194">
        <v>4</v>
      </c>
      <c r="AZ116" s="194">
        <v>5</v>
      </c>
      <c r="BA116" s="194" t="s">
        <v>311</v>
      </c>
      <c r="BB116" s="194" t="s">
        <v>333</v>
      </c>
      <c r="BC116" s="194" t="s">
        <v>1375</v>
      </c>
      <c r="BD116">
        <f t="shared" si="7"/>
        <v>1</v>
      </c>
      <c r="BE116">
        <f t="shared" si="7"/>
        <v>0</v>
      </c>
      <c r="BF116">
        <f t="shared" si="7"/>
        <v>0</v>
      </c>
      <c r="BG116">
        <f t="shared" si="7"/>
        <v>0</v>
      </c>
      <c r="BH116">
        <f t="shared" si="7"/>
        <v>0</v>
      </c>
      <c r="BI116">
        <f t="shared" si="7"/>
        <v>0</v>
      </c>
      <c r="BJ116">
        <f t="shared" si="5"/>
        <v>0</v>
      </c>
      <c r="BK116">
        <f t="shared" si="8"/>
        <v>0</v>
      </c>
      <c r="BL116">
        <f t="shared" si="8"/>
        <v>0</v>
      </c>
      <c r="BM116">
        <f t="shared" si="8"/>
        <v>0</v>
      </c>
      <c r="BN116">
        <f t="shared" si="8"/>
        <v>0</v>
      </c>
      <c r="BO116">
        <f t="shared" si="8"/>
        <v>1</v>
      </c>
      <c r="BP116">
        <f t="shared" si="8"/>
        <v>0</v>
      </c>
    </row>
    <row r="117" spans="1:68" ht="15" x14ac:dyDescent="0.25">
      <c r="A117" s="150" t="str">
        <f>IF(ISNA(LOOKUP($F117,BLIOTECAS!$B$1:$B$27,BLIOTECAS!C$1:C$27)),"",LOOKUP($F117,BLIOTECAS!$B$1:$B$27,BLIOTECAS!C$1:C$27))</f>
        <v/>
      </c>
      <c r="B117" s="150" t="str">
        <f>IF(ISNA(LOOKUP($F117,BLIOTECAS!$B$1:$B$27,BLIOTECAS!D$1:D$27)),"",LOOKUP($F117,BLIOTECAS!$B$1:$B$27,BLIOTECAS!D$1:D$27))</f>
        <v/>
      </c>
      <c r="C117" s="150" t="str">
        <f>IFERROR(VLOOKUP(TABLA!F117,BLIOTECAS!$C$1:$E$26,3,FALSE),"")</f>
        <v>Humanidades</v>
      </c>
      <c r="D117" s="195">
        <v>43972.734722222223</v>
      </c>
      <c r="E117" s="195" t="s">
        <v>418</v>
      </c>
      <c r="F117" s="194" t="s">
        <v>102</v>
      </c>
      <c r="G117" s="194" t="s">
        <v>305</v>
      </c>
      <c r="H117" s="194" t="s">
        <v>305</v>
      </c>
      <c r="I117" s="194" t="s">
        <v>306</v>
      </c>
      <c r="J117" s="194" t="s">
        <v>309</v>
      </c>
      <c r="K117" s="194" t="s">
        <v>310</v>
      </c>
      <c r="L117" s="194" t="s">
        <v>97</v>
      </c>
      <c r="M117" s="194" t="s">
        <v>1376</v>
      </c>
      <c r="N117" s="194"/>
      <c r="O117" s="194"/>
      <c r="P117" s="194"/>
      <c r="Q117" s="194"/>
      <c r="R117" s="194"/>
      <c r="S117" s="194" t="s">
        <v>270</v>
      </c>
      <c r="T117" s="194" t="s">
        <v>270</v>
      </c>
      <c r="U117" s="194">
        <v>5</v>
      </c>
      <c r="V117" s="194">
        <v>2</v>
      </c>
      <c r="W117" s="194">
        <v>1</v>
      </c>
      <c r="X117" s="194">
        <v>5</v>
      </c>
      <c r="Y117" s="194">
        <v>1</v>
      </c>
      <c r="Z117" s="194">
        <v>2</v>
      </c>
      <c r="AA117" s="194">
        <v>1</v>
      </c>
      <c r="AB117" s="194">
        <v>3</v>
      </c>
      <c r="AC117" s="194">
        <v>3</v>
      </c>
      <c r="AD117" s="194">
        <v>4</v>
      </c>
      <c r="AE117" s="194"/>
      <c r="AF117" s="194">
        <v>4</v>
      </c>
      <c r="AG117" s="194">
        <v>3</v>
      </c>
      <c r="AH117" s="194">
        <v>4</v>
      </c>
      <c r="AI117" s="194">
        <v>5</v>
      </c>
      <c r="AJ117" s="194">
        <v>4</v>
      </c>
      <c r="AK117" s="194" t="s">
        <v>26</v>
      </c>
      <c r="AL117" s="194">
        <v>3</v>
      </c>
      <c r="AM117" s="194">
        <v>4</v>
      </c>
      <c r="AN117" s="194" t="s">
        <v>499</v>
      </c>
      <c r="AO117" s="194"/>
      <c r="AP117" s="194"/>
      <c r="AQ117" s="194"/>
      <c r="AR117" s="194"/>
      <c r="AS117" s="194"/>
      <c r="AT117" s="194"/>
      <c r="AU117" s="194"/>
      <c r="AV117" s="194" t="s">
        <v>26</v>
      </c>
      <c r="AW117" s="194" t="s">
        <v>26</v>
      </c>
      <c r="AX117" s="194"/>
      <c r="AY117" s="194">
        <v>4</v>
      </c>
      <c r="AZ117" s="194">
        <v>5</v>
      </c>
      <c r="BA117" s="194" t="s">
        <v>311</v>
      </c>
      <c r="BB117" s="194" t="s">
        <v>304</v>
      </c>
      <c r="BC117" s="194" t="s">
        <v>1377</v>
      </c>
      <c r="BD117">
        <f t="shared" si="7"/>
        <v>1</v>
      </c>
      <c r="BE117">
        <f t="shared" si="7"/>
        <v>0</v>
      </c>
      <c r="BF117">
        <f t="shared" si="7"/>
        <v>0</v>
      </c>
      <c r="BG117">
        <f t="shared" si="7"/>
        <v>0</v>
      </c>
      <c r="BH117">
        <f t="shared" si="7"/>
        <v>0</v>
      </c>
      <c r="BI117">
        <f t="shared" si="7"/>
        <v>0</v>
      </c>
      <c r="BJ117">
        <f t="shared" si="5"/>
        <v>0</v>
      </c>
      <c r="BK117">
        <f t="shared" si="8"/>
        <v>1</v>
      </c>
      <c r="BL117">
        <f t="shared" si="8"/>
        <v>1</v>
      </c>
      <c r="BM117">
        <f t="shared" si="8"/>
        <v>1</v>
      </c>
      <c r="BN117">
        <f t="shared" si="8"/>
        <v>1</v>
      </c>
      <c r="BO117">
        <f t="shared" si="8"/>
        <v>0</v>
      </c>
      <c r="BP117">
        <f t="shared" si="8"/>
        <v>0</v>
      </c>
    </row>
    <row r="118" spans="1:68" ht="15" x14ac:dyDescent="0.25">
      <c r="A118" s="150" t="str">
        <f>IF(ISNA(LOOKUP($F118,BLIOTECAS!$B$1:$B$27,BLIOTECAS!C$1:C$27)),"",LOOKUP($F118,BLIOTECAS!$B$1:$B$27,BLIOTECAS!C$1:C$27))</f>
        <v/>
      </c>
      <c r="B118" s="150" t="str">
        <f>IF(ISNA(LOOKUP($F118,BLIOTECAS!$B$1:$B$27,BLIOTECAS!D$1:D$27)),"",LOOKUP($F118,BLIOTECAS!$B$1:$B$27,BLIOTECAS!D$1:D$27))</f>
        <v/>
      </c>
      <c r="C118" s="150" t="str">
        <f>IFERROR(VLOOKUP(TABLA!F118,BLIOTECAS!$C$1:$E$26,3,FALSE),"")</f>
        <v>Ciencias Sociales</v>
      </c>
      <c r="D118" s="195">
        <v>43972.732638888891</v>
      </c>
      <c r="E118" s="195" t="s">
        <v>401</v>
      </c>
      <c r="F118" s="194" t="s">
        <v>93</v>
      </c>
      <c r="G118" s="194" t="s">
        <v>301</v>
      </c>
      <c r="H118" s="194" t="s">
        <v>301</v>
      </c>
      <c r="I118" s="194" t="s">
        <v>316</v>
      </c>
      <c r="J118" s="194" t="s">
        <v>93</v>
      </c>
      <c r="K118" s="194"/>
      <c r="L118" s="194"/>
      <c r="M118" s="194" t="s">
        <v>1378</v>
      </c>
      <c r="N118" s="194"/>
      <c r="O118" s="194"/>
      <c r="P118" s="194"/>
      <c r="Q118" s="194"/>
      <c r="R118" s="194"/>
      <c r="S118" s="194" t="s">
        <v>26</v>
      </c>
      <c r="T118" s="194" t="s">
        <v>26</v>
      </c>
      <c r="U118" s="194">
        <v>1</v>
      </c>
      <c r="V118" s="194">
        <v>5</v>
      </c>
      <c r="W118" s="194">
        <v>4</v>
      </c>
      <c r="X118" s="194">
        <v>1</v>
      </c>
      <c r="Y118" s="194">
        <v>2</v>
      </c>
      <c r="Z118" s="194">
        <v>3</v>
      </c>
      <c r="AA118" s="194">
        <v>1</v>
      </c>
      <c r="AB118" s="194">
        <v>1</v>
      </c>
      <c r="AC118" s="194">
        <v>4</v>
      </c>
      <c r="AD118" s="194">
        <v>4</v>
      </c>
      <c r="AE118" s="194"/>
      <c r="AF118" s="194">
        <v>4</v>
      </c>
      <c r="AG118" s="194">
        <v>5</v>
      </c>
      <c r="AH118" s="194">
        <v>4</v>
      </c>
      <c r="AI118" s="194">
        <v>4</v>
      </c>
      <c r="AJ118" s="194">
        <v>3</v>
      </c>
      <c r="AK118" s="194" t="s">
        <v>270</v>
      </c>
      <c r="AL118" s="194">
        <v>4</v>
      </c>
      <c r="AM118" s="194">
        <v>2</v>
      </c>
      <c r="AN118" s="194" t="s">
        <v>334</v>
      </c>
      <c r="AO118" s="194"/>
      <c r="AP118" s="194"/>
      <c r="AQ118" s="194"/>
      <c r="AR118" s="194"/>
      <c r="AS118" s="194"/>
      <c r="AT118" s="194"/>
      <c r="AU118" s="194"/>
      <c r="AV118" s="194" t="s">
        <v>270</v>
      </c>
      <c r="AW118" s="194" t="s">
        <v>270</v>
      </c>
      <c r="AX118" s="194"/>
      <c r="AY118" s="194">
        <v>5</v>
      </c>
      <c r="AZ118" s="194">
        <v>5</v>
      </c>
      <c r="BA118" s="194" t="s">
        <v>303</v>
      </c>
      <c r="BB118" s="194" t="s">
        <v>308</v>
      </c>
      <c r="BC118" s="194"/>
      <c r="BD118">
        <f t="shared" si="7"/>
        <v>0</v>
      </c>
      <c r="BE118">
        <f t="shared" si="7"/>
        <v>0</v>
      </c>
      <c r="BF118">
        <f t="shared" si="7"/>
        <v>0</v>
      </c>
      <c r="BG118">
        <f t="shared" si="7"/>
        <v>1</v>
      </c>
      <c r="BH118">
        <f t="shared" si="7"/>
        <v>0</v>
      </c>
      <c r="BI118">
        <f t="shared" si="7"/>
        <v>0</v>
      </c>
      <c r="BJ118">
        <f t="shared" ref="BJ118:BJ181" si="9">IF(IFERROR(FIND(BJ$1,$AN118,1),0)&lt;&gt;0,1,0)</f>
        <v>0</v>
      </c>
      <c r="BK118">
        <f t="shared" si="8"/>
        <v>1</v>
      </c>
      <c r="BL118">
        <f t="shared" si="8"/>
        <v>0</v>
      </c>
      <c r="BM118">
        <f t="shared" si="8"/>
        <v>0</v>
      </c>
      <c r="BN118">
        <f t="shared" si="8"/>
        <v>0</v>
      </c>
      <c r="BO118">
        <f t="shared" si="8"/>
        <v>0</v>
      </c>
      <c r="BP118">
        <f t="shared" si="8"/>
        <v>0</v>
      </c>
    </row>
    <row r="119" spans="1:68" ht="15" x14ac:dyDescent="0.25">
      <c r="A119" s="150" t="str">
        <f>IF(ISNA(LOOKUP($F119,BLIOTECAS!$B$1:$B$27,BLIOTECAS!C$1:C$27)),"",LOOKUP($F119,BLIOTECAS!$B$1:$B$27,BLIOTECAS!C$1:C$27))</f>
        <v/>
      </c>
      <c r="B119" s="150" t="str">
        <f>IF(ISNA(LOOKUP($F119,BLIOTECAS!$B$1:$B$27,BLIOTECAS!D$1:D$27)),"",LOOKUP($F119,BLIOTECAS!$B$1:$B$27,BLIOTECAS!D$1:D$27))</f>
        <v/>
      </c>
      <c r="C119" s="150" t="str">
        <f>IFERROR(VLOOKUP(TABLA!F119,BLIOTECAS!$C$1:$E$26,3,FALSE),"")</f>
        <v>Ciencias Experimentales</v>
      </c>
      <c r="D119" s="195">
        <v>43972.727083333331</v>
      </c>
      <c r="E119" s="195" t="s">
        <v>396</v>
      </c>
      <c r="F119" s="194" t="s">
        <v>95</v>
      </c>
      <c r="G119" s="194" t="s">
        <v>300</v>
      </c>
      <c r="H119" s="194" t="s">
        <v>305</v>
      </c>
      <c r="I119" s="194" t="s">
        <v>306</v>
      </c>
      <c r="J119" s="194" t="s">
        <v>95</v>
      </c>
      <c r="K119" s="194"/>
      <c r="L119" s="194"/>
      <c r="M119" s="194"/>
      <c r="N119" s="194"/>
      <c r="O119" s="194"/>
      <c r="P119" s="194"/>
      <c r="Q119" s="194"/>
      <c r="R119" s="194"/>
      <c r="S119" s="194" t="s">
        <v>270</v>
      </c>
      <c r="T119" s="194" t="s">
        <v>26</v>
      </c>
      <c r="U119" s="194">
        <v>4</v>
      </c>
      <c r="V119" s="194">
        <v>3</v>
      </c>
      <c r="W119" s="194">
        <v>2</v>
      </c>
      <c r="X119" s="194">
        <v>2</v>
      </c>
      <c r="Y119" s="194">
        <v>4</v>
      </c>
      <c r="Z119" s="194">
        <v>3</v>
      </c>
      <c r="AA119" s="194">
        <v>3</v>
      </c>
      <c r="AB119" s="194">
        <v>1</v>
      </c>
      <c r="AC119" s="194">
        <v>4</v>
      </c>
      <c r="AD119" s="194">
        <v>5</v>
      </c>
      <c r="AE119" s="194"/>
      <c r="AF119" s="194">
        <v>3</v>
      </c>
      <c r="AG119" s="194">
        <v>5</v>
      </c>
      <c r="AH119" s="194">
        <v>3</v>
      </c>
      <c r="AI119" s="194">
        <v>3</v>
      </c>
      <c r="AJ119" s="194">
        <v>5</v>
      </c>
      <c r="AK119" s="194" t="s">
        <v>26</v>
      </c>
      <c r="AL119" s="194">
        <v>3</v>
      </c>
      <c r="AM119" s="194">
        <v>3</v>
      </c>
      <c r="AN119" s="194" t="s">
        <v>408</v>
      </c>
      <c r="AO119" s="194"/>
      <c r="AP119" s="194"/>
      <c r="AQ119" s="194"/>
      <c r="AR119" s="194"/>
      <c r="AS119" s="194"/>
      <c r="AT119" s="194"/>
      <c r="AU119" s="194"/>
      <c r="AV119" s="194" t="s">
        <v>270</v>
      </c>
      <c r="AW119" s="194" t="s">
        <v>26</v>
      </c>
      <c r="AX119" s="194"/>
      <c r="AY119" s="194">
        <v>5</v>
      </c>
      <c r="AZ119" s="194">
        <v>5</v>
      </c>
      <c r="BA119" s="194" t="s">
        <v>303</v>
      </c>
      <c r="BB119" s="194"/>
      <c r="BC119" s="194"/>
      <c r="BD119">
        <f t="shared" si="7"/>
        <v>1</v>
      </c>
      <c r="BE119">
        <f t="shared" si="7"/>
        <v>0</v>
      </c>
      <c r="BF119">
        <f t="shared" si="7"/>
        <v>0</v>
      </c>
      <c r="BG119">
        <f t="shared" si="7"/>
        <v>0</v>
      </c>
      <c r="BH119">
        <f t="shared" si="7"/>
        <v>0</v>
      </c>
      <c r="BI119">
        <f t="shared" si="7"/>
        <v>0</v>
      </c>
      <c r="BJ119">
        <f t="shared" si="9"/>
        <v>1</v>
      </c>
      <c r="BK119">
        <f t="shared" si="8"/>
        <v>0</v>
      </c>
      <c r="BL119">
        <f t="shared" si="8"/>
        <v>1</v>
      </c>
      <c r="BM119">
        <f t="shared" si="8"/>
        <v>1</v>
      </c>
      <c r="BN119">
        <f t="shared" si="8"/>
        <v>0</v>
      </c>
      <c r="BO119">
        <f t="shared" si="8"/>
        <v>0</v>
      </c>
      <c r="BP119">
        <f t="shared" si="8"/>
        <v>0</v>
      </c>
    </row>
    <row r="120" spans="1:68" ht="15" x14ac:dyDescent="0.25">
      <c r="A120" s="150" t="str">
        <f>IF(ISNA(LOOKUP($F120,BLIOTECAS!$B$1:$B$27,BLIOTECAS!C$1:C$27)),"",LOOKUP($F120,BLIOTECAS!$B$1:$B$27,BLIOTECAS!C$1:C$27))</f>
        <v/>
      </c>
      <c r="B120" s="150" t="str">
        <f>IF(ISNA(LOOKUP($F120,BLIOTECAS!$B$1:$B$27,BLIOTECAS!D$1:D$27)),"",LOOKUP($F120,BLIOTECAS!$B$1:$B$27,BLIOTECAS!D$1:D$27))</f>
        <v/>
      </c>
      <c r="C120" s="150" t="str">
        <f>IFERROR(VLOOKUP(TABLA!F120,BLIOTECAS!$C$1:$E$26,3,FALSE),"")</f>
        <v>Ciencias de la Salud</v>
      </c>
      <c r="D120" s="195">
        <v>43972.726388888892</v>
      </c>
      <c r="E120" s="195" t="s">
        <v>396</v>
      </c>
      <c r="F120" s="194" t="s">
        <v>222</v>
      </c>
      <c r="G120" s="194" t="s">
        <v>301</v>
      </c>
      <c r="H120" s="194" t="s">
        <v>300</v>
      </c>
      <c r="I120" s="194" t="s">
        <v>306</v>
      </c>
      <c r="J120" s="194" t="s">
        <v>222</v>
      </c>
      <c r="K120" s="194" t="s">
        <v>309</v>
      </c>
      <c r="L120" s="194" t="s">
        <v>106</v>
      </c>
      <c r="M120" s="194" t="s">
        <v>1379</v>
      </c>
      <c r="N120" s="194"/>
      <c r="O120" s="194"/>
      <c r="P120" s="194"/>
      <c r="Q120" s="194"/>
      <c r="R120" s="194"/>
      <c r="S120" s="194" t="s">
        <v>26</v>
      </c>
      <c r="T120" s="194" t="s">
        <v>270</v>
      </c>
      <c r="U120" s="194">
        <v>3</v>
      </c>
      <c r="V120" s="194">
        <v>4</v>
      </c>
      <c r="W120" s="194">
        <v>3</v>
      </c>
      <c r="X120" s="194">
        <v>1</v>
      </c>
      <c r="Y120" s="194">
        <v>5</v>
      </c>
      <c r="Z120" s="194">
        <v>5</v>
      </c>
      <c r="AA120" s="194">
        <v>4</v>
      </c>
      <c r="AB120" s="194">
        <v>2</v>
      </c>
      <c r="AC120" s="194">
        <v>5</v>
      </c>
      <c r="AD120" s="194">
        <v>5</v>
      </c>
      <c r="AE120" s="194"/>
      <c r="AF120" s="194">
        <v>5</v>
      </c>
      <c r="AG120" s="194">
        <v>5</v>
      </c>
      <c r="AH120" s="194">
        <v>4</v>
      </c>
      <c r="AI120" s="194">
        <v>3</v>
      </c>
      <c r="AJ120" s="194">
        <v>4</v>
      </c>
      <c r="AK120" s="194" t="s">
        <v>26</v>
      </c>
      <c r="AL120" s="194">
        <v>4</v>
      </c>
      <c r="AM120" s="194">
        <v>3</v>
      </c>
      <c r="AN120" s="194" t="s">
        <v>354</v>
      </c>
      <c r="AO120" s="194"/>
      <c r="AP120" s="194"/>
      <c r="AQ120" s="194"/>
      <c r="AR120" s="194"/>
      <c r="AS120" s="194"/>
      <c r="AT120" s="194"/>
      <c r="AU120" s="194"/>
      <c r="AV120" s="194" t="s">
        <v>270</v>
      </c>
      <c r="AW120" s="194" t="s">
        <v>26</v>
      </c>
      <c r="AX120" s="194"/>
      <c r="AY120" s="194">
        <v>4</v>
      </c>
      <c r="AZ120" s="194">
        <v>5</v>
      </c>
      <c r="BA120" s="194" t="s">
        <v>303</v>
      </c>
      <c r="BB120" s="194" t="s">
        <v>308</v>
      </c>
      <c r="BC120" s="194"/>
      <c r="BD120">
        <f t="shared" si="7"/>
        <v>1</v>
      </c>
      <c r="BE120">
        <f t="shared" si="7"/>
        <v>0</v>
      </c>
      <c r="BF120">
        <f t="shared" si="7"/>
        <v>0</v>
      </c>
      <c r="BG120">
        <f t="shared" si="7"/>
        <v>0</v>
      </c>
      <c r="BH120">
        <f t="shared" si="7"/>
        <v>0</v>
      </c>
      <c r="BI120">
        <f t="shared" si="7"/>
        <v>0</v>
      </c>
      <c r="BJ120">
        <f t="shared" si="9"/>
        <v>1</v>
      </c>
      <c r="BK120">
        <f t="shared" si="8"/>
        <v>0</v>
      </c>
      <c r="BL120">
        <f t="shared" si="8"/>
        <v>0</v>
      </c>
      <c r="BM120">
        <f t="shared" si="8"/>
        <v>1</v>
      </c>
      <c r="BN120">
        <f t="shared" si="8"/>
        <v>0</v>
      </c>
      <c r="BO120">
        <f t="shared" si="8"/>
        <v>0</v>
      </c>
      <c r="BP120">
        <f t="shared" si="8"/>
        <v>0</v>
      </c>
    </row>
    <row r="121" spans="1:68" ht="15" x14ac:dyDescent="0.25">
      <c r="A121" s="150" t="str">
        <f>IF(ISNA(LOOKUP($F121,BLIOTECAS!$B$1:$B$27,BLIOTECAS!C$1:C$27)),"",LOOKUP($F121,BLIOTECAS!$B$1:$B$27,BLIOTECAS!C$1:C$27))</f>
        <v/>
      </c>
      <c r="B121" s="150" t="str">
        <f>IF(ISNA(LOOKUP($F121,BLIOTECAS!$B$1:$B$27,BLIOTECAS!D$1:D$27)),"",LOOKUP($F121,BLIOTECAS!$B$1:$B$27,BLIOTECAS!D$1:D$27))</f>
        <v/>
      </c>
      <c r="C121" s="150" t="str">
        <f>IFERROR(VLOOKUP(TABLA!F121,BLIOTECAS!$C$1:$E$26,3,FALSE),"")</f>
        <v>Ciencias Experimentales</v>
      </c>
      <c r="D121" s="195">
        <v>43972.723611111112</v>
      </c>
      <c r="E121" s="195" t="s">
        <v>396</v>
      </c>
      <c r="F121" s="194" t="s">
        <v>98</v>
      </c>
      <c r="G121" s="194" t="s">
        <v>301</v>
      </c>
      <c r="H121" s="194" t="s">
        <v>300</v>
      </c>
      <c r="I121" s="194" t="s">
        <v>351</v>
      </c>
      <c r="J121" s="194" t="s">
        <v>98</v>
      </c>
      <c r="K121" s="194" t="s">
        <v>94</v>
      </c>
      <c r="L121" s="194" t="s">
        <v>90</v>
      </c>
      <c r="M121" s="194"/>
      <c r="N121" s="194"/>
      <c r="O121" s="194"/>
      <c r="P121" s="194"/>
      <c r="Q121" s="194"/>
      <c r="R121" s="194"/>
      <c r="S121" s="194" t="s">
        <v>270</v>
      </c>
      <c r="T121" s="194" t="s">
        <v>270</v>
      </c>
      <c r="U121" s="194">
        <v>3</v>
      </c>
      <c r="V121" s="194">
        <v>1</v>
      </c>
      <c r="W121" s="194">
        <v>3</v>
      </c>
      <c r="X121" s="194">
        <v>1</v>
      </c>
      <c r="Y121" s="194">
        <v>5</v>
      </c>
      <c r="Z121" s="194">
        <v>4</v>
      </c>
      <c r="AA121" s="194">
        <v>5</v>
      </c>
      <c r="AB121" s="194">
        <v>1</v>
      </c>
      <c r="AC121" s="194">
        <v>3</v>
      </c>
      <c r="AD121" s="194">
        <v>3</v>
      </c>
      <c r="AE121" s="194"/>
      <c r="AF121" s="194">
        <v>1</v>
      </c>
      <c r="AG121" s="194">
        <v>4</v>
      </c>
      <c r="AH121" s="194">
        <v>2</v>
      </c>
      <c r="AI121" s="194">
        <v>2</v>
      </c>
      <c r="AJ121" s="194">
        <v>3</v>
      </c>
      <c r="AK121" s="194" t="s">
        <v>26</v>
      </c>
      <c r="AL121" s="194">
        <v>1</v>
      </c>
      <c r="AM121" s="194">
        <v>2</v>
      </c>
      <c r="AN121" s="194" t="s">
        <v>408</v>
      </c>
      <c r="AO121" s="194"/>
      <c r="AP121" s="194"/>
      <c r="AQ121" s="194"/>
      <c r="AR121" s="194"/>
      <c r="AS121" s="194"/>
      <c r="AT121" s="194"/>
      <c r="AU121" s="194"/>
      <c r="AV121" s="194" t="s">
        <v>26</v>
      </c>
      <c r="AW121" s="194" t="s">
        <v>26</v>
      </c>
      <c r="AX121" s="194"/>
      <c r="AY121" s="194">
        <v>5</v>
      </c>
      <c r="AZ121" s="194">
        <v>5</v>
      </c>
      <c r="BA121" s="194" t="s">
        <v>319</v>
      </c>
      <c r="BB121" s="194" t="s">
        <v>317</v>
      </c>
      <c r="BC121" s="194" t="s">
        <v>1380</v>
      </c>
      <c r="BD121">
        <f t="shared" si="7"/>
        <v>0</v>
      </c>
      <c r="BE121">
        <f t="shared" si="7"/>
        <v>0</v>
      </c>
      <c r="BF121">
        <f t="shared" si="7"/>
        <v>0</v>
      </c>
      <c r="BG121">
        <f t="shared" si="7"/>
        <v>1</v>
      </c>
      <c r="BH121">
        <f t="shared" si="7"/>
        <v>1</v>
      </c>
      <c r="BI121">
        <f t="shared" si="7"/>
        <v>0</v>
      </c>
      <c r="BJ121">
        <f t="shared" si="9"/>
        <v>1</v>
      </c>
      <c r="BK121">
        <f t="shared" si="8"/>
        <v>0</v>
      </c>
      <c r="BL121">
        <f t="shared" si="8"/>
        <v>1</v>
      </c>
      <c r="BM121">
        <f t="shared" si="8"/>
        <v>1</v>
      </c>
      <c r="BN121">
        <f t="shared" si="8"/>
        <v>0</v>
      </c>
      <c r="BO121">
        <f t="shared" si="8"/>
        <v>0</v>
      </c>
      <c r="BP121">
        <f t="shared" si="8"/>
        <v>0</v>
      </c>
    </row>
    <row r="122" spans="1:68" ht="15" x14ac:dyDescent="0.25">
      <c r="A122" s="150" t="str">
        <f>IF(ISNA(LOOKUP($F122,BLIOTECAS!$B$1:$B$27,BLIOTECAS!C$1:C$27)),"",LOOKUP($F122,BLIOTECAS!$B$1:$B$27,BLIOTECAS!C$1:C$27))</f>
        <v/>
      </c>
      <c r="B122" s="150" t="str">
        <f>IF(ISNA(LOOKUP($F122,BLIOTECAS!$B$1:$B$27,BLIOTECAS!D$1:D$27)),"",LOOKUP($F122,BLIOTECAS!$B$1:$B$27,BLIOTECAS!D$1:D$27))</f>
        <v/>
      </c>
      <c r="C122" s="150" t="str">
        <f>IFERROR(VLOOKUP(TABLA!F122,BLIOTECAS!$C$1:$E$26,3,FALSE),"")</f>
        <v>Ciencias de la Salud</v>
      </c>
      <c r="D122" s="195">
        <v>43972.722916666666</v>
      </c>
      <c r="E122" s="195" t="s">
        <v>396</v>
      </c>
      <c r="F122" s="194" t="s">
        <v>222</v>
      </c>
      <c r="G122" s="194" t="s">
        <v>320</v>
      </c>
      <c r="H122" s="194" t="s">
        <v>397</v>
      </c>
      <c r="I122" s="194" t="s">
        <v>306</v>
      </c>
      <c r="J122" s="194" t="s">
        <v>107</v>
      </c>
      <c r="K122" s="194" t="s">
        <v>309</v>
      </c>
      <c r="L122" s="194"/>
      <c r="M122" s="194"/>
      <c r="N122" s="194"/>
      <c r="O122" s="194"/>
      <c r="P122" s="194"/>
      <c r="Q122" s="194"/>
      <c r="R122" s="194"/>
      <c r="S122" s="194" t="s">
        <v>26</v>
      </c>
      <c r="T122" s="194" t="s">
        <v>26</v>
      </c>
      <c r="U122" s="194">
        <v>1</v>
      </c>
      <c r="V122" s="194">
        <v>3</v>
      </c>
      <c r="W122" s="194">
        <v>2</v>
      </c>
      <c r="X122" s="194">
        <v>5</v>
      </c>
      <c r="Y122" s="194">
        <v>5</v>
      </c>
      <c r="Z122" s="194">
        <v>5</v>
      </c>
      <c r="AA122" s="194">
        <v>5</v>
      </c>
      <c r="AB122" s="194">
        <v>2</v>
      </c>
      <c r="AC122" s="194">
        <v>1</v>
      </c>
      <c r="AD122" s="194">
        <v>2</v>
      </c>
      <c r="AE122" s="194"/>
      <c r="AF122" s="194">
        <v>2</v>
      </c>
      <c r="AG122" s="194">
        <v>3</v>
      </c>
      <c r="AH122" s="194">
        <v>3</v>
      </c>
      <c r="AI122" s="194">
        <v>2</v>
      </c>
      <c r="AJ122" s="194">
        <v>4</v>
      </c>
      <c r="AK122" s="194" t="s">
        <v>270</v>
      </c>
      <c r="AL122" s="194">
        <v>2</v>
      </c>
      <c r="AM122" s="194">
        <v>2</v>
      </c>
      <c r="AN122" s="194" t="s">
        <v>345</v>
      </c>
      <c r="AO122" s="194"/>
      <c r="AP122" s="194"/>
      <c r="AQ122" s="194"/>
      <c r="AR122" s="194"/>
      <c r="AS122" s="194"/>
      <c r="AT122" s="194"/>
      <c r="AU122" s="194"/>
      <c r="AV122" s="194" t="s">
        <v>270</v>
      </c>
      <c r="AW122" s="194" t="s">
        <v>270</v>
      </c>
      <c r="AX122" s="194" t="s">
        <v>25</v>
      </c>
      <c r="AY122" s="194">
        <v>3</v>
      </c>
      <c r="AZ122" s="194">
        <v>2</v>
      </c>
      <c r="BA122" s="194" t="s">
        <v>319</v>
      </c>
      <c r="BB122" s="194" t="s">
        <v>308</v>
      </c>
      <c r="BC122" s="194"/>
      <c r="BD122">
        <f t="shared" si="7"/>
        <v>1</v>
      </c>
      <c r="BE122">
        <f t="shared" si="7"/>
        <v>0</v>
      </c>
      <c r="BF122">
        <f t="shared" si="7"/>
        <v>0</v>
      </c>
      <c r="BG122">
        <f t="shared" si="7"/>
        <v>0</v>
      </c>
      <c r="BH122">
        <f t="shared" si="7"/>
        <v>0</v>
      </c>
      <c r="BI122">
        <f t="shared" si="7"/>
        <v>0</v>
      </c>
      <c r="BJ122">
        <f t="shared" si="9"/>
        <v>0</v>
      </c>
      <c r="BK122">
        <f t="shared" si="8"/>
        <v>0</v>
      </c>
      <c r="BL122">
        <f t="shared" si="8"/>
        <v>0</v>
      </c>
      <c r="BM122">
        <f t="shared" si="8"/>
        <v>1</v>
      </c>
      <c r="BN122">
        <f t="shared" si="8"/>
        <v>0</v>
      </c>
      <c r="BO122">
        <f t="shared" si="8"/>
        <v>0</v>
      </c>
      <c r="BP122">
        <f t="shared" si="8"/>
        <v>0</v>
      </c>
    </row>
    <row r="123" spans="1:68" ht="15" x14ac:dyDescent="0.25">
      <c r="A123" s="150" t="str">
        <f>IF(ISNA(LOOKUP($F123,BLIOTECAS!$B$1:$B$27,BLIOTECAS!C$1:C$27)),"",LOOKUP($F123,BLIOTECAS!$B$1:$B$27,BLIOTECAS!C$1:C$27))</f>
        <v/>
      </c>
      <c r="B123" s="150" t="str">
        <f>IF(ISNA(LOOKUP($F123,BLIOTECAS!$B$1:$B$27,BLIOTECAS!D$1:D$27)),"",LOOKUP($F123,BLIOTECAS!$B$1:$B$27,BLIOTECAS!D$1:D$27))</f>
        <v/>
      </c>
      <c r="C123" s="150" t="str">
        <f>IFERROR(VLOOKUP(TABLA!F123,BLIOTECAS!$C$1:$E$26,3,FALSE),"")</f>
        <v>Humanidades</v>
      </c>
      <c r="D123" s="195">
        <v>43972.712500000001</v>
      </c>
      <c r="E123" s="195" t="s">
        <v>396</v>
      </c>
      <c r="F123" s="194" t="s">
        <v>102</v>
      </c>
      <c r="G123" s="194" t="s">
        <v>301</v>
      </c>
      <c r="H123" s="194" t="s">
        <v>320</v>
      </c>
      <c r="I123" s="194" t="s">
        <v>327</v>
      </c>
      <c r="J123" s="194" t="s">
        <v>309</v>
      </c>
      <c r="K123" s="194" t="s">
        <v>310</v>
      </c>
      <c r="L123" s="194" t="s">
        <v>103</v>
      </c>
      <c r="M123" s="194"/>
      <c r="N123" s="194"/>
      <c r="O123" s="194"/>
      <c r="P123" s="194"/>
      <c r="Q123" s="194"/>
      <c r="R123" s="194"/>
      <c r="S123" s="194" t="s">
        <v>26</v>
      </c>
      <c r="T123" s="194" t="s">
        <v>26</v>
      </c>
      <c r="U123" s="194">
        <v>2</v>
      </c>
      <c r="V123" s="194">
        <v>1</v>
      </c>
      <c r="W123" s="194">
        <v>1</v>
      </c>
      <c r="X123" s="194">
        <v>4</v>
      </c>
      <c r="Y123" s="194">
        <v>5</v>
      </c>
      <c r="Z123" s="194">
        <v>4</v>
      </c>
      <c r="AA123" s="194">
        <v>4</v>
      </c>
      <c r="AB123" s="194">
        <v>4</v>
      </c>
      <c r="AC123" s="194">
        <v>3</v>
      </c>
      <c r="AD123" s="194">
        <v>4</v>
      </c>
      <c r="AE123" s="194"/>
      <c r="AF123" s="194">
        <v>2</v>
      </c>
      <c r="AG123" s="194">
        <v>1</v>
      </c>
      <c r="AH123" s="194">
        <v>2</v>
      </c>
      <c r="AI123" s="194">
        <v>2</v>
      </c>
      <c r="AJ123" s="194">
        <v>3</v>
      </c>
      <c r="AK123" s="194" t="s">
        <v>26</v>
      </c>
      <c r="AL123" s="194">
        <v>2</v>
      </c>
      <c r="AM123" s="194">
        <v>2</v>
      </c>
      <c r="AN123" s="194" t="s">
        <v>400</v>
      </c>
      <c r="AO123" s="194"/>
      <c r="AP123" s="194"/>
      <c r="AQ123" s="194"/>
      <c r="AR123" s="194"/>
      <c r="AS123" s="194"/>
      <c r="AT123" s="194"/>
      <c r="AU123" s="194"/>
      <c r="AV123" s="194" t="s">
        <v>26</v>
      </c>
      <c r="AW123" s="194" t="s">
        <v>26</v>
      </c>
      <c r="AX123" s="194"/>
      <c r="AY123" s="194">
        <v>4</v>
      </c>
      <c r="AZ123" s="194">
        <v>5</v>
      </c>
      <c r="BA123" s="194" t="s">
        <v>311</v>
      </c>
      <c r="BB123" s="194" t="s">
        <v>317</v>
      </c>
      <c r="BC123" s="194"/>
      <c r="BD123">
        <f t="shared" si="7"/>
        <v>1</v>
      </c>
      <c r="BE123">
        <f t="shared" si="7"/>
        <v>0</v>
      </c>
      <c r="BF123">
        <f t="shared" si="7"/>
        <v>1</v>
      </c>
      <c r="BG123">
        <f t="shared" si="7"/>
        <v>0</v>
      </c>
      <c r="BH123">
        <f t="shared" si="7"/>
        <v>0</v>
      </c>
      <c r="BI123">
        <f t="shared" si="7"/>
        <v>0</v>
      </c>
      <c r="BJ123">
        <f t="shared" si="9"/>
        <v>0</v>
      </c>
      <c r="BK123">
        <f t="shared" si="8"/>
        <v>0</v>
      </c>
      <c r="BL123">
        <f t="shared" si="8"/>
        <v>1</v>
      </c>
      <c r="BM123">
        <f t="shared" si="8"/>
        <v>1</v>
      </c>
      <c r="BN123">
        <f t="shared" si="8"/>
        <v>0</v>
      </c>
      <c r="BO123">
        <f t="shared" si="8"/>
        <v>0</v>
      </c>
      <c r="BP123">
        <f t="shared" si="8"/>
        <v>0</v>
      </c>
    </row>
    <row r="124" spans="1:68" ht="15" x14ac:dyDescent="0.25">
      <c r="A124" s="150" t="str">
        <f>IF(ISNA(LOOKUP($F124,BLIOTECAS!$B$1:$B$27,BLIOTECAS!C$1:C$27)),"",LOOKUP($F124,BLIOTECAS!$B$1:$B$27,BLIOTECAS!C$1:C$27))</f>
        <v/>
      </c>
      <c r="B124" s="150" t="str">
        <f>IF(ISNA(LOOKUP($F124,BLIOTECAS!$B$1:$B$27,BLIOTECAS!D$1:D$27)),"",LOOKUP($F124,BLIOTECAS!$B$1:$B$27,BLIOTECAS!D$1:D$27))</f>
        <v/>
      </c>
      <c r="C124" s="150" t="str">
        <f>IFERROR(VLOOKUP(TABLA!F124,BLIOTECAS!$C$1:$E$26,3,FALSE),"")</f>
        <v>Ciencias Sociales</v>
      </c>
      <c r="D124" s="195">
        <v>43972.697222222225</v>
      </c>
      <c r="E124" s="195" t="s">
        <v>401</v>
      </c>
      <c r="F124" s="194" t="s">
        <v>91</v>
      </c>
      <c r="G124" s="194" t="s">
        <v>305</v>
      </c>
      <c r="H124" s="194" t="s">
        <v>305</v>
      </c>
      <c r="I124" s="194" t="s">
        <v>306</v>
      </c>
      <c r="J124" s="194" t="s">
        <v>92</v>
      </c>
      <c r="K124" s="194" t="s">
        <v>91</v>
      </c>
      <c r="L124" s="194" t="s">
        <v>104</v>
      </c>
      <c r="M124" s="194"/>
      <c r="N124" s="194"/>
      <c r="O124" s="194"/>
      <c r="P124" s="194"/>
      <c r="Q124" s="194"/>
      <c r="R124" s="194"/>
      <c r="S124" s="194" t="s">
        <v>270</v>
      </c>
      <c r="T124" s="194" t="s">
        <v>270</v>
      </c>
      <c r="U124" s="194">
        <v>4</v>
      </c>
      <c r="V124" s="194">
        <v>4</v>
      </c>
      <c r="W124" s="194">
        <v>4</v>
      </c>
      <c r="X124" s="194">
        <v>4</v>
      </c>
      <c r="Y124" s="194">
        <v>3</v>
      </c>
      <c r="Z124" s="194">
        <v>4</v>
      </c>
      <c r="AA124" s="194">
        <v>3</v>
      </c>
      <c r="AB124" s="194">
        <v>4</v>
      </c>
      <c r="AC124" s="194">
        <v>4</v>
      </c>
      <c r="AD124" s="194">
        <v>4</v>
      </c>
      <c r="AE124" s="194"/>
      <c r="AF124" s="194">
        <v>4</v>
      </c>
      <c r="AG124" s="194">
        <v>4</v>
      </c>
      <c r="AH124" s="194">
        <v>4</v>
      </c>
      <c r="AI124" s="194">
        <v>4</v>
      </c>
      <c r="AJ124" s="194">
        <v>4</v>
      </c>
      <c r="AK124" s="194" t="s">
        <v>270</v>
      </c>
      <c r="AL124" s="194">
        <v>4</v>
      </c>
      <c r="AM124" s="194">
        <v>4</v>
      </c>
      <c r="AN124" s="194" t="s">
        <v>438</v>
      </c>
      <c r="AO124" s="194"/>
      <c r="AP124" s="194"/>
      <c r="AQ124" s="194"/>
      <c r="AR124" s="194"/>
      <c r="AS124" s="194"/>
      <c r="AT124" s="194"/>
      <c r="AU124" s="194"/>
      <c r="AV124" s="194" t="s">
        <v>270</v>
      </c>
      <c r="AW124" s="194" t="s">
        <v>26</v>
      </c>
      <c r="AX124" s="194"/>
      <c r="AY124" s="194">
        <v>4</v>
      </c>
      <c r="AZ124" s="194">
        <v>4</v>
      </c>
      <c r="BA124" s="194" t="s">
        <v>311</v>
      </c>
      <c r="BB124" s="194" t="s">
        <v>308</v>
      </c>
      <c r="BC124" s="194"/>
      <c r="BD124">
        <f t="shared" ref="BD124:BI166" si="10">IF(IFERROR(FIND(BD$1,$I124,1),0)&lt;&gt;0,1,0)</f>
        <v>1</v>
      </c>
      <c r="BE124">
        <f t="shared" si="10"/>
        <v>0</v>
      </c>
      <c r="BF124">
        <f t="shared" si="10"/>
        <v>0</v>
      </c>
      <c r="BG124">
        <f t="shared" si="10"/>
        <v>0</v>
      </c>
      <c r="BH124">
        <f t="shared" si="10"/>
        <v>0</v>
      </c>
      <c r="BI124">
        <f t="shared" si="10"/>
        <v>0</v>
      </c>
      <c r="BJ124">
        <f t="shared" si="9"/>
        <v>1</v>
      </c>
      <c r="BK124">
        <f t="shared" si="8"/>
        <v>1</v>
      </c>
      <c r="BL124">
        <f t="shared" si="8"/>
        <v>0</v>
      </c>
      <c r="BM124">
        <f t="shared" si="8"/>
        <v>1</v>
      </c>
      <c r="BN124">
        <f t="shared" si="8"/>
        <v>0</v>
      </c>
      <c r="BO124">
        <f t="shared" si="8"/>
        <v>0</v>
      </c>
      <c r="BP124">
        <f t="shared" si="8"/>
        <v>0</v>
      </c>
    </row>
    <row r="125" spans="1:68" ht="15" x14ac:dyDescent="0.25">
      <c r="A125" s="150" t="str">
        <f>IF(ISNA(LOOKUP($F125,BLIOTECAS!$B$1:$B$27,BLIOTECAS!C$1:C$27)),"",LOOKUP($F125,BLIOTECAS!$B$1:$B$27,BLIOTECAS!C$1:C$27))</f>
        <v/>
      </c>
      <c r="B125" s="150" t="str">
        <f>IF(ISNA(LOOKUP($F125,BLIOTECAS!$B$1:$B$27,BLIOTECAS!D$1:D$27)),"",LOOKUP($F125,BLIOTECAS!$B$1:$B$27,BLIOTECAS!D$1:D$27))</f>
        <v/>
      </c>
      <c r="C125" s="150" t="str">
        <f>IFERROR(VLOOKUP(TABLA!F125,BLIOTECAS!$C$1:$E$26,3,FALSE),"")</f>
        <v>Humanidades</v>
      </c>
      <c r="D125" s="195">
        <v>43972.697222222225</v>
      </c>
      <c r="E125" s="195" t="s">
        <v>396</v>
      </c>
      <c r="F125" s="194" t="s">
        <v>104</v>
      </c>
      <c r="G125" s="194" t="s">
        <v>300</v>
      </c>
      <c r="H125" s="194" t="s">
        <v>397</v>
      </c>
      <c r="I125" s="194" t="s">
        <v>318</v>
      </c>
      <c r="J125" s="194" t="s">
        <v>104</v>
      </c>
      <c r="K125" s="194" t="s">
        <v>309</v>
      </c>
      <c r="L125" s="194"/>
      <c r="M125" s="194"/>
      <c r="N125" s="194"/>
      <c r="O125" s="194"/>
      <c r="P125" s="194"/>
      <c r="Q125" s="194"/>
      <c r="R125" s="194"/>
      <c r="S125" s="194" t="s">
        <v>26</v>
      </c>
      <c r="T125" s="194" t="s">
        <v>270</v>
      </c>
      <c r="U125" s="194">
        <v>2</v>
      </c>
      <c r="V125" s="194">
        <v>1</v>
      </c>
      <c r="W125" s="194">
        <v>1</v>
      </c>
      <c r="X125" s="194">
        <v>4</v>
      </c>
      <c r="Y125" s="194">
        <v>4</v>
      </c>
      <c r="Z125" s="194">
        <v>5</v>
      </c>
      <c r="AA125" s="194">
        <v>5</v>
      </c>
      <c r="AB125" s="194">
        <v>2</v>
      </c>
      <c r="AC125" s="194">
        <v>2</v>
      </c>
      <c r="AD125" s="194">
        <v>4</v>
      </c>
      <c r="AE125" s="194"/>
      <c r="AF125" s="194">
        <v>3</v>
      </c>
      <c r="AG125" s="194">
        <v>4</v>
      </c>
      <c r="AH125" s="194">
        <v>3</v>
      </c>
      <c r="AI125" s="194">
        <v>3</v>
      </c>
      <c r="AJ125" s="194">
        <v>4</v>
      </c>
      <c r="AK125" s="194" t="s">
        <v>270</v>
      </c>
      <c r="AL125" s="194">
        <v>3</v>
      </c>
      <c r="AM125" s="194">
        <v>1</v>
      </c>
      <c r="AN125" s="194" t="s">
        <v>408</v>
      </c>
      <c r="AO125" s="194"/>
      <c r="AP125" s="194"/>
      <c r="AQ125" s="194"/>
      <c r="AR125" s="194"/>
      <c r="AS125" s="194"/>
      <c r="AT125" s="194"/>
      <c r="AU125" s="194"/>
      <c r="AV125" s="194" t="s">
        <v>26</v>
      </c>
      <c r="AW125" s="194" t="s">
        <v>26</v>
      </c>
      <c r="AX125" s="194"/>
      <c r="AY125" s="194">
        <v>4</v>
      </c>
      <c r="AZ125" s="194">
        <v>4</v>
      </c>
      <c r="BA125" s="194" t="s">
        <v>311</v>
      </c>
      <c r="BB125" s="194" t="s">
        <v>317</v>
      </c>
      <c r="BC125" s="194"/>
      <c r="BD125">
        <f t="shared" si="10"/>
        <v>0</v>
      </c>
      <c r="BE125">
        <f t="shared" si="10"/>
        <v>0</v>
      </c>
      <c r="BF125">
        <f t="shared" si="10"/>
        <v>1</v>
      </c>
      <c r="BG125">
        <f t="shared" si="10"/>
        <v>0</v>
      </c>
      <c r="BH125">
        <f t="shared" si="10"/>
        <v>0</v>
      </c>
      <c r="BI125">
        <f t="shared" si="10"/>
        <v>0</v>
      </c>
      <c r="BJ125">
        <f t="shared" si="9"/>
        <v>1</v>
      </c>
      <c r="BK125">
        <f t="shared" si="8"/>
        <v>0</v>
      </c>
      <c r="BL125">
        <f t="shared" si="8"/>
        <v>1</v>
      </c>
      <c r="BM125">
        <f t="shared" si="8"/>
        <v>1</v>
      </c>
      <c r="BN125">
        <f t="shared" si="8"/>
        <v>0</v>
      </c>
      <c r="BO125">
        <f t="shared" si="8"/>
        <v>0</v>
      </c>
      <c r="BP125">
        <f t="shared" si="8"/>
        <v>0</v>
      </c>
    </row>
    <row r="126" spans="1:68" ht="15" x14ac:dyDescent="0.25">
      <c r="A126" s="150" t="str">
        <f>IF(ISNA(LOOKUP($F126,BLIOTECAS!$B$1:$B$27,BLIOTECAS!C$1:C$27)),"",LOOKUP($F126,BLIOTECAS!$B$1:$B$27,BLIOTECAS!C$1:C$27))</f>
        <v/>
      </c>
      <c r="B126" s="150" t="str">
        <f>IF(ISNA(LOOKUP($F126,BLIOTECAS!$B$1:$B$27,BLIOTECAS!D$1:D$27)),"",LOOKUP($F126,BLIOTECAS!$B$1:$B$27,BLIOTECAS!D$1:D$27))</f>
        <v/>
      </c>
      <c r="C126" s="150" t="str">
        <f>IFERROR(VLOOKUP(TABLA!F126,BLIOTECAS!$C$1:$E$26,3,FALSE),"")</f>
        <v>Ciencias de la Salud</v>
      </c>
      <c r="D126" s="195">
        <v>43972.693055555559</v>
      </c>
      <c r="E126" s="195" t="s">
        <v>396</v>
      </c>
      <c r="F126" s="194" t="s">
        <v>106</v>
      </c>
      <c r="G126" s="194" t="s">
        <v>305</v>
      </c>
      <c r="H126" s="194" t="s">
        <v>301</v>
      </c>
      <c r="I126" s="194" t="s">
        <v>306</v>
      </c>
      <c r="J126" s="194" t="s">
        <v>222</v>
      </c>
      <c r="K126" s="194" t="s">
        <v>106</v>
      </c>
      <c r="L126" s="194" t="s">
        <v>90</v>
      </c>
      <c r="M126" s="194"/>
      <c r="N126" s="194"/>
      <c r="O126" s="194"/>
      <c r="P126" s="194"/>
      <c r="Q126" s="194"/>
      <c r="R126" s="194"/>
      <c r="S126" s="194" t="s">
        <v>270</v>
      </c>
      <c r="T126" s="194" t="s">
        <v>270</v>
      </c>
      <c r="U126" s="194">
        <v>3</v>
      </c>
      <c r="V126" s="194">
        <v>4</v>
      </c>
      <c r="W126" s="194">
        <v>3</v>
      </c>
      <c r="X126" s="194">
        <v>3</v>
      </c>
      <c r="Y126" s="194">
        <v>4</v>
      </c>
      <c r="Z126" s="194">
        <v>3</v>
      </c>
      <c r="AA126" s="194">
        <v>3</v>
      </c>
      <c r="AB126" s="194">
        <v>3</v>
      </c>
      <c r="AC126" s="194">
        <v>4</v>
      </c>
      <c r="AD126" s="194">
        <v>4</v>
      </c>
      <c r="AE126" s="194"/>
      <c r="AF126" s="194">
        <v>4</v>
      </c>
      <c r="AG126" s="194">
        <v>4</v>
      </c>
      <c r="AH126" s="194">
        <v>4</v>
      </c>
      <c r="AI126" s="194">
        <v>4</v>
      </c>
      <c r="AJ126" s="194">
        <v>3</v>
      </c>
      <c r="AK126" s="194" t="s">
        <v>270</v>
      </c>
      <c r="AL126" s="194">
        <v>4</v>
      </c>
      <c r="AM126" s="194">
        <v>4</v>
      </c>
      <c r="AN126" s="194" t="s">
        <v>488</v>
      </c>
      <c r="AO126" s="194"/>
      <c r="AP126" s="194"/>
      <c r="AQ126" s="194"/>
      <c r="AR126" s="194"/>
      <c r="AS126" s="194"/>
      <c r="AT126" s="194"/>
      <c r="AU126" s="194"/>
      <c r="AV126" s="194" t="s">
        <v>270</v>
      </c>
      <c r="AW126" s="194" t="s">
        <v>26</v>
      </c>
      <c r="AX126" s="194"/>
      <c r="AY126" s="194">
        <v>4</v>
      </c>
      <c r="AZ126" s="194">
        <v>4</v>
      </c>
      <c r="BA126" s="194" t="s">
        <v>311</v>
      </c>
      <c r="BB126" s="194" t="s">
        <v>308</v>
      </c>
      <c r="BC126" s="194"/>
      <c r="BD126">
        <f t="shared" si="10"/>
        <v>1</v>
      </c>
      <c r="BE126">
        <f t="shared" si="10"/>
        <v>0</v>
      </c>
      <c r="BF126">
        <f t="shared" si="10"/>
        <v>0</v>
      </c>
      <c r="BG126">
        <f t="shared" si="10"/>
        <v>0</v>
      </c>
      <c r="BH126">
        <f t="shared" si="10"/>
        <v>0</v>
      </c>
      <c r="BI126">
        <f t="shared" si="10"/>
        <v>0</v>
      </c>
      <c r="BJ126">
        <f t="shared" si="9"/>
        <v>1</v>
      </c>
      <c r="BK126">
        <f t="shared" si="8"/>
        <v>1</v>
      </c>
      <c r="BL126">
        <f t="shared" si="8"/>
        <v>0</v>
      </c>
      <c r="BM126">
        <f t="shared" si="8"/>
        <v>1</v>
      </c>
      <c r="BN126">
        <f t="shared" si="8"/>
        <v>1</v>
      </c>
      <c r="BO126">
        <f t="shared" si="8"/>
        <v>0</v>
      </c>
      <c r="BP126">
        <f t="shared" si="8"/>
        <v>0</v>
      </c>
    </row>
    <row r="127" spans="1:68" ht="15" x14ac:dyDescent="0.25">
      <c r="A127" s="150" t="str">
        <f>IF(ISNA(LOOKUP($F127,BLIOTECAS!$B$1:$B$27,BLIOTECAS!C$1:C$27)),"",LOOKUP($F127,BLIOTECAS!$B$1:$B$27,BLIOTECAS!C$1:C$27))</f>
        <v/>
      </c>
      <c r="B127" s="150" t="str">
        <f>IF(ISNA(LOOKUP($F127,BLIOTECAS!$B$1:$B$27,BLIOTECAS!D$1:D$27)),"",LOOKUP($F127,BLIOTECAS!$B$1:$B$27,BLIOTECAS!D$1:D$27))</f>
        <v/>
      </c>
      <c r="C127" s="150" t="str">
        <f>IFERROR(VLOOKUP(TABLA!F127,BLIOTECAS!$C$1:$E$26,3,FALSE),"")</f>
        <v>Ciencias Experimentales</v>
      </c>
      <c r="D127" s="195">
        <v>43972.643055555556</v>
      </c>
      <c r="E127" s="195" t="s">
        <v>396</v>
      </c>
      <c r="F127" s="194" t="s">
        <v>98</v>
      </c>
      <c r="G127" s="194" t="s">
        <v>301</v>
      </c>
      <c r="H127" s="194" t="s">
        <v>301</v>
      </c>
      <c r="I127" s="194" t="s">
        <v>306</v>
      </c>
      <c r="J127" s="194" t="s">
        <v>98</v>
      </c>
      <c r="K127" s="194" t="s">
        <v>95</v>
      </c>
      <c r="L127" s="194" t="s">
        <v>94</v>
      </c>
      <c r="M127" s="194"/>
      <c r="N127" s="194"/>
      <c r="O127" s="194"/>
      <c r="P127" s="194"/>
      <c r="Q127" s="194"/>
      <c r="R127" s="194"/>
      <c r="S127" s="194" t="s">
        <v>26</v>
      </c>
      <c r="T127" s="194" t="s">
        <v>270</v>
      </c>
      <c r="U127" s="194">
        <v>5</v>
      </c>
      <c r="V127" s="194">
        <v>1</v>
      </c>
      <c r="W127" s="194">
        <v>5</v>
      </c>
      <c r="X127" s="194">
        <v>1</v>
      </c>
      <c r="Y127" s="194">
        <v>5</v>
      </c>
      <c r="Z127" s="194">
        <v>2</v>
      </c>
      <c r="AA127" s="194">
        <v>1</v>
      </c>
      <c r="AB127" s="194">
        <v>2</v>
      </c>
      <c r="AC127" s="194">
        <v>5</v>
      </c>
      <c r="AD127" s="194">
        <v>5</v>
      </c>
      <c r="AE127" s="194"/>
      <c r="AF127" s="194">
        <v>5</v>
      </c>
      <c r="AG127" s="194">
        <v>5</v>
      </c>
      <c r="AH127" s="194">
        <v>5</v>
      </c>
      <c r="AI127" s="194">
        <v>5</v>
      </c>
      <c r="AJ127" s="194">
        <v>5</v>
      </c>
      <c r="AK127" s="194" t="s">
        <v>270</v>
      </c>
      <c r="AL127" s="194">
        <v>5</v>
      </c>
      <c r="AM127" s="194">
        <v>5</v>
      </c>
      <c r="AN127" s="194" t="s">
        <v>354</v>
      </c>
      <c r="AO127" s="194"/>
      <c r="AP127" s="194"/>
      <c r="AQ127" s="194"/>
      <c r="AR127" s="194"/>
      <c r="AS127" s="194"/>
      <c r="AT127" s="194"/>
      <c r="AU127" s="194"/>
      <c r="AV127" s="194" t="s">
        <v>270</v>
      </c>
      <c r="AW127" s="194" t="s">
        <v>270</v>
      </c>
      <c r="AX127" s="194" t="s">
        <v>25</v>
      </c>
      <c r="AY127" s="194">
        <v>5</v>
      </c>
      <c r="AZ127" s="194">
        <v>5</v>
      </c>
      <c r="BA127" s="194" t="s">
        <v>303</v>
      </c>
      <c r="BB127" s="194" t="s">
        <v>304</v>
      </c>
      <c r="BC127" s="194"/>
      <c r="BD127">
        <f t="shared" si="10"/>
        <v>1</v>
      </c>
      <c r="BE127">
        <f t="shared" si="10"/>
        <v>0</v>
      </c>
      <c r="BF127">
        <f t="shared" si="10"/>
        <v>0</v>
      </c>
      <c r="BG127">
        <f t="shared" si="10"/>
        <v>0</v>
      </c>
      <c r="BH127">
        <f t="shared" si="10"/>
        <v>0</v>
      </c>
      <c r="BI127">
        <f t="shared" si="10"/>
        <v>0</v>
      </c>
      <c r="BJ127">
        <f t="shared" si="9"/>
        <v>1</v>
      </c>
      <c r="BK127">
        <f t="shared" si="8"/>
        <v>0</v>
      </c>
      <c r="BL127">
        <f t="shared" si="8"/>
        <v>0</v>
      </c>
      <c r="BM127">
        <f t="shared" si="8"/>
        <v>1</v>
      </c>
      <c r="BN127">
        <f t="shared" si="8"/>
        <v>0</v>
      </c>
      <c r="BO127">
        <f t="shared" si="8"/>
        <v>0</v>
      </c>
      <c r="BP127">
        <f t="shared" si="8"/>
        <v>0</v>
      </c>
    </row>
    <row r="128" spans="1:68" ht="15" x14ac:dyDescent="0.25">
      <c r="A128" s="150" t="str">
        <f>IF(ISNA(LOOKUP($F128,BLIOTECAS!$B$1:$B$27,BLIOTECAS!C$1:C$27)),"",LOOKUP($F128,BLIOTECAS!$B$1:$B$27,BLIOTECAS!C$1:C$27))</f>
        <v/>
      </c>
      <c r="B128" s="150" t="str">
        <f>IF(ISNA(LOOKUP($F128,BLIOTECAS!$B$1:$B$27,BLIOTECAS!D$1:D$27)),"",LOOKUP($F128,BLIOTECAS!$B$1:$B$27,BLIOTECAS!D$1:D$27))</f>
        <v/>
      </c>
      <c r="C128" s="150" t="str">
        <f>IFERROR(VLOOKUP(TABLA!F128,BLIOTECAS!$C$1:$E$26,3,FALSE),"")</f>
        <v>Humanidades</v>
      </c>
      <c r="D128" s="195">
        <v>43972.62222222222</v>
      </c>
      <c r="E128" s="195" t="s">
        <v>396</v>
      </c>
      <c r="F128" s="194" t="s">
        <v>100</v>
      </c>
      <c r="G128" s="194" t="s">
        <v>305</v>
      </c>
      <c r="H128" s="194" t="s">
        <v>305</v>
      </c>
      <c r="I128" s="194" t="s">
        <v>306</v>
      </c>
      <c r="J128" s="194" t="s">
        <v>100</v>
      </c>
      <c r="K128" s="194"/>
      <c r="L128" s="194"/>
      <c r="M128" s="194" t="s">
        <v>1381</v>
      </c>
      <c r="N128" s="194"/>
      <c r="O128" s="194"/>
      <c r="P128" s="194"/>
      <c r="Q128" s="194"/>
      <c r="R128" s="194"/>
      <c r="S128" s="194" t="s">
        <v>26</v>
      </c>
      <c r="T128" s="194" t="s">
        <v>270</v>
      </c>
      <c r="U128" s="194">
        <v>1</v>
      </c>
      <c r="V128" s="194">
        <v>4</v>
      </c>
      <c r="W128" s="194">
        <v>4</v>
      </c>
      <c r="X128" s="194">
        <v>2</v>
      </c>
      <c r="Y128" s="194">
        <v>3</v>
      </c>
      <c r="Z128" s="194">
        <v>5</v>
      </c>
      <c r="AA128" s="194">
        <v>4</v>
      </c>
      <c r="AB128" s="194">
        <v>3</v>
      </c>
      <c r="AC128" s="194">
        <v>2</v>
      </c>
      <c r="AD128" s="194">
        <v>2</v>
      </c>
      <c r="AE128" s="194"/>
      <c r="AF128" s="194">
        <v>3</v>
      </c>
      <c r="AG128" s="194">
        <v>2</v>
      </c>
      <c r="AH128" s="194">
        <v>3</v>
      </c>
      <c r="AI128" s="194">
        <v>2</v>
      </c>
      <c r="AJ128" s="194">
        <v>2</v>
      </c>
      <c r="AK128" s="194" t="s">
        <v>26</v>
      </c>
      <c r="AL128" s="194">
        <v>3</v>
      </c>
      <c r="AM128" s="194">
        <v>1</v>
      </c>
      <c r="AN128" s="194" t="s">
        <v>345</v>
      </c>
      <c r="AO128" s="194"/>
      <c r="AP128" s="194"/>
      <c r="AQ128" s="194"/>
      <c r="AR128" s="194"/>
      <c r="AS128" s="194"/>
      <c r="AT128" s="194"/>
      <c r="AU128" s="194"/>
      <c r="AV128" s="194" t="s">
        <v>26</v>
      </c>
      <c r="AW128" s="194" t="s">
        <v>26</v>
      </c>
      <c r="AX128" s="194"/>
      <c r="AY128" s="194">
        <v>2</v>
      </c>
      <c r="AZ128" s="194">
        <v>1</v>
      </c>
      <c r="BA128" s="194" t="s">
        <v>330</v>
      </c>
      <c r="BB128" s="194" t="s">
        <v>317</v>
      </c>
      <c r="BC128" s="194"/>
      <c r="BD128">
        <f t="shared" si="10"/>
        <v>1</v>
      </c>
      <c r="BE128">
        <f t="shared" si="10"/>
        <v>0</v>
      </c>
      <c r="BF128">
        <f t="shared" si="10"/>
        <v>0</v>
      </c>
      <c r="BG128">
        <f t="shared" si="10"/>
        <v>0</v>
      </c>
      <c r="BH128">
        <f t="shared" si="10"/>
        <v>0</v>
      </c>
      <c r="BI128">
        <f t="shared" si="10"/>
        <v>0</v>
      </c>
      <c r="BJ128">
        <f t="shared" si="9"/>
        <v>0</v>
      </c>
      <c r="BK128">
        <f t="shared" si="8"/>
        <v>0</v>
      </c>
      <c r="BL128">
        <f t="shared" si="8"/>
        <v>0</v>
      </c>
      <c r="BM128">
        <f t="shared" si="8"/>
        <v>1</v>
      </c>
      <c r="BN128">
        <f t="shared" si="8"/>
        <v>0</v>
      </c>
      <c r="BO128">
        <f t="shared" si="8"/>
        <v>0</v>
      </c>
      <c r="BP128">
        <f t="shared" si="8"/>
        <v>0</v>
      </c>
    </row>
    <row r="129" spans="1:68" ht="15" x14ac:dyDescent="0.25">
      <c r="A129" s="150" t="str">
        <f>IF(ISNA(LOOKUP($F129,BLIOTECAS!$B$1:$B$27,BLIOTECAS!C$1:C$27)),"",LOOKUP($F129,BLIOTECAS!$B$1:$B$27,BLIOTECAS!C$1:C$27))</f>
        <v/>
      </c>
      <c r="B129" s="150" t="str">
        <f>IF(ISNA(LOOKUP($F129,BLIOTECAS!$B$1:$B$27,BLIOTECAS!D$1:D$27)),"",LOOKUP($F129,BLIOTECAS!$B$1:$B$27,BLIOTECAS!D$1:D$27))</f>
        <v/>
      </c>
      <c r="C129" s="150" t="str">
        <f>IFERROR(VLOOKUP(TABLA!F129,BLIOTECAS!$C$1:$E$26,3,FALSE),"")</f>
        <v>Humanidades</v>
      </c>
      <c r="D129" s="195">
        <v>43972.62222222222</v>
      </c>
      <c r="E129" s="195" t="s">
        <v>407</v>
      </c>
      <c r="F129" s="194" t="s">
        <v>89</v>
      </c>
      <c r="G129" s="194" t="s">
        <v>301</v>
      </c>
      <c r="H129" s="194" t="s">
        <v>305</v>
      </c>
      <c r="I129" s="194" t="s">
        <v>306</v>
      </c>
      <c r="J129" s="194" t="s">
        <v>89</v>
      </c>
      <c r="K129" s="194" t="s">
        <v>104</v>
      </c>
      <c r="L129" s="194" t="s">
        <v>103</v>
      </c>
      <c r="M129" s="194" t="s">
        <v>1382</v>
      </c>
      <c r="N129" s="194"/>
      <c r="O129" s="194"/>
      <c r="P129" s="194"/>
      <c r="Q129" s="194"/>
      <c r="R129" s="194"/>
      <c r="S129" s="194" t="s">
        <v>270</v>
      </c>
      <c r="T129" s="194" t="s">
        <v>270</v>
      </c>
      <c r="U129" s="194">
        <v>5</v>
      </c>
      <c r="V129" s="194">
        <v>1</v>
      </c>
      <c r="W129" s="194">
        <v>1</v>
      </c>
      <c r="X129" s="194">
        <v>3</v>
      </c>
      <c r="Y129" s="194">
        <v>4</v>
      </c>
      <c r="Z129" s="194">
        <v>3</v>
      </c>
      <c r="AA129" s="194">
        <v>4</v>
      </c>
      <c r="AB129" s="194">
        <v>3</v>
      </c>
      <c r="AC129" s="194">
        <v>5</v>
      </c>
      <c r="AD129" s="194">
        <v>5</v>
      </c>
      <c r="AE129" s="194"/>
      <c r="AF129" s="194">
        <v>3</v>
      </c>
      <c r="AG129" s="194">
        <v>5</v>
      </c>
      <c r="AH129" s="194">
        <v>5</v>
      </c>
      <c r="AI129" s="194">
        <v>4</v>
      </c>
      <c r="AJ129" s="194">
        <v>5</v>
      </c>
      <c r="AK129" s="194" t="s">
        <v>270</v>
      </c>
      <c r="AL129" s="194">
        <v>5</v>
      </c>
      <c r="AM129" s="194">
        <v>5</v>
      </c>
      <c r="AN129" s="194" t="s">
        <v>345</v>
      </c>
      <c r="AO129" s="194"/>
      <c r="AP129" s="194"/>
      <c r="AQ129" s="194"/>
      <c r="AR129" s="194"/>
      <c r="AS129" s="194"/>
      <c r="AT129" s="194"/>
      <c r="AU129" s="194"/>
      <c r="AV129" s="194" t="s">
        <v>26</v>
      </c>
      <c r="AW129" s="194" t="s">
        <v>26</v>
      </c>
      <c r="AX129" s="194"/>
      <c r="AY129" s="194">
        <v>5</v>
      </c>
      <c r="AZ129" s="194">
        <v>5</v>
      </c>
      <c r="BA129" s="194" t="s">
        <v>303</v>
      </c>
      <c r="BB129" s="194" t="s">
        <v>308</v>
      </c>
      <c r="BC129" s="194"/>
      <c r="BD129">
        <f t="shared" si="10"/>
        <v>1</v>
      </c>
      <c r="BE129">
        <f t="shared" si="10"/>
        <v>0</v>
      </c>
      <c r="BF129">
        <f t="shared" si="10"/>
        <v>0</v>
      </c>
      <c r="BG129">
        <f t="shared" si="10"/>
        <v>0</v>
      </c>
      <c r="BH129">
        <f t="shared" si="10"/>
        <v>0</v>
      </c>
      <c r="BI129">
        <f t="shared" si="10"/>
        <v>0</v>
      </c>
      <c r="BJ129">
        <f t="shared" si="9"/>
        <v>0</v>
      </c>
      <c r="BK129">
        <f t="shared" si="8"/>
        <v>0</v>
      </c>
      <c r="BL129">
        <f t="shared" si="8"/>
        <v>0</v>
      </c>
      <c r="BM129">
        <f t="shared" si="8"/>
        <v>1</v>
      </c>
      <c r="BN129">
        <f t="shared" si="8"/>
        <v>0</v>
      </c>
      <c r="BO129">
        <f t="shared" si="8"/>
        <v>0</v>
      </c>
      <c r="BP129">
        <f t="shared" si="8"/>
        <v>0</v>
      </c>
    </row>
    <row r="130" spans="1:68" ht="15" x14ac:dyDescent="0.25">
      <c r="A130" s="150" t="str">
        <f>IF(ISNA(LOOKUP($F130,BLIOTECAS!$B$1:$B$27,BLIOTECAS!C$1:C$27)),"",LOOKUP($F130,BLIOTECAS!$B$1:$B$27,BLIOTECAS!C$1:C$27))</f>
        <v/>
      </c>
      <c r="B130" s="150" t="str">
        <f>IF(ISNA(LOOKUP($F130,BLIOTECAS!$B$1:$B$27,BLIOTECAS!D$1:D$27)),"",LOOKUP($F130,BLIOTECAS!$B$1:$B$27,BLIOTECAS!D$1:D$27))</f>
        <v/>
      </c>
      <c r="C130" s="150" t="str">
        <f>IFERROR(VLOOKUP(TABLA!F130,BLIOTECAS!$C$1:$E$26,3,FALSE),"")</f>
        <v>Ciencias Sociales</v>
      </c>
      <c r="D130" s="195">
        <v>43972.620833333334</v>
      </c>
      <c r="E130" s="195" t="s">
        <v>396</v>
      </c>
      <c r="F130" s="194" t="s">
        <v>99</v>
      </c>
      <c r="G130" s="194" t="s">
        <v>397</v>
      </c>
      <c r="H130" s="194" t="s">
        <v>300</v>
      </c>
      <c r="I130" s="194" t="s">
        <v>306</v>
      </c>
      <c r="J130" s="194" t="s">
        <v>309</v>
      </c>
      <c r="K130" s="194"/>
      <c r="L130" s="194"/>
      <c r="M130" s="194" t="s">
        <v>1383</v>
      </c>
      <c r="N130" s="194"/>
      <c r="O130" s="194"/>
      <c r="P130" s="194"/>
      <c r="Q130" s="194"/>
      <c r="R130" s="194"/>
      <c r="S130" s="194" t="s">
        <v>26</v>
      </c>
      <c r="T130" s="194" t="s">
        <v>26</v>
      </c>
      <c r="U130" s="194">
        <v>4</v>
      </c>
      <c r="V130" s="194">
        <v>4</v>
      </c>
      <c r="W130" s="194">
        <v>2</v>
      </c>
      <c r="X130" s="194">
        <v>3</v>
      </c>
      <c r="Y130" s="194">
        <v>4</v>
      </c>
      <c r="Z130" s="194">
        <v>5</v>
      </c>
      <c r="AA130" s="194">
        <v>5</v>
      </c>
      <c r="AB130" s="194">
        <v>3</v>
      </c>
      <c r="AC130" s="194">
        <v>2</v>
      </c>
      <c r="AD130" s="194">
        <v>3</v>
      </c>
      <c r="AE130" s="194"/>
      <c r="AF130" s="194">
        <v>4</v>
      </c>
      <c r="AG130" s="194">
        <v>4</v>
      </c>
      <c r="AH130" s="194">
        <v>4</v>
      </c>
      <c r="AI130" s="194">
        <v>4</v>
      </c>
      <c r="AJ130" s="194">
        <v>3</v>
      </c>
      <c r="AK130" s="194" t="s">
        <v>26</v>
      </c>
      <c r="AL130" s="194">
        <v>4</v>
      </c>
      <c r="AM130" s="194">
        <v>3</v>
      </c>
      <c r="AN130" s="194" t="s">
        <v>408</v>
      </c>
      <c r="AO130" s="194"/>
      <c r="AP130" s="194"/>
      <c r="AQ130" s="194"/>
      <c r="AR130" s="194"/>
      <c r="AS130" s="194"/>
      <c r="AT130" s="194"/>
      <c r="AU130" s="194"/>
      <c r="AV130" s="194" t="s">
        <v>26</v>
      </c>
      <c r="AW130" s="194" t="s">
        <v>26</v>
      </c>
      <c r="AX130" s="194"/>
      <c r="AY130" s="194">
        <v>3</v>
      </c>
      <c r="AZ130" s="194">
        <v>2</v>
      </c>
      <c r="BA130" s="194" t="s">
        <v>319</v>
      </c>
      <c r="BB130" s="194" t="s">
        <v>317</v>
      </c>
      <c r="BC130" s="194"/>
      <c r="BD130">
        <f t="shared" si="10"/>
        <v>1</v>
      </c>
      <c r="BE130">
        <f t="shared" si="10"/>
        <v>0</v>
      </c>
      <c r="BF130">
        <f t="shared" si="10"/>
        <v>0</v>
      </c>
      <c r="BG130">
        <f t="shared" si="10"/>
        <v>0</v>
      </c>
      <c r="BH130">
        <f t="shared" si="10"/>
        <v>0</v>
      </c>
      <c r="BI130">
        <f t="shared" si="10"/>
        <v>0</v>
      </c>
      <c r="BJ130">
        <f t="shared" si="9"/>
        <v>1</v>
      </c>
      <c r="BK130">
        <f t="shared" si="8"/>
        <v>0</v>
      </c>
      <c r="BL130">
        <f t="shared" si="8"/>
        <v>1</v>
      </c>
      <c r="BM130">
        <f t="shared" si="8"/>
        <v>1</v>
      </c>
      <c r="BN130">
        <f t="shared" si="8"/>
        <v>0</v>
      </c>
      <c r="BO130">
        <f t="shared" si="8"/>
        <v>0</v>
      </c>
      <c r="BP130">
        <f t="shared" si="8"/>
        <v>0</v>
      </c>
    </row>
    <row r="131" spans="1:68" ht="15" x14ac:dyDescent="0.25">
      <c r="A131" s="150" t="str">
        <f>IF(ISNA(LOOKUP($F131,BLIOTECAS!$B$1:$B$27,BLIOTECAS!C$1:C$27)),"",LOOKUP($F131,BLIOTECAS!$B$1:$B$27,BLIOTECAS!C$1:C$27))</f>
        <v/>
      </c>
      <c r="B131" s="150" t="str">
        <f>IF(ISNA(LOOKUP($F131,BLIOTECAS!$B$1:$B$27,BLIOTECAS!D$1:D$27)),"",LOOKUP($F131,BLIOTECAS!$B$1:$B$27,BLIOTECAS!D$1:D$27))</f>
        <v/>
      </c>
      <c r="C131" s="150" t="str">
        <f>IFERROR(VLOOKUP(TABLA!F131,BLIOTECAS!$C$1:$E$26,3,FALSE),"")</f>
        <v>Humanidades</v>
      </c>
      <c r="D131" s="195">
        <v>43972.604166666664</v>
      </c>
      <c r="E131" s="195" t="s">
        <v>418</v>
      </c>
      <c r="F131" s="194" t="s">
        <v>104</v>
      </c>
      <c r="G131" s="194" t="s">
        <v>300</v>
      </c>
      <c r="H131" s="194" t="s">
        <v>300</v>
      </c>
      <c r="I131" s="194" t="s">
        <v>306</v>
      </c>
      <c r="J131" s="194" t="s">
        <v>104</v>
      </c>
      <c r="K131" s="194"/>
      <c r="L131" s="194"/>
      <c r="M131" s="194"/>
      <c r="N131" s="194"/>
      <c r="O131" s="194"/>
      <c r="P131" s="194"/>
      <c r="Q131" s="194"/>
      <c r="R131" s="194"/>
      <c r="S131" s="194" t="s">
        <v>26</v>
      </c>
      <c r="T131" s="194" t="s">
        <v>26</v>
      </c>
      <c r="U131" s="194">
        <v>3</v>
      </c>
      <c r="V131" s="194">
        <v>3</v>
      </c>
      <c r="W131" s="194">
        <v>3</v>
      </c>
      <c r="X131" s="194">
        <v>2</v>
      </c>
      <c r="Y131" s="194">
        <v>5</v>
      </c>
      <c r="Z131" s="194">
        <v>3</v>
      </c>
      <c r="AA131" s="194">
        <v>3</v>
      </c>
      <c r="AB131" s="194">
        <v>3</v>
      </c>
      <c r="AC131" s="194">
        <v>3</v>
      </c>
      <c r="AD131" s="194">
        <v>3</v>
      </c>
      <c r="AE131" s="194"/>
      <c r="AF131" s="194">
        <v>3</v>
      </c>
      <c r="AG131" s="194">
        <v>4</v>
      </c>
      <c r="AH131" s="194">
        <v>3</v>
      </c>
      <c r="AI131" s="194">
        <v>3</v>
      </c>
      <c r="AJ131" s="194">
        <v>3</v>
      </c>
      <c r="AK131" s="194" t="s">
        <v>26</v>
      </c>
      <c r="AL131" s="194">
        <v>3</v>
      </c>
      <c r="AM131" s="194">
        <v>2</v>
      </c>
      <c r="AN131" s="194"/>
      <c r="AO131" s="194"/>
      <c r="AP131" s="194"/>
      <c r="AQ131" s="194"/>
      <c r="AR131" s="194"/>
      <c r="AS131" s="194"/>
      <c r="AT131" s="194"/>
      <c r="AU131" s="194"/>
      <c r="AV131" s="194" t="s">
        <v>26</v>
      </c>
      <c r="AW131" s="194" t="s">
        <v>26</v>
      </c>
      <c r="AX131" s="194"/>
      <c r="AY131" s="194">
        <v>3</v>
      </c>
      <c r="AZ131" s="194">
        <v>3</v>
      </c>
      <c r="BA131" s="194" t="s">
        <v>319</v>
      </c>
      <c r="BB131" s="194"/>
      <c r="BC131" s="194" t="s">
        <v>1384</v>
      </c>
      <c r="BD131">
        <f t="shared" si="10"/>
        <v>1</v>
      </c>
      <c r="BE131">
        <f t="shared" si="10"/>
        <v>0</v>
      </c>
      <c r="BF131">
        <f t="shared" si="10"/>
        <v>0</v>
      </c>
      <c r="BG131">
        <f t="shared" si="10"/>
        <v>0</v>
      </c>
      <c r="BH131">
        <f t="shared" si="10"/>
        <v>0</v>
      </c>
      <c r="BI131">
        <f t="shared" si="10"/>
        <v>0</v>
      </c>
      <c r="BJ131">
        <f t="shared" si="9"/>
        <v>0</v>
      </c>
      <c r="BK131">
        <f t="shared" si="8"/>
        <v>0</v>
      </c>
      <c r="BL131">
        <f t="shared" si="8"/>
        <v>0</v>
      </c>
      <c r="BM131">
        <f t="shared" si="8"/>
        <v>0</v>
      </c>
      <c r="BN131">
        <f t="shared" si="8"/>
        <v>0</v>
      </c>
      <c r="BO131">
        <f t="shared" si="8"/>
        <v>0</v>
      </c>
      <c r="BP131">
        <f t="shared" si="8"/>
        <v>0</v>
      </c>
    </row>
    <row r="132" spans="1:68" ht="15" x14ac:dyDescent="0.25">
      <c r="A132" s="150" t="str">
        <f>IF(ISNA(LOOKUP($F132,BLIOTECAS!$B$1:$B$27,BLIOTECAS!C$1:C$27)),"",LOOKUP($F132,BLIOTECAS!$B$1:$B$27,BLIOTECAS!C$1:C$27))</f>
        <v/>
      </c>
      <c r="B132" s="150" t="str">
        <f>IF(ISNA(LOOKUP($F132,BLIOTECAS!$B$1:$B$27,BLIOTECAS!D$1:D$27)),"",LOOKUP($F132,BLIOTECAS!$B$1:$B$27,BLIOTECAS!D$1:D$27))</f>
        <v/>
      </c>
      <c r="C132" s="150" t="str">
        <f>IFERROR(VLOOKUP(TABLA!F132,BLIOTECAS!$C$1:$E$26,3,FALSE),"")</f>
        <v>Ciencias de la Salud</v>
      </c>
      <c r="D132" s="195">
        <v>43972.599305555559</v>
      </c>
      <c r="E132" s="195" t="s">
        <v>418</v>
      </c>
      <c r="F132" s="194" t="s">
        <v>107</v>
      </c>
      <c r="G132" s="194" t="s">
        <v>300</v>
      </c>
      <c r="H132" s="194" t="s">
        <v>305</v>
      </c>
      <c r="I132" s="194" t="s">
        <v>306</v>
      </c>
      <c r="J132" s="194" t="s">
        <v>107</v>
      </c>
      <c r="K132" s="194" t="s">
        <v>106</v>
      </c>
      <c r="L132" s="194" t="s">
        <v>222</v>
      </c>
      <c r="M132" s="194"/>
      <c r="N132" s="194"/>
      <c r="O132" s="194"/>
      <c r="P132" s="194"/>
      <c r="Q132" s="194"/>
      <c r="R132" s="194"/>
      <c r="S132" s="194" t="s">
        <v>26</v>
      </c>
      <c r="T132" s="194" t="s">
        <v>270</v>
      </c>
      <c r="U132" s="194">
        <v>4</v>
      </c>
      <c r="V132" s="194">
        <v>4</v>
      </c>
      <c r="W132" s="194">
        <v>4</v>
      </c>
      <c r="X132" s="194">
        <v>2</v>
      </c>
      <c r="Y132" s="194">
        <v>5</v>
      </c>
      <c r="Z132" s="194">
        <v>3</v>
      </c>
      <c r="AA132" s="194">
        <v>5</v>
      </c>
      <c r="AB132" s="194">
        <v>4</v>
      </c>
      <c r="AC132" s="194">
        <v>5</v>
      </c>
      <c r="AD132" s="194">
        <v>5</v>
      </c>
      <c r="AE132" s="194"/>
      <c r="AF132" s="194">
        <v>5</v>
      </c>
      <c r="AG132" s="194">
        <v>5</v>
      </c>
      <c r="AH132" s="194">
        <v>4</v>
      </c>
      <c r="AI132" s="194">
        <v>3</v>
      </c>
      <c r="AJ132" s="194">
        <v>4</v>
      </c>
      <c r="AK132" s="194" t="s">
        <v>270</v>
      </c>
      <c r="AL132" s="194">
        <v>4</v>
      </c>
      <c r="AM132" s="194">
        <v>3</v>
      </c>
      <c r="AN132" s="194" t="s">
        <v>334</v>
      </c>
      <c r="AO132" s="194"/>
      <c r="AP132" s="194"/>
      <c r="AQ132" s="194"/>
      <c r="AR132" s="194"/>
      <c r="AS132" s="194"/>
      <c r="AT132" s="194"/>
      <c r="AU132" s="194"/>
      <c r="AV132" s="194" t="s">
        <v>270</v>
      </c>
      <c r="AW132" s="194" t="s">
        <v>26</v>
      </c>
      <c r="AX132" s="194"/>
      <c r="AY132" s="194">
        <v>5</v>
      </c>
      <c r="AZ132" s="194">
        <v>5</v>
      </c>
      <c r="BA132" s="194" t="s">
        <v>303</v>
      </c>
      <c r="BB132" s="194" t="s">
        <v>308</v>
      </c>
      <c r="BC132" s="194"/>
      <c r="BD132">
        <f t="shared" si="10"/>
        <v>1</v>
      </c>
      <c r="BE132">
        <f t="shared" si="10"/>
        <v>0</v>
      </c>
      <c r="BF132">
        <f t="shared" si="10"/>
        <v>0</v>
      </c>
      <c r="BG132">
        <f t="shared" si="10"/>
        <v>0</v>
      </c>
      <c r="BH132">
        <f t="shared" si="10"/>
        <v>0</v>
      </c>
      <c r="BI132">
        <f t="shared" si="10"/>
        <v>0</v>
      </c>
      <c r="BJ132">
        <f t="shared" si="9"/>
        <v>0</v>
      </c>
      <c r="BK132">
        <f t="shared" si="8"/>
        <v>1</v>
      </c>
      <c r="BL132">
        <f t="shared" si="8"/>
        <v>0</v>
      </c>
      <c r="BM132">
        <f t="shared" si="8"/>
        <v>0</v>
      </c>
      <c r="BN132">
        <f t="shared" si="8"/>
        <v>0</v>
      </c>
      <c r="BO132">
        <f t="shared" si="8"/>
        <v>0</v>
      </c>
      <c r="BP132">
        <f t="shared" si="8"/>
        <v>0</v>
      </c>
    </row>
    <row r="133" spans="1:68" ht="15" x14ac:dyDescent="0.25">
      <c r="A133" s="150" t="str">
        <f>IF(ISNA(LOOKUP($F133,BLIOTECAS!$B$1:$B$27,BLIOTECAS!C$1:C$27)),"",LOOKUP($F133,BLIOTECAS!$B$1:$B$27,BLIOTECAS!C$1:C$27))</f>
        <v/>
      </c>
      <c r="B133" s="150" t="str">
        <f>IF(ISNA(LOOKUP($F133,BLIOTECAS!$B$1:$B$27,BLIOTECAS!D$1:D$27)),"",LOOKUP($F133,BLIOTECAS!$B$1:$B$27,BLIOTECAS!D$1:D$27))</f>
        <v/>
      </c>
      <c r="C133" s="150" t="str">
        <f>IFERROR(VLOOKUP(TABLA!F133,BLIOTECAS!$C$1:$E$26,3,FALSE),"")</f>
        <v>Ciencias Experimentales</v>
      </c>
      <c r="D133" s="195">
        <v>43972.59652777778</v>
      </c>
      <c r="E133" s="195" t="s">
        <v>396</v>
      </c>
      <c r="F133" s="194" t="s">
        <v>96</v>
      </c>
      <c r="G133" s="194" t="s">
        <v>305</v>
      </c>
      <c r="H133" s="194" t="s">
        <v>300</v>
      </c>
      <c r="I133" s="194" t="s">
        <v>315</v>
      </c>
      <c r="J133" s="194" t="s">
        <v>96</v>
      </c>
      <c r="K133" s="194" t="s">
        <v>94</v>
      </c>
      <c r="L133" s="194"/>
      <c r="M133" s="194" t="s">
        <v>1385</v>
      </c>
      <c r="N133" s="194"/>
      <c r="O133" s="194"/>
      <c r="P133" s="194"/>
      <c r="Q133" s="194"/>
      <c r="R133" s="194"/>
      <c r="S133" s="194" t="s">
        <v>270</v>
      </c>
      <c r="T133" s="194" t="s">
        <v>270</v>
      </c>
      <c r="U133" s="194">
        <v>4</v>
      </c>
      <c r="V133" s="194">
        <v>1</v>
      </c>
      <c r="W133" s="194">
        <v>2</v>
      </c>
      <c r="X133" s="194">
        <v>2</v>
      </c>
      <c r="Y133" s="194">
        <v>5</v>
      </c>
      <c r="Z133" s="194">
        <v>5</v>
      </c>
      <c r="AA133" s="194">
        <v>5</v>
      </c>
      <c r="AB133" s="194">
        <v>4</v>
      </c>
      <c r="AC133" s="194">
        <v>2</v>
      </c>
      <c r="AD133" s="194">
        <v>4</v>
      </c>
      <c r="AE133" s="194"/>
      <c r="AF133" s="194">
        <v>5</v>
      </c>
      <c r="AG133" s="194">
        <v>5</v>
      </c>
      <c r="AH133" s="194">
        <v>4</v>
      </c>
      <c r="AI133" s="194">
        <v>3</v>
      </c>
      <c r="AJ133" s="194">
        <v>5</v>
      </c>
      <c r="AK133" s="194" t="s">
        <v>26</v>
      </c>
      <c r="AL133" s="194">
        <v>4</v>
      </c>
      <c r="AM133" s="194">
        <v>1</v>
      </c>
      <c r="AN133" s="194" t="s">
        <v>1386</v>
      </c>
      <c r="AO133" s="194"/>
      <c r="AP133" s="194"/>
      <c r="AQ133" s="194"/>
      <c r="AR133" s="194"/>
      <c r="AS133" s="194"/>
      <c r="AT133" s="194"/>
      <c r="AU133" s="194"/>
      <c r="AV133" s="194" t="s">
        <v>270</v>
      </c>
      <c r="AW133" s="194" t="s">
        <v>26</v>
      </c>
      <c r="AX133" s="194"/>
      <c r="AY133" s="194">
        <v>5</v>
      </c>
      <c r="AZ133" s="194">
        <v>5</v>
      </c>
      <c r="BA133" s="194" t="s">
        <v>311</v>
      </c>
      <c r="BB133" s="194" t="s">
        <v>308</v>
      </c>
      <c r="BC133" s="194"/>
      <c r="BD133">
        <f t="shared" si="10"/>
        <v>0</v>
      </c>
      <c r="BE133">
        <f t="shared" si="10"/>
        <v>1</v>
      </c>
      <c r="BF133">
        <f t="shared" si="10"/>
        <v>0</v>
      </c>
      <c r="BG133">
        <f t="shared" si="10"/>
        <v>0</v>
      </c>
      <c r="BH133">
        <f t="shared" si="10"/>
        <v>0</v>
      </c>
      <c r="BI133">
        <f t="shared" si="10"/>
        <v>0</v>
      </c>
      <c r="BJ133">
        <f t="shared" si="9"/>
        <v>1</v>
      </c>
      <c r="BK133">
        <f t="shared" si="8"/>
        <v>0</v>
      </c>
      <c r="BL133">
        <f t="shared" si="8"/>
        <v>1</v>
      </c>
      <c r="BM133">
        <f t="shared" si="8"/>
        <v>1</v>
      </c>
      <c r="BN133">
        <f t="shared" si="8"/>
        <v>0</v>
      </c>
      <c r="BO133">
        <f t="shared" si="8"/>
        <v>0</v>
      </c>
      <c r="BP133">
        <f t="shared" si="8"/>
        <v>0</v>
      </c>
    </row>
    <row r="134" spans="1:68" ht="15" x14ac:dyDescent="0.25">
      <c r="A134" s="150" t="str">
        <f>IF(ISNA(LOOKUP($F134,BLIOTECAS!$B$1:$B$27,BLIOTECAS!C$1:C$27)),"",LOOKUP($F134,BLIOTECAS!$B$1:$B$27,BLIOTECAS!C$1:C$27))</f>
        <v/>
      </c>
      <c r="B134" s="150" t="str">
        <f>IF(ISNA(LOOKUP($F134,BLIOTECAS!$B$1:$B$27,BLIOTECAS!D$1:D$27)),"",LOOKUP($F134,BLIOTECAS!$B$1:$B$27,BLIOTECAS!D$1:D$27))</f>
        <v/>
      </c>
      <c r="C134" s="150" t="str">
        <f>IFERROR(VLOOKUP(TABLA!F134,BLIOTECAS!$C$1:$E$26,3,FALSE),"")</f>
        <v>Ciencias Sociales</v>
      </c>
      <c r="D134" s="195">
        <v>43972.59375</v>
      </c>
      <c r="E134" s="195" t="s">
        <v>396</v>
      </c>
      <c r="F134" s="194" t="s">
        <v>92</v>
      </c>
      <c r="G134" s="194" t="s">
        <v>305</v>
      </c>
      <c r="H134" s="194" t="s">
        <v>320</v>
      </c>
      <c r="I134" s="194" t="s">
        <v>306</v>
      </c>
      <c r="J134" s="194" t="s">
        <v>92</v>
      </c>
      <c r="K134" s="194" t="s">
        <v>93</v>
      </c>
      <c r="L134" s="194" t="s">
        <v>97</v>
      </c>
      <c r="M134" s="194"/>
      <c r="N134" s="194"/>
      <c r="O134" s="194"/>
      <c r="P134" s="194"/>
      <c r="Q134" s="194"/>
      <c r="R134" s="194"/>
      <c r="S134" s="194" t="s">
        <v>26</v>
      </c>
      <c r="T134" s="194" t="s">
        <v>270</v>
      </c>
      <c r="U134" s="194">
        <v>4</v>
      </c>
      <c r="V134" s="194">
        <v>1</v>
      </c>
      <c r="W134" s="194">
        <v>1</v>
      </c>
      <c r="X134" s="194">
        <v>2</v>
      </c>
      <c r="Y134" s="194">
        <v>3</v>
      </c>
      <c r="Z134" s="194">
        <v>1</v>
      </c>
      <c r="AA134" s="194">
        <v>1</v>
      </c>
      <c r="AB134" s="194">
        <v>2</v>
      </c>
      <c r="AC134" s="194">
        <v>4</v>
      </c>
      <c r="AD134" s="194">
        <v>4</v>
      </c>
      <c r="AE134" s="194"/>
      <c r="AF134" s="194">
        <v>1</v>
      </c>
      <c r="AG134" s="194">
        <v>2</v>
      </c>
      <c r="AH134" s="194">
        <v>4</v>
      </c>
      <c r="AI134" s="194">
        <v>2</v>
      </c>
      <c r="AJ134" s="194">
        <v>3</v>
      </c>
      <c r="AK134" s="194" t="s">
        <v>26</v>
      </c>
      <c r="AL134" s="194">
        <v>4</v>
      </c>
      <c r="AM134" s="194">
        <v>4</v>
      </c>
      <c r="AN134" s="194" t="s">
        <v>354</v>
      </c>
      <c r="AO134" s="194"/>
      <c r="AP134" s="194"/>
      <c r="AQ134" s="194"/>
      <c r="AR134" s="194"/>
      <c r="AS134" s="194"/>
      <c r="AT134" s="194"/>
      <c r="AU134" s="194"/>
      <c r="AV134" s="194" t="s">
        <v>26</v>
      </c>
      <c r="AW134" s="194" t="s">
        <v>26</v>
      </c>
      <c r="AX134" s="194"/>
      <c r="AY134" s="194">
        <v>4</v>
      </c>
      <c r="AZ134" s="194">
        <v>4</v>
      </c>
      <c r="BA134" s="194" t="s">
        <v>311</v>
      </c>
      <c r="BB134" s="194" t="s">
        <v>308</v>
      </c>
      <c r="BC134" s="194"/>
      <c r="BD134">
        <f t="shared" si="10"/>
        <v>1</v>
      </c>
      <c r="BE134">
        <f t="shared" si="10"/>
        <v>0</v>
      </c>
      <c r="BF134">
        <f t="shared" si="10"/>
        <v>0</v>
      </c>
      <c r="BG134">
        <f t="shared" si="10"/>
        <v>0</v>
      </c>
      <c r="BH134">
        <f t="shared" si="10"/>
        <v>0</v>
      </c>
      <c r="BI134">
        <f t="shared" si="10"/>
        <v>0</v>
      </c>
      <c r="BJ134">
        <f t="shared" si="9"/>
        <v>1</v>
      </c>
      <c r="BK134">
        <f t="shared" si="8"/>
        <v>0</v>
      </c>
      <c r="BL134">
        <f t="shared" si="8"/>
        <v>0</v>
      </c>
      <c r="BM134">
        <f t="shared" si="8"/>
        <v>1</v>
      </c>
      <c r="BN134">
        <f t="shared" si="8"/>
        <v>0</v>
      </c>
      <c r="BO134">
        <f t="shared" si="8"/>
        <v>0</v>
      </c>
      <c r="BP134">
        <f t="shared" si="8"/>
        <v>0</v>
      </c>
    </row>
    <row r="135" spans="1:68" ht="15" x14ac:dyDescent="0.25">
      <c r="A135" s="150" t="str">
        <f>IF(ISNA(LOOKUP($F135,BLIOTECAS!$B$1:$B$27,BLIOTECAS!C$1:C$27)),"",LOOKUP($F135,BLIOTECAS!$B$1:$B$27,BLIOTECAS!C$1:C$27))</f>
        <v/>
      </c>
      <c r="B135" s="150" t="str">
        <f>IF(ISNA(LOOKUP($F135,BLIOTECAS!$B$1:$B$27,BLIOTECAS!D$1:D$27)),"",LOOKUP($F135,BLIOTECAS!$B$1:$B$27,BLIOTECAS!D$1:D$27))</f>
        <v/>
      </c>
      <c r="C135" s="150" t="str">
        <f>IFERROR(VLOOKUP(TABLA!F135,BLIOTECAS!$C$1:$E$26,3,FALSE),"")</f>
        <v>Humanidades</v>
      </c>
      <c r="D135" s="208">
        <v>43972.591666666667</v>
      </c>
      <c r="E135" s="208" t="s">
        <v>396</v>
      </c>
      <c r="F135" s="194" t="s">
        <v>102</v>
      </c>
      <c r="G135" s="194" t="s">
        <v>300</v>
      </c>
      <c r="H135" s="194" t="s">
        <v>397</v>
      </c>
      <c r="I135" s="194" t="s">
        <v>306</v>
      </c>
      <c r="J135" s="194" t="s">
        <v>309</v>
      </c>
      <c r="K135" s="194"/>
      <c r="L135" s="194"/>
      <c r="M135" s="194" t="s">
        <v>121</v>
      </c>
      <c r="N135" s="194"/>
      <c r="O135" s="194"/>
      <c r="P135" s="194"/>
      <c r="Q135" s="194"/>
      <c r="R135" s="194"/>
      <c r="S135" s="194" t="s">
        <v>26</v>
      </c>
      <c r="T135" s="194" t="s">
        <v>26</v>
      </c>
      <c r="U135" s="194">
        <v>3</v>
      </c>
      <c r="V135" s="194">
        <v>1</v>
      </c>
      <c r="W135" s="194">
        <v>1</v>
      </c>
      <c r="X135" s="194">
        <v>3</v>
      </c>
      <c r="Y135" s="194">
        <v>4</v>
      </c>
      <c r="Z135" s="194">
        <v>5</v>
      </c>
      <c r="AA135" s="194">
        <v>4</v>
      </c>
      <c r="AB135" s="194">
        <v>3</v>
      </c>
      <c r="AC135" s="194">
        <v>3</v>
      </c>
      <c r="AD135" s="194">
        <v>3</v>
      </c>
      <c r="AE135" s="194"/>
      <c r="AF135" s="194">
        <v>2</v>
      </c>
      <c r="AG135" s="194">
        <v>4</v>
      </c>
      <c r="AH135" s="194">
        <v>3</v>
      </c>
      <c r="AI135" s="194">
        <v>3</v>
      </c>
      <c r="AJ135" s="194">
        <v>3</v>
      </c>
      <c r="AK135" s="194" t="s">
        <v>270</v>
      </c>
      <c r="AL135" s="194">
        <v>3</v>
      </c>
      <c r="AM135" s="194">
        <v>3</v>
      </c>
      <c r="AN135" s="194" t="s">
        <v>408</v>
      </c>
      <c r="AO135" s="194"/>
      <c r="AP135" s="194"/>
      <c r="AQ135" s="194"/>
      <c r="AR135" s="194"/>
      <c r="AS135" s="194"/>
      <c r="AT135" s="194"/>
      <c r="AU135" s="194"/>
      <c r="AV135" s="194" t="s">
        <v>270</v>
      </c>
      <c r="AW135" s="194" t="s">
        <v>270</v>
      </c>
      <c r="AX135" s="194" t="s">
        <v>313</v>
      </c>
      <c r="AY135" s="194">
        <v>4</v>
      </c>
      <c r="AZ135" s="194">
        <v>4</v>
      </c>
      <c r="BA135" s="194" t="s">
        <v>319</v>
      </c>
      <c r="BB135" s="194" t="s">
        <v>308</v>
      </c>
      <c r="BC135" s="194"/>
      <c r="BD135">
        <f t="shared" si="10"/>
        <v>1</v>
      </c>
      <c r="BE135">
        <f t="shared" si="10"/>
        <v>0</v>
      </c>
      <c r="BF135">
        <f t="shared" si="10"/>
        <v>0</v>
      </c>
      <c r="BG135">
        <f t="shared" si="10"/>
        <v>0</v>
      </c>
      <c r="BH135">
        <f t="shared" si="10"/>
        <v>0</v>
      </c>
      <c r="BI135">
        <f t="shared" si="10"/>
        <v>0</v>
      </c>
      <c r="BJ135">
        <f t="shared" si="9"/>
        <v>1</v>
      </c>
      <c r="BK135">
        <f t="shared" si="8"/>
        <v>0</v>
      </c>
      <c r="BL135">
        <f t="shared" si="8"/>
        <v>1</v>
      </c>
      <c r="BM135">
        <f t="shared" si="8"/>
        <v>1</v>
      </c>
      <c r="BN135">
        <f t="shared" si="8"/>
        <v>0</v>
      </c>
      <c r="BO135">
        <f t="shared" si="8"/>
        <v>0</v>
      </c>
      <c r="BP135">
        <f t="shared" si="8"/>
        <v>0</v>
      </c>
    </row>
    <row r="136" spans="1:68" ht="15" x14ac:dyDescent="0.25">
      <c r="A136" s="150" t="str">
        <f>IF(ISNA(LOOKUP($F136,BLIOTECAS!$B$1:$B$27,BLIOTECAS!C$1:C$27)),"",LOOKUP($F136,BLIOTECAS!$B$1:$B$27,BLIOTECAS!C$1:C$27))</f>
        <v/>
      </c>
      <c r="B136" s="150" t="str">
        <f>IF(ISNA(LOOKUP($F136,BLIOTECAS!$B$1:$B$27,BLIOTECAS!D$1:D$27)),"",LOOKUP($F136,BLIOTECAS!$B$1:$B$27,BLIOTECAS!D$1:D$27))</f>
        <v/>
      </c>
      <c r="C136" s="150" t="str">
        <f>IFERROR(VLOOKUP(TABLA!F136,BLIOTECAS!$C$1:$E$26,3,FALSE),"")</f>
        <v>Ciencias Experimentales</v>
      </c>
      <c r="D136" s="195">
        <v>43972.583333333336</v>
      </c>
      <c r="E136" s="195" t="s">
        <v>396</v>
      </c>
      <c r="F136" s="194" t="s">
        <v>94</v>
      </c>
      <c r="G136" s="194" t="s">
        <v>305</v>
      </c>
      <c r="H136" s="194" t="s">
        <v>300</v>
      </c>
      <c r="I136" s="194" t="s">
        <v>306</v>
      </c>
      <c r="J136" s="194" t="s">
        <v>96</v>
      </c>
      <c r="K136" s="194" t="s">
        <v>94</v>
      </c>
      <c r="L136" s="194"/>
      <c r="M136" s="194"/>
      <c r="N136" s="194"/>
      <c r="O136" s="194"/>
      <c r="P136" s="194"/>
      <c r="Q136" s="194"/>
      <c r="R136" s="194"/>
      <c r="S136" s="194" t="s">
        <v>270</v>
      </c>
      <c r="T136" s="194" t="s">
        <v>270</v>
      </c>
      <c r="U136" s="194">
        <v>3</v>
      </c>
      <c r="V136" s="194">
        <v>1</v>
      </c>
      <c r="W136" s="194">
        <v>1</v>
      </c>
      <c r="X136" s="194">
        <v>3</v>
      </c>
      <c r="Y136" s="194">
        <v>5</v>
      </c>
      <c r="Z136" s="194">
        <v>3</v>
      </c>
      <c r="AA136" s="194">
        <v>5</v>
      </c>
      <c r="AB136" s="194">
        <v>2</v>
      </c>
      <c r="AC136" s="194">
        <v>3</v>
      </c>
      <c r="AD136" s="194">
        <v>3</v>
      </c>
      <c r="AE136" s="194"/>
      <c r="AF136" s="194">
        <v>3</v>
      </c>
      <c r="AG136" s="194">
        <v>4</v>
      </c>
      <c r="AH136" s="194">
        <v>3</v>
      </c>
      <c r="AI136" s="194">
        <v>3</v>
      </c>
      <c r="AJ136" s="194">
        <v>3</v>
      </c>
      <c r="AK136" s="194" t="s">
        <v>270</v>
      </c>
      <c r="AL136" s="194">
        <v>3</v>
      </c>
      <c r="AM136" s="194">
        <v>3</v>
      </c>
      <c r="AN136" s="194" t="s">
        <v>307</v>
      </c>
      <c r="AO136" s="194"/>
      <c r="AP136" s="194"/>
      <c r="AQ136" s="194"/>
      <c r="AR136" s="194"/>
      <c r="AS136" s="194"/>
      <c r="AT136" s="194"/>
      <c r="AU136" s="194"/>
      <c r="AV136" s="194" t="s">
        <v>270</v>
      </c>
      <c r="AW136" s="194" t="s">
        <v>270</v>
      </c>
      <c r="AX136" s="194" t="s">
        <v>328</v>
      </c>
      <c r="AY136" s="194">
        <v>4</v>
      </c>
      <c r="AZ136" s="194">
        <v>5</v>
      </c>
      <c r="BA136" s="194" t="s">
        <v>303</v>
      </c>
      <c r="BB136" s="194" t="s">
        <v>308</v>
      </c>
      <c r="BC136" s="194"/>
      <c r="BD136">
        <f t="shared" si="10"/>
        <v>1</v>
      </c>
      <c r="BE136">
        <f t="shared" si="10"/>
        <v>0</v>
      </c>
      <c r="BF136">
        <f t="shared" si="10"/>
        <v>0</v>
      </c>
      <c r="BG136">
        <f t="shared" si="10"/>
        <v>0</v>
      </c>
      <c r="BH136">
        <f t="shared" si="10"/>
        <v>0</v>
      </c>
      <c r="BI136">
        <f t="shared" si="10"/>
        <v>0</v>
      </c>
      <c r="BJ136">
        <f t="shared" si="9"/>
        <v>0</v>
      </c>
      <c r="BK136">
        <f t="shared" si="8"/>
        <v>0</v>
      </c>
      <c r="BL136">
        <f t="shared" si="8"/>
        <v>0</v>
      </c>
      <c r="BM136">
        <f t="shared" si="8"/>
        <v>0</v>
      </c>
      <c r="BN136">
        <f t="shared" si="8"/>
        <v>0</v>
      </c>
      <c r="BO136">
        <f t="shared" si="8"/>
        <v>1</v>
      </c>
      <c r="BP136">
        <f t="shared" si="8"/>
        <v>0</v>
      </c>
    </row>
    <row r="137" spans="1:68" ht="15" x14ac:dyDescent="0.25">
      <c r="A137" s="150" t="str">
        <f>IF(ISNA(LOOKUP($F137,BLIOTECAS!$B$1:$B$27,BLIOTECAS!C$1:C$27)),"",LOOKUP($F137,BLIOTECAS!$B$1:$B$27,BLIOTECAS!C$1:C$27))</f>
        <v/>
      </c>
      <c r="B137" s="150" t="str">
        <f>IF(ISNA(LOOKUP($F137,BLIOTECAS!$B$1:$B$27,BLIOTECAS!D$1:D$27)),"",LOOKUP($F137,BLIOTECAS!$B$1:$B$27,BLIOTECAS!D$1:D$27))</f>
        <v/>
      </c>
      <c r="C137" s="150" t="str">
        <f>IFERROR(VLOOKUP(TABLA!F137,BLIOTECAS!$C$1:$E$26,3,FALSE),"")</f>
        <v>Ciencias Sociales</v>
      </c>
      <c r="D137" s="195">
        <v>43972.576388888891</v>
      </c>
      <c r="E137" s="195" t="s">
        <v>396</v>
      </c>
      <c r="F137" s="194" t="s">
        <v>92</v>
      </c>
      <c r="G137" s="194" t="s">
        <v>305</v>
      </c>
      <c r="H137" s="194" t="s">
        <v>300</v>
      </c>
      <c r="I137" s="194" t="s">
        <v>306</v>
      </c>
      <c r="J137" s="194" t="s">
        <v>92</v>
      </c>
      <c r="K137" s="194" t="s">
        <v>309</v>
      </c>
      <c r="L137" s="194"/>
      <c r="M137" s="194"/>
      <c r="N137" s="194"/>
      <c r="O137" s="194"/>
      <c r="P137" s="194"/>
      <c r="Q137" s="194"/>
      <c r="R137" s="194"/>
      <c r="S137" s="194" t="s">
        <v>26</v>
      </c>
      <c r="T137" s="194" t="s">
        <v>270</v>
      </c>
      <c r="U137" s="194">
        <v>2</v>
      </c>
      <c r="V137" s="194">
        <v>2</v>
      </c>
      <c r="W137" s="194">
        <v>3</v>
      </c>
      <c r="X137" s="194">
        <v>5</v>
      </c>
      <c r="Y137" s="194">
        <v>4</v>
      </c>
      <c r="Z137" s="194">
        <v>4</v>
      </c>
      <c r="AA137" s="194">
        <v>5</v>
      </c>
      <c r="AB137" s="194">
        <v>1</v>
      </c>
      <c r="AC137" s="194">
        <v>5</v>
      </c>
      <c r="AD137" s="194">
        <v>4</v>
      </c>
      <c r="AE137" s="194"/>
      <c r="AF137" s="194">
        <v>4</v>
      </c>
      <c r="AG137" s="194">
        <v>5</v>
      </c>
      <c r="AH137" s="194">
        <v>5</v>
      </c>
      <c r="AI137" s="194">
        <v>5</v>
      </c>
      <c r="AJ137" s="194">
        <v>5</v>
      </c>
      <c r="AK137" s="194" t="s">
        <v>26</v>
      </c>
      <c r="AL137" s="194">
        <v>5</v>
      </c>
      <c r="AM137" s="194">
        <v>5</v>
      </c>
      <c r="AN137" s="194" t="s">
        <v>438</v>
      </c>
      <c r="AO137" s="194"/>
      <c r="AP137" s="194"/>
      <c r="AQ137" s="194"/>
      <c r="AR137" s="194"/>
      <c r="AS137" s="194"/>
      <c r="AT137" s="194"/>
      <c r="AU137" s="194"/>
      <c r="AV137" s="194" t="s">
        <v>26</v>
      </c>
      <c r="AW137" s="194" t="s">
        <v>26</v>
      </c>
      <c r="AX137" s="194"/>
      <c r="AY137" s="194">
        <v>2</v>
      </c>
      <c r="AZ137" s="194">
        <v>5</v>
      </c>
      <c r="BA137" s="194" t="s">
        <v>303</v>
      </c>
      <c r="BB137" s="194" t="s">
        <v>304</v>
      </c>
      <c r="BC137" s="194"/>
      <c r="BD137">
        <f t="shared" si="10"/>
        <v>1</v>
      </c>
      <c r="BE137">
        <f t="shared" si="10"/>
        <v>0</v>
      </c>
      <c r="BF137">
        <f t="shared" si="10"/>
        <v>0</v>
      </c>
      <c r="BG137">
        <f t="shared" si="10"/>
        <v>0</v>
      </c>
      <c r="BH137">
        <f t="shared" si="10"/>
        <v>0</v>
      </c>
      <c r="BI137">
        <f t="shared" si="10"/>
        <v>0</v>
      </c>
      <c r="BJ137">
        <f t="shared" si="9"/>
        <v>1</v>
      </c>
      <c r="BK137">
        <f t="shared" si="8"/>
        <v>1</v>
      </c>
      <c r="BL137">
        <f t="shared" si="8"/>
        <v>0</v>
      </c>
      <c r="BM137">
        <f t="shared" si="8"/>
        <v>1</v>
      </c>
      <c r="BN137">
        <f t="shared" si="8"/>
        <v>0</v>
      </c>
      <c r="BO137">
        <f t="shared" si="8"/>
        <v>0</v>
      </c>
      <c r="BP137">
        <f t="shared" si="8"/>
        <v>0</v>
      </c>
    </row>
    <row r="138" spans="1:68" ht="15" x14ac:dyDescent="0.25">
      <c r="A138" s="150" t="str">
        <f>IF(ISNA(LOOKUP($F138,BLIOTECAS!$B$1:$B$27,BLIOTECAS!C$1:C$27)),"",LOOKUP($F138,BLIOTECAS!$B$1:$B$27,BLIOTECAS!C$1:C$27))</f>
        <v/>
      </c>
      <c r="B138" s="150" t="str">
        <f>IF(ISNA(LOOKUP($F138,BLIOTECAS!$B$1:$B$27,BLIOTECAS!D$1:D$27)),"",LOOKUP($F138,BLIOTECAS!$B$1:$B$27,BLIOTECAS!D$1:D$27))</f>
        <v/>
      </c>
      <c r="C138" s="150" t="str">
        <f>IFERROR(VLOOKUP(TABLA!F138,BLIOTECAS!$C$1:$E$26,3,FALSE),"")</f>
        <v>Humanidades</v>
      </c>
      <c r="D138" s="195">
        <v>43972.574305555558</v>
      </c>
      <c r="E138" s="195" t="s">
        <v>396</v>
      </c>
      <c r="F138" s="194" t="s">
        <v>102</v>
      </c>
      <c r="G138" s="194" t="s">
        <v>305</v>
      </c>
      <c r="H138" s="194" t="s">
        <v>305</v>
      </c>
      <c r="I138" s="194" t="s">
        <v>306</v>
      </c>
      <c r="J138" s="194" t="s">
        <v>310</v>
      </c>
      <c r="K138" s="194" t="s">
        <v>309</v>
      </c>
      <c r="L138" s="194"/>
      <c r="M138" s="194" t="s">
        <v>1387</v>
      </c>
      <c r="N138" s="194"/>
      <c r="O138" s="194"/>
      <c r="P138" s="194"/>
      <c r="Q138" s="194"/>
      <c r="R138" s="194"/>
      <c r="S138" s="194" t="s">
        <v>270</v>
      </c>
      <c r="T138" s="194" t="s">
        <v>270</v>
      </c>
      <c r="U138" s="194">
        <v>4</v>
      </c>
      <c r="V138" s="194"/>
      <c r="W138" s="194">
        <v>3</v>
      </c>
      <c r="X138" s="194">
        <v>3</v>
      </c>
      <c r="Y138" s="194">
        <v>5</v>
      </c>
      <c r="Z138" s="194">
        <v>5</v>
      </c>
      <c r="AA138" s="194">
        <v>5</v>
      </c>
      <c r="AB138" s="194">
        <v>4</v>
      </c>
      <c r="AC138" s="194">
        <v>4</v>
      </c>
      <c r="AD138" s="194">
        <v>4</v>
      </c>
      <c r="AE138" s="194"/>
      <c r="AF138" s="194">
        <v>4</v>
      </c>
      <c r="AG138" s="194"/>
      <c r="AH138" s="194">
        <v>3</v>
      </c>
      <c r="AI138" s="194"/>
      <c r="AJ138" s="194">
        <v>2</v>
      </c>
      <c r="AK138" s="194" t="s">
        <v>26</v>
      </c>
      <c r="AL138" s="194">
        <v>3</v>
      </c>
      <c r="AM138" s="194"/>
      <c r="AN138" s="194" t="s">
        <v>307</v>
      </c>
      <c r="AO138" s="194"/>
      <c r="AP138" s="194"/>
      <c r="AQ138" s="194"/>
      <c r="AR138" s="194"/>
      <c r="AS138" s="194"/>
      <c r="AT138" s="194"/>
      <c r="AU138" s="194"/>
      <c r="AV138" s="194" t="s">
        <v>270</v>
      </c>
      <c r="AW138" s="194" t="s">
        <v>26</v>
      </c>
      <c r="AX138" s="194"/>
      <c r="AY138" s="194">
        <v>4</v>
      </c>
      <c r="AZ138" s="194">
        <v>5</v>
      </c>
      <c r="BA138" s="194" t="s">
        <v>311</v>
      </c>
      <c r="BB138" s="194" t="s">
        <v>317</v>
      </c>
      <c r="BC138" s="194" t="s">
        <v>1388</v>
      </c>
      <c r="BD138">
        <f t="shared" si="10"/>
        <v>1</v>
      </c>
      <c r="BE138">
        <f t="shared" si="10"/>
        <v>0</v>
      </c>
      <c r="BF138">
        <f t="shared" si="10"/>
        <v>0</v>
      </c>
      <c r="BG138">
        <f t="shared" si="10"/>
        <v>0</v>
      </c>
      <c r="BH138">
        <f t="shared" si="10"/>
        <v>0</v>
      </c>
      <c r="BI138">
        <f t="shared" si="10"/>
        <v>0</v>
      </c>
      <c r="BJ138">
        <f t="shared" si="9"/>
        <v>0</v>
      </c>
      <c r="BK138">
        <f t="shared" si="8"/>
        <v>0</v>
      </c>
      <c r="BL138">
        <f t="shared" ref="BK138:BP180" si="11">IF(IFERROR(FIND(BL$1,$AN138,1),0)&lt;&gt;0,1,0)</f>
        <v>0</v>
      </c>
      <c r="BM138">
        <f t="shared" si="11"/>
        <v>0</v>
      </c>
      <c r="BN138">
        <f t="shared" si="11"/>
        <v>0</v>
      </c>
      <c r="BO138">
        <f t="shared" si="11"/>
        <v>1</v>
      </c>
      <c r="BP138">
        <f t="shared" si="11"/>
        <v>0</v>
      </c>
    </row>
    <row r="139" spans="1:68" ht="15" x14ac:dyDescent="0.25">
      <c r="A139" s="150" t="str">
        <f>IF(ISNA(LOOKUP($F139,BLIOTECAS!$B$1:$B$27,BLIOTECAS!C$1:C$27)),"",LOOKUP($F139,BLIOTECAS!$B$1:$B$27,BLIOTECAS!C$1:C$27))</f>
        <v/>
      </c>
      <c r="B139" s="150" t="str">
        <f>IF(ISNA(LOOKUP($F139,BLIOTECAS!$B$1:$B$27,BLIOTECAS!D$1:D$27)),"",LOOKUP($F139,BLIOTECAS!$B$1:$B$27,BLIOTECAS!D$1:D$27))</f>
        <v/>
      </c>
      <c r="C139" s="150" t="str">
        <f>IFERROR(VLOOKUP(TABLA!F139,BLIOTECAS!$C$1:$E$26,3,FALSE),"")</f>
        <v>Ciencias Experimentales</v>
      </c>
      <c r="D139" s="195">
        <v>43972.571527777778</v>
      </c>
      <c r="E139" s="195" t="s">
        <v>396</v>
      </c>
      <c r="F139" s="194" t="s">
        <v>94</v>
      </c>
      <c r="G139" s="194" t="s">
        <v>301</v>
      </c>
      <c r="H139" s="194" t="s">
        <v>300</v>
      </c>
      <c r="I139" s="194" t="s">
        <v>315</v>
      </c>
      <c r="J139" s="194" t="s">
        <v>94</v>
      </c>
      <c r="K139" s="194" t="s">
        <v>309</v>
      </c>
      <c r="L139" s="194" t="s">
        <v>98</v>
      </c>
      <c r="M139" s="194"/>
      <c r="N139" s="194"/>
      <c r="O139" s="194"/>
      <c r="P139" s="194"/>
      <c r="Q139" s="194"/>
      <c r="R139" s="194"/>
      <c r="S139" s="194" t="s">
        <v>270</v>
      </c>
      <c r="T139" s="194" t="s">
        <v>270</v>
      </c>
      <c r="U139" s="194">
        <v>4</v>
      </c>
      <c r="V139" s="194">
        <v>1</v>
      </c>
      <c r="W139" s="194">
        <v>2</v>
      </c>
      <c r="X139" s="194">
        <v>4</v>
      </c>
      <c r="Y139" s="194">
        <v>5</v>
      </c>
      <c r="Z139" s="194">
        <v>5</v>
      </c>
      <c r="AA139" s="194">
        <v>4</v>
      </c>
      <c r="AB139" s="194">
        <v>4</v>
      </c>
      <c r="AC139" s="194">
        <v>4</v>
      </c>
      <c r="AD139" s="194">
        <v>5</v>
      </c>
      <c r="AE139" s="194"/>
      <c r="AF139" s="194">
        <v>4</v>
      </c>
      <c r="AG139" s="194">
        <v>5</v>
      </c>
      <c r="AH139" s="194">
        <v>4</v>
      </c>
      <c r="AI139" s="194">
        <v>4</v>
      </c>
      <c r="AJ139" s="194">
        <v>4</v>
      </c>
      <c r="AK139" s="194" t="s">
        <v>26</v>
      </c>
      <c r="AL139" s="194">
        <v>4</v>
      </c>
      <c r="AM139" s="194">
        <v>4</v>
      </c>
      <c r="AN139" s="194" t="s">
        <v>400</v>
      </c>
      <c r="AO139" s="194"/>
      <c r="AP139" s="194"/>
      <c r="AQ139" s="194"/>
      <c r="AR139" s="194"/>
      <c r="AS139" s="194"/>
      <c r="AT139" s="194"/>
      <c r="AU139" s="194"/>
      <c r="AV139" s="194" t="s">
        <v>270</v>
      </c>
      <c r="AW139" s="194" t="s">
        <v>26</v>
      </c>
      <c r="AX139" s="194"/>
      <c r="AY139" s="194">
        <v>5</v>
      </c>
      <c r="AZ139" s="194">
        <v>5</v>
      </c>
      <c r="BA139" s="194" t="s">
        <v>303</v>
      </c>
      <c r="BB139" s="194" t="s">
        <v>308</v>
      </c>
      <c r="BC139" s="194" t="s">
        <v>1389</v>
      </c>
      <c r="BD139">
        <f t="shared" si="10"/>
        <v>0</v>
      </c>
      <c r="BE139">
        <f t="shared" si="10"/>
        <v>1</v>
      </c>
      <c r="BF139">
        <f t="shared" si="10"/>
        <v>0</v>
      </c>
      <c r="BG139">
        <f t="shared" si="10"/>
        <v>0</v>
      </c>
      <c r="BH139">
        <f t="shared" si="10"/>
        <v>0</v>
      </c>
      <c r="BI139">
        <f t="shared" si="10"/>
        <v>0</v>
      </c>
      <c r="BJ139">
        <f t="shared" si="9"/>
        <v>0</v>
      </c>
      <c r="BK139">
        <f t="shared" si="11"/>
        <v>0</v>
      </c>
      <c r="BL139">
        <f t="shared" si="11"/>
        <v>1</v>
      </c>
      <c r="BM139">
        <f t="shared" si="11"/>
        <v>1</v>
      </c>
      <c r="BN139">
        <f t="shared" si="11"/>
        <v>0</v>
      </c>
      <c r="BO139">
        <f t="shared" si="11"/>
        <v>0</v>
      </c>
      <c r="BP139">
        <f t="shared" si="11"/>
        <v>0</v>
      </c>
    </row>
    <row r="140" spans="1:68" ht="15" x14ac:dyDescent="0.25">
      <c r="A140" s="150" t="str">
        <f>IF(ISNA(LOOKUP($F140,BLIOTECAS!$B$1:$B$27,BLIOTECAS!C$1:C$27)),"",LOOKUP($F140,BLIOTECAS!$B$1:$B$27,BLIOTECAS!C$1:C$27))</f>
        <v/>
      </c>
      <c r="B140" s="150" t="str">
        <f>IF(ISNA(LOOKUP($F140,BLIOTECAS!$B$1:$B$27,BLIOTECAS!D$1:D$27)),"",LOOKUP($F140,BLIOTECAS!$B$1:$B$27,BLIOTECAS!D$1:D$27))</f>
        <v/>
      </c>
      <c r="C140" s="150" t="str">
        <f>IFERROR(VLOOKUP(TABLA!F140,BLIOTECAS!$C$1:$E$26,3,FALSE),"")</f>
        <v>Humanidades</v>
      </c>
      <c r="D140" s="195">
        <v>43972.563194444447</v>
      </c>
      <c r="E140" s="195" t="s">
        <v>401</v>
      </c>
      <c r="F140" s="194" t="s">
        <v>100</v>
      </c>
      <c r="G140" s="194" t="s">
        <v>320</v>
      </c>
      <c r="H140" s="194" t="s">
        <v>300</v>
      </c>
      <c r="I140" s="194" t="s">
        <v>1390</v>
      </c>
      <c r="J140" s="194" t="s">
        <v>100</v>
      </c>
      <c r="K140" s="194" t="s">
        <v>97</v>
      </c>
      <c r="L140" s="194" t="s">
        <v>225</v>
      </c>
      <c r="M140" s="194" t="s">
        <v>1391</v>
      </c>
      <c r="N140" s="194"/>
      <c r="O140" s="194"/>
      <c r="P140" s="194"/>
      <c r="Q140" s="194"/>
      <c r="R140" s="194"/>
      <c r="S140" s="194" t="s">
        <v>26</v>
      </c>
      <c r="T140" s="194" t="s">
        <v>26</v>
      </c>
      <c r="U140" s="194">
        <v>1</v>
      </c>
      <c r="V140" s="194">
        <v>3</v>
      </c>
      <c r="W140" s="194">
        <v>2</v>
      </c>
      <c r="X140" s="194">
        <v>4</v>
      </c>
      <c r="Y140" s="194">
        <v>1</v>
      </c>
      <c r="Z140" s="194">
        <v>5</v>
      </c>
      <c r="AA140" s="194">
        <v>1</v>
      </c>
      <c r="AB140" s="194">
        <v>5</v>
      </c>
      <c r="AC140" s="194">
        <v>1</v>
      </c>
      <c r="AD140" s="194">
        <v>1</v>
      </c>
      <c r="AE140" s="194"/>
      <c r="AF140" s="194">
        <v>2</v>
      </c>
      <c r="AG140" s="194"/>
      <c r="AH140" s="194">
        <v>1</v>
      </c>
      <c r="AI140" s="194"/>
      <c r="AJ140" s="194">
        <v>1</v>
      </c>
      <c r="AK140" s="194" t="s">
        <v>270</v>
      </c>
      <c r="AL140" s="194">
        <v>1</v>
      </c>
      <c r="AM140" s="194"/>
      <c r="AN140" s="194" t="s">
        <v>1392</v>
      </c>
      <c r="AO140" s="194"/>
      <c r="AP140" s="194"/>
      <c r="AQ140" s="194"/>
      <c r="AR140" s="194"/>
      <c r="AS140" s="194"/>
      <c r="AT140" s="194"/>
      <c r="AU140" s="194"/>
      <c r="AV140" s="194" t="s">
        <v>270</v>
      </c>
      <c r="AW140" s="194" t="s">
        <v>26</v>
      </c>
      <c r="AX140" s="194"/>
      <c r="AY140" s="194">
        <v>5</v>
      </c>
      <c r="AZ140" s="194">
        <v>5</v>
      </c>
      <c r="BA140" s="194" t="s">
        <v>330</v>
      </c>
      <c r="BB140" s="194" t="s">
        <v>317</v>
      </c>
      <c r="BC140" s="194"/>
      <c r="BD140">
        <f t="shared" si="10"/>
        <v>0</v>
      </c>
      <c r="BE140">
        <f t="shared" si="10"/>
        <v>0</v>
      </c>
      <c r="BF140">
        <f t="shared" si="10"/>
        <v>0</v>
      </c>
      <c r="BG140">
        <f t="shared" si="10"/>
        <v>1</v>
      </c>
      <c r="BH140">
        <f t="shared" si="10"/>
        <v>0</v>
      </c>
      <c r="BI140">
        <f t="shared" si="10"/>
        <v>0</v>
      </c>
      <c r="BJ140">
        <f t="shared" si="9"/>
        <v>1</v>
      </c>
      <c r="BK140">
        <f t="shared" si="11"/>
        <v>1</v>
      </c>
      <c r="BL140">
        <f t="shared" si="11"/>
        <v>1</v>
      </c>
      <c r="BM140">
        <f t="shared" si="11"/>
        <v>1</v>
      </c>
      <c r="BN140">
        <f t="shared" si="11"/>
        <v>0</v>
      </c>
      <c r="BO140">
        <f t="shared" si="11"/>
        <v>0</v>
      </c>
      <c r="BP140">
        <f t="shared" si="11"/>
        <v>0</v>
      </c>
    </row>
    <row r="141" spans="1:68" ht="15" x14ac:dyDescent="0.25">
      <c r="A141" s="150" t="str">
        <f>IF(ISNA(LOOKUP($F141,BLIOTECAS!$B$1:$B$27,BLIOTECAS!C$1:C$27)),"",LOOKUP($F141,BLIOTECAS!$B$1:$B$27,BLIOTECAS!C$1:C$27))</f>
        <v/>
      </c>
      <c r="B141" s="150" t="str">
        <f>IF(ISNA(LOOKUP($F141,BLIOTECAS!$B$1:$B$27,BLIOTECAS!D$1:D$27)),"",LOOKUP($F141,BLIOTECAS!$B$1:$B$27,BLIOTECAS!D$1:D$27))</f>
        <v/>
      </c>
      <c r="C141" s="150" t="str">
        <f>IFERROR(VLOOKUP(TABLA!F141,BLIOTECAS!$C$1:$E$26,3,FALSE),"")</f>
        <v>Ciencias de la Salud</v>
      </c>
      <c r="D141" s="195">
        <v>43972.559027777781</v>
      </c>
      <c r="E141" s="195" t="s">
        <v>396</v>
      </c>
      <c r="F141" s="194" t="s">
        <v>106</v>
      </c>
      <c r="G141" s="194" t="s">
        <v>305</v>
      </c>
      <c r="H141" s="194" t="s">
        <v>397</v>
      </c>
      <c r="I141" s="194" t="s">
        <v>306</v>
      </c>
      <c r="J141" s="194" t="s">
        <v>106</v>
      </c>
      <c r="K141" s="194" t="s">
        <v>309</v>
      </c>
      <c r="L141" s="194" t="s">
        <v>107</v>
      </c>
      <c r="M141" s="194"/>
      <c r="N141" s="194"/>
      <c r="O141" s="194"/>
      <c r="P141" s="194"/>
      <c r="Q141" s="194"/>
      <c r="R141" s="194"/>
      <c r="S141" s="194" t="s">
        <v>26</v>
      </c>
      <c r="T141" s="194" t="s">
        <v>270</v>
      </c>
      <c r="U141" s="194">
        <v>2</v>
      </c>
      <c r="V141" s="194">
        <v>1</v>
      </c>
      <c r="W141" s="194">
        <v>2</v>
      </c>
      <c r="X141" s="194">
        <v>3</v>
      </c>
      <c r="Y141" s="194">
        <v>4</v>
      </c>
      <c r="Z141" s="194">
        <v>1</v>
      </c>
      <c r="AA141" s="194">
        <v>5</v>
      </c>
      <c r="AB141" s="194">
        <v>1</v>
      </c>
      <c r="AC141" s="194">
        <v>4</v>
      </c>
      <c r="AD141" s="194">
        <v>4</v>
      </c>
      <c r="AE141" s="194"/>
      <c r="AF141" s="194">
        <v>5</v>
      </c>
      <c r="AG141" s="194">
        <v>3</v>
      </c>
      <c r="AH141" s="194">
        <v>4</v>
      </c>
      <c r="AI141" s="194">
        <v>3</v>
      </c>
      <c r="AJ141" s="194">
        <v>4</v>
      </c>
      <c r="AK141" s="194" t="s">
        <v>26</v>
      </c>
      <c r="AL141" s="194">
        <v>3</v>
      </c>
      <c r="AM141" s="194">
        <v>3</v>
      </c>
      <c r="AN141" s="194" t="s">
        <v>400</v>
      </c>
      <c r="AO141" s="194"/>
      <c r="AP141" s="194"/>
      <c r="AQ141" s="194"/>
      <c r="AR141" s="194"/>
      <c r="AS141" s="194"/>
      <c r="AT141" s="194"/>
      <c r="AU141" s="194"/>
      <c r="AV141" s="194" t="s">
        <v>26</v>
      </c>
      <c r="AW141" s="194" t="s">
        <v>26</v>
      </c>
      <c r="AX141" s="194"/>
      <c r="AY141" s="194">
        <v>3</v>
      </c>
      <c r="AZ141" s="194">
        <v>3</v>
      </c>
      <c r="BA141" s="194" t="s">
        <v>311</v>
      </c>
      <c r="BB141" s="194" t="s">
        <v>317</v>
      </c>
      <c r="BC141" s="194"/>
      <c r="BD141">
        <f t="shared" si="10"/>
        <v>1</v>
      </c>
      <c r="BE141">
        <f t="shared" si="10"/>
        <v>0</v>
      </c>
      <c r="BF141">
        <f t="shared" si="10"/>
        <v>0</v>
      </c>
      <c r="BG141">
        <f t="shared" si="10"/>
        <v>0</v>
      </c>
      <c r="BH141">
        <f t="shared" si="10"/>
        <v>0</v>
      </c>
      <c r="BI141">
        <f t="shared" si="10"/>
        <v>0</v>
      </c>
      <c r="BJ141">
        <f t="shared" si="9"/>
        <v>0</v>
      </c>
      <c r="BK141">
        <f t="shared" si="11"/>
        <v>0</v>
      </c>
      <c r="BL141">
        <f t="shared" si="11"/>
        <v>1</v>
      </c>
      <c r="BM141">
        <f t="shared" si="11"/>
        <v>1</v>
      </c>
      <c r="BN141">
        <f t="shared" si="11"/>
        <v>0</v>
      </c>
      <c r="BO141">
        <f t="shared" si="11"/>
        <v>0</v>
      </c>
      <c r="BP141">
        <f t="shared" si="11"/>
        <v>0</v>
      </c>
    </row>
    <row r="142" spans="1:68" ht="15" x14ac:dyDescent="0.25">
      <c r="A142" s="150" t="str">
        <f>IF(ISNA(LOOKUP($F142,BLIOTECAS!$B$1:$B$27,BLIOTECAS!C$1:C$27)),"",LOOKUP($F142,BLIOTECAS!$B$1:$B$27,BLIOTECAS!C$1:C$27))</f>
        <v/>
      </c>
      <c r="B142" s="150" t="str">
        <f>IF(ISNA(LOOKUP($F142,BLIOTECAS!$B$1:$B$27,BLIOTECAS!D$1:D$27)),"",LOOKUP($F142,BLIOTECAS!$B$1:$B$27,BLIOTECAS!D$1:D$27))</f>
        <v/>
      </c>
      <c r="C142" s="150" t="str">
        <f>IFERROR(VLOOKUP(TABLA!F142,BLIOTECAS!$C$1:$E$26,3,FALSE),"")</f>
        <v>Ciencias Experimentales</v>
      </c>
      <c r="D142" s="195">
        <v>43972.557638888888</v>
      </c>
      <c r="E142" s="195" t="s">
        <v>396</v>
      </c>
      <c r="F142" s="194" t="s">
        <v>98</v>
      </c>
      <c r="G142" s="194" t="s">
        <v>301</v>
      </c>
      <c r="H142" s="194" t="s">
        <v>301</v>
      </c>
      <c r="I142" s="194" t="s">
        <v>355</v>
      </c>
      <c r="J142" s="194" t="s">
        <v>98</v>
      </c>
      <c r="K142" s="194" t="s">
        <v>94</v>
      </c>
      <c r="L142" s="194" t="s">
        <v>96</v>
      </c>
      <c r="M142" s="194" t="s">
        <v>1393</v>
      </c>
      <c r="N142" s="194"/>
      <c r="O142" s="194"/>
      <c r="P142" s="194"/>
      <c r="Q142" s="194"/>
      <c r="R142" s="194"/>
      <c r="S142" s="194" t="s">
        <v>270</v>
      </c>
      <c r="T142" s="194" t="s">
        <v>26</v>
      </c>
      <c r="U142" s="194">
        <v>2</v>
      </c>
      <c r="V142" s="194">
        <v>2</v>
      </c>
      <c r="W142" s="194">
        <v>5</v>
      </c>
      <c r="X142" s="194">
        <v>2</v>
      </c>
      <c r="Y142" s="194">
        <v>5</v>
      </c>
      <c r="Z142" s="194">
        <v>5</v>
      </c>
      <c r="AA142" s="194">
        <v>4</v>
      </c>
      <c r="AB142" s="194">
        <v>3</v>
      </c>
      <c r="AC142" s="194">
        <v>4</v>
      </c>
      <c r="AD142" s="194">
        <v>4</v>
      </c>
      <c r="AE142" s="194"/>
      <c r="AF142" s="194">
        <v>5</v>
      </c>
      <c r="AG142" s="194">
        <v>3</v>
      </c>
      <c r="AH142" s="194">
        <v>4</v>
      </c>
      <c r="AI142" s="194">
        <v>4</v>
      </c>
      <c r="AJ142" s="194">
        <v>4</v>
      </c>
      <c r="AK142" s="194" t="s">
        <v>26</v>
      </c>
      <c r="AL142" s="194">
        <v>4</v>
      </c>
      <c r="AM142" s="194">
        <v>3</v>
      </c>
      <c r="AN142" s="194" t="s">
        <v>424</v>
      </c>
      <c r="AO142" s="194"/>
      <c r="AP142" s="194"/>
      <c r="AQ142" s="194"/>
      <c r="AR142" s="194"/>
      <c r="AS142" s="194"/>
      <c r="AT142" s="194"/>
      <c r="AU142" s="194"/>
      <c r="AV142" s="194" t="s">
        <v>270</v>
      </c>
      <c r="AW142" s="194" t="s">
        <v>26</v>
      </c>
      <c r="AX142" s="194"/>
      <c r="AY142" s="194">
        <v>4</v>
      </c>
      <c r="AZ142" s="194">
        <v>4</v>
      </c>
      <c r="BA142" s="194" t="s">
        <v>311</v>
      </c>
      <c r="BB142" s="194" t="s">
        <v>317</v>
      </c>
      <c r="BC142" s="194"/>
      <c r="BD142">
        <f t="shared" si="10"/>
        <v>0</v>
      </c>
      <c r="BE142">
        <f t="shared" si="10"/>
        <v>1</v>
      </c>
      <c r="BF142">
        <f t="shared" si="10"/>
        <v>0</v>
      </c>
      <c r="BG142">
        <f t="shared" si="10"/>
        <v>1</v>
      </c>
      <c r="BH142">
        <f t="shared" si="10"/>
        <v>1</v>
      </c>
      <c r="BI142">
        <f t="shared" si="10"/>
        <v>0</v>
      </c>
      <c r="BJ142">
        <f t="shared" si="9"/>
        <v>0</v>
      </c>
      <c r="BK142">
        <f t="shared" si="11"/>
        <v>0</v>
      </c>
      <c r="BL142">
        <f t="shared" si="11"/>
        <v>1</v>
      </c>
      <c r="BM142">
        <f t="shared" si="11"/>
        <v>0</v>
      </c>
      <c r="BN142">
        <f t="shared" si="11"/>
        <v>0</v>
      </c>
      <c r="BO142">
        <f t="shared" si="11"/>
        <v>0</v>
      </c>
      <c r="BP142">
        <f t="shared" si="11"/>
        <v>0</v>
      </c>
    </row>
    <row r="143" spans="1:68" ht="15" x14ac:dyDescent="0.25">
      <c r="A143" s="150" t="str">
        <f>IF(ISNA(LOOKUP($F143,BLIOTECAS!$B$1:$B$27,BLIOTECAS!C$1:C$27)),"",LOOKUP($F143,BLIOTECAS!$B$1:$B$27,BLIOTECAS!C$1:C$27))</f>
        <v/>
      </c>
      <c r="B143" s="150" t="str">
        <f>IF(ISNA(LOOKUP($F143,BLIOTECAS!$B$1:$B$27,BLIOTECAS!D$1:D$27)),"",LOOKUP($F143,BLIOTECAS!$B$1:$B$27,BLIOTECAS!D$1:D$27))</f>
        <v/>
      </c>
      <c r="C143" s="150" t="str">
        <f>IFERROR(VLOOKUP(TABLA!F143,BLIOTECAS!$C$1:$E$26,3,FALSE),"")</f>
        <v>Humanidades</v>
      </c>
      <c r="D143" s="195">
        <v>43972.555555555555</v>
      </c>
      <c r="E143" s="195" t="s">
        <v>396</v>
      </c>
      <c r="F143" s="194" t="s">
        <v>104</v>
      </c>
      <c r="G143" s="194" t="s">
        <v>301</v>
      </c>
      <c r="H143" s="194" t="s">
        <v>305</v>
      </c>
      <c r="I143" s="194" t="s">
        <v>306</v>
      </c>
      <c r="J143" s="194" t="s">
        <v>104</v>
      </c>
      <c r="K143" s="194" t="s">
        <v>310</v>
      </c>
      <c r="L143" s="194"/>
      <c r="M143" s="194"/>
      <c r="N143" s="194"/>
      <c r="O143" s="194"/>
      <c r="P143" s="194"/>
      <c r="Q143" s="194"/>
      <c r="R143" s="194"/>
      <c r="S143" s="194" t="s">
        <v>270</v>
      </c>
      <c r="T143" s="194" t="s">
        <v>270</v>
      </c>
      <c r="U143" s="194">
        <v>5</v>
      </c>
      <c r="V143" s="194">
        <v>4</v>
      </c>
      <c r="W143" s="194">
        <v>5</v>
      </c>
      <c r="X143" s="194">
        <v>1</v>
      </c>
      <c r="Y143" s="194">
        <v>3</v>
      </c>
      <c r="Z143" s="194">
        <v>5</v>
      </c>
      <c r="AA143" s="194">
        <v>3</v>
      </c>
      <c r="AB143" s="194">
        <v>4</v>
      </c>
      <c r="AC143" s="194">
        <v>5</v>
      </c>
      <c r="AD143" s="194">
        <v>5</v>
      </c>
      <c r="AE143" s="194"/>
      <c r="AF143" s="194">
        <v>5</v>
      </c>
      <c r="AG143" s="194">
        <v>5</v>
      </c>
      <c r="AH143" s="194">
        <v>5</v>
      </c>
      <c r="AI143" s="194">
        <v>5</v>
      </c>
      <c r="AJ143" s="194">
        <v>5</v>
      </c>
      <c r="AK143" s="194" t="s">
        <v>26</v>
      </c>
      <c r="AL143" s="194">
        <v>5</v>
      </c>
      <c r="AM143" s="194">
        <v>3</v>
      </c>
      <c r="AN143" s="194" t="s">
        <v>400</v>
      </c>
      <c r="AO143" s="194"/>
      <c r="AP143" s="194"/>
      <c r="AQ143" s="194"/>
      <c r="AR143" s="194"/>
      <c r="AS143" s="194"/>
      <c r="AT143" s="194"/>
      <c r="AU143" s="194"/>
      <c r="AV143" s="194" t="s">
        <v>26</v>
      </c>
      <c r="AW143" s="194" t="s">
        <v>26</v>
      </c>
      <c r="AX143" s="194"/>
      <c r="AY143" s="194">
        <v>5</v>
      </c>
      <c r="AZ143" s="194">
        <v>5</v>
      </c>
      <c r="BA143" s="194" t="s">
        <v>311</v>
      </c>
      <c r="BB143" s="194" t="s">
        <v>308</v>
      </c>
      <c r="BC143" s="194" t="s">
        <v>1394</v>
      </c>
      <c r="BD143">
        <f t="shared" si="10"/>
        <v>1</v>
      </c>
      <c r="BE143">
        <f t="shared" si="10"/>
        <v>0</v>
      </c>
      <c r="BF143">
        <f t="shared" si="10"/>
        <v>0</v>
      </c>
      <c r="BG143">
        <f t="shared" si="10"/>
        <v>0</v>
      </c>
      <c r="BH143">
        <f t="shared" si="10"/>
        <v>0</v>
      </c>
      <c r="BI143">
        <f t="shared" si="10"/>
        <v>0</v>
      </c>
      <c r="BJ143">
        <f t="shared" si="9"/>
        <v>0</v>
      </c>
      <c r="BK143">
        <f t="shared" si="11"/>
        <v>0</v>
      </c>
      <c r="BL143">
        <f t="shared" si="11"/>
        <v>1</v>
      </c>
      <c r="BM143">
        <f t="shared" si="11"/>
        <v>1</v>
      </c>
      <c r="BN143">
        <f t="shared" si="11"/>
        <v>0</v>
      </c>
      <c r="BO143">
        <f t="shared" si="11"/>
        <v>0</v>
      </c>
      <c r="BP143">
        <f t="shared" si="11"/>
        <v>0</v>
      </c>
    </row>
    <row r="144" spans="1:68" ht="15" x14ac:dyDescent="0.25">
      <c r="A144" s="150" t="str">
        <f>IF(ISNA(LOOKUP($F144,BLIOTECAS!$B$1:$B$27,BLIOTECAS!C$1:C$27)),"",LOOKUP($F144,BLIOTECAS!$B$1:$B$27,BLIOTECAS!C$1:C$27))</f>
        <v/>
      </c>
      <c r="B144" s="150" t="str">
        <f>IF(ISNA(LOOKUP($F144,BLIOTECAS!$B$1:$B$27,BLIOTECAS!D$1:D$27)),"",LOOKUP($F144,BLIOTECAS!$B$1:$B$27,BLIOTECAS!D$1:D$27))</f>
        <v/>
      </c>
      <c r="C144" s="150" t="str">
        <f>IFERROR(VLOOKUP(TABLA!F144,BLIOTECAS!$C$1:$E$26,3,FALSE),"")</f>
        <v>Humanidades</v>
      </c>
      <c r="D144" s="195">
        <v>43972.550694444442</v>
      </c>
      <c r="E144" s="195" t="s">
        <v>396</v>
      </c>
      <c r="F144" s="194" t="s">
        <v>89</v>
      </c>
      <c r="G144" s="194" t="s">
        <v>301</v>
      </c>
      <c r="H144" s="194" t="s">
        <v>300</v>
      </c>
      <c r="I144" s="194" t="s">
        <v>315</v>
      </c>
      <c r="J144" s="194" t="s">
        <v>89</v>
      </c>
      <c r="K144" s="194"/>
      <c r="L144" s="194"/>
      <c r="M144" s="194" t="s">
        <v>1395</v>
      </c>
      <c r="N144" s="194"/>
      <c r="O144" s="194"/>
      <c r="P144" s="194"/>
      <c r="Q144" s="194"/>
      <c r="R144" s="194"/>
      <c r="S144" s="194" t="s">
        <v>270</v>
      </c>
      <c r="T144" s="194" t="s">
        <v>270</v>
      </c>
      <c r="U144" s="194">
        <v>4</v>
      </c>
      <c r="V144" s="194">
        <v>2</v>
      </c>
      <c r="W144" s="194">
        <v>2</v>
      </c>
      <c r="X144" s="194">
        <v>5</v>
      </c>
      <c r="Y144" s="194">
        <v>5</v>
      </c>
      <c r="Z144" s="194">
        <v>5</v>
      </c>
      <c r="AA144" s="194">
        <v>2</v>
      </c>
      <c r="AB144" s="194">
        <v>4</v>
      </c>
      <c r="AC144" s="194">
        <v>3</v>
      </c>
      <c r="AD144" s="194">
        <v>4</v>
      </c>
      <c r="AE144" s="194"/>
      <c r="AF144" s="194">
        <v>4</v>
      </c>
      <c r="AG144" s="194">
        <v>5</v>
      </c>
      <c r="AH144" s="194">
        <v>3</v>
      </c>
      <c r="AI144" s="194">
        <v>4</v>
      </c>
      <c r="AJ144" s="194">
        <v>4</v>
      </c>
      <c r="AK144" s="194" t="s">
        <v>270</v>
      </c>
      <c r="AL144" s="194">
        <v>4</v>
      </c>
      <c r="AM144" s="194">
        <v>4</v>
      </c>
      <c r="AN144" s="194" t="s">
        <v>424</v>
      </c>
      <c r="AO144" s="194"/>
      <c r="AP144" s="194"/>
      <c r="AQ144" s="194"/>
      <c r="AR144" s="194"/>
      <c r="AS144" s="194"/>
      <c r="AT144" s="194"/>
      <c r="AU144" s="194"/>
      <c r="AV144" s="194" t="s">
        <v>270</v>
      </c>
      <c r="AW144" s="194" t="s">
        <v>26</v>
      </c>
      <c r="AX144" s="194"/>
      <c r="AY144" s="194">
        <v>5</v>
      </c>
      <c r="AZ144" s="194">
        <v>5</v>
      </c>
      <c r="BA144" s="194" t="s">
        <v>311</v>
      </c>
      <c r="BB144" s="194" t="s">
        <v>308</v>
      </c>
      <c r="BC144" s="194"/>
      <c r="BD144">
        <f t="shared" si="10"/>
        <v>0</v>
      </c>
      <c r="BE144">
        <f t="shared" si="10"/>
        <v>1</v>
      </c>
      <c r="BF144">
        <f t="shared" si="10"/>
        <v>0</v>
      </c>
      <c r="BG144">
        <f t="shared" si="10"/>
        <v>0</v>
      </c>
      <c r="BH144">
        <f t="shared" si="10"/>
        <v>0</v>
      </c>
      <c r="BI144">
        <f t="shared" si="10"/>
        <v>0</v>
      </c>
      <c r="BJ144">
        <f t="shared" si="9"/>
        <v>0</v>
      </c>
      <c r="BK144">
        <f t="shared" si="11"/>
        <v>0</v>
      </c>
      <c r="BL144">
        <f t="shared" si="11"/>
        <v>1</v>
      </c>
      <c r="BM144">
        <f t="shared" si="11"/>
        <v>0</v>
      </c>
      <c r="BN144">
        <f t="shared" si="11"/>
        <v>0</v>
      </c>
      <c r="BO144">
        <f t="shared" si="11"/>
        <v>0</v>
      </c>
      <c r="BP144">
        <f t="shared" si="11"/>
        <v>0</v>
      </c>
    </row>
    <row r="145" spans="1:68" ht="15" x14ac:dyDescent="0.25">
      <c r="A145" s="150" t="str">
        <f>IF(ISNA(LOOKUP($F145,BLIOTECAS!$B$1:$B$27,BLIOTECAS!C$1:C$27)),"",LOOKUP($F145,BLIOTECAS!$B$1:$B$27,BLIOTECAS!C$1:C$27))</f>
        <v/>
      </c>
      <c r="B145" s="150" t="str">
        <f>IF(ISNA(LOOKUP($F145,BLIOTECAS!$B$1:$B$27,BLIOTECAS!D$1:D$27)),"",LOOKUP($F145,BLIOTECAS!$B$1:$B$27,BLIOTECAS!D$1:D$27))</f>
        <v/>
      </c>
      <c r="C145" s="150" t="str">
        <f>IFERROR(VLOOKUP(TABLA!F145,BLIOTECAS!$C$1:$E$26,3,FALSE),"")</f>
        <v>Ciencias de la Salud</v>
      </c>
      <c r="D145" s="208">
        <v>43972.546527777777</v>
      </c>
      <c r="E145" s="208" t="s">
        <v>396</v>
      </c>
      <c r="F145" s="194" t="s">
        <v>106</v>
      </c>
      <c r="G145" s="194" t="s">
        <v>305</v>
      </c>
      <c r="H145" s="194" t="s">
        <v>305</v>
      </c>
      <c r="I145" s="194" t="s">
        <v>315</v>
      </c>
      <c r="J145" s="194" t="s">
        <v>108</v>
      </c>
      <c r="K145" s="194" t="s">
        <v>106</v>
      </c>
      <c r="L145" s="194" t="s">
        <v>225</v>
      </c>
      <c r="M145" s="194" t="s">
        <v>1396</v>
      </c>
      <c r="N145" s="194"/>
      <c r="O145" s="194"/>
      <c r="P145" s="194"/>
      <c r="Q145" s="194"/>
      <c r="R145" s="194"/>
      <c r="S145" s="194" t="s">
        <v>270</v>
      </c>
      <c r="T145" s="194" t="s">
        <v>270</v>
      </c>
      <c r="U145" s="194">
        <v>3</v>
      </c>
      <c r="V145" s="194">
        <v>2</v>
      </c>
      <c r="W145" s="194">
        <v>1</v>
      </c>
      <c r="X145" s="194">
        <v>3</v>
      </c>
      <c r="Y145" s="194">
        <v>5</v>
      </c>
      <c r="Z145" s="194">
        <v>4</v>
      </c>
      <c r="AA145" s="194">
        <v>5</v>
      </c>
      <c r="AB145" s="194">
        <v>3</v>
      </c>
      <c r="AC145" s="194">
        <v>3</v>
      </c>
      <c r="AD145" s="194">
        <v>3</v>
      </c>
      <c r="AE145" s="194"/>
      <c r="AF145" s="194">
        <v>4</v>
      </c>
      <c r="AG145" s="194">
        <v>4</v>
      </c>
      <c r="AH145" s="194">
        <v>3</v>
      </c>
      <c r="AI145" s="194">
        <v>4</v>
      </c>
      <c r="AJ145" s="194">
        <v>2</v>
      </c>
      <c r="AK145" s="194" t="s">
        <v>26</v>
      </c>
      <c r="AL145" s="194">
        <v>4</v>
      </c>
      <c r="AM145" s="194">
        <v>3</v>
      </c>
      <c r="AN145" s="194" t="s">
        <v>499</v>
      </c>
      <c r="AO145" s="194"/>
      <c r="AP145" s="194"/>
      <c r="AQ145" s="194"/>
      <c r="AR145" s="194"/>
      <c r="AS145" s="194"/>
      <c r="AT145" s="194"/>
      <c r="AU145" s="194"/>
      <c r="AV145" s="194" t="s">
        <v>26</v>
      </c>
      <c r="AW145" s="194" t="s">
        <v>26</v>
      </c>
      <c r="AX145" s="194"/>
      <c r="AY145" s="194">
        <v>4</v>
      </c>
      <c r="AZ145" s="194">
        <v>3</v>
      </c>
      <c r="BA145" s="194" t="s">
        <v>319</v>
      </c>
      <c r="BB145" s="194" t="s">
        <v>308</v>
      </c>
      <c r="BC145" s="194"/>
      <c r="BD145">
        <f t="shared" si="10"/>
        <v>0</v>
      </c>
      <c r="BE145">
        <f t="shared" si="10"/>
        <v>1</v>
      </c>
      <c r="BF145">
        <f t="shared" si="10"/>
        <v>0</v>
      </c>
      <c r="BG145">
        <f t="shared" si="10"/>
        <v>0</v>
      </c>
      <c r="BH145">
        <f t="shared" si="10"/>
        <v>0</v>
      </c>
      <c r="BI145">
        <f t="shared" si="10"/>
        <v>0</v>
      </c>
      <c r="BJ145">
        <f t="shared" si="9"/>
        <v>0</v>
      </c>
      <c r="BK145">
        <f t="shared" si="11"/>
        <v>1</v>
      </c>
      <c r="BL145">
        <f t="shared" si="11"/>
        <v>1</v>
      </c>
      <c r="BM145">
        <f t="shared" si="11"/>
        <v>1</v>
      </c>
      <c r="BN145">
        <f t="shared" si="11"/>
        <v>1</v>
      </c>
      <c r="BO145">
        <f t="shared" si="11"/>
        <v>0</v>
      </c>
      <c r="BP145">
        <f t="shared" si="11"/>
        <v>0</v>
      </c>
    </row>
    <row r="146" spans="1:68" ht="15" x14ac:dyDescent="0.25">
      <c r="A146" s="150" t="str">
        <f>IF(ISNA(LOOKUP($F146,BLIOTECAS!$B$1:$B$27,BLIOTECAS!C$1:C$27)),"",LOOKUP($F146,BLIOTECAS!$B$1:$B$27,BLIOTECAS!C$1:C$27))</f>
        <v/>
      </c>
      <c r="B146" s="150" t="str">
        <f>IF(ISNA(LOOKUP($F146,BLIOTECAS!$B$1:$B$27,BLIOTECAS!D$1:D$27)),"",LOOKUP($F146,BLIOTECAS!$B$1:$B$27,BLIOTECAS!D$1:D$27))</f>
        <v/>
      </c>
      <c r="C146" s="150" t="str">
        <f>IFERROR(VLOOKUP(TABLA!F146,BLIOTECAS!$C$1:$E$26,3,FALSE),"")</f>
        <v>Ciencias Experimentales</v>
      </c>
      <c r="D146" s="195">
        <v>43972.543749999997</v>
      </c>
      <c r="E146" s="195" t="s">
        <v>396</v>
      </c>
      <c r="F146" s="194" t="s">
        <v>96</v>
      </c>
      <c r="G146" s="194" t="s">
        <v>300</v>
      </c>
      <c r="H146" s="194" t="s">
        <v>300</v>
      </c>
      <c r="I146" s="194" t="s">
        <v>315</v>
      </c>
      <c r="J146" s="194" t="s">
        <v>96</v>
      </c>
      <c r="K146" s="194"/>
      <c r="L146" s="194"/>
      <c r="M146" s="194"/>
      <c r="N146" s="194"/>
      <c r="O146" s="194"/>
      <c r="P146" s="194"/>
      <c r="Q146" s="194"/>
      <c r="R146" s="194"/>
      <c r="S146" s="194" t="s">
        <v>26</v>
      </c>
      <c r="T146" s="194" t="s">
        <v>270</v>
      </c>
      <c r="U146" s="194">
        <v>4</v>
      </c>
      <c r="V146" s="194">
        <v>2</v>
      </c>
      <c r="W146" s="194">
        <v>2</v>
      </c>
      <c r="X146" s="194">
        <v>3</v>
      </c>
      <c r="Y146" s="194">
        <v>4</v>
      </c>
      <c r="Z146" s="194">
        <v>4</v>
      </c>
      <c r="AA146" s="194">
        <v>4</v>
      </c>
      <c r="AB146" s="194">
        <v>2</v>
      </c>
      <c r="AC146" s="194">
        <v>5</v>
      </c>
      <c r="AD146" s="194">
        <v>4</v>
      </c>
      <c r="AE146" s="194"/>
      <c r="AF146" s="194">
        <v>5</v>
      </c>
      <c r="AG146" s="194">
        <v>5</v>
      </c>
      <c r="AH146" s="194">
        <v>4</v>
      </c>
      <c r="AI146" s="194">
        <v>4</v>
      </c>
      <c r="AJ146" s="194">
        <v>4</v>
      </c>
      <c r="AK146" s="194" t="s">
        <v>26</v>
      </c>
      <c r="AL146" s="194">
        <v>5</v>
      </c>
      <c r="AM146" s="194">
        <v>3</v>
      </c>
      <c r="AN146" s="194" t="s">
        <v>428</v>
      </c>
      <c r="AO146" s="194"/>
      <c r="AP146" s="194"/>
      <c r="AQ146" s="194"/>
      <c r="AR146" s="194"/>
      <c r="AS146" s="194"/>
      <c r="AT146" s="194"/>
      <c r="AU146" s="194"/>
      <c r="AV146" s="194" t="s">
        <v>270</v>
      </c>
      <c r="AW146" s="194" t="s">
        <v>26</v>
      </c>
      <c r="AX146" s="194"/>
      <c r="AY146" s="194">
        <v>5</v>
      </c>
      <c r="AZ146" s="194">
        <v>5</v>
      </c>
      <c r="BA146" s="194" t="s">
        <v>303</v>
      </c>
      <c r="BB146" s="194" t="s">
        <v>304</v>
      </c>
      <c r="BC146" s="194"/>
      <c r="BD146">
        <f t="shared" si="10"/>
        <v>0</v>
      </c>
      <c r="BE146">
        <f t="shared" si="10"/>
        <v>1</v>
      </c>
      <c r="BF146">
        <f t="shared" si="10"/>
        <v>0</v>
      </c>
      <c r="BG146">
        <f t="shared" si="10"/>
        <v>0</v>
      </c>
      <c r="BH146">
        <f t="shared" si="10"/>
        <v>0</v>
      </c>
      <c r="BI146">
        <f t="shared" si="10"/>
        <v>0</v>
      </c>
      <c r="BJ146">
        <f t="shared" si="9"/>
        <v>0</v>
      </c>
      <c r="BK146">
        <f t="shared" si="11"/>
        <v>1</v>
      </c>
      <c r="BL146">
        <f t="shared" si="11"/>
        <v>1</v>
      </c>
      <c r="BM146">
        <f t="shared" si="11"/>
        <v>1</v>
      </c>
      <c r="BN146">
        <f t="shared" si="11"/>
        <v>0</v>
      </c>
      <c r="BO146">
        <f t="shared" si="11"/>
        <v>0</v>
      </c>
      <c r="BP146">
        <f t="shared" si="11"/>
        <v>0</v>
      </c>
    </row>
    <row r="147" spans="1:68" ht="15" x14ac:dyDescent="0.25">
      <c r="A147" s="150" t="str">
        <f>IF(ISNA(LOOKUP($F147,BLIOTECAS!$B$1:$B$27,BLIOTECAS!C$1:C$27)),"",LOOKUP($F147,BLIOTECAS!$B$1:$B$27,BLIOTECAS!C$1:C$27))</f>
        <v/>
      </c>
      <c r="B147" s="150" t="str">
        <f>IF(ISNA(LOOKUP($F147,BLIOTECAS!$B$1:$B$27,BLIOTECAS!D$1:D$27)),"",LOOKUP($F147,BLIOTECAS!$B$1:$B$27,BLIOTECAS!D$1:D$27))</f>
        <v/>
      </c>
      <c r="C147" s="150" t="str">
        <f>IFERROR(VLOOKUP(TABLA!F147,BLIOTECAS!$C$1:$E$26,3,FALSE),"")</f>
        <v>Ciencias Experimentales</v>
      </c>
      <c r="D147" s="195">
        <v>43972.540277777778</v>
      </c>
      <c r="E147" s="195" t="s">
        <v>396</v>
      </c>
      <c r="F147" s="194" t="s">
        <v>96</v>
      </c>
      <c r="G147" s="194" t="s">
        <v>301</v>
      </c>
      <c r="H147" s="194" t="s">
        <v>300</v>
      </c>
      <c r="I147" s="194" t="s">
        <v>306</v>
      </c>
      <c r="J147" s="194" t="s">
        <v>96</v>
      </c>
      <c r="K147" s="194" t="s">
        <v>309</v>
      </c>
      <c r="L147" s="194" t="s">
        <v>105</v>
      </c>
      <c r="M147" s="194"/>
      <c r="N147" s="194"/>
      <c r="O147" s="194"/>
      <c r="P147" s="194"/>
      <c r="Q147" s="194"/>
      <c r="R147" s="194"/>
      <c r="S147" s="194" t="s">
        <v>270</v>
      </c>
      <c r="T147" s="194" t="s">
        <v>270</v>
      </c>
      <c r="U147" s="194">
        <v>4</v>
      </c>
      <c r="V147" s="194">
        <v>1</v>
      </c>
      <c r="W147" s="194">
        <v>1</v>
      </c>
      <c r="X147" s="194">
        <v>1</v>
      </c>
      <c r="Y147" s="194">
        <v>5</v>
      </c>
      <c r="Z147" s="194">
        <v>4</v>
      </c>
      <c r="AA147" s="194">
        <v>3</v>
      </c>
      <c r="AB147" s="194">
        <v>4</v>
      </c>
      <c r="AC147" s="194">
        <v>2</v>
      </c>
      <c r="AD147" s="194"/>
      <c r="AE147" s="194"/>
      <c r="AF147" s="194">
        <v>4</v>
      </c>
      <c r="AG147" s="194"/>
      <c r="AH147" s="194">
        <v>3</v>
      </c>
      <c r="AI147" s="194"/>
      <c r="AJ147" s="194"/>
      <c r="AK147" s="194" t="s">
        <v>270</v>
      </c>
      <c r="AL147" s="194">
        <v>4</v>
      </c>
      <c r="AM147" s="194"/>
      <c r="AN147" s="194" t="s">
        <v>307</v>
      </c>
      <c r="AO147" s="194"/>
      <c r="AP147" s="194"/>
      <c r="AQ147" s="194"/>
      <c r="AR147" s="194"/>
      <c r="AS147" s="194"/>
      <c r="AT147" s="194"/>
      <c r="AU147" s="194"/>
      <c r="AV147" s="194" t="s">
        <v>26</v>
      </c>
      <c r="AW147" s="194" t="s">
        <v>26</v>
      </c>
      <c r="AX147" s="194"/>
      <c r="AY147" s="194"/>
      <c r="AZ147" s="194"/>
      <c r="BA147" s="194" t="s">
        <v>311</v>
      </c>
      <c r="BB147" s="194" t="s">
        <v>308</v>
      </c>
      <c r="BC147" s="194"/>
      <c r="BD147">
        <f t="shared" si="10"/>
        <v>1</v>
      </c>
      <c r="BE147">
        <f t="shared" si="10"/>
        <v>0</v>
      </c>
      <c r="BF147">
        <f t="shared" si="10"/>
        <v>0</v>
      </c>
      <c r="BG147">
        <f t="shared" si="10"/>
        <v>0</v>
      </c>
      <c r="BH147">
        <f t="shared" si="10"/>
        <v>0</v>
      </c>
      <c r="BI147">
        <f t="shared" si="10"/>
        <v>0</v>
      </c>
      <c r="BJ147">
        <f t="shared" si="9"/>
        <v>0</v>
      </c>
      <c r="BK147">
        <f t="shared" si="11"/>
        <v>0</v>
      </c>
      <c r="BL147">
        <f t="shared" si="11"/>
        <v>0</v>
      </c>
      <c r="BM147">
        <f t="shared" si="11"/>
        <v>0</v>
      </c>
      <c r="BN147">
        <f t="shared" si="11"/>
        <v>0</v>
      </c>
      <c r="BO147">
        <f t="shared" si="11"/>
        <v>1</v>
      </c>
      <c r="BP147">
        <f t="shared" si="11"/>
        <v>0</v>
      </c>
    </row>
    <row r="148" spans="1:68" ht="15" x14ac:dyDescent="0.25">
      <c r="A148" s="150" t="str">
        <f>IF(ISNA(LOOKUP($F148,BLIOTECAS!$B$1:$B$27,BLIOTECAS!C$1:C$27)),"",LOOKUP($F148,BLIOTECAS!$B$1:$B$27,BLIOTECAS!C$1:C$27))</f>
        <v/>
      </c>
      <c r="B148" s="150" t="str">
        <f>IF(ISNA(LOOKUP($F148,BLIOTECAS!$B$1:$B$27,BLIOTECAS!D$1:D$27)),"",LOOKUP($F148,BLIOTECAS!$B$1:$B$27,BLIOTECAS!D$1:D$27))</f>
        <v/>
      </c>
      <c r="C148" s="150" t="str">
        <f>IFERROR(VLOOKUP(TABLA!F148,BLIOTECAS!$C$1:$E$26,3,FALSE),"")</f>
        <v>Ciencias Sociales</v>
      </c>
      <c r="D148" s="195">
        <v>43972.538194444445</v>
      </c>
      <c r="E148" s="195" t="s">
        <v>407</v>
      </c>
      <c r="F148" s="194" t="s">
        <v>99</v>
      </c>
      <c r="G148" s="194" t="s">
        <v>300</v>
      </c>
      <c r="H148" s="194" t="s">
        <v>300</v>
      </c>
      <c r="I148" s="194" t="s">
        <v>327</v>
      </c>
      <c r="J148" s="194" t="s">
        <v>309</v>
      </c>
      <c r="K148" s="194" t="s">
        <v>322</v>
      </c>
      <c r="L148" s="194"/>
      <c r="M148" s="194"/>
      <c r="N148" s="194"/>
      <c r="O148" s="194"/>
      <c r="P148" s="194"/>
      <c r="Q148" s="194"/>
      <c r="R148" s="194"/>
      <c r="S148" s="194" t="s">
        <v>270</v>
      </c>
      <c r="T148" s="194" t="s">
        <v>270</v>
      </c>
      <c r="U148" s="194">
        <v>4</v>
      </c>
      <c r="V148" s="194">
        <v>2</v>
      </c>
      <c r="W148" s="194">
        <v>1</v>
      </c>
      <c r="X148" s="194">
        <v>3</v>
      </c>
      <c r="Y148" s="194">
        <v>4</v>
      </c>
      <c r="Z148" s="194">
        <v>4</v>
      </c>
      <c r="AA148" s="194">
        <v>3</v>
      </c>
      <c r="AB148" s="194">
        <v>3</v>
      </c>
      <c r="AC148" s="194">
        <v>3</v>
      </c>
      <c r="AD148" s="194">
        <v>4</v>
      </c>
      <c r="AE148" s="194"/>
      <c r="AF148" s="194">
        <v>4</v>
      </c>
      <c r="AG148" s="194">
        <v>4</v>
      </c>
      <c r="AH148" s="194">
        <v>3</v>
      </c>
      <c r="AI148" s="194">
        <v>3</v>
      </c>
      <c r="AJ148" s="194">
        <v>4</v>
      </c>
      <c r="AK148" s="194" t="s">
        <v>270</v>
      </c>
      <c r="AL148" s="194">
        <v>3</v>
      </c>
      <c r="AM148" s="194">
        <v>3</v>
      </c>
      <c r="AN148" s="194" t="s">
        <v>354</v>
      </c>
      <c r="AO148" s="194"/>
      <c r="AP148" s="194"/>
      <c r="AQ148" s="194"/>
      <c r="AR148" s="194"/>
      <c r="AS148" s="194"/>
      <c r="AT148" s="194"/>
      <c r="AU148" s="194"/>
      <c r="AV148" s="194" t="s">
        <v>270</v>
      </c>
      <c r="AW148" s="194" t="s">
        <v>26</v>
      </c>
      <c r="AX148" s="194"/>
      <c r="AY148" s="194">
        <v>3</v>
      </c>
      <c r="AZ148" s="194">
        <v>3</v>
      </c>
      <c r="BA148" s="194" t="s">
        <v>311</v>
      </c>
      <c r="BB148" s="194" t="s">
        <v>317</v>
      </c>
      <c r="BC148" s="194"/>
      <c r="BD148">
        <f t="shared" si="10"/>
        <v>1</v>
      </c>
      <c r="BE148">
        <f t="shared" si="10"/>
        <v>0</v>
      </c>
      <c r="BF148">
        <f t="shared" si="10"/>
        <v>1</v>
      </c>
      <c r="BG148">
        <f t="shared" si="10"/>
        <v>0</v>
      </c>
      <c r="BH148">
        <f t="shared" si="10"/>
        <v>0</v>
      </c>
      <c r="BI148">
        <f t="shared" si="10"/>
        <v>0</v>
      </c>
      <c r="BJ148">
        <f t="shared" si="9"/>
        <v>1</v>
      </c>
      <c r="BK148">
        <f t="shared" si="11"/>
        <v>0</v>
      </c>
      <c r="BL148">
        <f t="shared" si="11"/>
        <v>0</v>
      </c>
      <c r="BM148">
        <f t="shared" si="11"/>
        <v>1</v>
      </c>
      <c r="BN148">
        <f t="shared" si="11"/>
        <v>0</v>
      </c>
      <c r="BO148">
        <f t="shared" si="11"/>
        <v>0</v>
      </c>
      <c r="BP148">
        <f t="shared" si="11"/>
        <v>0</v>
      </c>
    </row>
    <row r="149" spans="1:68" ht="15" x14ac:dyDescent="0.25">
      <c r="A149" s="150" t="str">
        <f>IF(ISNA(LOOKUP($F149,BLIOTECAS!$B$1:$B$27,BLIOTECAS!C$1:C$27)),"",LOOKUP($F149,BLIOTECAS!$B$1:$B$27,BLIOTECAS!C$1:C$27))</f>
        <v/>
      </c>
      <c r="B149" s="150" t="str">
        <f>IF(ISNA(LOOKUP($F149,BLIOTECAS!$B$1:$B$27,BLIOTECAS!D$1:D$27)),"",LOOKUP($F149,BLIOTECAS!$B$1:$B$27,BLIOTECAS!D$1:D$27))</f>
        <v/>
      </c>
      <c r="C149" s="150" t="str">
        <f>IFERROR(VLOOKUP(TABLA!F149,BLIOTECAS!$C$1:$E$26,3,FALSE),"")</f>
        <v>Humanidades</v>
      </c>
      <c r="D149" s="195">
        <v>43972.535416666666</v>
      </c>
      <c r="E149" s="195" t="s">
        <v>407</v>
      </c>
      <c r="F149" s="194" t="s">
        <v>104</v>
      </c>
      <c r="G149" s="194" t="s">
        <v>305</v>
      </c>
      <c r="H149" s="194" t="s">
        <v>300</v>
      </c>
      <c r="I149" s="194" t="s">
        <v>306</v>
      </c>
      <c r="J149" s="194" t="s">
        <v>104</v>
      </c>
      <c r="K149" s="194" t="s">
        <v>309</v>
      </c>
      <c r="L149" s="194" t="s">
        <v>90</v>
      </c>
      <c r="M149" s="194"/>
      <c r="N149" s="194"/>
      <c r="O149" s="194"/>
      <c r="P149" s="194"/>
      <c r="Q149" s="194"/>
      <c r="R149" s="194"/>
      <c r="S149" s="194" t="s">
        <v>270</v>
      </c>
      <c r="T149" s="194" t="s">
        <v>270</v>
      </c>
      <c r="U149" s="194">
        <v>3</v>
      </c>
      <c r="V149" s="194">
        <v>1</v>
      </c>
      <c r="W149" s="194">
        <v>1</v>
      </c>
      <c r="X149" s="194">
        <v>4</v>
      </c>
      <c r="Y149" s="194">
        <v>4</v>
      </c>
      <c r="Z149" s="194">
        <v>4</v>
      </c>
      <c r="AA149" s="194">
        <v>2</v>
      </c>
      <c r="AB149" s="194">
        <v>4</v>
      </c>
      <c r="AC149" s="194">
        <v>3</v>
      </c>
      <c r="AD149" s="194">
        <v>4</v>
      </c>
      <c r="AE149" s="194"/>
      <c r="AF149" s="194">
        <v>4</v>
      </c>
      <c r="AG149" s="194">
        <v>5</v>
      </c>
      <c r="AH149" s="194">
        <v>4</v>
      </c>
      <c r="AI149" s="194">
        <v>3</v>
      </c>
      <c r="AJ149" s="194">
        <v>4</v>
      </c>
      <c r="AK149" s="194" t="s">
        <v>26</v>
      </c>
      <c r="AL149" s="194">
        <v>3</v>
      </c>
      <c r="AM149" s="194">
        <v>2</v>
      </c>
      <c r="AN149" s="194" t="s">
        <v>424</v>
      </c>
      <c r="AO149" s="194"/>
      <c r="AP149" s="194"/>
      <c r="AQ149" s="194"/>
      <c r="AR149" s="194"/>
      <c r="AS149" s="194"/>
      <c r="AT149" s="194"/>
      <c r="AU149" s="194"/>
      <c r="AV149" s="194" t="s">
        <v>26</v>
      </c>
      <c r="AW149" s="194" t="s">
        <v>26</v>
      </c>
      <c r="AX149" s="194"/>
      <c r="AY149" s="194">
        <v>5</v>
      </c>
      <c r="AZ149" s="194">
        <v>5</v>
      </c>
      <c r="BA149" s="194" t="s">
        <v>311</v>
      </c>
      <c r="BB149" s="194" t="s">
        <v>308</v>
      </c>
      <c r="BC149" s="194"/>
      <c r="BD149">
        <f t="shared" si="10"/>
        <v>1</v>
      </c>
      <c r="BE149">
        <f t="shared" si="10"/>
        <v>0</v>
      </c>
      <c r="BF149">
        <f t="shared" si="10"/>
        <v>0</v>
      </c>
      <c r="BG149">
        <f t="shared" si="10"/>
        <v>0</v>
      </c>
      <c r="BH149">
        <f t="shared" si="10"/>
        <v>0</v>
      </c>
      <c r="BI149">
        <f t="shared" si="10"/>
        <v>0</v>
      </c>
      <c r="BJ149">
        <f t="shared" si="9"/>
        <v>0</v>
      </c>
      <c r="BK149">
        <f t="shared" si="11"/>
        <v>0</v>
      </c>
      <c r="BL149">
        <f t="shared" si="11"/>
        <v>1</v>
      </c>
      <c r="BM149">
        <f t="shared" si="11"/>
        <v>0</v>
      </c>
      <c r="BN149">
        <f t="shared" si="11"/>
        <v>0</v>
      </c>
      <c r="BO149">
        <f t="shared" si="11"/>
        <v>0</v>
      </c>
      <c r="BP149">
        <f t="shared" si="11"/>
        <v>0</v>
      </c>
    </row>
    <row r="150" spans="1:68" ht="15" x14ac:dyDescent="0.25">
      <c r="A150" s="150" t="str">
        <f>IF(ISNA(LOOKUP($F150,BLIOTECAS!$B$1:$B$27,BLIOTECAS!C$1:C$27)),"",LOOKUP($F150,BLIOTECAS!$B$1:$B$27,BLIOTECAS!C$1:C$27))</f>
        <v/>
      </c>
      <c r="B150" s="150" t="str">
        <f>IF(ISNA(LOOKUP($F150,BLIOTECAS!$B$1:$B$27,BLIOTECAS!D$1:D$27)),"",LOOKUP($F150,BLIOTECAS!$B$1:$B$27,BLIOTECAS!D$1:D$27))</f>
        <v/>
      </c>
      <c r="C150" s="150" t="str">
        <f>IFERROR(VLOOKUP(TABLA!F150,BLIOTECAS!$C$1:$E$26,3,FALSE),"")</f>
        <v>Ciencias Sociales</v>
      </c>
      <c r="D150" s="195">
        <v>43972.52847222222</v>
      </c>
      <c r="E150" s="195" t="s">
        <v>396</v>
      </c>
      <c r="F150" s="194" t="s">
        <v>99</v>
      </c>
      <c r="G150" s="194" t="s">
        <v>305</v>
      </c>
      <c r="H150" s="194" t="s">
        <v>320</v>
      </c>
      <c r="I150" s="194" t="s">
        <v>336</v>
      </c>
      <c r="J150" s="194" t="s">
        <v>309</v>
      </c>
      <c r="K150" s="194" t="s">
        <v>322</v>
      </c>
      <c r="L150" s="194"/>
      <c r="M150" s="194"/>
      <c r="N150" s="194"/>
      <c r="O150" s="194"/>
      <c r="P150" s="194"/>
      <c r="Q150" s="194"/>
      <c r="R150" s="194"/>
      <c r="S150" s="194" t="s">
        <v>270</v>
      </c>
      <c r="T150" s="194" t="s">
        <v>270</v>
      </c>
      <c r="U150" s="194">
        <v>5</v>
      </c>
      <c r="V150" s="194">
        <v>1</v>
      </c>
      <c r="W150" s="194">
        <v>2</v>
      </c>
      <c r="X150" s="194">
        <v>3</v>
      </c>
      <c r="Y150" s="194">
        <v>2</v>
      </c>
      <c r="Z150" s="194">
        <v>1</v>
      </c>
      <c r="AA150" s="194">
        <v>1</v>
      </c>
      <c r="AB150" s="194">
        <v>1</v>
      </c>
      <c r="AC150" s="194">
        <v>3</v>
      </c>
      <c r="AD150" s="194">
        <v>2</v>
      </c>
      <c r="AE150" s="194"/>
      <c r="AF150" s="194">
        <v>2</v>
      </c>
      <c r="AG150" s="194">
        <v>5</v>
      </c>
      <c r="AH150" s="194">
        <v>4</v>
      </c>
      <c r="AI150" s="194">
        <v>3</v>
      </c>
      <c r="AJ150" s="194">
        <v>2</v>
      </c>
      <c r="AK150" s="194" t="s">
        <v>26</v>
      </c>
      <c r="AL150" s="194">
        <v>2</v>
      </c>
      <c r="AM150" s="194">
        <v>3</v>
      </c>
      <c r="AN150" s="194" t="s">
        <v>325</v>
      </c>
      <c r="AO150" s="194"/>
      <c r="AP150" s="194"/>
      <c r="AQ150" s="194"/>
      <c r="AR150" s="194"/>
      <c r="AS150" s="194"/>
      <c r="AT150" s="194"/>
      <c r="AU150" s="194"/>
      <c r="AV150" s="194" t="s">
        <v>26</v>
      </c>
      <c r="AW150" s="194" t="s">
        <v>26</v>
      </c>
      <c r="AX150" s="194"/>
      <c r="AY150" s="194">
        <v>4</v>
      </c>
      <c r="AZ150" s="194">
        <v>4</v>
      </c>
      <c r="BA150" s="194" t="s">
        <v>311</v>
      </c>
      <c r="BB150" s="194" t="s">
        <v>308</v>
      </c>
      <c r="BC150" s="194"/>
      <c r="BD150">
        <f t="shared" si="10"/>
        <v>0</v>
      </c>
      <c r="BE150">
        <f t="shared" si="10"/>
        <v>1</v>
      </c>
      <c r="BF150">
        <f t="shared" si="10"/>
        <v>1</v>
      </c>
      <c r="BG150">
        <f t="shared" si="10"/>
        <v>0</v>
      </c>
      <c r="BH150">
        <f t="shared" si="10"/>
        <v>0</v>
      </c>
      <c r="BI150">
        <f t="shared" si="10"/>
        <v>0</v>
      </c>
      <c r="BJ150">
        <f t="shared" si="9"/>
        <v>1</v>
      </c>
      <c r="BK150">
        <f t="shared" si="11"/>
        <v>0</v>
      </c>
      <c r="BL150">
        <f t="shared" si="11"/>
        <v>0</v>
      </c>
      <c r="BM150">
        <f t="shared" si="11"/>
        <v>0</v>
      </c>
      <c r="BN150">
        <f t="shared" si="11"/>
        <v>0</v>
      </c>
      <c r="BO150">
        <f t="shared" si="11"/>
        <v>0</v>
      </c>
      <c r="BP150">
        <f t="shared" si="11"/>
        <v>0</v>
      </c>
    </row>
    <row r="151" spans="1:68" ht="15" x14ac:dyDescent="0.25">
      <c r="A151" s="150" t="str">
        <f>IF(ISNA(LOOKUP($F151,BLIOTECAS!$B$1:$B$27,BLIOTECAS!C$1:C$27)),"",LOOKUP($F151,BLIOTECAS!$B$1:$B$27,BLIOTECAS!C$1:C$27))</f>
        <v/>
      </c>
      <c r="B151" s="150" t="str">
        <f>IF(ISNA(LOOKUP($F151,BLIOTECAS!$B$1:$B$27,BLIOTECAS!D$1:D$27)),"",LOOKUP($F151,BLIOTECAS!$B$1:$B$27,BLIOTECAS!D$1:D$27))</f>
        <v/>
      </c>
      <c r="C151" s="150" t="str">
        <f>IFERROR(VLOOKUP(TABLA!F151,BLIOTECAS!$C$1:$E$26,3,FALSE),"")</f>
        <v>Ciencias Experimentales</v>
      </c>
      <c r="D151" s="195">
        <v>43972.524305555555</v>
      </c>
      <c r="E151" s="195" t="s">
        <v>396</v>
      </c>
      <c r="F151" s="194" t="s">
        <v>90</v>
      </c>
      <c r="G151" s="194" t="s">
        <v>305</v>
      </c>
      <c r="H151" s="194" t="s">
        <v>300</v>
      </c>
      <c r="I151" s="194" t="s">
        <v>306</v>
      </c>
      <c r="J151" s="194" t="s">
        <v>90</v>
      </c>
      <c r="K151" s="194" t="s">
        <v>98</v>
      </c>
      <c r="L151" s="194"/>
      <c r="M151" s="194"/>
      <c r="N151" s="194"/>
      <c r="O151" s="194"/>
      <c r="P151" s="194"/>
      <c r="Q151" s="194"/>
      <c r="R151" s="194"/>
      <c r="S151" s="194" t="s">
        <v>270</v>
      </c>
      <c r="T151" s="194" t="s">
        <v>270</v>
      </c>
      <c r="U151" s="194">
        <v>5</v>
      </c>
      <c r="V151" s="194">
        <v>2</v>
      </c>
      <c r="W151" s="194">
        <v>3</v>
      </c>
      <c r="X151" s="194">
        <v>5</v>
      </c>
      <c r="Y151" s="194">
        <v>5</v>
      </c>
      <c r="Z151" s="194">
        <v>5</v>
      </c>
      <c r="AA151" s="194">
        <v>5</v>
      </c>
      <c r="AB151" s="194">
        <v>1</v>
      </c>
      <c r="AC151" s="194">
        <v>1</v>
      </c>
      <c r="AD151" s="194">
        <v>3</v>
      </c>
      <c r="AE151" s="194"/>
      <c r="AF151" s="194">
        <v>3</v>
      </c>
      <c r="AG151" s="194">
        <v>5</v>
      </c>
      <c r="AH151" s="194">
        <v>3</v>
      </c>
      <c r="AI151" s="194">
        <v>3</v>
      </c>
      <c r="AJ151" s="194">
        <v>5</v>
      </c>
      <c r="AK151" s="194" t="s">
        <v>26</v>
      </c>
      <c r="AL151" s="194">
        <v>2</v>
      </c>
      <c r="AM151" s="194">
        <v>1</v>
      </c>
      <c r="AN151" s="194" t="s">
        <v>408</v>
      </c>
      <c r="AO151" s="194"/>
      <c r="AP151" s="194"/>
      <c r="AQ151" s="194"/>
      <c r="AR151" s="194"/>
      <c r="AS151" s="194"/>
      <c r="AT151" s="194"/>
      <c r="AU151" s="194"/>
      <c r="AV151" s="194" t="s">
        <v>26</v>
      </c>
      <c r="AW151" s="194" t="s">
        <v>26</v>
      </c>
      <c r="AX151" s="194"/>
      <c r="AY151" s="194">
        <v>5</v>
      </c>
      <c r="AZ151" s="194">
        <v>5</v>
      </c>
      <c r="BA151" s="194" t="s">
        <v>303</v>
      </c>
      <c r="BB151" s="194" t="s">
        <v>317</v>
      </c>
      <c r="BC151" s="194"/>
      <c r="BD151">
        <f t="shared" si="10"/>
        <v>1</v>
      </c>
      <c r="BE151">
        <f t="shared" si="10"/>
        <v>0</v>
      </c>
      <c r="BF151">
        <f t="shared" si="10"/>
        <v>0</v>
      </c>
      <c r="BG151">
        <f t="shared" si="10"/>
        <v>0</v>
      </c>
      <c r="BH151">
        <f t="shared" si="10"/>
        <v>0</v>
      </c>
      <c r="BI151">
        <f t="shared" si="10"/>
        <v>0</v>
      </c>
      <c r="BJ151">
        <f t="shared" si="9"/>
        <v>1</v>
      </c>
      <c r="BK151">
        <f t="shared" si="11"/>
        <v>0</v>
      </c>
      <c r="BL151">
        <f t="shared" si="11"/>
        <v>1</v>
      </c>
      <c r="BM151">
        <f t="shared" si="11"/>
        <v>1</v>
      </c>
      <c r="BN151">
        <f t="shared" si="11"/>
        <v>0</v>
      </c>
      <c r="BO151">
        <f t="shared" si="11"/>
        <v>0</v>
      </c>
      <c r="BP151">
        <f t="shared" si="11"/>
        <v>0</v>
      </c>
    </row>
    <row r="152" spans="1:68" ht="15" x14ac:dyDescent="0.25">
      <c r="A152" s="150" t="str">
        <f>IF(ISNA(LOOKUP($F152,BLIOTECAS!$B$1:$B$27,BLIOTECAS!C$1:C$27)),"",LOOKUP($F152,BLIOTECAS!$B$1:$B$27,BLIOTECAS!C$1:C$27))</f>
        <v/>
      </c>
      <c r="B152" s="150" t="str">
        <f>IF(ISNA(LOOKUP($F152,BLIOTECAS!$B$1:$B$27,BLIOTECAS!D$1:D$27)),"",LOOKUP($F152,BLIOTECAS!$B$1:$B$27,BLIOTECAS!D$1:D$27))</f>
        <v/>
      </c>
      <c r="C152" s="150" t="str">
        <f>IFERROR(VLOOKUP(TABLA!F152,BLIOTECAS!$C$1:$E$26,3,FALSE),"")</f>
        <v>Ciencias Sociales</v>
      </c>
      <c r="D152" s="195">
        <v>43972.522916666669</v>
      </c>
      <c r="E152" s="195" t="s">
        <v>396</v>
      </c>
      <c r="F152" s="194" t="s">
        <v>221</v>
      </c>
      <c r="G152" s="194" t="s">
        <v>301</v>
      </c>
      <c r="H152" s="194" t="s">
        <v>305</v>
      </c>
      <c r="I152" s="194" t="s">
        <v>306</v>
      </c>
      <c r="J152" s="194" t="s">
        <v>221</v>
      </c>
      <c r="K152" s="194"/>
      <c r="L152" s="194"/>
      <c r="M152" s="194" t="s">
        <v>1397</v>
      </c>
      <c r="N152" s="194"/>
      <c r="O152" s="194"/>
      <c r="P152" s="194"/>
      <c r="Q152" s="194"/>
      <c r="R152" s="194"/>
      <c r="S152" s="194" t="s">
        <v>270</v>
      </c>
      <c r="T152" s="194" t="s">
        <v>270</v>
      </c>
      <c r="U152" s="194">
        <v>4</v>
      </c>
      <c r="V152" s="194">
        <v>2</v>
      </c>
      <c r="W152" s="194">
        <v>4</v>
      </c>
      <c r="X152" s="194">
        <v>3</v>
      </c>
      <c r="Y152" s="194">
        <v>5</v>
      </c>
      <c r="Z152" s="194">
        <v>5</v>
      </c>
      <c r="AA152" s="194">
        <v>5</v>
      </c>
      <c r="AB152" s="194">
        <v>1</v>
      </c>
      <c r="AC152" s="194">
        <v>5</v>
      </c>
      <c r="AD152" s="194">
        <v>4</v>
      </c>
      <c r="AE152" s="194"/>
      <c r="AF152" s="194">
        <v>3</v>
      </c>
      <c r="AG152" s="194">
        <v>5</v>
      </c>
      <c r="AH152" s="194">
        <v>4</v>
      </c>
      <c r="AI152" s="194">
        <v>4</v>
      </c>
      <c r="AJ152" s="194">
        <v>4</v>
      </c>
      <c r="AK152" s="194" t="s">
        <v>26</v>
      </c>
      <c r="AL152" s="194">
        <v>3</v>
      </c>
      <c r="AM152" s="194">
        <v>3</v>
      </c>
      <c r="AN152" s="194" t="s">
        <v>445</v>
      </c>
      <c r="AO152" s="194"/>
      <c r="AP152" s="194"/>
      <c r="AQ152" s="194"/>
      <c r="AR152" s="194"/>
      <c r="AS152" s="194"/>
      <c r="AT152" s="194"/>
      <c r="AU152" s="194"/>
      <c r="AV152" s="194" t="s">
        <v>26</v>
      </c>
      <c r="AW152" s="194" t="s">
        <v>26</v>
      </c>
      <c r="AX152" s="194"/>
      <c r="AY152" s="194">
        <v>5</v>
      </c>
      <c r="AZ152" s="194">
        <v>5</v>
      </c>
      <c r="BA152" s="194" t="s">
        <v>303</v>
      </c>
      <c r="BB152" s="194"/>
      <c r="BC152" s="194" t="s">
        <v>1398</v>
      </c>
      <c r="BD152">
        <f t="shared" si="10"/>
        <v>1</v>
      </c>
      <c r="BE152">
        <f t="shared" si="10"/>
        <v>0</v>
      </c>
      <c r="BF152">
        <f t="shared" si="10"/>
        <v>0</v>
      </c>
      <c r="BG152">
        <f t="shared" si="10"/>
        <v>0</v>
      </c>
      <c r="BH152">
        <f t="shared" si="10"/>
        <v>0</v>
      </c>
      <c r="BI152">
        <f t="shared" si="10"/>
        <v>0</v>
      </c>
      <c r="BJ152">
        <f t="shared" si="9"/>
        <v>0</v>
      </c>
      <c r="BK152">
        <f t="shared" si="11"/>
        <v>0</v>
      </c>
      <c r="BL152">
        <f t="shared" si="11"/>
        <v>1</v>
      </c>
      <c r="BM152">
        <f t="shared" si="11"/>
        <v>1</v>
      </c>
      <c r="BN152">
        <f t="shared" si="11"/>
        <v>1</v>
      </c>
      <c r="BO152">
        <f t="shared" si="11"/>
        <v>0</v>
      </c>
      <c r="BP152">
        <f t="shared" si="11"/>
        <v>0</v>
      </c>
    </row>
    <row r="153" spans="1:68" ht="15" x14ac:dyDescent="0.25">
      <c r="A153" s="150" t="str">
        <f>IF(ISNA(LOOKUP($F153,BLIOTECAS!$B$1:$B$27,BLIOTECAS!C$1:C$27)),"",LOOKUP($F153,BLIOTECAS!$B$1:$B$27,BLIOTECAS!C$1:C$27))</f>
        <v/>
      </c>
      <c r="B153" s="150" t="str">
        <f>IF(ISNA(LOOKUP($F153,BLIOTECAS!$B$1:$B$27,BLIOTECAS!D$1:D$27)),"",LOOKUP($F153,BLIOTECAS!$B$1:$B$27,BLIOTECAS!D$1:D$27))</f>
        <v/>
      </c>
      <c r="C153" s="150" t="str">
        <f>IFERROR(VLOOKUP(TABLA!F153,BLIOTECAS!$C$1:$E$26,3,FALSE),"")</f>
        <v>Ciencias Experimentales</v>
      </c>
      <c r="D153" s="195">
        <v>43972.515277777777</v>
      </c>
      <c r="E153" s="195" t="s">
        <v>396</v>
      </c>
      <c r="F153" s="194" t="s">
        <v>90</v>
      </c>
      <c r="G153" s="194" t="s">
        <v>301</v>
      </c>
      <c r="H153" s="194" t="s">
        <v>300</v>
      </c>
      <c r="I153" s="194" t="s">
        <v>306</v>
      </c>
      <c r="J153" s="194" t="s">
        <v>90</v>
      </c>
      <c r="K153" s="194" t="s">
        <v>95</v>
      </c>
      <c r="L153" s="194"/>
      <c r="M153" s="194"/>
      <c r="N153" s="194"/>
      <c r="O153" s="194"/>
      <c r="P153" s="194"/>
      <c r="Q153" s="194"/>
      <c r="R153" s="194"/>
      <c r="S153" s="194" t="s">
        <v>270</v>
      </c>
      <c r="T153" s="194" t="s">
        <v>270</v>
      </c>
      <c r="U153" s="194">
        <v>2</v>
      </c>
      <c r="V153" s="194">
        <v>3</v>
      </c>
      <c r="W153" s="194">
        <v>3</v>
      </c>
      <c r="X153" s="194">
        <v>1</v>
      </c>
      <c r="Y153" s="194">
        <v>3</v>
      </c>
      <c r="Z153" s="194">
        <v>4</v>
      </c>
      <c r="AA153" s="194">
        <v>4</v>
      </c>
      <c r="AB153" s="194">
        <v>2</v>
      </c>
      <c r="AC153" s="194">
        <v>4</v>
      </c>
      <c r="AD153" s="194">
        <v>4</v>
      </c>
      <c r="AE153" s="194"/>
      <c r="AF153" s="194">
        <v>3</v>
      </c>
      <c r="AG153" s="194">
        <v>5</v>
      </c>
      <c r="AH153" s="194">
        <v>4</v>
      </c>
      <c r="AI153" s="194">
        <v>5</v>
      </c>
      <c r="AJ153" s="194">
        <v>4</v>
      </c>
      <c r="AK153" s="194" t="s">
        <v>270</v>
      </c>
      <c r="AL153" s="194">
        <v>4</v>
      </c>
      <c r="AM153" s="194">
        <v>3</v>
      </c>
      <c r="AN153" s="194" t="s">
        <v>445</v>
      </c>
      <c r="AO153" s="194"/>
      <c r="AP153" s="194"/>
      <c r="AQ153" s="194"/>
      <c r="AR153" s="194"/>
      <c r="AS153" s="194"/>
      <c r="AT153" s="194"/>
      <c r="AU153" s="194"/>
      <c r="AV153" s="194" t="s">
        <v>270</v>
      </c>
      <c r="AW153" s="194" t="s">
        <v>270</v>
      </c>
      <c r="AX153" s="194" t="s">
        <v>313</v>
      </c>
      <c r="AY153" s="194">
        <v>5</v>
      </c>
      <c r="AZ153" s="194">
        <v>5</v>
      </c>
      <c r="BA153" s="194" t="s">
        <v>311</v>
      </c>
      <c r="BB153" s="194" t="s">
        <v>304</v>
      </c>
      <c r="BC153" s="194"/>
      <c r="BD153">
        <f t="shared" si="10"/>
        <v>1</v>
      </c>
      <c r="BE153">
        <f t="shared" si="10"/>
        <v>0</v>
      </c>
      <c r="BF153">
        <f t="shared" si="10"/>
        <v>0</v>
      </c>
      <c r="BG153">
        <f t="shared" si="10"/>
        <v>0</v>
      </c>
      <c r="BH153">
        <f t="shared" si="10"/>
        <v>0</v>
      </c>
      <c r="BI153">
        <f t="shared" si="10"/>
        <v>0</v>
      </c>
      <c r="BJ153">
        <f t="shared" si="9"/>
        <v>0</v>
      </c>
      <c r="BK153">
        <f t="shared" si="11"/>
        <v>0</v>
      </c>
      <c r="BL153">
        <f t="shared" si="11"/>
        <v>1</v>
      </c>
      <c r="BM153">
        <f t="shared" si="11"/>
        <v>1</v>
      </c>
      <c r="BN153">
        <f t="shared" si="11"/>
        <v>1</v>
      </c>
      <c r="BO153">
        <f t="shared" si="11"/>
        <v>0</v>
      </c>
      <c r="BP153">
        <f t="shared" si="11"/>
        <v>0</v>
      </c>
    </row>
    <row r="154" spans="1:68" ht="15" x14ac:dyDescent="0.25">
      <c r="A154" s="150" t="str">
        <f>IF(ISNA(LOOKUP($F154,BLIOTECAS!$B$1:$B$27,BLIOTECAS!C$1:C$27)),"",LOOKUP($F154,BLIOTECAS!$B$1:$B$27,BLIOTECAS!C$1:C$27))</f>
        <v/>
      </c>
      <c r="B154" s="150" t="str">
        <f>IF(ISNA(LOOKUP($F154,BLIOTECAS!$B$1:$B$27,BLIOTECAS!D$1:D$27)),"",LOOKUP($F154,BLIOTECAS!$B$1:$B$27,BLIOTECAS!D$1:D$27))</f>
        <v/>
      </c>
      <c r="C154" s="150" t="str">
        <f>IFERROR(VLOOKUP(TABLA!F154,BLIOTECAS!$C$1:$E$26,3,FALSE),"")</f>
        <v>Ciencias Sociales</v>
      </c>
      <c r="D154" s="195">
        <v>43972.513194444444</v>
      </c>
      <c r="E154" s="195" t="s">
        <v>396</v>
      </c>
      <c r="F154" s="194" t="s">
        <v>99</v>
      </c>
      <c r="G154" s="194" t="s">
        <v>305</v>
      </c>
      <c r="H154" s="194" t="s">
        <v>320</v>
      </c>
      <c r="I154" s="194" t="s">
        <v>315</v>
      </c>
      <c r="J154" s="194" t="s">
        <v>309</v>
      </c>
      <c r="K154" s="194" t="s">
        <v>98</v>
      </c>
      <c r="L154" s="194"/>
      <c r="M154" s="194"/>
      <c r="N154" s="194"/>
      <c r="O154" s="194"/>
      <c r="P154" s="194"/>
      <c r="Q154" s="194"/>
      <c r="R154" s="194"/>
      <c r="S154" s="194" t="s">
        <v>26</v>
      </c>
      <c r="T154" s="194" t="s">
        <v>270</v>
      </c>
      <c r="U154" s="194">
        <v>2</v>
      </c>
      <c r="V154" s="194">
        <v>2</v>
      </c>
      <c r="W154" s="194">
        <v>2</v>
      </c>
      <c r="X154" s="194">
        <v>5</v>
      </c>
      <c r="Y154" s="194">
        <v>5</v>
      </c>
      <c r="Z154" s="194">
        <v>4</v>
      </c>
      <c r="AA154" s="194">
        <v>5</v>
      </c>
      <c r="AB154" s="194">
        <v>1</v>
      </c>
      <c r="AC154" s="194">
        <v>4</v>
      </c>
      <c r="AD154" s="194">
        <v>4</v>
      </c>
      <c r="AE154" s="194"/>
      <c r="AF154" s="194">
        <v>5</v>
      </c>
      <c r="AG154" s="194">
        <v>4</v>
      </c>
      <c r="AH154" s="194">
        <v>4</v>
      </c>
      <c r="AI154" s="194">
        <v>3</v>
      </c>
      <c r="AJ154" s="194">
        <v>3</v>
      </c>
      <c r="AK154" s="194" t="s">
        <v>26</v>
      </c>
      <c r="AL154" s="194">
        <v>3</v>
      </c>
      <c r="AM154" s="194">
        <v>3</v>
      </c>
      <c r="AN154" s="194" t="s">
        <v>345</v>
      </c>
      <c r="AO154" s="194"/>
      <c r="AP154" s="194"/>
      <c r="AQ154" s="194"/>
      <c r="AR154" s="194"/>
      <c r="AS154" s="194"/>
      <c r="AT154" s="194"/>
      <c r="AU154" s="194"/>
      <c r="AV154" s="194" t="s">
        <v>26</v>
      </c>
      <c r="AW154" s="194" t="s">
        <v>26</v>
      </c>
      <c r="AX154" s="194"/>
      <c r="AY154" s="194">
        <v>5</v>
      </c>
      <c r="AZ154" s="194">
        <v>5</v>
      </c>
      <c r="BA154" s="194" t="s">
        <v>303</v>
      </c>
      <c r="BB154" s="194"/>
      <c r="BC154" s="194"/>
      <c r="BD154">
        <f t="shared" si="10"/>
        <v>0</v>
      </c>
      <c r="BE154">
        <f t="shared" si="10"/>
        <v>1</v>
      </c>
      <c r="BF154">
        <f t="shared" si="10"/>
        <v>0</v>
      </c>
      <c r="BG154">
        <f t="shared" si="10"/>
        <v>0</v>
      </c>
      <c r="BH154">
        <f t="shared" si="10"/>
        <v>0</v>
      </c>
      <c r="BI154">
        <f t="shared" si="10"/>
        <v>0</v>
      </c>
      <c r="BJ154">
        <f t="shared" si="9"/>
        <v>0</v>
      </c>
      <c r="BK154">
        <f t="shared" si="11"/>
        <v>0</v>
      </c>
      <c r="BL154">
        <f t="shared" si="11"/>
        <v>0</v>
      </c>
      <c r="BM154">
        <f t="shared" si="11"/>
        <v>1</v>
      </c>
      <c r="BN154">
        <f t="shared" si="11"/>
        <v>0</v>
      </c>
      <c r="BO154">
        <f t="shared" si="11"/>
        <v>0</v>
      </c>
      <c r="BP154">
        <f t="shared" si="11"/>
        <v>0</v>
      </c>
    </row>
    <row r="155" spans="1:68" ht="15" x14ac:dyDescent="0.25">
      <c r="A155" s="150" t="str">
        <f>IF(ISNA(LOOKUP($F155,BLIOTECAS!$B$1:$B$27,BLIOTECAS!C$1:C$27)),"",LOOKUP($F155,BLIOTECAS!$B$1:$B$27,BLIOTECAS!C$1:C$27))</f>
        <v/>
      </c>
      <c r="B155" s="150" t="str">
        <f>IF(ISNA(LOOKUP($F155,BLIOTECAS!$B$1:$B$27,BLIOTECAS!D$1:D$27)),"",LOOKUP($F155,BLIOTECAS!$B$1:$B$27,BLIOTECAS!D$1:D$27))</f>
        <v/>
      </c>
      <c r="C155" s="150" t="str">
        <f>IFERROR(VLOOKUP(TABLA!F155,BLIOTECAS!$C$1:$E$26,3,FALSE),"")</f>
        <v>Ciencias de la Salud</v>
      </c>
      <c r="D155" s="195">
        <v>43972.512499999997</v>
      </c>
      <c r="E155" s="195" t="s">
        <v>407</v>
      </c>
      <c r="F155" s="194" t="s">
        <v>108</v>
      </c>
      <c r="G155" s="194" t="s">
        <v>300</v>
      </c>
      <c r="H155" s="194" t="s">
        <v>300</v>
      </c>
      <c r="I155" s="194" t="s">
        <v>306</v>
      </c>
      <c r="J155" s="194" t="s">
        <v>108</v>
      </c>
      <c r="K155" s="194" t="s">
        <v>225</v>
      </c>
      <c r="L155" s="194" t="s">
        <v>93</v>
      </c>
      <c r="M155" s="194"/>
      <c r="N155" s="194"/>
      <c r="O155" s="194"/>
      <c r="P155" s="194"/>
      <c r="Q155" s="194"/>
      <c r="R155" s="194"/>
      <c r="S155" s="194" t="s">
        <v>26</v>
      </c>
      <c r="T155" s="194" t="s">
        <v>270</v>
      </c>
      <c r="U155" s="194">
        <v>2</v>
      </c>
      <c r="V155" s="194">
        <v>2</v>
      </c>
      <c r="W155" s="194">
        <v>2</v>
      </c>
      <c r="X155" s="194">
        <v>3</v>
      </c>
      <c r="Y155" s="194">
        <v>5</v>
      </c>
      <c r="Z155" s="194">
        <v>5</v>
      </c>
      <c r="AA155" s="194">
        <v>5</v>
      </c>
      <c r="AB155" s="194">
        <v>2</v>
      </c>
      <c r="AC155" s="194">
        <v>5</v>
      </c>
      <c r="AD155" s="194">
        <v>5</v>
      </c>
      <c r="AE155" s="194"/>
      <c r="AF155" s="194">
        <v>5</v>
      </c>
      <c r="AG155" s="194">
        <v>5</v>
      </c>
      <c r="AH155" s="194">
        <v>5</v>
      </c>
      <c r="AI155" s="194">
        <v>5</v>
      </c>
      <c r="AJ155" s="194">
        <v>5</v>
      </c>
      <c r="AK155" s="194" t="s">
        <v>26</v>
      </c>
      <c r="AL155" s="194">
        <v>4</v>
      </c>
      <c r="AM155" s="194">
        <v>5</v>
      </c>
      <c r="AN155" s="194" t="s">
        <v>421</v>
      </c>
      <c r="AO155" s="194"/>
      <c r="AP155" s="194"/>
      <c r="AQ155" s="194"/>
      <c r="AR155" s="194"/>
      <c r="AS155" s="194"/>
      <c r="AT155" s="194"/>
      <c r="AU155" s="194"/>
      <c r="AV155" s="194" t="s">
        <v>26</v>
      </c>
      <c r="AW155" s="194" t="s">
        <v>26</v>
      </c>
      <c r="AX155" s="194"/>
      <c r="AY155" s="194">
        <v>5</v>
      </c>
      <c r="AZ155" s="194">
        <v>5</v>
      </c>
      <c r="BA155" s="194" t="s">
        <v>303</v>
      </c>
      <c r="BB155" s="194" t="s">
        <v>317</v>
      </c>
      <c r="BC155" s="194"/>
      <c r="BD155">
        <f t="shared" si="10"/>
        <v>1</v>
      </c>
      <c r="BE155">
        <f t="shared" si="10"/>
        <v>0</v>
      </c>
      <c r="BF155">
        <f t="shared" si="10"/>
        <v>0</v>
      </c>
      <c r="BG155">
        <f t="shared" si="10"/>
        <v>0</v>
      </c>
      <c r="BH155">
        <f t="shared" si="10"/>
        <v>0</v>
      </c>
      <c r="BI155">
        <f t="shared" si="10"/>
        <v>0</v>
      </c>
      <c r="BJ155">
        <f t="shared" si="9"/>
        <v>0</v>
      </c>
      <c r="BK155">
        <f t="shared" si="11"/>
        <v>1</v>
      </c>
      <c r="BL155">
        <f t="shared" si="11"/>
        <v>0</v>
      </c>
      <c r="BM155">
        <f t="shared" si="11"/>
        <v>1</v>
      </c>
      <c r="BN155">
        <f t="shared" si="11"/>
        <v>1</v>
      </c>
      <c r="BO155">
        <f t="shared" si="11"/>
        <v>0</v>
      </c>
      <c r="BP155">
        <f t="shared" si="11"/>
        <v>0</v>
      </c>
    </row>
    <row r="156" spans="1:68" ht="15" x14ac:dyDescent="0.25">
      <c r="A156" s="150" t="str">
        <f>IF(ISNA(LOOKUP($F156,BLIOTECAS!$B$1:$B$27,BLIOTECAS!C$1:C$27)),"",LOOKUP($F156,BLIOTECAS!$B$1:$B$27,BLIOTECAS!C$1:C$27))</f>
        <v/>
      </c>
      <c r="B156" s="150" t="str">
        <f>IF(ISNA(LOOKUP($F156,BLIOTECAS!$B$1:$B$27,BLIOTECAS!D$1:D$27)),"",LOOKUP($F156,BLIOTECAS!$B$1:$B$27,BLIOTECAS!D$1:D$27))</f>
        <v/>
      </c>
      <c r="C156" s="150" t="str">
        <f>IFERROR(VLOOKUP(TABLA!F156,BLIOTECAS!$C$1:$E$26,3,FALSE),"")</f>
        <v>Ciencias de la Salud</v>
      </c>
      <c r="D156" s="195">
        <v>43972.504861111112</v>
      </c>
      <c r="E156" s="195" t="s">
        <v>396</v>
      </c>
      <c r="F156" s="194" t="s">
        <v>224</v>
      </c>
      <c r="G156" s="194" t="s">
        <v>301</v>
      </c>
      <c r="H156" s="194" t="s">
        <v>300</v>
      </c>
      <c r="I156" s="194" t="s">
        <v>306</v>
      </c>
      <c r="J156" s="194" t="s">
        <v>224</v>
      </c>
      <c r="K156" s="194" t="s">
        <v>309</v>
      </c>
      <c r="L156" s="194"/>
      <c r="M156" s="194"/>
      <c r="N156" s="194"/>
      <c r="O156" s="194"/>
      <c r="P156" s="194"/>
      <c r="Q156" s="194"/>
      <c r="R156" s="194"/>
      <c r="S156" s="194" t="s">
        <v>270</v>
      </c>
      <c r="T156" s="194" t="s">
        <v>270</v>
      </c>
      <c r="U156" s="194">
        <v>5</v>
      </c>
      <c r="V156" s="194">
        <v>3</v>
      </c>
      <c r="W156" s="194">
        <v>1</v>
      </c>
      <c r="X156" s="194">
        <v>3</v>
      </c>
      <c r="Y156" s="194">
        <v>4</v>
      </c>
      <c r="Z156" s="194">
        <v>2</v>
      </c>
      <c r="AA156" s="194">
        <v>4</v>
      </c>
      <c r="AB156" s="194">
        <v>1</v>
      </c>
      <c r="AC156" s="194">
        <v>4</v>
      </c>
      <c r="AD156" s="194">
        <v>4</v>
      </c>
      <c r="AE156" s="194"/>
      <c r="AF156" s="194">
        <v>2</v>
      </c>
      <c r="AG156" s="194">
        <v>5</v>
      </c>
      <c r="AH156" s="194">
        <v>2</v>
      </c>
      <c r="AI156" s="194">
        <v>5</v>
      </c>
      <c r="AJ156" s="194">
        <v>5</v>
      </c>
      <c r="AK156" s="194" t="s">
        <v>26</v>
      </c>
      <c r="AL156" s="194">
        <v>3</v>
      </c>
      <c r="AM156" s="194">
        <v>3</v>
      </c>
      <c r="AN156" s="194" t="s">
        <v>345</v>
      </c>
      <c r="AO156" s="194"/>
      <c r="AP156" s="194"/>
      <c r="AQ156" s="194"/>
      <c r="AR156" s="194"/>
      <c r="AS156" s="194"/>
      <c r="AT156" s="194"/>
      <c r="AU156" s="194"/>
      <c r="AV156" s="194" t="s">
        <v>26</v>
      </c>
      <c r="AW156" s="194" t="s">
        <v>26</v>
      </c>
      <c r="AX156" s="194"/>
      <c r="AY156" s="194">
        <v>5</v>
      </c>
      <c r="AZ156" s="194">
        <v>5</v>
      </c>
      <c r="BA156" s="194" t="s">
        <v>311</v>
      </c>
      <c r="BB156" s="194"/>
      <c r="BC156" s="194" t="s">
        <v>988</v>
      </c>
      <c r="BD156">
        <f t="shared" si="10"/>
        <v>1</v>
      </c>
      <c r="BE156">
        <f t="shared" si="10"/>
        <v>0</v>
      </c>
      <c r="BF156">
        <f t="shared" si="10"/>
        <v>0</v>
      </c>
      <c r="BG156">
        <f t="shared" si="10"/>
        <v>0</v>
      </c>
      <c r="BH156">
        <f t="shared" si="10"/>
        <v>0</v>
      </c>
      <c r="BI156">
        <f t="shared" si="10"/>
        <v>0</v>
      </c>
      <c r="BJ156">
        <f t="shared" si="9"/>
        <v>0</v>
      </c>
      <c r="BK156">
        <f t="shared" si="11"/>
        <v>0</v>
      </c>
      <c r="BL156">
        <f t="shared" si="11"/>
        <v>0</v>
      </c>
      <c r="BM156">
        <f t="shared" si="11"/>
        <v>1</v>
      </c>
      <c r="BN156">
        <f t="shared" si="11"/>
        <v>0</v>
      </c>
      <c r="BO156">
        <f t="shared" si="11"/>
        <v>0</v>
      </c>
      <c r="BP156">
        <f t="shared" si="11"/>
        <v>0</v>
      </c>
    </row>
    <row r="157" spans="1:68" ht="15" x14ac:dyDescent="0.25">
      <c r="A157" s="150" t="str">
        <f>IF(ISNA(LOOKUP($F157,BLIOTECAS!$B$1:$B$27,BLIOTECAS!C$1:C$27)),"",LOOKUP($F157,BLIOTECAS!$B$1:$B$27,BLIOTECAS!C$1:C$27))</f>
        <v/>
      </c>
      <c r="B157" s="150" t="str">
        <f>IF(ISNA(LOOKUP($F157,BLIOTECAS!$B$1:$B$27,BLIOTECAS!D$1:D$27)),"",LOOKUP($F157,BLIOTECAS!$B$1:$B$27,BLIOTECAS!D$1:D$27))</f>
        <v/>
      </c>
      <c r="C157" s="150" t="str">
        <f>IFERROR(VLOOKUP(TABLA!F157,BLIOTECAS!$C$1:$E$26,3,FALSE),"")</f>
        <v>Ciencias de la Salud</v>
      </c>
      <c r="D157" s="195">
        <v>43972.492361111108</v>
      </c>
      <c r="E157" s="195" t="s">
        <v>396</v>
      </c>
      <c r="F157" s="194" t="s">
        <v>106</v>
      </c>
      <c r="G157" s="194" t="s">
        <v>300</v>
      </c>
      <c r="H157" s="194" t="s">
        <v>320</v>
      </c>
      <c r="I157" s="194" t="s">
        <v>306</v>
      </c>
      <c r="J157" s="194" t="s">
        <v>309</v>
      </c>
      <c r="K157" s="194" t="s">
        <v>106</v>
      </c>
      <c r="L157" s="194"/>
      <c r="M157" s="194" t="s">
        <v>944</v>
      </c>
      <c r="N157" s="194"/>
      <c r="O157" s="194"/>
      <c r="P157" s="194"/>
      <c r="Q157" s="194"/>
      <c r="R157" s="194"/>
      <c r="S157" s="194" t="s">
        <v>26</v>
      </c>
      <c r="T157" s="194" t="s">
        <v>270</v>
      </c>
      <c r="U157" s="194">
        <v>3</v>
      </c>
      <c r="V157" s="194">
        <v>1</v>
      </c>
      <c r="W157" s="194">
        <v>1</v>
      </c>
      <c r="X157" s="194">
        <v>2</v>
      </c>
      <c r="Y157" s="194">
        <v>5</v>
      </c>
      <c r="Z157" s="194">
        <v>5</v>
      </c>
      <c r="AA157" s="194">
        <v>5</v>
      </c>
      <c r="AB157" s="194">
        <v>2</v>
      </c>
      <c r="AC157" s="194">
        <v>3</v>
      </c>
      <c r="AD157" s="194">
        <v>4</v>
      </c>
      <c r="AE157" s="194"/>
      <c r="AF157" s="194">
        <v>4</v>
      </c>
      <c r="AG157" s="194">
        <v>4</v>
      </c>
      <c r="AH157" s="194">
        <v>3</v>
      </c>
      <c r="AI157" s="194">
        <v>3</v>
      </c>
      <c r="AJ157" s="194">
        <v>4</v>
      </c>
      <c r="AK157" s="194" t="s">
        <v>26</v>
      </c>
      <c r="AL157" s="194">
        <v>3</v>
      </c>
      <c r="AM157" s="194">
        <v>3</v>
      </c>
      <c r="AN157" s="194" t="s">
        <v>405</v>
      </c>
      <c r="AO157" s="194"/>
      <c r="AP157" s="194"/>
      <c r="AQ157" s="194"/>
      <c r="AR157" s="194"/>
      <c r="AS157" s="194"/>
      <c r="AT157" s="194"/>
      <c r="AU157" s="194"/>
      <c r="AV157" s="194" t="s">
        <v>26</v>
      </c>
      <c r="AW157" s="194" t="s">
        <v>26</v>
      </c>
      <c r="AX157" s="194"/>
      <c r="AY157" s="194">
        <v>4</v>
      </c>
      <c r="AZ157" s="194">
        <v>4</v>
      </c>
      <c r="BA157" s="194" t="s">
        <v>311</v>
      </c>
      <c r="BB157" s="194" t="s">
        <v>308</v>
      </c>
      <c r="BC157" s="194"/>
      <c r="BD157">
        <f t="shared" si="10"/>
        <v>1</v>
      </c>
      <c r="BE157">
        <f t="shared" si="10"/>
        <v>0</v>
      </c>
      <c r="BF157">
        <f t="shared" si="10"/>
        <v>0</v>
      </c>
      <c r="BG157">
        <f t="shared" si="10"/>
        <v>0</v>
      </c>
      <c r="BH157">
        <f t="shared" si="10"/>
        <v>0</v>
      </c>
      <c r="BI157">
        <f t="shared" si="10"/>
        <v>0</v>
      </c>
      <c r="BJ157">
        <f t="shared" si="9"/>
        <v>1</v>
      </c>
      <c r="BK157">
        <f t="shared" si="11"/>
        <v>1</v>
      </c>
      <c r="BL157">
        <f t="shared" si="11"/>
        <v>1</v>
      </c>
      <c r="BM157">
        <f t="shared" si="11"/>
        <v>1</v>
      </c>
      <c r="BN157">
        <f t="shared" si="11"/>
        <v>0</v>
      </c>
      <c r="BO157">
        <f t="shared" si="11"/>
        <v>0</v>
      </c>
      <c r="BP157">
        <f t="shared" si="11"/>
        <v>0</v>
      </c>
    </row>
    <row r="158" spans="1:68" ht="15" x14ac:dyDescent="0.25">
      <c r="A158" s="150" t="str">
        <f>IF(ISNA(LOOKUP($F158,BLIOTECAS!$B$1:$B$27,BLIOTECAS!C$1:C$27)),"",LOOKUP($F158,BLIOTECAS!$B$1:$B$27,BLIOTECAS!C$1:C$27))</f>
        <v/>
      </c>
      <c r="B158" s="150" t="str">
        <f>IF(ISNA(LOOKUP($F158,BLIOTECAS!$B$1:$B$27,BLIOTECAS!D$1:D$27)),"",LOOKUP($F158,BLIOTECAS!$B$1:$B$27,BLIOTECAS!D$1:D$27))</f>
        <v/>
      </c>
      <c r="C158" s="150" t="str">
        <f>IFERROR(VLOOKUP(TABLA!F158,BLIOTECAS!$C$1:$E$26,3,FALSE),"")</f>
        <v>Ciencias Sociales</v>
      </c>
      <c r="D158" s="195">
        <v>43972.490277777775</v>
      </c>
      <c r="E158" s="195" t="s">
        <v>396</v>
      </c>
      <c r="F158" s="194" t="s">
        <v>93</v>
      </c>
      <c r="G158" s="194" t="s">
        <v>397</v>
      </c>
      <c r="H158" s="194" t="s">
        <v>300</v>
      </c>
      <c r="I158" s="194" t="s">
        <v>315</v>
      </c>
      <c r="J158" s="194" t="s">
        <v>93</v>
      </c>
      <c r="K158" s="194" t="s">
        <v>309</v>
      </c>
      <c r="L158" s="194"/>
      <c r="M158" s="194"/>
      <c r="N158" s="194"/>
      <c r="O158" s="194"/>
      <c r="P158" s="194"/>
      <c r="Q158" s="194"/>
      <c r="R158" s="194"/>
      <c r="S158" s="194" t="s">
        <v>270</v>
      </c>
      <c r="T158" s="194" t="s">
        <v>270</v>
      </c>
      <c r="U158" s="194">
        <v>1</v>
      </c>
      <c r="V158" s="194">
        <v>2</v>
      </c>
      <c r="W158" s="194">
        <v>1</v>
      </c>
      <c r="X158" s="194">
        <v>4</v>
      </c>
      <c r="Y158" s="194">
        <v>5</v>
      </c>
      <c r="Z158" s="194">
        <v>4</v>
      </c>
      <c r="AA158" s="194">
        <v>4</v>
      </c>
      <c r="AB158" s="194">
        <v>1</v>
      </c>
      <c r="AC158" s="194">
        <v>3</v>
      </c>
      <c r="AD158" s="194">
        <v>3</v>
      </c>
      <c r="AE158" s="194"/>
      <c r="AF158" s="194">
        <v>3</v>
      </c>
      <c r="AG158" s="194">
        <v>3</v>
      </c>
      <c r="AH158" s="194">
        <v>1</v>
      </c>
      <c r="AI158" s="194">
        <v>3</v>
      </c>
      <c r="AJ158" s="194">
        <v>1</v>
      </c>
      <c r="AK158" s="194" t="s">
        <v>26</v>
      </c>
      <c r="AL158" s="194">
        <v>4</v>
      </c>
      <c r="AM158" s="194">
        <v>4</v>
      </c>
      <c r="AN158" s="194" t="s">
        <v>354</v>
      </c>
      <c r="AO158" s="194"/>
      <c r="AP158" s="194"/>
      <c r="AQ158" s="194"/>
      <c r="AR158" s="194"/>
      <c r="AS158" s="194"/>
      <c r="AT158" s="194"/>
      <c r="AU158" s="194"/>
      <c r="AV158" s="194" t="s">
        <v>26</v>
      </c>
      <c r="AW158" s="194" t="s">
        <v>26</v>
      </c>
      <c r="AX158" s="194"/>
      <c r="AY158" s="194">
        <v>3</v>
      </c>
      <c r="AZ158" s="194">
        <v>3</v>
      </c>
      <c r="BA158" s="194" t="s">
        <v>311</v>
      </c>
      <c r="BB158" s="194" t="s">
        <v>317</v>
      </c>
      <c r="BC158" s="194"/>
      <c r="BD158">
        <f t="shared" si="10"/>
        <v>0</v>
      </c>
      <c r="BE158">
        <f t="shared" si="10"/>
        <v>1</v>
      </c>
      <c r="BF158">
        <f t="shared" si="10"/>
        <v>0</v>
      </c>
      <c r="BG158">
        <f t="shared" si="10"/>
        <v>0</v>
      </c>
      <c r="BH158">
        <f t="shared" si="10"/>
        <v>0</v>
      </c>
      <c r="BI158">
        <f t="shared" si="10"/>
        <v>0</v>
      </c>
      <c r="BJ158">
        <f t="shared" si="9"/>
        <v>1</v>
      </c>
      <c r="BK158">
        <f t="shared" si="11"/>
        <v>0</v>
      </c>
      <c r="BL158">
        <f t="shared" si="11"/>
        <v>0</v>
      </c>
      <c r="BM158">
        <f t="shared" si="11"/>
        <v>1</v>
      </c>
      <c r="BN158">
        <f t="shared" si="11"/>
        <v>0</v>
      </c>
      <c r="BO158">
        <f t="shared" si="11"/>
        <v>0</v>
      </c>
      <c r="BP158">
        <f t="shared" si="11"/>
        <v>0</v>
      </c>
    </row>
    <row r="159" spans="1:68" ht="15" x14ac:dyDescent="0.25">
      <c r="A159" s="150" t="str">
        <f>IF(ISNA(LOOKUP($F159,BLIOTECAS!$B$1:$B$27,BLIOTECAS!C$1:C$27)),"",LOOKUP($F159,BLIOTECAS!$B$1:$B$27,BLIOTECAS!C$1:C$27))</f>
        <v/>
      </c>
      <c r="B159" s="150" t="str">
        <f>IF(ISNA(LOOKUP($F159,BLIOTECAS!$B$1:$B$27,BLIOTECAS!D$1:D$27)),"",LOOKUP($F159,BLIOTECAS!$B$1:$B$27,BLIOTECAS!D$1:D$27))</f>
        <v/>
      </c>
      <c r="C159" s="150" t="str">
        <f>IFERROR(VLOOKUP(TABLA!F159,BLIOTECAS!$C$1:$E$26,3,FALSE),"")</f>
        <v>Ciencias Sociales</v>
      </c>
      <c r="D159" s="195">
        <v>43972.477777777778</v>
      </c>
      <c r="E159" s="195" t="s">
        <v>396</v>
      </c>
      <c r="F159" s="194" t="s">
        <v>92</v>
      </c>
      <c r="G159" s="194" t="s">
        <v>300</v>
      </c>
      <c r="H159" s="194" t="s">
        <v>397</v>
      </c>
      <c r="I159" s="194" t="s">
        <v>306</v>
      </c>
      <c r="J159" s="194" t="s">
        <v>309</v>
      </c>
      <c r="K159" s="194" t="s">
        <v>92</v>
      </c>
      <c r="L159" s="194" t="s">
        <v>104</v>
      </c>
      <c r="M159" s="194"/>
      <c r="N159" s="194"/>
      <c r="O159" s="194"/>
      <c r="P159" s="194"/>
      <c r="Q159" s="194"/>
      <c r="R159" s="194"/>
      <c r="S159" s="194" t="s">
        <v>26</v>
      </c>
      <c r="T159" s="194" t="s">
        <v>270</v>
      </c>
      <c r="U159" s="194">
        <v>4</v>
      </c>
      <c r="V159" s="194">
        <v>1</v>
      </c>
      <c r="W159" s="194">
        <v>2</v>
      </c>
      <c r="X159" s="194">
        <v>2</v>
      </c>
      <c r="Y159" s="194">
        <v>5</v>
      </c>
      <c r="Z159" s="194">
        <v>4</v>
      </c>
      <c r="AA159" s="194">
        <v>5</v>
      </c>
      <c r="AB159" s="194">
        <v>2</v>
      </c>
      <c r="AC159" s="194">
        <v>5</v>
      </c>
      <c r="AD159" s="194">
        <v>5</v>
      </c>
      <c r="AE159" s="194"/>
      <c r="AF159" s="194">
        <v>5</v>
      </c>
      <c r="AG159" s="194">
        <v>5</v>
      </c>
      <c r="AH159" s="194">
        <v>5</v>
      </c>
      <c r="AI159" s="194">
        <v>5</v>
      </c>
      <c r="AJ159" s="194">
        <v>5</v>
      </c>
      <c r="AK159" s="194" t="s">
        <v>26</v>
      </c>
      <c r="AL159" s="194">
        <v>5</v>
      </c>
      <c r="AM159" s="194">
        <v>5</v>
      </c>
      <c r="AN159" s="194" t="s">
        <v>408</v>
      </c>
      <c r="AO159" s="194"/>
      <c r="AP159" s="194"/>
      <c r="AQ159" s="194"/>
      <c r="AR159" s="194"/>
      <c r="AS159" s="194"/>
      <c r="AT159" s="194"/>
      <c r="AU159" s="194"/>
      <c r="AV159" s="194" t="s">
        <v>26</v>
      </c>
      <c r="AW159" s="194" t="s">
        <v>26</v>
      </c>
      <c r="AX159" s="194"/>
      <c r="AY159" s="194">
        <v>5</v>
      </c>
      <c r="AZ159" s="194">
        <v>5</v>
      </c>
      <c r="BA159" s="194" t="s">
        <v>303</v>
      </c>
      <c r="BB159" s="194" t="s">
        <v>308</v>
      </c>
      <c r="BC159" s="194"/>
      <c r="BD159">
        <f t="shared" si="10"/>
        <v>1</v>
      </c>
      <c r="BE159">
        <f t="shared" si="10"/>
        <v>0</v>
      </c>
      <c r="BF159">
        <f t="shared" si="10"/>
        <v>0</v>
      </c>
      <c r="BG159">
        <f t="shared" si="10"/>
        <v>0</v>
      </c>
      <c r="BH159">
        <f t="shared" si="10"/>
        <v>0</v>
      </c>
      <c r="BI159">
        <f t="shared" si="10"/>
        <v>0</v>
      </c>
      <c r="BJ159">
        <f t="shared" si="9"/>
        <v>1</v>
      </c>
      <c r="BK159">
        <f t="shared" si="11"/>
        <v>0</v>
      </c>
      <c r="BL159">
        <f t="shared" si="11"/>
        <v>1</v>
      </c>
      <c r="BM159">
        <f t="shared" si="11"/>
        <v>1</v>
      </c>
      <c r="BN159">
        <f t="shared" si="11"/>
        <v>0</v>
      </c>
      <c r="BO159">
        <f t="shared" si="11"/>
        <v>0</v>
      </c>
      <c r="BP159">
        <f t="shared" si="11"/>
        <v>0</v>
      </c>
    </row>
    <row r="160" spans="1:68" ht="15" x14ac:dyDescent="0.25">
      <c r="A160" s="150" t="str">
        <f>IF(ISNA(LOOKUP($F160,BLIOTECAS!$B$1:$B$27,BLIOTECAS!C$1:C$27)),"",LOOKUP($F160,BLIOTECAS!$B$1:$B$27,BLIOTECAS!C$1:C$27))</f>
        <v/>
      </c>
      <c r="B160" s="150" t="str">
        <f>IF(ISNA(LOOKUP($F160,BLIOTECAS!$B$1:$B$27,BLIOTECAS!D$1:D$27)),"",LOOKUP($F160,BLIOTECAS!$B$1:$B$27,BLIOTECAS!D$1:D$27))</f>
        <v/>
      </c>
      <c r="C160" s="150" t="str">
        <f>IFERROR(VLOOKUP(TABLA!F160,BLIOTECAS!$C$1:$E$26,3,FALSE),"")</f>
        <v>Ciencias de la Salud</v>
      </c>
      <c r="D160" s="208">
        <v>43972.475694444445</v>
      </c>
      <c r="E160" s="208" t="s">
        <v>396</v>
      </c>
      <c r="F160" s="194" t="s">
        <v>101</v>
      </c>
      <c r="G160" s="194" t="s">
        <v>301</v>
      </c>
      <c r="H160" s="194" t="s">
        <v>397</v>
      </c>
      <c r="I160" s="194" t="s">
        <v>306</v>
      </c>
      <c r="J160" s="194" t="s">
        <v>101</v>
      </c>
      <c r="K160" s="194"/>
      <c r="L160" s="194"/>
      <c r="M160" s="194" t="s">
        <v>945</v>
      </c>
      <c r="N160" s="194"/>
      <c r="O160" s="194"/>
      <c r="P160" s="194"/>
      <c r="Q160" s="194"/>
      <c r="R160" s="194"/>
      <c r="S160" s="194" t="s">
        <v>26</v>
      </c>
      <c r="T160" s="194" t="s">
        <v>270</v>
      </c>
      <c r="U160" s="194">
        <v>2</v>
      </c>
      <c r="V160" s="194">
        <v>1</v>
      </c>
      <c r="W160" s="194">
        <v>1</v>
      </c>
      <c r="X160" s="194">
        <v>1</v>
      </c>
      <c r="Y160" s="194">
        <v>5</v>
      </c>
      <c r="Z160" s="194">
        <v>3</v>
      </c>
      <c r="AA160" s="194">
        <v>5</v>
      </c>
      <c r="AB160" s="194">
        <v>1</v>
      </c>
      <c r="AC160" s="194">
        <v>5</v>
      </c>
      <c r="AD160" s="194">
        <v>3</v>
      </c>
      <c r="AE160" s="194"/>
      <c r="AF160" s="194">
        <v>3</v>
      </c>
      <c r="AG160" s="194">
        <v>4</v>
      </c>
      <c r="AH160" s="194">
        <v>3</v>
      </c>
      <c r="AI160" s="194">
        <v>4</v>
      </c>
      <c r="AJ160" s="194">
        <v>3</v>
      </c>
      <c r="AK160" s="194" t="s">
        <v>26</v>
      </c>
      <c r="AL160" s="194">
        <v>4</v>
      </c>
      <c r="AM160" s="194">
        <v>5</v>
      </c>
      <c r="AN160" s="194" t="s">
        <v>400</v>
      </c>
      <c r="AO160" s="194"/>
      <c r="AP160" s="194"/>
      <c r="AQ160" s="194"/>
      <c r="AR160" s="194"/>
      <c r="AS160" s="194"/>
      <c r="AT160" s="194"/>
      <c r="AU160" s="194"/>
      <c r="AV160" s="194" t="s">
        <v>270</v>
      </c>
      <c r="AW160" s="194" t="s">
        <v>26</v>
      </c>
      <c r="AX160" s="194"/>
      <c r="AY160" s="194">
        <v>4</v>
      </c>
      <c r="AZ160" s="194">
        <v>4</v>
      </c>
      <c r="BA160" s="194" t="s">
        <v>311</v>
      </c>
      <c r="BB160" s="194"/>
      <c r="BC160" s="194" t="s">
        <v>946</v>
      </c>
      <c r="BD160">
        <f t="shared" si="10"/>
        <v>1</v>
      </c>
      <c r="BE160">
        <f t="shared" si="10"/>
        <v>0</v>
      </c>
      <c r="BF160">
        <f t="shared" si="10"/>
        <v>0</v>
      </c>
      <c r="BG160">
        <f t="shared" si="10"/>
        <v>0</v>
      </c>
      <c r="BH160">
        <f t="shared" si="10"/>
        <v>0</v>
      </c>
      <c r="BI160">
        <f t="shared" si="10"/>
        <v>0</v>
      </c>
      <c r="BJ160">
        <f t="shared" si="9"/>
        <v>0</v>
      </c>
      <c r="BK160">
        <f t="shared" si="11"/>
        <v>0</v>
      </c>
      <c r="BL160">
        <f t="shared" si="11"/>
        <v>1</v>
      </c>
      <c r="BM160">
        <f t="shared" si="11"/>
        <v>1</v>
      </c>
      <c r="BN160">
        <f t="shared" si="11"/>
        <v>0</v>
      </c>
      <c r="BO160">
        <f t="shared" si="11"/>
        <v>0</v>
      </c>
      <c r="BP160">
        <f t="shared" si="11"/>
        <v>0</v>
      </c>
    </row>
    <row r="161" spans="1:68" ht="15" x14ac:dyDescent="0.25">
      <c r="A161" s="150" t="str">
        <f>IF(ISNA(LOOKUP($F161,BLIOTECAS!$B$1:$B$27,BLIOTECAS!C$1:C$27)),"",LOOKUP($F161,BLIOTECAS!$B$1:$B$27,BLIOTECAS!C$1:C$27))</f>
        <v/>
      </c>
      <c r="B161" s="150" t="str">
        <f>IF(ISNA(LOOKUP($F161,BLIOTECAS!$B$1:$B$27,BLIOTECAS!D$1:D$27)),"",LOOKUP($F161,BLIOTECAS!$B$1:$B$27,BLIOTECAS!D$1:D$27))</f>
        <v/>
      </c>
      <c r="C161" s="150" t="str">
        <f>IFERROR(VLOOKUP(TABLA!F161,BLIOTECAS!$C$1:$E$26,3,FALSE),"")</f>
        <v>Ciencias de la Salud</v>
      </c>
      <c r="D161" s="195">
        <v>43972.473611111112</v>
      </c>
      <c r="E161" s="195" t="s">
        <v>396</v>
      </c>
      <c r="F161" s="194" t="s">
        <v>109</v>
      </c>
      <c r="G161" s="194" t="s">
        <v>300</v>
      </c>
      <c r="H161" s="194" t="s">
        <v>320</v>
      </c>
      <c r="I161" s="194" t="s">
        <v>947</v>
      </c>
      <c r="J161" s="194" t="s">
        <v>109</v>
      </c>
      <c r="K161" s="194" t="s">
        <v>309</v>
      </c>
      <c r="L161" s="194"/>
      <c r="M161" s="194"/>
      <c r="N161" s="194"/>
      <c r="O161" s="194"/>
      <c r="P161" s="194"/>
      <c r="Q161" s="194"/>
      <c r="R161" s="194"/>
      <c r="S161" s="194" t="s">
        <v>26</v>
      </c>
      <c r="T161" s="194" t="s">
        <v>270</v>
      </c>
      <c r="U161" s="194">
        <v>2</v>
      </c>
      <c r="V161" s="194">
        <v>1</v>
      </c>
      <c r="W161" s="194">
        <v>1</v>
      </c>
      <c r="X161" s="194">
        <v>2</v>
      </c>
      <c r="Y161" s="194">
        <v>3</v>
      </c>
      <c r="Z161" s="194">
        <v>4</v>
      </c>
      <c r="AA161" s="194">
        <v>4</v>
      </c>
      <c r="AB161" s="194">
        <v>3</v>
      </c>
      <c r="AC161" s="194">
        <v>3</v>
      </c>
      <c r="AD161" s="194">
        <v>4</v>
      </c>
      <c r="AE161" s="194"/>
      <c r="AF161" s="194">
        <v>2</v>
      </c>
      <c r="AG161" s="194">
        <v>3</v>
      </c>
      <c r="AH161" s="194">
        <v>1</v>
      </c>
      <c r="AI161" s="194">
        <v>3</v>
      </c>
      <c r="AJ161" s="194">
        <v>3</v>
      </c>
      <c r="AK161" s="194" t="s">
        <v>270</v>
      </c>
      <c r="AL161" s="194">
        <v>2</v>
      </c>
      <c r="AM161" s="194">
        <v>3</v>
      </c>
      <c r="AN161" s="194" t="s">
        <v>326</v>
      </c>
      <c r="AO161" s="194"/>
      <c r="AP161" s="194"/>
      <c r="AQ161" s="194"/>
      <c r="AR161" s="194"/>
      <c r="AS161" s="194"/>
      <c r="AT161" s="194"/>
      <c r="AU161" s="194"/>
      <c r="AV161" s="194" t="s">
        <v>270</v>
      </c>
      <c r="AW161" s="194" t="s">
        <v>270</v>
      </c>
      <c r="AX161" s="194"/>
      <c r="AY161" s="194">
        <v>4</v>
      </c>
      <c r="AZ161" s="194">
        <v>5</v>
      </c>
      <c r="BA161" s="194" t="s">
        <v>319</v>
      </c>
      <c r="BB161" s="194" t="s">
        <v>317</v>
      </c>
      <c r="BC161" s="194"/>
      <c r="BD161">
        <f t="shared" si="10"/>
        <v>1</v>
      </c>
      <c r="BE161">
        <f t="shared" si="10"/>
        <v>1</v>
      </c>
      <c r="BF161">
        <f t="shared" si="10"/>
        <v>0</v>
      </c>
      <c r="BG161">
        <f t="shared" si="10"/>
        <v>1</v>
      </c>
      <c r="BH161">
        <f t="shared" si="10"/>
        <v>1</v>
      </c>
      <c r="BI161">
        <f t="shared" si="10"/>
        <v>0</v>
      </c>
      <c r="BJ161">
        <f t="shared" si="9"/>
        <v>0</v>
      </c>
      <c r="BK161">
        <f t="shared" si="11"/>
        <v>1</v>
      </c>
      <c r="BL161">
        <f t="shared" si="11"/>
        <v>0</v>
      </c>
      <c r="BM161">
        <f t="shared" si="11"/>
        <v>1</v>
      </c>
      <c r="BN161">
        <f t="shared" si="11"/>
        <v>0</v>
      </c>
      <c r="BO161">
        <f t="shared" si="11"/>
        <v>0</v>
      </c>
      <c r="BP161">
        <f t="shared" si="11"/>
        <v>0</v>
      </c>
    </row>
    <row r="162" spans="1:68" ht="15" x14ac:dyDescent="0.25">
      <c r="A162" s="150" t="str">
        <f>IF(ISNA(LOOKUP($F162,BLIOTECAS!$B$1:$B$27,BLIOTECAS!C$1:C$27)),"",LOOKUP($F162,BLIOTECAS!$B$1:$B$27,BLIOTECAS!C$1:C$27))</f>
        <v/>
      </c>
      <c r="B162" s="150" t="str">
        <f>IF(ISNA(LOOKUP($F162,BLIOTECAS!$B$1:$B$27,BLIOTECAS!D$1:D$27)),"",LOOKUP($F162,BLIOTECAS!$B$1:$B$27,BLIOTECAS!D$1:D$27))</f>
        <v/>
      </c>
      <c r="C162" s="150" t="str">
        <f>IFERROR(VLOOKUP(TABLA!F162,BLIOTECAS!$C$1:$E$26,3,FALSE),"")</f>
        <v>Ciencias Sociales</v>
      </c>
      <c r="D162" s="195">
        <v>43972.472222222219</v>
      </c>
      <c r="E162" s="195" t="s">
        <v>396</v>
      </c>
      <c r="F162" s="194" t="s">
        <v>99</v>
      </c>
      <c r="G162" s="194" t="s">
        <v>300</v>
      </c>
      <c r="H162" s="194" t="s">
        <v>300</v>
      </c>
      <c r="I162" s="194" t="s">
        <v>306</v>
      </c>
      <c r="J162" s="194" t="s">
        <v>322</v>
      </c>
      <c r="K162" s="194"/>
      <c r="L162" s="194"/>
      <c r="M162" s="194" t="s">
        <v>948</v>
      </c>
      <c r="N162" s="194"/>
      <c r="O162" s="194"/>
      <c r="P162" s="194"/>
      <c r="Q162" s="194"/>
      <c r="R162" s="194"/>
      <c r="S162" s="194" t="s">
        <v>270</v>
      </c>
      <c r="T162" s="194" t="s">
        <v>270</v>
      </c>
      <c r="U162" s="194">
        <v>3</v>
      </c>
      <c r="V162" s="194">
        <v>1</v>
      </c>
      <c r="W162" s="194">
        <v>3</v>
      </c>
      <c r="X162" s="194">
        <v>4</v>
      </c>
      <c r="Y162" s="194">
        <v>5</v>
      </c>
      <c r="Z162" s="194">
        <v>5</v>
      </c>
      <c r="AA162" s="194">
        <v>5</v>
      </c>
      <c r="AB162" s="194">
        <v>4</v>
      </c>
      <c r="AC162" s="194">
        <v>3</v>
      </c>
      <c r="AD162" s="194">
        <v>4</v>
      </c>
      <c r="AE162" s="194"/>
      <c r="AF162" s="194">
        <v>4</v>
      </c>
      <c r="AG162" s="194">
        <v>3</v>
      </c>
      <c r="AH162" s="194">
        <v>4</v>
      </c>
      <c r="AI162" s="194">
        <v>2</v>
      </c>
      <c r="AJ162" s="194">
        <v>4</v>
      </c>
      <c r="AK162" s="194" t="s">
        <v>26</v>
      </c>
      <c r="AL162" s="194">
        <v>4</v>
      </c>
      <c r="AM162" s="194">
        <v>4</v>
      </c>
      <c r="AN162" s="194" t="s">
        <v>354</v>
      </c>
      <c r="AO162" s="194"/>
      <c r="AP162" s="194"/>
      <c r="AQ162" s="194"/>
      <c r="AR162" s="194"/>
      <c r="AS162" s="194"/>
      <c r="AT162" s="194"/>
      <c r="AU162" s="194"/>
      <c r="AV162" s="194" t="s">
        <v>26</v>
      </c>
      <c r="AW162" s="194" t="s">
        <v>26</v>
      </c>
      <c r="AX162" s="194"/>
      <c r="AY162" s="194">
        <v>4</v>
      </c>
      <c r="AZ162" s="194">
        <v>3</v>
      </c>
      <c r="BA162" s="194" t="s">
        <v>311</v>
      </c>
      <c r="BB162" s="194" t="s">
        <v>317</v>
      </c>
      <c r="BC162" s="194"/>
      <c r="BD162">
        <f t="shared" si="10"/>
        <v>1</v>
      </c>
      <c r="BE162">
        <f t="shared" si="10"/>
        <v>0</v>
      </c>
      <c r="BF162">
        <f t="shared" si="10"/>
        <v>0</v>
      </c>
      <c r="BG162">
        <f t="shared" si="10"/>
        <v>0</v>
      </c>
      <c r="BH162">
        <f t="shared" si="10"/>
        <v>0</v>
      </c>
      <c r="BI162">
        <f t="shared" si="10"/>
        <v>0</v>
      </c>
      <c r="BJ162">
        <f t="shared" si="9"/>
        <v>1</v>
      </c>
      <c r="BK162">
        <f t="shared" si="11"/>
        <v>0</v>
      </c>
      <c r="BL162">
        <f t="shared" si="11"/>
        <v>0</v>
      </c>
      <c r="BM162">
        <f t="shared" si="11"/>
        <v>1</v>
      </c>
      <c r="BN162">
        <f t="shared" si="11"/>
        <v>0</v>
      </c>
      <c r="BO162">
        <f t="shared" si="11"/>
        <v>0</v>
      </c>
      <c r="BP162">
        <f t="shared" si="11"/>
        <v>0</v>
      </c>
    </row>
    <row r="163" spans="1:68" ht="15" x14ac:dyDescent="0.25">
      <c r="A163" s="150" t="str">
        <f>IF(ISNA(LOOKUP($F163,BLIOTECAS!$B$1:$B$27,BLIOTECAS!C$1:C$27)),"",LOOKUP($F163,BLIOTECAS!$B$1:$B$27,BLIOTECAS!C$1:C$27))</f>
        <v/>
      </c>
      <c r="B163" s="150" t="str">
        <f>IF(ISNA(LOOKUP($F163,BLIOTECAS!$B$1:$B$27,BLIOTECAS!D$1:D$27)),"",LOOKUP($F163,BLIOTECAS!$B$1:$B$27,BLIOTECAS!D$1:D$27))</f>
        <v/>
      </c>
      <c r="C163" s="150" t="str">
        <f>IFERROR(VLOOKUP(TABLA!F163,BLIOTECAS!$C$1:$E$26,3,FALSE),"")</f>
        <v>Ciencias Sociales</v>
      </c>
      <c r="D163" s="195">
        <v>43972.470833333333</v>
      </c>
      <c r="E163" s="195" t="s">
        <v>396</v>
      </c>
      <c r="F163" s="194" t="s">
        <v>225</v>
      </c>
      <c r="G163" s="194" t="s">
        <v>300</v>
      </c>
      <c r="H163" s="194" t="s">
        <v>300</v>
      </c>
      <c r="I163" s="194" t="s">
        <v>306</v>
      </c>
      <c r="J163" s="194" t="s">
        <v>104</v>
      </c>
      <c r="K163" s="194" t="s">
        <v>309</v>
      </c>
      <c r="L163" s="194" t="s">
        <v>225</v>
      </c>
      <c r="M163" s="194"/>
      <c r="N163" s="194"/>
      <c r="O163" s="194"/>
      <c r="P163" s="194"/>
      <c r="Q163" s="194"/>
      <c r="R163" s="194"/>
      <c r="S163" s="194" t="s">
        <v>270</v>
      </c>
      <c r="T163" s="194" t="s">
        <v>270</v>
      </c>
      <c r="U163" s="194">
        <v>3</v>
      </c>
      <c r="V163" s="194">
        <v>3</v>
      </c>
      <c r="W163" s="194">
        <v>2</v>
      </c>
      <c r="X163" s="194">
        <v>4</v>
      </c>
      <c r="Y163" s="194">
        <v>4</v>
      </c>
      <c r="Z163" s="194">
        <v>3</v>
      </c>
      <c r="AA163" s="194">
        <v>4</v>
      </c>
      <c r="AB163" s="194">
        <v>1</v>
      </c>
      <c r="AC163" s="194">
        <v>4</v>
      </c>
      <c r="AD163" s="194">
        <v>4</v>
      </c>
      <c r="AE163" s="194"/>
      <c r="AF163" s="194">
        <v>3</v>
      </c>
      <c r="AG163" s="194">
        <v>4</v>
      </c>
      <c r="AH163" s="194">
        <v>3</v>
      </c>
      <c r="AI163" s="194">
        <v>4</v>
      </c>
      <c r="AJ163" s="194">
        <v>3</v>
      </c>
      <c r="AK163" s="194" t="s">
        <v>270</v>
      </c>
      <c r="AL163" s="194">
        <v>3</v>
      </c>
      <c r="AM163" s="194">
        <v>3</v>
      </c>
      <c r="AN163" s="194" t="s">
        <v>405</v>
      </c>
      <c r="AO163" s="194"/>
      <c r="AP163" s="194"/>
      <c r="AQ163" s="194"/>
      <c r="AR163" s="194"/>
      <c r="AS163" s="194"/>
      <c r="AT163" s="194"/>
      <c r="AU163" s="194"/>
      <c r="AV163" s="194" t="s">
        <v>270</v>
      </c>
      <c r="AW163" s="194" t="s">
        <v>270</v>
      </c>
      <c r="AX163" s="194"/>
      <c r="AY163" s="194">
        <v>3</v>
      </c>
      <c r="AZ163" s="194">
        <v>4</v>
      </c>
      <c r="BA163" s="194" t="s">
        <v>311</v>
      </c>
      <c r="BB163" s="194" t="s">
        <v>317</v>
      </c>
      <c r="BC163" s="194"/>
      <c r="BD163">
        <f t="shared" si="10"/>
        <v>1</v>
      </c>
      <c r="BE163">
        <f t="shared" si="10"/>
        <v>0</v>
      </c>
      <c r="BF163">
        <f t="shared" si="10"/>
        <v>0</v>
      </c>
      <c r="BG163">
        <f t="shared" si="10"/>
        <v>0</v>
      </c>
      <c r="BH163">
        <f t="shared" si="10"/>
        <v>0</v>
      </c>
      <c r="BI163">
        <f t="shared" si="10"/>
        <v>0</v>
      </c>
      <c r="BJ163">
        <f t="shared" si="9"/>
        <v>1</v>
      </c>
      <c r="BK163">
        <f t="shared" si="11"/>
        <v>1</v>
      </c>
      <c r="BL163">
        <f t="shared" si="11"/>
        <v>1</v>
      </c>
      <c r="BM163">
        <f t="shared" si="11"/>
        <v>1</v>
      </c>
      <c r="BN163">
        <f t="shared" si="11"/>
        <v>0</v>
      </c>
      <c r="BO163">
        <f t="shared" si="11"/>
        <v>0</v>
      </c>
      <c r="BP163">
        <f t="shared" si="11"/>
        <v>0</v>
      </c>
    </row>
    <row r="164" spans="1:68" ht="15" x14ac:dyDescent="0.25">
      <c r="A164" s="150" t="str">
        <f>IF(ISNA(LOOKUP($F164,BLIOTECAS!$B$1:$B$27,BLIOTECAS!C$1:C$27)),"",LOOKUP($F164,BLIOTECAS!$B$1:$B$27,BLIOTECAS!C$1:C$27))</f>
        <v/>
      </c>
      <c r="B164" s="150" t="str">
        <f>IF(ISNA(LOOKUP($F164,BLIOTECAS!$B$1:$B$27,BLIOTECAS!D$1:D$27)),"",LOOKUP($F164,BLIOTECAS!$B$1:$B$27,BLIOTECAS!D$1:D$27))</f>
        <v/>
      </c>
      <c r="C164" s="150" t="str">
        <f>IFERROR(VLOOKUP(TABLA!F164,BLIOTECAS!$C$1:$E$26,3,FALSE),"")</f>
        <v/>
      </c>
      <c r="D164" s="208">
        <v>43972.470138888886</v>
      </c>
      <c r="E164" s="208" t="s">
        <v>418</v>
      </c>
      <c r="F164" s="194" t="s">
        <v>85</v>
      </c>
      <c r="G164" s="194" t="s">
        <v>300</v>
      </c>
      <c r="H164" s="194" t="s">
        <v>300</v>
      </c>
      <c r="I164" s="194" t="s">
        <v>306</v>
      </c>
      <c r="J164" s="194" t="s">
        <v>93</v>
      </c>
      <c r="K164" s="194" t="s">
        <v>309</v>
      </c>
      <c r="L164" s="194" t="s">
        <v>108</v>
      </c>
      <c r="M164" s="194" t="s">
        <v>949</v>
      </c>
      <c r="N164" s="194"/>
      <c r="O164" s="194"/>
      <c r="P164" s="194"/>
      <c r="Q164" s="194"/>
      <c r="R164" s="194"/>
      <c r="S164" s="194" t="s">
        <v>26</v>
      </c>
      <c r="T164" s="194" t="s">
        <v>270</v>
      </c>
      <c r="U164" s="194">
        <v>4</v>
      </c>
      <c r="V164" s="194">
        <v>3</v>
      </c>
      <c r="W164" s="194">
        <v>3</v>
      </c>
      <c r="X164" s="194">
        <v>3</v>
      </c>
      <c r="Y164" s="194">
        <v>3</v>
      </c>
      <c r="Z164" s="194">
        <v>4</v>
      </c>
      <c r="AA164" s="194">
        <v>4</v>
      </c>
      <c r="AB164" s="194">
        <v>3</v>
      </c>
      <c r="AC164" s="194">
        <v>3</v>
      </c>
      <c r="AD164" s="194">
        <v>5</v>
      </c>
      <c r="AE164" s="194"/>
      <c r="AF164" s="194">
        <v>4</v>
      </c>
      <c r="AG164" s="194">
        <v>4</v>
      </c>
      <c r="AH164" s="194">
        <v>3</v>
      </c>
      <c r="AI164" s="194">
        <v>4</v>
      </c>
      <c r="AJ164" s="194">
        <v>4</v>
      </c>
      <c r="AK164" s="194" t="s">
        <v>26</v>
      </c>
      <c r="AL164" s="194">
        <v>4</v>
      </c>
      <c r="AM164" s="194">
        <v>4</v>
      </c>
      <c r="AN164" s="194" t="s">
        <v>950</v>
      </c>
      <c r="AO164" s="194"/>
      <c r="AP164" s="194"/>
      <c r="AQ164" s="194"/>
      <c r="AR164" s="194"/>
      <c r="AS164" s="194"/>
      <c r="AT164" s="194"/>
      <c r="AU164" s="194"/>
      <c r="AV164" s="194" t="s">
        <v>270</v>
      </c>
      <c r="AW164" s="194" t="s">
        <v>270</v>
      </c>
      <c r="AX164" s="194" t="s">
        <v>313</v>
      </c>
      <c r="AY164" s="194">
        <v>4</v>
      </c>
      <c r="AZ164" s="194">
        <v>4</v>
      </c>
      <c r="BA164" s="194" t="s">
        <v>311</v>
      </c>
      <c r="BB164" s="194" t="s">
        <v>308</v>
      </c>
      <c r="BC164" s="194"/>
      <c r="BD164">
        <f t="shared" si="10"/>
        <v>1</v>
      </c>
      <c r="BE164">
        <f t="shared" si="10"/>
        <v>0</v>
      </c>
      <c r="BF164">
        <f t="shared" si="10"/>
        <v>0</v>
      </c>
      <c r="BG164">
        <f t="shared" si="10"/>
        <v>0</v>
      </c>
      <c r="BH164">
        <f t="shared" si="10"/>
        <v>0</v>
      </c>
      <c r="BI164">
        <f t="shared" si="10"/>
        <v>0</v>
      </c>
      <c r="BJ164">
        <f t="shared" si="9"/>
        <v>0</v>
      </c>
      <c r="BK164">
        <f t="shared" si="11"/>
        <v>0</v>
      </c>
      <c r="BL164">
        <f t="shared" si="11"/>
        <v>0</v>
      </c>
      <c r="BM164">
        <f t="shared" si="11"/>
        <v>0</v>
      </c>
      <c r="BN164">
        <f t="shared" si="11"/>
        <v>0</v>
      </c>
      <c r="BO164">
        <f t="shared" si="11"/>
        <v>0</v>
      </c>
      <c r="BP164">
        <f t="shared" si="11"/>
        <v>0</v>
      </c>
    </row>
    <row r="165" spans="1:68" ht="15" x14ac:dyDescent="0.25">
      <c r="A165" s="150" t="str">
        <f>IF(ISNA(LOOKUP($F165,BLIOTECAS!$B$1:$B$27,BLIOTECAS!C$1:C$27)),"",LOOKUP($F165,BLIOTECAS!$B$1:$B$27,BLIOTECAS!C$1:C$27))</f>
        <v/>
      </c>
      <c r="B165" s="150" t="str">
        <f>IF(ISNA(LOOKUP($F165,BLIOTECAS!$B$1:$B$27,BLIOTECAS!D$1:D$27)),"",LOOKUP($F165,BLIOTECAS!$B$1:$B$27,BLIOTECAS!D$1:D$27))</f>
        <v/>
      </c>
      <c r="C165" s="150" t="str">
        <f>IFERROR(VLOOKUP(TABLA!F165,BLIOTECAS!$C$1:$E$26,3,FALSE),"")</f>
        <v>Ciencias de la Salud</v>
      </c>
      <c r="D165" s="195">
        <v>43972.469444444447</v>
      </c>
      <c r="E165" s="195" t="s">
        <v>396</v>
      </c>
      <c r="F165" s="194" t="s">
        <v>108</v>
      </c>
      <c r="G165" s="194" t="s">
        <v>305</v>
      </c>
      <c r="H165" s="194" t="s">
        <v>300</v>
      </c>
      <c r="I165" s="194" t="s">
        <v>306</v>
      </c>
      <c r="J165" s="194" t="s">
        <v>108</v>
      </c>
      <c r="K165" s="194" t="s">
        <v>309</v>
      </c>
      <c r="L165" s="194"/>
      <c r="M165" s="194"/>
      <c r="N165" s="194"/>
      <c r="O165" s="194"/>
      <c r="P165" s="194"/>
      <c r="Q165" s="194"/>
      <c r="R165" s="194"/>
      <c r="S165" s="194" t="s">
        <v>26</v>
      </c>
      <c r="T165" s="194" t="s">
        <v>26</v>
      </c>
      <c r="U165" s="194">
        <v>3</v>
      </c>
      <c r="V165" s="194">
        <v>2</v>
      </c>
      <c r="W165" s="194">
        <v>2</v>
      </c>
      <c r="X165" s="194">
        <v>1</v>
      </c>
      <c r="Y165" s="194">
        <v>5</v>
      </c>
      <c r="Z165" s="194">
        <v>3</v>
      </c>
      <c r="AA165" s="194">
        <v>5</v>
      </c>
      <c r="AB165" s="194">
        <v>2</v>
      </c>
      <c r="AC165" s="194">
        <v>4</v>
      </c>
      <c r="AD165" s="194">
        <v>4</v>
      </c>
      <c r="AE165" s="194"/>
      <c r="AF165" s="194">
        <v>4</v>
      </c>
      <c r="AG165" s="194">
        <v>4</v>
      </c>
      <c r="AH165" s="194">
        <v>4</v>
      </c>
      <c r="AI165" s="194">
        <v>4</v>
      </c>
      <c r="AJ165" s="194">
        <v>4</v>
      </c>
      <c r="AK165" s="194" t="s">
        <v>26</v>
      </c>
      <c r="AL165" s="194">
        <v>4</v>
      </c>
      <c r="AM165" s="194">
        <v>3</v>
      </c>
      <c r="AN165" s="194" t="s">
        <v>408</v>
      </c>
      <c r="AO165" s="194"/>
      <c r="AP165" s="194"/>
      <c r="AQ165" s="194"/>
      <c r="AR165" s="194"/>
      <c r="AS165" s="194"/>
      <c r="AT165" s="194"/>
      <c r="AU165" s="194"/>
      <c r="AV165" s="194" t="s">
        <v>270</v>
      </c>
      <c r="AW165" s="194" t="s">
        <v>26</v>
      </c>
      <c r="AX165" s="194"/>
      <c r="AY165" s="194">
        <v>5</v>
      </c>
      <c r="AZ165" s="194">
        <v>5</v>
      </c>
      <c r="BA165" s="194" t="s">
        <v>303</v>
      </c>
      <c r="BB165" s="194" t="s">
        <v>308</v>
      </c>
      <c r="BC165" s="194"/>
      <c r="BD165">
        <f t="shared" si="10"/>
        <v>1</v>
      </c>
      <c r="BE165">
        <f t="shared" si="10"/>
        <v>0</v>
      </c>
      <c r="BF165">
        <f t="shared" si="10"/>
        <v>0</v>
      </c>
      <c r="BG165">
        <f t="shared" si="10"/>
        <v>0</v>
      </c>
      <c r="BH165">
        <f t="shared" si="10"/>
        <v>0</v>
      </c>
      <c r="BI165">
        <f t="shared" si="10"/>
        <v>0</v>
      </c>
      <c r="BJ165">
        <f t="shared" si="9"/>
        <v>1</v>
      </c>
      <c r="BK165">
        <f t="shared" si="11"/>
        <v>0</v>
      </c>
      <c r="BL165">
        <f t="shared" si="11"/>
        <v>1</v>
      </c>
      <c r="BM165">
        <f t="shared" si="11"/>
        <v>1</v>
      </c>
      <c r="BN165">
        <f t="shared" si="11"/>
        <v>0</v>
      </c>
      <c r="BO165">
        <f t="shared" si="11"/>
        <v>0</v>
      </c>
      <c r="BP165">
        <f t="shared" si="11"/>
        <v>0</v>
      </c>
    </row>
    <row r="166" spans="1:68" ht="15" x14ac:dyDescent="0.25">
      <c r="A166" s="150" t="str">
        <f>IF(ISNA(LOOKUP($F166,BLIOTECAS!$B$1:$B$27,BLIOTECAS!C$1:C$27)),"",LOOKUP($F166,BLIOTECAS!$B$1:$B$27,BLIOTECAS!C$1:C$27))</f>
        <v/>
      </c>
      <c r="B166" s="150" t="str">
        <f>IF(ISNA(LOOKUP($F166,BLIOTECAS!$B$1:$B$27,BLIOTECAS!D$1:D$27)),"",LOOKUP($F166,BLIOTECAS!$B$1:$B$27,BLIOTECAS!D$1:D$27))</f>
        <v/>
      </c>
      <c r="C166" s="150" t="str">
        <f>IFERROR(VLOOKUP(TABLA!F166,BLIOTECAS!$C$1:$E$26,3,FALSE),"")</f>
        <v>Ciencias Experimentales</v>
      </c>
      <c r="D166" s="195">
        <v>43972.466666666667</v>
      </c>
      <c r="E166" s="195" t="s">
        <v>396</v>
      </c>
      <c r="F166" s="194" t="s">
        <v>105</v>
      </c>
      <c r="G166" s="194" t="s">
        <v>300</v>
      </c>
      <c r="H166" s="194" t="s">
        <v>300</v>
      </c>
      <c r="I166" s="194" t="s">
        <v>306</v>
      </c>
      <c r="J166" s="194" t="s">
        <v>96</v>
      </c>
      <c r="K166" s="194" t="s">
        <v>105</v>
      </c>
      <c r="L166" s="194" t="s">
        <v>94</v>
      </c>
      <c r="M166" s="194"/>
      <c r="N166" s="194"/>
      <c r="O166" s="194"/>
      <c r="P166" s="194"/>
      <c r="Q166" s="194"/>
      <c r="R166" s="194"/>
      <c r="S166" s="194" t="s">
        <v>270</v>
      </c>
      <c r="T166" s="194" t="s">
        <v>270</v>
      </c>
      <c r="U166" s="194">
        <v>3</v>
      </c>
      <c r="V166" s="194">
        <v>1</v>
      </c>
      <c r="W166" s="194">
        <v>1</v>
      </c>
      <c r="X166" s="194">
        <v>2</v>
      </c>
      <c r="Y166" s="194">
        <v>5</v>
      </c>
      <c r="Z166" s="194">
        <v>5</v>
      </c>
      <c r="AA166" s="194">
        <v>5</v>
      </c>
      <c r="AB166" s="194">
        <v>1</v>
      </c>
      <c r="AC166" s="194">
        <v>4</v>
      </c>
      <c r="AD166" s="194">
        <v>5</v>
      </c>
      <c r="AE166" s="194"/>
      <c r="AF166" s="194">
        <v>3</v>
      </c>
      <c r="AG166" s="194">
        <v>4</v>
      </c>
      <c r="AH166" s="194">
        <v>4</v>
      </c>
      <c r="AI166" s="194">
        <v>3</v>
      </c>
      <c r="AJ166" s="194">
        <v>4</v>
      </c>
      <c r="AK166" s="194" t="s">
        <v>26</v>
      </c>
      <c r="AL166" s="194">
        <v>4</v>
      </c>
      <c r="AM166" s="194">
        <v>3</v>
      </c>
      <c r="AN166" s="194" t="s">
        <v>408</v>
      </c>
      <c r="AO166" s="194"/>
      <c r="AP166" s="194"/>
      <c r="AQ166" s="194"/>
      <c r="AR166" s="194"/>
      <c r="AS166" s="194"/>
      <c r="AT166" s="194"/>
      <c r="AU166" s="194"/>
      <c r="AV166" s="194" t="s">
        <v>270</v>
      </c>
      <c r="AW166" s="194" t="s">
        <v>26</v>
      </c>
      <c r="AX166" s="194"/>
      <c r="AY166" s="194">
        <v>4</v>
      </c>
      <c r="AZ166" s="194">
        <v>4</v>
      </c>
      <c r="BA166" s="194" t="s">
        <v>311</v>
      </c>
      <c r="BB166" s="194" t="s">
        <v>317</v>
      </c>
      <c r="BC166" s="194"/>
      <c r="BD166">
        <f t="shared" si="10"/>
        <v>1</v>
      </c>
      <c r="BE166">
        <f t="shared" si="10"/>
        <v>0</v>
      </c>
      <c r="BF166">
        <f t="shared" si="10"/>
        <v>0</v>
      </c>
      <c r="BG166">
        <f t="shared" ref="BE166:BI217" si="12">IF(IFERROR(FIND(BG$1,$I166,1),0)&lt;&gt;0,1,0)</f>
        <v>0</v>
      </c>
      <c r="BH166">
        <f t="shared" si="12"/>
        <v>0</v>
      </c>
      <c r="BI166">
        <f t="shared" si="12"/>
        <v>0</v>
      </c>
      <c r="BJ166">
        <f t="shared" si="9"/>
        <v>1</v>
      </c>
      <c r="BK166">
        <f t="shared" si="11"/>
        <v>0</v>
      </c>
      <c r="BL166">
        <f t="shared" si="11"/>
        <v>1</v>
      </c>
      <c r="BM166">
        <f t="shared" si="11"/>
        <v>1</v>
      </c>
      <c r="BN166">
        <f t="shared" si="11"/>
        <v>0</v>
      </c>
      <c r="BO166">
        <f t="shared" si="11"/>
        <v>0</v>
      </c>
      <c r="BP166">
        <f t="shared" si="11"/>
        <v>0</v>
      </c>
    </row>
    <row r="167" spans="1:68" ht="15" x14ac:dyDescent="0.25">
      <c r="A167" s="150" t="str">
        <f>IF(ISNA(LOOKUP($F167,BLIOTECAS!$B$1:$B$27,BLIOTECAS!C$1:C$27)),"",LOOKUP($F167,BLIOTECAS!$B$1:$B$27,BLIOTECAS!C$1:C$27))</f>
        <v/>
      </c>
      <c r="B167" s="150" t="str">
        <f>IF(ISNA(LOOKUP($F167,BLIOTECAS!$B$1:$B$27,BLIOTECAS!D$1:D$27)),"",LOOKUP($F167,BLIOTECAS!$B$1:$B$27,BLIOTECAS!D$1:D$27))</f>
        <v/>
      </c>
      <c r="C167" s="150" t="str">
        <f>IFERROR(VLOOKUP(TABLA!F167,BLIOTECAS!$C$1:$E$26,3,FALSE),"")</f>
        <v>Ciencias Sociales</v>
      </c>
      <c r="D167" s="195">
        <v>43972.46597222222</v>
      </c>
      <c r="E167" s="195" t="s">
        <v>401</v>
      </c>
      <c r="F167" s="194" t="s">
        <v>92</v>
      </c>
      <c r="G167" s="194" t="s">
        <v>301</v>
      </c>
      <c r="H167" s="194" t="s">
        <v>301</v>
      </c>
      <c r="I167" s="194" t="s">
        <v>306</v>
      </c>
      <c r="J167" s="194" t="s">
        <v>92</v>
      </c>
      <c r="K167" s="194" t="s">
        <v>104</v>
      </c>
      <c r="L167" s="194" t="s">
        <v>310</v>
      </c>
      <c r="M167" s="194" t="s">
        <v>951</v>
      </c>
      <c r="N167" s="194"/>
      <c r="O167" s="194"/>
      <c r="P167" s="194"/>
      <c r="Q167" s="194"/>
      <c r="R167" s="194"/>
      <c r="S167" s="194" t="s">
        <v>270</v>
      </c>
      <c r="T167" s="194" t="s">
        <v>270</v>
      </c>
      <c r="U167" s="194">
        <v>4</v>
      </c>
      <c r="V167" s="194">
        <v>1</v>
      </c>
      <c r="W167" s="194">
        <v>1</v>
      </c>
      <c r="X167" s="194">
        <v>2</v>
      </c>
      <c r="Y167" s="194">
        <v>1</v>
      </c>
      <c r="Z167" s="194">
        <v>1</v>
      </c>
      <c r="AA167" s="194">
        <v>3</v>
      </c>
      <c r="AB167" s="194">
        <v>2</v>
      </c>
      <c r="AC167" s="194">
        <v>4</v>
      </c>
      <c r="AD167" s="194">
        <v>2</v>
      </c>
      <c r="AE167" s="194"/>
      <c r="AF167" s="194">
        <v>1</v>
      </c>
      <c r="AG167" s="194">
        <v>5</v>
      </c>
      <c r="AH167" s="194">
        <v>3</v>
      </c>
      <c r="AI167" s="194">
        <v>5</v>
      </c>
      <c r="AJ167" s="194">
        <v>5</v>
      </c>
      <c r="AK167" s="194" t="s">
        <v>270</v>
      </c>
      <c r="AL167" s="194">
        <v>3</v>
      </c>
      <c r="AM167" s="194">
        <v>2</v>
      </c>
      <c r="AN167" s="194" t="s">
        <v>520</v>
      </c>
      <c r="AO167" s="194"/>
      <c r="AP167" s="194"/>
      <c r="AQ167" s="194"/>
      <c r="AR167" s="194"/>
      <c r="AS167" s="194"/>
      <c r="AT167" s="194"/>
      <c r="AU167" s="194"/>
      <c r="AV167" s="194" t="s">
        <v>26</v>
      </c>
      <c r="AW167" s="194" t="s">
        <v>26</v>
      </c>
      <c r="AX167" s="194"/>
      <c r="AY167" s="194">
        <v>5</v>
      </c>
      <c r="AZ167" s="194">
        <v>5</v>
      </c>
      <c r="BA167" s="194" t="s">
        <v>311</v>
      </c>
      <c r="BB167" s="194" t="s">
        <v>308</v>
      </c>
      <c r="BC167" s="194"/>
      <c r="BD167">
        <f t="shared" ref="BD167:BD230" si="13">IF(IFERROR(FIND(BD$1,$I167,1),0)&lt;&gt;0,1,0)</f>
        <v>1</v>
      </c>
      <c r="BE167">
        <f t="shared" si="12"/>
        <v>0</v>
      </c>
      <c r="BF167">
        <f t="shared" si="12"/>
        <v>0</v>
      </c>
      <c r="BG167">
        <f t="shared" si="12"/>
        <v>0</v>
      </c>
      <c r="BH167">
        <f t="shared" si="12"/>
        <v>0</v>
      </c>
      <c r="BI167">
        <f t="shared" si="12"/>
        <v>0</v>
      </c>
      <c r="BJ167">
        <f t="shared" si="9"/>
        <v>1</v>
      </c>
      <c r="BK167">
        <f t="shared" si="11"/>
        <v>1</v>
      </c>
      <c r="BL167">
        <f t="shared" si="11"/>
        <v>1</v>
      </c>
      <c r="BM167">
        <f t="shared" si="11"/>
        <v>0</v>
      </c>
      <c r="BN167">
        <f t="shared" si="11"/>
        <v>0</v>
      </c>
      <c r="BO167">
        <f t="shared" si="11"/>
        <v>0</v>
      </c>
      <c r="BP167">
        <f t="shared" si="11"/>
        <v>0</v>
      </c>
    </row>
    <row r="168" spans="1:68" ht="15" x14ac:dyDescent="0.25">
      <c r="A168" s="150" t="str">
        <f>IF(ISNA(LOOKUP($F168,BLIOTECAS!$B$1:$B$27,BLIOTECAS!C$1:C$27)),"",LOOKUP($F168,BLIOTECAS!$B$1:$B$27,BLIOTECAS!C$1:C$27))</f>
        <v/>
      </c>
      <c r="B168" s="150" t="str">
        <f>IF(ISNA(LOOKUP($F168,BLIOTECAS!$B$1:$B$27,BLIOTECAS!D$1:D$27)),"",LOOKUP($F168,BLIOTECAS!$B$1:$B$27,BLIOTECAS!D$1:D$27))</f>
        <v/>
      </c>
      <c r="C168" s="150" t="str">
        <f>IFERROR(VLOOKUP(TABLA!F168,BLIOTECAS!$C$1:$E$26,3,FALSE),"")</f>
        <v>Ciencias Sociales</v>
      </c>
      <c r="D168" s="195">
        <v>43972.463888888888</v>
      </c>
      <c r="E168" s="195" t="s">
        <v>396</v>
      </c>
      <c r="F168" s="194" t="s">
        <v>92</v>
      </c>
      <c r="G168" s="194" t="s">
        <v>300</v>
      </c>
      <c r="H168" s="194" t="s">
        <v>305</v>
      </c>
      <c r="I168" s="194" t="s">
        <v>306</v>
      </c>
      <c r="J168" s="194" t="s">
        <v>92</v>
      </c>
      <c r="K168" s="194" t="s">
        <v>91</v>
      </c>
      <c r="L168" s="194" t="s">
        <v>97</v>
      </c>
      <c r="M168" s="194"/>
      <c r="N168" s="194"/>
      <c r="O168" s="194"/>
      <c r="P168" s="194"/>
      <c r="Q168" s="194"/>
      <c r="R168" s="194"/>
      <c r="S168" s="194" t="s">
        <v>270</v>
      </c>
      <c r="T168" s="194" t="s">
        <v>270</v>
      </c>
      <c r="U168" s="194">
        <v>3</v>
      </c>
      <c r="V168" s="194">
        <v>4</v>
      </c>
      <c r="W168" s="194">
        <v>4</v>
      </c>
      <c r="X168" s="194">
        <v>4</v>
      </c>
      <c r="Y168" s="194">
        <v>4</v>
      </c>
      <c r="Z168" s="194">
        <v>4</v>
      </c>
      <c r="AA168" s="194">
        <v>4</v>
      </c>
      <c r="AB168" s="194">
        <v>2</v>
      </c>
      <c r="AC168" s="194">
        <v>3</v>
      </c>
      <c r="AD168" s="194">
        <v>4</v>
      </c>
      <c r="AE168" s="194"/>
      <c r="AF168" s="194">
        <v>5</v>
      </c>
      <c r="AG168" s="194">
        <v>4</v>
      </c>
      <c r="AH168" s="194">
        <v>4</v>
      </c>
      <c r="AI168" s="194">
        <v>3</v>
      </c>
      <c r="AJ168" s="194">
        <v>4</v>
      </c>
      <c r="AK168" s="194" t="s">
        <v>26</v>
      </c>
      <c r="AL168" s="194">
        <v>4</v>
      </c>
      <c r="AM168" s="194">
        <v>2</v>
      </c>
      <c r="AN168" s="194" t="s">
        <v>400</v>
      </c>
      <c r="AO168" s="194"/>
      <c r="AP168" s="194"/>
      <c r="AQ168" s="194"/>
      <c r="AR168" s="194"/>
      <c r="AS168" s="194"/>
      <c r="AT168" s="194"/>
      <c r="AU168" s="194"/>
      <c r="AV168" s="194" t="s">
        <v>26</v>
      </c>
      <c r="AW168" s="194" t="s">
        <v>26</v>
      </c>
      <c r="AX168" s="194"/>
      <c r="AY168" s="194">
        <v>4</v>
      </c>
      <c r="AZ168" s="194">
        <v>4</v>
      </c>
      <c r="BA168" s="194" t="s">
        <v>311</v>
      </c>
      <c r="BB168" s="194" t="s">
        <v>308</v>
      </c>
      <c r="BC168" s="194"/>
      <c r="BD168">
        <f t="shared" si="13"/>
        <v>1</v>
      </c>
      <c r="BE168">
        <f t="shared" si="12"/>
        <v>0</v>
      </c>
      <c r="BF168">
        <f t="shared" si="12"/>
        <v>0</v>
      </c>
      <c r="BG168">
        <f t="shared" si="12"/>
        <v>0</v>
      </c>
      <c r="BH168">
        <f t="shared" si="12"/>
        <v>0</v>
      </c>
      <c r="BI168">
        <f t="shared" si="12"/>
        <v>0</v>
      </c>
      <c r="BJ168">
        <f t="shared" si="9"/>
        <v>0</v>
      </c>
      <c r="BK168">
        <f t="shared" si="11"/>
        <v>0</v>
      </c>
      <c r="BL168">
        <f t="shared" si="11"/>
        <v>1</v>
      </c>
      <c r="BM168">
        <f t="shared" si="11"/>
        <v>1</v>
      </c>
      <c r="BN168">
        <f t="shared" si="11"/>
        <v>0</v>
      </c>
      <c r="BO168">
        <f t="shared" si="11"/>
        <v>0</v>
      </c>
      <c r="BP168">
        <f t="shared" si="11"/>
        <v>0</v>
      </c>
    </row>
    <row r="169" spans="1:68" ht="15" x14ac:dyDescent="0.25">
      <c r="A169" s="150" t="str">
        <f>IF(ISNA(LOOKUP($F169,BLIOTECAS!$B$1:$B$27,BLIOTECAS!C$1:C$27)),"",LOOKUP($F169,BLIOTECAS!$B$1:$B$27,BLIOTECAS!C$1:C$27))</f>
        <v/>
      </c>
      <c r="B169" s="150" t="str">
        <f>IF(ISNA(LOOKUP($F169,BLIOTECAS!$B$1:$B$27,BLIOTECAS!D$1:D$27)),"",LOOKUP($F169,BLIOTECAS!$B$1:$B$27,BLIOTECAS!D$1:D$27))</f>
        <v/>
      </c>
      <c r="C169" s="150" t="str">
        <f>IFERROR(VLOOKUP(TABLA!F169,BLIOTECAS!$C$1:$E$26,3,FALSE),"")</f>
        <v>Humanidades</v>
      </c>
      <c r="D169" s="195">
        <v>43972.458333333336</v>
      </c>
      <c r="E169" s="195" t="s">
        <v>401</v>
      </c>
      <c r="F169" s="194" t="s">
        <v>89</v>
      </c>
      <c r="G169" s="194" t="s">
        <v>300</v>
      </c>
      <c r="H169" s="194" t="s">
        <v>300</v>
      </c>
      <c r="I169" s="194" t="s">
        <v>306</v>
      </c>
      <c r="J169" s="194" t="s">
        <v>89</v>
      </c>
      <c r="K169" s="194" t="s">
        <v>92</v>
      </c>
      <c r="L169" s="194"/>
      <c r="M169" s="194" t="s">
        <v>952</v>
      </c>
      <c r="N169" s="194"/>
      <c r="O169" s="194"/>
      <c r="P169" s="194"/>
      <c r="Q169" s="194"/>
      <c r="R169" s="194"/>
      <c r="S169" s="194" t="s">
        <v>270</v>
      </c>
      <c r="T169" s="194" t="s">
        <v>270</v>
      </c>
      <c r="U169" s="194">
        <v>5</v>
      </c>
      <c r="V169" s="194">
        <v>3</v>
      </c>
      <c r="W169" s="194">
        <v>3</v>
      </c>
      <c r="X169" s="194">
        <v>5</v>
      </c>
      <c r="Y169" s="194">
        <v>3</v>
      </c>
      <c r="Z169" s="194">
        <v>4</v>
      </c>
      <c r="AA169" s="194">
        <v>5</v>
      </c>
      <c r="AB169" s="194">
        <v>5</v>
      </c>
      <c r="AC169" s="194">
        <v>5</v>
      </c>
      <c r="AD169" s="194">
        <v>4</v>
      </c>
      <c r="AE169" s="194"/>
      <c r="AF169" s="194">
        <v>5</v>
      </c>
      <c r="AG169" s="194">
        <v>5</v>
      </c>
      <c r="AH169" s="194">
        <v>5</v>
      </c>
      <c r="AI169" s="194">
        <v>5</v>
      </c>
      <c r="AJ169" s="194">
        <v>5</v>
      </c>
      <c r="AK169" s="194" t="s">
        <v>270</v>
      </c>
      <c r="AL169" s="194">
        <v>5</v>
      </c>
      <c r="AM169" s="194">
        <v>5</v>
      </c>
      <c r="AN169" s="194" t="s">
        <v>502</v>
      </c>
      <c r="AO169" s="194"/>
      <c r="AP169" s="194"/>
      <c r="AQ169" s="194"/>
      <c r="AR169" s="194"/>
      <c r="AS169" s="194"/>
      <c r="AT169" s="194"/>
      <c r="AU169" s="194"/>
      <c r="AV169" s="194" t="s">
        <v>270</v>
      </c>
      <c r="AW169" s="194" t="s">
        <v>26</v>
      </c>
      <c r="AX169" s="194"/>
      <c r="AY169" s="194">
        <v>5</v>
      </c>
      <c r="AZ169" s="194">
        <v>5</v>
      </c>
      <c r="BA169" s="194" t="s">
        <v>303</v>
      </c>
      <c r="BB169" s="194" t="s">
        <v>304</v>
      </c>
      <c r="BC169" s="194" t="s">
        <v>953</v>
      </c>
      <c r="BD169">
        <f t="shared" si="13"/>
        <v>1</v>
      </c>
      <c r="BE169">
        <f t="shared" si="12"/>
        <v>0</v>
      </c>
      <c r="BF169">
        <f t="shared" si="12"/>
        <v>0</v>
      </c>
      <c r="BG169">
        <f t="shared" si="12"/>
        <v>0</v>
      </c>
      <c r="BH169">
        <f t="shared" si="12"/>
        <v>0</v>
      </c>
      <c r="BI169">
        <f t="shared" si="12"/>
        <v>0</v>
      </c>
      <c r="BJ169">
        <f t="shared" si="9"/>
        <v>0</v>
      </c>
      <c r="BK169">
        <f t="shared" si="11"/>
        <v>1</v>
      </c>
      <c r="BL169">
        <f t="shared" si="11"/>
        <v>1</v>
      </c>
      <c r="BM169">
        <f t="shared" si="11"/>
        <v>0</v>
      </c>
      <c r="BN169">
        <f t="shared" si="11"/>
        <v>1</v>
      </c>
      <c r="BO169">
        <f t="shared" si="11"/>
        <v>0</v>
      </c>
      <c r="BP169">
        <f t="shared" si="11"/>
        <v>0</v>
      </c>
    </row>
    <row r="170" spans="1:68" ht="15" x14ac:dyDescent="0.25">
      <c r="A170" s="150" t="str">
        <f>IF(ISNA(LOOKUP($F170,BLIOTECAS!$B$1:$B$27,BLIOTECAS!C$1:C$27)),"",LOOKUP($F170,BLIOTECAS!$B$1:$B$27,BLIOTECAS!C$1:C$27))</f>
        <v/>
      </c>
      <c r="B170" s="150" t="str">
        <f>IF(ISNA(LOOKUP($F170,BLIOTECAS!$B$1:$B$27,BLIOTECAS!D$1:D$27)),"",LOOKUP($F170,BLIOTECAS!$B$1:$B$27,BLIOTECAS!D$1:D$27))</f>
        <v/>
      </c>
      <c r="C170" s="150" t="str">
        <f>IFERROR(VLOOKUP(TABLA!F170,BLIOTECAS!$C$1:$E$26,3,FALSE),"")</f>
        <v>Ciencias de la Salud</v>
      </c>
      <c r="D170" s="195">
        <v>43972.456250000003</v>
      </c>
      <c r="E170" s="195" t="s">
        <v>401</v>
      </c>
      <c r="F170" s="194" t="s">
        <v>109</v>
      </c>
      <c r="G170" s="194" t="s">
        <v>320</v>
      </c>
      <c r="H170" s="194" t="s">
        <v>300</v>
      </c>
      <c r="I170" s="194" t="s">
        <v>306</v>
      </c>
      <c r="J170" s="194" t="s">
        <v>109</v>
      </c>
      <c r="K170" s="194"/>
      <c r="L170" s="194"/>
      <c r="M170" s="194"/>
      <c r="N170" s="194"/>
      <c r="O170" s="194"/>
      <c r="P170" s="194"/>
      <c r="Q170" s="194"/>
      <c r="R170" s="194"/>
      <c r="S170" s="194" t="s">
        <v>26</v>
      </c>
      <c r="T170" s="194" t="s">
        <v>26</v>
      </c>
      <c r="U170" s="194">
        <v>3</v>
      </c>
      <c r="V170" s="194">
        <v>5</v>
      </c>
      <c r="W170" s="194">
        <v>1</v>
      </c>
      <c r="X170" s="194">
        <v>1</v>
      </c>
      <c r="Y170" s="194">
        <v>4</v>
      </c>
      <c r="Z170" s="194">
        <v>5</v>
      </c>
      <c r="AA170" s="194">
        <v>1</v>
      </c>
      <c r="AB170" s="194">
        <v>2</v>
      </c>
      <c r="AC170" s="194">
        <v>2</v>
      </c>
      <c r="AD170" s="194">
        <v>3</v>
      </c>
      <c r="AE170" s="194"/>
      <c r="AF170" s="194">
        <v>4</v>
      </c>
      <c r="AG170" s="194">
        <v>5</v>
      </c>
      <c r="AH170" s="194">
        <v>3</v>
      </c>
      <c r="AI170" s="194">
        <v>3</v>
      </c>
      <c r="AJ170" s="194">
        <v>3</v>
      </c>
      <c r="AK170" s="194" t="s">
        <v>270</v>
      </c>
      <c r="AL170" s="194">
        <v>2</v>
      </c>
      <c r="AM170" s="194">
        <v>2</v>
      </c>
      <c r="AN170" s="194" t="s">
        <v>405</v>
      </c>
      <c r="AO170" s="194"/>
      <c r="AP170" s="194"/>
      <c r="AQ170" s="194"/>
      <c r="AR170" s="194"/>
      <c r="AS170" s="194"/>
      <c r="AT170" s="194"/>
      <c r="AU170" s="194"/>
      <c r="AV170" s="194" t="s">
        <v>270</v>
      </c>
      <c r="AW170" s="194" t="s">
        <v>270</v>
      </c>
      <c r="AX170" s="194" t="s">
        <v>337</v>
      </c>
      <c r="AY170" s="194">
        <v>5</v>
      </c>
      <c r="AZ170" s="194">
        <v>5</v>
      </c>
      <c r="BA170" s="194" t="s">
        <v>311</v>
      </c>
      <c r="BB170" s="194" t="s">
        <v>317</v>
      </c>
      <c r="BC170" s="194"/>
      <c r="BD170">
        <f t="shared" si="13"/>
        <v>1</v>
      </c>
      <c r="BE170">
        <f t="shared" si="12"/>
        <v>0</v>
      </c>
      <c r="BF170">
        <f t="shared" si="12"/>
        <v>0</v>
      </c>
      <c r="BG170">
        <f t="shared" si="12"/>
        <v>0</v>
      </c>
      <c r="BH170">
        <f t="shared" si="12"/>
        <v>0</v>
      </c>
      <c r="BI170">
        <f t="shared" si="12"/>
        <v>0</v>
      </c>
      <c r="BJ170">
        <f t="shared" si="9"/>
        <v>1</v>
      </c>
      <c r="BK170">
        <f t="shared" si="11"/>
        <v>1</v>
      </c>
      <c r="BL170">
        <f t="shared" si="11"/>
        <v>1</v>
      </c>
      <c r="BM170">
        <f t="shared" si="11"/>
        <v>1</v>
      </c>
      <c r="BN170">
        <f t="shared" si="11"/>
        <v>0</v>
      </c>
      <c r="BO170">
        <f t="shared" si="11"/>
        <v>0</v>
      </c>
      <c r="BP170">
        <f t="shared" si="11"/>
        <v>0</v>
      </c>
    </row>
    <row r="171" spans="1:68" ht="15" x14ac:dyDescent="0.25">
      <c r="A171" s="150" t="str">
        <f>IF(ISNA(LOOKUP($F171,BLIOTECAS!$B$1:$B$27,BLIOTECAS!C$1:C$27)),"",LOOKUP($F171,BLIOTECAS!$B$1:$B$27,BLIOTECAS!C$1:C$27))</f>
        <v/>
      </c>
      <c r="B171" s="150" t="str">
        <f>IF(ISNA(LOOKUP($F171,BLIOTECAS!$B$1:$B$27,BLIOTECAS!D$1:D$27)),"",LOOKUP($F171,BLIOTECAS!$B$1:$B$27,BLIOTECAS!D$1:D$27))</f>
        <v/>
      </c>
      <c r="C171" s="150" t="str">
        <f>IFERROR(VLOOKUP(TABLA!F171,BLIOTECAS!$C$1:$E$26,3,FALSE),"")</f>
        <v>Humanidades</v>
      </c>
      <c r="D171" s="195">
        <v>43972.454861111109</v>
      </c>
      <c r="E171" s="195" t="s">
        <v>396</v>
      </c>
      <c r="F171" s="194" t="s">
        <v>103</v>
      </c>
      <c r="G171" s="194" t="s">
        <v>300</v>
      </c>
      <c r="H171" s="194" t="s">
        <v>301</v>
      </c>
      <c r="I171" s="194" t="s">
        <v>316</v>
      </c>
      <c r="J171" s="194" t="s">
        <v>309</v>
      </c>
      <c r="K171" s="194" t="s">
        <v>103</v>
      </c>
      <c r="L171" s="194" t="s">
        <v>310</v>
      </c>
      <c r="M171" s="194"/>
      <c r="N171" s="194"/>
      <c r="O171" s="194"/>
      <c r="P171" s="194"/>
      <c r="Q171" s="194"/>
      <c r="R171" s="194"/>
      <c r="S171" s="194" t="s">
        <v>270</v>
      </c>
      <c r="T171" s="194" t="s">
        <v>270</v>
      </c>
      <c r="U171" s="194">
        <v>5</v>
      </c>
      <c r="V171" s="194">
        <v>1</v>
      </c>
      <c r="W171" s="194">
        <v>1</v>
      </c>
      <c r="X171" s="194">
        <v>5</v>
      </c>
      <c r="Y171" s="194">
        <v>5</v>
      </c>
      <c r="Z171" s="194">
        <v>5</v>
      </c>
      <c r="AA171" s="194">
        <v>5</v>
      </c>
      <c r="AB171" s="194">
        <v>1</v>
      </c>
      <c r="AC171" s="194">
        <v>3</v>
      </c>
      <c r="AD171" s="194">
        <v>4</v>
      </c>
      <c r="AE171" s="194"/>
      <c r="AF171" s="194">
        <v>2</v>
      </c>
      <c r="AG171" s="194">
        <v>5</v>
      </c>
      <c r="AH171" s="194">
        <v>5</v>
      </c>
      <c r="AI171" s="194">
        <v>1</v>
      </c>
      <c r="AJ171" s="194">
        <v>5</v>
      </c>
      <c r="AK171" s="194" t="s">
        <v>26</v>
      </c>
      <c r="AL171" s="194">
        <v>5</v>
      </c>
      <c r="AM171" s="194">
        <v>3</v>
      </c>
      <c r="AN171" s="194" t="s">
        <v>483</v>
      </c>
      <c r="AO171" s="194"/>
      <c r="AP171" s="194"/>
      <c r="AQ171" s="194"/>
      <c r="AR171" s="194"/>
      <c r="AS171" s="194"/>
      <c r="AT171" s="194"/>
      <c r="AU171" s="194"/>
      <c r="AV171" s="194" t="s">
        <v>26</v>
      </c>
      <c r="AW171" s="194" t="s">
        <v>26</v>
      </c>
      <c r="AX171" s="194"/>
      <c r="AY171" s="194">
        <v>5</v>
      </c>
      <c r="AZ171" s="194">
        <v>4</v>
      </c>
      <c r="BA171" s="194" t="s">
        <v>303</v>
      </c>
      <c r="BB171" s="194" t="s">
        <v>317</v>
      </c>
      <c r="BC171" s="194"/>
      <c r="BD171">
        <f t="shared" si="13"/>
        <v>0</v>
      </c>
      <c r="BE171">
        <f t="shared" si="12"/>
        <v>0</v>
      </c>
      <c r="BF171">
        <f t="shared" si="12"/>
        <v>0</v>
      </c>
      <c r="BG171">
        <f t="shared" si="12"/>
        <v>1</v>
      </c>
      <c r="BH171">
        <f t="shared" si="12"/>
        <v>0</v>
      </c>
      <c r="BI171">
        <f t="shared" si="12"/>
        <v>0</v>
      </c>
      <c r="BJ171">
        <f t="shared" si="9"/>
        <v>1</v>
      </c>
      <c r="BK171">
        <f t="shared" si="11"/>
        <v>0</v>
      </c>
      <c r="BL171">
        <f t="shared" si="11"/>
        <v>1</v>
      </c>
      <c r="BM171">
        <f t="shared" si="11"/>
        <v>0</v>
      </c>
      <c r="BN171">
        <f t="shared" si="11"/>
        <v>0</v>
      </c>
      <c r="BO171">
        <f t="shared" si="11"/>
        <v>0</v>
      </c>
      <c r="BP171">
        <f t="shared" si="11"/>
        <v>0</v>
      </c>
    </row>
    <row r="172" spans="1:68" ht="15" x14ac:dyDescent="0.25">
      <c r="A172" s="150" t="str">
        <f>IF(ISNA(LOOKUP($F172,BLIOTECAS!$B$1:$B$27,BLIOTECAS!C$1:C$27)),"",LOOKUP($F172,BLIOTECAS!$B$1:$B$27,BLIOTECAS!C$1:C$27))</f>
        <v/>
      </c>
      <c r="B172" s="150" t="str">
        <f>IF(ISNA(LOOKUP($F172,BLIOTECAS!$B$1:$B$27,BLIOTECAS!D$1:D$27)),"",LOOKUP($F172,BLIOTECAS!$B$1:$B$27,BLIOTECAS!D$1:D$27))</f>
        <v/>
      </c>
      <c r="C172" s="150" t="str">
        <f>IFERROR(VLOOKUP(TABLA!F172,BLIOTECAS!$C$1:$E$26,3,FALSE),"")</f>
        <v>Ciencias Sociales</v>
      </c>
      <c r="D172" s="195">
        <v>43972.446527777778</v>
      </c>
      <c r="E172" s="195" t="s">
        <v>401</v>
      </c>
      <c r="F172" s="194" t="s">
        <v>92</v>
      </c>
      <c r="G172" s="194" t="s">
        <v>300</v>
      </c>
      <c r="H172" s="194" t="s">
        <v>301</v>
      </c>
      <c r="I172" s="194" t="s">
        <v>315</v>
      </c>
      <c r="J172" s="194" t="s">
        <v>92</v>
      </c>
      <c r="K172" s="194"/>
      <c r="L172" s="194"/>
      <c r="M172" s="194"/>
      <c r="N172" s="194"/>
      <c r="O172" s="194"/>
      <c r="P172" s="194"/>
      <c r="Q172" s="194"/>
      <c r="R172" s="194"/>
      <c r="S172" s="194" t="s">
        <v>26</v>
      </c>
      <c r="T172" s="194" t="s">
        <v>270</v>
      </c>
      <c r="U172" s="194">
        <v>5</v>
      </c>
      <c r="V172" s="194">
        <v>5</v>
      </c>
      <c r="W172" s="194">
        <v>4</v>
      </c>
      <c r="X172" s="194">
        <v>5</v>
      </c>
      <c r="Y172" s="194">
        <v>5</v>
      </c>
      <c r="Z172" s="194">
        <v>4</v>
      </c>
      <c r="AA172" s="194">
        <v>4</v>
      </c>
      <c r="AB172" s="194">
        <v>4</v>
      </c>
      <c r="AC172" s="194">
        <v>5</v>
      </c>
      <c r="AD172" s="194">
        <v>5</v>
      </c>
      <c r="AE172" s="194"/>
      <c r="AF172" s="194">
        <v>5</v>
      </c>
      <c r="AG172" s="194">
        <v>5</v>
      </c>
      <c r="AH172" s="194">
        <v>5</v>
      </c>
      <c r="AI172" s="194">
        <v>5</v>
      </c>
      <c r="AJ172" s="194">
        <v>5</v>
      </c>
      <c r="AK172" s="194" t="s">
        <v>270</v>
      </c>
      <c r="AL172" s="194">
        <v>5</v>
      </c>
      <c r="AM172" s="194">
        <v>5</v>
      </c>
      <c r="AN172" s="194" t="s">
        <v>325</v>
      </c>
      <c r="AO172" s="194"/>
      <c r="AP172" s="194"/>
      <c r="AQ172" s="194"/>
      <c r="AR172" s="194"/>
      <c r="AS172" s="194"/>
      <c r="AT172" s="194"/>
      <c r="AU172" s="194"/>
      <c r="AV172" s="194" t="s">
        <v>270</v>
      </c>
      <c r="AW172" s="194" t="s">
        <v>26</v>
      </c>
      <c r="AX172" s="194"/>
      <c r="AY172" s="194">
        <v>5</v>
      </c>
      <c r="AZ172" s="194">
        <v>5</v>
      </c>
      <c r="BA172" s="194" t="s">
        <v>303</v>
      </c>
      <c r="BB172" s="194" t="s">
        <v>304</v>
      </c>
      <c r="BC172" s="194" t="s">
        <v>954</v>
      </c>
      <c r="BD172">
        <f t="shared" si="13"/>
        <v>0</v>
      </c>
      <c r="BE172">
        <f t="shared" si="12"/>
        <v>1</v>
      </c>
      <c r="BF172">
        <f t="shared" si="12"/>
        <v>0</v>
      </c>
      <c r="BG172">
        <f t="shared" si="12"/>
        <v>0</v>
      </c>
      <c r="BH172">
        <f t="shared" si="12"/>
        <v>0</v>
      </c>
      <c r="BI172">
        <f t="shared" si="12"/>
        <v>0</v>
      </c>
      <c r="BJ172">
        <f t="shared" si="9"/>
        <v>1</v>
      </c>
      <c r="BK172">
        <f t="shared" si="11"/>
        <v>0</v>
      </c>
      <c r="BL172">
        <f t="shared" si="11"/>
        <v>0</v>
      </c>
      <c r="BM172">
        <f t="shared" si="11"/>
        <v>0</v>
      </c>
      <c r="BN172">
        <f t="shared" si="11"/>
        <v>0</v>
      </c>
      <c r="BO172">
        <f t="shared" si="11"/>
        <v>0</v>
      </c>
      <c r="BP172">
        <f t="shared" si="11"/>
        <v>0</v>
      </c>
    </row>
    <row r="173" spans="1:68" ht="15" x14ac:dyDescent="0.25">
      <c r="A173" s="150" t="str">
        <f>IF(ISNA(LOOKUP($F173,BLIOTECAS!$B$1:$B$27,BLIOTECAS!C$1:C$27)),"",LOOKUP($F173,BLIOTECAS!$B$1:$B$27,BLIOTECAS!C$1:C$27))</f>
        <v/>
      </c>
      <c r="B173" s="150" t="str">
        <f>IF(ISNA(LOOKUP($F173,BLIOTECAS!$B$1:$B$27,BLIOTECAS!D$1:D$27)),"",LOOKUP($F173,BLIOTECAS!$B$1:$B$27,BLIOTECAS!D$1:D$27))</f>
        <v/>
      </c>
      <c r="C173" s="150" t="str">
        <f>IFERROR(VLOOKUP(TABLA!F173,BLIOTECAS!$C$1:$E$26,3,FALSE),"")</f>
        <v>Ciencias Experimentales</v>
      </c>
      <c r="D173" s="195">
        <v>43972.444444444445</v>
      </c>
      <c r="E173" s="195" t="s">
        <v>396</v>
      </c>
      <c r="F173" s="194" t="s">
        <v>94</v>
      </c>
      <c r="G173" s="194" t="s">
        <v>305</v>
      </c>
      <c r="H173" s="194" t="s">
        <v>300</v>
      </c>
      <c r="I173" s="194" t="s">
        <v>955</v>
      </c>
      <c r="J173" s="194" t="s">
        <v>94</v>
      </c>
      <c r="K173" s="194" t="s">
        <v>96</v>
      </c>
      <c r="L173" s="194"/>
      <c r="M173" s="194"/>
      <c r="N173" s="194"/>
      <c r="O173" s="194"/>
      <c r="P173" s="194"/>
      <c r="Q173" s="194"/>
      <c r="R173" s="194"/>
      <c r="S173" s="194" t="s">
        <v>270</v>
      </c>
      <c r="T173" s="194" t="s">
        <v>270</v>
      </c>
      <c r="U173" s="194">
        <v>3</v>
      </c>
      <c r="V173" s="194">
        <v>1</v>
      </c>
      <c r="W173" s="194">
        <v>1</v>
      </c>
      <c r="X173" s="194">
        <v>4</v>
      </c>
      <c r="Y173" s="194">
        <v>3</v>
      </c>
      <c r="Z173" s="194">
        <v>5</v>
      </c>
      <c r="AA173" s="194">
        <v>4</v>
      </c>
      <c r="AB173" s="194">
        <v>1</v>
      </c>
      <c r="AC173" s="194">
        <v>4</v>
      </c>
      <c r="AD173" s="194">
        <v>4</v>
      </c>
      <c r="AE173" s="194"/>
      <c r="AF173" s="194">
        <v>3</v>
      </c>
      <c r="AG173" s="194">
        <v>3</v>
      </c>
      <c r="AH173" s="194">
        <v>3</v>
      </c>
      <c r="AI173" s="194">
        <v>3</v>
      </c>
      <c r="AJ173" s="194">
        <v>3</v>
      </c>
      <c r="AK173" s="194" t="s">
        <v>26</v>
      </c>
      <c r="AL173" s="194">
        <v>3</v>
      </c>
      <c r="AM173" s="194">
        <v>3</v>
      </c>
      <c r="AN173" s="194" t="s">
        <v>400</v>
      </c>
      <c r="AO173" s="194"/>
      <c r="AP173" s="194"/>
      <c r="AQ173" s="194"/>
      <c r="AR173" s="194"/>
      <c r="AS173" s="194"/>
      <c r="AT173" s="194"/>
      <c r="AU173" s="194"/>
      <c r="AV173" s="194" t="s">
        <v>26</v>
      </c>
      <c r="AW173" s="194" t="s">
        <v>270</v>
      </c>
      <c r="AX173" s="194" t="s">
        <v>328</v>
      </c>
      <c r="AY173" s="194">
        <v>3</v>
      </c>
      <c r="AZ173" s="194">
        <v>2</v>
      </c>
      <c r="BA173" s="194" t="s">
        <v>311</v>
      </c>
      <c r="BB173" s="194" t="s">
        <v>317</v>
      </c>
      <c r="BC173" s="194"/>
      <c r="BD173">
        <f t="shared" si="13"/>
        <v>0</v>
      </c>
      <c r="BE173">
        <f t="shared" si="12"/>
        <v>0</v>
      </c>
      <c r="BF173">
        <f t="shared" si="12"/>
        <v>0</v>
      </c>
      <c r="BG173">
        <f t="shared" si="12"/>
        <v>0</v>
      </c>
      <c r="BH173">
        <f t="shared" si="12"/>
        <v>0</v>
      </c>
      <c r="BI173">
        <f t="shared" si="12"/>
        <v>0</v>
      </c>
      <c r="BJ173">
        <f t="shared" si="9"/>
        <v>0</v>
      </c>
      <c r="BK173">
        <f t="shared" si="11"/>
        <v>0</v>
      </c>
      <c r="BL173">
        <f t="shared" si="11"/>
        <v>1</v>
      </c>
      <c r="BM173">
        <f t="shared" si="11"/>
        <v>1</v>
      </c>
      <c r="BN173">
        <f t="shared" si="11"/>
        <v>0</v>
      </c>
      <c r="BO173">
        <f t="shared" si="11"/>
        <v>0</v>
      </c>
      <c r="BP173">
        <f t="shared" si="11"/>
        <v>0</v>
      </c>
    </row>
    <row r="174" spans="1:68" ht="15" x14ac:dyDescent="0.25">
      <c r="A174" s="150" t="str">
        <f>IF(ISNA(LOOKUP($F174,BLIOTECAS!$B$1:$B$27,BLIOTECAS!C$1:C$27)),"",LOOKUP($F174,BLIOTECAS!$B$1:$B$27,BLIOTECAS!C$1:C$27))</f>
        <v/>
      </c>
      <c r="B174" s="150" t="str">
        <f>IF(ISNA(LOOKUP($F174,BLIOTECAS!$B$1:$B$27,BLIOTECAS!D$1:D$27)),"",LOOKUP($F174,BLIOTECAS!$B$1:$B$27,BLIOTECAS!D$1:D$27))</f>
        <v/>
      </c>
      <c r="C174" s="150" t="str">
        <f>IFERROR(VLOOKUP(TABLA!F174,BLIOTECAS!$C$1:$E$26,3,FALSE),"")</f>
        <v>Ciencias de la Salud</v>
      </c>
      <c r="D174" s="195">
        <v>43972.443055555559</v>
      </c>
      <c r="E174" s="195" t="s">
        <v>396</v>
      </c>
      <c r="F174" s="194" t="s">
        <v>106</v>
      </c>
      <c r="G174" s="194" t="s">
        <v>305</v>
      </c>
      <c r="H174" s="194" t="s">
        <v>300</v>
      </c>
      <c r="I174" s="194" t="s">
        <v>315</v>
      </c>
      <c r="J174" s="194" t="s">
        <v>106</v>
      </c>
      <c r="K174" s="194" t="s">
        <v>309</v>
      </c>
      <c r="L174" s="194" t="s">
        <v>222</v>
      </c>
      <c r="M174" s="194"/>
      <c r="N174" s="194"/>
      <c r="O174" s="194"/>
      <c r="P174" s="194"/>
      <c r="Q174" s="194"/>
      <c r="R174" s="194"/>
      <c r="S174" s="194" t="s">
        <v>26</v>
      </c>
      <c r="T174" s="194" t="s">
        <v>270</v>
      </c>
      <c r="U174" s="194">
        <v>4</v>
      </c>
      <c r="V174" s="194">
        <v>3</v>
      </c>
      <c r="W174" s="194">
        <v>2</v>
      </c>
      <c r="X174" s="194">
        <v>1</v>
      </c>
      <c r="Y174" s="194">
        <v>5</v>
      </c>
      <c r="Z174" s="194">
        <v>5</v>
      </c>
      <c r="AA174" s="194">
        <v>3</v>
      </c>
      <c r="AB174" s="194">
        <v>2</v>
      </c>
      <c r="AC174" s="194">
        <v>5</v>
      </c>
      <c r="AD174" s="194">
        <v>3</v>
      </c>
      <c r="AE174" s="194"/>
      <c r="AF174" s="194">
        <v>3</v>
      </c>
      <c r="AG174" s="194">
        <v>3</v>
      </c>
      <c r="AH174" s="194">
        <v>4</v>
      </c>
      <c r="AI174" s="194"/>
      <c r="AJ174" s="194">
        <v>4</v>
      </c>
      <c r="AK174" s="194" t="s">
        <v>270</v>
      </c>
      <c r="AL174" s="194">
        <v>3</v>
      </c>
      <c r="AM174" s="194">
        <v>2</v>
      </c>
      <c r="AN174" s="194" t="s">
        <v>405</v>
      </c>
      <c r="AO174" s="194"/>
      <c r="AP174" s="194"/>
      <c r="AQ174" s="194"/>
      <c r="AR174" s="194"/>
      <c r="AS174" s="194"/>
      <c r="AT174" s="194"/>
      <c r="AU174" s="194"/>
      <c r="AV174" s="194" t="s">
        <v>270</v>
      </c>
      <c r="AW174" s="194" t="s">
        <v>270</v>
      </c>
      <c r="AX174" s="194" t="s">
        <v>313</v>
      </c>
      <c r="AY174" s="194">
        <v>3</v>
      </c>
      <c r="AZ174" s="194">
        <v>4</v>
      </c>
      <c r="BA174" s="194" t="s">
        <v>311</v>
      </c>
      <c r="BB174" s="194" t="s">
        <v>317</v>
      </c>
      <c r="BC174" s="194"/>
      <c r="BD174">
        <f t="shared" si="13"/>
        <v>0</v>
      </c>
      <c r="BE174">
        <f t="shared" si="12"/>
        <v>1</v>
      </c>
      <c r="BF174">
        <f t="shared" si="12"/>
        <v>0</v>
      </c>
      <c r="BG174">
        <f t="shared" si="12"/>
        <v>0</v>
      </c>
      <c r="BH174">
        <f t="shared" si="12"/>
        <v>0</v>
      </c>
      <c r="BI174">
        <f t="shared" si="12"/>
        <v>0</v>
      </c>
      <c r="BJ174">
        <f t="shared" si="9"/>
        <v>1</v>
      </c>
      <c r="BK174">
        <f t="shared" si="11"/>
        <v>1</v>
      </c>
      <c r="BL174">
        <f t="shared" si="11"/>
        <v>1</v>
      </c>
      <c r="BM174">
        <f t="shared" si="11"/>
        <v>1</v>
      </c>
      <c r="BN174">
        <f t="shared" si="11"/>
        <v>0</v>
      </c>
      <c r="BO174">
        <f t="shared" si="11"/>
        <v>0</v>
      </c>
      <c r="BP174">
        <f t="shared" si="11"/>
        <v>0</v>
      </c>
    </row>
    <row r="175" spans="1:68" ht="15" x14ac:dyDescent="0.25">
      <c r="A175" s="150" t="str">
        <f>IF(ISNA(LOOKUP($F175,BLIOTECAS!$B$1:$B$27,BLIOTECAS!C$1:C$27)),"",LOOKUP($F175,BLIOTECAS!$B$1:$B$27,BLIOTECAS!C$1:C$27))</f>
        <v/>
      </c>
      <c r="B175" s="150" t="str">
        <f>IF(ISNA(LOOKUP($F175,BLIOTECAS!$B$1:$B$27,BLIOTECAS!D$1:D$27)),"",LOOKUP($F175,BLIOTECAS!$B$1:$B$27,BLIOTECAS!D$1:D$27))</f>
        <v/>
      </c>
      <c r="C175" s="150" t="str">
        <f>IFERROR(VLOOKUP(TABLA!F175,BLIOTECAS!$C$1:$E$26,3,FALSE),"")</f>
        <v>Ciencias Experimentales</v>
      </c>
      <c r="D175" s="195">
        <v>43972.43472222222</v>
      </c>
      <c r="E175" s="195" t="s">
        <v>396</v>
      </c>
      <c r="F175" s="194" t="s">
        <v>96</v>
      </c>
      <c r="G175" s="194" t="s">
        <v>305</v>
      </c>
      <c r="H175" s="194" t="s">
        <v>300</v>
      </c>
      <c r="I175" s="194" t="s">
        <v>315</v>
      </c>
      <c r="J175" s="194" t="s">
        <v>93</v>
      </c>
      <c r="K175" s="194" t="s">
        <v>96</v>
      </c>
      <c r="L175" s="194" t="s">
        <v>309</v>
      </c>
      <c r="M175" s="194" t="s">
        <v>500</v>
      </c>
      <c r="N175" s="194"/>
      <c r="O175" s="194"/>
      <c r="P175" s="194"/>
      <c r="Q175" s="194"/>
      <c r="R175" s="194"/>
      <c r="S175" s="194" t="s">
        <v>270</v>
      </c>
      <c r="T175" s="194" t="s">
        <v>270</v>
      </c>
      <c r="U175" s="194">
        <v>4</v>
      </c>
      <c r="V175" s="194">
        <v>1</v>
      </c>
      <c r="W175" s="194">
        <v>4</v>
      </c>
      <c r="X175" s="194">
        <v>4</v>
      </c>
      <c r="Y175" s="194">
        <v>5</v>
      </c>
      <c r="Z175" s="194">
        <v>1</v>
      </c>
      <c r="AA175" s="194">
        <v>2</v>
      </c>
      <c r="AB175" s="194">
        <v>1</v>
      </c>
      <c r="AC175" s="194">
        <v>3</v>
      </c>
      <c r="AD175" s="194">
        <v>4</v>
      </c>
      <c r="AE175" s="194"/>
      <c r="AF175" s="194">
        <v>5</v>
      </c>
      <c r="AG175" s="194">
        <v>5</v>
      </c>
      <c r="AH175" s="194">
        <v>5</v>
      </c>
      <c r="AI175" s="194">
        <v>3</v>
      </c>
      <c r="AJ175" s="194">
        <v>5</v>
      </c>
      <c r="AK175" s="194" t="s">
        <v>26</v>
      </c>
      <c r="AL175" s="194">
        <v>4</v>
      </c>
      <c r="AM175" s="194">
        <v>4</v>
      </c>
      <c r="AN175" s="194" t="s">
        <v>408</v>
      </c>
      <c r="AO175" s="194"/>
      <c r="AP175" s="194"/>
      <c r="AQ175" s="194"/>
      <c r="AR175" s="194"/>
      <c r="AS175" s="194"/>
      <c r="AT175" s="194"/>
      <c r="AU175" s="194"/>
      <c r="AV175" s="194" t="s">
        <v>26</v>
      </c>
      <c r="AW175" s="194" t="s">
        <v>26</v>
      </c>
      <c r="AX175" s="194"/>
      <c r="AY175" s="194">
        <v>4</v>
      </c>
      <c r="AZ175" s="194">
        <v>4</v>
      </c>
      <c r="BA175" s="194" t="s">
        <v>311</v>
      </c>
      <c r="BB175" s="194" t="s">
        <v>304</v>
      </c>
      <c r="BC175" s="194"/>
      <c r="BD175">
        <f t="shared" si="13"/>
        <v>0</v>
      </c>
      <c r="BE175">
        <f t="shared" si="12"/>
        <v>1</v>
      </c>
      <c r="BF175">
        <f t="shared" si="12"/>
        <v>0</v>
      </c>
      <c r="BG175">
        <f t="shared" si="12"/>
        <v>0</v>
      </c>
      <c r="BH175">
        <f t="shared" si="12"/>
        <v>0</v>
      </c>
      <c r="BI175">
        <f t="shared" si="12"/>
        <v>0</v>
      </c>
      <c r="BJ175">
        <f t="shared" si="9"/>
        <v>1</v>
      </c>
      <c r="BK175">
        <f t="shared" si="11"/>
        <v>0</v>
      </c>
      <c r="BL175">
        <f t="shared" si="11"/>
        <v>1</v>
      </c>
      <c r="BM175">
        <f t="shared" si="11"/>
        <v>1</v>
      </c>
      <c r="BN175">
        <f t="shared" si="11"/>
        <v>0</v>
      </c>
      <c r="BO175">
        <f t="shared" si="11"/>
        <v>0</v>
      </c>
      <c r="BP175">
        <f t="shared" si="11"/>
        <v>0</v>
      </c>
    </row>
    <row r="176" spans="1:68" ht="15" x14ac:dyDescent="0.25">
      <c r="A176" s="150" t="str">
        <f>IF(ISNA(LOOKUP($F176,BLIOTECAS!$B$1:$B$27,BLIOTECAS!C$1:C$27)),"",LOOKUP($F176,BLIOTECAS!$B$1:$B$27,BLIOTECAS!C$1:C$27))</f>
        <v/>
      </c>
      <c r="B176" s="150" t="str">
        <f>IF(ISNA(LOOKUP($F176,BLIOTECAS!$B$1:$B$27,BLIOTECAS!D$1:D$27)),"",LOOKUP($F176,BLIOTECAS!$B$1:$B$27,BLIOTECAS!D$1:D$27))</f>
        <v/>
      </c>
      <c r="C176" s="150" t="str">
        <f>IFERROR(VLOOKUP(TABLA!F176,BLIOTECAS!$C$1:$E$26,3,FALSE),"")</f>
        <v>Ciencias Sociales</v>
      </c>
      <c r="D176" s="195">
        <v>43972.432638888888</v>
      </c>
      <c r="E176" s="195" t="s">
        <v>396</v>
      </c>
      <c r="F176" s="194" t="s">
        <v>99</v>
      </c>
      <c r="G176" s="194" t="s">
        <v>300</v>
      </c>
      <c r="H176" s="194" t="s">
        <v>300</v>
      </c>
      <c r="I176" s="194" t="s">
        <v>306</v>
      </c>
      <c r="J176" s="194" t="s">
        <v>309</v>
      </c>
      <c r="K176" s="194" t="s">
        <v>93</v>
      </c>
      <c r="L176" s="194"/>
      <c r="M176" s="194"/>
      <c r="N176" s="194"/>
      <c r="O176" s="194"/>
      <c r="P176" s="194"/>
      <c r="Q176" s="194"/>
      <c r="R176" s="194"/>
      <c r="S176" s="194" t="s">
        <v>270</v>
      </c>
      <c r="T176" s="194" t="s">
        <v>270</v>
      </c>
      <c r="U176" s="194">
        <v>3</v>
      </c>
      <c r="V176" s="194">
        <v>2</v>
      </c>
      <c r="W176" s="194">
        <v>3</v>
      </c>
      <c r="X176" s="194">
        <v>5</v>
      </c>
      <c r="Y176" s="194">
        <v>5</v>
      </c>
      <c r="Z176" s="194">
        <v>2</v>
      </c>
      <c r="AA176" s="194">
        <v>5</v>
      </c>
      <c r="AB176" s="194">
        <v>5</v>
      </c>
      <c r="AC176" s="194">
        <v>3</v>
      </c>
      <c r="AD176" s="194">
        <v>4</v>
      </c>
      <c r="AE176" s="194"/>
      <c r="AF176" s="194">
        <v>3</v>
      </c>
      <c r="AG176" s="194">
        <v>3</v>
      </c>
      <c r="AH176" s="194">
        <v>3</v>
      </c>
      <c r="AI176" s="194">
        <v>3</v>
      </c>
      <c r="AJ176" s="194">
        <v>3</v>
      </c>
      <c r="AK176" s="194" t="s">
        <v>26</v>
      </c>
      <c r="AL176" s="194">
        <v>3</v>
      </c>
      <c r="AM176" s="194">
        <v>3</v>
      </c>
      <c r="AN176" s="194" t="s">
        <v>400</v>
      </c>
      <c r="AO176" s="194"/>
      <c r="AP176" s="194"/>
      <c r="AQ176" s="194"/>
      <c r="AR176" s="194"/>
      <c r="AS176" s="194"/>
      <c r="AT176" s="194"/>
      <c r="AU176" s="194"/>
      <c r="AV176" s="194" t="s">
        <v>26</v>
      </c>
      <c r="AW176" s="194" t="s">
        <v>26</v>
      </c>
      <c r="AX176" s="194"/>
      <c r="AY176" s="194">
        <v>3</v>
      </c>
      <c r="AZ176" s="194">
        <v>3</v>
      </c>
      <c r="BA176" s="194" t="s">
        <v>319</v>
      </c>
      <c r="BB176" s="194" t="s">
        <v>317</v>
      </c>
      <c r="BC176" s="194"/>
      <c r="BD176">
        <f t="shared" si="13"/>
        <v>1</v>
      </c>
      <c r="BE176">
        <f t="shared" si="12"/>
        <v>0</v>
      </c>
      <c r="BF176">
        <f t="shared" si="12"/>
        <v>0</v>
      </c>
      <c r="BG176">
        <f t="shared" si="12"/>
        <v>0</v>
      </c>
      <c r="BH176">
        <f t="shared" si="12"/>
        <v>0</v>
      </c>
      <c r="BI176">
        <f t="shared" si="12"/>
        <v>0</v>
      </c>
      <c r="BJ176">
        <f t="shared" si="9"/>
        <v>0</v>
      </c>
      <c r="BK176">
        <f t="shared" si="11"/>
        <v>0</v>
      </c>
      <c r="BL176">
        <f t="shared" si="11"/>
        <v>1</v>
      </c>
      <c r="BM176">
        <f t="shared" si="11"/>
        <v>1</v>
      </c>
      <c r="BN176">
        <f t="shared" si="11"/>
        <v>0</v>
      </c>
      <c r="BO176">
        <f t="shared" si="11"/>
        <v>0</v>
      </c>
      <c r="BP176">
        <f t="shared" si="11"/>
        <v>0</v>
      </c>
    </row>
    <row r="177" spans="1:68" ht="15" x14ac:dyDescent="0.25">
      <c r="A177" s="150" t="str">
        <f>IF(ISNA(LOOKUP($F177,BLIOTECAS!$B$1:$B$27,BLIOTECAS!C$1:C$27)),"",LOOKUP($F177,BLIOTECAS!$B$1:$B$27,BLIOTECAS!C$1:C$27))</f>
        <v/>
      </c>
      <c r="B177" s="150" t="str">
        <f>IF(ISNA(LOOKUP($F177,BLIOTECAS!$B$1:$B$27,BLIOTECAS!D$1:D$27)),"",LOOKUP($F177,BLIOTECAS!$B$1:$B$27,BLIOTECAS!D$1:D$27))</f>
        <v/>
      </c>
      <c r="C177" s="150" t="str">
        <f>IFERROR(VLOOKUP(TABLA!F177,BLIOTECAS!$C$1:$E$26,3,FALSE),"")</f>
        <v>Ciencias Experimentales</v>
      </c>
      <c r="D177" s="195">
        <v>43972.431250000001</v>
      </c>
      <c r="E177" s="195" t="s">
        <v>401</v>
      </c>
      <c r="F177" s="194" t="s">
        <v>95</v>
      </c>
      <c r="G177" s="194" t="s">
        <v>305</v>
      </c>
      <c r="H177" s="194" t="s">
        <v>305</v>
      </c>
      <c r="I177" s="194" t="s">
        <v>306</v>
      </c>
      <c r="J177" s="194" t="s">
        <v>95</v>
      </c>
      <c r="K177" s="194" t="s">
        <v>90</v>
      </c>
      <c r="L177" s="194"/>
      <c r="M177" s="194"/>
      <c r="N177" s="194"/>
      <c r="O177" s="194"/>
      <c r="P177" s="194"/>
      <c r="Q177" s="194"/>
      <c r="R177" s="194"/>
      <c r="S177" s="194" t="s">
        <v>270</v>
      </c>
      <c r="T177" s="194" t="s">
        <v>270</v>
      </c>
      <c r="U177" s="194">
        <v>2</v>
      </c>
      <c r="V177" s="194">
        <v>3</v>
      </c>
      <c r="W177" s="194">
        <v>3</v>
      </c>
      <c r="X177" s="194">
        <v>4</v>
      </c>
      <c r="Y177" s="194">
        <v>4</v>
      </c>
      <c r="Z177" s="194">
        <v>4</v>
      </c>
      <c r="AA177" s="194">
        <v>3</v>
      </c>
      <c r="AB177" s="194">
        <v>2</v>
      </c>
      <c r="AC177" s="194">
        <v>4</v>
      </c>
      <c r="AD177" s="194">
        <v>5</v>
      </c>
      <c r="AE177" s="194"/>
      <c r="AF177" s="194">
        <v>5</v>
      </c>
      <c r="AG177" s="194">
        <v>5</v>
      </c>
      <c r="AH177" s="194">
        <v>4</v>
      </c>
      <c r="AI177" s="194">
        <v>4</v>
      </c>
      <c r="AJ177" s="194">
        <v>5</v>
      </c>
      <c r="AK177" s="194" t="s">
        <v>270</v>
      </c>
      <c r="AL177" s="194">
        <v>4</v>
      </c>
      <c r="AM177" s="194">
        <v>4</v>
      </c>
      <c r="AN177" s="194" t="s">
        <v>408</v>
      </c>
      <c r="AO177" s="194"/>
      <c r="AP177" s="194"/>
      <c r="AQ177" s="194"/>
      <c r="AR177" s="194"/>
      <c r="AS177" s="194"/>
      <c r="AT177" s="194"/>
      <c r="AU177" s="194"/>
      <c r="AV177" s="194" t="s">
        <v>270</v>
      </c>
      <c r="AW177" s="194" t="s">
        <v>26</v>
      </c>
      <c r="AX177" s="194"/>
      <c r="AY177" s="194">
        <v>4</v>
      </c>
      <c r="AZ177" s="194">
        <v>4</v>
      </c>
      <c r="BA177" s="194" t="s">
        <v>311</v>
      </c>
      <c r="BB177" s="194" t="s">
        <v>308</v>
      </c>
      <c r="BC177" s="194"/>
      <c r="BD177">
        <f t="shared" si="13"/>
        <v>1</v>
      </c>
      <c r="BE177">
        <f t="shared" si="12"/>
        <v>0</v>
      </c>
      <c r="BF177">
        <f t="shared" si="12"/>
        <v>0</v>
      </c>
      <c r="BG177">
        <f t="shared" si="12"/>
        <v>0</v>
      </c>
      <c r="BH177">
        <f t="shared" si="12"/>
        <v>0</v>
      </c>
      <c r="BI177">
        <f t="shared" si="12"/>
        <v>0</v>
      </c>
      <c r="BJ177">
        <f t="shared" si="9"/>
        <v>1</v>
      </c>
      <c r="BK177">
        <f t="shared" si="11"/>
        <v>0</v>
      </c>
      <c r="BL177">
        <f t="shared" si="11"/>
        <v>1</v>
      </c>
      <c r="BM177">
        <f t="shared" si="11"/>
        <v>1</v>
      </c>
      <c r="BN177">
        <f t="shared" si="11"/>
        <v>0</v>
      </c>
      <c r="BO177">
        <f t="shared" si="11"/>
        <v>0</v>
      </c>
      <c r="BP177">
        <f t="shared" si="11"/>
        <v>0</v>
      </c>
    </row>
    <row r="178" spans="1:68" ht="15" x14ac:dyDescent="0.25">
      <c r="A178" s="150" t="str">
        <f>IF(ISNA(LOOKUP($F178,BLIOTECAS!$B$1:$B$27,BLIOTECAS!C$1:C$27)),"",LOOKUP($F178,BLIOTECAS!$B$1:$B$27,BLIOTECAS!C$1:C$27))</f>
        <v/>
      </c>
      <c r="B178" s="150" t="str">
        <f>IF(ISNA(LOOKUP($F178,BLIOTECAS!$B$1:$B$27,BLIOTECAS!D$1:D$27)),"",LOOKUP($F178,BLIOTECAS!$B$1:$B$27,BLIOTECAS!D$1:D$27))</f>
        <v/>
      </c>
      <c r="C178" s="150" t="str">
        <f>IFERROR(VLOOKUP(TABLA!F178,BLIOTECAS!$C$1:$E$26,3,FALSE),"")</f>
        <v>Ciencias de la Salud</v>
      </c>
      <c r="D178" s="195">
        <v>43972.429861111108</v>
      </c>
      <c r="E178" s="195" t="s">
        <v>401</v>
      </c>
      <c r="F178" s="194" t="s">
        <v>109</v>
      </c>
      <c r="G178" s="194" t="s">
        <v>300</v>
      </c>
      <c r="H178" s="194" t="s">
        <v>300</v>
      </c>
      <c r="I178" s="194" t="s">
        <v>316</v>
      </c>
      <c r="J178" s="194" t="s">
        <v>109</v>
      </c>
      <c r="K178" s="194"/>
      <c r="L178" s="194"/>
      <c r="M178" s="194"/>
      <c r="N178" s="194"/>
      <c r="O178" s="194"/>
      <c r="P178" s="194"/>
      <c r="Q178" s="194"/>
      <c r="R178" s="194"/>
      <c r="S178" s="194" t="s">
        <v>26</v>
      </c>
      <c r="T178" s="194" t="s">
        <v>26</v>
      </c>
      <c r="U178" s="194">
        <v>2</v>
      </c>
      <c r="V178" s="194">
        <v>3</v>
      </c>
      <c r="W178" s="194">
        <v>1</v>
      </c>
      <c r="X178" s="194">
        <v>3</v>
      </c>
      <c r="Y178" s="194">
        <v>2</v>
      </c>
      <c r="Z178" s="194">
        <v>4</v>
      </c>
      <c r="AA178" s="194">
        <v>1</v>
      </c>
      <c r="AB178" s="194">
        <v>4</v>
      </c>
      <c r="AC178" s="194">
        <v>3</v>
      </c>
      <c r="AD178" s="194">
        <v>3</v>
      </c>
      <c r="AE178" s="194"/>
      <c r="AF178" s="194">
        <v>3</v>
      </c>
      <c r="AG178" s="194">
        <v>5</v>
      </c>
      <c r="AH178" s="194">
        <v>3</v>
      </c>
      <c r="AI178" s="194">
        <v>5</v>
      </c>
      <c r="AJ178" s="194">
        <v>4</v>
      </c>
      <c r="AK178" s="194" t="s">
        <v>270</v>
      </c>
      <c r="AL178" s="194">
        <v>3</v>
      </c>
      <c r="AM178" s="194">
        <v>2</v>
      </c>
      <c r="AN178" s="194" t="s">
        <v>409</v>
      </c>
      <c r="AO178" s="194"/>
      <c r="AP178" s="194"/>
      <c r="AQ178" s="194"/>
      <c r="AR178" s="194"/>
      <c r="AS178" s="194"/>
      <c r="AT178" s="194"/>
      <c r="AU178" s="194"/>
      <c r="AV178" s="194" t="s">
        <v>270</v>
      </c>
      <c r="AW178" s="194" t="s">
        <v>270</v>
      </c>
      <c r="AX178" s="194" t="s">
        <v>25</v>
      </c>
      <c r="AY178" s="194">
        <v>4</v>
      </c>
      <c r="AZ178" s="194">
        <v>5</v>
      </c>
      <c r="BA178" s="194" t="s">
        <v>303</v>
      </c>
      <c r="BB178" s="194" t="s">
        <v>304</v>
      </c>
      <c r="BC178" s="194" t="s">
        <v>956</v>
      </c>
      <c r="BD178">
        <f t="shared" si="13"/>
        <v>0</v>
      </c>
      <c r="BE178">
        <f t="shared" si="12"/>
        <v>0</v>
      </c>
      <c r="BF178">
        <f t="shared" si="12"/>
        <v>0</v>
      </c>
      <c r="BG178">
        <f t="shared" si="12"/>
        <v>1</v>
      </c>
      <c r="BH178">
        <f t="shared" si="12"/>
        <v>0</v>
      </c>
      <c r="BI178">
        <f t="shared" si="12"/>
        <v>0</v>
      </c>
      <c r="BJ178">
        <f t="shared" si="9"/>
        <v>0</v>
      </c>
      <c r="BK178">
        <f t="shared" si="11"/>
        <v>1</v>
      </c>
      <c r="BL178">
        <f t="shared" si="11"/>
        <v>1</v>
      </c>
      <c r="BM178">
        <f t="shared" si="11"/>
        <v>0</v>
      </c>
      <c r="BN178">
        <f t="shared" si="11"/>
        <v>0</v>
      </c>
      <c r="BO178">
        <f t="shared" si="11"/>
        <v>0</v>
      </c>
      <c r="BP178">
        <f t="shared" si="11"/>
        <v>0</v>
      </c>
    </row>
    <row r="179" spans="1:68" ht="15" x14ac:dyDescent="0.25">
      <c r="A179" s="150" t="str">
        <f>IF(ISNA(LOOKUP($F179,BLIOTECAS!$B$1:$B$27,BLIOTECAS!C$1:C$27)),"",LOOKUP($F179,BLIOTECAS!$B$1:$B$27,BLIOTECAS!C$1:C$27))</f>
        <v/>
      </c>
      <c r="B179" s="150" t="str">
        <f>IF(ISNA(LOOKUP($F179,BLIOTECAS!$B$1:$B$27,BLIOTECAS!D$1:D$27)),"",LOOKUP($F179,BLIOTECAS!$B$1:$B$27,BLIOTECAS!D$1:D$27))</f>
        <v/>
      </c>
      <c r="C179" s="150" t="str">
        <f>IFERROR(VLOOKUP(TABLA!F179,BLIOTECAS!$C$1:$E$26,3,FALSE),"")</f>
        <v>Ciencias Experimentales</v>
      </c>
      <c r="D179" s="195">
        <v>43972.424305555556</v>
      </c>
      <c r="E179" s="195" t="s">
        <v>396</v>
      </c>
      <c r="F179" s="194" t="s">
        <v>96</v>
      </c>
      <c r="G179" s="194" t="s">
        <v>300</v>
      </c>
      <c r="H179" s="194" t="s">
        <v>300</v>
      </c>
      <c r="I179" s="194" t="s">
        <v>306</v>
      </c>
      <c r="J179" s="194" t="s">
        <v>96</v>
      </c>
      <c r="K179" s="194" t="s">
        <v>105</v>
      </c>
      <c r="L179" s="194" t="s">
        <v>309</v>
      </c>
      <c r="M179" s="194"/>
      <c r="N179" s="194"/>
      <c r="O179" s="194"/>
      <c r="P179" s="194"/>
      <c r="Q179" s="194"/>
      <c r="R179" s="194"/>
      <c r="S179" s="194" t="s">
        <v>270</v>
      </c>
      <c r="T179" s="194" t="s">
        <v>270</v>
      </c>
      <c r="U179" s="194">
        <v>3</v>
      </c>
      <c r="V179" s="194">
        <v>3</v>
      </c>
      <c r="W179" s="194">
        <v>3</v>
      </c>
      <c r="X179" s="194">
        <v>2</v>
      </c>
      <c r="Y179" s="194">
        <v>4</v>
      </c>
      <c r="Z179" s="194">
        <v>4</v>
      </c>
      <c r="AA179" s="194">
        <v>4</v>
      </c>
      <c r="AB179" s="194">
        <v>2</v>
      </c>
      <c r="AC179" s="194">
        <v>3</v>
      </c>
      <c r="AD179" s="194">
        <v>3</v>
      </c>
      <c r="AE179" s="194"/>
      <c r="AF179" s="194">
        <v>3</v>
      </c>
      <c r="AG179" s="194">
        <v>4</v>
      </c>
      <c r="AH179" s="194">
        <v>4</v>
      </c>
      <c r="AI179" s="194">
        <v>3</v>
      </c>
      <c r="AJ179" s="194">
        <v>4</v>
      </c>
      <c r="AK179" s="194" t="s">
        <v>26</v>
      </c>
      <c r="AL179" s="194">
        <v>4</v>
      </c>
      <c r="AM179" s="194">
        <v>3</v>
      </c>
      <c r="AN179" s="194" t="s">
        <v>307</v>
      </c>
      <c r="AO179" s="194"/>
      <c r="AP179" s="194"/>
      <c r="AQ179" s="194"/>
      <c r="AR179" s="194"/>
      <c r="AS179" s="194"/>
      <c r="AT179" s="194"/>
      <c r="AU179" s="194"/>
      <c r="AV179" s="194" t="s">
        <v>26</v>
      </c>
      <c r="AW179" s="194" t="s">
        <v>26</v>
      </c>
      <c r="AX179" s="194"/>
      <c r="AY179" s="194">
        <v>4</v>
      </c>
      <c r="AZ179" s="194">
        <v>5</v>
      </c>
      <c r="BA179" s="194" t="s">
        <v>311</v>
      </c>
      <c r="BB179" s="194" t="s">
        <v>304</v>
      </c>
      <c r="BC179" s="194"/>
      <c r="BD179">
        <f t="shared" si="13"/>
        <v>1</v>
      </c>
      <c r="BE179">
        <f t="shared" si="12"/>
        <v>0</v>
      </c>
      <c r="BF179">
        <f t="shared" si="12"/>
        <v>0</v>
      </c>
      <c r="BG179">
        <f t="shared" si="12"/>
        <v>0</v>
      </c>
      <c r="BH179">
        <f t="shared" si="12"/>
        <v>0</v>
      </c>
      <c r="BI179">
        <f t="shared" si="12"/>
        <v>0</v>
      </c>
      <c r="BJ179">
        <f t="shared" si="9"/>
        <v>0</v>
      </c>
      <c r="BK179">
        <f t="shared" si="11"/>
        <v>0</v>
      </c>
      <c r="BL179">
        <f t="shared" si="11"/>
        <v>0</v>
      </c>
      <c r="BM179">
        <f t="shared" si="11"/>
        <v>0</v>
      </c>
      <c r="BN179">
        <f t="shared" si="11"/>
        <v>0</v>
      </c>
      <c r="BO179">
        <f t="shared" si="11"/>
        <v>1</v>
      </c>
      <c r="BP179">
        <f t="shared" si="11"/>
        <v>0</v>
      </c>
    </row>
    <row r="180" spans="1:68" ht="15" x14ac:dyDescent="0.25">
      <c r="A180" s="150" t="str">
        <f>IF(ISNA(LOOKUP($F180,BLIOTECAS!$B$1:$B$27,BLIOTECAS!C$1:C$27)),"",LOOKUP($F180,BLIOTECAS!$B$1:$B$27,BLIOTECAS!C$1:C$27))</f>
        <v/>
      </c>
      <c r="B180" s="150" t="str">
        <f>IF(ISNA(LOOKUP($F180,BLIOTECAS!$B$1:$B$27,BLIOTECAS!D$1:D$27)),"",LOOKUP($F180,BLIOTECAS!$B$1:$B$27,BLIOTECAS!D$1:D$27))</f>
        <v/>
      </c>
      <c r="C180" s="150" t="str">
        <f>IFERROR(VLOOKUP(TABLA!F180,BLIOTECAS!$C$1:$E$26,3,FALSE),"")</f>
        <v>Ciencias Experimentales</v>
      </c>
      <c r="D180" s="195">
        <v>43972.423611111109</v>
      </c>
      <c r="E180" s="195" t="s">
        <v>396</v>
      </c>
      <c r="F180" s="194" t="s">
        <v>96</v>
      </c>
      <c r="G180" s="194" t="s">
        <v>301</v>
      </c>
      <c r="H180" s="194" t="s">
        <v>305</v>
      </c>
      <c r="I180" s="194" t="s">
        <v>327</v>
      </c>
      <c r="J180" s="194" t="s">
        <v>96</v>
      </c>
      <c r="K180" s="194" t="s">
        <v>90</v>
      </c>
      <c r="L180" s="194" t="s">
        <v>105</v>
      </c>
      <c r="M180" s="194" t="s">
        <v>957</v>
      </c>
      <c r="N180" s="194"/>
      <c r="O180" s="194"/>
      <c r="P180" s="194"/>
      <c r="Q180" s="194"/>
      <c r="R180" s="194"/>
      <c r="S180" s="194" t="s">
        <v>270</v>
      </c>
      <c r="T180" s="194" t="s">
        <v>270</v>
      </c>
      <c r="U180" s="194">
        <v>3</v>
      </c>
      <c r="V180" s="194">
        <v>1</v>
      </c>
      <c r="W180" s="194">
        <v>3</v>
      </c>
      <c r="X180" s="194">
        <v>1</v>
      </c>
      <c r="Y180" s="194">
        <v>5</v>
      </c>
      <c r="Z180" s="194">
        <v>4</v>
      </c>
      <c r="AA180" s="194">
        <v>5</v>
      </c>
      <c r="AB180" s="194">
        <v>1</v>
      </c>
      <c r="AC180" s="194">
        <v>4</v>
      </c>
      <c r="AD180" s="194">
        <v>5</v>
      </c>
      <c r="AE180" s="194"/>
      <c r="AF180" s="194">
        <v>2</v>
      </c>
      <c r="AG180" s="194">
        <v>5</v>
      </c>
      <c r="AH180" s="194">
        <v>4</v>
      </c>
      <c r="AI180" s="194">
        <v>4</v>
      </c>
      <c r="AJ180" s="194">
        <v>4</v>
      </c>
      <c r="AK180" s="194" t="s">
        <v>26</v>
      </c>
      <c r="AL180" s="194">
        <v>4</v>
      </c>
      <c r="AM180" s="194">
        <v>4</v>
      </c>
      <c r="AN180" s="194" t="s">
        <v>408</v>
      </c>
      <c r="AO180" s="194"/>
      <c r="AP180" s="194"/>
      <c r="AQ180" s="194"/>
      <c r="AR180" s="194"/>
      <c r="AS180" s="194"/>
      <c r="AT180" s="194"/>
      <c r="AU180" s="194"/>
      <c r="AV180" s="194" t="s">
        <v>270</v>
      </c>
      <c r="AW180" s="194" t="s">
        <v>270</v>
      </c>
      <c r="AX180" s="194" t="s">
        <v>337</v>
      </c>
      <c r="AY180" s="194">
        <v>5</v>
      </c>
      <c r="AZ180" s="194">
        <v>5</v>
      </c>
      <c r="BA180" s="194" t="s">
        <v>311</v>
      </c>
      <c r="BB180" s="194" t="s">
        <v>308</v>
      </c>
      <c r="BC180" s="194"/>
      <c r="BD180">
        <f t="shared" si="13"/>
        <v>1</v>
      </c>
      <c r="BE180">
        <f t="shared" si="12"/>
        <v>0</v>
      </c>
      <c r="BF180">
        <f t="shared" si="12"/>
        <v>1</v>
      </c>
      <c r="BG180">
        <f t="shared" si="12"/>
        <v>0</v>
      </c>
      <c r="BH180">
        <f t="shared" si="12"/>
        <v>0</v>
      </c>
      <c r="BI180">
        <f t="shared" si="12"/>
        <v>0</v>
      </c>
      <c r="BJ180">
        <f t="shared" si="9"/>
        <v>1</v>
      </c>
      <c r="BK180">
        <f t="shared" si="11"/>
        <v>0</v>
      </c>
      <c r="BL180">
        <f t="shared" si="11"/>
        <v>1</v>
      </c>
      <c r="BM180">
        <f t="shared" si="11"/>
        <v>1</v>
      </c>
      <c r="BN180">
        <f t="shared" si="11"/>
        <v>0</v>
      </c>
      <c r="BO180">
        <f t="shared" ref="BK180:BP223" si="14">IF(IFERROR(FIND(BO$1,$AN180,1),0)&lt;&gt;0,1,0)</f>
        <v>0</v>
      </c>
      <c r="BP180">
        <f t="shared" si="14"/>
        <v>0</v>
      </c>
    </row>
    <row r="181" spans="1:68" ht="15" x14ac:dyDescent="0.25">
      <c r="A181" s="150" t="str">
        <f>IF(ISNA(LOOKUP($F181,BLIOTECAS!$B$1:$B$27,BLIOTECAS!C$1:C$27)),"",LOOKUP($F181,BLIOTECAS!$B$1:$B$27,BLIOTECAS!C$1:C$27))</f>
        <v/>
      </c>
      <c r="B181" s="150" t="str">
        <f>IF(ISNA(LOOKUP($F181,BLIOTECAS!$B$1:$B$27,BLIOTECAS!D$1:D$27)),"",LOOKUP($F181,BLIOTECAS!$B$1:$B$27,BLIOTECAS!D$1:D$27))</f>
        <v/>
      </c>
      <c r="C181" s="150" t="str">
        <f>IFERROR(VLOOKUP(TABLA!F181,BLIOTECAS!$C$1:$E$26,3,FALSE),"")</f>
        <v>Ciencias Experimentales</v>
      </c>
      <c r="D181" s="195">
        <v>43972.42291666667</v>
      </c>
      <c r="E181" s="195" t="s">
        <v>396</v>
      </c>
      <c r="F181" s="194" t="s">
        <v>96</v>
      </c>
      <c r="G181" s="194" t="s">
        <v>301</v>
      </c>
      <c r="H181" s="194" t="s">
        <v>300</v>
      </c>
      <c r="I181" s="194" t="s">
        <v>306</v>
      </c>
      <c r="J181" s="194" t="s">
        <v>96</v>
      </c>
      <c r="K181" s="194" t="s">
        <v>225</v>
      </c>
      <c r="L181" s="194" t="s">
        <v>309</v>
      </c>
      <c r="M181" s="194"/>
      <c r="N181" s="194"/>
      <c r="O181" s="194"/>
      <c r="P181" s="194"/>
      <c r="Q181" s="194"/>
      <c r="R181" s="194"/>
      <c r="S181" s="194" t="s">
        <v>270</v>
      </c>
      <c r="T181" s="194" t="s">
        <v>26</v>
      </c>
      <c r="U181" s="194">
        <v>5</v>
      </c>
      <c r="V181" s="194">
        <v>1</v>
      </c>
      <c r="W181" s="194">
        <v>1</v>
      </c>
      <c r="X181" s="194">
        <v>4</v>
      </c>
      <c r="Y181" s="194">
        <v>3</v>
      </c>
      <c r="Z181" s="194">
        <v>3</v>
      </c>
      <c r="AA181" s="194">
        <v>4</v>
      </c>
      <c r="AB181" s="194">
        <v>1</v>
      </c>
      <c r="AC181" s="194">
        <v>3</v>
      </c>
      <c r="AD181" s="194">
        <v>3</v>
      </c>
      <c r="AE181" s="194"/>
      <c r="AF181" s="194">
        <v>2</v>
      </c>
      <c r="AG181" s="194">
        <v>3</v>
      </c>
      <c r="AH181" s="194">
        <v>3</v>
      </c>
      <c r="AI181" s="194">
        <v>3</v>
      </c>
      <c r="AJ181" s="194">
        <v>4</v>
      </c>
      <c r="AK181" s="194" t="s">
        <v>270</v>
      </c>
      <c r="AL181" s="194">
        <v>3</v>
      </c>
      <c r="AM181" s="194">
        <v>3</v>
      </c>
      <c r="AN181" s="194" t="s">
        <v>405</v>
      </c>
      <c r="AO181" s="194"/>
      <c r="AP181" s="194"/>
      <c r="AQ181" s="194"/>
      <c r="AR181" s="194"/>
      <c r="AS181" s="194"/>
      <c r="AT181" s="194"/>
      <c r="AU181" s="194"/>
      <c r="AV181" s="194" t="s">
        <v>270</v>
      </c>
      <c r="AW181" s="194" t="s">
        <v>26</v>
      </c>
      <c r="AX181" s="194"/>
      <c r="AY181" s="194">
        <v>3</v>
      </c>
      <c r="AZ181" s="194">
        <v>3</v>
      </c>
      <c r="BA181" s="194" t="s">
        <v>319</v>
      </c>
      <c r="BB181" s="194" t="s">
        <v>308</v>
      </c>
      <c r="BC181" s="194" t="s">
        <v>958</v>
      </c>
      <c r="BD181">
        <f t="shared" si="13"/>
        <v>1</v>
      </c>
      <c r="BE181">
        <f t="shared" si="12"/>
        <v>0</v>
      </c>
      <c r="BF181">
        <f t="shared" si="12"/>
        <v>0</v>
      </c>
      <c r="BG181">
        <f t="shared" si="12"/>
        <v>0</v>
      </c>
      <c r="BH181">
        <f t="shared" si="12"/>
        <v>0</v>
      </c>
      <c r="BI181">
        <f t="shared" si="12"/>
        <v>0</v>
      </c>
      <c r="BJ181">
        <f t="shared" si="9"/>
        <v>1</v>
      </c>
      <c r="BK181">
        <f t="shared" si="14"/>
        <v>1</v>
      </c>
      <c r="BL181">
        <f t="shared" si="14"/>
        <v>1</v>
      </c>
      <c r="BM181">
        <f t="shared" si="14"/>
        <v>1</v>
      </c>
      <c r="BN181">
        <f t="shared" si="14"/>
        <v>0</v>
      </c>
      <c r="BO181">
        <f t="shared" si="14"/>
        <v>0</v>
      </c>
      <c r="BP181">
        <f t="shared" si="14"/>
        <v>0</v>
      </c>
    </row>
    <row r="182" spans="1:68" ht="15" x14ac:dyDescent="0.25">
      <c r="A182" s="150" t="str">
        <f>IF(ISNA(LOOKUP($F182,BLIOTECAS!$B$1:$B$27,BLIOTECAS!C$1:C$27)),"",LOOKUP($F182,BLIOTECAS!$B$1:$B$27,BLIOTECAS!C$1:C$27))</f>
        <v/>
      </c>
      <c r="B182" s="150" t="str">
        <f>IF(ISNA(LOOKUP($F182,BLIOTECAS!$B$1:$B$27,BLIOTECAS!D$1:D$27)),"",LOOKUP($F182,BLIOTECAS!$B$1:$B$27,BLIOTECAS!D$1:D$27))</f>
        <v/>
      </c>
      <c r="C182" s="150" t="str">
        <f>IFERROR(VLOOKUP(TABLA!F182,BLIOTECAS!$C$1:$E$26,3,FALSE),"")</f>
        <v>Ciencias Experimentales</v>
      </c>
      <c r="D182" s="195">
        <v>43972.411111111112</v>
      </c>
      <c r="E182" s="195" t="s">
        <v>396</v>
      </c>
      <c r="F182" s="194" t="s">
        <v>96</v>
      </c>
      <c r="G182" s="194" t="s">
        <v>301</v>
      </c>
      <c r="H182" s="194" t="s">
        <v>301</v>
      </c>
      <c r="I182" s="194" t="s">
        <v>315</v>
      </c>
      <c r="J182" s="194" t="s">
        <v>96</v>
      </c>
      <c r="K182" s="194"/>
      <c r="L182" s="194"/>
      <c r="M182" s="194"/>
      <c r="N182" s="194"/>
      <c r="O182" s="194"/>
      <c r="P182" s="194"/>
      <c r="Q182" s="194"/>
      <c r="R182" s="194"/>
      <c r="S182" s="194" t="s">
        <v>26</v>
      </c>
      <c r="T182" s="194" t="s">
        <v>270</v>
      </c>
      <c r="U182" s="194">
        <v>3</v>
      </c>
      <c r="V182" s="194">
        <v>1</v>
      </c>
      <c r="W182" s="194">
        <v>3</v>
      </c>
      <c r="X182" s="194">
        <v>1</v>
      </c>
      <c r="Y182" s="194">
        <v>2</v>
      </c>
      <c r="Z182" s="194">
        <v>4</v>
      </c>
      <c r="AA182" s="194">
        <v>3</v>
      </c>
      <c r="AB182" s="194">
        <v>3</v>
      </c>
      <c r="AC182" s="194">
        <v>2</v>
      </c>
      <c r="AD182" s="194">
        <v>3</v>
      </c>
      <c r="AE182" s="194"/>
      <c r="AF182" s="194">
        <v>3</v>
      </c>
      <c r="AG182" s="194">
        <v>5</v>
      </c>
      <c r="AH182" s="194">
        <v>3</v>
      </c>
      <c r="AI182" s="194">
        <v>3</v>
      </c>
      <c r="AJ182" s="194">
        <v>5</v>
      </c>
      <c r="AK182" s="194" t="s">
        <v>270</v>
      </c>
      <c r="AL182" s="194">
        <v>3</v>
      </c>
      <c r="AM182" s="194">
        <v>3</v>
      </c>
      <c r="AN182" s="194" t="s">
        <v>345</v>
      </c>
      <c r="AO182" s="194"/>
      <c r="AP182" s="194"/>
      <c r="AQ182" s="194"/>
      <c r="AR182" s="194"/>
      <c r="AS182" s="194"/>
      <c r="AT182" s="194"/>
      <c r="AU182" s="194"/>
      <c r="AV182" s="194" t="s">
        <v>270</v>
      </c>
      <c r="AW182" s="194" t="s">
        <v>26</v>
      </c>
      <c r="AX182" s="194"/>
      <c r="AY182" s="194">
        <v>5</v>
      </c>
      <c r="AZ182" s="194">
        <v>5</v>
      </c>
      <c r="BA182" s="194" t="s">
        <v>319</v>
      </c>
      <c r="BB182" s="194" t="s">
        <v>304</v>
      </c>
      <c r="BC182" s="194"/>
      <c r="BD182">
        <f t="shared" si="13"/>
        <v>0</v>
      </c>
      <c r="BE182">
        <f t="shared" si="12"/>
        <v>1</v>
      </c>
      <c r="BF182">
        <f t="shared" si="12"/>
        <v>0</v>
      </c>
      <c r="BG182">
        <f t="shared" si="12"/>
        <v>0</v>
      </c>
      <c r="BH182">
        <f t="shared" si="12"/>
        <v>0</v>
      </c>
      <c r="BI182">
        <f t="shared" si="12"/>
        <v>0</v>
      </c>
      <c r="BJ182">
        <f t="shared" ref="BJ182:BJ245" si="15">IF(IFERROR(FIND(BJ$1,$AN182,1),0)&lt;&gt;0,1,0)</f>
        <v>0</v>
      </c>
      <c r="BK182">
        <f t="shared" si="14"/>
        <v>0</v>
      </c>
      <c r="BL182">
        <f t="shared" si="14"/>
        <v>0</v>
      </c>
      <c r="BM182">
        <f t="shared" si="14"/>
        <v>1</v>
      </c>
      <c r="BN182">
        <f t="shared" si="14"/>
        <v>0</v>
      </c>
      <c r="BO182">
        <f t="shared" si="14"/>
        <v>0</v>
      </c>
      <c r="BP182">
        <f t="shared" si="14"/>
        <v>0</v>
      </c>
    </row>
    <row r="183" spans="1:68" ht="15" x14ac:dyDescent="0.25">
      <c r="A183" s="150" t="str">
        <f>IF(ISNA(LOOKUP($F183,BLIOTECAS!$B$1:$B$27,BLIOTECAS!C$1:C$27)),"",LOOKUP($F183,BLIOTECAS!$B$1:$B$27,BLIOTECAS!C$1:C$27))</f>
        <v/>
      </c>
      <c r="B183" s="150" t="str">
        <f>IF(ISNA(LOOKUP($F183,BLIOTECAS!$B$1:$B$27,BLIOTECAS!D$1:D$27)),"",LOOKUP($F183,BLIOTECAS!$B$1:$B$27,BLIOTECAS!D$1:D$27))</f>
        <v/>
      </c>
      <c r="C183" s="150" t="str">
        <f>IFERROR(VLOOKUP(TABLA!F183,BLIOTECAS!$C$1:$E$26,3,FALSE),"")</f>
        <v>Humanidades</v>
      </c>
      <c r="D183" s="195">
        <v>43972.400694444441</v>
      </c>
      <c r="E183" s="195" t="s">
        <v>396</v>
      </c>
      <c r="F183" s="194" t="s">
        <v>103</v>
      </c>
      <c r="G183" s="194" t="s">
        <v>300</v>
      </c>
      <c r="H183" s="194" t="s">
        <v>320</v>
      </c>
      <c r="I183" s="194"/>
      <c r="J183" s="194" t="s">
        <v>103</v>
      </c>
      <c r="K183" s="194" t="s">
        <v>309</v>
      </c>
      <c r="L183" s="194" t="s">
        <v>90</v>
      </c>
      <c r="M183" s="194" t="s">
        <v>959</v>
      </c>
      <c r="N183" s="194"/>
      <c r="O183" s="194"/>
      <c r="P183" s="194"/>
      <c r="Q183" s="194"/>
      <c r="R183" s="194"/>
      <c r="S183" s="194" t="s">
        <v>26</v>
      </c>
      <c r="T183" s="194" t="s">
        <v>270</v>
      </c>
      <c r="U183" s="194">
        <v>1</v>
      </c>
      <c r="V183" s="194">
        <v>1</v>
      </c>
      <c r="W183" s="194">
        <v>1</v>
      </c>
      <c r="X183" s="194">
        <v>5</v>
      </c>
      <c r="Y183" s="194">
        <v>5</v>
      </c>
      <c r="Z183" s="194">
        <v>5</v>
      </c>
      <c r="AA183" s="194">
        <v>5</v>
      </c>
      <c r="AB183" s="194">
        <v>5</v>
      </c>
      <c r="AC183" s="194">
        <v>1</v>
      </c>
      <c r="AD183" s="194">
        <v>5</v>
      </c>
      <c r="AE183" s="194"/>
      <c r="AF183" s="194">
        <v>4</v>
      </c>
      <c r="AG183" s="194">
        <v>5</v>
      </c>
      <c r="AH183" s="194">
        <v>4</v>
      </c>
      <c r="AI183" s="194">
        <v>3</v>
      </c>
      <c r="AJ183" s="194">
        <v>5</v>
      </c>
      <c r="AK183" s="194" t="s">
        <v>270</v>
      </c>
      <c r="AL183" s="194">
        <v>5</v>
      </c>
      <c r="AM183" s="194">
        <v>1</v>
      </c>
      <c r="AN183" s="194" t="s">
        <v>424</v>
      </c>
      <c r="AO183" s="194"/>
      <c r="AP183" s="194"/>
      <c r="AQ183" s="194"/>
      <c r="AR183" s="194"/>
      <c r="AS183" s="194"/>
      <c r="AT183" s="194"/>
      <c r="AU183" s="194"/>
      <c r="AV183" s="194" t="s">
        <v>270</v>
      </c>
      <c r="AW183" s="194" t="s">
        <v>270</v>
      </c>
      <c r="AX183" s="194" t="s">
        <v>328</v>
      </c>
      <c r="AY183" s="194">
        <v>5</v>
      </c>
      <c r="AZ183" s="194">
        <v>5</v>
      </c>
      <c r="BA183" s="194" t="s">
        <v>311</v>
      </c>
      <c r="BB183" s="194" t="s">
        <v>308</v>
      </c>
      <c r="BC183" s="194"/>
      <c r="BD183">
        <f t="shared" si="13"/>
        <v>0</v>
      </c>
      <c r="BE183">
        <f t="shared" si="12"/>
        <v>0</v>
      </c>
      <c r="BF183">
        <f t="shared" si="12"/>
        <v>0</v>
      </c>
      <c r="BG183">
        <f t="shared" si="12"/>
        <v>0</v>
      </c>
      <c r="BH183">
        <f t="shared" si="12"/>
        <v>0</v>
      </c>
      <c r="BI183">
        <f t="shared" si="12"/>
        <v>0</v>
      </c>
      <c r="BJ183">
        <f t="shared" si="15"/>
        <v>0</v>
      </c>
      <c r="BK183">
        <f t="shared" si="14"/>
        <v>0</v>
      </c>
      <c r="BL183">
        <f t="shared" si="14"/>
        <v>1</v>
      </c>
      <c r="BM183">
        <f t="shared" si="14"/>
        <v>0</v>
      </c>
      <c r="BN183">
        <f t="shared" si="14"/>
        <v>0</v>
      </c>
      <c r="BO183">
        <f t="shared" si="14"/>
        <v>0</v>
      </c>
      <c r="BP183">
        <f t="shared" si="14"/>
        <v>0</v>
      </c>
    </row>
    <row r="184" spans="1:68" ht="15" x14ac:dyDescent="0.25">
      <c r="A184" s="150" t="str">
        <f>IF(ISNA(LOOKUP($F184,BLIOTECAS!$B$1:$B$27,BLIOTECAS!C$1:C$27)),"",LOOKUP($F184,BLIOTECAS!$B$1:$B$27,BLIOTECAS!C$1:C$27))</f>
        <v/>
      </c>
      <c r="B184" s="150" t="str">
        <f>IF(ISNA(LOOKUP($F184,BLIOTECAS!$B$1:$B$27,BLIOTECAS!D$1:D$27)),"",LOOKUP($F184,BLIOTECAS!$B$1:$B$27,BLIOTECAS!D$1:D$27))</f>
        <v/>
      </c>
      <c r="C184" s="150" t="str">
        <f>IFERROR(VLOOKUP(TABLA!F184,BLIOTECAS!$C$1:$E$26,3,FALSE),"")</f>
        <v>Ciencias Experimentales</v>
      </c>
      <c r="D184" s="195">
        <v>43972.399305555555</v>
      </c>
      <c r="E184" s="195" t="s">
        <v>396</v>
      </c>
      <c r="F184" s="194" t="s">
        <v>94</v>
      </c>
      <c r="G184" s="194" t="s">
        <v>300</v>
      </c>
      <c r="H184" s="194" t="s">
        <v>300</v>
      </c>
      <c r="I184" s="194" t="s">
        <v>306</v>
      </c>
      <c r="J184" s="194" t="s">
        <v>94</v>
      </c>
      <c r="K184" s="194"/>
      <c r="L184" s="194"/>
      <c r="M184" s="194"/>
      <c r="N184" s="194"/>
      <c r="O184" s="194"/>
      <c r="P184" s="194"/>
      <c r="Q184" s="194"/>
      <c r="R184" s="194"/>
      <c r="S184" s="194" t="s">
        <v>270</v>
      </c>
      <c r="T184" s="194" t="s">
        <v>270</v>
      </c>
      <c r="U184" s="194">
        <v>4</v>
      </c>
      <c r="V184" s="194">
        <v>1</v>
      </c>
      <c r="W184" s="194">
        <v>1</v>
      </c>
      <c r="X184" s="194">
        <v>1</v>
      </c>
      <c r="Y184" s="194">
        <v>5</v>
      </c>
      <c r="Z184" s="194">
        <v>4</v>
      </c>
      <c r="AA184" s="194">
        <v>5</v>
      </c>
      <c r="AB184" s="194">
        <v>2</v>
      </c>
      <c r="AC184" s="194">
        <v>3</v>
      </c>
      <c r="AD184" s="194">
        <v>4</v>
      </c>
      <c r="AE184" s="194"/>
      <c r="AF184" s="194">
        <v>4</v>
      </c>
      <c r="AG184" s="194">
        <v>5</v>
      </c>
      <c r="AH184" s="194">
        <v>3</v>
      </c>
      <c r="AI184" s="194">
        <v>4</v>
      </c>
      <c r="AJ184" s="194">
        <v>4</v>
      </c>
      <c r="AK184" s="194" t="s">
        <v>26</v>
      </c>
      <c r="AL184" s="194">
        <v>3</v>
      </c>
      <c r="AM184" s="194"/>
      <c r="AN184" s="194" t="s">
        <v>307</v>
      </c>
      <c r="AO184" s="194"/>
      <c r="AP184" s="194"/>
      <c r="AQ184" s="194"/>
      <c r="AR184" s="194"/>
      <c r="AS184" s="194"/>
      <c r="AT184" s="194"/>
      <c r="AU184" s="194"/>
      <c r="AV184" s="194" t="s">
        <v>270</v>
      </c>
      <c r="AW184" s="194" t="s">
        <v>26</v>
      </c>
      <c r="AX184" s="194"/>
      <c r="AY184" s="194">
        <v>4</v>
      </c>
      <c r="AZ184" s="194">
        <v>4</v>
      </c>
      <c r="BA184" s="194" t="s">
        <v>311</v>
      </c>
      <c r="BB184" s="194" t="s">
        <v>317</v>
      </c>
      <c r="BC184" s="194"/>
      <c r="BD184">
        <f t="shared" si="13"/>
        <v>1</v>
      </c>
      <c r="BE184">
        <f t="shared" si="12"/>
        <v>0</v>
      </c>
      <c r="BF184">
        <f t="shared" si="12"/>
        <v>0</v>
      </c>
      <c r="BG184">
        <f t="shared" si="12"/>
        <v>0</v>
      </c>
      <c r="BH184">
        <f t="shared" si="12"/>
        <v>0</v>
      </c>
      <c r="BI184">
        <f t="shared" si="12"/>
        <v>0</v>
      </c>
      <c r="BJ184">
        <f t="shared" si="15"/>
        <v>0</v>
      </c>
      <c r="BK184">
        <f t="shared" si="14"/>
        <v>0</v>
      </c>
      <c r="BL184">
        <f t="shared" si="14"/>
        <v>0</v>
      </c>
      <c r="BM184">
        <f t="shared" si="14"/>
        <v>0</v>
      </c>
      <c r="BN184">
        <f t="shared" si="14"/>
        <v>0</v>
      </c>
      <c r="BO184">
        <f t="shared" si="14"/>
        <v>1</v>
      </c>
      <c r="BP184">
        <f t="shared" si="14"/>
        <v>0</v>
      </c>
    </row>
    <row r="185" spans="1:68" ht="15" x14ac:dyDescent="0.25">
      <c r="A185" s="150" t="str">
        <f>IF(ISNA(LOOKUP($F185,BLIOTECAS!$B$1:$B$27,BLIOTECAS!C$1:C$27)),"",LOOKUP($F185,BLIOTECAS!$B$1:$B$27,BLIOTECAS!C$1:C$27))</f>
        <v/>
      </c>
      <c r="B185" s="150" t="str">
        <f>IF(ISNA(LOOKUP($F185,BLIOTECAS!$B$1:$B$27,BLIOTECAS!D$1:D$27)),"",LOOKUP($F185,BLIOTECAS!$B$1:$B$27,BLIOTECAS!D$1:D$27))</f>
        <v/>
      </c>
      <c r="C185" s="150" t="str">
        <f>IFERROR(VLOOKUP(TABLA!F185,BLIOTECAS!$C$1:$E$26,3,FALSE),"")</f>
        <v>Ciencias Experimentales</v>
      </c>
      <c r="D185" s="195">
        <v>43972.392361111109</v>
      </c>
      <c r="E185" s="195" t="s">
        <v>396</v>
      </c>
      <c r="F185" s="194" t="s">
        <v>96</v>
      </c>
      <c r="G185" s="194" t="s">
        <v>397</v>
      </c>
      <c r="H185" s="194" t="s">
        <v>320</v>
      </c>
      <c r="I185" s="194" t="s">
        <v>306</v>
      </c>
      <c r="J185" s="194" t="s">
        <v>96</v>
      </c>
      <c r="K185" s="194"/>
      <c r="L185" s="194"/>
      <c r="M185" s="194"/>
      <c r="N185" s="194"/>
      <c r="O185" s="194"/>
      <c r="P185" s="194"/>
      <c r="Q185" s="194"/>
      <c r="R185" s="194"/>
      <c r="S185" s="194" t="s">
        <v>270</v>
      </c>
      <c r="T185" s="194" t="s">
        <v>270</v>
      </c>
      <c r="U185" s="194">
        <v>2</v>
      </c>
      <c r="V185" s="194">
        <v>1</v>
      </c>
      <c r="W185" s="194">
        <v>1</v>
      </c>
      <c r="X185" s="194">
        <v>3</v>
      </c>
      <c r="Y185" s="194">
        <v>3</v>
      </c>
      <c r="Z185" s="194">
        <v>3</v>
      </c>
      <c r="AA185" s="194">
        <v>5</v>
      </c>
      <c r="AB185" s="194">
        <v>2</v>
      </c>
      <c r="AC185" s="194">
        <v>3</v>
      </c>
      <c r="AD185" s="194">
        <v>3</v>
      </c>
      <c r="AE185" s="194"/>
      <c r="AF185" s="194">
        <v>2</v>
      </c>
      <c r="AG185" s="194">
        <v>3</v>
      </c>
      <c r="AH185" s="194">
        <v>3</v>
      </c>
      <c r="AI185" s="194">
        <v>3</v>
      </c>
      <c r="AJ185" s="194"/>
      <c r="AK185" s="194" t="s">
        <v>26</v>
      </c>
      <c r="AL185" s="194">
        <v>3</v>
      </c>
      <c r="AM185" s="194">
        <v>3</v>
      </c>
      <c r="AN185" s="194" t="s">
        <v>408</v>
      </c>
      <c r="AO185" s="194"/>
      <c r="AP185" s="194"/>
      <c r="AQ185" s="194"/>
      <c r="AR185" s="194"/>
      <c r="AS185" s="194"/>
      <c r="AT185" s="194"/>
      <c r="AU185" s="194"/>
      <c r="AV185" s="194" t="s">
        <v>26</v>
      </c>
      <c r="AW185" s="194" t="s">
        <v>26</v>
      </c>
      <c r="AX185" s="194"/>
      <c r="AY185" s="194">
        <v>3</v>
      </c>
      <c r="AZ185" s="194">
        <v>4</v>
      </c>
      <c r="BA185" s="194" t="s">
        <v>319</v>
      </c>
      <c r="BB185" s="194" t="s">
        <v>317</v>
      </c>
      <c r="BC185" s="194"/>
      <c r="BD185">
        <f t="shared" si="13"/>
        <v>1</v>
      </c>
      <c r="BE185">
        <f t="shared" si="12"/>
        <v>0</v>
      </c>
      <c r="BF185">
        <f t="shared" si="12"/>
        <v>0</v>
      </c>
      <c r="BG185">
        <f t="shared" si="12"/>
        <v>0</v>
      </c>
      <c r="BH185">
        <f t="shared" si="12"/>
        <v>0</v>
      </c>
      <c r="BI185">
        <f t="shared" si="12"/>
        <v>0</v>
      </c>
      <c r="BJ185">
        <f t="shared" si="15"/>
        <v>1</v>
      </c>
      <c r="BK185">
        <f t="shared" si="14"/>
        <v>0</v>
      </c>
      <c r="BL185">
        <f t="shared" si="14"/>
        <v>1</v>
      </c>
      <c r="BM185">
        <f t="shared" si="14"/>
        <v>1</v>
      </c>
      <c r="BN185">
        <f t="shared" si="14"/>
        <v>0</v>
      </c>
      <c r="BO185">
        <f t="shared" si="14"/>
        <v>0</v>
      </c>
      <c r="BP185">
        <f t="shared" si="14"/>
        <v>0</v>
      </c>
    </row>
    <row r="186" spans="1:68" ht="15" x14ac:dyDescent="0.25">
      <c r="A186" s="150" t="str">
        <f>IF(ISNA(LOOKUP($F186,BLIOTECAS!$B$1:$B$27,BLIOTECAS!C$1:C$27)),"",LOOKUP($F186,BLIOTECAS!$B$1:$B$27,BLIOTECAS!C$1:C$27))</f>
        <v/>
      </c>
      <c r="B186" s="150" t="str">
        <f>IF(ISNA(LOOKUP($F186,BLIOTECAS!$B$1:$B$27,BLIOTECAS!D$1:D$27)),"",LOOKUP($F186,BLIOTECAS!$B$1:$B$27,BLIOTECAS!D$1:D$27))</f>
        <v/>
      </c>
      <c r="C186" s="150" t="str">
        <f>IFERROR(VLOOKUP(TABLA!F186,BLIOTECAS!$C$1:$E$26,3,FALSE),"")</f>
        <v>Humanidades</v>
      </c>
      <c r="D186" s="195">
        <v>43972.379861111112</v>
      </c>
      <c r="E186" s="195" t="s">
        <v>396</v>
      </c>
      <c r="F186" s="194" t="s">
        <v>100</v>
      </c>
      <c r="G186" s="194" t="s">
        <v>305</v>
      </c>
      <c r="H186" s="194" t="s">
        <v>301</v>
      </c>
      <c r="I186" s="194" t="s">
        <v>315</v>
      </c>
      <c r="J186" s="194"/>
      <c r="K186" s="194"/>
      <c r="L186" s="194"/>
      <c r="M186" s="194" t="s">
        <v>631</v>
      </c>
      <c r="N186" s="194"/>
      <c r="O186" s="194"/>
      <c r="P186" s="194"/>
      <c r="Q186" s="194"/>
      <c r="R186" s="194"/>
      <c r="S186" s="194" t="s">
        <v>270</v>
      </c>
      <c r="T186" s="194" t="s">
        <v>270</v>
      </c>
      <c r="U186" s="194">
        <v>4</v>
      </c>
      <c r="V186" s="194">
        <v>5</v>
      </c>
      <c r="W186" s="194">
        <v>5</v>
      </c>
      <c r="X186" s="194">
        <v>3</v>
      </c>
      <c r="Y186" s="194">
        <v>5</v>
      </c>
      <c r="Z186" s="194">
        <v>5</v>
      </c>
      <c r="AA186" s="194">
        <v>5</v>
      </c>
      <c r="AB186" s="194">
        <v>2</v>
      </c>
      <c r="AC186" s="194">
        <v>4</v>
      </c>
      <c r="AD186" s="194">
        <v>4</v>
      </c>
      <c r="AE186" s="194"/>
      <c r="AF186" s="194">
        <v>3</v>
      </c>
      <c r="AG186" s="194">
        <v>4</v>
      </c>
      <c r="AH186" s="194">
        <v>4</v>
      </c>
      <c r="AI186" s="194">
        <v>4</v>
      </c>
      <c r="AJ186" s="194">
        <v>3</v>
      </c>
      <c r="AK186" s="194" t="s">
        <v>270</v>
      </c>
      <c r="AL186" s="194"/>
      <c r="AM186" s="194">
        <v>4</v>
      </c>
      <c r="AN186" s="194" t="s">
        <v>345</v>
      </c>
      <c r="AO186" s="194"/>
      <c r="AP186" s="194"/>
      <c r="AQ186" s="194"/>
      <c r="AR186" s="194"/>
      <c r="AS186" s="194"/>
      <c r="AT186" s="194"/>
      <c r="AU186" s="194"/>
      <c r="AV186" s="194" t="s">
        <v>26</v>
      </c>
      <c r="AW186" s="194" t="s">
        <v>26</v>
      </c>
      <c r="AX186" s="194"/>
      <c r="AY186" s="194">
        <v>4</v>
      </c>
      <c r="AZ186" s="194">
        <v>4</v>
      </c>
      <c r="BA186" s="194" t="s">
        <v>311</v>
      </c>
      <c r="BB186" s="194"/>
      <c r="BC186" s="194"/>
      <c r="BD186">
        <f t="shared" si="13"/>
        <v>0</v>
      </c>
      <c r="BE186">
        <f t="shared" si="12"/>
        <v>1</v>
      </c>
      <c r="BF186">
        <f t="shared" si="12"/>
        <v>0</v>
      </c>
      <c r="BG186">
        <f t="shared" si="12"/>
        <v>0</v>
      </c>
      <c r="BH186">
        <f t="shared" si="12"/>
        <v>0</v>
      </c>
      <c r="BI186">
        <f t="shared" si="12"/>
        <v>0</v>
      </c>
      <c r="BJ186">
        <f t="shared" si="15"/>
        <v>0</v>
      </c>
      <c r="BK186">
        <f t="shared" si="14"/>
        <v>0</v>
      </c>
      <c r="BL186">
        <f t="shared" si="14"/>
        <v>0</v>
      </c>
      <c r="BM186">
        <f t="shared" si="14"/>
        <v>1</v>
      </c>
      <c r="BN186">
        <f t="shared" si="14"/>
        <v>0</v>
      </c>
      <c r="BO186">
        <f t="shared" si="14"/>
        <v>0</v>
      </c>
      <c r="BP186">
        <f t="shared" si="14"/>
        <v>0</v>
      </c>
    </row>
    <row r="187" spans="1:68" ht="15" x14ac:dyDescent="0.25">
      <c r="A187" s="150" t="str">
        <f>IF(ISNA(LOOKUP($F187,BLIOTECAS!$B$1:$B$27,BLIOTECAS!C$1:C$27)),"",LOOKUP($F187,BLIOTECAS!$B$1:$B$27,BLIOTECAS!C$1:C$27))</f>
        <v/>
      </c>
      <c r="B187" s="150" t="str">
        <f>IF(ISNA(LOOKUP($F187,BLIOTECAS!$B$1:$B$27,BLIOTECAS!D$1:D$27)),"",LOOKUP($F187,BLIOTECAS!$B$1:$B$27,BLIOTECAS!D$1:D$27))</f>
        <v/>
      </c>
      <c r="C187" s="150" t="str">
        <f>IFERROR(VLOOKUP(TABLA!F187,BLIOTECAS!$C$1:$E$26,3,FALSE),"")</f>
        <v>Ciencias de la Salud</v>
      </c>
      <c r="D187" s="195">
        <v>43972.37222222222</v>
      </c>
      <c r="E187" s="195" t="s">
        <v>396</v>
      </c>
      <c r="F187" s="194" t="s">
        <v>107</v>
      </c>
      <c r="G187" s="194" t="s">
        <v>301</v>
      </c>
      <c r="H187" s="194" t="s">
        <v>305</v>
      </c>
      <c r="I187" s="194" t="s">
        <v>306</v>
      </c>
      <c r="J187" s="194" t="s">
        <v>309</v>
      </c>
      <c r="K187" s="194" t="s">
        <v>107</v>
      </c>
      <c r="L187" s="194"/>
      <c r="M187" s="194"/>
      <c r="N187" s="194"/>
      <c r="O187" s="194"/>
      <c r="P187" s="194"/>
      <c r="Q187" s="194"/>
      <c r="R187" s="194"/>
      <c r="S187" s="194" t="s">
        <v>26</v>
      </c>
      <c r="T187" s="194" t="s">
        <v>270</v>
      </c>
      <c r="U187" s="194">
        <v>2</v>
      </c>
      <c r="V187" s="194">
        <v>2</v>
      </c>
      <c r="W187" s="194">
        <v>5</v>
      </c>
      <c r="X187" s="194">
        <v>1</v>
      </c>
      <c r="Y187" s="194">
        <v>5</v>
      </c>
      <c r="Z187" s="194">
        <v>5</v>
      </c>
      <c r="AA187" s="194">
        <v>5</v>
      </c>
      <c r="AB187" s="194">
        <v>2</v>
      </c>
      <c r="AC187" s="194">
        <v>5</v>
      </c>
      <c r="AD187" s="194">
        <v>5</v>
      </c>
      <c r="AE187" s="194"/>
      <c r="AF187" s="194">
        <v>5</v>
      </c>
      <c r="AG187" s="194">
        <v>5</v>
      </c>
      <c r="AH187" s="194">
        <v>5</v>
      </c>
      <c r="AI187" s="194">
        <v>5</v>
      </c>
      <c r="AJ187" s="194">
        <v>5</v>
      </c>
      <c r="AK187" s="194" t="s">
        <v>26</v>
      </c>
      <c r="AL187" s="194">
        <v>5</v>
      </c>
      <c r="AM187" s="194">
        <v>5</v>
      </c>
      <c r="AN187" s="194" t="s">
        <v>345</v>
      </c>
      <c r="AO187" s="194"/>
      <c r="AP187" s="194"/>
      <c r="AQ187" s="194"/>
      <c r="AR187" s="194"/>
      <c r="AS187" s="194"/>
      <c r="AT187" s="194"/>
      <c r="AU187" s="194"/>
      <c r="AV187" s="194" t="s">
        <v>270</v>
      </c>
      <c r="AW187" s="194" t="s">
        <v>26</v>
      </c>
      <c r="AX187" s="194"/>
      <c r="AY187" s="194">
        <v>5</v>
      </c>
      <c r="AZ187" s="194">
        <v>5</v>
      </c>
      <c r="BA187" s="194" t="s">
        <v>303</v>
      </c>
      <c r="BB187" s="194" t="s">
        <v>308</v>
      </c>
      <c r="BC187" s="194"/>
      <c r="BD187">
        <f t="shared" si="13"/>
        <v>1</v>
      </c>
      <c r="BE187">
        <f t="shared" si="12"/>
        <v>0</v>
      </c>
      <c r="BF187">
        <f t="shared" si="12"/>
        <v>0</v>
      </c>
      <c r="BG187">
        <f t="shared" si="12"/>
        <v>0</v>
      </c>
      <c r="BH187">
        <f t="shared" si="12"/>
        <v>0</v>
      </c>
      <c r="BI187">
        <f t="shared" si="12"/>
        <v>0</v>
      </c>
      <c r="BJ187">
        <f t="shared" si="15"/>
        <v>0</v>
      </c>
      <c r="BK187">
        <f t="shared" si="14"/>
        <v>0</v>
      </c>
      <c r="BL187">
        <f t="shared" si="14"/>
        <v>0</v>
      </c>
      <c r="BM187">
        <f t="shared" si="14"/>
        <v>1</v>
      </c>
      <c r="BN187">
        <f t="shared" si="14"/>
        <v>0</v>
      </c>
      <c r="BO187">
        <f t="shared" si="14"/>
        <v>0</v>
      </c>
      <c r="BP187">
        <f t="shared" si="14"/>
        <v>0</v>
      </c>
    </row>
    <row r="188" spans="1:68" ht="15" x14ac:dyDescent="0.25">
      <c r="A188" s="150" t="str">
        <f>IF(ISNA(LOOKUP($F188,BLIOTECAS!$B$1:$B$27,BLIOTECAS!C$1:C$27)),"",LOOKUP($F188,BLIOTECAS!$B$1:$B$27,BLIOTECAS!C$1:C$27))</f>
        <v/>
      </c>
      <c r="B188" s="150" t="str">
        <f>IF(ISNA(LOOKUP($F188,BLIOTECAS!$B$1:$B$27,BLIOTECAS!D$1:D$27)),"",LOOKUP($F188,BLIOTECAS!$B$1:$B$27,BLIOTECAS!D$1:D$27))</f>
        <v/>
      </c>
      <c r="C188" s="150" t="str">
        <f>IFERROR(VLOOKUP(TABLA!F188,BLIOTECAS!$C$1:$E$26,3,FALSE),"")</f>
        <v>Ciencias Experimentales</v>
      </c>
      <c r="D188" s="195">
        <v>43972.351388888892</v>
      </c>
      <c r="E188" s="195" t="s">
        <v>396</v>
      </c>
      <c r="F188" s="194" t="s">
        <v>98</v>
      </c>
      <c r="G188" s="194" t="s">
        <v>301</v>
      </c>
      <c r="H188" s="194" t="s">
        <v>397</v>
      </c>
      <c r="I188" s="194" t="s">
        <v>306</v>
      </c>
      <c r="J188" s="194" t="s">
        <v>98</v>
      </c>
      <c r="K188" s="194" t="s">
        <v>309</v>
      </c>
      <c r="L188" s="194"/>
      <c r="M188" s="194"/>
      <c r="N188" s="194"/>
      <c r="O188" s="194"/>
      <c r="P188" s="194"/>
      <c r="Q188" s="194"/>
      <c r="R188" s="194"/>
      <c r="S188" s="194" t="s">
        <v>270</v>
      </c>
      <c r="T188" s="194" t="s">
        <v>270</v>
      </c>
      <c r="U188" s="194">
        <v>3</v>
      </c>
      <c r="V188" s="194">
        <v>1</v>
      </c>
      <c r="W188" s="194">
        <v>2</v>
      </c>
      <c r="X188" s="194">
        <v>1</v>
      </c>
      <c r="Y188" s="194">
        <v>5</v>
      </c>
      <c r="Z188" s="194">
        <v>2</v>
      </c>
      <c r="AA188" s="194">
        <v>5</v>
      </c>
      <c r="AB188" s="194">
        <v>1</v>
      </c>
      <c r="AC188" s="194">
        <v>5</v>
      </c>
      <c r="AD188" s="194">
        <v>3</v>
      </c>
      <c r="AE188" s="194"/>
      <c r="AF188" s="194">
        <v>2</v>
      </c>
      <c r="AG188" s="194">
        <v>5</v>
      </c>
      <c r="AH188" s="194">
        <v>3</v>
      </c>
      <c r="AI188" s="194">
        <v>4</v>
      </c>
      <c r="AJ188" s="194">
        <v>3</v>
      </c>
      <c r="AK188" s="194" t="s">
        <v>26</v>
      </c>
      <c r="AL188" s="194">
        <v>3</v>
      </c>
      <c r="AM188" s="194">
        <v>4</v>
      </c>
      <c r="AN188" s="194" t="s">
        <v>408</v>
      </c>
      <c r="AO188" s="194"/>
      <c r="AP188" s="194"/>
      <c r="AQ188" s="194"/>
      <c r="AR188" s="194"/>
      <c r="AS188" s="194"/>
      <c r="AT188" s="194"/>
      <c r="AU188" s="194"/>
      <c r="AV188" s="194" t="s">
        <v>26</v>
      </c>
      <c r="AW188" s="194" t="s">
        <v>26</v>
      </c>
      <c r="AX188" s="194"/>
      <c r="AY188" s="194">
        <v>5</v>
      </c>
      <c r="AZ188" s="194">
        <v>4</v>
      </c>
      <c r="BA188" s="194" t="s">
        <v>311</v>
      </c>
      <c r="BB188" s="194" t="s">
        <v>308</v>
      </c>
      <c r="BC188" s="194"/>
      <c r="BD188">
        <f t="shared" si="13"/>
        <v>1</v>
      </c>
      <c r="BE188">
        <f t="shared" si="12"/>
        <v>0</v>
      </c>
      <c r="BF188">
        <f t="shared" si="12"/>
        <v>0</v>
      </c>
      <c r="BG188">
        <f t="shared" si="12"/>
        <v>0</v>
      </c>
      <c r="BH188">
        <f t="shared" si="12"/>
        <v>0</v>
      </c>
      <c r="BI188">
        <f t="shared" si="12"/>
        <v>0</v>
      </c>
      <c r="BJ188">
        <f t="shared" si="15"/>
        <v>1</v>
      </c>
      <c r="BK188">
        <f t="shared" si="14"/>
        <v>0</v>
      </c>
      <c r="BL188">
        <f t="shared" si="14"/>
        <v>1</v>
      </c>
      <c r="BM188">
        <f t="shared" si="14"/>
        <v>1</v>
      </c>
      <c r="BN188">
        <f t="shared" si="14"/>
        <v>0</v>
      </c>
      <c r="BO188">
        <f t="shared" si="14"/>
        <v>0</v>
      </c>
      <c r="BP188">
        <f t="shared" si="14"/>
        <v>0</v>
      </c>
    </row>
    <row r="189" spans="1:68" ht="15" x14ac:dyDescent="0.25">
      <c r="A189" s="150" t="str">
        <f>IF(ISNA(LOOKUP($F189,BLIOTECAS!$B$1:$B$27,BLIOTECAS!C$1:C$27)),"",LOOKUP($F189,BLIOTECAS!$B$1:$B$27,BLIOTECAS!C$1:C$27))</f>
        <v/>
      </c>
      <c r="B189" s="150" t="str">
        <f>IF(ISNA(LOOKUP($F189,BLIOTECAS!$B$1:$B$27,BLIOTECAS!D$1:D$27)),"",LOOKUP($F189,BLIOTECAS!$B$1:$B$27,BLIOTECAS!D$1:D$27))</f>
        <v/>
      </c>
      <c r="C189" s="150" t="str">
        <f>IFERROR(VLOOKUP(TABLA!F189,BLIOTECAS!$C$1:$E$26,3,FALSE),"")</f>
        <v>Ciencias de la Salud</v>
      </c>
      <c r="D189" s="195">
        <v>43972.344444444447</v>
      </c>
      <c r="E189" s="195" t="s">
        <v>396</v>
      </c>
      <c r="F189" s="194" t="s">
        <v>101</v>
      </c>
      <c r="G189" s="194" t="s">
        <v>300</v>
      </c>
      <c r="H189" s="194" t="s">
        <v>305</v>
      </c>
      <c r="I189" s="194" t="s">
        <v>335</v>
      </c>
      <c r="J189" s="194" t="s">
        <v>222</v>
      </c>
      <c r="K189" s="194" t="s">
        <v>101</v>
      </c>
      <c r="L189" s="194" t="s">
        <v>106</v>
      </c>
      <c r="M189" s="194"/>
      <c r="N189" s="194"/>
      <c r="O189" s="194"/>
      <c r="P189" s="194"/>
      <c r="Q189" s="194"/>
      <c r="R189" s="194"/>
      <c r="S189" s="194" t="s">
        <v>26</v>
      </c>
      <c r="T189" s="194" t="s">
        <v>270</v>
      </c>
      <c r="U189" s="194">
        <v>1</v>
      </c>
      <c r="V189" s="194">
        <v>1</v>
      </c>
      <c r="W189" s="194">
        <v>3</v>
      </c>
      <c r="X189" s="194">
        <v>1</v>
      </c>
      <c r="Y189" s="194">
        <v>5</v>
      </c>
      <c r="Z189" s="194">
        <v>5</v>
      </c>
      <c r="AA189" s="194">
        <v>5</v>
      </c>
      <c r="AB189" s="194">
        <v>1</v>
      </c>
      <c r="AC189" s="194">
        <v>1</v>
      </c>
      <c r="AD189" s="194">
        <v>1</v>
      </c>
      <c r="AE189" s="194"/>
      <c r="AF189" s="194">
        <v>3</v>
      </c>
      <c r="AG189" s="194">
        <v>3</v>
      </c>
      <c r="AH189" s="194">
        <v>1</v>
      </c>
      <c r="AI189" s="194">
        <v>1</v>
      </c>
      <c r="AJ189" s="194">
        <v>5</v>
      </c>
      <c r="AK189" s="194" t="s">
        <v>26</v>
      </c>
      <c r="AL189" s="194">
        <v>2</v>
      </c>
      <c r="AM189" s="194">
        <v>1</v>
      </c>
      <c r="AN189" s="194" t="s">
        <v>400</v>
      </c>
      <c r="AO189" s="194"/>
      <c r="AP189" s="194"/>
      <c r="AQ189" s="194"/>
      <c r="AR189" s="194"/>
      <c r="AS189" s="194"/>
      <c r="AT189" s="194"/>
      <c r="AU189" s="194"/>
      <c r="AV189" s="194" t="s">
        <v>26</v>
      </c>
      <c r="AW189" s="194" t="s">
        <v>26</v>
      </c>
      <c r="AX189" s="194"/>
      <c r="AY189" s="194">
        <v>3</v>
      </c>
      <c r="AZ189" s="194">
        <v>5</v>
      </c>
      <c r="BA189" s="194" t="s">
        <v>330</v>
      </c>
      <c r="BB189" s="194" t="s">
        <v>317</v>
      </c>
      <c r="BC189" s="194"/>
      <c r="BD189">
        <f t="shared" si="13"/>
        <v>0</v>
      </c>
      <c r="BE189">
        <f t="shared" si="12"/>
        <v>1</v>
      </c>
      <c r="BF189">
        <f t="shared" si="12"/>
        <v>0</v>
      </c>
      <c r="BG189">
        <f t="shared" si="12"/>
        <v>1</v>
      </c>
      <c r="BH189">
        <f t="shared" si="12"/>
        <v>0</v>
      </c>
      <c r="BI189">
        <f t="shared" si="12"/>
        <v>0</v>
      </c>
      <c r="BJ189">
        <f t="shared" si="15"/>
        <v>0</v>
      </c>
      <c r="BK189">
        <f t="shared" si="14"/>
        <v>0</v>
      </c>
      <c r="BL189">
        <f t="shared" si="14"/>
        <v>1</v>
      </c>
      <c r="BM189">
        <f t="shared" si="14"/>
        <v>1</v>
      </c>
      <c r="BN189">
        <f t="shared" si="14"/>
        <v>0</v>
      </c>
      <c r="BO189">
        <f t="shared" si="14"/>
        <v>0</v>
      </c>
      <c r="BP189">
        <f t="shared" si="14"/>
        <v>0</v>
      </c>
    </row>
    <row r="190" spans="1:68" ht="15" x14ac:dyDescent="0.25">
      <c r="A190" s="150" t="str">
        <f>IF(ISNA(LOOKUP($F190,BLIOTECAS!$B$1:$B$27,BLIOTECAS!C$1:C$27)),"",LOOKUP($F190,BLIOTECAS!$B$1:$B$27,BLIOTECAS!C$1:C$27))</f>
        <v/>
      </c>
      <c r="B190" s="150" t="str">
        <f>IF(ISNA(LOOKUP($F190,BLIOTECAS!$B$1:$B$27,BLIOTECAS!D$1:D$27)),"",LOOKUP($F190,BLIOTECAS!$B$1:$B$27,BLIOTECAS!D$1:D$27))</f>
        <v/>
      </c>
      <c r="C190" s="150" t="str">
        <f>IFERROR(VLOOKUP(TABLA!F190,BLIOTECAS!$C$1:$E$26,3,FALSE),"")</f>
        <v>Ciencias Experimentales</v>
      </c>
      <c r="D190" s="195">
        <v>43972.314583333333</v>
      </c>
      <c r="E190" s="195" t="s">
        <v>396</v>
      </c>
      <c r="F190" s="194" t="s">
        <v>223</v>
      </c>
      <c r="G190" s="194" t="s">
        <v>397</v>
      </c>
      <c r="H190" s="194" t="s">
        <v>320</v>
      </c>
      <c r="I190" s="194" t="s">
        <v>306</v>
      </c>
      <c r="J190" s="194" t="s">
        <v>309</v>
      </c>
      <c r="K190" s="194" t="s">
        <v>223</v>
      </c>
      <c r="L190" s="194"/>
      <c r="M190" s="194" t="s">
        <v>960</v>
      </c>
      <c r="N190" s="194"/>
      <c r="O190" s="194"/>
      <c r="P190" s="194"/>
      <c r="Q190" s="194"/>
      <c r="R190" s="194"/>
      <c r="S190" s="194" t="s">
        <v>270</v>
      </c>
      <c r="T190" s="194" t="s">
        <v>270</v>
      </c>
      <c r="U190" s="194">
        <v>5</v>
      </c>
      <c r="V190" s="194">
        <v>1</v>
      </c>
      <c r="W190" s="194">
        <v>1</v>
      </c>
      <c r="X190" s="194">
        <v>1</v>
      </c>
      <c r="Y190" s="194">
        <v>1</v>
      </c>
      <c r="Z190" s="194">
        <v>1</v>
      </c>
      <c r="AA190" s="194">
        <v>4</v>
      </c>
      <c r="AB190" s="194">
        <v>1</v>
      </c>
      <c r="AC190" s="194">
        <v>3</v>
      </c>
      <c r="AD190" s="194">
        <v>3</v>
      </c>
      <c r="AE190" s="194"/>
      <c r="AF190" s="194">
        <v>3</v>
      </c>
      <c r="AG190" s="194">
        <v>3</v>
      </c>
      <c r="AH190" s="194">
        <v>1</v>
      </c>
      <c r="AI190" s="194">
        <v>1</v>
      </c>
      <c r="AJ190" s="194">
        <v>4</v>
      </c>
      <c r="AK190" s="194" t="s">
        <v>26</v>
      </c>
      <c r="AL190" s="194">
        <v>4</v>
      </c>
      <c r="AM190" s="194">
        <v>5</v>
      </c>
      <c r="AN190" s="194" t="s">
        <v>354</v>
      </c>
      <c r="AO190" s="194"/>
      <c r="AP190" s="194"/>
      <c r="AQ190" s="194"/>
      <c r="AR190" s="194"/>
      <c r="AS190" s="194"/>
      <c r="AT190" s="194"/>
      <c r="AU190" s="194"/>
      <c r="AV190" s="194" t="s">
        <v>270</v>
      </c>
      <c r="AW190" s="194" t="s">
        <v>26</v>
      </c>
      <c r="AX190" s="194"/>
      <c r="AY190" s="194">
        <v>5</v>
      </c>
      <c r="AZ190" s="194">
        <v>5</v>
      </c>
      <c r="BA190" s="194" t="s">
        <v>303</v>
      </c>
      <c r="BB190" s="194" t="s">
        <v>304</v>
      </c>
      <c r="BC190" s="194"/>
      <c r="BD190">
        <f t="shared" si="13"/>
        <v>1</v>
      </c>
      <c r="BE190">
        <f t="shared" si="12"/>
        <v>0</v>
      </c>
      <c r="BF190">
        <f t="shared" si="12"/>
        <v>0</v>
      </c>
      <c r="BG190">
        <f t="shared" si="12"/>
        <v>0</v>
      </c>
      <c r="BH190">
        <f t="shared" si="12"/>
        <v>0</v>
      </c>
      <c r="BI190">
        <f t="shared" si="12"/>
        <v>0</v>
      </c>
      <c r="BJ190">
        <f t="shared" si="15"/>
        <v>1</v>
      </c>
      <c r="BK190">
        <f t="shared" si="14"/>
        <v>0</v>
      </c>
      <c r="BL190">
        <f t="shared" si="14"/>
        <v>0</v>
      </c>
      <c r="BM190">
        <f t="shared" si="14"/>
        <v>1</v>
      </c>
      <c r="BN190">
        <f t="shared" si="14"/>
        <v>0</v>
      </c>
      <c r="BO190">
        <f t="shared" si="14"/>
        <v>0</v>
      </c>
      <c r="BP190">
        <f t="shared" si="14"/>
        <v>0</v>
      </c>
    </row>
    <row r="191" spans="1:68" ht="15" x14ac:dyDescent="0.25">
      <c r="A191" s="150" t="str">
        <f>IF(ISNA(LOOKUP($F191,BLIOTECAS!$B$1:$B$27,BLIOTECAS!C$1:C$27)),"",LOOKUP($F191,BLIOTECAS!$B$1:$B$27,BLIOTECAS!C$1:C$27))</f>
        <v/>
      </c>
      <c r="B191" s="150" t="str">
        <f>IF(ISNA(LOOKUP($F191,BLIOTECAS!$B$1:$B$27,BLIOTECAS!D$1:D$27)),"",LOOKUP($F191,BLIOTECAS!$B$1:$B$27,BLIOTECAS!D$1:D$27))</f>
        <v/>
      </c>
      <c r="C191" s="150" t="str">
        <f>IFERROR(VLOOKUP(TABLA!F191,BLIOTECAS!$C$1:$E$26,3,FALSE),"")</f>
        <v>Ciencias de la Salud</v>
      </c>
      <c r="D191" s="195">
        <v>43972.234027777777</v>
      </c>
      <c r="E191" s="195" t="s">
        <v>407</v>
      </c>
      <c r="F191" s="194" t="s">
        <v>222</v>
      </c>
      <c r="G191" s="194" t="s">
        <v>305</v>
      </c>
      <c r="H191" s="194" t="s">
        <v>320</v>
      </c>
      <c r="I191" s="194" t="s">
        <v>306</v>
      </c>
      <c r="J191" s="194" t="s">
        <v>222</v>
      </c>
      <c r="K191" s="194" t="s">
        <v>309</v>
      </c>
      <c r="L191" s="194"/>
      <c r="M191" s="194"/>
      <c r="N191" s="194"/>
      <c r="O191" s="194"/>
      <c r="P191" s="194"/>
      <c r="Q191" s="194"/>
      <c r="R191" s="194"/>
      <c r="S191" s="194" t="s">
        <v>26</v>
      </c>
      <c r="T191" s="194" t="s">
        <v>26</v>
      </c>
      <c r="U191" s="194">
        <v>1</v>
      </c>
      <c r="V191" s="194">
        <v>1</v>
      </c>
      <c r="W191" s="194">
        <v>1</v>
      </c>
      <c r="X191" s="194">
        <v>1</v>
      </c>
      <c r="Y191" s="194">
        <v>4</v>
      </c>
      <c r="Z191" s="194">
        <v>5</v>
      </c>
      <c r="AA191" s="194">
        <v>4</v>
      </c>
      <c r="AB191" s="194">
        <v>4</v>
      </c>
      <c r="AC191" s="194">
        <v>4</v>
      </c>
      <c r="AD191" s="194">
        <v>4</v>
      </c>
      <c r="AE191" s="194"/>
      <c r="AF191" s="194">
        <v>4</v>
      </c>
      <c r="AG191" s="194">
        <v>4</v>
      </c>
      <c r="AH191" s="194">
        <v>4</v>
      </c>
      <c r="AI191" s="194">
        <v>4</v>
      </c>
      <c r="AJ191" s="194">
        <v>4</v>
      </c>
      <c r="AK191" s="194" t="s">
        <v>270</v>
      </c>
      <c r="AL191" s="194">
        <v>4</v>
      </c>
      <c r="AM191" s="194">
        <v>4</v>
      </c>
      <c r="AN191" s="194" t="s">
        <v>354</v>
      </c>
      <c r="AO191" s="194"/>
      <c r="AP191" s="194"/>
      <c r="AQ191" s="194"/>
      <c r="AR191" s="194"/>
      <c r="AS191" s="194"/>
      <c r="AT191" s="194"/>
      <c r="AU191" s="194"/>
      <c r="AV191" s="194" t="s">
        <v>270</v>
      </c>
      <c r="AW191" s="194" t="s">
        <v>270</v>
      </c>
      <c r="AX191" s="194" t="s">
        <v>313</v>
      </c>
      <c r="AY191" s="194">
        <v>4</v>
      </c>
      <c r="AZ191" s="194">
        <v>4</v>
      </c>
      <c r="BA191" s="194" t="s">
        <v>311</v>
      </c>
      <c r="BB191" s="194" t="s">
        <v>317</v>
      </c>
      <c r="BC191" s="194"/>
      <c r="BD191">
        <f t="shared" si="13"/>
        <v>1</v>
      </c>
      <c r="BE191">
        <f t="shared" si="12"/>
        <v>0</v>
      </c>
      <c r="BF191">
        <f t="shared" si="12"/>
        <v>0</v>
      </c>
      <c r="BG191">
        <f t="shared" si="12"/>
        <v>0</v>
      </c>
      <c r="BH191">
        <f t="shared" si="12"/>
        <v>0</v>
      </c>
      <c r="BI191">
        <f t="shared" si="12"/>
        <v>0</v>
      </c>
      <c r="BJ191">
        <f t="shared" si="15"/>
        <v>1</v>
      </c>
      <c r="BK191">
        <f t="shared" si="14"/>
        <v>0</v>
      </c>
      <c r="BL191">
        <f t="shared" si="14"/>
        <v>0</v>
      </c>
      <c r="BM191">
        <f t="shared" si="14"/>
        <v>1</v>
      </c>
      <c r="BN191">
        <f t="shared" si="14"/>
        <v>0</v>
      </c>
      <c r="BO191">
        <f t="shared" si="14"/>
        <v>0</v>
      </c>
      <c r="BP191">
        <f t="shared" si="14"/>
        <v>0</v>
      </c>
    </row>
    <row r="192" spans="1:68" ht="15" x14ac:dyDescent="0.25">
      <c r="A192" s="150" t="str">
        <f>IF(ISNA(LOOKUP($F192,BLIOTECAS!$B$1:$B$27,BLIOTECAS!C$1:C$27)),"",LOOKUP($F192,BLIOTECAS!$B$1:$B$27,BLIOTECAS!C$1:C$27))</f>
        <v/>
      </c>
      <c r="B192" s="150" t="str">
        <f>IF(ISNA(LOOKUP($F192,BLIOTECAS!$B$1:$B$27,BLIOTECAS!D$1:D$27)),"",LOOKUP($F192,BLIOTECAS!$B$1:$B$27,BLIOTECAS!D$1:D$27))</f>
        <v/>
      </c>
      <c r="C192" s="150" t="str">
        <f>IFERROR(VLOOKUP(TABLA!F192,BLIOTECAS!$C$1:$E$26,3,FALSE),"")</f>
        <v>Ciencias Experimentales</v>
      </c>
      <c r="D192" s="195">
        <v>43972.191666666666</v>
      </c>
      <c r="E192" s="195" t="s">
        <v>396</v>
      </c>
      <c r="F192" s="194" t="s">
        <v>94</v>
      </c>
      <c r="G192" s="194" t="s">
        <v>300</v>
      </c>
      <c r="H192" s="194" t="s">
        <v>320</v>
      </c>
      <c r="I192" s="194" t="s">
        <v>306</v>
      </c>
      <c r="J192" s="194" t="s">
        <v>94</v>
      </c>
      <c r="K192" s="194" t="s">
        <v>98</v>
      </c>
      <c r="L192" s="194" t="s">
        <v>96</v>
      </c>
      <c r="M192" s="194"/>
      <c r="N192" s="194"/>
      <c r="O192" s="194"/>
      <c r="P192" s="194"/>
      <c r="Q192" s="194"/>
      <c r="R192" s="194"/>
      <c r="S192" s="194" t="s">
        <v>270</v>
      </c>
      <c r="T192" s="194" t="s">
        <v>270</v>
      </c>
      <c r="U192" s="194">
        <v>4</v>
      </c>
      <c r="V192" s="194">
        <v>1</v>
      </c>
      <c r="W192" s="194">
        <v>1</v>
      </c>
      <c r="X192" s="194">
        <v>1</v>
      </c>
      <c r="Y192" s="194">
        <v>4</v>
      </c>
      <c r="Z192" s="194">
        <v>3</v>
      </c>
      <c r="AA192" s="194">
        <v>5</v>
      </c>
      <c r="AB192" s="194">
        <v>1</v>
      </c>
      <c r="AC192" s="194">
        <v>3</v>
      </c>
      <c r="AD192" s="194">
        <v>4</v>
      </c>
      <c r="AE192" s="194"/>
      <c r="AF192" s="194">
        <v>4</v>
      </c>
      <c r="AG192" s="194">
        <v>4</v>
      </c>
      <c r="AH192" s="194">
        <v>3</v>
      </c>
      <c r="AI192" s="194">
        <v>3</v>
      </c>
      <c r="AJ192" s="194">
        <v>3</v>
      </c>
      <c r="AK192" s="194" t="s">
        <v>26</v>
      </c>
      <c r="AL192" s="194">
        <v>4</v>
      </c>
      <c r="AM192" s="194">
        <v>2</v>
      </c>
      <c r="AN192" s="194" t="s">
        <v>400</v>
      </c>
      <c r="AO192" s="194"/>
      <c r="AP192" s="194"/>
      <c r="AQ192" s="194"/>
      <c r="AR192" s="194"/>
      <c r="AS192" s="194"/>
      <c r="AT192" s="194"/>
      <c r="AU192" s="194"/>
      <c r="AV192" s="194" t="s">
        <v>270</v>
      </c>
      <c r="AW192" s="194" t="s">
        <v>26</v>
      </c>
      <c r="AX192" s="194"/>
      <c r="AY192" s="194">
        <v>4</v>
      </c>
      <c r="AZ192" s="194">
        <v>5</v>
      </c>
      <c r="BA192" s="194" t="s">
        <v>311</v>
      </c>
      <c r="BB192" s="194" t="s">
        <v>317</v>
      </c>
      <c r="BC192" s="194"/>
      <c r="BD192">
        <f t="shared" si="13"/>
        <v>1</v>
      </c>
      <c r="BE192">
        <f t="shared" si="12"/>
        <v>0</v>
      </c>
      <c r="BF192">
        <f t="shared" si="12"/>
        <v>0</v>
      </c>
      <c r="BG192">
        <f t="shared" si="12"/>
        <v>0</v>
      </c>
      <c r="BH192">
        <f t="shared" si="12"/>
        <v>0</v>
      </c>
      <c r="BI192">
        <f t="shared" si="12"/>
        <v>0</v>
      </c>
      <c r="BJ192">
        <f t="shared" si="15"/>
        <v>0</v>
      </c>
      <c r="BK192">
        <f t="shared" si="14"/>
        <v>0</v>
      </c>
      <c r="BL192">
        <f t="shared" si="14"/>
        <v>1</v>
      </c>
      <c r="BM192">
        <f t="shared" si="14"/>
        <v>1</v>
      </c>
      <c r="BN192">
        <f t="shared" si="14"/>
        <v>0</v>
      </c>
      <c r="BO192">
        <f t="shared" si="14"/>
        <v>0</v>
      </c>
      <c r="BP192">
        <f t="shared" si="14"/>
        <v>0</v>
      </c>
    </row>
    <row r="193" spans="1:68" ht="15" x14ac:dyDescent="0.25">
      <c r="A193" s="150" t="str">
        <f>IF(ISNA(LOOKUP($F193,BLIOTECAS!$B$1:$B$27,BLIOTECAS!C$1:C$27)),"",LOOKUP($F193,BLIOTECAS!$B$1:$B$27,BLIOTECAS!C$1:C$27))</f>
        <v/>
      </c>
      <c r="B193" s="150" t="str">
        <f>IF(ISNA(LOOKUP($F193,BLIOTECAS!$B$1:$B$27,BLIOTECAS!D$1:D$27)),"",LOOKUP($F193,BLIOTECAS!$B$1:$B$27,BLIOTECAS!D$1:D$27))</f>
        <v/>
      </c>
      <c r="C193" s="150" t="str">
        <f>IFERROR(VLOOKUP(TABLA!F193,BLIOTECAS!$C$1:$E$26,3,FALSE),"")</f>
        <v>Humanidades</v>
      </c>
      <c r="D193" s="208">
        <v>43972.105555555558</v>
      </c>
      <c r="E193" s="208" t="s">
        <v>396</v>
      </c>
      <c r="F193" s="194" t="s">
        <v>100</v>
      </c>
      <c r="G193" s="194" t="s">
        <v>305</v>
      </c>
      <c r="H193" s="194" t="s">
        <v>320</v>
      </c>
      <c r="I193" s="194" t="s">
        <v>329</v>
      </c>
      <c r="J193" s="194"/>
      <c r="K193" s="194"/>
      <c r="L193" s="194"/>
      <c r="M193" s="194"/>
      <c r="N193" s="194"/>
      <c r="O193" s="194"/>
      <c r="P193" s="194"/>
      <c r="Q193" s="194"/>
      <c r="R193" s="194"/>
      <c r="S193" s="194" t="s">
        <v>270</v>
      </c>
      <c r="T193" s="194" t="s">
        <v>270</v>
      </c>
      <c r="U193" s="194">
        <v>2</v>
      </c>
      <c r="V193" s="194">
        <v>2</v>
      </c>
      <c r="W193" s="194">
        <v>2</v>
      </c>
      <c r="X193" s="194">
        <v>2</v>
      </c>
      <c r="Y193" s="194">
        <v>3</v>
      </c>
      <c r="Z193" s="194">
        <v>5</v>
      </c>
      <c r="AA193" s="194">
        <v>5</v>
      </c>
      <c r="AB193" s="194">
        <v>1</v>
      </c>
      <c r="AC193" s="194">
        <v>5</v>
      </c>
      <c r="AD193" s="194">
        <v>5</v>
      </c>
      <c r="AE193" s="194"/>
      <c r="AF193" s="194">
        <v>5</v>
      </c>
      <c r="AG193" s="194">
        <v>5</v>
      </c>
      <c r="AH193" s="194">
        <v>5</v>
      </c>
      <c r="AI193" s="194">
        <v>4</v>
      </c>
      <c r="AJ193" s="194">
        <v>4</v>
      </c>
      <c r="AK193" s="194" t="s">
        <v>26</v>
      </c>
      <c r="AL193" s="194">
        <v>4</v>
      </c>
      <c r="AM193" s="194">
        <v>3</v>
      </c>
      <c r="AN193" s="194" t="s">
        <v>345</v>
      </c>
      <c r="AO193" s="194"/>
      <c r="AP193" s="194"/>
      <c r="AQ193" s="194"/>
      <c r="AR193" s="194"/>
      <c r="AS193" s="194"/>
      <c r="AT193" s="194"/>
      <c r="AU193" s="194"/>
      <c r="AV193" s="194" t="s">
        <v>26</v>
      </c>
      <c r="AW193" s="194" t="s">
        <v>26</v>
      </c>
      <c r="AX193" s="194"/>
      <c r="AY193" s="194">
        <v>4</v>
      </c>
      <c r="AZ193" s="194">
        <v>4</v>
      </c>
      <c r="BA193" s="194" t="s">
        <v>311</v>
      </c>
      <c r="BB193" s="194" t="s">
        <v>317</v>
      </c>
      <c r="BC193" s="194"/>
      <c r="BD193">
        <f t="shared" si="13"/>
        <v>0</v>
      </c>
      <c r="BE193">
        <f t="shared" si="12"/>
        <v>0</v>
      </c>
      <c r="BF193">
        <f t="shared" si="12"/>
        <v>0</v>
      </c>
      <c r="BG193">
        <f t="shared" si="12"/>
        <v>0</v>
      </c>
      <c r="BH193">
        <f t="shared" si="12"/>
        <v>1</v>
      </c>
      <c r="BI193">
        <f t="shared" si="12"/>
        <v>0</v>
      </c>
      <c r="BJ193">
        <f t="shared" si="15"/>
        <v>0</v>
      </c>
      <c r="BK193">
        <f t="shared" si="14"/>
        <v>0</v>
      </c>
      <c r="BL193">
        <f t="shared" si="14"/>
        <v>0</v>
      </c>
      <c r="BM193">
        <f t="shared" si="14"/>
        <v>1</v>
      </c>
      <c r="BN193">
        <f t="shared" si="14"/>
        <v>0</v>
      </c>
      <c r="BO193">
        <f t="shared" si="14"/>
        <v>0</v>
      </c>
      <c r="BP193">
        <f t="shared" si="14"/>
        <v>0</v>
      </c>
    </row>
    <row r="194" spans="1:68" ht="15" x14ac:dyDescent="0.25">
      <c r="A194" s="150" t="str">
        <f>IF(ISNA(LOOKUP($F194,BLIOTECAS!$B$1:$B$27,BLIOTECAS!C$1:C$27)),"",LOOKUP($F194,BLIOTECAS!$B$1:$B$27,BLIOTECAS!C$1:C$27))</f>
        <v/>
      </c>
      <c r="B194" s="150" t="str">
        <f>IF(ISNA(LOOKUP($F194,BLIOTECAS!$B$1:$B$27,BLIOTECAS!D$1:D$27)),"",LOOKUP($F194,BLIOTECAS!$B$1:$B$27,BLIOTECAS!D$1:D$27))</f>
        <v/>
      </c>
      <c r="C194" s="150" t="str">
        <f>IFERROR(VLOOKUP(TABLA!F194,BLIOTECAS!$C$1:$E$26,3,FALSE),"")</f>
        <v>Ciencias Sociales</v>
      </c>
      <c r="D194" s="208">
        <v>43972.093055555553</v>
      </c>
      <c r="E194" s="208" t="s">
        <v>396</v>
      </c>
      <c r="F194" s="194" t="s">
        <v>221</v>
      </c>
      <c r="G194" s="194" t="s">
        <v>300</v>
      </c>
      <c r="H194" s="194" t="s">
        <v>300</v>
      </c>
      <c r="I194" s="194" t="s">
        <v>306</v>
      </c>
      <c r="J194" s="194" t="s">
        <v>309</v>
      </c>
      <c r="K194" s="194" t="s">
        <v>221</v>
      </c>
      <c r="L194" s="194" t="s">
        <v>322</v>
      </c>
      <c r="M194" s="194"/>
      <c r="N194" s="194"/>
      <c r="O194" s="194"/>
      <c r="P194" s="194"/>
      <c r="Q194" s="194"/>
      <c r="R194" s="194"/>
      <c r="S194" s="194" t="s">
        <v>26</v>
      </c>
      <c r="T194" s="194" t="s">
        <v>26</v>
      </c>
      <c r="U194" s="194">
        <v>1</v>
      </c>
      <c r="V194" s="194">
        <v>1</v>
      </c>
      <c r="W194" s="194">
        <v>5</v>
      </c>
      <c r="X194" s="194">
        <v>4</v>
      </c>
      <c r="Y194" s="194">
        <v>5</v>
      </c>
      <c r="Z194" s="194">
        <v>5</v>
      </c>
      <c r="AA194" s="194">
        <v>5</v>
      </c>
      <c r="AB194" s="194">
        <v>4</v>
      </c>
      <c r="AC194" s="194">
        <v>2</v>
      </c>
      <c r="AD194" s="194">
        <v>3</v>
      </c>
      <c r="AE194" s="194"/>
      <c r="AF194" s="194">
        <v>4</v>
      </c>
      <c r="AG194" s="194">
        <v>3</v>
      </c>
      <c r="AH194" s="194">
        <v>4</v>
      </c>
      <c r="AI194" s="194">
        <v>2</v>
      </c>
      <c r="AJ194" s="194">
        <v>4</v>
      </c>
      <c r="AK194" s="194" t="s">
        <v>26</v>
      </c>
      <c r="AL194" s="194">
        <v>4</v>
      </c>
      <c r="AM194" s="194">
        <v>4</v>
      </c>
      <c r="AN194" s="194" t="s">
        <v>408</v>
      </c>
      <c r="AO194" s="194"/>
      <c r="AP194" s="194"/>
      <c r="AQ194" s="194"/>
      <c r="AR194" s="194"/>
      <c r="AS194" s="194"/>
      <c r="AT194" s="194"/>
      <c r="AU194" s="194"/>
      <c r="AV194" s="194" t="s">
        <v>26</v>
      </c>
      <c r="AW194" s="194" t="s">
        <v>26</v>
      </c>
      <c r="AX194" s="194"/>
      <c r="AY194" s="194">
        <v>4</v>
      </c>
      <c r="AZ194" s="194">
        <v>4</v>
      </c>
      <c r="BA194" s="194" t="s">
        <v>311</v>
      </c>
      <c r="BB194" s="194" t="s">
        <v>308</v>
      </c>
      <c r="BC194" s="194"/>
      <c r="BD194">
        <f t="shared" si="13"/>
        <v>1</v>
      </c>
      <c r="BE194">
        <f t="shared" si="12"/>
        <v>0</v>
      </c>
      <c r="BF194">
        <f t="shared" si="12"/>
        <v>0</v>
      </c>
      <c r="BG194">
        <f t="shared" si="12"/>
        <v>0</v>
      </c>
      <c r="BH194">
        <f t="shared" si="12"/>
        <v>0</v>
      </c>
      <c r="BI194">
        <f t="shared" si="12"/>
        <v>0</v>
      </c>
      <c r="BJ194">
        <f t="shared" si="15"/>
        <v>1</v>
      </c>
      <c r="BK194">
        <f t="shared" si="14"/>
        <v>0</v>
      </c>
      <c r="BL194">
        <f t="shared" si="14"/>
        <v>1</v>
      </c>
      <c r="BM194">
        <f t="shared" si="14"/>
        <v>1</v>
      </c>
      <c r="BN194">
        <f t="shared" si="14"/>
        <v>0</v>
      </c>
      <c r="BO194">
        <f t="shared" si="14"/>
        <v>0</v>
      </c>
      <c r="BP194">
        <f t="shared" si="14"/>
        <v>0</v>
      </c>
    </row>
    <row r="195" spans="1:68" ht="15" x14ac:dyDescent="0.25">
      <c r="A195" s="150" t="str">
        <f>IF(ISNA(LOOKUP($F195,BLIOTECAS!$B$1:$B$27,BLIOTECAS!C$1:C$27)),"",LOOKUP($F195,BLIOTECAS!$B$1:$B$27,BLIOTECAS!C$1:C$27))</f>
        <v/>
      </c>
      <c r="B195" s="150" t="str">
        <f>IF(ISNA(LOOKUP($F195,BLIOTECAS!$B$1:$B$27,BLIOTECAS!D$1:D$27)),"",LOOKUP($F195,BLIOTECAS!$B$1:$B$27,BLIOTECAS!D$1:D$27))</f>
        <v/>
      </c>
      <c r="C195" s="150" t="str">
        <f>IFERROR(VLOOKUP(TABLA!F195,BLIOTECAS!$C$1:$E$26,3,FALSE),"")</f>
        <v>Ciencias Experimentales</v>
      </c>
      <c r="D195" s="195">
        <v>43972.087500000001</v>
      </c>
      <c r="E195" s="195" t="s">
        <v>396</v>
      </c>
      <c r="F195" s="194" t="s">
        <v>96</v>
      </c>
      <c r="G195" s="194" t="s">
        <v>301</v>
      </c>
      <c r="H195" s="194" t="s">
        <v>320</v>
      </c>
      <c r="I195" s="194" t="s">
        <v>306</v>
      </c>
      <c r="J195" s="194" t="s">
        <v>96</v>
      </c>
      <c r="K195" s="194"/>
      <c r="L195" s="194"/>
      <c r="M195" s="194"/>
      <c r="N195" s="194"/>
      <c r="O195" s="194"/>
      <c r="P195" s="194"/>
      <c r="Q195" s="194"/>
      <c r="R195" s="194"/>
      <c r="S195" s="194" t="s">
        <v>270</v>
      </c>
      <c r="T195" s="194" t="s">
        <v>270</v>
      </c>
      <c r="U195" s="194">
        <v>4</v>
      </c>
      <c r="V195" s="194">
        <v>1</v>
      </c>
      <c r="W195" s="194">
        <v>1</v>
      </c>
      <c r="X195" s="194">
        <v>3</v>
      </c>
      <c r="Y195" s="194">
        <v>4</v>
      </c>
      <c r="Z195" s="194">
        <v>3</v>
      </c>
      <c r="AA195" s="194">
        <v>3</v>
      </c>
      <c r="AB195" s="194">
        <v>1</v>
      </c>
      <c r="AC195" s="194">
        <v>2</v>
      </c>
      <c r="AD195" s="194">
        <v>4</v>
      </c>
      <c r="AE195" s="194"/>
      <c r="AF195" s="194">
        <v>2</v>
      </c>
      <c r="AG195" s="194">
        <v>4</v>
      </c>
      <c r="AH195" s="194">
        <v>3</v>
      </c>
      <c r="AI195" s="194">
        <v>3</v>
      </c>
      <c r="AJ195" s="194">
        <v>3</v>
      </c>
      <c r="AK195" s="194" t="s">
        <v>26</v>
      </c>
      <c r="AL195" s="194">
        <v>3</v>
      </c>
      <c r="AM195" s="194">
        <v>3</v>
      </c>
      <c r="AN195" s="194" t="s">
        <v>414</v>
      </c>
      <c r="AO195" s="194"/>
      <c r="AP195" s="194"/>
      <c r="AQ195" s="194"/>
      <c r="AR195" s="194"/>
      <c r="AS195" s="194"/>
      <c r="AT195" s="194"/>
      <c r="AU195" s="194"/>
      <c r="AV195" s="194" t="s">
        <v>270</v>
      </c>
      <c r="AW195" s="194" t="s">
        <v>26</v>
      </c>
      <c r="AX195" s="194"/>
      <c r="AY195" s="194">
        <v>5</v>
      </c>
      <c r="AZ195" s="194">
        <v>5</v>
      </c>
      <c r="BA195" s="194" t="s">
        <v>311</v>
      </c>
      <c r="BB195" s="194" t="s">
        <v>308</v>
      </c>
      <c r="BC195" s="194"/>
      <c r="BD195">
        <f t="shared" si="13"/>
        <v>1</v>
      </c>
      <c r="BE195">
        <f t="shared" si="12"/>
        <v>0</v>
      </c>
      <c r="BF195">
        <f t="shared" si="12"/>
        <v>0</v>
      </c>
      <c r="BG195">
        <f t="shared" si="12"/>
        <v>0</v>
      </c>
      <c r="BH195">
        <f t="shared" si="12"/>
        <v>0</v>
      </c>
      <c r="BI195">
        <f t="shared" si="12"/>
        <v>0</v>
      </c>
      <c r="BJ195">
        <f t="shared" si="15"/>
        <v>1</v>
      </c>
      <c r="BK195">
        <f t="shared" si="14"/>
        <v>0</v>
      </c>
      <c r="BL195">
        <f t="shared" si="14"/>
        <v>1</v>
      </c>
      <c r="BM195">
        <f t="shared" si="14"/>
        <v>1</v>
      </c>
      <c r="BN195">
        <f t="shared" si="14"/>
        <v>1</v>
      </c>
      <c r="BO195">
        <f t="shared" si="14"/>
        <v>0</v>
      </c>
      <c r="BP195">
        <f t="shared" si="14"/>
        <v>0</v>
      </c>
    </row>
    <row r="196" spans="1:68" ht="15" x14ac:dyDescent="0.25">
      <c r="A196" s="150" t="str">
        <f>IF(ISNA(LOOKUP($F196,BLIOTECAS!$B$1:$B$27,BLIOTECAS!C$1:C$27)),"",LOOKUP($F196,BLIOTECAS!$B$1:$B$27,BLIOTECAS!C$1:C$27))</f>
        <v/>
      </c>
      <c r="B196" s="150" t="str">
        <f>IF(ISNA(LOOKUP($F196,BLIOTECAS!$B$1:$B$27,BLIOTECAS!D$1:D$27)),"",LOOKUP($F196,BLIOTECAS!$B$1:$B$27,BLIOTECAS!D$1:D$27))</f>
        <v/>
      </c>
      <c r="C196" s="150" t="str">
        <f>IFERROR(VLOOKUP(TABLA!F196,BLIOTECAS!$C$1:$E$26,3,FALSE),"")</f>
        <v>Humanidades</v>
      </c>
      <c r="D196" s="195">
        <v>43972.079861111109</v>
      </c>
      <c r="E196" s="195" t="s">
        <v>396</v>
      </c>
      <c r="F196" s="194" t="s">
        <v>103</v>
      </c>
      <c r="G196" s="194" t="s">
        <v>305</v>
      </c>
      <c r="H196" s="194" t="s">
        <v>305</v>
      </c>
      <c r="I196" s="194" t="s">
        <v>327</v>
      </c>
      <c r="J196" s="194" t="s">
        <v>103</v>
      </c>
      <c r="K196" s="194" t="s">
        <v>309</v>
      </c>
      <c r="L196" s="194" t="s">
        <v>89</v>
      </c>
      <c r="M196" s="194" t="s">
        <v>961</v>
      </c>
      <c r="N196" s="194"/>
      <c r="O196" s="194"/>
      <c r="P196" s="194"/>
      <c r="Q196" s="194"/>
      <c r="R196" s="194"/>
      <c r="S196" s="194" t="s">
        <v>270</v>
      </c>
      <c r="T196" s="194" t="s">
        <v>270</v>
      </c>
      <c r="U196" s="194">
        <v>4</v>
      </c>
      <c r="V196" s="194">
        <v>2</v>
      </c>
      <c r="W196" s="194">
        <v>3</v>
      </c>
      <c r="X196" s="194">
        <v>4</v>
      </c>
      <c r="Y196" s="194">
        <v>5</v>
      </c>
      <c r="Z196" s="194">
        <v>5</v>
      </c>
      <c r="AA196" s="194">
        <v>5</v>
      </c>
      <c r="AB196" s="194">
        <v>4</v>
      </c>
      <c r="AC196" s="194">
        <v>5</v>
      </c>
      <c r="AD196" s="194">
        <v>3</v>
      </c>
      <c r="AE196" s="194"/>
      <c r="AF196" s="194">
        <v>4</v>
      </c>
      <c r="AG196" s="194">
        <v>5</v>
      </c>
      <c r="AH196" s="194">
        <v>4</v>
      </c>
      <c r="AI196" s="194">
        <v>4</v>
      </c>
      <c r="AJ196" s="194">
        <v>5</v>
      </c>
      <c r="AK196" s="194" t="s">
        <v>270</v>
      </c>
      <c r="AL196" s="194">
        <v>5</v>
      </c>
      <c r="AM196" s="194">
        <v>3</v>
      </c>
      <c r="AN196" s="194" t="s">
        <v>408</v>
      </c>
      <c r="AO196" s="194"/>
      <c r="AP196" s="194"/>
      <c r="AQ196" s="194"/>
      <c r="AR196" s="194"/>
      <c r="AS196" s="194"/>
      <c r="AT196" s="194"/>
      <c r="AU196" s="194"/>
      <c r="AV196" s="194" t="s">
        <v>270</v>
      </c>
      <c r="AW196" s="194" t="s">
        <v>270</v>
      </c>
      <c r="AX196" s="194" t="s">
        <v>313</v>
      </c>
      <c r="AY196" s="194">
        <v>5</v>
      </c>
      <c r="AZ196" s="194">
        <v>5</v>
      </c>
      <c r="BA196" s="194" t="s">
        <v>311</v>
      </c>
      <c r="BB196" s="194" t="s">
        <v>308</v>
      </c>
      <c r="BC196" s="194"/>
      <c r="BD196">
        <f t="shared" si="13"/>
        <v>1</v>
      </c>
      <c r="BE196">
        <f t="shared" si="12"/>
        <v>0</v>
      </c>
      <c r="BF196">
        <f t="shared" si="12"/>
        <v>1</v>
      </c>
      <c r="BG196">
        <f t="shared" si="12"/>
        <v>0</v>
      </c>
      <c r="BH196">
        <f t="shared" si="12"/>
        <v>0</v>
      </c>
      <c r="BI196">
        <f t="shared" si="12"/>
        <v>0</v>
      </c>
      <c r="BJ196">
        <f t="shared" si="15"/>
        <v>1</v>
      </c>
      <c r="BK196">
        <f t="shared" si="14"/>
        <v>0</v>
      </c>
      <c r="BL196">
        <f t="shared" si="14"/>
        <v>1</v>
      </c>
      <c r="BM196">
        <f t="shared" si="14"/>
        <v>1</v>
      </c>
      <c r="BN196">
        <f t="shared" si="14"/>
        <v>0</v>
      </c>
      <c r="BO196">
        <f t="shared" si="14"/>
        <v>0</v>
      </c>
      <c r="BP196">
        <f t="shared" si="14"/>
        <v>0</v>
      </c>
    </row>
    <row r="197" spans="1:68" ht="15" x14ac:dyDescent="0.25">
      <c r="A197" s="150" t="str">
        <f>IF(ISNA(LOOKUP($F197,BLIOTECAS!$B$1:$B$27,BLIOTECAS!C$1:C$27)),"",LOOKUP($F197,BLIOTECAS!$B$1:$B$27,BLIOTECAS!C$1:C$27))</f>
        <v/>
      </c>
      <c r="B197" s="150" t="str">
        <f>IF(ISNA(LOOKUP($F197,BLIOTECAS!$B$1:$B$27,BLIOTECAS!D$1:D$27)),"",LOOKUP($F197,BLIOTECAS!$B$1:$B$27,BLIOTECAS!D$1:D$27))</f>
        <v/>
      </c>
      <c r="C197" s="150" t="str">
        <f>IFERROR(VLOOKUP(TABLA!F197,BLIOTECAS!$C$1:$E$26,3,FALSE),"")</f>
        <v>Ciencias Experimentales</v>
      </c>
      <c r="D197" s="195">
        <v>43972.061111111114</v>
      </c>
      <c r="E197" s="195" t="s">
        <v>401</v>
      </c>
      <c r="F197" s="194" t="s">
        <v>90</v>
      </c>
      <c r="G197" s="194" t="s">
        <v>300</v>
      </c>
      <c r="H197" s="194" t="s">
        <v>300</v>
      </c>
      <c r="I197" s="194" t="s">
        <v>315</v>
      </c>
      <c r="J197" s="194" t="s">
        <v>90</v>
      </c>
      <c r="K197" s="194" t="s">
        <v>95</v>
      </c>
      <c r="L197" s="194" t="s">
        <v>309</v>
      </c>
      <c r="M197" s="194"/>
      <c r="N197" s="194"/>
      <c r="O197" s="194"/>
      <c r="P197" s="194"/>
      <c r="Q197" s="194"/>
      <c r="R197" s="194"/>
      <c r="S197" s="194" t="s">
        <v>26</v>
      </c>
      <c r="T197" s="194" t="s">
        <v>270</v>
      </c>
      <c r="U197" s="194">
        <v>4</v>
      </c>
      <c r="V197" s="194">
        <v>2</v>
      </c>
      <c r="W197" s="194">
        <v>2</v>
      </c>
      <c r="X197" s="194">
        <v>5</v>
      </c>
      <c r="Y197" s="194">
        <v>4</v>
      </c>
      <c r="Z197" s="194">
        <v>5</v>
      </c>
      <c r="AA197" s="194">
        <v>5</v>
      </c>
      <c r="AB197" s="194">
        <v>2</v>
      </c>
      <c r="AC197" s="194">
        <v>4</v>
      </c>
      <c r="AD197" s="194">
        <v>5</v>
      </c>
      <c r="AE197" s="194"/>
      <c r="AF197" s="194">
        <v>5</v>
      </c>
      <c r="AG197" s="194">
        <v>5</v>
      </c>
      <c r="AH197" s="194">
        <v>5</v>
      </c>
      <c r="AI197" s="194">
        <v>5</v>
      </c>
      <c r="AJ197" s="194">
        <v>5</v>
      </c>
      <c r="AK197" s="194" t="s">
        <v>270</v>
      </c>
      <c r="AL197" s="194">
        <v>4</v>
      </c>
      <c r="AM197" s="194">
        <v>4</v>
      </c>
      <c r="AN197" s="194" t="s">
        <v>468</v>
      </c>
      <c r="AO197" s="194"/>
      <c r="AP197" s="194"/>
      <c r="AQ197" s="194"/>
      <c r="AR197" s="194"/>
      <c r="AS197" s="194"/>
      <c r="AT197" s="194"/>
      <c r="AU197" s="194"/>
      <c r="AV197" s="194" t="s">
        <v>270</v>
      </c>
      <c r="AW197" s="194" t="s">
        <v>26</v>
      </c>
      <c r="AX197" s="194"/>
      <c r="AY197" s="194">
        <v>5</v>
      </c>
      <c r="AZ197" s="194">
        <v>5</v>
      </c>
      <c r="BA197" s="194" t="s">
        <v>303</v>
      </c>
      <c r="BB197" s="194" t="s">
        <v>308</v>
      </c>
      <c r="BC197" s="194"/>
      <c r="BD197">
        <f t="shared" si="13"/>
        <v>0</v>
      </c>
      <c r="BE197">
        <f t="shared" si="12"/>
        <v>1</v>
      </c>
      <c r="BF197">
        <f t="shared" si="12"/>
        <v>0</v>
      </c>
      <c r="BG197">
        <f t="shared" si="12"/>
        <v>0</v>
      </c>
      <c r="BH197">
        <f t="shared" si="12"/>
        <v>0</v>
      </c>
      <c r="BI197">
        <f t="shared" si="12"/>
        <v>0</v>
      </c>
      <c r="BJ197">
        <f t="shared" si="15"/>
        <v>1</v>
      </c>
      <c r="BK197">
        <f t="shared" si="14"/>
        <v>1</v>
      </c>
      <c r="BL197">
        <f t="shared" si="14"/>
        <v>1</v>
      </c>
      <c r="BM197">
        <f t="shared" si="14"/>
        <v>1</v>
      </c>
      <c r="BN197">
        <f t="shared" si="14"/>
        <v>1</v>
      </c>
      <c r="BO197">
        <f t="shared" si="14"/>
        <v>0</v>
      </c>
      <c r="BP197">
        <f t="shared" si="14"/>
        <v>0</v>
      </c>
    </row>
    <row r="198" spans="1:68" ht="15" x14ac:dyDescent="0.25">
      <c r="A198" s="150" t="str">
        <f>IF(ISNA(LOOKUP($F198,BLIOTECAS!$B$1:$B$27,BLIOTECAS!C$1:C$27)),"",LOOKUP($F198,BLIOTECAS!$B$1:$B$27,BLIOTECAS!C$1:C$27))</f>
        <v/>
      </c>
      <c r="B198" s="150" t="str">
        <f>IF(ISNA(LOOKUP($F198,BLIOTECAS!$B$1:$B$27,BLIOTECAS!D$1:D$27)),"",LOOKUP($F198,BLIOTECAS!$B$1:$B$27,BLIOTECAS!D$1:D$27))</f>
        <v/>
      </c>
      <c r="C198" s="150" t="str">
        <f>IFERROR(VLOOKUP(TABLA!F198,BLIOTECAS!$C$1:$E$26,3,FALSE),"")</f>
        <v>Humanidades</v>
      </c>
      <c r="D198" s="195">
        <v>43972.018750000003</v>
      </c>
      <c r="E198" s="195" t="s">
        <v>396</v>
      </c>
      <c r="F198" s="194" t="s">
        <v>102</v>
      </c>
      <c r="G198" s="194" t="s">
        <v>300</v>
      </c>
      <c r="H198" s="194" t="s">
        <v>320</v>
      </c>
      <c r="I198" s="194" t="s">
        <v>306</v>
      </c>
      <c r="J198" s="194" t="s">
        <v>310</v>
      </c>
      <c r="K198" s="194" t="s">
        <v>103</v>
      </c>
      <c r="L198" s="194" t="s">
        <v>309</v>
      </c>
      <c r="M198" s="194"/>
      <c r="N198" s="194"/>
      <c r="O198" s="194"/>
      <c r="P198" s="194"/>
      <c r="Q198" s="194"/>
      <c r="R198" s="194"/>
      <c r="S198" s="194" t="s">
        <v>26</v>
      </c>
      <c r="T198" s="194" t="s">
        <v>26</v>
      </c>
      <c r="U198" s="194">
        <v>3</v>
      </c>
      <c r="V198" s="194">
        <v>1</v>
      </c>
      <c r="W198" s="194">
        <v>3</v>
      </c>
      <c r="X198" s="194">
        <v>1</v>
      </c>
      <c r="Y198" s="194">
        <v>5</v>
      </c>
      <c r="Z198" s="194">
        <v>5</v>
      </c>
      <c r="AA198" s="194">
        <v>5</v>
      </c>
      <c r="AB198" s="194">
        <v>1</v>
      </c>
      <c r="AC198" s="194">
        <v>5</v>
      </c>
      <c r="AD198" s="194">
        <v>5</v>
      </c>
      <c r="AE198" s="194"/>
      <c r="AF198" s="194">
        <v>4</v>
      </c>
      <c r="AG198" s="194">
        <v>4</v>
      </c>
      <c r="AH198" s="194">
        <v>4</v>
      </c>
      <c r="AI198" s="194">
        <v>4</v>
      </c>
      <c r="AJ198" s="194">
        <v>4</v>
      </c>
      <c r="AK198" s="194" t="s">
        <v>26</v>
      </c>
      <c r="AL198" s="194">
        <v>4</v>
      </c>
      <c r="AM198" s="194">
        <v>5</v>
      </c>
      <c r="AN198" s="194" t="s">
        <v>345</v>
      </c>
      <c r="AO198" s="194"/>
      <c r="AP198" s="194"/>
      <c r="AQ198" s="194"/>
      <c r="AR198" s="194"/>
      <c r="AS198" s="194"/>
      <c r="AT198" s="194"/>
      <c r="AU198" s="194"/>
      <c r="AV198" s="194" t="s">
        <v>270</v>
      </c>
      <c r="AW198" s="194" t="s">
        <v>270</v>
      </c>
      <c r="AX198" s="194" t="s">
        <v>25</v>
      </c>
      <c r="AY198" s="194">
        <v>4</v>
      </c>
      <c r="AZ198" s="194">
        <v>4</v>
      </c>
      <c r="BA198" s="194" t="s">
        <v>311</v>
      </c>
      <c r="BB198" s="194" t="s">
        <v>308</v>
      </c>
      <c r="BC198" s="194"/>
      <c r="BD198">
        <f t="shared" si="13"/>
        <v>1</v>
      </c>
      <c r="BE198">
        <f t="shared" si="12"/>
        <v>0</v>
      </c>
      <c r="BF198">
        <f t="shared" si="12"/>
        <v>0</v>
      </c>
      <c r="BG198">
        <f t="shared" si="12"/>
        <v>0</v>
      </c>
      <c r="BH198">
        <f t="shared" si="12"/>
        <v>0</v>
      </c>
      <c r="BI198">
        <f t="shared" si="12"/>
        <v>0</v>
      </c>
      <c r="BJ198">
        <f t="shared" si="15"/>
        <v>0</v>
      </c>
      <c r="BK198">
        <f t="shared" si="14"/>
        <v>0</v>
      </c>
      <c r="BL198">
        <f t="shared" si="14"/>
        <v>0</v>
      </c>
      <c r="BM198">
        <f t="shared" si="14"/>
        <v>1</v>
      </c>
      <c r="BN198">
        <f t="shared" si="14"/>
        <v>0</v>
      </c>
      <c r="BO198">
        <f t="shared" si="14"/>
        <v>0</v>
      </c>
      <c r="BP198">
        <f t="shared" si="14"/>
        <v>0</v>
      </c>
    </row>
    <row r="199" spans="1:68" ht="15" x14ac:dyDescent="0.25">
      <c r="A199" s="150" t="str">
        <f>IF(ISNA(LOOKUP($F199,BLIOTECAS!$B$1:$B$27,BLIOTECAS!C$1:C$27)),"",LOOKUP($F199,BLIOTECAS!$B$1:$B$27,BLIOTECAS!C$1:C$27))</f>
        <v/>
      </c>
      <c r="B199" s="150" t="str">
        <f>IF(ISNA(LOOKUP($F199,BLIOTECAS!$B$1:$B$27,BLIOTECAS!D$1:D$27)),"",LOOKUP($F199,BLIOTECAS!$B$1:$B$27,BLIOTECAS!D$1:D$27))</f>
        <v/>
      </c>
      <c r="C199" s="150" t="str">
        <f>IFERROR(VLOOKUP(TABLA!F199,BLIOTECAS!$C$1:$E$26,3,FALSE),"")</f>
        <v>Ciencias Experimentales</v>
      </c>
      <c r="D199" s="195">
        <v>43972.01666666667</v>
      </c>
      <c r="E199" s="195" t="s">
        <v>407</v>
      </c>
      <c r="F199" s="194" t="s">
        <v>96</v>
      </c>
      <c r="G199" s="194" t="s">
        <v>397</v>
      </c>
      <c r="H199" s="194" t="s">
        <v>320</v>
      </c>
      <c r="I199" s="194" t="s">
        <v>306</v>
      </c>
      <c r="J199" s="194" t="s">
        <v>309</v>
      </c>
      <c r="K199" s="194" t="s">
        <v>96</v>
      </c>
      <c r="L199" s="194"/>
      <c r="M199" s="194"/>
      <c r="N199" s="194"/>
      <c r="O199" s="194"/>
      <c r="P199" s="194"/>
      <c r="Q199" s="194"/>
      <c r="R199" s="194"/>
      <c r="S199" s="194" t="s">
        <v>26</v>
      </c>
      <c r="T199" s="194" t="s">
        <v>26</v>
      </c>
      <c r="U199" s="194">
        <v>5</v>
      </c>
      <c r="V199" s="194">
        <v>1</v>
      </c>
      <c r="W199" s="194">
        <v>1</v>
      </c>
      <c r="X199" s="194"/>
      <c r="Y199" s="194">
        <v>5</v>
      </c>
      <c r="Z199" s="194">
        <v>5</v>
      </c>
      <c r="AA199" s="194">
        <v>5</v>
      </c>
      <c r="AB199" s="194">
        <v>1</v>
      </c>
      <c r="AC199" s="194">
        <v>5</v>
      </c>
      <c r="AD199" s="194">
        <v>5</v>
      </c>
      <c r="AE199" s="194"/>
      <c r="AF199" s="194">
        <v>4</v>
      </c>
      <c r="AG199" s="194">
        <v>5</v>
      </c>
      <c r="AH199" s="194">
        <v>3</v>
      </c>
      <c r="AI199" s="194">
        <v>3</v>
      </c>
      <c r="AJ199" s="194">
        <v>5</v>
      </c>
      <c r="AK199" s="194" t="s">
        <v>26</v>
      </c>
      <c r="AL199" s="194">
        <v>3</v>
      </c>
      <c r="AM199" s="194">
        <v>3</v>
      </c>
      <c r="AN199" s="194" t="s">
        <v>428</v>
      </c>
      <c r="AO199" s="194"/>
      <c r="AP199" s="194"/>
      <c r="AQ199" s="194"/>
      <c r="AR199" s="194"/>
      <c r="AS199" s="194"/>
      <c r="AT199" s="194"/>
      <c r="AU199" s="194"/>
      <c r="AV199" s="194" t="s">
        <v>26</v>
      </c>
      <c r="AW199" s="194" t="s">
        <v>26</v>
      </c>
      <c r="AX199" s="194"/>
      <c r="AY199" s="194">
        <v>5</v>
      </c>
      <c r="AZ199" s="194">
        <v>5</v>
      </c>
      <c r="BA199" s="194" t="s">
        <v>303</v>
      </c>
      <c r="BB199" s="194" t="s">
        <v>317</v>
      </c>
      <c r="BC199" s="194" t="s">
        <v>962</v>
      </c>
      <c r="BD199">
        <f t="shared" si="13"/>
        <v>1</v>
      </c>
      <c r="BE199">
        <f t="shared" si="12"/>
        <v>0</v>
      </c>
      <c r="BF199">
        <f t="shared" si="12"/>
        <v>0</v>
      </c>
      <c r="BG199">
        <f t="shared" si="12"/>
        <v>0</v>
      </c>
      <c r="BH199">
        <f t="shared" si="12"/>
        <v>0</v>
      </c>
      <c r="BI199">
        <f t="shared" si="12"/>
        <v>0</v>
      </c>
      <c r="BJ199">
        <f t="shared" si="15"/>
        <v>0</v>
      </c>
      <c r="BK199">
        <f t="shared" si="14"/>
        <v>1</v>
      </c>
      <c r="BL199">
        <f t="shared" si="14"/>
        <v>1</v>
      </c>
      <c r="BM199">
        <f t="shared" si="14"/>
        <v>1</v>
      </c>
      <c r="BN199">
        <f t="shared" si="14"/>
        <v>0</v>
      </c>
      <c r="BO199">
        <f t="shared" si="14"/>
        <v>0</v>
      </c>
      <c r="BP199">
        <f t="shared" si="14"/>
        <v>0</v>
      </c>
    </row>
    <row r="200" spans="1:68" ht="15" x14ac:dyDescent="0.25">
      <c r="A200" s="150" t="str">
        <f>IF(ISNA(LOOKUP($F200,BLIOTECAS!$B$1:$B$27,BLIOTECAS!C$1:C$27)),"",LOOKUP($F200,BLIOTECAS!$B$1:$B$27,BLIOTECAS!C$1:C$27))</f>
        <v/>
      </c>
      <c r="B200" s="150" t="str">
        <f>IF(ISNA(LOOKUP($F200,BLIOTECAS!$B$1:$B$27,BLIOTECAS!D$1:D$27)),"",LOOKUP($F200,BLIOTECAS!$B$1:$B$27,BLIOTECAS!D$1:D$27))</f>
        <v/>
      </c>
      <c r="C200" s="150" t="str">
        <f>IFERROR(VLOOKUP(TABLA!F200,BLIOTECAS!$C$1:$E$26,3,FALSE),"")</f>
        <v>Ciencias Sociales</v>
      </c>
      <c r="D200" s="195">
        <v>43972.013194444444</v>
      </c>
      <c r="E200" s="195" t="s">
        <v>396</v>
      </c>
      <c r="F200" s="194" t="s">
        <v>97</v>
      </c>
      <c r="G200" s="194" t="s">
        <v>300</v>
      </c>
      <c r="H200" s="194" t="s">
        <v>300</v>
      </c>
      <c r="I200" s="194" t="s">
        <v>306</v>
      </c>
      <c r="J200" s="194" t="s">
        <v>97</v>
      </c>
      <c r="K200" s="194" t="s">
        <v>309</v>
      </c>
      <c r="L200" s="194" t="s">
        <v>104</v>
      </c>
      <c r="M200" s="194"/>
      <c r="N200" s="194"/>
      <c r="O200" s="194"/>
      <c r="P200" s="194"/>
      <c r="Q200" s="194"/>
      <c r="R200" s="194"/>
      <c r="S200" s="194" t="s">
        <v>270</v>
      </c>
      <c r="T200" s="194" t="s">
        <v>270</v>
      </c>
      <c r="U200" s="194">
        <v>4</v>
      </c>
      <c r="V200" s="194">
        <v>1</v>
      </c>
      <c r="W200" s="194">
        <v>2</v>
      </c>
      <c r="X200" s="194">
        <v>3</v>
      </c>
      <c r="Y200" s="194">
        <v>5</v>
      </c>
      <c r="Z200" s="194">
        <v>4</v>
      </c>
      <c r="AA200" s="194">
        <v>4</v>
      </c>
      <c r="AB200" s="194">
        <v>1</v>
      </c>
      <c r="AC200" s="194">
        <v>4</v>
      </c>
      <c r="AD200" s="194">
        <v>3</v>
      </c>
      <c r="AE200" s="194"/>
      <c r="AF200" s="194">
        <v>2</v>
      </c>
      <c r="AG200" s="194">
        <v>3</v>
      </c>
      <c r="AH200" s="194">
        <v>2</v>
      </c>
      <c r="AI200" s="194">
        <v>3</v>
      </c>
      <c r="AJ200" s="194">
        <v>3</v>
      </c>
      <c r="AK200" s="194" t="s">
        <v>26</v>
      </c>
      <c r="AL200" s="194">
        <v>3</v>
      </c>
      <c r="AM200" s="194">
        <v>1</v>
      </c>
      <c r="AN200" s="194" t="s">
        <v>345</v>
      </c>
      <c r="AO200" s="194"/>
      <c r="AP200" s="194"/>
      <c r="AQ200" s="194"/>
      <c r="AR200" s="194"/>
      <c r="AS200" s="194"/>
      <c r="AT200" s="194"/>
      <c r="AU200" s="194"/>
      <c r="AV200" s="194" t="s">
        <v>270</v>
      </c>
      <c r="AW200" s="194" t="s">
        <v>26</v>
      </c>
      <c r="AX200" s="194"/>
      <c r="AY200" s="194">
        <v>4</v>
      </c>
      <c r="AZ200" s="194">
        <v>4</v>
      </c>
      <c r="BA200" s="194" t="s">
        <v>319</v>
      </c>
      <c r="BB200" s="194"/>
      <c r="BC200" s="194"/>
      <c r="BD200">
        <f t="shared" si="13"/>
        <v>1</v>
      </c>
      <c r="BE200">
        <f t="shared" si="12"/>
        <v>0</v>
      </c>
      <c r="BF200">
        <f t="shared" si="12"/>
        <v>0</v>
      </c>
      <c r="BG200">
        <f t="shared" si="12"/>
        <v>0</v>
      </c>
      <c r="BH200">
        <f t="shared" si="12"/>
        <v>0</v>
      </c>
      <c r="BI200">
        <f t="shared" si="12"/>
        <v>0</v>
      </c>
      <c r="BJ200">
        <f t="shared" si="15"/>
        <v>0</v>
      </c>
      <c r="BK200">
        <f t="shared" si="14"/>
        <v>0</v>
      </c>
      <c r="BL200">
        <f t="shared" si="14"/>
        <v>0</v>
      </c>
      <c r="BM200">
        <f t="shared" si="14"/>
        <v>1</v>
      </c>
      <c r="BN200">
        <f t="shared" si="14"/>
        <v>0</v>
      </c>
      <c r="BO200">
        <f t="shared" si="14"/>
        <v>0</v>
      </c>
      <c r="BP200">
        <f t="shared" si="14"/>
        <v>0</v>
      </c>
    </row>
    <row r="201" spans="1:68" ht="15" x14ac:dyDescent="0.25">
      <c r="A201" s="150" t="str">
        <f>IF(ISNA(LOOKUP($F201,BLIOTECAS!$B$1:$B$27,BLIOTECAS!C$1:C$27)),"",LOOKUP($F201,BLIOTECAS!$B$1:$B$27,BLIOTECAS!C$1:C$27))</f>
        <v/>
      </c>
      <c r="B201" s="150" t="str">
        <f>IF(ISNA(LOOKUP($F201,BLIOTECAS!$B$1:$B$27,BLIOTECAS!D$1:D$27)),"",LOOKUP($F201,BLIOTECAS!$B$1:$B$27,BLIOTECAS!D$1:D$27))</f>
        <v/>
      </c>
      <c r="C201" s="150" t="str">
        <f>IFERROR(VLOOKUP(TABLA!F201,BLIOTECAS!$C$1:$E$26,3,FALSE),"")</f>
        <v>Ciencias Experimentales</v>
      </c>
      <c r="D201" s="195">
        <v>43972.006944444445</v>
      </c>
      <c r="E201" s="195" t="s">
        <v>396</v>
      </c>
      <c r="F201" s="194" t="s">
        <v>96</v>
      </c>
      <c r="G201" s="194" t="s">
        <v>301</v>
      </c>
      <c r="H201" s="194" t="s">
        <v>305</v>
      </c>
      <c r="I201" s="194" t="s">
        <v>321</v>
      </c>
      <c r="J201" s="194" t="s">
        <v>96</v>
      </c>
      <c r="K201" s="194" t="s">
        <v>90</v>
      </c>
      <c r="L201" s="194" t="s">
        <v>98</v>
      </c>
      <c r="M201" s="194"/>
      <c r="N201" s="194"/>
      <c r="O201" s="194"/>
      <c r="P201" s="194"/>
      <c r="Q201" s="194"/>
      <c r="R201" s="194"/>
      <c r="S201" s="194" t="s">
        <v>270</v>
      </c>
      <c r="T201" s="194" t="s">
        <v>270</v>
      </c>
      <c r="U201" s="194">
        <v>5</v>
      </c>
      <c r="V201" s="194">
        <v>3</v>
      </c>
      <c r="W201" s="194">
        <v>4</v>
      </c>
      <c r="X201" s="194">
        <v>4</v>
      </c>
      <c r="Y201" s="194">
        <v>5</v>
      </c>
      <c r="Z201" s="194">
        <v>5</v>
      </c>
      <c r="AA201" s="194">
        <v>5</v>
      </c>
      <c r="AB201" s="194">
        <v>4</v>
      </c>
      <c r="AC201" s="194">
        <v>4</v>
      </c>
      <c r="AD201" s="194">
        <v>4</v>
      </c>
      <c r="AE201" s="194"/>
      <c r="AF201" s="194">
        <v>3</v>
      </c>
      <c r="AG201" s="194">
        <v>5</v>
      </c>
      <c r="AH201" s="194">
        <v>4</v>
      </c>
      <c r="AI201" s="194">
        <v>3</v>
      </c>
      <c r="AJ201" s="194">
        <v>4</v>
      </c>
      <c r="AK201" s="194" t="s">
        <v>270</v>
      </c>
      <c r="AL201" s="194">
        <v>5</v>
      </c>
      <c r="AM201" s="194">
        <v>3</v>
      </c>
      <c r="AN201" s="194" t="s">
        <v>307</v>
      </c>
      <c r="AO201" s="194"/>
      <c r="AP201" s="194"/>
      <c r="AQ201" s="194"/>
      <c r="AR201" s="194"/>
      <c r="AS201" s="194"/>
      <c r="AT201" s="194"/>
      <c r="AU201" s="194"/>
      <c r="AV201" s="194" t="s">
        <v>270</v>
      </c>
      <c r="AW201" s="194" t="s">
        <v>270</v>
      </c>
      <c r="AX201" s="194" t="s">
        <v>25</v>
      </c>
      <c r="AY201" s="194">
        <v>5</v>
      </c>
      <c r="AZ201" s="194">
        <v>5</v>
      </c>
      <c r="BA201" s="194" t="s">
        <v>311</v>
      </c>
      <c r="BB201" s="194" t="s">
        <v>308</v>
      </c>
      <c r="BC201" s="194"/>
      <c r="BD201">
        <f t="shared" si="13"/>
        <v>1</v>
      </c>
      <c r="BE201">
        <f t="shared" si="12"/>
        <v>1</v>
      </c>
      <c r="BF201">
        <f t="shared" si="12"/>
        <v>0</v>
      </c>
      <c r="BG201">
        <f t="shared" si="12"/>
        <v>0</v>
      </c>
      <c r="BH201">
        <f t="shared" si="12"/>
        <v>0</v>
      </c>
      <c r="BI201">
        <f t="shared" si="12"/>
        <v>0</v>
      </c>
      <c r="BJ201">
        <f t="shared" si="15"/>
        <v>0</v>
      </c>
      <c r="BK201">
        <f t="shared" si="14"/>
        <v>0</v>
      </c>
      <c r="BL201">
        <f t="shared" si="14"/>
        <v>0</v>
      </c>
      <c r="BM201">
        <f t="shared" si="14"/>
        <v>0</v>
      </c>
      <c r="BN201">
        <f t="shared" si="14"/>
        <v>0</v>
      </c>
      <c r="BO201">
        <f t="shared" si="14"/>
        <v>1</v>
      </c>
      <c r="BP201">
        <f t="shared" si="14"/>
        <v>0</v>
      </c>
    </row>
    <row r="202" spans="1:68" ht="15" x14ac:dyDescent="0.25">
      <c r="A202" s="150" t="str">
        <f>IF(ISNA(LOOKUP($F202,BLIOTECAS!$B$1:$B$27,BLIOTECAS!C$1:C$27)),"",LOOKUP($F202,BLIOTECAS!$B$1:$B$27,BLIOTECAS!C$1:C$27))</f>
        <v/>
      </c>
      <c r="B202" s="150" t="str">
        <f>IF(ISNA(LOOKUP($F202,BLIOTECAS!$B$1:$B$27,BLIOTECAS!D$1:D$27)),"",LOOKUP($F202,BLIOTECAS!$B$1:$B$27,BLIOTECAS!D$1:D$27))</f>
        <v/>
      </c>
      <c r="C202" s="150" t="str">
        <f>IFERROR(VLOOKUP(TABLA!F202,BLIOTECAS!$C$1:$E$26,3,FALSE),"")</f>
        <v>Ciencias Experimentales</v>
      </c>
      <c r="D202" s="195">
        <v>43972.00277777778</v>
      </c>
      <c r="E202" s="195" t="s">
        <v>396</v>
      </c>
      <c r="F202" s="194" t="s">
        <v>96</v>
      </c>
      <c r="G202" s="194" t="s">
        <v>300</v>
      </c>
      <c r="H202" s="194" t="s">
        <v>320</v>
      </c>
      <c r="I202" s="194" t="s">
        <v>306</v>
      </c>
      <c r="J202" s="194" t="s">
        <v>96</v>
      </c>
      <c r="K202" s="194" t="s">
        <v>309</v>
      </c>
      <c r="L202" s="194"/>
      <c r="M202" s="194"/>
      <c r="N202" s="194"/>
      <c r="O202" s="194"/>
      <c r="P202" s="194"/>
      <c r="Q202" s="194"/>
      <c r="R202" s="194"/>
      <c r="S202" s="194" t="s">
        <v>270</v>
      </c>
      <c r="T202" s="194" t="s">
        <v>270</v>
      </c>
      <c r="U202" s="194">
        <v>5</v>
      </c>
      <c r="V202" s="194">
        <v>1</v>
      </c>
      <c r="W202" s="194">
        <v>2</v>
      </c>
      <c r="X202" s="194">
        <v>4</v>
      </c>
      <c r="Y202" s="194">
        <v>4</v>
      </c>
      <c r="Z202" s="194">
        <v>4</v>
      </c>
      <c r="AA202" s="194">
        <v>5</v>
      </c>
      <c r="AB202" s="194">
        <v>1</v>
      </c>
      <c r="AC202" s="194">
        <v>4</v>
      </c>
      <c r="AD202" s="194">
        <v>4</v>
      </c>
      <c r="AE202" s="194"/>
      <c r="AF202" s="194">
        <v>3</v>
      </c>
      <c r="AG202" s="194">
        <v>5</v>
      </c>
      <c r="AH202" s="194">
        <v>3</v>
      </c>
      <c r="AI202" s="194">
        <v>4</v>
      </c>
      <c r="AJ202" s="194">
        <v>5</v>
      </c>
      <c r="AK202" s="194" t="s">
        <v>26</v>
      </c>
      <c r="AL202" s="194">
        <v>4</v>
      </c>
      <c r="AM202" s="194">
        <v>4</v>
      </c>
      <c r="AN202" s="194" t="s">
        <v>400</v>
      </c>
      <c r="AO202" s="194"/>
      <c r="AP202" s="194"/>
      <c r="AQ202" s="194"/>
      <c r="AR202" s="194"/>
      <c r="AS202" s="194"/>
      <c r="AT202" s="194"/>
      <c r="AU202" s="194"/>
      <c r="AV202" s="194" t="s">
        <v>26</v>
      </c>
      <c r="AW202" s="194" t="s">
        <v>26</v>
      </c>
      <c r="AX202" s="194"/>
      <c r="AY202" s="194">
        <v>5</v>
      </c>
      <c r="AZ202" s="194">
        <v>4</v>
      </c>
      <c r="BA202" s="194" t="s">
        <v>311</v>
      </c>
      <c r="BB202" s="194"/>
      <c r="BC202" s="194"/>
      <c r="BD202">
        <f t="shared" si="13"/>
        <v>1</v>
      </c>
      <c r="BE202">
        <f t="shared" si="12"/>
        <v>0</v>
      </c>
      <c r="BF202">
        <f t="shared" si="12"/>
        <v>0</v>
      </c>
      <c r="BG202">
        <f t="shared" si="12"/>
        <v>0</v>
      </c>
      <c r="BH202">
        <f t="shared" si="12"/>
        <v>0</v>
      </c>
      <c r="BI202">
        <f t="shared" si="12"/>
        <v>0</v>
      </c>
      <c r="BJ202">
        <f t="shared" si="15"/>
        <v>0</v>
      </c>
      <c r="BK202">
        <f t="shared" si="14"/>
        <v>0</v>
      </c>
      <c r="BL202">
        <f t="shared" si="14"/>
        <v>1</v>
      </c>
      <c r="BM202">
        <f t="shared" si="14"/>
        <v>1</v>
      </c>
      <c r="BN202">
        <f t="shared" si="14"/>
        <v>0</v>
      </c>
      <c r="BO202">
        <f t="shared" si="14"/>
        <v>0</v>
      </c>
      <c r="BP202">
        <f t="shared" si="14"/>
        <v>0</v>
      </c>
    </row>
    <row r="203" spans="1:68" ht="15" x14ac:dyDescent="0.25">
      <c r="A203" s="150" t="str">
        <f>IF(ISNA(LOOKUP($F203,BLIOTECAS!$B$1:$B$27,BLIOTECAS!C$1:C$27)),"",LOOKUP($F203,BLIOTECAS!$B$1:$B$27,BLIOTECAS!C$1:C$27))</f>
        <v/>
      </c>
      <c r="B203" s="150" t="str">
        <f>IF(ISNA(LOOKUP($F203,BLIOTECAS!$B$1:$B$27,BLIOTECAS!D$1:D$27)),"",LOOKUP($F203,BLIOTECAS!$B$1:$B$27,BLIOTECAS!D$1:D$27))</f>
        <v/>
      </c>
      <c r="C203" s="150" t="str">
        <f>IFERROR(VLOOKUP(TABLA!F203,BLIOTECAS!$C$1:$E$26,3,FALSE),"")</f>
        <v>Ciencias Experimentales</v>
      </c>
      <c r="D203" s="208">
        <v>43972.002083333333</v>
      </c>
      <c r="E203" s="208" t="s">
        <v>396</v>
      </c>
      <c r="F203" s="194" t="s">
        <v>98</v>
      </c>
      <c r="G203" s="194" t="s">
        <v>301</v>
      </c>
      <c r="H203" s="194" t="s">
        <v>397</v>
      </c>
      <c r="I203" s="194" t="s">
        <v>306</v>
      </c>
      <c r="J203" s="194" t="s">
        <v>98</v>
      </c>
      <c r="K203" s="194" t="s">
        <v>309</v>
      </c>
      <c r="L203" s="194"/>
      <c r="M203" s="194"/>
      <c r="N203" s="194"/>
      <c r="O203" s="194"/>
      <c r="P203" s="194"/>
      <c r="Q203" s="194"/>
      <c r="R203" s="194"/>
      <c r="S203" s="194" t="s">
        <v>26</v>
      </c>
      <c r="T203" s="194" t="s">
        <v>270</v>
      </c>
      <c r="U203" s="194">
        <v>3</v>
      </c>
      <c r="V203" s="194">
        <v>2</v>
      </c>
      <c r="W203" s="194">
        <v>2</v>
      </c>
      <c r="X203" s="194">
        <v>3</v>
      </c>
      <c r="Y203" s="194">
        <v>4</v>
      </c>
      <c r="Z203" s="194">
        <v>4</v>
      </c>
      <c r="AA203" s="194">
        <v>5</v>
      </c>
      <c r="AB203" s="194">
        <v>1</v>
      </c>
      <c r="AC203" s="194">
        <v>5</v>
      </c>
      <c r="AD203" s="194">
        <v>4</v>
      </c>
      <c r="AE203" s="194"/>
      <c r="AF203" s="194">
        <v>4</v>
      </c>
      <c r="AG203" s="194">
        <v>5</v>
      </c>
      <c r="AH203" s="194">
        <v>3</v>
      </c>
      <c r="AI203" s="194">
        <v>3</v>
      </c>
      <c r="AJ203" s="194">
        <v>4</v>
      </c>
      <c r="AK203" s="194" t="s">
        <v>26</v>
      </c>
      <c r="AL203" s="194">
        <v>3</v>
      </c>
      <c r="AM203" s="194">
        <v>5</v>
      </c>
      <c r="AN203" s="194" t="s">
        <v>334</v>
      </c>
      <c r="AO203" s="194"/>
      <c r="AP203" s="194"/>
      <c r="AQ203" s="194"/>
      <c r="AR203" s="194"/>
      <c r="AS203" s="194"/>
      <c r="AT203" s="194"/>
      <c r="AU203" s="194"/>
      <c r="AV203" s="194" t="s">
        <v>26</v>
      </c>
      <c r="AW203" s="194" t="s">
        <v>26</v>
      </c>
      <c r="AX203" s="194"/>
      <c r="AY203" s="194">
        <v>5</v>
      </c>
      <c r="AZ203" s="194">
        <v>5</v>
      </c>
      <c r="BA203" s="194" t="s">
        <v>303</v>
      </c>
      <c r="BB203" s="194" t="s">
        <v>308</v>
      </c>
      <c r="BC203" s="194"/>
      <c r="BD203">
        <f t="shared" si="13"/>
        <v>1</v>
      </c>
      <c r="BE203">
        <f t="shared" si="12"/>
        <v>0</v>
      </c>
      <c r="BF203">
        <f t="shared" si="12"/>
        <v>0</v>
      </c>
      <c r="BG203">
        <f t="shared" si="12"/>
        <v>0</v>
      </c>
      <c r="BH203">
        <f t="shared" si="12"/>
        <v>0</v>
      </c>
      <c r="BI203">
        <f t="shared" si="12"/>
        <v>0</v>
      </c>
      <c r="BJ203">
        <f t="shared" si="15"/>
        <v>0</v>
      </c>
      <c r="BK203">
        <f t="shared" si="14"/>
        <v>1</v>
      </c>
      <c r="BL203">
        <f t="shared" si="14"/>
        <v>0</v>
      </c>
      <c r="BM203">
        <f t="shared" si="14"/>
        <v>0</v>
      </c>
      <c r="BN203">
        <f t="shared" si="14"/>
        <v>0</v>
      </c>
      <c r="BO203">
        <f t="shared" si="14"/>
        <v>0</v>
      </c>
      <c r="BP203">
        <f t="shared" si="14"/>
        <v>0</v>
      </c>
    </row>
    <row r="204" spans="1:68" ht="15" x14ac:dyDescent="0.25">
      <c r="A204" s="150" t="str">
        <f>IF(ISNA(LOOKUP($F204,BLIOTECAS!$B$1:$B$27,BLIOTECAS!C$1:C$27)),"",LOOKUP($F204,BLIOTECAS!$B$1:$B$27,BLIOTECAS!C$1:C$27))</f>
        <v/>
      </c>
      <c r="B204" s="150" t="str">
        <f>IF(ISNA(LOOKUP($F204,BLIOTECAS!$B$1:$B$27,BLIOTECAS!D$1:D$27)),"",LOOKUP($F204,BLIOTECAS!$B$1:$B$27,BLIOTECAS!D$1:D$27))</f>
        <v/>
      </c>
      <c r="C204" s="150" t="str">
        <f>IFERROR(VLOOKUP(TABLA!F204,BLIOTECAS!$C$1:$E$26,3,FALSE),"")</f>
        <v>Ciencias Sociales</v>
      </c>
      <c r="D204" s="195">
        <v>43971.976388888892</v>
      </c>
      <c r="E204" s="195" t="s">
        <v>401</v>
      </c>
      <c r="F204" s="194" t="s">
        <v>225</v>
      </c>
      <c r="G204" s="194" t="s">
        <v>300</v>
      </c>
      <c r="H204" s="194" t="s">
        <v>301</v>
      </c>
      <c r="I204" s="194" t="s">
        <v>306</v>
      </c>
      <c r="J204" s="194" t="s">
        <v>225</v>
      </c>
      <c r="K204" s="194" t="s">
        <v>97</v>
      </c>
      <c r="L204" s="194" t="s">
        <v>108</v>
      </c>
      <c r="M204" s="194"/>
      <c r="N204" s="194"/>
      <c r="O204" s="194"/>
      <c r="P204" s="194"/>
      <c r="Q204" s="194"/>
      <c r="R204" s="194"/>
      <c r="S204" s="194" t="s">
        <v>270</v>
      </c>
      <c r="T204" s="194" t="s">
        <v>270</v>
      </c>
      <c r="U204" s="194">
        <v>3</v>
      </c>
      <c r="V204" s="194">
        <v>4</v>
      </c>
      <c r="W204" s="194">
        <v>4</v>
      </c>
      <c r="X204" s="194">
        <v>3</v>
      </c>
      <c r="Y204" s="194">
        <v>1</v>
      </c>
      <c r="Z204" s="194">
        <v>4</v>
      </c>
      <c r="AA204" s="194">
        <v>1</v>
      </c>
      <c r="AB204" s="194">
        <v>2</v>
      </c>
      <c r="AC204" s="194">
        <v>4</v>
      </c>
      <c r="AD204" s="194">
        <v>3</v>
      </c>
      <c r="AE204" s="194"/>
      <c r="AF204" s="194">
        <v>4</v>
      </c>
      <c r="AG204" s="194">
        <v>4</v>
      </c>
      <c r="AH204" s="194">
        <v>3</v>
      </c>
      <c r="AI204" s="194">
        <v>3</v>
      </c>
      <c r="AJ204" s="194"/>
      <c r="AK204" s="194" t="s">
        <v>270</v>
      </c>
      <c r="AL204" s="194">
        <v>4</v>
      </c>
      <c r="AM204" s="194">
        <v>3</v>
      </c>
      <c r="AN204" s="194"/>
      <c r="AO204" s="194"/>
      <c r="AP204" s="194"/>
      <c r="AQ204" s="194"/>
      <c r="AR204" s="194"/>
      <c r="AS204" s="194"/>
      <c r="AT204" s="194"/>
      <c r="AU204" s="194"/>
      <c r="AV204" s="194" t="s">
        <v>270</v>
      </c>
      <c r="AW204" s="194" t="s">
        <v>270</v>
      </c>
      <c r="AX204" s="194" t="s">
        <v>313</v>
      </c>
      <c r="AY204" s="194">
        <v>4</v>
      </c>
      <c r="AZ204" s="194">
        <v>4</v>
      </c>
      <c r="BA204" s="194" t="s">
        <v>311</v>
      </c>
      <c r="BB204" s="194" t="s">
        <v>308</v>
      </c>
      <c r="BC204" s="194"/>
      <c r="BD204">
        <f t="shared" si="13"/>
        <v>1</v>
      </c>
      <c r="BE204">
        <f t="shared" si="12"/>
        <v>0</v>
      </c>
      <c r="BF204">
        <f t="shared" si="12"/>
        <v>0</v>
      </c>
      <c r="BG204">
        <f t="shared" si="12"/>
        <v>0</v>
      </c>
      <c r="BH204">
        <f t="shared" si="12"/>
        <v>0</v>
      </c>
      <c r="BI204">
        <f t="shared" si="12"/>
        <v>0</v>
      </c>
      <c r="BJ204">
        <f t="shared" si="15"/>
        <v>0</v>
      </c>
      <c r="BK204">
        <f t="shared" si="14"/>
        <v>0</v>
      </c>
      <c r="BL204">
        <f t="shared" si="14"/>
        <v>0</v>
      </c>
      <c r="BM204">
        <f t="shared" si="14"/>
        <v>0</v>
      </c>
      <c r="BN204">
        <f t="shared" si="14"/>
        <v>0</v>
      </c>
      <c r="BO204">
        <f t="shared" si="14"/>
        <v>0</v>
      </c>
      <c r="BP204">
        <f t="shared" si="14"/>
        <v>0</v>
      </c>
    </row>
    <row r="205" spans="1:68" ht="15" x14ac:dyDescent="0.25">
      <c r="A205" s="150" t="str">
        <f>IF(ISNA(LOOKUP($F205,BLIOTECAS!$B$1:$B$27,BLIOTECAS!C$1:C$27)),"",LOOKUP($F205,BLIOTECAS!$B$1:$B$27,BLIOTECAS!C$1:C$27))</f>
        <v/>
      </c>
      <c r="B205" s="150" t="str">
        <f>IF(ISNA(LOOKUP($F205,BLIOTECAS!$B$1:$B$27,BLIOTECAS!D$1:D$27)),"",LOOKUP($F205,BLIOTECAS!$B$1:$B$27,BLIOTECAS!D$1:D$27))</f>
        <v/>
      </c>
      <c r="C205" s="150" t="str">
        <f>IFERROR(VLOOKUP(TABLA!F205,BLIOTECAS!$C$1:$E$26,3,FALSE),"")</f>
        <v>Ciencias Experimentales</v>
      </c>
      <c r="D205" s="195">
        <v>43971.954861111109</v>
      </c>
      <c r="E205" s="195" t="s">
        <v>396</v>
      </c>
      <c r="F205" s="194" t="s">
        <v>96</v>
      </c>
      <c r="G205" s="194" t="s">
        <v>305</v>
      </c>
      <c r="H205" s="194" t="s">
        <v>397</v>
      </c>
      <c r="I205" s="194" t="s">
        <v>306</v>
      </c>
      <c r="J205" s="194" t="s">
        <v>96</v>
      </c>
      <c r="K205" s="194" t="s">
        <v>94</v>
      </c>
      <c r="L205" s="194"/>
      <c r="M205" s="194"/>
      <c r="N205" s="194"/>
      <c r="O205" s="194"/>
      <c r="P205" s="194"/>
      <c r="Q205" s="194"/>
      <c r="R205" s="194"/>
      <c r="S205" s="194" t="s">
        <v>270</v>
      </c>
      <c r="T205" s="194" t="s">
        <v>270</v>
      </c>
      <c r="U205" s="194">
        <v>3</v>
      </c>
      <c r="V205" s="194">
        <v>1</v>
      </c>
      <c r="W205" s="194">
        <v>2</v>
      </c>
      <c r="X205" s="194">
        <v>1</v>
      </c>
      <c r="Y205" s="194">
        <v>3</v>
      </c>
      <c r="Z205" s="194">
        <v>2</v>
      </c>
      <c r="AA205" s="194">
        <v>4</v>
      </c>
      <c r="AB205" s="194">
        <v>2</v>
      </c>
      <c r="AC205" s="194">
        <v>5</v>
      </c>
      <c r="AD205" s="194">
        <v>5</v>
      </c>
      <c r="AE205" s="194"/>
      <c r="AF205" s="194">
        <v>4</v>
      </c>
      <c r="AG205" s="194">
        <v>5</v>
      </c>
      <c r="AH205" s="194">
        <v>3</v>
      </c>
      <c r="AI205" s="194">
        <v>3</v>
      </c>
      <c r="AJ205" s="194">
        <v>4</v>
      </c>
      <c r="AK205" s="194" t="s">
        <v>26</v>
      </c>
      <c r="AL205" s="194">
        <v>5</v>
      </c>
      <c r="AM205" s="194">
        <v>4</v>
      </c>
      <c r="AN205" s="194" t="s">
        <v>400</v>
      </c>
      <c r="AO205" s="194"/>
      <c r="AP205" s="194"/>
      <c r="AQ205" s="194"/>
      <c r="AR205" s="194"/>
      <c r="AS205" s="194"/>
      <c r="AT205" s="194"/>
      <c r="AU205" s="194"/>
      <c r="AV205" s="194" t="s">
        <v>26</v>
      </c>
      <c r="AW205" s="194" t="s">
        <v>26</v>
      </c>
      <c r="AX205" s="194"/>
      <c r="AY205" s="194">
        <v>5</v>
      </c>
      <c r="AZ205" s="194">
        <v>5</v>
      </c>
      <c r="BA205" s="194" t="s">
        <v>303</v>
      </c>
      <c r="BB205" s="194" t="s">
        <v>317</v>
      </c>
      <c r="BC205" s="194"/>
      <c r="BD205">
        <f t="shared" si="13"/>
        <v>1</v>
      </c>
      <c r="BE205">
        <f t="shared" si="12"/>
        <v>0</v>
      </c>
      <c r="BF205">
        <f t="shared" si="12"/>
        <v>0</v>
      </c>
      <c r="BG205">
        <f t="shared" si="12"/>
        <v>0</v>
      </c>
      <c r="BH205">
        <f t="shared" si="12"/>
        <v>0</v>
      </c>
      <c r="BI205">
        <f t="shared" si="12"/>
        <v>0</v>
      </c>
      <c r="BJ205">
        <f t="shared" si="15"/>
        <v>0</v>
      </c>
      <c r="BK205">
        <f t="shared" si="14"/>
        <v>0</v>
      </c>
      <c r="BL205">
        <f t="shared" si="14"/>
        <v>1</v>
      </c>
      <c r="BM205">
        <f t="shared" si="14"/>
        <v>1</v>
      </c>
      <c r="BN205">
        <f t="shared" si="14"/>
        <v>0</v>
      </c>
      <c r="BO205">
        <f t="shared" si="14"/>
        <v>0</v>
      </c>
      <c r="BP205">
        <f t="shared" si="14"/>
        <v>0</v>
      </c>
    </row>
    <row r="206" spans="1:68" ht="15" x14ac:dyDescent="0.25">
      <c r="A206" s="150" t="str">
        <f>IF(ISNA(LOOKUP($F206,BLIOTECAS!$B$1:$B$27,BLIOTECAS!C$1:C$27)),"",LOOKUP($F206,BLIOTECAS!$B$1:$B$27,BLIOTECAS!C$1:C$27))</f>
        <v/>
      </c>
      <c r="B206" s="150" t="str">
        <f>IF(ISNA(LOOKUP($F206,BLIOTECAS!$B$1:$B$27,BLIOTECAS!D$1:D$27)),"",LOOKUP($F206,BLIOTECAS!$B$1:$B$27,BLIOTECAS!D$1:D$27))</f>
        <v/>
      </c>
      <c r="C206" s="150" t="str">
        <f>IFERROR(VLOOKUP(TABLA!F206,BLIOTECAS!$C$1:$E$26,3,FALSE),"")</f>
        <v>Ciencias de la Salud</v>
      </c>
      <c r="D206" s="195">
        <v>43971.95416666667</v>
      </c>
      <c r="E206" s="195" t="s">
        <v>396</v>
      </c>
      <c r="F206" s="194" t="s">
        <v>222</v>
      </c>
      <c r="G206" s="194" t="s">
        <v>397</v>
      </c>
      <c r="H206" s="194" t="s">
        <v>305</v>
      </c>
      <c r="I206" s="194" t="s">
        <v>316</v>
      </c>
      <c r="J206" s="194" t="s">
        <v>222</v>
      </c>
      <c r="K206" s="194"/>
      <c r="L206" s="194"/>
      <c r="M206" s="194"/>
      <c r="N206" s="194"/>
      <c r="O206" s="194"/>
      <c r="P206" s="194"/>
      <c r="Q206" s="194"/>
      <c r="R206" s="194"/>
      <c r="S206" s="194" t="s">
        <v>26</v>
      </c>
      <c r="T206" s="194" t="s">
        <v>270</v>
      </c>
      <c r="U206" s="194">
        <v>2</v>
      </c>
      <c r="V206" s="194">
        <v>1</v>
      </c>
      <c r="W206" s="194">
        <v>2</v>
      </c>
      <c r="X206" s="194">
        <v>5</v>
      </c>
      <c r="Y206" s="194">
        <v>5</v>
      </c>
      <c r="Z206" s="194">
        <v>5</v>
      </c>
      <c r="AA206" s="194">
        <v>5</v>
      </c>
      <c r="AB206" s="194">
        <v>3</v>
      </c>
      <c r="AC206" s="194">
        <v>4</v>
      </c>
      <c r="AD206" s="194">
        <v>2</v>
      </c>
      <c r="AE206" s="194"/>
      <c r="AF206" s="194">
        <v>1</v>
      </c>
      <c r="AG206" s="194">
        <v>3</v>
      </c>
      <c r="AH206" s="194">
        <v>3</v>
      </c>
      <c r="AI206" s="194">
        <v>2</v>
      </c>
      <c r="AJ206" s="194">
        <v>1</v>
      </c>
      <c r="AK206" s="194" t="s">
        <v>26</v>
      </c>
      <c r="AL206" s="194">
        <v>2</v>
      </c>
      <c r="AM206" s="194">
        <v>3</v>
      </c>
      <c r="AN206" s="194" t="s">
        <v>483</v>
      </c>
      <c r="AO206" s="194"/>
      <c r="AP206" s="194"/>
      <c r="AQ206" s="194"/>
      <c r="AR206" s="194"/>
      <c r="AS206" s="194"/>
      <c r="AT206" s="194"/>
      <c r="AU206" s="194"/>
      <c r="AV206" s="194" t="s">
        <v>26</v>
      </c>
      <c r="AW206" s="194" t="s">
        <v>26</v>
      </c>
      <c r="AX206" s="194"/>
      <c r="AY206" s="194">
        <v>2</v>
      </c>
      <c r="AZ206" s="194">
        <v>4</v>
      </c>
      <c r="BA206" s="194" t="s">
        <v>330</v>
      </c>
      <c r="BB206" s="194" t="s">
        <v>317</v>
      </c>
      <c r="BC206" s="194"/>
      <c r="BD206">
        <f t="shared" si="13"/>
        <v>0</v>
      </c>
      <c r="BE206">
        <f t="shared" si="12"/>
        <v>0</v>
      </c>
      <c r="BF206">
        <f t="shared" si="12"/>
        <v>0</v>
      </c>
      <c r="BG206">
        <f t="shared" si="12"/>
        <v>1</v>
      </c>
      <c r="BH206">
        <f t="shared" si="12"/>
        <v>0</v>
      </c>
      <c r="BI206">
        <f t="shared" si="12"/>
        <v>0</v>
      </c>
      <c r="BJ206">
        <f t="shared" si="15"/>
        <v>1</v>
      </c>
      <c r="BK206">
        <f t="shared" si="14"/>
        <v>0</v>
      </c>
      <c r="BL206">
        <f t="shared" si="14"/>
        <v>1</v>
      </c>
      <c r="BM206">
        <f t="shared" si="14"/>
        <v>0</v>
      </c>
      <c r="BN206">
        <f t="shared" si="14"/>
        <v>0</v>
      </c>
      <c r="BO206">
        <f t="shared" si="14"/>
        <v>0</v>
      </c>
      <c r="BP206">
        <f t="shared" si="14"/>
        <v>0</v>
      </c>
    </row>
    <row r="207" spans="1:68" ht="15" x14ac:dyDescent="0.25">
      <c r="A207" s="150" t="str">
        <f>IF(ISNA(LOOKUP($F207,BLIOTECAS!$B$1:$B$27,BLIOTECAS!C$1:C$27)),"",LOOKUP($F207,BLIOTECAS!$B$1:$B$27,BLIOTECAS!C$1:C$27))</f>
        <v/>
      </c>
      <c r="B207" s="150" t="str">
        <f>IF(ISNA(LOOKUP($F207,BLIOTECAS!$B$1:$B$27,BLIOTECAS!D$1:D$27)),"",LOOKUP($F207,BLIOTECAS!$B$1:$B$27,BLIOTECAS!D$1:D$27))</f>
        <v/>
      </c>
      <c r="C207" s="150" t="str">
        <f>IFERROR(VLOOKUP(TABLA!F207,BLIOTECAS!$C$1:$E$26,3,FALSE),"")</f>
        <v>Ciencias Experimentales</v>
      </c>
      <c r="D207" s="195">
        <v>43971.953472222223</v>
      </c>
      <c r="E207" s="195" t="s">
        <v>396</v>
      </c>
      <c r="F207" s="194" t="s">
        <v>96</v>
      </c>
      <c r="G207" s="194" t="s">
        <v>305</v>
      </c>
      <c r="H207" s="194" t="s">
        <v>300</v>
      </c>
      <c r="I207" s="194" t="s">
        <v>315</v>
      </c>
      <c r="J207" s="194" t="s">
        <v>96</v>
      </c>
      <c r="K207" s="194" t="s">
        <v>105</v>
      </c>
      <c r="L207" s="194"/>
      <c r="M207" s="194"/>
      <c r="N207" s="194"/>
      <c r="O207" s="194"/>
      <c r="P207" s="194"/>
      <c r="Q207" s="194"/>
      <c r="R207" s="194"/>
      <c r="S207" s="194" t="s">
        <v>270</v>
      </c>
      <c r="T207" s="194" t="s">
        <v>270</v>
      </c>
      <c r="U207" s="194">
        <v>5</v>
      </c>
      <c r="V207" s="194">
        <v>1</v>
      </c>
      <c r="W207" s="194">
        <v>4</v>
      </c>
      <c r="X207" s="194">
        <v>2</v>
      </c>
      <c r="Y207" s="194">
        <v>4</v>
      </c>
      <c r="Z207" s="194">
        <v>2</v>
      </c>
      <c r="AA207" s="194">
        <v>5</v>
      </c>
      <c r="AB207" s="194">
        <v>2</v>
      </c>
      <c r="AC207" s="194">
        <v>4</v>
      </c>
      <c r="AD207" s="194">
        <v>5</v>
      </c>
      <c r="AE207" s="194"/>
      <c r="AF207" s="194">
        <v>3</v>
      </c>
      <c r="AG207" s="194">
        <v>5</v>
      </c>
      <c r="AH207" s="194">
        <v>4</v>
      </c>
      <c r="AI207" s="194">
        <v>3</v>
      </c>
      <c r="AJ207" s="194">
        <v>4</v>
      </c>
      <c r="AK207" s="194" t="s">
        <v>270</v>
      </c>
      <c r="AL207" s="194">
        <v>4</v>
      </c>
      <c r="AM207" s="194">
        <v>4</v>
      </c>
      <c r="AN207" s="194" t="s">
        <v>345</v>
      </c>
      <c r="AO207" s="194"/>
      <c r="AP207" s="194"/>
      <c r="AQ207" s="194"/>
      <c r="AR207" s="194"/>
      <c r="AS207" s="194"/>
      <c r="AT207" s="194"/>
      <c r="AU207" s="194"/>
      <c r="AV207" s="194" t="s">
        <v>270</v>
      </c>
      <c r="AW207" s="194" t="s">
        <v>270</v>
      </c>
      <c r="AX207" s="194" t="s">
        <v>313</v>
      </c>
      <c r="AY207" s="194">
        <v>4</v>
      </c>
      <c r="AZ207" s="194">
        <v>5</v>
      </c>
      <c r="BA207" s="194" t="s">
        <v>303</v>
      </c>
      <c r="BB207" s="194"/>
      <c r="BC207" s="194" t="s">
        <v>963</v>
      </c>
      <c r="BD207">
        <f t="shared" si="13"/>
        <v>0</v>
      </c>
      <c r="BE207">
        <f t="shared" si="12"/>
        <v>1</v>
      </c>
      <c r="BF207">
        <f t="shared" si="12"/>
        <v>0</v>
      </c>
      <c r="BG207">
        <f t="shared" si="12"/>
        <v>0</v>
      </c>
      <c r="BH207">
        <f t="shared" si="12"/>
        <v>0</v>
      </c>
      <c r="BI207">
        <f t="shared" si="12"/>
        <v>0</v>
      </c>
      <c r="BJ207">
        <f t="shared" si="15"/>
        <v>0</v>
      </c>
      <c r="BK207">
        <f t="shared" si="14"/>
        <v>0</v>
      </c>
      <c r="BL207">
        <f t="shared" si="14"/>
        <v>0</v>
      </c>
      <c r="BM207">
        <f t="shared" si="14"/>
        <v>1</v>
      </c>
      <c r="BN207">
        <f t="shared" si="14"/>
        <v>0</v>
      </c>
      <c r="BO207">
        <f t="shared" si="14"/>
        <v>0</v>
      </c>
      <c r="BP207">
        <f t="shared" si="14"/>
        <v>0</v>
      </c>
    </row>
    <row r="208" spans="1:68" ht="15" x14ac:dyDescent="0.25">
      <c r="A208" s="150" t="str">
        <f>IF(ISNA(LOOKUP($F208,BLIOTECAS!$B$1:$B$27,BLIOTECAS!C$1:C$27)),"",LOOKUP($F208,BLIOTECAS!$B$1:$B$27,BLIOTECAS!C$1:C$27))</f>
        <v/>
      </c>
      <c r="B208" s="150" t="str">
        <f>IF(ISNA(LOOKUP($F208,BLIOTECAS!$B$1:$B$27,BLIOTECAS!D$1:D$27)),"",LOOKUP($F208,BLIOTECAS!$B$1:$B$27,BLIOTECAS!D$1:D$27))</f>
        <v/>
      </c>
      <c r="C208" s="150" t="str">
        <f>IFERROR(VLOOKUP(TABLA!F208,BLIOTECAS!$C$1:$E$26,3,FALSE),"")</f>
        <v>Ciencias Experimentales</v>
      </c>
      <c r="D208" s="195">
        <v>43971.945833333331</v>
      </c>
      <c r="E208" s="195" t="s">
        <v>396</v>
      </c>
      <c r="F208" s="194" t="s">
        <v>105</v>
      </c>
      <c r="G208" s="194" t="s">
        <v>305</v>
      </c>
      <c r="H208" s="194" t="s">
        <v>305</v>
      </c>
      <c r="I208" s="194" t="s">
        <v>306</v>
      </c>
      <c r="J208" s="194" t="s">
        <v>105</v>
      </c>
      <c r="K208" s="194" t="s">
        <v>96</v>
      </c>
      <c r="L208" s="194" t="s">
        <v>309</v>
      </c>
      <c r="M208" s="194"/>
      <c r="N208" s="194"/>
      <c r="O208" s="194"/>
      <c r="P208" s="194"/>
      <c r="Q208" s="194"/>
      <c r="R208" s="194"/>
      <c r="S208" s="194" t="s">
        <v>270</v>
      </c>
      <c r="T208" s="194" t="s">
        <v>270</v>
      </c>
      <c r="U208" s="194">
        <v>3</v>
      </c>
      <c r="V208" s="194">
        <v>1</v>
      </c>
      <c r="W208" s="194">
        <v>2</v>
      </c>
      <c r="X208" s="194">
        <v>1</v>
      </c>
      <c r="Y208" s="194">
        <v>4</v>
      </c>
      <c r="Z208" s="194">
        <v>2</v>
      </c>
      <c r="AA208" s="194">
        <v>4</v>
      </c>
      <c r="AB208" s="194">
        <v>1</v>
      </c>
      <c r="AC208" s="194">
        <v>3</v>
      </c>
      <c r="AD208" s="194">
        <v>4</v>
      </c>
      <c r="AE208" s="194"/>
      <c r="AF208" s="194">
        <v>4</v>
      </c>
      <c r="AG208" s="194">
        <v>4</v>
      </c>
      <c r="AH208" s="194">
        <v>5</v>
      </c>
      <c r="AI208" s="194">
        <v>2</v>
      </c>
      <c r="AJ208" s="194">
        <v>5</v>
      </c>
      <c r="AK208" s="194" t="s">
        <v>270</v>
      </c>
      <c r="AL208" s="194">
        <v>4</v>
      </c>
      <c r="AM208" s="194">
        <v>2</v>
      </c>
      <c r="AN208" s="194" t="s">
        <v>408</v>
      </c>
      <c r="AO208" s="194"/>
      <c r="AP208" s="194"/>
      <c r="AQ208" s="194"/>
      <c r="AR208" s="194"/>
      <c r="AS208" s="194"/>
      <c r="AT208" s="194"/>
      <c r="AU208" s="194"/>
      <c r="AV208" s="194" t="s">
        <v>270</v>
      </c>
      <c r="AW208" s="194" t="s">
        <v>26</v>
      </c>
      <c r="AX208" s="194"/>
      <c r="AY208" s="194">
        <v>5</v>
      </c>
      <c r="AZ208" s="194">
        <v>5</v>
      </c>
      <c r="BA208" s="194" t="s">
        <v>311</v>
      </c>
      <c r="BB208" s="194" t="s">
        <v>308</v>
      </c>
      <c r="BC208" s="194"/>
      <c r="BD208">
        <f t="shared" si="13"/>
        <v>1</v>
      </c>
      <c r="BE208">
        <f t="shared" si="12"/>
        <v>0</v>
      </c>
      <c r="BF208">
        <f t="shared" si="12"/>
        <v>0</v>
      </c>
      <c r="BG208">
        <f t="shared" si="12"/>
        <v>0</v>
      </c>
      <c r="BH208">
        <f t="shared" si="12"/>
        <v>0</v>
      </c>
      <c r="BI208">
        <f t="shared" si="12"/>
        <v>0</v>
      </c>
      <c r="BJ208">
        <f t="shared" si="15"/>
        <v>1</v>
      </c>
      <c r="BK208">
        <f t="shared" si="14"/>
        <v>0</v>
      </c>
      <c r="BL208">
        <f t="shared" si="14"/>
        <v>1</v>
      </c>
      <c r="BM208">
        <f t="shared" si="14"/>
        <v>1</v>
      </c>
      <c r="BN208">
        <f t="shared" si="14"/>
        <v>0</v>
      </c>
      <c r="BO208">
        <f t="shared" si="14"/>
        <v>0</v>
      </c>
      <c r="BP208">
        <f t="shared" si="14"/>
        <v>0</v>
      </c>
    </row>
    <row r="209" spans="1:68" ht="15" x14ac:dyDescent="0.25">
      <c r="A209" s="150" t="str">
        <f>IF(ISNA(LOOKUP($F209,BLIOTECAS!$B$1:$B$27,BLIOTECAS!C$1:C$27)),"",LOOKUP($F209,BLIOTECAS!$B$1:$B$27,BLIOTECAS!C$1:C$27))</f>
        <v/>
      </c>
      <c r="B209" s="150" t="str">
        <f>IF(ISNA(LOOKUP($F209,BLIOTECAS!$B$1:$B$27,BLIOTECAS!D$1:D$27)),"",LOOKUP($F209,BLIOTECAS!$B$1:$B$27,BLIOTECAS!D$1:D$27))</f>
        <v/>
      </c>
      <c r="C209" s="150" t="str">
        <f>IFERROR(VLOOKUP(TABLA!F209,BLIOTECAS!$C$1:$E$26,3,FALSE),"")</f>
        <v>Ciencias Experimentales</v>
      </c>
      <c r="D209" s="195">
        <v>43971.94027777778</v>
      </c>
      <c r="E209" s="195" t="s">
        <v>396</v>
      </c>
      <c r="F209" s="194" t="s">
        <v>105</v>
      </c>
      <c r="G209" s="194" t="s">
        <v>300</v>
      </c>
      <c r="H209" s="194" t="s">
        <v>300</v>
      </c>
      <c r="I209" s="194" t="s">
        <v>306</v>
      </c>
      <c r="J209" s="194" t="s">
        <v>105</v>
      </c>
      <c r="K209" s="194" t="s">
        <v>96</v>
      </c>
      <c r="L209" s="194" t="s">
        <v>94</v>
      </c>
      <c r="M209" s="194"/>
      <c r="N209" s="194"/>
      <c r="O209" s="194"/>
      <c r="P209" s="194"/>
      <c r="Q209" s="194"/>
      <c r="R209" s="194"/>
      <c r="S209" s="194" t="s">
        <v>270</v>
      </c>
      <c r="T209" s="194" t="s">
        <v>270</v>
      </c>
      <c r="U209" s="194">
        <v>3</v>
      </c>
      <c r="V209" s="194">
        <v>1</v>
      </c>
      <c r="W209" s="194">
        <v>1</v>
      </c>
      <c r="X209" s="194">
        <v>1</v>
      </c>
      <c r="Y209" s="194">
        <v>5</v>
      </c>
      <c r="Z209" s="194">
        <v>1</v>
      </c>
      <c r="AA209" s="194">
        <v>5</v>
      </c>
      <c r="AB209" s="194">
        <v>1</v>
      </c>
      <c r="AC209" s="194">
        <v>4</v>
      </c>
      <c r="AD209" s="194">
        <v>4</v>
      </c>
      <c r="AE209" s="194"/>
      <c r="AF209" s="194">
        <v>4</v>
      </c>
      <c r="AG209" s="194">
        <v>5</v>
      </c>
      <c r="AH209" s="194">
        <v>3</v>
      </c>
      <c r="AI209" s="194"/>
      <c r="AJ209" s="194">
        <v>5</v>
      </c>
      <c r="AK209" s="194" t="s">
        <v>270</v>
      </c>
      <c r="AL209" s="194">
        <v>4</v>
      </c>
      <c r="AM209" s="194">
        <v>3</v>
      </c>
      <c r="AN209" s="194" t="s">
        <v>307</v>
      </c>
      <c r="AO209" s="194"/>
      <c r="AP209" s="194"/>
      <c r="AQ209" s="194"/>
      <c r="AR209" s="194"/>
      <c r="AS209" s="194"/>
      <c r="AT209" s="194"/>
      <c r="AU209" s="194"/>
      <c r="AV209" s="194" t="s">
        <v>26</v>
      </c>
      <c r="AW209" s="194" t="s">
        <v>26</v>
      </c>
      <c r="AX209" s="194"/>
      <c r="AY209" s="194">
        <v>4</v>
      </c>
      <c r="AZ209" s="194">
        <v>4</v>
      </c>
      <c r="BA209" s="194" t="s">
        <v>311</v>
      </c>
      <c r="BB209" s="194"/>
      <c r="BC209" s="194"/>
      <c r="BD209">
        <f t="shared" si="13"/>
        <v>1</v>
      </c>
      <c r="BE209">
        <f t="shared" si="12"/>
        <v>0</v>
      </c>
      <c r="BF209">
        <f t="shared" si="12"/>
        <v>0</v>
      </c>
      <c r="BG209">
        <f t="shared" si="12"/>
        <v>0</v>
      </c>
      <c r="BH209">
        <f t="shared" si="12"/>
        <v>0</v>
      </c>
      <c r="BI209">
        <f t="shared" si="12"/>
        <v>0</v>
      </c>
      <c r="BJ209">
        <f t="shared" si="15"/>
        <v>0</v>
      </c>
      <c r="BK209">
        <f t="shared" si="14"/>
        <v>0</v>
      </c>
      <c r="BL209">
        <f t="shared" si="14"/>
        <v>0</v>
      </c>
      <c r="BM209">
        <f t="shared" si="14"/>
        <v>0</v>
      </c>
      <c r="BN209">
        <f t="shared" si="14"/>
        <v>0</v>
      </c>
      <c r="BO209">
        <f t="shared" si="14"/>
        <v>1</v>
      </c>
      <c r="BP209">
        <f t="shared" si="14"/>
        <v>0</v>
      </c>
    </row>
    <row r="210" spans="1:68" ht="15" x14ac:dyDescent="0.25">
      <c r="A210" s="150" t="str">
        <f>IF(ISNA(LOOKUP($F210,BLIOTECAS!$B$1:$B$27,BLIOTECAS!C$1:C$27)),"",LOOKUP($F210,BLIOTECAS!$B$1:$B$27,BLIOTECAS!C$1:C$27))</f>
        <v/>
      </c>
      <c r="B210" s="150" t="str">
        <f>IF(ISNA(LOOKUP($F210,BLIOTECAS!$B$1:$B$27,BLIOTECAS!D$1:D$27)),"",LOOKUP($F210,BLIOTECAS!$B$1:$B$27,BLIOTECAS!D$1:D$27))</f>
        <v/>
      </c>
      <c r="C210" s="150" t="str">
        <f>IFERROR(VLOOKUP(TABLA!F210,BLIOTECAS!$C$1:$E$26,3,FALSE),"")</f>
        <v>Ciencias Experimentales</v>
      </c>
      <c r="D210" s="195">
        <v>43971.938194444447</v>
      </c>
      <c r="E210" s="195" t="s">
        <v>396</v>
      </c>
      <c r="F210" s="194" t="s">
        <v>90</v>
      </c>
      <c r="G210" s="194" t="s">
        <v>300</v>
      </c>
      <c r="H210" s="194" t="s">
        <v>397</v>
      </c>
      <c r="I210" s="194" t="s">
        <v>306</v>
      </c>
      <c r="J210" s="194" t="s">
        <v>90</v>
      </c>
      <c r="K210" s="194"/>
      <c r="L210" s="194"/>
      <c r="M210" s="194" t="s">
        <v>964</v>
      </c>
      <c r="N210" s="194"/>
      <c r="O210" s="194"/>
      <c r="P210" s="194"/>
      <c r="Q210" s="194"/>
      <c r="R210" s="194"/>
      <c r="S210" s="194" t="s">
        <v>270</v>
      </c>
      <c r="T210" s="194" t="s">
        <v>270</v>
      </c>
      <c r="U210" s="194">
        <v>4</v>
      </c>
      <c r="V210" s="194">
        <v>1</v>
      </c>
      <c r="W210" s="194">
        <v>3</v>
      </c>
      <c r="X210" s="194">
        <v>1</v>
      </c>
      <c r="Y210" s="194">
        <v>5</v>
      </c>
      <c r="Z210" s="194">
        <v>2</v>
      </c>
      <c r="AA210" s="194">
        <v>3</v>
      </c>
      <c r="AB210" s="194">
        <v>3</v>
      </c>
      <c r="AC210" s="194">
        <v>4</v>
      </c>
      <c r="AD210" s="194">
        <v>5</v>
      </c>
      <c r="AE210" s="194"/>
      <c r="AF210" s="194">
        <v>5</v>
      </c>
      <c r="AG210" s="194"/>
      <c r="AH210" s="194">
        <v>4</v>
      </c>
      <c r="AI210" s="194"/>
      <c r="AJ210" s="194">
        <v>5</v>
      </c>
      <c r="AK210" s="194" t="s">
        <v>26</v>
      </c>
      <c r="AL210" s="194">
        <v>4</v>
      </c>
      <c r="AM210" s="194">
        <v>3</v>
      </c>
      <c r="AN210" s="194" t="s">
        <v>400</v>
      </c>
      <c r="AO210" s="194"/>
      <c r="AP210" s="194"/>
      <c r="AQ210" s="194"/>
      <c r="AR210" s="194"/>
      <c r="AS210" s="194"/>
      <c r="AT210" s="194"/>
      <c r="AU210" s="194"/>
      <c r="AV210" s="194" t="s">
        <v>26</v>
      </c>
      <c r="AW210" s="194" t="s">
        <v>26</v>
      </c>
      <c r="AX210" s="194"/>
      <c r="AY210" s="194">
        <v>4</v>
      </c>
      <c r="AZ210" s="194">
        <v>4</v>
      </c>
      <c r="BA210" s="194" t="s">
        <v>303</v>
      </c>
      <c r="BB210" s="194"/>
      <c r="BC210" s="194"/>
      <c r="BD210">
        <f t="shared" si="13"/>
        <v>1</v>
      </c>
      <c r="BE210">
        <f t="shared" si="12"/>
        <v>0</v>
      </c>
      <c r="BF210">
        <f t="shared" si="12"/>
        <v>0</v>
      </c>
      <c r="BG210">
        <f t="shared" si="12"/>
        <v>0</v>
      </c>
      <c r="BH210">
        <f t="shared" si="12"/>
        <v>0</v>
      </c>
      <c r="BI210">
        <f t="shared" si="12"/>
        <v>0</v>
      </c>
      <c r="BJ210">
        <f t="shared" si="15"/>
        <v>0</v>
      </c>
      <c r="BK210">
        <f t="shared" si="14"/>
        <v>0</v>
      </c>
      <c r="BL210">
        <f t="shared" si="14"/>
        <v>1</v>
      </c>
      <c r="BM210">
        <f t="shared" si="14"/>
        <v>1</v>
      </c>
      <c r="BN210">
        <f t="shared" si="14"/>
        <v>0</v>
      </c>
      <c r="BO210">
        <f t="shared" si="14"/>
        <v>0</v>
      </c>
      <c r="BP210">
        <f t="shared" si="14"/>
        <v>0</v>
      </c>
    </row>
    <row r="211" spans="1:68" ht="15" x14ac:dyDescent="0.25">
      <c r="A211" s="150" t="str">
        <f>IF(ISNA(LOOKUP($F211,BLIOTECAS!$B$1:$B$27,BLIOTECAS!C$1:C$27)),"",LOOKUP($F211,BLIOTECAS!$B$1:$B$27,BLIOTECAS!C$1:C$27))</f>
        <v/>
      </c>
      <c r="B211" s="150" t="str">
        <f>IF(ISNA(LOOKUP($F211,BLIOTECAS!$B$1:$B$27,BLIOTECAS!D$1:D$27)),"",LOOKUP($F211,BLIOTECAS!$B$1:$B$27,BLIOTECAS!D$1:D$27))</f>
        <v/>
      </c>
      <c r="C211" s="150" t="str">
        <f>IFERROR(VLOOKUP(TABLA!F211,BLIOTECAS!$C$1:$E$26,3,FALSE),"")</f>
        <v>Ciencias Experimentales</v>
      </c>
      <c r="D211" s="195">
        <v>43971.933333333334</v>
      </c>
      <c r="E211" s="195" t="s">
        <v>396</v>
      </c>
      <c r="F211" s="194" t="s">
        <v>96</v>
      </c>
      <c r="G211" s="194" t="s">
        <v>300</v>
      </c>
      <c r="H211" s="194" t="s">
        <v>300</v>
      </c>
      <c r="I211" s="194" t="s">
        <v>306</v>
      </c>
      <c r="J211" s="194" t="s">
        <v>96</v>
      </c>
      <c r="K211" s="194" t="s">
        <v>105</v>
      </c>
      <c r="L211" s="194"/>
      <c r="M211" s="194"/>
      <c r="N211" s="194"/>
      <c r="O211" s="194"/>
      <c r="P211" s="194"/>
      <c r="Q211" s="194"/>
      <c r="R211" s="194"/>
      <c r="S211" s="194" t="s">
        <v>26</v>
      </c>
      <c r="T211" s="194" t="s">
        <v>270</v>
      </c>
      <c r="U211" s="194">
        <v>2</v>
      </c>
      <c r="V211" s="194">
        <v>1</v>
      </c>
      <c r="W211" s="194">
        <v>3</v>
      </c>
      <c r="X211" s="194">
        <v>1</v>
      </c>
      <c r="Y211" s="194">
        <v>5</v>
      </c>
      <c r="Z211" s="194">
        <v>4</v>
      </c>
      <c r="AA211" s="194">
        <v>5</v>
      </c>
      <c r="AB211" s="194">
        <v>1</v>
      </c>
      <c r="AC211" s="194"/>
      <c r="AD211" s="194">
        <v>3</v>
      </c>
      <c r="AE211" s="194"/>
      <c r="AF211" s="194">
        <v>2</v>
      </c>
      <c r="AG211" s="194"/>
      <c r="AH211" s="194">
        <v>2</v>
      </c>
      <c r="AI211" s="194"/>
      <c r="AJ211" s="194">
        <v>2</v>
      </c>
      <c r="AK211" s="194" t="s">
        <v>26</v>
      </c>
      <c r="AL211" s="194">
        <v>3</v>
      </c>
      <c r="AM211" s="194">
        <v>3</v>
      </c>
      <c r="AN211" s="194"/>
      <c r="AO211" s="194"/>
      <c r="AP211" s="194"/>
      <c r="AQ211" s="194"/>
      <c r="AR211" s="194"/>
      <c r="AS211" s="194"/>
      <c r="AT211" s="194"/>
      <c r="AU211" s="194"/>
      <c r="AV211" s="194" t="s">
        <v>270</v>
      </c>
      <c r="AW211" s="194" t="s">
        <v>26</v>
      </c>
      <c r="AX211" s="194"/>
      <c r="AY211" s="194"/>
      <c r="AZ211" s="194">
        <v>3</v>
      </c>
      <c r="BA211" s="194" t="s">
        <v>319</v>
      </c>
      <c r="BB211" s="194"/>
      <c r="BC211" s="194"/>
      <c r="BD211">
        <f t="shared" si="13"/>
        <v>1</v>
      </c>
      <c r="BE211">
        <f t="shared" si="12"/>
        <v>0</v>
      </c>
      <c r="BF211">
        <f t="shared" si="12"/>
        <v>0</v>
      </c>
      <c r="BG211">
        <f t="shared" si="12"/>
        <v>0</v>
      </c>
      <c r="BH211">
        <f t="shared" si="12"/>
        <v>0</v>
      </c>
      <c r="BI211">
        <f t="shared" si="12"/>
        <v>0</v>
      </c>
      <c r="BJ211">
        <f t="shared" si="15"/>
        <v>0</v>
      </c>
      <c r="BK211">
        <f t="shared" si="14"/>
        <v>0</v>
      </c>
      <c r="BL211">
        <f t="shared" si="14"/>
        <v>0</v>
      </c>
      <c r="BM211">
        <f t="shared" si="14"/>
        <v>0</v>
      </c>
      <c r="BN211">
        <f t="shared" si="14"/>
        <v>0</v>
      </c>
      <c r="BO211">
        <f t="shared" si="14"/>
        <v>0</v>
      </c>
      <c r="BP211">
        <f t="shared" si="14"/>
        <v>0</v>
      </c>
    </row>
    <row r="212" spans="1:68" ht="15" x14ac:dyDescent="0.25">
      <c r="A212" s="150" t="str">
        <f>IF(ISNA(LOOKUP($F212,BLIOTECAS!$B$1:$B$27,BLIOTECAS!C$1:C$27)),"",LOOKUP($F212,BLIOTECAS!$B$1:$B$27,BLIOTECAS!C$1:C$27))</f>
        <v/>
      </c>
      <c r="B212" s="150" t="str">
        <f>IF(ISNA(LOOKUP($F212,BLIOTECAS!$B$1:$B$27,BLIOTECAS!D$1:D$27)),"",LOOKUP($F212,BLIOTECAS!$B$1:$B$27,BLIOTECAS!D$1:D$27))</f>
        <v/>
      </c>
      <c r="C212" s="150" t="str">
        <f>IFERROR(VLOOKUP(TABLA!F212,BLIOTECAS!$C$1:$E$26,3,FALSE),"")</f>
        <v>Ciencias Sociales</v>
      </c>
      <c r="D212" s="195">
        <v>43971.924305555556</v>
      </c>
      <c r="E212" s="195" t="s">
        <v>401</v>
      </c>
      <c r="F212" s="194" t="s">
        <v>97</v>
      </c>
      <c r="G212" s="194" t="s">
        <v>301</v>
      </c>
      <c r="H212" s="194" t="s">
        <v>305</v>
      </c>
      <c r="I212" s="194" t="s">
        <v>316</v>
      </c>
      <c r="J212" s="194" t="s">
        <v>97</v>
      </c>
      <c r="K212" s="194" t="s">
        <v>309</v>
      </c>
      <c r="L212" s="194" t="s">
        <v>104</v>
      </c>
      <c r="M212" s="194"/>
      <c r="N212" s="194"/>
      <c r="O212" s="194"/>
      <c r="P212" s="194"/>
      <c r="Q212" s="194"/>
      <c r="R212" s="194"/>
      <c r="S212" s="194" t="s">
        <v>270</v>
      </c>
      <c r="T212" s="194" t="s">
        <v>270</v>
      </c>
      <c r="U212" s="194">
        <v>5</v>
      </c>
      <c r="V212" s="194">
        <v>4</v>
      </c>
      <c r="W212" s="194">
        <v>3</v>
      </c>
      <c r="X212" s="194">
        <v>5</v>
      </c>
      <c r="Y212" s="194">
        <v>5</v>
      </c>
      <c r="Z212" s="194">
        <v>5</v>
      </c>
      <c r="AA212" s="194">
        <v>5</v>
      </c>
      <c r="AB212" s="194">
        <v>2</v>
      </c>
      <c r="AC212" s="194">
        <v>4</v>
      </c>
      <c r="AD212" s="194">
        <v>5</v>
      </c>
      <c r="AE212" s="194"/>
      <c r="AF212" s="194">
        <v>4</v>
      </c>
      <c r="AG212" s="194">
        <v>2</v>
      </c>
      <c r="AH212" s="194">
        <v>3</v>
      </c>
      <c r="AI212" s="194">
        <v>1</v>
      </c>
      <c r="AJ212" s="194">
        <v>5</v>
      </c>
      <c r="AK212" s="194" t="s">
        <v>270</v>
      </c>
      <c r="AL212" s="194">
        <v>4</v>
      </c>
      <c r="AM212" s="194">
        <v>1</v>
      </c>
      <c r="AN212" s="194" t="s">
        <v>325</v>
      </c>
      <c r="AO212" s="194"/>
      <c r="AP212" s="194"/>
      <c r="AQ212" s="194"/>
      <c r="AR212" s="194"/>
      <c r="AS212" s="194"/>
      <c r="AT212" s="194"/>
      <c r="AU212" s="194"/>
      <c r="AV212" s="194" t="s">
        <v>26</v>
      </c>
      <c r="AW212" s="194" t="s">
        <v>26</v>
      </c>
      <c r="AX212" s="194"/>
      <c r="AY212" s="194">
        <v>3</v>
      </c>
      <c r="AZ212" s="194">
        <v>4</v>
      </c>
      <c r="BA212" s="194" t="s">
        <v>311</v>
      </c>
      <c r="BB212" s="194" t="s">
        <v>308</v>
      </c>
      <c r="BC212" s="194"/>
      <c r="BD212">
        <f t="shared" si="13"/>
        <v>0</v>
      </c>
      <c r="BE212">
        <f t="shared" si="12"/>
        <v>0</v>
      </c>
      <c r="BF212">
        <f t="shared" si="12"/>
        <v>0</v>
      </c>
      <c r="BG212">
        <f t="shared" si="12"/>
        <v>1</v>
      </c>
      <c r="BH212">
        <f t="shared" si="12"/>
        <v>0</v>
      </c>
      <c r="BI212">
        <f t="shared" si="12"/>
        <v>0</v>
      </c>
      <c r="BJ212">
        <f t="shared" si="15"/>
        <v>1</v>
      </c>
      <c r="BK212">
        <f t="shared" si="14"/>
        <v>0</v>
      </c>
      <c r="BL212">
        <f t="shared" si="14"/>
        <v>0</v>
      </c>
      <c r="BM212">
        <f t="shared" si="14"/>
        <v>0</v>
      </c>
      <c r="BN212">
        <f t="shared" si="14"/>
        <v>0</v>
      </c>
      <c r="BO212">
        <f t="shared" si="14"/>
        <v>0</v>
      </c>
      <c r="BP212">
        <f t="shared" si="14"/>
        <v>0</v>
      </c>
    </row>
    <row r="213" spans="1:68" ht="15" x14ac:dyDescent="0.25">
      <c r="A213" s="150" t="str">
        <f>IF(ISNA(LOOKUP($F213,BLIOTECAS!$B$1:$B$27,BLIOTECAS!C$1:C$27)),"",LOOKUP($F213,BLIOTECAS!$B$1:$B$27,BLIOTECAS!C$1:C$27))</f>
        <v/>
      </c>
      <c r="B213" s="150" t="str">
        <f>IF(ISNA(LOOKUP($F213,BLIOTECAS!$B$1:$B$27,BLIOTECAS!D$1:D$27)),"",LOOKUP($F213,BLIOTECAS!$B$1:$B$27,BLIOTECAS!D$1:D$27))</f>
        <v/>
      </c>
      <c r="C213" s="150" t="str">
        <f>IFERROR(VLOOKUP(TABLA!F213,BLIOTECAS!$C$1:$E$26,3,FALSE),"")</f>
        <v>Ciencias Experimentales</v>
      </c>
      <c r="D213" s="195">
        <v>43971.921527777777</v>
      </c>
      <c r="E213" s="195" t="s">
        <v>396</v>
      </c>
      <c r="F213" s="194" t="s">
        <v>96</v>
      </c>
      <c r="G213" s="194" t="s">
        <v>300</v>
      </c>
      <c r="H213" s="194" t="s">
        <v>300</v>
      </c>
      <c r="I213" s="194" t="s">
        <v>306</v>
      </c>
      <c r="J213" s="194" t="s">
        <v>96</v>
      </c>
      <c r="K213" s="194" t="s">
        <v>105</v>
      </c>
      <c r="L213" s="194"/>
      <c r="M213" s="194"/>
      <c r="N213" s="194"/>
      <c r="O213" s="194"/>
      <c r="P213" s="194"/>
      <c r="Q213" s="194"/>
      <c r="R213" s="194"/>
      <c r="S213" s="194" t="s">
        <v>270</v>
      </c>
      <c r="T213" s="194" t="s">
        <v>270</v>
      </c>
      <c r="U213" s="194">
        <v>5</v>
      </c>
      <c r="V213" s="194">
        <v>1</v>
      </c>
      <c r="W213" s="194">
        <v>2</v>
      </c>
      <c r="X213" s="194">
        <v>3</v>
      </c>
      <c r="Y213" s="194">
        <v>5</v>
      </c>
      <c r="Z213" s="194">
        <v>3</v>
      </c>
      <c r="AA213" s="194">
        <v>3</v>
      </c>
      <c r="AB213" s="194">
        <v>2</v>
      </c>
      <c r="AC213" s="194">
        <v>4</v>
      </c>
      <c r="AD213" s="194">
        <v>4</v>
      </c>
      <c r="AE213" s="194"/>
      <c r="AF213" s="194">
        <v>3</v>
      </c>
      <c r="AG213" s="194">
        <v>5</v>
      </c>
      <c r="AH213" s="194">
        <v>4</v>
      </c>
      <c r="AI213" s="194"/>
      <c r="AJ213" s="194">
        <v>5</v>
      </c>
      <c r="AK213" s="194" t="s">
        <v>26</v>
      </c>
      <c r="AL213" s="194"/>
      <c r="AM213" s="194"/>
      <c r="AN213" s="194" t="s">
        <v>424</v>
      </c>
      <c r="AO213" s="194"/>
      <c r="AP213" s="194"/>
      <c r="AQ213" s="194"/>
      <c r="AR213" s="194"/>
      <c r="AS213" s="194"/>
      <c r="AT213" s="194"/>
      <c r="AU213" s="194"/>
      <c r="AV213" s="194" t="s">
        <v>270</v>
      </c>
      <c r="AW213" s="194" t="s">
        <v>270</v>
      </c>
      <c r="AX213" s="194" t="s">
        <v>313</v>
      </c>
      <c r="AY213" s="194">
        <v>4</v>
      </c>
      <c r="AZ213" s="194">
        <v>5</v>
      </c>
      <c r="BA213" s="194" t="s">
        <v>311</v>
      </c>
      <c r="BB213" s="194"/>
      <c r="BC213" s="194"/>
      <c r="BD213">
        <f t="shared" si="13"/>
        <v>1</v>
      </c>
      <c r="BE213">
        <f t="shared" si="12"/>
        <v>0</v>
      </c>
      <c r="BF213">
        <f t="shared" si="12"/>
        <v>0</v>
      </c>
      <c r="BG213">
        <f t="shared" si="12"/>
        <v>0</v>
      </c>
      <c r="BH213">
        <f t="shared" si="12"/>
        <v>0</v>
      </c>
      <c r="BI213">
        <f t="shared" si="12"/>
        <v>0</v>
      </c>
      <c r="BJ213">
        <f t="shared" si="15"/>
        <v>0</v>
      </c>
      <c r="BK213">
        <f t="shared" si="14"/>
        <v>0</v>
      </c>
      <c r="BL213">
        <f t="shared" si="14"/>
        <v>1</v>
      </c>
      <c r="BM213">
        <f t="shared" si="14"/>
        <v>0</v>
      </c>
      <c r="BN213">
        <f t="shared" si="14"/>
        <v>0</v>
      </c>
      <c r="BO213">
        <f t="shared" si="14"/>
        <v>0</v>
      </c>
      <c r="BP213">
        <f t="shared" si="14"/>
        <v>0</v>
      </c>
    </row>
    <row r="214" spans="1:68" ht="15" x14ac:dyDescent="0.25">
      <c r="A214" s="150" t="str">
        <f>IF(ISNA(LOOKUP($F214,BLIOTECAS!$B$1:$B$27,BLIOTECAS!C$1:C$27)),"",LOOKUP($F214,BLIOTECAS!$B$1:$B$27,BLIOTECAS!C$1:C$27))</f>
        <v/>
      </c>
      <c r="B214" s="150" t="str">
        <f>IF(ISNA(LOOKUP($F214,BLIOTECAS!$B$1:$B$27,BLIOTECAS!D$1:D$27)),"",LOOKUP($F214,BLIOTECAS!$B$1:$B$27,BLIOTECAS!D$1:D$27))</f>
        <v/>
      </c>
      <c r="C214" s="150" t="str">
        <f>IFERROR(VLOOKUP(TABLA!F214,BLIOTECAS!$C$1:$E$26,3,FALSE),"")</f>
        <v>Ciencias Experimentales</v>
      </c>
      <c r="D214" s="195">
        <v>43971.915277777778</v>
      </c>
      <c r="E214" s="195" t="s">
        <v>396</v>
      </c>
      <c r="F214" s="194" t="s">
        <v>96</v>
      </c>
      <c r="G214" s="194" t="s">
        <v>305</v>
      </c>
      <c r="H214" s="194" t="s">
        <v>397</v>
      </c>
      <c r="I214" s="194" t="s">
        <v>315</v>
      </c>
      <c r="J214" s="194"/>
      <c r="K214" s="194"/>
      <c r="L214" s="194"/>
      <c r="M214" s="194"/>
      <c r="N214" s="194"/>
      <c r="O214" s="194"/>
      <c r="P214" s="194"/>
      <c r="Q214" s="194"/>
      <c r="R214" s="194"/>
      <c r="S214" s="194" t="s">
        <v>26</v>
      </c>
      <c r="T214" s="194" t="s">
        <v>270</v>
      </c>
      <c r="U214" s="194">
        <v>4</v>
      </c>
      <c r="V214" s="194">
        <v>1</v>
      </c>
      <c r="W214" s="194">
        <v>1</v>
      </c>
      <c r="X214" s="194">
        <v>5</v>
      </c>
      <c r="Y214" s="194">
        <v>5</v>
      </c>
      <c r="Z214" s="194">
        <v>4</v>
      </c>
      <c r="AA214" s="194">
        <v>4</v>
      </c>
      <c r="AB214" s="194">
        <v>3</v>
      </c>
      <c r="AC214" s="194">
        <v>2</v>
      </c>
      <c r="AD214" s="194">
        <v>4</v>
      </c>
      <c r="AE214" s="194"/>
      <c r="AF214" s="194">
        <v>1</v>
      </c>
      <c r="AG214" s="194">
        <v>2</v>
      </c>
      <c r="AH214" s="194">
        <v>2</v>
      </c>
      <c r="AI214" s="194">
        <v>2</v>
      </c>
      <c r="AJ214" s="194">
        <v>4</v>
      </c>
      <c r="AK214" s="194" t="s">
        <v>26</v>
      </c>
      <c r="AL214" s="194">
        <v>2</v>
      </c>
      <c r="AM214" s="194">
        <v>2</v>
      </c>
      <c r="AN214" s="194" t="s">
        <v>354</v>
      </c>
      <c r="AO214" s="194"/>
      <c r="AP214" s="194"/>
      <c r="AQ214" s="194"/>
      <c r="AR214" s="194"/>
      <c r="AS214" s="194"/>
      <c r="AT214" s="194"/>
      <c r="AU214" s="194"/>
      <c r="AV214" s="194" t="s">
        <v>26</v>
      </c>
      <c r="AW214" s="194" t="s">
        <v>26</v>
      </c>
      <c r="AX214" s="194"/>
      <c r="AY214" s="194">
        <v>2</v>
      </c>
      <c r="AZ214" s="194">
        <v>3</v>
      </c>
      <c r="BA214" s="194" t="s">
        <v>330</v>
      </c>
      <c r="BB214" s="194" t="s">
        <v>333</v>
      </c>
      <c r="BC214" s="194"/>
      <c r="BD214">
        <f t="shared" si="13"/>
        <v>0</v>
      </c>
      <c r="BE214">
        <f t="shared" si="12"/>
        <v>1</v>
      </c>
      <c r="BF214">
        <f t="shared" si="12"/>
        <v>0</v>
      </c>
      <c r="BG214">
        <f t="shared" si="12"/>
        <v>0</v>
      </c>
      <c r="BH214">
        <f t="shared" si="12"/>
        <v>0</v>
      </c>
      <c r="BI214">
        <f t="shared" si="12"/>
        <v>0</v>
      </c>
      <c r="BJ214">
        <f t="shared" si="15"/>
        <v>1</v>
      </c>
      <c r="BK214">
        <f t="shared" si="14"/>
        <v>0</v>
      </c>
      <c r="BL214">
        <f t="shared" si="14"/>
        <v>0</v>
      </c>
      <c r="BM214">
        <f t="shared" si="14"/>
        <v>1</v>
      </c>
      <c r="BN214">
        <f t="shared" si="14"/>
        <v>0</v>
      </c>
      <c r="BO214">
        <f t="shared" si="14"/>
        <v>0</v>
      </c>
      <c r="BP214">
        <f t="shared" si="14"/>
        <v>0</v>
      </c>
    </row>
    <row r="215" spans="1:68" ht="15" x14ac:dyDescent="0.25">
      <c r="A215" s="150" t="str">
        <f>IF(ISNA(LOOKUP($F215,BLIOTECAS!$B$1:$B$27,BLIOTECAS!C$1:C$27)),"",LOOKUP($F215,BLIOTECAS!$B$1:$B$27,BLIOTECAS!C$1:C$27))</f>
        <v/>
      </c>
      <c r="B215" s="150" t="str">
        <f>IF(ISNA(LOOKUP($F215,BLIOTECAS!$B$1:$B$27,BLIOTECAS!D$1:D$27)),"",LOOKUP($F215,BLIOTECAS!$B$1:$B$27,BLIOTECAS!D$1:D$27))</f>
        <v/>
      </c>
      <c r="C215" s="150" t="str">
        <f>IFERROR(VLOOKUP(TABLA!F215,BLIOTECAS!$C$1:$E$26,3,FALSE),"")</f>
        <v>Ciencias de la Salud</v>
      </c>
      <c r="D215" s="195">
        <v>43971.913888888892</v>
      </c>
      <c r="E215" s="195" t="s">
        <v>396</v>
      </c>
      <c r="F215" s="194" t="s">
        <v>222</v>
      </c>
      <c r="G215" s="194" t="s">
        <v>305</v>
      </c>
      <c r="H215" s="194" t="s">
        <v>397</v>
      </c>
      <c r="I215" s="194" t="s">
        <v>306</v>
      </c>
      <c r="J215" s="194" t="s">
        <v>309</v>
      </c>
      <c r="K215" s="194" t="s">
        <v>94</v>
      </c>
      <c r="L215" s="194" t="s">
        <v>222</v>
      </c>
      <c r="M215" s="194"/>
      <c r="N215" s="194"/>
      <c r="O215" s="194"/>
      <c r="P215" s="194"/>
      <c r="Q215" s="194"/>
      <c r="R215" s="194"/>
      <c r="S215" s="194" t="s">
        <v>26</v>
      </c>
      <c r="T215" s="194" t="s">
        <v>270</v>
      </c>
      <c r="U215" s="194">
        <v>4</v>
      </c>
      <c r="V215" s="194">
        <v>4</v>
      </c>
      <c r="W215" s="194">
        <v>4</v>
      </c>
      <c r="X215" s="194">
        <v>4</v>
      </c>
      <c r="Y215" s="194">
        <v>4</v>
      </c>
      <c r="Z215" s="194">
        <v>4</v>
      </c>
      <c r="AA215" s="194">
        <v>4</v>
      </c>
      <c r="AB215" s="194">
        <v>4</v>
      </c>
      <c r="AC215" s="194">
        <v>2</v>
      </c>
      <c r="AD215" s="194">
        <v>4</v>
      </c>
      <c r="AE215" s="194"/>
      <c r="AF215" s="194">
        <v>4</v>
      </c>
      <c r="AG215" s="194">
        <v>4</v>
      </c>
      <c r="AH215" s="194">
        <v>4</v>
      </c>
      <c r="AI215" s="194">
        <v>4</v>
      </c>
      <c r="AJ215" s="194">
        <v>4</v>
      </c>
      <c r="AK215" s="194" t="s">
        <v>26</v>
      </c>
      <c r="AL215" s="194">
        <v>2</v>
      </c>
      <c r="AM215" s="194">
        <v>1</v>
      </c>
      <c r="AN215" s="194" t="s">
        <v>408</v>
      </c>
      <c r="AO215" s="194"/>
      <c r="AP215" s="194"/>
      <c r="AQ215" s="194"/>
      <c r="AR215" s="194"/>
      <c r="AS215" s="194"/>
      <c r="AT215" s="194"/>
      <c r="AU215" s="194"/>
      <c r="AV215" s="194" t="s">
        <v>26</v>
      </c>
      <c r="AW215" s="194" t="s">
        <v>26</v>
      </c>
      <c r="AX215" s="194"/>
      <c r="AY215" s="194">
        <v>2</v>
      </c>
      <c r="AZ215" s="194">
        <v>3</v>
      </c>
      <c r="BA215" s="194" t="s">
        <v>319</v>
      </c>
      <c r="BB215" s="194" t="s">
        <v>308</v>
      </c>
      <c r="BC215" s="194"/>
      <c r="BD215">
        <f t="shared" si="13"/>
        <v>1</v>
      </c>
      <c r="BE215">
        <f t="shared" si="12"/>
        <v>0</v>
      </c>
      <c r="BF215">
        <f t="shared" si="12"/>
        <v>0</v>
      </c>
      <c r="BG215">
        <f t="shared" si="12"/>
        <v>0</v>
      </c>
      <c r="BH215">
        <f t="shared" si="12"/>
        <v>0</v>
      </c>
      <c r="BI215">
        <f t="shared" si="12"/>
        <v>0</v>
      </c>
      <c r="BJ215">
        <f t="shared" si="15"/>
        <v>1</v>
      </c>
      <c r="BK215">
        <f t="shared" si="14"/>
        <v>0</v>
      </c>
      <c r="BL215">
        <f t="shared" si="14"/>
        <v>1</v>
      </c>
      <c r="BM215">
        <f t="shared" si="14"/>
        <v>1</v>
      </c>
      <c r="BN215">
        <f t="shared" si="14"/>
        <v>0</v>
      </c>
      <c r="BO215">
        <f t="shared" si="14"/>
        <v>0</v>
      </c>
      <c r="BP215">
        <f t="shared" si="14"/>
        <v>0</v>
      </c>
    </row>
    <row r="216" spans="1:68" ht="15" x14ac:dyDescent="0.25">
      <c r="A216" s="150" t="str">
        <f>IF(ISNA(LOOKUP($F216,BLIOTECAS!$B$1:$B$27,BLIOTECAS!C$1:C$27)),"",LOOKUP($F216,BLIOTECAS!$B$1:$B$27,BLIOTECAS!C$1:C$27))</f>
        <v/>
      </c>
      <c r="B216" s="150" t="str">
        <f>IF(ISNA(LOOKUP($F216,BLIOTECAS!$B$1:$B$27,BLIOTECAS!D$1:D$27)),"",LOOKUP($F216,BLIOTECAS!$B$1:$B$27,BLIOTECAS!D$1:D$27))</f>
        <v/>
      </c>
      <c r="C216" s="150" t="str">
        <f>IFERROR(VLOOKUP(TABLA!F216,BLIOTECAS!$C$1:$E$26,3,FALSE),"")</f>
        <v>Ciencias de la Salud</v>
      </c>
      <c r="D216" s="195">
        <v>43971.901388888888</v>
      </c>
      <c r="E216" s="195" t="s">
        <v>407</v>
      </c>
      <c r="F216" s="194" t="s">
        <v>106</v>
      </c>
      <c r="G216" s="194" t="s">
        <v>300</v>
      </c>
      <c r="H216" s="194" t="s">
        <v>305</v>
      </c>
      <c r="I216" s="194" t="s">
        <v>306</v>
      </c>
      <c r="J216" s="194" t="s">
        <v>106</v>
      </c>
      <c r="K216" s="194" t="s">
        <v>309</v>
      </c>
      <c r="L216" s="194"/>
      <c r="M216" s="194"/>
      <c r="N216" s="194"/>
      <c r="O216" s="194"/>
      <c r="P216" s="194"/>
      <c r="Q216" s="194"/>
      <c r="R216" s="194"/>
      <c r="S216" s="194" t="s">
        <v>26</v>
      </c>
      <c r="T216" s="194" t="s">
        <v>270</v>
      </c>
      <c r="U216" s="194">
        <v>4</v>
      </c>
      <c r="V216" s="194">
        <v>3</v>
      </c>
      <c r="W216" s="194">
        <v>1</v>
      </c>
      <c r="X216" s="194">
        <v>1</v>
      </c>
      <c r="Y216" s="194">
        <v>4</v>
      </c>
      <c r="Z216" s="194">
        <v>4</v>
      </c>
      <c r="AA216" s="194">
        <v>4</v>
      </c>
      <c r="AB216" s="194">
        <v>1</v>
      </c>
      <c r="AC216" s="194">
        <v>5</v>
      </c>
      <c r="AD216" s="194">
        <v>5</v>
      </c>
      <c r="AE216" s="194"/>
      <c r="AF216" s="194">
        <v>5</v>
      </c>
      <c r="AG216" s="194">
        <v>5</v>
      </c>
      <c r="AH216" s="194">
        <v>5</v>
      </c>
      <c r="AI216" s="194">
        <v>5</v>
      </c>
      <c r="AJ216" s="194">
        <v>5</v>
      </c>
      <c r="AK216" s="194" t="s">
        <v>26</v>
      </c>
      <c r="AL216" s="194">
        <v>5</v>
      </c>
      <c r="AM216" s="194">
        <v>5</v>
      </c>
      <c r="AN216" s="194" t="s">
        <v>400</v>
      </c>
      <c r="AO216" s="194"/>
      <c r="AP216" s="194"/>
      <c r="AQ216" s="194"/>
      <c r="AR216" s="194"/>
      <c r="AS216" s="194"/>
      <c r="AT216" s="194"/>
      <c r="AU216" s="194"/>
      <c r="AV216" s="194" t="s">
        <v>270</v>
      </c>
      <c r="AW216" s="194" t="s">
        <v>26</v>
      </c>
      <c r="AX216" s="194"/>
      <c r="AY216" s="194">
        <v>5</v>
      </c>
      <c r="AZ216" s="194">
        <v>5</v>
      </c>
      <c r="BA216" s="194" t="s">
        <v>303</v>
      </c>
      <c r="BB216" s="194" t="s">
        <v>304</v>
      </c>
      <c r="BC216" s="194"/>
      <c r="BD216">
        <f t="shared" si="13"/>
        <v>1</v>
      </c>
      <c r="BE216">
        <f t="shared" si="12"/>
        <v>0</v>
      </c>
      <c r="BF216">
        <f t="shared" si="12"/>
        <v>0</v>
      </c>
      <c r="BG216">
        <f t="shared" si="12"/>
        <v>0</v>
      </c>
      <c r="BH216">
        <f t="shared" si="12"/>
        <v>0</v>
      </c>
      <c r="BI216">
        <f t="shared" si="12"/>
        <v>0</v>
      </c>
      <c r="BJ216">
        <f t="shared" si="15"/>
        <v>0</v>
      </c>
      <c r="BK216">
        <f t="shared" si="14"/>
        <v>0</v>
      </c>
      <c r="BL216">
        <f t="shared" si="14"/>
        <v>1</v>
      </c>
      <c r="BM216">
        <f t="shared" si="14"/>
        <v>1</v>
      </c>
      <c r="BN216">
        <f t="shared" si="14"/>
        <v>0</v>
      </c>
      <c r="BO216">
        <f t="shared" si="14"/>
        <v>0</v>
      </c>
      <c r="BP216">
        <f t="shared" si="14"/>
        <v>0</v>
      </c>
    </row>
    <row r="217" spans="1:68" ht="15" x14ac:dyDescent="0.25">
      <c r="A217" s="150" t="str">
        <f>IF(ISNA(LOOKUP($F217,BLIOTECAS!$B$1:$B$27,BLIOTECAS!C$1:C$27)),"",LOOKUP($F217,BLIOTECAS!$B$1:$B$27,BLIOTECAS!C$1:C$27))</f>
        <v/>
      </c>
      <c r="B217" s="150" t="str">
        <f>IF(ISNA(LOOKUP($F217,BLIOTECAS!$B$1:$B$27,BLIOTECAS!D$1:D$27)),"",LOOKUP($F217,BLIOTECAS!$B$1:$B$27,BLIOTECAS!D$1:D$27))</f>
        <v/>
      </c>
      <c r="C217" s="150" t="str">
        <f>IFERROR(VLOOKUP(TABLA!F217,BLIOTECAS!$C$1:$E$26,3,FALSE),"")</f>
        <v>Ciencias Sociales</v>
      </c>
      <c r="D217" s="195">
        <v>43971.877083333333</v>
      </c>
      <c r="E217" s="195" t="s">
        <v>396</v>
      </c>
      <c r="F217" s="194" t="s">
        <v>97</v>
      </c>
      <c r="G217" s="194" t="s">
        <v>300</v>
      </c>
      <c r="H217" s="194" t="s">
        <v>305</v>
      </c>
      <c r="I217" s="194" t="s">
        <v>306</v>
      </c>
      <c r="J217" s="194" t="s">
        <v>97</v>
      </c>
      <c r="K217" s="194" t="s">
        <v>309</v>
      </c>
      <c r="L217" s="194" t="s">
        <v>225</v>
      </c>
      <c r="M217" s="194" t="s">
        <v>600</v>
      </c>
      <c r="N217" s="194"/>
      <c r="O217" s="194"/>
      <c r="P217" s="194"/>
      <c r="Q217" s="194"/>
      <c r="R217" s="194"/>
      <c r="S217" s="194" t="s">
        <v>26</v>
      </c>
      <c r="T217" s="194" t="s">
        <v>270</v>
      </c>
      <c r="U217" s="194">
        <v>3</v>
      </c>
      <c r="V217" s="194">
        <v>2</v>
      </c>
      <c r="W217" s="194">
        <v>4</v>
      </c>
      <c r="X217" s="194">
        <v>2</v>
      </c>
      <c r="Y217" s="194">
        <v>4</v>
      </c>
      <c r="Z217" s="194">
        <v>4</v>
      </c>
      <c r="AA217" s="194">
        <v>5</v>
      </c>
      <c r="AB217" s="194">
        <v>1</v>
      </c>
      <c r="AC217" s="194">
        <v>4</v>
      </c>
      <c r="AD217" s="194">
        <v>4</v>
      </c>
      <c r="AE217" s="194"/>
      <c r="AF217" s="194">
        <v>3</v>
      </c>
      <c r="AG217" s="194">
        <v>5</v>
      </c>
      <c r="AH217" s="194">
        <v>3</v>
      </c>
      <c r="AI217" s="194">
        <v>3</v>
      </c>
      <c r="AJ217" s="194">
        <v>4</v>
      </c>
      <c r="AK217" s="194" t="s">
        <v>26</v>
      </c>
      <c r="AL217" s="194">
        <v>4</v>
      </c>
      <c r="AM217" s="194">
        <v>3</v>
      </c>
      <c r="AN217" s="194" t="s">
        <v>428</v>
      </c>
      <c r="AO217" s="194"/>
      <c r="AP217" s="194"/>
      <c r="AQ217" s="194"/>
      <c r="AR217" s="194"/>
      <c r="AS217" s="194"/>
      <c r="AT217" s="194"/>
      <c r="AU217" s="194"/>
      <c r="AV217" s="194" t="s">
        <v>26</v>
      </c>
      <c r="AW217" s="194" t="s">
        <v>26</v>
      </c>
      <c r="AX217" s="194"/>
      <c r="AY217" s="194">
        <v>4</v>
      </c>
      <c r="AZ217" s="194">
        <v>4</v>
      </c>
      <c r="BA217" s="194" t="s">
        <v>311</v>
      </c>
      <c r="BB217" s="194" t="s">
        <v>308</v>
      </c>
      <c r="BC217" s="194"/>
      <c r="BD217">
        <f t="shared" si="13"/>
        <v>1</v>
      </c>
      <c r="BE217">
        <f t="shared" si="12"/>
        <v>0</v>
      </c>
      <c r="BF217">
        <f t="shared" si="12"/>
        <v>0</v>
      </c>
      <c r="BG217">
        <f t="shared" ref="BE217:BI268" si="16">IF(IFERROR(FIND(BG$1,$I217,1),0)&lt;&gt;0,1,0)</f>
        <v>0</v>
      </c>
      <c r="BH217">
        <f t="shared" si="16"/>
        <v>0</v>
      </c>
      <c r="BI217">
        <f t="shared" si="16"/>
        <v>0</v>
      </c>
      <c r="BJ217">
        <f t="shared" si="15"/>
        <v>0</v>
      </c>
      <c r="BK217">
        <f t="shared" si="14"/>
        <v>1</v>
      </c>
      <c r="BL217">
        <f t="shared" si="14"/>
        <v>1</v>
      </c>
      <c r="BM217">
        <f t="shared" si="14"/>
        <v>1</v>
      </c>
      <c r="BN217">
        <f t="shared" si="14"/>
        <v>0</v>
      </c>
      <c r="BO217">
        <f t="shared" si="14"/>
        <v>0</v>
      </c>
      <c r="BP217">
        <f t="shared" si="14"/>
        <v>0</v>
      </c>
    </row>
    <row r="218" spans="1:68" ht="15" x14ac:dyDescent="0.25">
      <c r="A218" s="150" t="str">
        <f>IF(ISNA(LOOKUP($F218,BLIOTECAS!$B$1:$B$27,BLIOTECAS!C$1:C$27)),"",LOOKUP($F218,BLIOTECAS!$B$1:$B$27,BLIOTECAS!C$1:C$27))</f>
        <v/>
      </c>
      <c r="B218" s="150" t="str">
        <f>IF(ISNA(LOOKUP($F218,BLIOTECAS!$B$1:$B$27,BLIOTECAS!D$1:D$27)),"",LOOKUP($F218,BLIOTECAS!$B$1:$B$27,BLIOTECAS!D$1:D$27))</f>
        <v/>
      </c>
      <c r="C218" s="150" t="str">
        <f>IFERROR(VLOOKUP(TABLA!F218,BLIOTECAS!$C$1:$E$26,3,FALSE),"")</f>
        <v>Ciencias Sociales</v>
      </c>
      <c r="D218" s="195">
        <v>43971.859027777777</v>
      </c>
      <c r="E218" s="195" t="s">
        <v>396</v>
      </c>
      <c r="F218" s="194" t="s">
        <v>93</v>
      </c>
      <c r="G218" s="194" t="s">
        <v>305</v>
      </c>
      <c r="H218" s="194" t="s">
        <v>300</v>
      </c>
      <c r="I218" s="194" t="s">
        <v>306</v>
      </c>
      <c r="J218" s="194" t="s">
        <v>93</v>
      </c>
      <c r="K218" s="194" t="s">
        <v>309</v>
      </c>
      <c r="L218" s="194" t="s">
        <v>108</v>
      </c>
      <c r="M218" s="194"/>
      <c r="N218" s="194"/>
      <c r="O218" s="194"/>
      <c r="P218" s="194"/>
      <c r="Q218" s="194"/>
      <c r="R218" s="194"/>
      <c r="S218" s="194" t="s">
        <v>26</v>
      </c>
      <c r="T218" s="194" t="s">
        <v>270</v>
      </c>
      <c r="U218" s="194">
        <v>2</v>
      </c>
      <c r="V218" s="194">
        <v>1</v>
      </c>
      <c r="W218" s="194">
        <v>2</v>
      </c>
      <c r="X218" s="194">
        <v>4</v>
      </c>
      <c r="Y218" s="194">
        <v>4</v>
      </c>
      <c r="Z218" s="194">
        <v>4</v>
      </c>
      <c r="AA218" s="194">
        <v>5</v>
      </c>
      <c r="AB218" s="194">
        <v>1</v>
      </c>
      <c r="AC218" s="194">
        <v>4</v>
      </c>
      <c r="AD218" s="194">
        <v>4</v>
      </c>
      <c r="AE218" s="194"/>
      <c r="AF218" s="194">
        <v>4</v>
      </c>
      <c r="AG218" s="194">
        <v>5</v>
      </c>
      <c r="AH218" s="194">
        <v>5</v>
      </c>
      <c r="AI218" s="194">
        <v>4</v>
      </c>
      <c r="AJ218" s="194">
        <v>3</v>
      </c>
      <c r="AK218" s="194" t="s">
        <v>26</v>
      </c>
      <c r="AL218" s="194">
        <v>3</v>
      </c>
      <c r="AM218" s="194">
        <v>3</v>
      </c>
      <c r="AN218" s="194" t="s">
        <v>408</v>
      </c>
      <c r="AO218" s="194"/>
      <c r="AP218" s="194"/>
      <c r="AQ218" s="194"/>
      <c r="AR218" s="194"/>
      <c r="AS218" s="194"/>
      <c r="AT218" s="194"/>
      <c r="AU218" s="194"/>
      <c r="AV218" s="194" t="s">
        <v>26</v>
      </c>
      <c r="AW218" s="194" t="s">
        <v>26</v>
      </c>
      <c r="AX218" s="194"/>
      <c r="AY218" s="194">
        <v>3</v>
      </c>
      <c r="AZ218" s="194">
        <v>3</v>
      </c>
      <c r="BA218" s="194" t="s">
        <v>311</v>
      </c>
      <c r="BB218" s="194" t="s">
        <v>317</v>
      </c>
      <c r="BC218" s="194" t="s">
        <v>965</v>
      </c>
      <c r="BD218">
        <f t="shared" si="13"/>
        <v>1</v>
      </c>
      <c r="BE218">
        <f t="shared" si="16"/>
        <v>0</v>
      </c>
      <c r="BF218">
        <f t="shared" si="16"/>
        <v>0</v>
      </c>
      <c r="BG218">
        <f t="shared" si="16"/>
        <v>0</v>
      </c>
      <c r="BH218">
        <f t="shared" si="16"/>
        <v>0</v>
      </c>
      <c r="BI218">
        <f t="shared" si="16"/>
        <v>0</v>
      </c>
      <c r="BJ218">
        <f t="shared" si="15"/>
        <v>1</v>
      </c>
      <c r="BK218">
        <f t="shared" si="14"/>
        <v>0</v>
      </c>
      <c r="BL218">
        <f t="shared" si="14"/>
        <v>1</v>
      </c>
      <c r="BM218">
        <f t="shared" si="14"/>
        <v>1</v>
      </c>
      <c r="BN218">
        <f t="shared" si="14"/>
        <v>0</v>
      </c>
      <c r="BO218">
        <f t="shared" si="14"/>
        <v>0</v>
      </c>
      <c r="BP218">
        <f t="shared" si="14"/>
        <v>0</v>
      </c>
    </row>
    <row r="219" spans="1:68" ht="15" x14ac:dyDescent="0.25">
      <c r="A219" s="150" t="str">
        <f>IF(ISNA(LOOKUP($F219,BLIOTECAS!$B$1:$B$27,BLIOTECAS!C$1:C$27)),"",LOOKUP($F219,BLIOTECAS!$B$1:$B$27,BLIOTECAS!C$1:C$27))</f>
        <v/>
      </c>
      <c r="B219" s="150" t="str">
        <f>IF(ISNA(LOOKUP($F219,BLIOTECAS!$B$1:$B$27,BLIOTECAS!D$1:D$27)),"",LOOKUP($F219,BLIOTECAS!$B$1:$B$27,BLIOTECAS!D$1:D$27))</f>
        <v/>
      </c>
      <c r="C219" s="150" t="str">
        <f>IFERROR(VLOOKUP(TABLA!F219,BLIOTECAS!$C$1:$E$26,3,FALSE),"")</f>
        <v>Ciencias Sociales</v>
      </c>
      <c r="D219" s="195">
        <v>43971.85833333333</v>
      </c>
      <c r="E219" s="195" t="s">
        <v>396</v>
      </c>
      <c r="F219" s="194" t="s">
        <v>99</v>
      </c>
      <c r="G219" s="194" t="s">
        <v>305</v>
      </c>
      <c r="H219" s="194" t="s">
        <v>305</v>
      </c>
      <c r="I219" s="194" t="s">
        <v>306</v>
      </c>
      <c r="J219" s="194" t="s">
        <v>309</v>
      </c>
      <c r="K219" s="194" t="s">
        <v>309</v>
      </c>
      <c r="L219" s="194" t="s">
        <v>309</v>
      </c>
      <c r="M219" s="194"/>
      <c r="N219" s="194"/>
      <c r="O219" s="194"/>
      <c r="P219" s="194"/>
      <c r="Q219" s="194"/>
      <c r="R219" s="194"/>
      <c r="S219" s="194" t="s">
        <v>26</v>
      </c>
      <c r="T219" s="194" t="s">
        <v>270</v>
      </c>
      <c r="U219" s="194">
        <v>5</v>
      </c>
      <c r="V219" s="194">
        <v>1</v>
      </c>
      <c r="W219" s="194">
        <v>3</v>
      </c>
      <c r="X219" s="194">
        <v>3</v>
      </c>
      <c r="Y219" s="194">
        <v>4</v>
      </c>
      <c r="Z219" s="194">
        <v>3</v>
      </c>
      <c r="AA219" s="194">
        <v>5</v>
      </c>
      <c r="AB219" s="194">
        <v>1</v>
      </c>
      <c r="AC219" s="194">
        <v>2</v>
      </c>
      <c r="AD219" s="194">
        <v>4</v>
      </c>
      <c r="AE219" s="194"/>
      <c r="AF219" s="194">
        <v>1</v>
      </c>
      <c r="AG219" s="194">
        <v>1</v>
      </c>
      <c r="AH219" s="194">
        <v>2</v>
      </c>
      <c r="AI219" s="194">
        <v>1</v>
      </c>
      <c r="AJ219" s="194">
        <v>1</v>
      </c>
      <c r="AK219" s="194" t="s">
        <v>26</v>
      </c>
      <c r="AL219" s="194">
        <v>1</v>
      </c>
      <c r="AM219" s="194">
        <v>1</v>
      </c>
      <c r="AN219" s="194" t="s">
        <v>307</v>
      </c>
      <c r="AO219" s="194"/>
      <c r="AP219" s="194"/>
      <c r="AQ219" s="194"/>
      <c r="AR219" s="194"/>
      <c r="AS219" s="194"/>
      <c r="AT219" s="194"/>
      <c r="AU219" s="194"/>
      <c r="AV219" s="194" t="s">
        <v>26</v>
      </c>
      <c r="AW219" s="194" t="s">
        <v>26</v>
      </c>
      <c r="AX219" s="194"/>
      <c r="AY219" s="194">
        <v>1</v>
      </c>
      <c r="AZ219" s="194">
        <v>1</v>
      </c>
      <c r="BA219" s="194" t="s">
        <v>319</v>
      </c>
      <c r="BB219" s="194" t="s">
        <v>317</v>
      </c>
      <c r="BC219" s="194" t="s">
        <v>966</v>
      </c>
      <c r="BD219">
        <f t="shared" si="13"/>
        <v>1</v>
      </c>
      <c r="BE219">
        <f t="shared" si="16"/>
        <v>0</v>
      </c>
      <c r="BF219">
        <f t="shared" si="16"/>
        <v>0</v>
      </c>
      <c r="BG219">
        <f t="shared" si="16"/>
        <v>0</v>
      </c>
      <c r="BH219">
        <f t="shared" si="16"/>
        <v>0</v>
      </c>
      <c r="BI219">
        <f t="shared" si="16"/>
        <v>0</v>
      </c>
      <c r="BJ219">
        <f t="shared" si="15"/>
        <v>0</v>
      </c>
      <c r="BK219">
        <f t="shared" si="14"/>
        <v>0</v>
      </c>
      <c r="BL219">
        <f t="shared" si="14"/>
        <v>0</v>
      </c>
      <c r="BM219">
        <f t="shared" si="14"/>
        <v>0</v>
      </c>
      <c r="BN219">
        <f t="shared" si="14"/>
        <v>0</v>
      </c>
      <c r="BO219">
        <f t="shared" si="14"/>
        <v>1</v>
      </c>
      <c r="BP219">
        <f t="shared" si="14"/>
        <v>0</v>
      </c>
    </row>
    <row r="220" spans="1:68" ht="15" x14ac:dyDescent="0.25">
      <c r="A220" s="150" t="str">
        <f>IF(ISNA(LOOKUP($F220,BLIOTECAS!$B$1:$B$27,BLIOTECAS!C$1:C$27)),"",LOOKUP($F220,BLIOTECAS!$B$1:$B$27,BLIOTECAS!C$1:C$27))</f>
        <v/>
      </c>
      <c r="B220" s="150" t="str">
        <f>IF(ISNA(LOOKUP($F220,BLIOTECAS!$B$1:$B$27,BLIOTECAS!D$1:D$27)),"",LOOKUP($F220,BLIOTECAS!$B$1:$B$27,BLIOTECAS!D$1:D$27))</f>
        <v/>
      </c>
      <c r="C220" s="150" t="str">
        <f>IFERROR(VLOOKUP(TABLA!F220,BLIOTECAS!$C$1:$E$26,3,FALSE),"")</f>
        <v>Ciencias Sociales</v>
      </c>
      <c r="D220" s="195">
        <v>43971.856249999997</v>
      </c>
      <c r="E220" s="195" t="s">
        <v>407</v>
      </c>
      <c r="F220" s="194" t="s">
        <v>221</v>
      </c>
      <c r="G220" s="194" t="s">
        <v>320</v>
      </c>
      <c r="H220" s="194" t="s">
        <v>320</v>
      </c>
      <c r="I220" s="194" t="s">
        <v>329</v>
      </c>
      <c r="J220" s="194"/>
      <c r="K220" s="194"/>
      <c r="L220" s="194"/>
      <c r="M220" s="194"/>
      <c r="N220" s="194"/>
      <c r="O220" s="194"/>
      <c r="P220" s="194"/>
      <c r="Q220" s="194"/>
      <c r="R220" s="194"/>
      <c r="S220" s="194" t="s">
        <v>26</v>
      </c>
      <c r="T220" s="194" t="s">
        <v>26</v>
      </c>
      <c r="U220" s="194">
        <v>1</v>
      </c>
      <c r="V220" s="194">
        <v>1</v>
      </c>
      <c r="W220" s="194"/>
      <c r="X220" s="194"/>
      <c r="Y220" s="194"/>
      <c r="Z220" s="194"/>
      <c r="AA220" s="194"/>
      <c r="AB220" s="194"/>
      <c r="AC220" s="194"/>
      <c r="AD220" s="194"/>
      <c r="AE220" s="194"/>
      <c r="AF220" s="194"/>
      <c r="AG220" s="194"/>
      <c r="AH220" s="194"/>
      <c r="AI220" s="194"/>
      <c r="AJ220" s="194"/>
      <c r="AK220" s="194"/>
      <c r="AL220" s="194"/>
      <c r="AM220" s="194"/>
      <c r="AN220" s="194"/>
      <c r="AO220" s="194"/>
      <c r="AP220" s="194"/>
      <c r="AQ220" s="194"/>
      <c r="AR220" s="194"/>
      <c r="AS220" s="194"/>
      <c r="AT220" s="194"/>
      <c r="AU220" s="194"/>
      <c r="AV220" s="194"/>
      <c r="AW220" s="194"/>
      <c r="AX220" s="194"/>
      <c r="AY220" s="194"/>
      <c r="AZ220" s="194"/>
      <c r="BA220" s="194"/>
      <c r="BB220" s="194"/>
      <c r="BC220" s="194"/>
      <c r="BD220">
        <f t="shared" si="13"/>
        <v>0</v>
      </c>
      <c r="BE220">
        <f t="shared" si="16"/>
        <v>0</v>
      </c>
      <c r="BF220">
        <f t="shared" si="16"/>
        <v>0</v>
      </c>
      <c r="BG220">
        <f t="shared" si="16"/>
        <v>0</v>
      </c>
      <c r="BH220">
        <f t="shared" si="16"/>
        <v>1</v>
      </c>
      <c r="BI220">
        <f t="shared" si="16"/>
        <v>0</v>
      </c>
      <c r="BJ220">
        <f t="shared" si="15"/>
        <v>0</v>
      </c>
      <c r="BK220">
        <f t="shared" si="14"/>
        <v>0</v>
      </c>
      <c r="BL220">
        <f t="shared" si="14"/>
        <v>0</v>
      </c>
      <c r="BM220">
        <f t="shared" si="14"/>
        <v>0</v>
      </c>
      <c r="BN220">
        <f t="shared" si="14"/>
        <v>0</v>
      </c>
      <c r="BO220">
        <f t="shared" si="14"/>
        <v>0</v>
      </c>
      <c r="BP220">
        <f t="shared" si="14"/>
        <v>0</v>
      </c>
    </row>
    <row r="221" spans="1:68" ht="15" x14ac:dyDescent="0.25">
      <c r="A221" s="150" t="str">
        <f>IF(ISNA(LOOKUP($F221,BLIOTECAS!$B$1:$B$27,BLIOTECAS!C$1:C$27)),"",LOOKUP($F221,BLIOTECAS!$B$1:$B$27,BLIOTECAS!C$1:C$27))</f>
        <v/>
      </c>
      <c r="B221" s="150" t="str">
        <f>IF(ISNA(LOOKUP($F221,BLIOTECAS!$B$1:$B$27,BLIOTECAS!D$1:D$27)),"",LOOKUP($F221,BLIOTECAS!$B$1:$B$27,BLIOTECAS!D$1:D$27))</f>
        <v/>
      </c>
      <c r="C221" s="150" t="str">
        <f>IFERROR(VLOOKUP(TABLA!F221,BLIOTECAS!$C$1:$E$26,3,FALSE),"")</f>
        <v>Ciencias Experimentales</v>
      </c>
      <c r="D221" s="195">
        <v>43971.84652777778</v>
      </c>
      <c r="E221" s="195" t="s">
        <v>396</v>
      </c>
      <c r="F221" s="194" t="s">
        <v>223</v>
      </c>
      <c r="G221" s="194" t="s">
        <v>301</v>
      </c>
      <c r="H221" s="194" t="s">
        <v>320</v>
      </c>
      <c r="I221" s="194" t="s">
        <v>306</v>
      </c>
      <c r="J221" s="194" t="s">
        <v>309</v>
      </c>
      <c r="K221" s="194" t="s">
        <v>223</v>
      </c>
      <c r="L221" s="194" t="s">
        <v>96</v>
      </c>
      <c r="M221" s="194"/>
      <c r="N221" s="194"/>
      <c r="O221" s="194"/>
      <c r="P221" s="194"/>
      <c r="Q221" s="194"/>
      <c r="R221" s="194"/>
      <c r="S221" s="194" t="s">
        <v>26</v>
      </c>
      <c r="T221" s="194" t="s">
        <v>270</v>
      </c>
      <c r="U221" s="194">
        <v>5</v>
      </c>
      <c r="V221" s="194">
        <v>4</v>
      </c>
      <c r="W221" s="194">
        <v>3</v>
      </c>
      <c r="X221" s="194">
        <v>1</v>
      </c>
      <c r="Y221" s="194">
        <v>5</v>
      </c>
      <c r="Z221" s="194">
        <v>5</v>
      </c>
      <c r="AA221" s="194">
        <v>5</v>
      </c>
      <c r="AB221" s="194">
        <v>3</v>
      </c>
      <c r="AC221" s="194">
        <v>3</v>
      </c>
      <c r="AD221" s="194">
        <v>4</v>
      </c>
      <c r="AE221" s="194"/>
      <c r="AF221" s="194">
        <v>4</v>
      </c>
      <c r="AG221" s="194">
        <v>4</v>
      </c>
      <c r="AH221" s="194">
        <v>4</v>
      </c>
      <c r="AI221" s="194">
        <v>4</v>
      </c>
      <c r="AJ221" s="194">
        <v>5</v>
      </c>
      <c r="AK221" s="194" t="s">
        <v>26</v>
      </c>
      <c r="AL221" s="194">
        <v>5</v>
      </c>
      <c r="AM221" s="194">
        <v>4</v>
      </c>
      <c r="AN221" s="194" t="s">
        <v>428</v>
      </c>
      <c r="AO221" s="194"/>
      <c r="AP221" s="194"/>
      <c r="AQ221" s="194"/>
      <c r="AR221" s="194"/>
      <c r="AS221" s="194"/>
      <c r="AT221" s="194"/>
      <c r="AU221" s="194"/>
      <c r="AV221" s="194" t="s">
        <v>270</v>
      </c>
      <c r="AW221" s="194" t="s">
        <v>26</v>
      </c>
      <c r="AX221" s="194"/>
      <c r="AY221" s="194">
        <v>4</v>
      </c>
      <c r="AZ221" s="194">
        <v>4</v>
      </c>
      <c r="BA221" s="194" t="s">
        <v>311</v>
      </c>
      <c r="BB221" s="194" t="s">
        <v>304</v>
      </c>
      <c r="BC221" s="194"/>
      <c r="BD221">
        <f t="shared" si="13"/>
        <v>1</v>
      </c>
      <c r="BE221">
        <f t="shared" si="16"/>
        <v>0</v>
      </c>
      <c r="BF221">
        <f t="shared" si="16"/>
        <v>0</v>
      </c>
      <c r="BG221">
        <f t="shared" si="16"/>
        <v>0</v>
      </c>
      <c r="BH221">
        <f t="shared" si="16"/>
        <v>0</v>
      </c>
      <c r="BI221">
        <f t="shared" si="16"/>
        <v>0</v>
      </c>
      <c r="BJ221">
        <f t="shared" si="15"/>
        <v>0</v>
      </c>
      <c r="BK221">
        <f t="shared" si="14"/>
        <v>1</v>
      </c>
      <c r="BL221">
        <f t="shared" si="14"/>
        <v>1</v>
      </c>
      <c r="BM221">
        <f t="shared" si="14"/>
        <v>1</v>
      </c>
      <c r="BN221">
        <f t="shared" si="14"/>
        <v>0</v>
      </c>
      <c r="BO221">
        <f t="shared" si="14"/>
        <v>0</v>
      </c>
      <c r="BP221">
        <f t="shared" si="14"/>
        <v>0</v>
      </c>
    </row>
    <row r="222" spans="1:68" ht="15" x14ac:dyDescent="0.25">
      <c r="A222" s="150" t="str">
        <f>IF(ISNA(LOOKUP($F222,BLIOTECAS!$B$1:$B$27,BLIOTECAS!C$1:C$27)),"",LOOKUP($F222,BLIOTECAS!$B$1:$B$27,BLIOTECAS!C$1:C$27))</f>
        <v/>
      </c>
      <c r="B222" s="150" t="str">
        <f>IF(ISNA(LOOKUP($F222,BLIOTECAS!$B$1:$B$27,BLIOTECAS!D$1:D$27)),"",LOOKUP($F222,BLIOTECAS!$B$1:$B$27,BLIOTECAS!D$1:D$27))</f>
        <v/>
      </c>
      <c r="C222" s="150" t="str">
        <f>IFERROR(VLOOKUP(TABLA!F222,BLIOTECAS!$C$1:$E$26,3,FALSE),"")</f>
        <v>Ciencias de la Salud</v>
      </c>
      <c r="D222" s="195">
        <v>43971.845138888886</v>
      </c>
      <c r="E222" s="195" t="s">
        <v>396</v>
      </c>
      <c r="F222" s="194" t="s">
        <v>108</v>
      </c>
      <c r="G222" s="194" t="s">
        <v>301</v>
      </c>
      <c r="H222" s="194" t="s">
        <v>305</v>
      </c>
      <c r="I222" s="194" t="s">
        <v>306</v>
      </c>
      <c r="J222" s="194" t="s">
        <v>108</v>
      </c>
      <c r="K222" s="194" t="s">
        <v>309</v>
      </c>
      <c r="L222" s="194" t="s">
        <v>106</v>
      </c>
      <c r="M222" s="194"/>
      <c r="N222" s="194"/>
      <c r="O222" s="194"/>
      <c r="P222" s="194"/>
      <c r="Q222" s="194"/>
      <c r="R222" s="194"/>
      <c r="S222" s="194" t="s">
        <v>26</v>
      </c>
      <c r="T222" s="194" t="s">
        <v>270</v>
      </c>
      <c r="U222" s="194">
        <v>4</v>
      </c>
      <c r="V222" s="194">
        <v>2</v>
      </c>
      <c r="W222" s="194">
        <v>3</v>
      </c>
      <c r="X222" s="194">
        <v>5</v>
      </c>
      <c r="Y222" s="194">
        <v>5</v>
      </c>
      <c r="Z222" s="194">
        <v>5</v>
      </c>
      <c r="AA222" s="194">
        <v>5</v>
      </c>
      <c r="AB222" s="194">
        <v>2</v>
      </c>
      <c r="AC222" s="194">
        <v>5</v>
      </c>
      <c r="AD222" s="194">
        <v>5</v>
      </c>
      <c r="AE222" s="194"/>
      <c r="AF222" s="194">
        <v>3</v>
      </c>
      <c r="AG222" s="194">
        <v>5</v>
      </c>
      <c r="AH222" s="194">
        <v>3</v>
      </c>
      <c r="AI222" s="194">
        <v>4</v>
      </c>
      <c r="AJ222" s="194">
        <v>5</v>
      </c>
      <c r="AK222" s="194" t="s">
        <v>26</v>
      </c>
      <c r="AL222" s="194">
        <v>4</v>
      </c>
      <c r="AM222" s="194">
        <v>5</v>
      </c>
      <c r="AN222" s="194" t="s">
        <v>408</v>
      </c>
      <c r="AO222" s="194"/>
      <c r="AP222" s="194"/>
      <c r="AQ222" s="194"/>
      <c r="AR222" s="194"/>
      <c r="AS222" s="194"/>
      <c r="AT222" s="194"/>
      <c r="AU222" s="194"/>
      <c r="AV222" s="194" t="s">
        <v>270</v>
      </c>
      <c r="AW222" s="194" t="s">
        <v>26</v>
      </c>
      <c r="AX222" s="194"/>
      <c r="AY222" s="194">
        <v>5</v>
      </c>
      <c r="AZ222" s="194">
        <v>5</v>
      </c>
      <c r="BA222" s="194" t="s">
        <v>303</v>
      </c>
      <c r="BB222" s="194" t="s">
        <v>308</v>
      </c>
      <c r="BC222" s="194"/>
      <c r="BD222">
        <f t="shared" si="13"/>
        <v>1</v>
      </c>
      <c r="BE222">
        <f t="shared" si="16"/>
        <v>0</v>
      </c>
      <c r="BF222">
        <f t="shared" si="16"/>
        <v>0</v>
      </c>
      <c r="BG222">
        <f t="shared" si="16"/>
        <v>0</v>
      </c>
      <c r="BH222">
        <f t="shared" si="16"/>
        <v>0</v>
      </c>
      <c r="BI222">
        <f t="shared" si="16"/>
        <v>0</v>
      </c>
      <c r="BJ222">
        <f t="shared" si="15"/>
        <v>1</v>
      </c>
      <c r="BK222">
        <f t="shared" si="14"/>
        <v>0</v>
      </c>
      <c r="BL222">
        <f t="shared" si="14"/>
        <v>1</v>
      </c>
      <c r="BM222">
        <f t="shared" si="14"/>
        <v>1</v>
      </c>
      <c r="BN222">
        <f t="shared" si="14"/>
        <v>0</v>
      </c>
      <c r="BO222">
        <f t="shared" si="14"/>
        <v>0</v>
      </c>
      <c r="BP222">
        <f t="shared" si="14"/>
        <v>0</v>
      </c>
    </row>
    <row r="223" spans="1:68" ht="15" x14ac:dyDescent="0.25">
      <c r="A223" s="150" t="str">
        <f>IF(ISNA(LOOKUP($F223,BLIOTECAS!$B$1:$B$27,BLIOTECAS!C$1:C$27)),"",LOOKUP($F223,BLIOTECAS!$B$1:$B$27,BLIOTECAS!C$1:C$27))</f>
        <v/>
      </c>
      <c r="B223" s="150" t="str">
        <f>IF(ISNA(LOOKUP($F223,BLIOTECAS!$B$1:$B$27,BLIOTECAS!D$1:D$27)),"",LOOKUP($F223,BLIOTECAS!$B$1:$B$27,BLIOTECAS!D$1:D$27))</f>
        <v/>
      </c>
      <c r="C223" s="150" t="str">
        <f>IFERROR(VLOOKUP(TABLA!F223,BLIOTECAS!$C$1:$E$26,3,FALSE),"")</f>
        <v>Ciencias Sociales</v>
      </c>
      <c r="D223" s="195">
        <v>43971.839583333334</v>
      </c>
      <c r="E223" s="195" t="s">
        <v>396</v>
      </c>
      <c r="F223" s="194" t="s">
        <v>92</v>
      </c>
      <c r="G223" s="194" t="s">
        <v>305</v>
      </c>
      <c r="H223" s="194" t="s">
        <v>320</v>
      </c>
      <c r="I223" s="194" t="s">
        <v>306</v>
      </c>
      <c r="J223" s="194" t="s">
        <v>92</v>
      </c>
      <c r="K223" s="194" t="s">
        <v>92</v>
      </c>
      <c r="L223" s="194" t="s">
        <v>92</v>
      </c>
      <c r="M223" s="194"/>
      <c r="N223" s="194"/>
      <c r="O223" s="194"/>
      <c r="P223" s="194"/>
      <c r="Q223" s="194"/>
      <c r="R223" s="194"/>
      <c r="S223" s="194" t="s">
        <v>26</v>
      </c>
      <c r="T223" s="194" t="s">
        <v>270</v>
      </c>
      <c r="U223" s="194">
        <v>3</v>
      </c>
      <c r="V223" s="194">
        <v>1</v>
      </c>
      <c r="W223" s="194">
        <v>1</v>
      </c>
      <c r="X223" s="194">
        <v>4</v>
      </c>
      <c r="Y223" s="194">
        <v>4</v>
      </c>
      <c r="Z223" s="194">
        <v>3</v>
      </c>
      <c r="AA223" s="194">
        <v>5</v>
      </c>
      <c r="AB223" s="194">
        <v>2</v>
      </c>
      <c r="AC223" s="194">
        <v>4</v>
      </c>
      <c r="AD223" s="194">
        <v>3</v>
      </c>
      <c r="AE223" s="194"/>
      <c r="AF223" s="194"/>
      <c r="AG223" s="194">
        <v>5</v>
      </c>
      <c r="AH223" s="194">
        <v>3</v>
      </c>
      <c r="AI223" s="194">
        <v>3</v>
      </c>
      <c r="AJ223" s="194">
        <v>2</v>
      </c>
      <c r="AK223" s="194" t="s">
        <v>26</v>
      </c>
      <c r="AL223" s="194">
        <v>3</v>
      </c>
      <c r="AM223" s="194">
        <v>4</v>
      </c>
      <c r="AN223" s="194" t="s">
        <v>345</v>
      </c>
      <c r="AO223" s="194"/>
      <c r="AP223" s="194"/>
      <c r="AQ223" s="194"/>
      <c r="AR223" s="194"/>
      <c r="AS223" s="194"/>
      <c r="AT223" s="194"/>
      <c r="AU223" s="194"/>
      <c r="AV223" s="194" t="s">
        <v>26</v>
      </c>
      <c r="AW223" s="194" t="s">
        <v>26</v>
      </c>
      <c r="AX223" s="194"/>
      <c r="AY223" s="194">
        <v>5</v>
      </c>
      <c r="AZ223" s="194">
        <v>5</v>
      </c>
      <c r="BA223" s="194" t="s">
        <v>303</v>
      </c>
      <c r="BB223" s="194"/>
      <c r="BC223" s="194"/>
      <c r="BD223">
        <f t="shared" si="13"/>
        <v>1</v>
      </c>
      <c r="BE223">
        <f t="shared" si="16"/>
        <v>0</v>
      </c>
      <c r="BF223">
        <f t="shared" si="16"/>
        <v>0</v>
      </c>
      <c r="BG223">
        <f t="shared" si="16"/>
        <v>0</v>
      </c>
      <c r="BH223">
        <f t="shared" si="16"/>
        <v>0</v>
      </c>
      <c r="BI223">
        <f t="shared" si="16"/>
        <v>0</v>
      </c>
      <c r="BJ223">
        <f t="shared" si="15"/>
        <v>0</v>
      </c>
      <c r="BK223">
        <f t="shared" si="14"/>
        <v>0</v>
      </c>
      <c r="BL223">
        <f t="shared" ref="BK223:BP265" si="17">IF(IFERROR(FIND(BL$1,$AN223,1),0)&lt;&gt;0,1,0)</f>
        <v>0</v>
      </c>
      <c r="BM223">
        <f t="shared" si="17"/>
        <v>1</v>
      </c>
      <c r="BN223">
        <f t="shared" si="17"/>
        <v>0</v>
      </c>
      <c r="BO223">
        <f t="shared" si="17"/>
        <v>0</v>
      </c>
      <c r="BP223">
        <f t="shared" si="17"/>
        <v>0</v>
      </c>
    </row>
    <row r="224" spans="1:68" ht="15" x14ac:dyDescent="0.25">
      <c r="A224" s="150" t="str">
        <f>IF(ISNA(LOOKUP($F224,BLIOTECAS!$B$1:$B$27,BLIOTECAS!C$1:C$27)),"",LOOKUP($F224,BLIOTECAS!$B$1:$B$27,BLIOTECAS!C$1:C$27))</f>
        <v/>
      </c>
      <c r="B224" s="150" t="str">
        <f>IF(ISNA(LOOKUP($F224,BLIOTECAS!$B$1:$B$27,BLIOTECAS!D$1:D$27)),"",LOOKUP($F224,BLIOTECAS!$B$1:$B$27,BLIOTECAS!D$1:D$27))</f>
        <v/>
      </c>
      <c r="C224" s="150" t="str">
        <f>IFERROR(VLOOKUP(TABLA!F224,BLIOTECAS!$C$1:$E$26,3,FALSE),"")</f>
        <v>Ciencias Sociales</v>
      </c>
      <c r="D224" s="195">
        <v>43971.839583333334</v>
      </c>
      <c r="E224" s="195" t="s">
        <v>407</v>
      </c>
      <c r="F224" s="194" t="s">
        <v>91</v>
      </c>
      <c r="G224" s="194" t="s">
        <v>305</v>
      </c>
      <c r="H224" s="194" t="s">
        <v>305</v>
      </c>
      <c r="I224" s="194" t="s">
        <v>327</v>
      </c>
      <c r="J224" s="194" t="s">
        <v>309</v>
      </c>
      <c r="K224" s="194" t="s">
        <v>91</v>
      </c>
      <c r="L224" s="194"/>
      <c r="M224" s="194" t="s">
        <v>967</v>
      </c>
      <c r="N224" s="194"/>
      <c r="O224" s="194"/>
      <c r="P224" s="194"/>
      <c r="Q224" s="194"/>
      <c r="R224" s="194"/>
      <c r="S224" s="194" t="s">
        <v>26</v>
      </c>
      <c r="T224" s="194" t="s">
        <v>270</v>
      </c>
      <c r="U224" s="194">
        <v>3</v>
      </c>
      <c r="V224" s="194">
        <v>5</v>
      </c>
      <c r="W224" s="194">
        <v>5</v>
      </c>
      <c r="X224" s="194">
        <v>4</v>
      </c>
      <c r="Y224" s="194">
        <v>5</v>
      </c>
      <c r="Z224" s="194">
        <v>5</v>
      </c>
      <c r="AA224" s="194">
        <v>4</v>
      </c>
      <c r="AB224" s="194">
        <v>2</v>
      </c>
      <c r="AC224" s="194">
        <v>5</v>
      </c>
      <c r="AD224" s="194">
        <v>5</v>
      </c>
      <c r="AE224" s="194"/>
      <c r="AF224" s="194">
        <v>5</v>
      </c>
      <c r="AG224" s="194">
        <v>4</v>
      </c>
      <c r="AH224" s="194">
        <v>5</v>
      </c>
      <c r="AI224" s="194">
        <v>5</v>
      </c>
      <c r="AJ224" s="194">
        <v>5</v>
      </c>
      <c r="AK224" s="194" t="s">
        <v>270</v>
      </c>
      <c r="AL224" s="194">
        <v>4</v>
      </c>
      <c r="AM224" s="194">
        <v>4</v>
      </c>
      <c r="AN224" s="194" t="s">
        <v>408</v>
      </c>
      <c r="AO224" s="194"/>
      <c r="AP224" s="194"/>
      <c r="AQ224" s="194"/>
      <c r="AR224" s="194"/>
      <c r="AS224" s="194"/>
      <c r="AT224" s="194"/>
      <c r="AU224" s="194"/>
      <c r="AV224" s="194" t="s">
        <v>26</v>
      </c>
      <c r="AW224" s="194" t="s">
        <v>26</v>
      </c>
      <c r="AX224" s="194"/>
      <c r="AY224" s="194">
        <v>5</v>
      </c>
      <c r="AZ224" s="194">
        <v>5</v>
      </c>
      <c r="BA224" s="194" t="s">
        <v>311</v>
      </c>
      <c r="BB224" s="194" t="s">
        <v>308</v>
      </c>
      <c r="BC224" s="194"/>
      <c r="BD224">
        <f t="shared" si="13"/>
        <v>1</v>
      </c>
      <c r="BE224">
        <f t="shared" si="16"/>
        <v>0</v>
      </c>
      <c r="BF224">
        <f t="shared" si="16"/>
        <v>1</v>
      </c>
      <c r="BG224">
        <f t="shared" si="16"/>
        <v>0</v>
      </c>
      <c r="BH224">
        <f t="shared" si="16"/>
        <v>0</v>
      </c>
      <c r="BI224">
        <f t="shared" si="16"/>
        <v>0</v>
      </c>
      <c r="BJ224">
        <f t="shared" si="15"/>
        <v>1</v>
      </c>
      <c r="BK224">
        <f t="shared" si="17"/>
        <v>0</v>
      </c>
      <c r="BL224">
        <f t="shared" si="17"/>
        <v>1</v>
      </c>
      <c r="BM224">
        <f t="shared" si="17"/>
        <v>1</v>
      </c>
      <c r="BN224">
        <f t="shared" si="17"/>
        <v>0</v>
      </c>
      <c r="BO224">
        <f t="shared" si="17"/>
        <v>0</v>
      </c>
      <c r="BP224">
        <f t="shared" si="17"/>
        <v>0</v>
      </c>
    </row>
    <row r="225" spans="1:68" ht="15" x14ac:dyDescent="0.25">
      <c r="A225" s="150" t="str">
        <f>IF(ISNA(LOOKUP($F225,BLIOTECAS!$B$1:$B$27,BLIOTECAS!C$1:C$27)),"",LOOKUP($F225,BLIOTECAS!$B$1:$B$27,BLIOTECAS!C$1:C$27))</f>
        <v/>
      </c>
      <c r="B225" s="150" t="str">
        <f>IF(ISNA(LOOKUP($F225,BLIOTECAS!$B$1:$B$27,BLIOTECAS!D$1:D$27)),"",LOOKUP($F225,BLIOTECAS!$B$1:$B$27,BLIOTECAS!D$1:D$27))</f>
        <v/>
      </c>
      <c r="C225" s="150" t="str">
        <f>IFERROR(VLOOKUP(TABLA!F225,BLIOTECAS!$C$1:$E$26,3,FALSE),"")</f>
        <v>Ciencias de la Salud</v>
      </c>
      <c r="D225" s="195">
        <v>43971.834722222222</v>
      </c>
      <c r="E225" s="195" t="s">
        <v>396</v>
      </c>
      <c r="F225" s="194" t="s">
        <v>106</v>
      </c>
      <c r="G225" s="194" t="s">
        <v>305</v>
      </c>
      <c r="H225" s="194" t="s">
        <v>300</v>
      </c>
      <c r="I225" s="194" t="s">
        <v>315</v>
      </c>
      <c r="J225" s="194" t="s">
        <v>106</v>
      </c>
      <c r="K225" s="194" t="s">
        <v>309</v>
      </c>
      <c r="L225" s="194"/>
      <c r="M225" s="194"/>
      <c r="N225" s="194"/>
      <c r="O225" s="194"/>
      <c r="P225" s="194"/>
      <c r="Q225" s="194"/>
      <c r="R225" s="194"/>
      <c r="S225" s="194" t="s">
        <v>270</v>
      </c>
      <c r="T225" s="194" t="s">
        <v>270</v>
      </c>
      <c r="U225" s="194">
        <v>2</v>
      </c>
      <c r="V225" s="194">
        <v>3</v>
      </c>
      <c r="W225" s="194">
        <v>1</v>
      </c>
      <c r="X225" s="194">
        <v>1</v>
      </c>
      <c r="Y225" s="194">
        <v>4</v>
      </c>
      <c r="Z225" s="194">
        <v>4</v>
      </c>
      <c r="AA225" s="194">
        <v>4</v>
      </c>
      <c r="AB225" s="194">
        <v>1</v>
      </c>
      <c r="AC225" s="194">
        <v>1</v>
      </c>
      <c r="AD225" s="194">
        <v>4</v>
      </c>
      <c r="AE225" s="194"/>
      <c r="AF225" s="194">
        <v>3</v>
      </c>
      <c r="AG225" s="194">
        <v>3</v>
      </c>
      <c r="AH225" s="194">
        <v>3</v>
      </c>
      <c r="AI225" s="194">
        <v>2</v>
      </c>
      <c r="AJ225" s="194">
        <v>4</v>
      </c>
      <c r="AK225" s="194" t="s">
        <v>26</v>
      </c>
      <c r="AL225" s="194">
        <v>3</v>
      </c>
      <c r="AM225" s="194">
        <v>1</v>
      </c>
      <c r="AN225" s="194" t="s">
        <v>408</v>
      </c>
      <c r="AO225" s="194"/>
      <c r="AP225" s="194"/>
      <c r="AQ225" s="194"/>
      <c r="AR225" s="194"/>
      <c r="AS225" s="194"/>
      <c r="AT225" s="194"/>
      <c r="AU225" s="194"/>
      <c r="AV225" s="194" t="s">
        <v>26</v>
      </c>
      <c r="AW225" s="194" t="s">
        <v>26</v>
      </c>
      <c r="AX225" s="194"/>
      <c r="AY225" s="194">
        <v>3</v>
      </c>
      <c r="AZ225" s="194">
        <v>3</v>
      </c>
      <c r="BA225" s="194" t="s">
        <v>311</v>
      </c>
      <c r="BB225" s="194" t="s">
        <v>317</v>
      </c>
      <c r="BC225" s="194"/>
      <c r="BD225">
        <f t="shared" si="13"/>
        <v>0</v>
      </c>
      <c r="BE225">
        <f t="shared" si="16"/>
        <v>1</v>
      </c>
      <c r="BF225">
        <f t="shared" si="16"/>
        <v>0</v>
      </c>
      <c r="BG225">
        <f t="shared" si="16"/>
        <v>0</v>
      </c>
      <c r="BH225">
        <f t="shared" si="16"/>
        <v>0</v>
      </c>
      <c r="BI225">
        <f t="shared" si="16"/>
        <v>0</v>
      </c>
      <c r="BJ225">
        <f t="shared" si="15"/>
        <v>1</v>
      </c>
      <c r="BK225">
        <f t="shared" si="17"/>
        <v>0</v>
      </c>
      <c r="BL225">
        <f t="shared" si="17"/>
        <v>1</v>
      </c>
      <c r="BM225">
        <f t="shared" si="17"/>
        <v>1</v>
      </c>
      <c r="BN225">
        <f t="shared" si="17"/>
        <v>0</v>
      </c>
      <c r="BO225">
        <f t="shared" si="17"/>
        <v>0</v>
      </c>
      <c r="BP225">
        <f t="shared" si="17"/>
        <v>0</v>
      </c>
    </row>
    <row r="226" spans="1:68" ht="15" x14ac:dyDescent="0.25">
      <c r="A226" s="150" t="str">
        <f>IF(ISNA(LOOKUP($F226,BLIOTECAS!$B$1:$B$27,BLIOTECAS!C$1:C$27)),"",LOOKUP($F226,BLIOTECAS!$B$1:$B$27,BLIOTECAS!C$1:C$27))</f>
        <v/>
      </c>
      <c r="B226" s="150" t="str">
        <f>IF(ISNA(LOOKUP($F226,BLIOTECAS!$B$1:$B$27,BLIOTECAS!D$1:D$27)),"",LOOKUP($F226,BLIOTECAS!$B$1:$B$27,BLIOTECAS!D$1:D$27))</f>
        <v/>
      </c>
      <c r="C226" s="150" t="str">
        <f>IFERROR(VLOOKUP(TABLA!F226,BLIOTECAS!$C$1:$E$26,3,FALSE),"")</f>
        <v>Ciencias Sociales</v>
      </c>
      <c r="D226" s="195">
        <v>43971.833333333336</v>
      </c>
      <c r="E226" s="195" t="s">
        <v>401</v>
      </c>
      <c r="F226" s="194" t="s">
        <v>91</v>
      </c>
      <c r="G226" s="194" t="s">
        <v>300</v>
      </c>
      <c r="H226" s="194" t="s">
        <v>301</v>
      </c>
      <c r="I226" s="194" t="s">
        <v>318</v>
      </c>
      <c r="J226" s="194" t="s">
        <v>92</v>
      </c>
      <c r="K226" s="194" t="s">
        <v>91</v>
      </c>
      <c r="L226" s="194" t="s">
        <v>84</v>
      </c>
      <c r="M226" s="194"/>
      <c r="N226" s="194"/>
      <c r="O226" s="194"/>
      <c r="P226" s="194"/>
      <c r="Q226" s="194"/>
      <c r="R226" s="194"/>
      <c r="S226" s="194" t="s">
        <v>26</v>
      </c>
      <c r="T226" s="194" t="s">
        <v>26</v>
      </c>
      <c r="U226" s="194">
        <v>4</v>
      </c>
      <c r="V226" s="194">
        <v>4</v>
      </c>
      <c r="W226" s="194">
        <v>5</v>
      </c>
      <c r="X226" s="194">
        <v>3</v>
      </c>
      <c r="Y226" s="194">
        <v>3</v>
      </c>
      <c r="Z226" s="194">
        <v>1</v>
      </c>
      <c r="AA226" s="194">
        <v>2</v>
      </c>
      <c r="AB226" s="194">
        <v>3</v>
      </c>
      <c r="AC226" s="194">
        <v>3</v>
      </c>
      <c r="AD226" s="194">
        <v>4</v>
      </c>
      <c r="AE226" s="194"/>
      <c r="AF226" s="194">
        <v>4</v>
      </c>
      <c r="AG226" s="194">
        <v>4</v>
      </c>
      <c r="AH226" s="194">
        <v>3</v>
      </c>
      <c r="AI226" s="194">
        <v>3</v>
      </c>
      <c r="AJ226" s="194">
        <v>4</v>
      </c>
      <c r="AK226" s="194" t="s">
        <v>270</v>
      </c>
      <c r="AL226" s="194">
        <v>5</v>
      </c>
      <c r="AM226" s="194">
        <v>4</v>
      </c>
      <c r="AN226" s="194" t="s">
        <v>325</v>
      </c>
      <c r="AO226" s="194"/>
      <c r="AP226" s="194"/>
      <c r="AQ226" s="194"/>
      <c r="AR226" s="194"/>
      <c r="AS226" s="194"/>
      <c r="AT226" s="194"/>
      <c r="AU226" s="194"/>
      <c r="AV226" s="194" t="s">
        <v>270</v>
      </c>
      <c r="AW226" s="194" t="s">
        <v>26</v>
      </c>
      <c r="AX226" s="194"/>
      <c r="AY226" s="194">
        <v>3</v>
      </c>
      <c r="AZ226" s="194">
        <v>4</v>
      </c>
      <c r="BA226" s="194" t="s">
        <v>311</v>
      </c>
      <c r="BB226" s="194" t="s">
        <v>304</v>
      </c>
      <c r="BC226" s="194"/>
      <c r="BD226">
        <f t="shared" si="13"/>
        <v>0</v>
      </c>
      <c r="BE226">
        <f t="shared" si="16"/>
        <v>0</v>
      </c>
      <c r="BF226">
        <f t="shared" si="16"/>
        <v>1</v>
      </c>
      <c r="BG226">
        <f t="shared" si="16"/>
        <v>0</v>
      </c>
      <c r="BH226">
        <f t="shared" si="16"/>
        <v>0</v>
      </c>
      <c r="BI226">
        <f t="shared" si="16"/>
        <v>0</v>
      </c>
      <c r="BJ226">
        <f t="shared" si="15"/>
        <v>1</v>
      </c>
      <c r="BK226">
        <f t="shared" si="17"/>
        <v>0</v>
      </c>
      <c r="BL226">
        <f t="shared" si="17"/>
        <v>0</v>
      </c>
      <c r="BM226">
        <f t="shared" si="17"/>
        <v>0</v>
      </c>
      <c r="BN226">
        <f t="shared" si="17"/>
        <v>0</v>
      </c>
      <c r="BO226">
        <f t="shared" si="17"/>
        <v>0</v>
      </c>
      <c r="BP226">
        <f t="shared" si="17"/>
        <v>0</v>
      </c>
    </row>
    <row r="227" spans="1:68" ht="15" x14ac:dyDescent="0.25">
      <c r="A227" s="150" t="str">
        <f>IF(ISNA(LOOKUP($F227,BLIOTECAS!$B$1:$B$27,BLIOTECAS!C$1:C$27)),"",LOOKUP($F227,BLIOTECAS!$B$1:$B$27,BLIOTECAS!C$1:C$27))</f>
        <v/>
      </c>
      <c r="B227" s="150" t="str">
        <f>IF(ISNA(LOOKUP($F227,BLIOTECAS!$B$1:$B$27,BLIOTECAS!D$1:D$27)),"",LOOKUP($F227,BLIOTECAS!$B$1:$B$27,BLIOTECAS!D$1:D$27))</f>
        <v/>
      </c>
      <c r="C227" s="150" t="str">
        <f>IFERROR(VLOOKUP(TABLA!F227,BLIOTECAS!$C$1:$E$26,3,FALSE),"")</f>
        <v>Ciencias de la Salud</v>
      </c>
      <c r="D227" s="195">
        <v>43971.832638888889</v>
      </c>
      <c r="E227" s="195" t="s">
        <v>396</v>
      </c>
      <c r="F227" s="194" t="s">
        <v>101</v>
      </c>
      <c r="G227" s="194" t="s">
        <v>301</v>
      </c>
      <c r="H227" s="194" t="s">
        <v>305</v>
      </c>
      <c r="I227" s="194" t="s">
        <v>315</v>
      </c>
      <c r="J227" s="194" t="s">
        <v>101</v>
      </c>
      <c r="K227" s="194" t="s">
        <v>107</v>
      </c>
      <c r="L227" s="194" t="s">
        <v>92</v>
      </c>
      <c r="M227" s="194"/>
      <c r="N227" s="194"/>
      <c r="O227" s="194"/>
      <c r="P227" s="194"/>
      <c r="Q227" s="194"/>
      <c r="R227" s="194"/>
      <c r="S227" s="194" t="s">
        <v>270</v>
      </c>
      <c r="T227" s="194" t="s">
        <v>270</v>
      </c>
      <c r="U227" s="194">
        <v>4</v>
      </c>
      <c r="V227" s="194">
        <v>1</v>
      </c>
      <c r="W227" s="194">
        <v>3</v>
      </c>
      <c r="X227" s="194">
        <v>2</v>
      </c>
      <c r="Y227" s="194">
        <v>1</v>
      </c>
      <c r="Z227" s="194">
        <v>1</v>
      </c>
      <c r="AA227" s="194">
        <v>5</v>
      </c>
      <c r="AB227" s="194">
        <v>2</v>
      </c>
      <c r="AC227" s="194">
        <v>4</v>
      </c>
      <c r="AD227" s="194">
        <v>3</v>
      </c>
      <c r="AE227" s="194"/>
      <c r="AF227" s="194">
        <v>3</v>
      </c>
      <c r="AG227" s="194">
        <v>5</v>
      </c>
      <c r="AH227" s="194">
        <v>4</v>
      </c>
      <c r="AI227" s="194">
        <v>3</v>
      </c>
      <c r="AJ227" s="194">
        <v>4</v>
      </c>
      <c r="AK227" s="194" t="s">
        <v>26</v>
      </c>
      <c r="AL227" s="194">
        <v>3</v>
      </c>
      <c r="AM227" s="194">
        <v>3</v>
      </c>
      <c r="AN227" s="194" t="s">
        <v>307</v>
      </c>
      <c r="AO227" s="194"/>
      <c r="AP227" s="194"/>
      <c r="AQ227" s="194"/>
      <c r="AR227" s="194"/>
      <c r="AS227" s="194"/>
      <c r="AT227" s="194"/>
      <c r="AU227" s="194"/>
      <c r="AV227" s="194" t="s">
        <v>270</v>
      </c>
      <c r="AW227" s="194" t="s">
        <v>270</v>
      </c>
      <c r="AX227" s="194" t="s">
        <v>313</v>
      </c>
      <c r="AY227" s="194">
        <v>5</v>
      </c>
      <c r="AZ227" s="194">
        <v>5</v>
      </c>
      <c r="BA227" s="194" t="s">
        <v>311</v>
      </c>
      <c r="BB227" s="194" t="s">
        <v>308</v>
      </c>
      <c r="BC227" s="194"/>
      <c r="BD227">
        <f t="shared" si="13"/>
        <v>0</v>
      </c>
      <c r="BE227">
        <f t="shared" si="16"/>
        <v>1</v>
      </c>
      <c r="BF227">
        <f t="shared" si="16"/>
        <v>0</v>
      </c>
      <c r="BG227">
        <f t="shared" si="16"/>
        <v>0</v>
      </c>
      <c r="BH227">
        <f t="shared" si="16"/>
        <v>0</v>
      </c>
      <c r="BI227">
        <f t="shared" si="16"/>
        <v>0</v>
      </c>
      <c r="BJ227">
        <f t="shared" si="15"/>
        <v>0</v>
      </c>
      <c r="BK227">
        <f t="shared" si="17"/>
        <v>0</v>
      </c>
      <c r="BL227">
        <f t="shared" si="17"/>
        <v>0</v>
      </c>
      <c r="BM227">
        <f t="shared" si="17"/>
        <v>0</v>
      </c>
      <c r="BN227">
        <f t="shared" si="17"/>
        <v>0</v>
      </c>
      <c r="BO227">
        <f t="shared" si="17"/>
        <v>1</v>
      </c>
      <c r="BP227">
        <f t="shared" si="17"/>
        <v>0</v>
      </c>
    </row>
    <row r="228" spans="1:68" ht="15" x14ac:dyDescent="0.25">
      <c r="A228" s="150" t="str">
        <f>IF(ISNA(LOOKUP($F228,BLIOTECAS!$B$1:$B$27,BLIOTECAS!C$1:C$27)),"",LOOKUP($F228,BLIOTECAS!$B$1:$B$27,BLIOTECAS!C$1:C$27))</f>
        <v/>
      </c>
      <c r="B228" s="150" t="str">
        <f>IF(ISNA(LOOKUP($F228,BLIOTECAS!$B$1:$B$27,BLIOTECAS!D$1:D$27)),"",LOOKUP($F228,BLIOTECAS!$B$1:$B$27,BLIOTECAS!D$1:D$27))</f>
        <v/>
      </c>
      <c r="C228" s="150" t="str">
        <f>IFERROR(VLOOKUP(TABLA!F228,BLIOTECAS!$C$1:$E$26,3,FALSE),"")</f>
        <v>Humanidades</v>
      </c>
      <c r="D228" s="195">
        <v>43971.814583333333</v>
      </c>
      <c r="E228" s="195" t="s">
        <v>396</v>
      </c>
      <c r="F228" s="194" t="s">
        <v>104</v>
      </c>
      <c r="G228" s="194" t="s">
        <v>300</v>
      </c>
      <c r="H228" s="194" t="s">
        <v>305</v>
      </c>
      <c r="I228" s="194" t="s">
        <v>315</v>
      </c>
      <c r="J228" s="194" t="s">
        <v>309</v>
      </c>
      <c r="K228" s="194" t="s">
        <v>104</v>
      </c>
      <c r="L228" s="194" t="s">
        <v>103</v>
      </c>
      <c r="M228" s="194"/>
      <c r="N228" s="194"/>
      <c r="O228" s="194"/>
      <c r="P228" s="194"/>
      <c r="Q228" s="194"/>
      <c r="R228" s="194"/>
      <c r="S228" s="194" t="s">
        <v>26</v>
      </c>
      <c r="T228" s="194" t="s">
        <v>26</v>
      </c>
      <c r="U228" s="194">
        <v>3</v>
      </c>
      <c r="V228" s="194">
        <v>2</v>
      </c>
      <c r="W228" s="194">
        <v>2</v>
      </c>
      <c r="X228" s="194">
        <v>4</v>
      </c>
      <c r="Y228" s="194">
        <v>5</v>
      </c>
      <c r="Z228" s="194">
        <v>5</v>
      </c>
      <c r="AA228" s="194">
        <v>3</v>
      </c>
      <c r="AB228" s="194">
        <v>4</v>
      </c>
      <c r="AC228" s="194">
        <v>3</v>
      </c>
      <c r="AD228" s="194">
        <v>3</v>
      </c>
      <c r="AE228" s="194"/>
      <c r="AF228" s="194">
        <v>4</v>
      </c>
      <c r="AG228" s="194">
        <v>4</v>
      </c>
      <c r="AH228" s="194">
        <v>5</v>
      </c>
      <c r="AI228" s="194">
        <v>4</v>
      </c>
      <c r="AJ228" s="194">
        <v>5</v>
      </c>
      <c r="AK228" s="194" t="s">
        <v>26</v>
      </c>
      <c r="AL228" s="194">
        <v>4</v>
      </c>
      <c r="AM228" s="194">
        <v>4</v>
      </c>
      <c r="AN228" s="194" t="s">
        <v>408</v>
      </c>
      <c r="AO228" s="194"/>
      <c r="AP228" s="194"/>
      <c r="AQ228" s="194"/>
      <c r="AR228" s="194"/>
      <c r="AS228" s="194"/>
      <c r="AT228" s="194"/>
      <c r="AU228" s="194"/>
      <c r="AV228" s="194" t="s">
        <v>270</v>
      </c>
      <c r="AW228" s="194" t="s">
        <v>26</v>
      </c>
      <c r="AX228" s="194"/>
      <c r="AY228" s="194">
        <v>5</v>
      </c>
      <c r="AZ228" s="194">
        <v>5</v>
      </c>
      <c r="BA228" s="194" t="s">
        <v>303</v>
      </c>
      <c r="BB228" s="194" t="s">
        <v>304</v>
      </c>
      <c r="BC228" s="194"/>
      <c r="BD228">
        <f t="shared" si="13"/>
        <v>0</v>
      </c>
      <c r="BE228">
        <f t="shared" si="16"/>
        <v>1</v>
      </c>
      <c r="BF228">
        <f t="shared" si="16"/>
        <v>0</v>
      </c>
      <c r="BG228">
        <f t="shared" si="16"/>
        <v>0</v>
      </c>
      <c r="BH228">
        <f t="shared" si="16"/>
        <v>0</v>
      </c>
      <c r="BI228">
        <f t="shared" si="16"/>
        <v>0</v>
      </c>
      <c r="BJ228">
        <f t="shared" si="15"/>
        <v>1</v>
      </c>
      <c r="BK228">
        <f t="shared" si="17"/>
        <v>0</v>
      </c>
      <c r="BL228">
        <f t="shared" si="17"/>
        <v>1</v>
      </c>
      <c r="BM228">
        <f t="shared" si="17"/>
        <v>1</v>
      </c>
      <c r="BN228">
        <f t="shared" si="17"/>
        <v>0</v>
      </c>
      <c r="BO228">
        <f t="shared" si="17"/>
        <v>0</v>
      </c>
      <c r="BP228">
        <f t="shared" si="17"/>
        <v>0</v>
      </c>
    </row>
    <row r="229" spans="1:68" ht="15" x14ac:dyDescent="0.25">
      <c r="A229" s="150" t="str">
        <f>IF(ISNA(LOOKUP($F229,BLIOTECAS!$B$1:$B$27,BLIOTECAS!C$1:C$27)),"",LOOKUP($F229,BLIOTECAS!$B$1:$B$27,BLIOTECAS!C$1:C$27))</f>
        <v/>
      </c>
      <c r="B229" s="150" t="str">
        <f>IF(ISNA(LOOKUP($F229,BLIOTECAS!$B$1:$B$27,BLIOTECAS!D$1:D$27)),"",LOOKUP($F229,BLIOTECAS!$B$1:$B$27,BLIOTECAS!D$1:D$27))</f>
        <v/>
      </c>
      <c r="C229" s="150" t="str">
        <f>IFERROR(VLOOKUP(TABLA!F229,BLIOTECAS!$C$1:$E$26,3,FALSE),"")</f>
        <v>Humanidades</v>
      </c>
      <c r="D229" s="195">
        <v>43971.806250000001</v>
      </c>
      <c r="E229" s="195" t="s">
        <v>396</v>
      </c>
      <c r="F229" s="194" t="s">
        <v>104</v>
      </c>
      <c r="G229" s="194" t="s">
        <v>300</v>
      </c>
      <c r="H229" s="194" t="s">
        <v>300</v>
      </c>
      <c r="I229" s="194" t="s">
        <v>306</v>
      </c>
      <c r="J229" s="194" t="s">
        <v>104</v>
      </c>
      <c r="K229" s="194" t="s">
        <v>309</v>
      </c>
      <c r="L229" s="194" t="s">
        <v>91</v>
      </c>
      <c r="M229" s="194"/>
      <c r="N229" s="194"/>
      <c r="O229" s="194"/>
      <c r="P229" s="194"/>
      <c r="Q229" s="194"/>
      <c r="R229" s="194"/>
      <c r="S229" s="194" t="s">
        <v>26</v>
      </c>
      <c r="T229" s="194" t="s">
        <v>270</v>
      </c>
      <c r="U229" s="194">
        <v>3</v>
      </c>
      <c r="V229" s="194">
        <v>2</v>
      </c>
      <c r="W229" s="194">
        <v>1</v>
      </c>
      <c r="X229" s="194">
        <v>4</v>
      </c>
      <c r="Y229" s="194">
        <v>5</v>
      </c>
      <c r="Z229" s="194">
        <v>4</v>
      </c>
      <c r="AA229" s="194">
        <v>5</v>
      </c>
      <c r="AB229" s="194">
        <v>4</v>
      </c>
      <c r="AC229" s="194">
        <v>4</v>
      </c>
      <c r="AD229" s="194">
        <v>4</v>
      </c>
      <c r="AE229" s="194"/>
      <c r="AF229" s="194">
        <v>3</v>
      </c>
      <c r="AG229" s="194">
        <v>3</v>
      </c>
      <c r="AH229" s="194">
        <v>4</v>
      </c>
      <c r="AI229" s="194">
        <v>4</v>
      </c>
      <c r="AJ229" s="194">
        <v>4</v>
      </c>
      <c r="AK229" s="194" t="s">
        <v>270</v>
      </c>
      <c r="AL229" s="194">
        <v>4</v>
      </c>
      <c r="AM229" s="194">
        <v>4</v>
      </c>
      <c r="AN229" s="194" t="s">
        <v>307</v>
      </c>
      <c r="AO229" s="194"/>
      <c r="AP229" s="194"/>
      <c r="AQ229" s="194"/>
      <c r="AR229" s="194"/>
      <c r="AS229" s="194"/>
      <c r="AT229" s="194"/>
      <c r="AU229" s="194"/>
      <c r="AV229" s="194" t="s">
        <v>270</v>
      </c>
      <c r="AW229" s="194" t="s">
        <v>270</v>
      </c>
      <c r="AX229" s="194" t="s">
        <v>25</v>
      </c>
      <c r="AY229" s="194">
        <v>5</v>
      </c>
      <c r="AZ229" s="194">
        <v>5</v>
      </c>
      <c r="BA229" s="194" t="s">
        <v>311</v>
      </c>
      <c r="BB229" s="194" t="s">
        <v>308</v>
      </c>
      <c r="BC229" s="194"/>
      <c r="BD229">
        <f t="shared" si="13"/>
        <v>1</v>
      </c>
      <c r="BE229">
        <f t="shared" si="16"/>
        <v>0</v>
      </c>
      <c r="BF229">
        <f t="shared" si="16"/>
        <v>0</v>
      </c>
      <c r="BG229">
        <f t="shared" si="16"/>
        <v>0</v>
      </c>
      <c r="BH229">
        <f t="shared" si="16"/>
        <v>0</v>
      </c>
      <c r="BI229">
        <f t="shared" si="16"/>
        <v>0</v>
      </c>
      <c r="BJ229">
        <f t="shared" si="15"/>
        <v>0</v>
      </c>
      <c r="BK229">
        <f t="shared" si="17"/>
        <v>0</v>
      </c>
      <c r="BL229">
        <f t="shared" si="17"/>
        <v>0</v>
      </c>
      <c r="BM229">
        <f t="shared" si="17"/>
        <v>0</v>
      </c>
      <c r="BN229">
        <f t="shared" si="17"/>
        <v>0</v>
      </c>
      <c r="BO229">
        <f t="shared" si="17"/>
        <v>1</v>
      </c>
      <c r="BP229">
        <f t="shared" si="17"/>
        <v>0</v>
      </c>
    </row>
    <row r="230" spans="1:68" ht="15" x14ac:dyDescent="0.25">
      <c r="A230" s="150" t="str">
        <f>IF(ISNA(LOOKUP($F230,BLIOTECAS!$B$1:$B$27,BLIOTECAS!C$1:C$27)),"",LOOKUP($F230,BLIOTECAS!$B$1:$B$27,BLIOTECAS!C$1:C$27))</f>
        <v/>
      </c>
      <c r="B230" s="150" t="str">
        <f>IF(ISNA(LOOKUP($F230,BLIOTECAS!$B$1:$B$27,BLIOTECAS!D$1:D$27)),"",LOOKUP($F230,BLIOTECAS!$B$1:$B$27,BLIOTECAS!D$1:D$27))</f>
        <v/>
      </c>
      <c r="C230" s="150" t="str">
        <f>IFERROR(VLOOKUP(TABLA!F230,BLIOTECAS!$C$1:$E$26,3,FALSE),"")</f>
        <v>Ciencias Sociales</v>
      </c>
      <c r="D230" s="195">
        <v>43971.8</v>
      </c>
      <c r="E230" s="195" t="s">
        <v>401</v>
      </c>
      <c r="F230" s="194" t="s">
        <v>99</v>
      </c>
      <c r="G230" s="194" t="s">
        <v>300</v>
      </c>
      <c r="H230" s="194" t="s">
        <v>300</v>
      </c>
      <c r="I230" s="194" t="s">
        <v>306</v>
      </c>
      <c r="J230" s="194" t="s">
        <v>322</v>
      </c>
      <c r="K230" s="194" t="s">
        <v>309</v>
      </c>
      <c r="L230" s="194" t="s">
        <v>221</v>
      </c>
      <c r="M230" s="194"/>
      <c r="N230" s="194"/>
      <c r="O230" s="194"/>
      <c r="P230" s="194"/>
      <c r="Q230" s="194"/>
      <c r="R230" s="194"/>
      <c r="S230" s="194" t="s">
        <v>270</v>
      </c>
      <c r="T230" s="194" t="s">
        <v>270</v>
      </c>
      <c r="U230" s="194">
        <v>4</v>
      </c>
      <c r="V230" s="194">
        <v>4</v>
      </c>
      <c r="W230" s="194">
        <v>5</v>
      </c>
      <c r="X230" s="194">
        <v>5</v>
      </c>
      <c r="Y230" s="194">
        <v>3</v>
      </c>
      <c r="Z230" s="194">
        <v>2</v>
      </c>
      <c r="AA230" s="194">
        <v>1</v>
      </c>
      <c r="AB230" s="194">
        <v>3</v>
      </c>
      <c r="AC230" s="194">
        <v>2</v>
      </c>
      <c r="AD230" s="194">
        <v>3</v>
      </c>
      <c r="AE230" s="194"/>
      <c r="AF230" s="194">
        <v>3</v>
      </c>
      <c r="AG230" s="194">
        <v>4</v>
      </c>
      <c r="AH230" s="194">
        <v>3</v>
      </c>
      <c r="AI230" s="194">
        <v>4</v>
      </c>
      <c r="AJ230" s="194">
        <v>3</v>
      </c>
      <c r="AK230" s="194" t="s">
        <v>270</v>
      </c>
      <c r="AL230" s="194">
        <v>2</v>
      </c>
      <c r="AM230" s="194">
        <v>2</v>
      </c>
      <c r="AN230" s="194" t="s">
        <v>778</v>
      </c>
      <c r="AO230" s="194"/>
      <c r="AP230" s="194"/>
      <c r="AQ230" s="194"/>
      <c r="AR230" s="194"/>
      <c r="AS230" s="194"/>
      <c r="AT230" s="194"/>
      <c r="AU230" s="194"/>
      <c r="AV230" s="194" t="s">
        <v>26</v>
      </c>
      <c r="AW230" s="194" t="s">
        <v>270</v>
      </c>
      <c r="AX230" s="194" t="s">
        <v>313</v>
      </c>
      <c r="AY230" s="194">
        <v>5</v>
      </c>
      <c r="AZ230" s="194">
        <v>5</v>
      </c>
      <c r="BA230" s="194" t="s">
        <v>319</v>
      </c>
      <c r="BB230" s="194" t="s">
        <v>308</v>
      </c>
      <c r="BC230" s="194" t="s">
        <v>968</v>
      </c>
      <c r="BD230">
        <f t="shared" si="13"/>
        <v>1</v>
      </c>
      <c r="BE230">
        <f t="shared" si="16"/>
        <v>0</v>
      </c>
      <c r="BF230">
        <f t="shared" si="16"/>
        <v>0</v>
      </c>
      <c r="BG230">
        <f t="shared" si="16"/>
        <v>0</v>
      </c>
      <c r="BH230">
        <f t="shared" si="16"/>
        <v>0</v>
      </c>
      <c r="BI230">
        <f t="shared" si="16"/>
        <v>0</v>
      </c>
      <c r="BJ230">
        <f t="shared" si="15"/>
        <v>1</v>
      </c>
      <c r="BK230">
        <f t="shared" si="17"/>
        <v>0</v>
      </c>
      <c r="BL230">
        <f t="shared" si="17"/>
        <v>0</v>
      </c>
      <c r="BM230">
        <f t="shared" si="17"/>
        <v>0</v>
      </c>
      <c r="BN230">
        <f t="shared" si="17"/>
        <v>1</v>
      </c>
      <c r="BO230">
        <f t="shared" si="17"/>
        <v>0</v>
      </c>
      <c r="BP230">
        <f t="shared" si="17"/>
        <v>0</v>
      </c>
    </row>
    <row r="231" spans="1:68" ht="15" x14ac:dyDescent="0.25">
      <c r="A231" s="150" t="str">
        <f>IF(ISNA(LOOKUP($F231,BLIOTECAS!$B$1:$B$27,BLIOTECAS!C$1:C$27)),"",LOOKUP($F231,BLIOTECAS!$B$1:$B$27,BLIOTECAS!C$1:C$27))</f>
        <v/>
      </c>
      <c r="B231" s="150" t="str">
        <f>IF(ISNA(LOOKUP($F231,BLIOTECAS!$B$1:$B$27,BLIOTECAS!D$1:D$27)),"",LOOKUP($F231,BLIOTECAS!$B$1:$B$27,BLIOTECAS!D$1:D$27))</f>
        <v/>
      </c>
      <c r="C231" s="150" t="str">
        <f>IFERROR(VLOOKUP(TABLA!F231,BLIOTECAS!$C$1:$E$26,3,FALSE),"")</f>
        <v>Humanidades</v>
      </c>
      <c r="D231" s="195">
        <v>43971.799305555556</v>
      </c>
      <c r="E231" s="195" t="s">
        <v>407</v>
      </c>
      <c r="F231" s="194" t="s">
        <v>104</v>
      </c>
      <c r="G231" s="194" t="s">
        <v>301</v>
      </c>
      <c r="H231" s="194" t="s">
        <v>320</v>
      </c>
      <c r="I231" s="194" t="s">
        <v>306</v>
      </c>
      <c r="J231" s="194" t="s">
        <v>309</v>
      </c>
      <c r="K231" s="194" t="s">
        <v>104</v>
      </c>
      <c r="L231" s="194"/>
      <c r="M231" s="194" t="s">
        <v>969</v>
      </c>
      <c r="N231" s="194"/>
      <c r="O231" s="194"/>
      <c r="P231" s="194"/>
      <c r="Q231" s="194"/>
      <c r="R231" s="194"/>
      <c r="S231" s="194" t="s">
        <v>270</v>
      </c>
      <c r="T231" s="194" t="s">
        <v>270</v>
      </c>
      <c r="U231" s="194">
        <v>1</v>
      </c>
      <c r="V231" s="194">
        <v>1</v>
      </c>
      <c r="W231" s="194">
        <v>1</v>
      </c>
      <c r="X231" s="194">
        <v>3</v>
      </c>
      <c r="Y231" s="194">
        <v>3</v>
      </c>
      <c r="Z231" s="194">
        <v>3</v>
      </c>
      <c r="AA231" s="194">
        <v>2</v>
      </c>
      <c r="AB231" s="194">
        <v>3</v>
      </c>
      <c r="AC231" s="194">
        <v>1</v>
      </c>
      <c r="AD231" s="194">
        <v>3</v>
      </c>
      <c r="AE231" s="194"/>
      <c r="AF231" s="194">
        <v>1</v>
      </c>
      <c r="AG231" s="194">
        <v>1</v>
      </c>
      <c r="AH231" s="194">
        <v>1</v>
      </c>
      <c r="AI231" s="194">
        <v>1</v>
      </c>
      <c r="AJ231" s="194">
        <v>3</v>
      </c>
      <c r="AK231" s="194" t="s">
        <v>270</v>
      </c>
      <c r="AL231" s="194">
        <v>1</v>
      </c>
      <c r="AM231" s="194">
        <v>1</v>
      </c>
      <c r="AN231" s="194" t="s">
        <v>334</v>
      </c>
      <c r="AO231" s="194"/>
      <c r="AP231" s="194"/>
      <c r="AQ231" s="194"/>
      <c r="AR231" s="194"/>
      <c r="AS231" s="194"/>
      <c r="AT231" s="194"/>
      <c r="AU231" s="194"/>
      <c r="AV231" s="194" t="s">
        <v>26</v>
      </c>
      <c r="AW231" s="194" t="s">
        <v>26</v>
      </c>
      <c r="AX231" s="194"/>
      <c r="AY231" s="194">
        <v>5</v>
      </c>
      <c r="AZ231" s="194">
        <v>5</v>
      </c>
      <c r="BA231" s="194" t="s">
        <v>330</v>
      </c>
      <c r="BB231" s="194" t="s">
        <v>317</v>
      </c>
      <c r="BC231" s="194" t="s">
        <v>970</v>
      </c>
      <c r="BD231">
        <f t="shared" ref="BD231:BD294" si="18">IF(IFERROR(FIND(BD$1,$I231,1),0)&lt;&gt;0,1,0)</f>
        <v>1</v>
      </c>
      <c r="BE231">
        <f t="shared" si="16"/>
        <v>0</v>
      </c>
      <c r="BF231">
        <f t="shared" si="16"/>
        <v>0</v>
      </c>
      <c r="BG231">
        <f t="shared" si="16"/>
        <v>0</v>
      </c>
      <c r="BH231">
        <f t="shared" si="16"/>
        <v>0</v>
      </c>
      <c r="BI231">
        <f t="shared" si="16"/>
        <v>0</v>
      </c>
      <c r="BJ231">
        <f t="shared" si="15"/>
        <v>0</v>
      </c>
      <c r="BK231">
        <f t="shared" si="17"/>
        <v>1</v>
      </c>
      <c r="BL231">
        <f t="shared" si="17"/>
        <v>0</v>
      </c>
      <c r="BM231">
        <f t="shared" si="17"/>
        <v>0</v>
      </c>
      <c r="BN231">
        <f t="shared" si="17"/>
        <v>0</v>
      </c>
      <c r="BO231">
        <f t="shared" si="17"/>
        <v>0</v>
      </c>
      <c r="BP231">
        <f t="shared" si="17"/>
        <v>0</v>
      </c>
    </row>
    <row r="232" spans="1:68" ht="15" x14ac:dyDescent="0.25">
      <c r="A232" s="150" t="str">
        <f>IF(ISNA(LOOKUP($F232,BLIOTECAS!$B$1:$B$27,BLIOTECAS!C$1:C$27)),"",LOOKUP($F232,BLIOTECAS!$B$1:$B$27,BLIOTECAS!C$1:C$27))</f>
        <v/>
      </c>
      <c r="B232" s="150" t="str">
        <f>IF(ISNA(LOOKUP($F232,BLIOTECAS!$B$1:$B$27,BLIOTECAS!D$1:D$27)),"",LOOKUP($F232,BLIOTECAS!$B$1:$B$27,BLIOTECAS!D$1:D$27))</f>
        <v/>
      </c>
      <c r="C232" s="150" t="str">
        <f>IFERROR(VLOOKUP(TABLA!F232,BLIOTECAS!$C$1:$E$26,3,FALSE),"")</f>
        <v>Humanidades</v>
      </c>
      <c r="D232" s="195">
        <v>43971.797222222223</v>
      </c>
      <c r="E232" s="195" t="s">
        <v>407</v>
      </c>
      <c r="F232" s="194" t="s">
        <v>104</v>
      </c>
      <c r="G232" s="194" t="s">
        <v>301</v>
      </c>
      <c r="H232" s="194" t="s">
        <v>305</v>
      </c>
      <c r="I232" s="194" t="s">
        <v>327</v>
      </c>
      <c r="J232" s="194" t="s">
        <v>104</v>
      </c>
      <c r="K232" s="194" t="s">
        <v>309</v>
      </c>
      <c r="L232" s="194" t="s">
        <v>90</v>
      </c>
      <c r="M232" s="194"/>
      <c r="N232" s="194"/>
      <c r="O232" s="194"/>
      <c r="P232" s="194"/>
      <c r="Q232" s="194"/>
      <c r="R232" s="194"/>
      <c r="S232" s="194" t="s">
        <v>270</v>
      </c>
      <c r="T232" s="194" t="s">
        <v>270</v>
      </c>
      <c r="U232" s="194">
        <v>5</v>
      </c>
      <c r="V232" s="194">
        <v>2</v>
      </c>
      <c r="W232" s="194">
        <v>4</v>
      </c>
      <c r="X232" s="194">
        <v>1</v>
      </c>
      <c r="Y232" s="194">
        <v>4</v>
      </c>
      <c r="Z232" s="194">
        <v>4</v>
      </c>
      <c r="AA232" s="194">
        <v>4</v>
      </c>
      <c r="AB232" s="194">
        <v>1</v>
      </c>
      <c r="AC232" s="194">
        <v>3</v>
      </c>
      <c r="AD232" s="194">
        <v>5</v>
      </c>
      <c r="AE232" s="194"/>
      <c r="AF232" s="194">
        <v>4</v>
      </c>
      <c r="AG232" s="194">
        <v>3</v>
      </c>
      <c r="AH232" s="194">
        <v>3</v>
      </c>
      <c r="AI232" s="194">
        <v>1</v>
      </c>
      <c r="AJ232" s="194">
        <v>5</v>
      </c>
      <c r="AK232" s="194" t="s">
        <v>270</v>
      </c>
      <c r="AL232" s="194">
        <v>4</v>
      </c>
      <c r="AM232" s="194">
        <v>1</v>
      </c>
      <c r="AN232" s="194" t="s">
        <v>438</v>
      </c>
      <c r="AO232" s="194"/>
      <c r="AP232" s="194"/>
      <c r="AQ232" s="194"/>
      <c r="AR232" s="194"/>
      <c r="AS232" s="194"/>
      <c r="AT232" s="194"/>
      <c r="AU232" s="194"/>
      <c r="AV232" s="194" t="s">
        <v>270</v>
      </c>
      <c r="AW232" s="194" t="s">
        <v>26</v>
      </c>
      <c r="AX232" s="194"/>
      <c r="AY232" s="194">
        <v>4</v>
      </c>
      <c r="AZ232" s="194">
        <v>3</v>
      </c>
      <c r="BA232" s="194" t="s">
        <v>311</v>
      </c>
      <c r="BB232" s="194" t="s">
        <v>317</v>
      </c>
      <c r="BC232" s="194" t="s">
        <v>971</v>
      </c>
      <c r="BD232">
        <f t="shared" si="18"/>
        <v>1</v>
      </c>
      <c r="BE232">
        <f t="shared" si="16"/>
        <v>0</v>
      </c>
      <c r="BF232">
        <f t="shared" si="16"/>
        <v>1</v>
      </c>
      <c r="BG232">
        <f t="shared" si="16"/>
        <v>0</v>
      </c>
      <c r="BH232">
        <f t="shared" si="16"/>
        <v>0</v>
      </c>
      <c r="BI232">
        <f t="shared" si="16"/>
        <v>0</v>
      </c>
      <c r="BJ232">
        <f t="shared" si="15"/>
        <v>1</v>
      </c>
      <c r="BK232">
        <f t="shared" si="17"/>
        <v>1</v>
      </c>
      <c r="BL232">
        <f t="shared" si="17"/>
        <v>0</v>
      </c>
      <c r="BM232">
        <f t="shared" si="17"/>
        <v>1</v>
      </c>
      <c r="BN232">
        <f t="shared" si="17"/>
        <v>0</v>
      </c>
      <c r="BO232">
        <f t="shared" si="17"/>
        <v>0</v>
      </c>
      <c r="BP232">
        <f t="shared" si="17"/>
        <v>0</v>
      </c>
    </row>
    <row r="233" spans="1:68" ht="15" x14ac:dyDescent="0.25">
      <c r="A233" s="150" t="str">
        <f>IF(ISNA(LOOKUP($F233,BLIOTECAS!$B$1:$B$27,BLIOTECAS!C$1:C$27)),"",LOOKUP($F233,BLIOTECAS!$B$1:$B$27,BLIOTECAS!C$1:C$27))</f>
        <v/>
      </c>
      <c r="B233" s="150" t="str">
        <f>IF(ISNA(LOOKUP($F233,BLIOTECAS!$B$1:$B$27,BLIOTECAS!D$1:D$27)),"",LOOKUP($F233,BLIOTECAS!$B$1:$B$27,BLIOTECAS!D$1:D$27))</f>
        <v/>
      </c>
      <c r="C233" s="150" t="str">
        <f>IFERROR(VLOOKUP(TABLA!F233,BLIOTECAS!$C$1:$E$26,3,FALSE),"")</f>
        <v>Humanidades</v>
      </c>
      <c r="D233" s="195">
        <v>43971.792361111111</v>
      </c>
      <c r="E233" s="195" t="s">
        <v>407</v>
      </c>
      <c r="F233" s="194" t="s">
        <v>102</v>
      </c>
      <c r="G233" s="194" t="s">
        <v>301</v>
      </c>
      <c r="H233" s="194" t="s">
        <v>300</v>
      </c>
      <c r="I233" s="194" t="s">
        <v>315</v>
      </c>
      <c r="J233" s="194" t="s">
        <v>309</v>
      </c>
      <c r="K233" s="194" t="s">
        <v>310</v>
      </c>
      <c r="L233" s="194"/>
      <c r="M233" s="194"/>
      <c r="N233" s="194"/>
      <c r="O233" s="194"/>
      <c r="P233" s="194"/>
      <c r="Q233" s="194"/>
      <c r="R233" s="194"/>
      <c r="S233" s="194" t="s">
        <v>270</v>
      </c>
      <c r="T233" s="194" t="s">
        <v>270</v>
      </c>
      <c r="U233" s="194">
        <v>4</v>
      </c>
      <c r="V233" s="194">
        <v>1</v>
      </c>
      <c r="W233" s="194">
        <v>2</v>
      </c>
      <c r="X233" s="194">
        <v>1</v>
      </c>
      <c r="Y233" s="194">
        <v>4</v>
      </c>
      <c r="Z233" s="194">
        <v>3</v>
      </c>
      <c r="AA233" s="194">
        <v>2</v>
      </c>
      <c r="AB233" s="194">
        <v>2</v>
      </c>
      <c r="AC233" s="194">
        <v>3</v>
      </c>
      <c r="AD233" s="194">
        <v>4</v>
      </c>
      <c r="AE233" s="194"/>
      <c r="AF233" s="194">
        <v>3</v>
      </c>
      <c r="AG233" s="194">
        <v>4</v>
      </c>
      <c r="AH233" s="194">
        <v>3</v>
      </c>
      <c r="AI233" s="194">
        <v>3</v>
      </c>
      <c r="AJ233" s="194">
        <v>4</v>
      </c>
      <c r="AK233" s="194" t="s">
        <v>26</v>
      </c>
      <c r="AL233" s="194">
        <v>4</v>
      </c>
      <c r="AM233" s="194">
        <v>4</v>
      </c>
      <c r="AN233" s="194" t="s">
        <v>345</v>
      </c>
      <c r="AO233" s="194"/>
      <c r="AP233" s="194"/>
      <c r="AQ233" s="194"/>
      <c r="AR233" s="194"/>
      <c r="AS233" s="194"/>
      <c r="AT233" s="194"/>
      <c r="AU233" s="194"/>
      <c r="AV233" s="194" t="s">
        <v>270</v>
      </c>
      <c r="AW233" s="194" t="s">
        <v>26</v>
      </c>
      <c r="AX233" s="194"/>
      <c r="AY233" s="194">
        <v>5</v>
      </c>
      <c r="AZ233" s="194">
        <v>5</v>
      </c>
      <c r="BA233" s="194" t="s">
        <v>311</v>
      </c>
      <c r="BB233" s="194" t="s">
        <v>317</v>
      </c>
      <c r="BC233" s="194"/>
      <c r="BD233">
        <f t="shared" si="18"/>
        <v>0</v>
      </c>
      <c r="BE233">
        <f t="shared" si="16"/>
        <v>1</v>
      </c>
      <c r="BF233">
        <f t="shared" si="16"/>
        <v>0</v>
      </c>
      <c r="BG233">
        <f t="shared" si="16"/>
        <v>0</v>
      </c>
      <c r="BH233">
        <f t="shared" si="16"/>
        <v>0</v>
      </c>
      <c r="BI233">
        <f t="shared" si="16"/>
        <v>0</v>
      </c>
      <c r="BJ233">
        <f t="shared" si="15"/>
        <v>0</v>
      </c>
      <c r="BK233">
        <f t="shared" si="17"/>
        <v>0</v>
      </c>
      <c r="BL233">
        <f t="shared" si="17"/>
        <v>0</v>
      </c>
      <c r="BM233">
        <f t="shared" si="17"/>
        <v>1</v>
      </c>
      <c r="BN233">
        <f t="shared" si="17"/>
        <v>0</v>
      </c>
      <c r="BO233">
        <f t="shared" si="17"/>
        <v>0</v>
      </c>
      <c r="BP233">
        <f t="shared" si="17"/>
        <v>0</v>
      </c>
    </row>
    <row r="234" spans="1:68" ht="15" x14ac:dyDescent="0.25">
      <c r="A234" s="150" t="str">
        <f>IF(ISNA(LOOKUP($F234,BLIOTECAS!$B$1:$B$27,BLIOTECAS!C$1:C$27)),"",LOOKUP($F234,BLIOTECAS!$B$1:$B$27,BLIOTECAS!C$1:C$27))</f>
        <v/>
      </c>
      <c r="B234" s="150" t="str">
        <f>IF(ISNA(LOOKUP($F234,BLIOTECAS!$B$1:$B$27,BLIOTECAS!D$1:D$27)),"",LOOKUP($F234,BLIOTECAS!$B$1:$B$27,BLIOTECAS!D$1:D$27))</f>
        <v/>
      </c>
      <c r="C234" s="150" t="str">
        <f>IFERROR(VLOOKUP(TABLA!F234,BLIOTECAS!$C$1:$E$26,3,FALSE),"")</f>
        <v>Humanidades</v>
      </c>
      <c r="D234" s="195">
        <v>43971.790972222225</v>
      </c>
      <c r="E234" s="195" t="s">
        <v>407</v>
      </c>
      <c r="F234" s="194" t="s">
        <v>102</v>
      </c>
      <c r="G234" s="194" t="s">
        <v>305</v>
      </c>
      <c r="H234" s="194" t="s">
        <v>301</v>
      </c>
      <c r="I234" s="194" t="s">
        <v>315</v>
      </c>
      <c r="J234" s="194" t="s">
        <v>310</v>
      </c>
      <c r="K234" s="194" t="s">
        <v>309</v>
      </c>
      <c r="L234" s="194" t="s">
        <v>104</v>
      </c>
      <c r="M234" s="194"/>
      <c r="N234" s="194"/>
      <c r="O234" s="194"/>
      <c r="P234" s="194"/>
      <c r="Q234" s="194"/>
      <c r="R234" s="194"/>
      <c r="S234" s="194" t="s">
        <v>26</v>
      </c>
      <c r="T234" s="194" t="s">
        <v>270</v>
      </c>
      <c r="U234" s="194">
        <v>5</v>
      </c>
      <c r="V234" s="194">
        <v>5</v>
      </c>
      <c r="W234" s="194">
        <v>5</v>
      </c>
      <c r="X234" s="194">
        <v>5</v>
      </c>
      <c r="Y234" s="194">
        <v>5</v>
      </c>
      <c r="Z234" s="194">
        <v>5</v>
      </c>
      <c r="AA234" s="194">
        <v>3</v>
      </c>
      <c r="AB234" s="194">
        <v>2</v>
      </c>
      <c r="AC234" s="194">
        <v>5</v>
      </c>
      <c r="AD234" s="194">
        <v>5</v>
      </c>
      <c r="AE234" s="194"/>
      <c r="AF234" s="194">
        <v>4</v>
      </c>
      <c r="AG234" s="194">
        <v>4</v>
      </c>
      <c r="AH234" s="194">
        <v>3</v>
      </c>
      <c r="AI234" s="194">
        <v>3</v>
      </c>
      <c r="AJ234" s="194">
        <v>5</v>
      </c>
      <c r="AK234" s="194" t="s">
        <v>26</v>
      </c>
      <c r="AL234" s="194">
        <v>4</v>
      </c>
      <c r="AM234" s="194">
        <v>4</v>
      </c>
      <c r="AN234" s="194" t="s">
        <v>424</v>
      </c>
      <c r="AO234" s="194"/>
      <c r="AP234" s="194"/>
      <c r="AQ234" s="194"/>
      <c r="AR234" s="194"/>
      <c r="AS234" s="194"/>
      <c r="AT234" s="194"/>
      <c r="AU234" s="194"/>
      <c r="AV234" s="194" t="s">
        <v>26</v>
      </c>
      <c r="AW234" s="194" t="s">
        <v>26</v>
      </c>
      <c r="AX234" s="194"/>
      <c r="AY234" s="194">
        <v>4</v>
      </c>
      <c r="AZ234" s="194">
        <v>4</v>
      </c>
      <c r="BA234" s="194" t="s">
        <v>311</v>
      </c>
      <c r="BB234" s="194" t="s">
        <v>308</v>
      </c>
      <c r="BC234" s="194" t="s">
        <v>972</v>
      </c>
      <c r="BD234">
        <f t="shared" si="18"/>
        <v>0</v>
      </c>
      <c r="BE234">
        <f t="shared" si="16"/>
        <v>1</v>
      </c>
      <c r="BF234">
        <f t="shared" si="16"/>
        <v>0</v>
      </c>
      <c r="BG234">
        <f t="shared" si="16"/>
        <v>0</v>
      </c>
      <c r="BH234">
        <f t="shared" si="16"/>
        <v>0</v>
      </c>
      <c r="BI234">
        <f t="shared" si="16"/>
        <v>0</v>
      </c>
      <c r="BJ234">
        <f t="shared" si="15"/>
        <v>0</v>
      </c>
      <c r="BK234">
        <f t="shared" si="17"/>
        <v>0</v>
      </c>
      <c r="BL234">
        <f t="shared" si="17"/>
        <v>1</v>
      </c>
      <c r="BM234">
        <f t="shared" si="17"/>
        <v>0</v>
      </c>
      <c r="BN234">
        <f t="shared" si="17"/>
        <v>0</v>
      </c>
      <c r="BO234">
        <f t="shared" si="17"/>
        <v>0</v>
      </c>
      <c r="BP234">
        <f t="shared" si="17"/>
        <v>0</v>
      </c>
    </row>
    <row r="235" spans="1:68" ht="15" x14ac:dyDescent="0.25">
      <c r="A235" s="150" t="str">
        <f>IF(ISNA(LOOKUP($F235,BLIOTECAS!$B$1:$B$27,BLIOTECAS!C$1:C$27)),"",LOOKUP($F235,BLIOTECAS!$B$1:$B$27,BLIOTECAS!C$1:C$27))</f>
        <v/>
      </c>
      <c r="B235" s="150" t="str">
        <f>IF(ISNA(LOOKUP($F235,BLIOTECAS!$B$1:$B$27,BLIOTECAS!D$1:D$27)),"",LOOKUP($F235,BLIOTECAS!$B$1:$B$27,BLIOTECAS!D$1:D$27))</f>
        <v/>
      </c>
      <c r="C235" s="150" t="str">
        <f>IFERROR(VLOOKUP(TABLA!F235,BLIOTECAS!$C$1:$E$26,3,FALSE),"")</f>
        <v>Ciencias de la Salud</v>
      </c>
      <c r="D235" s="195">
        <v>43971.788888888892</v>
      </c>
      <c r="E235" s="195" t="s">
        <v>396</v>
      </c>
      <c r="F235" s="194" t="s">
        <v>222</v>
      </c>
      <c r="G235" s="194" t="s">
        <v>397</v>
      </c>
      <c r="H235" s="194" t="s">
        <v>300</v>
      </c>
      <c r="I235" s="194" t="s">
        <v>306</v>
      </c>
      <c r="J235" s="194" t="s">
        <v>222</v>
      </c>
      <c r="K235" s="194" t="s">
        <v>106</v>
      </c>
      <c r="L235" s="194"/>
      <c r="M235" s="194"/>
      <c r="N235" s="194"/>
      <c r="O235" s="194"/>
      <c r="P235" s="194"/>
      <c r="Q235" s="194"/>
      <c r="R235" s="194"/>
      <c r="S235" s="194" t="s">
        <v>26</v>
      </c>
      <c r="T235" s="194" t="s">
        <v>270</v>
      </c>
      <c r="U235" s="194">
        <v>3</v>
      </c>
      <c r="V235" s="194">
        <v>2</v>
      </c>
      <c r="W235" s="194">
        <v>2</v>
      </c>
      <c r="X235" s="194">
        <v>4</v>
      </c>
      <c r="Y235" s="194">
        <v>4</v>
      </c>
      <c r="Z235" s="194">
        <v>4</v>
      </c>
      <c r="AA235" s="194">
        <v>5</v>
      </c>
      <c r="AB235" s="194">
        <v>1</v>
      </c>
      <c r="AC235" s="194">
        <v>2</v>
      </c>
      <c r="AD235" s="194">
        <v>3</v>
      </c>
      <c r="AE235" s="194"/>
      <c r="AF235" s="194">
        <v>4</v>
      </c>
      <c r="AG235" s="194">
        <v>4</v>
      </c>
      <c r="AH235" s="194">
        <v>4</v>
      </c>
      <c r="AI235" s="194">
        <v>4</v>
      </c>
      <c r="AJ235" s="194">
        <v>2</v>
      </c>
      <c r="AK235" s="194" t="s">
        <v>26</v>
      </c>
      <c r="AL235" s="194">
        <v>4</v>
      </c>
      <c r="AM235" s="194">
        <v>2</v>
      </c>
      <c r="AN235" s="194" t="s">
        <v>405</v>
      </c>
      <c r="AO235" s="194"/>
      <c r="AP235" s="194"/>
      <c r="AQ235" s="194"/>
      <c r="AR235" s="194"/>
      <c r="AS235" s="194"/>
      <c r="AT235" s="194"/>
      <c r="AU235" s="194"/>
      <c r="AV235" s="194" t="s">
        <v>26</v>
      </c>
      <c r="AW235" s="194" t="s">
        <v>26</v>
      </c>
      <c r="AX235" s="194"/>
      <c r="AY235" s="194">
        <v>5</v>
      </c>
      <c r="AZ235" s="194">
        <v>5</v>
      </c>
      <c r="BA235" s="194" t="s">
        <v>311</v>
      </c>
      <c r="BB235" s="194" t="s">
        <v>317</v>
      </c>
      <c r="BC235" s="194"/>
      <c r="BD235">
        <f t="shared" si="18"/>
        <v>1</v>
      </c>
      <c r="BE235">
        <f t="shared" si="16"/>
        <v>0</v>
      </c>
      <c r="BF235">
        <f t="shared" si="16"/>
        <v>0</v>
      </c>
      <c r="BG235">
        <f t="shared" si="16"/>
        <v>0</v>
      </c>
      <c r="BH235">
        <f t="shared" si="16"/>
        <v>0</v>
      </c>
      <c r="BI235">
        <f t="shared" si="16"/>
        <v>0</v>
      </c>
      <c r="BJ235">
        <f t="shared" si="15"/>
        <v>1</v>
      </c>
      <c r="BK235">
        <f t="shared" si="17"/>
        <v>1</v>
      </c>
      <c r="BL235">
        <f t="shared" si="17"/>
        <v>1</v>
      </c>
      <c r="BM235">
        <f t="shared" si="17"/>
        <v>1</v>
      </c>
      <c r="BN235">
        <f t="shared" si="17"/>
        <v>0</v>
      </c>
      <c r="BO235">
        <f t="shared" si="17"/>
        <v>0</v>
      </c>
      <c r="BP235">
        <f t="shared" si="17"/>
        <v>0</v>
      </c>
    </row>
    <row r="236" spans="1:68" ht="15" x14ac:dyDescent="0.25">
      <c r="A236" s="150" t="str">
        <f>IF(ISNA(LOOKUP($F236,BLIOTECAS!$B$1:$B$27,BLIOTECAS!C$1:C$27)),"",LOOKUP($F236,BLIOTECAS!$B$1:$B$27,BLIOTECAS!C$1:C$27))</f>
        <v/>
      </c>
      <c r="B236" s="150" t="str">
        <f>IF(ISNA(LOOKUP($F236,BLIOTECAS!$B$1:$B$27,BLIOTECAS!D$1:D$27)),"",LOOKUP($F236,BLIOTECAS!$B$1:$B$27,BLIOTECAS!D$1:D$27))</f>
        <v/>
      </c>
      <c r="C236" s="150" t="str">
        <f>IFERROR(VLOOKUP(TABLA!F236,BLIOTECAS!$C$1:$E$26,3,FALSE),"")</f>
        <v>Ciencias Sociales</v>
      </c>
      <c r="D236" s="195">
        <v>43971.783333333333</v>
      </c>
      <c r="E236" s="195" t="s">
        <v>401</v>
      </c>
      <c r="F236" s="194" t="s">
        <v>92</v>
      </c>
      <c r="G236" s="194" t="s">
        <v>300</v>
      </c>
      <c r="H236" s="194" t="s">
        <v>300</v>
      </c>
      <c r="I236" s="194" t="s">
        <v>306</v>
      </c>
      <c r="J236" s="194" t="s">
        <v>92</v>
      </c>
      <c r="K236" s="194" t="s">
        <v>309</v>
      </c>
      <c r="L236" s="194"/>
      <c r="M236" s="194"/>
      <c r="N236" s="194"/>
      <c r="O236" s="194"/>
      <c r="P236" s="194"/>
      <c r="Q236" s="194"/>
      <c r="R236" s="194"/>
      <c r="S236" s="194" t="s">
        <v>270</v>
      </c>
      <c r="T236" s="194" t="s">
        <v>270</v>
      </c>
      <c r="U236" s="194">
        <v>5</v>
      </c>
      <c r="V236" s="194">
        <v>1</v>
      </c>
      <c r="W236" s="194">
        <v>1</v>
      </c>
      <c r="X236" s="194">
        <v>5</v>
      </c>
      <c r="Y236" s="194">
        <v>1</v>
      </c>
      <c r="Z236" s="194">
        <v>4</v>
      </c>
      <c r="AA236" s="194">
        <v>1</v>
      </c>
      <c r="AB236" s="194">
        <v>1</v>
      </c>
      <c r="AC236" s="194">
        <v>3</v>
      </c>
      <c r="AD236" s="194">
        <v>5</v>
      </c>
      <c r="AE236" s="194"/>
      <c r="AF236" s="194">
        <v>5</v>
      </c>
      <c r="AG236" s="194">
        <v>5</v>
      </c>
      <c r="AH236" s="194">
        <v>5</v>
      </c>
      <c r="AI236" s="194">
        <v>3</v>
      </c>
      <c r="AJ236" s="194">
        <v>5</v>
      </c>
      <c r="AK236" s="194" t="s">
        <v>270</v>
      </c>
      <c r="AL236" s="194">
        <v>5</v>
      </c>
      <c r="AM236" s="194">
        <v>3</v>
      </c>
      <c r="AN236" s="194" t="s">
        <v>325</v>
      </c>
      <c r="AO236" s="194"/>
      <c r="AP236" s="194"/>
      <c r="AQ236" s="194"/>
      <c r="AR236" s="194"/>
      <c r="AS236" s="194"/>
      <c r="AT236" s="194"/>
      <c r="AU236" s="194"/>
      <c r="AV236" s="194" t="s">
        <v>270</v>
      </c>
      <c r="AW236" s="194" t="s">
        <v>26</v>
      </c>
      <c r="AX236" s="194"/>
      <c r="AY236" s="194">
        <v>5</v>
      </c>
      <c r="AZ236" s="194">
        <v>5</v>
      </c>
      <c r="BA236" s="194" t="s">
        <v>303</v>
      </c>
      <c r="BB236" s="194" t="s">
        <v>308</v>
      </c>
      <c r="BC236" s="194"/>
      <c r="BD236">
        <f t="shared" si="18"/>
        <v>1</v>
      </c>
      <c r="BE236">
        <f t="shared" si="16"/>
        <v>0</v>
      </c>
      <c r="BF236">
        <f t="shared" si="16"/>
        <v>0</v>
      </c>
      <c r="BG236">
        <f t="shared" si="16"/>
        <v>0</v>
      </c>
      <c r="BH236">
        <f t="shared" si="16"/>
        <v>0</v>
      </c>
      <c r="BI236">
        <f t="shared" si="16"/>
        <v>0</v>
      </c>
      <c r="BJ236">
        <f t="shared" si="15"/>
        <v>1</v>
      </c>
      <c r="BK236">
        <f t="shared" si="17"/>
        <v>0</v>
      </c>
      <c r="BL236">
        <f t="shared" si="17"/>
        <v>0</v>
      </c>
      <c r="BM236">
        <f t="shared" si="17"/>
        <v>0</v>
      </c>
      <c r="BN236">
        <f t="shared" si="17"/>
        <v>0</v>
      </c>
      <c r="BO236">
        <f t="shared" si="17"/>
        <v>0</v>
      </c>
      <c r="BP236">
        <f t="shared" si="17"/>
        <v>0</v>
      </c>
    </row>
    <row r="237" spans="1:68" ht="15" x14ac:dyDescent="0.25">
      <c r="A237" s="150" t="str">
        <f>IF(ISNA(LOOKUP($F237,BLIOTECAS!$B$1:$B$27,BLIOTECAS!C$1:C$27)),"",LOOKUP($F237,BLIOTECAS!$B$1:$B$27,BLIOTECAS!C$1:C$27))</f>
        <v/>
      </c>
      <c r="B237" s="150" t="str">
        <f>IF(ISNA(LOOKUP($F237,BLIOTECAS!$B$1:$B$27,BLIOTECAS!D$1:D$27)),"",LOOKUP($F237,BLIOTECAS!$B$1:$B$27,BLIOTECAS!D$1:D$27))</f>
        <v/>
      </c>
      <c r="C237" s="150" t="str">
        <f>IFERROR(VLOOKUP(TABLA!F237,BLIOTECAS!$C$1:$E$26,3,FALSE),"")</f>
        <v>Ciencias Sociales</v>
      </c>
      <c r="D237" s="195">
        <v>43971.781944444447</v>
      </c>
      <c r="E237" s="195" t="s">
        <v>396</v>
      </c>
      <c r="F237" s="194" t="s">
        <v>99</v>
      </c>
      <c r="G237" s="194" t="s">
        <v>305</v>
      </c>
      <c r="H237" s="194" t="s">
        <v>305</v>
      </c>
      <c r="I237" s="194" t="s">
        <v>306</v>
      </c>
      <c r="J237" s="194" t="s">
        <v>309</v>
      </c>
      <c r="K237" s="194" t="s">
        <v>310</v>
      </c>
      <c r="L237" s="194" t="s">
        <v>104</v>
      </c>
      <c r="M237" s="194"/>
      <c r="N237" s="194"/>
      <c r="O237" s="194"/>
      <c r="P237" s="194"/>
      <c r="Q237" s="194"/>
      <c r="R237" s="194"/>
      <c r="S237" s="194" t="s">
        <v>26</v>
      </c>
      <c r="T237" s="194" t="s">
        <v>270</v>
      </c>
      <c r="U237" s="194">
        <v>5</v>
      </c>
      <c r="V237" s="194">
        <v>1</v>
      </c>
      <c r="W237" s="194">
        <v>5</v>
      </c>
      <c r="X237" s="194">
        <v>2</v>
      </c>
      <c r="Y237" s="194">
        <v>3</v>
      </c>
      <c r="Z237" s="194">
        <v>2</v>
      </c>
      <c r="AA237" s="194">
        <v>5</v>
      </c>
      <c r="AB237" s="194">
        <v>1</v>
      </c>
      <c r="AC237" s="194">
        <v>3</v>
      </c>
      <c r="AD237" s="194">
        <v>4</v>
      </c>
      <c r="AE237" s="194"/>
      <c r="AF237" s="194">
        <v>5</v>
      </c>
      <c r="AG237" s="194">
        <v>4</v>
      </c>
      <c r="AH237" s="194">
        <v>4</v>
      </c>
      <c r="AI237" s="194">
        <v>1</v>
      </c>
      <c r="AJ237" s="194">
        <v>4</v>
      </c>
      <c r="AK237" s="194" t="s">
        <v>26</v>
      </c>
      <c r="AL237" s="194">
        <v>4</v>
      </c>
      <c r="AM237" s="194">
        <v>4</v>
      </c>
      <c r="AN237" s="194" t="s">
        <v>326</v>
      </c>
      <c r="AO237" s="194"/>
      <c r="AP237" s="194"/>
      <c r="AQ237" s="194"/>
      <c r="AR237" s="194"/>
      <c r="AS237" s="194"/>
      <c r="AT237" s="194"/>
      <c r="AU237" s="194"/>
      <c r="AV237" s="194" t="s">
        <v>270</v>
      </c>
      <c r="AW237" s="194" t="s">
        <v>270</v>
      </c>
      <c r="AX237" s="194" t="s">
        <v>328</v>
      </c>
      <c r="AY237" s="194">
        <v>2</v>
      </c>
      <c r="AZ237" s="194">
        <v>1</v>
      </c>
      <c r="BA237" s="194" t="s">
        <v>311</v>
      </c>
      <c r="BB237" s="194" t="s">
        <v>308</v>
      </c>
      <c r="BC237" s="194"/>
      <c r="BD237">
        <f t="shared" si="18"/>
        <v>1</v>
      </c>
      <c r="BE237">
        <f t="shared" si="16"/>
        <v>0</v>
      </c>
      <c r="BF237">
        <f t="shared" si="16"/>
        <v>0</v>
      </c>
      <c r="BG237">
        <f t="shared" si="16"/>
        <v>0</v>
      </c>
      <c r="BH237">
        <f t="shared" si="16"/>
        <v>0</v>
      </c>
      <c r="BI237">
        <f t="shared" si="16"/>
        <v>0</v>
      </c>
      <c r="BJ237">
        <f t="shared" si="15"/>
        <v>0</v>
      </c>
      <c r="BK237">
        <f t="shared" si="17"/>
        <v>1</v>
      </c>
      <c r="BL237">
        <f t="shared" si="17"/>
        <v>0</v>
      </c>
      <c r="BM237">
        <f t="shared" si="17"/>
        <v>1</v>
      </c>
      <c r="BN237">
        <f t="shared" si="17"/>
        <v>0</v>
      </c>
      <c r="BO237">
        <f t="shared" si="17"/>
        <v>0</v>
      </c>
      <c r="BP237">
        <f t="shared" si="17"/>
        <v>0</v>
      </c>
    </row>
    <row r="238" spans="1:68" ht="15" x14ac:dyDescent="0.25">
      <c r="A238" s="150" t="str">
        <f>IF(ISNA(LOOKUP($F238,BLIOTECAS!$B$1:$B$27,BLIOTECAS!C$1:C$27)),"",LOOKUP($F238,BLIOTECAS!$B$1:$B$27,BLIOTECAS!C$1:C$27))</f>
        <v/>
      </c>
      <c r="B238" s="150" t="str">
        <f>IF(ISNA(LOOKUP($F238,BLIOTECAS!$B$1:$B$27,BLIOTECAS!D$1:D$27)),"",LOOKUP($F238,BLIOTECAS!$B$1:$B$27,BLIOTECAS!D$1:D$27))</f>
        <v/>
      </c>
      <c r="C238" s="150" t="str">
        <f>IFERROR(VLOOKUP(TABLA!F238,BLIOTECAS!$C$1:$E$26,3,FALSE),"")</f>
        <v>Ciencias de la Salud</v>
      </c>
      <c r="D238" s="195">
        <v>43971.779166666667</v>
      </c>
      <c r="E238" s="195" t="s">
        <v>396</v>
      </c>
      <c r="F238" s="194" t="s">
        <v>106</v>
      </c>
      <c r="G238" s="194" t="s">
        <v>301</v>
      </c>
      <c r="H238" s="194" t="s">
        <v>397</v>
      </c>
      <c r="I238" s="194" t="s">
        <v>306</v>
      </c>
      <c r="J238" s="194" t="s">
        <v>106</v>
      </c>
      <c r="K238" s="194" t="s">
        <v>309</v>
      </c>
      <c r="L238" s="194" t="s">
        <v>107</v>
      </c>
      <c r="M238" s="194"/>
      <c r="N238" s="194"/>
      <c r="O238" s="194"/>
      <c r="P238" s="194"/>
      <c r="Q238" s="194"/>
      <c r="R238" s="194"/>
      <c r="S238" s="194" t="s">
        <v>26</v>
      </c>
      <c r="T238" s="194" t="s">
        <v>270</v>
      </c>
      <c r="U238" s="194">
        <v>3</v>
      </c>
      <c r="V238" s="194">
        <v>2</v>
      </c>
      <c r="W238" s="194">
        <v>2</v>
      </c>
      <c r="X238" s="194">
        <v>1</v>
      </c>
      <c r="Y238" s="194">
        <v>5</v>
      </c>
      <c r="Z238" s="194">
        <v>4</v>
      </c>
      <c r="AA238" s="194">
        <v>5</v>
      </c>
      <c r="AB238" s="194">
        <v>4</v>
      </c>
      <c r="AC238" s="194">
        <v>5</v>
      </c>
      <c r="AD238" s="194">
        <v>4</v>
      </c>
      <c r="AE238" s="194"/>
      <c r="AF238" s="194">
        <v>5</v>
      </c>
      <c r="AG238" s="194">
        <v>5</v>
      </c>
      <c r="AH238" s="194">
        <v>3</v>
      </c>
      <c r="AI238" s="194">
        <v>3</v>
      </c>
      <c r="AJ238" s="194">
        <v>4</v>
      </c>
      <c r="AK238" s="194" t="s">
        <v>26</v>
      </c>
      <c r="AL238" s="194">
        <v>4</v>
      </c>
      <c r="AM238" s="194">
        <v>4</v>
      </c>
      <c r="AN238" s="194" t="s">
        <v>307</v>
      </c>
      <c r="AO238" s="194"/>
      <c r="AP238" s="194"/>
      <c r="AQ238" s="194"/>
      <c r="AR238" s="194"/>
      <c r="AS238" s="194"/>
      <c r="AT238" s="194"/>
      <c r="AU238" s="194"/>
      <c r="AV238" s="194" t="s">
        <v>26</v>
      </c>
      <c r="AW238" s="194" t="s">
        <v>26</v>
      </c>
      <c r="AX238" s="194"/>
      <c r="AY238" s="194">
        <v>5</v>
      </c>
      <c r="AZ238" s="194">
        <v>5</v>
      </c>
      <c r="BA238" s="194" t="s">
        <v>303</v>
      </c>
      <c r="BB238" s="194" t="s">
        <v>317</v>
      </c>
      <c r="BC238" s="194"/>
      <c r="BD238">
        <f t="shared" si="18"/>
        <v>1</v>
      </c>
      <c r="BE238">
        <f t="shared" si="16"/>
        <v>0</v>
      </c>
      <c r="BF238">
        <f t="shared" si="16"/>
        <v>0</v>
      </c>
      <c r="BG238">
        <f t="shared" si="16"/>
        <v>0</v>
      </c>
      <c r="BH238">
        <f t="shared" si="16"/>
        <v>0</v>
      </c>
      <c r="BI238">
        <f t="shared" si="16"/>
        <v>0</v>
      </c>
      <c r="BJ238">
        <f t="shared" si="15"/>
        <v>0</v>
      </c>
      <c r="BK238">
        <f t="shared" si="17"/>
        <v>0</v>
      </c>
      <c r="BL238">
        <f t="shared" si="17"/>
        <v>0</v>
      </c>
      <c r="BM238">
        <f t="shared" si="17"/>
        <v>0</v>
      </c>
      <c r="BN238">
        <f t="shared" si="17"/>
        <v>0</v>
      </c>
      <c r="BO238">
        <f t="shared" si="17"/>
        <v>1</v>
      </c>
      <c r="BP238">
        <f t="shared" si="17"/>
        <v>0</v>
      </c>
    </row>
    <row r="239" spans="1:68" ht="15" x14ac:dyDescent="0.25">
      <c r="A239" s="150" t="str">
        <f>IF(ISNA(LOOKUP($F239,BLIOTECAS!$B$1:$B$27,BLIOTECAS!C$1:C$27)),"",LOOKUP($F239,BLIOTECAS!$B$1:$B$27,BLIOTECAS!C$1:C$27))</f>
        <v/>
      </c>
      <c r="B239" s="150" t="str">
        <f>IF(ISNA(LOOKUP($F239,BLIOTECAS!$B$1:$B$27,BLIOTECAS!D$1:D$27)),"",LOOKUP($F239,BLIOTECAS!$B$1:$B$27,BLIOTECAS!D$1:D$27))</f>
        <v/>
      </c>
      <c r="C239" s="150" t="str">
        <f>IFERROR(VLOOKUP(TABLA!F239,BLIOTECAS!$C$1:$E$26,3,FALSE),"")</f>
        <v>Ciencias de la Salud</v>
      </c>
      <c r="D239" s="195">
        <v>43971.779166666667</v>
      </c>
      <c r="E239" s="195" t="s">
        <v>396</v>
      </c>
      <c r="F239" s="194" t="s">
        <v>101</v>
      </c>
      <c r="G239" s="194" t="s">
        <v>305</v>
      </c>
      <c r="H239" s="194" t="s">
        <v>320</v>
      </c>
      <c r="I239" s="194" t="s">
        <v>306</v>
      </c>
      <c r="J239" s="194" t="s">
        <v>101</v>
      </c>
      <c r="K239" s="194" t="s">
        <v>106</v>
      </c>
      <c r="L239" s="194" t="s">
        <v>90</v>
      </c>
      <c r="M239" s="194"/>
      <c r="N239" s="194"/>
      <c r="O239" s="194"/>
      <c r="P239" s="194"/>
      <c r="Q239" s="194"/>
      <c r="R239" s="194"/>
      <c r="S239" s="194" t="s">
        <v>26</v>
      </c>
      <c r="T239" s="194" t="s">
        <v>270</v>
      </c>
      <c r="U239" s="194">
        <v>2</v>
      </c>
      <c r="V239" s="194">
        <v>2</v>
      </c>
      <c r="W239" s="194">
        <v>1</v>
      </c>
      <c r="X239" s="194">
        <v>2</v>
      </c>
      <c r="Y239" s="194">
        <v>5</v>
      </c>
      <c r="Z239" s="194">
        <v>5</v>
      </c>
      <c r="AA239" s="194">
        <v>3</v>
      </c>
      <c r="AB239" s="194">
        <v>1</v>
      </c>
      <c r="AC239" s="194">
        <v>3</v>
      </c>
      <c r="AD239" s="194">
        <v>4</v>
      </c>
      <c r="AE239" s="194"/>
      <c r="AF239" s="194">
        <v>1</v>
      </c>
      <c r="AG239" s="194">
        <v>3</v>
      </c>
      <c r="AH239" s="194">
        <v>1</v>
      </c>
      <c r="AI239" s="194">
        <v>3</v>
      </c>
      <c r="AJ239" s="194">
        <v>3</v>
      </c>
      <c r="AK239" s="194" t="s">
        <v>270</v>
      </c>
      <c r="AL239" s="194">
        <v>1</v>
      </c>
      <c r="AM239" s="194">
        <v>3</v>
      </c>
      <c r="AN239" s="194" t="s">
        <v>400</v>
      </c>
      <c r="AO239" s="194"/>
      <c r="AP239" s="194"/>
      <c r="AQ239" s="194"/>
      <c r="AR239" s="194"/>
      <c r="AS239" s="194"/>
      <c r="AT239" s="194"/>
      <c r="AU239" s="194"/>
      <c r="AV239" s="194" t="s">
        <v>270</v>
      </c>
      <c r="AW239" s="194" t="s">
        <v>26</v>
      </c>
      <c r="AX239" s="194"/>
      <c r="AY239" s="194">
        <v>3</v>
      </c>
      <c r="AZ239" s="194">
        <v>5</v>
      </c>
      <c r="BA239" s="194" t="s">
        <v>319</v>
      </c>
      <c r="BB239" s="194" t="s">
        <v>308</v>
      </c>
      <c r="BC239" s="194"/>
      <c r="BD239">
        <f t="shared" si="18"/>
        <v>1</v>
      </c>
      <c r="BE239">
        <f t="shared" si="16"/>
        <v>0</v>
      </c>
      <c r="BF239">
        <f t="shared" si="16"/>
        <v>0</v>
      </c>
      <c r="BG239">
        <f t="shared" si="16"/>
        <v>0</v>
      </c>
      <c r="BH239">
        <f t="shared" si="16"/>
        <v>0</v>
      </c>
      <c r="BI239">
        <f t="shared" si="16"/>
        <v>0</v>
      </c>
      <c r="BJ239">
        <f t="shared" si="15"/>
        <v>0</v>
      </c>
      <c r="BK239">
        <f t="shared" si="17"/>
        <v>0</v>
      </c>
      <c r="BL239">
        <f t="shared" si="17"/>
        <v>1</v>
      </c>
      <c r="BM239">
        <f t="shared" si="17"/>
        <v>1</v>
      </c>
      <c r="BN239">
        <f t="shared" si="17"/>
        <v>0</v>
      </c>
      <c r="BO239">
        <f t="shared" si="17"/>
        <v>0</v>
      </c>
      <c r="BP239">
        <f t="shared" si="17"/>
        <v>0</v>
      </c>
    </row>
    <row r="240" spans="1:68" ht="15" x14ac:dyDescent="0.25">
      <c r="A240" s="150" t="str">
        <f>IF(ISNA(LOOKUP($F240,BLIOTECAS!$B$1:$B$27,BLIOTECAS!C$1:C$27)),"",LOOKUP($F240,BLIOTECAS!$B$1:$B$27,BLIOTECAS!C$1:C$27))</f>
        <v/>
      </c>
      <c r="B240" s="150" t="str">
        <f>IF(ISNA(LOOKUP($F240,BLIOTECAS!$B$1:$B$27,BLIOTECAS!D$1:D$27)),"",LOOKUP($F240,BLIOTECAS!$B$1:$B$27,BLIOTECAS!D$1:D$27))</f>
        <v/>
      </c>
      <c r="C240" s="150" t="str">
        <f>IFERROR(VLOOKUP(TABLA!F240,BLIOTECAS!$C$1:$E$26,3,FALSE),"")</f>
        <v>Ciencias Experimentales</v>
      </c>
      <c r="D240" s="195">
        <v>43971.776388888888</v>
      </c>
      <c r="E240" s="195" t="s">
        <v>396</v>
      </c>
      <c r="F240" s="194" t="s">
        <v>98</v>
      </c>
      <c r="G240" s="194" t="s">
        <v>305</v>
      </c>
      <c r="H240" s="194" t="s">
        <v>300</v>
      </c>
      <c r="I240" s="194" t="s">
        <v>306</v>
      </c>
      <c r="J240" s="194" t="s">
        <v>98</v>
      </c>
      <c r="K240" s="194" t="s">
        <v>309</v>
      </c>
      <c r="L240" s="194" t="s">
        <v>96</v>
      </c>
      <c r="M240" s="194"/>
      <c r="N240" s="194"/>
      <c r="O240" s="194"/>
      <c r="P240" s="194"/>
      <c r="Q240" s="194"/>
      <c r="R240" s="194"/>
      <c r="S240" s="194" t="s">
        <v>26</v>
      </c>
      <c r="T240" s="194" t="s">
        <v>26</v>
      </c>
      <c r="U240" s="194">
        <v>4</v>
      </c>
      <c r="V240" s="194">
        <v>4</v>
      </c>
      <c r="W240" s="194">
        <v>4</v>
      </c>
      <c r="X240" s="194">
        <v>2</v>
      </c>
      <c r="Y240" s="194">
        <v>4</v>
      </c>
      <c r="Z240" s="194">
        <v>3</v>
      </c>
      <c r="AA240" s="194">
        <v>4</v>
      </c>
      <c r="AB240" s="194">
        <v>2</v>
      </c>
      <c r="AC240" s="194">
        <v>2</v>
      </c>
      <c r="AD240" s="194">
        <v>4</v>
      </c>
      <c r="AE240" s="194"/>
      <c r="AF240" s="194">
        <v>4</v>
      </c>
      <c r="AG240" s="194">
        <v>5</v>
      </c>
      <c r="AH240" s="194">
        <v>4</v>
      </c>
      <c r="AI240" s="194">
        <v>3</v>
      </c>
      <c r="AJ240" s="194">
        <v>4</v>
      </c>
      <c r="AK240" s="194" t="s">
        <v>270</v>
      </c>
      <c r="AL240" s="194">
        <v>4</v>
      </c>
      <c r="AM240" s="194">
        <v>4</v>
      </c>
      <c r="AN240" s="194" t="s">
        <v>345</v>
      </c>
      <c r="AO240" s="194"/>
      <c r="AP240" s="194"/>
      <c r="AQ240" s="194"/>
      <c r="AR240" s="194"/>
      <c r="AS240" s="194"/>
      <c r="AT240" s="194"/>
      <c r="AU240" s="194"/>
      <c r="AV240" s="194" t="s">
        <v>270</v>
      </c>
      <c r="AW240" s="194" t="s">
        <v>270</v>
      </c>
      <c r="AX240" s="194" t="s">
        <v>328</v>
      </c>
      <c r="AY240" s="194">
        <v>4</v>
      </c>
      <c r="AZ240" s="194">
        <v>4</v>
      </c>
      <c r="BA240" s="194" t="s">
        <v>311</v>
      </c>
      <c r="BB240" s="194" t="s">
        <v>308</v>
      </c>
      <c r="BC240" s="194"/>
      <c r="BD240">
        <f t="shared" si="18"/>
        <v>1</v>
      </c>
      <c r="BE240">
        <f t="shared" si="16"/>
        <v>0</v>
      </c>
      <c r="BF240">
        <f t="shared" si="16"/>
        <v>0</v>
      </c>
      <c r="BG240">
        <f t="shared" si="16"/>
        <v>0</v>
      </c>
      <c r="BH240">
        <f t="shared" si="16"/>
        <v>0</v>
      </c>
      <c r="BI240">
        <f t="shared" si="16"/>
        <v>0</v>
      </c>
      <c r="BJ240">
        <f t="shared" si="15"/>
        <v>0</v>
      </c>
      <c r="BK240">
        <f t="shared" si="17"/>
        <v>0</v>
      </c>
      <c r="BL240">
        <f t="shared" si="17"/>
        <v>0</v>
      </c>
      <c r="BM240">
        <f t="shared" si="17"/>
        <v>1</v>
      </c>
      <c r="BN240">
        <f t="shared" si="17"/>
        <v>0</v>
      </c>
      <c r="BO240">
        <f t="shared" si="17"/>
        <v>0</v>
      </c>
      <c r="BP240">
        <f t="shared" si="17"/>
        <v>0</v>
      </c>
    </row>
    <row r="241" spans="1:68" ht="15" x14ac:dyDescent="0.25">
      <c r="A241" s="150" t="str">
        <f>IF(ISNA(LOOKUP($F241,BLIOTECAS!$B$1:$B$27,BLIOTECAS!C$1:C$27)),"",LOOKUP($F241,BLIOTECAS!$B$1:$B$27,BLIOTECAS!C$1:C$27))</f>
        <v/>
      </c>
      <c r="B241" s="150" t="str">
        <f>IF(ISNA(LOOKUP($F241,BLIOTECAS!$B$1:$B$27,BLIOTECAS!D$1:D$27)),"",LOOKUP($F241,BLIOTECAS!$B$1:$B$27,BLIOTECAS!D$1:D$27))</f>
        <v/>
      </c>
      <c r="C241" s="150" t="str">
        <f>IFERROR(VLOOKUP(TABLA!F241,BLIOTECAS!$C$1:$E$26,3,FALSE),"")</f>
        <v>Ciencias Sociales</v>
      </c>
      <c r="D241" s="195">
        <v>43971.776388888888</v>
      </c>
      <c r="E241" s="195" t="s">
        <v>396</v>
      </c>
      <c r="F241" s="194" t="s">
        <v>99</v>
      </c>
      <c r="G241" s="194" t="s">
        <v>300</v>
      </c>
      <c r="H241" s="194" t="s">
        <v>305</v>
      </c>
      <c r="I241" s="194" t="s">
        <v>316</v>
      </c>
      <c r="J241" s="194" t="s">
        <v>309</v>
      </c>
      <c r="K241" s="194" t="s">
        <v>93</v>
      </c>
      <c r="L241" s="194" t="s">
        <v>322</v>
      </c>
      <c r="M241" s="194" t="s">
        <v>973</v>
      </c>
      <c r="N241" s="194"/>
      <c r="O241" s="194"/>
      <c r="P241" s="194"/>
      <c r="Q241" s="194"/>
      <c r="R241" s="194"/>
      <c r="S241" s="194" t="s">
        <v>270</v>
      </c>
      <c r="T241" s="194" t="s">
        <v>270</v>
      </c>
      <c r="U241" s="194">
        <v>3</v>
      </c>
      <c r="V241" s="194">
        <v>1</v>
      </c>
      <c r="W241" s="194">
        <v>5</v>
      </c>
      <c r="X241" s="194">
        <v>1</v>
      </c>
      <c r="Y241" s="194">
        <v>2</v>
      </c>
      <c r="Z241" s="194">
        <v>3</v>
      </c>
      <c r="AA241" s="194">
        <v>3</v>
      </c>
      <c r="AB241" s="194">
        <v>3</v>
      </c>
      <c r="AC241" s="194">
        <v>3</v>
      </c>
      <c r="AD241" s="194">
        <v>5</v>
      </c>
      <c r="AE241" s="194"/>
      <c r="AF241" s="194">
        <v>2</v>
      </c>
      <c r="AG241" s="194">
        <v>5</v>
      </c>
      <c r="AH241" s="194">
        <v>4</v>
      </c>
      <c r="AI241" s="194">
        <v>1</v>
      </c>
      <c r="AJ241" s="194">
        <v>2</v>
      </c>
      <c r="AK241" s="194" t="s">
        <v>26</v>
      </c>
      <c r="AL241" s="194">
        <v>3</v>
      </c>
      <c r="AM241" s="194">
        <v>1</v>
      </c>
      <c r="AN241" s="194" t="s">
        <v>400</v>
      </c>
      <c r="AO241" s="194"/>
      <c r="AP241" s="194"/>
      <c r="AQ241" s="194"/>
      <c r="AR241" s="194"/>
      <c r="AS241" s="194"/>
      <c r="AT241" s="194"/>
      <c r="AU241" s="194"/>
      <c r="AV241" s="194" t="s">
        <v>270</v>
      </c>
      <c r="AW241" s="194" t="s">
        <v>26</v>
      </c>
      <c r="AX241" s="194"/>
      <c r="AY241" s="194">
        <v>5</v>
      </c>
      <c r="AZ241" s="194">
        <v>4</v>
      </c>
      <c r="BA241" s="194" t="s">
        <v>311</v>
      </c>
      <c r="BB241" s="194" t="s">
        <v>308</v>
      </c>
      <c r="BC241" s="194" t="s">
        <v>974</v>
      </c>
      <c r="BD241">
        <f t="shared" si="18"/>
        <v>0</v>
      </c>
      <c r="BE241">
        <f t="shared" si="16"/>
        <v>0</v>
      </c>
      <c r="BF241">
        <f t="shared" si="16"/>
        <v>0</v>
      </c>
      <c r="BG241">
        <f t="shared" si="16"/>
        <v>1</v>
      </c>
      <c r="BH241">
        <f t="shared" si="16"/>
        <v>0</v>
      </c>
      <c r="BI241">
        <f t="shared" si="16"/>
        <v>0</v>
      </c>
      <c r="BJ241">
        <f t="shared" si="15"/>
        <v>0</v>
      </c>
      <c r="BK241">
        <f t="shared" si="17"/>
        <v>0</v>
      </c>
      <c r="BL241">
        <f t="shared" si="17"/>
        <v>1</v>
      </c>
      <c r="BM241">
        <f t="shared" si="17"/>
        <v>1</v>
      </c>
      <c r="BN241">
        <f t="shared" si="17"/>
        <v>0</v>
      </c>
      <c r="BO241">
        <f t="shared" si="17"/>
        <v>0</v>
      </c>
      <c r="BP241">
        <f t="shared" si="17"/>
        <v>0</v>
      </c>
    </row>
    <row r="242" spans="1:68" ht="15" x14ac:dyDescent="0.25">
      <c r="A242" s="150" t="str">
        <f>IF(ISNA(LOOKUP($F242,BLIOTECAS!$B$1:$B$27,BLIOTECAS!C$1:C$27)),"",LOOKUP($F242,BLIOTECAS!$B$1:$B$27,BLIOTECAS!C$1:C$27))</f>
        <v/>
      </c>
      <c r="B242" s="150" t="str">
        <f>IF(ISNA(LOOKUP($F242,BLIOTECAS!$B$1:$B$27,BLIOTECAS!D$1:D$27)),"",LOOKUP($F242,BLIOTECAS!$B$1:$B$27,BLIOTECAS!D$1:D$27))</f>
        <v/>
      </c>
      <c r="C242" s="150" t="str">
        <f>IFERROR(VLOOKUP(TABLA!F242,BLIOTECAS!$C$1:$E$26,3,FALSE),"")</f>
        <v>Ciencias de la Salud</v>
      </c>
      <c r="D242" s="195">
        <v>43971.771527777775</v>
      </c>
      <c r="E242" s="195" t="s">
        <v>396</v>
      </c>
      <c r="F242" s="194" t="s">
        <v>109</v>
      </c>
      <c r="G242" s="194" t="s">
        <v>301</v>
      </c>
      <c r="H242" s="194" t="s">
        <v>300</v>
      </c>
      <c r="I242" s="194" t="s">
        <v>306</v>
      </c>
      <c r="J242" s="194" t="s">
        <v>104</v>
      </c>
      <c r="K242" s="194" t="s">
        <v>309</v>
      </c>
      <c r="L242" s="194" t="s">
        <v>109</v>
      </c>
      <c r="M242" s="194"/>
      <c r="N242" s="194"/>
      <c r="O242" s="194"/>
      <c r="P242" s="194"/>
      <c r="Q242" s="194"/>
      <c r="R242" s="194"/>
      <c r="S242" s="194" t="s">
        <v>26</v>
      </c>
      <c r="T242" s="194" t="s">
        <v>270</v>
      </c>
      <c r="U242" s="194">
        <v>2</v>
      </c>
      <c r="V242" s="194">
        <v>1</v>
      </c>
      <c r="W242" s="194">
        <v>2</v>
      </c>
      <c r="X242" s="194">
        <v>1</v>
      </c>
      <c r="Y242" s="194">
        <v>5</v>
      </c>
      <c r="Z242" s="194">
        <v>4</v>
      </c>
      <c r="AA242" s="194">
        <v>5</v>
      </c>
      <c r="AB242" s="194">
        <v>2</v>
      </c>
      <c r="AC242" s="194">
        <v>4</v>
      </c>
      <c r="AD242" s="194">
        <v>4</v>
      </c>
      <c r="AE242" s="194"/>
      <c r="AF242" s="194">
        <v>3</v>
      </c>
      <c r="AG242" s="194">
        <v>4</v>
      </c>
      <c r="AH242" s="194">
        <v>4</v>
      </c>
      <c r="AI242" s="194">
        <v>4</v>
      </c>
      <c r="AJ242" s="194">
        <v>4</v>
      </c>
      <c r="AK242" s="194" t="s">
        <v>26</v>
      </c>
      <c r="AL242" s="194">
        <v>4</v>
      </c>
      <c r="AM242" s="194">
        <v>4</v>
      </c>
      <c r="AN242" s="194" t="s">
        <v>354</v>
      </c>
      <c r="AO242" s="194"/>
      <c r="AP242" s="194"/>
      <c r="AQ242" s="194"/>
      <c r="AR242" s="194"/>
      <c r="AS242" s="194"/>
      <c r="AT242" s="194"/>
      <c r="AU242" s="194"/>
      <c r="AV242" s="194" t="s">
        <v>270</v>
      </c>
      <c r="AW242" s="194" t="s">
        <v>26</v>
      </c>
      <c r="AX242" s="194"/>
      <c r="AY242" s="194">
        <v>5</v>
      </c>
      <c r="AZ242" s="194">
        <v>5</v>
      </c>
      <c r="BA242" s="194" t="s">
        <v>311</v>
      </c>
      <c r="BB242" s="194" t="s">
        <v>308</v>
      </c>
      <c r="BC242" s="194" t="s">
        <v>975</v>
      </c>
      <c r="BD242">
        <f t="shared" si="18"/>
        <v>1</v>
      </c>
      <c r="BE242">
        <f t="shared" si="16"/>
        <v>0</v>
      </c>
      <c r="BF242">
        <f t="shared" si="16"/>
        <v>0</v>
      </c>
      <c r="BG242">
        <f t="shared" si="16"/>
        <v>0</v>
      </c>
      <c r="BH242">
        <f t="shared" si="16"/>
        <v>0</v>
      </c>
      <c r="BI242">
        <f t="shared" si="16"/>
        <v>0</v>
      </c>
      <c r="BJ242">
        <f t="shared" si="15"/>
        <v>1</v>
      </c>
      <c r="BK242">
        <f t="shared" si="17"/>
        <v>0</v>
      </c>
      <c r="BL242">
        <f t="shared" si="17"/>
        <v>0</v>
      </c>
      <c r="BM242">
        <f t="shared" si="17"/>
        <v>1</v>
      </c>
      <c r="BN242">
        <f t="shared" si="17"/>
        <v>0</v>
      </c>
      <c r="BO242">
        <f t="shared" si="17"/>
        <v>0</v>
      </c>
      <c r="BP242">
        <f t="shared" si="17"/>
        <v>0</v>
      </c>
    </row>
    <row r="243" spans="1:68" ht="15" x14ac:dyDescent="0.25">
      <c r="A243" s="150" t="str">
        <f>IF(ISNA(LOOKUP($F243,BLIOTECAS!$B$1:$B$27,BLIOTECAS!C$1:C$27)),"",LOOKUP($F243,BLIOTECAS!$B$1:$B$27,BLIOTECAS!C$1:C$27))</f>
        <v/>
      </c>
      <c r="B243" s="150" t="str">
        <f>IF(ISNA(LOOKUP($F243,BLIOTECAS!$B$1:$B$27,BLIOTECAS!D$1:D$27)),"",LOOKUP($F243,BLIOTECAS!$B$1:$B$27,BLIOTECAS!D$1:D$27))</f>
        <v/>
      </c>
      <c r="C243" s="150" t="str">
        <f>IFERROR(VLOOKUP(TABLA!F243,BLIOTECAS!$C$1:$E$26,3,FALSE),"")</f>
        <v>Ciencias Sociales</v>
      </c>
      <c r="D243" s="195">
        <v>43971.770833333336</v>
      </c>
      <c r="E243" s="195" t="s">
        <v>396</v>
      </c>
      <c r="F243" s="194" t="s">
        <v>92</v>
      </c>
      <c r="G243" s="194" t="s">
        <v>300</v>
      </c>
      <c r="H243" s="194" t="s">
        <v>301</v>
      </c>
      <c r="I243" s="194" t="s">
        <v>315</v>
      </c>
      <c r="J243" s="194" t="s">
        <v>92</v>
      </c>
      <c r="K243" s="194" t="s">
        <v>84</v>
      </c>
      <c r="L243" s="194"/>
      <c r="M243" s="194"/>
      <c r="N243" s="194"/>
      <c r="O243" s="194"/>
      <c r="P243" s="194"/>
      <c r="Q243" s="194"/>
      <c r="R243" s="194"/>
      <c r="S243" s="194" t="s">
        <v>26</v>
      </c>
      <c r="T243" s="194" t="s">
        <v>270</v>
      </c>
      <c r="U243" s="194">
        <v>4</v>
      </c>
      <c r="V243" s="194">
        <v>4</v>
      </c>
      <c r="W243" s="194">
        <v>1</v>
      </c>
      <c r="X243" s="194">
        <v>3</v>
      </c>
      <c r="Y243" s="194">
        <v>3</v>
      </c>
      <c r="Z243" s="194">
        <v>4</v>
      </c>
      <c r="AA243" s="194">
        <v>1</v>
      </c>
      <c r="AB243" s="194">
        <v>2</v>
      </c>
      <c r="AC243" s="194">
        <v>5</v>
      </c>
      <c r="AD243" s="194">
        <v>3</v>
      </c>
      <c r="AE243" s="194"/>
      <c r="AF243" s="194">
        <v>5</v>
      </c>
      <c r="AG243" s="194">
        <v>5</v>
      </c>
      <c r="AH243" s="194">
        <v>4</v>
      </c>
      <c r="AI243" s="194">
        <v>5</v>
      </c>
      <c r="AJ243" s="194">
        <v>4</v>
      </c>
      <c r="AK243" s="194" t="s">
        <v>270</v>
      </c>
      <c r="AL243" s="194">
        <v>4</v>
      </c>
      <c r="AM243" s="194">
        <v>5</v>
      </c>
      <c r="AN243" s="194" t="s">
        <v>468</v>
      </c>
      <c r="AO243" s="194"/>
      <c r="AP243" s="194"/>
      <c r="AQ243" s="194"/>
      <c r="AR243" s="194"/>
      <c r="AS243" s="194"/>
      <c r="AT243" s="194"/>
      <c r="AU243" s="194"/>
      <c r="AV243" s="194" t="s">
        <v>270</v>
      </c>
      <c r="AW243" s="194" t="s">
        <v>26</v>
      </c>
      <c r="AX243" s="194"/>
      <c r="AY243" s="194">
        <v>5</v>
      </c>
      <c r="AZ243" s="194">
        <v>5</v>
      </c>
      <c r="BA243" s="194" t="s">
        <v>303</v>
      </c>
      <c r="BB243" s="194" t="s">
        <v>304</v>
      </c>
      <c r="BC243" s="194"/>
      <c r="BD243">
        <f t="shared" si="18"/>
        <v>0</v>
      </c>
      <c r="BE243">
        <f t="shared" si="16"/>
        <v>1</v>
      </c>
      <c r="BF243">
        <f t="shared" si="16"/>
        <v>0</v>
      </c>
      <c r="BG243">
        <f t="shared" si="16"/>
        <v>0</v>
      </c>
      <c r="BH243">
        <f t="shared" si="16"/>
        <v>0</v>
      </c>
      <c r="BI243">
        <f t="shared" si="16"/>
        <v>0</v>
      </c>
      <c r="BJ243">
        <f t="shared" si="15"/>
        <v>1</v>
      </c>
      <c r="BK243">
        <f t="shared" si="17"/>
        <v>1</v>
      </c>
      <c r="BL243">
        <f t="shared" si="17"/>
        <v>1</v>
      </c>
      <c r="BM243">
        <f t="shared" si="17"/>
        <v>1</v>
      </c>
      <c r="BN243">
        <f t="shared" si="17"/>
        <v>1</v>
      </c>
      <c r="BO243">
        <f t="shared" si="17"/>
        <v>0</v>
      </c>
      <c r="BP243">
        <f t="shared" si="17"/>
        <v>0</v>
      </c>
    </row>
    <row r="244" spans="1:68" ht="15" x14ac:dyDescent="0.25">
      <c r="A244" s="150" t="str">
        <f>IF(ISNA(LOOKUP($F244,BLIOTECAS!$B$1:$B$27,BLIOTECAS!C$1:C$27)),"",LOOKUP($F244,BLIOTECAS!$B$1:$B$27,BLIOTECAS!C$1:C$27))</f>
        <v/>
      </c>
      <c r="B244" s="150" t="str">
        <f>IF(ISNA(LOOKUP($F244,BLIOTECAS!$B$1:$B$27,BLIOTECAS!D$1:D$27)),"",LOOKUP($F244,BLIOTECAS!$B$1:$B$27,BLIOTECAS!D$1:D$27))</f>
        <v/>
      </c>
      <c r="C244" s="150" t="str">
        <f>IFERROR(VLOOKUP(TABLA!F244,BLIOTECAS!$C$1:$E$26,3,FALSE),"")</f>
        <v>Ciencias Sociales</v>
      </c>
      <c r="D244" s="195">
        <v>43971.767361111109</v>
      </c>
      <c r="E244" s="195" t="s">
        <v>396</v>
      </c>
      <c r="F244" s="194" t="s">
        <v>97</v>
      </c>
      <c r="G244" s="194" t="s">
        <v>305</v>
      </c>
      <c r="H244" s="194" t="s">
        <v>300</v>
      </c>
      <c r="I244" s="194" t="s">
        <v>327</v>
      </c>
      <c r="J244" s="194" t="s">
        <v>97</v>
      </c>
      <c r="K244" s="194" t="s">
        <v>225</v>
      </c>
      <c r="L244" s="194" t="s">
        <v>93</v>
      </c>
      <c r="M244" s="194"/>
      <c r="N244" s="194"/>
      <c r="O244" s="194"/>
      <c r="P244" s="194"/>
      <c r="Q244" s="194"/>
      <c r="R244" s="194"/>
      <c r="S244" s="194" t="s">
        <v>270</v>
      </c>
      <c r="T244" s="194" t="s">
        <v>270</v>
      </c>
      <c r="U244" s="194">
        <v>5</v>
      </c>
      <c r="V244" s="194">
        <v>2</v>
      </c>
      <c r="W244" s="194">
        <v>3</v>
      </c>
      <c r="X244" s="194">
        <v>5</v>
      </c>
      <c r="Y244" s="194">
        <v>5</v>
      </c>
      <c r="Z244" s="194">
        <v>5</v>
      </c>
      <c r="AA244" s="194">
        <v>5</v>
      </c>
      <c r="AB244" s="194">
        <v>4</v>
      </c>
      <c r="AC244" s="194">
        <v>4</v>
      </c>
      <c r="AD244" s="194">
        <v>4</v>
      </c>
      <c r="AE244" s="194"/>
      <c r="AF244" s="194">
        <v>2</v>
      </c>
      <c r="AG244" s="194">
        <v>5</v>
      </c>
      <c r="AH244" s="194">
        <v>4</v>
      </c>
      <c r="AI244" s="194">
        <v>3</v>
      </c>
      <c r="AJ244" s="194">
        <v>5</v>
      </c>
      <c r="AK244" s="194" t="s">
        <v>270</v>
      </c>
      <c r="AL244" s="194">
        <v>4</v>
      </c>
      <c r="AM244" s="194">
        <v>3</v>
      </c>
      <c r="AN244" s="194" t="s">
        <v>405</v>
      </c>
      <c r="AO244" s="194"/>
      <c r="AP244" s="194"/>
      <c r="AQ244" s="194"/>
      <c r="AR244" s="194"/>
      <c r="AS244" s="194"/>
      <c r="AT244" s="194"/>
      <c r="AU244" s="194"/>
      <c r="AV244" s="194" t="s">
        <v>26</v>
      </c>
      <c r="AW244" s="194" t="s">
        <v>26</v>
      </c>
      <c r="AX244" s="194"/>
      <c r="AY244" s="194">
        <v>5</v>
      </c>
      <c r="AZ244" s="194">
        <v>5</v>
      </c>
      <c r="BA244" s="194" t="s">
        <v>311</v>
      </c>
      <c r="BB244" s="194" t="s">
        <v>317</v>
      </c>
      <c r="BC244" s="194" t="s">
        <v>976</v>
      </c>
      <c r="BD244">
        <f t="shared" si="18"/>
        <v>1</v>
      </c>
      <c r="BE244">
        <f t="shared" si="16"/>
        <v>0</v>
      </c>
      <c r="BF244">
        <f t="shared" si="16"/>
        <v>1</v>
      </c>
      <c r="BG244">
        <f t="shared" si="16"/>
        <v>0</v>
      </c>
      <c r="BH244">
        <f t="shared" si="16"/>
        <v>0</v>
      </c>
      <c r="BI244">
        <f t="shared" si="16"/>
        <v>0</v>
      </c>
      <c r="BJ244">
        <f t="shared" si="15"/>
        <v>1</v>
      </c>
      <c r="BK244">
        <f t="shared" si="17"/>
        <v>1</v>
      </c>
      <c r="BL244">
        <f t="shared" si="17"/>
        <v>1</v>
      </c>
      <c r="BM244">
        <f t="shared" si="17"/>
        <v>1</v>
      </c>
      <c r="BN244">
        <f t="shared" si="17"/>
        <v>0</v>
      </c>
      <c r="BO244">
        <f t="shared" si="17"/>
        <v>0</v>
      </c>
      <c r="BP244">
        <f t="shared" si="17"/>
        <v>0</v>
      </c>
    </row>
    <row r="245" spans="1:68" ht="15" x14ac:dyDescent="0.25">
      <c r="A245" s="150" t="str">
        <f>IF(ISNA(LOOKUP($F245,BLIOTECAS!$B$1:$B$27,BLIOTECAS!C$1:C$27)),"",LOOKUP($F245,BLIOTECAS!$B$1:$B$27,BLIOTECAS!C$1:C$27))</f>
        <v/>
      </c>
      <c r="B245" s="150" t="str">
        <f>IF(ISNA(LOOKUP($F245,BLIOTECAS!$B$1:$B$27,BLIOTECAS!D$1:D$27)),"",LOOKUP($F245,BLIOTECAS!$B$1:$B$27,BLIOTECAS!D$1:D$27))</f>
        <v/>
      </c>
      <c r="C245" s="150" t="str">
        <f>IFERROR(VLOOKUP(TABLA!F245,BLIOTECAS!$C$1:$E$26,3,FALSE),"")</f>
        <v/>
      </c>
      <c r="D245" s="195">
        <v>43971.763888888891</v>
      </c>
      <c r="E245" s="195" t="s">
        <v>407</v>
      </c>
      <c r="F245" s="194"/>
      <c r="G245" s="194" t="s">
        <v>320</v>
      </c>
      <c r="H245" s="194" t="s">
        <v>320</v>
      </c>
      <c r="I245" s="194" t="s">
        <v>316</v>
      </c>
      <c r="J245" s="194" t="s">
        <v>91</v>
      </c>
      <c r="K245" s="194"/>
      <c r="L245" s="194"/>
      <c r="M245" s="194"/>
      <c r="N245" s="194"/>
      <c r="O245" s="194"/>
      <c r="P245" s="194"/>
      <c r="Q245" s="194"/>
      <c r="R245" s="194"/>
      <c r="S245" s="194" t="s">
        <v>26</v>
      </c>
      <c r="T245" s="194" t="s">
        <v>26</v>
      </c>
      <c r="U245" s="194">
        <v>4</v>
      </c>
      <c r="V245" s="194">
        <v>4</v>
      </c>
      <c r="W245" s="194">
        <v>4</v>
      </c>
      <c r="X245" s="194"/>
      <c r="Y245" s="194">
        <v>5</v>
      </c>
      <c r="Z245" s="194">
        <v>5</v>
      </c>
      <c r="AA245" s="194">
        <v>1</v>
      </c>
      <c r="AB245" s="194">
        <v>1</v>
      </c>
      <c r="AC245" s="194">
        <v>1</v>
      </c>
      <c r="AD245" s="194">
        <v>1</v>
      </c>
      <c r="AE245" s="194"/>
      <c r="AF245" s="194">
        <v>1</v>
      </c>
      <c r="AG245" s="194">
        <v>1</v>
      </c>
      <c r="AH245" s="194">
        <v>1</v>
      </c>
      <c r="AI245" s="194">
        <v>1</v>
      </c>
      <c r="AJ245" s="194">
        <v>1</v>
      </c>
      <c r="AK245" s="194" t="s">
        <v>270</v>
      </c>
      <c r="AL245" s="194">
        <v>3</v>
      </c>
      <c r="AM245" s="194">
        <v>2</v>
      </c>
      <c r="AN245" s="194" t="s">
        <v>307</v>
      </c>
      <c r="AO245" s="194"/>
      <c r="AP245" s="194"/>
      <c r="AQ245" s="194"/>
      <c r="AR245" s="194"/>
      <c r="AS245" s="194"/>
      <c r="AT245" s="194"/>
      <c r="AU245" s="194"/>
      <c r="AV245" s="194" t="s">
        <v>26</v>
      </c>
      <c r="AW245" s="194" t="s">
        <v>26</v>
      </c>
      <c r="AX245" s="194"/>
      <c r="AY245" s="194">
        <v>5</v>
      </c>
      <c r="AZ245" s="194">
        <v>5</v>
      </c>
      <c r="BA245" s="194" t="s">
        <v>303</v>
      </c>
      <c r="BB245" s="194" t="s">
        <v>308</v>
      </c>
      <c r="BC245" s="194"/>
      <c r="BD245">
        <f t="shared" si="18"/>
        <v>0</v>
      </c>
      <c r="BE245">
        <f t="shared" si="16"/>
        <v>0</v>
      </c>
      <c r="BF245">
        <f t="shared" si="16"/>
        <v>0</v>
      </c>
      <c r="BG245">
        <f t="shared" si="16"/>
        <v>1</v>
      </c>
      <c r="BH245">
        <f t="shared" si="16"/>
        <v>0</v>
      </c>
      <c r="BI245">
        <f t="shared" si="16"/>
        <v>0</v>
      </c>
      <c r="BJ245">
        <f t="shared" si="15"/>
        <v>0</v>
      </c>
      <c r="BK245">
        <f t="shared" si="17"/>
        <v>0</v>
      </c>
      <c r="BL245">
        <f t="shared" si="17"/>
        <v>0</v>
      </c>
      <c r="BM245">
        <f t="shared" si="17"/>
        <v>0</v>
      </c>
      <c r="BN245">
        <f t="shared" si="17"/>
        <v>0</v>
      </c>
      <c r="BO245">
        <f t="shared" si="17"/>
        <v>1</v>
      </c>
      <c r="BP245">
        <f t="shared" si="17"/>
        <v>0</v>
      </c>
    </row>
    <row r="246" spans="1:68" ht="15" x14ac:dyDescent="0.25">
      <c r="A246" s="150" t="str">
        <f>IF(ISNA(LOOKUP($F246,BLIOTECAS!$B$1:$B$27,BLIOTECAS!C$1:C$27)),"",LOOKUP($F246,BLIOTECAS!$B$1:$B$27,BLIOTECAS!C$1:C$27))</f>
        <v/>
      </c>
      <c r="B246" s="150" t="str">
        <f>IF(ISNA(LOOKUP($F246,BLIOTECAS!$B$1:$B$27,BLIOTECAS!D$1:D$27)),"",LOOKUP($F246,BLIOTECAS!$B$1:$B$27,BLIOTECAS!D$1:D$27))</f>
        <v/>
      </c>
      <c r="C246" s="150" t="str">
        <f>IFERROR(VLOOKUP(TABLA!F246,BLIOTECAS!$C$1:$E$26,3,FALSE),"")</f>
        <v>Humanidades</v>
      </c>
      <c r="D246" s="195">
        <v>43971.761805555558</v>
      </c>
      <c r="E246" s="195" t="s">
        <v>418</v>
      </c>
      <c r="F246" s="194" t="s">
        <v>104</v>
      </c>
      <c r="G246" s="194" t="s">
        <v>300</v>
      </c>
      <c r="H246" s="194"/>
      <c r="I246" s="194" t="s">
        <v>306</v>
      </c>
      <c r="J246" s="194" t="s">
        <v>84</v>
      </c>
      <c r="K246" s="194"/>
      <c r="L246" s="194"/>
      <c r="M246" s="194"/>
      <c r="N246" s="194"/>
      <c r="O246" s="194"/>
      <c r="P246" s="194"/>
      <c r="Q246" s="194"/>
      <c r="R246" s="194"/>
      <c r="S246" s="194" t="s">
        <v>26</v>
      </c>
      <c r="T246" s="194" t="s">
        <v>270</v>
      </c>
      <c r="U246" s="194">
        <v>4</v>
      </c>
      <c r="V246" s="194"/>
      <c r="W246" s="194"/>
      <c r="X246" s="194"/>
      <c r="Y246" s="194"/>
      <c r="Z246" s="194"/>
      <c r="AA246" s="194">
        <v>5</v>
      </c>
      <c r="AB246" s="194"/>
      <c r="AC246" s="194">
        <v>2</v>
      </c>
      <c r="AD246" s="194">
        <v>3</v>
      </c>
      <c r="AE246" s="194"/>
      <c r="AF246" s="194">
        <v>4</v>
      </c>
      <c r="AG246" s="194">
        <v>5</v>
      </c>
      <c r="AH246" s="194"/>
      <c r="AI246" s="194"/>
      <c r="AJ246" s="194">
        <v>4</v>
      </c>
      <c r="AK246" s="194" t="s">
        <v>26</v>
      </c>
      <c r="AL246" s="194"/>
      <c r="AM246" s="194"/>
      <c r="AN246" s="194" t="s">
        <v>307</v>
      </c>
      <c r="AO246" s="194"/>
      <c r="AP246" s="194"/>
      <c r="AQ246" s="194"/>
      <c r="AR246" s="194"/>
      <c r="AS246" s="194"/>
      <c r="AT246" s="194"/>
      <c r="AU246" s="194"/>
      <c r="AV246" s="194" t="s">
        <v>26</v>
      </c>
      <c r="AW246" s="194" t="s">
        <v>26</v>
      </c>
      <c r="AX246" s="194"/>
      <c r="AY246" s="194">
        <v>5</v>
      </c>
      <c r="AZ246" s="194">
        <v>5</v>
      </c>
      <c r="BA246" s="194" t="s">
        <v>303</v>
      </c>
      <c r="BB246" s="194" t="s">
        <v>308</v>
      </c>
      <c r="BC246" s="194"/>
      <c r="BD246">
        <f t="shared" si="18"/>
        <v>1</v>
      </c>
      <c r="BE246">
        <f t="shared" si="16"/>
        <v>0</v>
      </c>
      <c r="BF246">
        <f t="shared" si="16"/>
        <v>0</v>
      </c>
      <c r="BG246">
        <f t="shared" si="16"/>
        <v>0</v>
      </c>
      <c r="BH246">
        <f t="shared" si="16"/>
        <v>0</v>
      </c>
      <c r="BI246">
        <f t="shared" si="16"/>
        <v>0</v>
      </c>
      <c r="BJ246">
        <f t="shared" ref="BJ246:BJ309" si="19">IF(IFERROR(FIND(BJ$1,$AN246,1),0)&lt;&gt;0,1,0)</f>
        <v>0</v>
      </c>
      <c r="BK246">
        <f t="shared" si="17"/>
        <v>0</v>
      </c>
      <c r="BL246">
        <f t="shared" si="17"/>
        <v>0</v>
      </c>
      <c r="BM246">
        <f t="shared" si="17"/>
        <v>0</v>
      </c>
      <c r="BN246">
        <f t="shared" si="17"/>
        <v>0</v>
      </c>
      <c r="BO246">
        <f t="shared" si="17"/>
        <v>1</v>
      </c>
      <c r="BP246">
        <f t="shared" si="17"/>
        <v>0</v>
      </c>
    </row>
    <row r="247" spans="1:68" ht="15" x14ac:dyDescent="0.25">
      <c r="A247" s="150" t="str">
        <f>IF(ISNA(LOOKUP($F247,BLIOTECAS!$B$1:$B$27,BLIOTECAS!C$1:C$27)),"",LOOKUP($F247,BLIOTECAS!$B$1:$B$27,BLIOTECAS!C$1:C$27))</f>
        <v/>
      </c>
      <c r="B247" s="150" t="str">
        <f>IF(ISNA(LOOKUP($F247,BLIOTECAS!$B$1:$B$27,BLIOTECAS!D$1:D$27)),"",LOOKUP($F247,BLIOTECAS!$B$1:$B$27,BLIOTECAS!D$1:D$27))</f>
        <v/>
      </c>
      <c r="C247" s="150" t="str">
        <f>IFERROR(VLOOKUP(TABLA!F247,BLIOTECAS!$C$1:$E$26,3,FALSE),"")</f>
        <v>Ciencias Sociales</v>
      </c>
      <c r="D247" s="195">
        <v>43971.761805555558</v>
      </c>
      <c r="E247" s="195" t="s">
        <v>396</v>
      </c>
      <c r="F247" s="194" t="s">
        <v>225</v>
      </c>
      <c r="G247" s="194" t="s">
        <v>305</v>
      </c>
      <c r="H247" s="194" t="s">
        <v>305</v>
      </c>
      <c r="I247" s="194" t="s">
        <v>318</v>
      </c>
      <c r="J247" s="194" t="s">
        <v>225</v>
      </c>
      <c r="K247" s="194"/>
      <c r="L247" s="194"/>
      <c r="M247" s="194"/>
      <c r="N247" s="194"/>
      <c r="O247" s="194"/>
      <c r="P247" s="194"/>
      <c r="Q247" s="194"/>
      <c r="R247" s="194"/>
      <c r="S247" s="194" t="s">
        <v>270</v>
      </c>
      <c r="T247" s="194" t="s">
        <v>270</v>
      </c>
      <c r="U247" s="194">
        <v>4</v>
      </c>
      <c r="V247" s="194">
        <v>3</v>
      </c>
      <c r="W247" s="194">
        <v>1</v>
      </c>
      <c r="X247" s="194">
        <v>1</v>
      </c>
      <c r="Y247" s="194">
        <v>2</v>
      </c>
      <c r="Z247" s="194">
        <v>1</v>
      </c>
      <c r="AA247" s="194">
        <v>2</v>
      </c>
      <c r="AB247" s="194">
        <v>1</v>
      </c>
      <c r="AC247" s="194">
        <v>3</v>
      </c>
      <c r="AD247" s="194">
        <v>5</v>
      </c>
      <c r="AE247" s="194"/>
      <c r="AF247" s="194">
        <v>4</v>
      </c>
      <c r="AG247" s="194">
        <v>5</v>
      </c>
      <c r="AH247" s="194">
        <v>1</v>
      </c>
      <c r="AI247" s="194">
        <v>5</v>
      </c>
      <c r="AJ247" s="194">
        <v>3</v>
      </c>
      <c r="AK247" s="194" t="s">
        <v>270</v>
      </c>
      <c r="AL247" s="194">
        <v>3</v>
      </c>
      <c r="AM247" s="194">
        <v>3</v>
      </c>
      <c r="AN247" s="194" t="s">
        <v>345</v>
      </c>
      <c r="AO247" s="194"/>
      <c r="AP247" s="194"/>
      <c r="AQ247" s="194"/>
      <c r="AR247" s="194"/>
      <c r="AS247" s="194"/>
      <c r="AT247" s="194"/>
      <c r="AU247" s="194"/>
      <c r="AV247" s="194" t="s">
        <v>270</v>
      </c>
      <c r="AW247" s="194" t="s">
        <v>26</v>
      </c>
      <c r="AX247" s="194"/>
      <c r="AY247" s="194">
        <v>5</v>
      </c>
      <c r="AZ247" s="194">
        <v>5</v>
      </c>
      <c r="BA247" s="194" t="s">
        <v>303</v>
      </c>
      <c r="BB247" s="194" t="s">
        <v>308</v>
      </c>
      <c r="BC247" s="194" t="s">
        <v>977</v>
      </c>
      <c r="BD247">
        <f t="shared" si="18"/>
        <v>0</v>
      </c>
      <c r="BE247">
        <f t="shared" si="16"/>
        <v>0</v>
      </c>
      <c r="BF247">
        <f t="shared" si="16"/>
        <v>1</v>
      </c>
      <c r="BG247">
        <f t="shared" si="16"/>
        <v>0</v>
      </c>
      <c r="BH247">
        <f t="shared" si="16"/>
        <v>0</v>
      </c>
      <c r="BI247">
        <f t="shared" si="16"/>
        <v>0</v>
      </c>
      <c r="BJ247">
        <f t="shared" si="19"/>
        <v>0</v>
      </c>
      <c r="BK247">
        <f t="shared" si="17"/>
        <v>0</v>
      </c>
      <c r="BL247">
        <f t="shared" si="17"/>
        <v>0</v>
      </c>
      <c r="BM247">
        <f t="shared" si="17"/>
        <v>1</v>
      </c>
      <c r="BN247">
        <f t="shared" si="17"/>
        <v>0</v>
      </c>
      <c r="BO247">
        <f t="shared" si="17"/>
        <v>0</v>
      </c>
      <c r="BP247">
        <f t="shared" si="17"/>
        <v>0</v>
      </c>
    </row>
    <row r="248" spans="1:68" ht="15" x14ac:dyDescent="0.25">
      <c r="A248" s="150" t="str">
        <f>IF(ISNA(LOOKUP($F248,BLIOTECAS!$B$1:$B$27,BLIOTECAS!C$1:C$27)),"",LOOKUP($F248,BLIOTECAS!$B$1:$B$27,BLIOTECAS!C$1:C$27))</f>
        <v/>
      </c>
      <c r="B248" s="150" t="str">
        <f>IF(ISNA(LOOKUP($F248,BLIOTECAS!$B$1:$B$27,BLIOTECAS!D$1:D$27)),"",LOOKUP($F248,BLIOTECAS!$B$1:$B$27,BLIOTECAS!D$1:D$27))</f>
        <v/>
      </c>
      <c r="C248" s="150" t="str">
        <f>IFERROR(VLOOKUP(TABLA!F248,BLIOTECAS!$C$1:$E$26,3,FALSE),"")</f>
        <v>Ciencias Sociales</v>
      </c>
      <c r="D248" s="195">
        <v>43971.761805555558</v>
      </c>
      <c r="E248" s="195" t="s">
        <v>401</v>
      </c>
      <c r="F248" s="194" t="s">
        <v>97</v>
      </c>
      <c r="G248" s="194" t="s">
        <v>301</v>
      </c>
      <c r="H248" s="194" t="s">
        <v>301</v>
      </c>
      <c r="I248" s="194" t="s">
        <v>306</v>
      </c>
      <c r="J248" s="194" t="s">
        <v>97</v>
      </c>
      <c r="K248" s="194" t="s">
        <v>93</v>
      </c>
      <c r="L248" s="194" t="s">
        <v>104</v>
      </c>
      <c r="M248" s="194"/>
      <c r="N248" s="194"/>
      <c r="O248" s="194"/>
      <c r="P248" s="194"/>
      <c r="Q248" s="194"/>
      <c r="R248" s="194"/>
      <c r="S248" s="194" t="s">
        <v>270</v>
      </c>
      <c r="T248" s="194" t="s">
        <v>26</v>
      </c>
      <c r="U248" s="194">
        <v>5</v>
      </c>
      <c r="V248" s="194">
        <v>2</v>
      </c>
      <c r="W248" s="194">
        <v>2</v>
      </c>
      <c r="X248" s="194">
        <v>2</v>
      </c>
      <c r="Y248" s="194">
        <v>1</v>
      </c>
      <c r="Z248" s="194">
        <v>1</v>
      </c>
      <c r="AA248" s="194">
        <v>1</v>
      </c>
      <c r="AB248" s="194">
        <v>1</v>
      </c>
      <c r="AC248" s="194">
        <v>4</v>
      </c>
      <c r="AD248" s="194">
        <v>4</v>
      </c>
      <c r="AE248" s="194"/>
      <c r="AF248" s="194">
        <v>4</v>
      </c>
      <c r="AG248" s="194">
        <v>5</v>
      </c>
      <c r="AH248" s="194">
        <v>4</v>
      </c>
      <c r="AI248" s="194">
        <v>3</v>
      </c>
      <c r="AJ248" s="194">
        <v>4</v>
      </c>
      <c r="AK248" s="194" t="s">
        <v>270</v>
      </c>
      <c r="AL248" s="194">
        <v>4</v>
      </c>
      <c r="AM248" s="194">
        <v>3</v>
      </c>
      <c r="AN248" s="194" t="s">
        <v>405</v>
      </c>
      <c r="AO248" s="194"/>
      <c r="AP248" s="194"/>
      <c r="AQ248" s="194"/>
      <c r="AR248" s="194"/>
      <c r="AS248" s="194"/>
      <c r="AT248" s="194"/>
      <c r="AU248" s="194"/>
      <c r="AV248" s="194" t="s">
        <v>270</v>
      </c>
      <c r="AW248" s="194" t="s">
        <v>270</v>
      </c>
      <c r="AX248" s="194" t="s">
        <v>328</v>
      </c>
      <c r="AY248" s="194">
        <v>5</v>
      </c>
      <c r="AZ248" s="194">
        <v>5</v>
      </c>
      <c r="BA248" s="194" t="s">
        <v>311</v>
      </c>
      <c r="BB248" s="194" t="s">
        <v>308</v>
      </c>
      <c r="BC248" s="194" t="s">
        <v>978</v>
      </c>
      <c r="BD248">
        <f t="shared" si="18"/>
        <v>1</v>
      </c>
      <c r="BE248">
        <f t="shared" si="16"/>
        <v>0</v>
      </c>
      <c r="BF248">
        <f t="shared" si="16"/>
        <v>0</v>
      </c>
      <c r="BG248">
        <f t="shared" si="16"/>
        <v>0</v>
      </c>
      <c r="BH248">
        <f t="shared" si="16"/>
        <v>0</v>
      </c>
      <c r="BI248">
        <f t="shared" si="16"/>
        <v>0</v>
      </c>
      <c r="BJ248">
        <f t="shared" si="19"/>
        <v>1</v>
      </c>
      <c r="BK248">
        <f t="shared" si="17"/>
        <v>1</v>
      </c>
      <c r="BL248">
        <f t="shared" si="17"/>
        <v>1</v>
      </c>
      <c r="BM248">
        <f t="shared" si="17"/>
        <v>1</v>
      </c>
      <c r="BN248">
        <f t="shared" si="17"/>
        <v>0</v>
      </c>
      <c r="BO248">
        <f t="shared" si="17"/>
        <v>0</v>
      </c>
      <c r="BP248">
        <f t="shared" si="17"/>
        <v>0</v>
      </c>
    </row>
    <row r="249" spans="1:68" ht="15" x14ac:dyDescent="0.25">
      <c r="A249" s="150" t="str">
        <f>IF(ISNA(LOOKUP($F249,BLIOTECAS!$B$1:$B$27,BLIOTECAS!C$1:C$27)),"",LOOKUP($F249,BLIOTECAS!$B$1:$B$27,BLIOTECAS!C$1:C$27))</f>
        <v/>
      </c>
      <c r="B249" s="150" t="str">
        <f>IF(ISNA(LOOKUP($F249,BLIOTECAS!$B$1:$B$27,BLIOTECAS!D$1:D$27)),"",LOOKUP($F249,BLIOTECAS!$B$1:$B$27,BLIOTECAS!D$1:D$27))</f>
        <v/>
      </c>
      <c r="C249" s="150" t="str">
        <f>IFERROR(VLOOKUP(TABLA!F249,BLIOTECAS!$C$1:$E$26,3,FALSE),"")</f>
        <v>Ciencias Sociales</v>
      </c>
      <c r="D249" s="195">
        <v>43971.761111111111</v>
      </c>
      <c r="E249" s="195" t="s">
        <v>401</v>
      </c>
      <c r="F249" s="194" t="s">
        <v>91</v>
      </c>
      <c r="G249" s="194" t="s">
        <v>397</v>
      </c>
      <c r="H249" s="194" t="s">
        <v>397</v>
      </c>
      <c r="I249" s="194" t="s">
        <v>353</v>
      </c>
      <c r="J249" s="194" t="s">
        <v>91</v>
      </c>
      <c r="K249" s="194"/>
      <c r="L249" s="194"/>
      <c r="M249" s="194"/>
      <c r="N249" s="194"/>
      <c r="O249" s="194"/>
      <c r="P249" s="194"/>
      <c r="Q249" s="194"/>
      <c r="R249" s="194"/>
      <c r="S249" s="194" t="s">
        <v>26</v>
      </c>
      <c r="T249" s="194" t="s">
        <v>26</v>
      </c>
      <c r="U249" s="194">
        <v>3</v>
      </c>
      <c r="V249" s="194">
        <v>3</v>
      </c>
      <c r="W249" s="194">
        <v>3</v>
      </c>
      <c r="X249" s="194">
        <v>5</v>
      </c>
      <c r="Y249" s="194">
        <v>5</v>
      </c>
      <c r="Z249" s="194">
        <v>5</v>
      </c>
      <c r="AA249" s="194">
        <v>5</v>
      </c>
      <c r="AB249" s="194">
        <v>5</v>
      </c>
      <c r="AC249" s="194">
        <v>5</v>
      </c>
      <c r="AD249" s="194">
        <v>5</v>
      </c>
      <c r="AE249" s="194"/>
      <c r="AF249" s="194">
        <v>5</v>
      </c>
      <c r="AG249" s="194">
        <v>5</v>
      </c>
      <c r="AH249" s="194">
        <v>5</v>
      </c>
      <c r="AI249" s="194">
        <v>5</v>
      </c>
      <c r="AJ249" s="194">
        <v>5</v>
      </c>
      <c r="AK249" s="194" t="s">
        <v>26</v>
      </c>
      <c r="AL249" s="194">
        <v>5</v>
      </c>
      <c r="AM249" s="194">
        <v>5</v>
      </c>
      <c r="AN249" s="194" t="s">
        <v>499</v>
      </c>
      <c r="AO249" s="194"/>
      <c r="AP249" s="194"/>
      <c r="AQ249" s="194"/>
      <c r="AR249" s="194"/>
      <c r="AS249" s="194"/>
      <c r="AT249" s="194"/>
      <c r="AU249" s="194"/>
      <c r="AV249" s="194" t="s">
        <v>26</v>
      </c>
      <c r="AW249" s="194" t="s">
        <v>26</v>
      </c>
      <c r="AX249" s="194"/>
      <c r="AY249" s="194">
        <v>5</v>
      </c>
      <c r="AZ249" s="194">
        <v>5</v>
      </c>
      <c r="BA249" s="194" t="s">
        <v>311</v>
      </c>
      <c r="BB249" s="194" t="s">
        <v>308</v>
      </c>
      <c r="BC249" s="194"/>
      <c r="BD249">
        <f t="shared" si="18"/>
        <v>1</v>
      </c>
      <c r="BE249">
        <f t="shared" si="16"/>
        <v>0</v>
      </c>
      <c r="BF249">
        <f t="shared" si="16"/>
        <v>0</v>
      </c>
      <c r="BG249">
        <f t="shared" si="16"/>
        <v>0</v>
      </c>
      <c r="BH249">
        <f t="shared" si="16"/>
        <v>1</v>
      </c>
      <c r="BI249">
        <f t="shared" si="16"/>
        <v>0</v>
      </c>
      <c r="BJ249">
        <f t="shared" si="19"/>
        <v>0</v>
      </c>
      <c r="BK249">
        <f t="shared" si="17"/>
        <v>1</v>
      </c>
      <c r="BL249">
        <f t="shared" si="17"/>
        <v>1</v>
      </c>
      <c r="BM249">
        <f t="shared" si="17"/>
        <v>1</v>
      </c>
      <c r="BN249">
        <f t="shared" si="17"/>
        <v>1</v>
      </c>
      <c r="BO249">
        <f t="shared" si="17"/>
        <v>0</v>
      </c>
      <c r="BP249">
        <f t="shared" si="17"/>
        <v>0</v>
      </c>
    </row>
    <row r="250" spans="1:68" ht="15" x14ac:dyDescent="0.25">
      <c r="A250" s="150" t="str">
        <f>IF(ISNA(LOOKUP($F250,BLIOTECAS!$B$1:$B$27,BLIOTECAS!C$1:C$27)),"",LOOKUP($F250,BLIOTECAS!$B$1:$B$27,BLIOTECAS!C$1:C$27))</f>
        <v/>
      </c>
      <c r="B250" s="150" t="str">
        <f>IF(ISNA(LOOKUP($F250,BLIOTECAS!$B$1:$B$27,BLIOTECAS!D$1:D$27)),"",LOOKUP($F250,BLIOTECAS!$B$1:$B$27,BLIOTECAS!D$1:D$27))</f>
        <v/>
      </c>
      <c r="C250" s="150" t="str">
        <f>IFERROR(VLOOKUP(TABLA!F250,BLIOTECAS!$C$1:$E$26,3,FALSE),"")</f>
        <v>Ciencias Sociales</v>
      </c>
      <c r="D250" s="195">
        <v>43971.760416666664</v>
      </c>
      <c r="E250" s="195" t="s">
        <v>407</v>
      </c>
      <c r="F250" s="194" t="s">
        <v>99</v>
      </c>
      <c r="G250" s="194" t="s">
        <v>300</v>
      </c>
      <c r="H250" s="194" t="s">
        <v>320</v>
      </c>
      <c r="I250" s="194" t="s">
        <v>306</v>
      </c>
      <c r="J250" s="194" t="s">
        <v>309</v>
      </c>
      <c r="K250" s="194"/>
      <c r="L250" s="194"/>
      <c r="M250" s="194"/>
      <c r="N250" s="194"/>
      <c r="O250" s="194"/>
      <c r="P250" s="194"/>
      <c r="Q250" s="194"/>
      <c r="R250" s="194"/>
      <c r="S250" s="194" t="s">
        <v>270</v>
      </c>
      <c r="T250" s="194" t="s">
        <v>26</v>
      </c>
      <c r="U250" s="194">
        <v>5</v>
      </c>
      <c r="V250" s="194">
        <v>1</v>
      </c>
      <c r="W250" s="194">
        <v>1</v>
      </c>
      <c r="X250" s="194">
        <v>5</v>
      </c>
      <c r="Y250" s="194">
        <v>4</v>
      </c>
      <c r="Z250" s="194">
        <v>3</v>
      </c>
      <c r="AA250" s="194">
        <v>5</v>
      </c>
      <c r="AB250" s="194">
        <v>3</v>
      </c>
      <c r="AC250" s="194">
        <v>2</v>
      </c>
      <c r="AD250" s="194">
        <v>4</v>
      </c>
      <c r="AE250" s="194"/>
      <c r="AF250" s="194">
        <v>1</v>
      </c>
      <c r="AG250" s="194">
        <v>2</v>
      </c>
      <c r="AH250" s="194">
        <v>1</v>
      </c>
      <c r="AI250" s="194">
        <v>2</v>
      </c>
      <c r="AJ250" s="194">
        <v>5</v>
      </c>
      <c r="AK250" s="194" t="s">
        <v>26</v>
      </c>
      <c r="AL250" s="194">
        <v>2</v>
      </c>
      <c r="AM250" s="194">
        <v>1</v>
      </c>
      <c r="AN250" s="194" t="s">
        <v>979</v>
      </c>
      <c r="AO250" s="194"/>
      <c r="AP250" s="194"/>
      <c r="AQ250" s="194"/>
      <c r="AR250" s="194"/>
      <c r="AS250" s="194"/>
      <c r="AT250" s="194"/>
      <c r="AU250" s="194"/>
      <c r="AV250" s="194" t="s">
        <v>270</v>
      </c>
      <c r="AW250" s="194" t="s">
        <v>270</v>
      </c>
      <c r="AX250" s="194" t="s">
        <v>337</v>
      </c>
      <c r="AY250" s="194">
        <v>4</v>
      </c>
      <c r="AZ250" s="194">
        <v>5</v>
      </c>
      <c r="BA250" s="194" t="s">
        <v>319</v>
      </c>
      <c r="BB250" s="194" t="s">
        <v>317</v>
      </c>
      <c r="BC250" s="194" t="s">
        <v>980</v>
      </c>
      <c r="BD250">
        <f t="shared" si="18"/>
        <v>1</v>
      </c>
      <c r="BE250">
        <f t="shared" si="16"/>
        <v>0</v>
      </c>
      <c r="BF250">
        <f t="shared" si="16"/>
        <v>0</v>
      </c>
      <c r="BG250">
        <f t="shared" si="16"/>
        <v>0</v>
      </c>
      <c r="BH250">
        <f t="shared" si="16"/>
        <v>0</v>
      </c>
      <c r="BI250">
        <f t="shared" si="16"/>
        <v>0</v>
      </c>
      <c r="BJ250">
        <f t="shared" si="19"/>
        <v>1</v>
      </c>
      <c r="BK250">
        <f t="shared" si="17"/>
        <v>0</v>
      </c>
      <c r="BL250">
        <f t="shared" si="17"/>
        <v>1</v>
      </c>
      <c r="BM250">
        <f t="shared" si="17"/>
        <v>0</v>
      </c>
      <c r="BN250">
        <f t="shared" si="17"/>
        <v>0</v>
      </c>
      <c r="BO250">
        <f t="shared" si="17"/>
        <v>1</v>
      </c>
      <c r="BP250">
        <f t="shared" si="17"/>
        <v>0</v>
      </c>
    </row>
    <row r="251" spans="1:68" ht="15" x14ac:dyDescent="0.25">
      <c r="A251" s="150" t="str">
        <f>IF(ISNA(LOOKUP($F251,BLIOTECAS!$B$1:$B$27,BLIOTECAS!C$1:C$27)),"",LOOKUP($F251,BLIOTECAS!$B$1:$B$27,BLIOTECAS!C$1:C$27))</f>
        <v/>
      </c>
      <c r="B251" s="150" t="str">
        <f>IF(ISNA(LOOKUP($F251,BLIOTECAS!$B$1:$B$27,BLIOTECAS!D$1:D$27)),"",LOOKUP($F251,BLIOTECAS!$B$1:$B$27,BLIOTECAS!D$1:D$27))</f>
        <v/>
      </c>
      <c r="C251" s="150" t="str">
        <f>IFERROR(VLOOKUP(TABLA!F251,BLIOTECAS!$C$1:$E$26,3,FALSE),"")</f>
        <v>Humanidades</v>
      </c>
      <c r="D251" s="195">
        <v>43971.759027777778</v>
      </c>
      <c r="E251" s="195" t="s">
        <v>396</v>
      </c>
      <c r="F251" s="194" t="s">
        <v>104</v>
      </c>
      <c r="G251" s="194" t="s">
        <v>300</v>
      </c>
      <c r="H251" s="194" t="s">
        <v>320</v>
      </c>
      <c r="I251" s="194" t="s">
        <v>306</v>
      </c>
      <c r="J251" s="194" t="s">
        <v>104</v>
      </c>
      <c r="K251" s="194" t="s">
        <v>309</v>
      </c>
      <c r="L251" s="194" t="s">
        <v>89</v>
      </c>
      <c r="M251" s="194"/>
      <c r="N251" s="194"/>
      <c r="O251" s="194"/>
      <c r="P251" s="194"/>
      <c r="Q251" s="194"/>
      <c r="R251" s="194"/>
      <c r="S251" s="194" t="s">
        <v>270</v>
      </c>
      <c r="T251" s="194" t="s">
        <v>270</v>
      </c>
      <c r="U251" s="194">
        <v>4</v>
      </c>
      <c r="V251" s="194">
        <v>1</v>
      </c>
      <c r="W251" s="194">
        <v>2</v>
      </c>
      <c r="X251" s="194">
        <v>2</v>
      </c>
      <c r="Y251" s="194">
        <v>5</v>
      </c>
      <c r="Z251" s="194">
        <v>5</v>
      </c>
      <c r="AA251" s="194">
        <v>4</v>
      </c>
      <c r="AB251" s="194">
        <v>3</v>
      </c>
      <c r="AC251" s="194">
        <v>2</v>
      </c>
      <c r="AD251" s="194">
        <v>3</v>
      </c>
      <c r="AE251" s="194"/>
      <c r="AF251" s="194">
        <v>2</v>
      </c>
      <c r="AG251" s="194">
        <v>5</v>
      </c>
      <c r="AH251" s="194">
        <v>4</v>
      </c>
      <c r="AI251" s="194">
        <v>3</v>
      </c>
      <c r="AJ251" s="194">
        <v>4</v>
      </c>
      <c r="AK251" s="194" t="s">
        <v>26</v>
      </c>
      <c r="AL251" s="194">
        <v>3</v>
      </c>
      <c r="AM251" s="194">
        <v>2</v>
      </c>
      <c r="AN251" s="194" t="s">
        <v>400</v>
      </c>
      <c r="AO251" s="194"/>
      <c r="AP251" s="194"/>
      <c r="AQ251" s="194"/>
      <c r="AR251" s="194"/>
      <c r="AS251" s="194"/>
      <c r="AT251" s="194"/>
      <c r="AU251" s="194"/>
      <c r="AV251" s="194" t="s">
        <v>26</v>
      </c>
      <c r="AW251" s="194" t="s">
        <v>26</v>
      </c>
      <c r="AX251" s="194"/>
      <c r="AY251" s="194">
        <v>5</v>
      </c>
      <c r="AZ251" s="194">
        <v>5</v>
      </c>
      <c r="BA251" s="194" t="s">
        <v>311</v>
      </c>
      <c r="BB251" s="194" t="s">
        <v>308</v>
      </c>
      <c r="BC251" s="194"/>
      <c r="BD251">
        <f t="shared" si="18"/>
        <v>1</v>
      </c>
      <c r="BE251">
        <f t="shared" si="16"/>
        <v>0</v>
      </c>
      <c r="BF251">
        <f t="shared" si="16"/>
        <v>0</v>
      </c>
      <c r="BG251">
        <f t="shared" si="16"/>
        <v>0</v>
      </c>
      <c r="BH251">
        <f t="shared" si="16"/>
        <v>0</v>
      </c>
      <c r="BI251">
        <f t="shared" si="16"/>
        <v>0</v>
      </c>
      <c r="BJ251">
        <f t="shared" si="19"/>
        <v>0</v>
      </c>
      <c r="BK251">
        <f t="shared" si="17"/>
        <v>0</v>
      </c>
      <c r="BL251">
        <f t="shared" si="17"/>
        <v>1</v>
      </c>
      <c r="BM251">
        <f t="shared" si="17"/>
        <v>1</v>
      </c>
      <c r="BN251">
        <f t="shared" si="17"/>
        <v>0</v>
      </c>
      <c r="BO251">
        <f t="shared" si="17"/>
        <v>0</v>
      </c>
      <c r="BP251">
        <f t="shared" si="17"/>
        <v>0</v>
      </c>
    </row>
    <row r="252" spans="1:68" ht="15" x14ac:dyDescent="0.25">
      <c r="A252" s="150" t="str">
        <f>IF(ISNA(LOOKUP($F252,BLIOTECAS!$B$1:$B$27,BLIOTECAS!C$1:C$27)),"",LOOKUP($F252,BLIOTECAS!$B$1:$B$27,BLIOTECAS!C$1:C$27))</f>
        <v/>
      </c>
      <c r="B252" s="150" t="str">
        <f>IF(ISNA(LOOKUP($F252,BLIOTECAS!$B$1:$B$27,BLIOTECAS!D$1:D$27)),"",LOOKUP($F252,BLIOTECAS!$B$1:$B$27,BLIOTECAS!D$1:D$27))</f>
        <v/>
      </c>
      <c r="C252" s="150" t="str">
        <f>IFERROR(VLOOKUP(TABLA!F252,BLIOTECAS!$C$1:$E$26,3,FALSE),"")</f>
        <v>Ciencias Experimentales</v>
      </c>
      <c r="D252" s="195">
        <v>43971.759027777778</v>
      </c>
      <c r="E252" s="195" t="s">
        <v>396</v>
      </c>
      <c r="F252" s="194" t="s">
        <v>95</v>
      </c>
      <c r="G252" s="194" t="s">
        <v>301</v>
      </c>
      <c r="H252" s="194" t="s">
        <v>305</v>
      </c>
      <c r="I252" s="194" t="s">
        <v>306</v>
      </c>
      <c r="J252" s="194" t="s">
        <v>95</v>
      </c>
      <c r="K252" s="194" t="s">
        <v>309</v>
      </c>
      <c r="L252" s="194" t="s">
        <v>106</v>
      </c>
      <c r="M252" s="194"/>
      <c r="N252" s="194"/>
      <c r="O252" s="194"/>
      <c r="P252" s="194"/>
      <c r="Q252" s="194"/>
      <c r="R252" s="194"/>
      <c r="S252" s="194" t="s">
        <v>270</v>
      </c>
      <c r="T252" s="194" t="s">
        <v>270</v>
      </c>
      <c r="U252" s="194">
        <v>5</v>
      </c>
      <c r="V252" s="194">
        <v>2</v>
      </c>
      <c r="W252" s="194">
        <v>3</v>
      </c>
      <c r="X252" s="194">
        <v>2</v>
      </c>
      <c r="Y252" s="194">
        <v>3</v>
      </c>
      <c r="Z252" s="194">
        <v>2</v>
      </c>
      <c r="AA252" s="194">
        <v>3</v>
      </c>
      <c r="AB252" s="194">
        <v>2</v>
      </c>
      <c r="AC252" s="194">
        <v>5</v>
      </c>
      <c r="AD252" s="194">
        <v>5</v>
      </c>
      <c r="AE252" s="194"/>
      <c r="AF252" s="194">
        <v>5</v>
      </c>
      <c r="AG252" s="194">
        <v>5</v>
      </c>
      <c r="AH252" s="194">
        <v>5</v>
      </c>
      <c r="AI252" s="194">
        <v>5</v>
      </c>
      <c r="AJ252" s="194">
        <v>5</v>
      </c>
      <c r="AK252" s="194" t="s">
        <v>270</v>
      </c>
      <c r="AL252" s="194">
        <v>4</v>
      </c>
      <c r="AM252" s="194">
        <v>4</v>
      </c>
      <c r="AN252" s="194" t="s">
        <v>326</v>
      </c>
      <c r="AO252" s="194"/>
      <c r="AP252" s="194"/>
      <c r="AQ252" s="194"/>
      <c r="AR252" s="194"/>
      <c r="AS252" s="194"/>
      <c r="AT252" s="194"/>
      <c r="AU252" s="194"/>
      <c r="AV252" s="194" t="s">
        <v>26</v>
      </c>
      <c r="AW252" s="194" t="s">
        <v>26</v>
      </c>
      <c r="AX252" s="194"/>
      <c r="AY252" s="194">
        <v>4</v>
      </c>
      <c r="AZ252" s="194">
        <v>4</v>
      </c>
      <c r="BA252" s="194" t="s">
        <v>303</v>
      </c>
      <c r="BB252" s="194" t="s">
        <v>308</v>
      </c>
      <c r="BC252" s="194"/>
      <c r="BD252">
        <f t="shared" si="18"/>
        <v>1</v>
      </c>
      <c r="BE252">
        <f t="shared" si="16"/>
        <v>0</v>
      </c>
      <c r="BF252">
        <f t="shared" si="16"/>
        <v>0</v>
      </c>
      <c r="BG252">
        <f t="shared" si="16"/>
        <v>0</v>
      </c>
      <c r="BH252">
        <f t="shared" si="16"/>
        <v>0</v>
      </c>
      <c r="BI252">
        <f t="shared" si="16"/>
        <v>0</v>
      </c>
      <c r="BJ252">
        <f t="shared" si="19"/>
        <v>0</v>
      </c>
      <c r="BK252">
        <f t="shared" si="17"/>
        <v>1</v>
      </c>
      <c r="BL252">
        <f t="shared" si="17"/>
        <v>0</v>
      </c>
      <c r="BM252">
        <f t="shared" si="17"/>
        <v>1</v>
      </c>
      <c r="BN252">
        <f t="shared" si="17"/>
        <v>0</v>
      </c>
      <c r="BO252">
        <f t="shared" si="17"/>
        <v>0</v>
      </c>
      <c r="BP252">
        <f t="shared" si="17"/>
        <v>0</v>
      </c>
    </row>
    <row r="253" spans="1:68" ht="15" x14ac:dyDescent="0.25">
      <c r="A253" s="150" t="str">
        <f>IF(ISNA(LOOKUP($F253,BLIOTECAS!$B$1:$B$27,BLIOTECAS!C$1:C$27)),"",LOOKUP($F253,BLIOTECAS!$B$1:$B$27,BLIOTECAS!C$1:C$27))</f>
        <v/>
      </c>
      <c r="B253" s="150" t="str">
        <f>IF(ISNA(LOOKUP($F253,BLIOTECAS!$B$1:$B$27,BLIOTECAS!D$1:D$27)),"",LOOKUP($F253,BLIOTECAS!$B$1:$B$27,BLIOTECAS!D$1:D$27))</f>
        <v/>
      </c>
      <c r="C253" s="150" t="str">
        <f>IFERROR(VLOOKUP(TABLA!F253,BLIOTECAS!$C$1:$E$26,3,FALSE),"")</f>
        <v>Ciencias de la Salud</v>
      </c>
      <c r="D253" s="195">
        <v>43971.759027777778</v>
      </c>
      <c r="E253" s="195" t="s">
        <v>401</v>
      </c>
      <c r="F253" s="194" t="s">
        <v>108</v>
      </c>
      <c r="G253" s="194" t="s">
        <v>320</v>
      </c>
      <c r="H253" s="194" t="s">
        <v>301</v>
      </c>
      <c r="I253" s="194" t="s">
        <v>316</v>
      </c>
      <c r="J253" s="194" t="s">
        <v>108</v>
      </c>
      <c r="K253" s="194"/>
      <c r="L253" s="194"/>
      <c r="M253" s="194"/>
      <c r="N253" s="194"/>
      <c r="O253" s="194"/>
      <c r="P253" s="194"/>
      <c r="Q253" s="194"/>
      <c r="R253" s="194"/>
      <c r="S253" s="194" t="s">
        <v>26</v>
      </c>
      <c r="T253" s="194" t="s">
        <v>26</v>
      </c>
      <c r="U253" s="194">
        <v>2</v>
      </c>
      <c r="V253" s="194">
        <v>5</v>
      </c>
      <c r="W253" s="194">
        <v>4</v>
      </c>
      <c r="X253" s="194">
        <v>4</v>
      </c>
      <c r="Y253" s="194">
        <v>3</v>
      </c>
      <c r="Z253" s="194">
        <v>5</v>
      </c>
      <c r="AA253" s="194">
        <v>3</v>
      </c>
      <c r="AB253" s="194">
        <v>4</v>
      </c>
      <c r="AC253" s="194">
        <v>3</v>
      </c>
      <c r="AD253" s="194">
        <v>5</v>
      </c>
      <c r="AE253" s="194"/>
      <c r="AF253" s="194">
        <v>5</v>
      </c>
      <c r="AG253" s="194">
        <v>4</v>
      </c>
      <c r="AH253" s="194">
        <v>5</v>
      </c>
      <c r="AI253" s="194">
        <v>4</v>
      </c>
      <c r="AJ253" s="194">
        <v>4</v>
      </c>
      <c r="AK253" s="194" t="s">
        <v>26</v>
      </c>
      <c r="AL253" s="194">
        <v>5</v>
      </c>
      <c r="AM253" s="194">
        <v>4</v>
      </c>
      <c r="AN253" s="194" t="s">
        <v>499</v>
      </c>
      <c r="AO253" s="194"/>
      <c r="AP253" s="194"/>
      <c r="AQ253" s="194"/>
      <c r="AR253" s="194"/>
      <c r="AS253" s="194"/>
      <c r="AT253" s="194"/>
      <c r="AU253" s="194"/>
      <c r="AV253" s="194" t="s">
        <v>270</v>
      </c>
      <c r="AW253" s="194" t="s">
        <v>270</v>
      </c>
      <c r="AX253" s="194" t="s">
        <v>313</v>
      </c>
      <c r="AY253" s="194">
        <v>5</v>
      </c>
      <c r="AZ253" s="194">
        <v>5</v>
      </c>
      <c r="BA253" s="194" t="s">
        <v>311</v>
      </c>
      <c r="BB253" s="194" t="s">
        <v>308</v>
      </c>
      <c r="BC253" s="194"/>
      <c r="BD253">
        <f t="shared" si="18"/>
        <v>0</v>
      </c>
      <c r="BE253">
        <f t="shared" si="16"/>
        <v>0</v>
      </c>
      <c r="BF253">
        <f t="shared" si="16"/>
        <v>0</v>
      </c>
      <c r="BG253">
        <f t="shared" si="16"/>
        <v>1</v>
      </c>
      <c r="BH253">
        <f t="shared" si="16"/>
        <v>0</v>
      </c>
      <c r="BI253">
        <f t="shared" si="16"/>
        <v>0</v>
      </c>
      <c r="BJ253">
        <f t="shared" si="19"/>
        <v>0</v>
      </c>
      <c r="BK253">
        <f t="shared" si="17"/>
        <v>1</v>
      </c>
      <c r="BL253">
        <f t="shared" si="17"/>
        <v>1</v>
      </c>
      <c r="BM253">
        <f t="shared" si="17"/>
        <v>1</v>
      </c>
      <c r="BN253">
        <f t="shared" si="17"/>
        <v>1</v>
      </c>
      <c r="BO253">
        <f t="shared" si="17"/>
        <v>0</v>
      </c>
      <c r="BP253">
        <f t="shared" si="17"/>
        <v>0</v>
      </c>
    </row>
    <row r="254" spans="1:68" x14ac:dyDescent="0.2">
      <c r="A254" s="150" t="str">
        <f>IF(ISNA(LOOKUP($F254,BLIOTECAS!$B$1:$B$27,BLIOTECAS!C$1:C$27)),"",LOOKUP($F254,BLIOTECAS!$B$1:$B$27,BLIOTECAS!C$1:C$27))</f>
        <v/>
      </c>
      <c r="B254" s="150" t="str">
        <f>IF(ISNA(LOOKUP($F254,BLIOTECAS!$B$1:$B$27,BLIOTECAS!D$1:D$27)),"",LOOKUP($F254,BLIOTECAS!$B$1:$B$27,BLIOTECAS!D$1:D$27))</f>
        <v/>
      </c>
      <c r="C254" s="150" t="str">
        <f>IFERROR(VLOOKUP(TABLA!F254,BLIOTECAS!$C$1:$E$26,3,FALSE),"")</f>
        <v>Ciencias Sociales</v>
      </c>
      <c r="D254" s="209">
        <v>43971.754861111112</v>
      </c>
      <c r="E254" s="209" t="s">
        <v>396</v>
      </c>
      <c r="F254" t="s">
        <v>91</v>
      </c>
      <c r="G254" t="s">
        <v>300</v>
      </c>
      <c r="H254" t="s">
        <v>300</v>
      </c>
      <c r="I254" t="s">
        <v>306</v>
      </c>
      <c r="J254" t="s">
        <v>91</v>
      </c>
      <c r="K254" t="s">
        <v>84</v>
      </c>
      <c r="S254" t="s">
        <v>26</v>
      </c>
      <c r="T254" t="s">
        <v>270</v>
      </c>
      <c r="U254">
        <v>3</v>
      </c>
      <c r="V254">
        <v>3</v>
      </c>
      <c r="W254">
        <v>4</v>
      </c>
      <c r="X254">
        <v>4</v>
      </c>
      <c r="Y254">
        <v>4</v>
      </c>
      <c r="Z254">
        <v>3</v>
      </c>
      <c r="AA254">
        <v>4</v>
      </c>
      <c r="AB254">
        <v>4</v>
      </c>
      <c r="AC254">
        <v>4</v>
      </c>
      <c r="AD254">
        <v>4</v>
      </c>
      <c r="AF254">
        <v>3</v>
      </c>
      <c r="AG254">
        <v>4</v>
      </c>
      <c r="AH254">
        <v>4</v>
      </c>
      <c r="AI254">
        <v>3</v>
      </c>
      <c r="AJ254">
        <v>4</v>
      </c>
      <c r="AK254" t="s">
        <v>270</v>
      </c>
      <c r="AL254">
        <v>4</v>
      </c>
      <c r="AM254">
        <v>3</v>
      </c>
      <c r="AN254" t="s">
        <v>424</v>
      </c>
      <c r="AV254" s="109" t="s">
        <v>270</v>
      </c>
      <c r="AW254" t="s">
        <v>270</v>
      </c>
      <c r="AX254" t="s">
        <v>313</v>
      </c>
      <c r="AY254">
        <v>4</v>
      </c>
      <c r="AZ254" s="109">
        <v>5</v>
      </c>
      <c r="BA254" s="191" t="s">
        <v>311</v>
      </c>
      <c r="BB254" t="s">
        <v>308</v>
      </c>
      <c r="BD254">
        <f t="shared" si="18"/>
        <v>1</v>
      </c>
      <c r="BE254">
        <f t="shared" si="16"/>
        <v>0</v>
      </c>
      <c r="BF254">
        <f t="shared" si="16"/>
        <v>0</v>
      </c>
      <c r="BG254">
        <f t="shared" si="16"/>
        <v>0</v>
      </c>
      <c r="BH254">
        <f t="shared" si="16"/>
        <v>0</v>
      </c>
      <c r="BI254">
        <f t="shared" si="16"/>
        <v>0</v>
      </c>
      <c r="BJ254">
        <f t="shared" si="19"/>
        <v>0</v>
      </c>
      <c r="BK254">
        <f t="shared" si="17"/>
        <v>0</v>
      </c>
      <c r="BL254">
        <f t="shared" si="17"/>
        <v>1</v>
      </c>
      <c r="BM254">
        <f t="shared" si="17"/>
        <v>0</v>
      </c>
      <c r="BN254">
        <f t="shared" si="17"/>
        <v>0</v>
      </c>
      <c r="BO254">
        <f t="shared" si="17"/>
        <v>0</v>
      </c>
      <c r="BP254">
        <f t="shared" si="17"/>
        <v>0</v>
      </c>
    </row>
    <row r="255" spans="1:68" x14ac:dyDescent="0.2">
      <c r="A255" s="150" t="str">
        <f>IF(ISNA(LOOKUP($F255,BLIOTECAS!$B$1:$B$27,BLIOTECAS!C$1:C$27)),"",LOOKUP($F255,BLIOTECAS!$B$1:$B$27,BLIOTECAS!C$1:C$27))</f>
        <v/>
      </c>
      <c r="B255" s="150" t="str">
        <f>IF(ISNA(LOOKUP($F255,BLIOTECAS!$B$1:$B$27,BLIOTECAS!D$1:D$27)),"",LOOKUP($F255,BLIOTECAS!$B$1:$B$27,BLIOTECAS!D$1:D$27))</f>
        <v/>
      </c>
      <c r="C255" s="150" t="str">
        <f>IFERROR(VLOOKUP(TABLA!F255,BLIOTECAS!$C$1:$E$26,3,FALSE),"")</f>
        <v>Humanidades</v>
      </c>
      <c r="D255" s="209">
        <v>43971.750694444447</v>
      </c>
      <c r="E255" s="209" t="s">
        <v>396</v>
      </c>
      <c r="F255" t="s">
        <v>89</v>
      </c>
      <c r="G255" t="s">
        <v>305</v>
      </c>
      <c r="H255" t="s">
        <v>320</v>
      </c>
      <c r="I255" t="s">
        <v>316</v>
      </c>
      <c r="J255" t="s">
        <v>89</v>
      </c>
      <c r="K255" t="s">
        <v>97</v>
      </c>
      <c r="L255" t="s">
        <v>309</v>
      </c>
      <c r="S255" t="s">
        <v>26</v>
      </c>
      <c r="T255" t="s">
        <v>26</v>
      </c>
      <c r="U255">
        <v>1</v>
      </c>
      <c r="V255">
        <v>4</v>
      </c>
      <c r="W255">
        <v>5</v>
      </c>
      <c r="X255">
        <v>3</v>
      </c>
      <c r="Y255">
        <v>3</v>
      </c>
      <c r="Z255">
        <v>4</v>
      </c>
      <c r="AA255">
        <v>3</v>
      </c>
      <c r="AB255">
        <v>4</v>
      </c>
      <c r="AC255">
        <v>3</v>
      </c>
      <c r="AD255">
        <v>4</v>
      </c>
      <c r="AF255">
        <v>4</v>
      </c>
      <c r="AG255">
        <v>4</v>
      </c>
      <c r="AH255">
        <v>4</v>
      </c>
      <c r="AI255">
        <v>3</v>
      </c>
      <c r="AJ255">
        <v>3</v>
      </c>
      <c r="AK255" t="s">
        <v>26</v>
      </c>
      <c r="AL255">
        <v>3</v>
      </c>
      <c r="AM255">
        <v>2</v>
      </c>
      <c r="AN255" t="s">
        <v>345</v>
      </c>
      <c r="AV255" s="109" t="s">
        <v>26</v>
      </c>
      <c r="AW255" t="s">
        <v>26</v>
      </c>
      <c r="AY255">
        <v>4</v>
      </c>
      <c r="AZ255" s="109">
        <v>4</v>
      </c>
      <c r="BA255" s="191" t="s">
        <v>311</v>
      </c>
      <c r="BB255" t="s">
        <v>308</v>
      </c>
      <c r="BC255" t="s">
        <v>981</v>
      </c>
      <c r="BD255">
        <f t="shared" si="18"/>
        <v>0</v>
      </c>
      <c r="BE255">
        <f t="shared" si="16"/>
        <v>0</v>
      </c>
      <c r="BF255">
        <f t="shared" si="16"/>
        <v>0</v>
      </c>
      <c r="BG255">
        <f t="shared" si="16"/>
        <v>1</v>
      </c>
      <c r="BH255">
        <f t="shared" si="16"/>
        <v>0</v>
      </c>
      <c r="BI255">
        <f t="shared" si="16"/>
        <v>0</v>
      </c>
      <c r="BJ255">
        <f t="shared" si="19"/>
        <v>0</v>
      </c>
      <c r="BK255">
        <f t="shared" si="17"/>
        <v>0</v>
      </c>
      <c r="BL255">
        <f t="shared" si="17"/>
        <v>0</v>
      </c>
      <c r="BM255">
        <f t="shared" si="17"/>
        <v>1</v>
      </c>
      <c r="BN255">
        <f t="shared" si="17"/>
        <v>0</v>
      </c>
      <c r="BO255">
        <f t="shared" si="17"/>
        <v>0</v>
      </c>
      <c r="BP255">
        <f t="shared" si="17"/>
        <v>0</v>
      </c>
    </row>
    <row r="256" spans="1:68" x14ac:dyDescent="0.2">
      <c r="A256" s="150" t="str">
        <f>IF(ISNA(LOOKUP($F256,BLIOTECAS!$B$1:$B$27,BLIOTECAS!C$1:C$27)),"",LOOKUP($F256,BLIOTECAS!$B$1:$B$27,BLIOTECAS!C$1:C$27))</f>
        <v/>
      </c>
      <c r="B256" s="150" t="str">
        <f>IF(ISNA(LOOKUP($F256,BLIOTECAS!$B$1:$B$27,BLIOTECAS!D$1:D$27)),"",LOOKUP($F256,BLIOTECAS!$B$1:$B$27,BLIOTECAS!D$1:D$27))</f>
        <v/>
      </c>
      <c r="C256" s="150" t="str">
        <f>IFERROR(VLOOKUP(TABLA!F256,BLIOTECAS!$C$1:$E$26,3,FALSE),"")</f>
        <v>Ciencias Sociales</v>
      </c>
      <c r="D256" s="209">
        <v>43971.747916666667</v>
      </c>
      <c r="E256" s="209" t="s">
        <v>396</v>
      </c>
      <c r="F256" t="s">
        <v>221</v>
      </c>
      <c r="G256" t="s">
        <v>305</v>
      </c>
      <c r="H256" t="s">
        <v>320</v>
      </c>
      <c r="I256" t="s">
        <v>306</v>
      </c>
      <c r="J256" t="s">
        <v>221</v>
      </c>
      <c r="S256" t="s">
        <v>26</v>
      </c>
      <c r="T256" t="s">
        <v>270</v>
      </c>
      <c r="U256">
        <v>2</v>
      </c>
      <c r="V256">
        <v>1</v>
      </c>
      <c r="W256">
        <v>1</v>
      </c>
      <c r="X256">
        <v>2</v>
      </c>
      <c r="Y256">
        <v>5</v>
      </c>
      <c r="Z256">
        <v>5</v>
      </c>
      <c r="AA256">
        <v>5</v>
      </c>
      <c r="AB256">
        <v>1</v>
      </c>
      <c r="AC256">
        <v>5</v>
      </c>
      <c r="AD256">
        <v>5</v>
      </c>
      <c r="AF256">
        <v>5</v>
      </c>
      <c r="AG256">
        <v>5</v>
      </c>
      <c r="AH256">
        <v>5</v>
      </c>
      <c r="AI256">
        <v>5</v>
      </c>
      <c r="AJ256">
        <v>5</v>
      </c>
      <c r="AK256" t="s">
        <v>26</v>
      </c>
      <c r="AL256">
        <v>5</v>
      </c>
      <c r="AM256">
        <v>5</v>
      </c>
      <c r="AN256" t="s">
        <v>400</v>
      </c>
      <c r="AV256" s="109" t="s">
        <v>26</v>
      </c>
      <c r="AW256" t="s">
        <v>26</v>
      </c>
      <c r="AY256">
        <v>5</v>
      </c>
      <c r="AZ256" s="109">
        <v>5</v>
      </c>
      <c r="BA256" s="191" t="s">
        <v>303</v>
      </c>
      <c r="BD256">
        <f t="shared" si="18"/>
        <v>1</v>
      </c>
      <c r="BE256">
        <f t="shared" si="16"/>
        <v>0</v>
      </c>
      <c r="BF256">
        <f t="shared" si="16"/>
        <v>0</v>
      </c>
      <c r="BG256">
        <f t="shared" si="16"/>
        <v>0</v>
      </c>
      <c r="BH256">
        <f t="shared" si="16"/>
        <v>0</v>
      </c>
      <c r="BI256">
        <f t="shared" si="16"/>
        <v>0</v>
      </c>
      <c r="BJ256">
        <f t="shared" si="19"/>
        <v>0</v>
      </c>
      <c r="BK256">
        <f t="shared" si="17"/>
        <v>0</v>
      </c>
      <c r="BL256">
        <f t="shared" si="17"/>
        <v>1</v>
      </c>
      <c r="BM256">
        <f t="shared" si="17"/>
        <v>1</v>
      </c>
      <c r="BN256">
        <f t="shared" si="17"/>
        <v>0</v>
      </c>
      <c r="BO256">
        <f t="shared" si="17"/>
        <v>0</v>
      </c>
      <c r="BP256">
        <f t="shared" si="17"/>
        <v>0</v>
      </c>
    </row>
    <row r="257" spans="1:68" x14ac:dyDescent="0.2">
      <c r="A257" s="150" t="str">
        <f>IF(ISNA(LOOKUP($F257,BLIOTECAS!$B$1:$B$27,BLIOTECAS!C$1:C$27)),"",LOOKUP($F257,BLIOTECAS!$B$1:$B$27,BLIOTECAS!C$1:C$27))</f>
        <v/>
      </c>
      <c r="B257" s="150" t="str">
        <f>IF(ISNA(LOOKUP($F257,BLIOTECAS!$B$1:$B$27,BLIOTECAS!D$1:D$27)),"",LOOKUP($F257,BLIOTECAS!$B$1:$B$27,BLIOTECAS!D$1:D$27))</f>
        <v/>
      </c>
      <c r="C257" s="150" t="str">
        <f>IFERROR(VLOOKUP(TABLA!F257,BLIOTECAS!$C$1:$E$26,3,FALSE),"")</f>
        <v>Humanidades</v>
      </c>
      <c r="D257" s="209">
        <v>43971.745833333334</v>
      </c>
      <c r="E257" s="209" t="s">
        <v>401</v>
      </c>
      <c r="F257" t="s">
        <v>102</v>
      </c>
      <c r="G257" t="s">
        <v>300</v>
      </c>
      <c r="H257" t="s">
        <v>301</v>
      </c>
      <c r="I257" t="s">
        <v>306</v>
      </c>
      <c r="J257" t="s">
        <v>309</v>
      </c>
      <c r="K257" t="s">
        <v>310</v>
      </c>
      <c r="L257" t="s">
        <v>104</v>
      </c>
      <c r="S257" t="s">
        <v>26</v>
      </c>
      <c r="T257" t="s">
        <v>270</v>
      </c>
      <c r="U257">
        <v>1</v>
      </c>
      <c r="V257">
        <v>5</v>
      </c>
      <c r="W257">
        <v>5</v>
      </c>
      <c r="X257">
        <v>1</v>
      </c>
      <c r="Y257">
        <v>1</v>
      </c>
      <c r="Z257">
        <v>5</v>
      </c>
      <c r="AA257">
        <v>1</v>
      </c>
      <c r="AB257">
        <v>5</v>
      </c>
      <c r="AC257">
        <v>2</v>
      </c>
      <c r="AD257">
        <v>3</v>
      </c>
      <c r="AF257">
        <v>3</v>
      </c>
      <c r="AG257">
        <v>3</v>
      </c>
      <c r="AH257">
        <v>2</v>
      </c>
      <c r="AI257">
        <v>2</v>
      </c>
      <c r="AJ257">
        <v>1</v>
      </c>
      <c r="AK257" t="s">
        <v>270</v>
      </c>
      <c r="AL257">
        <v>2</v>
      </c>
      <c r="AM257">
        <v>2</v>
      </c>
      <c r="AN257" t="s">
        <v>307</v>
      </c>
      <c r="AV257" s="109" t="s">
        <v>270</v>
      </c>
      <c r="AW257" t="s">
        <v>270</v>
      </c>
      <c r="AY257">
        <v>3</v>
      </c>
      <c r="AZ257" s="109">
        <v>3</v>
      </c>
      <c r="BA257" s="191" t="s">
        <v>319</v>
      </c>
      <c r="BB257" t="s">
        <v>317</v>
      </c>
      <c r="BD257">
        <f t="shared" si="18"/>
        <v>1</v>
      </c>
      <c r="BE257">
        <f t="shared" si="16"/>
        <v>0</v>
      </c>
      <c r="BF257">
        <f t="shared" si="16"/>
        <v>0</v>
      </c>
      <c r="BG257">
        <f t="shared" si="16"/>
        <v>0</v>
      </c>
      <c r="BH257">
        <f t="shared" si="16"/>
        <v>0</v>
      </c>
      <c r="BI257">
        <f t="shared" si="16"/>
        <v>0</v>
      </c>
      <c r="BJ257">
        <f t="shared" si="19"/>
        <v>0</v>
      </c>
      <c r="BK257">
        <f t="shared" si="17"/>
        <v>0</v>
      </c>
      <c r="BL257">
        <f t="shared" si="17"/>
        <v>0</v>
      </c>
      <c r="BM257">
        <f t="shared" si="17"/>
        <v>0</v>
      </c>
      <c r="BN257">
        <f t="shared" si="17"/>
        <v>0</v>
      </c>
      <c r="BO257">
        <f t="shared" si="17"/>
        <v>1</v>
      </c>
      <c r="BP257">
        <f t="shared" si="17"/>
        <v>0</v>
      </c>
    </row>
    <row r="258" spans="1:68" x14ac:dyDescent="0.2">
      <c r="A258" s="150" t="str">
        <f>IF(ISNA(LOOKUP($F258,BLIOTECAS!$B$1:$B$27,BLIOTECAS!C$1:C$27)),"",LOOKUP($F258,BLIOTECAS!$B$1:$B$27,BLIOTECAS!C$1:C$27))</f>
        <v/>
      </c>
      <c r="B258" s="150" t="str">
        <f>IF(ISNA(LOOKUP($F258,BLIOTECAS!$B$1:$B$27,BLIOTECAS!D$1:D$27)),"",LOOKUP($F258,BLIOTECAS!$B$1:$B$27,BLIOTECAS!D$1:D$27))</f>
        <v/>
      </c>
      <c r="C258" s="150" t="str">
        <f>IFERROR(VLOOKUP(TABLA!F258,BLIOTECAS!$C$1:$E$26,3,FALSE),"")</f>
        <v>Ciencias Experimentales</v>
      </c>
      <c r="D258" s="209">
        <v>43971.744444444441</v>
      </c>
      <c r="E258" s="209" t="s">
        <v>396</v>
      </c>
      <c r="F258" t="s">
        <v>98</v>
      </c>
      <c r="G258" t="s">
        <v>301</v>
      </c>
      <c r="H258" t="s">
        <v>320</v>
      </c>
      <c r="I258" t="s">
        <v>306</v>
      </c>
      <c r="J258" t="s">
        <v>309</v>
      </c>
      <c r="K258" t="s">
        <v>98</v>
      </c>
      <c r="L258" t="s">
        <v>94</v>
      </c>
      <c r="S258" t="s">
        <v>26</v>
      </c>
      <c r="T258" t="s">
        <v>26</v>
      </c>
      <c r="U258">
        <v>1</v>
      </c>
      <c r="V258">
        <v>1</v>
      </c>
      <c r="W258">
        <v>1</v>
      </c>
      <c r="X258">
        <v>1</v>
      </c>
      <c r="Y258">
        <v>3</v>
      </c>
      <c r="Z258">
        <v>5</v>
      </c>
      <c r="AA258">
        <v>2</v>
      </c>
      <c r="AB258">
        <v>1</v>
      </c>
      <c r="AC258">
        <v>2</v>
      </c>
      <c r="AD258">
        <v>3</v>
      </c>
      <c r="AF258">
        <v>4</v>
      </c>
      <c r="AG258">
        <v>4</v>
      </c>
      <c r="AH258">
        <v>4</v>
      </c>
      <c r="AI258">
        <v>3</v>
      </c>
      <c r="AJ258">
        <v>3</v>
      </c>
      <c r="AK258" t="s">
        <v>26</v>
      </c>
      <c r="AL258">
        <v>3</v>
      </c>
      <c r="AM258">
        <v>3</v>
      </c>
      <c r="AN258" t="s">
        <v>408</v>
      </c>
      <c r="AV258" s="109" t="s">
        <v>26</v>
      </c>
      <c r="AW258" t="s">
        <v>26</v>
      </c>
      <c r="AY258">
        <v>4</v>
      </c>
      <c r="AZ258" s="109">
        <v>4</v>
      </c>
      <c r="BA258" s="191" t="s">
        <v>311</v>
      </c>
      <c r="BB258" t="s">
        <v>308</v>
      </c>
      <c r="BC258" t="s">
        <v>982</v>
      </c>
      <c r="BD258">
        <f t="shared" si="18"/>
        <v>1</v>
      </c>
      <c r="BE258">
        <f t="shared" si="16"/>
        <v>0</v>
      </c>
      <c r="BF258">
        <f t="shared" si="16"/>
        <v>0</v>
      </c>
      <c r="BG258">
        <f t="shared" si="16"/>
        <v>0</v>
      </c>
      <c r="BH258">
        <f t="shared" si="16"/>
        <v>0</v>
      </c>
      <c r="BI258">
        <f t="shared" si="16"/>
        <v>0</v>
      </c>
      <c r="BJ258">
        <f t="shared" si="19"/>
        <v>1</v>
      </c>
      <c r="BK258">
        <f t="shared" si="17"/>
        <v>0</v>
      </c>
      <c r="BL258">
        <f t="shared" si="17"/>
        <v>1</v>
      </c>
      <c r="BM258">
        <f t="shared" si="17"/>
        <v>1</v>
      </c>
      <c r="BN258">
        <f t="shared" si="17"/>
        <v>0</v>
      </c>
      <c r="BO258">
        <f t="shared" si="17"/>
        <v>0</v>
      </c>
      <c r="BP258">
        <f t="shared" si="17"/>
        <v>0</v>
      </c>
    </row>
    <row r="259" spans="1:68" x14ac:dyDescent="0.2">
      <c r="A259" s="150" t="str">
        <f>IF(ISNA(LOOKUP($F259,BLIOTECAS!$B$1:$B$27,BLIOTECAS!C$1:C$27)),"",LOOKUP($F259,BLIOTECAS!$B$1:$B$27,BLIOTECAS!C$1:C$27))</f>
        <v/>
      </c>
      <c r="B259" s="150" t="str">
        <f>IF(ISNA(LOOKUP($F259,BLIOTECAS!$B$1:$B$27,BLIOTECAS!D$1:D$27)),"",LOOKUP($F259,BLIOTECAS!$B$1:$B$27,BLIOTECAS!D$1:D$27))</f>
        <v/>
      </c>
      <c r="C259" s="150" t="str">
        <f>IFERROR(VLOOKUP(TABLA!F259,BLIOTECAS!$C$1:$E$26,3,FALSE),"")</f>
        <v>Humanidades</v>
      </c>
      <c r="D259" s="209">
        <v>43971.743055555555</v>
      </c>
      <c r="E259" s="209" t="s">
        <v>401</v>
      </c>
      <c r="F259" t="s">
        <v>102</v>
      </c>
      <c r="G259" t="s">
        <v>300</v>
      </c>
      <c r="H259" t="s">
        <v>305</v>
      </c>
      <c r="I259" t="s">
        <v>318</v>
      </c>
      <c r="J259" t="s">
        <v>309</v>
      </c>
      <c r="K259" t="s">
        <v>310</v>
      </c>
      <c r="L259" t="s">
        <v>103</v>
      </c>
      <c r="M259" t="s">
        <v>983</v>
      </c>
      <c r="S259" t="s">
        <v>270</v>
      </c>
      <c r="T259" t="s">
        <v>270</v>
      </c>
      <c r="U259">
        <v>4</v>
      </c>
      <c r="V259">
        <v>5</v>
      </c>
      <c r="W259">
        <v>4</v>
      </c>
      <c r="X259">
        <v>5</v>
      </c>
      <c r="Y259">
        <v>3</v>
      </c>
      <c r="Z259">
        <v>4</v>
      </c>
      <c r="AA259">
        <v>2</v>
      </c>
      <c r="AB259">
        <v>4</v>
      </c>
      <c r="AC259">
        <v>3</v>
      </c>
      <c r="AD259">
        <v>4</v>
      </c>
      <c r="AF259">
        <v>5</v>
      </c>
      <c r="AG259">
        <v>5</v>
      </c>
      <c r="AH259">
        <v>4</v>
      </c>
      <c r="AI259">
        <v>5</v>
      </c>
      <c r="AJ259">
        <v>3</v>
      </c>
      <c r="AK259" t="s">
        <v>270</v>
      </c>
      <c r="AL259">
        <v>4</v>
      </c>
      <c r="AM259">
        <v>4</v>
      </c>
      <c r="AN259" t="s">
        <v>502</v>
      </c>
      <c r="AV259" s="109" t="s">
        <v>26</v>
      </c>
      <c r="AW259" t="s">
        <v>26</v>
      </c>
      <c r="AY259">
        <v>4</v>
      </c>
      <c r="AZ259" s="109">
        <v>4</v>
      </c>
      <c r="BA259" s="191" t="s">
        <v>311</v>
      </c>
      <c r="BB259" t="s">
        <v>308</v>
      </c>
      <c r="BD259">
        <f t="shared" si="18"/>
        <v>0</v>
      </c>
      <c r="BE259">
        <f t="shared" si="16"/>
        <v>0</v>
      </c>
      <c r="BF259">
        <f t="shared" si="16"/>
        <v>1</v>
      </c>
      <c r="BG259">
        <f t="shared" si="16"/>
        <v>0</v>
      </c>
      <c r="BH259">
        <f t="shared" si="16"/>
        <v>0</v>
      </c>
      <c r="BI259">
        <f t="shared" si="16"/>
        <v>0</v>
      </c>
      <c r="BJ259">
        <f t="shared" si="19"/>
        <v>0</v>
      </c>
      <c r="BK259">
        <f t="shared" si="17"/>
        <v>1</v>
      </c>
      <c r="BL259">
        <f t="shared" si="17"/>
        <v>1</v>
      </c>
      <c r="BM259">
        <f t="shared" si="17"/>
        <v>0</v>
      </c>
      <c r="BN259">
        <f t="shared" si="17"/>
        <v>1</v>
      </c>
      <c r="BO259">
        <f t="shared" si="17"/>
        <v>0</v>
      </c>
      <c r="BP259">
        <f t="shared" si="17"/>
        <v>0</v>
      </c>
    </row>
    <row r="260" spans="1:68" x14ac:dyDescent="0.2">
      <c r="A260" s="150" t="str">
        <f>IF(ISNA(LOOKUP($F260,BLIOTECAS!$B$1:$B$27,BLIOTECAS!C$1:C$27)),"",LOOKUP($F260,BLIOTECAS!$B$1:$B$27,BLIOTECAS!C$1:C$27))</f>
        <v/>
      </c>
      <c r="B260" s="150" t="str">
        <f>IF(ISNA(LOOKUP($F260,BLIOTECAS!$B$1:$B$27,BLIOTECAS!D$1:D$27)),"",LOOKUP($F260,BLIOTECAS!$B$1:$B$27,BLIOTECAS!D$1:D$27))</f>
        <v/>
      </c>
      <c r="C260" s="150" t="str">
        <f>IFERROR(VLOOKUP(TABLA!F260,BLIOTECAS!$C$1:$E$26,3,FALSE),"")</f>
        <v>Humanidades</v>
      </c>
      <c r="D260" s="209">
        <v>43971.741666666669</v>
      </c>
      <c r="E260" s="209" t="s">
        <v>396</v>
      </c>
      <c r="F260" t="s">
        <v>104</v>
      </c>
      <c r="G260" t="s">
        <v>305</v>
      </c>
      <c r="H260" t="s">
        <v>300</v>
      </c>
      <c r="I260" t="s">
        <v>306</v>
      </c>
      <c r="J260" t="s">
        <v>104</v>
      </c>
      <c r="K260" t="s">
        <v>309</v>
      </c>
      <c r="L260" t="s">
        <v>310</v>
      </c>
      <c r="S260" t="s">
        <v>270</v>
      </c>
      <c r="T260" t="s">
        <v>26</v>
      </c>
      <c r="U260">
        <v>5</v>
      </c>
      <c r="V260">
        <v>4</v>
      </c>
      <c r="W260">
        <v>3</v>
      </c>
      <c r="X260">
        <v>4</v>
      </c>
      <c r="Y260">
        <v>5</v>
      </c>
      <c r="Z260">
        <v>4</v>
      </c>
      <c r="AA260">
        <v>5</v>
      </c>
      <c r="AB260">
        <v>3</v>
      </c>
      <c r="AC260">
        <v>4</v>
      </c>
      <c r="AD260">
        <v>3</v>
      </c>
      <c r="AF260">
        <v>3</v>
      </c>
      <c r="AG260">
        <v>3</v>
      </c>
      <c r="AH260">
        <v>3</v>
      </c>
      <c r="AI260">
        <v>2</v>
      </c>
      <c r="AJ260">
        <v>2</v>
      </c>
      <c r="AK260" t="s">
        <v>26</v>
      </c>
      <c r="AL260">
        <v>3</v>
      </c>
      <c r="AM260">
        <v>3</v>
      </c>
      <c r="AN260" t="s">
        <v>307</v>
      </c>
      <c r="AV260" s="109" t="s">
        <v>26</v>
      </c>
      <c r="AW260" t="s">
        <v>26</v>
      </c>
      <c r="AY260">
        <v>4</v>
      </c>
      <c r="AZ260" s="109">
        <v>4</v>
      </c>
      <c r="BA260" s="191" t="s">
        <v>311</v>
      </c>
      <c r="BB260" t="s">
        <v>308</v>
      </c>
      <c r="BD260">
        <f t="shared" si="18"/>
        <v>1</v>
      </c>
      <c r="BE260">
        <f t="shared" si="16"/>
        <v>0</v>
      </c>
      <c r="BF260">
        <f t="shared" si="16"/>
        <v>0</v>
      </c>
      <c r="BG260">
        <f t="shared" si="16"/>
        <v>0</v>
      </c>
      <c r="BH260">
        <f t="shared" si="16"/>
        <v>0</v>
      </c>
      <c r="BI260">
        <f t="shared" si="16"/>
        <v>0</v>
      </c>
      <c r="BJ260">
        <f t="shared" si="19"/>
        <v>0</v>
      </c>
      <c r="BK260">
        <f t="shared" si="17"/>
        <v>0</v>
      </c>
      <c r="BL260">
        <f t="shared" si="17"/>
        <v>0</v>
      </c>
      <c r="BM260">
        <f t="shared" si="17"/>
        <v>0</v>
      </c>
      <c r="BN260">
        <f t="shared" si="17"/>
        <v>0</v>
      </c>
      <c r="BO260">
        <f t="shared" si="17"/>
        <v>1</v>
      </c>
      <c r="BP260">
        <f t="shared" si="17"/>
        <v>0</v>
      </c>
    </row>
    <row r="261" spans="1:68" x14ac:dyDescent="0.2">
      <c r="A261" s="150" t="str">
        <f>IF(ISNA(LOOKUP($F261,BLIOTECAS!$B$1:$B$27,BLIOTECAS!C$1:C$27)),"",LOOKUP($F261,BLIOTECAS!$B$1:$B$27,BLIOTECAS!C$1:C$27))</f>
        <v/>
      </c>
      <c r="B261" s="150" t="str">
        <f>IF(ISNA(LOOKUP($F261,BLIOTECAS!$B$1:$B$27,BLIOTECAS!D$1:D$27)),"",LOOKUP($F261,BLIOTECAS!$B$1:$B$27,BLIOTECAS!D$1:D$27))</f>
        <v/>
      </c>
      <c r="C261" s="150" t="str">
        <f>IFERROR(VLOOKUP(TABLA!F261,BLIOTECAS!$C$1:$E$26,3,FALSE),"")</f>
        <v>Ciencias de la Salud</v>
      </c>
      <c r="D261" s="209">
        <v>43971.738888888889</v>
      </c>
      <c r="E261" s="209" t="s">
        <v>396</v>
      </c>
      <c r="F261" t="s">
        <v>108</v>
      </c>
      <c r="G261" t="s">
        <v>300</v>
      </c>
      <c r="H261" t="s">
        <v>305</v>
      </c>
      <c r="I261" t="s">
        <v>315</v>
      </c>
      <c r="J261" t="s">
        <v>108</v>
      </c>
      <c r="K261" t="s">
        <v>309</v>
      </c>
      <c r="L261" t="s">
        <v>225</v>
      </c>
      <c r="M261" t="s">
        <v>984</v>
      </c>
      <c r="S261" t="s">
        <v>270</v>
      </c>
      <c r="T261" t="s">
        <v>270</v>
      </c>
      <c r="U261">
        <v>4</v>
      </c>
      <c r="V261">
        <v>1</v>
      </c>
      <c r="W261">
        <v>3</v>
      </c>
      <c r="X261">
        <v>2</v>
      </c>
      <c r="Y261">
        <v>4</v>
      </c>
      <c r="Z261">
        <v>4</v>
      </c>
      <c r="AA261">
        <v>5</v>
      </c>
      <c r="AB261">
        <v>1</v>
      </c>
      <c r="AC261">
        <v>3</v>
      </c>
      <c r="AD261">
        <v>4</v>
      </c>
      <c r="AF261">
        <v>5</v>
      </c>
      <c r="AG261">
        <v>4</v>
      </c>
      <c r="AH261">
        <v>5</v>
      </c>
      <c r="AI261">
        <v>4</v>
      </c>
      <c r="AJ261">
        <v>4</v>
      </c>
      <c r="AK261" t="s">
        <v>26</v>
      </c>
      <c r="AL261">
        <v>5</v>
      </c>
      <c r="AM261">
        <v>5</v>
      </c>
      <c r="AN261" t="s">
        <v>345</v>
      </c>
      <c r="AV261" s="109" t="s">
        <v>270</v>
      </c>
      <c r="AW261" t="s">
        <v>26</v>
      </c>
      <c r="AY261">
        <v>4</v>
      </c>
      <c r="AZ261" s="109">
        <v>3</v>
      </c>
      <c r="BA261" s="191" t="s">
        <v>311</v>
      </c>
      <c r="BB261" t="s">
        <v>317</v>
      </c>
      <c r="BD261">
        <f t="shared" si="18"/>
        <v>0</v>
      </c>
      <c r="BE261">
        <f t="shared" si="16"/>
        <v>1</v>
      </c>
      <c r="BF261">
        <f t="shared" si="16"/>
        <v>0</v>
      </c>
      <c r="BG261">
        <f t="shared" si="16"/>
        <v>0</v>
      </c>
      <c r="BH261">
        <f t="shared" si="16"/>
        <v>0</v>
      </c>
      <c r="BI261">
        <f t="shared" si="16"/>
        <v>0</v>
      </c>
      <c r="BJ261">
        <f t="shared" si="19"/>
        <v>0</v>
      </c>
      <c r="BK261">
        <f t="shared" si="17"/>
        <v>0</v>
      </c>
      <c r="BL261">
        <f t="shared" si="17"/>
        <v>0</v>
      </c>
      <c r="BM261">
        <f t="shared" si="17"/>
        <v>1</v>
      </c>
      <c r="BN261">
        <f t="shared" si="17"/>
        <v>0</v>
      </c>
      <c r="BO261">
        <f t="shared" si="17"/>
        <v>0</v>
      </c>
      <c r="BP261">
        <f t="shared" si="17"/>
        <v>0</v>
      </c>
    </row>
    <row r="262" spans="1:68" x14ac:dyDescent="0.2">
      <c r="C262" s="150" t="str">
        <f>IFERROR(VLOOKUP(TABLA!F262,BLIOTECAS!$C$1:$E$26,3,FALSE),"")</f>
        <v>Ciencias Sociales</v>
      </c>
      <c r="D262" s="209">
        <v>43971.736805555556</v>
      </c>
      <c r="E262" s="209" t="s">
        <v>396</v>
      </c>
      <c r="F262" t="s">
        <v>99</v>
      </c>
      <c r="G262" t="s">
        <v>305</v>
      </c>
      <c r="H262" t="s">
        <v>305</v>
      </c>
      <c r="I262" t="s">
        <v>306</v>
      </c>
      <c r="J262" t="s">
        <v>309</v>
      </c>
      <c r="K262" t="s">
        <v>322</v>
      </c>
      <c r="L262" t="s">
        <v>103</v>
      </c>
      <c r="M262" t="s">
        <v>985</v>
      </c>
      <c r="S262" t="s">
        <v>270</v>
      </c>
      <c r="T262" t="s">
        <v>270</v>
      </c>
      <c r="U262">
        <v>5</v>
      </c>
      <c r="V262">
        <v>5</v>
      </c>
      <c r="W262">
        <v>5</v>
      </c>
      <c r="X262">
        <v>2</v>
      </c>
      <c r="Y262">
        <v>4</v>
      </c>
      <c r="Z262">
        <v>3</v>
      </c>
      <c r="AA262">
        <v>3</v>
      </c>
      <c r="AB262">
        <v>4</v>
      </c>
      <c r="AC262">
        <v>3</v>
      </c>
      <c r="AD262">
        <v>3</v>
      </c>
      <c r="AF262">
        <v>4</v>
      </c>
      <c r="AG262">
        <v>3</v>
      </c>
      <c r="AH262">
        <v>4</v>
      </c>
      <c r="AI262">
        <v>2</v>
      </c>
      <c r="AJ262">
        <v>4</v>
      </c>
      <c r="AK262" t="s">
        <v>270</v>
      </c>
      <c r="AL262">
        <v>2</v>
      </c>
      <c r="AM262">
        <v>3</v>
      </c>
      <c r="AV262" s="109" t="s">
        <v>270</v>
      </c>
      <c r="AW262" t="s">
        <v>26</v>
      </c>
      <c r="AY262">
        <v>3</v>
      </c>
      <c r="AZ262" s="109">
        <v>4</v>
      </c>
      <c r="BA262" s="191" t="s">
        <v>319</v>
      </c>
      <c r="BB262" t="s">
        <v>317</v>
      </c>
      <c r="BC262" t="s">
        <v>986</v>
      </c>
      <c r="BD262">
        <f t="shared" si="18"/>
        <v>1</v>
      </c>
      <c r="BE262">
        <f t="shared" si="16"/>
        <v>0</v>
      </c>
      <c r="BF262">
        <f t="shared" si="16"/>
        <v>0</v>
      </c>
      <c r="BG262">
        <f t="shared" si="16"/>
        <v>0</v>
      </c>
      <c r="BH262">
        <f t="shared" si="16"/>
        <v>0</v>
      </c>
      <c r="BI262">
        <f t="shared" si="16"/>
        <v>0</v>
      </c>
      <c r="BJ262">
        <f t="shared" si="19"/>
        <v>0</v>
      </c>
      <c r="BK262">
        <f t="shared" si="17"/>
        <v>0</v>
      </c>
      <c r="BL262">
        <f t="shared" si="17"/>
        <v>0</v>
      </c>
      <c r="BM262">
        <f t="shared" si="17"/>
        <v>0</v>
      </c>
      <c r="BN262">
        <f t="shared" si="17"/>
        <v>0</v>
      </c>
      <c r="BO262">
        <f t="shared" si="17"/>
        <v>0</v>
      </c>
      <c r="BP262">
        <f t="shared" si="17"/>
        <v>0</v>
      </c>
    </row>
    <row r="263" spans="1:68" x14ac:dyDescent="0.2">
      <c r="C263" s="150" t="str">
        <f>IFERROR(VLOOKUP(TABLA!F263,BLIOTECAS!$C$1:$E$26,3,FALSE),"")</f>
        <v>Ciencias Experimentales</v>
      </c>
      <c r="D263" s="209">
        <v>43971.73333333333</v>
      </c>
      <c r="E263" s="209" t="s">
        <v>396</v>
      </c>
      <c r="F263" t="s">
        <v>98</v>
      </c>
      <c r="G263" t="s">
        <v>305</v>
      </c>
      <c r="H263" t="s">
        <v>320</v>
      </c>
      <c r="I263" t="s">
        <v>526</v>
      </c>
      <c r="J263" t="s">
        <v>98</v>
      </c>
      <c r="K263" t="s">
        <v>101</v>
      </c>
      <c r="S263" t="s">
        <v>26</v>
      </c>
      <c r="T263" t="s">
        <v>26</v>
      </c>
      <c r="U263">
        <v>1</v>
      </c>
      <c r="V263">
        <v>2</v>
      </c>
      <c r="W263">
        <v>2</v>
      </c>
      <c r="X263">
        <v>5</v>
      </c>
      <c r="Y263">
        <v>4</v>
      </c>
      <c r="Z263">
        <v>5</v>
      </c>
      <c r="AA263">
        <v>5</v>
      </c>
      <c r="AB263">
        <v>5</v>
      </c>
      <c r="AC263">
        <v>5</v>
      </c>
      <c r="AD263">
        <v>5</v>
      </c>
      <c r="AF263">
        <v>3</v>
      </c>
      <c r="AG263">
        <v>5</v>
      </c>
      <c r="AH263">
        <v>3</v>
      </c>
      <c r="AI263">
        <v>3</v>
      </c>
      <c r="AJ263">
        <v>5</v>
      </c>
      <c r="AK263" t="s">
        <v>26</v>
      </c>
      <c r="AL263">
        <v>3</v>
      </c>
      <c r="AM263">
        <v>5</v>
      </c>
      <c r="AN263" t="s">
        <v>428</v>
      </c>
      <c r="AV263" s="109" t="s">
        <v>26</v>
      </c>
      <c r="AW263" t="s">
        <v>26</v>
      </c>
      <c r="AY263">
        <v>5</v>
      </c>
      <c r="AZ263" s="109">
        <v>5</v>
      </c>
      <c r="BA263" s="191" t="s">
        <v>311</v>
      </c>
      <c r="BB263" t="s">
        <v>317</v>
      </c>
      <c r="BD263">
        <f t="shared" si="18"/>
        <v>0</v>
      </c>
      <c r="BE263">
        <f t="shared" si="16"/>
        <v>1</v>
      </c>
      <c r="BF263">
        <f t="shared" si="16"/>
        <v>0</v>
      </c>
      <c r="BG263">
        <f t="shared" si="16"/>
        <v>0</v>
      </c>
      <c r="BH263">
        <f t="shared" si="16"/>
        <v>1</v>
      </c>
      <c r="BI263">
        <f t="shared" si="16"/>
        <v>0</v>
      </c>
      <c r="BJ263">
        <f t="shared" si="19"/>
        <v>0</v>
      </c>
      <c r="BK263">
        <f t="shared" si="17"/>
        <v>1</v>
      </c>
      <c r="BL263">
        <f t="shared" si="17"/>
        <v>1</v>
      </c>
      <c r="BM263">
        <f t="shared" si="17"/>
        <v>1</v>
      </c>
      <c r="BN263">
        <f t="shared" si="17"/>
        <v>0</v>
      </c>
      <c r="BO263">
        <f t="shared" si="17"/>
        <v>0</v>
      </c>
      <c r="BP263">
        <f t="shared" si="17"/>
        <v>0</v>
      </c>
    </row>
    <row r="264" spans="1:68" x14ac:dyDescent="0.2">
      <c r="C264" s="150" t="str">
        <f>IFERROR(VLOOKUP(TABLA!F264,BLIOTECAS!$C$1:$E$26,3,FALSE),"")</f>
        <v>Ciencias Experimentales</v>
      </c>
      <c r="D264" s="209">
        <v>43971.729861111111</v>
      </c>
      <c r="E264" s="209" t="s">
        <v>396</v>
      </c>
      <c r="F264" t="s">
        <v>98</v>
      </c>
      <c r="G264" t="s">
        <v>301</v>
      </c>
      <c r="H264" t="s">
        <v>320</v>
      </c>
      <c r="I264" t="s">
        <v>306</v>
      </c>
      <c r="J264" t="s">
        <v>98</v>
      </c>
      <c r="K264" t="s">
        <v>94</v>
      </c>
      <c r="M264" t="s">
        <v>888</v>
      </c>
      <c r="S264" t="s">
        <v>270</v>
      </c>
      <c r="T264" t="s">
        <v>270</v>
      </c>
      <c r="U264">
        <v>4</v>
      </c>
      <c r="V264">
        <v>2</v>
      </c>
      <c r="W264">
        <v>2</v>
      </c>
      <c r="X264">
        <v>1</v>
      </c>
      <c r="Y264">
        <v>3</v>
      </c>
      <c r="Z264">
        <v>5</v>
      </c>
      <c r="AA264">
        <v>4</v>
      </c>
      <c r="AB264">
        <v>3</v>
      </c>
      <c r="AC264">
        <v>3</v>
      </c>
      <c r="AD264">
        <v>3</v>
      </c>
      <c r="AF264">
        <v>2</v>
      </c>
      <c r="AG264">
        <v>4</v>
      </c>
      <c r="AH264">
        <v>2</v>
      </c>
      <c r="AI264">
        <v>2</v>
      </c>
      <c r="AJ264">
        <v>3</v>
      </c>
      <c r="AK264" t="s">
        <v>26</v>
      </c>
      <c r="AL264">
        <v>2</v>
      </c>
      <c r="AM264">
        <v>1</v>
      </c>
      <c r="AN264" t="s">
        <v>307</v>
      </c>
      <c r="AV264" s="109" t="s">
        <v>26</v>
      </c>
      <c r="AW264" t="s">
        <v>26</v>
      </c>
      <c r="AY264">
        <v>5</v>
      </c>
      <c r="AZ264" s="109">
        <v>4</v>
      </c>
      <c r="BA264" s="191" t="s">
        <v>311</v>
      </c>
      <c r="BB264" t="s">
        <v>332</v>
      </c>
      <c r="BC264" t="s">
        <v>987</v>
      </c>
      <c r="BD264">
        <f t="shared" si="18"/>
        <v>1</v>
      </c>
      <c r="BE264">
        <f t="shared" si="16"/>
        <v>0</v>
      </c>
      <c r="BF264">
        <f t="shared" si="16"/>
        <v>0</v>
      </c>
      <c r="BG264">
        <f t="shared" si="16"/>
        <v>0</v>
      </c>
      <c r="BH264">
        <f t="shared" si="16"/>
        <v>0</v>
      </c>
      <c r="BI264">
        <f t="shared" si="16"/>
        <v>0</v>
      </c>
      <c r="BJ264">
        <f t="shared" si="19"/>
        <v>0</v>
      </c>
      <c r="BK264">
        <f t="shared" si="17"/>
        <v>0</v>
      </c>
      <c r="BL264">
        <f t="shared" si="17"/>
        <v>0</v>
      </c>
      <c r="BM264">
        <f t="shared" si="17"/>
        <v>0</v>
      </c>
      <c r="BN264">
        <f t="shared" si="17"/>
        <v>0</v>
      </c>
      <c r="BO264">
        <f t="shared" si="17"/>
        <v>1</v>
      </c>
      <c r="BP264">
        <f t="shared" si="17"/>
        <v>0</v>
      </c>
    </row>
    <row r="265" spans="1:68" x14ac:dyDescent="0.2">
      <c r="C265" s="150" t="str">
        <f>IFERROR(VLOOKUP(TABLA!F265,BLIOTECAS!$C$1:$E$26,3,FALSE),"")</f>
        <v>Humanidades</v>
      </c>
      <c r="D265" s="209">
        <v>43971.723611111112</v>
      </c>
      <c r="E265" s="209" t="s">
        <v>396</v>
      </c>
      <c r="F265" t="s">
        <v>102</v>
      </c>
      <c r="G265" t="s">
        <v>397</v>
      </c>
      <c r="H265" t="s">
        <v>300</v>
      </c>
      <c r="I265" t="s">
        <v>306</v>
      </c>
      <c r="J265" t="s">
        <v>309</v>
      </c>
      <c r="K265" t="s">
        <v>310</v>
      </c>
      <c r="S265" t="s">
        <v>26</v>
      </c>
      <c r="T265" t="s">
        <v>270</v>
      </c>
      <c r="U265">
        <v>2</v>
      </c>
      <c r="V265">
        <v>5</v>
      </c>
      <c r="W265">
        <v>5</v>
      </c>
      <c r="X265">
        <v>1</v>
      </c>
      <c r="Y265">
        <v>4</v>
      </c>
      <c r="Z265">
        <v>4</v>
      </c>
      <c r="AA265">
        <v>3</v>
      </c>
      <c r="AB265">
        <v>2</v>
      </c>
      <c r="AC265">
        <v>3</v>
      </c>
      <c r="AD265">
        <v>4</v>
      </c>
      <c r="AF265">
        <v>5</v>
      </c>
      <c r="AG265">
        <v>5</v>
      </c>
      <c r="AH265">
        <v>4</v>
      </c>
      <c r="AI265">
        <v>3</v>
      </c>
      <c r="AJ265">
        <v>4</v>
      </c>
      <c r="AK265" t="s">
        <v>26</v>
      </c>
      <c r="AL265">
        <v>5</v>
      </c>
      <c r="AM265">
        <v>3</v>
      </c>
      <c r="AN265" t="s">
        <v>307</v>
      </c>
      <c r="AV265" s="109" t="s">
        <v>26</v>
      </c>
      <c r="AW265" t="s">
        <v>26</v>
      </c>
      <c r="AY265">
        <v>3</v>
      </c>
      <c r="AZ265" s="109">
        <v>5</v>
      </c>
      <c r="BA265" s="191" t="s">
        <v>311</v>
      </c>
      <c r="BB265" t="s">
        <v>317</v>
      </c>
      <c r="BD265">
        <f t="shared" si="18"/>
        <v>1</v>
      </c>
      <c r="BE265">
        <f t="shared" si="16"/>
        <v>0</v>
      </c>
      <c r="BF265">
        <f t="shared" si="16"/>
        <v>0</v>
      </c>
      <c r="BG265">
        <f t="shared" si="16"/>
        <v>0</v>
      </c>
      <c r="BH265">
        <f t="shared" si="16"/>
        <v>0</v>
      </c>
      <c r="BI265">
        <f t="shared" si="16"/>
        <v>0</v>
      </c>
      <c r="BJ265">
        <f t="shared" si="19"/>
        <v>0</v>
      </c>
      <c r="BK265">
        <f t="shared" si="17"/>
        <v>0</v>
      </c>
      <c r="BL265">
        <f t="shared" si="17"/>
        <v>0</v>
      </c>
      <c r="BM265">
        <f t="shared" si="17"/>
        <v>0</v>
      </c>
      <c r="BN265">
        <f t="shared" si="17"/>
        <v>0</v>
      </c>
      <c r="BO265">
        <f t="shared" ref="BK265:BP308" si="20">IF(IFERROR(FIND(BO$1,$AN265,1),0)&lt;&gt;0,1,0)</f>
        <v>1</v>
      </c>
      <c r="BP265">
        <f t="shared" si="20"/>
        <v>0</v>
      </c>
    </row>
    <row r="266" spans="1:68" x14ac:dyDescent="0.2">
      <c r="C266" s="150" t="str">
        <f>IFERROR(VLOOKUP(TABLA!F266,BLIOTECAS!$C$1:$E$26,3,FALSE),"")</f>
        <v>Ciencias de la Salud</v>
      </c>
      <c r="D266" s="209">
        <v>43971.72152777778</v>
      </c>
      <c r="E266" s="209" t="s">
        <v>396</v>
      </c>
      <c r="F266" t="s">
        <v>108</v>
      </c>
      <c r="G266" t="s">
        <v>305</v>
      </c>
      <c r="H266" t="s">
        <v>305</v>
      </c>
      <c r="I266" t="s">
        <v>318</v>
      </c>
      <c r="J266" t="s">
        <v>108</v>
      </c>
      <c r="K266" t="s">
        <v>97</v>
      </c>
      <c r="L266" t="s">
        <v>309</v>
      </c>
      <c r="S266" t="s">
        <v>270</v>
      </c>
      <c r="T266" t="s">
        <v>270</v>
      </c>
      <c r="U266">
        <v>4</v>
      </c>
      <c r="V266">
        <v>3</v>
      </c>
      <c r="W266">
        <v>4</v>
      </c>
      <c r="X266">
        <v>2</v>
      </c>
      <c r="Y266">
        <v>5</v>
      </c>
      <c r="Z266">
        <v>2</v>
      </c>
      <c r="AA266">
        <v>4</v>
      </c>
      <c r="AB266">
        <v>1</v>
      </c>
      <c r="AC266">
        <v>3</v>
      </c>
      <c r="AD266">
        <v>4</v>
      </c>
      <c r="AF266">
        <v>3</v>
      </c>
      <c r="AG266">
        <v>5</v>
      </c>
      <c r="AH266">
        <v>4</v>
      </c>
      <c r="AI266">
        <v>3</v>
      </c>
      <c r="AJ266">
        <v>4</v>
      </c>
      <c r="AK266" t="s">
        <v>26</v>
      </c>
      <c r="AL266">
        <v>5</v>
      </c>
      <c r="AM266">
        <v>4</v>
      </c>
      <c r="AN266" t="s">
        <v>354</v>
      </c>
      <c r="AV266" s="109" t="s">
        <v>26</v>
      </c>
      <c r="AW266" t="s">
        <v>26</v>
      </c>
      <c r="AY266">
        <v>5</v>
      </c>
      <c r="AZ266" s="109">
        <v>5</v>
      </c>
      <c r="BA266" s="191" t="s">
        <v>311</v>
      </c>
      <c r="BB266" t="s">
        <v>308</v>
      </c>
      <c r="BD266">
        <f t="shared" si="18"/>
        <v>0</v>
      </c>
      <c r="BE266">
        <f t="shared" si="16"/>
        <v>0</v>
      </c>
      <c r="BF266">
        <f t="shared" si="16"/>
        <v>1</v>
      </c>
      <c r="BG266">
        <f t="shared" si="16"/>
        <v>0</v>
      </c>
      <c r="BH266">
        <f t="shared" si="16"/>
        <v>0</v>
      </c>
      <c r="BI266">
        <f t="shared" si="16"/>
        <v>0</v>
      </c>
      <c r="BJ266">
        <f t="shared" si="19"/>
        <v>1</v>
      </c>
      <c r="BK266">
        <f t="shared" si="20"/>
        <v>0</v>
      </c>
      <c r="BL266">
        <f t="shared" si="20"/>
        <v>0</v>
      </c>
      <c r="BM266">
        <f t="shared" si="20"/>
        <v>1</v>
      </c>
      <c r="BN266">
        <f t="shared" si="20"/>
        <v>0</v>
      </c>
      <c r="BO266">
        <f t="shared" si="20"/>
        <v>0</v>
      </c>
      <c r="BP266">
        <f t="shared" si="20"/>
        <v>0</v>
      </c>
    </row>
    <row r="267" spans="1:68" x14ac:dyDescent="0.2">
      <c r="C267" s="150" t="str">
        <f>IFERROR(VLOOKUP(TABLA!F267,BLIOTECAS!$C$1:$E$26,3,FALSE),"")</f>
        <v>Ciencias Sociales</v>
      </c>
      <c r="D267" s="209">
        <v>43971.720833333333</v>
      </c>
      <c r="E267" s="209" t="s">
        <v>396</v>
      </c>
      <c r="F267" t="s">
        <v>92</v>
      </c>
      <c r="G267" t="s">
        <v>305</v>
      </c>
      <c r="H267" t="s">
        <v>300</v>
      </c>
      <c r="I267" t="s">
        <v>315</v>
      </c>
      <c r="J267" t="s">
        <v>92</v>
      </c>
      <c r="K267" t="s">
        <v>309</v>
      </c>
      <c r="M267" t="s">
        <v>398</v>
      </c>
      <c r="S267" t="s">
        <v>26</v>
      </c>
      <c r="T267" t="s">
        <v>270</v>
      </c>
      <c r="U267">
        <v>4</v>
      </c>
      <c r="V267">
        <v>1</v>
      </c>
      <c r="W267">
        <v>2</v>
      </c>
      <c r="X267">
        <v>4</v>
      </c>
      <c r="Y267">
        <v>5</v>
      </c>
      <c r="Z267">
        <v>5</v>
      </c>
      <c r="AA267">
        <v>4</v>
      </c>
      <c r="AB267">
        <v>2</v>
      </c>
      <c r="AC267">
        <v>4</v>
      </c>
      <c r="AD267">
        <v>3</v>
      </c>
      <c r="AF267">
        <v>3</v>
      </c>
      <c r="AG267">
        <v>5</v>
      </c>
      <c r="AH267">
        <v>4</v>
      </c>
      <c r="AI267">
        <v>5</v>
      </c>
      <c r="AJ267">
        <v>4</v>
      </c>
      <c r="AK267" t="s">
        <v>270</v>
      </c>
      <c r="AL267">
        <v>5</v>
      </c>
      <c r="AM267">
        <v>3</v>
      </c>
      <c r="AN267" t="s">
        <v>354</v>
      </c>
      <c r="AV267" s="109" t="s">
        <v>26</v>
      </c>
      <c r="AW267" t="s">
        <v>26</v>
      </c>
      <c r="AY267">
        <v>5</v>
      </c>
      <c r="AZ267" s="109">
        <v>5</v>
      </c>
      <c r="BA267" s="191" t="s">
        <v>303</v>
      </c>
      <c r="BB267" t="s">
        <v>308</v>
      </c>
      <c r="BC267" t="s">
        <v>399</v>
      </c>
      <c r="BD267">
        <f t="shared" si="18"/>
        <v>0</v>
      </c>
      <c r="BE267">
        <f t="shared" si="16"/>
        <v>1</v>
      </c>
      <c r="BF267">
        <f t="shared" si="16"/>
        <v>0</v>
      </c>
      <c r="BG267">
        <f t="shared" si="16"/>
        <v>0</v>
      </c>
      <c r="BH267">
        <f t="shared" si="16"/>
        <v>0</v>
      </c>
      <c r="BI267">
        <f t="shared" si="16"/>
        <v>0</v>
      </c>
      <c r="BJ267">
        <f t="shared" si="19"/>
        <v>1</v>
      </c>
      <c r="BK267">
        <f t="shared" si="20"/>
        <v>0</v>
      </c>
      <c r="BL267">
        <f t="shared" si="20"/>
        <v>0</v>
      </c>
      <c r="BM267">
        <f t="shared" si="20"/>
        <v>1</v>
      </c>
      <c r="BN267">
        <f t="shared" si="20"/>
        <v>0</v>
      </c>
      <c r="BO267">
        <f t="shared" si="20"/>
        <v>0</v>
      </c>
      <c r="BP267">
        <f t="shared" si="20"/>
        <v>0</v>
      </c>
    </row>
    <row r="268" spans="1:68" x14ac:dyDescent="0.2">
      <c r="C268" s="150" t="str">
        <f>IFERROR(VLOOKUP(TABLA!F268,BLIOTECAS!$C$1:$E$26,3,FALSE),"")</f>
        <v>Ciencias Experimentales</v>
      </c>
      <c r="D268" s="209">
        <v>43971.720138888886</v>
      </c>
      <c r="E268" s="209" t="s">
        <v>396</v>
      </c>
      <c r="F268" t="s">
        <v>95</v>
      </c>
      <c r="G268" t="s">
        <v>397</v>
      </c>
      <c r="H268" t="s">
        <v>320</v>
      </c>
      <c r="I268" t="s">
        <v>329</v>
      </c>
      <c r="J268" t="s">
        <v>95</v>
      </c>
      <c r="S268" t="s">
        <v>26</v>
      </c>
      <c r="T268" t="s">
        <v>26</v>
      </c>
      <c r="U268">
        <v>2</v>
      </c>
      <c r="V268">
        <v>1</v>
      </c>
      <c r="W268">
        <v>1</v>
      </c>
      <c r="X268">
        <v>3</v>
      </c>
      <c r="Y268">
        <v>4</v>
      </c>
      <c r="Z268">
        <v>4</v>
      </c>
      <c r="AA268">
        <v>5</v>
      </c>
      <c r="AB268">
        <v>1</v>
      </c>
      <c r="AC268">
        <v>4</v>
      </c>
      <c r="AD268">
        <v>4</v>
      </c>
      <c r="AF268">
        <v>4</v>
      </c>
      <c r="AG268">
        <v>4</v>
      </c>
      <c r="AH268">
        <v>4</v>
      </c>
      <c r="AI268">
        <v>4</v>
      </c>
      <c r="AJ268">
        <v>4</v>
      </c>
      <c r="AK268" t="s">
        <v>26</v>
      </c>
      <c r="AL268">
        <v>4</v>
      </c>
      <c r="AM268">
        <v>4</v>
      </c>
      <c r="AN268" t="s">
        <v>400</v>
      </c>
      <c r="AV268" s="109" t="s">
        <v>26</v>
      </c>
      <c r="AW268" t="s">
        <v>26</v>
      </c>
      <c r="AY268">
        <v>4</v>
      </c>
      <c r="AZ268" s="109">
        <v>4</v>
      </c>
      <c r="BA268" s="191" t="s">
        <v>319</v>
      </c>
      <c r="BB268" t="s">
        <v>317</v>
      </c>
      <c r="BD268">
        <f t="shared" si="18"/>
        <v>0</v>
      </c>
      <c r="BE268">
        <f t="shared" si="16"/>
        <v>0</v>
      </c>
      <c r="BF268">
        <f t="shared" si="16"/>
        <v>0</v>
      </c>
      <c r="BG268">
        <f t="shared" ref="BE268:BI319" si="21">IF(IFERROR(FIND(BG$1,$I268,1),0)&lt;&gt;0,1,0)</f>
        <v>0</v>
      </c>
      <c r="BH268">
        <f t="shared" si="21"/>
        <v>1</v>
      </c>
      <c r="BI268">
        <f t="shared" si="21"/>
        <v>0</v>
      </c>
      <c r="BJ268">
        <f t="shared" si="19"/>
        <v>0</v>
      </c>
      <c r="BK268">
        <f t="shared" si="20"/>
        <v>0</v>
      </c>
      <c r="BL268">
        <f t="shared" si="20"/>
        <v>1</v>
      </c>
      <c r="BM268">
        <f t="shared" si="20"/>
        <v>1</v>
      </c>
      <c r="BN268">
        <f t="shared" si="20"/>
        <v>0</v>
      </c>
      <c r="BO268">
        <f t="shared" si="20"/>
        <v>0</v>
      </c>
      <c r="BP268">
        <f t="shared" si="20"/>
        <v>0</v>
      </c>
    </row>
    <row r="269" spans="1:68" x14ac:dyDescent="0.2">
      <c r="C269" s="150" t="str">
        <f>IFERROR(VLOOKUP(TABLA!F269,BLIOTECAS!$C$1:$E$26,3,FALSE),"")</f>
        <v>Humanidades</v>
      </c>
      <c r="D269" s="209">
        <v>43971.71875</v>
      </c>
      <c r="E269" s="209" t="s">
        <v>401</v>
      </c>
      <c r="F269" t="s">
        <v>102</v>
      </c>
      <c r="G269" t="s">
        <v>305</v>
      </c>
      <c r="H269" t="s">
        <v>305</v>
      </c>
      <c r="I269" t="s">
        <v>318</v>
      </c>
      <c r="J269" t="s">
        <v>104</v>
      </c>
      <c r="K269" t="s">
        <v>309</v>
      </c>
      <c r="L269" t="s">
        <v>100</v>
      </c>
      <c r="M269" t="s">
        <v>402</v>
      </c>
      <c r="S269" t="s">
        <v>26</v>
      </c>
      <c r="T269" t="s">
        <v>270</v>
      </c>
      <c r="U269">
        <v>5</v>
      </c>
      <c r="V269">
        <v>1</v>
      </c>
      <c r="W269">
        <v>5</v>
      </c>
      <c r="X269">
        <v>5</v>
      </c>
      <c r="Y269">
        <v>1</v>
      </c>
      <c r="Z269">
        <v>5</v>
      </c>
      <c r="AA269">
        <v>5</v>
      </c>
      <c r="AB269">
        <v>5</v>
      </c>
      <c r="AC269">
        <v>3</v>
      </c>
      <c r="AD269">
        <v>3</v>
      </c>
      <c r="AF269">
        <v>4</v>
      </c>
      <c r="AG269">
        <v>4</v>
      </c>
      <c r="AH269">
        <v>4</v>
      </c>
      <c r="AI269">
        <v>4</v>
      </c>
      <c r="AJ269">
        <v>4</v>
      </c>
      <c r="AK269" t="s">
        <v>270</v>
      </c>
      <c r="AL269">
        <v>4</v>
      </c>
      <c r="AM269">
        <v>3</v>
      </c>
      <c r="AN269" t="s">
        <v>403</v>
      </c>
      <c r="AV269" s="109" t="s">
        <v>270</v>
      </c>
      <c r="AW269" t="s">
        <v>270</v>
      </c>
      <c r="AX269" t="s">
        <v>313</v>
      </c>
      <c r="AY269">
        <v>4</v>
      </c>
      <c r="AZ269" s="109">
        <v>4</v>
      </c>
      <c r="BA269" s="191" t="s">
        <v>311</v>
      </c>
      <c r="BB269" t="s">
        <v>308</v>
      </c>
      <c r="BC269" t="s">
        <v>404</v>
      </c>
      <c r="BD269">
        <f t="shared" si="18"/>
        <v>0</v>
      </c>
      <c r="BE269">
        <f t="shared" si="21"/>
        <v>0</v>
      </c>
      <c r="BF269">
        <f t="shared" si="21"/>
        <v>1</v>
      </c>
      <c r="BG269">
        <f t="shared" si="21"/>
        <v>0</v>
      </c>
      <c r="BH269">
        <f t="shared" si="21"/>
        <v>0</v>
      </c>
      <c r="BI269">
        <f t="shared" si="21"/>
        <v>0</v>
      </c>
      <c r="BJ269">
        <f t="shared" si="19"/>
        <v>1</v>
      </c>
      <c r="BK269">
        <f t="shared" si="20"/>
        <v>0</v>
      </c>
      <c r="BL269">
        <f t="shared" si="20"/>
        <v>1</v>
      </c>
      <c r="BM269">
        <f t="shared" si="20"/>
        <v>0</v>
      </c>
      <c r="BN269">
        <f t="shared" si="20"/>
        <v>0</v>
      </c>
      <c r="BO269">
        <f t="shared" si="20"/>
        <v>0</v>
      </c>
      <c r="BP269">
        <f t="shared" si="20"/>
        <v>0</v>
      </c>
    </row>
    <row r="270" spans="1:68" x14ac:dyDescent="0.2">
      <c r="C270" s="150" t="str">
        <f>IFERROR(VLOOKUP(TABLA!F270,BLIOTECAS!$C$1:$E$26,3,FALSE),"")</f>
        <v>Ciencias Sociales</v>
      </c>
      <c r="D270" s="209">
        <v>43971.715277777781</v>
      </c>
      <c r="E270" s="209" t="s">
        <v>396</v>
      </c>
      <c r="F270" t="s">
        <v>92</v>
      </c>
      <c r="G270" t="s">
        <v>305</v>
      </c>
      <c r="H270" t="s">
        <v>320</v>
      </c>
      <c r="I270" t="s">
        <v>306</v>
      </c>
      <c r="J270" t="s">
        <v>92</v>
      </c>
      <c r="S270" t="s">
        <v>26</v>
      </c>
      <c r="T270" t="s">
        <v>26</v>
      </c>
      <c r="U270">
        <v>1</v>
      </c>
      <c r="V270">
        <v>1</v>
      </c>
      <c r="W270">
        <v>1</v>
      </c>
      <c r="X270">
        <v>2</v>
      </c>
      <c r="Y270">
        <v>5</v>
      </c>
      <c r="Z270">
        <v>4</v>
      </c>
      <c r="AA270">
        <v>4</v>
      </c>
      <c r="AB270">
        <v>1</v>
      </c>
      <c r="AC270">
        <v>5</v>
      </c>
      <c r="AD270">
        <v>5</v>
      </c>
      <c r="AF270">
        <v>5</v>
      </c>
      <c r="AG270">
        <v>5</v>
      </c>
      <c r="AH270">
        <v>5</v>
      </c>
      <c r="AI270">
        <v>5</v>
      </c>
      <c r="AJ270">
        <v>5</v>
      </c>
      <c r="AK270" t="s">
        <v>26</v>
      </c>
      <c r="AL270">
        <v>5</v>
      </c>
      <c r="AM270">
        <v>5</v>
      </c>
      <c r="AN270" t="s">
        <v>405</v>
      </c>
      <c r="AV270" s="109" t="s">
        <v>26</v>
      </c>
      <c r="AW270" t="s">
        <v>26</v>
      </c>
      <c r="AY270">
        <v>5</v>
      </c>
      <c r="AZ270" s="109">
        <v>5</v>
      </c>
      <c r="BA270" s="191" t="s">
        <v>303</v>
      </c>
      <c r="BB270" t="s">
        <v>317</v>
      </c>
      <c r="BD270">
        <f t="shared" si="18"/>
        <v>1</v>
      </c>
      <c r="BE270">
        <f t="shared" si="21"/>
        <v>0</v>
      </c>
      <c r="BF270">
        <f t="shared" si="21"/>
        <v>0</v>
      </c>
      <c r="BG270">
        <f t="shared" si="21"/>
        <v>0</v>
      </c>
      <c r="BH270">
        <f t="shared" si="21"/>
        <v>0</v>
      </c>
      <c r="BI270">
        <f t="shared" si="21"/>
        <v>0</v>
      </c>
      <c r="BJ270">
        <f t="shared" si="19"/>
        <v>1</v>
      </c>
      <c r="BK270">
        <f t="shared" si="20"/>
        <v>1</v>
      </c>
      <c r="BL270">
        <f t="shared" si="20"/>
        <v>1</v>
      </c>
      <c r="BM270">
        <f t="shared" si="20"/>
        <v>1</v>
      </c>
      <c r="BN270">
        <f t="shared" si="20"/>
        <v>0</v>
      </c>
      <c r="BO270">
        <f t="shared" si="20"/>
        <v>0</v>
      </c>
      <c r="BP270">
        <f t="shared" si="20"/>
        <v>0</v>
      </c>
    </row>
    <row r="271" spans="1:68" x14ac:dyDescent="0.2">
      <c r="C271" s="150" t="str">
        <f>IFERROR(VLOOKUP(TABLA!F271,BLIOTECAS!$C$1:$E$26,3,FALSE),"")</f>
        <v>Ciencias Sociales</v>
      </c>
      <c r="D271" s="209">
        <v>43971.714583333334</v>
      </c>
      <c r="E271" s="209" t="s">
        <v>401</v>
      </c>
      <c r="F271" t="s">
        <v>97</v>
      </c>
      <c r="G271" t="s">
        <v>305</v>
      </c>
      <c r="H271" t="s">
        <v>300</v>
      </c>
      <c r="I271" t="s">
        <v>306</v>
      </c>
      <c r="J271" t="s">
        <v>97</v>
      </c>
      <c r="K271" t="s">
        <v>225</v>
      </c>
      <c r="L271" t="s">
        <v>103</v>
      </c>
      <c r="M271" t="s">
        <v>268</v>
      </c>
      <c r="S271" t="s">
        <v>270</v>
      </c>
      <c r="T271" t="s">
        <v>270</v>
      </c>
      <c r="U271">
        <v>5</v>
      </c>
      <c r="V271">
        <v>3</v>
      </c>
      <c r="W271">
        <v>3</v>
      </c>
      <c r="X271">
        <v>5</v>
      </c>
      <c r="Y271">
        <v>3</v>
      </c>
      <c r="Z271">
        <v>5</v>
      </c>
      <c r="AA271">
        <v>4</v>
      </c>
      <c r="AB271">
        <v>2</v>
      </c>
      <c r="AC271">
        <v>5</v>
      </c>
      <c r="AD271">
        <v>5</v>
      </c>
      <c r="AF271">
        <v>5</v>
      </c>
      <c r="AG271">
        <v>5</v>
      </c>
      <c r="AH271">
        <v>5</v>
      </c>
      <c r="AI271">
        <v>5</v>
      </c>
      <c r="AJ271">
        <v>5</v>
      </c>
      <c r="AK271" t="s">
        <v>270</v>
      </c>
      <c r="AL271">
        <v>5</v>
      </c>
      <c r="AM271">
        <v>5</v>
      </c>
      <c r="AN271" t="s">
        <v>406</v>
      </c>
      <c r="AV271" s="109" t="s">
        <v>270</v>
      </c>
      <c r="AW271" t="s">
        <v>26</v>
      </c>
      <c r="AY271">
        <v>5</v>
      </c>
      <c r="AZ271" s="109">
        <v>5</v>
      </c>
      <c r="BA271" s="191" t="s">
        <v>303</v>
      </c>
      <c r="BB271" t="s">
        <v>308</v>
      </c>
      <c r="BD271">
        <f t="shared" si="18"/>
        <v>1</v>
      </c>
      <c r="BE271">
        <f t="shared" si="21"/>
        <v>0</v>
      </c>
      <c r="BF271">
        <f t="shared" si="21"/>
        <v>0</v>
      </c>
      <c r="BG271">
        <f t="shared" si="21"/>
        <v>0</v>
      </c>
      <c r="BH271">
        <f t="shared" si="21"/>
        <v>0</v>
      </c>
      <c r="BI271">
        <f t="shared" si="21"/>
        <v>0</v>
      </c>
      <c r="BJ271">
        <f t="shared" si="19"/>
        <v>1</v>
      </c>
      <c r="BK271">
        <f t="shared" si="20"/>
        <v>1</v>
      </c>
      <c r="BL271">
        <f t="shared" si="20"/>
        <v>1</v>
      </c>
      <c r="BM271">
        <f t="shared" si="20"/>
        <v>0</v>
      </c>
      <c r="BN271">
        <f t="shared" si="20"/>
        <v>1</v>
      </c>
      <c r="BO271">
        <f t="shared" si="20"/>
        <v>0</v>
      </c>
      <c r="BP271">
        <f t="shared" si="20"/>
        <v>0</v>
      </c>
    </row>
    <row r="272" spans="1:68" x14ac:dyDescent="0.2">
      <c r="C272" s="150" t="str">
        <f>IFERROR(VLOOKUP(TABLA!F272,BLIOTECAS!$C$1:$E$26,3,FALSE),"")</f>
        <v>Ciencias de la Salud</v>
      </c>
      <c r="D272" s="209">
        <v>43971.714583333334</v>
      </c>
      <c r="E272" s="209" t="s">
        <v>396</v>
      </c>
      <c r="F272" t="s">
        <v>106</v>
      </c>
      <c r="G272" t="s">
        <v>300</v>
      </c>
      <c r="H272" t="s">
        <v>397</v>
      </c>
      <c r="I272" t="s">
        <v>327</v>
      </c>
      <c r="J272" t="s">
        <v>106</v>
      </c>
      <c r="K272" t="s">
        <v>101</v>
      </c>
      <c r="L272" t="s">
        <v>92</v>
      </c>
      <c r="S272" t="s">
        <v>270</v>
      </c>
      <c r="T272" t="s">
        <v>270</v>
      </c>
      <c r="U272">
        <v>3</v>
      </c>
      <c r="V272">
        <v>1</v>
      </c>
      <c r="W272">
        <v>2</v>
      </c>
      <c r="X272">
        <v>3</v>
      </c>
      <c r="Y272">
        <v>4</v>
      </c>
      <c r="Z272">
        <v>4</v>
      </c>
      <c r="AA272">
        <v>4</v>
      </c>
      <c r="AB272">
        <v>3</v>
      </c>
      <c r="AC272">
        <v>3</v>
      </c>
      <c r="AD272">
        <v>3</v>
      </c>
      <c r="AF272">
        <v>3</v>
      </c>
      <c r="AG272">
        <v>3</v>
      </c>
      <c r="AH272">
        <v>3</v>
      </c>
      <c r="AI272">
        <v>3</v>
      </c>
      <c r="AJ272">
        <v>3</v>
      </c>
      <c r="AK272" t="s">
        <v>26</v>
      </c>
      <c r="AL272">
        <v>3</v>
      </c>
      <c r="AM272">
        <v>4</v>
      </c>
      <c r="AN272" t="s">
        <v>326</v>
      </c>
      <c r="AV272" s="109" t="s">
        <v>26</v>
      </c>
      <c r="AW272" t="s">
        <v>26</v>
      </c>
      <c r="AY272">
        <v>4</v>
      </c>
      <c r="AZ272" s="109">
        <v>5</v>
      </c>
      <c r="BA272" s="191" t="s">
        <v>311</v>
      </c>
      <c r="BB272" t="s">
        <v>308</v>
      </c>
      <c r="BD272">
        <f t="shared" si="18"/>
        <v>1</v>
      </c>
      <c r="BE272">
        <f t="shared" si="21"/>
        <v>0</v>
      </c>
      <c r="BF272">
        <f t="shared" si="21"/>
        <v>1</v>
      </c>
      <c r="BG272">
        <f t="shared" si="21"/>
        <v>0</v>
      </c>
      <c r="BH272">
        <f t="shared" si="21"/>
        <v>0</v>
      </c>
      <c r="BI272">
        <f t="shared" si="21"/>
        <v>0</v>
      </c>
      <c r="BJ272">
        <f t="shared" si="19"/>
        <v>0</v>
      </c>
      <c r="BK272">
        <f t="shared" si="20"/>
        <v>1</v>
      </c>
      <c r="BL272">
        <f t="shared" si="20"/>
        <v>0</v>
      </c>
      <c r="BM272">
        <f t="shared" si="20"/>
        <v>1</v>
      </c>
      <c r="BN272">
        <f t="shared" si="20"/>
        <v>0</v>
      </c>
      <c r="BO272">
        <f t="shared" si="20"/>
        <v>0</v>
      </c>
      <c r="BP272">
        <f t="shared" si="20"/>
        <v>0</v>
      </c>
    </row>
    <row r="273" spans="3:68" x14ac:dyDescent="0.2">
      <c r="C273" s="150" t="str">
        <f>IFERROR(VLOOKUP(TABLA!F273,BLIOTECAS!$C$1:$E$26,3,FALSE),"")</f>
        <v>Humanidades</v>
      </c>
      <c r="D273" s="209">
        <v>43971.713888888888</v>
      </c>
      <c r="E273" s="209" t="s">
        <v>396</v>
      </c>
      <c r="F273" t="s">
        <v>100</v>
      </c>
      <c r="G273" t="s">
        <v>305</v>
      </c>
      <c r="H273" t="s">
        <v>320</v>
      </c>
      <c r="I273" t="s">
        <v>306</v>
      </c>
      <c r="J273" t="s">
        <v>100</v>
      </c>
      <c r="K273" t="s">
        <v>309</v>
      </c>
      <c r="L273" t="s">
        <v>108</v>
      </c>
      <c r="M273" t="s">
        <v>350</v>
      </c>
      <c r="S273" t="s">
        <v>26</v>
      </c>
      <c r="T273" t="s">
        <v>26</v>
      </c>
      <c r="U273">
        <v>1</v>
      </c>
      <c r="V273">
        <v>1</v>
      </c>
      <c r="W273">
        <v>1</v>
      </c>
      <c r="X273">
        <v>3</v>
      </c>
      <c r="Y273">
        <v>4</v>
      </c>
      <c r="Z273">
        <v>5</v>
      </c>
      <c r="AA273">
        <v>4</v>
      </c>
      <c r="AB273">
        <v>1</v>
      </c>
      <c r="AC273">
        <v>3</v>
      </c>
      <c r="AD273">
        <v>4</v>
      </c>
      <c r="AF273">
        <v>3</v>
      </c>
      <c r="AG273">
        <v>4</v>
      </c>
      <c r="AH273">
        <v>4</v>
      </c>
      <c r="AI273">
        <v>4</v>
      </c>
      <c r="AJ273">
        <v>4</v>
      </c>
      <c r="AK273" t="s">
        <v>26</v>
      </c>
      <c r="AL273">
        <v>4</v>
      </c>
      <c r="AN273" t="s">
        <v>354</v>
      </c>
      <c r="AV273" s="109" t="s">
        <v>26</v>
      </c>
      <c r="AW273" t="s">
        <v>26</v>
      </c>
      <c r="AY273">
        <v>4</v>
      </c>
      <c r="AZ273" s="109">
        <v>4</v>
      </c>
      <c r="BA273" s="191" t="s">
        <v>311</v>
      </c>
      <c r="BB273" t="s">
        <v>308</v>
      </c>
      <c r="BD273">
        <f t="shared" si="18"/>
        <v>1</v>
      </c>
      <c r="BE273">
        <f t="shared" si="21"/>
        <v>0</v>
      </c>
      <c r="BF273">
        <f t="shared" si="21"/>
        <v>0</v>
      </c>
      <c r="BG273">
        <f t="shared" si="21"/>
        <v>0</v>
      </c>
      <c r="BH273">
        <f t="shared" si="21"/>
        <v>0</v>
      </c>
      <c r="BI273">
        <f t="shared" si="21"/>
        <v>0</v>
      </c>
      <c r="BJ273">
        <f t="shared" si="19"/>
        <v>1</v>
      </c>
      <c r="BK273">
        <f t="shared" si="20"/>
        <v>0</v>
      </c>
      <c r="BL273">
        <f t="shared" si="20"/>
        <v>0</v>
      </c>
      <c r="BM273">
        <f t="shared" si="20"/>
        <v>1</v>
      </c>
      <c r="BN273">
        <f t="shared" si="20"/>
        <v>0</v>
      </c>
      <c r="BO273">
        <f t="shared" si="20"/>
        <v>0</v>
      </c>
      <c r="BP273">
        <f t="shared" si="20"/>
        <v>0</v>
      </c>
    </row>
    <row r="274" spans="3:68" x14ac:dyDescent="0.2">
      <c r="C274" s="150" t="str">
        <f>IFERROR(VLOOKUP(TABLA!F274,BLIOTECAS!$C$1:$E$26,3,FALSE),"")</f>
        <v>Ciencias Sociales</v>
      </c>
      <c r="D274" s="209">
        <v>43971.712500000001</v>
      </c>
      <c r="E274" s="209" t="s">
        <v>407</v>
      </c>
      <c r="F274" t="s">
        <v>92</v>
      </c>
      <c r="G274" t="s">
        <v>305</v>
      </c>
      <c r="H274" t="s">
        <v>305</v>
      </c>
      <c r="I274" t="s">
        <v>306</v>
      </c>
      <c r="J274" t="s">
        <v>92</v>
      </c>
      <c r="K274" t="s">
        <v>310</v>
      </c>
      <c r="S274" t="s">
        <v>270</v>
      </c>
      <c r="T274" t="s">
        <v>270</v>
      </c>
      <c r="U274">
        <v>4</v>
      </c>
      <c r="V274">
        <v>3</v>
      </c>
      <c r="W274">
        <v>2</v>
      </c>
      <c r="X274">
        <v>3</v>
      </c>
      <c r="Y274">
        <v>5</v>
      </c>
      <c r="Z274">
        <v>5</v>
      </c>
      <c r="AA274">
        <v>5</v>
      </c>
      <c r="AB274">
        <v>2</v>
      </c>
      <c r="AC274">
        <v>3</v>
      </c>
      <c r="AD274">
        <v>4</v>
      </c>
      <c r="AF274">
        <v>4</v>
      </c>
      <c r="AG274">
        <v>4</v>
      </c>
      <c r="AH274">
        <v>4</v>
      </c>
      <c r="AI274">
        <v>3</v>
      </c>
      <c r="AJ274">
        <v>3</v>
      </c>
      <c r="AK274" t="s">
        <v>26</v>
      </c>
      <c r="AL274">
        <v>4</v>
      </c>
      <c r="AM274">
        <v>3</v>
      </c>
      <c r="AN274" t="s">
        <v>400</v>
      </c>
      <c r="AV274" s="109" t="s">
        <v>26</v>
      </c>
      <c r="AW274" t="s">
        <v>26</v>
      </c>
      <c r="AY274">
        <v>4</v>
      </c>
      <c r="AZ274" s="109">
        <v>5</v>
      </c>
      <c r="BA274" s="191" t="s">
        <v>311</v>
      </c>
      <c r="BB274" t="s">
        <v>317</v>
      </c>
      <c r="BD274">
        <f t="shared" si="18"/>
        <v>1</v>
      </c>
      <c r="BE274">
        <f t="shared" si="21"/>
        <v>0</v>
      </c>
      <c r="BF274">
        <f t="shared" si="21"/>
        <v>0</v>
      </c>
      <c r="BG274">
        <f t="shared" si="21"/>
        <v>0</v>
      </c>
      <c r="BH274">
        <f t="shared" si="21"/>
        <v>0</v>
      </c>
      <c r="BI274">
        <f t="shared" si="21"/>
        <v>0</v>
      </c>
      <c r="BJ274">
        <f t="shared" si="19"/>
        <v>0</v>
      </c>
      <c r="BK274">
        <f t="shared" si="20"/>
        <v>0</v>
      </c>
      <c r="BL274">
        <f t="shared" si="20"/>
        <v>1</v>
      </c>
      <c r="BM274">
        <f t="shared" si="20"/>
        <v>1</v>
      </c>
      <c r="BN274">
        <f t="shared" si="20"/>
        <v>0</v>
      </c>
      <c r="BO274">
        <f t="shared" si="20"/>
        <v>0</v>
      </c>
      <c r="BP274">
        <f t="shared" si="20"/>
        <v>0</v>
      </c>
    </row>
    <row r="275" spans="3:68" x14ac:dyDescent="0.2">
      <c r="C275" s="150" t="str">
        <f>IFERROR(VLOOKUP(TABLA!F275,BLIOTECAS!$C$1:$E$26,3,FALSE),"")</f>
        <v>Ciencias Experimentales</v>
      </c>
      <c r="D275" s="209">
        <v>43971.711805555555</v>
      </c>
      <c r="E275" s="209" t="s">
        <v>396</v>
      </c>
      <c r="F275" t="s">
        <v>96</v>
      </c>
      <c r="G275" t="s">
        <v>301</v>
      </c>
      <c r="H275" t="s">
        <v>300</v>
      </c>
      <c r="I275" t="s">
        <v>315</v>
      </c>
      <c r="J275" t="s">
        <v>96</v>
      </c>
      <c r="K275" t="s">
        <v>90</v>
      </c>
      <c r="L275" t="s">
        <v>107</v>
      </c>
      <c r="S275" t="s">
        <v>270</v>
      </c>
      <c r="T275" t="s">
        <v>270</v>
      </c>
      <c r="U275">
        <v>4</v>
      </c>
      <c r="V275">
        <v>1</v>
      </c>
      <c r="W275">
        <v>4</v>
      </c>
      <c r="X275">
        <v>1</v>
      </c>
      <c r="Y275">
        <v>4</v>
      </c>
      <c r="Z275">
        <v>3</v>
      </c>
      <c r="AA275">
        <v>4</v>
      </c>
      <c r="AB275">
        <v>1</v>
      </c>
      <c r="AC275">
        <v>4</v>
      </c>
      <c r="AD275">
        <v>5</v>
      </c>
      <c r="AF275">
        <v>5</v>
      </c>
      <c r="AG275">
        <v>5</v>
      </c>
      <c r="AH275">
        <v>4</v>
      </c>
      <c r="AI275">
        <v>4</v>
      </c>
      <c r="AJ275">
        <v>4</v>
      </c>
      <c r="AK275" t="s">
        <v>26</v>
      </c>
      <c r="AL275">
        <v>5</v>
      </c>
      <c r="AM275">
        <v>5</v>
      </c>
      <c r="AN275" t="s">
        <v>400</v>
      </c>
      <c r="AV275" s="109" t="s">
        <v>270</v>
      </c>
      <c r="AW275" t="s">
        <v>26</v>
      </c>
      <c r="AY275">
        <v>5</v>
      </c>
      <c r="AZ275" s="109">
        <v>5</v>
      </c>
      <c r="BA275" s="191" t="s">
        <v>303</v>
      </c>
      <c r="BB275" t="s">
        <v>308</v>
      </c>
      <c r="BD275">
        <f t="shared" si="18"/>
        <v>0</v>
      </c>
      <c r="BE275">
        <f t="shared" si="21"/>
        <v>1</v>
      </c>
      <c r="BF275">
        <f t="shared" si="21"/>
        <v>0</v>
      </c>
      <c r="BG275">
        <f t="shared" si="21"/>
        <v>0</v>
      </c>
      <c r="BH275">
        <f t="shared" si="21"/>
        <v>0</v>
      </c>
      <c r="BI275">
        <f t="shared" si="21"/>
        <v>0</v>
      </c>
      <c r="BJ275">
        <f t="shared" si="19"/>
        <v>0</v>
      </c>
      <c r="BK275">
        <f t="shared" si="20"/>
        <v>0</v>
      </c>
      <c r="BL275">
        <f t="shared" si="20"/>
        <v>1</v>
      </c>
      <c r="BM275">
        <f t="shared" si="20"/>
        <v>1</v>
      </c>
      <c r="BN275">
        <f t="shared" si="20"/>
        <v>0</v>
      </c>
      <c r="BO275">
        <f t="shared" si="20"/>
        <v>0</v>
      </c>
      <c r="BP275">
        <f t="shared" si="20"/>
        <v>0</v>
      </c>
    </row>
    <row r="276" spans="3:68" x14ac:dyDescent="0.2">
      <c r="C276" s="150" t="str">
        <f>IFERROR(VLOOKUP(TABLA!F276,BLIOTECAS!$C$1:$E$26,3,FALSE),"")</f>
        <v>Ciencias Sociales</v>
      </c>
      <c r="D276" s="209">
        <v>43971.708333333336</v>
      </c>
      <c r="E276" s="209" t="s">
        <v>396</v>
      </c>
      <c r="F276" t="s">
        <v>92</v>
      </c>
      <c r="G276" t="s">
        <v>300</v>
      </c>
      <c r="H276" t="s">
        <v>305</v>
      </c>
      <c r="I276" t="s">
        <v>306</v>
      </c>
      <c r="J276" t="s">
        <v>92</v>
      </c>
      <c r="S276" t="s">
        <v>26</v>
      </c>
      <c r="T276" t="s">
        <v>270</v>
      </c>
      <c r="U276">
        <v>3</v>
      </c>
      <c r="V276">
        <v>2</v>
      </c>
      <c r="W276">
        <v>1</v>
      </c>
      <c r="X276">
        <v>2</v>
      </c>
      <c r="Y276">
        <v>5</v>
      </c>
      <c r="Z276">
        <v>5</v>
      </c>
      <c r="AA276">
        <v>4</v>
      </c>
      <c r="AB276">
        <v>1</v>
      </c>
      <c r="AC276">
        <v>4</v>
      </c>
      <c r="AD276">
        <v>4</v>
      </c>
      <c r="AF276">
        <v>3</v>
      </c>
      <c r="AG276">
        <v>3</v>
      </c>
      <c r="AH276">
        <v>3</v>
      </c>
      <c r="AI276">
        <v>3</v>
      </c>
      <c r="AJ276">
        <v>4</v>
      </c>
      <c r="AK276" t="s">
        <v>270</v>
      </c>
      <c r="AL276">
        <v>3</v>
      </c>
      <c r="AM276">
        <v>3</v>
      </c>
      <c r="AN276" t="s">
        <v>408</v>
      </c>
      <c r="AV276" s="109" t="s">
        <v>26</v>
      </c>
      <c r="AW276" t="s">
        <v>26</v>
      </c>
      <c r="AY276">
        <v>3</v>
      </c>
      <c r="AZ276" s="109">
        <v>4</v>
      </c>
      <c r="BA276" s="191" t="s">
        <v>319</v>
      </c>
      <c r="BB276" t="s">
        <v>317</v>
      </c>
      <c r="BD276">
        <f t="shared" si="18"/>
        <v>1</v>
      </c>
      <c r="BE276">
        <f t="shared" si="21"/>
        <v>0</v>
      </c>
      <c r="BF276">
        <f t="shared" si="21"/>
        <v>0</v>
      </c>
      <c r="BG276">
        <f t="shared" si="21"/>
        <v>0</v>
      </c>
      <c r="BH276">
        <f t="shared" si="21"/>
        <v>0</v>
      </c>
      <c r="BI276">
        <f t="shared" si="21"/>
        <v>0</v>
      </c>
      <c r="BJ276">
        <f t="shared" si="19"/>
        <v>1</v>
      </c>
      <c r="BK276">
        <f t="shared" si="20"/>
        <v>0</v>
      </c>
      <c r="BL276">
        <f t="shared" si="20"/>
        <v>1</v>
      </c>
      <c r="BM276">
        <f t="shared" si="20"/>
        <v>1</v>
      </c>
      <c r="BN276">
        <f t="shared" si="20"/>
        <v>0</v>
      </c>
      <c r="BO276">
        <f t="shared" si="20"/>
        <v>0</v>
      </c>
      <c r="BP276">
        <f t="shared" si="20"/>
        <v>0</v>
      </c>
    </row>
    <row r="277" spans="3:68" x14ac:dyDescent="0.2">
      <c r="C277" s="150" t="str">
        <f>IFERROR(VLOOKUP(TABLA!F277,BLIOTECAS!$C$1:$E$26,3,FALSE),"")</f>
        <v>Humanidades</v>
      </c>
      <c r="D277" s="209">
        <v>43971.70416666667</v>
      </c>
      <c r="E277" s="209" t="s">
        <v>396</v>
      </c>
      <c r="F277" t="s">
        <v>89</v>
      </c>
      <c r="G277" t="s">
        <v>305</v>
      </c>
      <c r="H277" t="s">
        <v>305</v>
      </c>
      <c r="I277" t="s">
        <v>327</v>
      </c>
      <c r="J277" t="s">
        <v>89</v>
      </c>
      <c r="S277" t="s">
        <v>270</v>
      </c>
      <c r="T277" t="s">
        <v>270</v>
      </c>
      <c r="U277">
        <v>5</v>
      </c>
      <c r="V277">
        <v>2</v>
      </c>
      <c r="W277">
        <v>3</v>
      </c>
      <c r="X277">
        <v>4</v>
      </c>
      <c r="Y277">
        <v>3</v>
      </c>
      <c r="Z277">
        <v>4</v>
      </c>
      <c r="AA277">
        <v>4</v>
      </c>
      <c r="AB277">
        <v>3</v>
      </c>
      <c r="AC277">
        <v>5</v>
      </c>
      <c r="AD277">
        <v>5</v>
      </c>
      <c r="AF277">
        <v>5</v>
      </c>
      <c r="AG277">
        <v>5</v>
      </c>
      <c r="AH277">
        <v>4</v>
      </c>
      <c r="AI277">
        <v>5</v>
      </c>
      <c r="AJ277">
        <v>5</v>
      </c>
      <c r="AK277" t="s">
        <v>270</v>
      </c>
      <c r="AL277">
        <v>5</v>
      </c>
      <c r="AM277">
        <v>5</v>
      </c>
      <c r="AN277" t="s">
        <v>345</v>
      </c>
      <c r="AV277" s="109" t="s">
        <v>26</v>
      </c>
      <c r="AW277" t="s">
        <v>26</v>
      </c>
      <c r="AY277">
        <v>5</v>
      </c>
      <c r="AZ277" s="109">
        <v>5</v>
      </c>
      <c r="BA277" s="191" t="s">
        <v>303</v>
      </c>
      <c r="BD277">
        <f t="shared" si="18"/>
        <v>1</v>
      </c>
      <c r="BE277">
        <f t="shared" si="21"/>
        <v>0</v>
      </c>
      <c r="BF277">
        <f t="shared" si="21"/>
        <v>1</v>
      </c>
      <c r="BG277">
        <f t="shared" si="21"/>
        <v>0</v>
      </c>
      <c r="BH277">
        <f t="shared" si="21"/>
        <v>0</v>
      </c>
      <c r="BI277">
        <f t="shared" si="21"/>
        <v>0</v>
      </c>
      <c r="BJ277">
        <f t="shared" si="19"/>
        <v>0</v>
      </c>
      <c r="BK277">
        <f t="shared" si="20"/>
        <v>0</v>
      </c>
      <c r="BL277">
        <f t="shared" si="20"/>
        <v>0</v>
      </c>
      <c r="BM277">
        <f t="shared" si="20"/>
        <v>1</v>
      </c>
      <c r="BN277">
        <f t="shared" si="20"/>
        <v>0</v>
      </c>
      <c r="BO277">
        <f t="shared" si="20"/>
        <v>0</v>
      </c>
      <c r="BP277">
        <f t="shared" si="20"/>
        <v>0</v>
      </c>
    </row>
    <row r="278" spans="3:68" x14ac:dyDescent="0.2">
      <c r="C278" s="150" t="str">
        <f>IFERROR(VLOOKUP(TABLA!F278,BLIOTECAS!$C$1:$E$26,3,FALSE),"")</f>
        <v>Humanidades</v>
      </c>
      <c r="D278" s="209">
        <v>43971.70208333333</v>
      </c>
      <c r="E278" s="209" t="s">
        <v>401</v>
      </c>
      <c r="F278" t="s">
        <v>104</v>
      </c>
      <c r="G278" t="s">
        <v>300</v>
      </c>
      <c r="H278" t="s">
        <v>300</v>
      </c>
      <c r="I278" t="s">
        <v>318</v>
      </c>
      <c r="J278" t="s">
        <v>84</v>
      </c>
      <c r="K278" t="s">
        <v>104</v>
      </c>
      <c r="S278" t="s">
        <v>270</v>
      </c>
      <c r="T278" t="s">
        <v>270</v>
      </c>
      <c r="U278">
        <v>4</v>
      </c>
      <c r="V278">
        <v>1</v>
      </c>
      <c r="W278">
        <v>1</v>
      </c>
      <c r="X278">
        <v>4</v>
      </c>
      <c r="Y278">
        <v>1</v>
      </c>
      <c r="Z278">
        <v>3</v>
      </c>
      <c r="AA278">
        <v>1</v>
      </c>
      <c r="AB278">
        <v>5</v>
      </c>
      <c r="AC278">
        <v>4</v>
      </c>
      <c r="AD278">
        <v>5</v>
      </c>
      <c r="AF278">
        <v>3</v>
      </c>
      <c r="AG278">
        <v>5</v>
      </c>
      <c r="AH278">
        <v>4</v>
      </c>
      <c r="AI278">
        <v>3</v>
      </c>
      <c r="AJ278">
        <v>1</v>
      </c>
      <c r="AK278" t="s">
        <v>270</v>
      </c>
      <c r="AL278">
        <v>4</v>
      </c>
      <c r="AM278">
        <v>2</v>
      </c>
      <c r="AN278" t="s">
        <v>409</v>
      </c>
      <c r="AV278" s="109" t="s">
        <v>270</v>
      </c>
      <c r="AW278" t="s">
        <v>26</v>
      </c>
      <c r="AY278">
        <v>5</v>
      </c>
      <c r="AZ278" s="109">
        <v>5</v>
      </c>
      <c r="BA278" s="191" t="s">
        <v>303</v>
      </c>
      <c r="BB278" t="s">
        <v>308</v>
      </c>
      <c r="BD278">
        <f t="shared" si="18"/>
        <v>0</v>
      </c>
      <c r="BE278">
        <f t="shared" si="21"/>
        <v>0</v>
      </c>
      <c r="BF278">
        <f t="shared" si="21"/>
        <v>1</v>
      </c>
      <c r="BG278">
        <f t="shared" si="21"/>
        <v>0</v>
      </c>
      <c r="BH278">
        <f t="shared" si="21"/>
        <v>0</v>
      </c>
      <c r="BI278">
        <f t="shared" si="21"/>
        <v>0</v>
      </c>
      <c r="BJ278">
        <f t="shared" si="19"/>
        <v>0</v>
      </c>
      <c r="BK278">
        <f t="shared" si="20"/>
        <v>1</v>
      </c>
      <c r="BL278">
        <f t="shared" si="20"/>
        <v>1</v>
      </c>
      <c r="BM278">
        <f t="shared" si="20"/>
        <v>0</v>
      </c>
      <c r="BN278">
        <f t="shared" si="20"/>
        <v>0</v>
      </c>
      <c r="BO278">
        <f t="shared" si="20"/>
        <v>0</v>
      </c>
      <c r="BP278">
        <f t="shared" si="20"/>
        <v>0</v>
      </c>
    </row>
    <row r="279" spans="3:68" x14ac:dyDescent="0.2">
      <c r="C279" s="150" t="str">
        <f>IFERROR(VLOOKUP(TABLA!F279,BLIOTECAS!$C$1:$E$26,3,FALSE),"")</f>
        <v>Ciencias Experimentales</v>
      </c>
      <c r="D279" s="209">
        <v>43971.697916666664</v>
      </c>
      <c r="E279" s="209" t="s">
        <v>396</v>
      </c>
      <c r="F279" t="s">
        <v>94</v>
      </c>
      <c r="G279" t="s">
        <v>305</v>
      </c>
      <c r="H279" t="s">
        <v>320</v>
      </c>
      <c r="I279" t="s">
        <v>306</v>
      </c>
      <c r="J279" t="s">
        <v>94</v>
      </c>
      <c r="K279" t="s">
        <v>309</v>
      </c>
      <c r="L279" t="s">
        <v>96</v>
      </c>
      <c r="S279" t="s">
        <v>26</v>
      </c>
      <c r="T279" t="s">
        <v>270</v>
      </c>
      <c r="U279">
        <v>2</v>
      </c>
      <c r="V279">
        <v>2</v>
      </c>
      <c r="W279">
        <v>2</v>
      </c>
      <c r="X279">
        <v>2</v>
      </c>
      <c r="Y279">
        <v>4</v>
      </c>
      <c r="Z279">
        <v>3</v>
      </c>
      <c r="AA279">
        <v>4</v>
      </c>
      <c r="AB279">
        <v>1</v>
      </c>
      <c r="AC279">
        <v>5</v>
      </c>
      <c r="AD279">
        <v>5</v>
      </c>
      <c r="AF279">
        <v>5</v>
      </c>
      <c r="AG279">
        <v>5</v>
      </c>
      <c r="AH279">
        <v>5</v>
      </c>
      <c r="AI279">
        <v>5</v>
      </c>
      <c r="AJ279">
        <v>5</v>
      </c>
      <c r="AK279" t="s">
        <v>26</v>
      </c>
      <c r="AL279">
        <v>5</v>
      </c>
      <c r="AM279">
        <v>5</v>
      </c>
      <c r="AN279" t="s">
        <v>400</v>
      </c>
      <c r="AV279" s="109" t="s">
        <v>26</v>
      </c>
      <c r="AW279" t="s">
        <v>26</v>
      </c>
      <c r="AY279">
        <v>5</v>
      </c>
      <c r="AZ279" s="109">
        <v>5</v>
      </c>
      <c r="BA279" s="191" t="s">
        <v>303</v>
      </c>
      <c r="BB279" t="s">
        <v>308</v>
      </c>
      <c r="BD279">
        <f t="shared" si="18"/>
        <v>1</v>
      </c>
      <c r="BE279">
        <f t="shared" si="21"/>
        <v>0</v>
      </c>
      <c r="BF279">
        <f t="shared" si="21"/>
        <v>0</v>
      </c>
      <c r="BG279">
        <f t="shared" si="21"/>
        <v>0</v>
      </c>
      <c r="BH279">
        <f t="shared" si="21"/>
        <v>0</v>
      </c>
      <c r="BI279">
        <f t="shared" si="21"/>
        <v>0</v>
      </c>
      <c r="BJ279">
        <f t="shared" si="19"/>
        <v>0</v>
      </c>
      <c r="BK279">
        <f t="shared" si="20"/>
        <v>0</v>
      </c>
      <c r="BL279">
        <f t="shared" si="20"/>
        <v>1</v>
      </c>
      <c r="BM279">
        <f t="shared" si="20"/>
        <v>1</v>
      </c>
      <c r="BN279">
        <f t="shared" si="20"/>
        <v>0</v>
      </c>
      <c r="BO279">
        <f t="shared" si="20"/>
        <v>0</v>
      </c>
      <c r="BP279">
        <f t="shared" si="20"/>
        <v>0</v>
      </c>
    </row>
    <row r="280" spans="3:68" x14ac:dyDescent="0.2">
      <c r="C280" s="150" t="str">
        <f>IFERROR(VLOOKUP(TABLA!F280,BLIOTECAS!$C$1:$E$26,3,FALSE),"")</f>
        <v>Ciencias de la Salud</v>
      </c>
      <c r="D280" s="209">
        <v>43971.697916666664</v>
      </c>
      <c r="E280" s="209" t="s">
        <v>396</v>
      </c>
      <c r="F280" t="s">
        <v>107</v>
      </c>
      <c r="G280" t="s">
        <v>397</v>
      </c>
      <c r="H280" t="s">
        <v>320</v>
      </c>
      <c r="I280" t="s">
        <v>316</v>
      </c>
      <c r="J280" t="s">
        <v>107</v>
      </c>
      <c r="K280" t="s">
        <v>101</v>
      </c>
      <c r="L280" t="s">
        <v>222</v>
      </c>
      <c r="M280" t="s">
        <v>410</v>
      </c>
      <c r="S280" t="s">
        <v>26</v>
      </c>
      <c r="T280" t="s">
        <v>26</v>
      </c>
      <c r="U280">
        <v>5</v>
      </c>
      <c r="V280">
        <v>1</v>
      </c>
      <c r="W280">
        <v>1</v>
      </c>
      <c r="X280">
        <v>3</v>
      </c>
      <c r="Y280">
        <v>5</v>
      </c>
      <c r="Z280">
        <v>5</v>
      </c>
      <c r="AA280">
        <v>5</v>
      </c>
      <c r="AB280">
        <v>1</v>
      </c>
      <c r="AC280">
        <v>2</v>
      </c>
      <c r="AD280">
        <v>5</v>
      </c>
      <c r="AF280">
        <v>2</v>
      </c>
      <c r="AG280">
        <v>2</v>
      </c>
      <c r="AH280">
        <v>1</v>
      </c>
      <c r="AI280">
        <v>1</v>
      </c>
      <c r="AJ280">
        <v>1</v>
      </c>
      <c r="AK280" t="s">
        <v>26</v>
      </c>
      <c r="AL280">
        <v>2</v>
      </c>
      <c r="AM280">
        <v>4</v>
      </c>
      <c r="AN280" t="s">
        <v>345</v>
      </c>
      <c r="AV280" s="109" t="s">
        <v>26</v>
      </c>
      <c r="AW280" t="s">
        <v>270</v>
      </c>
      <c r="AX280" t="s">
        <v>313</v>
      </c>
      <c r="AY280">
        <v>2</v>
      </c>
      <c r="AZ280" s="109">
        <v>5</v>
      </c>
      <c r="BA280" s="191" t="s">
        <v>311</v>
      </c>
      <c r="BB280" t="s">
        <v>308</v>
      </c>
      <c r="BC280" t="s">
        <v>411</v>
      </c>
      <c r="BD280">
        <f t="shared" si="18"/>
        <v>0</v>
      </c>
      <c r="BE280">
        <f t="shared" si="21"/>
        <v>0</v>
      </c>
      <c r="BF280">
        <f t="shared" si="21"/>
        <v>0</v>
      </c>
      <c r="BG280">
        <f t="shared" si="21"/>
        <v>1</v>
      </c>
      <c r="BH280">
        <f t="shared" si="21"/>
        <v>0</v>
      </c>
      <c r="BI280">
        <f t="shared" si="21"/>
        <v>0</v>
      </c>
      <c r="BJ280">
        <f t="shared" si="19"/>
        <v>0</v>
      </c>
      <c r="BK280">
        <f t="shared" si="20"/>
        <v>0</v>
      </c>
      <c r="BL280">
        <f t="shared" si="20"/>
        <v>0</v>
      </c>
      <c r="BM280">
        <f t="shared" si="20"/>
        <v>1</v>
      </c>
      <c r="BN280">
        <f t="shared" si="20"/>
        <v>0</v>
      </c>
      <c r="BO280">
        <f t="shared" si="20"/>
        <v>0</v>
      </c>
      <c r="BP280">
        <f t="shared" si="20"/>
        <v>0</v>
      </c>
    </row>
    <row r="281" spans="3:68" x14ac:dyDescent="0.2">
      <c r="C281" s="150" t="str">
        <f>IFERROR(VLOOKUP(TABLA!F281,BLIOTECAS!$C$1:$E$26,3,FALSE),"")</f>
        <v>Humanidades</v>
      </c>
      <c r="D281" s="209">
        <v>43971.695138888892</v>
      </c>
      <c r="E281" s="209" t="s">
        <v>396</v>
      </c>
      <c r="F281" t="s">
        <v>100</v>
      </c>
      <c r="G281" t="s">
        <v>320</v>
      </c>
      <c r="H281" t="s">
        <v>397</v>
      </c>
      <c r="I281" t="s">
        <v>316</v>
      </c>
      <c r="S281" t="s">
        <v>26</v>
      </c>
      <c r="T281" t="s">
        <v>26</v>
      </c>
      <c r="U281">
        <v>2</v>
      </c>
      <c r="V281">
        <v>2</v>
      </c>
      <c r="W281">
        <v>2</v>
      </c>
      <c r="X281">
        <v>2</v>
      </c>
      <c r="Y281">
        <v>3</v>
      </c>
      <c r="Z281">
        <v>3</v>
      </c>
      <c r="AA281">
        <v>3</v>
      </c>
      <c r="AB281">
        <v>3</v>
      </c>
      <c r="AC281">
        <v>2</v>
      </c>
      <c r="AD281">
        <v>2</v>
      </c>
      <c r="AF281">
        <v>3</v>
      </c>
      <c r="AG281">
        <v>3</v>
      </c>
      <c r="AH281">
        <v>3</v>
      </c>
      <c r="AI281">
        <v>3</v>
      </c>
      <c r="AJ281">
        <v>3</v>
      </c>
      <c r="AK281" t="s">
        <v>26</v>
      </c>
      <c r="AL281">
        <v>3</v>
      </c>
      <c r="AM281">
        <v>2</v>
      </c>
      <c r="AN281" t="s">
        <v>408</v>
      </c>
      <c r="AV281" s="109" t="s">
        <v>26</v>
      </c>
      <c r="AW281" t="s">
        <v>26</v>
      </c>
      <c r="AY281">
        <v>3</v>
      </c>
      <c r="AZ281" s="109">
        <v>3</v>
      </c>
      <c r="BA281" s="191" t="s">
        <v>319</v>
      </c>
      <c r="BB281" t="s">
        <v>317</v>
      </c>
      <c r="BD281">
        <f t="shared" si="18"/>
        <v>0</v>
      </c>
      <c r="BE281">
        <f t="shared" si="21"/>
        <v>0</v>
      </c>
      <c r="BF281">
        <f t="shared" si="21"/>
        <v>0</v>
      </c>
      <c r="BG281">
        <f t="shared" si="21"/>
        <v>1</v>
      </c>
      <c r="BH281">
        <f t="shared" si="21"/>
        <v>0</v>
      </c>
      <c r="BI281">
        <f t="shared" si="21"/>
        <v>0</v>
      </c>
      <c r="BJ281">
        <f t="shared" si="19"/>
        <v>1</v>
      </c>
      <c r="BK281">
        <f t="shared" si="20"/>
        <v>0</v>
      </c>
      <c r="BL281">
        <f t="shared" si="20"/>
        <v>1</v>
      </c>
      <c r="BM281">
        <f t="shared" si="20"/>
        <v>1</v>
      </c>
      <c r="BN281">
        <f t="shared" si="20"/>
        <v>0</v>
      </c>
      <c r="BO281">
        <f t="shared" si="20"/>
        <v>0</v>
      </c>
      <c r="BP281">
        <f t="shared" si="20"/>
        <v>0</v>
      </c>
    </row>
    <row r="282" spans="3:68" x14ac:dyDescent="0.2">
      <c r="C282" s="150" t="str">
        <f>IFERROR(VLOOKUP(TABLA!F282,BLIOTECAS!$C$1:$E$26,3,FALSE),"")</f>
        <v>Humanidades</v>
      </c>
      <c r="D282" s="209">
        <v>43971.692361111112</v>
      </c>
      <c r="E282" s="209" t="s">
        <v>401</v>
      </c>
      <c r="F282" t="s">
        <v>103</v>
      </c>
      <c r="G282" t="s">
        <v>320</v>
      </c>
      <c r="H282" t="s">
        <v>300</v>
      </c>
      <c r="I282" t="s">
        <v>338</v>
      </c>
      <c r="J282" t="s">
        <v>103</v>
      </c>
      <c r="K282" t="s">
        <v>309</v>
      </c>
      <c r="L282" t="s">
        <v>108</v>
      </c>
      <c r="M282" t="s">
        <v>412</v>
      </c>
      <c r="S282" t="s">
        <v>26</v>
      </c>
      <c r="T282" t="s">
        <v>26</v>
      </c>
      <c r="U282">
        <v>3</v>
      </c>
      <c r="V282">
        <v>3</v>
      </c>
      <c r="W282">
        <v>3</v>
      </c>
      <c r="X282">
        <v>5</v>
      </c>
      <c r="Y282">
        <v>4</v>
      </c>
      <c r="Z282">
        <v>5</v>
      </c>
      <c r="AA282">
        <v>5</v>
      </c>
      <c r="AB282">
        <v>2</v>
      </c>
      <c r="AC282">
        <v>5</v>
      </c>
      <c r="AD282">
        <v>5</v>
      </c>
      <c r="AF282">
        <v>3</v>
      </c>
      <c r="AG282">
        <v>4</v>
      </c>
      <c r="AH282">
        <v>3</v>
      </c>
      <c r="AI282">
        <v>4</v>
      </c>
      <c r="AJ282">
        <v>5</v>
      </c>
      <c r="AK282" t="s">
        <v>270</v>
      </c>
      <c r="AL282">
        <v>4</v>
      </c>
      <c r="AM282">
        <v>5</v>
      </c>
      <c r="AN282" t="s">
        <v>409</v>
      </c>
      <c r="AV282" s="109" t="s">
        <v>26</v>
      </c>
      <c r="AW282" t="s">
        <v>26</v>
      </c>
      <c r="AY282">
        <v>5</v>
      </c>
      <c r="AZ282" s="109">
        <v>5</v>
      </c>
      <c r="BA282" s="191" t="s">
        <v>303</v>
      </c>
      <c r="BB282" t="s">
        <v>308</v>
      </c>
      <c r="BD282">
        <f t="shared" si="18"/>
        <v>0</v>
      </c>
      <c r="BE282">
        <f t="shared" si="21"/>
        <v>1</v>
      </c>
      <c r="BF282">
        <f t="shared" si="21"/>
        <v>1</v>
      </c>
      <c r="BG282">
        <f t="shared" si="21"/>
        <v>0</v>
      </c>
      <c r="BH282">
        <f t="shared" si="21"/>
        <v>1</v>
      </c>
      <c r="BI282">
        <f t="shared" si="21"/>
        <v>0</v>
      </c>
      <c r="BJ282">
        <f t="shared" si="19"/>
        <v>0</v>
      </c>
      <c r="BK282">
        <f t="shared" si="20"/>
        <v>1</v>
      </c>
      <c r="BL282">
        <f t="shared" si="20"/>
        <v>1</v>
      </c>
      <c r="BM282">
        <f t="shared" si="20"/>
        <v>0</v>
      </c>
      <c r="BN282">
        <f t="shared" si="20"/>
        <v>0</v>
      </c>
      <c r="BO282">
        <f t="shared" si="20"/>
        <v>0</v>
      </c>
      <c r="BP282">
        <f t="shared" si="20"/>
        <v>0</v>
      </c>
    </row>
    <row r="283" spans="3:68" x14ac:dyDescent="0.2">
      <c r="C283" s="150" t="str">
        <f>IFERROR(VLOOKUP(TABLA!F283,BLIOTECAS!$C$1:$E$26,3,FALSE),"")</f>
        <v>Humanidades</v>
      </c>
      <c r="D283" s="209">
        <v>43971.690972222219</v>
      </c>
      <c r="E283" s="209" t="s">
        <v>396</v>
      </c>
      <c r="F283" t="s">
        <v>104</v>
      </c>
      <c r="J283" t="s">
        <v>104</v>
      </c>
      <c r="K283" t="s">
        <v>104</v>
      </c>
      <c r="L283" t="s">
        <v>309</v>
      </c>
      <c r="M283" t="s">
        <v>413</v>
      </c>
      <c r="S283" t="s">
        <v>270</v>
      </c>
      <c r="T283" t="s">
        <v>270</v>
      </c>
      <c r="U283">
        <v>4</v>
      </c>
      <c r="V283">
        <v>3</v>
      </c>
      <c r="W283">
        <v>4</v>
      </c>
      <c r="X283">
        <v>4</v>
      </c>
      <c r="Y283">
        <v>4</v>
      </c>
      <c r="Z283">
        <v>4</v>
      </c>
      <c r="AA283">
        <v>4</v>
      </c>
      <c r="AB283">
        <v>3</v>
      </c>
      <c r="AC283">
        <v>4</v>
      </c>
      <c r="AD283">
        <v>4</v>
      </c>
      <c r="AF283">
        <v>3</v>
      </c>
      <c r="AG283">
        <v>4</v>
      </c>
      <c r="AH283">
        <v>4</v>
      </c>
      <c r="AI283">
        <v>4</v>
      </c>
      <c r="AJ283">
        <v>3</v>
      </c>
      <c r="AK283" t="s">
        <v>270</v>
      </c>
      <c r="AL283">
        <v>4</v>
      </c>
      <c r="AM283">
        <v>4</v>
      </c>
      <c r="AN283" t="s">
        <v>307</v>
      </c>
      <c r="AV283" s="109" t="s">
        <v>26</v>
      </c>
      <c r="AW283" t="s">
        <v>26</v>
      </c>
      <c r="AY283">
        <v>5</v>
      </c>
      <c r="AZ283" s="109">
        <v>5</v>
      </c>
      <c r="BA283" s="191" t="s">
        <v>303</v>
      </c>
      <c r="BB283" t="s">
        <v>308</v>
      </c>
      <c r="BD283">
        <f t="shared" si="18"/>
        <v>0</v>
      </c>
      <c r="BE283">
        <f t="shared" si="21"/>
        <v>0</v>
      </c>
      <c r="BF283">
        <f t="shared" si="21"/>
        <v>0</v>
      </c>
      <c r="BG283">
        <f t="shared" si="21"/>
        <v>0</v>
      </c>
      <c r="BH283">
        <f t="shared" si="21"/>
        <v>0</v>
      </c>
      <c r="BI283">
        <f t="shared" si="21"/>
        <v>0</v>
      </c>
      <c r="BJ283">
        <f t="shared" si="19"/>
        <v>0</v>
      </c>
      <c r="BK283">
        <f t="shared" si="20"/>
        <v>0</v>
      </c>
      <c r="BL283">
        <f t="shared" si="20"/>
        <v>0</v>
      </c>
      <c r="BM283">
        <f t="shared" si="20"/>
        <v>0</v>
      </c>
      <c r="BN283">
        <f t="shared" si="20"/>
        <v>0</v>
      </c>
      <c r="BO283">
        <f t="shared" si="20"/>
        <v>1</v>
      </c>
      <c r="BP283">
        <f t="shared" si="20"/>
        <v>0</v>
      </c>
    </row>
    <row r="284" spans="3:68" x14ac:dyDescent="0.2">
      <c r="C284" s="150" t="str">
        <f>IFERROR(VLOOKUP(TABLA!F284,BLIOTECAS!$C$1:$E$26,3,FALSE),"")</f>
        <v>Ciencias Sociales</v>
      </c>
      <c r="D284" s="209">
        <v>43971.69027777778</v>
      </c>
      <c r="E284" s="209" t="s">
        <v>396</v>
      </c>
      <c r="F284" t="s">
        <v>92</v>
      </c>
      <c r="G284" t="s">
        <v>300</v>
      </c>
      <c r="H284" t="s">
        <v>300</v>
      </c>
      <c r="I284" t="s">
        <v>306</v>
      </c>
      <c r="J284" t="s">
        <v>92</v>
      </c>
      <c r="K284" t="s">
        <v>89</v>
      </c>
      <c r="L284" t="s">
        <v>322</v>
      </c>
      <c r="S284" t="s">
        <v>26</v>
      </c>
      <c r="T284" t="s">
        <v>270</v>
      </c>
      <c r="U284">
        <v>4</v>
      </c>
      <c r="V284">
        <v>3</v>
      </c>
      <c r="W284">
        <v>1</v>
      </c>
      <c r="X284">
        <v>4</v>
      </c>
      <c r="Y284">
        <v>4</v>
      </c>
      <c r="Z284">
        <v>4</v>
      </c>
      <c r="AA284">
        <v>4</v>
      </c>
      <c r="AB284">
        <v>1</v>
      </c>
      <c r="AC284">
        <v>1</v>
      </c>
      <c r="AD284">
        <v>3</v>
      </c>
      <c r="AF284">
        <v>3</v>
      </c>
      <c r="AG284">
        <v>4</v>
      </c>
      <c r="AH284">
        <v>2</v>
      </c>
      <c r="AI284">
        <v>2</v>
      </c>
      <c r="AJ284">
        <v>4</v>
      </c>
      <c r="AK284" t="s">
        <v>26</v>
      </c>
      <c r="AL284">
        <v>3</v>
      </c>
      <c r="AM284">
        <v>2</v>
      </c>
      <c r="AN284" t="s">
        <v>414</v>
      </c>
      <c r="AV284" s="109" t="s">
        <v>26</v>
      </c>
      <c r="AW284" t="s">
        <v>26</v>
      </c>
      <c r="AY284">
        <v>4</v>
      </c>
      <c r="AZ284" s="109">
        <v>4</v>
      </c>
      <c r="BA284" s="191" t="s">
        <v>311</v>
      </c>
      <c r="BB284" t="s">
        <v>308</v>
      </c>
      <c r="BD284">
        <f t="shared" si="18"/>
        <v>1</v>
      </c>
      <c r="BE284">
        <f t="shared" si="21"/>
        <v>0</v>
      </c>
      <c r="BF284">
        <f t="shared" si="21"/>
        <v>0</v>
      </c>
      <c r="BG284">
        <f t="shared" si="21"/>
        <v>0</v>
      </c>
      <c r="BH284">
        <f t="shared" si="21"/>
        <v>0</v>
      </c>
      <c r="BI284">
        <f t="shared" si="21"/>
        <v>0</v>
      </c>
      <c r="BJ284">
        <f t="shared" si="19"/>
        <v>1</v>
      </c>
      <c r="BK284">
        <f t="shared" si="20"/>
        <v>0</v>
      </c>
      <c r="BL284">
        <f t="shared" si="20"/>
        <v>1</v>
      </c>
      <c r="BM284">
        <f t="shared" si="20"/>
        <v>1</v>
      </c>
      <c r="BN284">
        <f t="shared" si="20"/>
        <v>1</v>
      </c>
      <c r="BO284">
        <f t="shared" si="20"/>
        <v>0</v>
      </c>
      <c r="BP284">
        <f t="shared" si="20"/>
        <v>0</v>
      </c>
    </row>
    <row r="285" spans="3:68" x14ac:dyDescent="0.2">
      <c r="C285" s="150" t="str">
        <f>IFERROR(VLOOKUP(TABLA!F285,BLIOTECAS!$C$1:$E$26,3,FALSE),"")</f>
        <v>Humanidades</v>
      </c>
      <c r="D285" s="209">
        <v>43971.679166666669</v>
      </c>
      <c r="E285" s="209" t="s">
        <v>396</v>
      </c>
      <c r="F285" t="s">
        <v>100</v>
      </c>
      <c r="G285" t="s">
        <v>300</v>
      </c>
      <c r="H285" t="s">
        <v>300</v>
      </c>
      <c r="I285" t="s">
        <v>315</v>
      </c>
      <c r="J285" t="s">
        <v>100</v>
      </c>
      <c r="K285" t="s">
        <v>309</v>
      </c>
      <c r="L285" t="s">
        <v>104</v>
      </c>
      <c r="M285" t="s">
        <v>415</v>
      </c>
      <c r="S285" t="s">
        <v>26</v>
      </c>
      <c r="T285" t="s">
        <v>270</v>
      </c>
      <c r="U285">
        <v>1</v>
      </c>
      <c r="V285">
        <v>1</v>
      </c>
      <c r="W285">
        <v>1</v>
      </c>
      <c r="X285">
        <v>3</v>
      </c>
      <c r="Y285">
        <v>5</v>
      </c>
      <c r="Z285">
        <v>5</v>
      </c>
      <c r="AA285">
        <v>5</v>
      </c>
      <c r="AB285">
        <v>4</v>
      </c>
      <c r="AC285">
        <v>2</v>
      </c>
      <c r="AD285">
        <v>3</v>
      </c>
      <c r="AF285">
        <v>5</v>
      </c>
      <c r="AG285">
        <v>4</v>
      </c>
      <c r="AH285">
        <v>4</v>
      </c>
      <c r="AI285">
        <v>4</v>
      </c>
      <c r="AJ285">
        <v>2</v>
      </c>
      <c r="AK285" t="s">
        <v>26</v>
      </c>
      <c r="AL285">
        <v>5</v>
      </c>
      <c r="AM285">
        <v>4</v>
      </c>
      <c r="AN285" t="s">
        <v>400</v>
      </c>
      <c r="AV285" s="109" t="s">
        <v>26</v>
      </c>
      <c r="AW285" t="s">
        <v>26</v>
      </c>
      <c r="AY285">
        <v>4</v>
      </c>
      <c r="AZ285" s="109">
        <v>4</v>
      </c>
      <c r="BA285" s="191" t="s">
        <v>311</v>
      </c>
      <c r="BB285" t="s">
        <v>308</v>
      </c>
      <c r="BD285">
        <f t="shared" si="18"/>
        <v>0</v>
      </c>
      <c r="BE285">
        <f t="shared" si="21"/>
        <v>1</v>
      </c>
      <c r="BF285">
        <f t="shared" si="21"/>
        <v>0</v>
      </c>
      <c r="BG285">
        <f t="shared" si="21"/>
        <v>0</v>
      </c>
      <c r="BH285">
        <f t="shared" si="21"/>
        <v>0</v>
      </c>
      <c r="BI285">
        <f t="shared" si="21"/>
        <v>0</v>
      </c>
      <c r="BJ285">
        <f t="shared" si="19"/>
        <v>0</v>
      </c>
      <c r="BK285">
        <f t="shared" si="20"/>
        <v>0</v>
      </c>
      <c r="BL285">
        <f t="shared" si="20"/>
        <v>1</v>
      </c>
      <c r="BM285">
        <f t="shared" si="20"/>
        <v>1</v>
      </c>
      <c r="BN285">
        <f t="shared" si="20"/>
        <v>0</v>
      </c>
      <c r="BO285">
        <f t="shared" si="20"/>
        <v>0</v>
      </c>
      <c r="BP285">
        <f t="shared" si="20"/>
        <v>0</v>
      </c>
    </row>
    <row r="286" spans="3:68" x14ac:dyDescent="0.2">
      <c r="C286" s="150" t="str">
        <f>IFERROR(VLOOKUP(TABLA!F286,BLIOTECAS!$C$1:$E$26,3,FALSE),"")</f>
        <v>Ciencias Sociales</v>
      </c>
      <c r="D286" s="209">
        <v>43971.675000000003</v>
      </c>
      <c r="E286" s="209" t="s">
        <v>396</v>
      </c>
      <c r="F286" t="s">
        <v>92</v>
      </c>
      <c r="G286" t="s">
        <v>300</v>
      </c>
      <c r="H286" t="s">
        <v>397</v>
      </c>
      <c r="I286" t="s">
        <v>306</v>
      </c>
      <c r="J286" t="s">
        <v>92</v>
      </c>
      <c r="K286" t="s">
        <v>309</v>
      </c>
      <c r="L286" t="s">
        <v>104</v>
      </c>
      <c r="S286" t="s">
        <v>26</v>
      </c>
      <c r="T286" t="s">
        <v>270</v>
      </c>
      <c r="U286">
        <v>3</v>
      </c>
      <c r="V286">
        <v>1</v>
      </c>
      <c r="W286">
        <v>5</v>
      </c>
      <c r="X286">
        <v>1</v>
      </c>
      <c r="Y286">
        <v>4</v>
      </c>
      <c r="Z286">
        <v>4</v>
      </c>
      <c r="AA286">
        <v>5</v>
      </c>
      <c r="AB286">
        <v>4</v>
      </c>
      <c r="AC286">
        <v>3</v>
      </c>
      <c r="AD286">
        <v>3</v>
      </c>
      <c r="AF286">
        <v>4</v>
      </c>
      <c r="AG286">
        <v>4</v>
      </c>
      <c r="AH286">
        <v>3</v>
      </c>
      <c r="AI286">
        <v>3</v>
      </c>
      <c r="AJ286">
        <v>4</v>
      </c>
      <c r="AK286" t="s">
        <v>26</v>
      </c>
      <c r="AL286">
        <v>3</v>
      </c>
      <c r="AM286">
        <v>1</v>
      </c>
      <c r="AN286" t="s">
        <v>408</v>
      </c>
      <c r="AV286" s="109" t="s">
        <v>26</v>
      </c>
      <c r="AW286" t="s">
        <v>26</v>
      </c>
      <c r="AY286">
        <v>3</v>
      </c>
      <c r="AZ286" s="109">
        <v>2</v>
      </c>
      <c r="BA286" s="191" t="s">
        <v>319</v>
      </c>
      <c r="BB286" t="s">
        <v>317</v>
      </c>
      <c r="BD286">
        <f t="shared" si="18"/>
        <v>1</v>
      </c>
      <c r="BE286">
        <f t="shared" si="21"/>
        <v>0</v>
      </c>
      <c r="BF286">
        <f t="shared" si="21"/>
        <v>0</v>
      </c>
      <c r="BG286">
        <f t="shared" si="21"/>
        <v>0</v>
      </c>
      <c r="BH286">
        <f t="shared" si="21"/>
        <v>0</v>
      </c>
      <c r="BI286">
        <f t="shared" si="21"/>
        <v>0</v>
      </c>
      <c r="BJ286">
        <f t="shared" si="19"/>
        <v>1</v>
      </c>
      <c r="BK286">
        <f t="shared" si="20"/>
        <v>0</v>
      </c>
      <c r="BL286">
        <f t="shared" si="20"/>
        <v>1</v>
      </c>
      <c r="BM286">
        <f t="shared" si="20"/>
        <v>1</v>
      </c>
      <c r="BN286">
        <f t="shared" si="20"/>
        <v>0</v>
      </c>
      <c r="BO286">
        <f t="shared" si="20"/>
        <v>0</v>
      </c>
      <c r="BP286">
        <f t="shared" si="20"/>
        <v>0</v>
      </c>
    </row>
    <row r="287" spans="3:68" x14ac:dyDescent="0.2">
      <c r="C287" s="150" t="str">
        <f>IFERROR(VLOOKUP(TABLA!F287,BLIOTECAS!$C$1:$E$26,3,FALSE),"")</f>
        <v>Ciencias Experimentales</v>
      </c>
      <c r="D287" s="209">
        <v>43971.671527777777</v>
      </c>
      <c r="E287" s="209" t="s">
        <v>396</v>
      </c>
      <c r="F287" t="s">
        <v>223</v>
      </c>
      <c r="G287" t="s">
        <v>320</v>
      </c>
      <c r="H287" t="s">
        <v>397</v>
      </c>
      <c r="I287" t="s">
        <v>306</v>
      </c>
      <c r="J287" t="s">
        <v>223</v>
      </c>
      <c r="K287" t="s">
        <v>223</v>
      </c>
      <c r="L287" t="s">
        <v>223</v>
      </c>
      <c r="M287" t="s">
        <v>416</v>
      </c>
      <c r="S287" t="s">
        <v>270</v>
      </c>
      <c r="T287" t="s">
        <v>270</v>
      </c>
      <c r="U287">
        <v>3</v>
      </c>
      <c r="V287">
        <v>1</v>
      </c>
      <c r="X287">
        <v>3</v>
      </c>
      <c r="Y287">
        <v>3</v>
      </c>
      <c r="Z287">
        <v>5</v>
      </c>
      <c r="AC287">
        <v>5</v>
      </c>
      <c r="AD287">
        <v>3</v>
      </c>
      <c r="AF287">
        <v>3</v>
      </c>
      <c r="AG287">
        <v>3</v>
      </c>
      <c r="AH287">
        <v>3</v>
      </c>
      <c r="AI287">
        <v>3</v>
      </c>
      <c r="AJ287">
        <v>3</v>
      </c>
      <c r="AK287" t="s">
        <v>26</v>
      </c>
      <c r="AL287">
        <v>3</v>
      </c>
      <c r="AV287" s="109" t="s">
        <v>26</v>
      </c>
      <c r="AW287" t="s">
        <v>26</v>
      </c>
      <c r="AY287">
        <v>3</v>
      </c>
      <c r="AZ287" s="109">
        <v>5</v>
      </c>
      <c r="BA287" s="191" t="s">
        <v>319</v>
      </c>
      <c r="BB287" t="s">
        <v>308</v>
      </c>
      <c r="BD287">
        <f t="shared" si="18"/>
        <v>1</v>
      </c>
      <c r="BE287">
        <f t="shared" si="21"/>
        <v>0</v>
      </c>
      <c r="BF287">
        <f t="shared" si="21"/>
        <v>0</v>
      </c>
      <c r="BG287">
        <f t="shared" si="21"/>
        <v>0</v>
      </c>
      <c r="BH287">
        <f t="shared" si="21"/>
        <v>0</v>
      </c>
      <c r="BI287">
        <f t="shared" si="21"/>
        <v>0</v>
      </c>
      <c r="BJ287">
        <f t="shared" si="19"/>
        <v>0</v>
      </c>
      <c r="BK287">
        <f t="shared" si="20"/>
        <v>0</v>
      </c>
      <c r="BL287">
        <f t="shared" si="20"/>
        <v>0</v>
      </c>
      <c r="BM287">
        <f t="shared" si="20"/>
        <v>0</v>
      </c>
      <c r="BN287">
        <f t="shared" si="20"/>
        <v>0</v>
      </c>
      <c r="BO287">
        <f t="shared" si="20"/>
        <v>0</v>
      </c>
      <c r="BP287">
        <f t="shared" si="20"/>
        <v>0</v>
      </c>
    </row>
    <row r="288" spans="3:68" x14ac:dyDescent="0.2">
      <c r="C288" s="150" t="str">
        <f>IFERROR(VLOOKUP(TABLA!F288,BLIOTECAS!$C$1:$E$26,3,FALSE),"")</f>
        <v>Humanidades</v>
      </c>
      <c r="D288" s="209">
        <v>43971.67083333333</v>
      </c>
      <c r="E288" s="209" t="s">
        <v>396</v>
      </c>
      <c r="F288" t="s">
        <v>89</v>
      </c>
      <c r="G288" t="s">
        <v>305</v>
      </c>
      <c r="H288" t="s">
        <v>320</v>
      </c>
      <c r="I288" t="s">
        <v>306</v>
      </c>
      <c r="J288" t="s">
        <v>89</v>
      </c>
      <c r="K288" t="s">
        <v>84</v>
      </c>
      <c r="L288" t="s">
        <v>108</v>
      </c>
      <c r="S288" t="s">
        <v>26</v>
      </c>
      <c r="T288" t="s">
        <v>26</v>
      </c>
      <c r="U288">
        <v>5</v>
      </c>
      <c r="V288">
        <v>1</v>
      </c>
      <c r="W288">
        <v>5</v>
      </c>
      <c r="X288">
        <v>3</v>
      </c>
      <c r="Y288">
        <v>5</v>
      </c>
      <c r="Z288">
        <v>5</v>
      </c>
      <c r="AA288">
        <v>3</v>
      </c>
      <c r="AB288">
        <v>3</v>
      </c>
      <c r="AC288">
        <v>4</v>
      </c>
      <c r="AD288">
        <v>4</v>
      </c>
      <c r="AF288">
        <v>3</v>
      </c>
      <c r="AG288">
        <v>4</v>
      </c>
      <c r="AH288">
        <v>5</v>
      </c>
      <c r="AI288">
        <v>5</v>
      </c>
      <c r="AJ288">
        <v>5</v>
      </c>
      <c r="AK288" t="s">
        <v>26</v>
      </c>
      <c r="AL288">
        <v>4</v>
      </c>
      <c r="AM288">
        <v>1</v>
      </c>
      <c r="AN288" t="s">
        <v>417</v>
      </c>
      <c r="AV288" s="109" t="s">
        <v>270</v>
      </c>
      <c r="AW288" t="s">
        <v>270</v>
      </c>
      <c r="AX288" t="s">
        <v>25</v>
      </c>
      <c r="AY288">
        <v>5</v>
      </c>
      <c r="AZ288" s="109">
        <v>5</v>
      </c>
      <c r="BA288" s="191" t="s">
        <v>311</v>
      </c>
      <c r="BB288" t="s">
        <v>304</v>
      </c>
      <c r="BD288">
        <f t="shared" si="18"/>
        <v>1</v>
      </c>
      <c r="BE288">
        <f t="shared" si="21"/>
        <v>0</v>
      </c>
      <c r="BF288">
        <f t="shared" si="21"/>
        <v>0</v>
      </c>
      <c r="BG288">
        <f t="shared" si="21"/>
        <v>0</v>
      </c>
      <c r="BH288">
        <f t="shared" si="21"/>
        <v>0</v>
      </c>
      <c r="BI288">
        <f t="shared" si="21"/>
        <v>0</v>
      </c>
      <c r="BJ288">
        <f t="shared" si="19"/>
        <v>0</v>
      </c>
      <c r="BK288">
        <f t="shared" si="20"/>
        <v>0</v>
      </c>
      <c r="BL288">
        <f t="shared" si="20"/>
        <v>1</v>
      </c>
      <c r="BM288">
        <f t="shared" si="20"/>
        <v>1</v>
      </c>
      <c r="BN288">
        <f t="shared" si="20"/>
        <v>0</v>
      </c>
      <c r="BO288">
        <f t="shared" si="20"/>
        <v>1</v>
      </c>
      <c r="BP288">
        <f t="shared" si="20"/>
        <v>0</v>
      </c>
    </row>
    <row r="289" spans="3:68" x14ac:dyDescent="0.2">
      <c r="C289" s="150" t="str">
        <f>IFERROR(VLOOKUP(TABLA!F289,BLIOTECAS!$C$1:$E$26,3,FALSE),"")</f>
        <v>Humanidades</v>
      </c>
      <c r="D289" s="209">
        <v>43971.669444444444</v>
      </c>
      <c r="E289" s="209" t="s">
        <v>418</v>
      </c>
      <c r="F289" t="s">
        <v>104</v>
      </c>
      <c r="G289" t="s">
        <v>301</v>
      </c>
      <c r="H289" t="s">
        <v>301</v>
      </c>
      <c r="I289" t="s">
        <v>315</v>
      </c>
      <c r="J289" t="s">
        <v>104</v>
      </c>
      <c r="K289" t="s">
        <v>309</v>
      </c>
      <c r="L289" t="s">
        <v>310</v>
      </c>
      <c r="S289" t="s">
        <v>270</v>
      </c>
      <c r="T289" t="s">
        <v>270</v>
      </c>
      <c r="U289">
        <v>4</v>
      </c>
      <c r="V289">
        <v>4</v>
      </c>
      <c r="W289">
        <v>3</v>
      </c>
      <c r="X289">
        <v>5</v>
      </c>
      <c r="Y289">
        <v>3</v>
      </c>
      <c r="Z289">
        <v>4</v>
      </c>
      <c r="AA289">
        <v>3</v>
      </c>
      <c r="AB289">
        <v>4</v>
      </c>
      <c r="AC289">
        <v>4</v>
      </c>
      <c r="AD289">
        <v>3</v>
      </c>
      <c r="AF289">
        <v>4</v>
      </c>
      <c r="AG289">
        <v>5</v>
      </c>
      <c r="AH289">
        <v>2</v>
      </c>
      <c r="AI289">
        <v>4</v>
      </c>
      <c r="AJ289">
        <v>4</v>
      </c>
      <c r="AK289" t="s">
        <v>270</v>
      </c>
      <c r="AL289">
        <v>3</v>
      </c>
      <c r="AM289">
        <v>4</v>
      </c>
      <c r="AN289" t="s">
        <v>405</v>
      </c>
      <c r="AV289" s="109" t="s">
        <v>270</v>
      </c>
      <c r="AW289" t="s">
        <v>26</v>
      </c>
      <c r="AY289">
        <v>4</v>
      </c>
      <c r="AZ289" s="109">
        <v>4</v>
      </c>
      <c r="BA289" s="191" t="s">
        <v>303</v>
      </c>
      <c r="BB289" t="s">
        <v>308</v>
      </c>
      <c r="BD289">
        <f t="shared" si="18"/>
        <v>0</v>
      </c>
      <c r="BE289">
        <f t="shared" si="21"/>
        <v>1</v>
      </c>
      <c r="BF289">
        <f t="shared" si="21"/>
        <v>0</v>
      </c>
      <c r="BG289">
        <f t="shared" si="21"/>
        <v>0</v>
      </c>
      <c r="BH289">
        <f t="shared" si="21"/>
        <v>0</v>
      </c>
      <c r="BI289">
        <f t="shared" si="21"/>
        <v>0</v>
      </c>
      <c r="BJ289">
        <f t="shared" si="19"/>
        <v>1</v>
      </c>
      <c r="BK289">
        <f t="shared" si="20"/>
        <v>1</v>
      </c>
      <c r="BL289">
        <f t="shared" si="20"/>
        <v>1</v>
      </c>
      <c r="BM289">
        <f t="shared" si="20"/>
        <v>1</v>
      </c>
      <c r="BN289">
        <f t="shared" si="20"/>
        <v>0</v>
      </c>
      <c r="BO289">
        <f t="shared" si="20"/>
        <v>0</v>
      </c>
      <c r="BP289">
        <f t="shared" si="20"/>
        <v>0</v>
      </c>
    </row>
    <row r="290" spans="3:68" x14ac:dyDescent="0.2">
      <c r="C290" s="150" t="str">
        <f>IFERROR(VLOOKUP(TABLA!F290,BLIOTECAS!$C$1:$E$26,3,FALSE),"")</f>
        <v>Ciencias de la Salud</v>
      </c>
      <c r="D290" s="209">
        <v>43971.668749999997</v>
      </c>
      <c r="E290" s="209" t="s">
        <v>396</v>
      </c>
      <c r="F290" t="s">
        <v>222</v>
      </c>
      <c r="G290" t="s">
        <v>300</v>
      </c>
      <c r="H290" t="s">
        <v>305</v>
      </c>
      <c r="I290" t="s">
        <v>306</v>
      </c>
      <c r="J290" t="s">
        <v>222</v>
      </c>
      <c r="K290" t="s">
        <v>222</v>
      </c>
      <c r="L290" t="s">
        <v>90</v>
      </c>
      <c r="S290" t="s">
        <v>26</v>
      </c>
      <c r="T290" t="s">
        <v>26</v>
      </c>
      <c r="U290">
        <v>3</v>
      </c>
      <c r="V290">
        <v>3</v>
      </c>
      <c r="W290">
        <v>4</v>
      </c>
      <c r="X290">
        <v>5</v>
      </c>
      <c r="Y290">
        <v>4</v>
      </c>
      <c r="Z290">
        <v>2</v>
      </c>
      <c r="AA290">
        <v>2</v>
      </c>
      <c r="AB290">
        <v>1</v>
      </c>
      <c r="AC290">
        <v>5</v>
      </c>
      <c r="AD290">
        <v>4</v>
      </c>
      <c r="AF290">
        <v>2</v>
      </c>
      <c r="AG290">
        <v>3</v>
      </c>
      <c r="AH290">
        <v>2</v>
      </c>
      <c r="AI290">
        <v>4</v>
      </c>
      <c r="AJ290">
        <v>3</v>
      </c>
      <c r="AK290" t="s">
        <v>270</v>
      </c>
      <c r="AL290">
        <v>3</v>
      </c>
      <c r="AM290">
        <v>3</v>
      </c>
      <c r="AN290" t="s">
        <v>400</v>
      </c>
      <c r="AV290" s="109" t="s">
        <v>270</v>
      </c>
      <c r="AW290" t="s">
        <v>270</v>
      </c>
      <c r="AX290" t="s">
        <v>25</v>
      </c>
      <c r="AY290">
        <v>4</v>
      </c>
      <c r="AZ290" s="109">
        <v>4</v>
      </c>
      <c r="BA290" s="191" t="s">
        <v>311</v>
      </c>
      <c r="BB290" t="s">
        <v>308</v>
      </c>
      <c r="BD290">
        <f t="shared" si="18"/>
        <v>1</v>
      </c>
      <c r="BE290">
        <f t="shared" si="21"/>
        <v>0</v>
      </c>
      <c r="BF290">
        <f t="shared" si="21"/>
        <v>0</v>
      </c>
      <c r="BG290">
        <f t="shared" si="21"/>
        <v>0</v>
      </c>
      <c r="BH290">
        <f t="shared" si="21"/>
        <v>0</v>
      </c>
      <c r="BI290">
        <f t="shared" si="21"/>
        <v>0</v>
      </c>
      <c r="BJ290">
        <f t="shared" si="19"/>
        <v>0</v>
      </c>
      <c r="BK290">
        <f t="shared" si="20"/>
        <v>0</v>
      </c>
      <c r="BL290">
        <f t="shared" si="20"/>
        <v>1</v>
      </c>
      <c r="BM290">
        <f t="shared" si="20"/>
        <v>1</v>
      </c>
      <c r="BN290">
        <f t="shared" si="20"/>
        <v>0</v>
      </c>
      <c r="BO290">
        <f t="shared" si="20"/>
        <v>0</v>
      </c>
      <c r="BP290">
        <f t="shared" si="20"/>
        <v>0</v>
      </c>
    </row>
    <row r="291" spans="3:68" x14ac:dyDescent="0.2">
      <c r="C291" s="150" t="str">
        <f>IFERROR(VLOOKUP(TABLA!F291,BLIOTECAS!$C$1:$E$26,3,FALSE),"")</f>
        <v>Humanidades</v>
      </c>
      <c r="D291" s="209">
        <v>43971.645833333336</v>
      </c>
      <c r="E291" s="209" t="s">
        <v>407</v>
      </c>
      <c r="F291" t="s">
        <v>102</v>
      </c>
      <c r="G291" t="s">
        <v>301</v>
      </c>
      <c r="H291" t="s">
        <v>301</v>
      </c>
      <c r="I291" t="s">
        <v>318</v>
      </c>
      <c r="J291" t="s">
        <v>309</v>
      </c>
      <c r="K291" t="s">
        <v>310</v>
      </c>
      <c r="L291" t="s">
        <v>103</v>
      </c>
      <c r="M291" t="s">
        <v>419</v>
      </c>
      <c r="S291" t="s">
        <v>26</v>
      </c>
      <c r="T291" t="s">
        <v>270</v>
      </c>
      <c r="U291">
        <v>5</v>
      </c>
      <c r="V291">
        <v>5</v>
      </c>
      <c r="W291">
        <v>5</v>
      </c>
      <c r="X291">
        <v>5</v>
      </c>
      <c r="Y291">
        <v>5</v>
      </c>
      <c r="Z291">
        <v>5</v>
      </c>
      <c r="AA291">
        <v>4</v>
      </c>
      <c r="AB291">
        <v>5</v>
      </c>
      <c r="AC291">
        <v>5</v>
      </c>
      <c r="AD291">
        <v>5</v>
      </c>
      <c r="AF291">
        <v>5</v>
      </c>
      <c r="AG291">
        <v>5</v>
      </c>
      <c r="AH291">
        <v>5</v>
      </c>
      <c r="AI291">
        <v>5</v>
      </c>
      <c r="AJ291">
        <v>5</v>
      </c>
      <c r="AK291" t="s">
        <v>270</v>
      </c>
      <c r="AL291">
        <v>5</v>
      </c>
      <c r="AM291">
        <v>4</v>
      </c>
      <c r="AN291" t="s">
        <v>325</v>
      </c>
      <c r="AV291" s="109" t="s">
        <v>270</v>
      </c>
      <c r="AW291" t="s">
        <v>26</v>
      </c>
      <c r="AY291">
        <v>5</v>
      </c>
      <c r="AZ291" s="109">
        <v>5</v>
      </c>
      <c r="BA291" s="191" t="s">
        <v>303</v>
      </c>
      <c r="BB291" t="s">
        <v>304</v>
      </c>
      <c r="BD291">
        <f t="shared" si="18"/>
        <v>0</v>
      </c>
      <c r="BE291">
        <f t="shared" si="21"/>
        <v>0</v>
      </c>
      <c r="BF291">
        <f t="shared" si="21"/>
        <v>1</v>
      </c>
      <c r="BG291">
        <f t="shared" si="21"/>
        <v>0</v>
      </c>
      <c r="BH291">
        <f t="shared" si="21"/>
        <v>0</v>
      </c>
      <c r="BI291">
        <f t="shared" si="21"/>
        <v>0</v>
      </c>
      <c r="BJ291">
        <f t="shared" si="19"/>
        <v>1</v>
      </c>
      <c r="BK291">
        <f t="shared" si="20"/>
        <v>0</v>
      </c>
      <c r="BL291">
        <f t="shared" si="20"/>
        <v>0</v>
      </c>
      <c r="BM291">
        <f t="shared" si="20"/>
        <v>0</v>
      </c>
      <c r="BN291">
        <f t="shared" si="20"/>
        <v>0</v>
      </c>
      <c r="BO291">
        <f t="shared" si="20"/>
        <v>0</v>
      </c>
      <c r="BP291">
        <f t="shared" si="20"/>
        <v>0</v>
      </c>
    </row>
    <row r="292" spans="3:68" x14ac:dyDescent="0.2">
      <c r="C292" s="150" t="str">
        <f>IFERROR(VLOOKUP(TABLA!F292,BLIOTECAS!$C$1:$E$26,3,FALSE),"")</f>
        <v>Humanidades</v>
      </c>
      <c r="D292" s="209">
        <v>43971.644444444442</v>
      </c>
      <c r="E292" s="209" t="s">
        <v>396</v>
      </c>
      <c r="F292" t="s">
        <v>104</v>
      </c>
      <c r="G292" t="s">
        <v>301</v>
      </c>
      <c r="H292" t="s">
        <v>301</v>
      </c>
      <c r="I292" t="s">
        <v>327</v>
      </c>
      <c r="J292" t="s">
        <v>104</v>
      </c>
      <c r="K292" t="s">
        <v>309</v>
      </c>
      <c r="L292" t="s">
        <v>310</v>
      </c>
      <c r="M292" t="s">
        <v>420</v>
      </c>
      <c r="S292" t="s">
        <v>270</v>
      </c>
      <c r="T292" t="s">
        <v>270</v>
      </c>
      <c r="U292">
        <v>5</v>
      </c>
      <c r="V292">
        <v>5</v>
      </c>
      <c r="W292">
        <v>5</v>
      </c>
      <c r="X292">
        <v>5</v>
      </c>
      <c r="Y292">
        <v>2</v>
      </c>
      <c r="Z292">
        <v>2</v>
      </c>
      <c r="AA292">
        <v>3</v>
      </c>
      <c r="AB292">
        <v>5</v>
      </c>
      <c r="AC292">
        <v>5</v>
      </c>
      <c r="AD292">
        <v>5</v>
      </c>
      <c r="AF292">
        <v>5</v>
      </c>
      <c r="AG292">
        <v>5</v>
      </c>
      <c r="AH292">
        <v>3</v>
      </c>
      <c r="AI292">
        <v>5</v>
      </c>
      <c r="AJ292">
        <v>3</v>
      </c>
      <c r="AK292" t="s">
        <v>270</v>
      </c>
      <c r="AL292">
        <v>4</v>
      </c>
      <c r="AM292">
        <v>5</v>
      </c>
      <c r="AN292" t="s">
        <v>307</v>
      </c>
      <c r="AV292" s="109" t="s">
        <v>270</v>
      </c>
      <c r="AW292" t="s">
        <v>26</v>
      </c>
      <c r="AY292">
        <v>5</v>
      </c>
      <c r="AZ292" s="109">
        <v>4</v>
      </c>
      <c r="BA292" s="191" t="s">
        <v>303</v>
      </c>
      <c r="BD292">
        <f t="shared" si="18"/>
        <v>1</v>
      </c>
      <c r="BE292">
        <f t="shared" si="21"/>
        <v>0</v>
      </c>
      <c r="BF292">
        <f t="shared" si="21"/>
        <v>1</v>
      </c>
      <c r="BG292">
        <f t="shared" si="21"/>
        <v>0</v>
      </c>
      <c r="BH292">
        <f t="shared" si="21"/>
        <v>0</v>
      </c>
      <c r="BI292">
        <f t="shared" si="21"/>
        <v>0</v>
      </c>
      <c r="BJ292">
        <f t="shared" si="19"/>
        <v>0</v>
      </c>
      <c r="BK292">
        <f t="shared" si="20"/>
        <v>0</v>
      </c>
      <c r="BL292">
        <f t="shared" si="20"/>
        <v>0</v>
      </c>
      <c r="BM292">
        <f t="shared" si="20"/>
        <v>0</v>
      </c>
      <c r="BN292">
        <f t="shared" si="20"/>
        <v>0</v>
      </c>
      <c r="BO292">
        <f t="shared" si="20"/>
        <v>1</v>
      </c>
      <c r="BP292">
        <f t="shared" si="20"/>
        <v>0</v>
      </c>
    </row>
    <row r="293" spans="3:68" x14ac:dyDescent="0.2">
      <c r="C293" s="150" t="str">
        <f>IFERROR(VLOOKUP(TABLA!F293,BLIOTECAS!$C$1:$E$26,3,FALSE),"")</f>
        <v>Ciencias de la Salud</v>
      </c>
      <c r="D293" s="209">
        <v>43971.642361111109</v>
      </c>
      <c r="E293" s="209" t="s">
        <v>401</v>
      </c>
      <c r="F293" t="s">
        <v>107</v>
      </c>
      <c r="G293" t="s">
        <v>397</v>
      </c>
      <c r="H293" t="s">
        <v>300</v>
      </c>
      <c r="I293" t="s">
        <v>306</v>
      </c>
      <c r="J293" t="s">
        <v>107</v>
      </c>
      <c r="K293" t="s">
        <v>106</v>
      </c>
      <c r="S293" t="s">
        <v>26</v>
      </c>
      <c r="T293" t="s">
        <v>26</v>
      </c>
      <c r="U293">
        <v>1</v>
      </c>
      <c r="V293">
        <v>5</v>
      </c>
      <c r="W293">
        <v>5</v>
      </c>
      <c r="X293">
        <v>2</v>
      </c>
      <c r="Y293">
        <v>5</v>
      </c>
      <c r="Z293">
        <v>3</v>
      </c>
      <c r="AA293">
        <v>1</v>
      </c>
      <c r="AB293">
        <v>1</v>
      </c>
      <c r="AC293">
        <v>5</v>
      </c>
      <c r="AD293">
        <v>5</v>
      </c>
      <c r="AG293">
        <v>5</v>
      </c>
      <c r="AH293">
        <v>4</v>
      </c>
      <c r="AI293">
        <v>5</v>
      </c>
      <c r="AJ293">
        <v>5</v>
      </c>
      <c r="AK293" t="s">
        <v>270</v>
      </c>
      <c r="AL293">
        <v>5</v>
      </c>
      <c r="AM293">
        <v>5</v>
      </c>
      <c r="AN293" t="s">
        <v>421</v>
      </c>
      <c r="AV293" s="109" t="s">
        <v>270</v>
      </c>
      <c r="AW293" t="s">
        <v>270</v>
      </c>
      <c r="AX293" t="s">
        <v>25</v>
      </c>
      <c r="AY293">
        <v>5</v>
      </c>
      <c r="AZ293" s="109">
        <v>5</v>
      </c>
      <c r="BA293" s="191" t="s">
        <v>303</v>
      </c>
      <c r="BB293" t="s">
        <v>304</v>
      </c>
      <c r="BD293">
        <f t="shared" si="18"/>
        <v>1</v>
      </c>
      <c r="BE293">
        <f t="shared" si="21"/>
        <v>0</v>
      </c>
      <c r="BF293">
        <f t="shared" si="21"/>
        <v>0</v>
      </c>
      <c r="BG293">
        <f t="shared" si="21"/>
        <v>0</v>
      </c>
      <c r="BH293">
        <f t="shared" si="21"/>
        <v>0</v>
      </c>
      <c r="BI293">
        <f t="shared" si="21"/>
        <v>0</v>
      </c>
      <c r="BJ293">
        <f t="shared" si="19"/>
        <v>0</v>
      </c>
      <c r="BK293">
        <f t="shared" si="20"/>
        <v>1</v>
      </c>
      <c r="BL293">
        <f t="shared" si="20"/>
        <v>0</v>
      </c>
      <c r="BM293">
        <f t="shared" si="20"/>
        <v>1</v>
      </c>
      <c r="BN293">
        <f t="shared" si="20"/>
        <v>1</v>
      </c>
      <c r="BO293">
        <f t="shared" si="20"/>
        <v>0</v>
      </c>
      <c r="BP293">
        <f t="shared" si="20"/>
        <v>0</v>
      </c>
    </row>
    <row r="294" spans="3:68" x14ac:dyDescent="0.2">
      <c r="C294" s="150" t="str">
        <f>IFERROR(VLOOKUP(TABLA!F294,BLIOTECAS!$C$1:$E$26,3,FALSE),"")</f>
        <v>Ciencias de la Salud</v>
      </c>
      <c r="D294" s="209">
        <v>43971.640277777777</v>
      </c>
      <c r="E294" s="209" t="s">
        <v>396</v>
      </c>
      <c r="F294" t="s">
        <v>106</v>
      </c>
      <c r="G294" t="s">
        <v>300</v>
      </c>
      <c r="H294" t="s">
        <v>300</v>
      </c>
      <c r="I294" t="s">
        <v>306</v>
      </c>
      <c r="J294" t="s">
        <v>106</v>
      </c>
      <c r="M294" t="s">
        <v>422</v>
      </c>
      <c r="S294" t="s">
        <v>270</v>
      </c>
      <c r="T294" t="s">
        <v>270</v>
      </c>
      <c r="U294">
        <v>4</v>
      </c>
      <c r="V294">
        <v>1</v>
      </c>
      <c r="W294">
        <v>1</v>
      </c>
      <c r="X294">
        <v>2</v>
      </c>
      <c r="Y294">
        <v>5</v>
      </c>
      <c r="Z294">
        <v>5</v>
      </c>
      <c r="AA294">
        <v>5</v>
      </c>
      <c r="AB294">
        <v>1</v>
      </c>
      <c r="AC294">
        <v>4</v>
      </c>
      <c r="AD294">
        <v>4</v>
      </c>
      <c r="AF294">
        <v>5</v>
      </c>
      <c r="AG294">
        <v>5</v>
      </c>
      <c r="AH294">
        <v>4</v>
      </c>
      <c r="AJ294">
        <v>3</v>
      </c>
      <c r="AK294" t="s">
        <v>26</v>
      </c>
      <c r="AL294">
        <v>4</v>
      </c>
      <c r="AN294" t="s">
        <v>400</v>
      </c>
      <c r="AV294" s="109" t="s">
        <v>270</v>
      </c>
      <c r="AW294" t="s">
        <v>26</v>
      </c>
      <c r="AY294">
        <v>5</v>
      </c>
      <c r="AZ294" s="109">
        <v>5</v>
      </c>
      <c r="BA294" s="191" t="s">
        <v>303</v>
      </c>
      <c r="BB294" t="s">
        <v>317</v>
      </c>
      <c r="BD294">
        <f t="shared" si="18"/>
        <v>1</v>
      </c>
      <c r="BE294">
        <f t="shared" si="21"/>
        <v>0</v>
      </c>
      <c r="BF294">
        <f t="shared" si="21"/>
        <v>0</v>
      </c>
      <c r="BG294">
        <f t="shared" si="21"/>
        <v>0</v>
      </c>
      <c r="BH294">
        <f t="shared" si="21"/>
        <v>0</v>
      </c>
      <c r="BI294">
        <f t="shared" si="21"/>
        <v>0</v>
      </c>
      <c r="BJ294">
        <f t="shared" si="19"/>
        <v>0</v>
      </c>
      <c r="BK294">
        <f t="shared" si="20"/>
        <v>0</v>
      </c>
      <c r="BL294">
        <f t="shared" si="20"/>
        <v>1</v>
      </c>
      <c r="BM294">
        <f t="shared" si="20"/>
        <v>1</v>
      </c>
      <c r="BN294">
        <f t="shared" si="20"/>
        <v>0</v>
      </c>
      <c r="BO294">
        <f t="shared" si="20"/>
        <v>0</v>
      </c>
      <c r="BP294">
        <f t="shared" si="20"/>
        <v>0</v>
      </c>
    </row>
    <row r="295" spans="3:68" x14ac:dyDescent="0.2">
      <c r="C295" s="150" t="str">
        <f>IFERROR(VLOOKUP(TABLA!F295,BLIOTECAS!$C$1:$E$26,3,FALSE),"")</f>
        <v>Ciencias Sociales</v>
      </c>
      <c r="D295" s="209">
        <v>43971.636805555558</v>
      </c>
      <c r="E295" s="209" t="s">
        <v>396</v>
      </c>
      <c r="F295" t="s">
        <v>99</v>
      </c>
      <c r="G295" t="s">
        <v>300</v>
      </c>
      <c r="H295" t="s">
        <v>305</v>
      </c>
      <c r="I295" t="s">
        <v>306</v>
      </c>
      <c r="J295" t="s">
        <v>309</v>
      </c>
      <c r="S295" t="s">
        <v>270</v>
      </c>
      <c r="T295" t="s">
        <v>270</v>
      </c>
      <c r="U295">
        <v>5</v>
      </c>
      <c r="V295">
        <v>5</v>
      </c>
      <c r="W295">
        <v>5</v>
      </c>
      <c r="X295">
        <v>1</v>
      </c>
      <c r="Y295">
        <v>5</v>
      </c>
      <c r="Z295">
        <v>5</v>
      </c>
      <c r="AA295">
        <v>3</v>
      </c>
      <c r="AB295">
        <v>4</v>
      </c>
      <c r="AC295">
        <v>2</v>
      </c>
      <c r="AD295">
        <v>3</v>
      </c>
      <c r="AF295">
        <v>4</v>
      </c>
      <c r="AG295">
        <v>5</v>
      </c>
      <c r="AH295">
        <v>4</v>
      </c>
      <c r="AI295">
        <v>4</v>
      </c>
      <c r="AJ295">
        <v>4</v>
      </c>
      <c r="AK295" t="s">
        <v>26</v>
      </c>
      <c r="AL295">
        <v>4</v>
      </c>
      <c r="AM295">
        <v>3</v>
      </c>
      <c r="AN295" t="s">
        <v>400</v>
      </c>
      <c r="AV295" s="109" t="s">
        <v>270</v>
      </c>
      <c r="AW295" t="s">
        <v>26</v>
      </c>
      <c r="AY295">
        <v>5</v>
      </c>
      <c r="AZ295" s="109">
        <v>5</v>
      </c>
      <c r="BA295" s="191" t="s">
        <v>303</v>
      </c>
      <c r="BB295" t="s">
        <v>304</v>
      </c>
      <c r="BD295">
        <f t="shared" ref="BD295:BD358" si="22">IF(IFERROR(FIND(BD$1,$I295,1),0)&lt;&gt;0,1,0)</f>
        <v>1</v>
      </c>
      <c r="BE295">
        <f t="shared" si="21"/>
        <v>0</v>
      </c>
      <c r="BF295">
        <f t="shared" si="21"/>
        <v>0</v>
      </c>
      <c r="BG295">
        <f t="shared" si="21"/>
        <v>0</v>
      </c>
      <c r="BH295">
        <f t="shared" si="21"/>
        <v>0</v>
      </c>
      <c r="BI295">
        <f t="shared" si="21"/>
        <v>0</v>
      </c>
      <c r="BJ295">
        <f t="shared" si="19"/>
        <v>0</v>
      </c>
      <c r="BK295">
        <f t="shared" si="20"/>
        <v>0</v>
      </c>
      <c r="BL295">
        <f t="shared" si="20"/>
        <v>1</v>
      </c>
      <c r="BM295">
        <f t="shared" si="20"/>
        <v>1</v>
      </c>
      <c r="BN295">
        <f t="shared" si="20"/>
        <v>0</v>
      </c>
      <c r="BO295">
        <f t="shared" si="20"/>
        <v>0</v>
      </c>
      <c r="BP295">
        <f t="shared" si="20"/>
        <v>0</v>
      </c>
    </row>
    <row r="296" spans="3:68" x14ac:dyDescent="0.2">
      <c r="C296" s="150" t="str">
        <f>IFERROR(VLOOKUP(TABLA!F296,BLIOTECAS!$C$1:$E$26,3,FALSE),"")</f>
        <v>Humanidades</v>
      </c>
      <c r="D296" s="209">
        <v>43971.636111111111</v>
      </c>
      <c r="E296" s="209" t="s">
        <v>396</v>
      </c>
      <c r="F296" t="s">
        <v>102</v>
      </c>
      <c r="G296" t="s">
        <v>300</v>
      </c>
      <c r="H296" t="s">
        <v>301</v>
      </c>
      <c r="I296" t="s">
        <v>327</v>
      </c>
      <c r="J296" t="s">
        <v>310</v>
      </c>
      <c r="K296" t="s">
        <v>309</v>
      </c>
      <c r="L296" t="s">
        <v>108</v>
      </c>
      <c r="S296" t="s">
        <v>270</v>
      </c>
      <c r="T296" t="s">
        <v>270</v>
      </c>
      <c r="U296">
        <v>3</v>
      </c>
      <c r="V296">
        <v>1</v>
      </c>
      <c r="W296">
        <v>3</v>
      </c>
      <c r="X296">
        <v>1</v>
      </c>
      <c r="Y296">
        <v>2</v>
      </c>
      <c r="Z296">
        <v>5</v>
      </c>
      <c r="AA296">
        <v>3</v>
      </c>
      <c r="AB296">
        <v>2</v>
      </c>
      <c r="AC296">
        <v>2</v>
      </c>
      <c r="AD296">
        <v>3</v>
      </c>
      <c r="AF296">
        <v>3</v>
      </c>
      <c r="AG296">
        <v>2</v>
      </c>
      <c r="AH296">
        <v>3</v>
      </c>
      <c r="AI296">
        <v>2</v>
      </c>
      <c r="AJ296">
        <v>3</v>
      </c>
      <c r="AK296" t="s">
        <v>26</v>
      </c>
      <c r="AL296">
        <v>1</v>
      </c>
      <c r="AM296">
        <v>3</v>
      </c>
      <c r="AN296" t="s">
        <v>307</v>
      </c>
      <c r="AV296" s="109" t="s">
        <v>26</v>
      </c>
      <c r="AW296" t="s">
        <v>26</v>
      </c>
      <c r="AY296">
        <v>3</v>
      </c>
      <c r="AZ296" s="109">
        <v>3</v>
      </c>
      <c r="BA296" s="191" t="s">
        <v>319</v>
      </c>
      <c r="BB296" t="s">
        <v>333</v>
      </c>
      <c r="BD296">
        <f t="shared" si="22"/>
        <v>1</v>
      </c>
      <c r="BE296">
        <f t="shared" si="21"/>
        <v>0</v>
      </c>
      <c r="BF296">
        <f t="shared" si="21"/>
        <v>1</v>
      </c>
      <c r="BG296">
        <f t="shared" si="21"/>
        <v>0</v>
      </c>
      <c r="BH296">
        <f t="shared" si="21"/>
        <v>0</v>
      </c>
      <c r="BI296">
        <f t="shared" si="21"/>
        <v>0</v>
      </c>
      <c r="BJ296">
        <f t="shared" si="19"/>
        <v>0</v>
      </c>
      <c r="BK296">
        <f t="shared" si="20"/>
        <v>0</v>
      </c>
      <c r="BL296">
        <f t="shared" si="20"/>
        <v>0</v>
      </c>
      <c r="BM296">
        <f t="shared" si="20"/>
        <v>0</v>
      </c>
      <c r="BN296">
        <f t="shared" si="20"/>
        <v>0</v>
      </c>
      <c r="BO296">
        <f t="shared" si="20"/>
        <v>1</v>
      </c>
      <c r="BP296">
        <f t="shared" si="20"/>
        <v>0</v>
      </c>
    </row>
    <row r="297" spans="3:68" x14ac:dyDescent="0.2">
      <c r="C297" s="150" t="str">
        <f>IFERROR(VLOOKUP(TABLA!F297,BLIOTECAS!$C$1:$E$26,3,FALSE),"")</f>
        <v>Humanidades</v>
      </c>
      <c r="D297" s="209">
        <v>43971.624305555553</v>
      </c>
      <c r="E297" s="209" t="s">
        <v>401</v>
      </c>
      <c r="F297" t="s">
        <v>103</v>
      </c>
      <c r="G297" t="s">
        <v>300</v>
      </c>
      <c r="H297" t="s">
        <v>305</v>
      </c>
      <c r="I297" t="s">
        <v>315</v>
      </c>
      <c r="J297" t="s">
        <v>103</v>
      </c>
      <c r="K297" t="s">
        <v>309</v>
      </c>
      <c r="S297" t="s">
        <v>270</v>
      </c>
      <c r="T297" t="s">
        <v>270</v>
      </c>
      <c r="U297">
        <v>4</v>
      </c>
      <c r="V297">
        <v>4</v>
      </c>
      <c r="W297">
        <v>2</v>
      </c>
      <c r="X297">
        <v>3</v>
      </c>
      <c r="Y297">
        <v>1</v>
      </c>
      <c r="Z297">
        <v>4</v>
      </c>
      <c r="AA297">
        <v>1</v>
      </c>
      <c r="AB297">
        <v>1</v>
      </c>
      <c r="AC297">
        <v>4</v>
      </c>
      <c r="AD297">
        <v>4</v>
      </c>
      <c r="AF297">
        <v>4</v>
      </c>
      <c r="AG297">
        <v>4</v>
      </c>
      <c r="AH297">
        <v>4</v>
      </c>
      <c r="AI297">
        <v>4</v>
      </c>
      <c r="AJ297">
        <v>4</v>
      </c>
      <c r="AK297" t="s">
        <v>270</v>
      </c>
      <c r="AL297">
        <v>4</v>
      </c>
      <c r="AM297">
        <v>3</v>
      </c>
      <c r="AN297" t="s">
        <v>307</v>
      </c>
      <c r="AV297" s="109" t="s">
        <v>26</v>
      </c>
      <c r="AW297" t="s">
        <v>26</v>
      </c>
      <c r="AY297">
        <v>4</v>
      </c>
      <c r="AZ297" s="109">
        <v>4</v>
      </c>
      <c r="BA297" s="191" t="s">
        <v>311</v>
      </c>
      <c r="BB297" t="s">
        <v>308</v>
      </c>
      <c r="BD297">
        <f t="shared" si="22"/>
        <v>0</v>
      </c>
      <c r="BE297">
        <f t="shared" si="21"/>
        <v>1</v>
      </c>
      <c r="BF297">
        <f t="shared" si="21"/>
        <v>0</v>
      </c>
      <c r="BG297">
        <f t="shared" si="21"/>
        <v>0</v>
      </c>
      <c r="BH297">
        <f t="shared" si="21"/>
        <v>0</v>
      </c>
      <c r="BI297">
        <f t="shared" si="21"/>
        <v>0</v>
      </c>
      <c r="BJ297">
        <f t="shared" si="19"/>
        <v>0</v>
      </c>
      <c r="BK297">
        <f t="shared" si="20"/>
        <v>0</v>
      </c>
      <c r="BL297">
        <f t="shared" si="20"/>
        <v>0</v>
      </c>
      <c r="BM297">
        <f t="shared" si="20"/>
        <v>0</v>
      </c>
      <c r="BN297">
        <f t="shared" si="20"/>
        <v>0</v>
      </c>
      <c r="BO297">
        <f t="shared" si="20"/>
        <v>1</v>
      </c>
      <c r="BP297">
        <f t="shared" si="20"/>
        <v>0</v>
      </c>
    </row>
    <row r="298" spans="3:68" x14ac:dyDescent="0.2">
      <c r="C298" s="150" t="str">
        <f>IFERROR(VLOOKUP(TABLA!F298,BLIOTECAS!$C$1:$E$26,3,FALSE),"")</f>
        <v>Ciencias Experimentales</v>
      </c>
      <c r="D298" s="209">
        <v>43971.62222222222</v>
      </c>
      <c r="E298" s="209" t="s">
        <v>401</v>
      </c>
      <c r="F298" t="s">
        <v>223</v>
      </c>
      <c r="G298" t="s">
        <v>300</v>
      </c>
      <c r="H298" t="s">
        <v>305</v>
      </c>
      <c r="I298" t="s">
        <v>315</v>
      </c>
      <c r="J298" t="s">
        <v>223</v>
      </c>
      <c r="S298" t="s">
        <v>26</v>
      </c>
      <c r="T298" t="s">
        <v>26</v>
      </c>
      <c r="U298">
        <v>2</v>
      </c>
      <c r="V298">
        <v>4</v>
      </c>
      <c r="W298">
        <v>3</v>
      </c>
      <c r="X298">
        <v>5</v>
      </c>
      <c r="Y298">
        <v>4</v>
      </c>
      <c r="Z298">
        <v>5</v>
      </c>
      <c r="AA298">
        <v>4</v>
      </c>
      <c r="AB298">
        <v>4</v>
      </c>
      <c r="AC298">
        <v>4</v>
      </c>
      <c r="AD298">
        <v>5</v>
      </c>
      <c r="AF298">
        <v>4</v>
      </c>
      <c r="AG298">
        <v>5</v>
      </c>
      <c r="AH298">
        <v>4</v>
      </c>
      <c r="AI298">
        <v>4</v>
      </c>
      <c r="AJ298">
        <v>3</v>
      </c>
      <c r="AK298" t="s">
        <v>270</v>
      </c>
      <c r="AL298">
        <v>4</v>
      </c>
      <c r="AM298">
        <v>2</v>
      </c>
      <c r="AN298" t="s">
        <v>423</v>
      </c>
      <c r="AV298" s="109" t="s">
        <v>270</v>
      </c>
      <c r="AW298" t="s">
        <v>26</v>
      </c>
      <c r="AY298">
        <v>5</v>
      </c>
      <c r="AZ298" s="109">
        <v>5</v>
      </c>
      <c r="BA298" s="191" t="s">
        <v>303</v>
      </c>
      <c r="BB298" t="s">
        <v>308</v>
      </c>
      <c r="BD298">
        <f t="shared" si="22"/>
        <v>0</v>
      </c>
      <c r="BE298">
        <f t="shared" si="21"/>
        <v>1</v>
      </c>
      <c r="BF298">
        <f t="shared" si="21"/>
        <v>0</v>
      </c>
      <c r="BG298">
        <f t="shared" si="21"/>
        <v>0</v>
      </c>
      <c r="BH298">
        <f t="shared" si="21"/>
        <v>0</v>
      </c>
      <c r="BI298">
        <f t="shared" si="21"/>
        <v>0</v>
      </c>
      <c r="BJ298">
        <f t="shared" si="19"/>
        <v>1</v>
      </c>
      <c r="BK298">
        <f t="shared" si="20"/>
        <v>1</v>
      </c>
      <c r="BL298">
        <f t="shared" si="20"/>
        <v>0</v>
      </c>
      <c r="BM298">
        <f t="shared" si="20"/>
        <v>0</v>
      </c>
      <c r="BN298">
        <f t="shared" si="20"/>
        <v>1</v>
      </c>
      <c r="BO298">
        <f t="shared" si="20"/>
        <v>0</v>
      </c>
      <c r="BP298">
        <f t="shared" si="20"/>
        <v>0</v>
      </c>
    </row>
    <row r="299" spans="3:68" x14ac:dyDescent="0.2">
      <c r="C299" s="150" t="str">
        <f>IFERROR(VLOOKUP(TABLA!F299,BLIOTECAS!$C$1:$E$26,3,FALSE),"")</f>
        <v>Humanidades</v>
      </c>
      <c r="D299" s="209">
        <v>43971.62222222222</v>
      </c>
      <c r="E299" s="209" t="s">
        <v>418</v>
      </c>
      <c r="F299" t="s">
        <v>104</v>
      </c>
      <c r="G299" t="s">
        <v>300</v>
      </c>
      <c r="H299" t="s">
        <v>320</v>
      </c>
      <c r="I299" t="s">
        <v>316</v>
      </c>
      <c r="J299" t="s">
        <v>104</v>
      </c>
      <c r="K299" t="s">
        <v>310</v>
      </c>
      <c r="L299" t="s">
        <v>104</v>
      </c>
      <c r="S299" t="s">
        <v>26</v>
      </c>
      <c r="T299" t="s">
        <v>270</v>
      </c>
      <c r="U299">
        <v>1</v>
      </c>
      <c r="V299">
        <v>2</v>
      </c>
      <c r="W299">
        <v>4</v>
      </c>
      <c r="X299">
        <v>4</v>
      </c>
      <c r="Y299">
        <v>5</v>
      </c>
      <c r="Z299">
        <v>1</v>
      </c>
      <c r="AA299">
        <v>1</v>
      </c>
      <c r="AB299">
        <v>2</v>
      </c>
      <c r="AC299">
        <v>1</v>
      </c>
      <c r="AD299">
        <v>1</v>
      </c>
      <c r="AF299">
        <v>2</v>
      </c>
      <c r="AG299">
        <v>2</v>
      </c>
      <c r="AH299">
        <v>2</v>
      </c>
      <c r="AI299">
        <v>2</v>
      </c>
      <c r="AJ299">
        <v>1</v>
      </c>
      <c r="AK299" t="s">
        <v>26</v>
      </c>
      <c r="AL299">
        <v>1</v>
      </c>
      <c r="AM299">
        <v>3</v>
      </c>
      <c r="AN299" t="s">
        <v>307</v>
      </c>
      <c r="AV299" s="109" t="s">
        <v>26</v>
      </c>
      <c r="AW299" t="s">
        <v>26</v>
      </c>
      <c r="AY299">
        <v>5</v>
      </c>
      <c r="AZ299" s="109">
        <v>5</v>
      </c>
      <c r="BA299" s="191" t="s">
        <v>311</v>
      </c>
      <c r="BB299" t="s">
        <v>304</v>
      </c>
      <c r="BD299">
        <f t="shared" si="22"/>
        <v>0</v>
      </c>
      <c r="BE299">
        <f t="shared" si="21"/>
        <v>0</v>
      </c>
      <c r="BF299">
        <f t="shared" si="21"/>
        <v>0</v>
      </c>
      <c r="BG299">
        <f t="shared" si="21"/>
        <v>1</v>
      </c>
      <c r="BH299">
        <f t="shared" si="21"/>
        <v>0</v>
      </c>
      <c r="BI299">
        <f t="shared" si="21"/>
        <v>0</v>
      </c>
      <c r="BJ299">
        <f t="shared" si="19"/>
        <v>0</v>
      </c>
      <c r="BK299">
        <f t="shared" si="20"/>
        <v>0</v>
      </c>
      <c r="BL299">
        <f t="shared" si="20"/>
        <v>0</v>
      </c>
      <c r="BM299">
        <f t="shared" si="20"/>
        <v>0</v>
      </c>
      <c r="BN299">
        <f t="shared" si="20"/>
        <v>0</v>
      </c>
      <c r="BO299">
        <f t="shared" si="20"/>
        <v>1</v>
      </c>
      <c r="BP299">
        <f t="shared" si="20"/>
        <v>0</v>
      </c>
    </row>
    <row r="300" spans="3:68" x14ac:dyDescent="0.2">
      <c r="C300" s="150" t="str">
        <f>IFERROR(VLOOKUP(TABLA!F300,BLIOTECAS!$C$1:$E$26,3,FALSE),"")</f>
        <v>Ciencias de la Salud</v>
      </c>
      <c r="D300" s="209">
        <v>43971.618055555555</v>
      </c>
      <c r="E300" s="209" t="s">
        <v>396</v>
      </c>
      <c r="F300" t="s">
        <v>101</v>
      </c>
      <c r="G300" t="s">
        <v>397</v>
      </c>
      <c r="H300" t="s">
        <v>320</v>
      </c>
      <c r="I300" t="s">
        <v>329</v>
      </c>
      <c r="J300" t="s">
        <v>309</v>
      </c>
      <c r="K300" t="s">
        <v>222</v>
      </c>
      <c r="L300" t="s">
        <v>106</v>
      </c>
      <c r="S300" t="s">
        <v>26</v>
      </c>
      <c r="T300" t="s">
        <v>26</v>
      </c>
      <c r="U300">
        <v>1</v>
      </c>
      <c r="V300">
        <v>1</v>
      </c>
      <c r="W300">
        <v>1</v>
      </c>
      <c r="X300">
        <v>1</v>
      </c>
      <c r="Y300">
        <v>5</v>
      </c>
      <c r="Z300">
        <v>5</v>
      </c>
      <c r="AA300">
        <v>5</v>
      </c>
      <c r="AB300">
        <v>3</v>
      </c>
      <c r="AC300">
        <v>2</v>
      </c>
      <c r="AD300">
        <v>3</v>
      </c>
      <c r="AF300">
        <v>2</v>
      </c>
      <c r="AG300">
        <v>2</v>
      </c>
      <c r="AH300">
        <v>1</v>
      </c>
      <c r="AI300">
        <v>3</v>
      </c>
      <c r="AJ300">
        <v>3</v>
      </c>
      <c r="AK300" t="s">
        <v>26</v>
      </c>
      <c r="AL300">
        <v>1</v>
      </c>
      <c r="AM300">
        <v>1</v>
      </c>
      <c r="AN300" t="s">
        <v>307</v>
      </c>
      <c r="AV300" s="109" t="s">
        <v>26</v>
      </c>
      <c r="AW300" t="s">
        <v>26</v>
      </c>
      <c r="AY300">
        <v>3</v>
      </c>
      <c r="AZ300" s="109">
        <v>3</v>
      </c>
      <c r="BA300" s="191" t="s">
        <v>330</v>
      </c>
      <c r="BB300" t="s">
        <v>317</v>
      </c>
      <c r="BD300">
        <f t="shared" si="22"/>
        <v>0</v>
      </c>
      <c r="BE300">
        <f t="shared" si="21"/>
        <v>0</v>
      </c>
      <c r="BF300">
        <f t="shared" si="21"/>
        <v>0</v>
      </c>
      <c r="BG300">
        <f t="shared" si="21"/>
        <v>0</v>
      </c>
      <c r="BH300">
        <f t="shared" si="21"/>
        <v>1</v>
      </c>
      <c r="BI300">
        <f t="shared" si="21"/>
        <v>0</v>
      </c>
      <c r="BJ300">
        <f t="shared" si="19"/>
        <v>0</v>
      </c>
      <c r="BK300">
        <f t="shared" si="20"/>
        <v>0</v>
      </c>
      <c r="BL300">
        <f t="shared" si="20"/>
        <v>0</v>
      </c>
      <c r="BM300">
        <f t="shared" si="20"/>
        <v>0</v>
      </c>
      <c r="BN300">
        <f t="shared" si="20"/>
        <v>0</v>
      </c>
      <c r="BO300">
        <f t="shared" si="20"/>
        <v>1</v>
      </c>
      <c r="BP300">
        <f t="shared" si="20"/>
        <v>0</v>
      </c>
    </row>
    <row r="301" spans="3:68" x14ac:dyDescent="0.2">
      <c r="C301" s="150" t="str">
        <f>IFERROR(VLOOKUP(TABLA!F301,BLIOTECAS!$C$1:$E$26,3,FALSE),"")</f>
        <v>Ciencias Sociales</v>
      </c>
      <c r="D301" s="209">
        <v>43971.609027777777</v>
      </c>
      <c r="E301" s="209" t="s">
        <v>396</v>
      </c>
      <c r="F301" t="s">
        <v>99</v>
      </c>
      <c r="G301" t="s">
        <v>305</v>
      </c>
      <c r="H301" t="s">
        <v>305</v>
      </c>
      <c r="I301" t="s">
        <v>306</v>
      </c>
      <c r="J301" t="s">
        <v>322</v>
      </c>
      <c r="K301" t="s">
        <v>97</v>
      </c>
      <c r="L301" t="s">
        <v>91</v>
      </c>
      <c r="S301" t="s">
        <v>270</v>
      </c>
      <c r="T301" t="s">
        <v>270</v>
      </c>
      <c r="U301">
        <v>5</v>
      </c>
      <c r="V301">
        <v>4</v>
      </c>
      <c r="W301">
        <v>5</v>
      </c>
      <c r="X301">
        <v>5</v>
      </c>
      <c r="Y301">
        <v>5</v>
      </c>
      <c r="Z301">
        <v>4</v>
      </c>
      <c r="AA301">
        <v>5</v>
      </c>
      <c r="AB301">
        <v>2</v>
      </c>
      <c r="AC301">
        <v>5</v>
      </c>
      <c r="AD301">
        <v>5</v>
      </c>
      <c r="AF301">
        <v>5</v>
      </c>
      <c r="AG301">
        <v>5</v>
      </c>
      <c r="AH301">
        <v>5</v>
      </c>
      <c r="AI301">
        <v>5</v>
      </c>
      <c r="AJ301">
        <v>5</v>
      </c>
      <c r="AK301" t="s">
        <v>270</v>
      </c>
      <c r="AL301">
        <v>5</v>
      </c>
      <c r="AM301">
        <v>5</v>
      </c>
      <c r="AN301" t="s">
        <v>424</v>
      </c>
      <c r="AV301" s="109" t="s">
        <v>26</v>
      </c>
      <c r="AW301" t="s">
        <v>26</v>
      </c>
      <c r="AY301">
        <v>5</v>
      </c>
      <c r="AZ301" s="109">
        <v>5</v>
      </c>
      <c r="BA301" s="191" t="s">
        <v>303</v>
      </c>
      <c r="BB301" t="s">
        <v>304</v>
      </c>
      <c r="BD301">
        <f t="shared" si="22"/>
        <v>1</v>
      </c>
      <c r="BE301">
        <f t="shared" si="21"/>
        <v>0</v>
      </c>
      <c r="BF301">
        <f t="shared" si="21"/>
        <v>0</v>
      </c>
      <c r="BG301">
        <f t="shared" si="21"/>
        <v>0</v>
      </c>
      <c r="BH301">
        <f t="shared" si="21"/>
        <v>0</v>
      </c>
      <c r="BI301">
        <f t="shared" si="21"/>
        <v>0</v>
      </c>
      <c r="BJ301">
        <f t="shared" si="19"/>
        <v>0</v>
      </c>
      <c r="BK301">
        <f t="shared" si="20"/>
        <v>0</v>
      </c>
      <c r="BL301">
        <f t="shared" si="20"/>
        <v>1</v>
      </c>
      <c r="BM301">
        <f t="shared" si="20"/>
        <v>0</v>
      </c>
      <c r="BN301">
        <f t="shared" si="20"/>
        <v>0</v>
      </c>
      <c r="BO301">
        <f t="shared" si="20"/>
        <v>0</v>
      </c>
      <c r="BP301">
        <f t="shared" si="20"/>
        <v>0</v>
      </c>
    </row>
    <row r="302" spans="3:68" x14ac:dyDescent="0.2">
      <c r="C302" s="150" t="str">
        <f>IFERROR(VLOOKUP(TABLA!F302,BLIOTECAS!$C$1:$E$26,3,FALSE),"")</f>
        <v>Ciencias Sociales</v>
      </c>
      <c r="D302" s="209">
        <v>43971.59652777778</v>
      </c>
      <c r="E302" s="209" t="s">
        <v>396</v>
      </c>
      <c r="F302" t="s">
        <v>225</v>
      </c>
      <c r="G302" t="s">
        <v>300</v>
      </c>
      <c r="H302" t="s">
        <v>300</v>
      </c>
      <c r="I302" t="s">
        <v>306</v>
      </c>
      <c r="J302" t="s">
        <v>225</v>
      </c>
      <c r="K302" t="s">
        <v>97</v>
      </c>
      <c r="L302" t="s">
        <v>108</v>
      </c>
      <c r="S302" t="s">
        <v>26</v>
      </c>
      <c r="T302" t="s">
        <v>270</v>
      </c>
      <c r="U302">
        <v>4</v>
      </c>
      <c r="W302">
        <v>4</v>
      </c>
      <c r="Y302">
        <v>3</v>
      </c>
      <c r="Z302">
        <v>1</v>
      </c>
      <c r="AA302">
        <v>3</v>
      </c>
      <c r="AB302">
        <v>1</v>
      </c>
      <c r="AC302">
        <v>2</v>
      </c>
      <c r="AD302">
        <v>4</v>
      </c>
      <c r="AF302">
        <v>4</v>
      </c>
      <c r="AG302">
        <v>5</v>
      </c>
      <c r="AH302">
        <v>4</v>
      </c>
      <c r="AI302">
        <v>4</v>
      </c>
      <c r="AJ302">
        <v>4</v>
      </c>
      <c r="AK302" t="s">
        <v>26</v>
      </c>
      <c r="AL302">
        <v>3</v>
      </c>
      <c r="AM302">
        <v>2</v>
      </c>
      <c r="AN302" t="s">
        <v>409</v>
      </c>
      <c r="AV302" s="109" t="s">
        <v>26</v>
      </c>
      <c r="AW302" t="s">
        <v>26</v>
      </c>
      <c r="AY302">
        <v>5</v>
      </c>
      <c r="AZ302" s="109">
        <v>5</v>
      </c>
      <c r="BA302" s="191" t="s">
        <v>303</v>
      </c>
      <c r="BB302" t="s">
        <v>308</v>
      </c>
      <c r="BD302">
        <f t="shared" si="22"/>
        <v>1</v>
      </c>
      <c r="BE302">
        <f t="shared" si="21"/>
        <v>0</v>
      </c>
      <c r="BF302">
        <f t="shared" si="21"/>
        <v>0</v>
      </c>
      <c r="BG302">
        <f t="shared" si="21"/>
        <v>0</v>
      </c>
      <c r="BH302">
        <f t="shared" si="21"/>
        <v>0</v>
      </c>
      <c r="BI302">
        <f t="shared" si="21"/>
        <v>0</v>
      </c>
      <c r="BJ302">
        <f t="shared" si="19"/>
        <v>0</v>
      </c>
      <c r="BK302">
        <f t="shared" si="20"/>
        <v>1</v>
      </c>
      <c r="BL302">
        <f t="shared" si="20"/>
        <v>1</v>
      </c>
      <c r="BM302">
        <f t="shared" si="20"/>
        <v>0</v>
      </c>
      <c r="BN302">
        <f t="shared" si="20"/>
        <v>0</v>
      </c>
      <c r="BO302">
        <f t="shared" si="20"/>
        <v>0</v>
      </c>
      <c r="BP302">
        <f t="shared" si="20"/>
        <v>0</v>
      </c>
    </row>
    <row r="303" spans="3:68" x14ac:dyDescent="0.2">
      <c r="C303" s="150" t="str">
        <f>IFERROR(VLOOKUP(TABLA!F303,BLIOTECAS!$C$1:$E$26,3,FALSE),"")</f>
        <v>Ciencias Sociales</v>
      </c>
      <c r="D303" s="209">
        <v>43971.590277777781</v>
      </c>
      <c r="E303" s="209" t="s">
        <v>396</v>
      </c>
      <c r="F303" t="s">
        <v>97</v>
      </c>
      <c r="G303" t="s">
        <v>300</v>
      </c>
      <c r="H303" t="s">
        <v>300</v>
      </c>
      <c r="I303" t="s">
        <v>316</v>
      </c>
      <c r="S303" t="s">
        <v>270</v>
      </c>
      <c r="T303" t="s">
        <v>26</v>
      </c>
      <c r="BD303">
        <f t="shared" si="22"/>
        <v>0</v>
      </c>
      <c r="BE303">
        <f t="shared" si="21"/>
        <v>0</v>
      </c>
      <c r="BF303">
        <f t="shared" si="21"/>
        <v>0</v>
      </c>
      <c r="BG303">
        <f t="shared" si="21"/>
        <v>1</v>
      </c>
      <c r="BH303">
        <f t="shared" si="21"/>
        <v>0</v>
      </c>
      <c r="BI303">
        <f t="shared" si="21"/>
        <v>0</v>
      </c>
      <c r="BJ303">
        <f t="shared" si="19"/>
        <v>0</v>
      </c>
      <c r="BK303">
        <f t="shared" si="20"/>
        <v>0</v>
      </c>
      <c r="BL303">
        <f t="shared" si="20"/>
        <v>0</v>
      </c>
      <c r="BM303">
        <f t="shared" si="20"/>
        <v>0</v>
      </c>
      <c r="BN303">
        <f t="shared" si="20"/>
        <v>0</v>
      </c>
      <c r="BO303">
        <f t="shared" si="20"/>
        <v>0</v>
      </c>
      <c r="BP303">
        <f t="shared" si="20"/>
        <v>0</v>
      </c>
    </row>
    <row r="304" spans="3:68" x14ac:dyDescent="0.2">
      <c r="C304" s="150" t="str">
        <f>IFERROR(VLOOKUP(TABLA!F304,BLIOTECAS!$C$1:$E$26,3,FALSE),"")</f>
        <v>Ciencias Experimentales</v>
      </c>
      <c r="D304" s="209">
        <v>43971.585416666669</v>
      </c>
      <c r="E304" s="209" t="s">
        <v>396</v>
      </c>
      <c r="F304" t="s">
        <v>96</v>
      </c>
      <c r="G304" t="s">
        <v>301</v>
      </c>
      <c r="H304" t="s">
        <v>305</v>
      </c>
      <c r="I304" t="s">
        <v>306</v>
      </c>
      <c r="J304" t="s">
        <v>96</v>
      </c>
      <c r="K304" t="s">
        <v>106</v>
      </c>
      <c r="L304" t="s">
        <v>98</v>
      </c>
      <c r="M304" t="s">
        <v>425</v>
      </c>
      <c r="S304" t="s">
        <v>270</v>
      </c>
      <c r="T304" t="s">
        <v>270</v>
      </c>
      <c r="U304">
        <v>5</v>
      </c>
      <c r="V304">
        <v>1</v>
      </c>
      <c r="W304">
        <v>1</v>
      </c>
      <c r="X304">
        <v>3</v>
      </c>
      <c r="Y304">
        <v>5</v>
      </c>
      <c r="Z304">
        <v>5</v>
      </c>
      <c r="AA304">
        <v>3</v>
      </c>
      <c r="AB304">
        <v>2</v>
      </c>
      <c r="AC304">
        <v>4</v>
      </c>
      <c r="AD304">
        <v>5</v>
      </c>
      <c r="AF304">
        <v>3</v>
      </c>
      <c r="AG304">
        <v>5</v>
      </c>
      <c r="AH304">
        <v>5</v>
      </c>
      <c r="AI304">
        <v>5</v>
      </c>
      <c r="AJ304">
        <v>5</v>
      </c>
      <c r="AK304" t="s">
        <v>26</v>
      </c>
      <c r="AL304">
        <v>5</v>
      </c>
      <c r="AM304">
        <v>5</v>
      </c>
      <c r="AN304" t="s">
        <v>426</v>
      </c>
      <c r="AV304" s="109" t="s">
        <v>270</v>
      </c>
      <c r="AW304" t="s">
        <v>26</v>
      </c>
      <c r="AY304">
        <v>5</v>
      </c>
      <c r="AZ304" s="109">
        <v>5</v>
      </c>
      <c r="BA304" s="191" t="s">
        <v>303</v>
      </c>
      <c r="BC304" t="s">
        <v>427</v>
      </c>
      <c r="BD304">
        <f t="shared" si="22"/>
        <v>1</v>
      </c>
      <c r="BE304">
        <f t="shared" si="21"/>
        <v>0</v>
      </c>
      <c r="BF304">
        <f t="shared" si="21"/>
        <v>0</v>
      </c>
      <c r="BG304">
        <f t="shared" si="21"/>
        <v>0</v>
      </c>
      <c r="BH304">
        <f t="shared" si="21"/>
        <v>0</v>
      </c>
      <c r="BI304">
        <f t="shared" si="21"/>
        <v>0</v>
      </c>
      <c r="BJ304">
        <f t="shared" si="19"/>
        <v>0</v>
      </c>
      <c r="BK304">
        <f t="shared" si="20"/>
        <v>0</v>
      </c>
      <c r="BL304">
        <f t="shared" si="20"/>
        <v>1</v>
      </c>
      <c r="BM304">
        <f t="shared" si="20"/>
        <v>1</v>
      </c>
      <c r="BN304">
        <f t="shared" si="20"/>
        <v>0</v>
      </c>
      <c r="BO304">
        <f t="shared" si="20"/>
        <v>0</v>
      </c>
      <c r="BP304">
        <f t="shared" si="20"/>
        <v>0</v>
      </c>
    </row>
    <row r="305" spans="3:68" x14ac:dyDescent="0.2">
      <c r="C305" s="150" t="str">
        <f>IFERROR(VLOOKUP(TABLA!F305,BLIOTECAS!$C$1:$E$26,3,FALSE),"")</f>
        <v>Humanidades</v>
      </c>
      <c r="D305" s="209">
        <v>43971.584027777775</v>
      </c>
      <c r="E305" s="209" t="s">
        <v>396</v>
      </c>
      <c r="F305" t="s">
        <v>100</v>
      </c>
      <c r="G305" t="s">
        <v>300</v>
      </c>
      <c r="H305" t="s">
        <v>305</v>
      </c>
      <c r="I305" t="s">
        <v>306</v>
      </c>
      <c r="J305" t="s">
        <v>101</v>
      </c>
      <c r="K305" t="s">
        <v>100</v>
      </c>
      <c r="L305" t="s">
        <v>322</v>
      </c>
      <c r="S305" t="s">
        <v>26</v>
      </c>
      <c r="T305" t="s">
        <v>270</v>
      </c>
      <c r="U305">
        <v>4</v>
      </c>
      <c r="V305">
        <v>4</v>
      </c>
      <c r="W305">
        <v>1</v>
      </c>
      <c r="X305">
        <v>1</v>
      </c>
      <c r="Y305">
        <v>4</v>
      </c>
      <c r="Z305">
        <v>5</v>
      </c>
      <c r="AA305">
        <v>1</v>
      </c>
      <c r="AB305">
        <v>5</v>
      </c>
      <c r="AC305">
        <v>1</v>
      </c>
      <c r="AD305">
        <v>3</v>
      </c>
      <c r="AF305">
        <v>3</v>
      </c>
      <c r="AG305">
        <v>5</v>
      </c>
      <c r="AH305">
        <v>3</v>
      </c>
      <c r="AI305">
        <v>3</v>
      </c>
      <c r="AJ305">
        <v>1</v>
      </c>
      <c r="AK305" t="s">
        <v>26</v>
      </c>
      <c r="AL305">
        <v>3</v>
      </c>
      <c r="AM305">
        <v>1</v>
      </c>
      <c r="AN305" t="s">
        <v>354</v>
      </c>
      <c r="AV305" s="109" t="s">
        <v>26</v>
      </c>
      <c r="AW305" t="s">
        <v>26</v>
      </c>
      <c r="AY305">
        <v>4</v>
      </c>
      <c r="AZ305" s="109">
        <v>4</v>
      </c>
      <c r="BA305" s="191" t="s">
        <v>311</v>
      </c>
      <c r="BB305" t="s">
        <v>317</v>
      </c>
      <c r="BD305">
        <f t="shared" si="22"/>
        <v>1</v>
      </c>
      <c r="BE305">
        <f t="shared" si="21"/>
        <v>0</v>
      </c>
      <c r="BF305">
        <f t="shared" si="21"/>
        <v>0</v>
      </c>
      <c r="BG305">
        <f t="shared" si="21"/>
        <v>0</v>
      </c>
      <c r="BH305">
        <f t="shared" si="21"/>
        <v>0</v>
      </c>
      <c r="BI305">
        <f t="shared" si="21"/>
        <v>0</v>
      </c>
      <c r="BJ305">
        <f t="shared" si="19"/>
        <v>1</v>
      </c>
      <c r="BK305">
        <f t="shared" si="20"/>
        <v>0</v>
      </c>
      <c r="BL305">
        <f t="shared" si="20"/>
        <v>0</v>
      </c>
      <c r="BM305">
        <f t="shared" si="20"/>
        <v>1</v>
      </c>
      <c r="BN305">
        <f t="shared" si="20"/>
        <v>0</v>
      </c>
      <c r="BO305">
        <f t="shared" si="20"/>
        <v>0</v>
      </c>
      <c r="BP305">
        <f t="shared" si="20"/>
        <v>0</v>
      </c>
    </row>
    <row r="306" spans="3:68" x14ac:dyDescent="0.2">
      <c r="C306" s="150" t="str">
        <f>IFERROR(VLOOKUP(TABLA!F306,BLIOTECAS!$C$1:$E$26,3,FALSE),"")</f>
        <v>Ciencias Experimentales</v>
      </c>
      <c r="D306" s="209">
        <v>43971.581250000003</v>
      </c>
      <c r="E306" s="209" t="s">
        <v>396</v>
      </c>
      <c r="F306" t="s">
        <v>98</v>
      </c>
      <c r="G306" t="s">
        <v>301</v>
      </c>
      <c r="H306" t="s">
        <v>397</v>
      </c>
      <c r="I306" t="s">
        <v>306</v>
      </c>
      <c r="J306" t="s">
        <v>98</v>
      </c>
      <c r="K306" t="s">
        <v>90</v>
      </c>
      <c r="L306" t="s">
        <v>95</v>
      </c>
      <c r="S306" t="s">
        <v>26</v>
      </c>
      <c r="T306" t="s">
        <v>26</v>
      </c>
      <c r="U306">
        <v>1</v>
      </c>
      <c r="V306">
        <v>1</v>
      </c>
      <c r="W306">
        <v>1</v>
      </c>
      <c r="X306">
        <v>3</v>
      </c>
      <c r="Y306">
        <v>3</v>
      </c>
      <c r="Z306">
        <v>5</v>
      </c>
      <c r="AA306">
        <v>5</v>
      </c>
      <c r="AB306">
        <v>1</v>
      </c>
      <c r="AC306">
        <v>3</v>
      </c>
      <c r="AD306">
        <v>5</v>
      </c>
      <c r="AF306">
        <v>2</v>
      </c>
      <c r="AG306">
        <v>3</v>
      </c>
      <c r="AH306">
        <v>3</v>
      </c>
      <c r="AI306">
        <v>3</v>
      </c>
      <c r="AJ306">
        <v>2</v>
      </c>
      <c r="AK306" t="s">
        <v>26</v>
      </c>
      <c r="AL306">
        <v>1</v>
      </c>
      <c r="AM306">
        <v>1</v>
      </c>
      <c r="AN306" t="s">
        <v>325</v>
      </c>
      <c r="AV306" s="109" t="s">
        <v>26</v>
      </c>
      <c r="AW306" t="s">
        <v>26</v>
      </c>
      <c r="AY306">
        <v>3</v>
      </c>
      <c r="AZ306" s="109">
        <v>4</v>
      </c>
      <c r="BA306" s="191" t="s">
        <v>319</v>
      </c>
      <c r="BB306" t="s">
        <v>308</v>
      </c>
      <c r="BD306">
        <f t="shared" si="22"/>
        <v>1</v>
      </c>
      <c r="BE306">
        <f t="shared" si="21"/>
        <v>0</v>
      </c>
      <c r="BF306">
        <f t="shared" si="21"/>
        <v>0</v>
      </c>
      <c r="BG306">
        <f t="shared" si="21"/>
        <v>0</v>
      </c>
      <c r="BH306">
        <f t="shared" si="21"/>
        <v>0</v>
      </c>
      <c r="BI306">
        <f t="shared" si="21"/>
        <v>0</v>
      </c>
      <c r="BJ306">
        <f t="shared" si="19"/>
        <v>1</v>
      </c>
      <c r="BK306">
        <f t="shared" si="20"/>
        <v>0</v>
      </c>
      <c r="BL306">
        <f t="shared" si="20"/>
        <v>0</v>
      </c>
      <c r="BM306">
        <f t="shared" si="20"/>
        <v>0</v>
      </c>
      <c r="BN306">
        <f t="shared" si="20"/>
        <v>0</v>
      </c>
      <c r="BO306">
        <f t="shared" si="20"/>
        <v>0</v>
      </c>
      <c r="BP306">
        <f t="shared" si="20"/>
        <v>0</v>
      </c>
    </row>
    <row r="307" spans="3:68" x14ac:dyDescent="0.2">
      <c r="C307" s="150" t="str">
        <f>IFERROR(VLOOKUP(TABLA!F307,BLIOTECAS!$C$1:$E$26,3,FALSE),"")</f>
        <v>Ciencias de la Salud</v>
      </c>
      <c r="D307" s="209">
        <v>43971.57708333333</v>
      </c>
      <c r="E307" s="209" t="s">
        <v>407</v>
      </c>
      <c r="F307" t="s">
        <v>107</v>
      </c>
      <c r="G307" t="s">
        <v>305</v>
      </c>
      <c r="H307" t="s">
        <v>320</v>
      </c>
      <c r="I307" t="s">
        <v>315</v>
      </c>
      <c r="J307" t="s">
        <v>107</v>
      </c>
      <c r="K307" t="s">
        <v>107</v>
      </c>
      <c r="L307" t="s">
        <v>107</v>
      </c>
      <c r="S307" t="s">
        <v>26</v>
      </c>
      <c r="T307" t="s">
        <v>26</v>
      </c>
      <c r="U307">
        <v>3</v>
      </c>
      <c r="V307">
        <v>2</v>
      </c>
      <c r="W307">
        <v>1</v>
      </c>
      <c r="X307">
        <v>2</v>
      </c>
      <c r="Y307">
        <v>5</v>
      </c>
      <c r="Z307">
        <v>5</v>
      </c>
      <c r="AA307">
        <v>5</v>
      </c>
      <c r="AB307">
        <v>2</v>
      </c>
      <c r="AC307">
        <v>4</v>
      </c>
      <c r="AD307">
        <v>3</v>
      </c>
      <c r="AF307">
        <v>3</v>
      </c>
      <c r="AG307">
        <v>3</v>
      </c>
      <c r="AH307">
        <v>2</v>
      </c>
      <c r="AI307">
        <v>2</v>
      </c>
      <c r="AJ307">
        <v>1</v>
      </c>
      <c r="AK307" t="s">
        <v>26</v>
      </c>
      <c r="AL307">
        <v>1</v>
      </c>
      <c r="AM307">
        <v>2</v>
      </c>
      <c r="AN307" t="s">
        <v>428</v>
      </c>
      <c r="AV307" s="109" t="s">
        <v>26</v>
      </c>
      <c r="AW307" t="s">
        <v>26</v>
      </c>
      <c r="AY307">
        <v>4</v>
      </c>
      <c r="AZ307" s="109">
        <v>4</v>
      </c>
      <c r="BA307" s="191" t="s">
        <v>311</v>
      </c>
      <c r="BB307" t="s">
        <v>308</v>
      </c>
      <c r="BC307" t="s">
        <v>429</v>
      </c>
      <c r="BD307">
        <f t="shared" si="22"/>
        <v>0</v>
      </c>
      <c r="BE307">
        <f t="shared" si="21"/>
        <v>1</v>
      </c>
      <c r="BF307">
        <f t="shared" si="21"/>
        <v>0</v>
      </c>
      <c r="BG307">
        <f t="shared" si="21"/>
        <v>0</v>
      </c>
      <c r="BH307">
        <f t="shared" si="21"/>
        <v>0</v>
      </c>
      <c r="BI307">
        <f t="shared" si="21"/>
        <v>0</v>
      </c>
      <c r="BJ307">
        <f t="shared" si="19"/>
        <v>0</v>
      </c>
      <c r="BK307">
        <f t="shared" si="20"/>
        <v>1</v>
      </c>
      <c r="BL307">
        <f t="shared" si="20"/>
        <v>1</v>
      </c>
      <c r="BM307">
        <f t="shared" si="20"/>
        <v>1</v>
      </c>
      <c r="BN307">
        <f t="shared" si="20"/>
        <v>0</v>
      </c>
      <c r="BO307">
        <f t="shared" si="20"/>
        <v>0</v>
      </c>
      <c r="BP307">
        <f t="shared" si="20"/>
        <v>0</v>
      </c>
    </row>
    <row r="308" spans="3:68" x14ac:dyDescent="0.2">
      <c r="C308" s="150" t="str">
        <f>IFERROR(VLOOKUP(TABLA!F308,BLIOTECAS!$C$1:$E$26,3,FALSE),"")</f>
        <v>Ciencias Experimentales</v>
      </c>
      <c r="D308" s="209">
        <v>43971.576388888891</v>
      </c>
      <c r="E308" s="209" t="s">
        <v>396</v>
      </c>
      <c r="F308" t="s">
        <v>223</v>
      </c>
      <c r="G308" t="s">
        <v>305</v>
      </c>
      <c r="H308" t="s">
        <v>305</v>
      </c>
      <c r="I308" t="s">
        <v>338</v>
      </c>
      <c r="J308" t="s">
        <v>309</v>
      </c>
      <c r="K308" t="s">
        <v>223</v>
      </c>
      <c r="S308" t="s">
        <v>270</v>
      </c>
      <c r="T308" t="s">
        <v>270</v>
      </c>
      <c r="U308">
        <v>3</v>
      </c>
      <c r="V308">
        <v>1</v>
      </c>
      <c r="W308">
        <v>4</v>
      </c>
      <c r="X308">
        <v>4</v>
      </c>
      <c r="Y308">
        <v>3</v>
      </c>
      <c r="Z308">
        <v>4</v>
      </c>
      <c r="AA308">
        <v>4</v>
      </c>
      <c r="AB308">
        <v>4</v>
      </c>
      <c r="AC308">
        <v>4</v>
      </c>
      <c r="AD308">
        <v>4</v>
      </c>
      <c r="AF308">
        <v>4</v>
      </c>
      <c r="AG308">
        <v>4</v>
      </c>
      <c r="AH308">
        <v>5</v>
      </c>
      <c r="AI308">
        <v>4</v>
      </c>
      <c r="AJ308">
        <v>4</v>
      </c>
      <c r="AK308" t="s">
        <v>270</v>
      </c>
      <c r="AL308">
        <v>1</v>
      </c>
      <c r="AM308">
        <v>4</v>
      </c>
      <c r="AN308" t="s">
        <v>307</v>
      </c>
      <c r="AV308" s="109" t="s">
        <v>270</v>
      </c>
      <c r="AW308" t="s">
        <v>270</v>
      </c>
      <c r="AX308" t="s">
        <v>313</v>
      </c>
      <c r="AY308">
        <v>5</v>
      </c>
      <c r="AZ308" s="109">
        <v>5</v>
      </c>
      <c r="BA308" s="191" t="s">
        <v>303</v>
      </c>
      <c r="BB308" t="s">
        <v>304</v>
      </c>
      <c r="BD308">
        <f t="shared" si="22"/>
        <v>0</v>
      </c>
      <c r="BE308">
        <f t="shared" si="21"/>
        <v>1</v>
      </c>
      <c r="BF308">
        <f t="shared" si="21"/>
        <v>1</v>
      </c>
      <c r="BG308">
        <f t="shared" si="21"/>
        <v>0</v>
      </c>
      <c r="BH308">
        <f t="shared" si="21"/>
        <v>1</v>
      </c>
      <c r="BI308">
        <f t="shared" si="21"/>
        <v>0</v>
      </c>
      <c r="BJ308">
        <f t="shared" si="19"/>
        <v>0</v>
      </c>
      <c r="BK308">
        <f t="shared" si="20"/>
        <v>0</v>
      </c>
      <c r="BL308">
        <f t="shared" ref="BK308:BP350" si="23">IF(IFERROR(FIND(BL$1,$AN308,1),0)&lt;&gt;0,1,0)</f>
        <v>0</v>
      </c>
      <c r="BM308">
        <f t="shared" si="23"/>
        <v>0</v>
      </c>
      <c r="BN308">
        <f t="shared" si="23"/>
        <v>0</v>
      </c>
      <c r="BO308">
        <f t="shared" si="23"/>
        <v>1</v>
      </c>
      <c r="BP308">
        <f t="shared" si="23"/>
        <v>0</v>
      </c>
    </row>
    <row r="309" spans="3:68" x14ac:dyDescent="0.2">
      <c r="C309" s="150" t="str">
        <f>IFERROR(VLOOKUP(TABLA!F309,BLIOTECAS!$C$1:$E$26,3,FALSE),"")</f>
        <v>Humanidades</v>
      </c>
      <c r="D309" s="209">
        <v>43971.575694444444</v>
      </c>
      <c r="E309" s="209" t="s">
        <v>396</v>
      </c>
      <c r="F309" t="s">
        <v>102</v>
      </c>
      <c r="G309" t="s">
        <v>305</v>
      </c>
      <c r="H309" t="s">
        <v>300</v>
      </c>
      <c r="I309" t="s">
        <v>306</v>
      </c>
      <c r="J309" t="s">
        <v>309</v>
      </c>
      <c r="K309" t="s">
        <v>310</v>
      </c>
      <c r="S309" t="s">
        <v>26</v>
      </c>
      <c r="T309" t="s">
        <v>270</v>
      </c>
      <c r="U309">
        <v>2</v>
      </c>
      <c r="V309">
        <v>1</v>
      </c>
      <c r="W309">
        <v>1</v>
      </c>
      <c r="X309">
        <v>2</v>
      </c>
      <c r="Y309">
        <v>4</v>
      </c>
      <c r="Z309">
        <v>4</v>
      </c>
      <c r="AA309">
        <v>2</v>
      </c>
      <c r="AB309">
        <v>3</v>
      </c>
      <c r="AC309">
        <v>2</v>
      </c>
      <c r="AD309">
        <v>3</v>
      </c>
      <c r="AF309">
        <v>3</v>
      </c>
      <c r="AG309">
        <v>4</v>
      </c>
      <c r="AH309">
        <v>4</v>
      </c>
      <c r="AI309">
        <v>4</v>
      </c>
      <c r="AJ309">
        <v>3</v>
      </c>
      <c r="AK309" t="s">
        <v>26</v>
      </c>
      <c r="AL309">
        <v>3</v>
      </c>
      <c r="AM309">
        <v>1</v>
      </c>
      <c r="AN309" t="s">
        <v>408</v>
      </c>
      <c r="AV309" s="109" t="s">
        <v>26</v>
      </c>
      <c r="AW309" t="s">
        <v>26</v>
      </c>
      <c r="AY309">
        <v>5</v>
      </c>
      <c r="AZ309" s="109">
        <v>5</v>
      </c>
      <c r="BA309" s="191" t="s">
        <v>319</v>
      </c>
      <c r="BB309" t="s">
        <v>317</v>
      </c>
      <c r="BC309" t="s">
        <v>430</v>
      </c>
      <c r="BD309">
        <f t="shared" si="22"/>
        <v>1</v>
      </c>
      <c r="BE309">
        <f t="shared" si="21"/>
        <v>0</v>
      </c>
      <c r="BF309">
        <f t="shared" si="21"/>
        <v>0</v>
      </c>
      <c r="BG309">
        <f t="shared" si="21"/>
        <v>0</v>
      </c>
      <c r="BH309">
        <f t="shared" si="21"/>
        <v>0</v>
      </c>
      <c r="BI309">
        <f t="shared" si="21"/>
        <v>0</v>
      </c>
      <c r="BJ309">
        <f t="shared" si="19"/>
        <v>1</v>
      </c>
      <c r="BK309">
        <f t="shared" si="23"/>
        <v>0</v>
      </c>
      <c r="BL309">
        <f t="shared" si="23"/>
        <v>1</v>
      </c>
      <c r="BM309">
        <f t="shared" si="23"/>
        <v>1</v>
      </c>
      <c r="BN309">
        <f t="shared" si="23"/>
        <v>0</v>
      </c>
      <c r="BO309">
        <f t="shared" si="23"/>
        <v>0</v>
      </c>
      <c r="BP309">
        <f t="shared" si="23"/>
        <v>0</v>
      </c>
    </row>
    <row r="310" spans="3:68" x14ac:dyDescent="0.2">
      <c r="C310" s="150" t="str">
        <f>IFERROR(VLOOKUP(TABLA!F310,BLIOTECAS!$C$1:$E$26,3,FALSE),"")</f>
        <v>Ciencias Experimentales</v>
      </c>
      <c r="D310" s="209">
        <v>43971.572222222225</v>
      </c>
      <c r="E310" s="209" t="s">
        <v>396</v>
      </c>
      <c r="F310" t="s">
        <v>94</v>
      </c>
      <c r="G310" t="s">
        <v>301</v>
      </c>
      <c r="H310" t="s">
        <v>300</v>
      </c>
      <c r="I310" t="s">
        <v>315</v>
      </c>
      <c r="J310" t="s">
        <v>94</v>
      </c>
      <c r="K310" t="s">
        <v>309</v>
      </c>
      <c r="L310" t="s">
        <v>98</v>
      </c>
      <c r="M310" t="s">
        <v>431</v>
      </c>
      <c r="S310" t="s">
        <v>270</v>
      </c>
      <c r="T310" t="s">
        <v>270</v>
      </c>
      <c r="U310">
        <v>3</v>
      </c>
      <c r="V310">
        <v>1</v>
      </c>
      <c r="W310">
        <v>1</v>
      </c>
      <c r="X310">
        <v>3</v>
      </c>
      <c r="Y310">
        <v>5</v>
      </c>
      <c r="Z310">
        <v>3</v>
      </c>
      <c r="AA310">
        <v>5</v>
      </c>
      <c r="AB310">
        <v>2</v>
      </c>
      <c r="AC310">
        <v>3</v>
      </c>
      <c r="AD310">
        <v>3</v>
      </c>
      <c r="AF310">
        <v>3</v>
      </c>
      <c r="AG310">
        <v>4</v>
      </c>
      <c r="AH310">
        <v>3</v>
      </c>
      <c r="AI310">
        <v>3</v>
      </c>
      <c r="AJ310">
        <v>4</v>
      </c>
      <c r="AK310" t="s">
        <v>26</v>
      </c>
      <c r="AL310">
        <v>3</v>
      </c>
      <c r="AN310" t="s">
        <v>408</v>
      </c>
      <c r="AV310" s="109" t="s">
        <v>26</v>
      </c>
      <c r="AW310" t="s">
        <v>26</v>
      </c>
      <c r="AY310">
        <v>4</v>
      </c>
      <c r="AZ310" s="109">
        <v>3</v>
      </c>
      <c r="BA310" s="191" t="s">
        <v>319</v>
      </c>
      <c r="BB310" t="s">
        <v>308</v>
      </c>
      <c r="BC310" t="s">
        <v>432</v>
      </c>
      <c r="BD310">
        <f t="shared" si="22"/>
        <v>0</v>
      </c>
      <c r="BE310">
        <f t="shared" si="21"/>
        <v>1</v>
      </c>
      <c r="BF310">
        <f t="shared" si="21"/>
        <v>0</v>
      </c>
      <c r="BG310">
        <f t="shared" si="21"/>
        <v>0</v>
      </c>
      <c r="BH310">
        <f t="shared" si="21"/>
        <v>0</v>
      </c>
      <c r="BI310">
        <f t="shared" si="21"/>
        <v>0</v>
      </c>
      <c r="BJ310">
        <f t="shared" ref="BJ310:BJ373" si="24">IF(IFERROR(FIND(BJ$1,$AN310,1),0)&lt;&gt;0,1,0)</f>
        <v>1</v>
      </c>
      <c r="BK310">
        <f t="shared" si="23"/>
        <v>0</v>
      </c>
      <c r="BL310">
        <f t="shared" si="23"/>
        <v>1</v>
      </c>
      <c r="BM310">
        <f t="shared" si="23"/>
        <v>1</v>
      </c>
      <c r="BN310">
        <f t="shared" si="23"/>
        <v>0</v>
      </c>
      <c r="BO310">
        <f t="shared" si="23"/>
        <v>0</v>
      </c>
      <c r="BP310">
        <f t="shared" si="23"/>
        <v>0</v>
      </c>
    </row>
    <row r="311" spans="3:68" x14ac:dyDescent="0.2">
      <c r="C311" s="150" t="str">
        <f>IFERROR(VLOOKUP(TABLA!F311,BLIOTECAS!$C$1:$E$26,3,FALSE),"")</f>
        <v>Humanidades</v>
      </c>
      <c r="D311" s="209">
        <v>43971.571527777778</v>
      </c>
      <c r="E311" s="209" t="s">
        <v>396</v>
      </c>
      <c r="F311" t="s">
        <v>102</v>
      </c>
      <c r="G311" t="s">
        <v>305</v>
      </c>
      <c r="H311" t="s">
        <v>305</v>
      </c>
      <c r="I311" t="s">
        <v>318</v>
      </c>
      <c r="J311" t="s">
        <v>309</v>
      </c>
      <c r="K311" t="s">
        <v>310</v>
      </c>
      <c r="L311" t="s">
        <v>104</v>
      </c>
      <c r="S311" t="s">
        <v>26</v>
      </c>
      <c r="T311" t="s">
        <v>270</v>
      </c>
      <c r="U311">
        <v>4</v>
      </c>
      <c r="V311">
        <v>2</v>
      </c>
      <c r="W311">
        <v>3</v>
      </c>
      <c r="X311">
        <v>3</v>
      </c>
      <c r="Y311">
        <v>1</v>
      </c>
      <c r="Z311">
        <v>5</v>
      </c>
      <c r="AA311">
        <v>1</v>
      </c>
      <c r="AB311">
        <v>1</v>
      </c>
      <c r="AC311">
        <v>1</v>
      </c>
      <c r="AD311">
        <v>4</v>
      </c>
      <c r="AF311">
        <v>2</v>
      </c>
      <c r="AG311">
        <v>3</v>
      </c>
      <c r="AH311">
        <v>3</v>
      </c>
      <c r="AI311">
        <v>3</v>
      </c>
      <c r="AJ311">
        <v>1</v>
      </c>
      <c r="AK311" t="s">
        <v>26</v>
      </c>
      <c r="AL311">
        <v>2</v>
      </c>
      <c r="AM311">
        <v>1</v>
      </c>
      <c r="AN311" t="s">
        <v>307</v>
      </c>
      <c r="AV311" s="109" t="s">
        <v>26</v>
      </c>
      <c r="AW311" t="s">
        <v>26</v>
      </c>
      <c r="AY311">
        <v>4</v>
      </c>
      <c r="AZ311" s="109">
        <v>3</v>
      </c>
      <c r="BA311" s="191" t="s">
        <v>311</v>
      </c>
      <c r="BB311" t="s">
        <v>308</v>
      </c>
      <c r="BD311">
        <f t="shared" si="22"/>
        <v>0</v>
      </c>
      <c r="BE311">
        <f t="shared" si="21"/>
        <v>0</v>
      </c>
      <c r="BF311">
        <f t="shared" si="21"/>
        <v>1</v>
      </c>
      <c r="BG311">
        <f t="shared" si="21"/>
        <v>0</v>
      </c>
      <c r="BH311">
        <f t="shared" si="21"/>
        <v>0</v>
      </c>
      <c r="BI311">
        <f t="shared" si="21"/>
        <v>0</v>
      </c>
      <c r="BJ311">
        <f t="shared" si="24"/>
        <v>0</v>
      </c>
      <c r="BK311">
        <f t="shared" si="23"/>
        <v>0</v>
      </c>
      <c r="BL311">
        <f t="shared" si="23"/>
        <v>0</v>
      </c>
      <c r="BM311">
        <f t="shared" si="23"/>
        <v>0</v>
      </c>
      <c r="BN311">
        <f t="shared" si="23"/>
        <v>0</v>
      </c>
      <c r="BO311">
        <f t="shared" si="23"/>
        <v>1</v>
      </c>
      <c r="BP311">
        <f t="shared" si="23"/>
        <v>0</v>
      </c>
    </row>
    <row r="312" spans="3:68" x14ac:dyDescent="0.2">
      <c r="C312" s="150" t="str">
        <f>IFERROR(VLOOKUP(TABLA!F312,BLIOTECAS!$C$1:$E$26,3,FALSE),"")</f>
        <v>Ciencias de la Salud</v>
      </c>
      <c r="D312" s="209">
        <v>43971.570138888892</v>
      </c>
      <c r="E312" s="209" t="s">
        <v>396</v>
      </c>
      <c r="F312" t="s">
        <v>224</v>
      </c>
      <c r="G312" t="s">
        <v>301</v>
      </c>
      <c r="H312" t="s">
        <v>300</v>
      </c>
      <c r="I312" t="s">
        <v>306</v>
      </c>
      <c r="J312" t="s">
        <v>224</v>
      </c>
      <c r="K312" t="s">
        <v>106</v>
      </c>
      <c r="L312" t="s">
        <v>90</v>
      </c>
      <c r="S312" t="s">
        <v>270</v>
      </c>
      <c r="T312" t="s">
        <v>270</v>
      </c>
      <c r="U312">
        <v>4</v>
      </c>
      <c r="V312">
        <v>1</v>
      </c>
      <c r="W312">
        <v>3</v>
      </c>
      <c r="X312">
        <v>1</v>
      </c>
      <c r="Y312">
        <v>3</v>
      </c>
      <c r="Z312">
        <v>1</v>
      </c>
      <c r="AA312">
        <v>2</v>
      </c>
      <c r="AB312">
        <v>1</v>
      </c>
      <c r="AC312">
        <v>4</v>
      </c>
      <c r="AD312">
        <v>4</v>
      </c>
      <c r="AF312">
        <v>4</v>
      </c>
      <c r="AG312">
        <v>5</v>
      </c>
      <c r="AH312">
        <v>5</v>
      </c>
      <c r="AI312">
        <v>3</v>
      </c>
      <c r="AJ312">
        <v>4</v>
      </c>
      <c r="AK312" t="s">
        <v>26</v>
      </c>
      <c r="AL312">
        <v>4</v>
      </c>
      <c r="AM312">
        <v>3</v>
      </c>
      <c r="AN312" t="s">
        <v>400</v>
      </c>
      <c r="AV312" s="109" t="s">
        <v>270</v>
      </c>
      <c r="AW312" t="s">
        <v>26</v>
      </c>
      <c r="AY312">
        <v>5</v>
      </c>
      <c r="AZ312" s="109">
        <v>5</v>
      </c>
      <c r="BA312" s="191" t="s">
        <v>311</v>
      </c>
      <c r="BB312" t="s">
        <v>308</v>
      </c>
      <c r="BD312">
        <f t="shared" si="22"/>
        <v>1</v>
      </c>
      <c r="BE312">
        <f t="shared" si="21"/>
        <v>0</v>
      </c>
      <c r="BF312">
        <f t="shared" si="21"/>
        <v>0</v>
      </c>
      <c r="BG312">
        <f t="shared" si="21"/>
        <v>0</v>
      </c>
      <c r="BH312">
        <f t="shared" si="21"/>
        <v>0</v>
      </c>
      <c r="BI312">
        <f t="shared" si="21"/>
        <v>0</v>
      </c>
      <c r="BJ312">
        <f t="shared" si="24"/>
        <v>0</v>
      </c>
      <c r="BK312">
        <f t="shared" si="23"/>
        <v>0</v>
      </c>
      <c r="BL312">
        <f t="shared" si="23"/>
        <v>1</v>
      </c>
      <c r="BM312">
        <f t="shared" si="23"/>
        <v>1</v>
      </c>
      <c r="BN312">
        <f t="shared" si="23"/>
        <v>0</v>
      </c>
      <c r="BO312">
        <f t="shared" si="23"/>
        <v>0</v>
      </c>
      <c r="BP312">
        <f t="shared" si="23"/>
        <v>0</v>
      </c>
    </row>
    <row r="313" spans="3:68" x14ac:dyDescent="0.2">
      <c r="C313" s="150" t="str">
        <f>IFERROR(VLOOKUP(TABLA!F313,BLIOTECAS!$C$1:$E$26,3,FALSE),"")</f>
        <v>Ciencias Experimentales</v>
      </c>
      <c r="D313" s="209">
        <v>43971.570138888892</v>
      </c>
      <c r="E313" s="209" t="s">
        <v>396</v>
      </c>
      <c r="F313" t="s">
        <v>98</v>
      </c>
      <c r="G313" t="s">
        <v>301</v>
      </c>
      <c r="H313" t="s">
        <v>397</v>
      </c>
      <c r="I313" t="s">
        <v>306</v>
      </c>
      <c r="J313" t="s">
        <v>98</v>
      </c>
      <c r="K313" t="s">
        <v>90</v>
      </c>
      <c r="L313" t="s">
        <v>309</v>
      </c>
      <c r="S313" t="s">
        <v>26</v>
      </c>
      <c r="T313" t="s">
        <v>270</v>
      </c>
      <c r="U313">
        <v>3</v>
      </c>
      <c r="V313">
        <v>1</v>
      </c>
      <c r="W313">
        <v>3</v>
      </c>
      <c r="X313">
        <v>1</v>
      </c>
      <c r="Y313">
        <v>5</v>
      </c>
      <c r="Z313">
        <v>4</v>
      </c>
      <c r="AA313">
        <v>5</v>
      </c>
      <c r="AC313">
        <v>4</v>
      </c>
      <c r="AD313">
        <v>4</v>
      </c>
      <c r="AF313">
        <v>3</v>
      </c>
      <c r="AG313">
        <v>5</v>
      </c>
      <c r="AH313">
        <v>3</v>
      </c>
      <c r="AI313">
        <v>3</v>
      </c>
      <c r="AJ313">
        <v>4</v>
      </c>
      <c r="AK313" t="s">
        <v>26</v>
      </c>
      <c r="AL313">
        <v>3</v>
      </c>
      <c r="AM313">
        <v>4</v>
      </c>
      <c r="AN313" t="s">
        <v>428</v>
      </c>
      <c r="AV313" s="109" t="s">
        <v>270</v>
      </c>
      <c r="AW313" t="s">
        <v>26</v>
      </c>
      <c r="AY313">
        <v>4</v>
      </c>
      <c r="AZ313" s="109">
        <v>5</v>
      </c>
      <c r="BA313" s="191" t="s">
        <v>311</v>
      </c>
      <c r="BB313" t="s">
        <v>308</v>
      </c>
      <c r="BC313" t="s">
        <v>433</v>
      </c>
      <c r="BD313">
        <f t="shared" si="22"/>
        <v>1</v>
      </c>
      <c r="BE313">
        <f t="shared" si="21"/>
        <v>0</v>
      </c>
      <c r="BF313">
        <f t="shared" si="21"/>
        <v>0</v>
      </c>
      <c r="BG313">
        <f t="shared" si="21"/>
        <v>0</v>
      </c>
      <c r="BH313">
        <f t="shared" si="21"/>
        <v>0</v>
      </c>
      <c r="BI313">
        <f t="shared" si="21"/>
        <v>0</v>
      </c>
      <c r="BJ313">
        <f t="shared" si="24"/>
        <v>0</v>
      </c>
      <c r="BK313">
        <f t="shared" si="23"/>
        <v>1</v>
      </c>
      <c r="BL313">
        <f t="shared" si="23"/>
        <v>1</v>
      </c>
      <c r="BM313">
        <f t="shared" si="23"/>
        <v>1</v>
      </c>
      <c r="BN313">
        <f t="shared" si="23"/>
        <v>0</v>
      </c>
      <c r="BO313">
        <f t="shared" si="23"/>
        <v>0</v>
      </c>
      <c r="BP313">
        <f t="shared" si="23"/>
        <v>0</v>
      </c>
    </row>
    <row r="314" spans="3:68" x14ac:dyDescent="0.2">
      <c r="C314" s="150" t="str">
        <f>IFERROR(VLOOKUP(TABLA!F314,BLIOTECAS!$C$1:$E$26,3,FALSE),"")</f>
        <v>Ciencias Sociales</v>
      </c>
      <c r="D314" s="209">
        <v>43971.569444444445</v>
      </c>
      <c r="E314" s="209" t="s">
        <v>407</v>
      </c>
      <c r="F314" t="s">
        <v>93</v>
      </c>
      <c r="G314" t="s">
        <v>305</v>
      </c>
      <c r="H314" t="s">
        <v>300</v>
      </c>
      <c r="I314" t="s">
        <v>306</v>
      </c>
      <c r="J314" t="s">
        <v>93</v>
      </c>
      <c r="S314" t="s">
        <v>270</v>
      </c>
      <c r="T314" t="s">
        <v>26</v>
      </c>
      <c r="U314">
        <v>3</v>
      </c>
      <c r="V314">
        <v>3</v>
      </c>
      <c r="W314">
        <v>3</v>
      </c>
      <c r="X314">
        <v>2</v>
      </c>
      <c r="Y314">
        <v>3</v>
      </c>
      <c r="Z314">
        <v>5</v>
      </c>
      <c r="AA314">
        <v>2</v>
      </c>
      <c r="AB314">
        <v>3</v>
      </c>
      <c r="AC314">
        <v>4</v>
      </c>
      <c r="AD314">
        <v>4</v>
      </c>
      <c r="AF314">
        <v>4</v>
      </c>
      <c r="AG314">
        <v>4</v>
      </c>
      <c r="AH314">
        <v>4</v>
      </c>
      <c r="AI314">
        <v>4</v>
      </c>
      <c r="AJ314">
        <v>4</v>
      </c>
      <c r="AK314" t="s">
        <v>26</v>
      </c>
      <c r="AL314">
        <v>4</v>
      </c>
      <c r="AM314">
        <v>4</v>
      </c>
      <c r="AN314" t="s">
        <v>434</v>
      </c>
      <c r="AV314" s="109" t="s">
        <v>26</v>
      </c>
      <c r="AW314" t="s">
        <v>26</v>
      </c>
      <c r="AY314">
        <v>4</v>
      </c>
      <c r="AZ314" s="109">
        <v>4</v>
      </c>
      <c r="BA314" s="191" t="s">
        <v>311</v>
      </c>
      <c r="BB314" t="s">
        <v>308</v>
      </c>
      <c r="BD314">
        <f t="shared" si="22"/>
        <v>1</v>
      </c>
      <c r="BE314">
        <f t="shared" si="21"/>
        <v>0</v>
      </c>
      <c r="BF314">
        <f t="shared" si="21"/>
        <v>0</v>
      </c>
      <c r="BG314">
        <f t="shared" si="21"/>
        <v>0</v>
      </c>
      <c r="BH314">
        <f t="shared" si="21"/>
        <v>0</v>
      </c>
      <c r="BI314">
        <f t="shared" si="21"/>
        <v>0</v>
      </c>
      <c r="BJ314">
        <f t="shared" si="24"/>
        <v>0</v>
      </c>
      <c r="BK314">
        <f t="shared" si="23"/>
        <v>0</v>
      </c>
      <c r="BL314">
        <f t="shared" si="23"/>
        <v>0</v>
      </c>
      <c r="BM314">
        <f t="shared" si="23"/>
        <v>1</v>
      </c>
      <c r="BN314">
        <f t="shared" si="23"/>
        <v>1</v>
      </c>
      <c r="BO314">
        <f t="shared" si="23"/>
        <v>0</v>
      </c>
      <c r="BP314">
        <f t="shared" si="23"/>
        <v>0</v>
      </c>
    </row>
    <row r="315" spans="3:68" x14ac:dyDescent="0.2">
      <c r="C315" s="150" t="str">
        <f>IFERROR(VLOOKUP(TABLA!F315,BLIOTECAS!$C$1:$E$26,3,FALSE),"")</f>
        <v>Humanidades</v>
      </c>
      <c r="D315" s="209">
        <v>43971.569444444445</v>
      </c>
      <c r="E315" s="209" t="s">
        <v>396</v>
      </c>
      <c r="F315" t="s">
        <v>100</v>
      </c>
      <c r="G315" t="s">
        <v>305</v>
      </c>
      <c r="H315" t="s">
        <v>397</v>
      </c>
      <c r="I315" t="s">
        <v>306</v>
      </c>
      <c r="J315" t="s">
        <v>100</v>
      </c>
      <c r="K315" t="s">
        <v>309</v>
      </c>
      <c r="L315" t="s">
        <v>106</v>
      </c>
      <c r="S315" t="s">
        <v>270</v>
      </c>
      <c r="T315" t="s">
        <v>270</v>
      </c>
      <c r="U315">
        <v>3</v>
      </c>
      <c r="V315">
        <v>2</v>
      </c>
      <c r="W315">
        <v>1</v>
      </c>
      <c r="X315">
        <v>2</v>
      </c>
      <c r="Y315">
        <v>5</v>
      </c>
      <c r="Z315">
        <v>5</v>
      </c>
      <c r="AA315">
        <v>5</v>
      </c>
      <c r="AB315">
        <v>3</v>
      </c>
      <c r="AC315">
        <v>4</v>
      </c>
      <c r="AD315">
        <v>4</v>
      </c>
      <c r="AF315">
        <v>4</v>
      </c>
      <c r="AG315">
        <v>4</v>
      </c>
      <c r="AH315">
        <v>5</v>
      </c>
      <c r="AI315">
        <v>4</v>
      </c>
      <c r="AJ315">
        <v>4</v>
      </c>
      <c r="AK315" t="s">
        <v>26</v>
      </c>
      <c r="AL315">
        <v>3</v>
      </c>
      <c r="AM315">
        <v>1</v>
      </c>
      <c r="AN315" t="s">
        <v>408</v>
      </c>
      <c r="AV315" s="109" t="s">
        <v>270</v>
      </c>
      <c r="AW315" t="s">
        <v>26</v>
      </c>
      <c r="AY315">
        <v>4</v>
      </c>
      <c r="AZ315" s="109">
        <v>4</v>
      </c>
      <c r="BA315" s="191" t="s">
        <v>311</v>
      </c>
      <c r="BB315" t="s">
        <v>308</v>
      </c>
      <c r="BD315">
        <f t="shared" si="22"/>
        <v>1</v>
      </c>
      <c r="BE315">
        <f t="shared" si="21"/>
        <v>0</v>
      </c>
      <c r="BF315">
        <f t="shared" si="21"/>
        <v>0</v>
      </c>
      <c r="BG315">
        <f t="shared" si="21"/>
        <v>0</v>
      </c>
      <c r="BH315">
        <f t="shared" si="21"/>
        <v>0</v>
      </c>
      <c r="BI315">
        <f t="shared" si="21"/>
        <v>0</v>
      </c>
      <c r="BJ315">
        <f t="shared" si="24"/>
        <v>1</v>
      </c>
      <c r="BK315">
        <f t="shared" si="23"/>
        <v>0</v>
      </c>
      <c r="BL315">
        <f t="shared" si="23"/>
        <v>1</v>
      </c>
      <c r="BM315">
        <f t="shared" si="23"/>
        <v>1</v>
      </c>
      <c r="BN315">
        <f t="shared" si="23"/>
        <v>0</v>
      </c>
      <c r="BO315">
        <f t="shared" si="23"/>
        <v>0</v>
      </c>
      <c r="BP315">
        <f t="shared" si="23"/>
        <v>0</v>
      </c>
    </row>
    <row r="316" spans="3:68" x14ac:dyDescent="0.2">
      <c r="C316" s="150" t="str">
        <f>IFERROR(VLOOKUP(TABLA!F316,BLIOTECAS!$C$1:$E$26,3,FALSE),"")</f>
        <v>Humanidades</v>
      </c>
      <c r="D316" s="209">
        <v>43971.568749999999</v>
      </c>
      <c r="E316" s="209" t="s">
        <v>401</v>
      </c>
      <c r="F316" t="s">
        <v>104</v>
      </c>
      <c r="G316" t="s">
        <v>301</v>
      </c>
      <c r="H316" t="s">
        <v>300</v>
      </c>
      <c r="I316" t="s">
        <v>318</v>
      </c>
      <c r="J316" t="s">
        <v>309</v>
      </c>
      <c r="K316" t="s">
        <v>104</v>
      </c>
      <c r="M316" t="s">
        <v>435</v>
      </c>
      <c r="S316" t="s">
        <v>270</v>
      </c>
      <c r="T316" t="s">
        <v>270</v>
      </c>
      <c r="U316">
        <v>4</v>
      </c>
      <c r="V316">
        <v>2</v>
      </c>
      <c r="W316">
        <v>2</v>
      </c>
      <c r="X316">
        <v>4</v>
      </c>
      <c r="Y316">
        <v>1</v>
      </c>
      <c r="Z316">
        <v>4</v>
      </c>
      <c r="AA316">
        <v>1</v>
      </c>
      <c r="AB316">
        <v>5</v>
      </c>
      <c r="AC316">
        <v>4</v>
      </c>
      <c r="AD316">
        <v>3</v>
      </c>
      <c r="AF316">
        <v>4</v>
      </c>
      <c r="AG316">
        <v>5</v>
      </c>
      <c r="AH316">
        <v>5</v>
      </c>
      <c r="AI316">
        <v>3</v>
      </c>
      <c r="AJ316">
        <v>2</v>
      </c>
      <c r="AK316" t="s">
        <v>270</v>
      </c>
      <c r="AL316">
        <v>4</v>
      </c>
      <c r="AM316">
        <v>4</v>
      </c>
      <c r="AN316" t="s">
        <v>326</v>
      </c>
      <c r="AV316" s="109" t="s">
        <v>270</v>
      </c>
      <c r="AW316" t="s">
        <v>270</v>
      </c>
      <c r="AX316" t="s">
        <v>25</v>
      </c>
      <c r="AY316">
        <v>4</v>
      </c>
      <c r="AZ316" s="109">
        <v>4</v>
      </c>
      <c r="BA316" s="191" t="s">
        <v>311</v>
      </c>
      <c r="BB316" t="s">
        <v>308</v>
      </c>
      <c r="BD316">
        <f t="shared" si="22"/>
        <v>0</v>
      </c>
      <c r="BE316">
        <f t="shared" si="21"/>
        <v>0</v>
      </c>
      <c r="BF316">
        <f t="shared" si="21"/>
        <v>1</v>
      </c>
      <c r="BG316">
        <f t="shared" si="21"/>
        <v>0</v>
      </c>
      <c r="BH316">
        <f t="shared" si="21"/>
        <v>0</v>
      </c>
      <c r="BI316">
        <f t="shared" si="21"/>
        <v>0</v>
      </c>
      <c r="BJ316">
        <f t="shared" si="24"/>
        <v>0</v>
      </c>
      <c r="BK316">
        <f t="shared" si="23"/>
        <v>1</v>
      </c>
      <c r="BL316">
        <f t="shared" si="23"/>
        <v>0</v>
      </c>
      <c r="BM316">
        <f t="shared" si="23"/>
        <v>1</v>
      </c>
      <c r="BN316">
        <f t="shared" si="23"/>
        <v>0</v>
      </c>
      <c r="BO316">
        <f t="shared" si="23"/>
        <v>0</v>
      </c>
      <c r="BP316">
        <f t="shared" si="23"/>
        <v>0</v>
      </c>
    </row>
    <row r="317" spans="3:68" x14ac:dyDescent="0.2">
      <c r="C317" s="150" t="str">
        <f>IFERROR(VLOOKUP(TABLA!F317,BLIOTECAS!$C$1:$E$26,3,FALSE),"")</f>
        <v>Ciencias Sociales</v>
      </c>
      <c r="D317" s="209">
        <v>43971.565972222219</v>
      </c>
      <c r="E317" s="209" t="s">
        <v>396</v>
      </c>
      <c r="F317" t="s">
        <v>99</v>
      </c>
      <c r="G317" t="s">
        <v>300</v>
      </c>
      <c r="H317" t="s">
        <v>320</v>
      </c>
      <c r="I317" t="s">
        <v>436</v>
      </c>
      <c r="J317" t="s">
        <v>309</v>
      </c>
      <c r="S317" t="s">
        <v>270</v>
      </c>
      <c r="T317" t="s">
        <v>270</v>
      </c>
      <c r="U317">
        <v>5</v>
      </c>
      <c r="V317">
        <v>1</v>
      </c>
      <c r="W317">
        <v>3</v>
      </c>
      <c r="X317">
        <v>1</v>
      </c>
      <c r="Y317">
        <v>5</v>
      </c>
      <c r="Z317">
        <v>3</v>
      </c>
      <c r="AA317">
        <v>5</v>
      </c>
      <c r="AB317">
        <v>3</v>
      </c>
      <c r="AC317">
        <v>4</v>
      </c>
      <c r="AD317">
        <v>4</v>
      </c>
      <c r="AF317">
        <v>4</v>
      </c>
      <c r="AG317">
        <v>4</v>
      </c>
      <c r="AH317">
        <v>3</v>
      </c>
      <c r="AI317">
        <v>4</v>
      </c>
      <c r="AJ317">
        <v>5</v>
      </c>
      <c r="AK317" t="s">
        <v>26</v>
      </c>
      <c r="AL317">
        <v>3</v>
      </c>
      <c r="AM317">
        <v>4</v>
      </c>
      <c r="AN317" t="s">
        <v>424</v>
      </c>
      <c r="AV317" s="109" t="s">
        <v>26</v>
      </c>
      <c r="AW317" t="s">
        <v>26</v>
      </c>
      <c r="AY317">
        <v>3</v>
      </c>
      <c r="AZ317" s="109">
        <v>4</v>
      </c>
      <c r="BA317" s="191" t="s">
        <v>311</v>
      </c>
      <c r="BD317">
        <f t="shared" si="22"/>
        <v>0</v>
      </c>
      <c r="BE317">
        <f t="shared" si="21"/>
        <v>0</v>
      </c>
      <c r="BF317">
        <f t="shared" si="21"/>
        <v>0</v>
      </c>
      <c r="BG317">
        <f t="shared" si="21"/>
        <v>0</v>
      </c>
      <c r="BH317">
        <f t="shared" si="21"/>
        <v>0</v>
      </c>
      <c r="BI317">
        <f t="shared" si="21"/>
        <v>0</v>
      </c>
      <c r="BJ317">
        <f t="shared" si="24"/>
        <v>0</v>
      </c>
      <c r="BK317">
        <f t="shared" si="23"/>
        <v>0</v>
      </c>
      <c r="BL317">
        <f t="shared" si="23"/>
        <v>1</v>
      </c>
      <c r="BM317">
        <f t="shared" si="23"/>
        <v>0</v>
      </c>
      <c r="BN317">
        <f t="shared" si="23"/>
        <v>0</v>
      </c>
      <c r="BO317">
        <f t="shared" si="23"/>
        <v>0</v>
      </c>
      <c r="BP317">
        <f t="shared" si="23"/>
        <v>0</v>
      </c>
    </row>
    <row r="318" spans="3:68" x14ac:dyDescent="0.2">
      <c r="C318" s="150" t="str">
        <f>IFERROR(VLOOKUP(TABLA!F318,BLIOTECAS!$C$1:$E$26,3,FALSE),"")</f>
        <v>Humanidades</v>
      </c>
      <c r="D318" s="209">
        <v>43971.564583333333</v>
      </c>
      <c r="E318" s="209" t="s">
        <v>396</v>
      </c>
      <c r="F318" t="s">
        <v>104</v>
      </c>
      <c r="G318" t="s">
        <v>301</v>
      </c>
      <c r="H318" t="s">
        <v>300</v>
      </c>
      <c r="I318" t="s">
        <v>327</v>
      </c>
      <c r="J318" t="s">
        <v>104</v>
      </c>
      <c r="K318" t="s">
        <v>309</v>
      </c>
      <c r="S318" t="s">
        <v>26</v>
      </c>
      <c r="T318" t="s">
        <v>270</v>
      </c>
      <c r="U318">
        <v>5</v>
      </c>
      <c r="V318">
        <v>1</v>
      </c>
      <c r="W318">
        <v>2</v>
      </c>
      <c r="X318">
        <v>3</v>
      </c>
      <c r="Y318">
        <v>3</v>
      </c>
      <c r="Z318">
        <v>5</v>
      </c>
      <c r="AA318">
        <v>2</v>
      </c>
      <c r="AB318">
        <v>1</v>
      </c>
      <c r="AC318">
        <v>5</v>
      </c>
      <c r="AD318">
        <v>5</v>
      </c>
      <c r="AF318">
        <v>3</v>
      </c>
      <c r="AG318">
        <v>3</v>
      </c>
      <c r="AH318">
        <v>4</v>
      </c>
      <c r="AI318">
        <v>2</v>
      </c>
      <c r="AJ318">
        <v>1</v>
      </c>
      <c r="AK318" t="s">
        <v>26</v>
      </c>
      <c r="AL318">
        <v>2</v>
      </c>
      <c r="AM318">
        <v>2</v>
      </c>
      <c r="AN318" t="s">
        <v>408</v>
      </c>
      <c r="AV318" s="109" t="s">
        <v>26</v>
      </c>
      <c r="AW318" t="s">
        <v>26</v>
      </c>
      <c r="AY318">
        <v>5</v>
      </c>
      <c r="AZ318" s="109">
        <v>5</v>
      </c>
      <c r="BA318" s="191" t="s">
        <v>311</v>
      </c>
      <c r="BB318" t="s">
        <v>317</v>
      </c>
      <c r="BD318">
        <f t="shared" si="22"/>
        <v>1</v>
      </c>
      <c r="BE318">
        <f t="shared" si="21"/>
        <v>0</v>
      </c>
      <c r="BF318">
        <f t="shared" si="21"/>
        <v>1</v>
      </c>
      <c r="BG318">
        <f t="shared" si="21"/>
        <v>0</v>
      </c>
      <c r="BH318">
        <f t="shared" si="21"/>
        <v>0</v>
      </c>
      <c r="BI318">
        <f t="shared" si="21"/>
        <v>0</v>
      </c>
      <c r="BJ318">
        <f t="shared" si="24"/>
        <v>1</v>
      </c>
      <c r="BK318">
        <f t="shared" si="23"/>
        <v>0</v>
      </c>
      <c r="BL318">
        <f t="shared" si="23"/>
        <v>1</v>
      </c>
      <c r="BM318">
        <f t="shared" si="23"/>
        <v>1</v>
      </c>
      <c r="BN318">
        <f t="shared" si="23"/>
        <v>0</v>
      </c>
      <c r="BO318">
        <f t="shared" si="23"/>
        <v>0</v>
      </c>
      <c r="BP318">
        <f t="shared" si="23"/>
        <v>0</v>
      </c>
    </row>
    <row r="319" spans="3:68" x14ac:dyDescent="0.2">
      <c r="C319" s="150" t="str">
        <f>IFERROR(VLOOKUP(TABLA!F319,BLIOTECAS!$C$1:$E$26,3,FALSE),"")</f>
        <v>Ciencias de la Salud</v>
      </c>
      <c r="D319" s="209">
        <v>43971.563888888886</v>
      </c>
      <c r="E319" s="209" t="s">
        <v>396</v>
      </c>
      <c r="F319" t="s">
        <v>106</v>
      </c>
      <c r="G319" t="s">
        <v>305</v>
      </c>
      <c r="H319" t="s">
        <v>300</v>
      </c>
      <c r="I319" t="s">
        <v>306</v>
      </c>
      <c r="J319" t="s">
        <v>107</v>
      </c>
      <c r="K319" t="s">
        <v>309</v>
      </c>
      <c r="L319" t="s">
        <v>106</v>
      </c>
      <c r="S319" t="s">
        <v>270</v>
      </c>
      <c r="T319" t="s">
        <v>270</v>
      </c>
      <c r="U319">
        <v>5</v>
      </c>
      <c r="V319">
        <v>1</v>
      </c>
      <c r="W319">
        <v>3</v>
      </c>
      <c r="X319">
        <v>3</v>
      </c>
      <c r="Y319">
        <v>3</v>
      </c>
      <c r="Z319">
        <v>4</v>
      </c>
      <c r="AA319">
        <v>1</v>
      </c>
      <c r="AB319">
        <v>1</v>
      </c>
      <c r="AC319">
        <v>5</v>
      </c>
      <c r="AD319">
        <v>5</v>
      </c>
      <c r="AF319">
        <v>2</v>
      </c>
      <c r="AG319">
        <v>5</v>
      </c>
      <c r="AH319">
        <v>1</v>
      </c>
      <c r="AI319">
        <v>3</v>
      </c>
      <c r="AJ319">
        <v>5</v>
      </c>
      <c r="AK319" t="s">
        <v>26</v>
      </c>
      <c r="AL319">
        <v>3</v>
      </c>
      <c r="AM319">
        <v>3</v>
      </c>
      <c r="AN319" t="s">
        <v>437</v>
      </c>
      <c r="AV319" s="109" t="s">
        <v>26</v>
      </c>
      <c r="AY319">
        <v>5</v>
      </c>
      <c r="AZ319" s="109">
        <v>5</v>
      </c>
      <c r="BA319" s="191" t="s">
        <v>311</v>
      </c>
      <c r="BD319">
        <f t="shared" si="22"/>
        <v>1</v>
      </c>
      <c r="BE319">
        <f t="shared" si="21"/>
        <v>0</v>
      </c>
      <c r="BF319">
        <f t="shared" si="21"/>
        <v>0</v>
      </c>
      <c r="BG319">
        <f t="shared" ref="BE319:BI370" si="25">IF(IFERROR(FIND(BG$1,$I319,1),0)&lt;&gt;0,1,0)</f>
        <v>0</v>
      </c>
      <c r="BH319">
        <f t="shared" si="25"/>
        <v>0</v>
      </c>
      <c r="BI319">
        <f t="shared" si="25"/>
        <v>0</v>
      </c>
      <c r="BJ319">
        <f t="shared" si="24"/>
        <v>1</v>
      </c>
      <c r="BK319">
        <f t="shared" si="23"/>
        <v>0</v>
      </c>
      <c r="BL319">
        <f t="shared" si="23"/>
        <v>0</v>
      </c>
      <c r="BM319">
        <f t="shared" si="23"/>
        <v>1</v>
      </c>
      <c r="BN319">
        <f t="shared" si="23"/>
        <v>0</v>
      </c>
      <c r="BO319">
        <f t="shared" si="23"/>
        <v>0</v>
      </c>
      <c r="BP319">
        <f t="shared" si="23"/>
        <v>0</v>
      </c>
    </row>
    <row r="320" spans="3:68" x14ac:dyDescent="0.2">
      <c r="C320" s="150" t="str">
        <f>IFERROR(VLOOKUP(TABLA!F320,BLIOTECAS!$C$1:$E$26,3,FALSE),"")</f>
        <v>Humanidades</v>
      </c>
      <c r="D320" s="209">
        <v>43971.563194444447</v>
      </c>
      <c r="E320" s="209" t="s">
        <v>407</v>
      </c>
      <c r="F320" t="s">
        <v>100</v>
      </c>
      <c r="G320" t="s">
        <v>301</v>
      </c>
      <c r="H320" t="s">
        <v>301</v>
      </c>
      <c r="I320" t="s">
        <v>306</v>
      </c>
      <c r="J320" t="s">
        <v>309</v>
      </c>
      <c r="K320" t="s">
        <v>104</v>
      </c>
      <c r="L320" t="s">
        <v>100</v>
      </c>
      <c r="S320" t="s">
        <v>270</v>
      </c>
      <c r="T320" t="s">
        <v>270</v>
      </c>
      <c r="U320">
        <v>5</v>
      </c>
      <c r="V320">
        <v>5</v>
      </c>
      <c r="W320">
        <v>5</v>
      </c>
      <c r="X320">
        <v>2</v>
      </c>
      <c r="Y320">
        <v>2</v>
      </c>
      <c r="Z320">
        <v>2</v>
      </c>
      <c r="AA320">
        <v>1</v>
      </c>
      <c r="AB320">
        <v>3</v>
      </c>
      <c r="AC320">
        <v>3</v>
      </c>
      <c r="AD320">
        <v>3</v>
      </c>
      <c r="AF320">
        <v>5</v>
      </c>
      <c r="AG320">
        <v>5</v>
      </c>
      <c r="AH320">
        <v>2</v>
      </c>
      <c r="AI320">
        <v>3</v>
      </c>
      <c r="AJ320">
        <v>5</v>
      </c>
      <c r="AK320" t="s">
        <v>270</v>
      </c>
      <c r="AL320">
        <v>4</v>
      </c>
      <c r="AM320">
        <v>1</v>
      </c>
      <c r="AN320" t="s">
        <v>438</v>
      </c>
      <c r="AV320" s="109" t="s">
        <v>26</v>
      </c>
      <c r="AW320" t="s">
        <v>26</v>
      </c>
      <c r="AY320">
        <v>4</v>
      </c>
      <c r="AZ320" s="109">
        <v>1</v>
      </c>
      <c r="BA320" s="191" t="s">
        <v>311</v>
      </c>
      <c r="BB320" t="s">
        <v>304</v>
      </c>
      <c r="BD320">
        <f t="shared" si="22"/>
        <v>1</v>
      </c>
      <c r="BE320">
        <f t="shared" si="25"/>
        <v>0</v>
      </c>
      <c r="BF320">
        <f t="shared" si="25"/>
        <v>0</v>
      </c>
      <c r="BG320">
        <f t="shared" si="25"/>
        <v>0</v>
      </c>
      <c r="BH320">
        <f t="shared" si="25"/>
        <v>0</v>
      </c>
      <c r="BI320">
        <f t="shared" si="25"/>
        <v>0</v>
      </c>
      <c r="BJ320">
        <f t="shared" si="24"/>
        <v>1</v>
      </c>
      <c r="BK320">
        <f t="shared" si="23"/>
        <v>1</v>
      </c>
      <c r="BL320">
        <f t="shared" si="23"/>
        <v>0</v>
      </c>
      <c r="BM320">
        <f t="shared" si="23"/>
        <v>1</v>
      </c>
      <c r="BN320">
        <f t="shared" si="23"/>
        <v>0</v>
      </c>
      <c r="BO320">
        <f t="shared" si="23"/>
        <v>0</v>
      </c>
      <c r="BP320">
        <f t="shared" si="23"/>
        <v>0</v>
      </c>
    </row>
    <row r="321" spans="3:68" x14ac:dyDescent="0.2">
      <c r="C321" s="150" t="str">
        <f>IFERROR(VLOOKUP(TABLA!F321,BLIOTECAS!$C$1:$E$26,3,FALSE),"")</f>
        <v>Humanidades</v>
      </c>
      <c r="D321" s="209">
        <v>43971.561805555553</v>
      </c>
      <c r="E321" s="209" t="s">
        <v>396</v>
      </c>
      <c r="F321" t="s">
        <v>102</v>
      </c>
      <c r="G321" t="s">
        <v>301</v>
      </c>
      <c r="H321" t="s">
        <v>301</v>
      </c>
      <c r="I321" t="s">
        <v>306</v>
      </c>
      <c r="J321" t="s">
        <v>92</v>
      </c>
      <c r="K321" t="s">
        <v>310</v>
      </c>
      <c r="L321" t="s">
        <v>309</v>
      </c>
      <c r="S321" t="s">
        <v>270</v>
      </c>
      <c r="T321" t="s">
        <v>26</v>
      </c>
      <c r="U321">
        <v>4</v>
      </c>
      <c r="V321">
        <v>5</v>
      </c>
      <c r="W321">
        <v>5</v>
      </c>
      <c r="X321">
        <v>3</v>
      </c>
      <c r="Y321">
        <v>5</v>
      </c>
      <c r="AB321">
        <v>5</v>
      </c>
      <c r="AC321">
        <v>5</v>
      </c>
      <c r="AD321">
        <v>5</v>
      </c>
      <c r="AF321">
        <v>5</v>
      </c>
      <c r="AG321">
        <v>5</v>
      </c>
      <c r="AH321">
        <v>5</v>
      </c>
      <c r="AI321">
        <v>5</v>
      </c>
      <c r="AJ321">
        <v>5</v>
      </c>
      <c r="AK321" t="s">
        <v>270</v>
      </c>
      <c r="AL321">
        <v>5</v>
      </c>
      <c r="AM321">
        <v>5</v>
      </c>
      <c r="AN321" t="s">
        <v>409</v>
      </c>
      <c r="AV321" s="109" t="s">
        <v>270</v>
      </c>
      <c r="AW321" t="s">
        <v>270</v>
      </c>
      <c r="AX321" t="s">
        <v>25</v>
      </c>
      <c r="AY321">
        <v>5</v>
      </c>
      <c r="AZ321" s="109">
        <v>5</v>
      </c>
      <c r="BA321" s="191" t="s">
        <v>303</v>
      </c>
      <c r="BB321" t="s">
        <v>304</v>
      </c>
      <c r="BC321" t="s">
        <v>439</v>
      </c>
      <c r="BD321">
        <f t="shared" si="22"/>
        <v>1</v>
      </c>
      <c r="BE321">
        <f t="shared" si="25"/>
        <v>0</v>
      </c>
      <c r="BF321">
        <f t="shared" si="25"/>
        <v>0</v>
      </c>
      <c r="BG321">
        <f t="shared" si="25"/>
        <v>0</v>
      </c>
      <c r="BH321">
        <f t="shared" si="25"/>
        <v>0</v>
      </c>
      <c r="BI321">
        <f t="shared" si="25"/>
        <v>0</v>
      </c>
      <c r="BJ321">
        <f t="shared" si="24"/>
        <v>0</v>
      </c>
      <c r="BK321">
        <f t="shared" si="23"/>
        <v>1</v>
      </c>
      <c r="BL321">
        <f t="shared" si="23"/>
        <v>1</v>
      </c>
      <c r="BM321">
        <f t="shared" si="23"/>
        <v>0</v>
      </c>
      <c r="BN321">
        <f t="shared" si="23"/>
        <v>0</v>
      </c>
      <c r="BO321">
        <f t="shared" si="23"/>
        <v>0</v>
      </c>
      <c r="BP321">
        <f t="shared" si="23"/>
        <v>0</v>
      </c>
    </row>
    <row r="322" spans="3:68" x14ac:dyDescent="0.2">
      <c r="C322" s="150" t="str">
        <f>IFERROR(VLOOKUP(TABLA!F322,BLIOTECAS!$C$1:$E$26,3,FALSE),"")</f>
        <v>Humanidades</v>
      </c>
      <c r="D322" s="209">
        <v>43971.561805555553</v>
      </c>
      <c r="E322" s="209" t="s">
        <v>396</v>
      </c>
      <c r="F322" t="s">
        <v>89</v>
      </c>
      <c r="G322" t="s">
        <v>300</v>
      </c>
      <c r="H322" t="s">
        <v>397</v>
      </c>
      <c r="I322" t="s">
        <v>318</v>
      </c>
      <c r="J322" t="s">
        <v>89</v>
      </c>
      <c r="K322" t="s">
        <v>92</v>
      </c>
      <c r="L322" t="s">
        <v>84</v>
      </c>
      <c r="S322" t="s">
        <v>26</v>
      </c>
      <c r="T322" t="s">
        <v>270</v>
      </c>
      <c r="U322">
        <v>2</v>
      </c>
      <c r="V322">
        <v>1</v>
      </c>
      <c r="W322">
        <v>1</v>
      </c>
      <c r="X322">
        <v>4</v>
      </c>
      <c r="Y322">
        <v>3</v>
      </c>
      <c r="Z322">
        <v>5</v>
      </c>
      <c r="AA322">
        <v>5</v>
      </c>
      <c r="AB322">
        <v>4</v>
      </c>
      <c r="AC322">
        <v>1</v>
      </c>
      <c r="AD322">
        <v>3</v>
      </c>
      <c r="AF322">
        <v>1</v>
      </c>
      <c r="AG322">
        <v>1</v>
      </c>
      <c r="AH322">
        <v>2</v>
      </c>
      <c r="AI322">
        <v>1</v>
      </c>
      <c r="AJ322">
        <v>1</v>
      </c>
      <c r="AK322" t="s">
        <v>26</v>
      </c>
      <c r="AL322">
        <v>2</v>
      </c>
      <c r="AM322">
        <v>2</v>
      </c>
      <c r="AN322" t="s">
        <v>354</v>
      </c>
      <c r="AV322" s="109" t="s">
        <v>26</v>
      </c>
      <c r="AW322" t="s">
        <v>26</v>
      </c>
      <c r="AY322">
        <v>3</v>
      </c>
      <c r="AZ322" s="109">
        <v>5</v>
      </c>
      <c r="BA322" s="191" t="s">
        <v>319</v>
      </c>
      <c r="BB322" t="s">
        <v>317</v>
      </c>
      <c r="BD322">
        <f t="shared" si="22"/>
        <v>0</v>
      </c>
      <c r="BE322">
        <f t="shared" si="25"/>
        <v>0</v>
      </c>
      <c r="BF322">
        <f t="shared" si="25"/>
        <v>1</v>
      </c>
      <c r="BG322">
        <f t="shared" si="25"/>
        <v>0</v>
      </c>
      <c r="BH322">
        <f t="shared" si="25"/>
        <v>0</v>
      </c>
      <c r="BI322">
        <f t="shared" si="25"/>
        <v>0</v>
      </c>
      <c r="BJ322">
        <f t="shared" si="24"/>
        <v>1</v>
      </c>
      <c r="BK322">
        <f t="shared" si="23"/>
        <v>0</v>
      </c>
      <c r="BL322">
        <f t="shared" si="23"/>
        <v>0</v>
      </c>
      <c r="BM322">
        <f t="shared" si="23"/>
        <v>1</v>
      </c>
      <c r="BN322">
        <f t="shared" si="23"/>
        <v>0</v>
      </c>
      <c r="BO322">
        <f t="shared" si="23"/>
        <v>0</v>
      </c>
      <c r="BP322">
        <f t="shared" si="23"/>
        <v>0</v>
      </c>
    </row>
    <row r="323" spans="3:68" x14ac:dyDescent="0.2">
      <c r="C323" s="150" t="str">
        <f>IFERROR(VLOOKUP(TABLA!F323,BLIOTECAS!$C$1:$E$26,3,FALSE),"")</f>
        <v>Ciencias Sociales</v>
      </c>
      <c r="D323" s="209">
        <v>43971.561805555553</v>
      </c>
      <c r="E323" s="209" t="s">
        <v>396</v>
      </c>
      <c r="F323" t="s">
        <v>91</v>
      </c>
      <c r="G323" t="s">
        <v>300</v>
      </c>
      <c r="H323" t="s">
        <v>305</v>
      </c>
      <c r="I323" t="s">
        <v>306</v>
      </c>
      <c r="J323" t="s">
        <v>91</v>
      </c>
      <c r="K323" t="s">
        <v>309</v>
      </c>
      <c r="L323" t="s">
        <v>92</v>
      </c>
      <c r="M323" t="s">
        <v>440</v>
      </c>
      <c r="S323" t="s">
        <v>26</v>
      </c>
      <c r="T323" t="s">
        <v>270</v>
      </c>
      <c r="U323">
        <v>4</v>
      </c>
      <c r="V323">
        <v>5</v>
      </c>
      <c r="W323">
        <v>4</v>
      </c>
      <c r="X323">
        <v>2</v>
      </c>
      <c r="Y323">
        <v>5</v>
      </c>
      <c r="Z323">
        <v>4</v>
      </c>
      <c r="AA323">
        <v>5</v>
      </c>
      <c r="AB323">
        <v>3</v>
      </c>
      <c r="AC323">
        <v>4</v>
      </c>
      <c r="AD323">
        <v>5</v>
      </c>
      <c r="AF323">
        <v>5</v>
      </c>
      <c r="AG323">
        <v>3</v>
      </c>
      <c r="AH323">
        <v>5</v>
      </c>
      <c r="AI323">
        <v>2</v>
      </c>
      <c r="AJ323">
        <v>4</v>
      </c>
      <c r="AK323" t="s">
        <v>270</v>
      </c>
      <c r="AL323">
        <v>4</v>
      </c>
      <c r="AM323">
        <v>3</v>
      </c>
      <c r="AN323" t="s">
        <v>325</v>
      </c>
      <c r="AV323" s="109" t="s">
        <v>270</v>
      </c>
      <c r="AW323" t="s">
        <v>26</v>
      </c>
      <c r="AY323">
        <v>3</v>
      </c>
      <c r="AZ323" s="109">
        <v>3</v>
      </c>
      <c r="BA323" s="191" t="s">
        <v>311</v>
      </c>
      <c r="BB323" t="s">
        <v>317</v>
      </c>
      <c r="BD323">
        <f t="shared" si="22"/>
        <v>1</v>
      </c>
      <c r="BE323">
        <f t="shared" si="25"/>
        <v>0</v>
      </c>
      <c r="BF323">
        <f t="shared" si="25"/>
        <v>0</v>
      </c>
      <c r="BG323">
        <f t="shared" si="25"/>
        <v>0</v>
      </c>
      <c r="BH323">
        <f t="shared" si="25"/>
        <v>0</v>
      </c>
      <c r="BI323">
        <f t="shared" si="25"/>
        <v>0</v>
      </c>
      <c r="BJ323">
        <f t="shared" si="24"/>
        <v>1</v>
      </c>
      <c r="BK323">
        <f t="shared" si="23"/>
        <v>0</v>
      </c>
      <c r="BL323">
        <f t="shared" si="23"/>
        <v>0</v>
      </c>
      <c r="BM323">
        <f t="shared" si="23"/>
        <v>0</v>
      </c>
      <c r="BN323">
        <f t="shared" si="23"/>
        <v>0</v>
      </c>
      <c r="BO323">
        <f t="shared" si="23"/>
        <v>0</v>
      </c>
      <c r="BP323">
        <f t="shared" si="23"/>
        <v>0</v>
      </c>
    </row>
    <row r="324" spans="3:68" x14ac:dyDescent="0.2">
      <c r="C324" s="150" t="str">
        <f>IFERROR(VLOOKUP(TABLA!F324,BLIOTECAS!$C$1:$E$26,3,FALSE),"")</f>
        <v>Humanidades</v>
      </c>
      <c r="D324" s="209">
        <v>43971.561805555553</v>
      </c>
      <c r="E324" s="209" t="s">
        <v>396</v>
      </c>
      <c r="F324" t="s">
        <v>100</v>
      </c>
      <c r="G324" t="s">
        <v>305</v>
      </c>
      <c r="H324" t="s">
        <v>300</v>
      </c>
      <c r="I324" t="s">
        <v>327</v>
      </c>
      <c r="J324" t="s">
        <v>100</v>
      </c>
      <c r="K324" t="s">
        <v>103</v>
      </c>
      <c r="L324" t="s">
        <v>309</v>
      </c>
      <c r="M324" t="s">
        <v>441</v>
      </c>
      <c r="S324" t="s">
        <v>26</v>
      </c>
      <c r="T324" t="s">
        <v>26</v>
      </c>
      <c r="U324">
        <v>3</v>
      </c>
      <c r="V324">
        <v>2</v>
      </c>
      <c r="W324">
        <v>4</v>
      </c>
      <c r="X324">
        <v>5</v>
      </c>
      <c r="Y324">
        <v>3</v>
      </c>
      <c r="Z324">
        <v>4</v>
      </c>
      <c r="AA324">
        <v>5</v>
      </c>
      <c r="AB324">
        <v>5</v>
      </c>
      <c r="AC324">
        <v>4</v>
      </c>
      <c r="AD324">
        <v>3</v>
      </c>
      <c r="AF324">
        <v>4</v>
      </c>
      <c r="AG324">
        <v>3</v>
      </c>
      <c r="AH324">
        <v>4</v>
      </c>
      <c r="AI324">
        <v>3</v>
      </c>
      <c r="AJ324">
        <v>4</v>
      </c>
      <c r="AK324" t="s">
        <v>26</v>
      </c>
      <c r="AL324">
        <v>4</v>
      </c>
      <c r="AM324">
        <v>1</v>
      </c>
      <c r="AN324" t="s">
        <v>400</v>
      </c>
      <c r="AV324" s="109" t="s">
        <v>270</v>
      </c>
      <c r="AW324" t="s">
        <v>26</v>
      </c>
      <c r="AY324">
        <v>3</v>
      </c>
      <c r="AZ324" s="109">
        <v>3</v>
      </c>
      <c r="BA324" s="191" t="s">
        <v>311</v>
      </c>
      <c r="BB324" t="s">
        <v>317</v>
      </c>
      <c r="BD324">
        <f t="shared" si="22"/>
        <v>1</v>
      </c>
      <c r="BE324">
        <f t="shared" si="25"/>
        <v>0</v>
      </c>
      <c r="BF324">
        <f t="shared" si="25"/>
        <v>1</v>
      </c>
      <c r="BG324">
        <f t="shared" si="25"/>
        <v>0</v>
      </c>
      <c r="BH324">
        <f t="shared" si="25"/>
        <v>0</v>
      </c>
      <c r="BI324">
        <f t="shared" si="25"/>
        <v>0</v>
      </c>
      <c r="BJ324">
        <f t="shared" si="24"/>
        <v>0</v>
      </c>
      <c r="BK324">
        <f t="shared" si="23"/>
        <v>0</v>
      </c>
      <c r="BL324">
        <f t="shared" si="23"/>
        <v>1</v>
      </c>
      <c r="BM324">
        <f t="shared" si="23"/>
        <v>1</v>
      </c>
      <c r="BN324">
        <f t="shared" si="23"/>
        <v>0</v>
      </c>
      <c r="BO324">
        <f t="shared" si="23"/>
        <v>0</v>
      </c>
      <c r="BP324">
        <f t="shared" si="23"/>
        <v>0</v>
      </c>
    </row>
    <row r="325" spans="3:68" x14ac:dyDescent="0.2">
      <c r="C325" s="150" t="str">
        <f>IFERROR(VLOOKUP(TABLA!F325,BLIOTECAS!$C$1:$E$26,3,FALSE),"")</f>
        <v>Ciencias de la Salud</v>
      </c>
      <c r="D325" s="209">
        <v>43971.558333333334</v>
      </c>
      <c r="E325" s="209" t="s">
        <v>396</v>
      </c>
      <c r="F325" t="s">
        <v>109</v>
      </c>
      <c r="G325" t="s">
        <v>305</v>
      </c>
      <c r="H325" t="s">
        <v>305</v>
      </c>
      <c r="I325" t="s">
        <v>306</v>
      </c>
      <c r="J325" t="s">
        <v>109</v>
      </c>
      <c r="K325" t="s">
        <v>107</v>
      </c>
      <c r="L325" t="s">
        <v>101</v>
      </c>
      <c r="M325" t="s">
        <v>442</v>
      </c>
      <c r="S325" t="s">
        <v>270</v>
      </c>
      <c r="T325" t="s">
        <v>270</v>
      </c>
      <c r="U325">
        <v>4</v>
      </c>
      <c r="V325">
        <v>5</v>
      </c>
      <c r="W325">
        <v>3</v>
      </c>
      <c r="X325">
        <v>2</v>
      </c>
      <c r="Y325">
        <v>5</v>
      </c>
      <c r="Z325">
        <v>2</v>
      </c>
      <c r="AA325">
        <v>5</v>
      </c>
      <c r="AB325">
        <v>1</v>
      </c>
      <c r="AC325">
        <v>3</v>
      </c>
      <c r="AD325">
        <v>4</v>
      </c>
      <c r="AF325">
        <v>5</v>
      </c>
      <c r="AG325">
        <v>5</v>
      </c>
      <c r="AH325">
        <v>4</v>
      </c>
      <c r="AI325">
        <v>2</v>
      </c>
      <c r="AJ325">
        <v>5</v>
      </c>
      <c r="AK325" t="s">
        <v>26</v>
      </c>
      <c r="AL325">
        <v>5</v>
      </c>
      <c r="AM325">
        <v>2</v>
      </c>
      <c r="AN325" t="s">
        <v>354</v>
      </c>
      <c r="AV325" s="109" t="s">
        <v>270</v>
      </c>
      <c r="AW325" t="s">
        <v>26</v>
      </c>
      <c r="AY325">
        <v>5</v>
      </c>
      <c r="AZ325" s="109">
        <v>5</v>
      </c>
      <c r="BA325" s="191" t="s">
        <v>303</v>
      </c>
      <c r="BB325" t="s">
        <v>308</v>
      </c>
      <c r="BD325">
        <f t="shared" si="22"/>
        <v>1</v>
      </c>
      <c r="BE325">
        <f t="shared" si="25"/>
        <v>0</v>
      </c>
      <c r="BF325">
        <f t="shared" si="25"/>
        <v>0</v>
      </c>
      <c r="BG325">
        <f t="shared" si="25"/>
        <v>0</v>
      </c>
      <c r="BH325">
        <f t="shared" si="25"/>
        <v>0</v>
      </c>
      <c r="BI325">
        <f t="shared" si="25"/>
        <v>0</v>
      </c>
      <c r="BJ325">
        <f t="shared" si="24"/>
        <v>1</v>
      </c>
      <c r="BK325">
        <f t="shared" si="23"/>
        <v>0</v>
      </c>
      <c r="BL325">
        <f t="shared" si="23"/>
        <v>0</v>
      </c>
      <c r="BM325">
        <f t="shared" si="23"/>
        <v>1</v>
      </c>
      <c r="BN325">
        <f t="shared" si="23"/>
        <v>0</v>
      </c>
      <c r="BO325">
        <f t="shared" si="23"/>
        <v>0</v>
      </c>
      <c r="BP325">
        <f t="shared" si="23"/>
        <v>0</v>
      </c>
    </row>
    <row r="326" spans="3:68" x14ac:dyDescent="0.2">
      <c r="C326" s="150" t="str">
        <f>IFERROR(VLOOKUP(TABLA!F326,BLIOTECAS!$C$1:$E$26,3,FALSE),"")</f>
        <v>Ciencias Experimentales</v>
      </c>
      <c r="D326" s="209">
        <v>43971.552777777775</v>
      </c>
      <c r="E326" s="209" t="s">
        <v>396</v>
      </c>
      <c r="F326" t="s">
        <v>105</v>
      </c>
      <c r="G326" t="s">
        <v>397</v>
      </c>
      <c r="H326" t="s">
        <v>300</v>
      </c>
      <c r="I326" t="s">
        <v>306</v>
      </c>
      <c r="J326" t="s">
        <v>105</v>
      </c>
      <c r="S326" t="s">
        <v>270</v>
      </c>
      <c r="T326" t="s">
        <v>270</v>
      </c>
      <c r="U326">
        <v>2</v>
      </c>
      <c r="V326">
        <v>1</v>
      </c>
      <c r="W326">
        <v>1</v>
      </c>
      <c r="X326">
        <v>1</v>
      </c>
      <c r="Y326">
        <v>5</v>
      </c>
      <c r="Z326">
        <v>3</v>
      </c>
      <c r="AA326">
        <v>5</v>
      </c>
      <c r="AB326">
        <v>1</v>
      </c>
      <c r="AC326">
        <v>3</v>
      </c>
      <c r="AD326">
        <v>4</v>
      </c>
      <c r="AF326">
        <v>3</v>
      </c>
      <c r="AG326">
        <v>3</v>
      </c>
      <c r="AH326">
        <v>3</v>
      </c>
      <c r="AI326">
        <v>3</v>
      </c>
      <c r="AJ326">
        <v>3</v>
      </c>
      <c r="AK326" t="s">
        <v>26</v>
      </c>
      <c r="AL326">
        <v>4</v>
      </c>
      <c r="AM326">
        <v>3</v>
      </c>
      <c r="AV326" s="109" t="s">
        <v>26</v>
      </c>
      <c r="AW326" t="s">
        <v>26</v>
      </c>
      <c r="AY326">
        <v>4</v>
      </c>
      <c r="AZ326" s="109">
        <v>3</v>
      </c>
      <c r="BA326" s="191" t="s">
        <v>319</v>
      </c>
      <c r="BB326" t="s">
        <v>317</v>
      </c>
      <c r="BD326">
        <f t="shared" si="22"/>
        <v>1</v>
      </c>
      <c r="BE326">
        <f t="shared" si="25"/>
        <v>0</v>
      </c>
      <c r="BF326">
        <f t="shared" si="25"/>
        <v>0</v>
      </c>
      <c r="BG326">
        <f t="shared" si="25"/>
        <v>0</v>
      </c>
      <c r="BH326">
        <f t="shared" si="25"/>
        <v>0</v>
      </c>
      <c r="BI326">
        <f t="shared" si="25"/>
        <v>0</v>
      </c>
      <c r="BJ326">
        <f t="shared" si="24"/>
        <v>0</v>
      </c>
      <c r="BK326">
        <f t="shared" si="23"/>
        <v>0</v>
      </c>
      <c r="BL326">
        <f t="shared" si="23"/>
        <v>0</v>
      </c>
      <c r="BM326">
        <f t="shared" si="23"/>
        <v>0</v>
      </c>
      <c r="BN326">
        <f t="shared" si="23"/>
        <v>0</v>
      </c>
      <c r="BO326">
        <f t="shared" si="23"/>
        <v>0</v>
      </c>
      <c r="BP326">
        <f t="shared" si="23"/>
        <v>0</v>
      </c>
    </row>
    <row r="327" spans="3:68" x14ac:dyDescent="0.2">
      <c r="C327" s="150" t="str">
        <f>IFERROR(VLOOKUP(TABLA!F327,BLIOTECAS!$C$1:$E$26,3,FALSE),"")</f>
        <v>Ciencias de la Salud</v>
      </c>
      <c r="D327" s="209">
        <v>43971.552777777775</v>
      </c>
      <c r="E327" s="209" t="s">
        <v>396</v>
      </c>
      <c r="F327" t="s">
        <v>107</v>
      </c>
      <c r="G327" t="s">
        <v>301</v>
      </c>
      <c r="H327" t="s">
        <v>305</v>
      </c>
      <c r="I327" t="s">
        <v>306</v>
      </c>
      <c r="J327" t="s">
        <v>107</v>
      </c>
      <c r="K327" t="s">
        <v>309</v>
      </c>
      <c r="L327" t="s">
        <v>106</v>
      </c>
      <c r="M327" t="s">
        <v>443</v>
      </c>
      <c r="S327" t="s">
        <v>26</v>
      </c>
      <c r="T327" t="s">
        <v>270</v>
      </c>
      <c r="U327">
        <v>5</v>
      </c>
      <c r="V327">
        <v>5</v>
      </c>
      <c r="W327">
        <v>5</v>
      </c>
      <c r="X327">
        <v>5</v>
      </c>
      <c r="Y327">
        <v>5</v>
      </c>
      <c r="Z327">
        <v>4</v>
      </c>
      <c r="AA327">
        <v>3</v>
      </c>
      <c r="AB327">
        <v>2</v>
      </c>
      <c r="AC327">
        <v>5</v>
      </c>
      <c r="AD327">
        <v>5</v>
      </c>
      <c r="AF327">
        <v>5</v>
      </c>
      <c r="AG327">
        <v>5</v>
      </c>
      <c r="AH327">
        <v>4</v>
      </c>
      <c r="AI327">
        <v>4</v>
      </c>
      <c r="AJ327">
        <v>4</v>
      </c>
      <c r="AK327" t="s">
        <v>26</v>
      </c>
      <c r="AL327">
        <v>4</v>
      </c>
      <c r="AM327">
        <v>5</v>
      </c>
      <c r="AN327" t="s">
        <v>409</v>
      </c>
      <c r="AV327" s="109" t="s">
        <v>270</v>
      </c>
      <c r="AW327" t="s">
        <v>26</v>
      </c>
      <c r="AY327">
        <v>5</v>
      </c>
      <c r="AZ327" s="109">
        <v>5</v>
      </c>
      <c r="BA327" s="191" t="s">
        <v>303</v>
      </c>
      <c r="BB327" t="s">
        <v>304</v>
      </c>
      <c r="BD327">
        <f t="shared" si="22"/>
        <v>1</v>
      </c>
      <c r="BE327">
        <f t="shared" si="25"/>
        <v>0</v>
      </c>
      <c r="BF327">
        <f t="shared" si="25"/>
        <v>0</v>
      </c>
      <c r="BG327">
        <f t="shared" si="25"/>
        <v>0</v>
      </c>
      <c r="BH327">
        <f t="shared" si="25"/>
        <v>0</v>
      </c>
      <c r="BI327">
        <f t="shared" si="25"/>
        <v>0</v>
      </c>
      <c r="BJ327">
        <f t="shared" si="24"/>
        <v>0</v>
      </c>
      <c r="BK327">
        <f t="shared" si="23"/>
        <v>1</v>
      </c>
      <c r="BL327">
        <f t="shared" si="23"/>
        <v>1</v>
      </c>
      <c r="BM327">
        <f t="shared" si="23"/>
        <v>0</v>
      </c>
      <c r="BN327">
        <f t="shared" si="23"/>
        <v>0</v>
      </c>
      <c r="BO327">
        <f t="shared" si="23"/>
        <v>0</v>
      </c>
      <c r="BP327">
        <f t="shared" si="23"/>
        <v>0</v>
      </c>
    </row>
    <row r="328" spans="3:68" x14ac:dyDescent="0.2">
      <c r="C328" s="150" t="str">
        <f>IFERROR(VLOOKUP(TABLA!F328,BLIOTECAS!$C$1:$E$26,3,FALSE),"")</f>
        <v>Ciencias de la Salud</v>
      </c>
      <c r="D328" s="209">
        <v>43971.552083333336</v>
      </c>
      <c r="E328" s="209" t="s">
        <v>396</v>
      </c>
      <c r="F328" t="s">
        <v>222</v>
      </c>
      <c r="G328" t="s">
        <v>300</v>
      </c>
      <c r="H328" t="s">
        <v>397</v>
      </c>
      <c r="I328" t="s">
        <v>306</v>
      </c>
      <c r="J328" t="s">
        <v>222</v>
      </c>
      <c r="K328" t="s">
        <v>309</v>
      </c>
      <c r="L328" t="s">
        <v>106</v>
      </c>
      <c r="S328" t="s">
        <v>270</v>
      </c>
      <c r="T328" t="s">
        <v>270</v>
      </c>
      <c r="U328">
        <v>4</v>
      </c>
      <c r="V328">
        <v>3</v>
      </c>
      <c r="W328">
        <v>1</v>
      </c>
      <c r="X328">
        <v>4</v>
      </c>
      <c r="Y328">
        <v>5</v>
      </c>
      <c r="AA328">
        <v>5</v>
      </c>
      <c r="AB328">
        <v>1</v>
      </c>
      <c r="AC328">
        <v>5</v>
      </c>
      <c r="AD328">
        <v>5</v>
      </c>
      <c r="AF328">
        <v>5</v>
      </c>
      <c r="AG328">
        <v>5</v>
      </c>
      <c r="AH328">
        <v>5</v>
      </c>
      <c r="AI328">
        <v>5</v>
      </c>
      <c r="AJ328">
        <v>5</v>
      </c>
      <c r="AK328" t="s">
        <v>270</v>
      </c>
      <c r="AL328">
        <v>5</v>
      </c>
      <c r="AM328">
        <v>5</v>
      </c>
      <c r="AN328" t="s">
        <v>354</v>
      </c>
      <c r="AV328" s="109" t="s">
        <v>270</v>
      </c>
      <c r="AW328" t="s">
        <v>26</v>
      </c>
      <c r="AY328">
        <v>5</v>
      </c>
      <c r="AZ328" s="109">
        <v>5</v>
      </c>
      <c r="BA328" s="191" t="s">
        <v>303</v>
      </c>
      <c r="BB328" t="s">
        <v>304</v>
      </c>
      <c r="BD328">
        <f t="shared" si="22"/>
        <v>1</v>
      </c>
      <c r="BE328">
        <f t="shared" si="25"/>
        <v>0</v>
      </c>
      <c r="BF328">
        <f t="shared" si="25"/>
        <v>0</v>
      </c>
      <c r="BG328">
        <f t="shared" si="25"/>
        <v>0</v>
      </c>
      <c r="BH328">
        <f t="shared" si="25"/>
        <v>0</v>
      </c>
      <c r="BI328">
        <f t="shared" si="25"/>
        <v>0</v>
      </c>
      <c r="BJ328">
        <f t="shared" si="24"/>
        <v>1</v>
      </c>
      <c r="BK328">
        <f t="shared" si="23"/>
        <v>0</v>
      </c>
      <c r="BL328">
        <f t="shared" si="23"/>
        <v>0</v>
      </c>
      <c r="BM328">
        <f t="shared" si="23"/>
        <v>1</v>
      </c>
      <c r="BN328">
        <f t="shared" si="23"/>
        <v>0</v>
      </c>
      <c r="BO328">
        <f t="shared" si="23"/>
        <v>0</v>
      </c>
      <c r="BP328">
        <f t="shared" si="23"/>
        <v>0</v>
      </c>
    </row>
    <row r="329" spans="3:68" x14ac:dyDescent="0.2">
      <c r="C329" s="150" t="str">
        <f>IFERROR(VLOOKUP(TABLA!F329,BLIOTECAS!$C$1:$E$26,3,FALSE),"")</f>
        <v>Ciencias Sociales</v>
      </c>
      <c r="D329" s="209">
        <v>43971.552083333336</v>
      </c>
      <c r="E329" s="209" t="s">
        <v>396</v>
      </c>
      <c r="F329" t="s">
        <v>92</v>
      </c>
      <c r="G329" t="s">
        <v>305</v>
      </c>
      <c r="H329" t="s">
        <v>300</v>
      </c>
      <c r="I329" t="s">
        <v>306</v>
      </c>
      <c r="J329" t="s">
        <v>92</v>
      </c>
      <c r="K329" t="s">
        <v>322</v>
      </c>
      <c r="S329" t="s">
        <v>270</v>
      </c>
      <c r="T329" t="s">
        <v>270</v>
      </c>
      <c r="U329">
        <v>2</v>
      </c>
      <c r="V329">
        <v>1</v>
      </c>
      <c r="W329">
        <v>1</v>
      </c>
      <c r="X329">
        <v>2</v>
      </c>
      <c r="Y329">
        <v>3</v>
      </c>
      <c r="Z329">
        <v>4</v>
      </c>
      <c r="AA329">
        <v>4</v>
      </c>
      <c r="AB329">
        <v>2</v>
      </c>
      <c r="AC329">
        <v>5</v>
      </c>
      <c r="AD329">
        <v>4</v>
      </c>
      <c r="AF329">
        <v>3</v>
      </c>
      <c r="AG329">
        <v>4</v>
      </c>
      <c r="AH329">
        <v>3</v>
      </c>
      <c r="AI329">
        <v>4</v>
      </c>
      <c r="AJ329">
        <v>4</v>
      </c>
      <c r="AK329" t="s">
        <v>26</v>
      </c>
      <c r="AL329">
        <v>3</v>
      </c>
      <c r="AM329">
        <v>2</v>
      </c>
      <c r="AN329" t="s">
        <v>354</v>
      </c>
      <c r="AV329" s="109" t="s">
        <v>26</v>
      </c>
      <c r="AW329" t="s">
        <v>26</v>
      </c>
      <c r="AY329">
        <v>4</v>
      </c>
      <c r="AZ329" s="109">
        <v>5</v>
      </c>
      <c r="BA329" s="191" t="s">
        <v>303</v>
      </c>
      <c r="BB329" t="s">
        <v>308</v>
      </c>
      <c r="BC329" t="s">
        <v>444</v>
      </c>
      <c r="BD329">
        <f t="shared" si="22"/>
        <v>1</v>
      </c>
      <c r="BE329">
        <f t="shared" si="25"/>
        <v>0</v>
      </c>
      <c r="BF329">
        <f t="shared" si="25"/>
        <v>0</v>
      </c>
      <c r="BG329">
        <f t="shared" si="25"/>
        <v>0</v>
      </c>
      <c r="BH329">
        <f t="shared" si="25"/>
        <v>0</v>
      </c>
      <c r="BI329">
        <f t="shared" si="25"/>
        <v>0</v>
      </c>
      <c r="BJ329">
        <f t="shared" si="24"/>
        <v>1</v>
      </c>
      <c r="BK329">
        <f t="shared" si="23"/>
        <v>0</v>
      </c>
      <c r="BL329">
        <f t="shared" si="23"/>
        <v>0</v>
      </c>
      <c r="BM329">
        <f t="shared" si="23"/>
        <v>1</v>
      </c>
      <c r="BN329">
        <f t="shared" si="23"/>
        <v>0</v>
      </c>
      <c r="BO329">
        <f t="shared" si="23"/>
        <v>0</v>
      </c>
      <c r="BP329">
        <f t="shared" si="23"/>
        <v>0</v>
      </c>
    </row>
    <row r="330" spans="3:68" x14ac:dyDescent="0.2">
      <c r="C330" s="150" t="str">
        <f>IFERROR(VLOOKUP(TABLA!F330,BLIOTECAS!$C$1:$E$26,3,FALSE),"")</f>
        <v>Ciencias Experimentales</v>
      </c>
      <c r="D330" s="209">
        <v>43971.551388888889</v>
      </c>
      <c r="E330" s="209" t="s">
        <v>396</v>
      </c>
      <c r="F330" t="s">
        <v>223</v>
      </c>
      <c r="G330" t="s">
        <v>305</v>
      </c>
      <c r="H330" t="s">
        <v>300</v>
      </c>
      <c r="I330" t="s">
        <v>335</v>
      </c>
      <c r="J330" t="s">
        <v>223</v>
      </c>
      <c r="K330" t="s">
        <v>309</v>
      </c>
      <c r="S330" t="s">
        <v>270</v>
      </c>
      <c r="T330" t="s">
        <v>270</v>
      </c>
      <c r="U330">
        <v>5</v>
      </c>
      <c r="V330">
        <v>1</v>
      </c>
      <c r="W330">
        <v>3</v>
      </c>
      <c r="X330">
        <v>1</v>
      </c>
      <c r="Y330">
        <v>5</v>
      </c>
      <c r="Z330">
        <v>4</v>
      </c>
      <c r="AA330">
        <v>5</v>
      </c>
      <c r="AB330">
        <v>4</v>
      </c>
      <c r="AC330">
        <v>5</v>
      </c>
      <c r="AD330">
        <v>4</v>
      </c>
      <c r="AF330">
        <v>4</v>
      </c>
      <c r="AG330">
        <v>4</v>
      </c>
      <c r="AH330">
        <v>5</v>
      </c>
      <c r="AI330">
        <v>5</v>
      </c>
      <c r="AJ330">
        <v>4</v>
      </c>
      <c r="AK330" t="s">
        <v>26</v>
      </c>
      <c r="AL330">
        <v>4</v>
      </c>
      <c r="AM330">
        <v>4</v>
      </c>
      <c r="AN330" t="s">
        <v>445</v>
      </c>
      <c r="AV330" s="109" t="s">
        <v>270</v>
      </c>
      <c r="AW330" t="s">
        <v>26</v>
      </c>
      <c r="AY330">
        <v>5</v>
      </c>
      <c r="AZ330" s="109">
        <v>5</v>
      </c>
      <c r="BA330" s="191" t="s">
        <v>311</v>
      </c>
      <c r="BB330" t="s">
        <v>308</v>
      </c>
      <c r="BD330">
        <f t="shared" si="22"/>
        <v>0</v>
      </c>
      <c r="BE330">
        <f t="shared" si="25"/>
        <v>1</v>
      </c>
      <c r="BF330">
        <f t="shared" si="25"/>
        <v>0</v>
      </c>
      <c r="BG330">
        <f t="shared" si="25"/>
        <v>1</v>
      </c>
      <c r="BH330">
        <f t="shared" si="25"/>
        <v>0</v>
      </c>
      <c r="BI330">
        <f t="shared" si="25"/>
        <v>0</v>
      </c>
      <c r="BJ330">
        <f t="shared" si="24"/>
        <v>0</v>
      </c>
      <c r="BK330">
        <f t="shared" si="23"/>
        <v>0</v>
      </c>
      <c r="BL330">
        <f t="shared" si="23"/>
        <v>1</v>
      </c>
      <c r="BM330">
        <f t="shared" si="23"/>
        <v>1</v>
      </c>
      <c r="BN330">
        <f t="shared" si="23"/>
        <v>1</v>
      </c>
      <c r="BO330">
        <f t="shared" si="23"/>
        <v>0</v>
      </c>
      <c r="BP330">
        <f t="shared" si="23"/>
        <v>0</v>
      </c>
    </row>
    <row r="331" spans="3:68" x14ac:dyDescent="0.2">
      <c r="C331" s="150" t="str">
        <f>IFERROR(VLOOKUP(TABLA!F331,BLIOTECAS!$C$1:$E$26,3,FALSE),"")</f>
        <v>Ciencias Sociales</v>
      </c>
      <c r="D331" s="209">
        <v>43971.548611111109</v>
      </c>
      <c r="E331" s="209" t="s">
        <v>401</v>
      </c>
      <c r="F331" t="s">
        <v>99</v>
      </c>
      <c r="G331" t="s">
        <v>300</v>
      </c>
      <c r="H331" t="s">
        <v>300</v>
      </c>
      <c r="I331" t="s">
        <v>306</v>
      </c>
      <c r="J331" t="s">
        <v>322</v>
      </c>
      <c r="K331" t="s">
        <v>104</v>
      </c>
      <c r="L331" t="s">
        <v>309</v>
      </c>
      <c r="S331" t="s">
        <v>270</v>
      </c>
      <c r="T331" t="s">
        <v>270</v>
      </c>
      <c r="U331">
        <v>5</v>
      </c>
      <c r="V331">
        <v>2</v>
      </c>
      <c r="W331">
        <v>1</v>
      </c>
      <c r="X331">
        <v>5</v>
      </c>
      <c r="Y331">
        <v>1</v>
      </c>
      <c r="Z331">
        <v>3</v>
      </c>
      <c r="AA331">
        <v>1</v>
      </c>
      <c r="AB331">
        <v>4</v>
      </c>
      <c r="AC331">
        <v>5</v>
      </c>
      <c r="AD331">
        <v>5</v>
      </c>
      <c r="AF331">
        <v>4</v>
      </c>
      <c r="AG331">
        <v>5</v>
      </c>
      <c r="AH331">
        <v>5</v>
      </c>
      <c r="AI331">
        <v>3</v>
      </c>
      <c r="AJ331">
        <v>5</v>
      </c>
      <c r="AK331" t="s">
        <v>26</v>
      </c>
      <c r="AL331">
        <v>5</v>
      </c>
      <c r="AM331">
        <v>3</v>
      </c>
      <c r="AN331" t="s">
        <v>446</v>
      </c>
      <c r="AV331" s="109" t="s">
        <v>270</v>
      </c>
      <c r="AW331" t="s">
        <v>270</v>
      </c>
      <c r="AY331">
        <v>5</v>
      </c>
      <c r="AZ331" s="109">
        <v>5</v>
      </c>
      <c r="BA331" s="191" t="s">
        <v>303</v>
      </c>
      <c r="BB331" t="s">
        <v>304</v>
      </c>
      <c r="BD331">
        <f t="shared" si="22"/>
        <v>1</v>
      </c>
      <c r="BE331">
        <f t="shared" si="25"/>
        <v>0</v>
      </c>
      <c r="BF331">
        <f t="shared" si="25"/>
        <v>0</v>
      </c>
      <c r="BG331">
        <f t="shared" si="25"/>
        <v>0</v>
      </c>
      <c r="BH331">
        <f t="shared" si="25"/>
        <v>0</v>
      </c>
      <c r="BI331">
        <f t="shared" si="25"/>
        <v>0</v>
      </c>
      <c r="BJ331">
        <f t="shared" si="24"/>
        <v>0</v>
      </c>
      <c r="BK331">
        <f t="shared" si="23"/>
        <v>1</v>
      </c>
      <c r="BL331">
        <f t="shared" si="23"/>
        <v>0</v>
      </c>
      <c r="BM331">
        <f t="shared" si="23"/>
        <v>0</v>
      </c>
      <c r="BN331">
        <f t="shared" si="23"/>
        <v>1</v>
      </c>
      <c r="BO331">
        <f t="shared" si="23"/>
        <v>0</v>
      </c>
      <c r="BP331">
        <f t="shared" si="23"/>
        <v>0</v>
      </c>
    </row>
    <row r="332" spans="3:68" x14ac:dyDescent="0.2">
      <c r="C332" s="150" t="str">
        <f>IFERROR(VLOOKUP(TABLA!F332,BLIOTECAS!$C$1:$E$26,3,FALSE),"")</f>
        <v>Ciencias Sociales</v>
      </c>
      <c r="D332" s="209">
        <v>43971.548611111109</v>
      </c>
      <c r="E332" s="209" t="s">
        <v>396</v>
      </c>
      <c r="F332" t="s">
        <v>92</v>
      </c>
      <c r="G332" t="s">
        <v>305</v>
      </c>
      <c r="H332" t="s">
        <v>305</v>
      </c>
      <c r="I332" t="s">
        <v>318</v>
      </c>
      <c r="J332" t="s">
        <v>92</v>
      </c>
      <c r="K332" t="s">
        <v>310</v>
      </c>
      <c r="L332" t="s">
        <v>309</v>
      </c>
      <c r="S332" t="s">
        <v>270</v>
      </c>
      <c r="T332" t="s">
        <v>270</v>
      </c>
      <c r="U332">
        <v>3</v>
      </c>
      <c r="V332">
        <v>1</v>
      </c>
      <c r="W332">
        <v>1</v>
      </c>
      <c r="X332">
        <v>3</v>
      </c>
      <c r="Y332">
        <v>4</v>
      </c>
      <c r="Z332">
        <v>4</v>
      </c>
      <c r="AA332">
        <v>1</v>
      </c>
      <c r="AB332">
        <v>2</v>
      </c>
      <c r="AC332">
        <v>3</v>
      </c>
      <c r="AD332">
        <v>4</v>
      </c>
      <c r="AF332">
        <v>1</v>
      </c>
      <c r="AG332">
        <v>3</v>
      </c>
      <c r="AH332">
        <v>2</v>
      </c>
      <c r="AI332">
        <v>2</v>
      </c>
      <c r="AJ332">
        <v>5</v>
      </c>
      <c r="AK332" t="s">
        <v>26</v>
      </c>
      <c r="AL332">
        <v>3</v>
      </c>
      <c r="AM332">
        <v>3</v>
      </c>
      <c r="AN332" t="s">
        <v>325</v>
      </c>
      <c r="AV332" s="109" t="s">
        <v>270</v>
      </c>
      <c r="AW332" t="s">
        <v>26</v>
      </c>
      <c r="AY332">
        <v>5</v>
      </c>
      <c r="AZ332" s="109">
        <v>5</v>
      </c>
      <c r="BA332" s="191" t="s">
        <v>311</v>
      </c>
      <c r="BB332" t="s">
        <v>304</v>
      </c>
      <c r="BD332">
        <f t="shared" si="22"/>
        <v>0</v>
      </c>
      <c r="BE332">
        <f t="shared" si="25"/>
        <v>0</v>
      </c>
      <c r="BF332">
        <f t="shared" si="25"/>
        <v>1</v>
      </c>
      <c r="BG332">
        <f t="shared" si="25"/>
        <v>0</v>
      </c>
      <c r="BH332">
        <f t="shared" si="25"/>
        <v>0</v>
      </c>
      <c r="BI332">
        <f t="shared" si="25"/>
        <v>0</v>
      </c>
      <c r="BJ332">
        <f t="shared" si="24"/>
        <v>1</v>
      </c>
      <c r="BK332">
        <f t="shared" si="23"/>
        <v>0</v>
      </c>
      <c r="BL332">
        <f t="shared" si="23"/>
        <v>0</v>
      </c>
      <c r="BM332">
        <f t="shared" si="23"/>
        <v>0</v>
      </c>
      <c r="BN332">
        <f t="shared" si="23"/>
        <v>0</v>
      </c>
      <c r="BO332">
        <f t="shared" si="23"/>
        <v>0</v>
      </c>
      <c r="BP332">
        <f t="shared" si="23"/>
        <v>0</v>
      </c>
    </row>
    <row r="333" spans="3:68" x14ac:dyDescent="0.2">
      <c r="C333" s="150" t="str">
        <f>IFERROR(VLOOKUP(TABLA!F333,BLIOTECAS!$C$1:$E$26,3,FALSE),"")</f>
        <v>Humanidades</v>
      </c>
      <c r="D333" s="209">
        <v>43971.545138888891</v>
      </c>
      <c r="E333" s="209" t="s">
        <v>396</v>
      </c>
      <c r="F333" t="s">
        <v>100</v>
      </c>
      <c r="G333" t="s">
        <v>397</v>
      </c>
      <c r="H333" t="s">
        <v>300</v>
      </c>
      <c r="I333" t="s">
        <v>306</v>
      </c>
      <c r="J333" t="s">
        <v>100</v>
      </c>
      <c r="M333" t="s">
        <v>447</v>
      </c>
      <c r="S333" t="s">
        <v>26</v>
      </c>
      <c r="T333" t="s">
        <v>26</v>
      </c>
      <c r="U333">
        <v>1</v>
      </c>
      <c r="V333">
        <v>3</v>
      </c>
      <c r="W333">
        <v>3</v>
      </c>
      <c r="X333">
        <v>4</v>
      </c>
      <c r="Y333">
        <v>5</v>
      </c>
      <c r="Z333">
        <v>5</v>
      </c>
      <c r="AA333">
        <v>5</v>
      </c>
      <c r="AB333">
        <v>5</v>
      </c>
      <c r="AC333">
        <v>1</v>
      </c>
      <c r="AD333">
        <v>4</v>
      </c>
      <c r="AF333">
        <v>4</v>
      </c>
      <c r="AG333">
        <v>5</v>
      </c>
      <c r="AH333">
        <v>4</v>
      </c>
      <c r="AI333">
        <v>3</v>
      </c>
      <c r="AJ333">
        <v>4</v>
      </c>
      <c r="AK333" t="s">
        <v>26</v>
      </c>
      <c r="AL333">
        <v>4</v>
      </c>
      <c r="AM333">
        <v>3</v>
      </c>
      <c r="AN333" t="s">
        <v>354</v>
      </c>
      <c r="AV333" s="109" t="s">
        <v>26</v>
      </c>
      <c r="AW333" t="s">
        <v>26</v>
      </c>
      <c r="AY333">
        <v>5</v>
      </c>
      <c r="AZ333" s="109">
        <v>5</v>
      </c>
      <c r="BA333" s="191" t="s">
        <v>311</v>
      </c>
      <c r="BB333" t="s">
        <v>317</v>
      </c>
      <c r="BD333">
        <f t="shared" si="22"/>
        <v>1</v>
      </c>
      <c r="BE333">
        <f t="shared" si="25"/>
        <v>0</v>
      </c>
      <c r="BF333">
        <f t="shared" si="25"/>
        <v>0</v>
      </c>
      <c r="BG333">
        <f t="shared" si="25"/>
        <v>0</v>
      </c>
      <c r="BH333">
        <f t="shared" si="25"/>
        <v>0</v>
      </c>
      <c r="BI333">
        <f t="shared" si="25"/>
        <v>0</v>
      </c>
      <c r="BJ333">
        <f t="shared" si="24"/>
        <v>1</v>
      </c>
      <c r="BK333">
        <f t="shared" si="23"/>
        <v>0</v>
      </c>
      <c r="BL333">
        <f t="shared" si="23"/>
        <v>0</v>
      </c>
      <c r="BM333">
        <f t="shared" si="23"/>
        <v>1</v>
      </c>
      <c r="BN333">
        <f t="shared" si="23"/>
        <v>0</v>
      </c>
      <c r="BO333">
        <f t="shared" si="23"/>
        <v>0</v>
      </c>
      <c r="BP333">
        <f t="shared" si="23"/>
        <v>0</v>
      </c>
    </row>
    <row r="334" spans="3:68" x14ac:dyDescent="0.2">
      <c r="C334" s="150" t="str">
        <f>IFERROR(VLOOKUP(TABLA!F334,BLIOTECAS!$C$1:$E$26,3,FALSE),"")</f>
        <v>Ciencias Sociales</v>
      </c>
      <c r="D334" s="209">
        <v>43971.545138888891</v>
      </c>
      <c r="E334" s="209" t="s">
        <v>396</v>
      </c>
      <c r="F334" t="s">
        <v>99</v>
      </c>
      <c r="G334" t="s">
        <v>397</v>
      </c>
      <c r="H334" t="s">
        <v>300</v>
      </c>
      <c r="I334" t="s">
        <v>306</v>
      </c>
      <c r="J334" t="s">
        <v>309</v>
      </c>
      <c r="S334" t="s">
        <v>270</v>
      </c>
      <c r="T334" t="s">
        <v>26</v>
      </c>
      <c r="U334">
        <v>2</v>
      </c>
      <c r="V334">
        <v>2</v>
      </c>
      <c r="W334">
        <v>4</v>
      </c>
      <c r="X334">
        <v>5</v>
      </c>
      <c r="Y334">
        <v>5</v>
      </c>
      <c r="Z334">
        <v>4</v>
      </c>
      <c r="AA334">
        <v>5</v>
      </c>
      <c r="AB334">
        <v>1</v>
      </c>
      <c r="AC334">
        <v>5</v>
      </c>
      <c r="AD334">
        <v>5</v>
      </c>
      <c r="AF334">
        <v>5</v>
      </c>
      <c r="AG334">
        <v>5</v>
      </c>
      <c r="AH334">
        <v>5</v>
      </c>
      <c r="AI334">
        <v>5</v>
      </c>
      <c r="AJ334">
        <v>5</v>
      </c>
      <c r="AK334" t="s">
        <v>26</v>
      </c>
      <c r="AM334">
        <v>5</v>
      </c>
      <c r="AN334" t="s">
        <v>448</v>
      </c>
      <c r="AV334" s="109" t="s">
        <v>26</v>
      </c>
      <c r="AW334" t="s">
        <v>26</v>
      </c>
      <c r="AY334">
        <v>5</v>
      </c>
      <c r="AZ334" s="109">
        <v>5</v>
      </c>
      <c r="BA334" s="191" t="s">
        <v>303</v>
      </c>
      <c r="BB334" t="s">
        <v>308</v>
      </c>
      <c r="BD334">
        <f t="shared" si="22"/>
        <v>1</v>
      </c>
      <c r="BE334">
        <f t="shared" si="25"/>
        <v>0</v>
      </c>
      <c r="BF334">
        <f t="shared" si="25"/>
        <v>0</v>
      </c>
      <c r="BG334">
        <f t="shared" si="25"/>
        <v>0</v>
      </c>
      <c r="BH334">
        <f t="shared" si="25"/>
        <v>0</v>
      </c>
      <c r="BI334">
        <f t="shared" si="25"/>
        <v>0</v>
      </c>
      <c r="BJ334">
        <f t="shared" si="24"/>
        <v>1</v>
      </c>
      <c r="BK334">
        <f t="shared" si="23"/>
        <v>0</v>
      </c>
      <c r="BL334">
        <f t="shared" si="23"/>
        <v>0</v>
      </c>
      <c r="BM334">
        <f t="shared" si="23"/>
        <v>1</v>
      </c>
      <c r="BN334">
        <f t="shared" si="23"/>
        <v>1</v>
      </c>
      <c r="BO334">
        <f t="shared" si="23"/>
        <v>0</v>
      </c>
      <c r="BP334">
        <f t="shared" si="23"/>
        <v>0</v>
      </c>
    </row>
    <row r="335" spans="3:68" x14ac:dyDescent="0.2">
      <c r="C335" s="150" t="str">
        <f>IFERROR(VLOOKUP(TABLA!F335,BLIOTECAS!$C$1:$E$26,3,FALSE),"")</f>
        <v>Ciencias de la Salud</v>
      </c>
      <c r="D335" s="209">
        <v>43971.543749999997</v>
      </c>
      <c r="E335" s="209" t="s">
        <v>396</v>
      </c>
      <c r="F335" t="s">
        <v>222</v>
      </c>
      <c r="G335" t="s">
        <v>305</v>
      </c>
      <c r="H335" t="s">
        <v>305</v>
      </c>
      <c r="I335" t="s">
        <v>306</v>
      </c>
      <c r="J335" t="s">
        <v>222</v>
      </c>
      <c r="K335" t="s">
        <v>106</v>
      </c>
      <c r="S335" t="s">
        <v>26</v>
      </c>
      <c r="T335" t="s">
        <v>270</v>
      </c>
      <c r="U335">
        <v>2</v>
      </c>
      <c r="V335">
        <v>3</v>
      </c>
      <c r="W335">
        <v>3</v>
      </c>
      <c r="X335">
        <v>1</v>
      </c>
      <c r="Y335">
        <v>2</v>
      </c>
      <c r="Z335">
        <v>4</v>
      </c>
      <c r="AA335">
        <v>5</v>
      </c>
      <c r="AB335">
        <v>1</v>
      </c>
      <c r="AC335">
        <v>1</v>
      </c>
      <c r="AD335">
        <v>2</v>
      </c>
      <c r="AF335">
        <v>2</v>
      </c>
      <c r="AG335">
        <v>4</v>
      </c>
      <c r="AH335">
        <v>2</v>
      </c>
      <c r="AI335">
        <v>2</v>
      </c>
      <c r="AJ335">
        <v>4</v>
      </c>
      <c r="AK335" t="s">
        <v>26</v>
      </c>
      <c r="AL335">
        <v>3</v>
      </c>
      <c r="AM335">
        <v>2</v>
      </c>
      <c r="AN335" t="s">
        <v>326</v>
      </c>
      <c r="AV335" s="109" t="s">
        <v>26</v>
      </c>
      <c r="AW335" t="s">
        <v>26</v>
      </c>
      <c r="AY335">
        <v>4</v>
      </c>
      <c r="AZ335" s="109">
        <v>4</v>
      </c>
      <c r="BA335" s="191" t="s">
        <v>319</v>
      </c>
      <c r="BC335" t="s">
        <v>449</v>
      </c>
      <c r="BD335">
        <f t="shared" si="22"/>
        <v>1</v>
      </c>
      <c r="BE335">
        <f t="shared" si="25"/>
        <v>0</v>
      </c>
      <c r="BF335">
        <f t="shared" si="25"/>
        <v>0</v>
      </c>
      <c r="BG335">
        <f t="shared" si="25"/>
        <v>0</v>
      </c>
      <c r="BH335">
        <f t="shared" si="25"/>
        <v>0</v>
      </c>
      <c r="BI335">
        <f t="shared" si="25"/>
        <v>0</v>
      </c>
      <c r="BJ335">
        <f t="shared" si="24"/>
        <v>0</v>
      </c>
      <c r="BK335">
        <f t="shared" si="23"/>
        <v>1</v>
      </c>
      <c r="BL335">
        <f t="shared" si="23"/>
        <v>0</v>
      </c>
      <c r="BM335">
        <f t="shared" si="23"/>
        <v>1</v>
      </c>
      <c r="BN335">
        <f t="shared" si="23"/>
        <v>0</v>
      </c>
      <c r="BO335">
        <f t="shared" si="23"/>
        <v>0</v>
      </c>
      <c r="BP335">
        <f t="shared" si="23"/>
        <v>0</v>
      </c>
    </row>
    <row r="336" spans="3:68" x14ac:dyDescent="0.2">
      <c r="C336" s="150" t="str">
        <f>IFERROR(VLOOKUP(TABLA!F336,BLIOTECAS!$C$1:$E$26,3,FALSE),"")</f>
        <v>Humanidades</v>
      </c>
      <c r="D336" s="209">
        <v>43971.543055555558</v>
      </c>
      <c r="E336" s="209" t="s">
        <v>396</v>
      </c>
      <c r="F336" t="s">
        <v>104</v>
      </c>
      <c r="G336" t="s">
        <v>305</v>
      </c>
      <c r="H336" t="s">
        <v>300</v>
      </c>
      <c r="I336" t="s">
        <v>306</v>
      </c>
      <c r="J336" t="s">
        <v>103</v>
      </c>
      <c r="K336" t="s">
        <v>309</v>
      </c>
      <c r="L336" t="s">
        <v>310</v>
      </c>
      <c r="S336" t="s">
        <v>26</v>
      </c>
      <c r="T336" t="s">
        <v>270</v>
      </c>
      <c r="U336">
        <v>4</v>
      </c>
      <c r="V336">
        <v>3</v>
      </c>
      <c r="W336">
        <v>4</v>
      </c>
      <c r="X336">
        <v>5</v>
      </c>
      <c r="Y336">
        <v>4</v>
      </c>
      <c r="Z336">
        <v>4</v>
      </c>
      <c r="AA336">
        <v>4</v>
      </c>
      <c r="AB336">
        <v>4</v>
      </c>
      <c r="AC336">
        <v>4</v>
      </c>
      <c r="AD336">
        <v>5</v>
      </c>
      <c r="AF336">
        <v>3</v>
      </c>
      <c r="AG336">
        <v>5</v>
      </c>
      <c r="AH336">
        <v>5</v>
      </c>
      <c r="AI336">
        <v>5</v>
      </c>
      <c r="AJ336">
        <v>3</v>
      </c>
      <c r="AK336" t="s">
        <v>270</v>
      </c>
      <c r="AL336">
        <v>5</v>
      </c>
      <c r="AM336">
        <v>5</v>
      </c>
      <c r="AN336" t="s">
        <v>409</v>
      </c>
      <c r="AV336" s="109" t="s">
        <v>26</v>
      </c>
      <c r="AW336" t="s">
        <v>26</v>
      </c>
      <c r="AY336">
        <v>5</v>
      </c>
      <c r="AZ336" s="109">
        <v>5</v>
      </c>
      <c r="BA336" s="191" t="s">
        <v>303</v>
      </c>
      <c r="BB336" t="s">
        <v>304</v>
      </c>
      <c r="BD336">
        <f t="shared" si="22"/>
        <v>1</v>
      </c>
      <c r="BE336">
        <f t="shared" si="25"/>
        <v>0</v>
      </c>
      <c r="BF336">
        <f t="shared" si="25"/>
        <v>0</v>
      </c>
      <c r="BG336">
        <f t="shared" si="25"/>
        <v>0</v>
      </c>
      <c r="BH336">
        <f t="shared" si="25"/>
        <v>0</v>
      </c>
      <c r="BI336">
        <f t="shared" si="25"/>
        <v>0</v>
      </c>
      <c r="BJ336">
        <f t="shared" si="24"/>
        <v>0</v>
      </c>
      <c r="BK336">
        <f t="shared" si="23"/>
        <v>1</v>
      </c>
      <c r="BL336">
        <f t="shared" si="23"/>
        <v>1</v>
      </c>
      <c r="BM336">
        <f t="shared" si="23"/>
        <v>0</v>
      </c>
      <c r="BN336">
        <f t="shared" si="23"/>
        <v>0</v>
      </c>
      <c r="BO336">
        <f t="shared" si="23"/>
        <v>0</v>
      </c>
      <c r="BP336">
        <f t="shared" si="23"/>
        <v>0</v>
      </c>
    </row>
    <row r="337" spans="3:68" x14ac:dyDescent="0.2">
      <c r="C337" s="150" t="str">
        <f>IFERROR(VLOOKUP(TABLA!F337,BLIOTECAS!$C$1:$E$26,3,FALSE),"")</f>
        <v/>
      </c>
      <c r="D337" s="209">
        <v>43971.543055555558</v>
      </c>
      <c r="BD337">
        <f t="shared" si="22"/>
        <v>0</v>
      </c>
      <c r="BE337">
        <f t="shared" si="25"/>
        <v>0</v>
      </c>
      <c r="BF337">
        <f t="shared" si="25"/>
        <v>0</v>
      </c>
      <c r="BG337">
        <f t="shared" si="25"/>
        <v>0</v>
      </c>
      <c r="BH337">
        <f t="shared" si="25"/>
        <v>0</v>
      </c>
      <c r="BI337">
        <f t="shared" si="25"/>
        <v>0</v>
      </c>
      <c r="BJ337">
        <f t="shared" si="24"/>
        <v>0</v>
      </c>
      <c r="BK337">
        <f t="shared" si="23"/>
        <v>0</v>
      </c>
      <c r="BL337">
        <f t="shared" si="23"/>
        <v>0</v>
      </c>
      <c r="BM337">
        <f t="shared" si="23"/>
        <v>0</v>
      </c>
      <c r="BN337">
        <f t="shared" si="23"/>
        <v>0</v>
      </c>
      <c r="BO337">
        <f t="shared" si="23"/>
        <v>0</v>
      </c>
      <c r="BP337">
        <f t="shared" si="23"/>
        <v>0</v>
      </c>
    </row>
    <row r="338" spans="3:68" x14ac:dyDescent="0.2">
      <c r="C338" s="150" t="str">
        <f>IFERROR(VLOOKUP(TABLA!F338,BLIOTECAS!$C$1:$E$26,3,FALSE),"")</f>
        <v>Ciencias Sociales</v>
      </c>
      <c r="D338" s="209">
        <v>43971.542361111111</v>
      </c>
      <c r="E338" s="209" t="s">
        <v>396</v>
      </c>
      <c r="F338" t="s">
        <v>97</v>
      </c>
      <c r="G338" t="s">
        <v>300</v>
      </c>
      <c r="H338" t="s">
        <v>320</v>
      </c>
      <c r="I338" t="s">
        <v>306</v>
      </c>
      <c r="J338" t="s">
        <v>97</v>
      </c>
      <c r="S338" t="s">
        <v>26</v>
      </c>
      <c r="T338" t="s">
        <v>26</v>
      </c>
      <c r="U338">
        <v>1</v>
      </c>
      <c r="V338">
        <v>1</v>
      </c>
      <c r="W338">
        <v>1</v>
      </c>
      <c r="X338">
        <v>5</v>
      </c>
      <c r="Y338">
        <v>5</v>
      </c>
      <c r="Z338">
        <v>5</v>
      </c>
      <c r="AA338">
        <v>5</v>
      </c>
      <c r="AB338">
        <v>5</v>
      </c>
      <c r="AC338">
        <v>4</v>
      </c>
      <c r="AD338">
        <v>4</v>
      </c>
      <c r="AF338">
        <v>3</v>
      </c>
      <c r="AG338">
        <v>4</v>
      </c>
      <c r="AH338">
        <v>3</v>
      </c>
      <c r="AI338">
        <v>3</v>
      </c>
      <c r="AJ338">
        <v>4</v>
      </c>
      <c r="AK338" t="s">
        <v>26</v>
      </c>
      <c r="AL338">
        <v>2</v>
      </c>
      <c r="AM338">
        <v>4</v>
      </c>
      <c r="AN338" t="s">
        <v>428</v>
      </c>
      <c r="AV338" s="109" t="s">
        <v>270</v>
      </c>
      <c r="AW338" t="s">
        <v>26</v>
      </c>
      <c r="AY338">
        <v>4</v>
      </c>
      <c r="AZ338" s="109">
        <v>4</v>
      </c>
      <c r="BA338" s="191" t="s">
        <v>319</v>
      </c>
      <c r="BB338" t="s">
        <v>308</v>
      </c>
      <c r="BD338">
        <f t="shared" si="22"/>
        <v>1</v>
      </c>
      <c r="BE338">
        <f t="shared" si="25"/>
        <v>0</v>
      </c>
      <c r="BF338">
        <f t="shared" si="25"/>
        <v>0</v>
      </c>
      <c r="BG338">
        <f t="shared" si="25"/>
        <v>0</v>
      </c>
      <c r="BH338">
        <f t="shared" si="25"/>
        <v>0</v>
      </c>
      <c r="BI338">
        <f t="shared" si="25"/>
        <v>0</v>
      </c>
      <c r="BJ338">
        <f t="shared" si="24"/>
        <v>0</v>
      </c>
      <c r="BK338">
        <f t="shared" si="23"/>
        <v>1</v>
      </c>
      <c r="BL338">
        <f t="shared" si="23"/>
        <v>1</v>
      </c>
      <c r="BM338">
        <f t="shared" si="23"/>
        <v>1</v>
      </c>
      <c r="BN338">
        <f t="shared" si="23"/>
        <v>0</v>
      </c>
      <c r="BO338">
        <f t="shared" si="23"/>
        <v>0</v>
      </c>
      <c r="BP338">
        <f t="shared" si="23"/>
        <v>0</v>
      </c>
    </row>
    <row r="339" spans="3:68" x14ac:dyDescent="0.2">
      <c r="C339" s="150" t="str">
        <f>IFERROR(VLOOKUP(TABLA!F339,BLIOTECAS!$C$1:$E$26,3,FALSE),"")</f>
        <v>Ciencias de la Salud</v>
      </c>
      <c r="D339" s="209">
        <v>43971.542361111111</v>
      </c>
      <c r="E339" s="209" t="s">
        <v>407</v>
      </c>
      <c r="F339" t="s">
        <v>108</v>
      </c>
      <c r="G339" t="s">
        <v>300</v>
      </c>
      <c r="H339" t="s">
        <v>397</v>
      </c>
      <c r="I339" t="s">
        <v>315</v>
      </c>
      <c r="J339" t="s">
        <v>108</v>
      </c>
      <c r="K339" t="s">
        <v>91</v>
      </c>
      <c r="L339" t="s">
        <v>309</v>
      </c>
      <c r="S339" t="s">
        <v>270</v>
      </c>
      <c r="T339" t="s">
        <v>270</v>
      </c>
      <c r="U339">
        <v>3</v>
      </c>
      <c r="V339">
        <v>1</v>
      </c>
      <c r="W339">
        <v>3</v>
      </c>
      <c r="X339">
        <v>4</v>
      </c>
      <c r="Y339">
        <v>5</v>
      </c>
      <c r="Z339">
        <v>5</v>
      </c>
      <c r="AA339">
        <v>5</v>
      </c>
      <c r="AB339">
        <v>2</v>
      </c>
      <c r="AC339">
        <v>3</v>
      </c>
      <c r="AD339">
        <v>3</v>
      </c>
      <c r="AF339">
        <v>3</v>
      </c>
      <c r="AG339">
        <v>4</v>
      </c>
      <c r="AH339">
        <v>2</v>
      </c>
      <c r="AI339">
        <v>3</v>
      </c>
      <c r="AJ339">
        <v>4</v>
      </c>
      <c r="AK339" t="s">
        <v>26</v>
      </c>
      <c r="AL339">
        <v>3</v>
      </c>
      <c r="AM339">
        <v>3</v>
      </c>
      <c r="AN339" t="s">
        <v>326</v>
      </c>
      <c r="AV339" s="109" t="s">
        <v>270</v>
      </c>
      <c r="AW339" t="s">
        <v>26</v>
      </c>
      <c r="AY339">
        <v>4</v>
      </c>
      <c r="AZ339" s="109">
        <v>1</v>
      </c>
      <c r="BA339" s="191" t="s">
        <v>311</v>
      </c>
      <c r="BB339" t="s">
        <v>317</v>
      </c>
      <c r="BD339">
        <f t="shared" si="22"/>
        <v>0</v>
      </c>
      <c r="BE339">
        <f t="shared" si="25"/>
        <v>1</v>
      </c>
      <c r="BF339">
        <f t="shared" si="25"/>
        <v>0</v>
      </c>
      <c r="BG339">
        <f t="shared" si="25"/>
        <v>0</v>
      </c>
      <c r="BH339">
        <f t="shared" si="25"/>
        <v>0</v>
      </c>
      <c r="BI339">
        <f t="shared" si="25"/>
        <v>0</v>
      </c>
      <c r="BJ339">
        <f t="shared" si="24"/>
        <v>0</v>
      </c>
      <c r="BK339">
        <f t="shared" si="23"/>
        <v>1</v>
      </c>
      <c r="BL339">
        <f t="shared" si="23"/>
        <v>0</v>
      </c>
      <c r="BM339">
        <f t="shared" si="23"/>
        <v>1</v>
      </c>
      <c r="BN339">
        <f t="shared" si="23"/>
        <v>0</v>
      </c>
      <c r="BO339">
        <f t="shared" si="23"/>
        <v>0</v>
      </c>
      <c r="BP339">
        <f t="shared" si="23"/>
        <v>0</v>
      </c>
    </row>
    <row r="340" spans="3:68" x14ac:dyDescent="0.2">
      <c r="C340" s="150" t="str">
        <f>IFERROR(VLOOKUP(TABLA!F340,BLIOTECAS!$C$1:$E$26,3,FALSE),"")</f>
        <v>Ciencias de la Salud</v>
      </c>
      <c r="D340" s="209">
        <v>43971.53402777778</v>
      </c>
      <c r="E340" s="209" t="s">
        <v>396</v>
      </c>
      <c r="F340" t="s">
        <v>106</v>
      </c>
      <c r="G340" t="s">
        <v>301</v>
      </c>
      <c r="H340" t="s">
        <v>320</v>
      </c>
      <c r="I340" t="s">
        <v>306</v>
      </c>
      <c r="J340" t="s">
        <v>106</v>
      </c>
      <c r="K340" t="s">
        <v>309</v>
      </c>
      <c r="M340" t="s">
        <v>450</v>
      </c>
      <c r="S340" t="s">
        <v>270</v>
      </c>
      <c r="T340" t="s">
        <v>270</v>
      </c>
      <c r="U340">
        <v>2</v>
      </c>
      <c r="V340">
        <v>1</v>
      </c>
      <c r="W340">
        <v>1</v>
      </c>
      <c r="X340">
        <v>2</v>
      </c>
      <c r="Y340">
        <v>3</v>
      </c>
      <c r="Z340">
        <v>2</v>
      </c>
      <c r="AA340">
        <v>5</v>
      </c>
      <c r="AB340">
        <v>1</v>
      </c>
      <c r="AC340">
        <v>3</v>
      </c>
      <c r="AD340">
        <v>5</v>
      </c>
      <c r="AF340">
        <v>4</v>
      </c>
      <c r="AG340">
        <v>4</v>
      </c>
      <c r="AH340">
        <v>3</v>
      </c>
      <c r="AI340">
        <v>3</v>
      </c>
      <c r="AJ340">
        <v>4</v>
      </c>
      <c r="AK340" t="s">
        <v>26</v>
      </c>
      <c r="AL340">
        <v>4</v>
      </c>
      <c r="AM340">
        <v>1</v>
      </c>
      <c r="AN340" t="s">
        <v>345</v>
      </c>
      <c r="AV340" s="109" t="s">
        <v>26</v>
      </c>
      <c r="AW340" t="s">
        <v>26</v>
      </c>
      <c r="AY340">
        <v>5</v>
      </c>
      <c r="AZ340" s="109">
        <v>5</v>
      </c>
      <c r="BA340" s="191" t="s">
        <v>303</v>
      </c>
      <c r="BB340" t="s">
        <v>308</v>
      </c>
      <c r="BC340" t="s">
        <v>451</v>
      </c>
      <c r="BD340">
        <f t="shared" si="22"/>
        <v>1</v>
      </c>
      <c r="BE340">
        <f t="shared" si="25"/>
        <v>0</v>
      </c>
      <c r="BF340">
        <f t="shared" si="25"/>
        <v>0</v>
      </c>
      <c r="BG340">
        <f t="shared" si="25"/>
        <v>0</v>
      </c>
      <c r="BH340">
        <f t="shared" si="25"/>
        <v>0</v>
      </c>
      <c r="BI340">
        <f t="shared" si="25"/>
        <v>0</v>
      </c>
      <c r="BJ340">
        <f t="shared" si="24"/>
        <v>0</v>
      </c>
      <c r="BK340">
        <f t="shared" si="23"/>
        <v>0</v>
      </c>
      <c r="BL340">
        <f t="shared" si="23"/>
        <v>0</v>
      </c>
      <c r="BM340">
        <f t="shared" si="23"/>
        <v>1</v>
      </c>
      <c r="BN340">
        <f t="shared" si="23"/>
        <v>0</v>
      </c>
      <c r="BO340">
        <f t="shared" si="23"/>
        <v>0</v>
      </c>
      <c r="BP340">
        <f t="shared" si="23"/>
        <v>0</v>
      </c>
    </row>
    <row r="341" spans="3:68" x14ac:dyDescent="0.2">
      <c r="C341" s="150" t="str">
        <f>IFERROR(VLOOKUP(TABLA!F341,BLIOTECAS!$C$1:$E$26,3,FALSE),"")</f>
        <v>Humanidades</v>
      </c>
      <c r="D341" s="209">
        <v>43971.533333333333</v>
      </c>
      <c r="E341" s="209" t="s">
        <v>407</v>
      </c>
      <c r="F341" t="s">
        <v>103</v>
      </c>
      <c r="G341" t="s">
        <v>305</v>
      </c>
      <c r="H341" t="s">
        <v>305</v>
      </c>
      <c r="I341" t="s">
        <v>306</v>
      </c>
      <c r="J341" t="s">
        <v>103</v>
      </c>
      <c r="K341" t="s">
        <v>104</v>
      </c>
      <c r="L341" t="s">
        <v>90</v>
      </c>
      <c r="M341" t="s">
        <v>121</v>
      </c>
      <c r="S341" t="s">
        <v>270</v>
      </c>
      <c r="T341" t="s">
        <v>270</v>
      </c>
      <c r="U341">
        <v>5</v>
      </c>
      <c r="V341">
        <v>3</v>
      </c>
      <c r="W341">
        <v>4</v>
      </c>
      <c r="X341">
        <v>3</v>
      </c>
      <c r="Y341">
        <v>2</v>
      </c>
      <c r="Z341">
        <v>4</v>
      </c>
      <c r="AA341">
        <v>2</v>
      </c>
      <c r="AB341">
        <v>4</v>
      </c>
      <c r="AC341">
        <v>4</v>
      </c>
      <c r="AD341">
        <v>4</v>
      </c>
      <c r="AF341">
        <v>5</v>
      </c>
      <c r="AG341">
        <v>4</v>
      </c>
      <c r="AH341">
        <v>4</v>
      </c>
      <c r="AI341">
        <v>3</v>
      </c>
      <c r="AJ341">
        <v>4</v>
      </c>
      <c r="AK341" t="s">
        <v>270</v>
      </c>
      <c r="AL341">
        <v>5</v>
      </c>
      <c r="AM341">
        <v>2</v>
      </c>
      <c r="AN341" t="s">
        <v>334</v>
      </c>
      <c r="AV341" s="109" t="s">
        <v>26</v>
      </c>
      <c r="AW341" t="s">
        <v>26</v>
      </c>
      <c r="AY341">
        <v>4</v>
      </c>
      <c r="AZ341" s="109">
        <v>3</v>
      </c>
      <c r="BA341" s="191" t="s">
        <v>311</v>
      </c>
      <c r="BB341" t="s">
        <v>308</v>
      </c>
      <c r="BD341">
        <f t="shared" si="22"/>
        <v>1</v>
      </c>
      <c r="BE341">
        <f t="shared" si="25"/>
        <v>0</v>
      </c>
      <c r="BF341">
        <f t="shared" si="25"/>
        <v>0</v>
      </c>
      <c r="BG341">
        <f t="shared" si="25"/>
        <v>0</v>
      </c>
      <c r="BH341">
        <f t="shared" si="25"/>
        <v>0</v>
      </c>
      <c r="BI341">
        <f t="shared" si="25"/>
        <v>0</v>
      </c>
      <c r="BJ341">
        <f t="shared" si="24"/>
        <v>0</v>
      </c>
      <c r="BK341">
        <f t="shared" si="23"/>
        <v>1</v>
      </c>
      <c r="BL341">
        <f t="shared" si="23"/>
        <v>0</v>
      </c>
      <c r="BM341">
        <f t="shared" si="23"/>
        <v>0</v>
      </c>
      <c r="BN341">
        <f t="shared" si="23"/>
        <v>0</v>
      </c>
      <c r="BO341">
        <f t="shared" si="23"/>
        <v>0</v>
      </c>
      <c r="BP341">
        <f t="shared" si="23"/>
        <v>0</v>
      </c>
    </row>
    <row r="342" spans="3:68" x14ac:dyDescent="0.2">
      <c r="C342" s="150" t="str">
        <f>IFERROR(VLOOKUP(TABLA!F342,BLIOTECAS!$C$1:$E$26,3,FALSE),"")</f>
        <v/>
      </c>
      <c r="D342" s="209">
        <v>43971.532638888886</v>
      </c>
      <c r="G342" t="s">
        <v>305</v>
      </c>
      <c r="H342" t="s">
        <v>305</v>
      </c>
      <c r="I342" t="s">
        <v>306</v>
      </c>
      <c r="J342" t="s">
        <v>221</v>
      </c>
      <c r="K342" t="s">
        <v>309</v>
      </c>
      <c r="L342" t="s">
        <v>106</v>
      </c>
      <c r="S342" t="s">
        <v>270</v>
      </c>
      <c r="T342" t="s">
        <v>270</v>
      </c>
      <c r="U342">
        <v>3</v>
      </c>
      <c r="V342">
        <v>1</v>
      </c>
      <c r="W342">
        <v>2</v>
      </c>
      <c r="X342">
        <v>4</v>
      </c>
      <c r="Y342">
        <v>5</v>
      </c>
      <c r="Z342">
        <v>5</v>
      </c>
      <c r="AA342">
        <v>5</v>
      </c>
      <c r="AB342">
        <v>2</v>
      </c>
      <c r="AC342">
        <v>4</v>
      </c>
      <c r="AD342">
        <v>5</v>
      </c>
      <c r="AF342">
        <v>5</v>
      </c>
      <c r="AG342">
        <v>5</v>
      </c>
      <c r="AH342">
        <v>5</v>
      </c>
      <c r="AI342">
        <v>5</v>
      </c>
      <c r="AJ342">
        <v>4</v>
      </c>
      <c r="AK342" t="s">
        <v>26</v>
      </c>
      <c r="AL342">
        <v>5</v>
      </c>
      <c r="AM342">
        <v>5</v>
      </c>
      <c r="AN342" t="s">
        <v>408</v>
      </c>
      <c r="AV342" s="109" t="s">
        <v>26</v>
      </c>
      <c r="AW342" t="s">
        <v>26</v>
      </c>
      <c r="AY342">
        <v>5</v>
      </c>
      <c r="AZ342" s="109">
        <v>5</v>
      </c>
      <c r="BA342" s="191" t="s">
        <v>303</v>
      </c>
      <c r="BB342" t="s">
        <v>308</v>
      </c>
      <c r="BD342">
        <f t="shared" si="22"/>
        <v>1</v>
      </c>
      <c r="BE342">
        <f t="shared" si="25"/>
        <v>0</v>
      </c>
      <c r="BF342">
        <f t="shared" si="25"/>
        <v>0</v>
      </c>
      <c r="BG342">
        <f t="shared" si="25"/>
        <v>0</v>
      </c>
      <c r="BH342">
        <f t="shared" si="25"/>
        <v>0</v>
      </c>
      <c r="BI342">
        <f t="shared" si="25"/>
        <v>0</v>
      </c>
      <c r="BJ342">
        <f t="shared" si="24"/>
        <v>1</v>
      </c>
      <c r="BK342">
        <f t="shared" si="23"/>
        <v>0</v>
      </c>
      <c r="BL342">
        <f t="shared" si="23"/>
        <v>1</v>
      </c>
      <c r="BM342">
        <f t="shared" si="23"/>
        <v>1</v>
      </c>
      <c r="BN342">
        <f t="shared" si="23"/>
        <v>0</v>
      </c>
      <c r="BO342">
        <f t="shared" si="23"/>
        <v>0</v>
      </c>
      <c r="BP342">
        <f t="shared" si="23"/>
        <v>0</v>
      </c>
    </row>
    <row r="343" spans="3:68" x14ac:dyDescent="0.2">
      <c r="C343" s="150" t="str">
        <f>IFERROR(VLOOKUP(TABLA!F343,BLIOTECAS!$C$1:$E$26,3,FALSE),"")</f>
        <v>Ciencias Experimentales</v>
      </c>
      <c r="D343" s="209">
        <v>43971.531944444447</v>
      </c>
      <c r="E343" s="209" t="s">
        <v>396</v>
      </c>
      <c r="F343" t="s">
        <v>90</v>
      </c>
      <c r="G343" t="s">
        <v>397</v>
      </c>
      <c r="H343" t="s">
        <v>320</v>
      </c>
      <c r="I343" t="s">
        <v>353</v>
      </c>
      <c r="J343" t="s">
        <v>90</v>
      </c>
      <c r="M343" t="s">
        <v>452</v>
      </c>
      <c r="S343" t="s">
        <v>26</v>
      </c>
      <c r="T343" t="s">
        <v>26</v>
      </c>
      <c r="U343">
        <v>1</v>
      </c>
      <c r="V343">
        <v>1</v>
      </c>
      <c r="W343">
        <v>1</v>
      </c>
      <c r="X343">
        <v>2</v>
      </c>
      <c r="Y343">
        <v>5</v>
      </c>
      <c r="Z343">
        <v>2</v>
      </c>
      <c r="AA343">
        <v>5</v>
      </c>
      <c r="AB343">
        <v>1</v>
      </c>
      <c r="AC343">
        <v>3</v>
      </c>
      <c r="AD343">
        <v>3</v>
      </c>
      <c r="AF343">
        <v>3</v>
      </c>
      <c r="AG343">
        <v>3</v>
      </c>
      <c r="AH343">
        <v>3</v>
      </c>
      <c r="AI343">
        <v>3</v>
      </c>
      <c r="AJ343">
        <v>3</v>
      </c>
      <c r="AK343" t="s">
        <v>26</v>
      </c>
      <c r="AL343">
        <v>3</v>
      </c>
      <c r="AM343">
        <v>1</v>
      </c>
      <c r="AN343" t="s">
        <v>408</v>
      </c>
      <c r="AV343" s="109" t="s">
        <v>26</v>
      </c>
      <c r="AW343" t="s">
        <v>26</v>
      </c>
      <c r="AY343">
        <v>4</v>
      </c>
      <c r="AZ343" s="109">
        <v>4</v>
      </c>
      <c r="BA343" s="191" t="s">
        <v>311</v>
      </c>
      <c r="BB343" t="s">
        <v>317</v>
      </c>
      <c r="BD343">
        <f t="shared" si="22"/>
        <v>1</v>
      </c>
      <c r="BE343">
        <f t="shared" si="25"/>
        <v>0</v>
      </c>
      <c r="BF343">
        <f t="shared" si="25"/>
        <v>0</v>
      </c>
      <c r="BG343">
        <f t="shared" si="25"/>
        <v>0</v>
      </c>
      <c r="BH343">
        <f t="shared" si="25"/>
        <v>1</v>
      </c>
      <c r="BI343">
        <f t="shared" si="25"/>
        <v>0</v>
      </c>
      <c r="BJ343">
        <f t="shared" si="24"/>
        <v>1</v>
      </c>
      <c r="BK343">
        <f t="shared" si="23"/>
        <v>0</v>
      </c>
      <c r="BL343">
        <f t="shared" si="23"/>
        <v>1</v>
      </c>
      <c r="BM343">
        <f t="shared" si="23"/>
        <v>1</v>
      </c>
      <c r="BN343">
        <f t="shared" si="23"/>
        <v>0</v>
      </c>
      <c r="BO343">
        <f t="shared" si="23"/>
        <v>0</v>
      </c>
      <c r="BP343">
        <f t="shared" si="23"/>
        <v>0</v>
      </c>
    </row>
    <row r="344" spans="3:68" x14ac:dyDescent="0.2">
      <c r="C344" s="150" t="str">
        <f>IFERROR(VLOOKUP(TABLA!F344,BLIOTECAS!$C$1:$E$26,3,FALSE),"")</f>
        <v>Ciencias de la Salud</v>
      </c>
      <c r="D344" s="209">
        <v>43971.53125</v>
      </c>
      <c r="E344" s="209" t="s">
        <v>396</v>
      </c>
      <c r="F344" t="s">
        <v>224</v>
      </c>
      <c r="G344" t="s">
        <v>305</v>
      </c>
      <c r="H344" t="s">
        <v>397</v>
      </c>
      <c r="I344" t="s">
        <v>306</v>
      </c>
      <c r="J344" t="s">
        <v>224</v>
      </c>
      <c r="S344" t="s">
        <v>26</v>
      </c>
      <c r="T344" t="s">
        <v>26</v>
      </c>
      <c r="U344">
        <v>3</v>
      </c>
      <c r="V344">
        <v>2</v>
      </c>
      <c r="W344">
        <v>3</v>
      </c>
      <c r="X344">
        <v>2</v>
      </c>
      <c r="Y344">
        <v>5</v>
      </c>
      <c r="Z344">
        <v>3</v>
      </c>
      <c r="AA344">
        <v>5</v>
      </c>
      <c r="AB344">
        <v>2</v>
      </c>
      <c r="AC344">
        <v>3</v>
      </c>
      <c r="AD344">
        <v>3</v>
      </c>
      <c r="AF344">
        <v>3</v>
      </c>
      <c r="AG344">
        <v>3</v>
      </c>
      <c r="AH344">
        <v>3</v>
      </c>
      <c r="AI344">
        <v>3</v>
      </c>
      <c r="AJ344">
        <v>4</v>
      </c>
      <c r="AK344" t="s">
        <v>26</v>
      </c>
      <c r="AL344">
        <v>3</v>
      </c>
      <c r="AM344">
        <v>3</v>
      </c>
      <c r="AN344" t="s">
        <v>408</v>
      </c>
      <c r="AV344" s="109" t="s">
        <v>26</v>
      </c>
      <c r="AW344" t="s">
        <v>26</v>
      </c>
      <c r="AY344">
        <v>4</v>
      </c>
      <c r="AZ344" s="109">
        <v>4</v>
      </c>
      <c r="BA344" s="191" t="s">
        <v>319</v>
      </c>
      <c r="BB344" t="s">
        <v>308</v>
      </c>
      <c r="BD344">
        <f t="shared" si="22"/>
        <v>1</v>
      </c>
      <c r="BE344">
        <f t="shared" si="25"/>
        <v>0</v>
      </c>
      <c r="BF344">
        <f t="shared" si="25"/>
        <v>0</v>
      </c>
      <c r="BG344">
        <f t="shared" si="25"/>
        <v>0</v>
      </c>
      <c r="BH344">
        <f t="shared" si="25"/>
        <v>0</v>
      </c>
      <c r="BI344">
        <f t="shared" si="25"/>
        <v>0</v>
      </c>
      <c r="BJ344">
        <f t="shared" si="24"/>
        <v>1</v>
      </c>
      <c r="BK344">
        <f t="shared" si="23"/>
        <v>0</v>
      </c>
      <c r="BL344">
        <f t="shared" si="23"/>
        <v>1</v>
      </c>
      <c r="BM344">
        <f t="shared" si="23"/>
        <v>1</v>
      </c>
      <c r="BN344">
        <f t="shared" si="23"/>
        <v>0</v>
      </c>
      <c r="BO344">
        <f t="shared" si="23"/>
        <v>0</v>
      </c>
      <c r="BP344">
        <f t="shared" si="23"/>
        <v>0</v>
      </c>
    </row>
    <row r="345" spans="3:68" x14ac:dyDescent="0.2">
      <c r="C345" s="150" t="str">
        <f>IFERROR(VLOOKUP(TABLA!F345,BLIOTECAS!$C$1:$E$26,3,FALSE),"")</f>
        <v>Humanidades</v>
      </c>
      <c r="D345" s="209">
        <v>43971.530555555553</v>
      </c>
      <c r="E345" s="209" t="s">
        <v>396</v>
      </c>
      <c r="F345" t="s">
        <v>104</v>
      </c>
      <c r="G345" t="s">
        <v>301</v>
      </c>
      <c r="H345" t="s">
        <v>301</v>
      </c>
      <c r="I345" t="s">
        <v>306</v>
      </c>
      <c r="J345" t="s">
        <v>84</v>
      </c>
      <c r="K345" t="s">
        <v>309</v>
      </c>
      <c r="L345" t="s">
        <v>84</v>
      </c>
      <c r="S345" t="s">
        <v>26</v>
      </c>
      <c r="T345" t="s">
        <v>270</v>
      </c>
      <c r="U345">
        <v>4</v>
      </c>
      <c r="V345">
        <v>3</v>
      </c>
      <c r="W345">
        <v>3</v>
      </c>
      <c r="X345">
        <v>4</v>
      </c>
      <c r="Y345">
        <v>4</v>
      </c>
      <c r="Z345">
        <v>4</v>
      </c>
      <c r="AA345">
        <v>4</v>
      </c>
      <c r="AB345">
        <v>3</v>
      </c>
      <c r="AC345">
        <v>3</v>
      </c>
      <c r="AD345">
        <v>3</v>
      </c>
      <c r="AF345">
        <v>2</v>
      </c>
      <c r="AG345">
        <v>4</v>
      </c>
      <c r="AH345">
        <v>3</v>
      </c>
      <c r="AI345">
        <v>3</v>
      </c>
      <c r="AJ345">
        <v>2</v>
      </c>
      <c r="AK345" t="s">
        <v>26</v>
      </c>
      <c r="AL345">
        <v>3</v>
      </c>
      <c r="AM345">
        <v>3</v>
      </c>
      <c r="AN345" t="s">
        <v>424</v>
      </c>
      <c r="AV345" s="109" t="s">
        <v>270</v>
      </c>
      <c r="AW345" t="s">
        <v>270</v>
      </c>
      <c r="AX345" t="s">
        <v>313</v>
      </c>
      <c r="AY345">
        <v>4</v>
      </c>
      <c r="AZ345" s="109">
        <v>4</v>
      </c>
      <c r="BA345" s="191" t="s">
        <v>311</v>
      </c>
      <c r="BB345" t="s">
        <v>308</v>
      </c>
      <c r="BD345">
        <f t="shared" si="22"/>
        <v>1</v>
      </c>
      <c r="BE345">
        <f t="shared" si="25"/>
        <v>0</v>
      </c>
      <c r="BF345">
        <f t="shared" si="25"/>
        <v>0</v>
      </c>
      <c r="BG345">
        <f t="shared" si="25"/>
        <v>0</v>
      </c>
      <c r="BH345">
        <f t="shared" si="25"/>
        <v>0</v>
      </c>
      <c r="BI345">
        <f t="shared" si="25"/>
        <v>0</v>
      </c>
      <c r="BJ345">
        <f t="shared" si="24"/>
        <v>0</v>
      </c>
      <c r="BK345">
        <f t="shared" si="23"/>
        <v>0</v>
      </c>
      <c r="BL345">
        <f t="shared" si="23"/>
        <v>1</v>
      </c>
      <c r="BM345">
        <f t="shared" si="23"/>
        <v>0</v>
      </c>
      <c r="BN345">
        <f t="shared" si="23"/>
        <v>0</v>
      </c>
      <c r="BO345">
        <f t="shared" si="23"/>
        <v>0</v>
      </c>
      <c r="BP345">
        <f t="shared" si="23"/>
        <v>0</v>
      </c>
    </row>
    <row r="346" spans="3:68" x14ac:dyDescent="0.2">
      <c r="C346" s="150" t="str">
        <f>IFERROR(VLOOKUP(TABLA!F346,BLIOTECAS!$C$1:$E$26,3,FALSE),"")</f>
        <v>Ciencias Sociales</v>
      </c>
      <c r="D346" s="209">
        <v>43971.52847222222</v>
      </c>
      <c r="E346" s="209" t="s">
        <v>396</v>
      </c>
      <c r="F346" t="s">
        <v>99</v>
      </c>
      <c r="G346" t="s">
        <v>305</v>
      </c>
      <c r="H346" t="s">
        <v>320</v>
      </c>
      <c r="I346" t="s">
        <v>315</v>
      </c>
      <c r="J346" t="s">
        <v>309</v>
      </c>
      <c r="K346" t="s">
        <v>96</v>
      </c>
      <c r="L346" t="s">
        <v>104</v>
      </c>
      <c r="S346" t="s">
        <v>26</v>
      </c>
      <c r="T346" t="s">
        <v>26</v>
      </c>
      <c r="U346">
        <v>3</v>
      </c>
      <c r="V346">
        <v>4</v>
      </c>
      <c r="W346">
        <v>4</v>
      </c>
      <c r="X346">
        <v>5</v>
      </c>
      <c r="Y346">
        <v>5</v>
      </c>
      <c r="Z346">
        <v>5</v>
      </c>
      <c r="AA346">
        <v>5</v>
      </c>
      <c r="AB346">
        <v>5</v>
      </c>
      <c r="AC346">
        <v>4</v>
      </c>
      <c r="AD346">
        <v>5</v>
      </c>
      <c r="AF346">
        <v>3</v>
      </c>
      <c r="AG346">
        <v>5</v>
      </c>
      <c r="AH346">
        <v>4</v>
      </c>
      <c r="AI346">
        <v>5</v>
      </c>
      <c r="AJ346">
        <v>3</v>
      </c>
      <c r="AK346" t="s">
        <v>26</v>
      </c>
      <c r="AL346">
        <v>4</v>
      </c>
      <c r="AM346">
        <v>2</v>
      </c>
      <c r="AN346" t="s">
        <v>453</v>
      </c>
      <c r="AV346" s="109" t="s">
        <v>270</v>
      </c>
      <c r="AW346" t="s">
        <v>270</v>
      </c>
      <c r="AX346" t="s">
        <v>25</v>
      </c>
      <c r="AY346">
        <v>5</v>
      </c>
      <c r="AZ346" s="109">
        <v>5</v>
      </c>
      <c r="BA346" s="191" t="s">
        <v>303</v>
      </c>
      <c r="BB346" t="s">
        <v>304</v>
      </c>
      <c r="BD346">
        <f t="shared" si="22"/>
        <v>0</v>
      </c>
      <c r="BE346">
        <f t="shared" si="25"/>
        <v>1</v>
      </c>
      <c r="BF346">
        <f t="shared" si="25"/>
        <v>0</v>
      </c>
      <c r="BG346">
        <f t="shared" si="25"/>
        <v>0</v>
      </c>
      <c r="BH346">
        <f t="shared" si="25"/>
        <v>0</v>
      </c>
      <c r="BI346">
        <f t="shared" si="25"/>
        <v>0</v>
      </c>
      <c r="BJ346">
        <f t="shared" si="24"/>
        <v>0</v>
      </c>
      <c r="BK346">
        <f t="shared" si="23"/>
        <v>1</v>
      </c>
      <c r="BL346">
        <f t="shared" si="23"/>
        <v>1</v>
      </c>
      <c r="BM346">
        <f t="shared" si="23"/>
        <v>1</v>
      </c>
      <c r="BN346">
        <f t="shared" si="23"/>
        <v>0</v>
      </c>
      <c r="BO346">
        <f t="shared" si="23"/>
        <v>0</v>
      </c>
      <c r="BP346">
        <f t="shared" si="23"/>
        <v>0</v>
      </c>
    </row>
    <row r="347" spans="3:68" x14ac:dyDescent="0.2">
      <c r="C347" s="150" t="str">
        <f>IFERROR(VLOOKUP(TABLA!F347,BLIOTECAS!$C$1:$E$26,3,FALSE),"")</f>
        <v>Ciencias Experimentales</v>
      </c>
      <c r="D347" s="209">
        <v>43971.526388888888</v>
      </c>
      <c r="E347" s="209" t="s">
        <v>396</v>
      </c>
      <c r="F347" t="s">
        <v>90</v>
      </c>
      <c r="G347" t="s">
        <v>305</v>
      </c>
      <c r="H347" t="s">
        <v>397</v>
      </c>
      <c r="I347" t="s">
        <v>321</v>
      </c>
      <c r="J347" t="s">
        <v>90</v>
      </c>
      <c r="K347" t="s">
        <v>95</v>
      </c>
      <c r="S347" t="s">
        <v>26</v>
      </c>
      <c r="T347" t="s">
        <v>270</v>
      </c>
      <c r="U347">
        <v>4</v>
      </c>
      <c r="V347">
        <v>1</v>
      </c>
      <c r="W347">
        <v>4</v>
      </c>
      <c r="Y347">
        <v>5</v>
      </c>
      <c r="Z347">
        <v>3</v>
      </c>
      <c r="AA347">
        <v>4</v>
      </c>
      <c r="AB347">
        <v>4</v>
      </c>
      <c r="AC347">
        <v>4</v>
      </c>
      <c r="AD347">
        <v>4</v>
      </c>
      <c r="AF347">
        <v>3</v>
      </c>
      <c r="AG347">
        <v>3</v>
      </c>
      <c r="AH347">
        <v>4</v>
      </c>
      <c r="AI347">
        <v>4</v>
      </c>
      <c r="AJ347">
        <v>3</v>
      </c>
      <c r="AK347" t="s">
        <v>270</v>
      </c>
      <c r="AL347">
        <v>4</v>
      </c>
      <c r="AM347">
        <v>4</v>
      </c>
      <c r="AN347" t="s">
        <v>408</v>
      </c>
      <c r="AV347" s="109" t="s">
        <v>26</v>
      </c>
      <c r="AW347" t="s">
        <v>26</v>
      </c>
      <c r="AY347">
        <v>4</v>
      </c>
      <c r="AZ347" s="109">
        <v>4</v>
      </c>
      <c r="BA347" s="191" t="s">
        <v>303</v>
      </c>
      <c r="BB347" t="s">
        <v>317</v>
      </c>
      <c r="BD347">
        <f t="shared" si="22"/>
        <v>1</v>
      </c>
      <c r="BE347">
        <f t="shared" si="25"/>
        <v>1</v>
      </c>
      <c r="BF347">
        <f t="shared" si="25"/>
        <v>0</v>
      </c>
      <c r="BG347">
        <f t="shared" si="25"/>
        <v>0</v>
      </c>
      <c r="BH347">
        <f t="shared" si="25"/>
        <v>0</v>
      </c>
      <c r="BI347">
        <f t="shared" si="25"/>
        <v>0</v>
      </c>
      <c r="BJ347">
        <f t="shared" si="24"/>
        <v>1</v>
      </c>
      <c r="BK347">
        <f t="shared" si="23"/>
        <v>0</v>
      </c>
      <c r="BL347">
        <f t="shared" si="23"/>
        <v>1</v>
      </c>
      <c r="BM347">
        <f t="shared" si="23"/>
        <v>1</v>
      </c>
      <c r="BN347">
        <f t="shared" si="23"/>
        <v>0</v>
      </c>
      <c r="BO347">
        <f t="shared" si="23"/>
        <v>0</v>
      </c>
      <c r="BP347">
        <f t="shared" si="23"/>
        <v>0</v>
      </c>
    </row>
    <row r="348" spans="3:68" x14ac:dyDescent="0.2">
      <c r="C348" s="150" t="str">
        <f>IFERROR(VLOOKUP(TABLA!F348,BLIOTECAS!$C$1:$E$26,3,FALSE),"")</f>
        <v>Ciencias Sociales</v>
      </c>
      <c r="D348" s="209">
        <v>43971.523611111108</v>
      </c>
      <c r="E348" s="209" t="s">
        <v>401</v>
      </c>
      <c r="F348" t="s">
        <v>97</v>
      </c>
      <c r="G348" t="s">
        <v>300</v>
      </c>
      <c r="H348" t="s">
        <v>301</v>
      </c>
      <c r="I348" t="s">
        <v>327</v>
      </c>
      <c r="J348" t="s">
        <v>97</v>
      </c>
      <c r="K348" t="s">
        <v>93</v>
      </c>
      <c r="L348" t="s">
        <v>104</v>
      </c>
      <c r="S348" t="s">
        <v>270</v>
      </c>
      <c r="T348" t="s">
        <v>270</v>
      </c>
      <c r="U348">
        <v>4</v>
      </c>
      <c r="V348">
        <v>4</v>
      </c>
      <c r="W348">
        <v>4</v>
      </c>
      <c r="X348">
        <v>1</v>
      </c>
      <c r="Y348">
        <v>2</v>
      </c>
      <c r="Z348">
        <v>2</v>
      </c>
      <c r="AA348">
        <v>1</v>
      </c>
      <c r="AB348">
        <v>1</v>
      </c>
      <c r="AC348">
        <v>4</v>
      </c>
      <c r="AD348">
        <v>3</v>
      </c>
      <c r="AF348">
        <v>4</v>
      </c>
      <c r="AG348">
        <v>5</v>
      </c>
      <c r="AH348">
        <v>4</v>
      </c>
      <c r="AI348">
        <v>3</v>
      </c>
      <c r="AJ348">
        <v>3</v>
      </c>
      <c r="AK348" t="s">
        <v>270</v>
      </c>
      <c r="AL348">
        <v>4</v>
      </c>
      <c r="AM348">
        <v>3</v>
      </c>
      <c r="AN348" t="s">
        <v>325</v>
      </c>
      <c r="AV348" s="109" t="s">
        <v>270</v>
      </c>
      <c r="AW348" t="s">
        <v>270</v>
      </c>
      <c r="AX348" t="s">
        <v>313</v>
      </c>
      <c r="AY348">
        <v>4</v>
      </c>
      <c r="AZ348" s="109">
        <v>5</v>
      </c>
      <c r="BA348" s="191" t="s">
        <v>311</v>
      </c>
      <c r="BB348" t="s">
        <v>308</v>
      </c>
      <c r="BC348" t="s">
        <v>454</v>
      </c>
      <c r="BD348">
        <f t="shared" si="22"/>
        <v>1</v>
      </c>
      <c r="BE348">
        <f t="shared" si="25"/>
        <v>0</v>
      </c>
      <c r="BF348">
        <f t="shared" si="25"/>
        <v>1</v>
      </c>
      <c r="BG348">
        <f t="shared" si="25"/>
        <v>0</v>
      </c>
      <c r="BH348">
        <f t="shared" si="25"/>
        <v>0</v>
      </c>
      <c r="BI348">
        <f t="shared" si="25"/>
        <v>0</v>
      </c>
      <c r="BJ348">
        <f t="shared" si="24"/>
        <v>1</v>
      </c>
      <c r="BK348">
        <f t="shared" si="23"/>
        <v>0</v>
      </c>
      <c r="BL348">
        <f t="shared" si="23"/>
        <v>0</v>
      </c>
      <c r="BM348">
        <f t="shared" si="23"/>
        <v>0</v>
      </c>
      <c r="BN348">
        <f t="shared" si="23"/>
        <v>0</v>
      </c>
      <c r="BO348">
        <f t="shared" si="23"/>
        <v>0</v>
      </c>
      <c r="BP348">
        <f t="shared" si="23"/>
        <v>0</v>
      </c>
    </row>
    <row r="349" spans="3:68" x14ac:dyDescent="0.2">
      <c r="C349" s="150" t="str">
        <f>IFERROR(VLOOKUP(TABLA!F349,BLIOTECAS!$C$1:$E$26,3,FALSE),"")</f>
        <v>Humanidades</v>
      </c>
      <c r="D349" s="209">
        <v>43971.519444444442</v>
      </c>
      <c r="E349" s="209" t="s">
        <v>396</v>
      </c>
      <c r="F349" t="s">
        <v>104</v>
      </c>
      <c r="G349" t="s">
        <v>305</v>
      </c>
      <c r="H349" t="s">
        <v>305</v>
      </c>
      <c r="I349" t="s">
        <v>306</v>
      </c>
      <c r="J349" t="s">
        <v>310</v>
      </c>
      <c r="K349" t="s">
        <v>104</v>
      </c>
      <c r="L349" t="s">
        <v>309</v>
      </c>
      <c r="S349" t="s">
        <v>270</v>
      </c>
      <c r="T349" t="s">
        <v>270</v>
      </c>
      <c r="U349">
        <v>4</v>
      </c>
      <c r="V349">
        <v>4</v>
      </c>
      <c r="W349">
        <v>4</v>
      </c>
      <c r="X349">
        <v>4</v>
      </c>
      <c r="Y349">
        <v>2</v>
      </c>
      <c r="Z349">
        <v>3</v>
      </c>
      <c r="AA349">
        <v>2</v>
      </c>
      <c r="AB349">
        <v>4</v>
      </c>
      <c r="AC349">
        <v>5</v>
      </c>
      <c r="AD349">
        <v>5</v>
      </c>
      <c r="AF349">
        <v>5</v>
      </c>
      <c r="AG349">
        <v>5</v>
      </c>
      <c r="AH349">
        <v>5</v>
      </c>
      <c r="AI349">
        <v>5</v>
      </c>
      <c r="AJ349">
        <v>5</v>
      </c>
      <c r="AK349" t="s">
        <v>270</v>
      </c>
      <c r="AL349">
        <v>4</v>
      </c>
      <c r="AM349">
        <v>5</v>
      </c>
      <c r="AN349" t="s">
        <v>438</v>
      </c>
      <c r="AV349" s="109" t="s">
        <v>270</v>
      </c>
      <c r="AW349" t="s">
        <v>270</v>
      </c>
      <c r="AY349">
        <v>5</v>
      </c>
      <c r="AZ349" s="109">
        <v>5</v>
      </c>
      <c r="BA349" s="191" t="s">
        <v>303</v>
      </c>
      <c r="BB349" t="s">
        <v>308</v>
      </c>
      <c r="BD349">
        <f t="shared" si="22"/>
        <v>1</v>
      </c>
      <c r="BE349">
        <f t="shared" si="25"/>
        <v>0</v>
      </c>
      <c r="BF349">
        <f t="shared" si="25"/>
        <v>0</v>
      </c>
      <c r="BG349">
        <f t="shared" si="25"/>
        <v>0</v>
      </c>
      <c r="BH349">
        <f t="shared" si="25"/>
        <v>0</v>
      </c>
      <c r="BI349">
        <f t="shared" si="25"/>
        <v>0</v>
      </c>
      <c r="BJ349">
        <f t="shared" si="24"/>
        <v>1</v>
      </c>
      <c r="BK349">
        <f t="shared" si="23"/>
        <v>1</v>
      </c>
      <c r="BL349">
        <f t="shared" si="23"/>
        <v>0</v>
      </c>
      <c r="BM349">
        <f t="shared" si="23"/>
        <v>1</v>
      </c>
      <c r="BN349">
        <f t="shared" si="23"/>
        <v>0</v>
      </c>
      <c r="BO349">
        <f t="shared" si="23"/>
        <v>0</v>
      </c>
      <c r="BP349">
        <f t="shared" si="23"/>
        <v>0</v>
      </c>
    </row>
    <row r="350" spans="3:68" x14ac:dyDescent="0.2">
      <c r="C350" s="150" t="str">
        <f>IFERROR(VLOOKUP(TABLA!F350,BLIOTECAS!$C$1:$E$26,3,FALSE),"")</f>
        <v>Humanidades</v>
      </c>
      <c r="D350" s="209">
        <v>43971.51458333333</v>
      </c>
      <c r="E350" s="209" t="s">
        <v>396</v>
      </c>
      <c r="F350" t="s">
        <v>104</v>
      </c>
      <c r="G350" t="s">
        <v>305</v>
      </c>
      <c r="H350" t="s">
        <v>397</v>
      </c>
      <c r="I350" t="s">
        <v>455</v>
      </c>
      <c r="J350" t="s">
        <v>309</v>
      </c>
      <c r="K350" t="s">
        <v>104</v>
      </c>
      <c r="L350" t="s">
        <v>310</v>
      </c>
      <c r="S350" t="s">
        <v>270</v>
      </c>
      <c r="T350" t="s">
        <v>270</v>
      </c>
      <c r="U350">
        <v>4</v>
      </c>
      <c r="V350">
        <v>3</v>
      </c>
      <c r="W350">
        <v>1</v>
      </c>
      <c r="X350">
        <v>1</v>
      </c>
      <c r="Y350">
        <v>5</v>
      </c>
      <c r="Z350">
        <v>5</v>
      </c>
      <c r="AA350">
        <v>5</v>
      </c>
      <c r="AB350">
        <v>5</v>
      </c>
      <c r="AC350">
        <v>3</v>
      </c>
      <c r="AD350">
        <v>4</v>
      </c>
      <c r="AF350">
        <v>5</v>
      </c>
      <c r="AG350">
        <v>5</v>
      </c>
      <c r="AH350">
        <v>4</v>
      </c>
      <c r="AI350">
        <v>3</v>
      </c>
      <c r="AJ350">
        <v>5</v>
      </c>
      <c r="AK350" t="s">
        <v>26</v>
      </c>
      <c r="AL350">
        <v>3</v>
      </c>
      <c r="AM350">
        <v>3</v>
      </c>
      <c r="AN350" t="s">
        <v>354</v>
      </c>
      <c r="AV350" s="109" t="s">
        <v>270</v>
      </c>
      <c r="AW350" t="s">
        <v>26</v>
      </c>
      <c r="AY350">
        <v>5</v>
      </c>
      <c r="AZ350" s="109">
        <v>5</v>
      </c>
      <c r="BA350" s="191" t="s">
        <v>311</v>
      </c>
      <c r="BB350" t="s">
        <v>317</v>
      </c>
      <c r="BD350">
        <f t="shared" si="22"/>
        <v>1</v>
      </c>
      <c r="BE350">
        <f t="shared" si="25"/>
        <v>0</v>
      </c>
      <c r="BF350">
        <f t="shared" si="25"/>
        <v>0</v>
      </c>
      <c r="BG350">
        <f t="shared" si="25"/>
        <v>0</v>
      </c>
      <c r="BH350">
        <f t="shared" si="25"/>
        <v>0</v>
      </c>
      <c r="BI350">
        <f t="shared" si="25"/>
        <v>0</v>
      </c>
      <c r="BJ350">
        <f t="shared" si="24"/>
        <v>1</v>
      </c>
      <c r="BK350">
        <f t="shared" si="23"/>
        <v>0</v>
      </c>
      <c r="BL350">
        <f t="shared" si="23"/>
        <v>0</v>
      </c>
      <c r="BM350">
        <f t="shared" si="23"/>
        <v>1</v>
      </c>
      <c r="BN350">
        <f t="shared" si="23"/>
        <v>0</v>
      </c>
      <c r="BO350">
        <f t="shared" ref="BK350:BP393" si="26">IF(IFERROR(FIND(BO$1,$AN350,1),0)&lt;&gt;0,1,0)</f>
        <v>0</v>
      </c>
      <c r="BP350">
        <f t="shared" si="26"/>
        <v>0</v>
      </c>
    </row>
    <row r="351" spans="3:68" x14ac:dyDescent="0.2">
      <c r="C351" s="150" t="str">
        <f>IFERROR(VLOOKUP(TABLA!F351,BLIOTECAS!$C$1:$E$26,3,FALSE),"")</f>
        <v>Ciencias Sociales</v>
      </c>
      <c r="D351" s="209">
        <v>43971.513194444444</v>
      </c>
      <c r="E351" s="209" t="s">
        <v>396</v>
      </c>
      <c r="F351" t="s">
        <v>225</v>
      </c>
      <c r="G351" t="s">
        <v>305</v>
      </c>
      <c r="H351" t="s">
        <v>300</v>
      </c>
      <c r="I351" t="s">
        <v>306</v>
      </c>
      <c r="J351" t="s">
        <v>225</v>
      </c>
      <c r="K351" t="s">
        <v>225</v>
      </c>
      <c r="L351" t="s">
        <v>225</v>
      </c>
      <c r="M351" t="s">
        <v>456</v>
      </c>
      <c r="S351" t="s">
        <v>26</v>
      </c>
      <c r="T351" t="s">
        <v>26</v>
      </c>
      <c r="U351">
        <v>3</v>
      </c>
      <c r="V351">
        <v>2</v>
      </c>
      <c r="W351">
        <v>3</v>
      </c>
      <c r="X351">
        <v>2</v>
      </c>
      <c r="Y351">
        <v>5</v>
      </c>
      <c r="Z351">
        <v>5</v>
      </c>
      <c r="AA351">
        <v>5</v>
      </c>
      <c r="AB351">
        <v>5</v>
      </c>
      <c r="AC351">
        <v>2</v>
      </c>
      <c r="AD351">
        <v>4</v>
      </c>
      <c r="AF351">
        <v>3</v>
      </c>
      <c r="AG351">
        <v>5</v>
      </c>
      <c r="AH351">
        <v>4</v>
      </c>
      <c r="AI351">
        <v>3</v>
      </c>
      <c r="AJ351">
        <v>3</v>
      </c>
      <c r="AK351" t="s">
        <v>26</v>
      </c>
      <c r="AL351">
        <v>3</v>
      </c>
      <c r="AM351">
        <v>2</v>
      </c>
      <c r="AN351" t="s">
        <v>428</v>
      </c>
      <c r="AV351" s="109" t="s">
        <v>26</v>
      </c>
      <c r="AW351" t="s">
        <v>270</v>
      </c>
      <c r="AX351" t="s">
        <v>25</v>
      </c>
      <c r="AY351">
        <v>5</v>
      </c>
      <c r="AZ351" s="109">
        <v>5</v>
      </c>
      <c r="BA351" s="191" t="s">
        <v>311</v>
      </c>
      <c r="BB351" t="s">
        <v>308</v>
      </c>
      <c r="BD351">
        <f t="shared" si="22"/>
        <v>1</v>
      </c>
      <c r="BE351">
        <f t="shared" si="25"/>
        <v>0</v>
      </c>
      <c r="BF351">
        <f t="shared" si="25"/>
        <v>0</v>
      </c>
      <c r="BG351">
        <f t="shared" si="25"/>
        <v>0</v>
      </c>
      <c r="BH351">
        <f t="shared" si="25"/>
        <v>0</v>
      </c>
      <c r="BI351">
        <f t="shared" si="25"/>
        <v>0</v>
      </c>
      <c r="BJ351">
        <f t="shared" si="24"/>
        <v>0</v>
      </c>
      <c r="BK351">
        <f t="shared" si="26"/>
        <v>1</v>
      </c>
      <c r="BL351">
        <f t="shared" si="26"/>
        <v>1</v>
      </c>
      <c r="BM351">
        <f t="shared" si="26"/>
        <v>1</v>
      </c>
      <c r="BN351">
        <f t="shared" si="26"/>
        <v>0</v>
      </c>
      <c r="BO351">
        <f t="shared" si="26"/>
        <v>0</v>
      </c>
      <c r="BP351">
        <f t="shared" si="26"/>
        <v>0</v>
      </c>
    </row>
    <row r="352" spans="3:68" x14ac:dyDescent="0.2">
      <c r="C352" s="150" t="str">
        <f>IFERROR(VLOOKUP(TABLA!F352,BLIOTECAS!$C$1:$E$26,3,FALSE),"")</f>
        <v>Humanidades</v>
      </c>
      <c r="D352" s="209">
        <v>43971.513194444444</v>
      </c>
      <c r="E352" s="209" t="s">
        <v>396</v>
      </c>
      <c r="F352" t="s">
        <v>102</v>
      </c>
      <c r="G352" t="s">
        <v>305</v>
      </c>
      <c r="H352" t="s">
        <v>305</v>
      </c>
      <c r="I352" t="s">
        <v>315</v>
      </c>
      <c r="J352" t="s">
        <v>309</v>
      </c>
      <c r="K352" t="s">
        <v>310</v>
      </c>
      <c r="L352" t="s">
        <v>103</v>
      </c>
      <c r="S352" t="s">
        <v>270</v>
      </c>
      <c r="T352" t="s">
        <v>270</v>
      </c>
      <c r="U352">
        <v>5</v>
      </c>
      <c r="V352">
        <v>3</v>
      </c>
      <c r="W352">
        <v>3</v>
      </c>
      <c r="X352">
        <v>3</v>
      </c>
      <c r="Y352">
        <v>5</v>
      </c>
      <c r="Z352">
        <v>4</v>
      </c>
      <c r="AA352">
        <v>5</v>
      </c>
      <c r="AB352">
        <v>4</v>
      </c>
      <c r="AC352">
        <v>4</v>
      </c>
      <c r="AD352">
        <v>5</v>
      </c>
      <c r="AF352">
        <v>4</v>
      </c>
      <c r="AG352">
        <v>4</v>
      </c>
      <c r="AH352">
        <v>3</v>
      </c>
      <c r="AI352">
        <v>3</v>
      </c>
      <c r="AJ352">
        <v>3</v>
      </c>
      <c r="AK352" t="s">
        <v>270</v>
      </c>
      <c r="AL352">
        <v>4</v>
      </c>
      <c r="AM352">
        <v>4</v>
      </c>
      <c r="AN352" t="s">
        <v>334</v>
      </c>
      <c r="AV352" s="109" t="s">
        <v>270</v>
      </c>
      <c r="AW352" t="s">
        <v>26</v>
      </c>
      <c r="AY352">
        <v>4</v>
      </c>
      <c r="AZ352" s="109">
        <v>4</v>
      </c>
      <c r="BA352" s="191" t="s">
        <v>311</v>
      </c>
      <c r="BB352" t="s">
        <v>308</v>
      </c>
      <c r="BC352" t="s">
        <v>457</v>
      </c>
      <c r="BD352">
        <f t="shared" si="22"/>
        <v>0</v>
      </c>
      <c r="BE352">
        <f t="shared" si="25"/>
        <v>1</v>
      </c>
      <c r="BF352">
        <f t="shared" si="25"/>
        <v>0</v>
      </c>
      <c r="BG352">
        <f t="shared" si="25"/>
        <v>0</v>
      </c>
      <c r="BH352">
        <f t="shared" si="25"/>
        <v>0</v>
      </c>
      <c r="BI352">
        <f t="shared" si="25"/>
        <v>0</v>
      </c>
      <c r="BJ352">
        <f t="shared" si="24"/>
        <v>0</v>
      </c>
      <c r="BK352">
        <f t="shared" si="26"/>
        <v>1</v>
      </c>
      <c r="BL352">
        <f t="shared" si="26"/>
        <v>0</v>
      </c>
      <c r="BM352">
        <f t="shared" si="26"/>
        <v>0</v>
      </c>
      <c r="BN352">
        <f t="shared" si="26"/>
        <v>0</v>
      </c>
      <c r="BO352">
        <f t="shared" si="26"/>
        <v>0</v>
      </c>
      <c r="BP352">
        <f t="shared" si="26"/>
        <v>0</v>
      </c>
    </row>
    <row r="353" spans="3:68" x14ac:dyDescent="0.2">
      <c r="C353" s="150" t="str">
        <f>IFERROR(VLOOKUP(TABLA!F353,BLIOTECAS!$C$1:$E$26,3,FALSE),"")</f>
        <v>Ciencias Experimentales</v>
      </c>
      <c r="D353" s="209">
        <v>43971.511805555558</v>
      </c>
      <c r="E353" s="209" t="s">
        <v>396</v>
      </c>
      <c r="F353" t="s">
        <v>105</v>
      </c>
      <c r="G353" t="s">
        <v>300</v>
      </c>
      <c r="H353" t="s">
        <v>300</v>
      </c>
      <c r="I353" t="s">
        <v>306</v>
      </c>
      <c r="J353" t="s">
        <v>105</v>
      </c>
      <c r="K353" t="s">
        <v>96</v>
      </c>
      <c r="L353" t="s">
        <v>94</v>
      </c>
      <c r="S353" t="s">
        <v>270</v>
      </c>
      <c r="T353" t="s">
        <v>270</v>
      </c>
      <c r="U353">
        <v>5</v>
      </c>
      <c r="V353">
        <v>1</v>
      </c>
      <c r="W353">
        <v>1</v>
      </c>
      <c r="X353">
        <v>1</v>
      </c>
      <c r="Y353">
        <v>5</v>
      </c>
      <c r="Z353">
        <v>3</v>
      </c>
      <c r="AA353">
        <v>5</v>
      </c>
      <c r="AB353">
        <v>1</v>
      </c>
      <c r="AC353">
        <v>5</v>
      </c>
      <c r="AD353">
        <v>4</v>
      </c>
      <c r="AF353">
        <v>4</v>
      </c>
      <c r="AG353">
        <v>5</v>
      </c>
      <c r="AH353">
        <v>5</v>
      </c>
      <c r="AI353">
        <v>5</v>
      </c>
      <c r="AJ353">
        <v>5</v>
      </c>
      <c r="AK353" t="s">
        <v>26</v>
      </c>
      <c r="AL353">
        <v>5</v>
      </c>
      <c r="AM353">
        <v>3</v>
      </c>
      <c r="AN353" t="s">
        <v>408</v>
      </c>
      <c r="AV353" s="109" t="s">
        <v>26</v>
      </c>
      <c r="AW353" t="s">
        <v>26</v>
      </c>
      <c r="AY353">
        <v>4</v>
      </c>
      <c r="AZ353" s="109">
        <v>5</v>
      </c>
      <c r="BA353" s="191" t="s">
        <v>303</v>
      </c>
      <c r="BB353" t="s">
        <v>308</v>
      </c>
      <c r="BD353">
        <f t="shared" si="22"/>
        <v>1</v>
      </c>
      <c r="BE353">
        <f t="shared" si="25"/>
        <v>0</v>
      </c>
      <c r="BF353">
        <f t="shared" si="25"/>
        <v>0</v>
      </c>
      <c r="BG353">
        <f t="shared" si="25"/>
        <v>0</v>
      </c>
      <c r="BH353">
        <f t="shared" si="25"/>
        <v>0</v>
      </c>
      <c r="BI353">
        <f t="shared" si="25"/>
        <v>0</v>
      </c>
      <c r="BJ353">
        <f t="shared" si="24"/>
        <v>1</v>
      </c>
      <c r="BK353">
        <f t="shared" si="26"/>
        <v>0</v>
      </c>
      <c r="BL353">
        <f t="shared" si="26"/>
        <v>1</v>
      </c>
      <c r="BM353">
        <f t="shared" si="26"/>
        <v>1</v>
      </c>
      <c r="BN353">
        <f t="shared" si="26"/>
        <v>0</v>
      </c>
      <c r="BO353">
        <f t="shared" si="26"/>
        <v>0</v>
      </c>
      <c r="BP353">
        <f t="shared" si="26"/>
        <v>0</v>
      </c>
    </row>
    <row r="354" spans="3:68" x14ac:dyDescent="0.2">
      <c r="C354" s="150" t="str">
        <f>IFERROR(VLOOKUP(TABLA!F354,BLIOTECAS!$C$1:$E$26,3,FALSE),"")</f>
        <v>Ciencias de la Salud</v>
      </c>
      <c r="D354" s="209">
        <v>43971.511111111111</v>
      </c>
      <c r="E354" s="209" t="s">
        <v>396</v>
      </c>
      <c r="F354" t="s">
        <v>108</v>
      </c>
      <c r="G354" t="s">
        <v>301</v>
      </c>
      <c r="H354" t="s">
        <v>300</v>
      </c>
      <c r="I354" t="s">
        <v>318</v>
      </c>
      <c r="J354" t="s">
        <v>108</v>
      </c>
      <c r="K354" t="s">
        <v>106</v>
      </c>
      <c r="L354" t="s">
        <v>97</v>
      </c>
      <c r="S354" t="s">
        <v>26</v>
      </c>
      <c r="T354" t="s">
        <v>270</v>
      </c>
      <c r="U354">
        <v>3</v>
      </c>
      <c r="V354">
        <v>5</v>
      </c>
      <c r="W354">
        <v>4</v>
      </c>
      <c r="X354">
        <v>2</v>
      </c>
      <c r="Y354">
        <v>5</v>
      </c>
      <c r="Z354">
        <v>3</v>
      </c>
      <c r="AA354">
        <v>1</v>
      </c>
      <c r="AB354">
        <v>2</v>
      </c>
      <c r="AC354">
        <v>5</v>
      </c>
      <c r="AD354">
        <v>4</v>
      </c>
      <c r="AF354">
        <v>5</v>
      </c>
      <c r="AG354">
        <v>4</v>
      </c>
      <c r="AH354">
        <v>5</v>
      </c>
      <c r="AI354">
        <v>3</v>
      </c>
      <c r="AJ354">
        <v>4</v>
      </c>
      <c r="AK354" t="s">
        <v>26</v>
      </c>
      <c r="AL354">
        <v>5</v>
      </c>
      <c r="AM354">
        <v>5</v>
      </c>
      <c r="AN354" t="s">
        <v>354</v>
      </c>
      <c r="AV354" s="109" t="s">
        <v>270</v>
      </c>
      <c r="AW354" t="s">
        <v>26</v>
      </c>
      <c r="AY354">
        <v>4</v>
      </c>
      <c r="AZ354" s="109">
        <v>3</v>
      </c>
      <c r="BA354" s="191" t="s">
        <v>303</v>
      </c>
      <c r="BB354" t="s">
        <v>317</v>
      </c>
      <c r="BD354">
        <f t="shared" si="22"/>
        <v>0</v>
      </c>
      <c r="BE354">
        <f t="shared" si="25"/>
        <v>0</v>
      </c>
      <c r="BF354">
        <f t="shared" si="25"/>
        <v>1</v>
      </c>
      <c r="BG354">
        <f t="shared" si="25"/>
        <v>0</v>
      </c>
      <c r="BH354">
        <f t="shared" si="25"/>
        <v>0</v>
      </c>
      <c r="BI354">
        <f t="shared" si="25"/>
        <v>0</v>
      </c>
      <c r="BJ354">
        <f t="shared" si="24"/>
        <v>1</v>
      </c>
      <c r="BK354">
        <f t="shared" si="26"/>
        <v>0</v>
      </c>
      <c r="BL354">
        <f t="shared" si="26"/>
        <v>0</v>
      </c>
      <c r="BM354">
        <f t="shared" si="26"/>
        <v>1</v>
      </c>
      <c r="BN354">
        <f t="shared" si="26"/>
        <v>0</v>
      </c>
      <c r="BO354">
        <f t="shared" si="26"/>
        <v>0</v>
      </c>
      <c r="BP354">
        <f t="shared" si="26"/>
        <v>0</v>
      </c>
    </row>
    <row r="355" spans="3:68" x14ac:dyDescent="0.2">
      <c r="C355" s="150" t="str">
        <f>IFERROR(VLOOKUP(TABLA!F355,BLIOTECAS!$C$1:$E$26,3,FALSE),"")</f>
        <v>Humanidades</v>
      </c>
      <c r="D355" s="209">
        <v>43971.511111111111</v>
      </c>
      <c r="E355" s="209" t="s">
        <v>396</v>
      </c>
      <c r="F355" t="s">
        <v>100</v>
      </c>
      <c r="G355" t="s">
        <v>300</v>
      </c>
      <c r="H355" t="s">
        <v>300</v>
      </c>
      <c r="I355" t="s">
        <v>315</v>
      </c>
      <c r="J355" t="s">
        <v>309</v>
      </c>
      <c r="S355" t="s">
        <v>270</v>
      </c>
      <c r="T355" t="s">
        <v>270</v>
      </c>
      <c r="U355">
        <v>3</v>
      </c>
      <c r="V355">
        <v>3</v>
      </c>
      <c r="W355">
        <v>3</v>
      </c>
      <c r="X355">
        <v>3</v>
      </c>
      <c r="Y355">
        <v>4</v>
      </c>
      <c r="Z355">
        <v>3</v>
      </c>
      <c r="AA355">
        <v>4</v>
      </c>
      <c r="AB355">
        <v>2</v>
      </c>
      <c r="AC355">
        <v>4</v>
      </c>
      <c r="AD355">
        <v>4</v>
      </c>
      <c r="AF355">
        <v>4</v>
      </c>
      <c r="AG355">
        <v>3</v>
      </c>
      <c r="AH355">
        <v>4</v>
      </c>
      <c r="AI355">
        <v>4</v>
      </c>
      <c r="AJ355">
        <v>4</v>
      </c>
      <c r="AK355" t="s">
        <v>26</v>
      </c>
      <c r="AL355">
        <v>3</v>
      </c>
      <c r="AM355">
        <v>3</v>
      </c>
      <c r="AN355" t="s">
        <v>409</v>
      </c>
      <c r="AV355" s="109" t="s">
        <v>270</v>
      </c>
      <c r="AW355" t="s">
        <v>26</v>
      </c>
      <c r="AY355">
        <v>4</v>
      </c>
      <c r="AZ355" s="109">
        <v>4</v>
      </c>
      <c r="BA355" s="191" t="s">
        <v>311</v>
      </c>
      <c r="BB355" t="s">
        <v>308</v>
      </c>
      <c r="BD355">
        <f t="shared" si="22"/>
        <v>0</v>
      </c>
      <c r="BE355">
        <f t="shared" si="25"/>
        <v>1</v>
      </c>
      <c r="BF355">
        <f t="shared" si="25"/>
        <v>0</v>
      </c>
      <c r="BG355">
        <f t="shared" si="25"/>
        <v>0</v>
      </c>
      <c r="BH355">
        <f t="shared" si="25"/>
        <v>0</v>
      </c>
      <c r="BI355">
        <f t="shared" si="25"/>
        <v>0</v>
      </c>
      <c r="BJ355">
        <f t="shared" si="24"/>
        <v>0</v>
      </c>
      <c r="BK355">
        <f t="shared" si="26"/>
        <v>1</v>
      </c>
      <c r="BL355">
        <f t="shared" si="26"/>
        <v>1</v>
      </c>
      <c r="BM355">
        <f t="shared" si="26"/>
        <v>0</v>
      </c>
      <c r="BN355">
        <f t="shared" si="26"/>
        <v>0</v>
      </c>
      <c r="BO355">
        <f t="shared" si="26"/>
        <v>0</v>
      </c>
      <c r="BP355">
        <f t="shared" si="26"/>
        <v>0</v>
      </c>
    </row>
    <row r="356" spans="3:68" x14ac:dyDescent="0.2">
      <c r="C356" s="150" t="str">
        <f>IFERROR(VLOOKUP(TABLA!F356,BLIOTECAS!$C$1:$E$26,3,FALSE),"")</f>
        <v>Humanidades</v>
      </c>
      <c r="D356" s="209">
        <v>43971.509722222225</v>
      </c>
      <c r="E356" s="209" t="s">
        <v>407</v>
      </c>
      <c r="F356" t="s">
        <v>103</v>
      </c>
      <c r="G356" t="s">
        <v>301</v>
      </c>
      <c r="H356" t="s">
        <v>301</v>
      </c>
      <c r="I356" t="s">
        <v>357</v>
      </c>
      <c r="J356" t="s">
        <v>103</v>
      </c>
      <c r="K356" t="s">
        <v>309</v>
      </c>
      <c r="L356" t="s">
        <v>310</v>
      </c>
      <c r="M356" t="s">
        <v>269</v>
      </c>
      <c r="S356" t="s">
        <v>26</v>
      </c>
      <c r="T356" t="s">
        <v>270</v>
      </c>
      <c r="U356">
        <v>5</v>
      </c>
      <c r="V356">
        <v>1</v>
      </c>
      <c r="W356">
        <v>1</v>
      </c>
      <c r="X356">
        <v>4</v>
      </c>
      <c r="Y356">
        <v>5</v>
      </c>
      <c r="Z356">
        <v>5</v>
      </c>
      <c r="AA356">
        <v>5</v>
      </c>
      <c r="AB356">
        <v>2</v>
      </c>
      <c r="AC356">
        <v>2</v>
      </c>
      <c r="AD356">
        <v>4</v>
      </c>
      <c r="AF356">
        <v>2</v>
      </c>
      <c r="AG356">
        <v>4</v>
      </c>
      <c r="AH356">
        <v>2</v>
      </c>
      <c r="AI356">
        <v>5</v>
      </c>
      <c r="AJ356">
        <v>4</v>
      </c>
      <c r="AK356" t="s">
        <v>26</v>
      </c>
      <c r="AL356">
        <v>2</v>
      </c>
      <c r="AM356">
        <v>1</v>
      </c>
      <c r="AN356" t="s">
        <v>400</v>
      </c>
      <c r="AV356" s="109" t="s">
        <v>270</v>
      </c>
      <c r="AW356" t="s">
        <v>26</v>
      </c>
      <c r="AY356">
        <v>5</v>
      </c>
      <c r="AZ356" s="109">
        <v>4</v>
      </c>
      <c r="BA356" s="191" t="s">
        <v>311</v>
      </c>
      <c r="BB356" t="s">
        <v>308</v>
      </c>
      <c r="BD356">
        <f t="shared" si="22"/>
        <v>1</v>
      </c>
      <c r="BE356">
        <f t="shared" si="25"/>
        <v>0</v>
      </c>
      <c r="BF356">
        <f t="shared" si="25"/>
        <v>1</v>
      </c>
      <c r="BG356">
        <f t="shared" si="25"/>
        <v>0</v>
      </c>
      <c r="BH356">
        <f t="shared" si="25"/>
        <v>1</v>
      </c>
      <c r="BI356">
        <f t="shared" si="25"/>
        <v>0</v>
      </c>
      <c r="BJ356">
        <f t="shared" si="24"/>
        <v>0</v>
      </c>
      <c r="BK356">
        <f t="shared" si="26"/>
        <v>0</v>
      </c>
      <c r="BL356">
        <f t="shared" si="26"/>
        <v>1</v>
      </c>
      <c r="BM356">
        <f t="shared" si="26"/>
        <v>1</v>
      </c>
      <c r="BN356">
        <f t="shared" si="26"/>
        <v>0</v>
      </c>
      <c r="BO356">
        <f t="shared" si="26"/>
        <v>0</v>
      </c>
      <c r="BP356">
        <f t="shared" si="26"/>
        <v>0</v>
      </c>
    </row>
    <row r="357" spans="3:68" x14ac:dyDescent="0.2">
      <c r="C357" s="150" t="str">
        <f>IFERROR(VLOOKUP(TABLA!F357,BLIOTECAS!$C$1:$E$26,3,FALSE),"")</f>
        <v>Ciencias Experimentales</v>
      </c>
      <c r="D357" s="209">
        <v>43971.509027777778</v>
      </c>
      <c r="E357" s="209" t="s">
        <v>396</v>
      </c>
      <c r="F357" t="s">
        <v>105</v>
      </c>
      <c r="G357" t="s">
        <v>305</v>
      </c>
      <c r="H357" t="s">
        <v>305</v>
      </c>
      <c r="I357" t="s">
        <v>327</v>
      </c>
      <c r="J357" t="s">
        <v>105</v>
      </c>
      <c r="K357" t="s">
        <v>309</v>
      </c>
      <c r="M357" t="s">
        <v>458</v>
      </c>
      <c r="S357" t="s">
        <v>270</v>
      </c>
      <c r="T357" t="s">
        <v>270</v>
      </c>
      <c r="U357">
        <v>4</v>
      </c>
      <c r="V357">
        <v>2</v>
      </c>
      <c r="W357">
        <v>4</v>
      </c>
      <c r="X357">
        <v>1</v>
      </c>
      <c r="Y357">
        <v>5</v>
      </c>
      <c r="Z357">
        <v>4</v>
      </c>
      <c r="AA357">
        <v>4</v>
      </c>
      <c r="AB357">
        <v>3</v>
      </c>
      <c r="AC357">
        <v>5</v>
      </c>
      <c r="AD357">
        <v>4</v>
      </c>
      <c r="AF357">
        <v>4</v>
      </c>
      <c r="AG357">
        <v>5</v>
      </c>
      <c r="AH357">
        <v>3</v>
      </c>
      <c r="AI357">
        <v>4</v>
      </c>
      <c r="AJ357">
        <v>3</v>
      </c>
      <c r="AK357" t="s">
        <v>26</v>
      </c>
      <c r="AL357">
        <v>4</v>
      </c>
      <c r="AM357">
        <v>3</v>
      </c>
      <c r="AN357" t="s">
        <v>354</v>
      </c>
      <c r="AV357" s="109" t="s">
        <v>26</v>
      </c>
      <c r="AW357" t="s">
        <v>26</v>
      </c>
      <c r="AY357">
        <v>5</v>
      </c>
      <c r="AZ357" s="109">
        <v>5</v>
      </c>
      <c r="BA357" s="191" t="s">
        <v>303</v>
      </c>
      <c r="BB357" t="s">
        <v>304</v>
      </c>
      <c r="BC357" t="s">
        <v>459</v>
      </c>
      <c r="BD357">
        <f t="shared" si="22"/>
        <v>1</v>
      </c>
      <c r="BE357">
        <f t="shared" si="25"/>
        <v>0</v>
      </c>
      <c r="BF357">
        <f t="shared" si="25"/>
        <v>1</v>
      </c>
      <c r="BG357">
        <f t="shared" si="25"/>
        <v>0</v>
      </c>
      <c r="BH357">
        <f t="shared" si="25"/>
        <v>0</v>
      </c>
      <c r="BI357">
        <f t="shared" si="25"/>
        <v>0</v>
      </c>
      <c r="BJ357">
        <f t="shared" si="24"/>
        <v>1</v>
      </c>
      <c r="BK357">
        <f t="shared" si="26"/>
        <v>0</v>
      </c>
      <c r="BL357">
        <f t="shared" si="26"/>
        <v>0</v>
      </c>
      <c r="BM357">
        <f t="shared" si="26"/>
        <v>1</v>
      </c>
      <c r="BN357">
        <f t="shared" si="26"/>
        <v>0</v>
      </c>
      <c r="BO357">
        <f t="shared" si="26"/>
        <v>0</v>
      </c>
      <c r="BP357">
        <f t="shared" si="26"/>
        <v>0</v>
      </c>
    </row>
    <row r="358" spans="3:68" x14ac:dyDescent="0.2">
      <c r="C358" s="150" t="str">
        <f>IFERROR(VLOOKUP(TABLA!F358,BLIOTECAS!$C$1:$E$26,3,FALSE),"")</f>
        <v>Ciencias Experimentales</v>
      </c>
      <c r="D358" s="209">
        <v>43971.508333333331</v>
      </c>
      <c r="E358" s="209" t="s">
        <v>396</v>
      </c>
      <c r="F358" t="s">
        <v>98</v>
      </c>
      <c r="G358" t="s">
        <v>301</v>
      </c>
      <c r="H358" t="s">
        <v>320</v>
      </c>
      <c r="I358" t="s">
        <v>306</v>
      </c>
      <c r="J358" t="s">
        <v>309</v>
      </c>
      <c r="K358" t="s">
        <v>98</v>
      </c>
      <c r="S358" t="s">
        <v>270</v>
      </c>
      <c r="T358" t="s">
        <v>270</v>
      </c>
      <c r="U358">
        <v>3</v>
      </c>
      <c r="V358">
        <v>1</v>
      </c>
      <c r="W358">
        <v>1</v>
      </c>
      <c r="X358">
        <v>1</v>
      </c>
      <c r="Y358">
        <v>5</v>
      </c>
      <c r="Z358">
        <v>2</v>
      </c>
      <c r="AA358">
        <v>5</v>
      </c>
      <c r="AB358">
        <v>1</v>
      </c>
      <c r="AC358">
        <v>3</v>
      </c>
      <c r="AD358">
        <v>3</v>
      </c>
      <c r="AF358">
        <v>3</v>
      </c>
      <c r="AG358">
        <v>5</v>
      </c>
      <c r="AH358">
        <v>1</v>
      </c>
      <c r="AI358">
        <v>1</v>
      </c>
      <c r="AJ358">
        <v>1</v>
      </c>
      <c r="AK358" t="s">
        <v>26</v>
      </c>
      <c r="AL358">
        <v>2</v>
      </c>
      <c r="AM358">
        <v>1</v>
      </c>
      <c r="AN358" t="s">
        <v>400</v>
      </c>
      <c r="AV358" s="109" t="s">
        <v>26</v>
      </c>
      <c r="AW358" t="s">
        <v>26</v>
      </c>
      <c r="AY358">
        <v>3</v>
      </c>
      <c r="AZ358" s="109">
        <v>4</v>
      </c>
      <c r="BA358" s="191" t="s">
        <v>311</v>
      </c>
      <c r="BB358" t="s">
        <v>308</v>
      </c>
      <c r="BD358">
        <f t="shared" si="22"/>
        <v>1</v>
      </c>
      <c r="BE358">
        <f t="shared" si="25"/>
        <v>0</v>
      </c>
      <c r="BF358">
        <f t="shared" si="25"/>
        <v>0</v>
      </c>
      <c r="BG358">
        <f t="shared" si="25"/>
        <v>0</v>
      </c>
      <c r="BH358">
        <f t="shared" si="25"/>
        <v>0</v>
      </c>
      <c r="BI358">
        <f t="shared" si="25"/>
        <v>0</v>
      </c>
      <c r="BJ358">
        <f t="shared" si="24"/>
        <v>0</v>
      </c>
      <c r="BK358">
        <f t="shared" si="26"/>
        <v>0</v>
      </c>
      <c r="BL358">
        <f t="shared" si="26"/>
        <v>1</v>
      </c>
      <c r="BM358">
        <f t="shared" si="26"/>
        <v>1</v>
      </c>
      <c r="BN358">
        <f t="shared" si="26"/>
        <v>0</v>
      </c>
      <c r="BO358">
        <f t="shared" si="26"/>
        <v>0</v>
      </c>
      <c r="BP358">
        <f t="shared" si="26"/>
        <v>0</v>
      </c>
    </row>
    <row r="359" spans="3:68" x14ac:dyDescent="0.2">
      <c r="C359" s="150" t="str">
        <f>IFERROR(VLOOKUP(TABLA!F359,BLIOTECAS!$C$1:$E$26,3,FALSE),"")</f>
        <v>Ciencias de la Salud</v>
      </c>
      <c r="D359" s="209">
        <v>43971.507638888892</v>
      </c>
      <c r="E359" s="209" t="s">
        <v>396</v>
      </c>
      <c r="F359" t="s">
        <v>101</v>
      </c>
      <c r="G359" t="s">
        <v>301</v>
      </c>
      <c r="H359" t="s">
        <v>397</v>
      </c>
      <c r="I359" t="s">
        <v>306</v>
      </c>
      <c r="J359" t="s">
        <v>106</v>
      </c>
      <c r="K359" t="s">
        <v>101</v>
      </c>
      <c r="L359" t="s">
        <v>107</v>
      </c>
      <c r="S359" t="s">
        <v>26</v>
      </c>
      <c r="T359" t="s">
        <v>26</v>
      </c>
      <c r="U359">
        <v>4</v>
      </c>
      <c r="V359">
        <v>1</v>
      </c>
      <c r="W359">
        <v>4</v>
      </c>
      <c r="X359">
        <v>1</v>
      </c>
      <c r="Y359">
        <v>5</v>
      </c>
      <c r="Z359">
        <v>3</v>
      </c>
      <c r="AA359">
        <v>5</v>
      </c>
      <c r="AB359">
        <v>3</v>
      </c>
      <c r="AC359">
        <v>4</v>
      </c>
      <c r="AD359">
        <v>5</v>
      </c>
      <c r="AF359">
        <v>4</v>
      </c>
      <c r="AG359">
        <v>5</v>
      </c>
      <c r="AH359">
        <v>3</v>
      </c>
      <c r="AI359">
        <v>4</v>
      </c>
      <c r="AJ359">
        <v>3</v>
      </c>
      <c r="AK359" t="s">
        <v>26</v>
      </c>
      <c r="AL359">
        <v>4</v>
      </c>
      <c r="AM359">
        <v>3</v>
      </c>
      <c r="AN359" t="s">
        <v>408</v>
      </c>
      <c r="AV359" s="109" t="s">
        <v>270</v>
      </c>
      <c r="AW359" t="s">
        <v>26</v>
      </c>
      <c r="AY359">
        <v>5</v>
      </c>
      <c r="AZ359" s="109">
        <v>5</v>
      </c>
      <c r="BA359" s="191" t="s">
        <v>311</v>
      </c>
      <c r="BD359">
        <f t="shared" ref="BD359:BD422" si="27">IF(IFERROR(FIND(BD$1,$I359,1),0)&lt;&gt;0,1,0)</f>
        <v>1</v>
      </c>
      <c r="BE359">
        <f t="shared" si="25"/>
        <v>0</v>
      </c>
      <c r="BF359">
        <f t="shared" si="25"/>
        <v>0</v>
      </c>
      <c r="BG359">
        <f t="shared" si="25"/>
        <v>0</v>
      </c>
      <c r="BH359">
        <f t="shared" si="25"/>
        <v>0</v>
      </c>
      <c r="BI359">
        <f t="shared" si="25"/>
        <v>0</v>
      </c>
      <c r="BJ359">
        <f t="shared" si="24"/>
        <v>1</v>
      </c>
      <c r="BK359">
        <f t="shared" si="26"/>
        <v>0</v>
      </c>
      <c r="BL359">
        <f t="shared" si="26"/>
        <v>1</v>
      </c>
      <c r="BM359">
        <f t="shared" si="26"/>
        <v>1</v>
      </c>
      <c r="BN359">
        <f t="shared" si="26"/>
        <v>0</v>
      </c>
      <c r="BO359">
        <f t="shared" si="26"/>
        <v>0</v>
      </c>
      <c r="BP359">
        <f t="shared" si="26"/>
        <v>0</v>
      </c>
    </row>
    <row r="360" spans="3:68" x14ac:dyDescent="0.2">
      <c r="C360" s="150" t="str">
        <f>IFERROR(VLOOKUP(TABLA!F360,BLIOTECAS!$C$1:$E$26,3,FALSE),"")</f>
        <v>Ciencias de la Salud</v>
      </c>
      <c r="D360" s="209">
        <v>43971.506249999999</v>
      </c>
      <c r="E360" s="209" t="s">
        <v>396</v>
      </c>
      <c r="F360" t="s">
        <v>222</v>
      </c>
      <c r="G360" t="s">
        <v>300</v>
      </c>
      <c r="H360" t="s">
        <v>300</v>
      </c>
      <c r="I360" t="s">
        <v>315</v>
      </c>
      <c r="J360" t="s">
        <v>106</v>
      </c>
      <c r="K360" t="s">
        <v>222</v>
      </c>
      <c r="L360" t="s">
        <v>107</v>
      </c>
      <c r="S360" t="s">
        <v>26</v>
      </c>
      <c r="T360" t="s">
        <v>26</v>
      </c>
      <c r="U360">
        <v>1</v>
      </c>
      <c r="V360">
        <v>3</v>
      </c>
      <c r="W360">
        <v>3</v>
      </c>
      <c r="X360">
        <v>3</v>
      </c>
      <c r="Y360">
        <v>5</v>
      </c>
      <c r="Z360">
        <v>3</v>
      </c>
      <c r="AA360">
        <v>5</v>
      </c>
      <c r="AB360">
        <v>3</v>
      </c>
      <c r="AC360">
        <v>3</v>
      </c>
      <c r="AD360">
        <v>3</v>
      </c>
      <c r="AF360">
        <v>4</v>
      </c>
      <c r="AG360">
        <v>3</v>
      </c>
      <c r="AH360">
        <v>3</v>
      </c>
      <c r="AI360">
        <v>3</v>
      </c>
      <c r="AJ360">
        <v>3</v>
      </c>
      <c r="AK360" t="s">
        <v>26</v>
      </c>
      <c r="AL360">
        <v>3</v>
      </c>
      <c r="AM360">
        <v>1</v>
      </c>
      <c r="AN360" t="s">
        <v>400</v>
      </c>
      <c r="AV360" s="109" t="s">
        <v>270</v>
      </c>
      <c r="AW360" t="s">
        <v>270</v>
      </c>
      <c r="AX360" t="s">
        <v>25</v>
      </c>
      <c r="AY360">
        <v>3</v>
      </c>
      <c r="AZ360" s="109">
        <v>3</v>
      </c>
      <c r="BA360" s="191" t="s">
        <v>311</v>
      </c>
      <c r="BB360" t="s">
        <v>317</v>
      </c>
      <c r="BC360" t="s">
        <v>460</v>
      </c>
      <c r="BD360">
        <f t="shared" si="27"/>
        <v>0</v>
      </c>
      <c r="BE360">
        <f t="shared" si="25"/>
        <v>1</v>
      </c>
      <c r="BF360">
        <f t="shared" si="25"/>
        <v>0</v>
      </c>
      <c r="BG360">
        <f t="shared" si="25"/>
        <v>0</v>
      </c>
      <c r="BH360">
        <f t="shared" si="25"/>
        <v>0</v>
      </c>
      <c r="BI360">
        <f t="shared" si="25"/>
        <v>0</v>
      </c>
      <c r="BJ360">
        <f t="shared" si="24"/>
        <v>0</v>
      </c>
      <c r="BK360">
        <f t="shared" si="26"/>
        <v>0</v>
      </c>
      <c r="BL360">
        <f t="shared" si="26"/>
        <v>1</v>
      </c>
      <c r="BM360">
        <f t="shared" si="26"/>
        <v>1</v>
      </c>
      <c r="BN360">
        <f t="shared" si="26"/>
        <v>0</v>
      </c>
      <c r="BO360">
        <f t="shared" si="26"/>
        <v>0</v>
      </c>
      <c r="BP360">
        <f t="shared" si="26"/>
        <v>0</v>
      </c>
    </row>
    <row r="361" spans="3:68" x14ac:dyDescent="0.2">
      <c r="C361" s="150" t="str">
        <f>IFERROR(VLOOKUP(TABLA!F361,BLIOTECAS!$C$1:$E$26,3,FALSE),"")</f>
        <v>Humanidades</v>
      </c>
      <c r="D361" s="209">
        <v>43971.506249999999</v>
      </c>
      <c r="E361" s="209" t="s">
        <v>396</v>
      </c>
      <c r="F361" t="s">
        <v>102</v>
      </c>
      <c r="G361" t="s">
        <v>301</v>
      </c>
      <c r="H361" t="s">
        <v>300</v>
      </c>
      <c r="I361" t="s">
        <v>306</v>
      </c>
      <c r="J361" t="s">
        <v>309</v>
      </c>
      <c r="K361" t="s">
        <v>104</v>
      </c>
      <c r="L361" t="s">
        <v>310</v>
      </c>
      <c r="M361" t="s">
        <v>461</v>
      </c>
      <c r="S361" t="s">
        <v>270</v>
      </c>
      <c r="T361" t="s">
        <v>270</v>
      </c>
      <c r="U361">
        <v>5</v>
      </c>
      <c r="V361">
        <v>1</v>
      </c>
      <c r="W361">
        <v>2</v>
      </c>
      <c r="X361">
        <v>3</v>
      </c>
      <c r="Y361">
        <v>5</v>
      </c>
      <c r="Z361">
        <v>3</v>
      </c>
      <c r="AA361">
        <v>5</v>
      </c>
      <c r="AB361">
        <v>4</v>
      </c>
      <c r="AC361">
        <v>3</v>
      </c>
      <c r="AD361">
        <v>4</v>
      </c>
      <c r="AF361">
        <v>4</v>
      </c>
      <c r="AG361">
        <v>5</v>
      </c>
      <c r="AH361">
        <v>5</v>
      </c>
      <c r="AI361">
        <v>3</v>
      </c>
      <c r="AJ361">
        <v>3</v>
      </c>
      <c r="AK361" t="s">
        <v>26</v>
      </c>
      <c r="AL361">
        <v>3</v>
      </c>
      <c r="AM361">
        <v>2</v>
      </c>
      <c r="AN361" t="s">
        <v>408</v>
      </c>
      <c r="AV361" s="109" t="s">
        <v>26</v>
      </c>
      <c r="AW361" t="s">
        <v>26</v>
      </c>
      <c r="AY361">
        <v>4</v>
      </c>
      <c r="AZ361" s="109">
        <v>5</v>
      </c>
      <c r="BA361" s="191" t="s">
        <v>303</v>
      </c>
      <c r="BB361" t="s">
        <v>308</v>
      </c>
      <c r="BD361">
        <f t="shared" si="27"/>
        <v>1</v>
      </c>
      <c r="BE361">
        <f t="shared" si="25"/>
        <v>0</v>
      </c>
      <c r="BF361">
        <f t="shared" si="25"/>
        <v>0</v>
      </c>
      <c r="BG361">
        <f t="shared" si="25"/>
        <v>0</v>
      </c>
      <c r="BH361">
        <f t="shared" si="25"/>
        <v>0</v>
      </c>
      <c r="BI361">
        <f t="shared" si="25"/>
        <v>0</v>
      </c>
      <c r="BJ361">
        <f t="shared" si="24"/>
        <v>1</v>
      </c>
      <c r="BK361">
        <f t="shared" si="26"/>
        <v>0</v>
      </c>
      <c r="BL361">
        <f t="shared" si="26"/>
        <v>1</v>
      </c>
      <c r="BM361">
        <f t="shared" si="26"/>
        <v>1</v>
      </c>
      <c r="BN361">
        <f t="shared" si="26"/>
        <v>0</v>
      </c>
      <c r="BO361">
        <f t="shared" si="26"/>
        <v>0</v>
      </c>
      <c r="BP361">
        <f t="shared" si="26"/>
        <v>0</v>
      </c>
    </row>
    <row r="362" spans="3:68" x14ac:dyDescent="0.2">
      <c r="C362" s="150" t="str">
        <f>IFERROR(VLOOKUP(TABLA!F362,BLIOTECAS!$C$1:$E$26,3,FALSE),"")</f>
        <v>Ciencias Experimentales</v>
      </c>
      <c r="D362" s="209">
        <v>43971.505555555559</v>
      </c>
      <c r="E362" s="209" t="s">
        <v>396</v>
      </c>
      <c r="F362" t="s">
        <v>96</v>
      </c>
      <c r="G362" t="s">
        <v>301</v>
      </c>
      <c r="H362" t="s">
        <v>300</v>
      </c>
      <c r="I362" t="s">
        <v>306</v>
      </c>
      <c r="J362" t="s">
        <v>96</v>
      </c>
      <c r="K362" t="s">
        <v>105</v>
      </c>
      <c r="L362" t="s">
        <v>309</v>
      </c>
      <c r="S362" t="s">
        <v>270</v>
      </c>
      <c r="T362" t="s">
        <v>270</v>
      </c>
      <c r="U362">
        <v>4</v>
      </c>
      <c r="V362">
        <v>1</v>
      </c>
      <c r="W362">
        <v>3</v>
      </c>
      <c r="X362">
        <v>1</v>
      </c>
      <c r="Y362">
        <v>5</v>
      </c>
      <c r="Z362">
        <v>5</v>
      </c>
      <c r="AA362">
        <v>3</v>
      </c>
      <c r="AB362">
        <v>1</v>
      </c>
      <c r="AC362">
        <v>5</v>
      </c>
      <c r="AD362">
        <v>5</v>
      </c>
      <c r="AF362">
        <v>5</v>
      </c>
      <c r="AG362">
        <v>5</v>
      </c>
      <c r="AH362">
        <v>4</v>
      </c>
      <c r="AI362">
        <v>3</v>
      </c>
      <c r="AJ362">
        <v>5</v>
      </c>
      <c r="AK362" t="s">
        <v>26</v>
      </c>
      <c r="AL362">
        <v>5</v>
      </c>
      <c r="AN362" t="s">
        <v>307</v>
      </c>
      <c r="AV362" s="109" t="s">
        <v>270</v>
      </c>
      <c r="AW362" t="s">
        <v>270</v>
      </c>
      <c r="AX362" t="s">
        <v>25</v>
      </c>
      <c r="AY362">
        <v>5</v>
      </c>
      <c r="AZ362" s="109">
        <v>5</v>
      </c>
      <c r="BA362" s="191" t="s">
        <v>303</v>
      </c>
      <c r="BB362" t="s">
        <v>317</v>
      </c>
      <c r="BD362">
        <f t="shared" si="27"/>
        <v>1</v>
      </c>
      <c r="BE362">
        <f t="shared" si="25"/>
        <v>0</v>
      </c>
      <c r="BF362">
        <f t="shared" si="25"/>
        <v>0</v>
      </c>
      <c r="BG362">
        <f t="shared" si="25"/>
        <v>0</v>
      </c>
      <c r="BH362">
        <f t="shared" si="25"/>
        <v>0</v>
      </c>
      <c r="BI362">
        <f t="shared" si="25"/>
        <v>0</v>
      </c>
      <c r="BJ362">
        <f t="shared" si="24"/>
        <v>0</v>
      </c>
      <c r="BK362">
        <f t="shared" si="26"/>
        <v>0</v>
      </c>
      <c r="BL362">
        <f t="shared" si="26"/>
        <v>0</v>
      </c>
      <c r="BM362">
        <f t="shared" si="26"/>
        <v>0</v>
      </c>
      <c r="BN362">
        <f t="shared" si="26"/>
        <v>0</v>
      </c>
      <c r="BO362">
        <f t="shared" si="26"/>
        <v>1</v>
      </c>
      <c r="BP362">
        <f t="shared" si="26"/>
        <v>0</v>
      </c>
    </row>
    <row r="363" spans="3:68" x14ac:dyDescent="0.2">
      <c r="C363" s="150" t="str">
        <f>IFERROR(VLOOKUP(TABLA!F363,BLIOTECAS!$C$1:$E$26,3,FALSE),"")</f>
        <v>Ciencias Sociales</v>
      </c>
      <c r="D363" s="209">
        <v>43971.504861111112</v>
      </c>
      <c r="E363" s="209" t="s">
        <v>401</v>
      </c>
      <c r="F363" t="s">
        <v>99</v>
      </c>
      <c r="G363" t="s">
        <v>300</v>
      </c>
      <c r="H363" t="s">
        <v>305</v>
      </c>
      <c r="I363" t="s">
        <v>318</v>
      </c>
      <c r="J363" t="s">
        <v>309</v>
      </c>
      <c r="K363" t="s">
        <v>322</v>
      </c>
      <c r="L363" t="s">
        <v>97</v>
      </c>
      <c r="S363" t="s">
        <v>270</v>
      </c>
      <c r="T363" t="s">
        <v>270</v>
      </c>
      <c r="U363">
        <v>4</v>
      </c>
      <c r="V363">
        <v>3</v>
      </c>
      <c r="W363">
        <v>4</v>
      </c>
      <c r="X363">
        <v>3</v>
      </c>
      <c r="Y363">
        <v>3</v>
      </c>
      <c r="Z363">
        <v>5</v>
      </c>
      <c r="AA363">
        <v>1</v>
      </c>
      <c r="AB363">
        <v>4</v>
      </c>
      <c r="AC363">
        <v>4</v>
      </c>
      <c r="AD363">
        <v>4</v>
      </c>
      <c r="AF363">
        <v>2</v>
      </c>
      <c r="AG363">
        <v>4</v>
      </c>
      <c r="AH363">
        <v>4</v>
      </c>
      <c r="AI363">
        <v>3</v>
      </c>
      <c r="AJ363">
        <v>3</v>
      </c>
      <c r="AK363" t="s">
        <v>270</v>
      </c>
      <c r="AL363">
        <v>4</v>
      </c>
      <c r="AM363">
        <v>4</v>
      </c>
      <c r="AN363" t="s">
        <v>434</v>
      </c>
      <c r="AV363" s="109" t="s">
        <v>26</v>
      </c>
      <c r="AW363" t="s">
        <v>270</v>
      </c>
      <c r="AY363">
        <v>4</v>
      </c>
      <c r="AZ363" s="109">
        <v>4</v>
      </c>
      <c r="BA363" s="191" t="s">
        <v>311</v>
      </c>
      <c r="BB363" t="s">
        <v>308</v>
      </c>
      <c r="BC363" t="s">
        <v>462</v>
      </c>
      <c r="BD363">
        <f t="shared" si="27"/>
        <v>0</v>
      </c>
      <c r="BE363">
        <f t="shared" si="25"/>
        <v>0</v>
      </c>
      <c r="BF363">
        <f t="shared" si="25"/>
        <v>1</v>
      </c>
      <c r="BG363">
        <f t="shared" si="25"/>
        <v>0</v>
      </c>
      <c r="BH363">
        <f t="shared" si="25"/>
        <v>0</v>
      </c>
      <c r="BI363">
        <f t="shared" si="25"/>
        <v>0</v>
      </c>
      <c r="BJ363">
        <f t="shared" si="24"/>
        <v>0</v>
      </c>
      <c r="BK363">
        <f t="shared" si="26"/>
        <v>0</v>
      </c>
      <c r="BL363">
        <f t="shared" si="26"/>
        <v>0</v>
      </c>
      <c r="BM363">
        <f t="shared" si="26"/>
        <v>1</v>
      </c>
      <c r="BN363">
        <f t="shared" si="26"/>
        <v>1</v>
      </c>
      <c r="BO363">
        <f t="shared" si="26"/>
        <v>0</v>
      </c>
      <c r="BP363">
        <f t="shared" si="26"/>
        <v>0</v>
      </c>
    </row>
    <row r="364" spans="3:68" x14ac:dyDescent="0.2">
      <c r="C364" s="150" t="str">
        <f>IFERROR(VLOOKUP(TABLA!F364,BLIOTECAS!$C$1:$E$26,3,FALSE),"")</f>
        <v>Ciencias de la Salud</v>
      </c>
      <c r="D364" s="209">
        <v>43971.50277777778</v>
      </c>
      <c r="E364" s="209" t="s">
        <v>396</v>
      </c>
      <c r="F364" t="s">
        <v>106</v>
      </c>
      <c r="G364" t="s">
        <v>305</v>
      </c>
      <c r="H364" t="s">
        <v>320</v>
      </c>
      <c r="I364" t="s">
        <v>306</v>
      </c>
      <c r="J364" t="s">
        <v>106</v>
      </c>
      <c r="K364" t="s">
        <v>309</v>
      </c>
      <c r="L364" t="s">
        <v>106</v>
      </c>
      <c r="S364" t="s">
        <v>26</v>
      </c>
      <c r="T364" t="s">
        <v>270</v>
      </c>
      <c r="U364">
        <v>2</v>
      </c>
      <c r="V364">
        <v>1</v>
      </c>
      <c r="W364">
        <v>1</v>
      </c>
      <c r="X364">
        <v>2</v>
      </c>
      <c r="Y364">
        <v>5</v>
      </c>
      <c r="Z364">
        <v>4</v>
      </c>
      <c r="AA364">
        <v>5</v>
      </c>
      <c r="AB364">
        <v>1</v>
      </c>
      <c r="AC364">
        <v>1</v>
      </c>
      <c r="AD364">
        <v>2</v>
      </c>
      <c r="AF364">
        <v>2</v>
      </c>
      <c r="AG364">
        <v>2</v>
      </c>
      <c r="AH364">
        <v>4</v>
      </c>
      <c r="AI364">
        <v>2</v>
      </c>
      <c r="AJ364">
        <v>3</v>
      </c>
      <c r="AK364" t="s">
        <v>270</v>
      </c>
      <c r="AL364">
        <v>3</v>
      </c>
      <c r="AM364">
        <v>4</v>
      </c>
      <c r="AN364" t="s">
        <v>428</v>
      </c>
      <c r="AV364" s="109" t="s">
        <v>26</v>
      </c>
      <c r="AW364" t="s">
        <v>26</v>
      </c>
      <c r="AY364">
        <v>3</v>
      </c>
      <c r="AZ364" s="109">
        <v>3</v>
      </c>
      <c r="BA364" s="191" t="s">
        <v>331</v>
      </c>
      <c r="BB364" t="s">
        <v>308</v>
      </c>
      <c r="BD364">
        <f t="shared" si="27"/>
        <v>1</v>
      </c>
      <c r="BE364">
        <f t="shared" si="25"/>
        <v>0</v>
      </c>
      <c r="BF364">
        <f t="shared" si="25"/>
        <v>0</v>
      </c>
      <c r="BG364">
        <f t="shared" si="25"/>
        <v>0</v>
      </c>
      <c r="BH364">
        <f t="shared" si="25"/>
        <v>0</v>
      </c>
      <c r="BI364">
        <f t="shared" si="25"/>
        <v>0</v>
      </c>
      <c r="BJ364">
        <f t="shared" si="24"/>
        <v>0</v>
      </c>
      <c r="BK364">
        <f t="shared" si="26"/>
        <v>1</v>
      </c>
      <c r="BL364">
        <f t="shared" si="26"/>
        <v>1</v>
      </c>
      <c r="BM364">
        <f t="shared" si="26"/>
        <v>1</v>
      </c>
      <c r="BN364">
        <f t="shared" si="26"/>
        <v>0</v>
      </c>
      <c r="BO364">
        <f t="shared" si="26"/>
        <v>0</v>
      </c>
      <c r="BP364">
        <f t="shared" si="26"/>
        <v>0</v>
      </c>
    </row>
    <row r="365" spans="3:68" x14ac:dyDescent="0.2">
      <c r="C365" s="150" t="str">
        <f>IFERROR(VLOOKUP(TABLA!F365,BLIOTECAS!$C$1:$E$26,3,FALSE),"")</f>
        <v>Humanidades</v>
      </c>
      <c r="D365" s="209">
        <v>43971.502083333333</v>
      </c>
      <c r="E365" s="209" t="s">
        <v>396</v>
      </c>
      <c r="F365" t="s">
        <v>104</v>
      </c>
      <c r="G365" t="s">
        <v>305</v>
      </c>
      <c r="H365" t="s">
        <v>305</v>
      </c>
      <c r="I365" t="s">
        <v>321</v>
      </c>
      <c r="J365" t="s">
        <v>309</v>
      </c>
      <c r="K365" t="s">
        <v>104</v>
      </c>
      <c r="L365" t="s">
        <v>310</v>
      </c>
      <c r="S365" t="s">
        <v>270</v>
      </c>
      <c r="T365" t="s">
        <v>270</v>
      </c>
      <c r="U365">
        <v>5</v>
      </c>
      <c r="V365">
        <v>1</v>
      </c>
      <c r="W365">
        <v>3</v>
      </c>
      <c r="X365">
        <v>3</v>
      </c>
      <c r="Y365">
        <v>3</v>
      </c>
      <c r="Z365">
        <v>1</v>
      </c>
      <c r="AA365">
        <v>3</v>
      </c>
      <c r="AB365">
        <v>1</v>
      </c>
      <c r="AC365">
        <v>1</v>
      </c>
      <c r="AD365">
        <v>4</v>
      </c>
      <c r="AF365">
        <v>4</v>
      </c>
      <c r="AG365">
        <v>3</v>
      </c>
      <c r="AH365">
        <v>2</v>
      </c>
      <c r="AI365">
        <v>1</v>
      </c>
      <c r="AJ365">
        <v>4</v>
      </c>
      <c r="AK365" t="s">
        <v>26</v>
      </c>
      <c r="AL365">
        <v>3</v>
      </c>
      <c r="AM365">
        <v>3</v>
      </c>
      <c r="AN365" t="s">
        <v>400</v>
      </c>
      <c r="AV365" s="109" t="s">
        <v>26</v>
      </c>
      <c r="AW365" t="s">
        <v>26</v>
      </c>
      <c r="AY365">
        <v>4</v>
      </c>
      <c r="AZ365" s="109">
        <v>3</v>
      </c>
      <c r="BA365" s="191" t="s">
        <v>311</v>
      </c>
      <c r="BB365" t="s">
        <v>308</v>
      </c>
      <c r="BC365" t="s">
        <v>463</v>
      </c>
      <c r="BD365">
        <f t="shared" si="27"/>
        <v>1</v>
      </c>
      <c r="BE365">
        <f t="shared" si="25"/>
        <v>1</v>
      </c>
      <c r="BF365">
        <f t="shared" si="25"/>
        <v>0</v>
      </c>
      <c r="BG365">
        <f t="shared" si="25"/>
        <v>0</v>
      </c>
      <c r="BH365">
        <f t="shared" si="25"/>
        <v>0</v>
      </c>
      <c r="BI365">
        <f t="shared" si="25"/>
        <v>0</v>
      </c>
      <c r="BJ365">
        <f t="shared" si="24"/>
        <v>0</v>
      </c>
      <c r="BK365">
        <f t="shared" si="26"/>
        <v>0</v>
      </c>
      <c r="BL365">
        <f t="shared" si="26"/>
        <v>1</v>
      </c>
      <c r="BM365">
        <f t="shared" si="26"/>
        <v>1</v>
      </c>
      <c r="BN365">
        <f t="shared" si="26"/>
        <v>0</v>
      </c>
      <c r="BO365">
        <f t="shared" si="26"/>
        <v>0</v>
      </c>
      <c r="BP365">
        <f t="shared" si="26"/>
        <v>0</v>
      </c>
    </row>
    <row r="366" spans="3:68" x14ac:dyDescent="0.2">
      <c r="C366" s="150" t="str">
        <f>IFERROR(VLOOKUP(TABLA!F366,BLIOTECAS!$C$1:$E$26,3,FALSE),"")</f>
        <v>Ciencias de la Salud</v>
      </c>
      <c r="D366" s="209">
        <v>43971.497916666667</v>
      </c>
      <c r="E366" s="209" t="s">
        <v>396</v>
      </c>
      <c r="F366" t="s">
        <v>109</v>
      </c>
      <c r="G366" t="s">
        <v>301</v>
      </c>
      <c r="H366" t="s">
        <v>397</v>
      </c>
      <c r="I366" t="s">
        <v>306</v>
      </c>
      <c r="J366" t="s">
        <v>109</v>
      </c>
      <c r="K366" t="s">
        <v>309</v>
      </c>
      <c r="L366" t="s">
        <v>106</v>
      </c>
      <c r="M366" t="s">
        <v>464</v>
      </c>
      <c r="S366" t="s">
        <v>26</v>
      </c>
      <c r="T366" t="s">
        <v>270</v>
      </c>
      <c r="U366">
        <v>2</v>
      </c>
      <c r="V366">
        <v>1</v>
      </c>
      <c r="W366">
        <v>1</v>
      </c>
      <c r="X366">
        <v>4</v>
      </c>
      <c r="Y366">
        <v>5</v>
      </c>
      <c r="Z366">
        <v>3</v>
      </c>
      <c r="AA366">
        <v>5</v>
      </c>
      <c r="AB366">
        <v>1</v>
      </c>
      <c r="AC366">
        <v>2</v>
      </c>
      <c r="AD366">
        <v>5</v>
      </c>
      <c r="AF366">
        <v>3</v>
      </c>
      <c r="AG366">
        <v>3</v>
      </c>
      <c r="AH366">
        <v>2</v>
      </c>
      <c r="AI366">
        <v>2</v>
      </c>
      <c r="AJ366">
        <v>1</v>
      </c>
      <c r="AK366" t="s">
        <v>26</v>
      </c>
      <c r="AL366">
        <v>2</v>
      </c>
      <c r="AM366">
        <v>2</v>
      </c>
      <c r="AN366" t="s">
        <v>408</v>
      </c>
      <c r="AV366" s="109" t="s">
        <v>26</v>
      </c>
      <c r="AW366" t="s">
        <v>26</v>
      </c>
      <c r="AY366">
        <v>3</v>
      </c>
      <c r="AZ366" s="109">
        <v>5</v>
      </c>
      <c r="BA366" s="191" t="s">
        <v>311</v>
      </c>
      <c r="BB366" t="s">
        <v>308</v>
      </c>
      <c r="BC366" t="s">
        <v>465</v>
      </c>
      <c r="BD366">
        <f t="shared" si="27"/>
        <v>1</v>
      </c>
      <c r="BE366">
        <f t="shared" si="25"/>
        <v>0</v>
      </c>
      <c r="BF366">
        <f t="shared" si="25"/>
        <v>0</v>
      </c>
      <c r="BG366">
        <f t="shared" si="25"/>
        <v>0</v>
      </c>
      <c r="BH366">
        <f t="shared" si="25"/>
        <v>0</v>
      </c>
      <c r="BI366">
        <f t="shared" si="25"/>
        <v>0</v>
      </c>
      <c r="BJ366">
        <f t="shared" si="24"/>
        <v>1</v>
      </c>
      <c r="BK366">
        <f t="shared" si="26"/>
        <v>0</v>
      </c>
      <c r="BL366">
        <f t="shared" si="26"/>
        <v>1</v>
      </c>
      <c r="BM366">
        <f t="shared" si="26"/>
        <v>1</v>
      </c>
      <c r="BN366">
        <f t="shared" si="26"/>
        <v>0</v>
      </c>
      <c r="BO366">
        <f t="shared" si="26"/>
        <v>0</v>
      </c>
      <c r="BP366">
        <f t="shared" si="26"/>
        <v>0</v>
      </c>
    </row>
    <row r="367" spans="3:68" x14ac:dyDescent="0.2">
      <c r="C367" s="150" t="str">
        <f>IFERROR(VLOOKUP(TABLA!F367,BLIOTECAS!$C$1:$E$26,3,FALSE),"")</f>
        <v>Ciencias de la Salud</v>
      </c>
      <c r="D367" s="209">
        <v>43971.497916666667</v>
      </c>
      <c r="E367" s="209" t="s">
        <v>401</v>
      </c>
      <c r="F367" t="s">
        <v>109</v>
      </c>
      <c r="G367" t="s">
        <v>300</v>
      </c>
      <c r="H367" t="s">
        <v>305</v>
      </c>
      <c r="I367" t="s">
        <v>306</v>
      </c>
      <c r="J367" t="s">
        <v>109</v>
      </c>
      <c r="S367" t="s">
        <v>26</v>
      </c>
      <c r="T367" t="s">
        <v>270</v>
      </c>
      <c r="U367">
        <v>4</v>
      </c>
      <c r="V367">
        <v>4</v>
      </c>
      <c r="W367">
        <v>1</v>
      </c>
      <c r="X367">
        <v>3</v>
      </c>
      <c r="Y367">
        <v>1</v>
      </c>
      <c r="Z367">
        <v>2</v>
      </c>
      <c r="AA367">
        <v>1</v>
      </c>
      <c r="AB367">
        <v>2</v>
      </c>
      <c r="AC367">
        <v>3</v>
      </c>
      <c r="AD367">
        <v>4</v>
      </c>
      <c r="AF367">
        <v>5</v>
      </c>
      <c r="AG367">
        <v>5</v>
      </c>
      <c r="AH367">
        <v>2</v>
      </c>
      <c r="AI367">
        <v>2</v>
      </c>
      <c r="AJ367">
        <v>1</v>
      </c>
      <c r="AK367" t="s">
        <v>26</v>
      </c>
      <c r="AL367">
        <v>4</v>
      </c>
      <c r="AM367">
        <v>1</v>
      </c>
      <c r="AN367" t="s">
        <v>326</v>
      </c>
      <c r="AV367" s="109" t="s">
        <v>26</v>
      </c>
      <c r="AW367" t="s">
        <v>26</v>
      </c>
      <c r="AY367">
        <v>4</v>
      </c>
      <c r="AZ367" s="109">
        <v>4</v>
      </c>
      <c r="BA367" s="191" t="s">
        <v>311</v>
      </c>
      <c r="BB367" t="s">
        <v>308</v>
      </c>
      <c r="BD367">
        <f t="shared" si="27"/>
        <v>1</v>
      </c>
      <c r="BE367">
        <f t="shared" si="25"/>
        <v>0</v>
      </c>
      <c r="BF367">
        <f t="shared" si="25"/>
        <v>0</v>
      </c>
      <c r="BG367">
        <f t="shared" si="25"/>
        <v>0</v>
      </c>
      <c r="BH367">
        <f t="shared" si="25"/>
        <v>0</v>
      </c>
      <c r="BI367">
        <f t="shared" si="25"/>
        <v>0</v>
      </c>
      <c r="BJ367">
        <f t="shared" si="24"/>
        <v>0</v>
      </c>
      <c r="BK367">
        <f t="shared" si="26"/>
        <v>1</v>
      </c>
      <c r="BL367">
        <f t="shared" si="26"/>
        <v>0</v>
      </c>
      <c r="BM367">
        <f t="shared" si="26"/>
        <v>1</v>
      </c>
      <c r="BN367">
        <f t="shared" si="26"/>
        <v>0</v>
      </c>
      <c r="BO367">
        <f t="shared" si="26"/>
        <v>0</v>
      </c>
      <c r="BP367">
        <f t="shared" si="26"/>
        <v>0</v>
      </c>
    </row>
    <row r="368" spans="3:68" x14ac:dyDescent="0.2">
      <c r="C368" s="150" t="str">
        <f>IFERROR(VLOOKUP(TABLA!F368,BLIOTECAS!$C$1:$E$26,3,FALSE),"")</f>
        <v>Ciencias Experimentales</v>
      </c>
      <c r="D368" s="209">
        <v>43971.495833333334</v>
      </c>
      <c r="E368" s="209" t="s">
        <v>396</v>
      </c>
      <c r="F368" t="s">
        <v>98</v>
      </c>
      <c r="G368" t="s">
        <v>305</v>
      </c>
      <c r="H368" t="s">
        <v>320</v>
      </c>
      <c r="I368" t="s">
        <v>306</v>
      </c>
      <c r="J368" t="s">
        <v>98</v>
      </c>
      <c r="S368" t="s">
        <v>270</v>
      </c>
      <c r="T368" t="s">
        <v>270</v>
      </c>
      <c r="U368">
        <v>4</v>
      </c>
      <c r="V368">
        <v>1</v>
      </c>
      <c r="W368">
        <v>1</v>
      </c>
      <c r="X368">
        <v>5</v>
      </c>
      <c r="Y368">
        <v>4</v>
      </c>
      <c r="Z368">
        <v>3</v>
      </c>
      <c r="AA368">
        <v>3</v>
      </c>
      <c r="AB368">
        <v>1</v>
      </c>
      <c r="AC368">
        <v>3</v>
      </c>
      <c r="AD368">
        <v>4</v>
      </c>
      <c r="AF368">
        <v>2</v>
      </c>
      <c r="AG368">
        <v>2</v>
      </c>
      <c r="AH368">
        <v>2</v>
      </c>
      <c r="AI368">
        <v>1</v>
      </c>
      <c r="AJ368">
        <v>2</v>
      </c>
      <c r="AK368" t="s">
        <v>26</v>
      </c>
      <c r="AL368">
        <v>2</v>
      </c>
      <c r="AM368">
        <v>2</v>
      </c>
      <c r="AN368" t="s">
        <v>408</v>
      </c>
      <c r="AV368" s="109" t="s">
        <v>26</v>
      </c>
      <c r="AW368" t="s">
        <v>26</v>
      </c>
      <c r="AY368">
        <v>3</v>
      </c>
      <c r="AZ368" s="109">
        <v>2</v>
      </c>
      <c r="BA368" s="191" t="s">
        <v>319</v>
      </c>
      <c r="BB368" t="s">
        <v>317</v>
      </c>
      <c r="BD368">
        <f t="shared" si="27"/>
        <v>1</v>
      </c>
      <c r="BE368">
        <f t="shared" si="25"/>
        <v>0</v>
      </c>
      <c r="BF368">
        <f t="shared" si="25"/>
        <v>0</v>
      </c>
      <c r="BG368">
        <f t="shared" si="25"/>
        <v>0</v>
      </c>
      <c r="BH368">
        <f t="shared" si="25"/>
        <v>0</v>
      </c>
      <c r="BI368">
        <f t="shared" si="25"/>
        <v>0</v>
      </c>
      <c r="BJ368">
        <f t="shared" si="24"/>
        <v>1</v>
      </c>
      <c r="BK368">
        <f t="shared" si="26"/>
        <v>0</v>
      </c>
      <c r="BL368">
        <f t="shared" si="26"/>
        <v>1</v>
      </c>
      <c r="BM368">
        <f t="shared" si="26"/>
        <v>1</v>
      </c>
      <c r="BN368">
        <f t="shared" si="26"/>
        <v>0</v>
      </c>
      <c r="BO368">
        <f t="shared" si="26"/>
        <v>0</v>
      </c>
      <c r="BP368">
        <f t="shared" si="26"/>
        <v>0</v>
      </c>
    </row>
    <row r="369" spans="3:68" x14ac:dyDescent="0.2">
      <c r="C369" s="150" t="str">
        <f>IFERROR(VLOOKUP(TABLA!F369,BLIOTECAS!$C$1:$E$26,3,FALSE),"")</f>
        <v>Ciencias de la Salud</v>
      </c>
      <c r="D369" s="209">
        <v>43971.495833333334</v>
      </c>
      <c r="E369" s="209" t="s">
        <v>396</v>
      </c>
      <c r="F369" t="s">
        <v>108</v>
      </c>
      <c r="G369" t="s">
        <v>301</v>
      </c>
      <c r="H369" t="s">
        <v>305</v>
      </c>
      <c r="I369" t="s">
        <v>327</v>
      </c>
      <c r="J369" t="s">
        <v>108</v>
      </c>
      <c r="K369" t="s">
        <v>309</v>
      </c>
      <c r="L369" t="s">
        <v>104</v>
      </c>
      <c r="M369" t="s">
        <v>466</v>
      </c>
      <c r="S369" t="s">
        <v>270</v>
      </c>
      <c r="T369" t="s">
        <v>270</v>
      </c>
      <c r="U369">
        <v>4</v>
      </c>
      <c r="V369">
        <v>4</v>
      </c>
      <c r="W369">
        <v>4</v>
      </c>
      <c r="X369">
        <v>2</v>
      </c>
      <c r="Y369">
        <v>5</v>
      </c>
      <c r="Z369">
        <v>4</v>
      </c>
      <c r="AA369">
        <v>5</v>
      </c>
      <c r="AB369">
        <v>2</v>
      </c>
      <c r="AC369">
        <v>5</v>
      </c>
      <c r="AD369">
        <v>5</v>
      </c>
      <c r="AF369">
        <v>3</v>
      </c>
      <c r="AG369">
        <v>5</v>
      </c>
      <c r="AH369">
        <v>4</v>
      </c>
      <c r="AI369">
        <v>3</v>
      </c>
      <c r="AJ369">
        <v>4</v>
      </c>
      <c r="AK369" t="s">
        <v>26</v>
      </c>
      <c r="AL369">
        <v>4</v>
      </c>
      <c r="AM369">
        <v>5</v>
      </c>
      <c r="AN369" t="s">
        <v>409</v>
      </c>
      <c r="AV369" s="109" t="s">
        <v>270</v>
      </c>
      <c r="AW369" t="s">
        <v>270</v>
      </c>
      <c r="AX369" t="s">
        <v>313</v>
      </c>
      <c r="AY369">
        <v>5</v>
      </c>
      <c r="AZ369" s="109">
        <v>5</v>
      </c>
      <c r="BA369" s="191" t="s">
        <v>303</v>
      </c>
      <c r="BB369" t="s">
        <v>304</v>
      </c>
      <c r="BD369">
        <f t="shared" si="27"/>
        <v>1</v>
      </c>
      <c r="BE369">
        <f t="shared" si="25"/>
        <v>0</v>
      </c>
      <c r="BF369">
        <f t="shared" si="25"/>
        <v>1</v>
      </c>
      <c r="BG369">
        <f t="shared" si="25"/>
        <v>0</v>
      </c>
      <c r="BH369">
        <f t="shared" si="25"/>
        <v>0</v>
      </c>
      <c r="BI369">
        <f t="shared" si="25"/>
        <v>0</v>
      </c>
      <c r="BJ369">
        <f t="shared" si="24"/>
        <v>0</v>
      </c>
      <c r="BK369">
        <f t="shared" si="26"/>
        <v>1</v>
      </c>
      <c r="BL369">
        <f t="shared" si="26"/>
        <v>1</v>
      </c>
      <c r="BM369">
        <f t="shared" si="26"/>
        <v>0</v>
      </c>
      <c r="BN369">
        <f t="shared" si="26"/>
        <v>0</v>
      </c>
      <c r="BO369">
        <f t="shared" si="26"/>
        <v>0</v>
      </c>
      <c r="BP369">
        <f t="shared" si="26"/>
        <v>0</v>
      </c>
    </row>
    <row r="370" spans="3:68" x14ac:dyDescent="0.2">
      <c r="C370" s="150" t="str">
        <f>IFERROR(VLOOKUP(TABLA!F370,BLIOTECAS!$C$1:$E$26,3,FALSE),"")</f>
        <v>Ciencias Sociales</v>
      </c>
      <c r="D370" s="209">
        <v>43971.495833333334</v>
      </c>
      <c r="E370" s="209" t="s">
        <v>401</v>
      </c>
      <c r="F370" t="s">
        <v>93</v>
      </c>
      <c r="G370" t="s">
        <v>301</v>
      </c>
      <c r="H370" t="s">
        <v>301</v>
      </c>
      <c r="I370" t="s">
        <v>306</v>
      </c>
      <c r="J370" t="s">
        <v>93</v>
      </c>
      <c r="K370" t="s">
        <v>309</v>
      </c>
      <c r="M370" t="s">
        <v>467</v>
      </c>
      <c r="S370" t="s">
        <v>270</v>
      </c>
      <c r="T370" t="s">
        <v>270</v>
      </c>
      <c r="U370">
        <v>4</v>
      </c>
      <c r="V370">
        <v>4</v>
      </c>
      <c r="W370">
        <v>5</v>
      </c>
      <c r="X370">
        <v>4</v>
      </c>
      <c r="Y370">
        <v>1</v>
      </c>
      <c r="Z370">
        <v>1</v>
      </c>
      <c r="AA370">
        <v>1</v>
      </c>
      <c r="AB370">
        <v>4</v>
      </c>
      <c r="AC370">
        <v>4</v>
      </c>
      <c r="AD370">
        <v>4</v>
      </c>
      <c r="AF370">
        <v>5</v>
      </c>
      <c r="AG370">
        <v>5</v>
      </c>
      <c r="AH370">
        <v>5</v>
      </c>
      <c r="AI370">
        <v>5</v>
      </c>
      <c r="AJ370">
        <v>2</v>
      </c>
      <c r="AK370" t="s">
        <v>26</v>
      </c>
      <c r="AL370">
        <v>4</v>
      </c>
      <c r="AM370">
        <v>4</v>
      </c>
      <c r="AN370" t="s">
        <v>468</v>
      </c>
      <c r="AV370" s="109" t="s">
        <v>26</v>
      </c>
      <c r="AW370" t="s">
        <v>270</v>
      </c>
      <c r="AX370" t="s">
        <v>313</v>
      </c>
      <c r="AY370">
        <v>5</v>
      </c>
      <c r="AZ370" s="109">
        <v>5</v>
      </c>
      <c r="BA370" s="191" t="s">
        <v>303</v>
      </c>
      <c r="BB370" t="s">
        <v>304</v>
      </c>
      <c r="BD370">
        <f t="shared" si="27"/>
        <v>1</v>
      </c>
      <c r="BE370">
        <f t="shared" si="25"/>
        <v>0</v>
      </c>
      <c r="BF370">
        <f t="shared" si="25"/>
        <v>0</v>
      </c>
      <c r="BG370">
        <f t="shared" ref="BE370:BI421" si="28">IF(IFERROR(FIND(BG$1,$I370,1),0)&lt;&gt;0,1,0)</f>
        <v>0</v>
      </c>
      <c r="BH370">
        <f t="shared" si="28"/>
        <v>0</v>
      </c>
      <c r="BI370">
        <f t="shared" si="28"/>
        <v>0</v>
      </c>
      <c r="BJ370">
        <f t="shared" si="24"/>
        <v>1</v>
      </c>
      <c r="BK370">
        <f t="shared" si="26"/>
        <v>1</v>
      </c>
      <c r="BL370">
        <f t="shared" si="26"/>
        <v>1</v>
      </c>
      <c r="BM370">
        <f t="shared" si="26"/>
        <v>1</v>
      </c>
      <c r="BN370">
        <f t="shared" si="26"/>
        <v>1</v>
      </c>
      <c r="BO370">
        <f t="shared" si="26"/>
        <v>0</v>
      </c>
      <c r="BP370">
        <f t="shared" si="26"/>
        <v>0</v>
      </c>
    </row>
    <row r="371" spans="3:68" x14ac:dyDescent="0.2">
      <c r="C371" s="150" t="str">
        <f>IFERROR(VLOOKUP(TABLA!F371,BLIOTECAS!$C$1:$E$26,3,FALSE),"")</f>
        <v>Ciencias de la Salud</v>
      </c>
      <c r="D371" s="209">
        <v>43971.491666666669</v>
      </c>
      <c r="E371" s="209" t="s">
        <v>396</v>
      </c>
      <c r="F371" t="s">
        <v>107</v>
      </c>
      <c r="G371" t="s">
        <v>397</v>
      </c>
      <c r="H371" t="s">
        <v>305</v>
      </c>
      <c r="I371" t="s">
        <v>306</v>
      </c>
      <c r="J371" t="s">
        <v>107</v>
      </c>
      <c r="S371" t="s">
        <v>26</v>
      </c>
      <c r="T371" t="s">
        <v>26</v>
      </c>
      <c r="U371">
        <v>3</v>
      </c>
      <c r="V371">
        <v>5</v>
      </c>
      <c r="W371">
        <v>5</v>
      </c>
      <c r="X371">
        <v>4</v>
      </c>
      <c r="Y371">
        <v>4</v>
      </c>
      <c r="Z371">
        <v>4</v>
      </c>
      <c r="AA371">
        <v>5</v>
      </c>
      <c r="AB371">
        <v>2</v>
      </c>
      <c r="AC371">
        <v>4</v>
      </c>
      <c r="AD371">
        <v>4</v>
      </c>
      <c r="AF371">
        <v>4</v>
      </c>
      <c r="AG371">
        <v>4</v>
      </c>
      <c r="AH371">
        <v>5</v>
      </c>
      <c r="AI371">
        <v>4</v>
      </c>
      <c r="AJ371">
        <v>4</v>
      </c>
      <c r="AK371" t="s">
        <v>270</v>
      </c>
      <c r="AL371">
        <v>4</v>
      </c>
      <c r="AM371">
        <v>4</v>
      </c>
      <c r="AN371" t="s">
        <v>345</v>
      </c>
      <c r="AV371" s="109" t="s">
        <v>270</v>
      </c>
      <c r="AW371" t="s">
        <v>26</v>
      </c>
      <c r="AY371">
        <v>4</v>
      </c>
      <c r="AZ371" s="109">
        <v>5</v>
      </c>
      <c r="BA371" s="191" t="s">
        <v>311</v>
      </c>
      <c r="BB371" t="s">
        <v>308</v>
      </c>
      <c r="BD371">
        <f t="shared" si="27"/>
        <v>1</v>
      </c>
      <c r="BE371">
        <f t="shared" si="28"/>
        <v>0</v>
      </c>
      <c r="BF371">
        <f t="shared" si="28"/>
        <v>0</v>
      </c>
      <c r="BG371">
        <f t="shared" si="28"/>
        <v>0</v>
      </c>
      <c r="BH371">
        <f t="shared" si="28"/>
        <v>0</v>
      </c>
      <c r="BI371">
        <f t="shared" si="28"/>
        <v>0</v>
      </c>
      <c r="BJ371">
        <f t="shared" si="24"/>
        <v>0</v>
      </c>
      <c r="BK371">
        <f t="shared" si="26"/>
        <v>0</v>
      </c>
      <c r="BL371">
        <f t="shared" si="26"/>
        <v>0</v>
      </c>
      <c r="BM371">
        <f t="shared" si="26"/>
        <v>1</v>
      </c>
      <c r="BN371">
        <f t="shared" si="26"/>
        <v>0</v>
      </c>
      <c r="BO371">
        <f t="shared" si="26"/>
        <v>0</v>
      </c>
      <c r="BP371">
        <f t="shared" si="26"/>
        <v>0</v>
      </c>
    </row>
    <row r="372" spans="3:68" x14ac:dyDescent="0.2">
      <c r="C372" s="150" t="str">
        <f>IFERROR(VLOOKUP(TABLA!F372,BLIOTECAS!$C$1:$E$26,3,FALSE),"")</f>
        <v>Ciencias Sociales</v>
      </c>
      <c r="D372" s="209">
        <v>43971.490277777775</v>
      </c>
      <c r="E372" s="209" t="s">
        <v>396</v>
      </c>
      <c r="F372" t="s">
        <v>92</v>
      </c>
      <c r="G372" t="s">
        <v>300</v>
      </c>
      <c r="H372" t="s">
        <v>300</v>
      </c>
      <c r="I372" t="s">
        <v>306</v>
      </c>
      <c r="J372" t="s">
        <v>92</v>
      </c>
      <c r="K372" t="s">
        <v>92</v>
      </c>
      <c r="L372" t="s">
        <v>309</v>
      </c>
      <c r="S372" t="s">
        <v>270</v>
      </c>
      <c r="T372" t="s">
        <v>270</v>
      </c>
      <c r="U372">
        <v>4</v>
      </c>
      <c r="V372">
        <v>2</v>
      </c>
      <c r="W372">
        <v>2</v>
      </c>
      <c r="X372">
        <v>2</v>
      </c>
      <c r="Y372">
        <v>5</v>
      </c>
      <c r="Z372">
        <v>5</v>
      </c>
      <c r="AA372">
        <v>4</v>
      </c>
      <c r="AB372">
        <v>3</v>
      </c>
      <c r="AC372">
        <v>3</v>
      </c>
      <c r="AD372">
        <v>4</v>
      </c>
      <c r="AF372">
        <v>3</v>
      </c>
      <c r="AG372">
        <v>3</v>
      </c>
      <c r="AH372">
        <v>4</v>
      </c>
      <c r="AI372">
        <v>3</v>
      </c>
      <c r="AJ372">
        <v>4</v>
      </c>
      <c r="AK372" t="s">
        <v>26</v>
      </c>
      <c r="AL372">
        <v>3</v>
      </c>
      <c r="AM372">
        <v>4</v>
      </c>
      <c r="AN372" t="s">
        <v>408</v>
      </c>
      <c r="AV372" s="109" t="s">
        <v>26</v>
      </c>
      <c r="AW372" t="s">
        <v>26</v>
      </c>
      <c r="AY372">
        <v>5</v>
      </c>
      <c r="AZ372" s="109">
        <v>5</v>
      </c>
      <c r="BA372" s="191" t="s">
        <v>311</v>
      </c>
      <c r="BB372" t="s">
        <v>308</v>
      </c>
      <c r="BD372">
        <f t="shared" si="27"/>
        <v>1</v>
      </c>
      <c r="BE372">
        <f t="shared" si="28"/>
        <v>0</v>
      </c>
      <c r="BF372">
        <f t="shared" si="28"/>
        <v>0</v>
      </c>
      <c r="BG372">
        <f t="shared" si="28"/>
        <v>0</v>
      </c>
      <c r="BH372">
        <f t="shared" si="28"/>
        <v>0</v>
      </c>
      <c r="BI372">
        <f t="shared" si="28"/>
        <v>0</v>
      </c>
      <c r="BJ372">
        <f t="shared" si="24"/>
        <v>1</v>
      </c>
      <c r="BK372">
        <f t="shared" si="26"/>
        <v>0</v>
      </c>
      <c r="BL372">
        <f t="shared" si="26"/>
        <v>1</v>
      </c>
      <c r="BM372">
        <f t="shared" si="26"/>
        <v>1</v>
      </c>
      <c r="BN372">
        <f t="shared" si="26"/>
        <v>0</v>
      </c>
      <c r="BO372">
        <f t="shared" si="26"/>
        <v>0</v>
      </c>
      <c r="BP372">
        <f t="shared" si="26"/>
        <v>0</v>
      </c>
    </row>
    <row r="373" spans="3:68" x14ac:dyDescent="0.2">
      <c r="C373" s="150" t="str">
        <f>IFERROR(VLOOKUP(TABLA!F373,BLIOTECAS!$C$1:$E$26,3,FALSE),"")</f>
        <v>Ciencias de la Salud</v>
      </c>
      <c r="D373" s="209">
        <v>43971.489583333336</v>
      </c>
      <c r="E373" s="209" t="s">
        <v>396</v>
      </c>
      <c r="F373" t="s">
        <v>107</v>
      </c>
      <c r="G373" t="s">
        <v>305</v>
      </c>
      <c r="H373" t="s">
        <v>305</v>
      </c>
      <c r="I373" t="s">
        <v>306</v>
      </c>
      <c r="J373" t="s">
        <v>107</v>
      </c>
      <c r="K373" t="s">
        <v>309</v>
      </c>
      <c r="S373" t="s">
        <v>26</v>
      </c>
      <c r="T373" t="s">
        <v>270</v>
      </c>
      <c r="U373">
        <v>5</v>
      </c>
      <c r="V373">
        <v>4</v>
      </c>
      <c r="W373">
        <v>4</v>
      </c>
      <c r="X373">
        <v>4</v>
      </c>
      <c r="Y373">
        <v>2</v>
      </c>
      <c r="Z373">
        <v>5</v>
      </c>
      <c r="AA373">
        <v>3</v>
      </c>
      <c r="AB373">
        <v>2</v>
      </c>
      <c r="AC373">
        <v>4</v>
      </c>
      <c r="AD373">
        <v>5</v>
      </c>
      <c r="AF373">
        <v>5</v>
      </c>
      <c r="AG373">
        <v>5</v>
      </c>
      <c r="AH373">
        <v>4</v>
      </c>
      <c r="AI373">
        <v>4</v>
      </c>
      <c r="AJ373">
        <v>4</v>
      </c>
      <c r="AL373">
        <v>4</v>
      </c>
      <c r="AM373">
        <v>4</v>
      </c>
      <c r="AN373" t="s">
        <v>408</v>
      </c>
      <c r="AV373" s="109" t="s">
        <v>270</v>
      </c>
      <c r="AW373" t="s">
        <v>26</v>
      </c>
      <c r="AY373">
        <v>4</v>
      </c>
      <c r="AZ373" s="109">
        <v>5</v>
      </c>
      <c r="BA373" s="191" t="s">
        <v>303</v>
      </c>
      <c r="BB373" t="s">
        <v>308</v>
      </c>
      <c r="BD373">
        <f t="shared" si="27"/>
        <v>1</v>
      </c>
      <c r="BE373">
        <f t="shared" si="28"/>
        <v>0</v>
      </c>
      <c r="BF373">
        <f t="shared" si="28"/>
        <v>0</v>
      </c>
      <c r="BG373">
        <f t="shared" si="28"/>
        <v>0</v>
      </c>
      <c r="BH373">
        <f t="shared" si="28"/>
        <v>0</v>
      </c>
      <c r="BI373">
        <f t="shared" si="28"/>
        <v>0</v>
      </c>
      <c r="BJ373">
        <f t="shared" si="24"/>
        <v>1</v>
      </c>
      <c r="BK373">
        <f t="shared" si="26"/>
        <v>0</v>
      </c>
      <c r="BL373">
        <f t="shared" si="26"/>
        <v>1</v>
      </c>
      <c r="BM373">
        <f t="shared" si="26"/>
        <v>1</v>
      </c>
      <c r="BN373">
        <f t="shared" si="26"/>
        <v>0</v>
      </c>
      <c r="BO373">
        <f t="shared" si="26"/>
        <v>0</v>
      </c>
      <c r="BP373">
        <f t="shared" si="26"/>
        <v>0</v>
      </c>
    </row>
    <row r="374" spans="3:68" x14ac:dyDescent="0.2">
      <c r="C374" s="150" t="str">
        <f>IFERROR(VLOOKUP(TABLA!F374,BLIOTECAS!$C$1:$E$26,3,FALSE),"")</f>
        <v>Ciencias Experimentales</v>
      </c>
      <c r="D374" s="209">
        <v>43971.489583333336</v>
      </c>
      <c r="E374" s="209" t="s">
        <v>396</v>
      </c>
      <c r="F374" t="s">
        <v>98</v>
      </c>
      <c r="G374" t="s">
        <v>305</v>
      </c>
      <c r="H374" t="s">
        <v>320</v>
      </c>
      <c r="I374" t="s">
        <v>306</v>
      </c>
      <c r="J374" t="s">
        <v>98</v>
      </c>
      <c r="K374" t="s">
        <v>96</v>
      </c>
      <c r="L374" t="s">
        <v>107</v>
      </c>
      <c r="S374" t="s">
        <v>26</v>
      </c>
      <c r="T374" t="s">
        <v>26</v>
      </c>
      <c r="U374">
        <v>1</v>
      </c>
      <c r="V374">
        <v>1</v>
      </c>
      <c r="W374">
        <v>1</v>
      </c>
      <c r="X374">
        <v>1</v>
      </c>
      <c r="Y374">
        <v>5</v>
      </c>
      <c r="Z374">
        <v>1</v>
      </c>
      <c r="AA374">
        <v>5</v>
      </c>
      <c r="AB374">
        <v>1</v>
      </c>
      <c r="AC374">
        <v>1</v>
      </c>
      <c r="AD374">
        <v>5</v>
      </c>
      <c r="AF374">
        <v>4</v>
      </c>
      <c r="AG374">
        <v>5</v>
      </c>
      <c r="AH374">
        <v>3</v>
      </c>
      <c r="AI374">
        <v>3</v>
      </c>
      <c r="AJ374">
        <v>3</v>
      </c>
      <c r="AK374" t="s">
        <v>26</v>
      </c>
      <c r="AL374">
        <v>3</v>
      </c>
      <c r="AM374">
        <v>3</v>
      </c>
      <c r="AN374" t="s">
        <v>400</v>
      </c>
      <c r="AV374" s="109" t="s">
        <v>26</v>
      </c>
      <c r="AW374" t="s">
        <v>26</v>
      </c>
      <c r="AY374">
        <v>5</v>
      </c>
      <c r="AZ374" s="109">
        <v>5</v>
      </c>
      <c r="BA374" s="191" t="s">
        <v>311</v>
      </c>
      <c r="BB374" t="s">
        <v>308</v>
      </c>
      <c r="BD374">
        <f t="shared" si="27"/>
        <v>1</v>
      </c>
      <c r="BE374">
        <f t="shared" si="28"/>
        <v>0</v>
      </c>
      <c r="BF374">
        <f t="shared" si="28"/>
        <v>0</v>
      </c>
      <c r="BG374">
        <f t="shared" si="28"/>
        <v>0</v>
      </c>
      <c r="BH374">
        <f t="shared" si="28"/>
        <v>0</v>
      </c>
      <c r="BI374">
        <f t="shared" si="28"/>
        <v>0</v>
      </c>
      <c r="BJ374">
        <f t="shared" ref="BJ374:BJ437" si="29">IF(IFERROR(FIND(BJ$1,$AN374,1),0)&lt;&gt;0,1,0)</f>
        <v>0</v>
      </c>
      <c r="BK374">
        <f t="shared" si="26"/>
        <v>0</v>
      </c>
      <c r="BL374">
        <f t="shared" si="26"/>
        <v>1</v>
      </c>
      <c r="BM374">
        <f t="shared" si="26"/>
        <v>1</v>
      </c>
      <c r="BN374">
        <f t="shared" si="26"/>
        <v>0</v>
      </c>
      <c r="BO374">
        <f t="shared" si="26"/>
        <v>0</v>
      </c>
      <c r="BP374">
        <f t="shared" si="26"/>
        <v>0</v>
      </c>
    </row>
    <row r="375" spans="3:68" x14ac:dyDescent="0.2">
      <c r="C375" s="150" t="str">
        <f>IFERROR(VLOOKUP(TABLA!F375,BLIOTECAS!$C$1:$E$26,3,FALSE),"")</f>
        <v>Humanidades</v>
      </c>
      <c r="D375" s="209">
        <v>43971.488888888889</v>
      </c>
      <c r="E375" s="209" t="s">
        <v>407</v>
      </c>
      <c r="F375" t="s">
        <v>89</v>
      </c>
      <c r="G375" t="s">
        <v>300</v>
      </c>
      <c r="H375" t="s">
        <v>300</v>
      </c>
      <c r="I375" t="s">
        <v>318</v>
      </c>
      <c r="J375" t="s">
        <v>89</v>
      </c>
      <c r="K375" t="s">
        <v>103</v>
      </c>
      <c r="S375" t="s">
        <v>26</v>
      </c>
      <c r="T375" t="s">
        <v>270</v>
      </c>
      <c r="U375">
        <v>5</v>
      </c>
      <c r="V375">
        <v>4</v>
      </c>
      <c r="W375">
        <v>4</v>
      </c>
      <c r="X375">
        <v>5</v>
      </c>
      <c r="Y375">
        <v>3</v>
      </c>
      <c r="Z375">
        <v>3</v>
      </c>
      <c r="AA375">
        <v>3</v>
      </c>
      <c r="AB375">
        <v>4</v>
      </c>
      <c r="AC375">
        <v>4</v>
      </c>
      <c r="AD375">
        <v>3</v>
      </c>
      <c r="AF375">
        <v>3</v>
      </c>
      <c r="AG375">
        <v>4</v>
      </c>
      <c r="AH375">
        <v>3</v>
      </c>
      <c r="AI375">
        <v>3</v>
      </c>
      <c r="AJ375">
        <v>4</v>
      </c>
      <c r="AK375" t="s">
        <v>26</v>
      </c>
      <c r="AL375">
        <v>3</v>
      </c>
      <c r="AM375">
        <v>3</v>
      </c>
      <c r="AN375" t="s">
        <v>345</v>
      </c>
      <c r="AV375" s="109" t="s">
        <v>270</v>
      </c>
      <c r="AW375" t="s">
        <v>270</v>
      </c>
      <c r="AX375" t="s">
        <v>313</v>
      </c>
      <c r="AY375">
        <v>4</v>
      </c>
      <c r="AZ375" s="109">
        <v>5</v>
      </c>
      <c r="BA375" s="191" t="s">
        <v>319</v>
      </c>
      <c r="BB375" t="s">
        <v>317</v>
      </c>
      <c r="BD375">
        <f t="shared" si="27"/>
        <v>0</v>
      </c>
      <c r="BE375">
        <f t="shared" si="28"/>
        <v>0</v>
      </c>
      <c r="BF375">
        <f t="shared" si="28"/>
        <v>1</v>
      </c>
      <c r="BG375">
        <f t="shared" si="28"/>
        <v>0</v>
      </c>
      <c r="BH375">
        <f t="shared" si="28"/>
        <v>0</v>
      </c>
      <c r="BI375">
        <f t="shared" si="28"/>
        <v>0</v>
      </c>
      <c r="BJ375">
        <f t="shared" si="29"/>
        <v>0</v>
      </c>
      <c r="BK375">
        <f t="shared" si="26"/>
        <v>0</v>
      </c>
      <c r="BL375">
        <f t="shared" si="26"/>
        <v>0</v>
      </c>
      <c r="BM375">
        <f t="shared" si="26"/>
        <v>1</v>
      </c>
      <c r="BN375">
        <f t="shared" si="26"/>
        <v>0</v>
      </c>
      <c r="BO375">
        <f t="shared" si="26"/>
        <v>0</v>
      </c>
      <c r="BP375">
        <f t="shared" si="26"/>
        <v>0</v>
      </c>
    </row>
    <row r="376" spans="3:68" x14ac:dyDescent="0.2">
      <c r="C376" s="150" t="str">
        <f>IFERROR(VLOOKUP(TABLA!F376,BLIOTECAS!$C$1:$E$26,3,FALSE),"")</f>
        <v>Humanidades</v>
      </c>
      <c r="D376" s="209">
        <v>43971.486111111109</v>
      </c>
      <c r="E376" s="209" t="s">
        <v>401</v>
      </c>
      <c r="F376" t="s">
        <v>89</v>
      </c>
      <c r="G376" t="s">
        <v>300</v>
      </c>
      <c r="H376" t="s">
        <v>300</v>
      </c>
      <c r="I376" t="s">
        <v>306</v>
      </c>
      <c r="J376" t="s">
        <v>89</v>
      </c>
      <c r="M376" t="s">
        <v>469</v>
      </c>
      <c r="S376" t="s">
        <v>270</v>
      </c>
      <c r="T376" t="s">
        <v>270</v>
      </c>
      <c r="U376">
        <v>5</v>
      </c>
      <c r="V376">
        <v>2</v>
      </c>
      <c r="W376">
        <v>3</v>
      </c>
      <c r="X376">
        <v>3</v>
      </c>
      <c r="Y376">
        <v>4</v>
      </c>
      <c r="Z376">
        <v>5</v>
      </c>
      <c r="AA376">
        <v>2</v>
      </c>
      <c r="AB376">
        <v>2</v>
      </c>
      <c r="AC376">
        <v>4</v>
      </c>
      <c r="AD376">
        <v>3</v>
      </c>
      <c r="AF376">
        <v>3</v>
      </c>
      <c r="AG376">
        <v>5</v>
      </c>
      <c r="AH376">
        <v>4</v>
      </c>
      <c r="AI376">
        <v>4</v>
      </c>
      <c r="AJ376">
        <v>3</v>
      </c>
      <c r="AK376" t="s">
        <v>270</v>
      </c>
      <c r="AL376">
        <v>4</v>
      </c>
      <c r="AM376">
        <v>4</v>
      </c>
      <c r="AN376" t="s">
        <v>409</v>
      </c>
      <c r="AV376" s="109" t="s">
        <v>270</v>
      </c>
      <c r="AW376" t="s">
        <v>270</v>
      </c>
      <c r="AX376" t="s">
        <v>25</v>
      </c>
      <c r="AY376">
        <v>5</v>
      </c>
      <c r="AZ376" s="109">
        <v>5</v>
      </c>
      <c r="BA376" s="191" t="s">
        <v>311</v>
      </c>
      <c r="BB376" t="s">
        <v>308</v>
      </c>
      <c r="BD376">
        <f t="shared" si="27"/>
        <v>1</v>
      </c>
      <c r="BE376">
        <f t="shared" si="28"/>
        <v>0</v>
      </c>
      <c r="BF376">
        <f t="shared" si="28"/>
        <v>0</v>
      </c>
      <c r="BG376">
        <f t="shared" si="28"/>
        <v>0</v>
      </c>
      <c r="BH376">
        <f t="shared" si="28"/>
        <v>0</v>
      </c>
      <c r="BI376">
        <f t="shared" si="28"/>
        <v>0</v>
      </c>
      <c r="BJ376">
        <f t="shared" si="29"/>
        <v>0</v>
      </c>
      <c r="BK376">
        <f t="shared" si="26"/>
        <v>1</v>
      </c>
      <c r="BL376">
        <f t="shared" si="26"/>
        <v>1</v>
      </c>
      <c r="BM376">
        <f t="shared" si="26"/>
        <v>0</v>
      </c>
      <c r="BN376">
        <f t="shared" si="26"/>
        <v>0</v>
      </c>
      <c r="BO376">
        <f t="shared" si="26"/>
        <v>0</v>
      </c>
      <c r="BP376">
        <f t="shared" si="26"/>
        <v>0</v>
      </c>
    </row>
    <row r="377" spans="3:68" x14ac:dyDescent="0.2">
      <c r="C377" s="150" t="str">
        <f>IFERROR(VLOOKUP(TABLA!F377,BLIOTECAS!$C$1:$E$26,3,FALSE),"")</f>
        <v>Ciencias Sociales</v>
      </c>
      <c r="D377" s="209">
        <v>43971.481944444444</v>
      </c>
      <c r="E377" s="209" t="s">
        <v>401</v>
      </c>
      <c r="F377" t="s">
        <v>97</v>
      </c>
      <c r="G377" t="s">
        <v>300</v>
      </c>
      <c r="H377" t="s">
        <v>397</v>
      </c>
      <c r="I377" t="s">
        <v>306</v>
      </c>
      <c r="J377" t="s">
        <v>97</v>
      </c>
      <c r="M377" t="s">
        <v>470</v>
      </c>
      <c r="S377" t="s">
        <v>26</v>
      </c>
      <c r="T377" t="s">
        <v>26</v>
      </c>
      <c r="U377">
        <v>4</v>
      </c>
      <c r="V377">
        <v>4</v>
      </c>
      <c r="W377">
        <v>4</v>
      </c>
      <c r="X377">
        <v>3</v>
      </c>
      <c r="Y377">
        <v>4</v>
      </c>
      <c r="Z377">
        <v>3</v>
      </c>
      <c r="AA377">
        <v>3</v>
      </c>
      <c r="AB377">
        <v>4</v>
      </c>
      <c r="AC377">
        <v>4</v>
      </c>
      <c r="AD377">
        <v>4</v>
      </c>
      <c r="AF377">
        <v>4</v>
      </c>
      <c r="AG377">
        <v>4</v>
      </c>
      <c r="AH377">
        <v>4</v>
      </c>
      <c r="AI377">
        <v>4</v>
      </c>
      <c r="AJ377">
        <v>4</v>
      </c>
      <c r="AK377" t="s">
        <v>26</v>
      </c>
      <c r="AL377">
        <v>4</v>
      </c>
      <c r="AM377">
        <v>4</v>
      </c>
      <c r="AV377" s="109" t="s">
        <v>270</v>
      </c>
      <c r="AW377" t="s">
        <v>26</v>
      </c>
      <c r="AY377">
        <v>4</v>
      </c>
      <c r="AZ377" s="109">
        <v>4</v>
      </c>
      <c r="BA377" s="191" t="s">
        <v>311</v>
      </c>
      <c r="BB377" t="s">
        <v>308</v>
      </c>
      <c r="BC377" t="s">
        <v>471</v>
      </c>
      <c r="BD377">
        <f t="shared" si="27"/>
        <v>1</v>
      </c>
      <c r="BE377">
        <f t="shared" si="28"/>
        <v>0</v>
      </c>
      <c r="BF377">
        <f t="shared" si="28"/>
        <v>0</v>
      </c>
      <c r="BG377">
        <f t="shared" si="28"/>
        <v>0</v>
      </c>
      <c r="BH377">
        <f t="shared" si="28"/>
        <v>0</v>
      </c>
      <c r="BI377">
        <f t="shared" si="28"/>
        <v>0</v>
      </c>
      <c r="BJ377">
        <f t="shared" si="29"/>
        <v>0</v>
      </c>
      <c r="BK377">
        <f t="shared" si="26"/>
        <v>0</v>
      </c>
      <c r="BL377">
        <f t="shared" si="26"/>
        <v>0</v>
      </c>
      <c r="BM377">
        <f t="shared" si="26"/>
        <v>0</v>
      </c>
      <c r="BN377">
        <f t="shared" si="26"/>
        <v>0</v>
      </c>
      <c r="BO377">
        <f t="shared" si="26"/>
        <v>0</v>
      </c>
      <c r="BP377">
        <f t="shared" si="26"/>
        <v>0</v>
      </c>
    </row>
    <row r="378" spans="3:68" x14ac:dyDescent="0.2">
      <c r="C378" s="150" t="str">
        <f>IFERROR(VLOOKUP(TABLA!F378,BLIOTECAS!$C$1:$E$26,3,FALSE),"")</f>
        <v>Humanidades</v>
      </c>
      <c r="D378" s="209">
        <v>43971.481249999997</v>
      </c>
      <c r="E378" s="209" t="s">
        <v>396</v>
      </c>
      <c r="F378" t="s">
        <v>89</v>
      </c>
      <c r="G378" t="s">
        <v>300</v>
      </c>
      <c r="H378" t="s">
        <v>300</v>
      </c>
      <c r="I378" t="s">
        <v>353</v>
      </c>
      <c r="J378" t="s">
        <v>89</v>
      </c>
      <c r="S378" t="s">
        <v>270</v>
      </c>
      <c r="T378" t="s">
        <v>270</v>
      </c>
      <c r="U378">
        <v>4</v>
      </c>
      <c r="V378">
        <v>1</v>
      </c>
      <c r="W378">
        <v>1</v>
      </c>
      <c r="X378">
        <v>4</v>
      </c>
      <c r="Y378">
        <v>3</v>
      </c>
      <c r="Z378">
        <v>4</v>
      </c>
      <c r="AA378">
        <v>2</v>
      </c>
      <c r="AB378">
        <v>2</v>
      </c>
      <c r="AC378">
        <v>4</v>
      </c>
      <c r="AD378">
        <v>3</v>
      </c>
      <c r="AF378">
        <v>2</v>
      </c>
      <c r="AG378">
        <v>5</v>
      </c>
      <c r="AH378">
        <v>4</v>
      </c>
      <c r="AI378">
        <v>4</v>
      </c>
      <c r="AJ378">
        <v>3</v>
      </c>
      <c r="AK378" t="s">
        <v>270</v>
      </c>
      <c r="AL378">
        <v>4</v>
      </c>
      <c r="AN378" t="s">
        <v>408</v>
      </c>
      <c r="AV378" s="109" t="s">
        <v>270</v>
      </c>
      <c r="AW378" t="s">
        <v>26</v>
      </c>
      <c r="AY378">
        <v>5</v>
      </c>
      <c r="AZ378" s="109">
        <v>5</v>
      </c>
      <c r="BA378" s="191" t="s">
        <v>303</v>
      </c>
      <c r="BB378" t="s">
        <v>308</v>
      </c>
      <c r="BD378">
        <f t="shared" si="27"/>
        <v>1</v>
      </c>
      <c r="BE378">
        <f t="shared" si="28"/>
        <v>0</v>
      </c>
      <c r="BF378">
        <f t="shared" si="28"/>
        <v>0</v>
      </c>
      <c r="BG378">
        <f t="shared" si="28"/>
        <v>0</v>
      </c>
      <c r="BH378">
        <f t="shared" si="28"/>
        <v>1</v>
      </c>
      <c r="BI378">
        <f t="shared" si="28"/>
        <v>0</v>
      </c>
      <c r="BJ378">
        <f t="shared" si="29"/>
        <v>1</v>
      </c>
      <c r="BK378">
        <f t="shared" si="26"/>
        <v>0</v>
      </c>
      <c r="BL378">
        <f t="shared" si="26"/>
        <v>1</v>
      </c>
      <c r="BM378">
        <f t="shared" si="26"/>
        <v>1</v>
      </c>
      <c r="BN378">
        <f t="shared" si="26"/>
        <v>0</v>
      </c>
      <c r="BO378">
        <f t="shared" si="26"/>
        <v>0</v>
      </c>
      <c r="BP378">
        <f t="shared" si="26"/>
        <v>0</v>
      </c>
    </row>
    <row r="379" spans="3:68" x14ac:dyDescent="0.2">
      <c r="C379" s="150" t="str">
        <f>IFERROR(VLOOKUP(TABLA!F379,BLIOTECAS!$C$1:$E$26,3,FALSE),"")</f>
        <v>Ciencias Sociales</v>
      </c>
      <c r="D379" s="209">
        <v>43971.481249999997</v>
      </c>
      <c r="E379" s="209" t="s">
        <v>407</v>
      </c>
      <c r="F379" t="s">
        <v>97</v>
      </c>
      <c r="G379" t="s">
        <v>300</v>
      </c>
      <c r="H379" t="s">
        <v>300</v>
      </c>
      <c r="I379" t="s">
        <v>324</v>
      </c>
      <c r="S379" t="s">
        <v>26</v>
      </c>
      <c r="T379" t="s">
        <v>26</v>
      </c>
      <c r="U379">
        <v>4</v>
      </c>
      <c r="V379">
        <v>2</v>
      </c>
      <c r="W379">
        <v>3</v>
      </c>
      <c r="X379">
        <v>3</v>
      </c>
      <c r="Y379">
        <v>5</v>
      </c>
      <c r="Z379">
        <v>5</v>
      </c>
      <c r="AA379">
        <v>5</v>
      </c>
      <c r="AB379">
        <v>2</v>
      </c>
      <c r="AC379">
        <v>3</v>
      </c>
      <c r="AD379">
        <v>4</v>
      </c>
      <c r="AF379">
        <v>2</v>
      </c>
      <c r="AG379">
        <v>4</v>
      </c>
      <c r="AH379">
        <v>3</v>
      </c>
      <c r="AI379">
        <v>3</v>
      </c>
      <c r="AJ379">
        <v>2</v>
      </c>
      <c r="AK379" t="s">
        <v>26</v>
      </c>
      <c r="AL379">
        <v>3</v>
      </c>
      <c r="AM379">
        <v>2</v>
      </c>
      <c r="AN379" t="s">
        <v>354</v>
      </c>
      <c r="AV379" s="109" t="s">
        <v>26</v>
      </c>
      <c r="AW379" t="s">
        <v>26</v>
      </c>
      <c r="AY379">
        <v>4</v>
      </c>
      <c r="AZ379" s="109">
        <v>5</v>
      </c>
      <c r="BA379" s="191" t="s">
        <v>311</v>
      </c>
      <c r="BB379" t="s">
        <v>317</v>
      </c>
      <c r="BD379">
        <f t="shared" si="27"/>
        <v>0</v>
      </c>
      <c r="BE379">
        <f t="shared" si="28"/>
        <v>0</v>
      </c>
      <c r="BF379">
        <f t="shared" si="28"/>
        <v>1</v>
      </c>
      <c r="BG379">
        <f t="shared" si="28"/>
        <v>1</v>
      </c>
      <c r="BH379">
        <f t="shared" si="28"/>
        <v>0</v>
      </c>
      <c r="BI379">
        <f t="shared" si="28"/>
        <v>0</v>
      </c>
      <c r="BJ379">
        <f t="shared" si="29"/>
        <v>1</v>
      </c>
      <c r="BK379">
        <f t="shared" si="26"/>
        <v>0</v>
      </c>
      <c r="BL379">
        <f t="shared" si="26"/>
        <v>0</v>
      </c>
      <c r="BM379">
        <f t="shared" si="26"/>
        <v>1</v>
      </c>
      <c r="BN379">
        <f t="shared" si="26"/>
        <v>0</v>
      </c>
      <c r="BO379">
        <f t="shared" si="26"/>
        <v>0</v>
      </c>
      <c r="BP379">
        <f t="shared" si="26"/>
        <v>0</v>
      </c>
    </row>
    <row r="380" spans="3:68" x14ac:dyDescent="0.2">
      <c r="C380" s="150" t="str">
        <f>IFERROR(VLOOKUP(TABLA!F380,BLIOTECAS!$C$1:$E$26,3,FALSE),"")</f>
        <v>Ciencias de la Salud</v>
      </c>
      <c r="D380" s="209">
        <v>43971.479861111111</v>
      </c>
      <c r="E380" s="209" t="s">
        <v>401</v>
      </c>
      <c r="F380" t="s">
        <v>106</v>
      </c>
      <c r="G380" t="s">
        <v>320</v>
      </c>
      <c r="H380" t="s">
        <v>320</v>
      </c>
      <c r="I380" t="s">
        <v>316</v>
      </c>
      <c r="J380" t="s">
        <v>108</v>
      </c>
      <c r="K380" t="s">
        <v>93</v>
      </c>
      <c r="L380" t="s">
        <v>106</v>
      </c>
      <c r="S380" t="s">
        <v>26</v>
      </c>
      <c r="T380" t="s">
        <v>26</v>
      </c>
      <c r="U380">
        <v>1</v>
      </c>
      <c r="V380">
        <v>1</v>
      </c>
      <c r="W380">
        <v>1</v>
      </c>
      <c r="X380">
        <v>1</v>
      </c>
      <c r="Y380">
        <v>1</v>
      </c>
      <c r="Z380">
        <v>5</v>
      </c>
      <c r="AA380">
        <v>1</v>
      </c>
      <c r="AB380">
        <v>1</v>
      </c>
      <c r="AC380">
        <v>1</v>
      </c>
      <c r="AD380">
        <v>3</v>
      </c>
      <c r="AF380">
        <v>3</v>
      </c>
      <c r="AG380">
        <v>3</v>
      </c>
      <c r="AH380">
        <v>1</v>
      </c>
      <c r="AI380">
        <v>1</v>
      </c>
      <c r="AJ380">
        <v>1</v>
      </c>
      <c r="AK380" t="s">
        <v>26</v>
      </c>
      <c r="AL380">
        <v>1</v>
      </c>
      <c r="AM380">
        <v>1</v>
      </c>
      <c r="AN380" t="s">
        <v>448</v>
      </c>
      <c r="AV380" s="109" t="s">
        <v>26</v>
      </c>
      <c r="AW380" t="s">
        <v>26</v>
      </c>
      <c r="AY380">
        <v>3</v>
      </c>
      <c r="AZ380" s="109">
        <v>3</v>
      </c>
      <c r="BA380" s="191" t="s">
        <v>330</v>
      </c>
      <c r="BB380" t="s">
        <v>317</v>
      </c>
      <c r="BC380" t="s">
        <v>472</v>
      </c>
      <c r="BD380">
        <f t="shared" si="27"/>
        <v>0</v>
      </c>
      <c r="BE380">
        <f t="shared" si="28"/>
        <v>0</v>
      </c>
      <c r="BF380">
        <f t="shared" si="28"/>
        <v>0</v>
      </c>
      <c r="BG380">
        <f t="shared" si="28"/>
        <v>1</v>
      </c>
      <c r="BH380">
        <f t="shared" si="28"/>
        <v>0</v>
      </c>
      <c r="BI380">
        <f t="shared" si="28"/>
        <v>0</v>
      </c>
      <c r="BJ380">
        <f t="shared" si="29"/>
        <v>1</v>
      </c>
      <c r="BK380">
        <f t="shared" si="26"/>
        <v>0</v>
      </c>
      <c r="BL380">
        <f t="shared" si="26"/>
        <v>0</v>
      </c>
      <c r="BM380">
        <f t="shared" si="26"/>
        <v>1</v>
      </c>
      <c r="BN380">
        <f t="shared" si="26"/>
        <v>1</v>
      </c>
      <c r="BO380">
        <f t="shared" si="26"/>
        <v>0</v>
      </c>
      <c r="BP380">
        <f t="shared" si="26"/>
        <v>0</v>
      </c>
    </row>
    <row r="381" spans="3:68" x14ac:dyDescent="0.2">
      <c r="C381" s="150" t="str">
        <f>IFERROR(VLOOKUP(TABLA!F381,BLIOTECAS!$C$1:$E$26,3,FALSE),"")</f>
        <v>Humanidades</v>
      </c>
      <c r="D381" s="209">
        <v>43971.478472222225</v>
      </c>
      <c r="E381" s="209" t="s">
        <v>407</v>
      </c>
      <c r="F381" t="s">
        <v>104</v>
      </c>
      <c r="G381" t="s">
        <v>301</v>
      </c>
      <c r="H381" t="s">
        <v>301</v>
      </c>
      <c r="I381" t="s">
        <v>315</v>
      </c>
      <c r="J381" t="s">
        <v>104</v>
      </c>
      <c r="K381" t="s">
        <v>309</v>
      </c>
      <c r="L381" t="s">
        <v>310</v>
      </c>
      <c r="S381" t="s">
        <v>270</v>
      </c>
      <c r="T381" t="s">
        <v>270</v>
      </c>
      <c r="U381">
        <v>4</v>
      </c>
      <c r="V381">
        <v>3</v>
      </c>
      <c r="W381">
        <v>5</v>
      </c>
      <c r="X381">
        <v>2</v>
      </c>
      <c r="Y381">
        <v>1</v>
      </c>
      <c r="Z381">
        <v>4</v>
      </c>
      <c r="AA381">
        <v>4</v>
      </c>
      <c r="AB381">
        <v>4</v>
      </c>
      <c r="AC381">
        <v>3</v>
      </c>
      <c r="AD381">
        <v>5</v>
      </c>
      <c r="AF381">
        <v>4</v>
      </c>
      <c r="AG381">
        <v>5</v>
      </c>
      <c r="AH381">
        <v>5</v>
      </c>
      <c r="AI381">
        <v>5</v>
      </c>
      <c r="AJ381">
        <v>5</v>
      </c>
      <c r="AK381" t="s">
        <v>270</v>
      </c>
      <c r="AL381">
        <v>4</v>
      </c>
      <c r="AM381">
        <v>4</v>
      </c>
      <c r="AN381" t="s">
        <v>345</v>
      </c>
      <c r="AV381" s="109" t="s">
        <v>26</v>
      </c>
      <c r="AW381" t="s">
        <v>26</v>
      </c>
      <c r="AY381">
        <v>4</v>
      </c>
      <c r="AZ381" s="109">
        <v>4</v>
      </c>
      <c r="BA381" s="191" t="s">
        <v>311</v>
      </c>
      <c r="BB381" t="s">
        <v>308</v>
      </c>
      <c r="BC381" t="s">
        <v>473</v>
      </c>
      <c r="BD381">
        <f t="shared" si="27"/>
        <v>0</v>
      </c>
      <c r="BE381">
        <f t="shared" si="28"/>
        <v>1</v>
      </c>
      <c r="BF381">
        <f t="shared" si="28"/>
        <v>0</v>
      </c>
      <c r="BG381">
        <f t="shared" si="28"/>
        <v>0</v>
      </c>
      <c r="BH381">
        <f t="shared" si="28"/>
        <v>0</v>
      </c>
      <c r="BI381">
        <f t="shared" si="28"/>
        <v>0</v>
      </c>
      <c r="BJ381">
        <f t="shared" si="29"/>
        <v>0</v>
      </c>
      <c r="BK381">
        <f t="shared" si="26"/>
        <v>0</v>
      </c>
      <c r="BL381">
        <f t="shared" si="26"/>
        <v>0</v>
      </c>
      <c r="BM381">
        <f t="shared" si="26"/>
        <v>1</v>
      </c>
      <c r="BN381">
        <f t="shared" si="26"/>
        <v>0</v>
      </c>
      <c r="BO381">
        <f t="shared" si="26"/>
        <v>0</v>
      </c>
      <c r="BP381">
        <f t="shared" si="26"/>
        <v>0</v>
      </c>
    </row>
    <row r="382" spans="3:68" x14ac:dyDescent="0.2">
      <c r="C382" s="150" t="str">
        <f>IFERROR(VLOOKUP(TABLA!F382,BLIOTECAS!$C$1:$E$26,3,FALSE),"")</f>
        <v>Humanidades</v>
      </c>
      <c r="D382" s="209">
        <v>43971.477083333331</v>
      </c>
      <c r="E382" s="209" t="s">
        <v>407</v>
      </c>
      <c r="F382" t="s">
        <v>104</v>
      </c>
      <c r="G382" t="s">
        <v>305</v>
      </c>
      <c r="H382" t="s">
        <v>301</v>
      </c>
      <c r="I382" t="s">
        <v>327</v>
      </c>
      <c r="J382" t="s">
        <v>309</v>
      </c>
      <c r="K382" t="s">
        <v>103</v>
      </c>
      <c r="M382" t="s">
        <v>474</v>
      </c>
      <c r="S382" t="s">
        <v>270</v>
      </c>
      <c r="T382" t="s">
        <v>270</v>
      </c>
      <c r="U382">
        <v>5</v>
      </c>
      <c r="V382">
        <v>4</v>
      </c>
      <c r="W382">
        <v>3</v>
      </c>
      <c r="X382">
        <v>5</v>
      </c>
      <c r="Y382">
        <v>5</v>
      </c>
      <c r="Z382">
        <v>3</v>
      </c>
      <c r="AA382">
        <v>5</v>
      </c>
      <c r="AB382">
        <v>4</v>
      </c>
      <c r="AC382">
        <v>2</v>
      </c>
      <c r="AD382">
        <v>5</v>
      </c>
      <c r="AF382">
        <v>5</v>
      </c>
      <c r="AG382">
        <v>4</v>
      </c>
      <c r="AH382">
        <v>5</v>
      </c>
      <c r="AI382">
        <v>3</v>
      </c>
      <c r="AJ382">
        <v>5</v>
      </c>
      <c r="AK382" t="s">
        <v>26</v>
      </c>
      <c r="AL382">
        <v>5</v>
      </c>
      <c r="AM382">
        <v>3</v>
      </c>
      <c r="AN382" t="s">
        <v>400</v>
      </c>
      <c r="AV382" s="109" t="s">
        <v>26</v>
      </c>
      <c r="AW382" t="s">
        <v>26</v>
      </c>
      <c r="AY382">
        <v>3</v>
      </c>
      <c r="AZ382" s="109">
        <v>5</v>
      </c>
      <c r="BA382" s="191" t="s">
        <v>303</v>
      </c>
      <c r="BB382" t="s">
        <v>317</v>
      </c>
      <c r="BD382">
        <f t="shared" si="27"/>
        <v>1</v>
      </c>
      <c r="BE382">
        <f t="shared" si="28"/>
        <v>0</v>
      </c>
      <c r="BF382">
        <f t="shared" si="28"/>
        <v>1</v>
      </c>
      <c r="BG382">
        <f t="shared" si="28"/>
        <v>0</v>
      </c>
      <c r="BH382">
        <f t="shared" si="28"/>
        <v>0</v>
      </c>
      <c r="BI382">
        <f t="shared" si="28"/>
        <v>0</v>
      </c>
      <c r="BJ382">
        <f t="shared" si="29"/>
        <v>0</v>
      </c>
      <c r="BK382">
        <f t="shared" si="26"/>
        <v>0</v>
      </c>
      <c r="BL382">
        <f t="shared" si="26"/>
        <v>1</v>
      </c>
      <c r="BM382">
        <f t="shared" si="26"/>
        <v>1</v>
      </c>
      <c r="BN382">
        <f t="shared" si="26"/>
        <v>0</v>
      </c>
      <c r="BO382">
        <f t="shared" si="26"/>
        <v>0</v>
      </c>
      <c r="BP382">
        <f t="shared" si="26"/>
        <v>0</v>
      </c>
    </row>
    <row r="383" spans="3:68" x14ac:dyDescent="0.2">
      <c r="C383" s="150" t="str">
        <f>IFERROR(VLOOKUP(TABLA!F383,BLIOTECAS!$C$1:$E$26,3,FALSE),"")</f>
        <v>Ciencias de la Salud</v>
      </c>
      <c r="D383" s="209">
        <v>43971.477083333331</v>
      </c>
      <c r="E383" s="209" t="s">
        <v>418</v>
      </c>
      <c r="F383" t="s">
        <v>224</v>
      </c>
      <c r="G383" t="s">
        <v>300</v>
      </c>
      <c r="H383" t="s">
        <v>300</v>
      </c>
      <c r="I383" t="s">
        <v>306</v>
      </c>
      <c r="J383" t="s">
        <v>309</v>
      </c>
      <c r="K383" t="s">
        <v>224</v>
      </c>
      <c r="M383" t="s">
        <v>475</v>
      </c>
      <c r="S383" t="s">
        <v>26</v>
      </c>
      <c r="T383" t="s">
        <v>26</v>
      </c>
      <c r="U383">
        <v>3</v>
      </c>
      <c r="V383">
        <v>1</v>
      </c>
      <c r="W383">
        <v>3</v>
      </c>
      <c r="X383">
        <v>3</v>
      </c>
      <c r="Y383">
        <v>5</v>
      </c>
      <c r="Z383">
        <v>5</v>
      </c>
      <c r="AA383">
        <v>3</v>
      </c>
      <c r="AB383">
        <v>1</v>
      </c>
      <c r="AC383">
        <v>5</v>
      </c>
      <c r="AD383">
        <v>5</v>
      </c>
      <c r="AF383">
        <v>5</v>
      </c>
      <c r="AG383">
        <v>5</v>
      </c>
      <c r="AH383">
        <v>4</v>
      </c>
      <c r="AI383">
        <v>4</v>
      </c>
      <c r="AK383" t="s">
        <v>26</v>
      </c>
      <c r="AL383">
        <v>4</v>
      </c>
      <c r="AN383" t="s">
        <v>307</v>
      </c>
      <c r="AV383" s="109" t="s">
        <v>26</v>
      </c>
      <c r="AW383" t="s">
        <v>270</v>
      </c>
      <c r="AX383" t="s">
        <v>313</v>
      </c>
      <c r="AY383">
        <v>5</v>
      </c>
      <c r="AZ383" s="109">
        <v>5</v>
      </c>
      <c r="BA383" s="191" t="s">
        <v>303</v>
      </c>
      <c r="BB383" t="s">
        <v>308</v>
      </c>
      <c r="BD383">
        <f t="shared" si="27"/>
        <v>1</v>
      </c>
      <c r="BE383">
        <f t="shared" si="28"/>
        <v>0</v>
      </c>
      <c r="BF383">
        <f t="shared" si="28"/>
        <v>0</v>
      </c>
      <c r="BG383">
        <f t="shared" si="28"/>
        <v>0</v>
      </c>
      <c r="BH383">
        <f t="shared" si="28"/>
        <v>0</v>
      </c>
      <c r="BI383">
        <f t="shared" si="28"/>
        <v>0</v>
      </c>
      <c r="BJ383">
        <f t="shared" si="29"/>
        <v>0</v>
      </c>
      <c r="BK383">
        <f t="shared" si="26"/>
        <v>0</v>
      </c>
      <c r="BL383">
        <f t="shared" si="26"/>
        <v>0</v>
      </c>
      <c r="BM383">
        <f t="shared" si="26"/>
        <v>0</v>
      </c>
      <c r="BN383">
        <f t="shared" si="26"/>
        <v>0</v>
      </c>
      <c r="BO383">
        <f t="shared" si="26"/>
        <v>1</v>
      </c>
      <c r="BP383">
        <f t="shared" si="26"/>
        <v>0</v>
      </c>
    </row>
    <row r="384" spans="3:68" x14ac:dyDescent="0.2">
      <c r="C384" s="150" t="str">
        <f>IFERROR(VLOOKUP(TABLA!F384,BLIOTECAS!$C$1:$E$26,3,FALSE),"")</f>
        <v>Ciencias de la Salud</v>
      </c>
      <c r="D384" s="209">
        <v>43971.474305555559</v>
      </c>
      <c r="E384" s="209" t="s">
        <v>396</v>
      </c>
      <c r="F384" t="s">
        <v>108</v>
      </c>
      <c r="G384" t="s">
        <v>305</v>
      </c>
      <c r="H384" t="s">
        <v>300</v>
      </c>
      <c r="I384" t="s">
        <v>315</v>
      </c>
      <c r="J384" t="s">
        <v>108</v>
      </c>
      <c r="S384" t="s">
        <v>26</v>
      </c>
      <c r="T384" t="s">
        <v>26</v>
      </c>
      <c r="U384">
        <v>1</v>
      </c>
      <c r="V384">
        <v>1</v>
      </c>
      <c r="W384">
        <v>4</v>
      </c>
      <c r="X384">
        <v>2</v>
      </c>
      <c r="Y384">
        <v>4</v>
      </c>
      <c r="Z384">
        <v>5</v>
      </c>
      <c r="AA384">
        <v>4</v>
      </c>
      <c r="AB384">
        <v>4</v>
      </c>
      <c r="AC384">
        <v>2</v>
      </c>
      <c r="AD384">
        <v>4</v>
      </c>
      <c r="AF384">
        <v>4</v>
      </c>
      <c r="AH384">
        <v>3</v>
      </c>
      <c r="AI384">
        <v>3</v>
      </c>
      <c r="AJ384">
        <v>3</v>
      </c>
      <c r="AK384" t="s">
        <v>26</v>
      </c>
      <c r="AL384">
        <v>4</v>
      </c>
      <c r="AN384" t="s">
        <v>400</v>
      </c>
      <c r="AV384" s="109" t="s">
        <v>26</v>
      </c>
      <c r="AW384" t="s">
        <v>26</v>
      </c>
      <c r="AY384">
        <v>4</v>
      </c>
      <c r="AZ384" s="109">
        <v>4</v>
      </c>
      <c r="BA384" s="191" t="s">
        <v>311</v>
      </c>
      <c r="BD384">
        <f t="shared" si="27"/>
        <v>0</v>
      </c>
      <c r="BE384">
        <f t="shared" si="28"/>
        <v>1</v>
      </c>
      <c r="BF384">
        <f t="shared" si="28"/>
        <v>0</v>
      </c>
      <c r="BG384">
        <f t="shared" si="28"/>
        <v>0</v>
      </c>
      <c r="BH384">
        <f t="shared" si="28"/>
        <v>0</v>
      </c>
      <c r="BI384">
        <f t="shared" si="28"/>
        <v>0</v>
      </c>
      <c r="BJ384">
        <f t="shared" si="29"/>
        <v>0</v>
      </c>
      <c r="BK384">
        <f t="shared" si="26"/>
        <v>0</v>
      </c>
      <c r="BL384">
        <f t="shared" si="26"/>
        <v>1</v>
      </c>
      <c r="BM384">
        <f t="shared" si="26"/>
        <v>1</v>
      </c>
      <c r="BN384">
        <f t="shared" si="26"/>
        <v>0</v>
      </c>
      <c r="BO384">
        <f t="shared" si="26"/>
        <v>0</v>
      </c>
      <c r="BP384">
        <f t="shared" si="26"/>
        <v>0</v>
      </c>
    </row>
    <row r="385" spans="3:68" x14ac:dyDescent="0.2">
      <c r="C385" s="150" t="str">
        <f>IFERROR(VLOOKUP(TABLA!F385,BLIOTECAS!$C$1:$E$26,3,FALSE),"")</f>
        <v>Ciencias de la Salud</v>
      </c>
      <c r="D385" s="209">
        <v>43971.474305555559</v>
      </c>
      <c r="E385" s="209" t="s">
        <v>396</v>
      </c>
      <c r="F385" t="s">
        <v>106</v>
      </c>
      <c r="G385" t="s">
        <v>305</v>
      </c>
      <c r="H385" t="s">
        <v>397</v>
      </c>
      <c r="I385" t="s">
        <v>306</v>
      </c>
      <c r="J385" t="s">
        <v>310</v>
      </c>
      <c r="K385" t="s">
        <v>106</v>
      </c>
      <c r="L385" t="s">
        <v>107</v>
      </c>
      <c r="S385" t="s">
        <v>270</v>
      </c>
      <c r="T385" t="s">
        <v>270</v>
      </c>
      <c r="U385">
        <v>4</v>
      </c>
      <c r="V385">
        <v>1</v>
      </c>
      <c r="W385">
        <v>2</v>
      </c>
      <c r="X385">
        <v>4</v>
      </c>
      <c r="Y385">
        <v>1</v>
      </c>
      <c r="Z385">
        <v>3</v>
      </c>
      <c r="AA385">
        <v>5</v>
      </c>
      <c r="AB385">
        <v>1</v>
      </c>
      <c r="AC385">
        <v>4</v>
      </c>
      <c r="AD385">
        <v>5</v>
      </c>
      <c r="AF385">
        <v>3</v>
      </c>
      <c r="AG385">
        <v>5</v>
      </c>
      <c r="AH385">
        <v>3</v>
      </c>
      <c r="AI385">
        <v>4</v>
      </c>
      <c r="AJ385">
        <v>5</v>
      </c>
      <c r="AK385" t="s">
        <v>26</v>
      </c>
      <c r="AL385">
        <v>4</v>
      </c>
      <c r="AN385" t="s">
        <v>408</v>
      </c>
      <c r="AV385" s="109" t="s">
        <v>26</v>
      </c>
      <c r="AW385" t="s">
        <v>26</v>
      </c>
      <c r="AY385">
        <v>5</v>
      </c>
      <c r="AZ385" s="109">
        <v>5</v>
      </c>
      <c r="BA385" s="191" t="s">
        <v>311</v>
      </c>
      <c r="BD385">
        <f t="shared" si="27"/>
        <v>1</v>
      </c>
      <c r="BE385">
        <f t="shared" si="28"/>
        <v>0</v>
      </c>
      <c r="BF385">
        <f t="shared" si="28"/>
        <v>0</v>
      </c>
      <c r="BG385">
        <f t="shared" si="28"/>
        <v>0</v>
      </c>
      <c r="BH385">
        <f t="shared" si="28"/>
        <v>0</v>
      </c>
      <c r="BI385">
        <f t="shared" si="28"/>
        <v>0</v>
      </c>
      <c r="BJ385">
        <f t="shared" si="29"/>
        <v>1</v>
      </c>
      <c r="BK385">
        <f t="shared" si="26"/>
        <v>0</v>
      </c>
      <c r="BL385">
        <f t="shared" si="26"/>
        <v>1</v>
      </c>
      <c r="BM385">
        <f t="shared" si="26"/>
        <v>1</v>
      </c>
      <c r="BN385">
        <f t="shared" si="26"/>
        <v>0</v>
      </c>
      <c r="BO385">
        <f t="shared" si="26"/>
        <v>0</v>
      </c>
      <c r="BP385">
        <f t="shared" si="26"/>
        <v>0</v>
      </c>
    </row>
    <row r="386" spans="3:68" x14ac:dyDescent="0.2">
      <c r="C386" s="150" t="str">
        <f>IFERROR(VLOOKUP(TABLA!F386,BLIOTECAS!$C$1:$E$26,3,FALSE),"")</f>
        <v>Ciencias Sociales</v>
      </c>
      <c r="D386" s="209">
        <v>43971.473611111112</v>
      </c>
      <c r="E386" s="209" t="s">
        <v>396</v>
      </c>
      <c r="F386" t="s">
        <v>97</v>
      </c>
      <c r="G386" t="s">
        <v>301</v>
      </c>
      <c r="H386" t="s">
        <v>305</v>
      </c>
      <c r="I386" t="s">
        <v>306</v>
      </c>
      <c r="J386" t="s">
        <v>309</v>
      </c>
      <c r="K386" t="s">
        <v>225</v>
      </c>
      <c r="S386" t="s">
        <v>270</v>
      </c>
      <c r="T386" t="s">
        <v>270</v>
      </c>
      <c r="U386">
        <v>4</v>
      </c>
      <c r="V386">
        <v>1</v>
      </c>
      <c r="W386">
        <v>4</v>
      </c>
      <c r="X386">
        <v>3</v>
      </c>
      <c r="Y386">
        <v>2</v>
      </c>
      <c r="Z386">
        <v>4</v>
      </c>
      <c r="AA386">
        <v>3</v>
      </c>
      <c r="AB386">
        <v>3</v>
      </c>
      <c r="AC386">
        <v>3</v>
      </c>
      <c r="AD386">
        <v>3</v>
      </c>
      <c r="AF386">
        <v>3</v>
      </c>
      <c r="AG386">
        <v>3</v>
      </c>
      <c r="AH386">
        <v>4</v>
      </c>
      <c r="AI386">
        <v>4</v>
      </c>
      <c r="AJ386">
        <v>4</v>
      </c>
      <c r="AK386" t="s">
        <v>26</v>
      </c>
      <c r="AL386">
        <v>4</v>
      </c>
      <c r="AN386" t="s">
        <v>307</v>
      </c>
      <c r="AV386" s="109" t="s">
        <v>270</v>
      </c>
      <c r="AW386" t="s">
        <v>26</v>
      </c>
      <c r="AY386">
        <v>4</v>
      </c>
      <c r="AZ386" s="109">
        <v>4</v>
      </c>
      <c r="BA386" s="191" t="s">
        <v>311</v>
      </c>
      <c r="BB386" t="s">
        <v>333</v>
      </c>
      <c r="BD386">
        <f t="shared" si="27"/>
        <v>1</v>
      </c>
      <c r="BE386">
        <f t="shared" si="28"/>
        <v>0</v>
      </c>
      <c r="BF386">
        <f t="shared" si="28"/>
        <v>0</v>
      </c>
      <c r="BG386">
        <f t="shared" si="28"/>
        <v>0</v>
      </c>
      <c r="BH386">
        <f t="shared" si="28"/>
        <v>0</v>
      </c>
      <c r="BI386">
        <f t="shared" si="28"/>
        <v>0</v>
      </c>
      <c r="BJ386">
        <f t="shared" si="29"/>
        <v>0</v>
      </c>
      <c r="BK386">
        <f t="shared" si="26"/>
        <v>0</v>
      </c>
      <c r="BL386">
        <f t="shared" si="26"/>
        <v>0</v>
      </c>
      <c r="BM386">
        <f t="shared" si="26"/>
        <v>0</v>
      </c>
      <c r="BN386">
        <f t="shared" si="26"/>
        <v>0</v>
      </c>
      <c r="BO386">
        <f t="shared" si="26"/>
        <v>1</v>
      </c>
      <c r="BP386">
        <f t="shared" si="26"/>
        <v>0</v>
      </c>
    </row>
    <row r="387" spans="3:68" x14ac:dyDescent="0.2">
      <c r="C387" s="150" t="str">
        <f>IFERROR(VLOOKUP(TABLA!F387,BLIOTECAS!$C$1:$E$26,3,FALSE),"")</f>
        <v>Ciencias Experimentales</v>
      </c>
      <c r="D387" s="209">
        <v>43971.47152777778</v>
      </c>
      <c r="E387" s="209" t="s">
        <v>396</v>
      </c>
      <c r="F387" t="s">
        <v>90</v>
      </c>
      <c r="G387" t="s">
        <v>397</v>
      </c>
      <c r="H387" t="s">
        <v>300</v>
      </c>
      <c r="I387" t="s">
        <v>306</v>
      </c>
      <c r="J387" t="s">
        <v>90</v>
      </c>
      <c r="K387" t="s">
        <v>95</v>
      </c>
      <c r="L387" t="s">
        <v>309</v>
      </c>
      <c r="S387" t="s">
        <v>26</v>
      </c>
      <c r="T387" t="s">
        <v>270</v>
      </c>
      <c r="U387">
        <v>3</v>
      </c>
      <c r="V387">
        <v>4</v>
      </c>
      <c r="W387">
        <v>3</v>
      </c>
      <c r="X387">
        <v>1</v>
      </c>
      <c r="Y387">
        <v>4</v>
      </c>
      <c r="Z387">
        <v>3</v>
      </c>
      <c r="AA387">
        <v>1</v>
      </c>
      <c r="AB387">
        <v>3</v>
      </c>
      <c r="AC387">
        <v>3</v>
      </c>
      <c r="AD387">
        <v>4</v>
      </c>
      <c r="AF387">
        <v>4</v>
      </c>
      <c r="AG387">
        <v>4</v>
      </c>
      <c r="AH387">
        <v>3</v>
      </c>
      <c r="AI387">
        <v>4</v>
      </c>
      <c r="AJ387">
        <v>4</v>
      </c>
      <c r="AK387" t="s">
        <v>270</v>
      </c>
      <c r="AL387">
        <v>4</v>
      </c>
      <c r="AM387">
        <v>4</v>
      </c>
      <c r="AN387" t="s">
        <v>345</v>
      </c>
      <c r="AV387" s="109" t="s">
        <v>270</v>
      </c>
      <c r="AW387" t="s">
        <v>26</v>
      </c>
      <c r="AY387">
        <v>4</v>
      </c>
      <c r="AZ387" s="109">
        <v>3</v>
      </c>
      <c r="BA387" s="191" t="s">
        <v>311</v>
      </c>
      <c r="BB387" t="s">
        <v>308</v>
      </c>
      <c r="BD387">
        <f t="shared" si="27"/>
        <v>1</v>
      </c>
      <c r="BE387">
        <f t="shared" si="28"/>
        <v>0</v>
      </c>
      <c r="BF387">
        <f t="shared" si="28"/>
        <v>0</v>
      </c>
      <c r="BG387">
        <f t="shared" si="28"/>
        <v>0</v>
      </c>
      <c r="BH387">
        <f t="shared" si="28"/>
        <v>0</v>
      </c>
      <c r="BI387">
        <f t="shared" si="28"/>
        <v>0</v>
      </c>
      <c r="BJ387">
        <f t="shared" si="29"/>
        <v>0</v>
      </c>
      <c r="BK387">
        <f t="shared" si="26"/>
        <v>0</v>
      </c>
      <c r="BL387">
        <f t="shared" si="26"/>
        <v>0</v>
      </c>
      <c r="BM387">
        <f t="shared" si="26"/>
        <v>1</v>
      </c>
      <c r="BN387">
        <f t="shared" si="26"/>
        <v>0</v>
      </c>
      <c r="BO387">
        <f t="shared" si="26"/>
        <v>0</v>
      </c>
      <c r="BP387">
        <f t="shared" si="26"/>
        <v>0</v>
      </c>
    </row>
    <row r="388" spans="3:68" x14ac:dyDescent="0.2">
      <c r="C388" s="150" t="str">
        <f>IFERROR(VLOOKUP(TABLA!F388,BLIOTECAS!$C$1:$E$26,3,FALSE),"")</f>
        <v>Ciencias de la Salud</v>
      </c>
      <c r="D388" s="209">
        <v>43971.468055555553</v>
      </c>
      <c r="E388" s="209" t="s">
        <v>396</v>
      </c>
      <c r="F388" t="s">
        <v>108</v>
      </c>
      <c r="G388" t="s">
        <v>397</v>
      </c>
      <c r="H388" t="s">
        <v>300</v>
      </c>
      <c r="I388" t="s">
        <v>321</v>
      </c>
      <c r="J388" t="s">
        <v>108</v>
      </c>
      <c r="K388" t="s">
        <v>309</v>
      </c>
      <c r="S388" t="s">
        <v>26</v>
      </c>
      <c r="T388" t="s">
        <v>26</v>
      </c>
      <c r="U388">
        <v>3</v>
      </c>
      <c r="V388">
        <v>3</v>
      </c>
      <c r="W388">
        <v>2</v>
      </c>
      <c r="X388">
        <v>4</v>
      </c>
      <c r="Y388">
        <v>5</v>
      </c>
      <c r="Z388">
        <v>3</v>
      </c>
      <c r="AA388">
        <v>4</v>
      </c>
      <c r="AB388">
        <v>1</v>
      </c>
      <c r="AC388">
        <v>4</v>
      </c>
      <c r="AD388">
        <v>4</v>
      </c>
      <c r="AF388">
        <v>3</v>
      </c>
      <c r="AG388">
        <v>5</v>
      </c>
      <c r="AH388">
        <v>4</v>
      </c>
      <c r="AI388">
        <v>4</v>
      </c>
      <c r="AJ388">
        <v>4</v>
      </c>
      <c r="AK388" t="s">
        <v>26</v>
      </c>
      <c r="AL388">
        <v>4</v>
      </c>
      <c r="AM388">
        <v>5</v>
      </c>
      <c r="AN388" t="s">
        <v>400</v>
      </c>
      <c r="AV388" s="109" t="s">
        <v>270</v>
      </c>
      <c r="AW388" t="s">
        <v>26</v>
      </c>
      <c r="AY388">
        <v>4</v>
      </c>
      <c r="AZ388" s="109">
        <v>5</v>
      </c>
      <c r="BA388" s="191" t="s">
        <v>311</v>
      </c>
      <c r="BB388" t="s">
        <v>308</v>
      </c>
      <c r="BD388">
        <f t="shared" si="27"/>
        <v>1</v>
      </c>
      <c r="BE388">
        <f t="shared" si="28"/>
        <v>1</v>
      </c>
      <c r="BF388">
        <f t="shared" si="28"/>
        <v>0</v>
      </c>
      <c r="BG388">
        <f t="shared" si="28"/>
        <v>0</v>
      </c>
      <c r="BH388">
        <f t="shared" si="28"/>
        <v>0</v>
      </c>
      <c r="BI388">
        <f t="shared" si="28"/>
        <v>0</v>
      </c>
      <c r="BJ388">
        <f t="shared" si="29"/>
        <v>0</v>
      </c>
      <c r="BK388">
        <f t="shared" si="26"/>
        <v>0</v>
      </c>
      <c r="BL388">
        <f t="shared" si="26"/>
        <v>1</v>
      </c>
      <c r="BM388">
        <f t="shared" si="26"/>
        <v>1</v>
      </c>
      <c r="BN388">
        <f t="shared" si="26"/>
        <v>0</v>
      </c>
      <c r="BO388">
        <f t="shared" si="26"/>
        <v>0</v>
      </c>
      <c r="BP388">
        <f t="shared" si="26"/>
        <v>0</v>
      </c>
    </row>
    <row r="389" spans="3:68" x14ac:dyDescent="0.2">
      <c r="C389" s="150" t="str">
        <f>IFERROR(VLOOKUP(TABLA!F389,BLIOTECAS!$C$1:$E$26,3,FALSE),"")</f>
        <v>Ciencias de la Salud</v>
      </c>
      <c r="D389" s="209">
        <v>43971.467361111114</v>
      </c>
      <c r="E389" s="209" t="s">
        <v>396</v>
      </c>
      <c r="F389" t="s">
        <v>109</v>
      </c>
      <c r="G389" t="s">
        <v>305</v>
      </c>
      <c r="H389" t="s">
        <v>320</v>
      </c>
      <c r="I389" t="s">
        <v>315</v>
      </c>
      <c r="J389" t="s">
        <v>109</v>
      </c>
      <c r="K389" t="s">
        <v>309</v>
      </c>
      <c r="L389" t="s">
        <v>101</v>
      </c>
      <c r="M389" t="s">
        <v>476</v>
      </c>
      <c r="S389" t="s">
        <v>26</v>
      </c>
      <c r="T389" t="s">
        <v>26</v>
      </c>
      <c r="U389">
        <v>2</v>
      </c>
      <c r="V389">
        <v>2</v>
      </c>
      <c r="W389">
        <v>2</v>
      </c>
      <c r="X389">
        <v>2</v>
      </c>
      <c r="Y389">
        <v>5</v>
      </c>
      <c r="Z389">
        <v>5</v>
      </c>
      <c r="AA389">
        <v>5</v>
      </c>
      <c r="AB389">
        <v>2</v>
      </c>
      <c r="AC389">
        <v>4</v>
      </c>
      <c r="AD389">
        <v>3</v>
      </c>
      <c r="AF389">
        <v>3</v>
      </c>
      <c r="AG389">
        <v>4</v>
      </c>
      <c r="AH389">
        <v>3</v>
      </c>
      <c r="AI389">
        <v>3</v>
      </c>
      <c r="AJ389">
        <v>3</v>
      </c>
      <c r="AK389" t="s">
        <v>26</v>
      </c>
      <c r="AL389">
        <v>3</v>
      </c>
      <c r="AM389">
        <v>4</v>
      </c>
      <c r="AN389" t="s">
        <v>325</v>
      </c>
      <c r="AV389" s="109" t="s">
        <v>270</v>
      </c>
      <c r="AW389" t="s">
        <v>26</v>
      </c>
      <c r="AY389">
        <v>5</v>
      </c>
      <c r="AZ389" s="109">
        <v>5</v>
      </c>
      <c r="BA389" s="191" t="s">
        <v>311</v>
      </c>
      <c r="BB389" t="s">
        <v>308</v>
      </c>
      <c r="BD389">
        <f t="shared" si="27"/>
        <v>0</v>
      </c>
      <c r="BE389">
        <f t="shared" si="28"/>
        <v>1</v>
      </c>
      <c r="BF389">
        <f t="shared" si="28"/>
        <v>0</v>
      </c>
      <c r="BG389">
        <f t="shared" si="28"/>
        <v>0</v>
      </c>
      <c r="BH389">
        <f t="shared" si="28"/>
        <v>0</v>
      </c>
      <c r="BI389">
        <f t="shared" si="28"/>
        <v>0</v>
      </c>
      <c r="BJ389">
        <f t="shared" si="29"/>
        <v>1</v>
      </c>
      <c r="BK389">
        <f t="shared" si="26"/>
        <v>0</v>
      </c>
      <c r="BL389">
        <f t="shared" si="26"/>
        <v>0</v>
      </c>
      <c r="BM389">
        <f t="shared" si="26"/>
        <v>0</v>
      </c>
      <c r="BN389">
        <f t="shared" si="26"/>
        <v>0</v>
      </c>
      <c r="BO389">
        <f t="shared" si="26"/>
        <v>0</v>
      </c>
      <c r="BP389">
        <f t="shared" si="26"/>
        <v>0</v>
      </c>
    </row>
    <row r="390" spans="3:68" x14ac:dyDescent="0.2">
      <c r="C390" s="150" t="str">
        <f>IFERROR(VLOOKUP(TABLA!F390,BLIOTECAS!$C$1:$E$26,3,FALSE),"")</f>
        <v>Ciencias de la Salud</v>
      </c>
      <c r="D390" s="209">
        <v>43971.466666666667</v>
      </c>
      <c r="E390" s="209" t="s">
        <v>396</v>
      </c>
      <c r="F390" t="s">
        <v>106</v>
      </c>
      <c r="G390" t="s">
        <v>305</v>
      </c>
      <c r="H390" t="s">
        <v>320</v>
      </c>
      <c r="I390" t="s">
        <v>306</v>
      </c>
      <c r="J390" t="s">
        <v>106</v>
      </c>
      <c r="K390" t="s">
        <v>222</v>
      </c>
      <c r="L390" t="s">
        <v>309</v>
      </c>
      <c r="S390" t="s">
        <v>26</v>
      </c>
      <c r="T390" t="s">
        <v>270</v>
      </c>
      <c r="U390">
        <v>2</v>
      </c>
      <c r="V390">
        <v>2</v>
      </c>
      <c r="W390">
        <v>4</v>
      </c>
      <c r="X390">
        <v>3</v>
      </c>
      <c r="Y390">
        <v>5</v>
      </c>
      <c r="Z390">
        <v>4</v>
      </c>
      <c r="AA390">
        <v>3</v>
      </c>
      <c r="AB390">
        <v>2</v>
      </c>
      <c r="AC390">
        <v>2</v>
      </c>
      <c r="AD390">
        <v>3</v>
      </c>
      <c r="AF390">
        <v>3</v>
      </c>
      <c r="AG390">
        <v>3</v>
      </c>
      <c r="AH390">
        <v>3</v>
      </c>
      <c r="AI390">
        <v>3</v>
      </c>
      <c r="AJ390">
        <v>3</v>
      </c>
      <c r="AK390" t="s">
        <v>26</v>
      </c>
      <c r="AL390">
        <v>3</v>
      </c>
      <c r="AM390">
        <v>3</v>
      </c>
      <c r="AN390" t="s">
        <v>400</v>
      </c>
      <c r="AV390" s="109" t="s">
        <v>26</v>
      </c>
      <c r="AW390" t="s">
        <v>26</v>
      </c>
      <c r="AY390">
        <v>4</v>
      </c>
      <c r="AZ390" s="109">
        <v>3</v>
      </c>
      <c r="BA390" s="191" t="s">
        <v>319</v>
      </c>
      <c r="BB390" t="s">
        <v>317</v>
      </c>
      <c r="BD390">
        <f t="shared" si="27"/>
        <v>1</v>
      </c>
      <c r="BE390">
        <f t="shared" si="28"/>
        <v>0</v>
      </c>
      <c r="BF390">
        <f t="shared" si="28"/>
        <v>0</v>
      </c>
      <c r="BG390">
        <f t="shared" si="28"/>
        <v>0</v>
      </c>
      <c r="BH390">
        <f t="shared" si="28"/>
        <v>0</v>
      </c>
      <c r="BI390">
        <f t="shared" si="28"/>
        <v>0</v>
      </c>
      <c r="BJ390">
        <f t="shared" si="29"/>
        <v>0</v>
      </c>
      <c r="BK390">
        <f t="shared" si="26"/>
        <v>0</v>
      </c>
      <c r="BL390">
        <f t="shared" si="26"/>
        <v>1</v>
      </c>
      <c r="BM390">
        <f t="shared" si="26"/>
        <v>1</v>
      </c>
      <c r="BN390">
        <f t="shared" si="26"/>
        <v>0</v>
      </c>
      <c r="BO390">
        <f t="shared" si="26"/>
        <v>0</v>
      </c>
      <c r="BP390">
        <f t="shared" si="26"/>
        <v>0</v>
      </c>
    </row>
    <row r="391" spans="3:68" x14ac:dyDescent="0.2">
      <c r="C391" s="150" t="str">
        <f>IFERROR(VLOOKUP(TABLA!F391,BLIOTECAS!$C$1:$E$26,3,FALSE),"")</f>
        <v>Ciencias de la Salud</v>
      </c>
      <c r="D391" s="209">
        <v>43971.465277777781</v>
      </c>
      <c r="E391" s="209" t="s">
        <v>396</v>
      </c>
      <c r="F391" t="s">
        <v>106</v>
      </c>
      <c r="G391" t="s">
        <v>305</v>
      </c>
      <c r="H391" t="s">
        <v>300</v>
      </c>
      <c r="I391" t="s">
        <v>315</v>
      </c>
      <c r="J391" t="s">
        <v>222</v>
      </c>
      <c r="K391" t="s">
        <v>106</v>
      </c>
      <c r="L391" t="s">
        <v>107</v>
      </c>
      <c r="S391" t="s">
        <v>26</v>
      </c>
      <c r="T391" t="s">
        <v>270</v>
      </c>
      <c r="U391">
        <v>2</v>
      </c>
      <c r="V391">
        <v>1</v>
      </c>
      <c r="W391">
        <v>2</v>
      </c>
      <c r="X391">
        <v>4</v>
      </c>
      <c r="Y391">
        <v>5</v>
      </c>
      <c r="Z391">
        <v>3</v>
      </c>
      <c r="AA391">
        <v>5</v>
      </c>
      <c r="AB391">
        <v>2</v>
      </c>
      <c r="AC391">
        <v>4</v>
      </c>
      <c r="AD391">
        <v>4</v>
      </c>
      <c r="AF391">
        <v>4</v>
      </c>
      <c r="AG391">
        <v>3</v>
      </c>
      <c r="AH391">
        <v>4</v>
      </c>
      <c r="AI391">
        <v>3</v>
      </c>
      <c r="AJ391">
        <v>5</v>
      </c>
      <c r="AK391" t="s">
        <v>26</v>
      </c>
      <c r="AL391">
        <v>4</v>
      </c>
      <c r="AM391">
        <v>3</v>
      </c>
      <c r="AN391" t="s">
        <v>408</v>
      </c>
      <c r="AV391" s="109" t="s">
        <v>26</v>
      </c>
      <c r="AW391" t="s">
        <v>26</v>
      </c>
      <c r="AY391">
        <v>4</v>
      </c>
      <c r="AZ391" s="109">
        <v>4</v>
      </c>
      <c r="BA391" s="191" t="s">
        <v>311</v>
      </c>
      <c r="BD391">
        <f t="shared" si="27"/>
        <v>0</v>
      </c>
      <c r="BE391">
        <f t="shared" si="28"/>
        <v>1</v>
      </c>
      <c r="BF391">
        <f t="shared" si="28"/>
        <v>0</v>
      </c>
      <c r="BG391">
        <f t="shared" si="28"/>
        <v>0</v>
      </c>
      <c r="BH391">
        <f t="shared" si="28"/>
        <v>0</v>
      </c>
      <c r="BI391">
        <f t="shared" si="28"/>
        <v>0</v>
      </c>
      <c r="BJ391">
        <f t="shared" si="29"/>
        <v>1</v>
      </c>
      <c r="BK391">
        <f t="shared" si="26"/>
        <v>0</v>
      </c>
      <c r="BL391">
        <f t="shared" si="26"/>
        <v>1</v>
      </c>
      <c r="BM391">
        <f t="shared" si="26"/>
        <v>1</v>
      </c>
      <c r="BN391">
        <f t="shared" si="26"/>
        <v>0</v>
      </c>
      <c r="BO391">
        <f t="shared" si="26"/>
        <v>0</v>
      </c>
      <c r="BP391">
        <f t="shared" si="26"/>
        <v>0</v>
      </c>
    </row>
    <row r="392" spans="3:68" x14ac:dyDescent="0.2">
      <c r="C392" s="150" t="str">
        <f>IFERROR(VLOOKUP(TABLA!F392,BLIOTECAS!$C$1:$E$26,3,FALSE),"")</f>
        <v>Ciencias de la Salud</v>
      </c>
      <c r="D392" s="209">
        <v>43971.465277777781</v>
      </c>
      <c r="E392" s="209" t="s">
        <v>396</v>
      </c>
      <c r="F392" t="s">
        <v>222</v>
      </c>
      <c r="G392" t="s">
        <v>300</v>
      </c>
      <c r="H392" t="s">
        <v>300</v>
      </c>
      <c r="I392" t="s">
        <v>306</v>
      </c>
      <c r="J392" t="s">
        <v>106</v>
      </c>
      <c r="K392" t="s">
        <v>222</v>
      </c>
      <c r="L392" t="s">
        <v>92</v>
      </c>
      <c r="S392" t="s">
        <v>26</v>
      </c>
      <c r="T392" t="s">
        <v>270</v>
      </c>
      <c r="U392">
        <v>4</v>
      </c>
      <c r="V392">
        <v>4</v>
      </c>
      <c r="W392">
        <v>4</v>
      </c>
      <c r="X392">
        <v>5</v>
      </c>
      <c r="Y392">
        <v>5</v>
      </c>
      <c r="Z392">
        <v>5</v>
      </c>
      <c r="AA392">
        <v>5</v>
      </c>
      <c r="AB392">
        <v>4</v>
      </c>
      <c r="AC392">
        <v>3</v>
      </c>
      <c r="AD392">
        <v>4</v>
      </c>
      <c r="AF392">
        <v>3</v>
      </c>
      <c r="AG392">
        <v>3</v>
      </c>
      <c r="AH392">
        <v>3</v>
      </c>
      <c r="AI392">
        <v>3</v>
      </c>
      <c r="AJ392">
        <v>3</v>
      </c>
      <c r="AK392" t="s">
        <v>26</v>
      </c>
      <c r="AL392">
        <v>3</v>
      </c>
      <c r="AM392">
        <v>3</v>
      </c>
      <c r="AN392" t="s">
        <v>424</v>
      </c>
      <c r="AV392" s="109" t="s">
        <v>270</v>
      </c>
      <c r="AW392" t="s">
        <v>270</v>
      </c>
      <c r="AY392">
        <v>5</v>
      </c>
      <c r="AZ392" s="109">
        <v>5</v>
      </c>
      <c r="BA392" s="191" t="s">
        <v>319</v>
      </c>
      <c r="BB392" t="s">
        <v>308</v>
      </c>
      <c r="BD392">
        <f t="shared" si="27"/>
        <v>1</v>
      </c>
      <c r="BE392">
        <f t="shared" si="28"/>
        <v>0</v>
      </c>
      <c r="BF392">
        <f t="shared" si="28"/>
        <v>0</v>
      </c>
      <c r="BG392">
        <f t="shared" si="28"/>
        <v>0</v>
      </c>
      <c r="BH392">
        <f t="shared" si="28"/>
        <v>0</v>
      </c>
      <c r="BI392">
        <f t="shared" si="28"/>
        <v>0</v>
      </c>
      <c r="BJ392">
        <f t="shared" si="29"/>
        <v>0</v>
      </c>
      <c r="BK392">
        <f t="shared" si="26"/>
        <v>0</v>
      </c>
      <c r="BL392">
        <f t="shared" si="26"/>
        <v>1</v>
      </c>
      <c r="BM392">
        <f t="shared" si="26"/>
        <v>0</v>
      </c>
      <c r="BN392">
        <f t="shared" si="26"/>
        <v>0</v>
      </c>
      <c r="BO392">
        <f t="shared" si="26"/>
        <v>0</v>
      </c>
      <c r="BP392">
        <f t="shared" si="26"/>
        <v>0</v>
      </c>
    </row>
    <row r="393" spans="3:68" x14ac:dyDescent="0.2">
      <c r="C393" s="150" t="str">
        <f>IFERROR(VLOOKUP(TABLA!F393,BLIOTECAS!$C$1:$E$26,3,FALSE),"")</f>
        <v>Ciencias Sociales</v>
      </c>
      <c r="D393" s="209">
        <v>43971.465277777781</v>
      </c>
      <c r="E393" s="209" t="s">
        <v>407</v>
      </c>
      <c r="F393" t="s">
        <v>225</v>
      </c>
      <c r="G393" t="s">
        <v>305</v>
      </c>
      <c r="H393" t="s">
        <v>305</v>
      </c>
      <c r="I393" t="s">
        <v>315</v>
      </c>
      <c r="J393" t="s">
        <v>225</v>
      </c>
      <c r="K393" t="s">
        <v>108</v>
      </c>
      <c r="L393" t="s">
        <v>97</v>
      </c>
      <c r="M393" t="s">
        <v>477</v>
      </c>
      <c r="S393" t="s">
        <v>270</v>
      </c>
      <c r="T393" t="s">
        <v>270</v>
      </c>
      <c r="U393">
        <v>4</v>
      </c>
      <c r="V393">
        <v>1</v>
      </c>
      <c r="W393">
        <v>4</v>
      </c>
      <c r="X393">
        <v>1</v>
      </c>
      <c r="Y393">
        <v>5</v>
      </c>
      <c r="Z393">
        <v>4</v>
      </c>
      <c r="AA393">
        <v>3</v>
      </c>
      <c r="AB393">
        <v>3</v>
      </c>
      <c r="AC393">
        <v>3</v>
      </c>
      <c r="AD393">
        <v>4</v>
      </c>
      <c r="AF393">
        <v>4</v>
      </c>
      <c r="AG393">
        <v>4</v>
      </c>
      <c r="AH393">
        <v>3</v>
      </c>
      <c r="AI393">
        <v>4</v>
      </c>
      <c r="AJ393">
        <v>4</v>
      </c>
      <c r="AK393" t="s">
        <v>270</v>
      </c>
      <c r="AL393">
        <v>3</v>
      </c>
      <c r="AM393">
        <v>1</v>
      </c>
      <c r="AN393" t="s">
        <v>405</v>
      </c>
      <c r="AV393" s="109" t="s">
        <v>26</v>
      </c>
      <c r="AW393" t="s">
        <v>270</v>
      </c>
      <c r="AY393">
        <v>4</v>
      </c>
      <c r="AZ393" s="109">
        <v>4</v>
      </c>
      <c r="BA393" s="191" t="s">
        <v>311</v>
      </c>
      <c r="BB393" t="s">
        <v>308</v>
      </c>
      <c r="BD393">
        <f t="shared" si="27"/>
        <v>0</v>
      </c>
      <c r="BE393">
        <f t="shared" si="28"/>
        <v>1</v>
      </c>
      <c r="BF393">
        <f t="shared" si="28"/>
        <v>0</v>
      </c>
      <c r="BG393">
        <f t="shared" si="28"/>
        <v>0</v>
      </c>
      <c r="BH393">
        <f t="shared" si="28"/>
        <v>0</v>
      </c>
      <c r="BI393">
        <f t="shared" si="28"/>
        <v>0</v>
      </c>
      <c r="BJ393">
        <f t="shared" si="29"/>
        <v>1</v>
      </c>
      <c r="BK393">
        <f t="shared" si="26"/>
        <v>1</v>
      </c>
      <c r="BL393">
        <f t="shared" ref="BK393:BP435" si="30">IF(IFERROR(FIND(BL$1,$AN393,1),0)&lt;&gt;0,1,0)</f>
        <v>1</v>
      </c>
      <c r="BM393">
        <f t="shared" si="30"/>
        <v>1</v>
      </c>
      <c r="BN393">
        <f t="shared" si="30"/>
        <v>0</v>
      </c>
      <c r="BO393">
        <f t="shared" si="30"/>
        <v>0</v>
      </c>
      <c r="BP393">
        <f t="shared" si="30"/>
        <v>0</v>
      </c>
    </row>
    <row r="394" spans="3:68" x14ac:dyDescent="0.2">
      <c r="C394" s="150" t="str">
        <f>IFERROR(VLOOKUP(TABLA!F394,BLIOTECAS!$C$1:$E$26,3,FALSE),"")</f>
        <v>Ciencias Sociales</v>
      </c>
      <c r="D394" s="209">
        <v>43971.463888888888</v>
      </c>
      <c r="E394" s="209" t="s">
        <v>401</v>
      </c>
      <c r="F394" t="s">
        <v>92</v>
      </c>
      <c r="G394" t="s">
        <v>305</v>
      </c>
      <c r="H394" t="s">
        <v>305</v>
      </c>
      <c r="I394" t="s">
        <v>478</v>
      </c>
      <c r="J394" t="s">
        <v>309</v>
      </c>
      <c r="M394" t="s">
        <v>479</v>
      </c>
      <c r="S394" t="s">
        <v>270</v>
      </c>
      <c r="T394" t="s">
        <v>270</v>
      </c>
      <c r="U394">
        <v>4</v>
      </c>
      <c r="V394">
        <v>4</v>
      </c>
      <c r="Z394">
        <v>4</v>
      </c>
      <c r="AC394">
        <v>5</v>
      </c>
      <c r="AD394">
        <v>5</v>
      </c>
      <c r="AF394">
        <v>5</v>
      </c>
      <c r="AG394">
        <v>5</v>
      </c>
      <c r="AH394">
        <v>5</v>
      </c>
      <c r="AL394">
        <v>5</v>
      </c>
      <c r="AN394" t="s">
        <v>428</v>
      </c>
      <c r="AV394" s="109" t="s">
        <v>26</v>
      </c>
      <c r="AW394" t="s">
        <v>26</v>
      </c>
      <c r="AY394">
        <v>5</v>
      </c>
      <c r="AZ394" s="109">
        <v>5</v>
      </c>
      <c r="BA394" s="191" t="s">
        <v>303</v>
      </c>
      <c r="BD394">
        <f t="shared" si="27"/>
        <v>0</v>
      </c>
      <c r="BE394">
        <f t="shared" si="28"/>
        <v>0</v>
      </c>
      <c r="BF394">
        <f t="shared" si="28"/>
        <v>1</v>
      </c>
      <c r="BG394">
        <f t="shared" si="28"/>
        <v>0</v>
      </c>
      <c r="BH394">
        <f t="shared" si="28"/>
        <v>1</v>
      </c>
      <c r="BI394">
        <f t="shared" si="28"/>
        <v>0</v>
      </c>
      <c r="BJ394">
        <f t="shared" si="29"/>
        <v>0</v>
      </c>
      <c r="BK394">
        <f t="shared" si="30"/>
        <v>1</v>
      </c>
      <c r="BL394">
        <f t="shared" si="30"/>
        <v>1</v>
      </c>
      <c r="BM394">
        <f t="shared" si="30"/>
        <v>1</v>
      </c>
      <c r="BN394">
        <f t="shared" si="30"/>
        <v>0</v>
      </c>
      <c r="BO394">
        <f t="shared" si="30"/>
        <v>0</v>
      </c>
      <c r="BP394">
        <f t="shared" si="30"/>
        <v>0</v>
      </c>
    </row>
    <row r="395" spans="3:68" x14ac:dyDescent="0.2">
      <c r="C395" s="150" t="str">
        <f>IFERROR(VLOOKUP(TABLA!F395,BLIOTECAS!$C$1:$E$26,3,FALSE),"")</f>
        <v>Humanidades</v>
      </c>
      <c r="D395" s="209">
        <v>43971.463888888888</v>
      </c>
      <c r="E395" s="209" t="s">
        <v>396</v>
      </c>
      <c r="F395" t="s">
        <v>89</v>
      </c>
      <c r="G395" t="s">
        <v>300</v>
      </c>
      <c r="H395" t="s">
        <v>300</v>
      </c>
      <c r="I395" t="s">
        <v>306</v>
      </c>
      <c r="J395" t="s">
        <v>89</v>
      </c>
      <c r="K395" t="s">
        <v>92</v>
      </c>
      <c r="M395" t="s">
        <v>480</v>
      </c>
      <c r="S395" t="s">
        <v>26</v>
      </c>
      <c r="T395" t="s">
        <v>26</v>
      </c>
      <c r="U395">
        <v>2</v>
      </c>
      <c r="V395">
        <v>1</v>
      </c>
      <c r="W395">
        <v>2</v>
      </c>
      <c r="X395">
        <v>4</v>
      </c>
      <c r="Y395">
        <v>5</v>
      </c>
      <c r="Z395">
        <v>5</v>
      </c>
      <c r="AA395">
        <v>5</v>
      </c>
      <c r="AB395">
        <v>5</v>
      </c>
      <c r="AC395">
        <v>3</v>
      </c>
      <c r="AD395">
        <v>5</v>
      </c>
      <c r="AF395">
        <v>4</v>
      </c>
      <c r="AG395">
        <v>5</v>
      </c>
      <c r="AH395">
        <v>4</v>
      </c>
      <c r="AJ395">
        <v>4</v>
      </c>
      <c r="AK395" t="s">
        <v>26</v>
      </c>
      <c r="AL395">
        <v>4</v>
      </c>
      <c r="AM395">
        <v>4</v>
      </c>
      <c r="AN395" t="s">
        <v>345</v>
      </c>
      <c r="AV395" s="109" t="s">
        <v>270</v>
      </c>
      <c r="AW395" t="s">
        <v>26</v>
      </c>
      <c r="AY395">
        <v>4</v>
      </c>
      <c r="AZ395" s="109">
        <v>4</v>
      </c>
      <c r="BA395" s="191" t="s">
        <v>311</v>
      </c>
      <c r="BB395" t="s">
        <v>308</v>
      </c>
      <c r="BD395">
        <f t="shared" si="27"/>
        <v>1</v>
      </c>
      <c r="BE395">
        <f t="shared" si="28"/>
        <v>0</v>
      </c>
      <c r="BF395">
        <f t="shared" si="28"/>
        <v>0</v>
      </c>
      <c r="BG395">
        <f t="shared" si="28"/>
        <v>0</v>
      </c>
      <c r="BH395">
        <f t="shared" si="28"/>
        <v>0</v>
      </c>
      <c r="BI395">
        <f t="shared" si="28"/>
        <v>0</v>
      </c>
      <c r="BJ395">
        <f t="shared" si="29"/>
        <v>0</v>
      </c>
      <c r="BK395">
        <f t="shared" si="30"/>
        <v>0</v>
      </c>
      <c r="BL395">
        <f t="shared" si="30"/>
        <v>0</v>
      </c>
      <c r="BM395">
        <f t="shared" si="30"/>
        <v>1</v>
      </c>
      <c r="BN395">
        <f t="shared" si="30"/>
        <v>0</v>
      </c>
      <c r="BO395">
        <f t="shared" si="30"/>
        <v>0</v>
      </c>
      <c r="BP395">
        <f t="shared" si="30"/>
        <v>0</v>
      </c>
    </row>
    <row r="396" spans="3:68" x14ac:dyDescent="0.2">
      <c r="C396" s="150" t="str">
        <f>IFERROR(VLOOKUP(TABLA!F396,BLIOTECAS!$C$1:$E$26,3,FALSE),"")</f>
        <v>Ciencias de la Salud</v>
      </c>
      <c r="D396" s="209">
        <v>43971.463194444441</v>
      </c>
      <c r="E396" s="209" t="s">
        <v>396</v>
      </c>
      <c r="F396" t="s">
        <v>109</v>
      </c>
      <c r="G396" t="s">
        <v>397</v>
      </c>
      <c r="H396" t="s">
        <v>300</v>
      </c>
      <c r="I396" t="s">
        <v>315</v>
      </c>
      <c r="J396" t="s">
        <v>309</v>
      </c>
      <c r="K396" t="s">
        <v>109</v>
      </c>
      <c r="S396" t="s">
        <v>26</v>
      </c>
      <c r="T396" t="s">
        <v>270</v>
      </c>
      <c r="U396">
        <v>3</v>
      </c>
      <c r="V396">
        <v>1</v>
      </c>
      <c r="W396">
        <v>1</v>
      </c>
      <c r="X396">
        <v>1</v>
      </c>
      <c r="Y396">
        <v>5</v>
      </c>
      <c r="Z396">
        <v>4</v>
      </c>
      <c r="AA396">
        <v>5</v>
      </c>
      <c r="AB396">
        <v>1</v>
      </c>
      <c r="AC396">
        <v>5</v>
      </c>
      <c r="AD396">
        <v>5</v>
      </c>
      <c r="AF396">
        <v>5</v>
      </c>
      <c r="AG396">
        <v>5</v>
      </c>
      <c r="AH396">
        <v>4</v>
      </c>
      <c r="AI396">
        <v>3</v>
      </c>
      <c r="AJ396">
        <v>5</v>
      </c>
      <c r="AK396" t="s">
        <v>26</v>
      </c>
      <c r="AL396">
        <v>5</v>
      </c>
      <c r="AM396">
        <v>4</v>
      </c>
      <c r="AN396" t="s">
        <v>345</v>
      </c>
      <c r="AV396" s="109" t="s">
        <v>270</v>
      </c>
      <c r="AW396" t="s">
        <v>26</v>
      </c>
      <c r="AY396">
        <v>4</v>
      </c>
      <c r="AZ396" s="109">
        <v>3</v>
      </c>
      <c r="BA396" s="191" t="s">
        <v>303</v>
      </c>
      <c r="BB396" t="s">
        <v>304</v>
      </c>
      <c r="BD396">
        <f t="shared" si="27"/>
        <v>0</v>
      </c>
      <c r="BE396">
        <f t="shared" si="28"/>
        <v>1</v>
      </c>
      <c r="BF396">
        <f t="shared" si="28"/>
        <v>0</v>
      </c>
      <c r="BG396">
        <f t="shared" si="28"/>
        <v>0</v>
      </c>
      <c r="BH396">
        <f t="shared" si="28"/>
        <v>0</v>
      </c>
      <c r="BI396">
        <f t="shared" si="28"/>
        <v>0</v>
      </c>
      <c r="BJ396">
        <f t="shared" si="29"/>
        <v>0</v>
      </c>
      <c r="BK396">
        <f t="shared" si="30"/>
        <v>0</v>
      </c>
      <c r="BL396">
        <f t="shared" si="30"/>
        <v>0</v>
      </c>
      <c r="BM396">
        <f t="shared" si="30"/>
        <v>1</v>
      </c>
      <c r="BN396">
        <f t="shared" si="30"/>
        <v>0</v>
      </c>
      <c r="BO396">
        <f t="shared" si="30"/>
        <v>0</v>
      </c>
      <c r="BP396">
        <f t="shared" si="30"/>
        <v>0</v>
      </c>
    </row>
    <row r="397" spans="3:68" x14ac:dyDescent="0.2">
      <c r="C397" s="150" t="str">
        <f>IFERROR(VLOOKUP(TABLA!F397,BLIOTECAS!$C$1:$E$26,3,FALSE),"")</f>
        <v>Ciencias Experimentales</v>
      </c>
      <c r="D397" s="209">
        <v>43971.459722222222</v>
      </c>
      <c r="E397" s="209" t="s">
        <v>396</v>
      </c>
      <c r="F397" t="s">
        <v>96</v>
      </c>
      <c r="G397" t="s">
        <v>301</v>
      </c>
      <c r="H397" t="s">
        <v>301</v>
      </c>
      <c r="I397" t="s">
        <v>306</v>
      </c>
      <c r="J397" t="s">
        <v>96</v>
      </c>
      <c r="K397" t="s">
        <v>90</v>
      </c>
      <c r="L397" t="s">
        <v>309</v>
      </c>
      <c r="S397" t="s">
        <v>270</v>
      </c>
      <c r="T397" t="s">
        <v>26</v>
      </c>
      <c r="U397">
        <v>5</v>
      </c>
      <c r="V397">
        <v>1</v>
      </c>
      <c r="W397">
        <v>4</v>
      </c>
      <c r="X397">
        <v>1</v>
      </c>
      <c r="Y397">
        <v>5</v>
      </c>
      <c r="Z397">
        <v>5</v>
      </c>
      <c r="AA397">
        <v>5</v>
      </c>
      <c r="AB397">
        <v>1</v>
      </c>
      <c r="AC397">
        <v>5</v>
      </c>
      <c r="AD397">
        <v>5</v>
      </c>
      <c r="AF397">
        <v>2</v>
      </c>
      <c r="AG397">
        <v>5</v>
      </c>
      <c r="AH397">
        <v>5</v>
      </c>
      <c r="AI397">
        <v>5</v>
      </c>
      <c r="AJ397">
        <v>5</v>
      </c>
      <c r="AK397" t="s">
        <v>270</v>
      </c>
      <c r="AL397">
        <v>5</v>
      </c>
      <c r="AM397">
        <v>5</v>
      </c>
      <c r="AN397" t="s">
        <v>424</v>
      </c>
      <c r="AV397" s="109" t="s">
        <v>270</v>
      </c>
      <c r="AW397" t="s">
        <v>270</v>
      </c>
      <c r="AX397" t="s">
        <v>25</v>
      </c>
      <c r="AY397">
        <v>5</v>
      </c>
      <c r="AZ397" s="109">
        <v>5</v>
      </c>
      <c r="BA397" s="191" t="s">
        <v>303</v>
      </c>
      <c r="BB397" t="s">
        <v>308</v>
      </c>
      <c r="BD397">
        <f t="shared" si="27"/>
        <v>1</v>
      </c>
      <c r="BE397">
        <f t="shared" si="28"/>
        <v>0</v>
      </c>
      <c r="BF397">
        <f t="shared" si="28"/>
        <v>0</v>
      </c>
      <c r="BG397">
        <f t="shared" si="28"/>
        <v>0</v>
      </c>
      <c r="BH397">
        <f t="shared" si="28"/>
        <v>0</v>
      </c>
      <c r="BI397">
        <f t="shared" si="28"/>
        <v>0</v>
      </c>
      <c r="BJ397">
        <f t="shared" si="29"/>
        <v>0</v>
      </c>
      <c r="BK397">
        <f t="shared" si="30"/>
        <v>0</v>
      </c>
      <c r="BL397">
        <f t="shared" si="30"/>
        <v>1</v>
      </c>
      <c r="BM397">
        <f t="shared" si="30"/>
        <v>0</v>
      </c>
      <c r="BN397">
        <f t="shared" si="30"/>
        <v>0</v>
      </c>
      <c r="BO397">
        <f t="shared" si="30"/>
        <v>0</v>
      </c>
      <c r="BP397">
        <f t="shared" si="30"/>
        <v>0</v>
      </c>
    </row>
    <row r="398" spans="3:68" x14ac:dyDescent="0.2">
      <c r="C398" s="150" t="str">
        <f>IFERROR(VLOOKUP(TABLA!F398,BLIOTECAS!$C$1:$E$26,3,FALSE),"")</f>
        <v>Humanidades</v>
      </c>
      <c r="D398" s="209">
        <v>43971.457638888889</v>
      </c>
      <c r="E398" s="209" t="s">
        <v>407</v>
      </c>
      <c r="F398" t="s">
        <v>102</v>
      </c>
      <c r="G398" t="s">
        <v>305</v>
      </c>
      <c r="H398" t="s">
        <v>305</v>
      </c>
      <c r="I398" t="s">
        <v>481</v>
      </c>
      <c r="J398" t="s">
        <v>309</v>
      </c>
      <c r="K398" t="s">
        <v>310</v>
      </c>
      <c r="L398" t="s">
        <v>104</v>
      </c>
      <c r="M398" t="s">
        <v>482</v>
      </c>
      <c r="S398" t="s">
        <v>270</v>
      </c>
      <c r="T398" t="s">
        <v>270</v>
      </c>
      <c r="U398">
        <v>5</v>
      </c>
      <c r="V398">
        <v>1</v>
      </c>
      <c r="W398">
        <v>2</v>
      </c>
      <c r="X398">
        <v>5</v>
      </c>
      <c r="Y398">
        <v>4</v>
      </c>
      <c r="Z398">
        <v>5</v>
      </c>
      <c r="AA398">
        <v>4</v>
      </c>
      <c r="AB398">
        <v>4</v>
      </c>
      <c r="AC398">
        <v>3</v>
      </c>
      <c r="AD398">
        <v>3</v>
      </c>
      <c r="AF398">
        <v>2</v>
      </c>
      <c r="AG398">
        <v>2</v>
      </c>
      <c r="AH398">
        <v>5</v>
      </c>
      <c r="AI398">
        <v>2</v>
      </c>
      <c r="AJ398">
        <v>3</v>
      </c>
      <c r="AK398" t="s">
        <v>270</v>
      </c>
      <c r="AL398">
        <v>4</v>
      </c>
      <c r="AM398">
        <v>3</v>
      </c>
      <c r="AN398" t="s">
        <v>405</v>
      </c>
      <c r="AV398" s="109" t="s">
        <v>270</v>
      </c>
      <c r="AW398" t="s">
        <v>26</v>
      </c>
      <c r="AY398">
        <v>3</v>
      </c>
      <c r="AZ398" s="109">
        <v>3</v>
      </c>
      <c r="BA398" s="191" t="s">
        <v>319</v>
      </c>
      <c r="BB398" t="s">
        <v>308</v>
      </c>
      <c r="BD398">
        <f t="shared" si="27"/>
        <v>0</v>
      </c>
      <c r="BE398">
        <f t="shared" si="28"/>
        <v>0</v>
      </c>
      <c r="BF398">
        <f t="shared" si="28"/>
        <v>0</v>
      </c>
      <c r="BG398">
        <f t="shared" si="28"/>
        <v>0</v>
      </c>
      <c r="BH398">
        <f t="shared" si="28"/>
        <v>0</v>
      </c>
      <c r="BI398">
        <f t="shared" si="28"/>
        <v>0</v>
      </c>
      <c r="BJ398">
        <f t="shared" si="29"/>
        <v>1</v>
      </c>
      <c r="BK398">
        <f t="shared" si="30"/>
        <v>1</v>
      </c>
      <c r="BL398">
        <f t="shared" si="30"/>
        <v>1</v>
      </c>
      <c r="BM398">
        <f t="shared" si="30"/>
        <v>1</v>
      </c>
      <c r="BN398">
        <f t="shared" si="30"/>
        <v>0</v>
      </c>
      <c r="BO398">
        <f t="shared" si="30"/>
        <v>0</v>
      </c>
      <c r="BP398">
        <f t="shared" si="30"/>
        <v>0</v>
      </c>
    </row>
    <row r="399" spans="3:68" x14ac:dyDescent="0.2">
      <c r="C399" s="150" t="str">
        <f>IFERROR(VLOOKUP(TABLA!F399,BLIOTECAS!$C$1:$E$26,3,FALSE),"")</f>
        <v>Humanidades</v>
      </c>
      <c r="D399" s="209">
        <v>43971.456944444442</v>
      </c>
      <c r="E399" s="209" t="s">
        <v>396</v>
      </c>
      <c r="F399" t="s">
        <v>100</v>
      </c>
      <c r="G399" t="s">
        <v>300</v>
      </c>
      <c r="H399" t="s">
        <v>300</v>
      </c>
      <c r="I399" t="s">
        <v>315</v>
      </c>
      <c r="J399" t="s">
        <v>100</v>
      </c>
      <c r="S399" t="s">
        <v>26</v>
      </c>
      <c r="T399" t="s">
        <v>270</v>
      </c>
      <c r="U399">
        <v>4</v>
      </c>
      <c r="V399">
        <v>4</v>
      </c>
      <c r="W399">
        <v>4</v>
      </c>
      <c r="X399">
        <v>3</v>
      </c>
      <c r="Y399">
        <v>4</v>
      </c>
      <c r="Z399">
        <v>4</v>
      </c>
      <c r="AA399">
        <v>4</v>
      </c>
      <c r="AB399">
        <v>4</v>
      </c>
      <c r="AC399">
        <v>3</v>
      </c>
      <c r="AD399">
        <v>4</v>
      </c>
      <c r="AF399">
        <v>4</v>
      </c>
      <c r="AG399">
        <v>3</v>
      </c>
      <c r="AH399">
        <v>3</v>
      </c>
      <c r="AI399">
        <v>2</v>
      </c>
      <c r="AJ399">
        <v>3</v>
      </c>
      <c r="AK399" t="s">
        <v>26</v>
      </c>
      <c r="AL399">
        <v>3</v>
      </c>
      <c r="AM399">
        <v>2</v>
      </c>
      <c r="AN399" t="s">
        <v>408</v>
      </c>
      <c r="AV399" s="109" t="s">
        <v>26</v>
      </c>
      <c r="AW399" t="s">
        <v>26</v>
      </c>
      <c r="AY399">
        <v>4</v>
      </c>
      <c r="AZ399" s="109">
        <v>4</v>
      </c>
      <c r="BA399" s="191" t="s">
        <v>311</v>
      </c>
      <c r="BB399" t="s">
        <v>317</v>
      </c>
      <c r="BD399">
        <f t="shared" si="27"/>
        <v>0</v>
      </c>
      <c r="BE399">
        <f t="shared" si="28"/>
        <v>1</v>
      </c>
      <c r="BF399">
        <f t="shared" si="28"/>
        <v>0</v>
      </c>
      <c r="BG399">
        <f t="shared" si="28"/>
        <v>0</v>
      </c>
      <c r="BH399">
        <f t="shared" si="28"/>
        <v>0</v>
      </c>
      <c r="BI399">
        <f t="shared" si="28"/>
        <v>0</v>
      </c>
      <c r="BJ399">
        <f t="shared" si="29"/>
        <v>1</v>
      </c>
      <c r="BK399">
        <f t="shared" si="30"/>
        <v>0</v>
      </c>
      <c r="BL399">
        <f t="shared" si="30"/>
        <v>1</v>
      </c>
      <c r="BM399">
        <f t="shared" si="30"/>
        <v>1</v>
      </c>
      <c r="BN399">
        <f t="shared" si="30"/>
        <v>0</v>
      </c>
      <c r="BO399">
        <f t="shared" si="30"/>
        <v>0</v>
      </c>
      <c r="BP399">
        <f t="shared" si="30"/>
        <v>0</v>
      </c>
    </row>
    <row r="400" spans="3:68" x14ac:dyDescent="0.2">
      <c r="C400" s="150" t="str">
        <f>IFERROR(VLOOKUP(TABLA!F400,BLIOTECAS!$C$1:$E$26,3,FALSE),"")</f>
        <v>Ciencias de la Salud</v>
      </c>
      <c r="D400" s="209">
        <v>43971.456250000003</v>
      </c>
      <c r="E400" s="209" t="s">
        <v>396</v>
      </c>
      <c r="F400" t="s">
        <v>101</v>
      </c>
      <c r="G400" t="s">
        <v>300</v>
      </c>
      <c r="H400" t="s">
        <v>305</v>
      </c>
      <c r="I400" t="s">
        <v>306</v>
      </c>
      <c r="J400" t="s">
        <v>101</v>
      </c>
      <c r="S400" t="s">
        <v>26</v>
      </c>
      <c r="T400" t="s">
        <v>270</v>
      </c>
      <c r="U400">
        <v>3</v>
      </c>
      <c r="V400">
        <v>1</v>
      </c>
      <c r="W400">
        <v>3</v>
      </c>
      <c r="X400">
        <v>1</v>
      </c>
      <c r="Y400">
        <v>5</v>
      </c>
      <c r="Z400">
        <v>2</v>
      </c>
      <c r="AA400">
        <v>5</v>
      </c>
      <c r="AB400">
        <v>1</v>
      </c>
      <c r="AC400">
        <v>5</v>
      </c>
      <c r="AD400">
        <v>4</v>
      </c>
      <c r="AF400">
        <v>5</v>
      </c>
      <c r="AG400">
        <v>5</v>
      </c>
      <c r="AH400">
        <v>5</v>
      </c>
      <c r="AI400">
        <v>4</v>
      </c>
      <c r="AJ400">
        <v>5</v>
      </c>
      <c r="AK400" t="s">
        <v>26</v>
      </c>
      <c r="AL400">
        <v>5</v>
      </c>
      <c r="AM400">
        <v>3</v>
      </c>
      <c r="AN400" t="s">
        <v>400</v>
      </c>
      <c r="AV400" s="109" t="s">
        <v>270</v>
      </c>
      <c r="AW400" t="s">
        <v>26</v>
      </c>
      <c r="AY400">
        <v>4</v>
      </c>
      <c r="AZ400" s="109">
        <v>5</v>
      </c>
      <c r="BA400" s="191" t="s">
        <v>311</v>
      </c>
      <c r="BB400" t="s">
        <v>308</v>
      </c>
      <c r="BD400">
        <f t="shared" si="27"/>
        <v>1</v>
      </c>
      <c r="BE400">
        <f t="shared" si="28"/>
        <v>0</v>
      </c>
      <c r="BF400">
        <f t="shared" si="28"/>
        <v>0</v>
      </c>
      <c r="BG400">
        <f t="shared" si="28"/>
        <v>0</v>
      </c>
      <c r="BH400">
        <f t="shared" si="28"/>
        <v>0</v>
      </c>
      <c r="BI400">
        <f t="shared" si="28"/>
        <v>0</v>
      </c>
      <c r="BJ400">
        <f t="shared" si="29"/>
        <v>0</v>
      </c>
      <c r="BK400">
        <f t="shared" si="30"/>
        <v>0</v>
      </c>
      <c r="BL400">
        <f t="shared" si="30"/>
        <v>1</v>
      </c>
      <c r="BM400">
        <f t="shared" si="30"/>
        <v>1</v>
      </c>
      <c r="BN400">
        <f t="shared" si="30"/>
        <v>0</v>
      </c>
      <c r="BO400">
        <f t="shared" si="30"/>
        <v>0</v>
      </c>
      <c r="BP400">
        <f t="shared" si="30"/>
        <v>0</v>
      </c>
    </row>
    <row r="401" spans="3:68" x14ac:dyDescent="0.2">
      <c r="C401" s="150" t="str">
        <f>IFERROR(VLOOKUP(TABLA!F401,BLIOTECAS!$C$1:$E$26,3,FALSE),"")</f>
        <v>Humanidades</v>
      </c>
      <c r="D401" s="209">
        <v>43971.455555555556</v>
      </c>
      <c r="E401" s="209" t="s">
        <v>396</v>
      </c>
      <c r="F401" t="s">
        <v>104</v>
      </c>
      <c r="G401" t="s">
        <v>305</v>
      </c>
      <c r="H401" t="s">
        <v>300</v>
      </c>
      <c r="I401" t="s">
        <v>318</v>
      </c>
      <c r="J401" t="s">
        <v>104</v>
      </c>
      <c r="K401" t="s">
        <v>309</v>
      </c>
      <c r="L401" t="s">
        <v>310</v>
      </c>
      <c r="S401" t="s">
        <v>26</v>
      </c>
      <c r="T401" t="s">
        <v>270</v>
      </c>
      <c r="U401">
        <v>5</v>
      </c>
      <c r="V401">
        <v>1</v>
      </c>
      <c r="W401">
        <v>3</v>
      </c>
      <c r="X401">
        <v>1</v>
      </c>
      <c r="Y401">
        <v>5</v>
      </c>
      <c r="Z401">
        <v>4</v>
      </c>
      <c r="AA401">
        <v>5</v>
      </c>
      <c r="AB401">
        <v>2</v>
      </c>
      <c r="AC401">
        <v>3</v>
      </c>
      <c r="AD401">
        <v>4</v>
      </c>
      <c r="AF401">
        <v>2</v>
      </c>
      <c r="AG401">
        <v>2</v>
      </c>
      <c r="AH401">
        <v>3</v>
      </c>
      <c r="AI401">
        <v>2</v>
      </c>
      <c r="AJ401">
        <v>3</v>
      </c>
      <c r="AK401" t="s">
        <v>26</v>
      </c>
      <c r="AL401">
        <v>3</v>
      </c>
      <c r="AM401">
        <v>3</v>
      </c>
      <c r="AN401" t="s">
        <v>408</v>
      </c>
      <c r="AV401" s="109" t="s">
        <v>26</v>
      </c>
      <c r="AW401" t="s">
        <v>26</v>
      </c>
      <c r="AY401">
        <v>3</v>
      </c>
      <c r="AZ401" s="109">
        <v>3</v>
      </c>
      <c r="BA401" s="191" t="s">
        <v>311</v>
      </c>
      <c r="BB401" t="s">
        <v>317</v>
      </c>
      <c r="BD401">
        <f t="shared" si="27"/>
        <v>0</v>
      </c>
      <c r="BE401">
        <f t="shared" si="28"/>
        <v>0</v>
      </c>
      <c r="BF401">
        <f t="shared" si="28"/>
        <v>1</v>
      </c>
      <c r="BG401">
        <f t="shared" si="28"/>
        <v>0</v>
      </c>
      <c r="BH401">
        <f t="shared" si="28"/>
        <v>0</v>
      </c>
      <c r="BI401">
        <f t="shared" si="28"/>
        <v>0</v>
      </c>
      <c r="BJ401">
        <f t="shared" si="29"/>
        <v>1</v>
      </c>
      <c r="BK401">
        <f t="shared" si="30"/>
        <v>0</v>
      </c>
      <c r="BL401">
        <f t="shared" si="30"/>
        <v>1</v>
      </c>
      <c r="BM401">
        <f t="shared" si="30"/>
        <v>1</v>
      </c>
      <c r="BN401">
        <f t="shared" si="30"/>
        <v>0</v>
      </c>
      <c r="BO401">
        <f t="shared" si="30"/>
        <v>0</v>
      </c>
      <c r="BP401">
        <f t="shared" si="30"/>
        <v>0</v>
      </c>
    </row>
    <row r="402" spans="3:68" x14ac:dyDescent="0.2">
      <c r="C402" s="150" t="str">
        <f>IFERROR(VLOOKUP(TABLA!F402,BLIOTECAS!$C$1:$E$26,3,FALSE),"")</f>
        <v>Humanidades</v>
      </c>
      <c r="D402" s="209">
        <v>43971.452777777777</v>
      </c>
      <c r="E402" s="209" t="s">
        <v>407</v>
      </c>
      <c r="F402" t="s">
        <v>100</v>
      </c>
      <c r="G402" t="s">
        <v>305</v>
      </c>
      <c r="H402" t="s">
        <v>300</v>
      </c>
      <c r="I402" t="s">
        <v>315</v>
      </c>
      <c r="J402" t="s">
        <v>100</v>
      </c>
      <c r="S402" t="s">
        <v>26</v>
      </c>
      <c r="T402" t="s">
        <v>26</v>
      </c>
      <c r="U402">
        <v>1</v>
      </c>
      <c r="V402">
        <v>5</v>
      </c>
      <c r="W402">
        <v>5</v>
      </c>
      <c r="X402">
        <v>2</v>
      </c>
      <c r="Y402">
        <v>1</v>
      </c>
      <c r="Z402">
        <v>5</v>
      </c>
      <c r="AA402">
        <v>2</v>
      </c>
      <c r="AB402">
        <v>3</v>
      </c>
      <c r="AC402">
        <v>4</v>
      </c>
      <c r="AD402">
        <v>4</v>
      </c>
      <c r="AF402">
        <v>4</v>
      </c>
      <c r="AG402">
        <v>4</v>
      </c>
      <c r="AH402">
        <v>5</v>
      </c>
      <c r="AI402">
        <v>4</v>
      </c>
      <c r="AJ402">
        <v>4</v>
      </c>
      <c r="AK402" t="s">
        <v>26</v>
      </c>
      <c r="AL402">
        <v>4</v>
      </c>
      <c r="AM402">
        <v>3</v>
      </c>
      <c r="AN402" t="s">
        <v>424</v>
      </c>
      <c r="AV402" s="109" t="s">
        <v>270</v>
      </c>
      <c r="AW402" t="s">
        <v>270</v>
      </c>
      <c r="AY402">
        <v>4</v>
      </c>
      <c r="AZ402" s="109">
        <v>4</v>
      </c>
      <c r="BA402" s="191" t="s">
        <v>311</v>
      </c>
      <c r="BB402" t="s">
        <v>308</v>
      </c>
      <c r="BD402">
        <f t="shared" si="27"/>
        <v>0</v>
      </c>
      <c r="BE402">
        <f t="shared" si="28"/>
        <v>1</v>
      </c>
      <c r="BF402">
        <f t="shared" si="28"/>
        <v>0</v>
      </c>
      <c r="BG402">
        <f t="shared" si="28"/>
        <v>0</v>
      </c>
      <c r="BH402">
        <f t="shared" si="28"/>
        <v>0</v>
      </c>
      <c r="BI402">
        <f t="shared" si="28"/>
        <v>0</v>
      </c>
      <c r="BJ402">
        <f t="shared" si="29"/>
        <v>0</v>
      </c>
      <c r="BK402">
        <f t="shared" si="30"/>
        <v>0</v>
      </c>
      <c r="BL402">
        <f t="shared" si="30"/>
        <v>1</v>
      </c>
      <c r="BM402">
        <f t="shared" si="30"/>
        <v>0</v>
      </c>
      <c r="BN402">
        <f t="shared" si="30"/>
        <v>0</v>
      </c>
      <c r="BO402">
        <f t="shared" si="30"/>
        <v>0</v>
      </c>
      <c r="BP402">
        <f t="shared" si="30"/>
        <v>0</v>
      </c>
    </row>
    <row r="403" spans="3:68" x14ac:dyDescent="0.2">
      <c r="C403" s="150" t="str">
        <f>IFERROR(VLOOKUP(TABLA!F403,BLIOTECAS!$C$1:$E$26,3,FALSE),"")</f>
        <v>Ciencias Experimentales</v>
      </c>
      <c r="D403" s="209">
        <v>43971.450694444444</v>
      </c>
      <c r="E403" s="209" t="s">
        <v>401</v>
      </c>
      <c r="F403" t="s">
        <v>98</v>
      </c>
      <c r="G403" t="s">
        <v>300</v>
      </c>
      <c r="H403" t="s">
        <v>300</v>
      </c>
      <c r="I403" t="s">
        <v>315</v>
      </c>
      <c r="J403" t="s">
        <v>98</v>
      </c>
      <c r="S403" t="s">
        <v>270</v>
      </c>
      <c r="T403" t="s">
        <v>270</v>
      </c>
      <c r="U403">
        <v>2</v>
      </c>
      <c r="V403">
        <v>5</v>
      </c>
      <c r="W403">
        <v>2</v>
      </c>
      <c r="X403">
        <v>1</v>
      </c>
      <c r="Y403">
        <v>1</v>
      </c>
      <c r="Z403">
        <v>3</v>
      </c>
      <c r="AA403">
        <v>1</v>
      </c>
      <c r="AB403">
        <v>1</v>
      </c>
      <c r="AC403">
        <v>4</v>
      </c>
      <c r="AD403">
        <v>5</v>
      </c>
      <c r="AF403">
        <v>5</v>
      </c>
      <c r="AG403">
        <v>5</v>
      </c>
      <c r="AH403">
        <v>5</v>
      </c>
      <c r="AI403">
        <v>3</v>
      </c>
      <c r="AJ403">
        <v>5</v>
      </c>
      <c r="AK403" t="s">
        <v>26</v>
      </c>
      <c r="AL403">
        <v>5</v>
      </c>
      <c r="AM403">
        <v>2</v>
      </c>
      <c r="AN403" t="s">
        <v>421</v>
      </c>
      <c r="AV403" s="109" t="s">
        <v>26</v>
      </c>
      <c r="AW403" t="s">
        <v>26</v>
      </c>
      <c r="AY403">
        <v>4</v>
      </c>
      <c r="AZ403" s="109">
        <v>5</v>
      </c>
      <c r="BA403" s="191" t="s">
        <v>303</v>
      </c>
      <c r="BB403" t="s">
        <v>317</v>
      </c>
      <c r="BD403">
        <f t="shared" si="27"/>
        <v>0</v>
      </c>
      <c r="BE403">
        <f t="shared" si="28"/>
        <v>1</v>
      </c>
      <c r="BF403">
        <f t="shared" si="28"/>
        <v>0</v>
      </c>
      <c r="BG403">
        <f t="shared" si="28"/>
        <v>0</v>
      </c>
      <c r="BH403">
        <f t="shared" si="28"/>
        <v>0</v>
      </c>
      <c r="BI403">
        <f t="shared" si="28"/>
        <v>0</v>
      </c>
      <c r="BJ403">
        <f t="shared" si="29"/>
        <v>0</v>
      </c>
      <c r="BK403">
        <f t="shared" si="30"/>
        <v>1</v>
      </c>
      <c r="BL403">
        <f t="shared" si="30"/>
        <v>0</v>
      </c>
      <c r="BM403">
        <f t="shared" si="30"/>
        <v>1</v>
      </c>
      <c r="BN403">
        <f t="shared" si="30"/>
        <v>1</v>
      </c>
      <c r="BO403">
        <f t="shared" si="30"/>
        <v>0</v>
      </c>
      <c r="BP403">
        <f t="shared" si="30"/>
        <v>0</v>
      </c>
    </row>
    <row r="404" spans="3:68" x14ac:dyDescent="0.2">
      <c r="C404" s="150" t="str">
        <f>IFERROR(VLOOKUP(TABLA!F404,BLIOTECAS!$C$1:$E$26,3,FALSE),"")</f>
        <v>Ciencias Experimentales</v>
      </c>
      <c r="D404" s="209">
        <v>43971.45</v>
      </c>
      <c r="E404" s="209" t="s">
        <v>407</v>
      </c>
      <c r="F404" t="s">
        <v>105</v>
      </c>
      <c r="G404" t="s">
        <v>300</v>
      </c>
      <c r="H404" t="s">
        <v>300</v>
      </c>
      <c r="I404" t="s">
        <v>306</v>
      </c>
      <c r="J404" t="s">
        <v>105</v>
      </c>
      <c r="K404" t="s">
        <v>96</v>
      </c>
      <c r="S404" t="s">
        <v>26</v>
      </c>
      <c r="T404" t="s">
        <v>26</v>
      </c>
      <c r="U404">
        <v>3</v>
      </c>
      <c r="V404">
        <v>3</v>
      </c>
      <c r="W404">
        <v>2</v>
      </c>
      <c r="X404">
        <v>1</v>
      </c>
      <c r="Y404">
        <v>5</v>
      </c>
      <c r="Z404">
        <v>5</v>
      </c>
      <c r="AA404">
        <v>3</v>
      </c>
      <c r="AB404">
        <v>4</v>
      </c>
      <c r="AC404">
        <v>2</v>
      </c>
      <c r="AD404">
        <v>4</v>
      </c>
      <c r="AF404">
        <v>3</v>
      </c>
      <c r="AG404">
        <v>4</v>
      </c>
      <c r="AH404">
        <v>4</v>
      </c>
      <c r="AI404">
        <v>3</v>
      </c>
      <c r="AJ404">
        <v>4</v>
      </c>
      <c r="AK404" t="s">
        <v>270</v>
      </c>
      <c r="AL404">
        <v>2</v>
      </c>
      <c r="AM404">
        <v>1</v>
      </c>
      <c r="AN404" t="s">
        <v>483</v>
      </c>
      <c r="AV404" s="109" t="s">
        <v>270</v>
      </c>
      <c r="AW404" t="s">
        <v>26</v>
      </c>
      <c r="AY404">
        <v>4</v>
      </c>
      <c r="AZ404" s="109">
        <v>5</v>
      </c>
      <c r="BA404" s="191" t="s">
        <v>311</v>
      </c>
      <c r="BB404" t="s">
        <v>308</v>
      </c>
      <c r="BD404">
        <f t="shared" si="27"/>
        <v>1</v>
      </c>
      <c r="BE404">
        <f t="shared" si="28"/>
        <v>0</v>
      </c>
      <c r="BF404">
        <f t="shared" si="28"/>
        <v>0</v>
      </c>
      <c r="BG404">
        <f t="shared" si="28"/>
        <v>0</v>
      </c>
      <c r="BH404">
        <f t="shared" si="28"/>
        <v>0</v>
      </c>
      <c r="BI404">
        <f t="shared" si="28"/>
        <v>0</v>
      </c>
      <c r="BJ404">
        <f t="shared" si="29"/>
        <v>1</v>
      </c>
      <c r="BK404">
        <f t="shared" si="30"/>
        <v>0</v>
      </c>
      <c r="BL404">
        <f t="shared" si="30"/>
        <v>1</v>
      </c>
      <c r="BM404">
        <f t="shared" si="30"/>
        <v>0</v>
      </c>
      <c r="BN404">
        <f t="shared" si="30"/>
        <v>0</v>
      </c>
      <c r="BO404">
        <f t="shared" si="30"/>
        <v>0</v>
      </c>
      <c r="BP404">
        <f t="shared" si="30"/>
        <v>0</v>
      </c>
    </row>
    <row r="405" spans="3:68" x14ac:dyDescent="0.2">
      <c r="C405" s="150" t="str">
        <f>IFERROR(VLOOKUP(TABLA!F405,BLIOTECAS!$C$1:$E$26,3,FALSE),"")</f>
        <v>Humanidades</v>
      </c>
      <c r="D405" s="209">
        <v>43971.449305555558</v>
      </c>
      <c r="E405" s="209" t="s">
        <v>396</v>
      </c>
      <c r="F405" t="s">
        <v>100</v>
      </c>
      <c r="G405" t="s">
        <v>300</v>
      </c>
      <c r="H405" t="s">
        <v>300</v>
      </c>
      <c r="I405" t="s">
        <v>306</v>
      </c>
      <c r="J405" t="s">
        <v>100</v>
      </c>
      <c r="K405" t="s">
        <v>309</v>
      </c>
      <c r="L405" t="s">
        <v>309</v>
      </c>
      <c r="S405" t="s">
        <v>26</v>
      </c>
      <c r="T405" t="s">
        <v>270</v>
      </c>
      <c r="U405">
        <v>3</v>
      </c>
      <c r="V405">
        <v>2</v>
      </c>
      <c r="W405">
        <v>5</v>
      </c>
      <c r="X405">
        <v>3</v>
      </c>
      <c r="Y405">
        <v>4</v>
      </c>
      <c r="Z405">
        <v>5</v>
      </c>
      <c r="AA405">
        <v>5</v>
      </c>
      <c r="AB405">
        <v>3</v>
      </c>
      <c r="AC405">
        <v>4</v>
      </c>
      <c r="AD405">
        <v>4</v>
      </c>
      <c r="AF405">
        <v>5</v>
      </c>
      <c r="AG405">
        <v>4</v>
      </c>
      <c r="AH405">
        <v>3</v>
      </c>
      <c r="AI405">
        <v>3</v>
      </c>
      <c r="AJ405">
        <v>4</v>
      </c>
      <c r="AK405" t="s">
        <v>270</v>
      </c>
      <c r="AL405">
        <v>3</v>
      </c>
      <c r="AM405">
        <v>3</v>
      </c>
      <c r="AN405" t="s">
        <v>345</v>
      </c>
      <c r="AV405" s="109" t="s">
        <v>26</v>
      </c>
      <c r="AW405" t="s">
        <v>26</v>
      </c>
      <c r="AY405">
        <v>5</v>
      </c>
      <c r="AZ405" s="109">
        <v>5</v>
      </c>
      <c r="BA405" s="191" t="s">
        <v>311</v>
      </c>
      <c r="BB405" t="s">
        <v>308</v>
      </c>
      <c r="BD405">
        <f t="shared" si="27"/>
        <v>1</v>
      </c>
      <c r="BE405">
        <f t="shared" si="28"/>
        <v>0</v>
      </c>
      <c r="BF405">
        <f t="shared" si="28"/>
        <v>0</v>
      </c>
      <c r="BG405">
        <f t="shared" si="28"/>
        <v>0</v>
      </c>
      <c r="BH405">
        <f t="shared" si="28"/>
        <v>0</v>
      </c>
      <c r="BI405">
        <f t="shared" si="28"/>
        <v>0</v>
      </c>
      <c r="BJ405">
        <f t="shared" si="29"/>
        <v>0</v>
      </c>
      <c r="BK405">
        <f t="shared" si="30"/>
        <v>0</v>
      </c>
      <c r="BL405">
        <f t="shared" si="30"/>
        <v>0</v>
      </c>
      <c r="BM405">
        <f t="shared" si="30"/>
        <v>1</v>
      </c>
      <c r="BN405">
        <f t="shared" si="30"/>
        <v>0</v>
      </c>
      <c r="BO405">
        <f t="shared" si="30"/>
        <v>0</v>
      </c>
      <c r="BP405">
        <f t="shared" si="30"/>
        <v>0</v>
      </c>
    </row>
    <row r="406" spans="3:68" x14ac:dyDescent="0.2">
      <c r="C406" s="150" t="str">
        <f>IFERROR(VLOOKUP(TABLA!F406,BLIOTECAS!$C$1:$E$26,3,FALSE),"")</f>
        <v>Ciencias Sociales</v>
      </c>
      <c r="D406" s="209">
        <v>43971.447222222225</v>
      </c>
      <c r="E406" s="209" t="s">
        <v>396</v>
      </c>
      <c r="F406" t="s">
        <v>92</v>
      </c>
      <c r="G406" t="s">
        <v>305</v>
      </c>
      <c r="H406" t="s">
        <v>397</v>
      </c>
      <c r="I406" t="s">
        <v>306</v>
      </c>
      <c r="J406" t="s">
        <v>92</v>
      </c>
      <c r="K406" t="s">
        <v>309</v>
      </c>
      <c r="S406" t="s">
        <v>270</v>
      </c>
      <c r="T406" t="s">
        <v>270</v>
      </c>
      <c r="U406">
        <v>2</v>
      </c>
      <c r="V406">
        <v>2</v>
      </c>
      <c r="W406">
        <v>2</v>
      </c>
      <c r="X406">
        <v>2</v>
      </c>
      <c r="Y406">
        <v>3</v>
      </c>
      <c r="Z406">
        <v>4</v>
      </c>
      <c r="AA406">
        <v>4</v>
      </c>
      <c r="AB406">
        <v>1</v>
      </c>
      <c r="AC406">
        <v>3</v>
      </c>
      <c r="AD406">
        <v>4</v>
      </c>
      <c r="AF406">
        <v>3</v>
      </c>
      <c r="AG406">
        <v>4</v>
      </c>
      <c r="AH406">
        <v>4</v>
      </c>
      <c r="AI406">
        <v>2</v>
      </c>
      <c r="AJ406">
        <v>4</v>
      </c>
      <c r="AK406" t="s">
        <v>26</v>
      </c>
      <c r="AL406">
        <v>2</v>
      </c>
      <c r="AM406">
        <v>2</v>
      </c>
      <c r="AN406" t="s">
        <v>400</v>
      </c>
      <c r="AV406" s="109" t="s">
        <v>26</v>
      </c>
      <c r="AW406" t="s">
        <v>26</v>
      </c>
      <c r="AY406">
        <v>4</v>
      </c>
      <c r="AZ406" s="109">
        <v>4</v>
      </c>
      <c r="BA406" s="191" t="s">
        <v>319</v>
      </c>
      <c r="BB406" t="s">
        <v>317</v>
      </c>
      <c r="BD406">
        <f t="shared" si="27"/>
        <v>1</v>
      </c>
      <c r="BE406">
        <f t="shared" si="28"/>
        <v>0</v>
      </c>
      <c r="BF406">
        <f t="shared" si="28"/>
        <v>0</v>
      </c>
      <c r="BG406">
        <f t="shared" si="28"/>
        <v>0</v>
      </c>
      <c r="BH406">
        <f t="shared" si="28"/>
        <v>0</v>
      </c>
      <c r="BI406">
        <f t="shared" si="28"/>
        <v>0</v>
      </c>
      <c r="BJ406">
        <f t="shared" si="29"/>
        <v>0</v>
      </c>
      <c r="BK406">
        <f t="shared" si="30"/>
        <v>0</v>
      </c>
      <c r="BL406">
        <f t="shared" si="30"/>
        <v>1</v>
      </c>
      <c r="BM406">
        <f t="shared" si="30"/>
        <v>1</v>
      </c>
      <c r="BN406">
        <f t="shared" si="30"/>
        <v>0</v>
      </c>
      <c r="BO406">
        <f t="shared" si="30"/>
        <v>0</v>
      </c>
      <c r="BP406">
        <f t="shared" si="30"/>
        <v>0</v>
      </c>
    </row>
    <row r="407" spans="3:68" x14ac:dyDescent="0.2">
      <c r="C407" s="150" t="str">
        <f>IFERROR(VLOOKUP(TABLA!F407,BLIOTECAS!$C$1:$E$26,3,FALSE),"")</f>
        <v>Humanidades</v>
      </c>
      <c r="D407" s="209">
        <v>43971.446527777778</v>
      </c>
      <c r="E407" s="209" t="s">
        <v>396</v>
      </c>
      <c r="F407" t="s">
        <v>104</v>
      </c>
      <c r="G407" t="s">
        <v>305</v>
      </c>
      <c r="H407" t="s">
        <v>305</v>
      </c>
      <c r="I407" t="s">
        <v>306</v>
      </c>
      <c r="J407" t="s">
        <v>104</v>
      </c>
      <c r="K407" t="s">
        <v>309</v>
      </c>
      <c r="M407" t="s">
        <v>484</v>
      </c>
      <c r="S407" t="s">
        <v>26</v>
      </c>
      <c r="T407" t="s">
        <v>270</v>
      </c>
      <c r="U407">
        <v>5</v>
      </c>
      <c r="V407">
        <v>2</v>
      </c>
      <c r="W407">
        <v>2</v>
      </c>
      <c r="X407">
        <v>5</v>
      </c>
      <c r="Y407">
        <v>5</v>
      </c>
      <c r="Z407">
        <v>5</v>
      </c>
      <c r="AA407">
        <v>5</v>
      </c>
      <c r="AB407">
        <v>5</v>
      </c>
      <c r="AC407">
        <v>3</v>
      </c>
      <c r="AD407">
        <v>4</v>
      </c>
      <c r="AF407">
        <v>3</v>
      </c>
      <c r="AG407">
        <v>4</v>
      </c>
      <c r="AH407">
        <v>3</v>
      </c>
      <c r="AI407">
        <v>3</v>
      </c>
      <c r="AJ407">
        <v>3</v>
      </c>
      <c r="AK407" t="s">
        <v>26</v>
      </c>
      <c r="AL407">
        <v>3</v>
      </c>
      <c r="AM407">
        <v>4</v>
      </c>
      <c r="AN407" t="s">
        <v>400</v>
      </c>
      <c r="AV407" s="109" t="s">
        <v>26</v>
      </c>
      <c r="AW407" t="s">
        <v>26</v>
      </c>
      <c r="AY407">
        <v>4</v>
      </c>
      <c r="AZ407" s="109">
        <v>4</v>
      </c>
      <c r="BA407" s="191" t="s">
        <v>311</v>
      </c>
      <c r="BD407">
        <f t="shared" si="27"/>
        <v>1</v>
      </c>
      <c r="BE407">
        <f t="shared" si="28"/>
        <v>0</v>
      </c>
      <c r="BF407">
        <f t="shared" si="28"/>
        <v>0</v>
      </c>
      <c r="BG407">
        <f t="shared" si="28"/>
        <v>0</v>
      </c>
      <c r="BH407">
        <f t="shared" si="28"/>
        <v>0</v>
      </c>
      <c r="BI407">
        <f t="shared" si="28"/>
        <v>0</v>
      </c>
      <c r="BJ407">
        <f t="shared" si="29"/>
        <v>0</v>
      </c>
      <c r="BK407">
        <f t="shared" si="30"/>
        <v>0</v>
      </c>
      <c r="BL407">
        <f t="shared" si="30"/>
        <v>1</v>
      </c>
      <c r="BM407">
        <f t="shared" si="30"/>
        <v>1</v>
      </c>
      <c r="BN407">
        <f t="shared" si="30"/>
        <v>0</v>
      </c>
      <c r="BO407">
        <f t="shared" si="30"/>
        <v>0</v>
      </c>
      <c r="BP407">
        <f t="shared" si="30"/>
        <v>0</v>
      </c>
    </row>
    <row r="408" spans="3:68" x14ac:dyDescent="0.2">
      <c r="C408" s="150" t="str">
        <f>IFERROR(VLOOKUP(TABLA!F408,BLIOTECAS!$C$1:$E$26,3,FALSE),"")</f>
        <v>Ciencias de la Salud</v>
      </c>
      <c r="D408" s="209">
        <v>43971.446527777778</v>
      </c>
      <c r="E408" s="209" t="s">
        <v>396</v>
      </c>
      <c r="F408" t="s">
        <v>101</v>
      </c>
      <c r="G408" t="s">
        <v>300</v>
      </c>
      <c r="H408" t="s">
        <v>300</v>
      </c>
      <c r="I408" t="s">
        <v>315</v>
      </c>
      <c r="J408" t="s">
        <v>101</v>
      </c>
      <c r="K408" t="s">
        <v>90</v>
      </c>
      <c r="L408" t="s">
        <v>106</v>
      </c>
      <c r="S408" t="s">
        <v>26</v>
      </c>
      <c r="T408" t="s">
        <v>26</v>
      </c>
      <c r="U408">
        <v>3</v>
      </c>
      <c r="V408">
        <v>2</v>
      </c>
      <c r="W408">
        <v>3</v>
      </c>
      <c r="X408">
        <v>5</v>
      </c>
      <c r="Y408">
        <v>5</v>
      </c>
      <c r="Z408">
        <v>5</v>
      </c>
      <c r="AA408">
        <v>5</v>
      </c>
      <c r="AB408">
        <v>3</v>
      </c>
      <c r="AC408">
        <v>5</v>
      </c>
      <c r="AD408">
        <v>5</v>
      </c>
      <c r="AF408">
        <v>3</v>
      </c>
      <c r="AG408">
        <v>4</v>
      </c>
      <c r="AH408">
        <v>4</v>
      </c>
      <c r="AI408">
        <v>3</v>
      </c>
      <c r="AJ408">
        <v>4</v>
      </c>
      <c r="AK408" t="s">
        <v>26</v>
      </c>
      <c r="AL408">
        <v>4</v>
      </c>
      <c r="AM408">
        <v>4</v>
      </c>
      <c r="AN408" t="s">
        <v>400</v>
      </c>
      <c r="AV408" s="109" t="s">
        <v>26</v>
      </c>
      <c r="AW408" t="s">
        <v>26</v>
      </c>
      <c r="AY408">
        <v>4</v>
      </c>
      <c r="AZ408" s="109">
        <v>2</v>
      </c>
      <c r="BA408" s="191" t="s">
        <v>319</v>
      </c>
      <c r="BB408" t="s">
        <v>317</v>
      </c>
      <c r="BD408">
        <f t="shared" si="27"/>
        <v>0</v>
      </c>
      <c r="BE408">
        <f t="shared" si="28"/>
        <v>1</v>
      </c>
      <c r="BF408">
        <f t="shared" si="28"/>
        <v>0</v>
      </c>
      <c r="BG408">
        <f t="shared" si="28"/>
        <v>0</v>
      </c>
      <c r="BH408">
        <f t="shared" si="28"/>
        <v>0</v>
      </c>
      <c r="BI408">
        <f t="shared" si="28"/>
        <v>0</v>
      </c>
      <c r="BJ408">
        <f t="shared" si="29"/>
        <v>0</v>
      </c>
      <c r="BK408">
        <f t="shared" si="30"/>
        <v>0</v>
      </c>
      <c r="BL408">
        <f t="shared" si="30"/>
        <v>1</v>
      </c>
      <c r="BM408">
        <f t="shared" si="30"/>
        <v>1</v>
      </c>
      <c r="BN408">
        <f t="shared" si="30"/>
        <v>0</v>
      </c>
      <c r="BO408">
        <f t="shared" si="30"/>
        <v>0</v>
      </c>
      <c r="BP408">
        <f t="shared" si="30"/>
        <v>0</v>
      </c>
    </row>
    <row r="409" spans="3:68" x14ac:dyDescent="0.2">
      <c r="C409" s="150" t="str">
        <f>IFERROR(VLOOKUP(TABLA!F409,BLIOTECAS!$C$1:$E$26,3,FALSE),"")</f>
        <v>Humanidades</v>
      </c>
      <c r="D409" s="209">
        <v>43971.445833333331</v>
      </c>
      <c r="E409" s="209" t="s">
        <v>396</v>
      </c>
      <c r="F409" t="s">
        <v>104</v>
      </c>
      <c r="G409" t="s">
        <v>305</v>
      </c>
      <c r="H409" t="s">
        <v>305</v>
      </c>
      <c r="I409" t="s">
        <v>327</v>
      </c>
      <c r="J409" t="s">
        <v>104</v>
      </c>
      <c r="K409" t="s">
        <v>309</v>
      </c>
      <c r="L409" t="s">
        <v>89</v>
      </c>
      <c r="M409" t="s">
        <v>119</v>
      </c>
      <c r="S409" t="s">
        <v>270</v>
      </c>
      <c r="T409" t="s">
        <v>270</v>
      </c>
      <c r="U409">
        <v>5</v>
      </c>
      <c r="V409">
        <v>4</v>
      </c>
      <c r="W409">
        <v>4</v>
      </c>
      <c r="X409">
        <v>5</v>
      </c>
      <c r="Y409">
        <v>4</v>
      </c>
      <c r="Z409">
        <v>4</v>
      </c>
      <c r="AA409">
        <v>5</v>
      </c>
      <c r="AB409">
        <v>4</v>
      </c>
      <c r="AC409">
        <v>3</v>
      </c>
      <c r="AD409">
        <v>5</v>
      </c>
      <c r="AF409">
        <v>5</v>
      </c>
      <c r="AG409">
        <v>5</v>
      </c>
      <c r="AH409">
        <v>5</v>
      </c>
      <c r="AI409">
        <v>5</v>
      </c>
      <c r="AJ409">
        <v>4</v>
      </c>
      <c r="AK409" t="s">
        <v>270</v>
      </c>
      <c r="AL409">
        <v>5</v>
      </c>
      <c r="AM409">
        <v>3</v>
      </c>
      <c r="AV409" s="109" t="s">
        <v>270</v>
      </c>
      <c r="AW409" t="s">
        <v>26</v>
      </c>
      <c r="AY409">
        <v>5</v>
      </c>
      <c r="AZ409" s="109">
        <v>5</v>
      </c>
      <c r="BA409" s="191" t="s">
        <v>303</v>
      </c>
      <c r="BB409" t="s">
        <v>308</v>
      </c>
      <c r="BC409" t="s">
        <v>485</v>
      </c>
      <c r="BD409">
        <f t="shared" si="27"/>
        <v>1</v>
      </c>
      <c r="BE409">
        <f t="shared" si="28"/>
        <v>0</v>
      </c>
      <c r="BF409">
        <f t="shared" si="28"/>
        <v>1</v>
      </c>
      <c r="BG409">
        <f t="shared" si="28"/>
        <v>0</v>
      </c>
      <c r="BH409">
        <f t="shared" si="28"/>
        <v>0</v>
      </c>
      <c r="BI409">
        <f t="shared" si="28"/>
        <v>0</v>
      </c>
      <c r="BJ409">
        <f t="shared" si="29"/>
        <v>0</v>
      </c>
      <c r="BK409">
        <f t="shared" si="30"/>
        <v>0</v>
      </c>
      <c r="BL409">
        <f t="shared" si="30"/>
        <v>0</v>
      </c>
      <c r="BM409">
        <f t="shared" si="30"/>
        <v>0</v>
      </c>
      <c r="BN409">
        <f t="shared" si="30"/>
        <v>0</v>
      </c>
      <c r="BO409">
        <f t="shared" si="30"/>
        <v>0</v>
      </c>
      <c r="BP409">
        <f t="shared" si="30"/>
        <v>0</v>
      </c>
    </row>
    <row r="410" spans="3:68" x14ac:dyDescent="0.2">
      <c r="C410" s="150" t="str">
        <f>IFERROR(VLOOKUP(TABLA!F410,BLIOTECAS!$C$1:$E$26,3,FALSE),"")</f>
        <v>Humanidades</v>
      </c>
      <c r="D410" s="209">
        <v>43971.445138888892</v>
      </c>
      <c r="E410" s="209" t="s">
        <v>396</v>
      </c>
      <c r="F410" t="s">
        <v>100</v>
      </c>
      <c r="G410" t="s">
        <v>305</v>
      </c>
      <c r="H410" t="s">
        <v>300</v>
      </c>
      <c r="I410" t="s">
        <v>306</v>
      </c>
      <c r="J410" t="s">
        <v>100</v>
      </c>
      <c r="S410" t="s">
        <v>26</v>
      </c>
      <c r="T410" t="s">
        <v>26</v>
      </c>
      <c r="U410">
        <v>4</v>
      </c>
      <c r="V410">
        <v>3</v>
      </c>
      <c r="W410">
        <v>2</v>
      </c>
      <c r="X410">
        <v>4</v>
      </c>
      <c r="Y410">
        <v>4</v>
      </c>
      <c r="Z410">
        <v>4</v>
      </c>
      <c r="AA410">
        <v>4</v>
      </c>
      <c r="AB410">
        <v>2</v>
      </c>
      <c r="AC410">
        <v>5</v>
      </c>
      <c r="AD410">
        <v>5</v>
      </c>
      <c r="AF410">
        <v>4</v>
      </c>
      <c r="AG410">
        <v>4</v>
      </c>
      <c r="AH410">
        <v>4</v>
      </c>
      <c r="AI410">
        <v>3</v>
      </c>
      <c r="AJ410">
        <v>5</v>
      </c>
      <c r="AK410" t="s">
        <v>26</v>
      </c>
      <c r="AL410">
        <v>5</v>
      </c>
      <c r="AM410">
        <v>5</v>
      </c>
      <c r="AN410" t="s">
        <v>345</v>
      </c>
      <c r="AV410" s="109" t="s">
        <v>270</v>
      </c>
      <c r="AW410" t="s">
        <v>26</v>
      </c>
      <c r="AY410">
        <v>4</v>
      </c>
      <c r="AZ410" s="109">
        <v>2</v>
      </c>
      <c r="BA410" s="191" t="s">
        <v>311</v>
      </c>
      <c r="BB410" t="s">
        <v>308</v>
      </c>
      <c r="BD410">
        <f t="shared" si="27"/>
        <v>1</v>
      </c>
      <c r="BE410">
        <f t="shared" si="28"/>
        <v>0</v>
      </c>
      <c r="BF410">
        <f t="shared" si="28"/>
        <v>0</v>
      </c>
      <c r="BG410">
        <f t="shared" si="28"/>
        <v>0</v>
      </c>
      <c r="BH410">
        <f t="shared" si="28"/>
        <v>0</v>
      </c>
      <c r="BI410">
        <f t="shared" si="28"/>
        <v>0</v>
      </c>
      <c r="BJ410">
        <f t="shared" si="29"/>
        <v>0</v>
      </c>
      <c r="BK410">
        <f t="shared" si="30"/>
        <v>0</v>
      </c>
      <c r="BL410">
        <f t="shared" si="30"/>
        <v>0</v>
      </c>
      <c r="BM410">
        <f t="shared" si="30"/>
        <v>1</v>
      </c>
      <c r="BN410">
        <f t="shared" si="30"/>
        <v>0</v>
      </c>
      <c r="BO410">
        <f t="shared" si="30"/>
        <v>0</v>
      </c>
      <c r="BP410">
        <f t="shared" si="30"/>
        <v>0</v>
      </c>
    </row>
    <row r="411" spans="3:68" x14ac:dyDescent="0.2">
      <c r="C411" s="150" t="str">
        <f>IFERROR(VLOOKUP(TABLA!F411,BLIOTECAS!$C$1:$E$26,3,FALSE),"")</f>
        <v>Ciencias Sociales</v>
      </c>
      <c r="D411" s="209">
        <v>43971.445138888892</v>
      </c>
      <c r="E411" s="209" t="s">
        <v>407</v>
      </c>
      <c r="F411" t="s">
        <v>97</v>
      </c>
      <c r="G411" t="s">
        <v>301</v>
      </c>
      <c r="H411" t="s">
        <v>301</v>
      </c>
      <c r="I411" t="s">
        <v>327</v>
      </c>
      <c r="J411" t="s">
        <v>97</v>
      </c>
      <c r="K411" t="s">
        <v>104</v>
      </c>
      <c r="L411" t="s">
        <v>309</v>
      </c>
      <c r="M411" t="s">
        <v>486</v>
      </c>
      <c r="S411" t="s">
        <v>270</v>
      </c>
      <c r="T411" t="s">
        <v>270</v>
      </c>
      <c r="U411">
        <v>4</v>
      </c>
      <c r="W411">
        <v>4</v>
      </c>
      <c r="X411">
        <v>4</v>
      </c>
      <c r="Y411">
        <v>4</v>
      </c>
      <c r="Z411">
        <v>5</v>
      </c>
      <c r="AA411">
        <v>4</v>
      </c>
      <c r="AB411">
        <v>4</v>
      </c>
      <c r="AC411">
        <v>4</v>
      </c>
      <c r="AD411">
        <v>4</v>
      </c>
      <c r="AF411">
        <v>4</v>
      </c>
      <c r="AG411">
        <v>5</v>
      </c>
      <c r="AH411">
        <v>4</v>
      </c>
      <c r="AI411">
        <v>3</v>
      </c>
      <c r="AJ411">
        <v>3</v>
      </c>
      <c r="AK411" t="s">
        <v>26</v>
      </c>
      <c r="AL411">
        <v>4</v>
      </c>
      <c r="AM411">
        <v>4</v>
      </c>
      <c r="AN411" t="s">
        <v>409</v>
      </c>
      <c r="AV411" s="109" t="s">
        <v>26</v>
      </c>
      <c r="AW411" t="s">
        <v>26</v>
      </c>
      <c r="AY411">
        <v>5</v>
      </c>
      <c r="AZ411" s="109">
        <v>5</v>
      </c>
      <c r="BA411" s="191" t="s">
        <v>303</v>
      </c>
      <c r="BB411" t="s">
        <v>308</v>
      </c>
      <c r="BD411">
        <f t="shared" si="27"/>
        <v>1</v>
      </c>
      <c r="BE411">
        <f t="shared" si="28"/>
        <v>0</v>
      </c>
      <c r="BF411">
        <f t="shared" si="28"/>
        <v>1</v>
      </c>
      <c r="BG411">
        <f t="shared" si="28"/>
        <v>0</v>
      </c>
      <c r="BH411">
        <f t="shared" si="28"/>
        <v>0</v>
      </c>
      <c r="BI411">
        <f t="shared" si="28"/>
        <v>0</v>
      </c>
      <c r="BJ411">
        <f t="shared" si="29"/>
        <v>0</v>
      </c>
      <c r="BK411">
        <f t="shared" si="30"/>
        <v>1</v>
      </c>
      <c r="BL411">
        <f t="shared" si="30"/>
        <v>1</v>
      </c>
      <c r="BM411">
        <f t="shared" si="30"/>
        <v>0</v>
      </c>
      <c r="BN411">
        <f t="shared" si="30"/>
        <v>0</v>
      </c>
      <c r="BO411">
        <f t="shared" si="30"/>
        <v>0</v>
      </c>
      <c r="BP411">
        <f t="shared" si="30"/>
        <v>0</v>
      </c>
    </row>
    <row r="412" spans="3:68" x14ac:dyDescent="0.2">
      <c r="C412" s="150" t="str">
        <f>IFERROR(VLOOKUP(TABLA!F412,BLIOTECAS!$C$1:$E$26,3,FALSE),"")</f>
        <v>Ciencias Experimentales</v>
      </c>
      <c r="D412" s="209">
        <v>43971.445138888892</v>
      </c>
      <c r="E412" s="209" t="s">
        <v>396</v>
      </c>
      <c r="F412" t="s">
        <v>90</v>
      </c>
      <c r="G412" t="s">
        <v>301</v>
      </c>
      <c r="H412" t="s">
        <v>300</v>
      </c>
      <c r="I412" t="s">
        <v>306</v>
      </c>
      <c r="J412" t="s">
        <v>90</v>
      </c>
      <c r="K412" t="s">
        <v>95</v>
      </c>
      <c r="L412" t="s">
        <v>309</v>
      </c>
      <c r="M412" t="s">
        <v>447</v>
      </c>
      <c r="S412" t="s">
        <v>26</v>
      </c>
      <c r="T412" t="s">
        <v>270</v>
      </c>
      <c r="U412">
        <v>2</v>
      </c>
      <c r="V412">
        <v>1</v>
      </c>
      <c r="W412">
        <v>1</v>
      </c>
      <c r="X412">
        <v>2</v>
      </c>
      <c r="Y412">
        <v>5</v>
      </c>
      <c r="Z412">
        <v>4</v>
      </c>
      <c r="AA412">
        <v>5</v>
      </c>
      <c r="AB412">
        <v>4</v>
      </c>
      <c r="AC412">
        <v>2</v>
      </c>
      <c r="AD412">
        <v>5</v>
      </c>
      <c r="AF412">
        <v>3</v>
      </c>
      <c r="AG412">
        <v>3</v>
      </c>
      <c r="AH412">
        <v>3</v>
      </c>
      <c r="AI412">
        <v>3</v>
      </c>
      <c r="AJ412">
        <v>4</v>
      </c>
      <c r="AK412" t="s">
        <v>26</v>
      </c>
      <c r="AL412">
        <v>3</v>
      </c>
      <c r="AM412">
        <v>3</v>
      </c>
      <c r="AN412" t="s">
        <v>408</v>
      </c>
      <c r="AV412" s="109" t="s">
        <v>26</v>
      </c>
      <c r="AW412" t="s">
        <v>26</v>
      </c>
      <c r="AY412">
        <v>4</v>
      </c>
      <c r="AZ412" s="109">
        <v>4</v>
      </c>
      <c r="BA412" s="191" t="s">
        <v>319</v>
      </c>
      <c r="BB412" t="s">
        <v>317</v>
      </c>
      <c r="BD412">
        <f t="shared" si="27"/>
        <v>1</v>
      </c>
      <c r="BE412">
        <f t="shared" si="28"/>
        <v>0</v>
      </c>
      <c r="BF412">
        <f t="shared" si="28"/>
        <v>0</v>
      </c>
      <c r="BG412">
        <f t="shared" si="28"/>
        <v>0</v>
      </c>
      <c r="BH412">
        <f t="shared" si="28"/>
        <v>0</v>
      </c>
      <c r="BI412">
        <f t="shared" si="28"/>
        <v>0</v>
      </c>
      <c r="BJ412">
        <f t="shared" si="29"/>
        <v>1</v>
      </c>
      <c r="BK412">
        <f t="shared" si="30"/>
        <v>0</v>
      </c>
      <c r="BL412">
        <f t="shared" si="30"/>
        <v>1</v>
      </c>
      <c r="BM412">
        <f t="shared" si="30"/>
        <v>1</v>
      </c>
      <c r="BN412">
        <f t="shared" si="30"/>
        <v>0</v>
      </c>
      <c r="BO412">
        <f t="shared" si="30"/>
        <v>0</v>
      </c>
      <c r="BP412">
        <f t="shared" si="30"/>
        <v>0</v>
      </c>
    </row>
    <row r="413" spans="3:68" x14ac:dyDescent="0.2">
      <c r="C413" s="150" t="str">
        <f>IFERROR(VLOOKUP(TABLA!F413,BLIOTECAS!$C$1:$E$26,3,FALSE),"")</f>
        <v>Ciencias Experimentales</v>
      </c>
      <c r="D413" s="209">
        <v>43971.443749999999</v>
      </c>
      <c r="E413" s="209" t="s">
        <v>418</v>
      </c>
      <c r="F413" t="s">
        <v>94</v>
      </c>
      <c r="G413" t="s">
        <v>397</v>
      </c>
      <c r="H413" t="s">
        <v>320</v>
      </c>
      <c r="I413" t="s">
        <v>306</v>
      </c>
      <c r="J413" t="s">
        <v>309</v>
      </c>
      <c r="K413" t="s">
        <v>94</v>
      </c>
      <c r="S413" t="s">
        <v>26</v>
      </c>
      <c r="T413" t="s">
        <v>26</v>
      </c>
      <c r="U413">
        <v>1</v>
      </c>
      <c r="V413">
        <v>1</v>
      </c>
      <c r="W413">
        <v>1</v>
      </c>
      <c r="X413">
        <v>3</v>
      </c>
      <c r="Y413">
        <v>1</v>
      </c>
      <c r="Z413">
        <v>5</v>
      </c>
      <c r="AA413">
        <v>2</v>
      </c>
      <c r="AB413">
        <v>3</v>
      </c>
      <c r="AC413">
        <v>3</v>
      </c>
      <c r="AD413">
        <v>3</v>
      </c>
      <c r="AF413">
        <v>2</v>
      </c>
      <c r="AG413">
        <v>3</v>
      </c>
      <c r="AH413">
        <v>3</v>
      </c>
      <c r="AI413">
        <v>2</v>
      </c>
      <c r="AJ413">
        <v>2</v>
      </c>
      <c r="AK413" t="s">
        <v>26</v>
      </c>
      <c r="AL413">
        <v>4</v>
      </c>
      <c r="AM413">
        <v>4</v>
      </c>
      <c r="AN413" t="s">
        <v>334</v>
      </c>
      <c r="AV413" s="109" t="s">
        <v>26</v>
      </c>
      <c r="AW413" t="s">
        <v>26</v>
      </c>
      <c r="AY413">
        <v>4</v>
      </c>
      <c r="AZ413" s="109">
        <v>3</v>
      </c>
      <c r="BA413" s="191" t="s">
        <v>319</v>
      </c>
      <c r="BB413" t="s">
        <v>308</v>
      </c>
      <c r="BD413">
        <f t="shared" si="27"/>
        <v>1</v>
      </c>
      <c r="BE413">
        <f t="shared" si="28"/>
        <v>0</v>
      </c>
      <c r="BF413">
        <f t="shared" si="28"/>
        <v>0</v>
      </c>
      <c r="BG413">
        <f t="shared" si="28"/>
        <v>0</v>
      </c>
      <c r="BH413">
        <f t="shared" si="28"/>
        <v>0</v>
      </c>
      <c r="BI413">
        <f t="shared" si="28"/>
        <v>0</v>
      </c>
      <c r="BJ413">
        <f t="shared" si="29"/>
        <v>0</v>
      </c>
      <c r="BK413">
        <f t="shared" si="30"/>
        <v>1</v>
      </c>
      <c r="BL413">
        <f t="shared" si="30"/>
        <v>0</v>
      </c>
      <c r="BM413">
        <f t="shared" si="30"/>
        <v>0</v>
      </c>
      <c r="BN413">
        <f t="shared" si="30"/>
        <v>0</v>
      </c>
      <c r="BO413">
        <f t="shared" si="30"/>
        <v>0</v>
      </c>
      <c r="BP413">
        <f t="shared" si="30"/>
        <v>0</v>
      </c>
    </row>
    <row r="414" spans="3:68" x14ac:dyDescent="0.2">
      <c r="C414" s="150" t="str">
        <f>IFERROR(VLOOKUP(TABLA!F414,BLIOTECAS!$C$1:$E$26,3,FALSE),"")</f>
        <v>Ciencias Experimentales</v>
      </c>
      <c r="D414" s="209">
        <v>43971.442361111112</v>
      </c>
      <c r="E414" s="209" t="s">
        <v>396</v>
      </c>
      <c r="F414" t="s">
        <v>98</v>
      </c>
      <c r="G414" t="s">
        <v>300</v>
      </c>
      <c r="H414" t="s">
        <v>320</v>
      </c>
      <c r="I414" t="s">
        <v>306</v>
      </c>
      <c r="J414" t="s">
        <v>98</v>
      </c>
      <c r="M414" t="s">
        <v>487</v>
      </c>
      <c r="S414" t="s">
        <v>270</v>
      </c>
      <c r="T414" t="s">
        <v>270</v>
      </c>
      <c r="U414">
        <v>4</v>
      </c>
      <c r="V414">
        <v>1</v>
      </c>
      <c r="X414">
        <v>1</v>
      </c>
      <c r="Y414">
        <v>5</v>
      </c>
      <c r="Z414">
        <v>3</v>
      </c>
      <c r="AA414">
        <v>5</v>
      </c>
      <c r="AB414">
        <v>1</v>
      </c>
      <c r="AC414">
        <v>3</v>
      </c>
      <c r="AD414">
        <v>5</v>
      </c>
      <c r="AF414">
        <v>3</v>
      </c>
      <c r="AG414">
        <v>3</v>
      </c>
      <c r="AH414">
        <v>3</v>
      </c>
      <c r="AI414">
        <v>3</v>
      </c>
      <c r="AJ414">
        <v>5</v>
      </c>
      <c r="AK414" t="s">
        <v>26</v>
      </c>
      <c r="AL414">
        <v>3</v>
      </c>
      <c r="AM414">
        <v>3</v>
      </c>
      <c r="AN414" t="s">
        <v>408</v>
      </c>
      <c r="AV414" s="109" t="s">
        <v>26</v>
      </c>
      <c r="AW414" t="s">
        <v>26</v>
      </c>
      <c r="AY414">
        <v>3</v>
      </c>
      <c r="AZ414" s="109">
        <v>3</v>
      </c>
      <c r="BA414" s="191" t="s">
        <v>311</v>
      </c>
      <c r="BB414" t="s">
        <v>317</v>
      </c>
      <c r="BD414">
        <f t="shared" si="27"/>
        <v>1</v>
      </c>
      <c r="BE414">
        <f t="shared" si="28"/>
        <v>0</v>
      </c>
      <c r="BF414">
        <f t="shared" si="28"/>
        <v>0</v>
      </c>
      <c r="BG414">
        <f t="shared" si="28"/>
        <v>0</v>
      </c>
      <c r="BH414">
        <f t="shared" si="28"/>
        <v>0</v>
      </c>
      <c r="BI414">
        <f t="shared" si="28"/>
        <v>0</v>
      </c>
      <c r="BJ414">
        <f t="shared" si="29"/>
        <v>1</v>
      </c>
      <c r="BK414">
        <f t="shared" si="30"/>
        <v>0</v>
      </c>
      <c r="BL414">
        <f t="shared" si="30"/>
        <v>1</v>
      </c>
      <c r="BM414">
        <f t="shared" si="30"/>
        <v>1</v>
      </c>
      <c r="BN414">
        <f t="shared" si="30"/>
        <v>0</v>
      </c>
      <c r="BO414">
        <f t="shared" si="30"/>
        <v>0</v>
      </c>
      <c r="BP414">
        <f t="shared" si="30"/>
        <v>0</v>
      </c>
    </row>
    <row r="415" spans="3:68" x14ac:dyDescent="0.2">
      <c r="C415" s="150" t="str">
        <f>IFERROR(VLOOKUP(TABLA!F415,BLIOTECAS!$C$1:$E$26,3,FALSE),"")</f>
        <v>Humanidades</v>
      </c>
      <c r="D415" s="209">
        <v>43971.441666666666</v>
      </c>
      <c r="E415" s="209" t="s">
        <v>407</v>
      </c>
      <c r="F415" t="s">
        <v>100</v>
      </c>
      <c r="G415" t="s">
        <v>305</v>
      </c>
      <c r="H415" t="s">
        <v>305</v>
      </c>
      <c r="I415" t="s">
        <v>315</v>
      </c>
      <c r="J415" t="s">
        <v>100</v>
      </c>
      <c r="S415" t="s">
        <v>270</v>
      </c>
      <c r="T415" t="s">
        <v>270</v>
      </c>
      <c r="U415">
        <v>3</v>
      </c>
      <c r="V415">
        <v>3</v>
      </c>
      <c r="W415">
        <v>4</v>
      </c>
      <c r="X415">
        <v>1</v>
      </c>
      <c r="Y415">
        <v>4</v>
      </c>
      <c r="Z415">
        <v>4</v>
      </c>
      <c r="AA415">
        <v>2</v>
      </c>
      <c r="AB415">
        <v>3</v>
      </c>
      <c r="AC415">
        <v>3</v>
      </c>
      <c r="AD415">
        <v>4</v>
      </c>
      <c r="AF415">
        <v>4</v>
      </c>
      <c r="AG415">
        <v>5</v>
      </c>
      <c r="AH415">
        <v>4</v>
      </c>
      <c r="AI415">
        <v>5</v>
      </c>
      <c r="AJ415">
        <v>3</v>
      </c>
      <c r="AK415" t="s">
        <v>26</v>
      </c>
      <c r="AL415">
        <v>4</v>
      </c>
      <c r="AN415" t="s">
        <v>488</v>
      </c>
      <c r="AV415" s="109" t="s">
        <v>270</v>
      </c>
      <c r="AW415" t="s">
        <v>270</v>
      </c>
      <c r="AX415" t="s">
        <v>313</v>
      </c>
      <c r="AY415">
        <v>5</v>
      </c>
      <c r="AZ415" s="109">
        <v>5</v>
      </c>
      <c r="BA415" s="191" t="s">
        <v>311</v>
      </c>
      <c r="BC415" t="s">
        <v>489</v>
      </c>
      <c r="BD415">
        <f t="shared" si="27"/>
        <v>0</v>
      </c>
      <c r="BE415">
        <f t="shared" si="28"/>
        <v>1</v>
      </c>
      <c r="BF415">
        <f t="shared" si="28"/>
        <v>0</v>
      </c>
      <c r="BG415">
        <f t="shared" si="28"/>
        <v>0</v>
      </c>
      <c r="BH415">
        <f t="shared" si="28"/>
        <v>0</v>
      </c>
      <c r="BI415">
        <f t="shared" si="28"/>
        <v>0</v>
      </c>
      <c r="BJ415">
        <f t="shared" si="29"/>
        <v>1</v>
      </c>
      <c r="BK415">
        <f t="shared" si="30"/>
        <v>1</v>
      </c>
      <c r="BL415">
        <f t="shared" si="30"/>
        <v>0</v>
      </c>
      <c r="BM415">
        <f t="shared" si="30"/>
        <v>1</v>
      </c>
      <c r="BN415">
        <f t="shared" si="30"/>
        <v>1</v>
      </c>
      <c r="BO415">
        <f t="shared" si="30"/>
        <v>0</v>
      </c>
      <c r="BP415">
        <f t="shared" si="30"/>
        <v>0</v>
      </c>
    </row>
    <row r="416" spans="3:68" x14ac:dyDescent="0.2">
      <c r="C416" s="150" t="str">
        <f>IFERROR(VLOOKUP(TABLA!F416,BLIOTECAS!$C$1:$E$26,3,FALSE),"")</f>
        <v>Humanidades</v>
      </c>
      <c r="D416" s="209">
        <v>43971.44027777778</v>
      </c>
      <c r="E416" s="209" t="s">
        <v>396</v>
      </c>
      <c r="F416" t="s">
        <v>100</v>
      </c>
      <c r="G416" t="s">
        <v>300</v>
      </c>
      <c r="H416" t="s">
        <v>301</v>
      </c>
      <c r="I416" t="s">
        <v>318</v>
      </c>
      <c r="J416" t="s">
        <v>100</v>
      </c>
      <c r="K416" t="s">
        <v>309</v>
      </c>
      <c r="S416" t="s">
        <v>270</v>
      </c>
      <c r="T416" t="s">
        <v>270</v>
      </c>
      <c r="U416">
        <v>4</v>
      </c>
      <c r="V416">
        <v>3</v>
      </c>
      <c r="W416">
        <v>5</v>
      </c>
      <c r="X416">
        <v>1</v>
      </c>
      <c r="Y416">
        <v>5</v>
      </c>
      <c r="Z416">
        <v>5</v>
      </c>
      <c r="AA416">
        <v>5</v>
      </c>
      <c r="AB416">
        <v>3</v>
      </c>
      <c r="AC416">
        <v>3</v>
      </c>
      <c r="AD416">
        <v>4</v>
      </c>
      <c r="AF416">
        <v>4</v>
      </c>
      <c r="AG416">
        <v>2</v>
      </c>
      <c r="AH416">
        <v>4</v>
      </c>
      <c r="AI416">
        <v>3</v>
      </c>
      <c r="AJ416">
        <v>3</v>
      </c>
      <c r="AK416" t="s">
        <v>26</v>
      </c>
      <c r="AL416">
        <v>3</v>
      </c>
      <c r="AM416">
        <v>3</v>
      </c>
      <c r="AN416" t="s">
        <v>428</v>
      </c>
      <c r="AV416" s="109" t="s">
        <v>26</v>
      </c>
      <c r="AW416" t="s">
        <v>270</v>
      </c>
      <c r="AX416" t="s">
        <v>328</v>
      </c>
      <c r="AY416">
        <v>2</v>
      </c>
      <c r="AZ416" s="109">
        <v>2</v>
      </c>
      <c r="BA416" s="191" t="s">
        <v>319</v>
      </c>
      <c r="BB416" t="s">
        <v>317</v>
      </c>
      <c r="BD416">
        <f t="shared" si="27"/>
        <v>0</v>
      </c>
      <c r="BE416">
        <f t="shared" si="28"/>
        <v>0</v>
      </c>
      <c r="BF416">
        <f t="shared" si="28"/>
        <v>1</v>
      </c>
      <c r="BG416">
        <f t="shared" si="28"/>
        <v>0</v>
      </c>
      <c r="BH416">
        <f t="shared" si="28"/>
        <v>0</v>
      </c>
      <c r="BI416">
        <f t="shared" si="28"/>
        <v>0</v>
      </c>
      <c r="BJ416">
        <f t="shared" si="29"/>
        <v>0</v>
      </c>
      <c r="BK416">
        <f t="shared" si="30"/>
        <v>1</v>
      </c>
      <c r="BL416">
        <f t="shared" si="30"/>
        <v>1</v>
      </c>
      <c r="BM416">
        <f t="shared" si="30"/>
        <v>1</v>
      </c>
      <c r="BN416">
        <f t="shared" si="30"/>
        <v>0</v>
      </c>
      <c r="BO416">
        <f t="shared" si="30"/>
        <v>0</v>
      </c>
      <c r="BP416">
        <f t="shared" si="30"/>
        <v>0</v>
      </c>
    </row>
    <row r="417" spans="3:68" x14ac:dyDescent="0.2">
      <c r="C417" s="150" t="str">
        <f>IFERROR(VLOOKUP(TABLA!F417,BLIOTECAS!$C$1:$E$26,3,FALSE),"")</f>
        <v>Ciencias Sociales</v>
      </c>
      <c r="D417" s="209">
        <v>43971.439583333333</v>
      </c>
      <c r="E417" s="209" t="s">
        <v>401</v>
      </c>
      <c r="F417" t="s">
        <v>93</v>
      </c>
      <c r="G417" t="s">
        <v>301</v>
      </c>
      <c r="H417" t="s">
        <v>301</v>
      </c>
      <c r="I417" t="s">
        <v>306</v>
      </c>
      <c r="J417" t="s">
        <v>93</v>
      </c>
      <c r="S417" t="s">
        <v>26</v>
      </c>
      <c r="T417" t="s">
        <v>270</v>
      </c>
      <c r="U417">
        <v>3</v>
      </c>
      <c r="V417">
        <v>5</v>
      </c>
      <c r="W417">
        <v>5</v>
      </c>
      <c r="X417">
        <v>5</v>
      </c>
      <c r="Y417">
        <v>5</v>
      </c>
      <c r="Z417">
        <v>5</v>
      </c>
      <c r="AA417">
        <v>5</v>
      </c>
      <c r="AB417">
        <v>5</v>
      </c>
      <c r="AC417">
        <v>1</v>
      </c>
      <c r="AD417">
        <v>1</v>
      </c>
      <c r="AF417">
        <v>1</v>
      </c>
      <c r="AG417">
        <v>1</v>
      </c>
      <c r="AH417">
        <v>1</v>
      </c>
      <c r="AI417">
        <v>1</v>
      </c>
      <c r="AJ417">
        <v>1</v>
      </c>
      <c r="AK417" t="s">
        <v>26</v>
      </c>
      <c r="AL417">
        <v>1</v>
      </c>
      <c r="AM417">
        <v>1</v>
      </c>
      <c r="AV417" s="109" t="s">
        <v>270</v>
      </c>
      <c r="AW417" t="s">
        <v>270</v>
      </c>
      <c r="AX417" t="s">
        <v>328</v>
      </c>
      <c r="AY417">
        <v>3</v>
      </c>
      <c r="AZ417" s="109">
        <v>1</v>
      </c>
      <c r="BA417" s="191" t="s">
        <v>331</v>
      </c>
      <c r="BB417" t="s">
        <v>332</v>
      </c>
      <c r="BC417" t="s">
        <v>490</v>
      </c>
      <c r="BD417">
        <f t="shared" si="27"/>
        <v>1</v>
      </c>
      <c r="BE417">
        <f t="shared" si="28"/>
        <v>0</v>
      </c>
      <c r="BF417">
        <f t="shared" si="28"/>
        <v>0</v>
      </c>
      <c r="BG417">
        <f t="shared" si="28"/>
        <v>0</v>
      </c>
      <c r="BH417">
        <f t="shared" si="28"/>
        <v>0</v>
      </c>
      <c r="BI417">
        <f t="shared" si="28"/>
        <v>0</v>
      </c>
      <c r="BJ417">
        <f t="shared" si="29"/>
        <v>0</v>
      </c>
      <c r="BK417">
        <f t="shared" si="30"/>
        <v>0</v>
      </c>
      <c r="BL417">
        <f t="shared" si="30"/>
        <v>0</v>
      </c>
      <c r="BM417">
        <f t="shared" si="30"/>
        <v>0</v>
      </c>
      <c r="BN417">
        <f t="shared" si="30"/>
        <v>0</v>
      </c>
      <c r="BO417">
        <f t="shared" si="30"/>
        <v>0</v>
      </c>
      <c r="BP417">
        <f t="shared" si="30"/>
        <v>0</v>
      </c>
    </row>
    <row r="418" spans="3:68" x14ac:dyDescent="0.2">
      <c r="C418" s="150" t="str">
        <f>IFERROR(VLOOKUP(TABLA!F418,BLIOTECAS!$C$1:$E$26,3,FALSE),"")</f>
        <v>Ciencias Experimentales</v>
      </c>
      <c r="D418" s="209">
        <v>43971.439583333333</v>
      </c>
      <c r="E418" s="209" t="s">
        <v>396</v>
      </c>
      <c r="F418" t="s">
        <v>105</v>
      </c>
      <c r="G418" t="s">
        <v>300</v>
      </c>
      <c r="H418" t="s">
        <v>320</v>
      </c>
      <c r="I418" t="s">
        <v>318</v>
      </c>
      <c r="J418" t="s">
        <v>105</v>
      </c>
      <c r="S418" t="s">
        <v>26</v>
      </c>
      <c r="T418" t="s">
        <v>270</v>
      </c>
      <c r="U418">
        <v>4</v>
      </c>
      <c r="V418">
        <v>1</v>
      </c>
      <c r="W418">
        <v>1</v>
      </c>
      <c r="X418">
        <v>1</v>
      </c>
      <c r="Y418">
        <v>4</v>
      </c>
      <c r="Z418">
        <v>3</v>
      </c>
      <c r="AA418">
        <v>2</v>
      </c>
      <c r="AB418">
        <v>1</v>
      </c>
      <c r="AC418">
        <v>4</v>
      </c>
      <c r="AD418">
        <v>4</v>
      </c>
      <c r="AF418">
        <v>3</v>
      </c>
      <c r="AG418">
        <v>4</v>
      </c>
      <c r="AH418">
        <v>3</v>
      </c>
      <c r="AI418">
        <v>3</v>
      </c>
      <c r="AJ418">
        <v>4</v>
      </c>
      <c r="AK418" t="s">
        <v>26</v>
      </c>
      <c r="AL418">
        <v>3</v>
      </c>
      <c r="AM418">
        <v>3</v>
      </c>
      <c r="AN418" t="s">
        <v>483</v>
      </c>
      <c r="AV418" s="109" t="s">
        <v>26</v>
      </c>
      <c r="AW418" t="s">
        <v>26</v>
      </c>
      <c r="AY418">
        <v>4</v>
      </c>
      <c r="AZ418" s="109">
        <v>4</v>
      </c>
      <c r="BA418" s="191" t="s">
        <v>311</v>
      </c>
      <c r="BD418">
        <f t="shared" si="27"/>
        <v>0</v>
      </c>
      <c r="BE418">
        <f t="shared" si="28"/>
        <v>0</v>
      </c>
      <c r="BF418">
        <f t="shared" si="28"/>
        <v>1</v>
      </c>
      <c r="BG418">
        <f t="shared" si="28"/>
        <v>0</v>
      </c>
      <c r="BH418">
        <f t="shared" si="28"/>
        <v>0</v>
      </c>
      <c r="BI418">
        <f t="shared" si="28"/>
        <v>0</v>
      </c>
      <c r="BJ418">
        <f t="shared" si="29"/>
        <v>1</v>
      </c>
      <c r="BK418">
        <f t="shared" si="30"/>
        <v>0</v>
      </c>
      <c r="BL418">
        <f t="shared" si="30"/>
        <v>1</v>
      </c>
      <c r="BM418">
        <f t="shared" si="30"/>
        <v>0</v>
      </c>
      <c r="BN418">
        <f t="shared" si="30"/>
        <v>0</v>
      </c>
      <c r="BO418">
        <f t="shared" si="30"/>
        <v>0</v>
      </c>
      <c r="BP418">
        <f t="shared" si="30"/>
        <v>0</v>
      </c>
    </row>
    <row r="419" spans="3:68" x14ac:dyDescent="0.2">
      <c r="C419" s="150" t="str">
        <f>IFERROR(VLOOKUP(TABLA!F419,BLIOTECAS!$C$1:$E$26,3,FALSE),"")</f>
        <v>Humanidades</v>
      </c>
      <c r="D419" s="209">
        <v>43971.438888888886</v>
      </c>
      <c r="E419" s="209" t="s">
        <v>396</v>
      </c>
      <c r="F419" t="s">
        <v>102</v>
      </c>
      <c r="G419" t="s">
        <v>301</v>
      </c>
      <c r="H419" t="s">
        <v>300</v>
      </c>
      <c r="I419" t="s">
        <v>327</v>
      </c>
      <c r="K419" t="s">
        <v>310</v>
      </c>
      <c r="M419" t="s">
        <v>491</v>
      </c>
      <c r="S419" t="s">
        <v>270</v>
      </c>
      <c r="T419" t="s">
        <v>270</v>
      </c>
      <c r="U419">
        <v>5</v>
      </c>
      <c r="V419">
        <v>1</v>
      </c>
      <c r="W419">
        <v>1</v>
      </c>
      <c r="X419">
        <v>3</v>
      </c>
      <c r="Y419">
        <v>4</v>
      </c>
      <c r="Z419">
        <v>5</v>
      </c>
      <c r="AA419">
        <v>4</v>
      </c>
      <c r="AB419">
        <v>3</v>
      </c>
      <c r="AC419">
        <v>1</v>
      </c>
      <c r="AD419">
        <v>3</v>
      </c>
      <c r="AF419">
        <v>1</v>
      </c>
      <c r="AG419">
        <v>1</v>
      </c>
      <c r="AH419">
        <v>3</v>
      </c>
      <c r="AI419">
        <v>1</v>
      </c>
      <c r="AJ419">
        <v>3</v>
      </c>
      <c r="AK419" t="s">
        <v>270</v>
      </c>
      <c r="AL419">
        <v>3</v>
      </c>
      <c r="AM419">
        <v>1</v>
      </c>
      <c r="AN419" t="s">
        <v>354</v>
      </c>
      <c r="AV419" s="109" t="s">
        <v>26</v>
      </c>
      <c r="AW419" t="s">
        <v>26</v>
      </c>
      <c r="AY419">
        <v>5</v>
      </c>
      <c r="AZ419" s="109">
        <v>5</v>
      </c>
      <c r="BA419" s="191" t="s">
        <v>311</v>
      </c>
      <c r="BB419" t="s">
        <v>317</v>
      </c>
      <c r="BC419" t="s">
        <v>492</v>
      </c>
      <c r="BD419">
        <f t="shared" si="27"/>
        <v>1</v>
      </c>
      <c r="BE419">
        <f t="shared" si="28"/>
        <v>0</v>
      </c>
      <c r="BF419">
        <f t="shared" si="28"/>
        <v>1</v>
      </c>
      <c r="BG419">
        <f t="shared" si="28"/>
        <v>0</v>
      </c>
      <c r="BH419">
        <f t="shared" si="28"/>
        <v>0</v>
      </c>
      <c r="BI419">
        <f t="shared" si="28"/>
        <v>0</v>
      </c>
      <c r="BJ419">
        <f t="shared" si="29"/>
        <v>1</v>
      </c>
      <c r="BK419">
        <f t="shared" si="30"/>
        <v>0</v>
      </c>
      <c r="BL419">
        <f t="shared" si="30"/>
        <v>0</v>
      </c>
      <c r="BM419">
        <f t="shared" si="30"/>
        <v>1</v>
      </c>
      <c r="BN419">
        <f t="shared" si="30"/>
        <v>0</v>
      </c>
      <c r="BO419">
        <f t="shared" si="30"/>
        <v>0</v>
      </c>
      <c r="BP419">
        <f t="shared" si="30"/>
        <v>0</v>
      </c>
    </row>
    <row r="420" spans="3:68" x14ac:dyDescent="0.2">
      <c r="C420" s="150" t="str">
        <f>IFERROR(VLOOKUP(TABLA!F420,BLIOTECAS!$C$1:$E$26,3,FALSE),"")</f>
        <v>Humanidades</v>
      </c>
      <c r="D420" s="209">
        <v>43971.4375</v>
      </c>
      <c r="E420" s="209" t="s">
        <v>401</v>
      </c>
      <c r="F420" t="s">
        <v>104</v>
      </c>
      <c r="G420" t="s">
        <v>305</v>
      </c>
      <c r="H420" t="s">
        <v>305</v>
      </c>
      <c r="I420" t="s">
        <v>315</v>
      </c>
      <c r="J420" t="s">
        <v>104</v>
      </c>
      <c r="M420" t="s">
        <v>267</v>
      </c>
      <c r="S420" t="s">
        <v>270</v>
      </c>
      <c r="T420" t="s">
        <v>270</v>
      </c>
      <c r="U420">
        <v>4</v>
      </c>
      <c r="V420">
        <v>4</v>
      </c>
      <c r="W420">
        <v>4</v>
      </c>
      <c r="X420">
        <v>4</v>
      </c>
      <c r="Y420">
        <v>2</v>
      </c>
      <c r="Z420">
        <v>5</v>
      </c>
      <c r="AA420">
        <v>1</v>
      </c>
      <c r="AB420">
        <v>2</v>
      </c>
      <c r="AC420">
        <v>3</v>
      </c>
      <c r="AD420">
        <v>3</v>
      </c>
      <c r="AF420">
        <v>2</v>
      </c>
      <c r="AG420">
        <v>3</v>
      </c>
      <c r="AH420">
        <v>3</v>
      </c>
      <c r="AI420">
        <v>3</v>
      </c>
      <c r="AJ420">
        <v>3</v>
      </c>
      <c r="AK420" t="s">
        <v>270</v>
      </c>
      <c r="AL420">
        <v>4</v>
      </c>
      <c r="AM420">
        <v>3</v>
      </c>
      <c r="AN420" t="s">
        <v>354</v>
      </c>
      <c r="AV420" s="109" t="s">
        <v>270</v>
      </c>
      <c r="AW420" t="s">
        <v>26</v>
      </c>
      <c r="AY420">
        <v>4</v>
      </c>
      <c r="AZ420" s="109">
        <v>4</v>
      </c>
      <c r="BA420" s="191" t="s">
        <v>311</v>
      </c>
      <c r="BB420" t="s">
        <v>308</v>
      </c>
      <c r="BD420">
        <f t="shared" si="27"/>
        <v>0</v>
      </c>
      <c r="BE420">
        <f t="shared" si="28"/>
        <v>1</v>
      </c>
      <c r="BF420">
        <f t="shared" si="28"/>
        <v>0</v>
      </c>
      <c r="BG420">
        <f t="shared" si="28"/>
        <v>0</v>
      </c>
      <c r="BH420">
        <f t="shared" si="28"/>
        <v>0</v>
      </c>
      <c r="BI420">
        <f t="shared" si="28"/>
        <v>0</v>
      </c>
      <c r="BJ420">
        <f t="shared" si="29"/>
        <v>1</v>
      </c>
      <c r="BK420">
        <f t="shared" si="30"/>
        <v>0</v>
      </c>
      <c r="BL420">
        <f t="shared" si="30"/>
        <v>0</v>
      </c>
      <c r="BM420">
        <f t="shared" si="30"/>
        <v>1</v>
      </c>
      <c r="BN420">
        <f t="shared" si="30"/>
        <v>0</v>
      </c>
      <c r="BO420">
        <f t="shared" si="30"/>
        <v>0</v>
      </c>
      <c r="BP420">
        <f t="shared" si="30"/>
        <v>0</v>
      </c>
    </row>
    <row r="421" spans="3:68" x14ac:dyDescent="0.2">
      <c r="C421" s="150" t="str">
        <f>IFERROR(VLOOKUP(TABLA!F421,BLIOTECAS!$C$1:$E$26,3,FALSE),"")</f>
        <v>Ciencias Sociales</v>
      </c>
      <c r="D421" s="209">
        <v>43971.4375</v>
      </c>
      <c r="E421" s="209" t="s">
        <v>396</v>
      </c>
      <c r="F421" t="s">
        <v>99</v>
      </c>
      <c r="G421" t="s">
        <v>301</v>
      </c>
      <c r="H421" t="s">
        <v>320</v>
      </c>
      <c r="I421" t="s">
        <v>306</v>
      </c>
      <c r="J421" t="s">
        <v>309</v>
      </c>
      <c r="K421" t="s">
        <v>322</v>
      </c>
      <c r="S421" t="s">
        <v>26</v>
      </c>
      <c r="T421" t="s">
        <v>26</v>
      </c>
      <c r="U421">
        <v>3</v>
      </c>
      <c r="V421">
        <v>1</v>
      </c>
      <c r="W421">
        <v>1</v>
      </c>
      <c r="X421">
        <v>5</v>
      </c>
      <c r="Y421">
        <v>3</v>
      </c>
      <c r="Z421">
        <v>2</v>
      </c>
      <c r="AA421">
        <v>2</v>
      </c>
      <c r="AB421">
        <v>1</v>
      </c>
      <c r="AC421">
        <v>2</v>
      </c>
      <c r="AD421">
        <v>2</v>
      </c>
      <c r="AF421">
        <v>3</v>
      </c>
      <c r="AG421">
        <v>4</v>
      </c>
      <c r="AH421">
        <v>4</v>
      </c>
      <c r="AI421">
        <v>2</v>
      </c>
      <c r="AJ421">
        <v>2</v>
      </c>
      <c r="AK421" t="s">
        <v>26</v>
      </c>
      <c r="AL421">
        <v>4</v>
      </c>
      <c r="AM421">
        <v>2</v>
      </c>
      <c r="AN421" t="s">
        <v>345</v>
      </c>
      <c r="AV421" s="109" t="s">
        <v>26</v>
      </c>
      <c r="AW421" t="s">
        <v>26</v>
      </c>
      <c r="AY421">
        <v>2</v>
      </c>
      <c r="AZ421" s="109">
        <v>2</v>
      </c>
      <c r="BA421" s="191" t="s">
        <v>319</v>
      </c>
      <c r="BB421" t="s">
        <v>317</v>
      </c>
      <c r="BD421">
        <f t="shared" si="27"/>
        <v>1</v>
      </c>
      <c r="BE421">
        <f t="shared" si="28"/>
        <v>0</v>
      </c>
      <c r="BF421">
        <f t="shared" si="28"/>
        <v>0</v>
      </c>
      <c r="BG421">
        <f t="shared" ref="BE421:BI472" si="31">IF(IFERROR(FIND(BG$1,$I421,1),0)&lt;&gt;0,1,0)</f>
        <v>0</v>
      </c>
      <c r="BH421">
        <f t="shared" si="31"/>
        <v>0</v>
      </c>
      <c r="BI421">
        <f t="shared" si="31"/>
        <v>0</v>
      </c>
      <c r="BJ421">
        <f t="shared" si="29"/>
        <v>0</v>
      </c>
      <c r="BK421">
        <f t="shared" si="30"/>
        <v>0</v>
      </c>
      <c r="BL421">
        <f t="shared" si="30"/>
        <v>0</v>
      </c>
      <c r="BM421">
        <f t="shared" si="30"/>
        <v>1</v>
      </c>
      <c r="BN421">
        <f t="shared" si="30"/>
        <v>0</v>
      </c>
      <c r="BO421">
        <f t="shared" si="30"/>
        <v>0</v>
      </c>
      <c r="BP421">
        <f t="shared" si="30"/>
        <v>0</v>
      </c>
    </row>
    <row r="422" spans="3:68" x14ac:dyDescent="0.2">
      <c r="C422" s="150" t="str">
        <f>IFERROR(VLOOKUP(TABLA!F422,BLIOTECAS!$C$1:$E$26,3,FALSE),"")</f>
        <v>Humanidades</v>
      </c>
      <c r="D422" s="209">
        <v>43971.436805555553</v>
      </c>
      <c r="E422" s="209" t="s">
        <v>418</v>
      </c>
      <c r="F422" t="s">
        <v>102</v>
      </c>
      <c r="G422" t="s">
        <v>305</v>
      </c>
      <c r="H422" t="s">
        <v>300</v>
      </c>
      <c r="I422" t="s">
        <v>318</v>
      </c>
      <c r="J422" t="s">
        <v>309</v>
      </c>
      <c r="K422" t="s">
        <v>310</v>
      </c>
      <c r="L422" t="s">
        <v>104</v>
      </c>
      <c r="M422" t="s">
        <v>493</v>
      </c>
      <c r="S422" t="s">
        <v>270</v>
      </c>
      <c r="T422" t="s">
        <v>270</v>
      </c>
      <c r="U422">
        <v>4</v>
      </c>
      <c r="V422">
        <v>2</v>
      </c>
      <c r="W422">
        <v>2</v>
      </c>
      <c r="X422">
        <v>3</v>
      </c>
      <c r="Y422">
        <v>2</v>
      </c>
      <c r="Z422">
        <v>3</v>
      </c>
      <c r="AA422">
        <v>1</v>
      </c>
      <c r="AB422">
        <v>4</v>
      </c>
      <c r="AC422">
        <v>4</v>
      </c>
      <c r="AD422">
        <v>4</v>
      </c>
      <c r="AF422">
        <v>3</v>
      </c>
      <c r="AG422">
        <v>5</v>
      </c>
      <c r="AH422">
        <v>3</v>
      </c>
      <c r="AI422">
        <v>3</v>
      </c>
      <c r="AJ422">
        <v>3</v>
      </c>
      <c r="AK422" t="s">
        <v>270</v>
      </c>
      <c r="AL422">
        <v>2</v>
      </c>
      <c r="AM422">
        <v>3</v>
      </c>
      <c r="AN422" t="s">
        <v>325</v>
      </c>
      <c r="AV422" s="109" t="s">
        <v>26</v>
      </c>
      <c r="AW422" t="s">
        <v>26</v>
      </c>
      <c r="AY422">
        <v>5</v>
      </c>
      <c r="AZ422" s="109">
        <v>5</v>
      </c>
      <c r="BA422" s="191" t="s">
        <v>311</v>
      </c>
      <c r="BB422" t="s">
        <v>333</v>
      </c>
      <c r="BC422" t="s">
        <v>494</v>
      </c>
      <c r="BD422">
        <f t="shared" si="27"/>
        <v>0</v>
      </c>
      <c r="BE422">
        <f t="shared" si="31"/>
        <v>0</v>
      </c>
      <c r="BF422">
        <f t="shared" si="31"/>
        <v>1</v>
      </c>
      <c r="BG422">
        <f t="shared" si="31"/>
        <v>0</v>
      </c>
      <c r="BH422">
        <f t="shared" si="31"/>
        <v>0</v>
      </c>
      <c r="BI422">
        <f t="shared" si="31"/>
        <v>0</v>
      </c>
      <c r="BJ422">
        <f t="shared" si="29"/>
        <v>1</v>
      </c>
      <c r="BK422">
        <f t="shared" si="30"/>
        <v>0</v>
      </c>
      <c r="BL422">
        <f t="shared" si="30"/>
        <v>0</v>
      </c>
      <c r="BM422">
        <f t="shared" si="30"/>
        <v>0</v>
      </c>
      <c r="BN422">
        <f t="shared" si="30"/>
        <v>0</v>
      </c>
      <c r="BO422">
        <f t="shared" si="30"/>
        <v>0</v>
      </c>
      <c r="BP422">
        <f t="shared" si="30"/>
        <v>0</v>
      </c>
    </row>
    <row r="423" spans="3:68" x14ac:dyDescent="0.2">
      <c r="C423" s="150" t="str">
        <f>IFERROR(VLOOKUP(TABLA!F423,BLIOTECAS!$C$1:$E$26,3,FALSE),"")</f>
        <v>Ciencias Sociales</v>
      </c>
      <c r="D423" s="209">
        <v>43971.43472222222</v>
      </c>
      <c r="E423" s="209" t="s">
        <v>396</v>
      </c>
      <c r="F423" t="s">
        <v>97</v>
      </c>
      <c r="G423" t="s">
        <v>300</v>
      </c>
      <c r="H423" t="s">
        <v>301</v>
      </c>
      <c r="I423" t="s">
        <v>315</v>
      </c>
      <c r="J423" t="s">
        <v>309</v>
      </c>
      <c r="K423" t="s">
        <v>97</v>
      </c>
      <c r="S423" t="s">
        <v>270</v>
      </c>
      <c r="T423" t="s">
        <v>270</v>
      </c>
      <c r="U423">
        <v>3</v>
      </c>
      <c r="V423">
        <v>3</v>
      </c>
      <c r="W423">
        <v>3</v>
      </c>
      <c r="X423">
        <v>1</v>
      </c>
      <c r="Y423">
        <v>4</v>
      </c>
      <c r="Z423">
        <v>4</v>
      </c>
      <c r="AA423">
        <v>4</v>
      </c>
      <c r="AB423">
        <v>2</v>
      </c>
      <c r="AC423">
        <v>3</v>
      </c>
      <c r="AD423">
        <v>3</v>
      </c>
      <c r="AF423">
        <v>4</v>
      </c>
      <c r="AG423">
        <v>4</v>
      </c>
      <c r="AH423">
        <v>3</v>
      </c>
      <c r="AI423">
        <v>3</v>
      </c>
      <c r="AJ423">
        <v>3</v>
      </c>
      <c r="AK423" t="s">
        <v>270</v>
      </c>
      <c r="AL423">
        <v>3</v>
      </c>
      <c r="AM423">
        <v>4</v>
      </c>
      <c r="AN423" t="s">
        <v>354</v>
      </c>
      <c r="AV423" s="109" t="s">
        <v>270</v>
      </c>
      <c r="AW423" t="s">
        <v>270</v>
      </c>
      <c r="AX423" t="s">
        <v>313</v>
      </c>
      <c r="AY423">
        <v>5</v>
      </c>
      <c r="AZ423" s="109">
        <v>4</v>
      </c>
      <c r="BA423" s="191" t="s">
        <v>303</v>
      </c>
      <c r="BB423" t="s">
        <v>308</v>
      </c>
      <c r="BD423">
        <f t="shared" ref="BD423:BD486" si="32">IF(IFERROR(FIND(BD$1,$I423,1),0)&lt;&gt;0,1,0)</f>
        <v>0</v>
      </c>
      <c r="BE423">
        <f t="shared" si="31"/>
        <v>1</v>
      </c>
      <c r="BF423">
        <f t="shared" si="31"/>
        <v>0</v>
      </c>
      <c r="BG423">
        <f t="shared" si="31"/>
        <v>0</v>
      </c>
      <c r="BH423">
        <f t="shared" si="31"/>
        <v>0</v>
      </c>
      <c r="BI423">
        <f t="shared" si="31"/>
        <v>0</v>
      </c>
      <c r="BJ423">
        <f t="shared" si="29"/>
        <v>1</v>
      </c>
      <c r="BK423">
        <f t="shared" si="30"/>
        <v>0</v>
      </c>
      <c r="BL423">
        <f t="shared" si="30"/>
        <v>0</v>
      </c>
      <c r="BM423">
        <f t="shared" si="30"/>
        <v>1</v>
      </c>
      <c r="BN423">
        <f t="shared" si="30"/>
        <v>0</v>
      </c>
      <c r="BO423">
        <f t="shared" si="30"/>
        <v>0</v>
      </c>
      <c r="BP423">
        <f t="shared" si="30"/>
        <v>0</v>
      </c>
    </row>
    <row r="424" spans="3:68" x14ac:dyDescent="0.2">
      <c r="C424" s="150" t="str">
        <f>IFERROR(VLOOKUP(TABLA!F424,BLIOTECAS!$C$1:$E$26,3,FALSE),"")</f>
        <v>Ciencias de la Salud</v>
      </c>
      <c r="D424" s="209">
        <v>43971.43472222222</v>
      </c>
      <c r="E424" s="209" t="s">
        <v>396</v>
      </c>
      <c r="F424" t="s">
        <v>106</v>
      </c>
      <c r="G424" t="s">
        <v>301</v>
      </c>
      <c r="H424" t="s">
        <v>300</v>
      </c>
      <c r="I424" t="s">
        <v>306</v>
      </c>
      <c r="J424" t="s">
        <v>106</v>
      </c>
      <c r="S424" t="s">
        <v>270</v>
      </c>
      <c r="T424" t="s">
        <v>270</v>
      </c>
      <c r="U424">
        <v>5</v>
      </c>
      <c r="V424">
        <v>2</v>
      </c>
      <c r="W424">
        <v>4</v>
      </c>
      <c r="X424">
        <v>1</v>
      </c>
      <c r="Y424">
        <v>4</v>
      </c>
      <c r="Z424">
        <v>2</v>
      </c>
      <c r="AA424">
        <v>5</v>
      </c>
      <c r="AB424">
        <v>2</v>
      </c>
      <c r="AC424">
        <v>3</v>
      </c>
      <c r="AD424">
        <v>5</v>
      </c>
      <c r="AF424">
        <v>3</v>
      </c>
      <c r="AG424">
        <v>3</v>
      </c>
      <c r="AH424">
        <v>4</v>
      </c>
      <c r="AI424">
        <v>3</v>
      </c>
      <c r="AJ424">
        <v>4</v>
      </c>
      <c r="AK424" t="s">
        <v>26</v>
      </c>
      <c r="AL424">
        <v>3</v>
      </c>
      <c r="AM424">
        <v>2</v>
      </c>
      <c r="AN424" t="s">
        <v>408</v>
      </c>
      <c r="AV424" s="109" t="s">
        <v>26</v>
      </c>
      <c r="AW424" t="s">
        <v>26</v>
      </c>
      <c r="AY424">
        <v>4</v>
      </c>
      <c r="AZ424" s="109">
        <v>5</v>
      </c>
      <c r="BA424" s="191" t="s">
        <v>303</v>
      </c>
      <c r="BD424">
        <f t="shared" si="32"/>
        <v>1</v>
      </c>
      <c r="BE424">
        <f t="shared" si="31"/>
        <v>0</v>
      </c>
      <c r="BF424">
        <f t="shared" si="31"/>
        <v>0</v>
      </c>
      <c r="BG424">
        <f t="shared" si="31"/>
        <v>0</v>
      </c>
      <c r="BH424">
        <f t="shared" si="31"/>
        <v>0</v>
      </c>
      <c r="BI424">
        <f t="shared" si="31"/>
        <v>0</v>
      </c>
      <c r="BJ424">
        <f t="shared" si="29"/>
        <v>1</v>
      </c>
      <c r="BK424">
        <f t="shared" si="30"/>
        <v>0</v>
      </c>
      <c r="BL424">
        <f t="shared" si="30"/>
        <v>1</v>
      </c>
      <c r="BM424">
        <f t="shared" si="30"/>
        <v>1</v>
      </c>
      <c r="BN424">
        <f t="shared" si="30"/>
        <v>0</v>
      </c>
      <c r="BO424">
        <f t="shared" si="30"/>
        <v>0</v>
      </c>
      <c r="BP424">
        <f t="shared" si="30"/>
        <v>0</v>
      </c>
    </row>
    <row r="425" spans="3:68" x14ac:dyDescent="0.2">
      <c r="C425" s="150" t="str">
        <f>IFERROR(VLOOKUP(TABLA!F425,BLIOTECAS!$C$1:$E$26,3,FALSE),"")</f>
        <v>Ciencias Experimentales</v>
      </c>
      <c r="D425" s="209">
        <v>43971.43472222222</v>
      </c>
      <c r="E425" s="209" t="s">
        <v>396</v>
      </c>
      <c r="F425" t="s">
        <v>105</v>
      </c>
      <c r="G425" t="s">
        <v>305</v>
      </c>
      <c r="H425" t="s">
        <v>300</v>
      </c>
      <c r="I425" t="s">
        <v>306</v>
      </c>
      <c r="J425" t="s">
        <v>105</v>
      </c>
      <c r="K425" t="s">
        <v>94</v>
      </c>
      <c r="S425" t="s">
        <v>26</v>
      </c>
      <c r="T425" t="s">
        <v>26</v>
      </c>
      <c r="U425">
        <v>1</v>
      </c>
      <c r="V425">
        <v>1</v>
      </c>
      <c r="W425">
        <v>1</v>
      </c>
      <c r="X425">
        <v>1</v>
      </c>
      <c r="Y425">
        <v>2</v>
      </c>
      <c r="Z425">
        <v>5</v>
      </c>
      <c r="AA425">
        <v>1</v>
      </c>
      <c r="AB425">
        <v>1</v>
      </c>
      <c r="AC425">
        <v>3</v>
      </c>
      <c r="AD425">
        <v>3</v>
      </c>
      <c r="AF425">
        <v>4</v>
      </c>
      <c r="AG425">
        <v>3</v>
      </c>
      <c r="AH425">
        <v>3</v>
      </c>
      <c r="AI425">
        <v>3</v>
      </c>
      <c r="AJ425">
        <v>4</v>
      </c>
      <c r="AK425" t="s">
        <v>26</v>
      </c>
      <c r="AL425">
        <v>3</v>
      </c>
      <c r="AM425">
        <v>3</v>
      </c>
      <c r="AN425" t="s">
        <v>408</v>
      </c>
      <c r="AV425" s="109" t="s">
        <v>26</v>
      </c>
      <c r="AW425" t="s">
        <v>26</v>
      </c>
      <c r="AY425">
        <v>3</v>
      </c>
      <c r="AZ425" s="109">
        <v>4</v>
      </c>
      <c r="BA425" s="191" t="s">
        <v>303</v>
      </c>
      <c r="BB425" t="s">
        <v>317</v>
      </c>
      <c r="BD425">
        <f t="shared" si="32"/>
        <v>1</v>
      </c>
      <c r="BE425">
        <f t="shared" si="31"/>
        <v>0</v>
      </c>
      <c r="BF425">
        <f t="shared" si="31"/>
        <v>0</v>
      </c>
      <c r="BG425">
        <f t="shared" si="31"/>
        <v>0</v>
      </c>
      <c r="BH425">
        <f t="shared" si="31"/>
        <v>0</v>
      </c>
      <c r="BI425">
        <f t="shared" si="31"/>
        <v>0</v>
      </c>
      <c r="BJ425">
        <f t="shared" si="29"/>
        <v>1</v>
      </c>
      <c r="BK425">
        <f t="shared" si="30"/>
        <v>0</v>
      </c>
      <c r="BL425">
        <f t="shared" si="30"/>
        <v>1</v>
      </c>
      <c r="BM425">
        <f t="shared" si="30"/>
        <v>1</v>
      </c>
      <c r="BN425">
        <f t="shared" si="30"/>
        <v>0</v>
      </c>
      <c r="BO425">
        <f t="shared" si="30"/>
        <v>0</v>
      </c>
      <c r="BP425">
        <f t="shared" si="30"/>
        <v>0</v>
      </c>
    </row>
    <row r="426" spans="3:68" x14ac:dyDescent="0.2">
      <c r="C426" s="150" t="str">
        <f>IFERROR(VLOOKUP(TABLA!F426,BLIOTECAS!$C$1:$E$26,3,FALSE),"")</f>
        <v>Ciencias de la Salud</v>
      </c>
      <c r="D426" s="209">
        <v>43971.43472222222</v>
      </c>
      <c r="E426" s="209" t="s">
        <v>396</v>
      </c>
      <c r="F426" t="s">
        <v>106</v>
      </c>
      <c r="G426" t="s">
        <v>300</v>
      </c>
      <c r="H426" t="s">
        <v>320</v>
      </c>
      <c r="I426" t="s">
        <v>318</v>
      </c>
      <c r="J426" t="s">
        <v>106</v>
      </c>
      <c r="K426" t="s">
        <v>101</v>
      </c>
      <c r="L426" t="s">
        <v>107</v>
      </c>
      <c r="S426" t="s">
        <v>270</v>
      </c>
      <c r="T426" t="s">
        <v>270</v>
      </c>
      <c r="U426">
        <v>4</v>
      </c>
      <c r="V426">
        <v>1</v>
      </c>
      <c r="W426">
        <v>1</v>
      </c>
      <c r="X426">
        <v>3</v>
      </c>
      <c r="Y426">
        <v>5</v>
      </c>
      <c r="Z426">
        <v>5</v>
      </c>
      <c r="AA426">
        <v>5</v>
      </c>
      <c r="AB426">
        <v>1</v>
      </c>
      <c r="AC426">
        <v>4</v>
      </c>
      <c r="AD426">
        <v>4</v>
      </c>
      <c r="AF426">
        <v>3</v>
      </c>
      <c r="AG426">
        <v>4</v>
      </c>
      <c r="AH426">
        <v>4</v>
      </c>
      <c r="AI426">
        <v>4</v>
      </c>
      <c r="AJ426">
        <v>4</v>
      </c>
      <c r="AK426" t="s">
        <v>26</v>
      </c>
      <c r="AL426">
        <v>4</v>
      </c>
      <c r="AM426">
        <v>2</v>
      </c>
      <c r="AN426" t="s">
        <v>345</v>
      </c>
      <c r="AV426" s="109" t="s">
        <v>26</v>
      </c>
      <c r="AW426" t="s">
        <v>26</v>
      </c>
      <c r="AY426">
        <v>4</v>
      </c>
      <c r="AZ426" s="109">
        <v>4</v>
      </c>
      <c r="BA426" s="191" t="s">
        <v>311</v>
      </c>
      <c r="BB426" t="s">
        <v>308</v>
      </c>
      <c r="BD426">
        <f t="shared" si="32"/>
        <v>0</v>
      </c>
      <c r="BE426">
        <f t="shared" si="31"/>
        <v>0</v>
      </c>
      <c r="BF426">
        <f t="shared" si="31"/>
        <v>1</v>
      </c>
      <c r="BG426">
        <f t="shared" si="31"/>
        <v>0</v>
      </c>
      <c r="BH426">
        <f t="shared" si="31"/>
        <v>0</v>
      </c>
      <c r="BI426">
        <f t="shared" si="31"/>
        <v>0</v>
      </c>
      <c r="BJ426">
        <f t="shared" si="29"/>
        <v>0</v>
      </c>
      <c r="BK426">
        <f t="shared" si="30"/>
        <v>0</v>
      </c>
      <c r="BL426">
        <f t="shared" si="30"/>
        <v>0</v>
      </c>
      <c r="BM426">
        <f t="shared" si="30"/>
        <v>1</v>
      </c>
      <c r="BN426">
        <f t="shared" si="30"/>
        <v>0</v>
      </c>
      <c r="BO426">
        <f t="shared" si="30"/>
        <v>0</v>
      </c>
      <c r="BP426">
        <f t="shared" si="30"/>
        <v>0</v>
      </c>
    </row>
    <row r="427" spans="3:68" x14ac:dyDescent="0.2">
      <c r="C427" s="150" t="str">
        <f>IFERROR(VLOOKUP(TABLA!F427,BLIOTECAS!$C$1:$E$26,3,FALSE),"")</f>
        <v>Humanidades</v>
      </c>
      <c r="D427" s="209">
        <v>43971.434027777781</v>
      </c>
      <c r="E427" s="209" t="s">
        <v>401</v>
      </c>
      <c r="F427" t="s">
        <v>102</v>
      </c>
      <c r="G427" t="s">
        <v>301</v>
      </c>
      <c r="H427" t="s">
        <v>301</v>
      </c>
      <c r="I427" t="s">
        <v>306</v>
      </c>
      <c r="J427" t="s">
        <v>310</v>
      </c>
      <c r="K427" t="s">
        <v>309</v>
      </c>
      <c r="L427" t="s">
        <v>92</v>
      </c>
      <c r="S427" t="s">
        <v>26</v>
      </c>
      <c r="T427" t="s">
        <v>26</v>
      </c>
      <c r="U427">
        <v>4</v>
      </c>
      <c r="V427">
        <v>3</v>
      </c>
      <c r="W427">
        <v>3</v>
      </c>
      <c r="X427">
        <v>4</v>
      </c>
      <c r="Y427">
        <v>1</v>
      </c>
      <c r="Z427">
        <v>4</v>
      </c>
      <c r="AA427">
        <v>1</v>
      </c>
      <c r="AB427">
        <v>4</v>
      </c>
      <c r="AC427">
        <v>5</v>
      </c>
      <c r="AD427">
        <v>5</v>
      </c>
      <c r="AF427">
        <v>5</v>
      </c>
      <c r="AG427">
        <v>5</v>
      </c>
      <c r="AH427">
        <v>5</v>
      </c>
      <c r="AI427">
        <v>5</v>
      </c>
      <c r="AJ427">
        <v>5</v>
      </c>
      <c r="AK427" t="s">
        <v>270</v>
      </c>
      <c r="AL427">
        <v>5</v>
      </c>
      <c r="AM427">
        <v>5</v>
      </c>
      <c r="AN427" t="s">
        <v>424</v>
      </c>
      <c r="AV427" s="109" t="s">
        <v>270</v>
      </c>
      <c r="AW427" t="s">
        <v>26</v>
      </c>
      <c r="AY427">
        <v>5</v>
      </c>
      <c r="AZ427" s="109">
        <v>5</v>
      </c>
      <c r="BA427" s="191" t="s">
        <v>303</v>
      </c>
      <c r="BB427" t="s">
        <v>304</v>
      </c>
      <c r="BD427">
        <f t="shared" si="32"/>
        <v>1</v>
      </c>
      <c r="BE427">
        <f t="shared" si="31"/>
        <v>0</v>
      </c>
      <c r="BF427">
        <f t="shared" si="31"/>
        <v>0</v>
      </c>
      <c r="BG427">
        <f t="shared" si="31"/>
        <v>0</v>
      </c>
      <c r="BH427">
        <f t="shared" si="31"/>
        <v>0</v>
      </c>
      <c r="BI427">
        <f t="shared" si="31"/>
        <v>0</v>
      </c>
      <c r="BJ427">
        <f t="shared" si="29"/>
        <v>0</v>
      </c>
      <c r="BK427">
        <f t="shared" si="30"/>
        <v>0</v>
      </c>
      <c r="BL427">
        <f t="shared" si="30"/>
        <v>1</v>
      </c>
      <c r="BM427">
        <f t="shared" si="30"/>
        <v>0</v>
      </c>
      <c r="BN427">
        <f t="shared" si="30"/>
        <v>0</v>
      </c>
      <c r="BO427">
        <f t="shared" si="30"/>
        <v>0</v>
      </c>
      <c r="BP427">
        <f t="shared" si="30"/>
        <v>0</v>
      </c>
    </row>
    <row r="428" spans="3:68" x14ac:dyDescent="0.2">
      <c r="C428" s="150" t="str">
        <f>IFERROR(VLOOKUP(TABLA!F428,BLIOTECAS!$C$1:$E$26,3,FALSE),"")</f>
        <v>Humanidades</v>
      </c>
      <c r="D428" s="209">
        <v>43971.434027777781</v>
      </c>
      <c r="E428" s="209" t="s">
        <v>396</v>
      </c>
      <c r="F428" t="s">
        <v>104</v>
      </c>
      <c r="G428" t="s">
        <v>300</v>
      </c>
      <c r="H428" t="s">
        <v>305</v>
      </c>
      <c r="I428" t="s">
        <v>318</v>
      </c>
      <c r="J428" t="s">
        <v>310</v>
      </c>
      <c r="K428" t="s">
        <v>309</v>
      </c>
      <c r="L428" t="s">
        <v>104</v>
      </c>
      <c r="S428" t="s">
        <v>270</v>
      </c>
      <c r="T428" t="s">
        <v>270</v>
      </c>
      <c r="U428">
        <v>5</v>
      </c>
      <c r="V428">
        <v>1</v>
      </c>
      <c r="W428">
        <v>1</v>
      </c>
      <c r="X428">
        <v>4</v>
      </c>
      <c r="Y428">
        <v>3</v>
      </c>
      <c r="Z428">
        <v>5</v>
      </c>
      <c r="AA428">
        <v>5</v>
      </c>
      <c r="AB428">
        <v>1</v>
      </c>
      <c r="AC428">
        <v>2</v>
      </c>
      <c r="AD428">
        <v>4</v>
      </c>
      <c r="AF428">
        <v>2</v>
      </c>
      <c r="AG428">
        <v>4</v>
      </c>
      <c r="AH428">
        <v>3</v>
      </c>
      <c r="AI428">
        <v>3</v>
      </c>
      <c r="AJ428">
        <v>1</v>
      </c>
      <c r="AK428" t="s">
        <v>26</v>
      </c>
      <c r="AL428">
        <v>3</v>
      </c>
      <c r="AM428">
        <v>3</v>
      </c>
      <c r="AN428" t="s">
        <v>408</v>
      </c>
      <c r="AV428" s="109" t="s">
        <v>270</v>
      </c>
      <c r="AW428" t="s">
        <v>26</v>
      </c>
      <c r="AY428">
        <v>5</v>
      </c>
      <c r="AZ428" s="109">
        <v>5</v>
      </c>
      <c r="BA428" s="191" t="s">
        <v>311</v>
      </c>
      <c r="BB428" t="s">
        <v>317</v>
      </c>
      <c r="BC428" t="s">
        <v>495</v>
      </c>
      <c r="BD428">
        <f t="shared" si="32"/>
        <v>0</v>
      </c>
      <c r="BE428">
        <f t="shared" si="31"/>
        <v>0</v>
      </c>
      <c r="BF428">
        <f t="shared" si="31"/>
        <v>1</v>
      </c>
      <c r="BG428">
        <f t="shared" si="31"/>
        <v>0</v>
      </c>
      <c r="BH428">
        <f t="shared" si="31"/>
        <v>0</v>
      </c>
      <c r="BI428">
        <f t="shared" si="31"/>
        <v>0</v>
      </c>
      <c r="BJ428">
        <f t="shared" si="29"/>
        <v>1</v>
      </c>
      <c r="BK428">
        <f t="shared" si="30"/>
        <v>0</v>
      </c>
      <c r="BL428">
        <f t="shared" si="30"/>
        <v>1</v>
      </c>
      <c r="BM428">
        <f t="shared" si="30"/>
        <v>1</v>
      </c>
      <c r="BN428">
        <f t="shared" si="30"/>
        <v>0</v>
      </c>
      <c r="BO428">
        <f t="shared" si="30"/>
        <v>0</v>
      </c>
      <c r="BP428">
        <f t="shared" si="30"/>
        <v>0</v>
      </c>
    </row>
    <row r="429" spans="3:68" x14ac:dyDescent="0.2">
      <c r="C429" s="150" t="str">
        <f>IFERROR(VLOOKUP(TABLA!F429,BLIOTECAS!$C$1:$E$26,3,FALSE),"")</f>
        <v>Humanidades</v>
      </c>
      <c r="D429" s="209">
        <v>43971.433333333334</v>
      </c>
      <c r="E429" s="209" t="s">
        <v>396</v>
      </c>
      <c r="F429" t="s">
        <v>104</v>
      </c>
      <c r="G429" t="s">
        <v>305</v>
      </c>
      <c r="H429" t="s">
        <v>320</v>
      </c>
      <c r="I429" t="s">
        <v>306</v>
      </c>
      <c r="J429" t="s">
        <v>104</v>
      </c>
      <c r="K429" t="s">
        <v>309</v>
      </c>
      <c r="S429" t="s">
        <v>26</v>
      </c>
      <c r="T429" t="s">
        <v>26</v>
      </c>
      <c r="U429">
        <v>1</v>
      </c>
      <c r="V429">
        <v>1</v>
      </c>
      <c r="W429">
        <v>1</v>
      </c>
      <c r="X429">
        <v>3</v>
      </c>
      <c r="Y429">
        <v>2</v>
      </c>
      <c r="Z429">
        <v>5</v>
      </c>
      <c r="AA429">
        <v>1</v>
      </c>
      <c r="AB429">
        <v>1</v>
      </c>
      <c r="AC429">
        <v>1</v>
      </c>
      <c r="AD429">
        <v>3</v>
      </c>
      <c r="AF429">
        <v>1</v>
      </c>
      <c r="AG429">
        <v>3</v>
      </c>
      <c r="AH429">
        <v>3</v>
      </c>
      <c r="AI429">
        <v>3</v>
      </c>
      <c r="AJ429">
        <v>1</v>
      </c>
      <c r="AK429" t="s">
        <v>26</v>
      </c>
      <c r="AL429">
        <v>3</v>
      </c>
      <c r="AM429">
        <v>3</v>
      </c>
      <c r="AN429" t="s">
        <v>408</v>
      </c>
      <c r="AV429" s="109" t="s">
        <v>26</v>
      </c>
      <c r="AW429" t="s">
        <v>26</v>
      </c>
      <c r="AY429">
        <v>3</v>
      </c>
      <c r="AZ429" s="109">
        <v>3</v>
      </c>
      <c r="BA429" s="191" t="s">
        <v>319</v>
      </c>
      <c r="BB429" t="s">
        <v>317</v>
      </c>
      <c r="BD429">
        <f t="shared" si="32"/>
        <v>1</v>
      </c>
      <c r="BE429">
        <f t="shared" si="31"/>
        <v>0</v>
      </c>
      <c r="BF429">
        <f t="shared" si="31"/>
        <v>0</v>
      </c>
      <c r="BG429">
        <f t="shared" si="31"/>
        <v>0</v>
      </c>
      <c r="BH429">
        <f t="shared" si="31"/>
        <v>0</v>
      </c>
      <c r="BI429">
        <f t="shared" si="31"/>
        <v>0</v>
      </c>
      <c r="BJ429">
        <f t="shared" si="29"/>
        <v>1</v>
      </c>
      <c r="BK429">
        <f t="shared" si="30"/>
        <v>0</v>
      </c>
      <c r="BL429">
        <f t="shared" si="30"/>
        <v>1</v>
      </c>
      <c r="BM429">
        <f t="shared" si="30"/>
        <v>1</v>
      </c>
      <c r="BN429">
        <f t="shared" si="30"/>
        <v>0</v>
      </c>
      <c r="BO429">
        <f t="shared" si="30"/>
        <v>0</v>
      </c>
      <c r="BP429">
        <f t="shared" si="30"/>
        <v>0</v>
      </c>
    </row>
    <row r="430" spans="3:68" x14ac:dyDescent="0.2">
      <c r="C430" s="150" t="str">
        <f>IFERROR(VLOOKUP(TABLA!F430,BLIOTECAS!$C$1:$E$26,3,FALSE),"")</f>
        <v>Humanidades</v>
      </c>
      <c r="D430" s="209">
        <v>43971.432638888888</v>
      </c>
      <c r="E430" s="209" t="s">
        <v>401</v>
      </c>
      <c r="F430" t="s">
        <v>104</v>
      </c>
      <c r="G430" t="s">
        <v>305</v>
      </c>
      <c r="H430" t="s">
        <v>300</v>
      </c>
      <c r="I430" t="s">
        <v>306</v>
      </c>
      <c r="J430" t="s">
        <v>104</v>
      </c>
      <c r="K430" t="s">
        <v>309</v>
      </c>
      <c r="L430" t="s">
        <v>89</v>
      </c>
      <c r="M430" t="s">
        <v>267</v>
      </c>
      <c r="S430" t="s">
        <v>270</v>
      </c>
      <c r="T430" t="s">
        <v>270</v>
      </c>
      <c r="U430">
        <v>3</v>
      </c>
      <c r="V430">
        <v>1</v>
      </c>
      <c r="W430">
        <v>2</v>
      </c>
      <c r="X430">
        <v>5</v>
      </c>
      <c r="Y430">
        <v>1</v>
      </c>
      <c r="Z430">
        <v>5</v>
      </c>
      <c r="AA430">
        <v>1</v>
      </c>
      <c r="AB430">
        <v>3</v>
      </c>
      <c r="AC430">
        <v>4</v>
      </c>
      <c r="AD430">
        <v>4</v>
      </c>
      <c r="AF430">
        <v>4</v>
      </c>
      <c r="AG430">
        <v>5</v>
      </c>
      <c r="AH430">
        <v>5</v>
      </c>
      <c r="AI430">
        <v>5</v>
      </c>
      <c r="AJ430">
        <v>4</v>
      </c>
      <c r="AK430" t="s">
        <v>26</v>
      </c>
      <c r="AL430">
        <v>4</v>
      </c>
      <c r="AM430">
        <v>1</v>
      </c>
      <c r="AN430" t="s">
        <v>307</v>
      </c>
      <c r="AV430" s="109" t="s">
        <v>26</v>
      </c>
      <c r="AW430" t="s">
        <v>270</v>
      </c>
      <c r="AX430" t="s">
        <v>25</v>
      </c>
      <c r="AY430">
        <v>5</v>
      </c>
      <c r="AZ430" s="109">
        <v>5</v>
      </c>
      <c r="BA430" s="191" t="s">
        <v>303</v>
      </c>
      <c r="BB430" t="s">
        <v>308</v>
      </c>
      <c r="BC430" t="s">
        <v>496</v>
      </c>
      <c r="BD430">
        <f t="shared" si="32"/>
        <v>1</v>
      </c>
      <c r="BE430">
        <f t="shared" si="31"/>
        <v>0</v>
      </c>
      <c r="BF430">
        <f t="shared" si="31"/>
        <v>0</v>
      </c>
      <c r="BG430">
        <f t="shared" si="31"/>
        <v>0</v>
      </c>
      <c r="BH430">
        <f t="shared" si="31"/>
        <v>0</v>
      </c>
      <c r="BI430">
        <f t="shared" si="31"/>
        <v>0</v>
      </c>
      <c r="BJ430">
        <f t="shared" si="29"/>
        <v>0</v>
      </c>
      <c r="BK430">
        <f t="shared" si="30"/>
        <v>0</v>
      </c>
      <c r="BL430">
        <f t="shared" si="30"/>
        <v>0</v>
      </c>
      <c r="BM430">
        <f t="shared" si="30"/>
        <v>0</v>
      </c>
      <c r="BN430">
        <f t="shared" si="30"/>
        <v>0</v>
      </c>
      <c r="BO430">
        <f t="shared" si="30"/>
        <v>1</v>
      </c>
      <c r="BP430">
        <f t="shared" si="30"/>
        <v>0</v>
      </c>
    </row>
    <row r="431" spans="3:68" x14ac:dyDescent="0.2">
      <c r="C431" s="150" t="str">
        <f>IFERROR(VLOOKUP(TABLA!F431,BLIOTECAS!$C$1:$E$26,3,FALSE),"")</f>
        <v>Ciencias de la Salud</v>
      </c>
      <c r="D431" s="209">
        <v>43971.431944444441</v>
      </c>
      <c r="E431" s="209" t="s">
        <v>396</v>
      </c>
      <c r="F431" t="s">
        <v>222</v>
      </c>
      <c r="G431" t="s">
        <v>397</v>
      </c>
      <c r="H431" t="s">
        <v>305</v>
      </c>
      <c r="I431" t="s">
        <v>316</v>
      </c>
      <c r="J431" t="s">
        <v>222</v>
      </c>
      <c r="K431" t="s">
        <v>106</v>
      </c>
      <c r="L431" t="s">
        <v>107</v>
      </c>
      <c r="S431" t="s">
        <v>26</v>
      </c>
      <c r="T431" t="s">
        <v>26</v>
      </c>
      <c r="U431">
        <v>2</v>
      </c>
      <c r="V431">
        <v>2</v>
      </c>
      <c r="W431">
        <v>2</v>
      </c>
      <c r="X431">
        <v>5</v>
      </c>
      <c r="Y431">
        <v>5</v>
      </c>
      <c r="Z431">
        <v>2</v>
      </c>
      <c r="AA431">
        <v>5</v>
      </c>
      <c r="AB431">
        <v>2</v>
      </c>
      <c r="AC431">
        <v>4</v>
      </c>
      <c r="AD431">
        <v>4</v>
      </c>
      <c r="AF431">
        <v>3</v>
      </c>
      <c r="AG431">
        <v>4</v>
      </c>
      <c r="AH431">
        <v>5</v>
      </c>
      <c r="AI431">
        <v>3</v>
      </c>
      <c r="AJ431">
        <v>3</v>
      </c>
      <c r="AK431" t="s">
        <v>270</v>
      </c>
      <c r="AL431">
        <v>3</v>
      </c>
      <c r="AM431">
        <v>2</v>
      </c>
      <c r="AN431" t="s">
        <v>405</v>
      </c>
      <c r="AV431" s="109" t="s">
        <v>270</v>
      </c>
      <c r="AW431" t="s">
        <v>270</v>
      </c>
      <c r="AX431" t="s">
        <v>313</v>
      </c>
      <c r="AY431">
        <v>2</v>
      </c>
      <c r="AZ431" s="109">
        <v>3</v>
      </c>
      <c r="BA431" s="191" t="s">
        <v>319</v>
      </c>
      <c r="BB431" t="s">
        <v>317</v>
      </c>
      <c r="BD431">
        <f t="shared" si="32"/>
        <v>0</v>
      </c>
      <c r="BE431">
        <f t="shared" si="31"/>
        <v>0</v>
      </c>
      <c r="BF431">
        <f t="shared" si="31"/>
        <v>0</v>
      </c>
      <c r="BG431">
        <f t="shared" si="31"/>
        <v>1</v>
      </c>
      <c r="BH431">
        <f t="shared" si="31"/>
        <v>0</v>
      </c>
      <c r="BI431">
        <f t="shared" si="31"/>
        <v>0</v>
      </c>
      <c r="BJ431">
        <f t="shared" si="29"/>
        <v>1</v>
      </c>
      <c r="BK431">
        <f t="shared" si="30"/>
        <v>1</v>
      </c>
      <c r="BL431">
        <f t="shared" si="30"/>
        <v>1</v>
      </c>
      <c r="BM431">
        <f t="shared" si="30"/>
        <v>1</v>
      </c>
      <c r="BN431">
        <f t="shared" si="30"/>
        <v>0</v>
      </c>
      <c r="BO431">
        <f t="shared" si="30"/>
        <v>0</v>
      </c>
      <c r="BP431">
        <f t="shared" si="30"/>
        <v>0</v>
      </c>
    </row>
    <row r="432" spans="3:68" x14ac:dyDescent="0.2">
      <c r="C432" s="150" t="str">
        <f>IFERROR(VLOOKUP(TABLA!F432,BLIOTECAS!$C$1:$E$26,3,FALSE),"")</f>
        <v>Humanidades</v>
      </c>
      <c r="D432" s="209">
        <v>43971.429861111108</v>
      </c>
      <c r="E432" s="209" t="s">
        <v>407</v>
      </c>
      <c r="F432" t="s">
        <v>100</v>
      </c>
      <c r="G432" t="s">
        <v>305</v>
      </c>
      <c r="H432" t="s">
        <v>320</v>
      </c>
      <c r="I432" t="s">
        <v>497</v>
      </c>
      <c r="J432" t="s">
        <v>100</v>
      </c>
      <c r="K432" t="s">
        <v>90</v>
      </c>
      <c r="L432" t="s">
        <v>309</v>
      </c>
      <c r="S432" t="s">
        <v>26</v>
      </c>
      <c r="T432" t="s">
        <v>26</v>
      </c>
      <c r="U432">
        <v>2</v>
      </c>
      <c r="V432">
        <v>4</v>
      </c>
      <c r="W432">
        <v>1</v>
      </c>
      <c r="X432">
        <v>1</v>
      </c>
      <c r="Y432">
        <v>3</v>
      </c>
      <c r="Z432">
        <v>4</v>
      </c>
      <c r="AA432">
        <v>2</v>
      </c>
      <c r="AB432">
        <v>4</v>
      </c>
      <c r="AC432">
        <v>3</v>
      </c>
      <c r="AD432">
        <v>3</v>
      </c>
      <c r="AF432">
        <v>3</v>
      </c>
      <c r="AG432">
        <v>3</v>
      </c>
      <c r="AH432">
        <v>2</v>
      </c>
      <c r="AI432">
        <v>3</v>
      </c>
      <c r="AJ432">
        <v>3</v>
      </c>
      <c r="AK432" t="s">
        <v>270</v>
      </c>
      <c r="AL432">
        <v>2</v>
      </c>
      <c r="AM432">
        <v>3</v>
      </c>
      <c r="AN432" t="s">
        <v>354</v>
      </c>
      <c r="AV432" s="109" t="s">
        <v>270</v>
      </c>
      <c r="AW432" t="s">
        <v>26</v>
      </c>
      <c r="AY432">
        <v>4</v>
      </c>
      <c r="AZ432" s="109">
        <v>4</v>
      </c>
      <c r="BA432" s="191" t="s">
        <v>319</v>
      </c>
      <c r="BB432" t="s">
        <v>317</v>
      </c>
      <c r="BC432" t="s">
        <v>498</v>
      </c>
      <c r="BD432">
        <f t="shared" si="32"/>
        <v>0</v>
      </c>
      <c r="BE432">
        <f t="shared" si="31"/>
        <v>0</v>
      </c>
      <c r="BF432">
        <f t="shared" si="31"/>
        <v>0</v>
      </c>
      <c r="BG432">
        <f t="shared" si="31"/>
        <v>0</v>
      </c>
      <c r="BH432">
        <f t="shared" si="31"/>
        <v>0</v>
      </c>
      <c r="BI432">
        <f t="shared" si="31"/>
        <v>0</v>
      </c>
      <c r="BJ432">
        <f t="shared" si="29"/>
        <v>1</v>
      </c>
      <c r="BK432">
        <f t="shared" si="30"/>
        <v>0</v>
      </c>
      <c r="BL432">
        <f t="shared" si="30"/>
        <v>0</v>
      </c>
      <c r="BM432">
        <f t="shared" si="30"/>
        <v>1</v>
      </c>
      <c r="BN432">
        <f t="shared" si="30"/>
        <v>0</v>
      </c>
      <c r="BO432">
        <f t="shared" si="30"/>
        <v>0</v>
      </c>
      <c r="BP432">
        <f t="shared" si="30"/>
        <v>0</v>
      </c>
    </row>
    <row r="433" spans="3:68" x14ac:dyDescent="0.2">
      <c r="C433" s="150" t="str">
        <f>IFERROR(VLOOKUP(TABLA!F433,BLIOTECAS!$C$1:$E$26,3,FALSE),"")</f>
        <v>Humanidades</v>
      </c>
      <c r="D433" s="209">
        <v>43971.429166666669</v>
      </c>
      <c r="E433" s="209" t="s">
        <v>407</v>
      </c>
      <c r="F433" t="s">
        <v>89</v>
      </c>
      <c r="G433" t="s">
        <v>301</v>
      </c>
      <c r="H433" t="s">
        <v>301</v>
      </c>
      <c r="I433" t="s">
        <v>315</v>
      </c>
      <c r="J433" t="s">
        <v>89</v>
      </c>
      <c r="K433" t="s">
        <v>309</v>
      </c>
      <c r="L433" t="s">
        <v>104</v>
      </c>
      <c r="S433" t="s">
        <v>26</v>
      </c>
      <c r="T433" t="s">
        <v>270</v>
      </c>
      <c r="U433">
        <v>3</v>
      </c>
      <c r="V433">
        <v>1</v>
      </c>
      <c r="W433">
        <v>2</v>
      </c>
      <c r="X433">
        <v>5</v>
      </c>
      <c r="Y433">
        <v>4</v>
      </c>
      <c r="Z433">
        <v>5</v>
      </c>
      <c r="AA433">
        <v>3</v>
      </c>
      <c r="AB433">
        <v>4</v>
      </c>
      <c r="AC433">
        <v>5</v>
      </c>
      <c r="AD433">
        <v>4</v>
      </c>
      <c r="AF433">
        <v>4</v>
      </c>
      <c r="AG433">
        <v>3</v>
      </c>
      <c r="AH433">
        <v>4</v>
      </c>
      <c r="AI433">
        <v>3</v>
      </c>
      <c r="AJ433">
        <v>3</v>
      </c>
      <c r="AK433" t="s">
        <v>270</v>
      </c>
      <c r="AL433">
        <v>4</v>
      </c>
      <c r="AM433">
        <v>3</v>
      </c>
      <c r="AN433" t="s">
        <v>499</v>
      </c>
      <c r="AV433" s="109" t="s">
        <v>26</v>
      </c>
      <c r="AW433" t="s">
        <v>270</v>
      </c>
      <c r="AX433" t="s">
        <v>313</v>
      </c>
      <c r="AY433">
        <v>5</v>
      </c>
      <c r="AZ433" s="109">
        <v>5</v>
      </c>
      <c r="BA433" s="191" t="s">
        <v>311</v>
      </c>
      <c r="BB433" t="s">
        <v>308</v>
      </c>
      <c r="BD433">
        <f t="shared" si="32"/>
        <v>0</v>
      </c>
      <c r="BE433">
        <f t="shared" si="31"/>
        <v>1</v>
      </c>
      <c r="BF433">
        <f t="shared" si="31"/>
        <v>0</v>
      </c>
      <c r="BG433">
        <f t="shared" si="31"/>
        <v>0</v>
      </c>
      <c r="BH433">
        <f t="shared" si="31"/>
        <v>0</v>
      </c>
      <c r="BI433">
        <f t="shared" si="31"/>
        <v>0</v>
      </c>
      <c r="BJ433">
        <f t="shared" si="29"/>
        <v>0</v>
      </c>
      <c r="BK433">
        <f t="shared" si="30"/>
        <v>1</v>
      </c>
      <c r="BL433">
        <f t="shared" si="30"/>
        <v>1</v>
      </c>
      <c r="BM433">
        <f t="shared" si="30"/>
        <v>1</v>
      </c>
      <c r="BN433">
        <f t="shared" si="30"/>
        <v>1</v>
      </c>
      <c r="BO433">
        <f t="shared" si="30"/>
        <v>0</v>
      </c>
      <c r="BP433">
        <f t="shared" si="30"/>
        <v>0</v>
      </c>
    </row>
    <row r="434" spans="3:68" x14ac:dyDescent="0.2">
      <c r="C434" s="150" t="str">
        <f>IFERROR(VLOOKUP(TABLA!F434,BLIOTECAS!$C$1:$E$26,3,FALSE),"")</f>
        <v>Ciencias de la Salud</v>
      </c>
      <c r="D434" s="209">
        <v>43971.427083333336</v>
      </c>
      <c r="E434" s="209" t="s">
        <v>396</v>
      </c>
      <c r="F434" t="s">
        <v>222</v>
      </c>
      <c r="G434" t="s">
        <v>397</v>
      </c>
      <c r="H434" t="s">
        <v>300</v>
      </c>
      <c r="I434" t="s">
        <v>306</v>
      </c>
      <c r="J434" t="s">
        <v>106</v>
      </c>
      <c r="K434" t="s">
        <v>222</v>
      </c>
      <c r="L434" t="s">
        <v>94</v>
      </c>
      <c r="M434" t="s">
        <v>500</v>
      </c>
      <c r="S434" t="s">
        <v>26</v>
      </c>
      <c r="T434" t="s">
        <v>270</v>
      </c>
      <c r="U434">
        <v>1</v>
      </c>
      <c r="V434">
        <v>3</v>
      </c>
      <c r="W434">
        <v>3</v>
      </c>
      <c r="X434">
        <v>2</v>
      </c>
      <c r="Y434">
        <v>3</v>
      </c>
      <c r="Z434">
        <v>2</v>
      </c>
      <c r="AA434">
        <v>5</v>
      </c>
      <c r="AB434">
        <v>3</v>
      </c>
      <c r="AC434">
        <v>4</v>
      </c>
      <c r="AD434">
        <v>4</v>
      </c>
      <c r="AF434">
        <v>4</v>
      </c>
      <c r="AG434">
        <v>4</v>
      </c>
      <c r="AH434">
        <v>5</v>
      </c>
      <c r="AI434">
        <v>3</v>
      </c>
      <c r="AJ434">
        <v>4</v>
      </c>
      <c r="AK434" t="s">
        <v>270</v>
      </c>
      <c r="AL434">
        <v>4</v>
      </c>
      <c r="AM434">
        <v>3</v>
      </c>
      <c r="AN434" t="s">
        <v>408</v>
      </c>
      <c r="AV434" s="109" t="s">
        <v>270</v>
      </c>
      <c r="AW434" t="s">
        <v>26</v>
      </c>
      <c r="AY434">
        <v>4</v>
      </c>
      <c r="AZ434" s="109">
        <v>4</v>
      </c>
      <c r="BA434" s="191" t="s">
        <v>311</v>
      </c>
      <c r="BB434" t="s">
        <v>308</v>
      </c>
      <c r="BD434">
        <f t="shared" si="32"/>
        <v>1</v>
      </c>
      <c r="BE434">
        <f t="shared" si="31"/>
        <v>0</v>
      </c>
      <c r="BF434">
        <f t="shared" si="31"/>
        <v>0</v>
      </c>
      <c r="BG434">
        <f t="shared" si="31"/>
        <v>0</v>
      </c>
      <c r="BH434">
        <f t="shared" si="31"/>
        <v>0</v>
      </c>
      <c r="BI434">
        <f t="shared" si="31"/>
        <v>0</v>
      </c>
      <c r="BJ434">
        <f t="shared" si="29"/>
        <v>1</v>
      </c>
      <c r="BK434">
        <f t="shared" si="30"/>
        <v>0</v>
      </c>
      <c r="BL434">
        <f t="shared" si="30"/>
        <v>1</v>
      </c>
      <c r="BM434">
        <f t="shared" si="30"/>
        <v>1</v>
      </c>
      <c r="BN434">
        <f t="shared" si="30"/>
        <v>0</v>
      </c>
      <c r="BO434">
        <f t="shared" si="30"/>
        <v>0</v>
      </c>
      <c r="BP434">
        <f t="shared" si="30"/>
        <v>0</v>
      </c>
    </row>
    <row r="435" spans="3:68" x14ac:dyDescent="0.2">
      <c r="C435" s="150" t="str">
        <f>IFERROR(VLOOKUP(TABLA!F435,BLIOTECAS!$C$1:$E$26,3,FALSE),"")</f>
        <v>Ciencias Experimentales</v>
      </c>
      <c r="D435" s="209">
        <v>43971.425694444442</v>
      </c>
      <c r="E435" s="209" t="s">
        <v>396</v>
      </c>
      <c r="F435" t="s">
        <v>98</v>
      </c>
      <c r="G435" t="s">
        <v>300</v>
      </c>
      <c r="H435" t="s">
        <v>300</v>
      </c>
      <c r="I435" t="s">
        <v>315</v>
      </c>
      <c r="J435" t="s">
        <v>98</v>
      </c>
      <c r="K435" t="s">
        <v>90</v>
      </c>
      <c r="L435" t="s">
        <v>101</v>
      </c>
      <c r="S435" t="s">
        <v>270</v>
      </c>
      <c r="T435" t="s">
        <v>270</v>
      </c>
      <c r="U435">
        <v>3</v>
      </c>
      <c r="V435">
        <v>1</v>
      </c>
      <c r="W435">
        <v>4</v>
      </c>
      <c r="X435">
        <v>1</v>
      </c>
      <c r="Y435">
        <v>5</v>
      </c>
      <c r="Z435">
        <v>3</v>
      </c>
      <c r="AA435">
        <v>4</v>
      </c>
      <c r="AB435">
        <v>1</v>
      </c>
      <c r="AC435">
        <v>3</v>
      </c>
      <c r="AD435">
        <v>5</v>
      </c>
      <c r="AF435">
        <v>5</v>
      </c>
      <c r="AG435">
        <v>5</v>
      </c>
      <c r="AH435">
        <v>4</v>
      </c>
      <c r="AI435">
        <v>3</v>
      </c>
      <c r="AJ435">
        <v>5</v>
      </c>
      <c r="AK435" t="s">
        <v>26</v>
      </c>
      <c r="AL435">
        <v>5</v>
      </c>
      <c r="AM435">
        <v>3</v>
      </c>
      <c r="AN435" t="s">
        <v>354</v>
      </c>
      <c r="AV435" s="109" t="s">
        <v>26</v>
      </c>
      <c r="AW435" t="s">
        <v>26</v>
      </c>
      <c r="AY435">
        <v>5</v>
      </c>
      <c r="AZ435" s="109">
        <v>5</v>
      </c>
      <c r="BA435" s="191" t="s">
        <v>303</v>
      </c>
      <c r="BB435" t="s">
        <v>304</v>
      </c>
      <c r="BD435">
        <f t="shared" si="32"/>
        <v>0</v>
      </c>
      <c r="BE435">
        <f t="shared" si="31"/>
        <v>1</v>
      </c>
      <c r="BF435">
        <f t="shared" si="31"/>
        <v>0</v>
      </c>
      <c r="BG435">
        <f t="shared" si="31"/>
        <v>0</v>
      </c>
      <c r="BH435">
        <f t="shared" si="31"/>
        <v>0</v>
      </c>
      <c r="BI435">
        <f t="shared" si="31"/>
        <v>0</v>
      </c>
      <c r="BJ435">
        <f t="shared" si="29"/>
        <v>1</v>
      </c>
      <c r="BK435">
        <f t="shared" si="30"/>
        <v>0</v>
      </c>
      <c r="BL435">
        <f t="shared" si="30"/>
        <v>0</v>
      </c>
      <c r="BM435">
        <f t="shared" si="30"/>
        <v>1</v>
      </c>
      <c r="BN435">
        <f t="shared" si="30"/>
        <v>0</v>
      </c>
      <c r="BO435">
        <f t="shared" ref="BK435:BP478" si="33">IF(IFERROR(FIND(BO$1,$AN435,1),0)&lt;&gt;0,1,0)</f>
        <v>0</v>
      </c>
      <c r="BP435">
        <f t="shared" si="33"/>
        <v>0</v>
      </c>
    </row>
    <row r="436" spans="3:68" x14ac:dyDescent="0.2">
      <c r="C436" s="150" t="str">
        <f>IFERROR(VLOOKUP(TABLA!F436,BLIOTECAS!$C$1:$E$26,3,FALSE),"")</f>
        <v>Ciencias de la Salud</v>
      </c>
      <c r="D436" s="209">
        <v>43971.425000000003</v>
      </c>
      <c r="E436" s="209" t="s">
        <v>396</v>
      </c>
      <c r="F436" t="s">
        <v>101</v>
      </c>
      <c r="G436" t="s">
        <v>305</v>
      </c>
      <c r="H436" t="s">
        <v>300</v>
      </c>
      <c r="I436" t="s">
        <v>306</v>
      </c>
      <c r="J436" t="s">
        <v>309</v>
      </c>
      <c r="K436" t="s">
        <v>101</v>
      </c>
      <c r="L436" t="s">
        <v>106</v>
      </c>
      <c r="S436" t="s">
        <v>270</v>
      </c>
      <c r="T436" t="s">
        <v>270</v>
      </c>
      <c r="U436">
        <v>4</v>
      </c>
      <c r="V436">
        <v>1</v>
      </c>
      <c r="W436">
        <v>4</v>
      </c>
      <c r="X436">
        <v>2</v>
      </c>
      <c r="Y436">
        <v>5</v>
      </c>
      <c r="Z436">
        <v>3</v>
      </c>
      <c r="AA436">
        <v>5</v>
      </c>
      <c r="AB436">
        <v>1</v>
      </c>
      <c r="AC436">
        <v>4</v>
      </c>
      <c r="AD436">
        <v>4</v>
      </c>
      <c r="AF436">
        <v>5</v>
      </c>
      <c r="AG436">
        <v>5</v>
      </c>
      <c r="AH436">
        <v>5</v>
      </c>
      <c r="AI436">
        <v>4</v>
      </c>
      <c r="AJ436">
        <v>4</v>
      </c>
      <c r="AK436" t="s">
        <v>26</v>
      </c>
      <c r="AL436">
        <v>5</v>
      </c>
      <c r="AM436">
        <v>3</v>
      </c>
      <c r="AN436" t="s">
        <v>408</v>
      </c>
      <c r="AV436" s="109" t="s">
        <v>270</v>
      </c>
      <c r="AW436" t="s">
        <v>26</v>
      </c>
      <c r="AY436">
        <v>5</v>
      </c>
      <c r="AZ436" s="109">
        <v>5</v>
      </c>
      <c r="BA436" s="191" t="s">
        <v>303</v>
      </c>
      <c r="BB436" t="s">
        <v>308</v>
      </c>
      <c r="BD436">
        <f t="shared" si="32"/>
        <v>1</v>
      </c>
      <c r="BE436">
        <f t="shared" si="31"/>
        <v>0</v>
      </c>
      <c r="BF436">
        <f t="shared" si="31"/>
        <v>0</v>
      </c>
      <c r="BG436">
        <f t="shared" si="31"/>
        <v>0</v>
      </c>
      <c r="BH436">
        <f t="shared" si="31"/>
        <v>0</v>
      </c>
      <c r="BI436">
        <f t="shared" si="31"/>
        <v>0</v>
      </c>
      <c r="BJ436">
        <f t="shared" si="29"/>
        <v>1</v>
      </c>
      <c r="BK436">
        <f t="shared" si="33"/>
        <v>0</v>
      </c>
      <c r="BL436">
        <f t="shared" si="33"/>
        <v>1</v>
      </c>
      <c r="BM436">
        <f t="shared" si="33"/>
        <v>1</v>
      </c>
      <c r="BN436">
        <f t="shared" si="33"/>
        <v>0</v>
      </c>
      <c r="BO436">
        <f t="shared" si="33"/>
        <v>0</v>
      </c>
      <c r="BP436">
        <f t="shared" si="33"/>
        <v>0</v>
      </c>
    </row>
    <row r="437" spans="3:68" x14ac:dyDescent="0.2">
      <c r="C437" s="150" t="str">
        <f>IFERROR(VLOOKUP(TABLA!F437,BLIOTECAS!$C$1:$E$26,3,FALSE),"")</f>
        <v>Ciencias de la Salud</v>
      </c>
      <c r="D437" s="209">
        <v>43971.42083333333</v>
      </c>
      <c r="E437" s="209" t="s">
        <v>396</v>
      </c>
      <c r="F437" t="s">
        <v>101</v>
      </c>
      <c r="G437" t="s">
        <v>300</v>
      </c>
      <c r="H437" t="s">
        <v>320</v>
      </c>
      <c r="I437" t="s">
        <v>306</v>
      </c>
      <c r="J437" t="s">
        <v>101</v>
      </c>
      <c r="K437" t="s">
        <v>106</v>
      </c>
      <c r="L437" t="s">
        <v>107</v>
      </c>
      <c r="S437" t="s">
        <v>270</v>
      </c>
      <c r="T437" t="s">
        <v>270</v>
      </c>
      <c r="U437">
        <v>3</v>
      </c>
      <c r="V437">
        <v>1</v>
      </c>
      <c r="W437">
        <v>1</v>
      </c>
      <c r="X437">
        <v>3</v>
      </c>
      <c r="Y437">
        <v>4</v>
      </c>
      <c r="Z437">
        <v>5</v>
      </c>
      <c r="AA437">
        <v>5</v>
      </c>
      <c r="AB437">
        <v>3</v>
      </c>
      <c r="AC437">
        <v>3</v>
      </c>
      <c r="AD437">
        <v>4</v>
      </c>
      <c r="AF437">
        <v>2</v>
      </c>
      <c r="AG437">
        <v>4</v>
      </c>
      <c r="AH437">
        <v>3</v>
      </c>
      <c r="AI437">
        <v>3</v>
      </c>
      <c r="AJ437">
        <v>4</v>
      </c>
      <c r="AK437" t="s">
        <v>26</v>
      </c>
      <c r="AL437">
        <v>3</v>
      </c>
      <c r="AM437">
        <v>3</v>
      </c>
      <c r="AN437" t="s">
        <v>307</v>
      </c>
      <c r="AV437" s="109" t="s">
        <v>26</v>
      </c>
      <c r="AW437" t="s">
        <v>26</v>
      </c>
      <c r="AY437">
        <v>3</v>
      </c>
      <c r="AZ437" s="109">
        <v>3</v>
      </c>
      <c r="BA437" s="191" t="s">
        <v>319</v>
      </c>
      <c r="BB437" t="s">
        <v>317</v>
      </c>
      <c r="BD437">
        <f t="shared" si="32"/>
        <v>1</v>
      </c>
      <c r="BE437">
        <f t="shared" si="31"/>
        <v>0</v>
      </c>
      <c r="BF437">
        <f t="shared" si="31"/>
        <v>0</v>
      </c>
      <c r="BG437">
        <f t="shared" si="31"/>
        <v>0</v>
      </c>
      <c r="BH437">
        <f t="shared" si="31"/>
        <v>0</v>
      </c>
      <c r="BI437">
        <f t="shared" si="31"/>
        <v>0</v>
      </c>
      <c r="BJ437">
        <f t="shared" si="29"/>
        <v>0</v>
      </c>
      <c r="BK437">
        <f t="shared" si="33"/>
        <v>0</v>
      </c>
      <c r="BL437">
        <f t="shared" si="33"/>
        <v>0</v>
      </c>
      <c r="BM437">
        <f t="shared" si="33"/>
        <v>0</v>
      </c>
      <c r="BN437">
        <f t="shared" si="33"/>
        <v>0</v>
      </c>
      <c r="BO437">
        <f t="shared" si="33"/>
        <v>1</v>
      </c>
      <c r="BP437">
        <f t="shared" si="33"/>
        <v>0</v>
      </c>
    </row>
    <row r="438" spans="3:68" x14ac:dyDescent="0.2">
      <c r="C438" s="150" t="str">
        <f>IFERROR(VLOOKUP(TABLA!F438,BLIOTECAS!$C$1:$E$26,3,FALSE),"")</f>
        <v>Humanidades</v>
      </c>
      <c r="D438" s="209">
        <v>43971.42083333333</v>
      </c>
      <c r="E438" s="209" t="s">
        <v>396</v>
      </c>
      <c r="F438" t="s">
        <v>100</v>
      </c>
      <c r="G438" t="s">
        <v>397</v>
      </c>
      <c r="H438" t="s">
        <v>300</v>
      </c>
      <c r="I438" t="s">
        <v>329</v>
      </c>
      <c r="S438" t="s">
        <v>270</v>
      </c>
      <c r="T438" t="s">
        <v>26</v>
      </c>
      <c r="U438">
        <v>1</v>
      </c>
      <c r="V438">
        <v>1</v>
      </c>
      <c r="W438">
        <v>1</v>
      </c>
      <c r="X438">
        <v>5</v>
      </c>
      <c r="Y438">
        <v>1</v>
      </c>
      <c r="Z438">
        <v>5</v>
      </c>
      <c r="AA438">
        <v>3</v>
      </c>
      <c r="AB438">
        <v>1</v>
      </c>
      <c r="AC438">
        <v>2</v>
      </c>
      <c r="AD438">
        <v>3</v>
      </c>
      <c r="AF438">
        <v>1</v>
      </c>
      <c r="AG438">
        <v>3</v>
      </c>
      <c r="AH438">
        <v>1</v>
      </c>
      <c r="AI438">
        <v>1</v>
      </c>
      <c r="AJ438">
        <v>1</v>
      </c>
      <c r="AK438" t="s">
        <v>26</v>
      </c>
      <c r="AL438">
        <v>2</v>
      </c>
      <c r="AM438">
        <v>1</v>
      </c>
      <c r="AV438" s="109" t="s">
        <v>270</v>
      </c>
      <c r="AW438" t="s">
        <v>26</v>
      </c>
      <c r="AY438">
        <v>2</v>
      </c>
      <c r="AZ438" s="109">
        <v>4</v>
      </c>
      <c r="BA438" s="191" t="s">
        <v>330</v>
      </c>
      <c r="BB438" t="s">
        <v>333</v>
      </c>
      <c r="BD438">
        <f t="shared" si="32"/>
        <v>0</v>
      </c>
      <c r="BE438">
        <f t="shared" si="31"/>
        <v>0</v>
      </c>
      <c r="BF438">
        <f t="shared" si="31"/>
        <v>0</v>
      </c>
      <c r="BG438">
        <f t="shared" si="31"/>
        <v>0</v>
      </c>
      <c r="BH438">
        <f t="shared" si="31"/>
        <v>1</v>
      </c>
      <c r="BI438">
        <f t="shared" si="31"/>
        <v>0</v>
      </c>
      <c r="BJ438">
        <f t="shared" ref="BJ438:BJ501" si="34">IF(IFERROR(FIND(BJ$1,$AN438,1),0)&lt;&gt;0,1,0)</f>
        <v>0</v>
      </c>
      <c r="BK438">
        <f t="shared" si="33"/>
        <v>0</v>
      </c>
      <c r="BL438">
        <f t="shared" si="33"/>
        <v>0</v>
      </c>
      <c r="BM438">
        <f t="shared" si="33"/>
        <v>0</v>
      </c>
      <c r="BN438">
        <f t="shared" si="33"/>
        <v>0</v>
      </c>
      <c r="BO438">
        <f t="shared" si="33"/>
        <v>0</v>
      </c>
      <c r="BP438">
        <f t="shared" si="33"/>
        <v>0</v>
      </c>
    </row>
    <row r="439" spans="3:68" x14ac:dyDescent="0.2">
      <c r="C439" s="150" t="str">
        <f>IFERROR(VLOOKUP(TABLA!F439,BLIOTECAS!$C$1:$E$26,3,FALSE),"")</f>
        <v>Ciencias de la Salud</v>
      </c>
      <c r="D439" s="209">
        <v>43971.418749999997</v>
      </c>
      <c r="E439" s="209" t="s">
        <v>396</v>
      </c>
      <c r="F439" t="s">
        <v>109</v>
      </c>
      <c r="G439" t="s">
        <v>397</v>
      </c>
      <c r="H439" t="s">
        <v>300</v>
      </c>
      <c r="I439" t="s">
        <v>306</v>
      </c>
      <c r="J439" t="s">
        <v>309</v>
      </c>
      <c r="K439" t="s">
        <v>109</v>
      </c>
      <c r="M439" t="s">
        <v>501</v>
      </c>
      <c r="S439" t="s">
        <v>26</v>
      </c>
      <c r="T439" t="s">
        <v>26</v>
      </c>
      <c r="U439">
        <v>2</v>
      </c>
      <c r="V439">
        <v>2</v>
      </c>
      <c r="W439">
        <v>2</v>
      </c>
      <c r="X439">
        <v>2</v>
      </c>
      <c r="Y439">
        <v>5</v>
      </c>
      <c r="Z439">
        <v>2</v>
      </c>
      <c r="AA439">
        <v>5</v>
      </c>
      <c r="AB439">
        <v>1</v>
      </c>
      <c r="AC439">
        <v>4</v>
      </c>
      <c r="AD439">
        <v>4</v>
      </c>
      <c r="AF439">
        <v>4</v>
      </c>
      <c r="AG439">
        <v>4</v>
      </c>
      <c r="AH439">
        <v>4</v>
      </c>
      <c r="AI439">
        <v>4</v>
      </c>
      <c r="AJ439">
        <v>4</v>
      </c>
      <c r="AK439" t="s">
        <v>26</v>
      </c>
      <c r="AL439">
        <v>5</v>
      </c>
      <c r="AM439">
        <v>4</v>
      </c>
      <c r="AN439" t="s">
        <v>502</v>
      </c>
      <c r="AV439" s="109" t="s">
        <v>270</v>
      </c>
      <c r="AW439" t="s">
        <v>270</v>
      </c>
      <c r="AX439" t="s">
        <v>313</v>
      </c>
      <c r="AY439">
        <v>4</v>
      </c>
      <c r="AZ439" s="109">
        <v>5</v>
      </c>
      <c r="BA439" s="191" t="s">
        <v>311</v>
      </c>
      <c r="BB439" t="s">
        <v>308</v>
      </c>
      <c r="BD439">
        <f t="shared" si="32"/>
        <v>1</v>
      </c>
      <c r="BE439">
        <f t="shared" si="31"/>
        <v>0</v>
      </c>
      <c r="BF439">
        <f t="shared" si="31"/>
        <v>0</v>
      </c>
      <c r="BG439">
        <f t="shared" si="31"/>
        <v>0</v>
      </c>
      <c r="BH439">
        <f t="shared" si="31"/>
        <v>0</v>
      </c>
      <c r="BI439">
        <f t="shared" si="31"/>
        <v>0</v>
      </c>
      <c r="BJ439">
        <f t="shared" si="34"/>
        <v>0</v>
      </c>
      <c r="BK439">
        <f t="shared" si="33"/>
        <v>1</v>
      </c>
      <c r="BL439">
        <f t="shared" si="33"/>
        <v>1</v>
      </c>
      <c r="BM439">
        <f t="shared" si="33"/>
        <v>0</v>
      </c>
      <c r="BN439">
        <f t="shared" si="33"/>
        <v>1</v>
      </c>
      <c r="BO439">
        <f t="shared" si="33"/>
        <v>0</v>
      </c>
      <c r="BP439">
        <f t="shared" si="33"/>
        <v>0</v>
      </c>
    </row>
    <row r="440" spans="3:68" x14ac:dyDescent="0.2">
      <c r="C440" s="150" t="str">
        <f>IFERROR(VLOOKUP(TABLA!F440,BLIOTECAS!$C$1:$E$26,3,FALSE),"")</f>
        <v>Ciencias Sociales</v>
      </c>
      <c r="D440" s="209">
        <v>43971.418749999997</v>
      </c>
      <c r="E440" s="209" t="s">
        <v>396</v>
      </c>
      <c r="F440" t="s">
        <v>93</v>
      </c>
      <c r="G440" t="s">
        <v>300</v>
      </c>
      <c r="H440" t="s">
        <v>300</v>
      </c>
      <c r="I440" t="s">
        <v>306</v>
      </c>
      <c r="J440" t="s">
        <v>93</v>
      </c>
      <c r="S440" t="s">
        <v>270</v>
      </c>
      <c r="T440" t="s">
        <v>270</v>
      </c>
      <c r="U440">
        <v>3</v>
      </c>
      <c r="V440">
        <v>1</v>
      </c>
      <c r="W440">
        <v>2</v>
      </c>
      <c r="X440">
        <v>2</v>
      </c>
      <c r="Y440">
        <v>5</v>
      </c>
      <c r="Z440">
        <v>5</v>
      </c>
      <c r="AA440">
        <v>4</v>
      </c>
      <c r="AB440">
        <v>3</v>
      </c>
      <c r="AC440">
        <v>4</v>
      </c>
      <c r="AD440">
        <v>5</v>
      </c>
      <c r="AF440">
        <v>4</v>
      </c>
      <c r="AG440">
        <v>5</v>
      </c>
      <c r="AH440">
        <v>3</v>
      </c>
      <c r="AI440">
        <v>3</v>
      </c>
      <c r="AJ440">
        <v>4</v>
      </c>
      <c r="AK440" t="s">
        <v>26</v>
      </c>
      <c r="AL440">
        <v>3</v>
      </c>
      <c r="AM440">
        <v>3</v>
      </c>
      <c r="AN440" t="s">
        <v>408</v>
      </c>
      <c r="AV440" s="109" t="s">
        <v>26</v>
      </c>
      <c r="AW440" t="s">
        <v>26</v>
      </c>
      <c r="AY440">
        <v>5</v>
      </c>
      <c r="AZ440" s="109">
        <v>5</v>
      </c>
      <c r="BA440" s="191" t="s">
        <v>311</v>
      </c>
      <c r="BB440" t="s">
        <v>308</v>
      </c>
      <c r="BD440">
        <f t="shared" si="32"/>
        <v>1</v>
      </c>
      <c r="BE440">
        <f t="shared" si="31"/>
        <v>0</v>
      </c>
      <c r="BF440">
        <f t="shared" si="31"/>
        <v>0</v>
      </c>
      <c r="BG440">
        <f t="shared" si="31"/>
        <v>0</v>
      </c>
      <c r="BH440">
        <f t="shared" si="31"/>
        <v>0</v>
      </c>
      <c r="BI440">
        <f t="shared" si="31"/>
        <v>0</v>
      </c>
      <c r="BJ440">
        <f t="shared" si="34"/>
        <v>1</v>
      </c>
      <c r="BK440">
        <f t="shared" si="33"/>
        <v>0</v>
      </c>
      <c r="BL440">
        <f t="shared" si="33"/>
        <v>1</v>
      </c>
      <c r="BM440">
        <f t="shared" si="33"/>
        <v>1</v>
      </c>
      <c r="BN440">
        <f t="shared" si="33"/>
        <v>0</v>
      </c>
      <c r="BO440">
        <f t="shared" si="33"/>
        <v>0</v>
      </c>
      <c r="BP440">
        <f t="shared" si="33"/>
        <v>0</v>
      </c>
    </row>
    <row r="441" spans="3:68" x14ac:dyDescent="0.2">
      <c r="C441" s="150" t="str">
        <f>IFERROR(VLOOKUP(TABLA!F441,BLIOTECAS!$C$1:$E$26,3,FALSE),"")</f>
        <v>Ciencias de la Salud</v>
      </c>
      <c r="D441" s="209">
        <v>43971.418749999997</v>
      </c>
      <c r="E441" s="209" t="s">
        <v>396</v>
      </c>
      <c r="F441" t="s">
        <v>107</v>
      </c>
      <c r="G441" t="s">
        <v>305</v>
      </c>
      <c r="H441" t="s">
        <v>300</v>
      </c>
      <c r="I441" t="s">
        <v>306</v>
      </c>
      <c r="J441" t="s">
        <v>107</v>
      </c>
      <c r="K441" t="s">
        <v>106</v>
      </c>
      <c r="L441" t="s">
        <v>309</v>
      </c>
      <c r="S441" t="s">
        <v>270</v>
      </c>
      <c r="T441" t="s">
        <v>270</v>
      </c>
      <c r="U441">
        <v>4</v>
      </c>
      <c r="V441">
        <v>2</v>
      </c>
      <c r="W441">
        <v>3</v>
      </c>
      <c r="X441">
        <v>2</v>
      </c>
      <c r="Y441">
        <v>5</v>
      </c>
      <c r="Z441">
        <v>4</v>
      </c>
      <c r="AA441">
        <v>5</v>
      </c>
      <c r="AB441">
        <v>2</v>
      </c>
      <c r="AC441">
        <v>4</v>
      </c>
      <c r="AD441">
        <v>4</v>
      </c>
      <c r="AF441">
        <v>4</v>
      </c>
      <c r="AG441">
        <v>4</v>
      </c>
      <c r="AH441">
        <v>4</v>
      </c>
      <c r="AI441">
        <v>4</v>
      </c>
      <c r="AJ441">
        <v>4</v>
      </c>
      <c r="AK441" t="s">
        <v>270</v>
      </c>
      <c r="AL441">
        <v>4</v>
      </c>
      <c r="AM441">
        <v>4</v>
      </c>
      <c r="AN441" t="s">
        <v>503</v>
      </c>
      <c r="AV441" s="109" t="s">
        <v>270</v>
      </c>
      <c r="AW441" t="s">
        <v>270</v>
      </c>
      <c r="AX441" t="s">
        <v>328</v>
      </c>
      <c r="AY441">
        <v>4</v>
      </c>
      <c r="AZ441" s="109">
        <v>5</v>
      </c>
      <c r="BA441" s="191" t="s">
        <v>311</v>
      </c>
      <c r="BB441" t="s">
        <v>317</v>
      </c>
      <c r="BD441">
        <f t="shared" si="32"/>
        <v>1</v>
      </c>
      <c r="BE441">
        <f t="shared" si="31"/>
        <v>0</v>
      </c>
      <c r="BF441">
        <f t="shared" si="31"/>
        <v>0</v>
      </c>
      <c r="BG441">
        <f t="shared" si="31"/>
        <v>0</v>
      </c>
      <c r="BH441">
        <f t="shared" si="31"/>
        <v>0</v>
      </c>
      <c r="BI441">
        <f t="shared" si="31"/>
        <v>0</v>
      </c>
      <c r="BJ441">
        <f t="shared" si="34"/>
        <v>0</v>
      </c>
      <c r="BK441">
        <f t="shared" si="33"/>
        <v>0</v>
      </c>
      <c r="BL441">
        <f t="shared" si="33"/>
        <v>1</v>
      </c>
      <c r="BM441">
        <f t="shared" si="33"/>
        <v>1</v>
      </c>
      <c r="BN441">
        <f t="shared" si="33"/>
        <v>0</v>
      </c>
      <c r="BO441">
        <f t="shared" si="33"/>
        <v>0</v>
      </c>
      <c r="BP441">
        <f t="shared" si="33"/>
        <v>0</v>
      </c>
    </row>
    <row r="442" spans="3:68" x14ac:dyDescent="0.2">
      <c r="C442" s="150" t="str">
        <f>IFERROR(VLOOKUP(TABLA!F442,BLIOTECAS!$C$1:$E$26,3,FALSE),"")</f>
        <v>Ciencias de la Salud</v>
      </c>
      <c r="D442" s="209">
        <v>43971.418055555558</v>
      </c>
      <c r="E442" s="209" t="s">
        <v>396</v>
      </c>
      <c r="F442" t="s">
        <v>109</v>
      </c>
      <c r="G442" t="s">
        <v>301</v>
      </c>
      <c r="H442" t="s">
        <v>320</v>
      </c>
      <c r="I442" t="s">
        <v>318</v>
      </c>
      <c r="J442" t="s">
        <v>109</v>
      </c>
      <c r="K442" t="s">
        <v>309</v>
      </c>
      <c r="S442" t="s">
        <v>26</v>
      </c>
      <c r="T442" t="s">
        <v>26</v>
      </c>
      <c r="U442">
        <v>3</v>
      </c>
      <c r="V442">
        <v>1</v>
      </c>
      <c r="W442">
        <v>1</v>
      </c>
      <c r="X442">
        <v>1</v>
      </c>
      <c r="Y442">
        <v>5</v>
      </c>
      <c r="Z442">
        <v>3</v>
      </c>
      <c r="AA442">
        <v>5</v>
      </c>
      <c r="AB442">
        <v>1</v>
      </c>
      <c r="AC442">
        <v>2</v>
      </c>
      <c r="AD442">
        <v>3</v>
      </c>
      <c r="AF442">
        <v>4</v>
      </c>
      <c r="AG442">
        <v>5</v>
      </c>
      <c r="AH442">
        <v>4</v>
      </c>
      <c r="AI442">
        <v>3</v>
      </c>
      <c r="AJ442">
        <v>3</v>
      </c>
      <c r="AK442" t="s">
        <v>26</v>
      </c>
      <c r="AL442">
        <v>3</v>
      </c>
      <c r="AM442">
        <v>3</v>
      </c>
      <c r="AN442" t="s">
        <v>408</v>
      </c>
      <c r="AV442" s="109" t="s">
        <v>26</v>
      </c>
      <c r="AW442" t="s">
        <v>26</v>
      </c>
      <c r="AY442">
        <v>3</v>
      </c>
      <c r="AZ442" s="109">
        <v>4</v>
      </c>
      <c r="BA442" s="191" t="s">
        <v>311</v>
      </c>
      <c r="BD442">
        <f t="shared" si="32"/>
        <v>0</v>
      </c>
      <c r="BE442">
        <f t="shared" si="31"/>
        <v>0</v>
      </c>
      <c r="BF442">
        <f t="shared" si="31"/>
        <v>1</v>
      </c>
      <c r="BG442">
        <f t="shared" si="31"/>
        <v>0</v>
      </c>
      <c r="BH442">
        <f t="shared" si="31"/>
        <v>0</v>
      </c>
      <c r="BI442">
        <f t="shared" si="31"/>
        <v>0</v>
      </c>
      <c r="BJ442">
        <f t="shared" si="34"/>
        <v>1</v>
      </c>
      <c r="BK442">
        <f t="shared" si="33"/>
        <v>0</v>
      </c>
      <c r="BL442">
        <f t="shared" si="33"/>
        <v>1</v>
      </c>
      <c r="BM442">
        <f t="shared" si="33"/>
        <v>1</v>
      </c>
      <c r="BN442">
        <f t="shared" si="33"/>
        <v>0</v>
      </c>
      <c r="BO442">
        <f t="shared" si="33"/>
        <v>0</v>
      </c>
      <c r="BP442">
        <f t="shared" si="33"/>
        <v>0</v>
      </c>
    </row>
    <row r="443" spans="3:68" x14ac:dyDescent="0.2">
      <c r="C443" s="150" t="str">
        <f>IFERROR(VLOOKUP(TABLA!F443,BLIOTECAS!$C$1:$E$26,3,FALSE),"")</f>
        <v>Ciencias Sociales</v>
      </c>
      <c r="D443" s="209">
        <v>43971.415972222225</v>
      </c>
      <c r="E443" s="209" t="s">
        <v>407</v>
      </c>
      <c r="F443" t="s">
        <v>97</v>
      </c>
      <c r="G443" t="s">
        <v>301</v>
      </c>
      <c r="H443" t="s">
        <v>305</v>
      </c>
      <c r="I443" t="s">
        <v>316</v>
      </c>
      <c r="J443" t="s">
        <v>309</v>
      </c>
      <c r="K443" t="s">
        <v>97</v>
      </c>
      <c r="L443" t="s">
        <v>104</v>
      </c>
      <c r="S443" t="s">
        <v>270</v>
      </c>
      <c r="T443" t="s">
        <v>270</v>
      </c>
      <c r="U443">
        <v>4</v>
      </c>
      <c r="V443">
        <v>3</v>
      </c>
      <c r="W443">
        <v>4</v>
      </c>
      <c r="X443">
        <v>2</v>
      </c>
      <c r="Y443">
        <v>2</v>
      </c>
      <c r="Z443">
        <v>3</v>
      </c>
      <c r="AA443">
        <v>2</v>
      </c>
      <c r="AB443">
        <v>1</v>
      </c>
      <c r="AC443">
        <v>3</v>
      </c>
      <c r="AD443">
        <v>4</v>
      </c>
      <c r="AF443">
        <v>4</v>
      </c>
      <c r="AG443">
        <v>4</v>
      </c>
      <c r="AH443">
        <v>3</v>
      </c>
      <c r="AI443">
        <v>3</v>
      </c>
      <c r="AJ443">
        <v>2</v>
      </c>
      <c r="AK443" t="s">
        <v>270</v>
      </c>
      <c r="AL443">
        <v>2</v>
      </c>
      <c r="AM443">
        <v>3</v>
      </c>
      <c r="AN443" t="s">
        <v>428</v>
      </c>
      <c r="AV443" s="109" t="s">
        <v>270</v>
      </c>
      <c r="AW443" t="s">
        <v>26</v>
      </c>
      <c r="AY443">
        <v>4</v>
      </c>
      <c r="AZ443" s="109">
        <v>5</v>
      </c>
      <c r="BA443" s="191" t="s">
        <v>311</v>
      </c>
      <c r="BB443" t="s">
        <v>308</v>
      </c>
      <c r="BD443">
        <f t="shared" si="32"/>
        <v>0</v>
      </c>
      <c r="BE443">
        <f t="shared" si="31"/>
        <v>0</v>
      </c>
      <c r="BF443">
        <f t="shared" si="31"/>
        <v>0</v>
      </c>
      <c r="BG443">
        <f t="shared" si="31"/>
        <v>1</v>
      </c>
      <c r="BH443">
        <f t="shared" si="31"/>
        <v>0</v>
      </c>
      <c r="BI443">
        <f t="shared" si="31"/>
        <v>0</v>
      </c>
      <c r="BJ443">
        <f t="shared" si="34"/>
        <v>0</v>
      </c>
      <c r="BK443">
        <f t="shared" si="33"/>
        <v>1</v>
      </c>
      <c r="BL443">
        <f t="shared" si="33"/>
        <v>1</v>
      </c>
      <c r="BM443">
        <f t="shared" si="33"/>
        <v>1</v>
      </c>
      <c r="BN443">
        <f t="shared" si="33"/>
        <v>0</v>
      </c>
      <c r="BO443">
        <f t="shared" si="33"/>
        <v>0</v>
      </c>
      <c r="BP443">
        <f t="shared" si="33"/>
        <v>0</v>
      </c>
    </row>
    <row r="444" spans="3:68" x14ac:dyDescent="0.2">
      <c r="C444" s="150" t="str">
        <f>IFERROR(VLOOKUP(TABLA!F444,BLIOTECAS!$C$1:$E$26,3,FALSE),"")</f>
        <v>Ciencias de la Salud</v>
      </c>
      <c r="D444" s="209">
        <v>43971.413194444445</v>
      </c>
      <c r="E444" s="209" t="s">
        <v>396</v>
      </c>
      <c r="F444" t="s">
        <v>101</v>
      </c>
      <c r="G444" t="s">
        <v>320</v>
      </c>
      <c r="H444" t="s">
        <v>300</v>
      </c>
      <c r="I444" t="s">
        <v>329</v>
      </c>
      <c r="S444" t="s">
        <v>26</v>
      </c>
      <c r="T444" t="s">
        <v>26</v>
      </c>
      <c r="U444">
        <v>1</v>
      </c>
      <c r="V444">
        <v>5</v>
      </c>
      <c r="W444">
        <v>3</v>
      </c>
      <c r="X444">
        <v>1</v>
      </c>
      <c r="Y444">
        <v>5</v>
      </c>
      <c r="Z444">
        <v>4</v>
      </c>
      <c r="AA444">
        <v>5</v>
      </c>
      <c r="AB444">
        <v>3</v>
      </c>
      <c r="AC444">
        <v>4</v>
      </c>
      <c r="AD444">
        <v>3</v>
      </c>
      <c r="AF444">
        <v>4</v>
      </c>
      <c r="AG444">
        <v>4</v>
      </c>
      <c r="AH444">
        <v>3</v>
      </c>
      <c r="AI444">
        <v>3</v>
      </c>
      <c r="AJ444">
        <v>2</v>
      </c>
      <c r="AK444" t="s">
        <v>270</v>
      </c>
      <c r="AL444">
        <v>4</v>
      </c>
      <c r="AM444">
        <v>3</v>
      </c>
      <c r="AN444" t="s">
        <v>408</v>
      </c>
      <c r="AV444" s="109" t="s">
        <v>26</v>
      </c>
      <c r="AW444" t="s">
        <v>26</v>
      </c>
      <c r="AY444">
        <v>4</v>
      </c>
      <c r="AZ444" s="109">
        <v>4</v>
      </c>
      <c r="BA444" s="191" t="s">
        <v>319</v>
      </c>
      <c r="BB444" t="s">
        <v>317</v>
      </c>
      <c r="BD444">
        <f t="shared" si="32"/>
        <v>0</v>
      </c>
      <c r="BE444">
        <f t="shared" si="31"/>
        <v>0</v>
      </c>
      <c r="BF444">
        <f t="shared" si="31"/>
        <v>0</v>
      </c>
      <c r="BG444">
        <f t="shared" si="31"/>
        <v>0</v>
      </c>
      <c r="BH444">
        <f t="shared" si="31"/>
        <v>1</v>
      </c>
      <c r="BI444">
        <f t="shared" si="31"/>
        <v>0</v>
      </c>
      <c r="BJ444">
        <f t="shared" si="34"/>
        <v>1</v>
      </c>
      <c r="BK444">
        <f t="shared" si="33"/>
        <v>0</v>
      </c>
      <c r="BL444">
        <f t="shared" si="33"/>
        <v>1</v>
      </c>
      <c r="BM444">
        <f t="shared" si="33"/>
        <v>1</v>
      </c>
      <c r="BN444">
        <f t="shared" si="33"/>
        <v>0</v>
      </c>
      <c r="BO444">
        <f t="shared" si="33"/>
        <v>0</v>
      </c>
      <c r="BP444">
        <f t="shared" si="33"/>
        <v>0</v>
      </c>
    </row>
    <row r="445" spans="3:68" x14ac:dyDescent="0.2">
      <c r="C445" s="150" t="str">
        <f>IFERROR(VLOOKUP(TABLA!F445,BLIOTECAS!$C$1:$E$26,3,FALSE),"")</f>
        <v>Ciencias Experimentales</v>
      </c>
      <c r="D445" s="209">
        <v>43971.413194444445</v>
      </c>
      <c r="E445" s="209" t="s">
        <v>396</v>
      </c>
      <c r="F445" t="s">
        <v>95</v>
      </c>
      <c r="G445" t="s">
        <v>300</v>
      </c>
      <c r="H445" t="s">
        <v>300</v>
      </c>
      <c r="I445" t="s">
        <v>306</v>
      </c>
      <c r="J445" t="s">
        <v>95</v>
      </c>
      <c r="M445" t="s">
        <v>504</v>
      </c>
      <c r="S445" t="s">
        <v>26</v>
      </c>
      <c r="T445" t="s">
        <v>270</v>
      </c>
      <c r="U445">
        <v>5</v>
      </c>
      <c r="V445">
        <v>3</v>
      </c>
      <c r="W445">
        <v>3</v>
      </c>
      <c r="X445">
        <v>3</v>
      </c>
      <c r="Y445">
        <v>5</v>
      </c>
      <c r="Z445">
        <v>2</v>
      </c>
      <c r="AA445">
        <v>5</v>
      </c>
      <c r="AB445">
        <v>2</v>
      </c>
      <c r="AC445">
        <v>5</v>
      </c>
      <c r="AD445">
        <v>5</v>
      </c>
      <c r="AF445">
        <v>5</v>
      </c>
      <c r="AG445">
        <v>5</v>
      </c>
      <c r="AH445">
        <v>4</v>
      </c>
      <c r="AI445">
        <v>3</v>
      </c>
      <c r="AJ445">
        <v>5</v>
      </c>
      <c r="AK445" t="s">
        <v>270</v>
      </c>
      <c r="AL445">
        <v>4</v>
      </c>
      <c r="AM445">
        <v>4</v>
      </c>
      <c r="AN445" t="s">
        <v>325</v>
      </c>
      <c r="AV445" s="109" t="s">
        <v>270</v>
      </c>
      <c r="AW445" t="s">
        <v>26</v>
      </c>
      <c r="AY445">
        <v>5</v>
      </c>
      <c r="AZ445" s="109">
        <v>5</v>
      </c>
      <c r="BA445" s="191" t="s">
        <v>303</v>
      </c>
      <c r="BB445" t="s">
        <v>308</v>
      </c>
      <c r="BC445" t="s">
        <v>505</v>
      </c>
      <c r="BD445">
        <f t="shared" si="32"/>
        <v>1</v>
      </c>
      <c r="BE445">
        <f t="shared" si="31"/>
        <v>0</v>
      </c>
      <c r="BF445">
        <f t="shared" si="31"/>
        <v>0</v>
      </c>
      <c r="BG445">
        <f t="shared" si="31"/>
        <v>0</v>
      </c>
      <c r="BH445">
        <f t="shared" si="31"/>
        <v>0</v>
      </c>
      <c r="BI445">
        <f t="shared" si="31"/>
        <v>0</v>
      </c>
      <c r="BJ445">
        <f t="shared" si="34"/>
        <v>1</v>
      </c>
      <c r="BK445">
        <f t="shared" si="33"/>
        <v>0</v>
      </c>
      <c r="BL445">
        <f t="shared" si="33"/>
        <v>0</v>
      </c>
      <c r="BM445">
        <f t="shared" si="33"/>
        <v>0</v>
      </c>
      <c r="BN445">
        <f t="shared" si="33"/>
        <v>0</v>
      </c>
      <c r="BO445">
        <f t="shared" si="33"/>
        <v>0</v>
      </c>
      <c r="BP445">
        <f t="shared" si="33"/>
        <v>0</v>
      </c>
    </row>
    <row r="446" spans="3:68" x14ac:dyDescent="0.2">
      <c r="C446" s="150" t="str">
        <f>IFERROR(VLOOKUP(TABLA!F446,BLIOTECAS!$C$1:$E$26,3,FALSE),"")</f>
        <v>Ciencias de la Salud</v>
      </c>
      <c r="D446" s="209">
        <v>43971.412499999999</v>
      </c>
      <c r="E446" s="209" t="s">
        <v>396</v>
      </c>
      <c r="F446" t="s">
        <v>108</v>
      </c>
      <c r="G446" t="s">
        <v>305</v>
      </c>
      <c r="H446" t="s">
        <v>397</v>
      </c>
      <c r="I446" t="s">
        <v>306</v>
      </c>
      <c r="J446" t="s">
        <v>309</v>
      </c>
      <c r="S446" t="s">
        <v>26</v>
      </c>
      <c r="T446" t="s">
        <v>26</v>
      </c>
      <c r="U446">
        <v>1</v>
      </c>
      <c r="V446">
        <v>1</v>
      </c>
      <c r="W446">
        <v>1</v>
      </c>
      <c r="X446">
        <v>1</v>
      </c>
      <c r="Y446">
        <v>5</v>
      </c>
      <c r="Z446">
        <v>5</v>
      </c>
      <c r="AA446">
        <v>5</v>
      </c>
      <c r="AB446">
        <v>1</v>
      </c>
      <c r="AC446">
        <v>1</v>
      </c>
      <c r="AD446">
        <v>1</v>
      </c>
      <c r="AF446">
        <v>3</v>
      </c>
      <c r="AG446">
        <v>3</v>
      </c>
      <c r="AH446">
        <v>2</v>
      </c>
      <c r="AI446">
        <v>2</v>
      </c>
      <c r="AJ446">
        <v>2</v>
      </c>
      <c r="AK446" t="s">
        <v>270</v>
      </c>
      <c r="AL446">
        <v>2</v>
      </c>
      <c r="AM446">
        <v>2</v>
      </c>
      <c r="AN446" t="s">
        <v>483</v>
      </c>
      <c r="AV446" s="109" t="s">
        <v>26</v>
      </c>
      <c r="AW446" t="s">
        <v>26</v>
      </c>
      <c r="AY446">
        <v>2</v>
      </c>
      <c r="AZ446" s="109">
        <v>4</v>
      </c>
      <c r="BA446" s="191" t="s">
        <v>319</v>
      </c>
      <c r="BB446" t="s">
        <v>317</v>
      </c>
      <c r="BD446">
        <f t="shared" si="32"/>
        <v>1</v>
      </c>
      <c r="BE446">
        <f t="shared" si="31"/>
        <v>0</v>
      </c>
      <c r="BF446">
        <f t="shared" si="31"/>
        <v>0</v>
      </c>
      <c r="BG446">
        <f t="shared" si="31"/>
        <v>0</v>
      </c>
      <c r="BH446">
        <f t="shared" si="31"/>
        <v>0</v>
      </c>
      <c r="BI446">
        <f t="shared" si="31"/>
        <v>0</v>
      </c>
      <c r="BJ446">
        <f t="shared" si="34"/>
        <v>1</v>
      </c>
      <c r="BK446">
        <f t="shared" si="33"/>
        <v>0</v>
      </c>
      <c r="BL446">
        <f t="shared" si="33"/>
        <v>1</v>
      </c>
      <c r="BM446">
        <f t="shared" si="33"/>
        <v>0</v>
      </c>
      <c r="BN446">
        <f t="shared" si="33"/>
        <v>0</v>
      </c>
      <c r="BO446">
        <f t="shared" si="33"/>
        <v>0</v>
      </c>
      <c r="BP446">
        <f t="shared" si="33"/>
        <v>0</v>
      </c>
    </row>
    <row r="447" spans="3:68" x14ac:dyDescent="0.2">
      <c r="C447" s="150" t="str">
        <f>IFERROR(VLOOKUP(TABLA!F447,BLIOTECAS!$C$1:$E$26,3,FALSE),"")</f>
        <v>Ciencias de la Salud</v>
      </c>
      <c r="D447" s="209">
        <v>43971.409722222219</v>
      </c>
      <c r="E447" s="209" t="s">
        <v>407</v>
      </c>
      <c r="F447" t="s">
        <v>224</v>
      </c>
      <c r="G447" t="s">
        <v>301</v>
      </c>
      <c r="H447" t="s">
        <v>320</v>
      </c>
      <c r="I447" t="s">
        <v>315</v>
      </c>
      <c r="J447" t="s">
        <v>224</v>
      </c>
      <c r="S447" t="s">
        <v>26</v>
      </c>
      <c r="T447" t="s">
        <v>26</v>
      </c>
      <c r="U447">
        <v>2</v>
      </c>
      <c r="V447">
        <v>2</v>
      </c>
      <c r="W447">
        <v>1</v>
      </c>
      <c r="X447">
        <v>2</v>
      </c>
      <c r="Y447">
        <v>4</v>
      </c>
      <c r="Z447">
        <v>5</v>
      </c>
      <c r="AA447">
        <v>5</v>
      </c>
      <c r="AB447">
        <v>2</v>
      </c>
      <c r="AC447">
        <v>3</v>
      </c>
      <c r="AD447">
        <v>3</v>
      </c>
      <c r="AF447">
        <v>3</v>
      </c>
      <c r="AG447">
        <v>3</v>
      </c>
      <c r="AH447">
        <v>3</v>
      </c>
      <c r="AI447">
        <v>4</v>
      </c>
      <c r="AJ447">
        <v>4</v>
      </c>
      <c r="AK447" t="s">
        <v>26</v>
      </c>
      <c r="AL447">
        <v>3</v>
      </c>
      <c r="AM447">
        <v>2</v>
      </c>
      <c r="AN447" t="s">
        <v>502</v>
      </c>
      <c r="AV447" s="109" t="s">
        <v>26</v>
      </c>
      <c r="AW447" t="s">
        <v>26</v>
      </c>
      <c r="AY447">
        <v>3</v>
      </c>
      <c r="AZ447" s="109">
        <v>4</v>
      </c>
      <c r="BA447" s="191" t="s">
        <v>311</v>
      </c>
      <c r="BB447" t="s">
        <v>317</v>
      </c>
      <c r="BD447">
        <f t="shared" si="32"/>
        <v>0</v>
      </c>
      <c r="BE447">
        <f t="shared" si="31"/>
        <v>1</v>
      </c>
      <c r="BF447">
        <f t="shared" si="31"/>
        <v>0</v>
      </c>
      <c r="BG447">
        <f t="shared" si="31"/>
        <v>0</v>
      </c>
      <c r="BH447">
        <f t="shared" si="31"/>
        <v>0</v>
      </c>
      <c r="BI447">
        <f t="shared" si="31"/>
        <v>0</v>
      </c>
      <c r="BJ447">
        <f t="shared" si="34"/>
        <v>0</v>
      </c>
      <c r="BK447">
        <f t="shared" si="33"/>
        <v>1</v>
      </c>
      <c r="BL447">
        <f t="shared" si="33"/>
        <v>1</v>
      </c>
      <c r="BM447">
        <f t="shared" si="33"/>
        <v>0</v>
      </c>
      <c r="BN447">
        <f t="shared" si="33"/>
        <v>1</v>
      </c>
      <c r="BO447">
        <f t="shared" si="33"/>
        <v>0</v>
      </c>
      <c r="BP447">
        <f t="shared" si="33"/>
        <v>0</v>
      </c>
    </row>
    <row r="448" spans="3:68" x14ac:dyDescent="0.2">
      <c r="C448" s="150" t="str">
        <f>IFERROR(VLOOKUP(TABLA!F448,BLIOTECAS!$C$1:$E$26,3,FALSE),"")</f>
        <v>Ciencias Experimentales</v>
      </c>
      <c r="D448" s="209">
        <v>43971.40902777778</v>
      </c>
      <c r="E448" s="209" t="s">
        <v>396</v>
      </c>
      <c r="F448" t="s">
        <v>98</v>
      </c>
      <c r="G448" t="s">
        <v>305</v>
      </c>
      <c r="H448" t="s">
        <v>320</v>
      </c>
      <c r="I448" t="s">
        <v>318</v>
      </c>
      <c r="J448" t="s">
        <v>309</v>
      </c>
      <c r="K448" t="s">
        <v>98</v>
      </c>
      <c r="S448" t="s">
        <v>270</v>
      </c>
      <c r="T448" t="s">
        <v>26</v>
      </c>
      <c r="U448">
        <v>3</v>
      </c>
      <c r="V448">
        <v>1</v>
      </c>
      <c r="W448">
        <v>1</v>
      </c>
      <c r="X448">
        <v>1</v>
      </c>
      <c r="Y448">
        <v>5</v>
      </c>
      <c r="Z448">
        <v>5</v>
      </c>
      <c r="AA448">
        <v>5</v>
      </c>
      <c r="AB448">
        <v>1</v>
      </c>
      <c r="AC448">
        <v>4</v>
      </c>
      <c r="AD448">
        <v>5</v>
      </c>
      <c r="AF448">
        <v>5</v>
      </c>
      <c r="AG448">
        <v>5</v>
      </c>
      <c r="AH448">
        <v>4</v>
      </c>
      <c r="AI448">
        <v>4</v>
      </c>
      <c r="AJ448">
        <v>4</v>
      </c>
      <c r="AK448" t="s">
        <v>26</v>
      </c>
      <c r="AL448">
        <v>4</v>
      </c>
      <c r="AM448">
        <v>1</v>
      </c>
      <c r="AN448" t="s">
        <v>307</v>
      </c>
      <c r="AV448" s="109" t="s">
        <v>26</v>
      </c>
      <c r="AW448" t="s">
        <v>26</v>
      </c>
      <c r="AY448">
        <v>4</v>
      </c>
      <c r="AZ448" s="109">
        <v>3</v>
      </c>
      <c r="BA448" s="191" t="s">
        <v>311</v>
      </c>
      <c r="BB448" t="s">
        <v>317</v>
      </c>
      <c r="BD448">
        <f t="shared" si="32"/>
        <v>0</v>
      </c>
      <c r="BE448">
        <f t="shared" si="31"/>
        <v>0</v>
      </c>
      <c r="BF448">
        <f t="shared" si="31"/>
        <v>1</v>
      </c>
      <c r="BG448">
        <f t="shared" si="31"/>
        <v>0</v>
      </c>
      <c r="BH448">
        <f t="shared" si="31"/>
        <v>0</v>
      </c>
      <c r="BI448">
        <f t="shared" si="31"/>
        <v>0</v>
      </c>
      <c r="BJ448">
        <f t="shared" si="34"/>
        <v>0</v>
      </c>
      <c r="BK448">
        <f t="shared" si="33"/>
        <v>0</v>
      </c>
      <c r="BL448">
        <f t="shared" si="33"/>
        <v>0</v>
      </c>
      <c r="BM448">
        <f t="shared" si="33"/>
        <v>0</v>
      </c>
      <c r="BN448">
        <f t="shared" si="33"/>
        <v>0</v>
      </c>
      <c r="BO448">
        <f t="shared" si="33"/>
        <v>1</v>
      </c>
      <c r="BP448">
        <f t="shared" si="33"/>
        <v>0</v>
      </c>
    </row>
    <row r="449" spans="3:68" x14ac:dyDescent="0.2">
      <c r="C449" s="150" t="str">
        <f>IFERROR(VLOOKUP(TABLA!F449,BLIOTECAS!$C$1:$E$26,3,FALSE),"")</f>
        <v>Ciencias de la Salud</v>
      </c>
      <c r="D449" s="209">
        <v>43971.407638888886</v>
      </c>
      <c r="E449" s="209" t="s">
        <v>396</v>
      </c>
      <c r="F449" t="s">
        <v>101</v>
      </c>
      <c r="G449" t="s">
        <v>305</v>
      </c>
      <c r="H449" t="s">
        <v>300</v>
      </c>
      <c r="I449" t="s">
        <v>506</v>
      </c>
      <c r="J449" t="s">
        <v>101</v>
      </c>
      <c r="M449" t="s">
        <v>507</v>
      </c>
      <c r="S449" t="s">
        <v>26</v>
      </c>
      <c r="T449" t="s">
        <v>270</v>
      </c>
      <c r="U449">
        <v>2</v>
      </c>
      <c r="V449">
        <v>1</v>
      </c>
      <c r="W449">
        <v>3</v>
      </c>
      <c r="X449">
        <v>1</v>
      </c>
      <c r="Y449">
        <v>5</v>
      </c>
      <c r="Z449">
        <v>4</v>
      </c>
      <c r="AA449">
        <v>5</v>
      </c>
      <c r="AB449">
        <v>1</v>
      </c>
      <c r="AC449">
        <v>3</v>
      </c>
      <c r="AD449">
        <v>3</v>
      </c>
      <c r="AF449">
        <v>2</v>
      </c>
      <c r="AG449">
        <v>4</v>
      </c>
      <c r="AH449">
        <v>5</v>
      </c>
      <c r="AI449">
        <v>4</v>
      </c>
      <c r="AJ449">
        <v>5</v>
      </c>
      <c r="AK449" t="s">
        <v>270</v>
      </c>
      <c r="AL449">
        <v>4</v>
      </c>
      <c r="AM449">
        <v>3</v>
      </c>
      <c r="AN449" t="s">
        <v>424</v>
      </c>
      <c r="AV449" s="109" t="s">
        <v>270</v>
      </c>
      <c r="AW449" t="s">
        <v>270</v>
      </c>
      <c r="AX449" t="s">
        <v>337</v>
      </c>
      <c r="AY449">
        <v>4</v>
      </c>
      <c r="AZ449" s="109">
        <v>4</v>
      </c>
      <c r="BA449" s="191" t="s">
        <v>303</v>
      </c>
      <c r="BB449" t="s">
        <v>317</v>
      </c>
      <c r="BC449" t="s">
        <v>508</v>
      </c>
      <c r="BD449">
        <f t="shared" si="32"/>
        <v>1</v>
      </c>
      <c r="BE449">
        <f t="shared" si="31"/>
        <v>0</v>
      </c>
      <c r="BF449">
        <f t="shared" si="31"/>
        <v>0</v>
      </c>
      <c r="BG449">
        <f t="shared" si="31"/>
        <v>0</v>
      </c>
      <c r="BH449">
        <f t="shared" si="31"/>
        <v>0</v>
      </c>
      <c r="BI449">
        <f t="shared" si="31"/>
        <v>0</v>
      </c>
      <c r="BJ449">
        <f t="shared" si="34"/>
        <v>0</v>
      </c>
      <c r="BK449">
        <f t="shared" si="33"/>
        <v>0</v>
      </c>
      <c r="BL449">
        <f t="shared" si="33"/>
        <v>1</v>
      </c>
      <c r="BM449">
        <f t="shared" si="33"/>
        <v>0</v>
      </c>
      <c r="BN449">
        <f t="shared" si="33"/>
        <v>0</v>
      </c>
      <c r="BO449">
        <f t="shared" si="33"/>
        <v>0</v>
      </c>
      <c r="BP449">
        <f t="shared" si="33"/>
        <v>0</v>
      </c>
    </row>
    <row r="450" spans="3:68" x14ac:dyDescent="0.2">
      <c r="C450" s="150" t="str">
        <f>IFERROR(VLOOKUP(TABLA!F450,BLIOTECAS!$C$1:$E$26,3,FALSE),"")</f>
        <v>Ciencias de la Salud</v>
      </c>
      <c r="D450" s="209">
        <v>43971.405555555553</v>
      </c>
      <c r="E450" s="209" t="s">
        <v>396</v>
      </c>
      <c r="F450" t="s">
        <v>222</v>
      </c>
      <c r="G450" t="s">
        <v>305</v>
      </c>
      <c r="H450" t="s">
        <v>305</v>
      </c>
      <c r="I450" t="s">
        <v>315</v>
      </c>
      <c r="J450" t="s">
        <v>222</v>
      </c>
      <c r="K450" t="s">
        <v>106</v>
      </c>
      <c r="S450" t="s">
        <v>26</v>
      </c>
      <c r="T450" t="s">
        <v>270</v>
      </c>
      <c r="U450">
        <v>3</v>
      </c>
      <c r="V450">
        <v>4</v>
      </c>
      <c r="W450">
        <v>2</v>
      </c>
      <c r="X450">
        <v>1</v>
      </c>
      <c r="Y450">
        <v>3</v>
      </c>
      <c r="Z450">
        <v>5</v>
      </c>
      <c r="AA450">
        <v>5</v>
      </c>
      <c r="AB450">
        <v>4</v>
      </c>
      <c r="AC450">
        <v>3</v>
      </c>
      <c r="AD450">
        <v>4</v>
      </c>
      <c r="AF450">
        <v>3</v>
      </c>
      <c r="AG450">
        <v>3</v>
      </c>
      <c r="AH450">
        <v>3</v>
      </c>
      <c r="AI450">
        <v>3</v>
      </c>
      <c r="AJ450">
        <v>4</v>
      </c>
      <c r="AK450" t="s">
        <v>270</v>
      </c>
      <c r="AL450">
        <v>3</v>
      </c>
      <c r="AM450">
        <v>3</v>
      </c>
      <c r="AN450" t="s">
        <v>424</v>
      </c>
      <c r="AV450" s="109" t="s">
        <v>270</v>
      </c>
      <c r="AW450" t="s">
        <v>270</v>
      </c>
      <c r="AX450" t="s">
        <v>25</v>
      </c>
      <c r="AY450">
        <v>5</v>
      </c>
      <c r="AZ450" s="109">
        <v>5</v>
      </c>
      <c r="BA450" s="191" t="s">
        <v>311</v>
      </c>
      <c r="BB450" t="s">
        <v>304</v>
      </c>
      <c r="BD450">
        <f t="shared" si="32"/>
        <v>0</v>
      </c>
      <c r="BE450">
        <f t="shared" si="31"/>
        <v>1</v>
      </c>
      <c r="BF450">
        <f t="shared" si="31"/>
        <v>0</v>
      </c>
      <c r="BG450">
        <f t="shared" si="31"/>
        <v>0</v>
      </c>
      <c r="BH450">
        <f t="shared" si="31"/>
        <v>0</v>
      </c>
      <c r="BI450">
        <f t="shared" si="31"/>
        <v>0</v>
      </c>
      <c r="BJ450">
        <f t="shared" si="34"/>
        <v>0</v>
      </c>
      <c r="BK450">
        <f t="shared" si="33"/>
        <v>0</v>
      </c>
      <c r="BL450">
        <f t="shared" si="33"/>
        <v>1</v>
      </c>
      <c r="BM450">
        <f t="shared" si="33"/>
        <v>0</v>
      </c>
      <c r="BN450">
        <f t="shared" si="33"/>
        <v>0</v>
      </c>
      <c r="BO450">
        <f t="shared" si="33"/>
        <v>0</v>
      </c>
      <c r="BP450">
        <f t="shared" si="33"/>
        <v>0</v>
      </c>
    </row>
    <row r="451" spans="3:68" x14ac:dyDescent="0.2">
      <c r="C451" s="150" t="str">
        <f>IFERROR(VLOOKUP(TABLA!F451,BLIOTECAS!$C$1:$E$26,3,FALSE),"")</f>
        <v>Ciencias de la Salud</v>
      </c>
      <c r="D451" s="209">
        <v>43971.404861111114</v>
      </c>
      <c r="E451" s="209" t="s">
        <v>396</v>
      </c>
      <c r="F451" t="s">
        <v>101</v>
      </c>
      <c r="G451" t="s">
        <v>301</v>
      </c>
      <c r="H451" t="s">
        <v>300</v>
      </c>
      <c r="I451" t="s">
        <v>306</v>
      </c>
      <c r="J451" t="s">
        <v>101</v>
      </c>
      <c r="K451" t="s">
        <v>309</v>
      </c>
      <c r="L451" t="s">
        <v>106</v>
      </c>
      <c r="S451" t="s">
        <v>270</v>
      </c>
      <c r="T451" t="s">
        <v>270</v>
      </c>
      <c r="U451">
        <v>5</v>
      </c>
      <c r="V451">
        <v>1</v>
      </c>
      <c r="W451">
        <v>5</v>
      </c>
      <c r="X451">
        <v>1</v>
      </c>
      <c r="Y451">
        <v>5</v>
      </c>
      <c r="Z451">
        <v>2</v>
      </c>
      <c r="AA451">
        <v>5</v>
      </c>
      <c r="AB451">
        <v>1</v>
      </c>
      <c r="AC451">
        <v>4</v>
      </c>
      <c r="AD451">
        <v>4</v>
      </c>
      <c r="AF451">
        <v>4</v>
      </c>
      <c r="AG451">
        <v>4</v>
      </c>
      <c r="AH451">
        <v>4</v>
      </c>
      <c r="AI451">
        <v>4</v>
      </c>
      <c r="AJ451">
        <v>5</v>
      </c>
      <c r="AK451" t="s">
        <v>26</v>
      </c>
      <c r="AL451">
        <v>4</v>
      </c>
      <c r="AM451">
        <v>4</v>
      </c>
      <c r="AN451" t="s">
        <v>408</v>
      </c>
      <c r="AV451" s="109" t="s">
        <v>26</v>
      </c>
      <c r="AW451" t="s">
        <v>26</v>
      </c>
      <c r="AY451">
        <v>4</v>
      </c>
      <c r="AZ451" s="109">
        <v>3</v>
      </c>
      <c r="BA451" s="191" t="s">
        <v>311</v>
      </c>
      <c r="BB451" t="s">
        <v>317</v>
      </c>
      <c r="BD451">
        <f t="shared" si="32"/>
        <v>1</v>
      </c>
      <c r="BE451">
        <f t="shared" si="31"/>
        <v>0</v>
      </c>
      <c r="BF451">
        <f t="shared" si="31"/>
        <v>0</v>
      </c>
      <c r="BG451">
        <f t="shared" si="31"/>
        <v>0</v>
      </c>
      <c r="BH451">
        <f t="shared" si="31"/>
        <v>0</v>
      </c>
      <c r="BI451">
        <f t="shared" si="31"/>
        <v>0</v>
      </c>
      <c r="BJ451">
        <f t="shared" si="34"/>
        <v>1</v>
      </c>
      <c r="BK451">
        <f t="shared" si="33"/>
        <v>0</v>
      </c>
      <c r="BL451">
        <f t="shared" si="33"/>
        <v>1</v>
      </c>
      <c r="BM451">
        <f t="shared" si="33"/>
        <v>1</v>
      </c>
      <c r="BN451">
        <f t="shared" si="33"/>
        <v>0</v>
      </c>
      <c r="BO451">
        <f t="shared" si="33"/>
        <v>0</v>
      </c>
      <c r="BP451">
        <f t="shared" si="33"/>
        <v>0</v>
      </c>
    </row>
    <row r="452" spans="3:68" x14ac:dyDescent="0.2">
      <c r="C452" s="150" t="str">
        <f>IFERROR(VLOOKUP(TABLA!F452,BLIOTECAS!$C$1:$E$26,3,FALSE),"")</f>
        <v>Ciencias de la Salud</v>
      </c>
      <c r="D452" s="209">
        <v>43971.404861111114</v>
      </c>
      <c r="E452" s="209" t="s">
        <v>407</v>
      </c>
      <c r="F452" t="s">
        <v>108</v>
      </c>
      <c r="G452" t="s">
        <v>305</v>
      </c>
      <c r="H452" t="s">
        <v>301</v>
      </c>
      <c r="I452" t="s">
        <v>315</v>
      </c>
      <c r="J452" t="s">
        <v>108</v>
      </c>
      <c r="K452" t="s">
        <v>309</v>
      </c>
      <c r="L452" t="s">
        <v>103</v>
      </c>
      <c r="S452" t="s">
        <v>270</v>
      </c>
      <c r="T452" t="s">
        <v>270</v>
      </c>
      <c r="U452">
        <v>4</v>
      </c>
      <c r="V452">
        <v>4</v>
      </c>
      <c r="W452">
        <v>3</v>
      </c>
      <c r="X452">
        <v>1</v>
      </c>
      <c r="Y452">
        <v>3</v>
      </c>
      <c r="Z452">
        <v>3</v>
      </c>
      <c r="AA452">
        <v>3</v>
      </c>
      <c r="AB452">
        <v>2</v>
      </c>
      <c r="AC452">
        <v>4</v>
      </c>
      <c r="AD452">
        <v>4</v>
      </c>
      <c r="AF452">
        <v>5</v>
      </c>
      <c r="AG452">
        <v>5</v>
      </c>
      <c r="AH452">
        <v>4</v>
      </c>
      <c r="AI452">
        <v>3</v>
      </c>
      <c r="AJ452">
        <v>4</v>
      </c>
      <c r="AK452" t="s">
        <v>270</v>
      </c>
      <c r="AL452">
        <v>4</v>
      </c>
      <c r="AM452">
        <v>5</v>
      </c>
      <c r="AN452" t="s">
        <v>428</v>
      </c>
      <c r="AV452" s="109" t="s">
        <v>270</v>
      </c>
      <c r="AW452" t="s">
        <v>26</v>
      </c>
      <c r="AY452">
        <v>5</v>
      </c>
      <c r="AZ452" s="109">
        <v>5</v>
      </c>
      <c r="BA452" s="191" t="s">
        <v>311</v>
      </c>
      <c r="BB452" t="s">
        <v>308</v>
      </c>
      <c r="BD452">
        <f t="shared" si="32"/>
        <v>0</v>
      </c>
      <c r="BE452">
        <f t="shared" si="31"/>
        <v>1</v>
      </c>
      <c r="BF452">
        <f t="shared" si="31"/>
        <v>0</v>
      </c>
      <c r="BG452">
        <f t="shared" si="31"/>
        <v>0</v>
      </c>
      <c r="BH452">
        <f t="shared" si="31"/>
        <v>0</v>
      </c>
      <c r="BI452">
        <f t="shared" si="31"/>
        <v>0</v>
      </c>
      <c r="BJ452">
        <f t="shared" si="34"/>
        <v>0</v>
      </c>
      <c r="BK452">
        <f t="shared" si="33"/>
        <v>1</v>
      </c>
      <c r="BL452">
        <f t="shared" si="33"/>
        <v>1</v>
      </c>
      <c r="BM452">
        <f t="shared" si="33"/>
        <v>1</v>
      </c>
      <c r="BN452">
        <f t="shared" si="33"/>
        <v>0</v>
      </c>
      <c r="BO452">
        <f t="shared" si="33"/>
        <v>0</v>
      </c>
      <c r="BP452">
        <f t="shared" si="33"/>
        <v>0</v>
      </c>
    </row>
    <row r="453" spans="3:68" x14ac:dyDescent="0.2">
      <c r="C453" s="150" t="str">
        <f>IFERROR(VLOOKUP(TABLA!F453,BLIOTECAS!$C$1:$E$26,3,FALSE),"")</f>
        <v>Ciencias de la Salud</v>
      </c>
      <c r="D453" s="209">
        <v>43971.404166666667</v>
      </c>
      <c r="E453" s="209" t="s">
        <v>401</v>
      </c>
      <c r="F453" t="s">
        <v>222</v>
      </c>
      <c r="G453" t="s">
        <v>320</v>
      </c>
      <c r="H453" t="s">
        <v>300</v>
      </c>
      <c r="I453" t="s">
        <v>306</v>
      </c>
      <c r="J453" t="s">
        <v>222</v>
      </c>
      <c r="K453" t="s">
        <v>106</v>
      </c>
      <c r="L453" t="s">
        <v>106</v>
      </c>
      <c r="S453" t="s">
        <v>26</v>
      </c>
      <c r="T453" t="s">
        <v>26</v>
      </c>
      <c r="U453">
        <v>1</v>
      </c>
      <c r="V453">
        <v>4</v>
      </c>
      <c r="W453">
        <v>2</v>
      </c>
      <c r="X453">
        <v>2</v>
      </c>
      <c r="Y453">
        <v>3</v>
      </c>
      <c r="Z453">
        <v>5</v>
      </c>
      <c r="AA453">
        <v>1</v>
      </c>
      <c r="AB453">
        <v>4</v>
      </c>
      <c r="AC453">
        <v>3</v>
      </c>
      <c r="AD453">
        <v>2</v>
      </c>
      <c r="AF453">
        <v>4</v>
      </c>
      <c r="AG453">
        <v>3</v>
      </c>
      <c r="AH453">
        <v>2</v>
      </c>
      <c r="AI453">
        <v>2</v>
      </c>
      <c r="AJ453">
        <v>3</v>
      </c>
      <c r="AK453" t="s">
        <v>26</v>
      </c>
      <c r="AL453">
        <v>3</v>
      </c>
      <c r="AM453">
        <v>1</v>
      </c>
      <c r="AN453" t="s">
        <v>334</v>
      </c>
      <c r="AV453" s="109" t="s">
        <v>26</v>
      </c>
      <c r="AW453" t="s">
        <v>26</v>
      </c>
      <c r="AY453">
        <v>3</v>
      </c>
      <c r="AZ453" s="109">
        <v>3</v>
      </c>
      <c r="BA453" s="191" t="s">
        <v>319</v>
      </c>
      <c r="BB453" t="s">
        <v>317</v>
      </c>
      <c r="BD453">
        <f t="shared" si="32"/>
        <v>1</v>
      </c>
      <c r="BE453">
        <f t="shared" si="31"/>
        <v>0</v>
      </c>
      <c r="BF453">
        <f t="shared" si="31"/>
        <v>0</v>
      </c>
      <c r="BG453">
        <f t="shared" si="31"/>
        <v>0</v>
      </c>
      <c r="BH453">
        <f t="shared" si="31"/>
        <v>0</v>
      </c>
      <c r="BI453">
        <f t="shared" si="31"/>
        <v>0</v>
      </c>
      <c r="BJ453">
        <f t="shared" si="34"/>
        <v>0</v>
      </c>
      <c r="BK453">
        <f t="shared" si="33"/>
        <v>1</v>
      </c>
      <c r="BL453">
        <f t="shared" si="33"/>
        <v>0</v>
      </c>
      <c r="BM453">
        <f t="shared" si="33"/>
        <v>0</v>
      </c>
      <c r="BN453">
        <f t="shared" si="33"/>
        <v>0</v>
      </c>
      <c r="BO453">
        <f t="shared" si="33"/>
        <v>0</v>
      </c>
      <c r="BP453">
        <f t="shared" si="33"/>
        <v>0</v>
      </c>
    </row>
    <row r="454" spans="3:68" x14ac:dyDescent="0.2">
      <c r="C454" s="150" t="str">
        <f>IFERROR(VLOOKUP(TABLA!F454,BLIOTECAS!$C$1:$E$26,3,FALSE),"")</f>
        <v>Ciencias Experimentales</v>
      </c>
      <c r="D454" s="209">
        <v>43971.40347222222</v>
      </c>
      <c r="E454" s="209" t="s">
        <v>396</v>
      </c>
      <c r="F454" t="s">
        <v>94</v>
      </c>
      <c r="G454" t="s">
        <v>300</v>
      </c>
      <c r="H454" t="s">
        <v>300</v>
      </c>
      <c r="I454" t="s">
        <v>306</v>
      </c>
      <c r="J454" t="s">
        <v>94</v>
      </c>
      <c r="K454" t="s">
        <v>98</v>
      </c>
      <c r="L454" t="s">
        <v>90</v>
      </c>
      <c r="M454" t="s">
        <v>509</v>
      </c>
      <c r="S454" t="s">
        <v>26</v>
      </c>
      <c r="T454" t="s">
        <v>270</v>
      </c>
      <c r="U454">
        <v>2</v>
      </c>
      <c r="V454">
        <v>1</v>
      </c>
      <c r="W454">
        <v>2</v>
      </c>
      <c r="X454">
        <v>3</v>
      </c>
      <c r="Y454">
        <v>4</v>
      </c>
      <c r="Z454">
        <v>5</v>
      </c>
      <c r="AA454">
        <v>2</v>
      </c>
      <c r="AB454">
        <v>2</v>
      </c>
      <c r="AC454">
        <v>2</v>
      </c>
      <c r="AD454">
        <v>4</v>
      </c>
      <c r="AF454">
        <v>4</v>
      </c>
      <c r="AG454">
        <v>4</v>
      </c>
      <c r="AH454">
        <v>4</v>
      </c>
      <c r="AI454">
        <v>3</v>
      </c>
      <c r="AJ454">
        <v>3</v>
      </c>
      <c r="AK454" t="s">
        <v>270</v>
      </c>
      <c r="AL454">
        <v>4</v>
      </c>
      <c r="AM454">
        <v>2</v>
      </c>
      <c r="AN454" t="s">
        <v>400</v>
      </c>
      <c r="AV454" s="109" t="s">
        <v>26</v>
      </c>
      <c r="AW454" t="s">
        <v>26</v>
      </c>
      <c r="AY454">
        <v>4</v>
      </c>
      <c r="AZ454" s="109">
        <v>4</v>
      </c>
      <c r="BA454" s="191" t="s">
        <v>311</v>
      </c>
      <c r="BB454" t="s">
        <v>317</v>
      </c>
      <c r="BD454">
        <f t="shared" si="32"/>
        <v>1</v>
      </c>
      <c r="BE454">
        <f t="shared" si="31"/>
        <v>0</v>
      </c>
      <c r="BF454">
        <f t="shared" si="31"/>
        <v>0</v>
      </c>
      <c r="BG454">
        <f t="shared" si="31"/>
        <v>0</v>
      </c>
      <c r="BH454">
        <f t="shared" si="31"/>
        <v>0</v>
      </c>
      <c r="BI454">
        <f t="shared" si="31"/>
        <v>0</v>
      </c>
      <c r="BJ454">
        <f t="shared" si="34"/>
        <v>0</v>
      </c>
      <c r="BK454">
        <f t="shared" si="33"/>
        <v>0</v>
      </c>
      <c r="BL454">
        <f t="shared" si="33"/>
        <v>1</v>
      </c>
      <c r="BM454">
        <f t="shared" si="33"/>
        <v>1</v>
      </c>
      <c r="BN454">
        <f t="shared" si="33"/>
        <v>0</v>
      </c>
      <c r="BO454">
        <f t="shared" si="33"/>
        <v>0</v>
      </c>
      <c r="BP454">
        <f t="shared" si="33"/>
        <v>0</v>
      </c>
    </row>
    <row r="455" spans="3:68" x14ac:dyDescent="0.2">
      <c r="C455" s="150" t="str">
        <f>IFERROR(VLOOKUP(TABLA!F455,BLIOTECAS!$C$1:$E$26,3,FALSE),"")</f>
        <v>Humanidades</v>
      </c>
      <c r="D455" s="209">
        <v>43971.402777777781</v>
      </c>
      <c r="E455" s="209" t="s">
        <v>407</v>
      </c>
      <c r="F455" t="s">
        <v>104</v>
      </c>
      <c r="G455" t="s">
        <v>305</v>
      </c>
      <c r="H455" t="s">
        <v>305</v>
      </c>
      <c r="I455" t="s">
        <v>306</v>
      </c>
      <c r="J455" t="s">
        <v>309</v>
      </c>
      <c r="K455" t="s">
        <v>310</v>
      </c>
      <c r="L455" t="s">
        <v>104</v>
      </c>
      <c r="S455" t="s">
        <v>270</v>
      </c>
      <c r="T455" t="s">
        <v>270</v>
      </c>
      <c r="U455">
        <v>5</v>
      </c>
      <c r="V455">
        <v>5</v>
      </c>
      <c r="W455">
        <v>3</v>
      </c>
      <c r="X455">
        <v>1</v>
      </c>
      <c r="Y455">
        <v>5</v>
      </c>
      <c r="Z455">
        <v>5</v>
      </c>
      <c r="AA455">
        <v>5</v>
      </c>
      <c r="AB455">
        <v>3</v>
      </c>
      <c r="AC455">
        <v>5</v>
      </c>
      <c r="AD455">
        <v>5</v>
      </c>
      <c r="AF455">
        <v>4</v>
      </c>
      <c r="AG455">
        <v>5</v>
      </c>
      <c r="AH455">
        <v>5</v>
      </c>
      <c r="AI455">
        <v>4</v>
      </c>
      <c r="AJ455">
        <v>5</v>
      </c>
      <c r="AK455" t="s">
        <v>26</v>
      </c>
      <c r="AL455">
        <v>5</v>
      </c>
      <c r="AM455">
        <v>4</v>
      </c>
      <c r="AN455" t="s">
        <v>354</v>
      </c>
      <c r="AV455" s="109" t="s">
        <v>26</v>
      </c>
      <c r="AW455" t="s">
        <v>26</v>
      </c>
      <c r="AY455">
        <v>5</v>
      </c>
      <c r="AZ455" s="109">
        <v>4</v>
      </c>
      <c r="BA455" s="191" t="s">
        <v>303</v>
      </c>
      <c r="BB455" t="s">
        <v>308</v>
      </c>
      <c r="BD455">
        <f t="shared" si="32"/>
        <v>1</v>
      </c>
      <c r="BE455">
        <f t="shared" si="31"/>
        <v>0</v>
      </c>
      <c r="BF455">
        <f t="shared" si="31"/>
        <v>0</v>
      </c>
      <c r="BG455">
        <f t="shared" si="31"/>
        <v>0</v>
      </c>
      <c r="BH455">
        <f t="shared" si="31"/>
        <v>0</v>
      </c>
      <c r="BI455">
        <f t="shared" si="31"/>
        <v>0</v>
      </c>
      <c r="BJ455">
        <f t="shared" si="34"/>
        <v>1</v>
      </c>
      <c r="BK455">
        <f t="shared" si="33"/>
        <v>0</v>
      </c>
      <c r="BL455">
        <f t="shared" si="33"/>
        <v>0</v>
      </c>
      <c r="BM455">
        <f t="shared" si="33"/>
        <v>1</v>
      </c>
      <c r="BN455">
        <f t="shared" si="33"/>
        <v>0</v>
      </c>
      <c r="BO455">
        <f t="shared" si="33"/>
        <v>0</v>
      </c>
      <c r="BP455">
        <f t="shared" si="33"/>
        <v>0</v>
      </c>
    </row>
    <row r="456" spans="3:68" x14ac:dyDescent="0.2">
      <c r="C456" s="150" t="str">
        <f>IFERROR(VLOOKUP(TABLA!F456,BLIOTECAS!$C$1:$E$26,3,FALSE),"")</f>
        <v>Ciencias de la Salud</v>
      </c>
      <c r="D456" s="209">
        <v>43971.402083333334</v>
      </c>
      <c r="E456" s="209" t="s">
        <v>396</v>
      </c>
      <c r="F456" t="s">
        <v>101</v>
      </c>
      <c r="G456" t="s">
        <v>301</v>
      </c>
      <c r="H456" t="s">
        <v>301</v>
      </c>
      <c r="I456" t="s">
        <v>336</v>
      </c>
      <c r="J456" t="s">
        <v>101</v>
      </c>
      <c r="K456" t="s">
        <v>106</v>
      </c>
      <c r="L456" t="s">
        <v>90</v>
      </c>
      <c r="S456" t="s">
        <v>270</v>
      </c>
      <c r="T456" t="s">
        <v>270</v>
      </c>
      <c r="U456">
        <v>4</v>
      </c>
      <c r="V456">
        <v>4</v>
      </c>
      <c r="W456">
        <v>5</v>
      </c>
      <c r="X456">
        <v>2</v>
      </c>
      <c r="Y456">
        <v>5</v>
      </c>
      <c r="Z456">
        <v>4</v>
      </c>
      <c r="AA456">
        <v>3</v>
      </c>
      <c r="AB456">
        <v>2</v>
      </c>
      <c r="AC456">
        <v>5</v>
      </c>
      <c r="AD456">
        <v>4</v>
      </c>
      <c r="AF456">
        <v>4</v>
      </c>
      <c r="AG456">
        <v>4</v>
      </c>
      <c r="AH456">
        <v>5</v>
      </c>
      <c r="AI456">
        <v>3</v>
      </c>
      <c r="AJ456">
        <v>4</v>
      </c>
      <c r="AK456" t="s">
        <v>270</v>
      </c>
      <c r="AL456">
        <v>4</v>
      </c>
      <c r="AM456">
        <v>4</v>
      </c>
      <c r="AN456" t="s">
        <v>326</v>
      </c>
      <c r="AV456" s="109" t="s">
        <v>270</v>
      </c>
      <c r="AW456" t="s">
        <v>270</v>
      </c>
      <c r="AX456" t="s">
        <v>25</v>
      </c>
      <c r="AY456">
        <v>5</v>
      </c>
      <c r="AZ456" s="109">
        <v>5</v>
      </c>
      <c r="BA456" s="191" t="s">
        <v>311</v>
      </c>
      <c r="BB456" t="s">
        <v>308</v>
      </c>
      <c r="BD456">
        <f t="shared" si="32"/>
        <v>0</v>
      </c>
      <c r="BE456">
        <f t="shared" si="31"/>
        <v>1</v>
      </c>
      <c r="BF456">
        <f t="shared" si="31"/>
        <v>1</v>
      </c>
      <c r="BG456">
        <f t="shared" si="31"/>
        <v>0</v>
      </c>
      <c r="BH456">
        <f t="shared" si="31"/>
        <v>0</v>
      </c>
      <c r="BI456">
        <f t="shared" si="31"/>
        <v>0</v>
      </c>
      <c r="BJ456">
        <f t="shared" si="34"/>
        <v>0</v>
      </c>
      <c r="BK456">
        <f t="shared" si="33"/>
        <v>1</v>
      </c>
      <c r="BL456">
        <f t="shared" si="33"/>
        <v>0</v>
      </c>
      <c r="BM456">
        <f t="shared" si="33"/>
        <v>1</v>
      </c>
      <c r="BN456">
        <f t="shared" si="33"/>
        <v>0</v>
      </c>
      <c r="BO456">
        <f t="shared" si="33"/>
        <v>0</v>
      </c>
      <c r="BP456">
        <f t="shared" si="33"/>
        <v>0</v>
      </c>
    </row>
    <row r="457" spans="3:68" x14ac:dyDescent="0.2">
      <c r="C457" s="150" t="str">
        <f>IFERROR(VLOOKUP(TABLA!F457,BLIOTECAS!$C$1:$E$26,3,FALSE),"")</f>
        <v>Humanidades</v>
      </c>
      <c r="D457" s="209">
        <v>43971.402083333334</v>
      </c>
      <c r="E457" s="209" t="s">
        <v>396</v>
      </c>
      <c r="F457" t="s">
        <v>102</v>
      </c>
      <c r="G457" t="s">
        <v>305</v>
      </c>
      <c r="H457" t="s">
        <v>300</v>
      </c>
      <c r="I457" t="s">
        <v>306</v>
      </c>
      <c r="J457" t="s">
        <v>310</v>
      </c>
      <c r="K457" t="s">
        <v>103</v>
      </c>
      <c r="L457" t="s">
        <v>309</v>
      </c>
      <c r="S457" t="s">
        <v>26</v>
      </c>
      <c r="T457" t="s">
        <v>270</v>
      </c>
      <c r="U457">
        <v>5</v>
      </c>
      <c r="V457">
        <v>5</v>
      </c>
      <c r="W457">
        <v>2</v>
      </c>
      <c r="X457">
        <v>1</v>
      </c>
      <c r="Y457">
        <v>4</v>
      </c>
      <c r="Z457">
        <v>4</v>
      </c>
      <c r="AA457">
        <v>4</v>
      </c>
      <c r="AB457">
        <v>2</v>
      </c>
      <c r="AC457">
        <v>4</v>
      </c>
      <c r="AD457">
        <v>3</v>
      </c>
      <c r="AF457">
        <v>2</v>
      </c>
      <c r="AG457">
        <v>2</v>
      </c>
      <c r="AH457">
        <v>2</v>
      </c>
      <c r="AI457">
        <v>2</v>
      </c>
      <c r="AJ457">
        <v>4</v>
      </c>
      <c r="AK457" t="s">
        <v>26</v>
      </c>
      <c r="AL457">
        <v>2</v>
      </c>
      <c r="AM457">
        <v>3</v>
      </c>
      <c r="AN457" t="s">
        <v>400</v>
      </c>
      <c r="AV457" s="109" t="s">
        <v>270</v>
      </c>
      <c r="AW457" t="s">
        <v>26</v>
      </c>
      <c r="AY457">
        <v>5</v>
      </c>
      <c r="AZ457" s="109">
        <v>5</v>
      </c>
      <c r="BA457" s="191" t="s">
        <v>311</v>
      </c>
      <c r="BB457" t="s">
        <v>317</v>
      </c>
      <c r="BD457">
        <f t="shared" si="32"/>
        <v>1</v>
      </c>
      <c r="BE457">
        <f t="shared" si="31"/>
        <v>0</v>
      </c>
      <c r="BF457">
        <f t="shared" si="31"/>
        <v>0</v>
      </c>
      <c r="BG457">
        <f t="shared" si="31"/>
        <v>0</v>
      </c>
      <c r="BH457">
        <f t="shared" si="31"/>
        <v>0</v>
      </c>
      <c r="BI457">
        <f t="shared" si="31"/>
        <v>0</v>
      </c>
      <c r="BJ457">
        <f t="shared" si="34"/>
        <v>0</v>
      </c>
      <c r="BK457">
        <f t="shared" si="33"/>
        <v>0</v>
      </c>
      <c r="BL457">
        <f t="shared" si="33"/>
        <v>1</v>
      </c>
      <c r="BM457">
        <f t="shared" si="33"/>
        <v>1</v>
      </c>
      <c r="BN457">
        <f t="shared" si="33"/>
        <v>0</v>
      </c>
      <c r="BO457">
        <f t="shared" si="33"/>
        <v>0</v>
      </c>
      <c r="BP457">
        <f t="shared" si="33"/>
        <v>0</v>
      </c>
    </row>
    <row r="458" spans="3:68" x14ac:dyDescent="0.2">
      <c r="C458" s="150" t="str">
        <f>IFERROR(VLOOKUP(TABLA!F458,BLIOTECAS!$C$1:$E$26,3,FALSE),"")</f>
        <v>Ciencias Sociales</v>
      </c>
      <c r="D458" s="209">
        <v>43971.396527777775</v>
      </c>
      <c r="E458" s="209" t="s">
        <v>396</v>
      </c>
      <c r="F458" t="s">
        <v>225</v>
      </c>
      <c r="G458" t="s">
        <v>397</v>
      </c>
      <c r="H458" t="s">
        <v>320</v>
      </c>
      <c r="I458" t="s">
        <v>306</v>
      </c>
      <c r="J458" t="s">
        <v>225</v>
      </c>
      <c r="M458" t="s">
        <v>510</v>
      </c>
      <c r="S458" t="s">
        <v>26</v>
      </c>
      <c r="T458" t="s">
        <v>270</v>
      </c>
      <c r="U458">
        <v>2</v>
      </c>
      <c r="V458">
        <v>1</v>
      </c>
      <c r="W458">
        <v>1</v>
      </c>
      <c r="X458">
        <v>2</v>
      </c>
      <c r="Y458">
        <v>5</v>
      </c>
      <c r="Z458">
        <v>4</v>
      </c>
      <c r="AA458">
        <v>5</v>
      </c>
      <c r="AB458">
        <v>2</v>
      </c>
      <c r="AC458">
        <v>3</v>
      </c>
      <c r="AD458">
        <v>4</v>
      </c>
      <c r="AF458">
        <v>3</v>
      </c>
      <c r="AG458">
        <v>3</v>
      </c>
      <c r="AH458">
        <v>3</v>
      </c>
      <c r="AI458">
        <v>3</v>
      </c>
      <c r="AJ458">
        <v>4</v>
      </c>
      <c r="AK458" t="s">
        <v>26</v>
      </c>
      <c r="AL458">
        <v>3</v>
      </c>
      <c r="AM458">
        <v>2</v>
      </c>
      <c r="AN458" t="s">
        <v>511</v>
      </c>
      <c r="AV458" s="109" t="s">
        <v>26</v>
      </c>
      <c r="AW458" t="s">
        <v>26</v>
      </c>
      <c r="AY458">
        <v>4</v>
      </c>
      <c r="AZ458" s="109">
        <v>5</v>
      </c>
      <c r="BA458" s="191" t="s">
        <v>311</v>
      </c>
      <c r="BD458">
        <f t="shared" si="32"/>
        <v>1</v>
      </c>
      <c r="BE458">
        <f t="shared" si="31"/>
        <v>0</v>
      </c>
      <c r="BF458">
        <f t="shared" si="31"/>
        <v>0</v>
      </c>
      <c r="BG458">
        <f t="shared" si="31"/>
        <v>0</v>
      </c>
      <c r="BH458">
        <f t="shared" si="31"/>
        <v>0</v>
      </c>
      <c r="BI458">
        <f t="shared" si="31"/>
        <v>0</v>
      </c>
      <c r="BJ458">
        <f t="shared" si="34"/>
        <v>0</v>
      </c>
      <c r="BK458">
        <f t="shared" si="33"/>
        <v>0</v>
      </c>
      <c r="BL458">
        <f t="shared" si="33"/>
        <v>1</v>
      </c>
      <c r="BM458">
        <f t="shared" si="33"/>
        <v>1</v>
      </c>
      <c r="BN458">
        <f t="shared" si="33"/>
        <v>0</v>
      </c>
      <c r="BO458">
        <f t="shared" si="33"/>
        <v>0</v>
      </c>
      <c r="BP458">
        <f t="shared" si="33"/>
        <v>0</v>
      </c>
    </row>
    <row r="459" spans="3:68" x14ac:dyDescent="0.2">
      <c r="C459" s="150" t="str">
        <f>IFERROR(VLOOKUP(TABLA!F459,BLIOTECAS!$C$1:$E$26,3,FALSE),"")</f>
        <v>Ciencias de la Salud</v>
      </c>
      <c r="D459" s="209">
        <v>43971.396527777775</v>
      </c>
      <c r="E459" s="209" t="s">
        <v>396</v>
      </c>
      <c r="F459" t="s">
        <v>101</v>
      </c>
      <c r="G459" t="s">
        <v>300</v>
      </c>
      <c r="H459" t="s">
        <v>300</v>
      </c>
      <c r="I459" t="s">
        <v>306</v>
      </c>
      <c r="J459" t="s">
        <v>101</v>
      </c>
      <c r="K459" t="s">
        <v>106</v>
      </c>
      <c r="L459" t="s">
        <v>107</v>
      </c>
      <c r="S459" t="s">
        <v>26</v>
      </c>
      <c r="T459" t="s">
        <v>26</v>
      </c>
      <c r="U459">
        <v>1</v>
      </c>
      <c r="V459">
        <v>1</v>
      </c>
      <c r="W459">
        <v>2</v>
      </c>
      <c r="X459">
        <v>2</v>
      </c>
      <c r="Y459">
        <v>5</v>
      </c>
      <c r="Z459">
        <v>3</v>
      </c>
      <c r="AA459">
        <v>5</v>
      </c>
      <c r="AB459">
        <v>1</v>
      </c>
      <c r="AC459">
        <v>5</v>
      </c>
      <c r="AD459">
        <v>4</v>
      </c>
      <c r="AF459">
        <v>4</v>
      </c>
      <c r="AG459">
        <v>5</v>
      </c>
      <c r="AH459">
        <v>3</v>
      </c>
      <c r="AI459">
        <v>4</v>
      </c>
      <c r="AJ459">
        <v>4</v>
      </c>
      <c r="AK459" t="s">
        <v>270</v>
      </c>
      <c r="AL459">
        <v>4</v>
      </c>
      <c r="AM459">
        <v>3</v>
      </c>
      <c r="AN459" t="s">
        <v>354</v>
      </c>
      <c r="AV459" s="109" t="s">
        <v>26</v>
      </c>
      <c r="AW459" t="s">
        <v>26</v>
      </c>
      <c r="AY459">
        <v>4</v>
      </c>
      <c r="AZ459" s="109">
        <v>4</v>
      </c>
      <c r="BA459" s="191" t="s">
        <v>319</v>
      </c>
      <c r="BB459" t="s">
        <v>317</v>
      </c>
      <c r="BD459">
        <f t="shared" si="32"/>
        <v>1</v>
      </c>
      <c r="BE459">
        <f t="shared" si="31"/>
        <v>0</v>
      </c>
      <c r="BF459">
        <f t="shared" si="31"/>
        <v>0</v>
      </c>
      <c r="BG459">
        <f t="shared" si="31"/>
        <v>0</v>
      </c>
      <c r="BH459">
        <f t="shared" si="31"/>
        <v>0</v>
      </c>
      <c r="BI459">
        <f t="shared" si="31"/>
        <v>0</v>
      </c>
      <c r="BJ459">
        <f t="shared" si="34"/>
        <v>1</v>
      </c>
      <c r="BK459">
        <f t="shared" si="33"/>
        <v>0</v>
      </c>
      <c r="BL459">
        <f t="shared" si="33"/>
        <v>0</v>
      </c>
      <c r="BM459">
        <f t="shared" si="33"/>
        <v>1</v>
      </c>
      <c r="BN459">
        <f t="shared" si="33"/>
        <v>0</v>
      </c>
      <c r="BO459">
        <f t="shared" si="33"/>
        <v>0</v>
      </c>
      <c r="BP459">
        <f t="shared" si="33"/>
        <v>0</v>
      </c>
    </row>
    <row r="460" spans="3:68" x14ac:dyDescent="0.2">
      <c r="C460" s="150" t="str">
        <f>IFERROR(VLOOKUP(TABLA!F460,BLIOTECAS!$C$1:$E$26,3,FALSE),"")</f>
        <v>Humanidades</v>
      </c>
      <c r="D460" s="209">
        <v>43971.394444444442</v>
      </c>
      <c r="E460" s="209" t="s">
        <v>396</v>
      </c>
      <c r="F460" t="s">
        <v>102</v>
      </c>
      <c r="G460" t="s">
        <v>301</v>
      </c>
      <c r="H460" t="s">
        <v>300</v>
      </c>
      <c r="I460" t="s">
        <v>306</v>
      </c>
      <c r="J460" t="s">
        <v>310</v>
      </c>
      <c r="K460" t="s">
        <v>309</v>
      </c>
      <c r="L460" t="s">
        <v>103</v>
      </c>
      <c r="S460" t="s">
        <v>26</v>
      </c>
      <c r="T460" t="s">
        <v>270</v>
      </c>
      <c r="U460">
        <v>4</v>
      </c>
      <c r="V460">
        <v>1</v>
      </c>
      <c r="W460">
        <v>1</v>
      </c>
      <c r="X460">
        <v>2</v>
      </c>
      <c r="Y460">
        <v>5</v>
      </c>
      <c r="Z460">
        <v>3</v>
      </c>
      <c r="AA460">
        <v>5</v>
      </c>
      <c r="AB460">
        <v>1</v>
      </c>
      <c r="AC460">
        <v>3</v>
      </c>
      <c r="AD460">
        <v>4</v>
      </c>
      <c r="AF460">
        <v>2</v>
      </c>
      <c r="AG460">
        <v>4</v>
      </c>
      <c r="AH460">
        <v>4</v>
      </c>
      <c r="AI460">
        <v>3</v>
      </c>
      <c r="AJ460">
        <v>3</v>
      </c>
      <c r="AK460" t="s">
        <v>26</v>
      </c>
      <c r="AL460">
        <v>3</v>
      </c>
      <c r="AM460">
        <v>1</v>
      </c>
      <c r="AN460" t="s">
        <v>307</v>
      </c>
      <c r="AV460" s="109" t="s">
        <v>26</v>
      </c>
      <c r="AW460" t="s">
        <v>26</v>
      </c>
      <c r="AY460">
        <v>5</v>
      </c>
      <c r="AZ460" s="109">
        <v>4</v>
      </c>
      <c r="BA460" s="191" t="s">
        <v>311</v>
      </c>
      <c r="BB460" t="s">
        <v>317</v>
      </c>
      <c r="BD460">
        <f t="shared" si="32"/>
        <v>1</v>
      </c>
      <c r="BE460">
        <f t="shared" si="31"/>
        <v>0</v>
      </c>
      <c r="BF460">
        <f t="shared" si="31"/>
        <v>0</v>
      </c>
      <c r="BG460">
        <f t="shared" si="31"/>
        <v>0</v>
      </c>
      <c r="BH460">
        <f t="shared" si="31"/>
        <v>0</v>
      </c>
      <c r="BI460">
        <f t="shared" si="31"/>
        <v>0</v>
      </c>
      <c r="BJ460">
        <f t="shared" si="34"/>
        <v>0</v>
      </c>
      <c r="BK460">
        <f t="shared" si="33"/>
        <v>0</v>
      </c>
      <c r="BL460">
        <f t="shared" si="33"/>
        <v>0</v>
      </c>
      <c r="BM460">
        <f t="shared" si="33"/>
        <v>0</v>
      </c>
      <c r="BN460">
        <f t="shared" si="33"/>
        <v>0</v>
      </c>
      <c r="BO460">
        <f t="shared" si="33"/>
        <v>1</v>
      </c>
      <c r="BP460">
        <f t="shared" si="33"/>
        <v>0</v>
      </c>
    </row>
    <row r="461" spans="3:68" x14ac:dyDescent="0.2">
      <c r="C461" s="150" t="str">
        <f>IFERROR(VLOOKUP(TABLA!F461,BLIOTECAS!$C$1:$E$26,3,FALSE),"")</f>
        <v>Ciencias Sociales</v>
      </c>
      <c r="D461" s="209">
        <v>43971.393750000003</v>
      </c>
      <c r="E461" s="209" t="s">
        <v>407</v>
      </c>
      <c r="F461" t="s">
        <v>97</v>
      </c>
      <c r="G461" t="s">
        <v>320</v>
      </c>
      <c r="H461" t="s">
        <v>301</v>
      </c>
      <c r="I461" t="s">
        <v>316</v>
      </c>
      <c r="S461" t="s">
        <v>26</v>
      </c>
      <c r="T461" t="s">
        <v>26</v>
      </c>
      <c r="U461">
        <v>2</v>
      </c>
      <c r="V461">
        <v>4</v>
      </c>
      <c r="W461">
        <v>4</v>
      </c>
      <c r="X461">
        <v>1</v>
      </c>
      <c r="Y461">
        <v>2</v>
      </c>
      <c r="Z461">
        <v>4</v>
      </c>
      <c r="AA461">
        <v>4</v>
      </c>
      <c r="AB461">
        <v>4</v>
      </c>
      <c r="AC461">
        <v>2</v>
      </c>
      <c r="AD461">
        <v>4</v>
      </c>
      <c r="AF461">
        <v>4</v>
      </c>
      <c r="AH461">
        <v>4</v>
      </c>
      <c r="AI461">
        <v>4</v>
      </c>
      <c r="AJ461">
        <v>3</v>
      </c>
      <c r="AK461" t="s">
        <v>26</v>
      </c>
      <c r="AL461">
        <v>5</v>
      </c>
      <c r="AM461">
        <v>2</v>
      </c>
      <c r="AN461" t="s">
        <v>307</v>
      </c>
      <c r="AV461" s="109" t="s">
        <v>26</v>
      </c>
      <c r="AW461" t="s">
        <v>26</v>
      </c>
      <c r="AY461">
        <v>3</v>
      </c>
      <c r="AZ461" s="109">
        <v>3</v>
      </c>
      <c r="BA461" s="191" t="s">
        <v>311</v>
      </c>
      <c r="BB461" t="s">
        <v>308</v>
      </c>
      <c r="BD461">
        <f t="shared" si="32"/>
        <v>0</v>
      </c>
      <c r="BE461">
        <f t="shared" si="31"/>
        <v>0</v>
      </c>
      <c r="BF461">
        <f t="shared" si="31"/>
        <v>0</v>
      </c>
      <c r="BG461">
        <f t="shared" si="31"/>
        <v>1</v>
      </c>
      <c r="BH461">
        <f t="shared" si="31"/>
        <v>0</v>
      </c>
      <c r="BI461">
        <f t="shared" si="31"/>
        <v>0</v>
      </c>
      <c r="BJ461">
        <f t="shared" si="34"/>
        <v>0</v>
      </c>
      <c r="BK461">
        <f t="shared" si="33"/>
        <v>0</v>
      </c>
      <c r="BL461">
        <f t="shared" si="33"/>
        <v>0</v>
      </c>
      <c r="BM461">
        <f t="shared" si="33"/>
        <v>0</v>
      </c>
      <c r="BN461">
        <f t="shared" si="33"/>
        <v>0</v>
      </c>
      <c r="BO461">
        <f t="shared" si="33"/>
        <v>1</v>
      </c>
      <c r="BP461">
        <f t="shared" si="33"/>
        <v>0</v>
      </c>
    </row>
    <row r="462" spans="3:68" x14ac:dyDescent="0.2">
      <c r="C462" s="150" t="str">
        <f>IFERROR(VLOOKUP(TABLA!F462,BLIOTECAS!$C$1:$E$26,3,FALSE),"")</f>
        <v>Ciencias Experimentales</v>
      </c>
      <c r="D462" s="209">
        <v>43971.392361111109</v>
      </c>
      <c r="E462" s="209" t="s">
        <v>396</v>
      </c>
      <c r="F462" t="s">
        <v>95</v>
      </c>
      <c r="G462" t="s">
        <v>301</v>
      </c>
      <c r="H462" t="s">
        <v>300</v>
      </c>
      <c r="I462" t="s">
        <v>306</v>
      </c>
      <c r="J462" t="s">
        <v>95</v>
      </c>
      <c r="K462" t="s">
        <v>90</v>
      </c>
      <c r="L462" t="s">
        <v>94</v>
      </c>
      <c r="S462" t="s">
        <v>26</v>
      </c>
      <c r="T462" t="s">
        <v>270</v>
      </c>
      <c r="U462">
        <v>5</v>
      </c>
      <c r="V462">
        <v>1</v>
      </c>
      <c r="W462">
        <v>1</v>
      </c>
      <c r="X462">
        <v>2</v>
      </c>
      <c r="Y462">
        <v>4</v>
      </c>
      <c r="Z462">
        <v>4</v>
      </c>
      <c r="AA462">
        <v>5</v>
      </c>
      <c r="AB462">
        <v>2</v>
      </c>
      <c r="AC462">
        <v>5</v>
      </c>
      <c r="AD462">
        <v>5</v>
      </c>
      <c r="AF462">
        <v>5</v>
      </c>
      <c r="AG462">
        <v>5</v>
      </c>
      <c r="AH462">
        <v>5</v>
      </c>
      <c r="AI462">
        <v>4</v>
      </c>
      <c r="AJ462">
        <v>5</v>
      </c>
      <c r="AK462" t="s">
        <v>26</v>
      </c>
      <c r="AL462">
        <v>5</v>
      </c>
      <c r="AM462">
        <v>2</v>
      </c>
      <c r="AN462" t="s">
        <v>409</v>
      </c>
      <c r="AV462" s="109" t="s">
        <v>26</v>
      </c>
      <c r="AW462" t="s">
        <v>26</v>
      </c>
      <c r="AY462">
        <v>5</v>
      </c>
      <c r="AZ462" s="109">
        <v>5</v>
      </c>
      <c r="BA462" s="191" t="s">
        <v>303</v>
      </c>
      <c r="BB462" t="s">
        <v>308</v>
      </c>
      <c r="BD462">
        <f t="shared" si="32"/>
        <v>1</v>
      </c>
      <c r="BE462">
        <f t="shared" si="31"/>
        <v>0</v>
      </c>
      <c r="BF462">
        <f t="shared" si="31"/>
        <v>0</v>
      </c>
      <c r="BG462">
        <f t="shared" si="31"/>
        <v>0</v>
      </c>
      <c r="BH462">
        <f t="shared" si="31"/>
        <v>0</v>
      </c>
      <c r="BI462">
        <f t="shared" si="31"/>
        <v>0</v>
      </c>
      <c r="BJ462">
        <f t="shared" si="34"/>
        <v>0</v>
      </c>
      <c r="BK462">
        <f t="shared" si="33"/>
        <v>1</v>
      </c>
      <c r="BL462">
        <f t="shared" si="33"/>
        <v>1</v>
      </c>
      <c r="BM462">
        <f t="shared" si="33"/>
        <v>0</v>
      </c>
      <c r="BN462">
        <f t="shared" si="33"/>
        <v>0</v>
      </c>
      <c r="BO462">
        <f t="shared" si="33"/>
        <v>0</v>
      </c>
      <c r="BP462">
        <f t="shared" si="33"/>
        <v>0</v>
      </c>
    </row>
    <row r="463" spans="3:68" x14ac:dyDescent="0.2">
      <c r="C463" s="150" t="str">
        <f>IFERROR(VLOOKUP(TABLA!F463,BLIOTECAS!$C$1:$E$26,3,FALSE),"")</f>
        <v>Ciencias de la Salud</v>
      </c>
      <c r="D463" s="209">
        <v>43971.38958333333</v>
      </c>
      <c r="E463" s="209" t="s">
        <v>396</v>
      </c>
      <c r="F463" t="s">
        <v>106</v>
      </c>
      <c r="G463" t="s">
        <v>300</v>
      </c>
      <c r="H463" t="s">
        <v>320</v>
      </c>
      <c r="I463" t="s">
        <v>315</v>
      </c>
      <c r="J463" t="s">
        <v>106</v>
      </c>
      <c r="K463" t="s">
        <v>101</v>
      </c>
      <c r="L463" t="s">
        <v>107</v>
      </c>
      <c r="S463" t="s">
        <v>26</v>
      </c>
      <c r="T463" t="s">
        <v>270</v>
      </c>
      <c r="U463">
        <v>2</v>
      </c>
      <c r="V463">
        <v>1</v>
      </c>
      <c r="W463">
        <v>2</v>
      </c>
      <c r="X463">
        <v>2</v>
      </c>
      <c r="Y463">
        <v>5</v>
      </c>
      <c r="Z463">
        <v>1</v>
      </c>
      <c r="AA463">
        <v>5</v>
      </c>
      <c r="AB463">
        <v>1</v>
      </c>
      <c r="AC463">
        <v>3</v>
      </c>
      <c r="AD463">
        <v>4</v>
      </c>
      <c r="AF463">
        <v>3</v>
      </c>
      <c r="AG463">
        <v>4</v>
      </c>
      <c r="AH463">
        <v>4</v>
      </c>
      <c r="AI463">
        <v>3</v>
      </c>
      <c r="AJ463">
        <v>4</v>
      </c>
      <c r="AK463" t="s">
        <v>270</v>
      </c>
      <c r="AL463">
        <v>5</v>
      </c>
      <c r="AM463">
        <v>4</v>
      </c>
      <c r="AN463" t="s">
        <v>400</v>
      </c>
      <c r="AV463" s="109" t="s">
        <v>26</v>
      </c>
      <c r="AW463" t="s">
        <v>270</v>
      </c>
      <c r="AX463" t="s">
        <v>313</v>
      </c>
      <c r="AY463">
        <v>5</v>
      </c>
      <c r="AZ463" s="109">
        <v>5</v>
      </c>
      <c r="BA463" s="191" t="s">
        <v>311</v>
      </c>
      <c r="BB463" t="s">
        <v>308</v>
      </c>
      <c r="BD463">
        <f t="shared" si="32"/>
        <v>0</v>
      </c>
      <c r="BE463">
        <f t="shared" si="31"/>
        <v>1</v>
      </c>
      <c r="BF463">
        <f t="shared" si="31"/>
        <v>0</v>
      </c>
      <c r="BG463">
        <f t="shared" si="31"/>
        <v>0</v>
      </c>
      <c r="BH463">
        <f t="shared" si="31"/>
        <v>0</v>
      </c>
      <c r="BI463">
        <f t="shared" si="31"/>
        <v>0</v>
      </c>
      <c r="BJ463">
        <f t="shared" si="34"/>
        <v>0</v>
      </c>
      <c r="BK463">
        <f t="shared" si="33"/>
        <v>0</v>
      </c>
      <c r="BL463">
        <f t="shared" si="33"/>
        <v>1</v>
      </c>
      <c r="BM463">
        <f t="shared" si="33"/>
        <v>1</v>
      </c>
      <c r="BN463">
        <f t="shared" si="33"/>
        <v>0</v>
      </c>
      <c r="BO463">
        <f t="shared" si="33"/>
        <v>0</v>
      </c>
      <c r="BP463">
        <f t="shared" si="33"/>
        <v>0</v>
      </c>
    </row>
    <row r="464" spans="3:68" x14ac:dyDescent="0.2">
      <c r="C464" s="150" t="str">
        <f>IFERROR(VLOOKUP(TABLA!F464,BLIOTECAS!$C$1:$E$26,3,FALSE),"")</f>
        <v/>
      </c>
      <c r="D464" s="209">
        <v>43971.38958333333</v>
      </c>
      <c r="G464" t="s">
        <v>305</v>
      </c>
      <c r="H464" t="s">
        <v>300</v>
      </c>
      <c r="I464" t="s">
        <v>306</v>
      </c>
      <c r="J464" t="s">
        <v>221</v>
      </c>
      <c r="K464" t="s">
        <v>309</v>
      </c>
      <c r="S464" t="s">
        <v>270</v>
      </c>
      <c r="T464" t="s">
        <v>26</v>
      </c>
      <c r="U464">
        <v>4</v>
      </c>
      <c r="V464">
        <v>2</v>
      </c>
      <c r="W464">
        <v>2</v>
      </c>
      <c r="X464">
        <v>1</v>
      </c>
      <c r="Y464">
        <v>5</v>
      </c>
      <c r="Z464">
        <v>3</v>
      </c>
      <c r="AA464">
        <v>5</v>
      </c>
      <c r="AB464">
        <v>1</v>
      </c>
      <c r="AC464">
        <v>3</v>
      </c>
      <c r="AD464">
        <v>4</v>
      </c>
      <c r="AF464">
        <v>4</v>
      </c>
      <c r="AG464">
        <v>4</v>
      </c>
      <c r="AH464">
        <v>5</v>
      </c>
      <c r="AI464">
        <v>4</v>
      </c>
      <c r="AJ464">
        <v>4</v>
      </c>
      <c r="AK464" t="s">
        <v>26</v>
      </c>
      <c r="AL464">
        <v>5</v>
      </c>
      <c r="AM464">
        <v>5</v>
      </c>
      <c r="AN464" t="s">
        <v>400</v>
      </c>
      <c r="AV464" s="109" t="s">
        <v>270</v>
      </c>
      <c r="AW464" t="s">
        <v>26</v>
      </c>
      <c r="AY464">
        <v>5</v>
      </c>
      <c r="AZ464" s="109">
        <v>5</v>
      </c>
      <c r="BA464" s="191" t="s">
        <v>311</v>
      </c>
      <c r="BB464" t="s">
        <v>308</v>
      </c>
      <c r="BD464">
        <f t="shared" si="32"/>
        <v>1</v>
      </c>
      <c r="BE464">
        <f t="shared" si="31"/>
        <v>0</v>
      </c>
      <c r="BF464">
        <f t="shared" si="31"/>
        <v>0</v>
      </c>
      <c r="BG464">
        <f t="shared" si="31"/>
        <v>0</v>
      </c>
      <c r="BH464">
        <f t="shared" si="31"/>
        <v>0</v>
      </c>
      <c r="BI464">
        <f t="shared" si="31"/>
        <v>0</v>
      </c>
      <c r="BJ464">
        <f t="shared" si="34"/>
        <v>0</v>
      </c>
      <c r="BK464">
        <f t="shared" si="33"/>
        <v>0</v>
      </c>
      <c r="BL464">
        <f t="shared" si="33"/>
        <v>1</v>
      </c>
      <c r="BM464">
        <f t="shared" si="33"/>
        <v>1</v>
      </c>
      <c r="BN464">
        <f t="shared" si="33"/>
        <v>0</v>
      </c>
      <c r="BO464">
        <f t="shared" si="33"/>
        <v>0</v>
      </c>
      <c r="BP464">
        <f t="shared" si="33"/>
        <v>0</v>
      </c>
    </row>
    <row r="465" spans="3:68" x14ac:dyDescent="0.2">
      <c r="C465" s="150" t="str">
        <f>IFERROR(VLOOKUP(TABLA!F465,BLIOTECAS!$C$1:$E$26,3,FALSE),"")</f>
        <v>Ciencias Sociales</v>
      </c>
      <c r="D465" s="209">
        <v>43971.38958333333</v>
      </c>
      <c r="E465" s="209" t="s">
        <v>407</v>
      </c>
      <c r="F465" t="s">
        <v>93</v>
      </c>
      <c r="G465" t="s">
        <v>301</v>
      </c>
      <c r="H465" t="s">
        <v>300</v>
      </c>
      <c r="I465" t="s">
        <v>315</v>
      </c>
      <c r="J465" t="s">
        <v>93</v>
      </c>
      <c r="K465" t="s">
        <v>309</v>
      </c>
      <c r="L465" t="s">
        <v>309</v>
      </c>
      <c r="S465" t="s">
        <v>26</v>
      </c>
      <c r="T465" t="s">
        <v>270</v>
      </c>
      <c r="U465">
        <v>3</v>
      </c>
      <c r="V465">
        <v>3</v>
      </c>
      <c r="W465">
        <v>2</v>
      </c>
      <c r="X465">
        <v>1</v>
      </c>
      <c r="Y465">
        <v>5</v>
      </c>
      <c r="Z465">
        <v>4</v>
      </c>
      <c r="AA465">
        <v>5</v>
      </c>
      <c r="AB465">
        <v>3</v>
      </c>
      <c r="AC465">
        <v>4</v>
      </c>
      <c r="AD465">
        <v>4</v>
      </c>
      <c r="AF465">
        <v>4</v>
      </c>
      <c r="AG465">
        <v>4</v>
      </c>
      <c r="AH465">
        <v>4</v>
      </c>
      <c r="AI465">
        <v>3</v>
      </c>
      <c r="AJ465">
        <v>4</v>
      </c>
      <c r="AK465" t="s">
        <v>26</v>
      </c>
      <c r="AL465">
        <v>4</v>
      </c>
      <c r="AM465">
        <v>2</v>
      </c>
      <c r="AN465" t="s">
        <v>502</v>
      </c>
      <c r="AV465" s="109" t="s">
        <v>26</v>
      </c>
      <c r="AW465" t="s">
        <v>26</v>
      </c>
      <c r="AY465">
        <v>4</v>
      </c>
      <c r="AZ465" s="109">
        <v>5</v>
      </c>
      <c r="BA465" s="191" t="s">
        <v>311</v>
      </c>
      <c r="BB465" t="s">
        <v>317</v>
      </c>
      <c r="BC465" t="s">
        <v>512</v>
      </c>
      <c r="BD465">
        <f t="shared" si="32"/>
        <v>0</v>
      </c>
      <c r="BE465">
        <f t="shared" si="31"/>
        <v>1</v>
      </c>
      <c r="BF465">
        <f t="shared" si="31"/>
        <v>0</v>
      </c>
      <c r="BG465">
        <f t="shared" si="31"/>
        <v>0</v>
      </c>
      <c r="BH465">
        <f t="shared" si="31"/>
        <v>0</v>
      </c>
      <c r="BI465">
        <f t="shared" si="31"/>
        <v>0</v>
      </c>
      <c r="BJ465">
        <f t="shared" si="34"/>
        <v>0</v>
      </c>
      <c r="BK465">
        <f t="shared" si="33"/>
        <v>1</v>
      </c>
      <c r="BL465">
        <f t="shared" si="33"/>
        <v>1</v>
      </c>
      <c r="BM465">
        <f t="shared" si="33"/>
        <v>0</v>
      </c>
      <c r="BN465">
        <f t="shared" si="33"/>
        <v>1</v>
      </c>
      <c r="BO465">
        <f t="shared" si="33"/>
        <v>0</v>
      </c>
      <c r="BP465">
        <f t="shared" si="33"/>
        <v>0</v>
      </c>
    </row>
    <row r="466" spans="3:68" x14ac:dyDescent="0.2">
      <c r="C466" s="150" t="str">
        <f>IFERROR(VLOOKUP(TABLA!F466,BLIOTECAS!$C$1:$E$26,3,FALSE),"")</f>
        <v>Ciencias de la Salud</v>
      </c>
      <c r="D466" s="209">
        <v>43971.38958333333</v>
      </c>
      <c r="E466" s="209" t="s">
        <v>396</v>
      </c>
      <c r="F466" t="s">
        <v>108</v>
      </c>
      <c r="G466" t="s">
        <v>305</v>
      </c>
      <c r="H466" t="s">
        <v>300</v>
      </c>
      <c r="I466" t="s">
        <v>306</v>
      </c>
      <c r="J466" t="s">
        <v>108</v>
      </c>
      <c r="K466" t="s">
        <v>106</v>
      </c>
      <c r="S466" t="s">
        <v>270</v>
      </c>
      <c r="T466" t="s">
        <v>26</v>
      </c>
      <c r="U466">
        <v>2</v>
      </c>
      <c r="V466">
        <v>4</v>
      </c>
      <c r="W466">
        <v>4</v>
      </c>
      <c r="X466">
        <v>1</v>
      </c>
      <c r="Y466">
        <v>5</v>
      </c>
      <c r="Z466">
        <v>2</v>
      </c>
      <c r="AA466">
        <v>5</v>
      </c>
      <c r="AB466">
        <v>3</v>
      </c>
      <c r="AC466">
        <v>3</v>
      </c>
      <c r="AD466">
        <v>4</v>
      </c>
      <c r="AF466">
        <v>3</v>
      </c>
      <c r="AG466">
        <v>4</v>
      </c>
      <c r="AH466">
        <v>4</v>
      </c>
      <c r="AI466">
        <v>3</v>
      </c>
      <c r="AJ466">
        <v>4</v>
      </c>
      <c r="AK466" t="s">
        <v>26</v>
      </c>
      <c r="AL466">
        <v>4</v>
      </c>
      <c r="AM466">
        <v>3</v>
      </c>
      <c r="AN466" t="s">
        <v>400</v>
      </c>
      <c r="AV466" s="109" t="s">
        <v>270</v>
      </c>
      <c r="AW466" t="s">
        <v>26</v>
      </c>
      <c r="AY466">
        <v>3</v>
      </c>
      <c r="AZ466" s="109">
        <v>4</v>
      </c>
      <c r="BA466" s="191" t="s">
        <v>311</v>
      </c>
      <c r="BB466" t="s">
        <v>317</v>
      </c>
      <c r="BD466">
        <f t="shared" si="32"/>
        <v>1</v>
      </c>
      <c r="BE466">
        <f t="shared" si="31"/>
        <v>0</v>
      </c>
      <c r="BF466">
        <f t="shared" si="31"/>
        <v>0</v>
      </c>
      <c r="BG466">
        <f t="shared" si="31"/>
        <v>0</v>
      </c>
      <c r="BH466">
        <f t="shared" si="31"/>
        <v>0</v>
      </c>
      <c r="BI466">
        <f t="shared" si="31"/>
        <v>0</v>
      </c>
      <c r="BJ466">
        <f t="shared" si="34"/>
        <v>0</v>
      </c>
      <c r="BK466">
        <f t="shared" si="33"/>
        <v>0</v>
      </c>
      <c r="BL466">
        <f t="shared" si="33"/>
        <v>1</v>
      </c>
      <c r="BM466">
        <f t="shared" si="33"/>
        <v>1</v>
      </c>
      <c r="BN466">
        <f t="shared" si="33"/>
        <v>0</v>
      </c>
      <c r="BO466">
        <f t="shared" si="33"/>
        <v>0</v>
      </c>
      <c r="BP466">
        <f t="shared" si="33"/>
        <v>0</v>
      </c>
    </row>
    <row r="467" spans="3:68" x14ac:dyDescent="0.2">
      <c r="C467" s="150" t="str">
        <f>IFERROR(VLOOKUP(TABLA!F467,BLIOTECAS!$C$1:$E$26,3,FALSE),"")</f>
        <v>Humanidades</v>
      </c>
      <c r="D467" s="209">
        <v>43971.38958333333</v>
      </c>
      <c r="E467" s="209" t="s">
        <v>396</v>
      </c>
      <c r="F467" t="s">
        <v>102</v>
      </c>
      <c r="G467" t="s">
        <v>301</v>
      </c>
      <c r="H467" t="s">
        <v>305</v>
      </c>
      <c r="I467" t="s">
        <v>306</v>
      </c>
      <c r="J467" t="s">
        <v>309</v>
      </c>
      <c r="S467" t="s">
        <v>26</v>
      </c>
      <c r="T467" t="s">
        <v>26</v>
      </c>
      <c r="U467">
        <v>1</v>
      </c>
      <c r="V467">
        <v>4</v>
      </c>
      <c r="W467">
        <v>5</v>
      </c>
      <c r="X467">
        <v>5</v>
      </c>
      <c r="Y467">
        <v>5</v>
      </c>
      <c r="Z467">
        <v>5</v>
      </c>
      <c r="AA467">
        <v>5</v>
      </c>
      <c r="AB467">
        <v>2</v>
      </c>
      <c r="AC467">
        <v>5</v>
      </c>
      <c r="AD467">
        <v>5</v>
      </c>
      <c r="AF467">
        <v>5</v>
      </c>
      <c r="AG467">
        <v>5</v>
      </c>
      <c r="AH467">
        <v>5</v>
      </c>
      <c r="AI467">
        <v>5</v>
      </c>
      <c r="AJ467">
        <v>5</v>
      </c>
      <c r="AK467" t="s">
        <v>26</v>
      </c>
      <c r="AL467">
        <v>5</v>
      </c>
      <c r="AM467">
        <v>5</v>
      </c>
      <c r="AN467" t="s">
        <v>408</v>
      </c>
      <c r="AV467" s="109" t="s">
        <v>26</v>
      </c>
      <c r="AW467" t="s">
        <v>26</v>
      </c>
      <c r="AY467">
        <v>5</v>
      </c>
      <c r="AZ467" s="109">
        <v>5</v>
      </c>
      <c r="BA467" s="191" t="s">
        <v>303</v>
      </c>
      <c r="BB467" t="s">
        <v>308</v>
      </c>
      <c r="BD467">
        <f t="shared" si="32"/>
        <v>1</v>
      </c>
      <c r="BE467">
        <f t="shared" si="31"/>
        <v>0</v>
      </c>
      <c r="BF467">
        <f t="shared" si="31"/>
        <v>0</v>
      </c>
      <c r="BG467">
        <f t="shared" si="31"/>
        <v>0</v>
      </c>
      <c r="BH467">
        <f t="shared" si="31"/>
        <v>0</v>
      </c>
      <c r="BI467">
        <f t="shared" si="31"/>
        <v>0</v>
      </c>
      <c r="BJ467">
        <f t="shared" si="34"/>
        <v>1</v>
      </c>
      <c r="BK467">
        <f t="shared" si="33"/>
        <v>0</v>
      </c>
      <c r="BL467">
        <f t="shared" si="33"/>
        <v>1</v>
      </c>
      <c r="BM467">
        <f t="shared" si="33"/>
        <v>1</v>
      </c>
      <c r="BN467">
        <f t="shared" si="33"/>
        <v>0</v>
      </c>
      <c r="BO467">
        <f t="shared" si="33"/>
        <v>0</v>
      </c>
      <c r="BP467">
        <f t="shared" si="33"/>
        <v>0</v>
      </c>
    </row>
    <row r="468" spans="3:68" x14ac:dyDescent="0.2">
      <c r="C468" s="150" t="str">
        <f>IFERROR(VLOOKUP(TABLA!F468,BLIOTECAS!$C$1:$E$26,3,FALSE),"")</f>
        <v>Ciencias Experimentales</v>
      </c>
      <c r="D468" s="209">
        <v>43971.387499999997</v>
      </c>
      <c r="E468" s="209" t="s">
        <v>396</v>
      </c>
      <c r="F468" t="s">
        <v>98</v>
      </c>
      <c r="G468" t="s">
        <v>300</v>
      </c>
      <c r="H468" t="s">
        <v>397</v>
      </c>
      <c r="I468" t="s">
        <v>306</v>
      </c>
      <c r="J468" t="s">
        <v>98</v>
      </c>
      <c r="K468" t="s">
        <v>90</v>
      </c>
      <c r="L468" t="s">
        <v>106</v>
      </c>
      <c r="S468" t="s">
        <v>270</v>
      </c>
      <c r="T468" t="s">
        <v>26</v>
      </c>
      <c r="U468">
        <v>2</v>
      </c>
      <c r="V468">
        <v>2</v>
      </c>
      <c r="W468">
        <v>3</v>
      </c>
      <c r="X468">
        <v>5</v>
      </c>
      <c r="Y468">
        <v>5</v>
      </c>
      <c r="Z468">
        <v>1</v>
      </c>
      <c r="AA468">
        <v>5</v>
      </c>
      <c r="AB468">
        <v>3</v>
      </c>
      <c r="AC468">
        <v>3</v>
      </c>
      <c r="AD468">
        <v>3</v>
      </c>
      <c r="AF468">
        <v>2</v>
      </c>
      <c r="AG468">
        <v>3</v>
      </c>
      <c r="AH468">
        <v>2</v>
      </c>
      <c r="AI468">
        <v>3</v>
      </c>
      <c r="AJ468">
        <v>3</v>
      </c>
      <c r="AK468" t="s">
        <v>270</v>
      </c>
      <c r="AL468">
        <v>3</v>
      </c>
      <c r="AM468">
        <v>1</v>
      </c>
      <c r="AN468" t="s">
        <v>400</v>
      </c>
      <c r="AV468" s="109" t="s">
        <v>270</v>
      </c>
      <c r="AW468" t="s">
        <v>26</v>
      </c>
      <c r="AY468">
        <v>4</v>
      </c>
      <c r="AZ468" s="109">
        <v>4</v>
      </c>
      <c r="BA468" s="191" t="s">
        <v>319</v>
      </c>
      <c r="BB468" t="s">
        <v>317</v>
      </c>
      <c r="BD468">
        <f t="shared" si="32"/>
        <v>1</v>
      </c>
      <c r="BE468">
        <f t="shared" si="31"/>
        <v>0</v>
      </c>
      <c r="BF468">
        <f t="shared" si="31"/>
        <v>0</v>
      </c>
      <c r="BG468">
        <f t="shared" si="31"/>
        <v>0</v>
      </c>
      <c r="BH468">
        <f t="shared" si="31"/>
        <v>0</v>
      </c>
      <c r="BI468">
        <f t="shared" si="31"/>
        <v>0</v>
      </c>
      <c r="BJ468">
        <f t="shared" si="34"/>
        <v>0</v>
      </c>
      <c r="BK468">
        <f t="shared" si="33"/>
        <v>0</v>
      </c>
      <c r="BL468">
        <f t="shared" si="33"/>
        <v>1</v>
      </c>
      <c r="BM468">
        <f t="shared" si="33"/>
        <v>1</v>
      </c>
      <c r="BN468">
        <f t="shared" si="33"/>
        <v>0</v>
      </c>
      <c r="BO468">
        <f t="shared" si="33"/>
        <v>0</v>
      </c>
      <c r="BP468">
        <f t="shared" si="33"/>
        <v>0</v>
      </c>
    </row>
    <row r="469" spans="3:68" x14ac:dyDescent="0.2">
      <c r="C469" s="150" t="str">
        <f>IFERROR(VLOOKUP(TABLA!F469,BLIOTECAS!$C$1:$E$26,3,FALSE),"")</f>
        <v>Ciencias Experimentales</v>
      </c>
      <c r="D469" s="209">
        <v>43971.387499999997</v>
      </c>
      <c r="E469" s="209" t="s">
        <v>396</v>
      </c>
      <c r="F469" t="s">
        <v>94</v>
      </c>
      <c r="G469" t="s">
        <v>300</v>
      </c>
      <c r="H469" t="s">
        <v>300</v>
      </c>
      <c r="I469" t="s">
        <v>306</v>
      </c>
      <c r="J469" t="s">
        <v>94</v>
      </c>
      <c r="K469" t="s">
        <v>90</v>
      </c>
      <c r="S469" t="s">
        <v>270</v>
      </c>
      <c r="T469" t="s">
        <v>270</v>
      </c>
      <c r="U469">
        <v>4</v>
      </c>
      <c r="V469">
        <v>1</v>
      </c>
      <c r="W469">
        <v>1</v>
      </c>
      <c r="X469">
        <v>1</v>
      </c>
      <c r="Y469">
        <v>5</v>
      </c>
      <c r="Z469">
        <v>3</v>
      </c>
      <c r="AA469">
        <v>3</v>
      </c>
      <c r="AB469">
        <v>1</v>
      </c>
      <c r="AC469">
        <v>4</v>
      </c>
      <c r="AD469">
        <v>5</v>
      </c>
      <c r="AF469">
        <v>5</v>
      </c>
      <c r="AG469">
        <v>5</v>
      </c>
      <c r="AH469">
        <v>5</v>
      </c>
      <c r="AI469">
        <v>4</v>
      </c>
      <c r="AJ469">
        <v>5</v>
      </c>
      <c r="AK469" t="s">
        <v>26</v>
      </c>
      <c r="AL469">
        <v>4</v>
      </c>
      <c r="AM469">
        <v>3</v>
      </c>
      <c r="AN469" t="s">
        <v>354</v>
      </c>
      <c r="AV469" s="109" t="s">
        <v>26</v>
      </c>
      <c r="AW469" t="s">
        <v>26</v>
      </c>
      <c r="AY469">
        <v>5</v>
      </c>
      <c r="AZ469" s="109">
        <v>5</v>
      </c>
      <c r="BA469" s="191" t="s">
        <v>303</v>
      </c>
      <c r="BD469">
        <f t="shared" si="32"/>
        <v>1</v>
      </c>
      <c r="BE469">
        <f t="shared" si="31"/>
        <v>0</v>
      </c>
      <c r="BF469">
        <f t="shared" si="31"/>
        <v>0</v>
      </c>
      <c r="BG469">
        <f t="shared" si="31"/>
        <v>0</v>
      </c>
      <c r="BH469">
        <f t="shared" si="31"/>
        <v>0</v>
      </c>
      <c r="BI469">
        <f t="shared" si="31"/>
        <v>0</v>
      </c>
      <c r="BJ469">
        <f t="shared" si="34"/>
        <v>1</v>
      </c>
      <c r="BK469">
        <f t="shared" si="33"/>
        <v>0</v>
      </c>
      <c r="BL469">
        <f t="shared" si="33"/>
        <v>0</v>
      </c>
      <c r="BM469">
        <f t="shared" si="33"/>
        <v>1</v>
      </c>
      <c r="BN469">
        <f t="shared" si="33"/>
        <v>0</v>
      </c>
      <c r="BO469">
        <f t="shared" si="33"/>
        <v>0</v>
      </c>
      <c r="BP469">
        <f t="shared" si="33"/>
        <v>0</v>
      </c>
    </row>
    <row r="470" spans="3:68" x14ac:dyDescent="0.2">
      <c r="C470" s="150" t="str">
        <f>IFERROR(VLOOKUP(TABLA!F470,BLIOTECAS!$C$1:$E$26,3,FALSE),"")</f>
        <v>Humanidades</v>
      </c>
      <c r="D470" s="209">
        <v>43971.386111111111</v>
      </c>
      <c r="E470" s="209" t="s">
        <v>396</v>
      </c>
      <c r="F470" t="s">
        <v>102</v>
      </c>
      <c r="G470" t="s">
        <v>300</v>
      </c>
      <c r="H470" t="s">
        <v>305</v>
      </c>
      <c r="I470" t="s">
        <v>335</v>
      </c>
      <c r="J470" t="s">
        <v>97</v>
      </c>
      <c r="K470" t="s">
        <v>310</v>
      </c>
      <c r="L470" t="s">
        <v>92</v>
      </c>
      <c r="S470" t="s">
        <v>26</v>
      </c>
      <c r="T470" t="s">
        <v>26</v>
      </c>
      <c r="U470">
        <v>3</v>
      </c>
      <c r="V470">
        <v>2</v>
      </c>
      <c r="W470">
        <v>4</v>
      </c>
      <c r="X470">
        <v>3</v>
      </c>
      <c r="Y470">
        <v>4</v>
      </c>
      <c r="Z470">
        <v>4</v>
      </c>
      <c r="AA470">
        <v>3</v>
      </c>
      <c r="AB470">
        <v>2</v>
      </c>
      <c r="AC470">
        <v>3</v>
      </c>
      <c r="AD470">
        <v>4</v>
      </c>
      <c r="AF470">
        <v>2</v>
      </c>
      <c r="AG470">
        <v>4</v>
      </c>
      <c r="AH470">
        <v>3</v>
      </c>
      <c r="AI470">
        <v>2</v>
      </c>
      <c r="AJ470">
        <v>3</v>
      </c>
      <c r="AK470" t="s">
        <v>26</v>
      </c>
      <c r="AL470">
        <v>3</v>
      </c>
      <c r="AM470">
        <v>3</v>
      </c>
      <c r="AN470" t="s">
        <v>307</v>
      </c>
      <c r="AV470" s="109" t="s">
        <v>26</v>
      </c>
      <c r="AW470" t="s">
        <v>26</v>
      </c>
      <c r="AY470">
        <v>4</v>
      </c>
      <c r="AZ470" s="109">
        <v>3</v>
      </c>
      <c r="BA470" s="191" t="s">
        <v>319</v>
      </c>
      <c r="BB470" t="s">
        <v>317</v>
      </c>
      <c r="BD470">
        <f t="shared" si="32"/>
        <v>0</v>
      </c>
      <c r="BE470">
        <f t="shared" si="31"/>
        <v>1</v>
      </c>
      <c r="BF470">
        <f t="shared" si="31"/>
        <v>0</v>
      </c>
      <c r="BG470">
        <f t="shared" si="31"/>
        <v>1</v>
      </c>
      <c r="BH470">
        <f t="shared" si="31"/>
        <v>0</v>
      </c>
      <c r="BI470">
        <f t="shared" si="31"/>
        <v>0</v>
      </c>
      <c r="BJ470">
        <f t="shared" si="34"/>
        <v>0</v>
      </c>
      <c r="BK470">
        <f t="shared" si="33"/>
        <v>0</v>
      </c>
      <c r="BL470">
        <f t="shared" si="33"/>
        <v>0</v>
      </c>
      <c r="BM470">
        <f t="shared" si="33"/>
        <v>0</v>
      </c>
      <c r="BN470">
        <f t="shared" si="33"/>
        <v>0</v>
      </c>
      <c r="BO470">
        <f t="shared" si="33"/>
        <v>1</v>
      </c>
      <c r="BP470">
        <f t="shared" si="33"/>
        <v>0</v>
      </c>
    </row>
    <row r="471" spans="3:68" x14ac:dyDescent="0.2">
      <c r="C471" s="150" t="str">
        <f>IFERROR(VLOOKUP(TABLA!F471,BLIOTECAS!$C$1:$E$26,3,FALSE),"")</f>
        <v>Ciencias Sociales</v>
      </c>
      <c r="D471" s="209">
        <v>43971.384722222225</v>
      </c>
      <c r="E471" s="209" t="s">
        <v>396</v>
      </c>
      <c r="F471" t="s">
        <v>225</v>
      </c>
      <c r="G471" t="s">
        <v>300</v>
      </c>
      <c r="H471" t="s">
        <v>320</v>
      </c>
      <c r="I471" t="s">
        <v>306</v>
      </c>
      <c r="J471" t="s">
        <v>225</v>
      </c>
      <c r="K471" t="s">
        <v>97</v>
      </c>
      <c r="M471" t="s">
        <v>513</v>
      </c>
      <c r="S471" t="s">
        <v>26</v>
      </c>
      <c r="T471" t="s">
        <v>270</v>
      </c>
      <c r="U471">
        <v>2</v>
      </c>
      <c r="V471">
        <v>1</v>
      </c>
      <c r="W471">
        <v>1</v>
      </c>
      <c r="X471">
        <v>3</v>
      </c>
      <c r="Y471">
        <v>5</v>
      </c>
      <c r="Z471">
        <v>3</v>
      </c>
      <c r="AA471">
        <v>4</v>
      </c>
      <c r="AB471">
        <v>1</v>
      </c>
      <c r="AC471">
        <v>3</v>
      </c>
      <c r="AD471">
        <v>2</v>
      </c>
      <c r="AF471">
        <v>3</v>
      </c>
      <c r="AG471">
        <v>4</v>
      </c>
      <c r="AH471">
        <v>3</v>
      </c>
      <c r="AI471">
        <v>1</v>
      </c>
      <c r="AJ471">
        <v>3</v>
      </c>
      <c r="AK471" t="s">
        <v>26</v>
      </c>
      <c r="AL471">
        <v>4</v>
      </c>
      <c r="AM471">
        <v>1</v>
      </c>
      <c r="AN471" t="s">
        <v>400</v>
      </c>
      <c r="AV471" s="109" t="s">
        <v>26</v>
      </c>
      <c r="AW471" t="s">
        <v>26</v>
      </c>
      <c r="AY471">
        <v>4</v>
      </c>
      <c r="AZ471" s="109">
        <v>4</v>
      </c>
      <c r="BA471" s="191" t="s">
        <v>311</v>
      </c>
      <c r="BB471" t="s">
        <v>308</v>
      </c>
      <c r="BD471">
        <f t="shared" si="32"/>
        <v>1</v>
      </c>
      <c r="BE471">
        <f t="shared" si="31"/>
        <v>0</v>
      </c>
      <c r="BF471">
        <f t="shared" si="31"/>
        <v>0</v>
      </c>
      <c r="BG471">
        <f t="shared" si="31"/>
        <v>0</v>
      </c>
      <c r="BH471">
        <f t="shared" si="31"/>
        <v>0</v>
      </c>
      <c r="BI471">
        <f t="shared" si="31"/>
        <v>0</v>
      </c>
      <c r="BJ471">
        <f t="shared" si="34"/>
        <v>0</v>
      </c>
      <c r="BK471">
        <f t="shared" si="33"/>
        <v>0</v>
      </c>
      <c r="BL471">
        <f t="shared" si="33"/>
        <v>1</v>
      </c>
      <c r="BM471">
        <f t="shared" si="33"/>
        <v>1</v>
      </c>
      <c r="BN471">
        <f t="shared" si="33"/>
        <v>0</v>
      </c>
      <c r="BO471">
        <f t="shared" si="33"/>
        <v>0</v>
      </c>
      <c r="BP471">
        <f t="shared" si="33"/>
        <v>0</v>
      </c>
    </row>
    <row r="472" spans="3:68" x14ac:dyDescent="0.2">
      <c r="C472" s="150" t="str">
        <f>IFERROR(VLOOKUP(TABLA!F472,BLIOTECAS!$C$1:$E$26,3,FALSE),"")</f>
        <v>Ciencias Sociales</v>
      </c>
      <c r="D472" s="209">
        <v>43971.382638888892</v>
      </c>
      <c r="E472" s="209" t="s">
        <v>396</v>
      </c>
      <c r="F472" t="s">
        <v>99</v>
      </c>
      <c r="G472" t="s">
        <v>305</v>
      </c>
      <c r="H472" t="s">
        <v>300</v>
      </c>
      <c r="I472" t="s">
        <v>327</v>
      </c>
      <c r="J472" t="s">
        <v>322</v>
      </c>
      <c r="K472" t="s">
        <v>93</v>
      </c>
      <c r="L472" t="s">
        <v>108</v>
      </c>
      <c r="M472" t="s">
        <v>514</v>
      </c>
      <c r="S472" t="s">
        <v>270</v>
      </c>
      <c r="T472" t="s">
        <v>270</v>
      </c>
      <c r="U472">
        <v>3</v>
      </c>
      <c r="V472">
        <v>1</v>
      </c>
      <c r="W472">
        <v>1</v>
      </c>
      <c r="X472">
        <v>2</v>
      </c>
      <c r="Y472">
        <v>1</v>
      </c>
      <c r="Z472">
        <v>4</v>
      </c>
      <c r="AA472">
        <v>3</v>
      </c>
      <c r="AB472">
        <v>2</v>
      </c>
      <c r="AC472">
        <v>1</v>
      </c>
      <c r="AD472">
        <v>4</v>
      </c>
      <c r="AF472">
        <v>1</v>
      </c>
      <c r="AG472">
        <v>1</v>
      </c>
      <c r="AH472">
        <v>1</v>
      </c>
      <c r="AI472">
        <v>1</v>
      </c>
      <c r="AJ472">
        <v>2</v>
      </c>
      <c r="AK472" t="s">
        <v>270</v>
      </c>
      <c r="AL472">
        <v>1</v>
      </c>
      <c r="AM472">
        <v>2</v>
      </c>
      <c r="AN472" t="s">
        <v>468</v>
      </c>
      <c r="AV472" s="109" t="s">
        <v>26</v>
      </c>
      <c r="AW472" t="s">
        <v>26</v>
      </c>
      <c r="AY472">
        <v>1</v>
      </c>
      <c r="AZ472" s="109">
        <v>1</v>
      </c>
      <c r="BA472" s="191" t="s">
        <v>319</v>
      </c>
      <c r="BB472" t="s">
        <v>317</v>
      </c>
      <c r="BD472">
        <f t="shared" si="32"/>
        <v>1</v>
      </c>
      <c r="BE472">
        <f t="shared" si="31"/>
        <v>0</v>
      </c>
      <c r="BF472">
        <f t="shared" si="31"/>
        <v>1</v>
      </c>
      <c r="BG472">
        <f t="shared" ref="BE472:BI523" si="35">IF(IFERROR(FIND(BG$1,$I472,1),0)&lt;&gt;0,1,0)</f>
        <v>0</v>
      </c>
      <c r="BH472">
        <f t="shared" si="35"/>
        <v>0</v>
      </c>
      <c r="BI472">
        <f t="shared" si="35"/>
        <v>0</v>
      </c>
      <c r="BJ472">
        <f t="shared" si="34"/>
        <v>1</v>
      </c>
      <c r="BK472">
        <f t="shared" si="33"/>
        <v>1</v>
      </c>
      <c r="BL472">
        <f t="shared" si="33"/>
        <v>1</v>
      </c>
      <c r="BM472">
        <f t="shared" si="33"/>
        <v>1</v>
      </c>
      <c r="BN472">
        <f t="shared" si="33"/>
        <v>1</v>
      </c>
      <c r="BO472">
        <f t="shared" si="33"/>
        <v>0</v>
      </c>
      <c r="BP472">
        <f t="shared" si="33"/>
        <v>0</v>
      </c>
    </row>
    <row r="473" spans="3:68" x14ac:dyDescent="0.2">
      <c r="C473" s="150" t="str">
        <f>IFERROR(VLOOKUP(TABLA!F473,BLIOTECAS!$C$1:$E$26,3,FALSE),"")</f>
        <v>Humanidades</v>
      </c>
      <c r="D473" s="209">
        <v>43971.378472222219</v>
      </c>
      <c r="E473" s="209" t="s">
        <v>401</v>
      </c>
      <c r="F473" t="s">
        <v>103</v>
      </c>
      <c r="G473" t="s">
        <v>300</v>
      </c>
      <c r="H473" t="s">
        <v>300</v>
      </c>
      <c r="I473" t="s">
        <v>327</v>
      </c>
      <c r="J473" t="s">
        <v>103</v>
      </c>
      <c r="K473" t="s">
        <v>309</v>
      </c>
      <c r="L473" t="s">
        <v>310</v>
      </c>
      <c r="S473" t="s">
        <v>270</v>
      </c>
      <c r="T473" t="s">
        <v>270</v>
      </c>
      <c r="U473">
        <v>5</v>
      </c>
      <c r="V473">
        <v>3</v>
      </c>
      <c r="W473">
        <v>3</v>
      </c>
      <c r="X473">
        <v>3</v>
      </c>
      <c r="Y473">
        <v>1</v>
      </c>
      <c r="Z473">
        <v>3</v>
      </c>
      <c r="AA473">
        <v>1</v>
      </c>
      <c r="AB473">
        <v>1</v>
      </c>
      <c r="AC473">
        <v>5</v>
      </c>
      <c r="AD473">
        <v>4</v>
      </c>
      <c r="AF473">
        <v>4</v>
      </c>
      <c r="AG473">
        <v>5</v>
      </c>
      <c r="AH473">
        <v>2</v>
      </c>
      <c r="AI473">
        <v>5</v>
      </c>
      <c r="AJ473">
        <v>5</v>
      </c>
      <c r="AK473" t="s">
        <v>270</v>
      </c>
      <c r="AL473">
        <v>4</v>
      </c>
      <c r="AM473">
        <v>5</v>
      </c>
      <c r="AN473" t="s">
        <v>515</v>
      </c>
      <c r="AV473" s="109" t="s">
        <v>26</v>
      </c>
      <c r="AW473" t="s">
        <v>26</v>
      </c>
      <c r="AY473">
        <v>5</v>
      </c>
      <c r="AZ473" s="109">
        <v>5</v>
      </c>
      <c r="BA473" s="191" t="s">
        <v>303</v>
      </c>
      <c r="BB473" t="s">
        <v>304</v>
      </c>
      <c r="BC473" t="s">
        <v>516</v>
      </c>
      <c r="BD473">
        <f t="shared" si="32"/>
        <v>1</v>
      </c>
      <c r="BE473">
        <f t="shared" si="35"/>
        <v>0</v>
      </c>
      <c r="BF473">
        <f t="shared" si="35"/>
        <v>1</v>
      </c>
      <c r="BG473">
        <f t="shared" si="35"/>
        <v>0</v>
      </c>
      <c r="BH473">
        <f t="shared" si="35"/>
        <v>0</v>
      </c>
      <c r="BI473">
        <f t="shared" si="35"/>
        <v>0</v>
      </c>
      <c r="BJ473">
        <f t="shared" si="34"/>
        <v>1</v>
      </c>
      <c r="BK473">
        <f t="shared" si="33"/>
        <v>1</v>
      </c>
      <c r="BL473">
        <f t="shared" si="33"/>
        <v>0</v>
      </c>
      <c r="BM473">
        <f t="shared" si="33"/>
        <v>0</v>
      </c>
      <c r="BN473">
        <f t="shared" si="33"/>
        <v>0</v>
      </c>
      <c r="BO473">
        <f t="shared" si="33"/>
        <v>0</v>
      </c>
      <c r="BP473">
        <f t="shared" si="33"/>
        <v>0</v>
      </c>
    </row>
    <row r="474" spans="3:68" x14ac:dyDescent="0.2">
      <c r="C474" s="150" t="str">
        <f>IFERROR(VLOOKUP(TABLA!F474,BLIOTECAS!$C$1:$E$26,3,FALSE),"")</f>
        <v>Humanidades</v>
      </c>
      <c r="D474" s="209">
        <v>43971.377083333333</v>
      </c>
      <c r="E474" s="209" t="s">
        <v>396</v>
      </c>
      <c r="F474" t="s">
        <v>103</v>
      </c>
      <c r="G474" t="s">
        <v>301</v>
      </c>
      <c r="H474" t="s">
        <v>301</v>
      </c>
      <c r="I474" t="s">
        <v>306</v>
      </c>
      <c r="J474" t="s">
        <v>309</v>
      </c>
      <c r="K474" t="s">
        <v>103</v>
      </c>
      <c r="L474" t="s">
        <v>97</v>
      </c>
      <c r="M474" t="s">
        <v>517</v>
      </c>
      <c r="S474" t="s">
        <v>270</v>
      </c>
      <c r="T474" t="s">
        <v>270</v>
      </c>
      <c r="U474">
        <v>5</v>
      </c>
      <c r="V474">
        <v>1</v>
      </c>
      <c r="W474">
        <v>2</v>
      </c>
      <c r="X474">
        <v>2</v>
      </c>
      <c r="Y474">
        <v>5</v>
      </c>
      <c r="Z474">
        <v>4</v>
      </c>
      <c r="AA474">
        <v>4</v>
      </c>
      <c r="AB474">
        <v>2</v>
      </c>
      <c r="AC474">
        <v>5</v>
      </c>
      <c r="AD474">
        <v>5</v>
      </c>
      <c r="AF474">
        <v>5</v>
      </c>
      <c r="AG474">
        <v>5</v>
      </c>
      <c r="AH474">
        <v>5</v>
      </c>
      <c r="AI474">
        <v>5</v>
      </c>
      <c r="AJ474">
        <v>5</v>
      </c>
      <c r="AK474" t="s">
        <v>270</v>
      </c>
      <c r="AL474">
        <v>4</v>
      </c>
      <c r="AM474">
        <v>3</v>
      </c>
      <c r="AN474" t="s">
        <v>424</v>
      </c>
      <c r="AV474" s="109" t="s">
        <v>270</v>
      </c>
      <c r="AW474" t="s">
        <v>26</v>
      </c>
      <c r="AY474">
        <v>5</v>
      </c>
      <c r="AZ474" s="109">
        <v>4</v>
      </c>
      <c r="BA474" s="191" t="s">
        <v>303</v>
      </c>
      <c r="BB474" t="s">
        <v>308</v>
      </c>
      <c r="BD474">
        <f t="shared" si="32"/>
        <v>1</v>
      </c>
      <c r="BE474">
        <f t="shared" si="35"/>
        <v>0</v>
      </c>
      <c r="BF474">
        <f t="shared" si="35"/>
        <v>0</v>
      </c>
      <c r="BG474">
        <f t="shared" si="35"/>
        <v>0</v>
      </c>
      <c r="BH474">
        <f t="shared" si="35"/>
        <v>0</v>
      </c>
      <c r="BI474">
        <f t="shared" si="35"/>
        <v>0</v>
      </c>
      <c r="BJ474">
        <f t="shared" si="34"/>
        <v>0</v>
      </c>
      <c r="BK474">
        <f t="shared" si="33"/>
        <v>0</v>
      </c>
      <c r="BL474">
        <f t="shared" si="33"/>
        <v>1</v>
      </c>
      <c r="BM474">
        <f t="shared" si="33"/>
        <v>0</v>
      </c>
      <c r="BN474">
        <f t="shared" si="33"/>
        <v>0</v>
      </c>
      <c r="BO474">
        <f t="shared" si="33"/>
        <v>0</v>
      </c>
      <c r="BP474">
        <f t="shared" si="33"/>
        <v>0</v>
      </c>
    </row>
    <row r="475" spans="3:68" x14ac:dyDescent="0.2">
      <c r="C475" s="150" t="str">
        <f>IFERROR(VLOOKUP(TABLA!F475,BLIOTECAS!$C$1:$E$26,3,FALSE),"")</f>
        <v>Ciencias de la Salud</v>
      </c>
      <c r="D475" s="209">
        <v>43971.375694444447</v>
      </c>
      <c r="E475" s="209" t="s">
        <v>407</v>
      </c>
      <c r="F475" t="s">
        <v>107</v>
      </c>
      <c r="G475" t="s">
        <v>320</v>
      </c>
      <c r="H475" t="s">
        <v>305</v>
      </c>
      <c r="I475" t="s">
        <v>316</v>
      </c>
      <c r="J475" t="s">
        <v>107</v>
      </c>
      <c r="S475" t="s">
        <v>26</v>
      </c>
      <c r="T475" t="s">
        <v>26</v>
      </c>
      <c r="U475">
        <v>1</v>
      </c>
      <c r="V475">
        <v>5</v>
      </c>
      <c r="W475">
        <v>5</v>
      </c>
      <c r="X475">
        <v>5</v>
      </c>
      <c r="Y475">
        <v>2</v>
      </c>
      <c r="Z475">
        <v>5</v>
      </c>
      <c r="AA475">
        <v>1</v>
      </c>
      <c r="AB475">
        <v>1</v>
      </c>
      <c r="AC475">
        <v>2</v>
      </c>
      <c r="AD475">
        <v>4</v>
      </c>
      <c r="AF475">
        <v>4</v>
      </c>
      <c r="AG475">
        <v>4</v>
      </c>
      <c r="AH475">
        <v>4</v>
      </c>
      <c r="AI475">
        <v>4</v>
      </c>
      <c r="AJ475">
        <v>4</v>
      </c>
      <c r="AK475" t="s">
        <v>26</v>
      </c>
      <c r="AL475">
        <v>4</v>
      </c>
      <c r="AM475">
        <v>1</v>
      </c>
      <c r="AN475" t="s">
        <v>345</v>
      </c>
      <c r="AV475" s="109" t="s">
        <v>270</v>
      </c>
      <c r="AW475" t="s">
        <v>26</v>
      </c>
      <c r="AY475">
        <v>4</v>
      </c>
      <c r="AZ475" s="109">
        <v>4</v>
      </c>
      <c r="BA475" s="191" t="s">
        <v>319</v>
      </c>
      <c r="BB475" t="s">
        <v>308</v>
      </c>
      <c r="BD475">
        <f t="shared" si="32"/>
        <v>0</v>
      </c>
      <c r="BE475">
        <f t="shared" si="35"/>
        <v>0</v>
      </c>
      <c r="BF475">
        <f t="shared" si="35"/>
        <v>0</v>
      </c>
      <c r="BG475">
        <f t="shared" si="35"/>
        <v>1</v>
      </c>
      <c r="BH475">
        <f t="shared" si="35"/>
        <v>0</v>
      </c>
      <c r="BI475">
        <f t="shared" si="35"/>
        <v>0</v>
      </c>
      <c r="BJ475">
        <f t="shared" si="34"/>
        <v>0</v>
      </c>
      <c r="BK475">
        <f t="shared" si="33"/>
        <v>0</v>
      </c>
      <c r="BL475">
        <f t="shared" si="33"/>
        <v>0</v>
      </c>
      <c r="BM475">
        <f t="shared" si="33"/>
        <v>1</v>
      </c>
      <c r="BN475">
        <f t="shared" si="33"/>
        <v>0</v>
      </c>
      <c r="BO475">
        <f t="shared" si="33"/>
        <v>0</v>
      </c>
      <c r="BP475">
        <f t="shared" si="33"/>
        <v>0</v>
      </c>
    </row>
    <row r="476" spans="3:68" x14ac:dyDescent="0.2">
      <c r="C476" s="150" t="str">
        <f>IFERROR(VLOOKUP(TABLA!F476,BLIOTECAS!$C$1:$E$26,3,FALSE),"")</f>
        <v>Ciencias de la Salud</v>
      </c>
      <c r="D476" s="209">
        <v>43971.373611111114</v>
      </c>
      <c r="E476" s="209" t="s">
        <v>396</v>
      </c>
      <c r="F476" t="s">
        <v>108</v>
      </c>
      <c r="G476" t="s">
        <v>305</v>
      </c>
      <c r="H476" t="s">
        <v>305</v>
      </c>
      <c r="I476" t="s">
        <v>327</v>
      </c>
      <c r="J476" t="s">
        <v>108</v>
      </c>
      <c r="K476" t="s">
        <v>106</v>
      </c>
      <c r="L476" t="s">
        <v>107</v>
      </c>
      <c r="S476" t="s">
        <v>26</v>
      </c>
      <c r="T476" t="s">
        <v>270</v>
      </c>
      <c r="U476">
        <v>5</v>
      </c>
      <c r="V476">
        <v>1</v>
      </c>
      <c r="W476">
        <v>1</v>
      </c>
      <c r="X476">
        <v>1</v>
      </c>
      <c r="Y476">
        <v>5</v>
      </c>
      <c r="Z476">
        <v>5</v>
      </c>
      <c r="AA476">
        <v>5</v>
      </c>
      <c r="AB476">
        <v>1</v>
      </c>
      <c r="AC476">
        <v>3</v>
      </c>
      <c r="AD476">
        <v>3</v>
      </c>
      <c r="AF476">
        <v>1</v>
      </c>
      <c r="AG476">
        <v>4</v>
      </c>
      <c r="AH476">
        <v>1</v>
      </c>
      <c r="AI476">
        <v>3</v>
      </c>
      <c r="AJ476">
        <v>2</v>
      </c>
      <c r="AK476" t="s">
        <v>26</v>
      </c>
      <c r="AL476">
        <v>2</v>
      </c>
      <c r="AM476">
        <v>1</v>
      </c>
      <c r="AN476" t="s">
        <v>400</v>
      </c>
      <c r="AV476" s="109" t="s">
        <v>270</v>
      </c>
      <c r="AW476" t="s">
        <v>270</v>
      </c>
      <c r="AY476">
        <v>4</v>
      </c>
      <c r="AZ476" s="109">
        <v>3</v>
      </c>
      <c r="BA476" s="191" t="s">
        <v>311</v>
      </c>
      <c r="BB476" t="s">
        <v>308</v>
      </c>
      <c r="BD476">
        <f t="shared" si="32"/>
        <v>1</v>
      </c>
      <c r="BE476">
        <f t="shared" si="35"/>
        <v>0</v>
      </c>
      <c r="BF476">
        <f t="shared" si="35"/>
        <v>1</v>
      </c>
      <c r="BG476">
        <f t="shared" si="35"/>
        <v>0</v>
      </c>
      <c r="BH476">
        <f t="shared" si="35"/>
        <v>0</v>
      </c>
      <c r="BI476">
        <f t="shared" si="35"/>
        <v>0</v>
      </c>
      <c r="BJ476">
        <f t="shared" si="34"/>
        <v>0</v>
      </c>
      <c r="BK476">
        <f t="shared" si="33"/>
        <v>0</v>
      </c>
      <c r="BL476">
        <f t="shared" si="33"/>
        <v>1</v>
      </c>
      <c r="BM476">
        <f t="shared" si="33"/>
        <v>1</v>
      </c>
      <c r="BN476">
        <f t="shared" si="33"/>
        <v>0</v>
      </c>
      <c r="BO476">
        <f t="shared" si="33"/>
        <v>0</v>
      </c>
      <c r="BP476">
        <f t="shared" si="33"/>
        <v>0</v>
      </c>
    </row>
    <row r="477" spans="3:68" x14ac:dyDescent="0.2">
      <c r="C477" s="150" t="str">
        <f>IFERROR(VLOOKUP(TABLA!F477,BLIOTECAS!$C$1:$E$26,3,FALSE),"")</f>
        <v>Ciencias Experimentales</v>
      </c>
      <c r="D477" s="209">
        <v>43971.373611111114</v>
      </c>
      <c r="E477" s="209" t="s">
        <v>396</v>
      </c>
      <c r="F477" t="s">
        <v>98</v>
      </c>
      <c r="G477" t="s">
        <v>301</v>
      </c>
      <c r="H477" t="s">
        <v>320</v>
      </c>
      <c r="I477" t="s">
        <v>321</v>
      </c>
      <c r="J477" t="s">
        <v>98</v>
      </c>
      <c r="K477" t="s">
        <v>90</v>
      </c>
      <c r="L477" t="s">
        <v>94</v>
      </c>
      <c r="S477" t="s">
        <v>270</v>
      </c>
      <c r="T477" t="s">
        <v>26</v>
      </c>
      <c r="U477">
        <v>4</v>
      </c>
      <c r="V477">
        <v>1</v>
      </c>
      <c r="W477">
        <v>1</v>
      </c>
      <c r="X477">
        <v>1</v>
      </c>
      <c r="Y477">
        <v>5</v>
      </c>
      <c r="Z477">
        <v>1</v>
      </c>
      <c r="AA477">
        <v>5</v>
      </c>
      <c r="AB477">
        <v>1</v>
      </c>
      <c r="AC477">
        <v>5</v>
      </c>
      <c r="AD477">
        <v>5</v>
      </c>
      <c r="AF477">
        <v>4</v>
      </c>
      <c r="AG477">
        <v>5</v>
      </c>
      <c r="AH477">
        <v>4</v>
      </c>
      <c r="AI477">
        <v>4</v>
      </c>
      <c r="AJ477">
        <v>5</v>
      </c>
      <c r="AK477" t="s">
        <v>26</v>
      </c>
      <c r="AL477">
        <v>4</v>
      </c>
      <c r="AM477">
        <v>4</v>
      </c>
      <c r="AN477" t="s">
        <v>354</v>
      </c>
      <c r="AV477" s="109" t="s">
        <v>26</v>
      </c>
      <c r="AW477" t="s">
        <v>26</v>
      </c>
      <c r="AY477">
        <v>5</v>
      </c>
      <c r="AZ477" s="109">
        <v>4</v>
      </c>
      <c r="BA477" s="191" t="s">
        <v>311</v>
      </c>
      <c r="BB477" t="s">
        <v>317</v>
      </c>
      <c r="BD477">
        <f t="shared" si="32"/>
        <v>1</v>
      </c>
      <c r="BE477">
        <f t="shared" si="35"/>
        <v>1</v>
      </c>
      <c r="BF477">
        <f t="shared" si="35"/>
        <v>0</v>
      </c>
      <c r="BG477">
        <f t="shared" si="35"/>
        <v>0</v>
      </c>
      <c r="BH477">
        <f t="shared" si="35"/>
        <v>0</v>
      </c>
      <c r="BI477">
        <f t="shared" si="35"/>
        <v>0</v>
      </c>
      <c r="BJ477">
        <f t="shared" si="34"/>
        <v>1</v>
      </c>
      <c r="BK477">
        <f t="shared" si="33"/>
        <v>0</v>
      </c>
      <c r="BL477">
        <f t="shared" si="33"/>
        <v>0</v>
      </c>
      <c r="BM477">
        <f t="shared" si="33"/>
        <v>1</v>
      </c>
      <c r="BN477">
        <f t="shared" si="33"/>
        <v>0</v>
      </c>
      <c r="BO477">
        <f t="shared" si="33"/>
        <v>0</v>
      </c>
      <c r="BP477">
        <f t="shared" si="33"/>
        <v>0</v>
      </c>
    </row>
    <row r="478" spans="3:68" x14ac:dyDescent="0.2">
      <c r="C478" s="150" t="str">
        <f>IFERROR(VLOOKUP(TABLA!F478,BLIOTECAS!$C$1:$E$26,3,FALSE),"")</f>
        <v>Ciencias de la Salud</v>
      </c>
      <c r="D478" s="209">
        <v>43971.361111111109</v>
      </c>
      <c r="E478" s="209" t="s">
        <v>396</v>
      </c>
      <c r="F478" t="s">
        <v>106</v>
      </c>
      <c r="G478" t="s">
        <v>305</v>
      </c>
      <c r="H478" t="s">
        <v>300</v>
      </c>
      <c r="I478" t="s">
        <v>306</v>
      </c>
      <c r="J478" t="s">
        <v>106</v>
      </c>
      <c r="K478" t="s">
        <v>309</v>
      </c>
      <c r="L478" t="s">
        <v>101</v>
      </c>
      <c r="S478" t="s">
        <v>26</v>
      </c>
      <c r="T478" t="s">
        <v>270</v>
      </c>
      <c r="U478">
        <v>2</v>
      </c>
      <c r="V478">
        <v>1</v>
      </c>
      <c r="W478">
        <v>2</v>
      </c>
      <c r="X478">
        <v>2</v>
      </c>
      <c r="Y478">
        <v>4</v>
      </c>
      <c r="Z478">
        <v>5</v>
      </c>
      <c r="AA478">
        <v>3</v>
      </c>
      <c r="AB478">
        <v>1</v>
      </c>
      <c r="AC478">
        <v>4</v>
      </c>
      <c r="AD478">
        <v>5</v>
      </c>
      <c r="AF478">
        <v>5</v>
      </c>
      <c r="AG478">
        <v>5</v>
      </c>
      <c r="AH478">
        <v>4</v>
      </c>
      <c r="AI478">
        <v>3</v>
      </c>
      <c r="AJ478">
        <v>4</v>
      </c>
      <c r="AK478" t="s">
        <v>26</v>
      </c>
      <c r="AL478">
        <v>4</v>
      </c>
      <c r="AM478">
        <v>1</v>
      </c>
      <c r="AN478" t="s">
        <v>408</v>
      </c>
      <c r="AV478" s="109" t="s">
        <v>26</v>
      </c>
      <c r="AW478" t="s">
        <v>270</v>
      </c>
      <c r="AX478" t="s">
        <v>313</v>
      </c>
      <c r="AY478">
        <v>4</v>
      </c>
      <c r="AZ478" s="109">
        <v>4</v>
      </c>
      <c r="BA478" s="191" t="s">
        <v>311</v>
      </c>
      <c r="BB478" t="s">
        <v>317</v>
      </c>
      <c r="BD478">
        <f t="shared" si="32"/>
        <v>1</v>
      </c>
      <c r="BE478">
        <f t="shared" si="35"/>
        <v>0</v>
      </c>
      <c r="BF478">
        <f t="shared" si="35"/>
        <v>0</v>
      </c>
      <c r="BG478">
        <f t="shared" si="35"/>
        <v>0</v>
      </c>
      <c r="BH478">
        <f t="shared" si="35"/>
        <v>0</v>
      </c>
      <c r="BI478">
        <f t="shared" si="35"/>
        <v>0</v>
      </c>
      <c r="BJ478">
        <f t="shared" si="34"/>
        <v>1</v>
      </c>
      <c r="BK478">
        <f t="shared" si="33"/>
        <v>0</v>
      </c>
      <c r="BL478">
        <f t="shared" ref="BK478:BP520" si="36">IF(IFERROR(FIND(BL$1,$AN478,1),0)&lt;&gt;0,1,0)</f>
        <v>1</v>
      </c>
      <c r="BM478">
        <f t="shared" si="36"/>
        <v>1</v>
      </c>
      <c r="BN478">
        <f t="shared" si="36"/>
        <v>0</v>
      </c>
      <c r="BO478">
        <f t="shared" si="36"/>
        <v>0</v>
      </c>
      <c r="BP478">
        <f t="shared" si="36"/>
        <v>0</v>
      </c>
    </row>
    <row r="479" spans="3:68" x14ac:dyDescent="0.2">
      <c r="C479" s="150" t="str">
        <f>IFERROR(VLOOKUP(TABLA!F479,BLIOTECAS!$C$1:$E$26,3,FALSE),"")</f>
        <v>Humanidades</v>
      </c>
      <c r="D479" s="209">
        <v>43971.354166666664</v>
      </c>
      <c r="E479" s="209" t="s">
        <v>401</v>
      </c>
      <c r="F479" t="s">
        <v>102</v>
      </c>
      <c r="G479" t="s">
        <v>305</v>
      </c>
      <c r="H479" t="s">
        <v>301</v>
      </c>
      <c r="I479" t="s">
        <v>306</v>
      </c>
      <c r="J479" t="s">
        <v>310</v>
      </c>
      <c r="K479" t="s">
        <v>309</v>
      </c>
      <c r="L479" t="s">
        <v>103</v>
      </c>
      <c r="S479" t="s">
        <v>270</v>
      </c>
      <c r="T479" t="s">
        <v>270</v>
      </c>
      <c r="U479">
        <v>5</v>
      </c>
      <c r="V479">
        <v>5</v>
      </c>
      <c r="W479">
        <v>5</v>
      </c>
      <c r="X479">
        <v>4</v>
      </c>
      <c r="Y479">
        <v>5</v>
      </c>
      <c r="Z479">
        <v>5</v>
      </c>
      <c r="AA479">
        <v>1</v>
      </c>
      <c r="AB479">
        <v>3</v>
      </c>
      <c r="AC479">
        <v>5</v>
      </c>
      <c r="AD479">
        <v>4</v>
      </c>
      <c r="AF479">
        <v>5</v>
      </c>
      <c r="AG479">
        <v>5</v>
      </c>
      <c r="AH479">
        <v>4</v>
      </c>
      <c r="AI479">
        <v>5</v>
      </c>
      <c r="AJ479">
        <v>4</v>
      </c>
      <c r="AK479" t="s">
        <v>270</v>
      </c>
      <c r="AL479">
        <v>5</v>
      </c>
      <c r="AM479">
        <v>5</v>
      </c>
      <c r="AN479" t="s">
        <v>483</v>
      </c>
      <c r="AV479" s="109" t="s">
        <v>270</v>
      </c>
      <c r="AW479" t="s">
        <v>270</v>
      </c>
      <c r="AX479" t="s">
        <v>25</v>
      </c>
      <c r="AY479">
        <v>5</v>
      </c>
      <c r="AZ479" s="109">
        <v>5</v>
      </c>
      <c r="BA479" s="191" t="s">
        <v>303</v>
      </c>
      <c r="BB479" t="s">
        <v>308</v>
      </c>
      <c r="BC479" t="s">
        <v>518</v>
      </c>
      <c r="BD479">
        <f t="shared" si="32"/>
        <v>1</v>
      </c>
      <c r="BE479">
        <f t="shared" si="35"/>
        <v>0</v>
      </c>
      <c r="BF479">
        <f t="shared" si="35"/>
        <v>0</v>
      </c>
      <c r="BG479">
        <f t="shared" si="35"/>
        <v>0</v>
      </c>
      <c r="BH479">
        <f t="shared" si="35"/>
        <v>0</v>
      </c>
      <c r="BI479">
        <f t="shared" si="35"/>
        <v>0</v>
      </c>
      <c r="BJ479">
        <f t="shared" si="34"/>
        <v>1</v>
      </c>
      <c r="BK479">
        <f t="shared" si="36"/>
        <v>0</v>
      </c>
      <c r="BL479">
        <f t="shared" si="36"/>
        <v>1</v>
      </c>
      <c r="BM479">
        <f t="shared" si="36"/>
        <v>0</v>
      </c>
      <c r="BN479">
        <f t="shared" si="36"/>
        <v>0</v>
      </c>
      <c r="BO479">
        <f t="shared" si="36"/>
        <v>0</v>
      </c>
      <c r="BP479">
        <f t="shared" si="36"/>
        <v>0</v>
      </c>
    </row>
    <row r="480" spans="3:68" x14ac:dyDescent="0.2">
      <c r="C480" s="150" t="str">
        <f>IFERROR(VLOOKUP(TABLA!F480,BLIOTECAS!$C$1:$E$26,3,FALSE),"")</f>
        <v>Ciencias Experimentales</v>
      </c>
      <c r="D480" s="209">
        <v>43971.350694444445</v>
      </c>
      <c r="E480" s="209" t="s">
        <v>396</v>
      </c>
      <c r="F480" t="s">
        <v>90</v>
      </c>
      <c r="G480" t="s">
        <v>301</v>
      </c>
      <c r="H480" t="s">
        <v>301</v>
      </c>
      <c r="I480" t="s">
        <v>315</v>
      </c>
      <c r="J480" t="s">
        <v>90</v>
      </c>
      <c r="S480" t="s">
        <v>270</v>
      </c>
      <c r="T480" t="s">
        <v>270</v>
      </c>
      <c r="U480">
        <v>3</v>
      </c>
      <c r="V480">
        <v>4</v>
      </c>
      <c r="W480">
        <v>5</v>
      </c>
      <c r="X480">
        <v>1</v>
      </c>
      <c r="Y480">
        <v>5</v>
      </c>
      <c r="Z480">
        <v>5</v>
      </c>
      <c r="AA480">
        <v>5</v>
      </c>
      <c r="AB480">
        <v>2</v>
      </c>
      <c r="AC480">
        <v>4</v>
      </c>
      <c r="AD480">
        <v>5</v>
      </c>
      <c r="AF480">
        <v>5</v>
      </c>
      <c r="AG480">
        <v>5</v>
      </c>
      <c r="AH480">
        <v>4</v>
      </c>
      <c r="AI480">
        <v>4</v>
      </c>
      <c r="AJ480">
        <v>4</v>
      </c>
      <c r="AK480" t="s">
        <v>270</v>
      </c>
      <c r="AL480">
        <v>3</v>
      </c>
      <c r="AN480" t="s">
        <v>307</v>
      </c>
      <c r="AV480" s="109" t="s">
        <v>270</v>
      </c>
      <c r="AW480" t="s">
        <v>270</v>
      </c>
      <c r="AX480" t="s">
        <v>25</v>
      </c>
      <c r="AY480">
        <v>5</v>
      </c>
      <c r="AZ480" s="109">
        <v>5</v>
      </c>
      <c r="BA480" s="191" t="s">
        <v>303</v>
      </c>
      <c r="BB480" t="s">
        <v>317</v>
      </c>
      <c r="BD480">
        <f t="shared" si="32"/>
        <v>0</v>
      </c>
      <c r="BE480">
        <f t="shared" si="35"/>
        <v>1</v>
      </c>
      <c r="BF480">
        <f t="shared" si="35"/>
        <v>0</v>
      </c>
      <c r="BG480">
        <f t="shared" si="35"/>
        <v>0</v>
      </c>
      <c r="BH480">
        <f t="shared" si="35"/>
        <v>0</v>
      </c>
      <c r="BI480">
        <f t="shared" si="35"/>
        <v>0</v>
      </c>
      <c r="BJ480">
        <f t="shared" si="34"/>
        <v>0</v>
      </c>
      <c r="BK480">
        <f t="shared" si="36"/>
        <v>0</v>
      </c>
      <c r="BL480">
        <f t="shared" si="36"/>
        <v>0</v>
      </c>
      <c r="BM480">
        <f t="shared" si="36"/>
        <v>0</v>
      </c>
      <c r="BN480">
        <f t="shared" si="36"/>
        <v>0</v>
      </c>
      <c r="BO480">
        <f t="shared" si="36"/>
        <v>1</v>
      </c>
      <c r="BP480">
        <f t="shared" si="36"/>
        <v>0</v>
      </c>
    </row>
    <row r="481" spans="3:68" x14ac:dyDescent="0.2">
      <c r="C481" s="150" t="str">
        <f>IFERROR(VLOOKUP(TABLA!F481,BLIOTECAS!$C$1:$E$26,3,FALSE),"")</f>
        <v>Ciencias Sociales</v>
      </c>
      <c r="D481" s="209">
        <v>43971.35</v>
      </c>
      <c r="E481" s="209" t="s">
        <v>396</v>
      </c>
      <c r="F481" t="s">
        <v>225</v>
      </c>
      <c r="G481" t="s">
        <v>305</v>
      </c>
      <c r="H481" t="s">
        <v>301</v>
      </c>
      <c r="I481" t="s">
        <v>306</v>
      </c>
      <c r="J481" t="s">
        <v>225</v>
      </c>
      <c r="K481" t="s">
        <v>97</v>
      </c>
      <c r="L481" t="s">
        <v>93</v>
      </c>
      <c r="S481" t="s">
        <v>26</v>
      </c>
      <c r="T481" t="s">
        <v>270</v>
      </c>
      <c r="U481">
        <v>3</v>
      </c>
      <c r="V481">
        <v>2</v>
      </c>
      <c r="W481">
        <v>3</v>
      </c>
      <c r="X481">
        <v>1</v>
      </c>
      <c r="Y481">
        <v>5</v>
      </c>
      <c r="Z481">
        <v>5</v>
      </c>
      <c r="AA481">
        <v>5</v>
      </c>
      <c r="AB481">
        <v>4</v>
      </c>
      <c r="AC481">
        <v>5</v>
      </c>
      <c r="AD481">
        <v>4</v>
      </c>
      <c r="AF481">
        <v>5</v>
      </c>
      <c r="AG481">
        <v>5</v>
      </c>
      <c r="AH481">
        <v>4</v>
      </c>
      <c r="AI481">
        <v>3</v>
      </c>
      <c r="AJ481">
        <v>5</v>
      </c>
      <c r="AK481" t="s">
        <v>270</v>
      </c>
      <c r="AL481">
        <v>4</v>
      </c>
      <c r="AM481">
        <v>3</v>
      </c>
      <c r="AN481" t="s">
        <v>408</v>
      </c>
      <c r="AV481" s="109" t="s">
        <v>270</v>
      </c>
      <c r="AW481" t="s">
        <v>26</v>
      </c>
      <c r="AY481">
        <v>5</v>
      </c>
      <c r="AZ481" s="109">
        <v>5</v>
      </c>
      <c r="BA481" s="191" t="s">
        <v>303</v>
      </c>
      <c r="BB481" t="s">
        <v>308</v>
      </c>
      <c r="BD481">
        <f t="shared" si="32"/>
        <v>1</v>
      </c>
      <c r="BE481">
        <f t="shared" si="35"/>
        <v>0</v>
      </c>
      <c r="BF481">
        <f t="shared" si="35"/>
        <v>0</v>
      </c>
      <c r="BG481">
        <f t="shared" si="35"/>
        <v>0</v>
      </c>
      <c r="BH481">
        <f t="shared" si="35"/>
        <v>0</v>
      </c>
      <c r="BI481">
        <f t="shared" si="35"/>
        <v>0</v>
      </c>
      <c r="BJ481">
        <f t="shared" si="34"/>
        <v>1</v>
      </c>
      <c r="BK481">
        <f t="shared" si="36"/>
        <v>0</v>
      </c>
      <c r="BL481">
        <f t="shared" si="36"/>
        <v>1</v>
      </c>
      <c r="BM481">
        <f t="shared" si="36"/>
        <v>1</v>
      </c>
      <c r="BN481">
        <f t="shared" si="36"/>
        <v>0</v>
      </c>
      <c r="BO481">
        <f t="shared" si="36"/>
        <v>0</v>
      </c>
      <c r="BP481">
        <f t="shared" si="36"/>
        <v>0</v>
      </c>
    </row>
    <row r="482" spans="3:68" x14ac:dyDescent="0.2">
      <c r="C482" s="150" t="str">
        <f>IFERROR(VLOOKUP(TABLA!F482,BLIOTECAS!$C$1:$E$26,3,FALSE),"")</f>
        <v>Ciencias de la Salud</v>
      </c>
      <c r="D482" s="209">
        <v>43971.348611111112</v>
      </c>
      <c r="E482" s="209" t="s">
        <v>396</v>
      </c>
      <c r="F482" t="s">
        <v>101</v>
      </c>
      <c r="G482" t="s">
        <v>305</v>
      </c>
      <c r="H482" t="s">
        <v>300</v>
      </c>
      <c r="I482" t="s">
        <v>306</v>
      </c>
      <c r="J482" t="s">
        <v>222</v>
      </c>
      <c r="K482" t="s">
        <v>107</v>
      </c>
      <c r="L482" t="s">
        <v>101</v>
      </c>
      <c r="S482" t="s">
        <v>270</v>
      </c>
      <c r="T482" t="s">
        <v>270</v>
      </c>
      <c r="U482">
        <v>2</v>
      </c>
      <c r="V482">
        <v>1</v>
      </c>
      <c r="W482">
        <v>2</v>
      </c>
      <c r="X482">
        <v>1</v>
      </c>
      <c r="Y482">
        <v>5</v>
      </c>
      <c r="Z482">
        <v>4</v>
      </c>
      <c r="AA482">
        <v>5</v>
      </c>
      <c r="AB482">
        <v>1</v>
      </c>
      <c r="AC482">
        <v>5</v>
      </c>
      <c r="AD482">
        <v>5</v>
      </c>
      <c r="AF482">
        <v>5</v>
      </c>
      <c r="AG482">
        <v>5</v>
      </c>
      <c r="AH482">
        <v>5</v>
      </c>
      <c r="AI482">
        <v>5</v>
      </c>
      <c r="AJ482">
        <v>4</v>
      </c>
      <c r="AK482" t="s">
        <v>270</v>
      </c>
      <c r="AL482">
        <v>5</v>
      </c>
      <c r="AM482">
        <v>3</v>
      </c>
      <c r="AN482" t="s">
        <v>400</v>
      </c>
      <c r="AV482" s="109" t="s">
        <v>26</v>
      </c>
      <c r="AW482" t="s">
        <v>26</v>
      </c>
      <c r="AY482">
        <v>5</v>
      </c>
      <c r="AZ482" s="109">
        <v>5</v>
      </c>
      <c r="BA482" s="191" t="s">
        <v>303</v>
      </c>
      <c r="BB482" t="s">
        <v>317</v>
      </c>
      <c r="BD482">
        <f t="shared" si="32"/>
        <v>1</v>
      </c>
      <c r="BE482">
        <f t="shared" si="35"/>
        <v>0</v>
      </c>
      <c r="BF482">
        <f t="shared" si="35"/>
        <v>0</v>
      </c>
      <c r="BG482">
        <f t="shared" si="35"/>
        <v>0</v>
      </c>
      <c r="BH482">
        <f t="shared" si="35"/>
        <v>0</v>
      </c>
      <c r="BI482">
        <f t="shared" si="35"/>
        <v>0</v>
      </c>
      <c r="BJ482">
        <f t="shared" si="34"/>
        <v>0</v>
      </c>
      <c r="BK482">
        <f t="shared" si="36"/>
        <v>0</v>
      </c>
      <c r="BL482">
        <f t="shared" si="36"/>
        <v>1</v>
      </c>
      <c r="BM482">
        <f t="shared" si="36"/>
        <v>1</v>
      </c>
      <c r="BN482">
        <f t="shared" si="36"/>
        <v>0</v>
      </c>
      <c r="BO482">
        <f t="shared" si="36"/>
        <v>0</v>
      </c>
      <c r="BP482">
        <f t="shared" si="36"/>
        <v>0</v>
      </c>
    </row>
    <row r="483" spans="3:68" x14ac:dyDescent="0.2">
      <c r="C483" s="150" t="str">
        <f>IFERROR(VLOOKUP(TABLA!F483,BLIOTECAS!$C$1:$E$26,3,FALSE),"")</f>
        <v>Humanidades</v>
      </c>
      <c r="D483" s="209">
        <v>43971.34652777778</v>
      </c>
      <c r="E483" s="209" t="s">
        <v>401</v>
      </c>
      <c r="F483" t="s">
        <v>103</v>
      </c>
      <c r="G483" t="s">
        <v>300</v>
      </c>
      <c r="H483" t="s">
        <v>305</v>
      </c>
      <c r="I483" t="s">
        <v>336</v>
      </c>
      <c r="J483" t="s">
        <v>103</v>
      </c>
      <c r="K483" t="s">
        <v>310</v>
      </c>
      <c r="L483" t="s">
        <v>104</v>
      </c>
      <c r="S483" t="s">
        <v>26</v>
      </c>
      <c r="T483" t="s">
        <v>270</v>
      </c>
      <c r="U483">
        <v>5</v>
      </c>
      <c r="V483">
        <v>3</v>
      </c>
      <c r="W483">
        <v>5</v>
      </c>
      <c r="X483">
        <v>5</v>
      </c>
      <c r="Y483">
        <v>1</v>
      </c>
      <c r="Z483">
        <v>5</v>
      </c>
      <c r="AA483">
        <v>2</v>
      </c>
      <c r="AB483">
        <v>1</v>
      </c>
      <c r="AC483">
        <v>5</v>
      </c>
      <c r="AD483">
        <v>4</v>
      </c>
      <c r="AF483">
        <v>3</v>
      </c>
      <c r="AG483">
        <v>4</v>
      </c>
      <c r="AH483">
        <v>2</v>
      </c>
      <c r="AI483">
        <v>2</v>
      </c>
      <c r="AJ483">
        <v>4</v>
      </c>
      <c r="AK483" t="s">
        <v>26</v>
      </c>
      <c r="AL483">
        <v>3</v>
      </c>
      <c r="AN483" t="s">
        <v>307</v>
      </c>
      <c r="AV483" s="109" t="s">
        <v>270</v>
      </c>
      <c r="AW483" t="s">
        <v>270</v>
      </c>
      <c r="AX483" t="s">
        <v>313</v>
      </c>
      <c r="AY483">
        <v>4</v>
      </c>
      <c r="AZ483" s="109">
        <v>5</v>
      </c>
      <c r="BA483" s="191" t="s">
        <v>311</v>
      </c>
      <c r="BB483" t="s">
        <v>333</v>
      </c>
      <c r="BC483" t="s">
        <v>519</v>
      </c>
      <c r="BD483">
        <f t="shared" si="32"/>
        <v>0</v>
      </c>
      <c r="BE483">
        <f t="shared" si="35"/>
        <v>1</v>
      </c>
      <c r="BF483">
        <f t="shared" si="35"/>
        <v>1</v>
      </c>
      <c r="BG483">
        <f t="shared" si="35"/>
        <v>0</v>
      </c>
      <c r="BH483">
        <f t="shared" si="35"/>
        <v>0</v>
      </c>
      <c r="BI483">
        <f t="shared" si="35"/>
        <v>0</v>
      </c>
      <c r="BJ483">
        <f t="shared" si="34"/>
        <v>0</v>
      </c>
      <c r="BK483">
        <f t="shared" si="36"/>
        <v>0</v>
      </c>
      <c r="BL483">
        <f t="shared" si="36"/>
        <v>0</v>
      </c>
      <c r="BM483">
        <f t="shared" si="36"/>
        <v>0</v>
      </c>
      <c r="BN483">
        <f t="shared" si="36"/>
        <v>0</v>
      </c>
      <c r="BO483">
        <f t="shared" si="36"/>
        <v>1</v>
      </c>
      <c r="BP483">
        <f t="shared" si="36"/>
        <v>0</v>
      </c>
    </row>
    <row r="484" spans="3:68" x14ac:dyDescent="0.2">
      <c r="C484" s="150" t="str">
        <f>IFERROR(VLOOKUP(TABLA!F484,BLIOTECAS!$C$1:$E$26,3,FALSE),"")</f>
        <v>Humanidades</v>
      </c>
      <c r="D484" s="209">
        <v>43971.339583333334</v>
      </c>
      <c r="E484" s="209" t="s">
        <v>396</v>
      </c>
      <c r="F484" t="s">
        <v>100</v>
      </c>
      <c r="G484" t="s">
        <v>397</v>
      </c>
      <c r="H484" t="s">
        <v>397</v>
      </c>
      <c r="I484" t="s">
        <v>315</v>
      </c>
      <c r="J484" t="s">
        <v>100</v>
      </c>
      <c r="K484" t="s">
        <v>309</v>
      </c>
      <c r="L484" t="s">
        <v>97</v>
      </c>
      <c r="S484" t="s">
        <v>26</v>
      </c>
      <c r="T484" t="s">
        <v>270</v>
      </c>
      <c r="U484">
        <v>1</v>
      </c>
      <c r="V484">
        <v>2</v>
      </c>
      <c r="W484">
        <v>4</v>
      </c>
      <c r="X484">
        <v>3</v>
      </c>
      <c r="Y484">
        <v>4</v>
      </c>
      <c r="Z484">
        <v>5</v>
      </c>
      <c r="AA484">
        <v>4</v>
      </c>
      <c r="AB484">
        <v>1</v>
      </c>
      <c r="AC484">
        <v>3</v>
      </c>
      <c r="AD484">
        <v>3</v>
      </c>
      <c r="AF484">
        <v>4</v>
      </c>
      <c r="AG484">
        <v>3</v>
      </c>
      <c r="AH484">
        <v>4</v>
      </c>
      <c r="AI484">
        <v>3</v>
      </c>
      <c r="AJ484">
        <v>4</v>
      </c>
      <c r="AK484" t="s">
        <v>26</v>
      </c>
      <c r="AL484">
        <v>3</v>
      </c>
      <c r="AM484">
        <v>1</v>
      </c>
      <c r="AN484" t="s">
        <v>326</v>
      </c>
      <c r="AV484" s="109" t="s">
        <v>270</v>
      </c>
      <c r="AW484" t="s">
        <v>26</v>
      </c>
      <c r="AY484">
        <v>3</v>
      </c>
      <c r="AZ484" s="109">
        <v>3</v>
      </c>
      <c r="BA484" s="191" t="s">
        <v>311</v>
      </c>
      <c r="BB484" t="s">
        <v>308</v>
      </c>
      <c r="BD484">
        <f t="shared" si="32"/>
        <v>0</v>
      </c>
      <c r="BE484">
        <f t="shared" si="35"/>
        <v>1</v>
      </c>
      <c r="BF484">
        <f t="shared" si="35"/>
        <v>0</v>
      </c>
      <c r="BG484">
        <f t="shared" si="35"/>
        <v>0</v>
      </c>
      <c r="BH484">
        <f t="shared" si="35"/>
        <v>0</v>
      </c>
      <c r="BI484">
        <f t="shared" si="35"/>
        <v>0</v>
      </c>
      <c r="BJ484">
        <f t="shared" si="34"/>
        <v>0</v>
      </c>
      <c r="BK484">
        <f t="shared" si="36"/>
        <v>1</v>
      </c>
      <c r="BL484">
        <f t="shared" si="36"/>
        <v>0</v>
      </c>
      <c r="BM484">
        <f t="shared" si="36"/>
        <v>1</v>
      </c>
      <c r="BN484">
        <f t="shared" si="36"/>
        <v>0</v>
      </c>
      <c r="BO484">
        <f t="shared" si="36"/>
        <v>0</v>
      </c>
      <c r="BP484">
        <f t="shared" si="36"/>
        <v>0</v>
      </c>
    </row>
    <row r="485" spans="3:68" x14ac:dyDescent="0.2">
      <c r="C485" s="150" t="str">
        <f>IFERROR(VLOOKUP(TABLA!F485,BLIOTECAS!$C$1:$E$26,3,FALSE),"")</f>
        <v>Humanidades</v>
      </c>
      <c r="D485" s="209">
        <v>43971.275694444441</v>
      </c>
      <c r="E485" s="209" t="s">
        <v>401</v>
      </c>
      <c r="F485" t="s">
        <v>104</v>
      </c>
      <c r="G485" t="s">
        <v>301</v>
      </c>
      <c r="H485" t="s">
        <v>305</v>
      </c>
      <c r="I485" t="s">
        <v>318</v>
      </c>
      <c r="J485" t="s">
        <v>104</v>
      </c>
      <c r="K485" t="s">
        <v>91</v>
      </c>
      <c r="S485" t="s">
        <v>270</v>
      </c>
      <c r="T485" t="s">
        <v>270</v>
      </c>
      <c r="U485">
        <v>5</v>
      </c>
      <c r="V485">
        <v>3</v>
      </c>
      <c r="W485">
        <v>2</v>
      </c>
      <c r="X485">
        <v>1</v>
      </c>
      <c r="Y485">
        <v>1</v>
      </c>
      <c r="Z485">
        <v>5</v>
      </c>
      <c r="AA485">
        <v>1</v>
      </c>
      <c r="AB485">
        <v>1</v>
      </c>
      <c r="AC485">
        <v>4</v>
      </c>
      <c r="AD485">
        <v>5</v>
      </c>
      <c r="AF485">
        <v>5</v>
      </c>
      <c r="AG485">
        <v>5</v>
      </c>
      <c r="AH485">
        <v>4</v>
      </c>
      <c r="AI485">
        <v>3</v>
      </c>
      <c r="AJ485">
        <v>3</v>
      </c>
      <c r="AK485" t="s">
        <v>270</v>
      </c>
      <c r="AL485">
        <v>4</v>
      </c>
      <c r="AM485">
        <v>2</v>
      </c>
      <c r="AN485" t="s">
        <v>354</v>
      </c>
      <c r="AV485" s="109" t="s">
        <v>270</v>
      </c>
      <c r="AW485" t="s">
        <v>26</v>
      </c>
      <c r="AY485">
        <v>5</v>
      </c>
      <c r="AZ485" s="109">
        <v>5</v>
      </c>
      <c r="BA485" s="191" t="s">
        <v>311</v>
      </c>
      <c r="BB485" t="s">
        <v>308</v>
      </c>
      <c r="BD485">
        <f t="shared" si="32"/>
        <v>0</v>
      </c>
      <c r="BE485">
        <f t="shared" si="35"/>
        <v>0</v>
      </c>
      <c r="BF485">
        <f t="shared" si="35"/>
        <v>1</v>
      </c>
      <c r="BG485">
        <f t="shared" si="35"/>
        <v>0</v>
      </c>
      <c r="BH485">
        <f t="shared" si="35"/>
        <v>0</v>
      </c>
      <c r="BI485">
        <f t="shared" si="35"/>
        <v>0</v>
      </c>
      <c r="BJ485">
        <f t="shared" si="34"/>
        <v>1</v>
      </c>
      <c r="BK485">
        <f t="shared" si="36"/>
        <v>0</v>
      </c>
      <c r="BL485">
        <f t="shared" si="36"/>
        <v>0</v>
      </c>
      <c r="BM485">
        <f t="shared" si="36"/>
        <v>1</v>
      </c>
      <c r="BN485">
        <f t="shared" si="36"/>
        <v>0</v>
      </c>
      <c r="BO485">
        <f t="shared" si="36"/>
        <v>0</v>
      </c>
      <c r="BP485">
        <f t="shared" si="36"/>
        <v>0</v>
      </c>
    </row>
    <row r="486" spans="3:68" x14ac:dyDescent="0.2">
      <c r="C486" s="150" t="str">
        <f>IFERROR(VLOOKUP(TABLA!F486,BLIOTECAS!$C$1:$E$26,3,FALSE),"")</f>
        <v>Ciencias Sociales</v>
      </c>
      <c r="D486" s="209">
        <v>43971.243750000001</v>
      </c>
      <c r="E486" s="209" t="s">
        <v>401</v>
      </c>
      <c r="F486" t="s">
        <v>97</v>
      </c>
      <c r="G486" t="s">
        <v>320</v>
      </c>
      <c r="H486" t="s">
        <v>305</v>
      </c>
      <c r="I486" t="s">
        <v>306</v>
      </c>
      <c r="S486" t="s">
        <v>26</v>
      </c>
      <c r="T486" t="s">
        <v>26</v>
      </c>
      <c r="V486">
        <v>3</v>
      </c>
      <c r="W486">
        <v>2</v>
      </c>
      <c r="X486">
        <v>4</v>
      </c>
      <c r="Y486">
        <v>3</v>
      </c>
      <c r="Z486">
        <v>3</v>
      </c>
      <c r="AA486">
        <v>1</v>
      </c>
      <c r="AB486">
        <v>2</v>
      </c>
      <c r="AC486">
        <v>5</v>
      </c>
      <c r="AD486">
        <v>5</v>
      </c>
      <c r="AF486">
        <v>5</v>
      </c>
      <c r="AG486">
        <v>5</v>
      </c>
      <c r="AH486">
        <v>5</v>
      </c>
      <c r="AI486">
        <v>4</v>
      </c>
      <c r="AJ486">
        <v>4</v>
      </c>
      <c r="AK486" t="s">
        <v>26</v>
      </c>
      <c r="AL486">
        <v>4</v>
      </c>
      <c r="AM486">
        <v>5</v>
      </c>
      <c r="AN486" t="s">
        <v>520</v>
      </c>
      <c r="AV486" s="109" t="s">
        <v>270</v>
      </c>
      <c r="AW486" t="s">
        <v>26</v>
      </c>
      <c r="BA486" s="191" t="s">
        <v>303</v>
      </c>
      <c r="BD486">
        <f t="shared" si="32"/>
        <v>1</v>
      </c>
      <c r="BE486">
        <f t="shared" si="35"/>
        <v>0</v>
      </c>
      <c r="BF486">
        <f t="shared" si="35"/>
        <v>0</v>
      </c>
      <c r="BG486">
        <f t="shared" si="35"/>
        <v>0</v>
      </c>
      <c r="BH486">
        <f t="shared" si="35"/>
        <v>0</v>
      </c>
      <c r="BI486">
        <f t="shared" si="35"/>
        <v>0</v>
      </c>
      <c r="BJ486">
        <f t="shared" si="34"/>
        <v>1</v>
      </c>
      <c r="BK486">
        <f t="shared" si="36"/>
        <v>1</v>
      </c>
      <c r="BL486">
        <f t="shared" si="36"/>
        <v>1</v>
      </c>
      <c r="BM486">
        <f t="shared" si="36"/>
        <v>0</v>
      </c>
      <c r="BN486">
        <f t="shared" si="36"/>
        <v>0</v>
      </c>
      <c r="BO486">
        <f t="shared" si="36"/>
        <v>0</v>
      </c>
      <c r="BP486">
        <f t="shared" si="36"/>
        <v>0</v>
      </c>
    </row>
    <row r="487" spans="3:68" x14ac:dyDescent="0.2">
      <c r="C487" s="150" t="str">
        <f>IFERROR(VLOOKUP(TABLA!F487,BLIOTECAS!$C$1:$E$26,3,FALSE),"")</f>
        <v>Humanidades</v>
      </c>
      <c r="D487" s="209">
        <v>43971.237500000003</v>
      </c>
      <c r="E487" s="209" t="s">
        <v>396</v>
      </c>
      <c r="F487" t="s">
        <v>104</v>
      </c>
      <c r="G487" t="s">
        <v>305</v>
      </c>
      <c r="H487" t="s">
        <v>305</v>
      </c>
      <c r="I487" t="s">
        <v>316</v>
      </c>
      <c r="S487" t="s">
        <v>26</v>
      </c>
      <c r="T487" t="s">
        <v>270</v>
      </c>
      <c r="U487">
        <v>2</v>
      </c>
      <c r="V487">
        <v>3</v>
      </c>
      <c r="W487">
        <v>2</v>
      </c>
      <c r="X487">
        <v>5</v>
      </c>
      <c r="Y487">
        <v>3</v>
      </c>
      <c r="Z487">
        <v>5</v>
      </c>
      <c r="AA487">
        <v>2</v>
      </c>
      <c r="AB487">
        <v>4</v>
      </c>
      <c r="AC487">
        <v>2</v>
      </c>
      <c r="AD487">
        <v>3</v>
      </c>
      <c r="AF487">
        <v>2</v>
      </c>
      <c r="AG487">
        <v>1</v>
      </c>
      <c r="AH487">
        <v>3</v>
      </c>
      <c r="AI487">
        <v>2</v>
      </c>
      <c r="AJ487">
        <v>3</v>
      </c>
      <c r="AK487" t="s">
        <v>26</v>
      </c>
      <c r="AL487">
        <v>2</v>
      </c>
      <c r="AM487">
        <v>2</v>
      </c>
      <c r="AN487" t="s">
        <v>424</v>
      </c>
      <c r="AV487" s="109" t="s">
        <v>26</v>
      </c>
      <c r="AW487" t="s">
        <v>26</v>
      </c>
      <c r="AY487">
        <v>3</v>
      </c>
      <c r="AZ487" s="109">
        <v>5</v>
      </c>
      <c r="BA487" s="191" t="s">
        <v>319</v>
      </c>
      <c r="BB487" t="s">
        <v>317</v>
      </c>
      <c r="BD487">
        <f t="shared" ref="BD487:BD550" si="37">IF(IFERROR(FIND(BD$1,$I487,1),0)&lt;&gt;0,1,0)</f>
        <v>0</v>
      </c>
      <c r="BE487">
        <f t="shared" si="35"/>
        <v>0</v>
      </c>
      <c r="BF487">
        <f t="shared" si="35"/>
        <v>0</v>
      </c>
      <c r="BG487">
        <f t="shared" si="35"/>
        <v>1</v>
      </c>
      <c r="BH487">
        <f t="shared" si="35"/>
        <v>0</v>
      </c>
      <c r="BI487">
        <f t="shared" si="35"/>
        <v>0</v>
      </c>
      <c r="BJ487">
        <f t="shared" si="34"/>
        <v>0</v>
      </c>
      <c r="BK487">
        <f t="shared" si="36"/>
        <v>0</v>
      </c>
      <c r="BL487">
        <f t="shared" si="36"/>
        <v>1</v>
      </c>
      <c r="BM487">
        <f t="shared" si="36"/>
        <v>0</v>
      </c>
      <c r="BN487">
        <f t="shared" si="36"/>
        <v>0</v>
      </c>
      <c r="BO487">
        <f t="shared" si="36"/>
        <v>0</v>
      </c>
      <c r="BP487">
        <f t="shared" si="36"/>
        <v>0</v>
      </c>
    </row>
    <row r="488" spans="3:68" x14ac:dyDescent="0.2">
      <c r="C488" s="150" t="str">
        <f>IFERROR(VLOOKUP(TABLA!F488,BLIOTECAS!$C$1:$E$26,3,FALSE),"")</f>
        <v>Ciencias de la Salud</v>
      </c>
      <c r="D488" s="209">
        <v>43971.211805555555</v>
      </c>
      <c r="E488" s="209" t="s">
        <v>407</v>
      </c>
      <c r="F488" t="s">
        <v>106</v>
      </c>
      <c r="G488" t="s">
        <v>320</v>
      </c>
      <c r="H488" t="s">
        <v>300</v>
      </c>
      <c r="I488" t="s">
        <v>315</v>
      </c>
      <c r="T488" t="s">
        <v>26</v>
      </c>
      <c r="U488">
        <v>2</v>
      </c>
      <c r="V488">
        <v>4</v>
      </c>
      <c r="W488">
        <v>4</v>
      </c>
      <c r="X488">
        <v>4</v>
      </c>
      <c r="Y488">
        <v>4</v>
      </c>
      <c r="Z488">
        <v>4</v>
      </c>
      <c r="AB488">
        <v>4</v>
      </c>
      <c r="AC488">
        <v>2</v>
      </c>
      <c r="AD488">
        <v>3</v>
      </c>
      <c r="AF488">
        <v>3</v>
      </c>
      <c r="AG488">
        <v>2</v>
      </c>
      <c r="AH488">
        <v>2</v>
      </c>
      <c r="AI488">
        <v>2</v>
      </c>
      <c r="AJ488">
        <v>2</v>
      </c>
      <c r="AK488" t="s">
        <v>26</v>
      </c>
      <c r="AL488">
        <v>2</v>
      </c>
      <c r="AM488">
        <v>2</v>
      </c>
      <c r="AN488" t="s">
        <v>421</v>
      </c>
      <c r="AV488" s="109" t="s">
        <v>26</v>
      </c>
      <c r="AW488" t="s">
        <v>26</v>
      </c>
      <c r="BA488" s="191" t="s">
        <v>319</v>
      </c>
      <c r="BB488" t="s">
        <v>317</v>
      </c>
      <c r="BD488">
        <f t="shared" si="37"/>
        <v>0</v>
      </c>
      <c r="BE488">
        <f t="shared" si="35"/>
        <v>1</v>
      </c>
      <c r="BF488">
        <f t="shared" si="35"/>
        <v>0</v>
      </c>
      <c r="BG488">
        <f t="shared" si="35"/>
        <v>0</v>
      </c>
      <c r="BH488">
        <f t="shared" si="35"/>
        <v>0</v>
      </c>
      <c r="BI488">
        <f t="shared" si="35"/>
        <v>0</v>
      </c>
      <c r="BJ488">
        <f t="shared" si="34"/>
        <v>0</v>
      </c>
      <c r="BK488">
        <f t="shared" si="36"/>
        <v>1</v>
      </c>
      <c r="BL488">
        <f t="shared" si="36"/>
        <v>0</v>
      </c>
      <c r="BM488">
        <f t="shared" si="36"/>
        <v>1</v>
      </c>
      <c r="BN488">
        <f t="shared" si="36"/>
        <v>1</v>
      </c>
      <c r="BO488">
        <f t="shared" si="36"/>
        <v>0</v>
      </c>
      <c r="BP488">
        <f t="shared" si="36"/>
        <v>0</v>
      </c>
    </row>
    <row r="489" spans="3:68" x14ac:dyDescent="0.2">
      <c r="C489" s="150" t="str">
        <f>IFERROR(VLOOKUP(TABLA!F489,BLIOTECAS!$C$1:$E$26,3,FALSE),"")</f>
        <v>Humanidades</v>
      </c>
      <c r="D489" s="209">
        <v>43971.174305555556</v>
      </c>
      <c r="E489" s="209" t="s">
        <v>396</v>
      </c>
      <c r="F489" t="s">
        <v>89</v>
      </c>
      <c r="G489" t="s">
        <v>305</v>
      </c>
      <c r="H489" t="s">
        <v>305</v>
      </c>
      <c r="I489" t="s">
        <v>327</v>
      </c>
      <c r="J489" t="s">
        <v>309</v>
      </c>
      <c r="K489" t="s">
        <v>89</v>
      </c>
      <c r="L489" t="s">
        <v>310</v>
      </c>
      <c r="M489" t="s">
        <v>339</v>
      </c>
      <c r="S489" t="s">
        <v>26</v>
      </c>
      <c r="T489" t="s">
        <v>270</v>
      </c>
      <c r="U489">
        <v>5</v>
      </c>
      <c r="V489">
        <v>3</v>
      </c>
      <c r="W489">
        <v>1</v>
      </c>
      <c r="X489">
        <v>1</v>
      </c>
      <c r="Y489">
        <v>4</v>
      </c>
      <c r="Z489">
        <v>4</v>
      </c>
      <c r="AA489">
        <v>4</v>
      </c>
      <c r="AB489">
        <v>3</v>
      </c>
      <c r="AC489">
        <v>3</v>
      </c>
      <c r="AD489">
        <v>4</v>
      </c>
      <c r="AF489">
        <v>4</v>
      </c>
      <c r="AG489">
        <v>3</v>
      </c>
      <c r="AH489">
        <v>5</v>
      </c>
      <c r="AI489">
        <v>5</v>
      </c>
      <c r="AJ489">
        <v>3</v>
      </c>
      <c r="AK489" t="s">
        <v>26</v>
      </c>
      <c r="AL489">
        <v>3</v>
      </c>
      <c r="AM489">
        <v>2</v>
      </c>
      <c r="AN489" t="s">
        <v>408</v>
      </c>
      <c r="AV489" s="109" t="s">
        <v>270</v>
      </c>
      <c r="AW489" t="s">
        <v>26</v>
      </c>
      <c r="AY489">
        <v>3</v>
      </c>
      <c r="AZ489" s="109">
        <v>2</v>
      </c>
      <c r="BA489" s="191" t="s">
        <v>303</v>
      </c>
      <c r="BB489" t="s">
        <v>308</v>
      </c>
      <c r="BD489">
        <f t="shared" si="37"/>
        <v>1</v>
      </c>
      <c r="BE489">
        <f t="shared" si="35"/>
        <v>0</v>
      </c>
      <c r="BF489">
        <f t="shared" si="35"/>
        <v>1</v>
      </c>
      <c r="BG489">
        <f t="shared" si="35"/>
        <v>0</v>
      </c>
      <c r="BH489">
        <f t="shared" si="35"/>
        <v>0</v>
      </c>
      <c r="BI489">
        <f t="shared" si="35"/>
        <v>0</v>
      </c>
      <c r="BJ489">
        <f t="shared" si="34"/>
        <v>1</v>
      </c>
      <c r="BK489">
        <f t="shared" si="36"/>
        <v>0</v>
      </c>
      <c r="BL489">
        <f t="shared" si="36"/>
        <v>1</v>
      </c>
      <c r="BM489">
        <f t="shared" si="36"/>
        <v>1</v>
      </c>
      <c r="BN489">
        <f t="shared" si="36"/>
        <v>0</v>
      </c>
      <c r="BO489">
        <f t="shared" si="36"/>
        <v>0</v>
      </c>
      <c r="BP489">
        <f t="shared" si="36"/>
        <v>0</v>
      </c>
    </row>
    <row r="490" spans="3:68" x14ac:dyDescent="0.2">
      <c r="C490" s="150" t="str">
        <f>IFERROR(VLOOKUP(TABLA!F490,BLIOTECAS!$C$1:$E$26,3,FALSE),"")</f>
        <v>Ciencias de la Salud</v>
      </c>
      <c r="D490" s="209">
        <v>43971.168749999997</v>
      </c>
      <c r="E490" s="209" t="s">
        <v>396</v>
      </c>
      <c r="F490" t="s">
        <v>108</v>
      </c>
      <c r="G490" t="s">
        <v>300</v>
      </c>
      <c r="H490" t="s">
        <v>305</v>
      </c>
      <c r="I490" t="s">
        <v>315</v>
      </c>
      <c r="J490" t="s">
        <v>108</v>
      </c>
      <c r="K490" t="s">
        <v>225</v>
      </c>
      <c r="S490" t="s">
        <v>26</v>
      </c>
      <c r="T490" t="s">
        <v>270</v>
      </c>
      <c r="U490">
        <v>3</v>
      </c>
      <c r="V490">
        <v>3</v>
      </c>
      <c r="W490">
        <v>3</v>
      </c>
      <c r="X490">
        <v>4</v>
      </c>
      <c r="Y490">
        <v>3</v>
      </c>
      <c r="Z490">
        <v>2</v>
      </c>
      <c r="AA490">
        <v>3</v>
      </c>
      <c r="AB490">
        <v>3</v>
      </c>
      <c r="AC490">
        <v>3</v>
      </c>
      <c r="AD490">
        <v>3</v>
      </c>
      <c r="AF490">
        <v>4</v>
      </c>
      <c r="AG490">
        <v>5</v>
      </c>
      <c r="AH490">
        <v>5</v>
      </c>
      <c r="AI490">
        <v>4</v>
      </c>
      <c r="AJ490">
        <v>4</v>
      </c>
      <c r="AK490" t="s">
        <v>26</v>
      </c>
      <c r="AL490">
        <v>4</v>
      </c>
      <c r="AM490">
        <v>4</v>
      </c>
      <c r="AN490" t="s">
        <v>334</v>
      </c>
      <c r="AV490" s="109" t="s">
        <v>270</v>
      </c>
      <c r="AW490" t="s">
        <v>270</v>
      </c>
      <c r="AY490">
        <v>4</v>
      </c>
      <c r="AZ490" s="109">
        <v>3</v>
      </c>
      <c r="BA490" s="191" t="s">
        <v>311</v>
      </c>
      <c r="BB490" t="s">
        <v>308</v>
      </c>
      <c r="BC490" t="s">
        <v>521</v>
      </c>
      <c r="BD490">
        <f t="shared" si="37"/>
        <v>0</v>
      </c>
      <c r="BE490">
        <f t="shared" si="35"/>
        <v>1</v>
      </c>
      <c r="BF490">
        <f t="shared" si="35"/>
        <v>0</v>
      </c>
      <c r="BG490">
        <f t="shared" si="35"/>
        <v>0</v>
      </c>
      <c r="BH490">
        <f t="shared" si="35"/>
        <v>0</v>
      </c>
      <c r="BI490">
        <f t="shared" si="35"/>
        <v>0</v>
      </c>
      <c r="BJ490">
        <f t="shared" si="34"/>
        <v>0</v>
      </c>
      <c r="BK490">
        <f t="shared" si="36"/>
        <v>1</v>
      </c>
      <c r="BL490">
        <f t="shared" si="36"/>
        <v>0</v>
      </c>
      <c r="BM490">
        <f t="shared" si="36"/>
        <v>0</v>
      </c>
      <c r="BN490">
        <f t="shared" si="36"/>
        <v>0</v>
      </c>
      <c r="BO490">
        <f t="shared" si="36"/>
        <v>0</v>
      </c>
      <c r="BP490">
        <f t="shared" si="36"/>
        <v>0</v>
      </c>
    </row>
    <row r="491" spans="3:68" x14ac:dyDescent="0.2">
      <c r="C491" s="150" t="str">
        <f>IFERROR(VLOOKUP(TABLA!F491,BLIOTECAS!$C$1:$E$26,3,FALSE),"")</f>
        <v>Ciencias Sociales</v>
      </c>
      <c r="D491" s="209">
        <v>43971.147222222222</v>
      </c>
      <c r="E491" s="209" t="s">
        <v>407</v>
      </c>
      <c r="F491" t="s">
        <v>99</v>
      </c>
      <c r="G491" t="s">
        <v>397</v>
      </c>
      <c r="H491" t="s">
        <v>397</v>
      </c>
      <c r="I491" t="s">
        <v>315</v>
      </c>
      <c r="J491" t="s">
        <v>322</v>
      </c>
      <c r="M491" t="s">
        <v>522</v>
      </c>
      <c r="S491" t="s">
        <v>270</v>
      </c>
      <c r="T491" t="s">
        <v>270</v>
      </c>
      <c r="U491">
        <v>4</v>
      </c>
      <c r="V491">
        <v>4</v>
      </c>
      <c r="W491">
        <v>4</v>
      </c>
      <c r="X491">
        <v>4</v>
      </c>
      <c r="Y491">
        <v>4</v>
      </c>
      <c r="Z491">
        <v>3</v>
      </c>
      <c r="AA491">
        <v>4</v>
      </c>
      <c r="AB491">
        <v>4</v>
      </c>
      <c r="AC491">
        <v>4</v>
      </c>
      <c r="AD491">
        <v>4</v>
      </c>
      <c r="AF491">
        <v>4</v>
      </c>
      <c r="AG491">
        <v>4</v>
      </c>
      <c r="AH491">
        <v>4</v>
      </c>
      <c r="AI491">
        <v>4</v>
      </c>
      <c r="AJ491">
        <v>4</v>
      </c>
      <c r="AK491" t="s">
        <v>26</v>
      </c>
      <c r="AL491">
        <v>4</v>
      </c>
      <c r="AM491">
        <v>4</v>
      </c>
      <c r="AN491" t="s">
        <v>408</v>
      </c>
      <c r="AV491" s="109" t="s">
        <v>26</v>
      </c>
      <c r="AW491" t="s">
        <v>26</v>
      </c>
      <c r="AY491">
        <v>4</v>
      </c>
      <c r="AZ491" s="109">
        <v>4</v>
      </c>
      <c r="BA491" s="191" t="s">
        <v>311</v>
      </c>
      <c r="BB491" t="s">
        <v>308</v>
      </c>
      <c r="BD491">
        <f t="shared" si="37"/>
        <v>0</v>
      </c>
      <c r="BE491">
        <f t="shared" si="35"/>
        <v>1</v>
      </c>
      <c r="BF491">
        <f t="shared" si="35"/>
        <v>0</v>
      </c>
      <c r="BG491">
        <f t="shared" si="35"/>
        <v>0</v>
      </c>
      <c r="BH491">
        <f t="shared" si="35"/>
        <v>0</v>
      </c>
      <c r="BI491">
        <f t="shared" si="35"/>
        <v>0</v>
      </c>
      <c r="BJ491">
        <f t="shared" si="34"/>
        <v>1</v>
      </c>
      <c r="BK491">
        <f t="shared" si="36"/>
        <v>0</v>
      </c>
      <c r="BL491">
        <f t="shared" si="36"/>
        <v>1</v>
      </c>
      <c r="BM491">
        <f t="shared" si="36"/>
        <v>1</v>
      </c>
      <c r="BN491">
        <f t="shared" si="36"/>
        <v>0</v>
      </c>
      <c r="BO491">
        <f t="shared" si="36"/>
        <v>0</v>
      </c>
      <c r="BP491">
        <f t="shared" si="36"/>
        <v>0</v>
      </c>
    </row>
    <row r="492" spans="3:68" x14ac:dyDescent="0.2">
      <c r="C492" s="150" t="str">
        <f>IFERROR(VLOOKUP(TABLA!F492,BLIOTECAS!$C$1:$E$26,3,FALSE),"")</f>
        <v>Ciencias de la Salud</v>
      </c>
      <c r="D492" s="209">
        <v>43971.140972222223</v>
      </c>
      <c r="E492" s="209" t="s">
        <v>396</v>
      </c>
      <c r="F492" t="s">
        <v>108</v>
      </c>
      <c r="G492" t="s">
        <v>305</v>
      </c>
      <c r="H492" t="s">
        <v>300</v>
      </c>
      <c r="I492" t="s">
        <v>353</v>
      </c>
      <c r="J492" t="s">
        <v>108</v>
      </c>
      <c r="K492" t="s">
        <v>106</v>
      </c>
      <c r="M492" t="s">
        <v>523</v>
      </c>
      <c r="S492" t="s">
        <v>270</v>
      </c>
      <c r="T492" t="s">
        <v>270</v>
      </c>
      <c r="U492">
        <v>2</v>
      </c>
      <c r="V492">
        <v>2</v>
      </c>
      <c r="W492">
        <v>4</v>
      </c>
      <c r="X492">
        <v>5</v>
      </c>
      <c r="Y492">
        <v>5</v>
      </c>
      <c r="Z492">
        <v>5</v>
      </c>
      <c r="AA492">
        <v>5</v>
      </c>
      <c r="AB492">
        <v>5</v>
      </c>
      <c r="AC492">
        <v>3</v>
      </c>
      <c r="AD492">
        <v>5</v>
      </c>
      <c r="AF492">
        <v>2</v>
      </c>
      <c r="AG492">
        <v>4</v>
      </c>
      <c r="AH492">
        <v>4</v>
      </c>
      <c r="AI492">
        <v>3</v>
      </c>
      <c r="AJ492">
        <v>4</v>
      </c>
      <c r="AK492" t="s">
        <v>270</v>
      </c>
      <c r="AL492">
        <v>4</v>
      </c>
      <c r="AM492">
        <v>2</v>
      </c>
      <c r="AN492" t="s">
        <v>408</v>
      </c>
      <c r="AV492" s="109" t="s">
        <v>270</v>
      </c>
      <c r="AW492" t="s">
        <v>26</v>
      </c>
      <c r="AY492">
        <v>4</v>
      </c>
      <c r="AZ492" s="109">
        <v>3</v>
      </c>
      <c r="BA492" s="191" t="s">
        <v>311</v>
      </c>
      <c r="BB492" t="s">
        <v>308</v>
      </c>
      <c r="BD492">
        <f t="shared" si="37"/>
        <v>1</v>
      </c>
      <c r="BE492">
        <f t="shared" si="35"/>
        <v>0</v>
      </c>
      <c r="BF492">
        <f t="shared" si="35"/>
        <v>0</v>
      </c>
      <c r="BG492">
        <f t="shared" si="35"/>
        <v>0</v>
      </c>
      <c r="BH492">
        <f t="shared" si="35"/>
        <v>1</v>
      </c>
      <c r="BI492">
        <f t="shared" si="35"/>
        <v>0</v>
      </c>
      <c r="BJ492">
        <f t="shared" si="34"/>
        <v>1</v>
      </c>
      <c r="BK492">
        <f t="shared" si="36"/>
        <v>0</v>
      </c>
      <c r="BL492">
        <f t="shared" si="36"/>
        <v>1</v>
      </c>
      <c r="BM492">
        <f t="shared" si="36"/>
        <v>1</v>
      </c>
      <c r="BN492">
        <f t="shared" si="36"/>
        <v>0</v>
      </c>
      <c r="BO492">
        <f t="shared" si="36"/>
        <v>0</v>
      </c>
      <c r="BP492">
        <f t="shared" si="36"/>
        <v>0</v>
      </c>
    </row>
    <row r="493" spans="3:68" x14ac:dyDescent="0.2">
      <c r="C493" s="150" t="str">
        <f>IFERROR(VLOOKUP(TABLA!F493,BLIOTECAS!$C$1:$E$26,3,FALSE),"")</f>
        <v>Ciencias Experimentales</v>
      </c>
      <c r="D493" s="209">
        <v>43971.138194444444</v>
      </c>
      <c r="E493" s="209" t="s">
        <v>396</v>
      </c>
      <c r="F493" t="s">
        <v>94</v>
      </c>
      <c r="G493" t="s">
        <v>397</v>
      </c>
      <c r="H493" t="s">
        <v>320</v>
      </c>
      <c r="I493" t="s">
        <v>306</v>
      </c>
      <c r="J493" t="s">
        <v>94</v>
      </c>
      <c r="M493" t="s">
        <v>524</v>
      </c>
      <c r="S493" t="s">
        <v>26</v>
      </c>
      <c r="T493" t="s">
        <v>26</v>
      </c>
      <c r="U493">
        <v>1</v>
      </c>
      <c r="V493">
        <v>1</v>
      </c>
      <c r="W493">
        <v>1</v>
      </c>
      <c r="X493">
        <v>5</v>
      </c>
      <c r="Y493">
        <v>4</v>
      </c>
      <c r="Z493">
        <v>5</v>
      </c>
      <c r="AA493">
        <v>5</v>
      </c>
      <c r="AB493">
        <v>3</v>
      </c>
      <c r="AC493">
        <v>1</v>
      </c>
      <c r="AD493">
        <v>1</v>
      </c>
      <c r="AF493">
        <v>3</v>
      </c>
      <c r="AG493">
        <v>3</v>
      </c>
      <c r="AH493">
        <v>3</v>
      </c>
      <c r="AI493">
        <v>3</v>
      </c>
      <c r="AJ493">
        <v>3</v>
      </c>
      <c r="AK493" t="s">
        <v>26</v>
      </c>
      <c r="AL493">
        <v>1</v>
      </c>
      <c r="AM493">
        <v>1</v>
      </c>
      <c r="AN493" t="s">
        <v>408</v>
      </c>
      <c r="AV493" s="109" t="s">
        <v>26</v>
      </c>
      <c r="AW493" t="s">
        <v>26</v>
      </c>
      <c r="AY493">
        <v>3</v>
      </c>
      <c r="AZ493" s="109">
        <v>3</v>
      </c>
      <c r="BA493" s="191" t="s">
        <v>330</v>
      </c>
      <c r="BB493" t="s">
        <v>317</v>
      </c>
      <c r="BD493">
        <f t="shared" si="37"/>
        <v>1</v>
      </c>
      <c r="BE493">
        <f t="shared" si="35"/>
        <v>0</v>
      </c>
      <c r="BF493">
        <f t="shared" si="35"/>
        <v>0</v>
      </c>
      <c r="BG493">
        <f t="shared" si="35"/>
        <v>0</v>
      </c>
      <c r="BH493">
        <f t="shared" si="35"/>
        <v>0</v>
      </c>
      <c r="BI493">
        <f t="shared" si="35"/>
        <v>0</v>
      </c>
      <c r="BJ493">
        <f t="shared" si="34"/>
        <v>1</v>
      </c>
      <c r="BK493">
        <f t="shared" si="36"/>
        <v>0</v>
      </c>
      <c r="BL493">
        <f t="shared" si="36"/>
        <v>1</v>
      </c>
      <c r="BM493">
        <f t="shared" si="36"/>
        <v>1</v>
      </c>
      <c r="BN493">
        <f t="shared" si="36"/>
        <v>0</v>
      </c>
      <c r="BO493">
        <f t="shared" si="36"/>
        <v>0</v>
      </c>
      <c r="BP493">
        <f t="shared" si="36"/>
        <v>0</v>
      </c>
    </row>
    <row r="494" spans="3:68" x14ac:dyDescent="0.2">
      <c r="C494" s="150" t="str">
        <f>IFERROR(VLOOKUP(TABLA!F494,BLIOTECAS!$C$1:$E$26,3,FALSE),"")</f>
        <v>Humanidades</v>
      </c>
      <c r="D494" s="209">
        <v>43971.12777777778</v>
      </c>
      <c r="E494" s="209" t="s">
        <v>396</v>
      </c>
      <c r="F494" t="s">
        <v>104</v>
      </c>
      <c r="G494" t="s">
        <v>300</v>
      </c>
      <c r="H494" t="s">
        <v>300</v>
      </c>
      <c r="I494" t="s">
        <v>306</v>
      </c>
      <c r="J494" t="s">
        <v>104</v>
      </c>
      <c r="K494" t="s">
        <v>309</v>
      </c>
      <c r="L494" t="s">
        <v>310</v>
      </c>
      <c r="M494" t="s">
        <v>525</v>
      </c>
      <c r="S494" t="s">
        <v>26</v>
      </c>
      <c r="T494" t="s">
        <v>270</v>
      </c>
      <c r="U494">
        <v>3</v>
      </c>
      <c r="V494">
        <v>2</v>
      </c>
      <c r="W494">
        <v>2</v>
      </c>
      <c r="X494">
        <v>2</v>
      </c>
      <c r="Y494">
        <v>5</v>
      </c>
      <c r="Z494">
        <v>5</v>
      </c>
      <c r="AA494">
        <v>3</v>
      </c>
      <c r="AB494">
        <v>2</v>
      </c>
      <c r="AC494">
        <v>4</v>
      </c>
      <c r="AD494">
        <v>5</v>
      </c>
      <c r="AF494">
        <v>5</v>
      </c>
      <c r="AG494">
        <v>5</v>
      </c>
      <c r="AH494">
        <v>5</v>
      </c>
      <c r="AI494">
        <v>5</v>
      </c>
      <c r="AJ494">
        <v>4</v>
      </c>
      <c r="AK494" t="s">
        <v>26</v>
      </c>
      <c r="AL494">
        <v>5</v>
      </c>
      <c r="AM494">
        <v>4</v>
      </c>
      <c r="AN494" t="s">
        <v>428</v>
      </c>
      <c r="AV494" s="109" t="s">
        <v>26</v>
      </c>
      <c r="AW494" t="s">
        <v>26</v>
      </c>
      <c r="AY494">
        <v>5</v>
      </c>
      <c r="AZ494" s="109">
        <v>4</v>
      </c>
      <c r="BA494" s="191" t="s">
        <v>311</v>
      </c>
      <c r="BB494" t="s">
        <v>308</v>
      </c>
      <c r="BD494">
        <f t="shared" si="37"/>
        <v>1</v>
      </c>
      <c r="BE494">
        <f t="shared" si="35"/>
        <v>0</v>
      </c>
      <c r="BF494">
        <f t="shared" si="35"/>
        <v>0</v>
      </c>
      <c r="BG494">
        <f t="shared" si="35"/>
        <v>0</v>
      </c>
      <c r="BH494">
        <f t="shared" si="35"/>
        <v>0</v>
      </c>
      <c r="BI494">
        <f t="shared" si="35"/>
        <v>0</v>
      </c>
      <c r="BJ494">
        <f t="shared" si="34"/>
        <v>0</v>
      </c>
      <c r="BK494">
        <f t="shared" si="36"/>
        <v>1</v>
      </c>
      <c r="BL494">
        <f t="shared" si="36"/>
        <v>1</v>
      </c>
      <c r="BM494">
        <f t="shared" si="36"/>
        <v>1</v>
      </c>
      <c r="BN494">
        <f t="shared" si="36"/>
        <v>0</v>
      </c>
      <c r="BO494">
        <f t="shared" si="36"/>
        <v>0</v>
      </c>
      <c r="BP494">
        <f t="shared" si="36"/>
        <v>0</v>
      </c>
    </row>
    <row r="495" spans="3:68" x14ac:dyDescent="0.2">
      <c r="C495" s="150" t="str">
        <f>IFERROR(VLOOKUP(TABLA!F495,BLIOTECAS!$C$1:$E$26,3,FALSE),"")</f>
        <v>Ciencias Experimentales</v>
      </c>
      <c r="D495" s="209">
        <v>43971.09097222222</v>
      </c>
      <c r="E495" s="209" t="s">
        <v>396</v>
      </c>
      <c r="F495" t="s">
        <v>94</v>
      </c>
      <c r="G495" t="s">
        <v>300</v>
      </c>
      <c r="H495" t="s">
        <v>320</v>
      </c>
      <c r="I495" t="s">
        <v>526</v>
      </c>
      <c r="J495" t="s">
        <v>94</v>
      </c>
      <c r="S495" t="s">
        <v>270</v>
      </c>
      <c r="T495" t="s">
        <v>270</v>
      </c>
      <c r="U495">
        <v>4</v>
      </c>
      <c r="V495">
        <v>1</v>
      </c>
      <c r="W495">
        <v>1</v>
      </c>
      <c r="X495">
        <v>1</v>
      </c>
      <c r="Y495">
        <v>3</v>
      </c>
      <c r="Z495">
        <v>4</v>
      </c>
      <c r="AA495">
        <v>4</v>
      </c>
      <c r="AB495">
        <v>2</v>
      </c>
      <c r="AC495">
        <v>4</v>
      </c>
      <c r="AD495">
        <v>3</v>
      </c>
      <c r="AF495">
        <v>3</v>
      </c>
      <c r="AG495">
        <v>4</v>
      </c>
      <c r="AI495">
        <v>1</v>
      </c>
      <c r="AK495" t="s">
        <v>26</v>
      </c>
      <c r="AN495" t="s">
        <v>417</v>
      </c>
      <c r="AV495" s="109" t="s">
        <v>26</v>
      </c>
      <c r="AW495" t="s">
        <v>26</v>
      </c>
      <c r="AZ495" s="109">
        <v>3</v>
      </c>
      <c r="BA495" s="191" t="s">
        <v>311</v>
      </c>
      <c r="BD495">
        <f t="shared" si="37"/>
        <v>0</v>
      </c>
      <c r="BE495">
        <f t="shared" si="35"/>
        <v>1</v>
      </c>
      <c r="BF495">
        <f t="shared" si="35"/>
        <v>0</v>
      </c>
      <c r="BG495">
        <f t="shared" si="35"/>
        <v>0</v>
      </c>
      <c r="BH495">
        <f t="shared" si="35"/>
        <v>1</v>
      </c>
      <c r="BI495">
        <f t="shared" si="35"/>
        <v>0</v>
      </c>
      <c r="BJ495">
        <f t="shared" si="34"/>
        <v>0</v>
      </c>
      <c r="BK495">
        <f t="shared" si="36"/>
        <v>0</v>
      </c>
      <c r="BL495">
        <f t="shared" si="36"/>
        <v>1</v>
      </c>
      <c r="BM495">
        <f t="shared" si="36"/>
        <v>1</v>
      </c>
      <c r="BN495">
        <f t="shared" si="36"/>
        <v>0</v>
      </c>
      <c r="BO495">
        <f t="shared" si="36"/>
        <v>1</v>
      </c>
      <c r="BP495">
        <f t="shared" si="36"/>
        <v>0</v>
      </c>
    </row>
    <row r="496" spans="3:68" x14ac:dyDescent="0.2">
      <c r="C496" s="150" t="str">
        <f>IFERROR(VLOOKUP(TABLA!F496,BLIOTECAS!$C$1:$E$26,3,FALSE),"")</f>
        <v>Ciencias Sociales</v>
      </c>
      <c r="D496" s="209">
        <v>43971.067361111112</v>
      </c>
      <c r="E496" s="209" t="s">
        <v>396</v>
      </c>
      <c r="F496" t="s">
        <v>92</v>
      </c>
      <c r="G496" t="s">
        <v>305</v>
      </c>
      <c r="H496" t="s">
        <v>397</v>
      </c>
      <c r="I496" t="s">
        <v>318</v>
      </c>
      <c r="J496" t="s">
        <v>92</v>
      </c>
      <c r="K496" t="s">
        <v>309</v>
      </c>
      <c r="L496" t="s">
        <v>89</v>
      </c>
      <c r="S496" t="s">
        <v>270</v>
      </c>
      <c r="T496" t="s">
        <v>270</v>
      </c>
      <c r="U496">
        <v>4</v>
      </c>
      <c r="V496">
        <v>1</v>
      </c>
      <c r="W496">
        <v>3</v>
      </c>
      <c r="X496">
        <v>3</v>
      </c>
      <c r="Y496">
        <v>5</v>
      </c>
      <c r="Z496">
        <v>4</v>
      </c>
      <c r="AA496">
        <v>5</v>
      </c>
      <c r="AB496">
        <v>4</v>
      </c>
      <c r="AC496">
        <v>2</v>
      </c>
      <c r="AD496">
        <v>5</v>
      </c>
      <c r="AF496">
        <v>3</v>
      </c>
      <c r="AG496">
        <v>5</v>
      </c>
      <c r="AH496">
        <v>5</v>
      </c>
      <c r="AI496">
        <v>3</v>
      </c>
      <c r="AJ496">
        <v>3</v>
      </c>
      <c r="AK496" t="s">
        <v>26</v>
      </c>
      <c r="AL496">
        <v>3</v>
      </c>
      <c r="AM496">
        <v>1</v>
      </c>
      <c r="AN496" t="s">
        <v>354</v>
      </c>
      <c r="AV496" s="109" t="s">
        <v>26</v>
      </c>
      <c r="AW496" t="s">
        <v>26</v>
      </c>
      <c r="AY496">
        <v>5</v>
      </c>
      <c r="AZ496" s="109">
        <v>5</v>
      </c>
      <c r="BA496" s="191" t="s">
        <v>303</v>
      </c>
      <c r="BB496" t="s">
        <v>317</v>
      </c>
      <c r="BC496" t="s">
        <v>527</v>
      </c>
      <c r="BD496">
        <f t="shared" si="37"/>
        <v>0</v>
      </c>
      <c r="BE496">
        <f t="shared" si="35"/>
        <v>0</v>
      </c>
      <c r="BF496">
        <f t="shared" si="35"/>
        <v>1</v>
      </c>
      <c r="BG496">
        <f t="shared" si="35"/>
        <v>0</v>
      </c>
      <c r="BH496">
        <f t="shared" si="35"/>
        <v>0</v>
      </c>
      <c r="BI496">
        <f t="shared" si="35"/>
        <v>0</v>
      </c>
      <c r="BJ496">
        <f t="shared" si="34"/>
        <v>1</v>
      </c>
      <c r="BK496">
        <f t="shared" si="36"/>
        <v>0</v>
      </c>
      <c r="BL496">
        <f t="shared" si="36"/>
        <v>0</v>
      </c>
      <c r="BM496">
        <f t="shared" si="36"/>
        <v>1</v>
      </c>
      <c r="BN496">
        <f t="shared" si="36"/>
        <v>0</v>
      </c>
      <c r="BO496">
        <f t="shared" si="36"/>
        <v>0</v>
      </c>
      <c r="BP496">
        <f t="shared" si="36"/>
        <v>0</v>
      </c>
    </row>
    <row r="497" spans="3:68" x14ac:dyDescent="0.2">
      <c r="C497" s="150" t="str">
        <f>IFERROR(VLOOKUP(TABLA!F497,BLIOTECAS!$C$1:$E$26,3,FALSE),"")</f>
        <v>Ciencias de la Salud</v>
      </c>
      <c r="D497" s="209">
        <v>43971.042361111111</v>
      </c>
      <c r="E497" s="209" t="s">
        <v>396</v>
      </c>
      <c r="F497" t="s">
        <v>222</v>
      </c>
      <c r="G497" t="s">
        <v>397</v>
      </c>
      <c r="H497" t="s">
        <v>300</v>
      </c>
      <c r="I497" t="s">
        <v>336</v>
      </c>
      <c r="J497" t="s">
        <v>222</v>
      </c>
      <c r="K497" t="s">
        <v>106</v>
      </c>
      <c r="S497" t="s">
        <v>26</v>
      </c>
      <c r="T497" t="s">
        <v>270</v>
      </c>
      <c r="U497">
        <v>1</v>
      </c>
      <c r="V497">
        <v>1</v>
      </c>
      <c r="W497">
        <v>1</v>
      </c>
      <c r="X497">
        <v>1</v>
      </c>
      <c r="Y497">
        <v>5</v>
      </c>
      <c r="Z497">
        <v>5</v>
      </c>
      <c r="AA497">
        <v>5</v>
      </c>
      <c r="AB497">
        <v>5</v>
      </c>
      <c r="AC497">
        <v>3</v>
      </c>
      <c r="AD497">
        <v>4</v>
      </c>
      <c r="AF497">
        <v>4</v>
      </c>
      <c r="AG497">
        <v>4</v>
      </c>
      <c r="AH497">
        <v>2</v>
      </c>
      <c r="AI497">
        <v>4</v>
      </c>
      <c r="AJ497">
        <v>3</v>
      </c>
      <c r="AK497" t="s">
        <v>26</v>
      </c>
      <c r="AL497">
        <v>4</v>
      </c>
      <c r="AM497">
        <v>1</v>
      </c>
      <c r="AN497" t="s">
        <v>424</v>
      </c>
      <c r="AV497" s="109" t="s">
        <v>270</v>
      </c>
      <c r="AW497" t="s">
        <v>26</v>
      </c>
      <c r="AY497">
        <v>5</v>
      </c>
      <c r="AZ497" s="109">
        <v>5</v>
      </c>
      <c r="BA497" s="191" t="s">
        <v>311</v>
      </c>
      <c r="BB497" t="s">
        <v>317</v>
      </c>
      <c r="BD497">
        <f t="shared" si="37"/>
        <v>0</v>
      </c>
      <c r="BE497">
        <f t="shared" si="35"/>
        <v>1</v>
      </c>
      <c r="BF497">
        <f t="shared" si="35"/>
        <v>1</v>
      </c>
      <c r="BG497">
        <f t="shared" si="35"/>
        <v>0</v>
      </c>
      <c r="BH497">
        <f t="shared" si="35"/>
        <v>0</v>
      </c>
      <c r="BI497">
        <f t="shared" si="35"/>
        <v>0</v>
      </c>
      <c r="BJ497">
        <f t="shared" si="34"/>
        <v>0</v>
      </c>
      <c r="BK497">
        <f t="shared" si="36"/>
        <v>0</v>
      </c>
      <c r="BL497">
        <f t="shared" si="36"/>
        <v>1</v>
      </c>
      <c r="BM497">
        <f t="shared" si="36"/>
        <v>0</v>
      </c>
      <c r="BN497">
        <f t="shared" si="36"/>
        <v>0</v>
      </c>
      <c r="BO497">
        <f t="shared" si="36"/>
        <v>0</v>
      </c>
      <c r="BP497">
        <f t="shared" si="36"/>
        <v>0</v>
      </c>
    </row>
    <row r="498" spans="3:68" x14ac:dyDescent="0.2">
      <c r="C498" s="150" t="str">
        <f>IFERROR(VLOOKUP(TABLA!F498,BLIOTECAS!$C$1:$E$26,3,FALSE),"")</f>
        <v>Humanidades</v>
      </c>
      <c r="D498" s="209">
        <v>43971.042361111111</v>
      </c>
      <c r="E498" s="209" t="s">
        <v>396</v>
      </c>
      <c r="F498" t="s">
        <v>102</v>
      </c>
      <c r="G498" t="s">
        <v>300</v>
      </c>
      <c r="H498" t="s">
        <v>300</v>
      </c>
      <c r="I498" t="s">
        <v>306</v>
      </c>
      <c r="J498" t="s">
        <v>310</v>
      </c>
      <c r="K498" t="s">
        <v>309</v>
      </c>
      <c r="S498" t="s">
        <v>26</v>
      </c>
      <c r="T498" t="s">
        <v>270</v>
      </c>
      <c r="U498">
        <v>3</v>
      </c>
      <c r="V498">
        <v>1</v>
      </c>
      <c r="W498">
        <v>1</v>
      </c>
      <c r="X498">
        <v>4</v>
      </c>
      <c r="Y498">
        <v>5</v>
      </c>
      <c r="Z498">
        <v>5</v>
      </c>
      <c r="AA498">
        <v>5</v>
      </c>
      <c r="AB498">
        <v>3</v>
      </c>
      <c r="AC498">
        <v>5</v>
      </c>
      <c r="AD498">
        <v>5</v>
      </c>
      <c r="AF498">
        <v>5</v>
      </c>
      <c r="AG498">
        <v>5</v>
      </c>
      <c r="AH498">
        <v>5</v>
      </c>
      <c r="AI498">
        <v>3</v>
      </c>
      <c r="AJ498">
        <v>5</v>
      </c>
      <c r="AK498" t="s">
        <v>26</v>
      </c>
      <c r="AL498">
        <v>5</v>
      </c>
      <c r="AM498">
        <v>3</v>
      </c>
      <c r="AN498" t="s">
        <v>307</v>
      </c>
      <c r="AV498" s="109" t="s">
        <v>26</v>
      </c>
      <c r="AW498" t="s">
        <v>26</v>
      </c>
      <c r="AY498">
        <v>5</v>
      </c>
      <c r="AZ498" s="109">
        <v>5</v>
      </c>
      <c r="BA498" s="191" t="s">
        <v>303</v>
      </c>
      <c r="BB498" t="s">
        <v>308</v>
      </c>
      <c r="BC498" t="s">
        <v>528</v>
      </c>
      <c r="BD498">
        <f t="shared" si="37"/>
        <v>1</v>
      </c>
      <c r="BE498">
        <f t="shared" si="35"/>
        <v>0</v>
      </c>
      <c r="BF498">
        <f t="shared" si="35"/>
        <v>0</v>
      </c>
      <c r="BG498">
        <f t="shared" si="35"/>
        <v>0</v>
      </c>
      <c r="BH498">
        <f t="shared" si="35"/>
        <v>0</v>
      </c>
      <c r="BI498">
        <f t="shared" si="35"/>
        <v>0</v>
      </c>
      <c r="BJ498">
        <f t="shared" si="34"/>
        <v>0</v>
      </c>
      <c r="BK498">
        <f t="shared" si="36"/>
        <v>0</v>
      </c>
      <c r="BL498">
        <f t="shared" si="36"/>
        <v>0</v>
      </c>
      <c r="BM498">
        <f t="shared" si="36"/>
        <v>0</v>
      </c>
      <c r="BN498">
        <f t="shared" si="36"/>
        <v>0</v>
      </c>
      <c r="BO498">
        <f t="shared" si="36"/>
        <v>1</v>
      </c>
      <c r="BP498">
        <f t="shared" si="36"/>
        <v>0</v>
      </c>
    </row>
    <row r="499" spans="3:68" x14ac:dyDescent="0.2">
      <c r="C499" s="150" t="str">
        <f>IFERROR(VLOOKUP(TABLA!F499,BLIOTECAS!$C$1:$E$26,3,FALSE),"")</f>
        <v>Humanidades</v>
      </c>
      <c r="D499" s="209">
        <v>43971.034722222219</v>
      </c>
      <c r="E499" s="209" t="s">
        <v>407</v>
      </c>
      <c r="F499" t="s">
        <v>104</v>
      </c>
      <c r="G499" t="s">
        <v>301</v>
      </c>
      <c r="H499" t="s">
        <v>301</v>
      </c>
      <c r="I499" t="s">
        <v>327</v>
      </c>
      <c r="J499" t="s">
        <v>104</v>
      </c>
      <c r="K499" t="s">
        <v>309</v>
      </c>
      <c r="L499" t="s">
        <v>89</v>
      </c>
      <c r="M499" t="s">
        <v>83</v>
      </c>
      <c r="S499" t="s">
        <v>270</v>
      </c>
      <c r="T499" t="s">
        <v>270</v>
      </c>
      <c r="U499">
        <v>5</v>
      </c>
      <c r="V499">
        <v>3</v>
      </c>
      <c r="W499">
        <v>2</v>
      </c>
      <c r="X499">
        <v>5</v>
      </c>
      <c r="Y499">
        <v>2</v>
      </c>
      <c r="Z499">
        <v>2</v>
      </c>
      <c r="AA499">
        <v>3</v>
      </c>
      <c r="AB499">
        <v>2</v>
      </c>
      <c r="AC499">
        <v>1</v>
      </c>
      <c r="AD499">
        <v>4</v>
      </c>
      <c r="AF499">
        <v>2</v>
      </c>
      <c r="AG499">
        <v>4</v>
      </c>
      <c r="AH499">
        <v>1</v>
      </c>
      <c r="AI499">
        <v>2</v>
      </c>
      <c r="AJ499">
        <v>2</v>
      </c>
      <c r="AK499" t="s">
        <v>270</v>
      </c>
      <c r="AL499">
        <v>2</v>
      </c>
      <c r="AM499">
        <v>2</v>
      </c>
      <c r="AN499" t="s">
        <v>405</v>
      </c>
      <c r="AV499" s="109" t="s">
        <v>270</v>
      </c>
      <c r="AW499" t="s">
        <v>26</v>
      </c>
      <c r="AY499">
        <v>4</v>
      </c>
      <c r="AZ499" s="109">
        <v>4</v>
      </c>
      <c r="BA499" s="191" t="s">
        <v>311</v>
      </c>
      <c r="BB499" t="s">
        <v>317</v>
      </c>
      <c r="BC499" t="s">
        <v>529</v>
      </c>
      <c r="BD499">
        <f t="shared" si="37"/>
        <v>1</v>
      </c>
      <c r="BE499">
        <f t="shared" si="35"/>
        <v>0</v>
      </c>
      <c r="BF499">
        <f t="shared" si="35"/>
        <v>1</v>
      </c>
      <c r="BG499">
        <f t="shared" si="35"/>
        <v>0</v>
      </c>
      <c r="BH499">
        <f t="shared" si="35"/>
        <v>0</v>
      </c>
      <c r="BI499">
        <f t="shared" si="35"/>
        <v>0</v>
      </c>
      <c r="BJ499">
        <f t="shared" si="34"/>
        <v>1</v>
      </c>
      <c r="BK499">
        <f t="shared" si="36"/>
        <v>1</v>
      </c>
      <c r="BL499">
        <f t="shared" si="36"/>
        <v>1</v>
      </c>
      <c r="BM499">
        <f t="shared" si="36"/>
        <v>1</v>
      </c>
      <c r="BN499">
        <f t="shared" si="36"/>
        <v>0</v>
      </c>
      <c r="BO499">
        <f t="shared" si="36"/>
        <v>0</v>
      </c>
      <c r="BP499">
        <f t="shared" si="36"/>
        <v>0</v>
      </c>
    </row>
    <row r="500" spans="3:68" x14ac:dyDescent="0.2">
      <c r="C500" s="150" t="str">
        <f>IFERROR(VLOOKUP(TABLA!F500,BLIOTECAS!$C$1:$E$26,3,FALSE),"")</f>
        <v>Ciencias Sociales</v>
      </c>
      <c r="D500" s="209">
        <v>43971.03125</v>
      </c>
      <c r="E500" s="209" t="s">
        <v>396</v>
      </c>
      <c r="F500" t="s">
        <v>99</v>
      </c>
      <c r="G500" t="s">
        <v>301</v>
      </c>
      <c r="H500" t="s">
        <v>397</v>
      </c>
      <c r="I500" t="s">
        <v>306</v>
      </c>
      <c r="J500" t="s">
        <v>309</v>
      </c>
      <c r="K500" t="s">
        <v>92</v>
      </c>
      <c r="L500" t="s">
        <v>95</v>
      </c>
      <c r="S500" t="s">
        <v>270</v>
      </c>
      <c r="T500" t="s">
        <v>270</v>
      </c>
      <c r="U500">
        <v>5</v>
      </c>
      <c r="V500">
        <v>1</v>
      </c>
      <c r="W500">
        <v>1</v>
      </c>
      <c r="X500">
        <v>2</v>
      </c>
      <c r="Y500">
        <v>2</v>
      </c>
      <c r="Z500">
        <v>2</v>
      </c>
      <c r="AA500">
        <v>2</v>
      </c>
      <c r="AC500">
        <v>2</v>
      </c>
      <c r="AD500">
        <v>3</v>
      </c>
      <c r="AF500">
        <v>4</v>
      </c>
      <c r="AG500">
        <v>4</v>
      </c>
      <c r="AH500">
        <v>4</v>
      </c>
      <c r="AI500">
        <v>3</v>
      </c>
      <c r="AJ500">
        <v>4</v>
      </c>
      <c r="AK500" t="s">
        <v>26</v>
      </c>
      <c r="AL500">
        <v>3</v>
      </c>
      <c r="AM500">
        <v>3</v>
      </c>
      <c r="AN500" t="s">
        <v>405</v>
      </c>
      <c r="BD500">
        <f t="shared" si="37"/>
        <v>1</v>
      </c>
      <c r="BE500">
        <f t="shared" si="35"/>
        <v>0</v>
      </c>
      <c r="BF500">
        <f t="shared" si="35"/>
        <v>0</v>
      </c>
      <c r="BG500">
        <f t="shared" si="35"/>
        <v>0</v>
      </c>
      <c r="BH500">
        <f t="shared" si="35"/>
        <v>0</v>
      </c>
      <c r="BI500">
        <f t="shared" si="35"/>
        <v>0</v>
      </c>
      <c r="BJ500">
        <f t="shared" si="34"/>
        <v>1</v>
      </c>
      <c r="BK500">
        <f t="shared" si="36"/>
        <v>1</v>
      </c>
      <c r="BL500">
        <f t="shared" si="36"/>
        <v>1</v>
      </c>
      <c r="BM500">
        <f t="shared" si="36"/>
        <v>1</v>
      </c>
      <c r="BN500">
        <f t="shared" si="36"/>
        <v>0</v>
      </c>
      <c r="BO500">
        <f t="shared" si="36"/>
        <v>0</v>
      </c>
      <c r="BP500">
        <f t="shared" si="36"/>
        <v>0</v>
      </c>
    </row>
    <row r="501" spans="3:68" x14ac:dyDescent="0.2">
      <c r="C501" s="150" t="str">
        <f>IFERROR(VLOOKUP(TABLA!F501,BLIOTECAS!$C$1:$E$26,3,FALSE),"")</f>
        <v>Ciencias Sociales</v>
      </c>
      <c r="D501" s="209">
        <v>43971.030555555553</v>
      </c>
      <c r="E501" s="209" t="s">
        <v>407</v>
      </c>
      <c r="F501" t="s">
        <v>99</v>
      </c>
      <c r="G501" t="s">
        <v>300</v>
      </c>
      <c r="H501" t="s">
        <v>301</v>
      </c>
      <c r="I501" t="s">
        <v>318</v>
      </c>
      <c r="J501" t="s">
        <v>309</v>
      </c>
      <c r="M501" t="s">
        <v>530</v>
      </c>
      <c r="S501" t="s">
        <v>26</v>
      </c>
      <c r="T501" t="s">
        <v>270</v>
      </c>
      <c r="U501">
        <v>3</v>
      </c>
      <c r="V501">
        <v>4</v>
      </c>
      <c r="W501">
        <v>4</v>
      </c>
      <c r="X501">
        <v>5</v>
      </c>
      <c r="Y501">
        <v>2</v>
      </c>
      <c r="Z501">
        <v>5</v>
      </c>
      <c r="AA501">
        <v>1</v>
      </c>
      <c r="AB501">
        <v>4</v>
      </c>
      <c r="AC501">
        <v>5</v>
      </c>
      <c r="AD501">
        <v>3</v>
      </c>
      <c r="AF501">
        <v>4</v>
      </c>
      <c r="AG501">
        <v>5</v>
      </c>
      <c r="AH501">
        <v>3</v>
      </c>
      <c r="AI501">
        <v>5</v>
      </c>
      <c r="AJ501">
        <v>1</v>
      </c>
      <c r="AK501" t="s">
        <v>270</v>
      </c>
      <c r="AL501">
        <v>3</v>
      </c>
      <c r="AM501">
        <v>5</v>
      </c>
      <c r="AN501" t="s">
        <v>307</v>
      </c>
      <c r="AV501" s="109" t="s">
        <v>26</v>
      </c>
      <c r="AW501" t="s">
        <v>26</v>
      </c>
      <c r="AY501">
        <v>5</v>
      </c>
      <c r="AZ501" s="109">
        <v>5</v>
      </c>
      <c r="BA501" s="191" t="s">
        <v>303</v>
      </c>
      <c r="BB501" t="s">
        <v>317</v>
      </c>
      <c r="BC501" t="s">
        <v>531</v>
      </c>
      <c r="BD501">
        <f t="shared" si="37"/>
        <v>0</v>
      </c>
      <c r="BE501">
        <f t="shared" si="35"/>
        <v>0</v>
      </c>
      <c r="BF501">
        <f t="shared" si="35"/>
        <v>1</v>
      </c>
      <c r="BG501">
        <f t="shared" si="35"/>
        <v>0</v>
      </c>
      <c r="BH501">
        <f t="shared" si="35"/>
        <v>0</v>
      </c>
      <c r="BI501">
        <f t="shared" si="35"/>
        <v>0</v>
      </c>
      <c r="BJ501">
        <f t="shared" si="34"/>
        <v>0</v>
      </c>
      <c r="BK501">
        <f t="shared" si="36"/>
        <v>0</v>
      </c>
      <c r="BL501">
        <f t="shared" si="36"/>
        <v>0</v>
      </c>
      <c r="BM501">
        <f t="shared" si="36"/>
        <v>0</v>
      </c>
      <c r="BN501">
        <f t="shared" si="36"/>
        <v>0</v>
      </c>
      <c r="BO501">
        <f t="shared" si="36"/>
        <v>1</v>
      </c>
      <c r="BP501">
        <f t="shared" si="36"/>
        <v>0</v>
      </c>
    </row>
    <row r="502" spans="3:68" x14ac:dyDescent="0.2">
      <c r="C502" s="150" t="str">
        <f>IFERROR(VLOOKUP(TABLA!F502,BLIOTECAS!$C$1:$E$26,3,FALSE),"")</f>
        <v>Ciencias de la Salud</v>
      </c>
      <c r="D502" s="209">
        <v>43971.027777777781</v>
      </c>
      <c r="E502" s="209" t="s">
        <v>396</v>
      </c>
      <c r="F502" t="s">
        <v>106</v>
      </c>
      <c r="G502" t="s">
        <v>305</v>
      </c>
      <c r="H502" t="s">
        <v>320</v>
      </c>
      <c r="I502" t="s">
        <v>306</v>
      </c>
      <c r="J502" t="s">
        <v>106</v>
      </c>
      <c r="K502" t="s">
        <v>309</v>
      </c>
      <c r="L502" t="s">
        <v>101</v>
      </c>
      <c r="S502" t="s">
        <v>26</v>
      </c>
      <c r="T502" t="s">
        <v>270</v>
      </c>
      <c r="U502">
        <v>1</v>
      </c>
      <c r="V502">
        <v>1</v>
      </c>
      <c r="W502">
        <v>1</v>
      </c>
      <c r="X502">
        <v>1</v>
      </c>
      <c r="Y502">
        <v>5</v>
      </c>
      <c r="Z502">
        <v>2</v>
      </c>
      <c r="AA502">
        <v>5</v>
      </c>
      <c r="AB502">
        <v>1</v>
      </c>
      <c r="AC502">
        <v>4</v>
      </c>
      <c r="AD502">
        <v>5</v>
      </c>
      <c r="AF502">
        <v>5</v>
      </c>
      <c r="AG502">
        <v>5</v>
      </c>
      <c r="AH502">
        <v>3</v>
      </c>
      <c r="AI502">
        <v>3</v>
      </c>
      <c r="AJ502">
        <v>3</v>
      </c>
      <c r="AK502" t="s">
        <v>26</v>
      </c>
      <c r="AL502">
        <v>4</v>
      </c>
      <c r="AM502">
        <v>2</v>
      </c>
      <c r="AN502" t="s">
        <v>408</v>
      </c>
      <c r="AV502" s="109" t="s">
        <v>26</v>
      </c>
      <c r="AW502" t="s">
        <v>26</v>
      </c>
      <c r="AY502">
        <v>5</v>
      </c>
      <c r="AZ502" s="109">
        <v>5</v>
      </c>
      <c r="BA502" s="191" t="s">
        <v>303</v>
      </c>
      <c r="BB502" t="s">
        <v>308</v>
      </c>
      <c r="BD502">
        <f t="shared" si="37"/>
        <v>1</v>
      </c>
      <c r="BE502">
        <f t="shared" si="35"/>
        <v>0</v>
      </c>
      <c r="BF502">
        <f t="shared" si="35"/>
        <v>0</v>
      </c>
      <c r="BG502">
        <f t="shared" si="35"/>
        <v>0</v>
      </c>
      <c r="BH502">
        <f t="shared" si="35"/>
        <v>0</v>
      </c>
      <c r="BI502">
        <f t="shared" si="35"/>
        <v>0</v>
      </c>
      <c r="BJ502">
        <f t="shared" ref="BJ502:BJ565" si="38">IF(IFERROR(FIND(BJ$1,$AN502,1),0)&lt;&gt;0,1,0)</f>
        <v>1</v>
      </c>
      <c r="BK502">
        <f t="shared" si="36"/>
        <v>0</v>
      </c>
      <c r="BL502">
        <f t="shared" si="36"/>
        <v>1</v>
      </c>
      <c r="BM502">
        <f t="shared" si="36"/>
        <v>1</v>
      </c>
      <c r="BN502">
        <f t="shared" si="36"/>
        <v>0</v>
      </c>
      <c r="BO502">
        <f t="shared" si="36"/>
        <v>0</v>
      </c>
      <c r="BP502">
        <f t="shared" si="36"/>
        <v>0</v>
      </c>
    </row>
    <row r="503" spans="3:68" x14ac:dyDescent="0.2">
      <c r="C503" s="150" t="str">
        <f>IFERROR(VLOOKUP(TABLA!F503,BLIOTECAS!$C$1:$E$26,3,FALSE),"")</f>
        <v>Ciencias Experimentales</v>
      </c>
      <c r="D503" s="209">
        <v>43971.025694444441</v>
      </c>
      <c r="E503" s="209" t="s">
        <v>396</v>
      </c>
      <c r="F503" t="s">
        <v>95</v>
      </c>
      <c r="G503" t="s">
        <v>305</v>
      </c>
      <c r="H503" t="s">
        <v>397</v>
      </c>
      <c r="I503" t="s">
        <v>306</v>
      </c>
      <c r="J503" t="s">
        <v>95</v>
      </c>
      <c r="M503" t="s">
        <v>532</v>
      </c>
      <c r="S503" t="s">
        <v>270</v>
      </c>
      <c r="T503" t="s">
        <v>270</v>
      </c>
      <c r="U503">
        <v>4</v>
      </c>
      <c r="V503">
        <v>2</v>
      </c>
      <c r="W503">
        <v>2</v>
      </c>
      <c r="X503">
        <v>2</v>
      </c>
      <c r="Y503">
        <v>4</v>
      </c>
      <c r="Z503">
        <v>5</v>
      </c>
      <c r="AA503">
        <v>5</v>
      </c>
      <c r="AB503">
        <v>1</v>
      </c>
      <c r="AC503">
        <v>3</v>
      </c>
      <c r="AD503">
        <v>4</v>
      </c>
      <c r="AF503">
        <v>4</v>
      </c>
      <c r="AG503">
        <v>3</v>
      </c>
      <c r="AH503">
        <v>2</v>
      </c>
      <c r="AI503">
        <v>3</v>
      </c>
      <c r="AJ503">
        <v>3</v>
      </c>
      <c r="AK503" t="s">
        <v>270</v>
      </c>
      <c r="AL503">
        <v>3</v>
      </c>
      <c r="AM503">
        <v>1</v>
      </c>
      <c r="AN503" t="s">
        <v>326</v>
      </c>
      <c r="AV503" s="109" t="s">
        <v>270</v>
      </c>
      <c r="AW503" t="s">
        <v>270</v>
      </c>
      <c r="AY503">
        <v>4</v>
      </c>
      <c r="AZ503" s="109">
        <v>4</v>
      </c>
      <c r="BA503" s="191" t="s">
        <v>311</v>
      </c>
      <c r="BB503" t="s">
        <v>317</v>
      </c>
      <c r="BD503">
        <f t="shared" si="37"/>
        <v>1</v>
      </c>
      <c r="BE503">
        <f t="shared" si="35"/>
        <v>0</v>
      </c>
      <c r="BF503">
        <f t="shared" si="35"/>
        <v>0</v>
      </c>
      <c r="BG503">
        <f t="shared" si="35"/>
        <v>0</v>
      </c>
      <c r="BH503">
        <f t="shared" si="35"/>
        <v>0</v>
      </c>
      <c r="BI503">
        <f t="shared" si="35"/>
        <v>0</v>
      </c>
      <c r="BJ503">
        <f t="shared" si="38"/>
        <v>0</v>
      </c>
      <c r="BK503">
        <f t="shared" si="36"/>
        <v>1</v>
      </c>
      <c r="BL503">
        <f t="shared" si="36"/>
        <v>0</v>
      </c>
      <c r="BM503">
        <f t="shared" si="36"/>
        <v>1</v>
      </c>
      <c r="BN503">
        <f t="shared" si="36"/>
        <v>0</v>
      </c>
      <c r="BO503">
        <f t="shared" si="36"/>
        <v>0</v>
      </c>
      <c r="BP503">
        <f t="shared" si="36"/>
        <v>0</v>
      </c>
    </row>
    <row r="504" spans="3:68" x14ac:dyDescent="0.2">
      <c r="C504" s="150" t="str">
        <f>IFERROR(VLOOKUP(TABLA!F504,BLIOTECAS!$C$1:$E$26,3,FALSE),"")</f>
        <v>Ciencias de la Salud</v>
      </c>
      <c r="D504" s="209">
        <v>43971.020833333336</v>
      </c>
      <c r="E504" s="209" t="s">
        <v>396</v>
      </c>
      <c r="F504" t="s">
        <v>109</v>
      </c>
      <c r="G504" t="s">
        <v>300</v>
      </c>
      <c r="H504" t="s">
        <v>320</v>
      </c>
      <c r="I504" t="s">
        <v>318</v>
      </c>
      <c r="J504" t="s">
        <v>309</v>
      </c>
      <c r="K504" t="s">
        <v>109</v>
      </c>
      <c r="L504" t="s">
        <v>104</v>
      </c>
      <c r="M504" t="s">
        <v>533</v>
      </c>
      <c r="S504" t="s">
        <v>26</v>
      </c>
      <c r="T504" t="s">
        <v>26</v>
      </c>
      <c r="U504">
        <v>5</v>
      </c>
      <c r="V504">
        <v>1</v>
      </c>
      <c r="W504">
        <v>1</v>
      </c>
      <c r="X504">
        <v>1</v>
      </c>
      <c r="Y504">
        <v>5</v>
      </c>
      <c r="Z504">
        <v>5</v>
      </c>
      <c r="AA504">
        <v>5</v>
      </c>
      <c r="AB504">
        <v>2</v>
      </c>
      <c r="AC504">
        <v>4</v>
      </c>
      <c r="AD504">
        <v>4</v>
      </c>
      <c r="AF504">
        <v>2</v>
      </c>
      <c r="AG504">
        <v>5</v>
      </c>
      <c r="AH504">
        <v>5</v>
      </c>
      <c r="AI504">
        <v>5</v>
      </c>
      <c r="AJ504">
        <v>5</v>
      </c>
      <c r="AK504" t="s">
        <v>26</v>
      </c>
      <c r="AL504">
        <v>3</v>
      </c>
      <c r="AM504">
        <v>3</v>
      </c>
      <c r="AN504" t="s">
        <v>326</v>
      </c>
      <c r="AV504" s="109" t="s">
        <v>270</v>
      </c>
      <c r="AW504" t="s">
        <v>270</v>
      </c>
      <c r="AY504">
        <v>5</v>
      </c>
      <c r="AZ504" s="109">
        <v>5</v>
      </c>
      <c r="BA504" s="191" t="s">
        <v>311</v>
      </c>
      <c r="BB504" t="s">
        <v>317</v>
      </c>
      <c r="BD504">
        <f t="shared" si="37"/>
        <v>0</v>
      </c>
      <c r="BE504">
        <f t="shared" si="35"/>
        <v>0</v>
      </c>
      <c r="BF504">
        <f t="shared" si="35"/>
        <v>1</v>
      </c>
      <c r="BG504">
        <f t="shared" si="35"/>
        <v>0</v>
      </c>
      <c r="BH504">
        <f t="shared" si="35"/>
        <v>0</v>
      </c>
      <c r="BI504">
        <f t="shared" si="35"/>
        <v>0</v>
      </c>
      <c r="BJ504">
        <f t="shared" si="38"/>
        <v>0</v>
      </c>
      <c r="BK504">
        <f t="shared" si="36"/>
        <v>1</v>
      </c>
      <c r="BL504">
        <f t="shared" si="36"/>
        <v>0</v>
      </c>
      <c r="BM504">
        <f t="shared" si="36"/>
        <v>1</v>
      </c>
      <c r="BN504">
        <f t="shared" si="36"/>
        <v>0</v>
      </c>
      <c r="BO504">
        <f t="shared" si="36"/>
        <v>0</v>
      </c>
      <c r="BP504">
        <f t="shared" si="36"/>
        <v>0</v>
      </c>
    </row>
    <row r="505" spans="3:68" x14ac:dyDescent="0.2">
      <c r="C505" s="150" t="str">
        <f>IFERROR(VLOOKUP(TABLA!F505,BLIOTECAS!$C$1:$E$26,3,FALSE),"")</f>
        <v>Humanidades</v>
      </c>
      <c r="D505" s="209">
        <v>43971.018055555556</v>
      </c>
      <c r="E505" s="209" t="s">
        <v>396</v>
      </c>
      <c r="F505" t="s">
        <v>102</v>
      </c>
      <c r="G505" t="s">
        <v>305</v>
      </c>
      <c r="H505" t="s">
        <v>305</v>
      </c>
      <c r="I505" t="s">
        <v>327</v>
      </c>
      <c r="J505" t="s">
        <v>309</v>
      </c>
      <c r="K505" t="s">
        <v>310</v>
      </c>
      <c r="S505" t="s">
        <v>270</v>
      </c>
      <c r="T505" t="s">
        <v>270</v>
      </c>
      <c r="U505">
        <v>5</v>
      </c>
      <c r="V505">
        <v>1</v>
      </c>
      <c r="W505">
        <v>2</v>
      </c>
      <c r="X505">
        <v>3</v>
      </c>
      <c r="Y505">
        <v>4</v>
      </c>
      <c r="Z505">
        <v>5</v>
      </c>
      <c r="AA505">
        <v>2</v>
      </c>
      <c r="AB505">
        <v>1</v>
      </c>
      <c r="AC505">
        <v>1</v>
      </c>
      <c r="AD505">
        <v>4</v>
      </c>
      <c r="AF505">
        <v>2</v>
      </c>
      <c r="AG505">
        <v>3</v>
      </c>
      <c r="AH505">
        <v>4</v>
      </c>
      <c r="AI505">
        <v>2</v>
      </c>
      <c r="AJ505">
        <v>1</v>
      </c>
      <c r="AK505" t="s">
        <v>270</v>
      </c>
      <c r="AL505">
        <v>3</v>
      </c>
      <c r="AM505">
        <v>2</v>
      </c>
      <c r="AN505" t="s">
        <v>414</v>
      </c>
      <c r="AV505" s="109" t="s">
        <v>270</v>
      </c>
      <c r="AW505" t="s">
        <v>270</v>
      </c>
      <c r="AX505" t="s">
        <v>313</v>
      </c>
      <c r="AY505">
        <v>5</v>
      </c>
      <c r="AZ505" s="109">
        <v>5</v>
      </c>
      <c r="BA505" s="191" t="s">
        <v>311</v>
      </c>
      <c r="BB505" t="s">
        <v>308</v>
      </c>
      <c r="BD505">
        <f t="shared" si="37"/>
        <v>1</v>
      </c>
      <c r="BE505">
        <f t="shared" si="35"/>
        <v>0</v>
      </c>
      <c r="BF505">
        <f t="shared" si="35"/>
        <v>1</v>
      </c>
      <c r="BG505">
        <f t="shared" si="35"/>
        <v>0</v>
      </c>
      <c r="BH505">
        <f t="shared" si="35"/>
        <v>0</v>
      </c>
      <c r="BI505">
        <f t="shared" si="35"/>
        <v>0</v>
      </c>
      <c r="BJ505">
        <f t="shared" si="38"/>
        <v>1</v>
      </c>
      <c r="BK505">
        <f t="shared" si="36"/>
        <v>0</v>
      </c>
      <c r="BL505">
        <f t="shared" si="36"/>
        <v>1</v>
      </c>
      <c r="BM505">
        <f t="shared" si="36"/>
        <v>1</v>
      </c>
      <c r="BN505">
        <f t="shared" si="36"/>
        <v>1</v>
      </c>
      <c r="BO505">
        <f t="shared" si="36"/>
        <v>0</v>
      </c>
      <c r="BP505">
        <f t="shared" si="36"/>
        <v>0</v>
      </c>
    </row>
    <row r="506" spans="3:68" x14ac:dyDescent="0.2">
      <c r="C506" s="150" t="str">
        <f>IFERROR(VLOOKUP(TABLA!F506,BLIOTECAS!$C$1:$E$26,3,FALSE),"")</f>
        <v>Humanidades</v>
      </c>
      <c r="D506" s="209">
        <v>43971.013194444444</v>
      </c>
      <c r="E506" s="209" t="s">
        <v>396</v>
      </c>
      <c r="F506" t="s">
        <v>102</v>
      </c>
      <c r="G506" t="s">
        <v>301</v>
      </c>
      <c r="H506" t="s">
        <v>305</v>
      </c>
      <c r="I506" t="s">
        <v>306</v>
      </c>
      <c r="J506" t="s">
        <v>309</v>
      </c>
      <c r="K506" t="s">
        <v>310</v>
      </c>
      <c r="L506" t="s">
        <v>104</v>
      </c>
      <c r="M506" t="s">
        <v>534</v>
      </c>
      <c r="S506" t="s">
        <v>270</v>
      </c>
      <c r="T506" t="s">
        <v>270</v>
      </c>
      <c r="U506">
        <v>4</v>
      </c>
      <c r="V506">
        <v>4</v>
      </c>
      <c r="W506">
        <v>4</v>
      </c>
      <c r="X506">
        <v>1</v>
      </c>
      <c r="Y506">
        <v>5</v>
      </c>
      <c r="Z506">
        <v>4</v>
      </c>
      <c r="AA506">
        <v>5</v>
      </c>
      <c r="AB506">
        <v>2</v>
      </c>
      <c r="AC506">
        <v>5</v>
      </c>
      <c r="AD506">
        <v>5</v>
      </c>
      <c r="AF506">
        <v>5</v>
      </c>
      <c r="AG506">
        <v>5</v>
      </c>
      <c r="AH506">
        <v>4</v>
      </c>
      <c r="AI506">
        <v>5</v>
      </c>
      <c r="AJ506">
        <v>5</v>
      </c>
      <c r="AK506" t="s">
        <v>270</v>
      </c>
      <c r="AL506">
        <v>5</v>
      </c>
      <c r="AM506">
        <v>5</v>
      </c>
      <c r="AN506" t="s">
        <v>405</v>
      </c>
      <c r="AV506" s="109" t="s">
        <v>270</v>
      </c>
      <c r="AW506" t="s">
        <v>26</v>
      </c>
      <c r="AY506">
        <v>5</v>
      </c>
      <c r="AZ506" s="109">
        <v>5</v>
      </c>
      <c r="BA506" s="191" t="s">
        <v>303</v>
      </c>
      <c r="BB506" t="s">
        <v>308</v>
      </c>
      <c r="BC506" t="s">
        <v>535</v>
      </c>
      <c r="BD506">
        <f t="shared" si="37"/>
        <v>1</v>
      </c>
      <c r="BE506">
        <f t="shared" si="35"/>
        <v>0</v>
      </c>
      <c r="BF506">
        <f t="shared" si="35"/>
        <v>0</v>
      </c>
      <c r="BG506">
        <f t="shared" si="35"/>
        <v>0</v>
      </c>
      <c r="BH506">
        <f t="shared" si="35"/>
        <v>0</v>
      </c>
      <c r="BI506">
        <f t="shared" si="35"/>
        <v>0</v>
      </c>
      <c r="BJ506">
        <f t="shared" si="38"/>
        <v>1</v>
      </c>
      <c r="BK506">
        <f t="shared" si="36"/>
        <v>1</v>
      </c>
      <c r="BL506">
        <f t="shared" si="36"/>
        <v>1</v>
      </c>
      <c r="BM506">
        <f t="shared" si="36"/>
        <v>1</v>
      </c>
      <c r="BN506">
        <f t="shared" si="36"/>
        <v>0</v>
      </c>
      <c r="BO506">
        <f t="shared" si="36"/>
        <v>0</v>
      </c>
      <c r="BP506">
        <f t="shared" si="36"/>
        <v>0</v>
      </c>
    </row>
    <row r="507" spans="3:68" x14ac:dyDescent="0.2">
      <c r="C507" s="150" t="str">
        <f>IFERROR(VLOOKUP(TABLA!F507,BLIOTECAS!$C$1:$E$26,3,FALSE),"")</f>
        <v>Ciencias Experimentales</v>
      </c>
      <c r="D507" s="209">
        <v>43971.011805555558</v>
      </c>
      <c r="E507" s="209" t="s">
        <v>396</v>
      </c>
      <c r="F507" t="s">
        <v>90</v>
      </c>
      <c r="G507" t="s">
        <v>305</v>
      </c>
      <c r="H507" t="s">
        <v>320</v>
      </c>
      <c r="I507" t="s">
        <v>306</v>
      </c>
      <c r="J507" t="s">
        <v>309</v>
      </c>
      <c r="K507" t="s">
        <v>90</v>
      </c>
      <c r="S507" t="s">
        <v>26</v>
      </c>
      <c r="T507" t="s">
        <v>26</v>
      </c>
      <c r="U507">
        <v>1</v>
      </c>
      <c r="V507">
        <v>1</v>
      </c>
      <c r="W507">
        <v>1</v>
      </c>
      <c r="X507">
        <v>1</v>
      </c>
      <c r="Y507">
        <v>5</v>
      </c>
      <c r="Z507">
        <v>5</v>
      </c>
      <c r="AA507">
        <v>5</v>
      </c>
      <c r="AB507">
        <v>1</v>
      </c>
      <c r="AC507">
        <v>3</v>
      </c>
      <c r="AD507">
        <v>4</v>
      </c>
      <c r="AF507">
        <v>2</v>
      </c>
      <c r="AG507">
        <v>3</v>
      </c>
      <c r="AH507">
        <v>2</v>
      </c>
      <c r="AI507">
        <v>3</v>
      </c>
      <c r="AJ507">
        <v>4</v>
      </c>
      <c r="AK507" t="s">
        <v>26</v>
      </c>
      <c r="AL507">
        <v>3</v>
      </c>
      <c r="AM507">
        <v>3</v>
      </c>
      <c r="AN507" t="s">
        <v>400</v>
      </c>
      <c r="AV507" s="109" t="s">
        <v>26</v>
      </c>
      <c r="AW507" t="s">
        <v>26</v>
      </c>
      <c r="AY507">
        <v>4</v>
      </c>
      <c r="AZ507" s="109">
        <v>4</v>
      </c>
      <c r="BA507" s="191" t="s">
        <v>319</v>
      </c>
      <c r="BD507">
        <f t="shared" si="37"/>
        <v>1</v>
      </c>
      <c r="BE507">
        <f t="shared" si="35"/>
        <v>0</v>
      </c>
      <c r="BF507">
        <f t="shared" si="35"/>
        <v>0</v>
      </c>
      <c r="BG507">
        <f t="shared" si="35"/>
        <v>0</v>
      </c>
      <c r="BH507">
        <f t="shared" si="35"/>
        <v>0</v>
      </c>
      <c r="BI507">
        <f t="shared" si="35"/>
        <v>0</v>
      </c>
      <c r="BJ507">
        <f t="shared" si="38"/>
        <v>0</v>
      </c>
      <c r="BK507">
        <f t="shared" si="36"/>
        <v>0</v>
      </c>
      <c r="BL507">
        <f t="shared" si="36"/>
        <v>1</v>
      </c>
      <c r="BM507">
        <f t="shared" si="36"/>
        <v>1</v>
      </c>
      <c r="BN507">
        <f t="shared" si="36"/>
        <v>0</v>
      </c>
      <c r="BO507">
        <f t="shared" si="36"/>
        <v>0</v>
      </c>
      <c r="BP507">
        <f t="shared" si="36"/>
        <v>0</v>
      </c>
    </row>
    <row r="508" spans="3:68" x14ac:dyDescent="0.2">
      <c r="C508" s="150" t="str">
        <f>IFERROR(VLOOKUP(TABLA!F508,BLIOTECAS!$C$1:$E$26,3,FALSE),"")</f>
        <v>Humanidades</v>
      </c>
      <c r="D508" s="209">
        <v>43971.005555555559</v>
      </c>
      <c r="E508" s="209" t="s">
        <v>396</v>
      </c>
      <c r="F508" t="s">
        <v>102</v>
      </c>
      <c r="G508" t="s">
        <v>301</v>
      </c>
      <c r="H508" t="s">
        <v>320</v>
      </c>
      <c r="I508" t="s">
        <v>306</v>
      </c>
      <c r="J508" t="s">
        <v>309</v>
      </c>
      <c r="S508" t="s">
        <v>26</v>
      </c>
      <c r="T508" t="s">
        <v>270</v>
      </c>
      <c r="U508">
        <v>2</v>
      </c>
      <c r="V508">
        <v>3</v>
      </c>
      <c r="W508">
        <v>4</v>
      </c>
      <c r="X508">
        <v>5</v>
      </c>
      <c r="Y508">
        <v>1</v>
      </c>
      <c r="Z508">
        <v>3</v>
      </c>
      <c r="AA508">
        <v>5</v>
      </c>
      <c r="AB508">
        <v>1</v>
      </c>
      <c r="AC508">
        <v>1</v>
      </c>
      <c r="AD508">
        <v>4</v>
      </c>
      <c r="AF508">
        <v>5</v>
      </c>
      <c r="AG508">
        <v>5</v>
      </c>
      <c r="AH508">
        <v>5</v>
      </c>
      <c r="AK508" t="s">
        <v>270</v>
      </c>
      <c r="AL508">
        <v>4</v>
      </c>
      <c r="AM508">
        <v>5</v>
      </c>
      <c r="AN508" t="s">
        <v>400</v>
      </c>
      <c r="AV508" s="109" t="s">
        <v>26</v>
      </c>
      <c r="AW508" t="s">
        <v>26</v>
      </c>
      <c r="AY508">
        <v>5</v>
      </c>
      <c r="AZ508" s="109">
        <v>4</v>
      </c>
      <c r="BA508" s="191" t="s">
        <v>303</v>
      </c>
      <c r="BB508" t="s">
        <v>317</v>
      </c>
      <c r="BD508">
        <f t="shared" si="37"/>
        <v>1</v>
      </c>
      <c r="BE508">
        <f t="shared" si="35"/>
        <v>0</v>
      </c>
      <c r="BF508">
        <f t="shared" si="35"/>
        <v>0</v>
      </c>
      <c r="BG508">
        <f t="shared" si="35"/>
        <v>0</v>
      </c>
      <c r="BH508">
        <f t="shared" si="35"/>
        <v>0</v>
      </c>
      <c r="BI508">
        <f t="shared" si="35"/>
        <v>0</v>
      </c>
      <c r="BJ508">
        <f t="shared" si="38"/>
        <v>0</v>
      </c>
      <c r="BK508">
        <f t="shared" si="36"/>
        <v>0</v>
      </c>
      <c r="BL508">
        <f t="shared" si="36"/>
        <v>1</v>
      </c>
      <c r="BM508">
        <f t="shared" si="36"/>
        <v>1</v>
      </c>
      <c r="BN508">
        <f t="shared" si="36"/>
        <v>0</v>
      </c>
      <c r="BO508">
        <f t="shared" si="36"/>
        <v>0</v>
      </c>
      <c r="BP508">
        <f t="shared" si="36"/>
        <v>0</v>
      </c>
    </row>
    <row r="509" spans="3:68" x14ac:dyDescent="0.2">
      <c r="C509" s="150" t="str">
        <f>IFERROR(VLOOKUP(TABLA!F509,BLIOTECAS!$C$1:$E$26,3,FALSE),"")</f>
        <v>Ciencias de la Salud</v>
      </c>
      <c r="D509" s="209">
        <v>43971.00277777778</v>
      </c>
      <c r="E509" s="209" t="s">
        <v>396</v>
      </c>
      <c r="F509" t="s">
        <v>106</v>
      </c>
      <c r="G509" t="s">
        <v>301</v>
      </c>
      <c r="H509" t="s">
        <v>320</v>
      </c>
      <c r="I509" t="s">
        <v>306</v>
      </c>
      <c r="J509" t="s">
        <v>222</v>
      </c>
      <c r="K509" t="s">
        <v>106</v>
      </c>
      <c r="L509" t="s">
        <v>309</v>
      </c>
      <c r="S509" t="s">
        <v>26</v>
      </c>
      <c r="T509" t="s">
        <v>270</v>
      </c>
      <c r="U509">
        <v>4</v>
      </c>
      <c r="V509">
        <v>1</v>
      </c>
      <c r="W509">
        <v>1</v>
      </c>
      <c r="X509">
        <v>4</v>
      </c>
      <c r="Y509">
        <v>2</v>
      </c>
      <c r="Z509">
        <v>1</v>
      </c>
      <c r="AA509">
        <v>5</v>
      </c>
      <c r="AB509">
        <v>5</v>
      </c>
      <c r="AC509">
        <v>2</v>
      </c>
      <c r="AD509">
        <v>2</v>
      </c>
      <c r="AF509">
        <v>2</v>
      </c>
      <c r="AG509">
        <v>2</v>
      </c>
      <c r="AH509">
        <v>1</v>
      </c>
      <c r="AI509">
        <v>1</v>
      </c>
      <c r="AJ509">
        <v>1</v>
      </c>
      <c r="AK509" t="s">
        <v>270</v>
      </c>
      <c r="AL509">
        <v>1</v>
      </c>
      <c r="AM509">
        <v>2</v>
      </c>
      <c r="AN509" t="s">
        <v>408</v>
      </c>
      <c r="AV509" s="109" t="s">
        <v>26</v>
      </c>
      <c r="AW509" t="s">
        <v>26</v>
      </c>
      <c r="AY509">
        <v>3</v>
      </c>
      <c r="AZ509" s="109">
        <v>1</v>
      </c>
      <c r="BA509" s="191" t="s">
        <v>331</v>
      </c>
      <c r="BB509" t="s">
        <v>308</v>
      </c>
      <c r="BD509">
        <f t="shared" si="37"/>
        <v>1</v>
      </c>
      <c r="BE509">
        <f t="shared" si="35"/>
        <v>0</v>
      </c>
      <c r="BF509">
        <f t="shared" si="35"/>
        <v>0</v>
      </c>
      <c r="BG509">
        <f t="shared" si="35"/>
        <v>0</v>
      </c>
      <c r="BH509">
        <f t="shared" si="35"/>
        <v>0</v>
      </c>
      <c r="BI509">
        <f t="shared" si="35"/>
        <v>0</v>
      </c>
      <c r="BJ509">
        <f t="shared" si="38"/>
        <v>1</v>
      </c>
      <c r="BK509">
        <f t="shared" si="36"/>
        <v>0</v>
      </c>
      <c r="BL509">
        <f t="shared" si="36"/>
        <v>1</v>
      </c>
      <c r="BM509">
        <f t="shared" si="36"/>
        <v>1</v>
      </c>
      <c r="BN509">
        <f t="shared" si="36"/>
        <v>0</v>
      </c>
      <c r="BO509">
        <f t="shared" si="36"/>
        <v>0</v>
      </c>
      <c r="BP509">
        <f t="shared" si="36"/>
        <v>0</v>
      </c>
    </row>
    <row r="510" spans="3:68" x14ac:dyDescent="0.2">
      <c r="C510" s="150" t="str">
        <f>IFERROR(VLOOKUP(TABLA!F510,BLIOTECAS!$C$1:$E$26,3,FALSE),"")</f>
        <v>Ciencias de la Salud</v>
      </c>
      <c r="D510" s="209">
        <v>43970.99722222222</v>
      </c>
      <c r="E510" s="209" t="s">
        <v>407</v>
      </c>
      <c r="F510" t="s">
        <v>224</v>
      </c>
      <c r="G510" t="s">
        <v>305</v>
      </c>
      <c r="H510" t="s">
        <v>305</v>
      </c>
      <c r="I510" t="s">
        <v>315</v>
      </c>
      <c r="J510" t="s">
        <v>224</v>
      </c>
      <c r="K510" t="s">
        <v>106</v>
      </c>
      <c r="S510" t="s">
        <v>26</v>
      </c>
      <c r="T510" t="s">
        <v>270</v>
      </c>
      <c r="U510">
        <v>5</v>
      </c>
      <c r="V510">
        <v>1</v>
      </c>
      <c r="W510">
        <v>2</v>
      </c>
      <c r="X510">
        <v>1</v>
      </c>
      <c r="Y510">
        <v>3</v>
      </c>
      <c r="Z510">
        <v>5</v>
      </c>
      <c r="AA510">
        <v>3</v>
      </c>
      <c r="AB510">
        <v>1</v>
      </c>
      <c r="AC510">
        <v>2</v>
      </c>
      <c r="AD510">
        <v>5</v>
      </c>
      <c r="AF510">
        <v>3</v>
      </c>
      <c r="AG510">
        <v>3</v>
      </c>
      <c r="AH510">
        <v>3</v>
      </c>
      <c r="AI510">
        <v>3</v>
      </c>
      <c r="AJ510">
        <v>3</v>
      </c>
      <c r="AK510" t="s">
        <v>26</v>
      </c>
      <c r="AL510">
        <v>3</v>
      </c>
      <c r="AM510">
        <v>1</v>
      </c>
      <c r="AN510" t="s">
        <v>405</v>
      </c>
      <c r="AV510" s="109" t="s">
        <v>26</v>
      </c>
      <c r="AW510" t="s">
        <v>270</v>
      </c>
      <c r="AX510" t="s">
        <v>328</v>
      </c>
      <c r="AY510">
        <v>3</v>
      </c>
      <c r="AZ510" s="109">
        <v>3</v>
      </c>
      <c r="BA510" s="191" t="s">
        <v>319</v>
      </c>
      <c r="BB510" t="s">
        <v>317</v>
      </c>
      <c r="BC510" t="s">
        <v>536</v>
      </c>
      <c r="BD510">
        <f t="shared" si="37"/>
        <v>0</v>
      </c>
      <c r="BE510">
        <f t="shared" si="35"/>
        <v>1</v>
      </c>
      <c r="BF510">
        <f t="shared" si="35"/>
        <v>0</v>
      </c>
      <c r="BG510">
        <f t="shared" si="35"/>
        <v>0</v>
      </c>
      <c r="BH510">
        <f t="shared" si="35"/>
        <v>0</v>
      </c>
      <c r="BI510">
        <f t="shared" si="35"/>
        <v>0</v>
      </c>
      <c r="BJ510">
        <f t="shared" si="38"/>
        <v>1</v>
      </c>
      <c r="BK510">
        <f t="shared" si="36"/>
        <v>1</v>
      </c>
      <c r="BL510">
        <f t="shared" si="36"/>
        <v>1</v>
      </c>
      <c r="BM510">
        <f t="shared" si="36"/>
        <v>1</v>
      </c>
      <c r="BN510">
        <f t="shared" si="36"/>
        <v>0</v>
      </c>
      <c r="BO510">
        <f t="shared" si="36"/>
        <v>0</v>
      </c>
      <c r="BP510">
        <f t="shared" si="36"/>
        <v>0</v>
      </c>
    </row>
    <row r="511" spans="3:68" x14ac:dyDescent="0.2">
      <c r="C511" s="150" t="str">
        <f>IFERROR(VLOOKUP(TABLA!F511,BLIOTECAS!$C$1:$E$26,3,FALSE),"")</f>
        <v>Humanidades</v>
      </c>
      <c r="D511" s="209">
        <v>43970.995833333334</v>
      </c>
      <c r="F511" t="s">
        <v>100</v>
      </c>
      <c r="G511" t="s">
        <v>397</v>
      </c>
      <c r="H511" t="s">
        <v>397</v>
      </c>
      <c r="I511" t="s">
        <v>306</v>
      </c>
      <c r="J511" t="s">
        <v>100</v>
      </c>
      <c r="S511" t="s">
        <v>26</v>
      </c>
      <c r="T511" t="s">
        <v>26</v>
      </c>
      <c r="U511">
        <v>2</v>
      </c>
      <c r="V511">
        <v>1</v>
      </c>
      <c r="W511">
        <v>1</v>
      </c>
      <c r="X511">
        <v>3</v>
      </c>
      <c r="Y511">
        <v>4</v>
      </c>
      <c r="Z511">
        <v>3</v>
      </c>
      <c r="AA511">
        <v>3</v>
      </c>
      <c r="AB511">
        <v>4</v>
      </c>
      <c r="AC511">
        <v>4</v>
      </c>
      <c r="AD511">
        <v>4</v>
      </c>
      <c r="AF511">
        <v>4</v>
      </c>
      <c r="AG511">
        <v>4</v>
      </c>
      <c r="AH511">
        <v>4</v>
      </c>
      <c r="AI511">
        <v>4</v>
      </c>
      <c r="AJ511">
        <v>4</v>
      </c>
      <c r="AK511" t="s">
        <v>270</v>
      </c>
      <c r="AL511">
        <v>4</v>
      </c>
      <c r="AM511">
        <v>4</v>
      </c>
      <c r="AN511" t="s">
        <v>406</v>
      </c>
      <c r="AV511" s="109" t="s">
        <v>270</v>
      </c>
      <c r="AW511" t="s">
        <v>26</v>
      </c>
      <c r="AY511">
        <v>4</v>
      </c>
      <c r="AZ511" s="109">
        <v>4</v>
      </c>
      <c r="BA511" s="191" t="s">
        <v>319</v>
      </c>
      <c r="BB511" t="s">
        <v>308</v>
      </c>
      <c r="BD511">
        <f t="shared" si="37"/>
        <v>1</v>
      </c>
      <c r="BE511">
        <f t="shared" si="35"/>
        <v>0</v>
      </c>
      <c r="BF511">
        <f t="shared" si="35"/>
        <v>0</v>
      </c>
      <c r="BG511">
        <f t="shared" si="35"/>
        <v>0</v>
      </c>
      <c r="BH511">
        <f t="shared" si="35"/>
        <v>0</v>
      </c>
      <c r="BI511">
        <f t="shared" si="35"/>
        <v>0</v>
      </c>
      <c r="BJ511">
        <f t="shared" si="38"/>
        <v>1</v>
      </c>
      <c r="BK511">
        <f t="shared" si="36"/>
        <v>1</v>
      </c>
      <c r="BL511">
        <f t="shared" si="36"/>
        <v>1</v>
      </c>
      <c r="BM511">
        <f t="shared" si="36"/>
        <v>0</v>
      </c>
      <c r="BN511">
        <f t="shared" si="36"/>
        <v>1</v>
      </c>
      <c r="BO511">
        <f t="shared" si="36"/>
        <v>0</v>
      </c>
      <c r="BP511">
        <f t="shared" si="36"/>
        <v>0</v>
      </c>
    </row>
    <row r="512" spans="3:68" x14ac:dyDescent="0.2">
      <c r="C512" s="150" t="str">
        <f>IFERROR(VLOOKUP(TABLA!F512,BLIOTECAS!$C$1:$E$26,3,FALSE),"")</f>
        <v>Ciencias Experimentales</v>
      </c>
      <c r="D512" s="209">
        <v>43970.993055555555</v>
      </c>
      <c r="E512" s="209" t="s">
        <v>418</v>
      </c>
      <c r="F512" t="s">
        <v>94</v>
      </c>
      <c r="G512" t="s">
        <v>300</v>
      </c>
      <c r="H512" t="s">
        <v>300</v>
      </c>
      <c r="I512" t="s">
        <v>315</v>
      </c>
      <c r="J512" t="s">
        <v>94</v>
      </c>
      <c r="S512" t="s">
        <v>26</v>
      </c>
      <c r="T512" t="s">
        <v>270</v>
      </c>
      <c r="U512">
        <v>1</v>
      </c>
      <c r="V512">
        <v>1</v>
      </c>
      <c r="W512">
        <v>1</v>
      </c>
      <c r="X512">
        <v>1</v>
      </c>
      <c r="Y512">
        <v>4</v>
      </c>
      <c r="Z512">
        <v>4</v>
      </c>
      <c r="AA512">
        <v>2</v>
      </c>
      <c r="AB512">
        <v>1</v>
      </c>
      <c r="AC512">
        <v>4</v>
      </c>
      <c r="AD512">
        <v>3</v>
      </c>
      <c r="AF512">
        <v>4</v>
      </c>
      <c r="AG512">
        <v>5</v>
      </c>
      <c r="AH512">
        <v>3</v>
      </c>
      <c r="AI512">
        <v>4</v>
      </c>
      <c r="AJ512">
        <v>3</v>
      </c>
      <c r="AK512" t="s">
        <v>26</v>
      </c>
      <c r="AL512">
        <v>3</v>
      </c>
      <c r="AM512">
        <v>4</v>
      </c>
      <c r="AN512" t="s">
        <v>520</v>
      </c>
      <c r="AV512" s="109" t="s">
        <v>270</v>
      </c>
      <c r="AW512" t="s">
        <v>26</v>
      </c>
      <c r="AY512">
        <v>4</v>
      </c>
      <c r="AZ512" s="109">
        <v>5</v>
      </c>
      <c r="BA512" s="191" t="s">
        <v>319</v>
      </c>
      <c r="BB512" t="s">
        <v>308</v>
      </c>
      <c r="BD512">
        <f t="shared" si="37"/>
        <v>0</v>
      </c>
      <c r="BE512">
        <f t="shared" si="35"/>
        <v>1</v>
      </c>
      <c r="BF512">
        <f t="shared" si="35"/>
        <v>0</v>
      </c>
      <c r="BG512">
        <f t="shared" si="35"/>
        <v>0</v>
      </c>
      <c r="BH512">
        <f t="shared" si="35"/>
        <v>0</v>
      </c>
      <c r="BI512">
        <f t="shared" si="35"/>
        <v>0</v>
      </c>
      <c r="BJ512">
        <f t="shared" si="38"/>
        <v>1</v>
      </c>
      <c r="BK512">
        <f t="shared" si="36"/>
        <v>1</v>
      </c>
      <c r="BL512">
        <f t="shared" si="36"/>
        <v>1</v>
      </c>
      <c r="BM512">
        <f t="shared" si="36"/>
        <v>0</v>
      </c>
      <c r="BN512">
        <f t="shared" si="36"/>
        <v>0</v>
      </c>
      <c r="BO512">
        <f t="shared" si="36"/>
        <v>0</v>
      </c>
      <c r="BP512">
        <f t="shared" si="36"/>
        <v>0</v>
      </c>
    </row>
    <row r="513" spans="3:68" x14ac:dyDescent="0.2">
      <c r="C513" s="150" t="str">
        <f>IFERROR(VLOOKUP(TABLA!F513,BLIOTECAS!$C$1:$E$26,3,FALSE),"")</f>
        <v/>
      </c>
      <c r="D513" s="209">
        <v>43970.991666666669</v>
      </c>
      <c r="E513" s="209" t="s">
        <v>418</v>
      </c>
      <c r="F513" t="s">
        <v>85</v>
      </c>
      <c r="G513" t="s">
        <v>397</v>
      </c>
      <c r="H513" t="s">
        <v>397</v>
      </c>
      <c r="I513" t="s">
        <v>306</v>
      </c>
      <c r="J513" t="s">
        <v>309</v>
      </c>
      <c r="K513" t="s">
        <v>104</v>
      </c>
      <c r="M513" t="s">
        <v>121</v>
      </c>
      <c r="S513" t="s">
        <v>26</v>
      </c>
      <c r="T513" t="s">
        <v>270</v>
      </c>
      <c r="U513">
        <v>5</v>
      </c>
      <c r="V513">
        <v>1</v>
      </c>
      <c r="W513">
        <v>1</v>
      </c>
      <c r="X513">
        <v>3</v>
      </c>
      <c r="Y513">
        <v>4</v>
      </c>
      <c r="Z513">
        <v>3</v>
      </c>
      <c r="AA513">
        <v>3</v>
      </c>
      <c r="AB513">
        <v>3</v>
      </c>
      <c r="AC513">
        <v>4</v>
      </c>
      <c r="AD513">
        <v>5</v>
      </c>
      <c r="AF513">
        <v>5</v>
      </c>
      <c r="AG513">
        <v>5</v>
      </c>
      <c r="AH513">
        <v>4</v>
      </c>
      <c r="AI513">
        <v>4</v>
      </c>
      <c r="AJ513">
        <v>4</v>
      </c>
      <c r="AK513" t="s">
        <v>26</v>
      </c>
      <c r="AL513">
        <v>5</v>
      </c>
      <c r="AN513" t="s">
        <v>307</v>
      </c>
      <c r="AV513" s="109" t="s">
        <v>26</v>
      </c>
      <c r="AW513" t="s">
        <v>26</v>
      </c>
      <c r="AY513">
        <v>4</v>
      </c>
      <c r="AZ513" s="109">
        <v>4</v>
      </c>
      <c r="BA513" s="191" t="s">
        <v>303</v>
      </c>
      <c r="BB513" t="s">
        <v>317</v>
      </c>
      <c r="BD513">
        <f t="shared" si="37"/>
        <v>1</v>
      </c>
      <c r="BE513">
        <f t="shared" si="35"/>
        <v>0</v>
      </c>
      <c r="BF513">
        <f t="shared" si="35"/>
        <v>0</v>
      </c>
      <c r="BG513">
        <f t="shared" si="35"/>
        <v>0</v>
      </c>
      <c r="BH513">
        <f t="shared" si="35"/>
        <v>0</v>
      </c>
      <c r="BI513">
        <f t="shared" si="35"/>
        <v>0</v>
      </c>
      <c r="BJ513">
        <f t="shared" si="38"/>
        <v>0</v>
      </c>
      <c r="BK513">
        <f t="shared" si="36"/>
        <v>0</v>
      </c>
      <c r="BL513">
        <f t="shared" si="36"/>
        <v>0</v>
      </c>
      <c r="BM513">
        <f t="shared" si="36"/>
        <v>0</v>
      </c>
      <c r="BN513">
        <f t="shared" si="36"/>
        <v>0</v>
      </c>
      <c r="BO513">
        <f t="shared" si="36"/>
        <v>1</v>
      </c>
      <c r="BP513">
        <f t="shared" si="36"/>
        <v>0</v>
      </c>
    </row>
    <row r="514" spans="3:68" x14ac:dyDescent="0.2">
      <c r="C514" s="150" t="str">
        <f>IFERROR(VLOOKUP(TABLA!F514,BLIOTECAS!$C$1:$E$26,3,FALSE),"")</f>
        <v>Ciencias Sociales</v>
      </c>
      <c r="D514" s="209">
        <v>43970.986805555556</v>
      </c>
      <c r="E514" s="209" t="s">
        <v>401</v>
      </c>
      <c r="F514" t="s">
        <v>92</v>
      </c>
      <c r="G514" t="s">
        <v>300</v>
      </c>
      <c r="H514" t="s">
        <v>320</v>
      </c>
      <c r="I514" t="s">
        <v>306</v>
      </c>
      <c r="J514" t="s">
        <v>92</v>
      </c>
      <c r="M514" t="s">
        <v>537</v>
      </c>
      <c r="S514" t="s">
        <v>270</v>
      </c>
      <c r="T514" t="s">
        <v>270</v>
      </c>
      <c r="U514">
        <v>3</v>
      </c>
      <c r="V514">
        <v>1</v>
      </c>
      <c r="W514">
        <v>2</v>
      </c>
      <c r="X514">
        <v>4</v>
      </c>
      <c r="Y514">
        <v>2</v>
      </c>
      <c r="Z514">
        <v>4</v>
      </c>
      <c r="AA514">
        <v>1</v>
      </c>
      <c r="AB514">
        <v>4</v>
      </c>
      <c r="AC514">
        <v>3</v>
      </c>
      <c r="AD514">
        <v>5</v>
      </c>
      <c r="AF514">
        <v>4</v>
      </c>
      <c r="AG514">
        <v>4</v>
      </c>
      <c r="AH514">
        <v>5</v>
      </c>
      <c r="AI514">
        <v>3</v>
      </c>
      <c r="AJ514">
        <v>3</v>
      </c>
      <c r="AK514" t="s">
        <v>26</v>
      </c>
      <c r="AL514">
        <v>4</v>
      </c>
      <c r="AM514">
        <v>3</v>
      </c>
      <c r="AN514" t="s">
        <v>345</v>
      </c>
      <c r="AV514" s="109" t="s">
        <v>26</v>
      </c>
      <c r="AW514" t="s">
        <v>26</v>
      </c>
      <c r="AY514">
        <v>4</v>
      </c>
      <c r="AZ514" s="109">
        <v>5</v>
      </c>
      <c r="BA514" s="191" t="s">
        <v>311</v>
      </c>
      <c r="BB514" t="s">
        <v>317</v>
      </c>
      <c r="BD514">
        <f t="shared" si="37"/>
        <v>1</v>
      </c>
      <c r="BE514">
        <f t="shared" si="35"/>
        <v>0</v>
      </c>
      <c r="BF514">
        <f t="shared" si="35"/>
        <v>0</v>
      </c>
      <c r="BG514">
        <f t="shared" si="35"/>
        <v>0</v>
      </c>
      <c r="BH514">
        <f t="shared" si="35"/>
        <v>0</v>
      </c>
      <c r="BI514">
        <f t="shared" si="35"/>
        <v>0</v>
      </c>
      <c r="BJ514">
        <f t="shared" si="38"/>
        <v>0</v>
      </c>
      <c r="BK514">
        <f t="shared" si="36"/>
        <v>0</v>
      </c>
      <c r="BL514">
        <f t="shared" si="36"/>
        <v>0</v>
      </c>
      <c r="BM514">
        <f t="shared" si="36"/>
        <v>1</v>
      </c>
      <c r="BN514">
        <f t="shared" si="36"/>
        <v>0</v>
      </c>
      <c r="BO514">
        <f t="shared" si="36"/>
        <v>0</v>
      </c>
      <c r="BP514">
        <f t="shared" si="36"/>
        <v>0</v>
      </c>
    </row>
    <row r="515" spans="3:68" x14ac:dyDescent="0.2">
      <c r="C515" s="150" t="str">
        <f>IFERROR(VLOOKUP(TABLA!F515,BLIOTECAS!$C$1:$E$26,3,FALSE),"")</f>
        <v>Ciencias Sociales</v>
      </c>
      <c r="D515" s="209">
        <v>43970.984027777777</v>
      </c>
      <c r="E515" s="209" t="s">
        <v>407</v>
      </c>
      <c r="F515" t="s">
        <v>91</v>
      </c>
      <c r="G515" t="s">
        <v>301</v>
      </c>
      <c r="H515" t="s">
        <v>301</v>
      </c>
      <c r="I515" t="s">
        <v>329</v>
      </c>
      <c r="J515" t="s">
        <v>104</v>
      </c>
      <c r="K515" t="s">
        <v>309</v>
      </c>
      <c r="L515" t="s">
        <v>103</v>
      </c>
      <c r="M515" t="s">
        <v>538</v>
      </c>
      <c r="S515" t="s">
        <v>270</v>
      </c>
      <c r="T515" t="s">
        <v>270</v>
      </c>
      <c r="U515">
        <v>4</v>
      </c>
      <c r="V515">
        <v>2</v>
      </c>
      <c r="W515">
        <v>3</v>
      </c>
      <c r="X515">
        <v>3</v>
      </c>
      <c r="Y515">
        <v>5</v>
      </c>
      <c r="Z515">
        <v>5</v>
      </c>
      <c r="AA515">
        <v>5</v>
      </c>
      <c r="AB515">
        <v>4</v>
      </c>
      <c r="AC515">
        <v>4</v>
      </c>
      <c r="AD515">
        <v>4</v>
      </c>
      <c r="AF515">
        <v>4</v>
      </c>
      <c r="AG515">
        <v>5</v>
      </c>
      <c r="AH515">
        <v>4</v>
      </c>
      <c r="AI515">
        <v>4</v>
      </c>
      <c r="AJ515">
        <v>4</v>
      </c>
      <c r="AK515" t="s">
        <v>270</v>
      </c>
      <c r="AL515">
        <v>4</v>
      </c>
      <c r="AM515">
        <v>4</v>
      </c>
      <c r="AN515" t="s">
        <v>445</v>
      </c>
      <c r="AV515" s="109" t="s">
        <v>270</v>
      </c>
      <c r="AW515" t="s">
        <v>26</v>
      </c>
      <c r="AY515">
        <v>4</v>
      </c>
      <c r="AZ515" s="109">
        <v>4</v>
      </c>
      <c r="BA515" s="191" t="s">
        <v>311</v>
      </c>
      <c r="BB515" t="s">
        <v>317</v>
      </c>
      <c r="BD515">
        <f t="shared" si="37"/>
        <v>0</v>
      </c>
      <c r="BE515">
        <f t="shared" si="35"/>
        <v>0</v>
      </c>
      <c r="BF515">
        <f t="shared" si="35"/>
        <v>0</v>
      </c>
      <c r="BG515">
        <f t="shared" si="35"/>
        <v>0</v>
      </c>
      <c r="BH515">
        <f t="shared" si="35"/>
        <v>1</v>
      </c>
      <c r="BI515">
        <f t="shared" si="35"/>
        <v>0</v>
      </c>
      <c r="BJ515">
        <f t="shared" si="38"/>
        <v>0</v>
      </c>
      <c r="BK515">
        <f t="shared" si="36"/>
        <v>0</v>
      </c>
      <c r="BL515">
        <f t="shared" si="36"/>
        <v>1</v>
      </c>
      <c r="BM515">
        <f t="shared" si="36"/>
        <v>1</v>
      </c>
      <c r="BN515">
        <f t="shared" si="36"/>
        <v>1</v>
      </c>
      <c r="BO515">
        <f t="shared" si="36"/>
        <v>0</v>
      </c>
      <c r="BP515">
        <f t="shared" si="36"/>
        <v>0</v>
      </c>
    </row>
    <row r="516" spans="3:68" x14ac:dyDescent="0.2">
      <c r="C516" s="150" t="str">
        <f>IFERROR(VLOOKUP(TABLA!F516,BLIOTECAS!$C$1:$E$26,3,FALSE),"")</f>
        <v>Ciencias de la Salud</v>
      </c>
      <c r="D516" s="209">
        <v>43970.978472222225</v>
      </c>
      <c r="E516" s="209" t="s">
        <v>396</v>
      </c>
      <c r="F516" t="s">
        <v>222</v>
      </c>
      <c r="G516" t="s">
        <v>305</v>
      </c>
      <c r="H516" t="s">
        <v>305</v>
      </c>
      <c r="I516" t="s">
        <v>306</v>
      </c>
      <c r="J516" t="s">
        <v>222</v>
      </c>
      <c r="K516" t="s">
        <v>222</v>
      </c>
      <c r="L516" t="s">
        <v>222</v>
      </c>
      <c r="S516" t="s">
        <v>270</v>
      </c>
      <c r="T516" t="s">
        <v>270</v>
      </c>
      <c r="U516">
        <v>5</v>
      </c>
      <c r="V516">
        <v>4</v>
      </c>
      <c r="W516">
        <v>4</v>
      </c>
      <c r="X516">
        <v>1</v>
      </c>
      <c r="Y516">
        <v>2</v>
      </c>
      <c r="Z516">
        <v>2</v>
      </c>
      <c r="AA516">
        <v>2</v>
      </c>
      <c r="AB516">
        <v>1</v>
      </c>
      <c r="AC516">
        <v>3</v>
      </c>
      <c r="AD516">
        <v>3</v>
      </c>
      <c r="AF516">
        <v>4</v>
      </c>
      <c r="AG516">
        <v>4</v>
      </c>
      <c r="AH516">
        <v>4</v>
      </c>
      <c r="AI516">
        <v>3</v>
      </c>
      <c r="AJ516">
        <v>4</v>
      </c>
      <c r="AK516" t="s">
        <v>26</v>
      </c>
      <c r="AL516">
        <v>4</v>
      </c>
      <c r="AM516">
        <v>4</v>
      </c>
      <c r="AN516" t="s">
        <v>405</v>
      </c>
      <c r="AV516" s="109" t="s">
        <v>270</v>
      </c>
      <c r="AW516" t="s">
        <v>270</v>
      </c>
      <c r="AX516" t="s">
        <v>313</v>
      </c>
      <c r="AY516">
        <v>3</v>
      </c>
      <c r="AZ516" s="109">
        <v>3</v>
      </c>
      <c r="BA516" s="191" t="s">
        <v>311</v>
      </c>
      <c r="BB516" t="s">
        <v>308</v>
      </c>
      <c r="BD516">
        <f t="shared" si="37"/>
        <v>1</v>
      </c>
      <c r="BE516">
        <f t="shared" si="35"/>
        <v>0</v>
      </c>
      <c r="BF516">
        <f t="shared" si="35"/>
        <v>0</v>
      </c>
      <c r="BG516">
        <f t="shared" si="35"/>
        <v>0</v>
      </c>
      <c r="BH516">
        <f t="shared" si="35"/>
        <v>0</v>
      </c>
      <c r="BI516">
        <f t="shared" si="35"/>
        <v>0</v>
      </c>
      <c r="BJ516">
        <f t="shared" si="38"/>
        <v>1</v>
      </c>
      <c r="BK516">
        <f t="shared" si="36"/>
        <v>1</v>
      </c>
      <c r="BL516">
        <f t="shared" si="36"/>
        <v>1</v>
      </c>
      <c r="BM516">
        <f t="shared" si="36"/>
        <v>1</v>
      </c>
      <c r="BN516">
        <f t="shared" si="36"/>
        <v>0</v>
      </c>
      <c r="BO516">
        <f t="shared" si="36"/>
        <v>0</v>
      </c>
      <c r="BP516">
        <f t="shared" si="36"/>
        <v>0</v>
      </c>
    </row>
    <row r="517" spans="3:68" x14ac:dyDescent="0.2">
      <c r="C517" s="150" t="str">
        <f>IFERROR(VLOOKUP(TABLA!F517,BLIOTECAS!$C$1:$E$26,3,FALSE),"")</f>
        <v>Ciencias Experimentales</v>
      </c>
      <c r="D517" s="209">
        <v>43970.975694444445</v>
      </c>
      <c r="E517" s="209" t="s">
        <v>396</v>
      </c>
      <c r="F517" t="s">
        <v>94</v>
      </c>
      <c r="G517" t="s">
        <v>301</v>
      </c>
      <c r="H517" t="s">
        <v>320</v>
      </c>
      <c r="I517" t="s">
        <v>306</v>
      </c>
      <c r="J517" t="s">
        <v>94</v>
      </c>
      <c r="K517" t="s">
        <v>309</v>
      </c>
      <c r="S517" t="s">
        <v>26</v>
      </c>
      <c r="T517" t="s">
        <v>270</v>
      </c>
      <c r="U517">
        <v>5</v>
      </c>
      <c r="V517">
        <v>1</v>
      </c>
      <c r="W517">
        <v>1</v>
      </c>
      <c r="X517">
        <v>1</v>
      </c>
      <c r="Y517">
        <v>5</v>
      </c>
      <c r="Z517">
        <v>2</v>
      </c>
      <c r="AA517">
        <v>5</v>
      </c>
      <c r="AB517">
        <v>3</v>
      </c>
      <c r="AC517">
        <v>3</v>
      </c>
      <c r="AD517">
        <v>4</v>
      </c>
      <c r="AF517">
        <v>3</v>
      </c>
      <c r="AG517">
        <v>5</v>
      </c>
      <c r="AH517">
        <v>3</v>
      </c>
      <c r="AI517">
        <v>4</v>
      </c>
      <c r="AJ517">
        <v>4</v>
      </c>
      <c r="AK517" t="s">
        <v>26</v>
      </c>
      <c r="AL517">
        <v>4</v>
      </c>
      <c r="AM517">
        <v>3</v>
      </c>
      <c r="AN517" t="s">
        <v>400</v>
      </c>
      <c r="AV517" s="109" t="s">
        <v>26</v>
      </c>
      <c r="AW517" t="s">
        <v>26</v>
      </c>
      <c r="AY517">
        <v>5</v>
      </c>
      <c r="AZ517" s="109">
        <v>5</v>
      </c>
      <c r="BA517" s="191" t="s">
        <v>311</v>
      </c>
      <c r="BB517" t="s">
        <v>317</v>
      </c>
      <c r="BD517">
        <f t="shared" si="37"/>
        <v>1</v>
      </c>
      <c r="BE517">
        <f t="shared" si="35"/>
        <v>0</v>
      </c>
      <c r="BF517">
        <f t="shared" si="35"/>
        <v>0</v>
      </c>
      <c r="BG517">
        <f t="shared" si="35"/>
        <v>0</v>
      </c>
      <c r="BH517">
        <f t="shared" si="35"/>
        <v>0</v>
      </c>
      <c r="BI517">
        <f t="shared" si="35"/>
        <v>0</v>
      </c>
      <c r="BJ517">
        <f t="shared" si="38"/>
        <v>0</v>
      </c>
      <c r="BK517">
        <f t="shared" si="36"/>
        <v>0</v>
      </c>
      <c r="BL517">
        <f t="shared" si="36"/>
        <v>1</v>
      </c>
      <c r="BM517">
        <f t="shared" si="36"/>
        <v>1</v>
      </c>
      <c r="BN517">
        <f t="shared" si="36"/>
        <v>0</v>
      </c>
      <c r="BO517">
        <f t="shared" si="36"/>
        <v>0</v>
      </c>
      <c r="BP517">
        <f t="shared" si="36"/>
        <v>0</v>
      </c>
    </row>
    <row r="518" spans="3:68" x14ac:dyDescent="0.2">
      <c r="C518" s="150" t="str">
        <f>IFERROR(VLOOKUP(TABLA!F518,BLIOTECAS!$C$1:$E$26,3,FALSE),"")</f>
        <v>Ciencias Sociales</v>
      </c>
      <c r="D518" s="209">
        <v>43970.970833333333</v>
      </c>
      <c r="E518" s="209" t="s">
        <v>396</v>
      </c>
      <c r="F518" t="s">
        <v>92</v>
      </c>
      <c r="G518" t="s">
        <v>305</v>
      </c>
      <c r="H518" t="s">
        <v>300</v>
      </c>
      <c r="I518" t="s">
        <v>327</v>
      </c>
      <c r="J518" t="s">
        <v>92</v>
      </c>
      <c r="S518" t="s">
        <v>270</v>
      </c>
      <c r="T518" t="s">
        <v>270</v>
      </c>
      <c r="U518">
        <v>3</v>
      </c>
      <c r="V518">
        <v>2</v>
      </c>
      <c r="W518">
        <v>1</v>
      </c>
      <c r="X518">
        <v>4</v>
      </c>
      <c r="Y518">
        <v>5</v>
      </c>
      <c r="Z518">
        <v>5</v>
      </c>
      <c r="AA518">
        <v>5</v>
      </c>
      <c r="AB518">
        <v>1</v>
      </c>
      <c r="AC518">
        <v>4</v>
      </c>
      <c r="AD518">
        <v>4</v>
      </c>
      <c r="AF518">
        <v>4</v>
      </c>
      <c r="AG518">
        <v>5</v>
      </c>
      <c r="AH518">
        <v>4</v>
      </c>
      <c r="AI518">
        <v>4</v>
      </c>
      <c r="AJ518">
        <v>5</v>
      </c>
      <c r="AK518" t="s">
        <v>26</v>
      </c>
      <c r="AL518">
        <v>4</v>
      </c>
      <c r="AM518">
        <v>5</v>
      </c>
      <c r="AN518" t="s">
        <v>408</v>
      </c>
      <c r="AV518" s="109" t="s">
        <v>270</v>
      </c>
      <c r="AW518" t="s">
        <v>26</v>
      </c>
      <c r="AY518">
        <v>5</v>
      </c>
      <c r="AZ518" s="109">
        <v>5</v>
      </c>
      <c r="BA518" s="191" t="s">
        <v>311</v>
      </c>
      <c r="BB518" t="s">
        <v>304</v>
      </c>
      <c r="BD518">
        <f t="shared" si="37"/>
        <v>1</v>
      </c>
      <c r="BE518">
        <f t="shared" si="35"/>
        <v>0</v>
      </c>
      <c r="BF518">
        <f t="shared" si="35"/>
        <v>1</v>
      </c>
      <c r="BG518">
        <f t="shared" si="35"/>
        <v>0</v>
      </c>
      <c r="BH518">
        <f t="shared" si="35"/>
        <v>0</v>
      </c>
      <c r="BI518">
        <f t="shared" si="35"/>
        <v>0</v>
      </c>
      <c r="BJ518">
        <f t="shared" si="38"/>
        <v>1</v>
      </c>
      <c r="BK518">
        <f t="shared" si="36"/>
        <v>0</v>
      </c>
      <c r="BL518">
        <f t="shared" si="36"/>
        <v>1</v>
      </c>
      <c r="BM518">
        <f t="shared" si="36"/>
        <v>1</v>
      </c>
      <c r="BN518">
        <f t="shared" si="36"/>
        <v>0</v>
      </c>
      <c r="BO518">
        <f t="shared" si="36"/>
        <v>0</v>
      </c>
      <c r="BP518">
        <f t="shared" si="36"/>
        <v>0</v>
      </c>
    </row>
    <row r="519" spans="3:68" x14ac:dyDescent="0.2">
      <c r="C519" s="150" t="str">
        <f>IFERROR(VLOOKUP(TABLA!F519,BLIOTECAS!$C$1:$E$26,3,FALSE),"")</f>
        <v>Humanidades</v>
      </c>
      <c r="D519" s="209">
        <v>43970.967361111114</v>
      </c>
      <c r="E519" s="209" t="s">
        <v>396</v>
      </c>
      <c r="F519" t="s">
        <v>89</v>
      </c>
      <c r="G519" t="s">
        <v>300</v>
      </c>
      <c r="H519" t="s">
        <v>397</v>
      </c>
      <c r="I519" t="s">
        <v>306</v>
      </c>
      <c r="J519" t="s">
        <v>89</v>
      </c>
      <c r="S519" t="s">
        <v>26</v>
      </c>
      <c r="T519" t="s">
        <v>26</v>
      </c>
      <c r="U519">
        <v>3</v>
      </c>
      <c r="V519">
        <v>1</v>
      </c>
      <c r="W519">
        <v>1</v>
      </c>
      <c r="X519">
        <v>1</v>
      </c>
      <c r="Y519">
        <v>1</v>
      </c>
      <c r="Z519">
        <v>5</v>
      </c>
      <c r="AA519">
        <v>1</v>
      </c>
      <c r="AB519">
        <v>3</v>
      </c>
      <c r="AC519">
        <v>5</v>
      </c>
      <c r="AD519">
        <v>2</v>
      </c>
      <c r="AF519">
        <v>5</v>
      </c>
      <c r="AG519">
        <v>5</v>
      </c>
      <c r="AH519">
        <v>3</v>
      </c>
      <c r="AI519">
        <v>3</v>
      </c>
      <c r="AJ519">
        <v>3</v>
      </c>
      <c r="AK519" t="s">
        <v>270</v>
      </c>
      <c r="AL519">
        <v>4</v>
      </c>
      <c r="AM519">
        <v>2</v>
      </c>
      <c r="AN519" t="s">
        <v>345</v>
      </c>
      <c r="AV519" s="109" t="s">
        <v>26</v>
      </c>
      <c r="AW519" t="s">
        <v>26</v>
      </c>
      <c r="AY519">
        <v>5</v>
      </c>
      <c r="AZ519" s="109">
        <v>5</v>
      </c>
      <c r="BA519" s="191" t="s">
        <v>319</v>
      </c>
      <c r="BB519" t="s">
        <v>317</v>
      </c>
      <c r="BD519">
        <f t="shared" si="37"/>
        <v>1</v>
      </c>
      <c r="BE519">
        <f t="shared" si="35"/>
        <v>0</v>
      </c>
      <c r="BF519">
        <f t="shared" si="35"/>
        <v>0</v>
      </c>
      <c r="BG519">
        <f t="shared" si="35"/>
        <v>0</v>
      </c>
      <c r="BH519">
        <f t="shared" si="35"/>
        <v>0</v>
      </c>
      <c r="BI519">
        <f t="shared" si="35"/>
        <v>0</v>
      </c>
      <c r="BJ519">
        <f t="shared" si="38"/>
        <v>0</v>
      </c>
      <c r="BK519">
        <f t="shared" si="36"/>
        <v>0</v>
      </c>
      <c r="BL519">
        <f t="shared" si="36"/>
        <v>0</v>
      </c>
      <c r="BM519">
        <f t="shared" si="36"/>
        <v>1</v>
      </c>
      <c r="BN519">
        <f t="shared" si="36"/>
        <v>0</v>
      </c>
      <c r="BO519">
        <f t="shared" si="36"/>
        <v>0</v>
      </c>
      <c r="BP519">
        <f t="shared" si="36"/>
        <v>0</v>
      </c>
    </row>
    <row r="520" spans="3:68" x14ac:dyDescent="0.2">
      <c r="C520" s="150" t="str">
        <f>IFERROR(VLOOKUP(TABLA!F520,BLIOTECAS!$C$1:$E$26,3,FALSE),"")</f>
        <v>Ciencias Experimentales</v>
      </c>
      <c r="D520" s="209">
        <v>43970.965277777781</v>
      </c>
      <c r="E520" s="209" t="s">
        <v>396</v>
      </c>
      <c r="F520" t="s">
        <v>105</v>
      </c>
      <c r="G520" t="s">
        <v>301</v>
      </c>
      <c r="H520" t="s">
        <v>300</v>
      </c>
      <c r="I520" t="s">
        <v>327</v>
      </c>
      <c r="J520" t="s">
        <v>105</v>
      </c>
      <c r="K520" t="s">
        <v>309</v>
      </c>
      <c r="M520" t="s">
        <v>539</v>
      </c>
      <c r="S520" t="s">
        <v>270</v>
      </c>
      <c r="T520" t="s">
        <v>270</v>
      </c>
      <c r="U520">
        <v>3</v>
      </c>
      <c r="V520">
        <v>1</v>
      </c>
      <c r="W520">
        <v>1</v>
      </c>
      <c r="X520">
        <v>1</v>
      </c>
      <c r="Y520">
        <v>5</v>
      </c>
      <c r="Z520">
        <v>5</v>
      </c>
      <c r="AA520">
        <v>5</v>
      </c>
      <c r="AB520">
        <v>1</v>
      </c>
      <c r="AC520">
        <v>5</v>
      </c>
      <c r="AD520">
        <v>5</v>
      </c>
      <c r="AF520">
        <v>5</v>
      </c>
      <c r="AG520">
        <v>5</v>
      </c>
      <c r="AH520">
        <v>3</v>
      </c>
      <c r="AI520">
        <v>3</v>
      </c>
      <c r="AJ520">
        <v>5</v>
      </c>
      <c r="AK520" t="s">
        <v>26</v>
      </c>
      <c r="AL520">
        <v>2</v>
      </c>
      <c r="AM520">
        <v>4</v>
      </c>
      <c r="AN520" t="s">
        <v>438</v>
      </c>
      <c r="AV520" s="109" t="s">
        <v>270</v>
      </c>
      <c r="AW520" t="s">
        <v>26</v>
      </c>
      <c r="AY520">
        <v>5</v>
      </c>
      <c r="AZ520" s="109">
        <v>5</v>
      </c>
      <c r="BA520" s="191" t="s">
        <v>311</v>
      </c>
      <c r="BB520" t="s">
        <v>308</v>
      </c>
      <c r="BD520">
        <f t="shared" si="37"/>
        <v>1</v>
      </c>
      <c r="BE520">
        <f t="shared" si="35"/>
        <v>0</v>
      </c>
      <c r="BF520">
        <f t="shared" si="35"/>
        <v>1</v>
      </c>
      <c r="BG520">
        <f t="shared" si="35"/>
        <v>0</v>
      </c>
      <c r="BH520">
        <f t="shared" si="35"/>
        <v>0</v>
      </c>
      <c r="BI520">
        <f t="shared" si="35"/>
        <v>0</v>
      </c>
      <c r="BJ520">
        <f t="shared" si="38"/>
        <v>1</v>
      </c>
      <c r="BK520">
        <f t="shared" si="36"/>
        <v>1</v>
      </c>
      <c r="BL520">
        <f t="shared" si="36"/>
        <v>0</v>
      </c>
      <c r="BM520">
        <f t="shared" si="36"/>
        <v>1</v>
      </c>
      <c r="BN520">
        <f t="shared" si="36"/>
        <v>0</v>
      </c>
      <c r="BO520">
        <f t="shared" ref="BK520:BP563" si="39">IF(IFERROR(FIND(BO$1,$AN520,1),0)&lt;&gt;0,1,0)</f>
        <v>0</v>
      </c>
      <c r="BP520">
        <f t="shared" si="39"/>
        <v>0</v>
      </c>
    </row>
    <row r="521" spans="3:68" x14ac:dyDescent="0.2">
      <c r="C521" s="150" t="str">
        <f>IFERROR(VLOOKUP(TABLA!F521,BLIOTECAS!$C$1:$E$26,3,FALSE),"")</f>
        <v>Ciencias Experimentales</v>
      </c>
      <c r="D521" s="209">
        <v>43970.962500000001</v>
      </c>
      <c r="E521" s="209" t="s">
        <v>401</v>
      </c>
      <c r="F521" t="s">
        <v>96</v>
      </c>
      <c r="G521" t="s">
        <v>300</v>
      </c>
      <c r="H521" t="s">
        <v>300</v>
      </c>
      <c r="I521" t="s">
        <v>306</v>
      </c>
      <c r="J521" t="s">
        <v>96</v>
      </c>
      <c r="S521" t="s">
        <v>270</v>
      </c>
      <c r="T521" t="s">
        <v>270</v>
      </c>
      <c r="U521">
        <v>5</v>
      </c>
      <c r="V521">
        <v>4</v>
      </c>
      <c r="W521">
        <v>4</v>
      </c>
      <c r="X521">
        <v>3</v>
      </c>
      <c r="Y521">
        <v>3</v>
      </c>
      <c r="Z521">
        <v>5</v>
      </c>
      <c r="AA521">
        <v>5</v>
      </c>
      <c r="AB521">
        <v>5</v>
      </c>
      <c r="AC521">
        <v>5</v>
      </c>
      <c r="AD521">
        <v>4</v>
      </c>
      <c r="AF521">
        <v>4</v>
      </c>
      <c r="AG521">
        <v>5</v>
      </c>
      <c r="AH521">
        <v>2</v>
      </c>
      <c r="AI521">
        <v>2</v>
      </c>
      <c r="AJ521">
        <v>5</v>
      </c>
      <c r="AK521" t="s">
        <v>26</v>
      </c>
      <c r="AL521">
        <v>3</v>
      </c>
      <c r="AM521">
        <v>3</v>
      </c>
      <c r="AN521" t="s">
        <v>408</v>
      </c>
      <c r="AV521" s="109" t="s">
        <v>26</v>
      </c>
      <c r="AW521" t="s">
        <v>26</v>
      </c>
      <c r="AY521">
        <v>5</v>
      </c>
      <c r="AZ521" s="109">
        <v>5</v>
      </c>
      <c r="BA521" s="191" t="s">
        <v>303</v>
      </c>
      <c r="BB521" t="s">
        <v>304</v>
      </c>
      <c r="BC521" t="s">
        <v>540</v>
      </c>
      <c r="BD521">
        <f t="shared" si="37"/>
        <v>1</v>
      </c>
      <c r="BE521">
        <f t="shared" si="35"/>
        <v>0</v>
      </c>
      <c r="BF521">
        <f t="shared" si="35"/>
        <v>0</v>
      </c>
      <c r="BG521">
        <f t="shared" si="35"/>
        <v>0</v>
      </c>
      <c r="BH521">
        <f t="shared" si="35"/>
        <v>0</v>
      </c>
      <c r="BI521">
        <f t="shared" si="35"/>
        <v>0</v>
      </c>
      <c r="BJ521">
        <f t="shared" si="38"/>
        <v>1</v>
      </c>
      <c r="BK521">
        <f t="shared" si="39"/>
        <v>0</v>
      </c>
      <c r="BL521">
        <f t="shared" si="39"/>
        <v>1</v>
      </c>
      <c r="BM521">
        <f t="shared" si="39"/>
        <v>1</v>
      </c>
      <c r="BN521">
        <f t="shared" si="39"/>
        <v>0</v>
      </c>
      <c r="BO521">
        <f t="shared" si="39"/>
        <v>0</v>
      </c>
      <c r="BP521">
        <f t="shared" si="39"/>
        <v>0</v>
      </c>
    </row>
    <row r="522" spans="3:68" x14ac:dyDescent="0.2">
      <c r="C522" s="150" t="str">
        <f>IFERROR(VLOOKUP(TABLA!F522,BLIOTECAS!$C$1:$E$26,3,FALSE),"")</f>
        <v>Ciencias Sociales</v>
      </c>
      <c r="D522" s="209">
        <v>43970.961111111108</v>
      </c>
      <c r="E522" s="209" t="s">
        <v>396</v>
      </c>
      <c r="F522" t="s">
        <v>99</v>
      </c>
      <c r="G522" t="s">
        <v>300</v>
      </c>
      <c r="H522" t="s">
        <v>305</v>
      </c>
      <c r="I522" t="s">
        <v>318</v>
      </c>
      <c r="J522" t="s">
        <v>322</v>
      </c>
      <c r="K522" t="s">
        <v>92</v>
      </c>
      <c r="L522" t="s">
        <v>95</v>
      </c>
      <c r="S522" t="s">
        <v>26</v>
      </c>
      <c r="T522" t="s">
        <v>270</v>
      </c>
      <c r="U522">
        <v>4</v>
      </c>
      <c r="V522">
        <v>1</v>
      </c>
      <c r="W522">
        <v>4</v>
      </c>
      <c r="X522">
        <v>1</v>
      </c>
      <c r="Y522">
        <v>5</v>
      </c>
      <c r="Z522">
        <v>2</v>
      </c>
      <c r="AA522">
        <v>4</v>
      </c>
      <c r="AB522">
        <v>1</v>
      </c>
      <c r="AC522">
        <v>4</v>
      </c>
      <c r="AD522">
        <v>5</v>
      </c>
      <c r="AF522">
        <v>5</v>
      </c>
      <c r="AG522">
        <v>3</v>
      </c>
      <c r="AH522">
        <v>3</v>
      </c>
      <c r="AI522">
        <v>4</v>
      </c>
      <c r="AJ522">
        <v>5</v>
      </c>
      <c r="AK522" t="s">
        <v>270</v>
      </c>
      <c r="AL522">
        <v>5</v>
      </c>
      <c r="AM522">
        <v>3</v>
      </c>
      <c r="AN522" t="s">
        <v>408</v>
      </c>
      <c r="AV522" s="109" t="s">
        <v>26</v>
      </c>
      <c r="AW522" t="s">
        <v>270</v>
      </c>
      <c r="AX522" t="s">
        <v>25</v>
      </c>
      <c r="AY522">
        <v>4</v>
      </c>
      <c r="AZ522" s="109">
        <v>3</v>
      </c>
      <c r="BA522" s="191" t="s">
        <v>303</v>
      </c>
      <c r="BB522" t="s">
        <v>317</v>
      </c>
      <c r="BD522">
        <f t="shared" si="37"/>
        <v>0</v>
      </c>
      <c r="BE522">
        <f t="shared" si="35"/>
        <v>0</v>
      </c>
      <c r="BF522">
        <f t="shared" si="35"/>
        <v>1</v>
      </c>
      <c r="BG522">
        <f t="shared" si="35"/>
        <v>0</v>
      </c>
      <c r="BH522">
        <f t="shared" si="35"/>
        <v>0</v>
      </c>
      <c r="BI522">
        <f t="shared" si="35"/>
        <v>0</v>
      </c>
      <c r="BJ522">
        <f t="shared" si="38"/>
        <v>1</v>
      </c>
      <c r="BK522">
        <f t="shared" si="39"/>
        <v>0</v>
      </c>
      <c r="BL522">
        <f t="shared" si="39"/>
        <v>1</v>
      </c>
      <c r="BM522">
        <f t="shared" si="39"/>
        <v>1</v>
      </c>
      <c r="BN522">
        <f t="shared" si="39"/>
        <v>0</v>
      </c>
      <c r="BO522">
        <f t="shared" si="39"/>
        <v>0</v>
      </c>
      <c r="BP522">
        <f t="shared" si="39"/>
        <v>0</v>
      </c>
    </row>
    <row r="523" spans="3:68" x14ac:dyDescent="0.2">
      <c r="C523" s="150" t="str">
        <f>IFERROR(VLOOKUP(TABLA!F523,BLIOTECAS!$C$1:$E$26,3,FALSE),"")</f>
        <v>Ciencias de la Salud</v>
      </c>
      <c r="D523" s="209">
        <v>43970.961111111108</v>
      </c>
      <c r="E523" s="209" t="s">
        <v>396</v>
      </c>
      <c r="F523" t="s">
        <v>222</v>
      </c>
      <c r="G523" t="s">
        <v>300</v>
      </c>
      <c r="H523" t="s">
        <v>300</v>
      </c>
      <c r="I523" t="s">
        <v>316</v>
      </c>
      <c r="J523" t="s">
        <v>222</v>
      </c>
      <c r="K523" t="s">
        <v>106</v>
      </c>
      <c r="S523" t="s">
        <v>26</v>
      </c>
      <c r="T523" t="s">
        <v>26</v>
      </c>
      <c r="U523">
        <v>1</v>
      </c>
      <c r="V523">
        <v>1</v>
      </c>
      <c r="W523">
        <v>4</v>
      </c>
      <c r="X523">
        <v>3</v>
      </c>
      <c r="Y523">
        <v>5</v>
      </c>
      <c r="Z523">
        <v>5</v>
      </c>
      <c r="AA523">
        <v>5</v>
      </c>
      <c r="AB523">
        <v>5</v>
      </c>
      <c r="AC523">
        <v>3</v>
      </c>
      <c r="AD523">
        <v>4</v>
      </c>
      <c r="AF523">
        <v>5</v>
      </c>
      <c r="AG523">
        <v>4</v>
      </c>
      <c r="AH523">
        <v>5</v>
      </c>
      <c r="AI523">
        <v>5</v>
      </c>
      <c r="AJ523">
        <v>5</v>
      </c>
      <c r="AK523" t="s">
        <v>26</v>
      </c>
      <c r="AL523">
        <v>5</v>
      </c>
      <c r="AM523">
        <v>5</v>
      </c>
      <c r="AN523" t="s">
        <v>408</v>
      </c>
      <c r="AV523" s="109" t="s">
        <v>270</v>
      </c>
      <c r="AW523" t="s">
        <v>26</v>
      </c>
      <c r="AY523">
        <v>5</v>
      </c>
      <c r="AZ523" s="109">
        <v>5</v>
      </c>
      <c r="BA523" s="191" t="s">
        <v>303</v>
      </c>
      <c r="BB523" t="s">
        <v>308</v>
      </c>
      <c r="BD523">
        <f t="shared" si="37"/>
        <v>0</v>
      </c>
      <c r="BE523">
        <f t="shared" si="35"/>
        <v>0</v>
      </c>
      <c r="BF523">
        <f t="shared" si="35"/>
        <v>0</v>
      </c>
      <c r="BG523">
        <f t="shared" ref="BE523:BI574" si="40">IF(IFERROR(FIND(BG$1,$I523,1),0)&lt;&gt;0,1,0)</f>
        <v>1</v>
      </c>
      <c r="BH523">
        <f t="shared" si="40"/>
        <v>0</v>
      </c>
      <c r="BI523">
        <f t="shared" si="40"/>
        <v>0</v>
      </c>
      <c r="BJ523">
        <f t="shared" si="38"/>
        <v>1</v>
      </c>
      <c r="BK523">
        <f t="shared" si="39"/>
        <v>0</v>
      </c>
      <c r="BL523">
        <f t="shared" si="39"/>
        <v>1</v>
      </c>
      <c r="BM523">
        <f t="shared" si="39"/>
        <v>1</v>
      </c>
      <c r="BN523">
        <f t="shared" si="39"/>
        <v>0</v>
      </c>
      <c r="BO523">
        <f t="shared" si="39"/>
        <v>0</v>
      </c>
      <c r="BP523">
        <f t="shared" si="39"/>
        <v>0</v>
      </c>
    </row>
    <row r="524" spans="3:68" x14ac:dyDescent="0.2">
      <c r="C524" s="150" t="str">
        <f>IFERROR(VLOOKUP(TABLA!F524,BLIOTECAS!$C$1:$E$26,3,FALSE),"")</f>
        <v>Ciencias de la Salud</v>
      </c>
      <c r="D524" s="209">
        <v>43970.95416666667</v>
      </c>
      <c r="E524" s="209" t="s">
        <v>396</v>
      </c>
      <c r="F524" t="s">
        <v>101</v>
      </c>
      <c r="G524" t="s">
        <v>301</v>
      </c>
      <c r="H524" t="s">
        <v>300</v>
      </c>
      <c r="I524" t="s">
        <v>541</v>
      </c>
      <c r="J524" t="s">
        <v>98</v>
      </c>
      <c r="K524" t="s">
        <v>222</v>
      </c>
      <c r="L524" t="s">
        <v>309</v>
      </c>
      <c r="M524" t="s">
        <v>542</v>
      </c>
      <c r="S524" t="s">
        <v>26</v>
      </c>
      <c r="T524" t="s">
        <v>270</v>
      </c>
      <c r="U524">
        <v>5</v>
      </c>
      <c r="V524">
        <v>1</v>
      </c>
      <c r="W524">
        <v>4</v>
      </c>
      <c r="X524">
        <v>1</v>
      </c>
      <c r="Y524">
        <v>4</v>
      </c>
      <c r="Z524">
        <v>3</v>
      </c>
      <c r="AA524">
        <v>4</v>
      </c>
      <c r="AB524">
        <v>1</v>
      </c>
      <c r="AC524">
        <v>4</v>
      </c>
      <c r="AD524">
        <v>5</v>
      </c>
      <c r="AF524">
        <v>2</v>
      </c>
      <c r="AG524">
        <v>3</v>
      </c>
      <c r="AH524">
        <v>2</v>
      </c>
      <c r="AI524">
        <v>1</v>
      </c>
      <c r="AJ524">
        <v>3</v>
      </c>
      <c r="AK524" t="s">
        <v>26</v>
      </c>
      <c r="AL524">
        <v>2</v>
      </c>
      <c r="AM524">
        <v>1</v>
      </c>
      <c r="AN524" t="s">
        <v>400</v>
      </c>
      <c r="AV524" s="109" t="s">
        <v>270</v>
      </c>
      <c r="AW524" t="s">
        <v>270</v>
      </c>
      <c r="AX524" t="s">
        <v>337</v>
      </c>
      <c r="AY524">
        <v>5</v>
      </c>
      <c r="AZ524" s="109">
        <v>5</v>
      </c>
      <c r="BA524" s="191" t="s">
        <v>319</v>
      </c>
      <c r="BB524" t="s">
        <v>317</v>
      </c>
      <c r="BC524" t="s">
        <v>543</v>
      </c>
      <c r="BD524">
        <f t="shared" si="37"/>
        <v>1</v>
      </c>
      <c r="BE524">
        <f t="shared" si="40"/>
        <v>0</v>
      </c>
      <c r="BF524">
        <f t="shared" si="40"/>
        <v>0</v>
      </c>
      <c r="BG524">
        <f t="shared" si="40"/>
        <v>0</v>
      </c>
      <c r="BH524">
        <f t="shared" si="40"/>
        <v>0</v>
      </c>
      <c r="BI524">
        <f t="shared" si="40"/>
        <v>0</v>
      </c>
      <c r="BJ524">
        <f t="shared" si="38"/>
        <v>0</v>
      </c>
      <c r="BK524">
        <f t="shared" si="39"/>
        <v>0</v>
      </c>
      <c r="BL524">
        <f t="shared" si="39"/>
        <v>1</v>
      </c>
      <c r="BM524">
        <f t="shared" si="39"/>
        <v>1</v>
      </c>
      <c r="BN524">
        <f t="shared" si="39"/>
        <v>0</v>
      </c>
      <c r="BO524">
        <f t="shared" si="39"/>
        <v>0</v>
      </c>
      <c r="BP524">
        <f t="shared" si="39"/>
        <v>0</v>
      </c>
    </row>
    <row r="525" spans="3:68" x14ac:dyDescent="0.2">
      <c r="C525" s="150" t="str">
        <f>IFERROR(VLOOKUP(TABLA!F525,BLIOTECAS!$C$1:$E$26,3,FALSE),"")</f>
        <v>Ciencias de la Salud</v>
      </c>
      <c r="D525" s="209">
        <v>43970.946527777778</v>
      </c>
      <c r="E525" s="209" t="s">
        <v>396</v>
      </c>
      <c r="F525" t="s">
        <v>101</v>
      </c>
      <c r="G525" t="s">
        <v>301</v>
      </c>
      <c r="H525" t="s">
        <v>300</v>
      </c>
      <c r="I525" t="s">
        <v>306</v>
      </c>
      <c r="J525" t="s">
        <v>101</v>
      </c>
      <c r="K525" t="s">
        <v>309</v>
      </c>
      <c r="L525" t="s">
        <v>107</v>
      </c>
      <c r="S525" t="s">
        <v>270</v>
      </c>
      <c r="T525" t="s">
        <v>270</v>
      </c>
      <c r="U525">
        <v>3</v>
      </c>
      <c r="V525">
        <v>1</v>
      </c>
      <c r="W525">
        <v>3</v>
      </c>
      <c r="X525">
        <v>4</v>
      </c>
      <c r="Y525">
        <v>4</v>
      </c>
      <c r="Z525">
        <v>4</v>
      </c>
      <c r="AA525">
        <v>4</v>
      </c>
      <c r="AB525">
        <v>4</v>
      </c>
      <c r="AC525">
        <v>4</v>
      </c>
      <c r="AD525">
        <v>4</v>
      </c>
      <c r="AF525">
        <v>3</v>
      </c>
      <c r="AG525">
        <v>4</v>
      </c>
      <c r="AH525">
        <v>5</v>
      </c>
      <c r="AI525">
        <v>4</v>
      </c>
      <c r="AJ525">
        <v>5</v>
      </c>
      <c r="AK525" t="s">
        <v>26</v>
      </c>
      <c r="AL525">
        <v>4</v>
      </c>
      <c r="AM525">
        <v>4</v>
      </c>
      <c r="AN525" t="s">
        <v>408</v>
      </c>
      <c r="AV525" s="109" t="s">
        <v>26</v>
      </c>
      <c r="AW525" t="s">
        <v>26</v>
      </c>
      <c r="AY525">
        <v>4</v>
      </c>
      <c r="AZ525" s="109">
        <v>5</v>
      </c>
      <c r="BA525" s="191" t="s">
        <v>311</v>
      </c>
      <c r="BB525" t="s">
        <v>308</v>
      </c>
      <c r="BC525" t="s">
        <v>544</v>
      </c>
      <c r="BD525">
        <f t="shared" si="37"/>
        <v>1</v>
      </c>
      <c r="BE525">
        <f t="shared" si="40"/>
        <v>0</v>
      </c>
      <c r="BF525">
        <f t="shared" si="40"/>
        <v>0</v>
      </c>
      <c r="BG525">
        <f t="shared" si="40"/>
        <v>0</v>
      </c>
      <c r="BH525">
        <f t="shared" si="40"/>
        <v>0</v>
      </c>
      <c r="BI525">
        <f t="shared" si="40"/>
        <v>0</v>
      </c>
      <c r="BJ525">
        <f t="shared" si="38"/>
        <v>1</v>
      </c>
      <c r="BK525">
        <f t="shared" si="39"/>
        <v>0</v>
      </c>
      <c r="BL525">
        <f t="shared" si="39"/>
        <v>1</v>
      </c>
      <c r="BM525">
        <f t="shared" si="39"/>
        <v>1</v>
      </c>
      <c r="BN525">
        <f t="shared" si="39"/>
        <v>0</v>
      </c>
      <c r="BO525">
        <f t="shared" si="39"/>
        <v>0</v>
      </c>
      <c r="BP525">
        <f t="shared" si="39"/>
        <v>0</v>
      </c>
    </row>
    <row r="526" spans="3:68" x14ac:dyDescent="0.2">
      <c r="C526" s="150" t="str">
        <f>IFERROR(VLOOKUP(TABLA!F526,BLIOTECAS!$C$1:$E$26,3,FALSE),"")</f>
        <v>Ciencias Sociales</v>
      </c>
      <c r="D526" s="209">
        <v>43970.943055555559</v>
      </c>
      <c r="E526" s="209" t="s">
        <v>396</v>
      </c>
      <c r="F526" t="s">
        <v>99</v>
      </c>
      <c r="G526" t="s">
        <v>300</v>
      </c>
      <c r="H526" t="s">
        <v>305</v>
      </c>
      <c r="I526" t="s">
        <v>306</v>
      </c>
      <c r="J526" t="s">
        <v>309</v>
      </c>
      <c r="S526" t="s">
        <v>270</v>
      </c>
      <c r="T526" t="s">
        <v>270</v>
      </c>
      <c r="U526">
        <v>4</v>
      </c>
      <c r="V526">
        <v>2</v>
      </c>
      <c r="W526">
        <v>3</v>
      </c>
      <c r="X526">
        <v>2</v>
      </c>
      <c r="Y526">
        <v>5</v>
      </c>
      <c r="Z526">
        <v>2</v>
      </c>
      <c r="AA526">
        <v>4</v>
      </c>
      <c r="AB526">
        <v>1</v>
      </c>
      <c r="AC526">
        <v>3</v>
      </c>
      <c r="AD526">
        <v>3</v>
      </c>
      <c r="AF526">
        <v>3</v>
      </c>
      <c r="AG526">
        <v>5</v>
      </c>
      <c r="AH526">
        <v>5</v>
      </c>
      <c r="AI526">
        <v>5</v>
      </c>
      <c r="AJ526">
        <v>5</v>
      </c>
      <c r="AK526" t="s">
        <v>26</v>
      </c>
      <c r="AL526">
        <v>3</v>
      </c>
      <c r="AM526">
        <v>3</v>
      </c>
      <c r="AN526" t="s">
        <v>345</v>
      </c>
      <c r="AV526" s="109" t="s">
        <v>26</v>
      </c>
      <c r="AW526" t="s">
        <v>26</v>
      </c>
      <c r="AY526">
        <v>4</v>
      </c>
      <c r="AZ526" s="109">
        <v>4</v>
      </c>
      <c r="BA526" s="191" t="s">
        <v>311</v>
      </c>
      <c r="BB526" t="s">
        <v>308</v>
      </c>
      <c r="BD526">
        <f t="shared" si="37"/>
        <v>1</v>
      </c>
      <c r="BE526">
        <f t="shared" si="40"/>
        <v>0</v>
      </c>
      <c r="BF526">
        <f t="shared" si="40"/>
        <v>0</v>
      </c>
      <c r="BG526">
        <f t="shared" si="40"/>
        <v>0</v>
      </c>
      <c r="BH526">
        <f t="shared" si="40"/>
        <v>0</v>
      </c>
      <c r="BI526">
        <f t="shared" si="40"/>
        <v>0</v>
      </c>
      <c r="BJ526">
        <f t="shared" si="38"/>
        <v>0</v>
      </c>
      <c r="BK526">
        <f t="shared" si="39"/>
        <v>0</v>
      </c>
      <c r="BL526">
        <f t="shared" si="39"/>
        <v>0</v>
      </c>
      <c r="BM526">
        <f t="shared" si="39"/>
        <v>1</v>
      </c>
      <c r="BN526">
        <f t="shared" si="39"/>
        <v>0</v>
      </c>
      <c r="BO526">
        <f t="shared" si="39"/>
        <v>0</v>
      </c>
      <c r="BP526">
        <f t="shared" si="39"/>
        <v>0</v>
      </c>
    </row>
    <row r="527" spans="3:68" x14ac:dyDescent="0.2">
      <c r="C527" s="150" t="str">
        <f>IFERROR(VLOOKUP(TABLA!F527,BLIOTECAS!$C$1:$E$26,3,FALSE),"")</f>
        <v>Humanidades</v>
      </c>
      <c r="D527" s="209">
        <v>43970.943055555559</v>
      </c>
      <c r="E527" s="209" t="s">
        <v>407</v>
      </c>
      <c r="F527" t="s">
        <v>104</v>
      </c>
      <c r="G527" t="s">
        <v>305</v>
      </c>
      <c r="H527" t="s">
        <v>301</v>
      </c>
      <c r="I527" t="s">
        <v>545</v>
      </c>
      <c r="J527" t="s">
        <v>104</v>
      </c>
      <c r="K527" t="s">
        <v>103</v>
      </c>
      <c r="L527" t="s">
        <v>310</v>
      </c>
      <c r="M527" t="s">
        <v>546</v>
      </c>
      <c r="S527" t="s">
        <v>26</v>
      </c>
      <c r="T527" t="s">
        <v>270</v>
      </c>
      <c r="U527">
        <v>5</v>
      </c>
      <c r="V527">
        <v>4</v>
      </c>
      <c r="W527">
        <v>4</v>
      </c>
      <c r="X527">
        <v>5</v>
      </c>
      <c r="Y527">
        <v>5</v>
      </c>
      <c r="Z527">
        <v>5</v>
      </c>
      <c r="AA527">
        <v>5</v>
      </c>
      <c r="AB527">
        <v>5</v>
      </c>
      <c r="AC527">
        <v>4</v>
      </c>
      <c r="AD527">
        <v>3</v>
      </c>
      <c r="AF527">
        <v>4</v>
      </c>
      <c r="AG527">
        <v>3</v>
      </c>
      <c r="AH527">
        <v>4</v>
      </c>
      <c r="AI527">
        <v>4</v>
      </c>
      <c r="AJ527">
        <v>3</v>
      </c>
      <c r="AK527" t="s">
        <v>270</v>
      </c>
      <c r="AL527">
        <v>5</v>
      </c>
      <c r="AM527">
        <v>5</v>
      </c>
      <c r="AN527" t="s">
        <v>428</v>
      </c>
      <c r="AV527" s="109" t="s">
        <v>270</v>
      </c>
      <c r="AW527" t="s">
        <v>26</v>
      </c>
      <c r="AY527">
        <v>5</v>
      </c>
      <c r="AZ527" s="109">
        <v>5</v>
      </c>
      <c r="BA527" s="191" t="s">
        <v>311</v>
      </c>
      <c r="BB527" t="s">
        <v>308</v>
      </c>
      <c r="BC527" t="s">
        <v>547</v>
      </c>
      <c r="BD527">
        <f t="shared" si="37"/>
        <v>1</v>
      </c>
      <c r="BE527">
        <f t="shared" si="40"/>
        <v>0</v>
      </c>
      <c r="BF527">
        <f t="shared" si="40"/>
        <v>1</v>
      </c>
      <c r="BG527">
        <f t="shared" si="40"/>
        <v>1</v>
      </c>
      <c r="BH527">
        <f t="shared" si="40"/>
        <v>0</v>
      </c>
      <c r="BI527">
        <f t="shared" si="40"/>
        <v>0</v>
      </c>
      <c r="BJ527">
        <f t="shared" si="38"/>
        <v>0</v>
      </c>
      <c r="BK527">
        <f t="shared" si="39"/>
        <v>1</v>
      </c>
      <c r="BL527">
        <f t="shared" si="39"/>
        <v>1</v>
      </c>
      <c r="BM527">
        <f t="shared" si="39"/>
        <v>1</v>
      </c>
      <c r="BN527">
        <f t="shared" si="39"/>
        <v>0</v>
      </c>
      <c r="BO527">
        <f t="shared" si="39"/>
        <v>0</v>
      </c>
      <c r="BP527">
        <f t="shared" si="39"/>
        <v>0</v>
      </c>
    </row>
    <row r="528" spans="3:68" x14ac:dyDescent="0.2">
      <c r="C528" s="150" t="str">
        <f>IFERROR(VLOOKUP(TABLA!F528,BLIOTECAS!$C$1:$E$26,3,FALSE),"")</f>
        <v>Ciencias Experimentales</v>
      </c>
      <c r="D528" s="209">
        <v>43970.942361111112</v>
      </c>
      <c r="E528" s="209" t="s">
        <v>396</v>
      </c>
      <c r="F528" t="s">
        <v>95</v>
      </c>
      <c r="G528" t="s">
        <v>301</v>
      </c>
      <c r="H528" t="s">
        <v>305</v>
      </c>
      <c r="I528" t="s">
        <v>318</v>
      </c>
      <c r="J528" t="s">
        <v>95</v>
      </c>
      <c r="K528" t="s">
        <v>98</v>
      </c>
      <c r="L528" t="s">
        <v>90</v>
      </c>
      <c r="S528" t="s">
        <v>270</v>
      </c>
      <c r="T528" t="s">
        <v>270</v>
      </c>
      <c r="U528">
        <v>4</v>
      </c>
      <c r="V528">
        <v>1</v>
      </c>
      <c r="W528">
        <v>1</v>
      </c>
      <c r="X528">
        <v>2</v>
      </c>
      <c r="Y528">
        <v>5</v>
      </c>
      <c r="Z528">
        <v>2</v>
      </c>
      <c r="AA528">
        <v>4</v>
      </c>
      <c r="AB528">
        <v>1</v>
      </c>
      <c r="AC528">
        <v>5</v>
      </c>
      <c r="AD528">
        <v>4</v>
      </c>
      <c r="AF528">
        <v>3</v>
      </c>
      <c r="AG528">
        <v>5</v>
      </c>
      <c r="AH528">
        <v>4</v>
      </c>
      <c r="AI528">
        <v>5</v>
      </c>
      <c r="AJ528">
        <v>4</v>
      </c>
      <c r="AK528" t="s">
        <v>26</v>
      </c>
      <c r="AL528">
        <v>4</v>
      </c>
      <c r="AM528">
        <v>1</v>
      </c>
      <c r="AN528" t="s">
        <v>548</v>
      </c>
      <c r="AV528" s="109" t="s">
        <v>270</v>
      </c>
      <c r="AW528" t="s">
        <v>26</v>
      </c>
      <c r="AY528">
        <v>5</v>
      </c>
      <c r="AZ528" s="109">
        <v>5</v>
      </c>
      <c r="BA528" s="191" t="s">
        <v>303</v>
      </c>
      <c r="BB528" t="s">
        <v>308</v>
      </c>
      <c r="BD528">
        <f t="shared" si="37"/>
        <v>0</v>
      </c>
      <c r="BE528">
        <f t="shared" si="40"/>
        <v>0</v>
      </c>
      <c r="BF528">
        <f t="shared" si="40"/>
        <v>1</v>
      </c>
      <c r="BG528">
        <f t="shared" si="40"/>
        <v>0</v>
      </c>
      <c r="BH528">
        <f t="shared" si="40"/>
        <v>0</v>
      </c>
      <c r="BI528">
        <f t="shared" si="40"/>
        <v>0</v>
      </c>
      <c r="BJ528">
        <f t="shared" si="38"/>
        <v>0</v>
      </c>
      <c r="BK528">
        <f t="shared" si="39"/>
        <v>0</v>
      </c>
      <c r="BL528">
        <f t="shared" si="39"/>
        <v>0</v>
      </c>
      <c r="BM528">
        <f t="shared" si="39"/>
        <v>0</v>
      </c>
      <c r="BN528">
        <f t="shared" si="39"/>
        <v>0</v>
      </c>
      <c r="BO528">
        <f t="shared" si="39"/>
        <v>0</v>
      </c>
      <c r="BP528">
        <f t="shared" si="39"/>
        <v>0</v>
      </c>
    </row>
    <row r="529" spans="3:68" x14ac:dyDescent="0.2">
      <c r="C529" s="150" t="str">
        <f>IFERROR(VLOOKUP(TABLA!F529,BLIOTECAS!$C$1:$E$26,3,FALSE),"")</f>
        <v>Ciencias Sociales</v>
      </c>
      <c r="D529" s="209">
        <v>43970.94027777778</v>
      </c>
      <c r="E529" s="209" t="s">
        <v>407</v>
      </c>
      <c r="F529" t="s">
        <v>92</v>
      </c>
      <c r="G529" t="s">
        <v>305</v>
      </c>
      <c r="H529" t="s">
        <v>305</v>
      </c>
      <c r="I529" t="s">
        <v>306</v>
      </c>
      <c r="J529" t="s">
        <v>309</v>
      </c>
      <c r="K529" t="s">
        <v>92</v>
      </c>
      <c r="M529" t="s">
        <v>549</v>
      </c>
      <c r="S529" t="s">
        <v>26</v>
      </c>
      <c r="T529" t="s">
        <v>270</v>
      </c>
      <c r="U529">
        <v>5</v>
      </c>
      <c r="V529">
        <v>5</v>
      </c>
      <c r="W529">
        <v>5</v>
      </c>
      <c r="X529">
        <v>5</v>
      </c>
      <c r="Y529">
        <v>5</v>
      </c>
      <c r="Z529">
        <v>5</v>
      </c>
      <c r="AA529">
        <v>5</v>
      </c>
      <c r="AB529">
        <v>5</v>
      </c>
      <c r="AC529">
        <v>5</v>
      </c>
      <c r="AD529">
        <v>5</v>
      </c>
      <c r="AF529">
        <v>5</v>
      </c>
      <c r="AG529">
        <v>5</v>
      </c>
      <c r="AH529">
        <v>5</v>
      </c>
      <c r="AI529">
        <v>5</v>
      </c>
      <c r="AJ529">
        <v>5</v>
      </c>
      <c r="AK529" t="s">
        <v>26</v>
      </c>
      <c r="AL529">
        <v>5</v>
      </c>
      <c r="AM529">
        <v>5</v>
      </c>
      <c r="AN529" t="s">
        <v>424</v>
      </c>
      <c r="AV529" s="109" t="s">
        <v>26</v>
      </c>
      <c r="AW529" t="s">
        <v>26</v>
      </c>
      <c r="AY529">
        <v>5</v>
      </c>
      <c r="BA529" s="191" t="s">
        <v>303</v>
      </c>
      <c r="BB529" t="s">
        <v>304</v>
      </c>
      <c r="BD529">
        <f t="shared" si="37"/>
        <v>1</v>
      </c>
      <c r="BE529">
        <f t="shared" si="40"/>
        <v>0</v>
      </c>
      <c r="BF529">
        <f t="shared" si="40"/>
        <v>0</v>
      </c>
      <c r="BG529">
        <f t="shared" si="40"/>
        <v>0</v>
      </c>
      <c r="BH529">
        <f t="shared" si="40"/>
        <v>0</v>
      </c>
      <c r="BI529">
        <f t="shared" si="40"/>
        <v>0</v>
      </c>
      <c r="BJ529">
        <f t="shared" si="38"/>
        <v>0</v>
      </c>
      <c r="BK529">
        <f t="shared" si="39"/>
        <v>0</v>
      </c>
      <c r="BL529">
        <f t="shared" si="39"/>
        <v>1</v>
      </c>
      <c r="BM529">
        <f t="shared" si="39"/>
        <v>0</v>
      </c>
      <c r="BN529">
        <f t="shared" si="39"/>
        <v>0</v>
      </c>
      <c r="BO529">
        <f t="shared" si="39"/>
        <v>0</v>
      </c>
      <c r="BP529">
        <f t="shared" si="39"/>
        <v>0</v>
      </c>
    </row>
    <row r="530" spans="3:68" x14ac:dyDescent="0.2">
      <c r="C530" s="150" t="str">
        <f>IFERROR(VLOOKUP(TABLA!F530,BLIOTECAS!$C$1:$E$26,3,FALSE),"")</f>
        <v>Ciencias de la Salud</v>
      </c>
      <c r="D530" s="209">
        <v>43970.938888888886</v>
      </c>
      <c r="E530" s="209" t="s">
        <v>396</v>
      </c>
      <c r="F530" t="s">
        <v>106</v>
      </c>
      <c r="G530" t="s">
        <v>300</v>
      </c>
      <c r="H530" t="s">
        <v>300</v>
      </c>
      <c r="I530" t="s">
        <v>315</v>
      </c>
      <c r="J530" t="s">
        <v>106</v>
      </c>
      <c r="S530" t="s">
        <v>26</v>
      </c>
      <c r="T530" t="s">
        <v>270</v>
      </c>
      <c r="U530">
        <v>1</v>
      </c>
      <c r="V530">
        <v>1</v>
      </c>
      <c r="W530">
        <v>2</v>
      </c>
      <c r="X530">
        <v>1</v>
      </c>
      <c r="Y530">
        <v>3</v>
      </c>
      <c r="Z530">
        <v>4</v>
      </c>
      <c r="AA530">
        <v>5</v>
      </c>
      <c r="AB530">
        <v>1</v>
      </c>
      <c r="AC530">
        <v>4</v>
      </c>
      <c r="AD530">
        <v>5</v>
      </c>
      <c r="AF530">
        <v>5</v>
      </c>
      <c r="AG530">
        <v>5</v>
      </c>
      <c r="AH530">
        <v>5</v>
      </c>
      <c r="AI530">
        <v>3</v>
      </c>
      <c r="AJ530">
        <v>3</v>
      </c>
      <c r="AK530" t="s">
        <v>26</v>
      </c>
      <c r="AL530">
        <v>5</v>
      </c>
      <c r="AM530">
        <v>1</v>
      </c>
      <c r="AN530" t="s">
        <v>424</v>
      </c>
      <c r="AV530" s="109" t="s">
        <v>270</v>
      </c>
      <c r="AW530" t="s">
        <v>26</v>
      </c>
      <c r="AY530">
        <v>5</v>
      </c>
      <c r="AZ530" s="109">
        <v>5</v>
      </c>
      <c r="BA530" s="191" t="s">
        <v>303</v>
      </c>
      <c r="BB530" t="s">
        <v>308</v>
      </c>
      <c r="BD530">
        <f t="shared" si="37"/>
        <v>0</v>
      </c>
      <c r="BE530">
        <f t="shared" si="40"/>
        <v>1</v>
      </c>
      <c r="BF530">
        <f t="shared" si="40"/>
        <v>0</v>
      </c>
      <c r="BG530">
        <f t="shared" si="40"/>
        <v>0</v>
      </c>
      <c r="BH530">
        <f t="shared" si="40"/>
        <v>0</v>
      </c>
      <c r="BI530">
        <f t="shared" si="40"/>
        <v>0</v>
      </c>
      <c r="BJ530">
        <f t="shared" si="38"/>
        <v>0</v>
      </c>
      <c r="BK530">
        <f t="shared" si="39"/>
        <v>0</v>
      </c>
      <c r="BL530">
        <f t="shared" si="39"/>
        <v>1</v>
      </c>
      <c r="BM530">
        <f t="shared" si="39"/>
        <v>0</v>
      </c>
      <c r="BN530">
        <f t="shared" si="39"/>
        <v>0</v>
      </c>
      <c r="BO530">
        <f t="shared" si="39"/>
        <v>0</v>
      </c>
      <c r="BP530">
        <f t="shared" si="39"/>
        <v>0</v>
      </c>
    </row>
    <row r="531" spans="3:68" x14ac:dyDescent="0.2">
      <c r="C531" s="150" t="str">
        <f>IFERROR(VLOOKUP(TABLA!F531,BLIOTECAS!$C$1:$E$26,3,FALSE),"")</f>
        <v>Ciencias Sociales</v>
      </c>
      <c r="D531" s="209">
        <v>43970.93472222222</v>
      </c>
      <c r="E531" s="209" t="s">
        <v>396</v>
      </c>
      <c r="F531" t="s">
        <v>97</v>
      </c>
      <c r="G531" t="s">
        <v>301</v>
      </c>
      <c r="H531" t="s">
        <v>300</v>
      </c>
      <c r="I531" t="s">
        <v>318</v>
      </c>
      <c r="J531" t="s">
        <v>309</v>
      </c>
      <c r="K531" t="s">
        <v>97</v>
      </c>
      <c r="L531" t="s">
        <v>103</v>
      </c>
      <c r="S531" t="s">
        <v>26</v>
      </c>
      <c r="T531" t="s">
        <v>270</v>
      </c>
      <c r="U531">
        <v>3</v>
      </c>
      <c r="V531">
        <v>3</v>
      </c>
      <c r="W531">
        <v>3</v>
      </c>
      <c r="X531">
        <v>4</v>
      </c>
      <c r="Y531">
        <v>3</v>
      </c>
      <c r="Z531">
        <v>5</v>
      </c>
      <c r="AA531">
        <v>4</v>
      </c>
      <c r="AB531">
        <v>5</v>
      </c>
      <c r="AC531">
        <v>5</v>
      </c>
      <c r="AD531">
        <v>5</v>
      </c>
      <c r="AF531">
        <v>3</v>
      </c>
      <c r="AG531">
        <v>5</v>
      </c>
      <c r="AH531">
        <v>3</v>
      </c>
      <c r="AI531">
        <v>5</v>
      </c>
      <c r="AJ531">
        <v>4</v>
      </c>
      <c r="AK531" t="s">
        <v>270</v>
      </c>
      <c r="AL531">
        <v>5</v>
      </c>
      <c r="AM531">
        <v>5</v>
      </c>
      <c r="AN531" t="s">
        <v>409</v>
      </c>
      <c r="AV531" s="109" t="s">
        <v>26</v>
      </c>
      <c r="AW531" t="s">
        <v>26</v>
      </c>
      <c r="AY531">
        <v>5</v>
      </c>
      <c r="AZ531" s="109">
        <v>5</v>
      </c>
      <c r="BA531" s="191" t="s">
        <v>303</v>
      </c>
      <c r="BB531" t="s">
        <v>317</v>
      </c>
      <c r="BD531">
        <f t="shared" si="37"/>
        <v>0</v>
      </c>
      <c r="BE531">
        <f t="shared" si="40"/>
        <v>0</v>
      </c>
      <c r="BF531">
        <f t="shared" si="40"/>
        <v>1</v>
      </c>
      <c r="BG531">
        <f t="shared" si="40"/>
        <v>0</v>
      </c>
      <c r="BH531">
        <f t="shared" si="40"/>
        <v>0</v>
      </c>
      <c r="BI531">
        <f t="shared" si="40"/>
        <v>0</v>
      </c>
      <c r="BJ531">
        <f t="shared" si="38"/>
        <v>0</v>
      </c>
      <c r="BK531">
        <f t="shared" si="39"/>
        <v>1</v>
      </c>
      <c r="BL531">
        <f t="shared" si="39"/>
        <v>1</v>
      </c>
      <c r="BM531">
        <f t="shared" si="39"/>
        <v>0</v>
      </c>
      <c r="BN531">
        <f t="shared" si="39"/>
        <v>0</v>
      </c>
      <c r="BO531">
        <f t="shared" si="39"/>
        <v>0</v>
      </c>
      <c r="BP531">
        <f t="shared" si="39"/>
        <v>0</v>
      </c>
    </row>
    <row r="532" spans="3:68" x14ac:dyDescent="0.2">
      <c r="C532" s="150" t="str">
        <f>IFERROR(VLOOKUP(TABLA!F532,BLIOTECAS!$C$1:$E$26,3,FALSE),"")</f>
        <v>Ciencias de la Salud</v>
      </c>
      <c r="D532" s="209">
        <v>43970.934027777781</v>
      </c>
      <c r="E532" s="209" t="s">
        <v>396</v>
      </c>
      <c r="F532" t="s">
        <v>222</v>
      </c>
      <c r="G532" t="s">
        <v>305</v>
      </c>
      <c r="H532" t="s">
        <v>320</v>
      </c>
      <c r="I532" t="s">
        <v>306</v>
      </c>
      <c r="J532" t="s">
        <v>106</v>
      </c>
      <c r="K532" t="s">
        <v>222</v>
      </c>
      <c r="L532" t="s">
        <v>101</v>
      </c>
      <c r="S532" t="s">
        <v>26</v>
      </c>
      <c r="T532" t="s">
        <v>270</v>
      </c>
      <c r="U532">
        <v>2</v>
      </c>
      <c r="V532">
        <v>2</v>
      </c>
      <c r="W532">
        <v>3</v>
      </c>
      <c r="X532">
        <v>4</v>
      </c>
      <c r="Y532">
        <v>5</v>
      </c>
      <c r="Z532">
        <v>1</v>
      </c>
      <c r="AA532">
        <v>4</v>
      </c>
      <c r="AB532">
        <v>3</v>
      </c>
      <c r="AC532">
        <v>3</v>
      </c>
      <c r="AD532">
        <v>3</v>
      </c>
      <c r="AF532">
        <v>2</v>
      </c>
      <c r="AG532">
        <v>3</v>
      </c>
      <c r="AH532">
        <v>2</v>
      </c>
      <c r="AI532">
        <v>2</v>
      </c>
      <c r="AJ532">
        <v>2</v>
      </c>
      <c r="AK532" t="s">
        <v>26</v>
      </c>
      <c r="AL532">
        <v>3</v>
      </c>
      <c r="AM532">
        <v>1</v>
      </c>
      <c r="AN532" t="s">
        <v>345</v>
      </c>
      <c r="AV532" s="109" t="s">
        <v>26</v>
      </c>
      <c r="AW532" t="s">
        <v>26</v>
      </c>
      <c r="AY532">
        <v>3</v>
      </c>
      <c r="AZ532" s="109">
        <v>3</v>
      </c>
      <c r="BA532" s="191" t="s">
        <v>311</v>
      </c>
      <c r="BB532" t="s">
        <v>308</v>
      </c>
      <c r="BD532">
        <f t="shared" si="37"/>
        <v>1</v>
      </c>
      <c r="BE532">
        <f t="shared" si="40"/>
        <v>0</v>
      </c>
      <c r="BF532">
        <f t="shared" si="40"/>
        <v>0</v>
      </c>
      <c r="BG532">
        <f t="shared" si="40"/>
        <v>0</v>
      </c>
      <c r="BH532">
        <f t="shared" si="40"/>
        <v>0</v>
      </c>
      <c r="BI532">
        <f t="shared" si="40"/>
        <v>0</v>
      </c>
      <c r="BJ532">
        <f t="shared" si="38"/>
        <v>0</v>
      </c>
      <c r="BK532">
        <f t="shared" si="39"/>
        <v>0</v>
      </c>
      <c r="BL532">
        <f t="shared" si="39"/>
        <v>0</v>
      </c>
      <c r="BM532">
        <f t="shared" si="39"/>
        <v>1</v>
      </c>
      <c r="BN532">
        <f t="shared" si="39"/>
        <v>0</v>
      </c>
      <c r="BO532">
        <f t="shared" si="39"/>
        <v>0</v>
      </c>
      <c r="BP532">
        <f t="shared" si="39"/>
        <v>0</v>
      </c>
    </row>
    <row r="533" spans="3:68" x14ac:dyDescent="0.2">
      <c r="C533" s="150" t="str">
        <f>IFERROR(VLOOKUP(TABLA!F533,BLIOTECAS!$C$1:$E$26,3,FALSE),"")</f>
        <v>Ciencias Sociales</v>
      </c>
      <c r="D533" s="209">
        <v>43970.934027777781</v>
      </c>
      <c r="E533" s="209" t="s">
        <v>396</v>
      </c>
      <c r="F533" t="s">
        <v>99</v>
      </c>
      <c r="G533" t="s">
        <v>305</v>
      </c>
      <c r="H533" t="s">
        <v>300</v>
      </c>
      <c r="I533" t="s">
        <v>306</v>
      </c>
      <c r="J533" t="s">
        <v>309</v>
      </c>
      <c r="S533" t="s">
        <v>270</v>
      </c>
      <c r="T533" t="s">
        <v>270</v>
      </c>
      <c r="U533">
        <v>5</v>
      </c>
      <c r="V533">
        <v>5</v>
      </c>
      <c r="W533">
        <v>5</v>
      </c>
      <c r="X533">
        <v>4</v>
      </c>
      <c r="Y533">
        <v>5</v>
      </c>
      <c r="Z533">
        <v>5</v>
      </c>
      <c r="AA533">
        <v>5</v>
      </c>
      <c r="AB533">
        <v>5</v>
      </c>
      <c r="AC533">
        <v>5</v>
      </c>
      <c r="AD533">
        <v>5</v>
      </c>
      <c r="AF533">
        <v>5</v>
      </c>
      <c r="AG533">
        <v>5</v>
      </c>
      <c r="AH533">
        <v>5</v>
      </c>
      <c r="AI533">
        <v>5</v>
      </c>
      <c r="AJ533">
        <v>4</v>
      </c>
      <c r="AK533" t="s">
        <v>26</v>
      </c>
      <c r="AL533">
        <v>4</v>
      </c>
      <c r="AM533">
        <v>1</v>
      </c>
      <c r="AN533" t="s">
        <v>400</v>
      </c>
      <c r="AV533" s="109" t="s">
        <v>26</v>
      </c>
      <c r="AW533" t="s">
        <v>26</v>
      </c>
      <c r="AY533">
        <v>5</v>
      </c>
      <c r="AZ533" s="109">
        <v>4</v>
      </c>
      <c r="BA533" s="191" t="s">
        <v>319</v>
      </c>
      <c r="BB533" t="s">
        <v>308</v>
      </c>
      <c r="BD533">
        <f t="shared" si="37"/>
        <v>1</v>
      </c>
      <c r="BE533">
        <f t="shared" si="40"/>
        <v>0</v>
      </c>
      <c r="BF533">
        <f t="shared" si="40"/>
        <v>0</v>
      </c>
      <c r="BG533">
        <f t="shared" si="40"/>
        <v>0</v>
      </c>
      <c r="BH533">
        <f t="shared" si="40"/>
        <v>0</v>
      </c>
      <c r="BI533">
        <f t="shared" si="40"/>
        <v>0</v>
      </c>
      <c r="BJ533">
        <f t="shared" si="38"/>
        <v>0</v>
      </c>
      <c r="BK533">
        <f t="shared" si="39"/>
        <v>0</v>
      </c>
      <c r="BL533">
        <f t="shared" si="39"/>
        <v>1</v>
      </c>
      <c r="BM533">
        <f t="shared" si="39"/>
        <v>1</v>
      </c>
      <c r="BN533">
        <f t="shared" si="39"/>
        <v>0</v>
      </c>
      <c r="BO533">
        <f t="shared" si="39"/>
        <v>0</v>
      </c>
      <c r="BP533">
        <f t="shared" si="39"/>
        <v>0</v>
      </c>
    </row>
    <row r="534" spans="3:68" x14ac:dyDescent="0.2">
      <c r="C534" s="150" t="str">
        <f>IFERROR(VLOOKUP(TABLA!F534,BLIOTECAS!$C$1:$E$26,3,FALSE),"")</f>
        <v>Ciencias Sociales</v>
      </c>
      <c r="D534" s="209">
        <v>43970.929861111108</v>
      </c>
      <c r="E534" s="209" t="s">
        <v>396</v>
      </c>
      <c r="F534" t="s">
        <v>92</v>
      </c>
      <c r="G534" t="s">
        <v>300</v>
      </c>
      <c r="H534" t="s">
        <v>300</v>
      </c>
      <c r="I534" t="s">
        <v>327</v>
      </c>
      <c r="J534" t="s">
        <v>91</v>
      </c>
      <c r="K534" t="s">
        <v>89</v>
      </c>
      <c r="L534" t="s">
        <v>309</v>
      </c>
      <c r="M534" t="s">
        <v>550</v>
      </c>
      <c r="S534" t="s">
        <v>270</v>
      </c>
      <c r="T534" t="s">
        <v>270</v>
      </c>
      <c r="U534">
        <v>5</v>
      </c>
      <c r="V534">
        <v>2</v>
      </c>
      <c r="W534">
        <v>2</v>
      </c>
      <c r="X534">
        <v>5</v>
      </c>
      <c r="Y534">
        <v>5</v>
      </c>
      <c r="Z534">
        <v>5</v>
      </c>
      <c r="AA534">
        <v>4</v>
      </c>
      <c r="AB534">
        <v>4</v>
      </c>
      <c r="AC534">
        <v>3</v>
      </c>
      <c r="AD534">
        <v>4</v>
      </c>
      <c r="AF534">
        <v>4</v>
      </c>
      <c r="AG534">
        <v>5</v>
      </c>
      <c r="AH534">
        <v>4</v>
      </c>
      <c r="AI534">
        <v>3</v>
      </c>
      <c r="AJ534">
        <v>4</v>
      </c>
      <c r="AK534" t="s">
        <v>26</v>
      </c>
      <c r="AL534">
        <v>3</v>
      </c>
      <c r="AM534">
        <v>3</v>
      </c>
      <c r="AN534" t="s">
        <v>503</v>
      </c>
      <c r="AV534" s="109" t="s">
        <v>26</v>
      </c>
      <c r="AW534" t="s">
        <v>26</v>
      </c>
      <c r="AY534">
        <v>5</v>
      </c>
      <c r="AZ534" s="109">
        <v>5</v>
      </c>
      <c r="BA534" s="191" t="s">
        <v>311</v>
      </c>
      <c r="BB534" t="s">
        <v>308</v>
      </c>
      <c r="BC534" t="s">
        <v>551</v>
      </c>
      <c r="BD534">
        <f t="shared" si="37"/>
        <v>1</v>
      </c>
      <c r="BE534">
        <f t="shared" si="40"/>
        <v>0</v>
      </c>
      <c r="BF534">
        <f t="shared" si="40"/>
        <v>1</v>
      </c>
      <c r="BG534">
        <f t="shared" si="40"/>
        <v>0</v>
      </c>
      <c r="BH534">
        <f t="shared" si="40"/>
        <v>0</v>
      </c>
      <c r="BI534">
        <f t="shared" si="40"/>
        <v>0</v>
      </c>
      <c r="BJ534">
        <f t="shared" si="38"/>
        <v>0</v>
      </c>
      <c r="BK534">
        <f t="shared" si="39"/>
        <v>0</v>
      </c>
      <c r="BL534">
        <f t="shared" si="39"/>
        <v>1</v>
      </c>
      <c r="BM534">
        <f t="shared" si="39"/>
        <v>1</v>
      </c>
      <c r="BN534">
        <f t="shared" si="39"/>
        <v>0</v>
      </c>
      <c r="BO534">
        <f t="shared" si="39"/>
        <v>0</v>
      </c>
      <c r="BP534">
        <f t="shared" si="39"/>
        <v>0</v>
      </c>
    </row>
    <row r="535" spans="3:68" x14ac:dyDescent="0.2">
      <c r="C535" s="150" t="str">
        <f>IFERROR(VLOOKUP(TABLA!F535,BLIOTECAS!$C$1:$E$26,3,FALSE),"")</f>
        <v>Ciencias Experimentales</v>
      </c>
      <c r="D535" s="209">
        <v>43970.928472222222</v>
      </c>
      <c r="E535" s="209" t="s">
        <v>396</v>
      </c>
      <c r="F535" t="s">
        <v>94</v>
      </c>
      <c r="G535" t="s">
        <v>300</v>
      </c>
      <c r="H535" t="s">
        <v>300</v>
      </c>
      <c r="I535" t="s">
        <v>306</v>
      </c>
      <c r="J535" t="s">
        <v>94</v>
      </c>
      <c r="S535" t="s">
        <v>270</v>
      </c>
      <c r="T535" t="s">
        <v>270</v>
      </c>
      <c r="U535">
        <v>3</v>
      </c>
      <c r="V535">
        <v>1</v>
      </c>
      <c r="W535">
        <v>2</v>
      </c>
      <c r="X535">
        <v>1</v>
      </c>
      <c r="Y535">
        <v>5</v>
      </c>
      <c r="Z535">
        <v>5</v>
      </c>
      <c r="AA535">
        <v>5</v>
      </c>
      <c r="AB535">
        <v>3</v>
      </c>
      <c r="AC535">
        <v>3</v>
      </c>
      <c r="AD535">
        <v>3</v>
      </c>
      <c r="AF535">
        <v>4</v>
      </c>
      <c r="AG535">
        <v>4</v>
      </c>
      <c r="AH535">
        <v>4</v>
      </c>
      <c r="AI535">
        <v>3</v>
      </c>
      <c r="AJ535">
        <v>4</v>
      </c>
      <c r="AK535" t="s">
        <v>26</v>
      </c>
      <c r="AL535">
        <v>4</v>
      </c>
      <c r="AM535">
        <v>3</v>
      </c>
      <c r="AN535" t="s">
        <v>408</v>
      </c>
      <c r="AV535" s="109" t="s">
        <v>26</v>
      </c>
      <c r="AW535" t="s">
        <v>26</v>
      </c>
      <c r="AY535">
        <v>4</v>
      </c>
      <c r="AZ535" s="109">
        <v>4</v>
      </c>
      <c r="BA535" s="191" t="s">
        <v>311</v>
      </c>
      <c r="BB535" t="s">
        <v>317</v>
      </c>
      <c r="BD535">
        <f t="shared" si="37"/>
        <v>1</v>
      </c>
      <c r="BE535">
        <f t="shared" si="40"/>
        <v>0</v>
      </c>
      <c r="BF535">
        <f t="shared" si="40"/>
        <v>0</v>
      </c>
      <c r="BG535">
        <f t="shared" si="40"/>
        <v>0</v>
      </c>
      <c r="BH535">
        <f t="shared" si="40"/>
        <v>0</v>
      </c>
      <c r="BI535">
        <f t="shared" si="40"/>
        <v>0</v>
      </c>
      <c r="BJ535">
        <f t="shared" si="38"/>
        <v>1</v>
      </c>
      <c r="BK535">
        <f t="shared" si="39"/>
        <v>0</v>
      </c>
      <c r="BL535">
        <f t="shared" si="39"/>
        <v>1</v>
      </c>
      <c r="BM535">
        <f t="shared" si="39"/>
        <v>1</v>
      </c>
      <c r="BN535">
        <f t="shared" si="39"/>
        <v>0</v>
      </c>
      <c r="BO535">
        <f t="shared" si="39"/>
        <v>0</v>
      </c>
      <c r="BP535">
        <f t="shared" si="39"/>
        <v>0</v>
      </c>
    </row>
    <row r="536" spans="3:68" x14ac:dyDescent="0.2">
      <c r="C536" s="150" t="str">
        <f>IFERROR(VLOOKUP(TABLA!F536,BLIOTECAS!$C$1:$E$26,3,FALSE),"")</f>
        <v>Ciencias Sociales</v>
      </c>
      <c r="D536" s="209">
        <v>43970.926388888889</v>
      </c>
      <c r="E536" s="209" t="s">
        <v>396</v>
      </c>
      <c r="F536" t="s">
        <v>221</v>
      </c>
      <c r="G536" t="s">
        <v>300</v>
      </c>
      <c r="H536" t="s">
        <v>300</v>
      </c>
      <c r="I536" t="s">
        <v>306</v>
      </c>
      <c r="J536" t="s">
        <v>309</v>
      </c>
      <c r="K536" t="s">
        <v>221</v>
      </c>
      <c r="S536" t="s">
        <v>26</v>
      </c>
      <c r="T536" t="s">
        <v>26</v>
      </c>
      <c r="U536">
        <v>4</v>
      </c>
      <c r="V536">
        <v>4</v>
      </c>
      <c r="W536">
        <v>4</v>
      </c>
      <c r="X536">
        <v>4</v>
      </c>
      <c r="Y536">
        <v>4</v>
      </c>
      <c r="Z536">
        <v>4</v>
      </c>
      <c r="AA536">
        <v>4</v>
      </c>
      <c r="AB536">
        <v>4</v>
      </c>
      <c r="AC536">
        <v>3</v>
      </c>
      <c r="AD536">
        <v>3</v>
      </c>
      <c r="AF536">
        <v>1</v>
      </c>
      <c r="AG536">
        <v>2</v>
      </c>
      <c r="AH536">
        <v>2</v>
      </c>
      <c r="AI536">
        <v>2</v>
      </c>
      <c r="AJ536">
        <v>4</v>
      </c>
      <c r="AK536" t="s">
        <v>26</v>
      </c>
      <c r="AL536">
        <v>3</v>
      </c>
      <c r="AM536">
        <v>2</v>
      </c>
      <c r="AN536" t="s">
        <v>499</v>
      </c>
      <c r="AV536" s="109" t="s">
        <v>26</v>
      </c>
      <c r="AW536" t="s">
        <v>26</v>
      </c>
      <c r="AY536">
        <v>3</v>
      </c>
      <c r="AZ536" s="109">
        <v>1</v>
      </c>
      <c r="BA536" s="191" t="s">
        <v>319</v>
      </c>
      <c r="BB536" t="s">
        <v>317</v>
      </c>
      <c r="BD536">
        <f t="shared" si="37"/>
        <v>1</v>
      </c>
      <c r="BE536">
        <f t="shared" si="40"/>
        <v>0</v>
      </c>
      <c r="BF536">
        <f t="shared" si="40"/>
        <v>0</v>
      </c>
      <c r="BG536">
        <f t="shared" si="40"/>
        <v>0</v>
      </c>
      <c r="BH536">
        <f t="shared" si="40"/>
        <v>0</v>
      </c>
      <c r="BI536">
        <f t="shared" si="40"/>
        <v>0</v>
      </c>
      <c r="BJ536">
        <f t="shared" si="38"/>
        <v>0</v>
      </c>
      <c r="BK536">
        <f t="shared" si="39"/>
        <v>1</v>
      </c>
      <c r="BL536">
        <f t="shared" si="39"/>
        <v>1</v>
      </c>
      <c r="BM536">
        <f t="shared" si="39"/>
        <v>1</v>
      </c>
      <c r="BN536">
        <f t="shared" si="39"/>
        <v>1</v>
      </c>
      <c r="BO536">
        <f t="shared" si="39"/>
        <v>0</v>
      </c>
      <c r="BP536">
        <f t="shared" si="39"/>
        <v>0</v>
      </c>
    </row>
    <row r="537" spans="3:68" x14ac:dyDescent="0.2">
      <c r="C537" s="150" t="str">
        <f>IFERROR(VLOOKUP(TABLA!F537,BLIOTECAS!$C$1:$E$26,3,FALSE),"")</f>
        <v>Humanidades</v>
      </c>
      <c r="D537" s="209">
        <v>43970.924305555556</v>
      </c>
      <c r="F537" t="s">
        <v>102</v>
      </c>
      <c r="G537" t="s">
        <v>301</v>
      </c>
      <c r="H537" t="s">
        <v>320</v>
      </c>
      <c r="I537" t="s">
        <v>306</v>
      </c>
      <c r="J537" t="s">
        <v>310</v>
      </c>
      <c r="K537" t="s">
        <v>104</v>
      </c>
      <c r="S537" t="s">
        <v>26</v>
      </c>
      <c r="T537" t="s">
        <v>270</v>
      </c>
      <c r="U537">
        <v>2</v>
      </c>
      <c r="V537">
        <v>1</v>
      </c>
      <c r="W537">
        <v>1</v>
      </c>
      <c r="X537">
        <v>4</v>
      </c>
      <c r="Y537">
        <v>2</v>
      </c>
      <c r="Z537">
        <v>2</v>
      </c>
      <c r="AA537">
        <v>5</v>
      </c>
      <c r="AB537">
        <v>4</v>
      </c>
      <c r="AC537">
        <v>3</v>
      </c>
      <c r="AD537">
        <v>3</v>
      </c>
      <c r="AF537">
        <v>2</v>
      </c>
      <c r="AG537">
        <v>4</v>
      </c>
      <c r="AH537">
        <v>2</v>
      </c>
      <c r="AI537">
        <v>1</v>
      </c>
      <c r="AJ537">
        <v>3</v>
      </c>
      <c r="AK537" t="s">
        <v>26</v>
      </c>
      <c r="AL537">
        <v>2</v>
      </c>
      <c r="AM537">
        <v>3</v>
      </c>
      <c r="AN537" t="s">
        <v>334</v>
      </c>
      <c r="AV537" s="109" t="s">
        <v>26</v>
      </c>
      <c r="AW537" t="s">
        <v>26</v>
      </c>
      <c r="AY537">
        <v>4</v>
      </c>
      <c r="AZ537" s="109">
        <v>4</v>
      </c>
      <c r="BA537" s="191" t="s">
        <v>311</v>
      </c>
      <c r="BB537" t="s">
        <v>317</v>
      </c>
      <c r="BD537">
        <f t="shared" si="37"/>
        <v>1</v>
      </c>
      <c r="BE537">
        <f t="shared" si="40"/>
        <v>0</v>
      </c>
      <c r="BF537">
        <f t="shared" si="40"/>
        <v>0</v>
      </c>
      <c r="BG537">
        <f t="shared" si="40"/>
        <v>0</v>
      </c>
      <c r="BH537">
        <f t="shared" si="40"/>
        <v>0</v>
      </c>
      <c r="BI537">
        <f t="shared" si="40"/>
        <v>0</v>
      </c>
      <c r="BJ537">
        <f t="shared" si="38"/>
        <v>0</v>
      </c>
      <c r="BK537">
        <f t="shared" si="39"/>
        <v>1</v>
      </c>
      <c r="BL537">
        <f t="shared" si="39"/>
        <v>0</v>
      </c>
      <c r="BM537">
        <f t="shared" si="39"/>
        <v>0</v>
      </c>
      <c r="BN537">
        <f t="shared" si="39"/>
        <v>0</v>
      </c>
      <c r="BO537">
        <f t="shared" si="39"/>
        <v>0</v>
      </c>
      <c r="BP537">
        <f t="shared" si="39"/>
        <v>0</v>
      </c>
    </row>
    <row r="538" spans="3:68" x14ac:dyDescent="0.2">
      <c r="C538" s="150" t="str">
        <f>IFERROR(VLOOKUP(TABLA!F538,BLIOTECAS!$C$1:$E$26,3,FALSE),"")</f>
        <v>Humanidades</v>
      </c>
      <c r="D538" s="209">
        <v>43970.920138888891</v>
      </c>
      <c r="E538" s="209" t="s">
        <v>407</v>
      </c>
      <c r="F538" t="s">
        <v>104</v>
      </c>
      <c r="G538" t="s">
        <v>305</v>
      </c>
      <c r="H538" t="s">
        <v>301</v>
      </c>
      <c r="I538" t="s">
        <v>327</v>
      </c>
      <c r="J538" t="s">
        <v>104</v>
      </c>
      <c r="K538" t="s">
        <v>322</v>
      </c>
      <c r="L538" t="s">
        <v>310</v>
      </c>
      <c r="M538" t="s">
        <v>166</v>
      </c>
      <c r="S538" t="s">
        <v>270</v>
      </c>
      <c r="T538" t="s">
        <v>270</v>
      </c>
      <c r="U538">
        <v>5</v>
      </c>
      <c r="V538">
        <v>4</v>
      </c>
      <c r="W538">
        <v>4</v>
      </c>
      <c r="X538">
        <v>2</v>
      </c>
      <c r="Y538">
        <v>3</v>
      </c>
      <c r="Z538">
        <v>4</v>
      </c>
      <c r="AA538">
        <v>3</v>
      </c>
      <c r="AB538">
        <v>3</v>
      </c>
      <c r="AC538">
        <v>4</v>
      </c>
      <c r="AD538">
        <v>4</v>
      </c>
      <c r="AF538">
        <v>4</v>
      </c>
      <c r="AG538">
        <v>5</v>
      </c>
      <c r="AH538">
        <v>4</v>
      </c>
      <c r="AI538">
        <v>4</v>
      </c>
      <c r="AJ538">
        <v>4</v>
      </c>
      <c r="AK538" t="s">
        <v>270</v>
      </c>
      <c r="AL538">
        <v>4</v>
      </c>
      <c r="AM538">
        <v>4</v>
      </c>
      <c r="AN538" t="s">
        <v>345</v>
      </c>
      <c r="AV538" s="109" t="s">
        <v>270</v>
      </c>
      <c r="AW538" t="s">
        <v>270</v>
      </c>
      <c r="AX538" t="s">
        <v>313</v>
      </c>
      <c r="AY538">
        <v>5</v>
      </c>
      <c r="AZ538" s="109">
        <v>5</v>
      </c>
      <c r="BA538" s="191" t="s">
        <v>303</v>
      </c>
      <c r="BB538" t="s">
        <v>308</v>
      </c>
      <c r="BD538">
        <f t="shared" si="37"/>
        <v>1</v>
      </c>
      <c r="BE538">
        <f t="shared" si="40"/>
        <v>0</v>
      </c>
      <c r="BF538">
        <f t="shared" si="40"/>
        <v>1</v>
      </c>
      <c r="BG538">
        <f t="shared" si="40"/>
        <v>0</v>
      </c>
      <c r="BH538">
        <f t="shared" si="40"/>
        <v>0</v>
      </c>
      <c r="BI538">
        <f t="shared" si="40"/>
        <v>0</v>
      </c>
      <c r="BJ538">
        <f t="shared" si="38"/>
        <v>0</v>
      </c>
      <c r="BK538">
        <f t="shared" si="39"/>
        <v>0</v>
      </c>
      <c r="BL538">
        <f t="shared" si="39"/>
        <v>0</v>
      </c>
      <c r="BM538">
        <f t="shared" si="39"/>
        <v>1</v>
      </c>
      <c r="BN538">
        <f t="shared" si="39"/>
        <v>0</v>
      </c>
      <c r="BO538">
        <f t="shared" si="39"/>
        <v>0</v>
      </c>
      <c r="BP538">
        <f t="shared" si="39"/>
        <v>0</v>
      </c>
    </row>
    <row r="539" spans="3:68" x14ac:dyDescent="0.2">
      <c r="C539" s="150" t="str">
        <f>IFERROR(VLOOKUP(TABLA!F539,BLIOTECAS!$C$1:$E$26,3,FALSE),"")</f>
        <v>Humanidades</v>
      </c>
      <c r="D539" s="209">
        <v>43970.909722222219</v>
      </c>
      <c r="E539" s="209" t="s">
        <v>401</v>
      </c>
      <c r="F539" t="s">
        <v>100</v>
      </c>
      <c r="G539" t="s">
        <v>305</v>
      </c>
      <c r="H539" t="s">
        <v>301</v>
      </c>
      <c r="I539" t="s">
        <v>315</v>
      </c>
      <c r="J539" t="s">
        <v>100</v>
      </c>
      <c r="K539" t="s">
        <v>309</v>
      </c>
      <c r="S539" t="s">
        <v>26</v>
      </c>
      <c r="T539" t="s">
        <v>270</v>
      </c>
      <c r="U539">
        <v>5</v>
      </c>
      <c r="V539">
        <v>5</v>
      </c>
      <c r="W539">
        <v>5</v>
      </c>
      <c r="X539">
        <v>1</v>
      </c>
      <c r="Y539">
        <v>1</v>
      </c>
      <c r="Z539">
        <v>5</v>
      </c>
      <c r="AA539">
        <v>1</v>
      </c>
      <c r="AB539">
        <v>1</v>
      </c>
      <c r="AC539">
        <v>4</v>
      </c>
      <c r="AD539">
        <v>2</v>
      </c>
      <c r="AF539">
        <v>1</v>
      </c>
      <c r="AG539">
        <v>5</v>
      </c>
      <c r="AH539">
        <v>5</v>
      </c>
      <c r="AI539">
        <v>5</v>
      </c>
      <c r="AJ539">
        <v>3</v>
      </c>
      <c r="AK539" t="s">
        <v>270</v>
      </c>
      <c r="AL539">
        <v>4</v>
      </c>
      <c r="AM539">
        <v>4</v>
      </c>
      <c r="AN539" t="s">
        <v>408</v>
      </c>
      <c r="AV539" s="109" t="s">
        <v>270</v>
      </c>
      <c r="AW539" t="s">
        <v>270</v>
      </c>
      <c r="AY539">
        <v>5</v>
      </c>
      <c r="AZ539" s="109">
        <v>4</v>
      </c>
      <c r="BA539" s="191" t="s">
        <v>311</v>
      </c>
      <c r="BB539" t="s">
        <v>304</v>
      </c>
      <c r="BD539">
        <f t="shared" si="37"/>
        <v>0</v>
      </c>
      <c r="BE539">
        <f t="shared" si="40"/>
        <v>1</v>
      </c>
      <c r="BF539">
        <f t="shared" si="40"/>
        <v>0</v>
      </c>
      <c r="BG539">
        <f t="shared" si="40"/>
        <v>0</v>
      </c>
      <c r="BH539">
        <f t="shared" si="40"/>
        <v>0</v>
      </c>
      <c r="BI539">
        <f t="shared" si="40"/>
        <v>0</v>
      </c>
      <c r="BJ539">
        <f t="shared" si="38"/>
        <v>1</v>
      </c>
      <c r="BK539">
        <f t="shared" si="39"/>
        <v>0</v>
      </c>
      <c r="BL539">
        <f t="shared" si="39"/>
        <v>1</v>
      </c>
      <c r="BM539">
        <f t="shared" si="39"/>
        <v>1</v>
      </c>
      <c r="BN539">
        <f t="shared" si="39"/>
        <v>0</v>
      </c>
      <c r="BO539">
        <f t="shared" si="39"/>
        <v>0</v>
      </c>
      <c r="BP539">
        <f t="shared" si="39"/>
        <v>0</v>
      </c>
    </row>
    <row r="540" spans="3:68" x14ac:dyDescent="0.2">
      <c r="C540" s="150" t="str">
        <f>IFERROR(VLOOKUP(TABLA!F540,BLIOTECAS!$C$1:$E$26,3,FALSE),"")</f>
        <v>Ciencias de la Salud</v>
      </c>
      <c r="D540" s="209">
        <v>43970.90902777778</v>
      </c>
      <c r="E540" s="209" t="s">
        <v>396</v>
      </c>
      <c r="F540" t="s">
        <v>106</v>
      </c>
      <c r="G540" t="s">
        <v>301</v>
      </c>
      <c r="H540" t="s">
        <v>301</v>
      </c>
      <c r="I540" t="s">
        <v>306</v>
      </c>
      <c r="J540" t="s">
        <v>309</v>
      </c>
      <c r="K540" t="s">
        <v>106</v>
      </c>
      <c r="L540" t="s">
        <v>222</v>
      </c>
      <c r="S540" t="s">
        <v>270</v>
      </c>
      <c r="T540" t="s">
        <v>270</v>
      </c>
      <c r="U540">
        <v>4</v>
      </c>
      <c r="V540">
        <v>4</v>
      </c>
      <c r="W540">
        <v>4</v>
      </c>
      <c r="X540">
        <v>4</v>
      </c>
      <c r="Y540">
        <v>5</v>
      </c>
      <c r="Z540">
        <v>3</v>
      </c>
      <c r="AA540">
        <v>5</v>
      </c>
      <c r="AB540">
        <v>3</v>
      </c>
      <c r="AC540">
        <v>4</v>
      </c>
      <c r="AD540">
        <v>4</v>
      </c>
      <c r="AF540">
        <v>4</v>
      </c>
      <c r="AG540">
        <v>4</v>
      </c>
      <c r="AH540">
        <v>3</v>
      </c>
      <c r="AI540">
        <v>3</v>
      </c>
      <c r="AJ540">
        <v>3</v>
      </c>
      <c r="AK540" t="s">
        <v>26</v>
      </c>
      <c r="AL540">
        <v>3</v>
      </c>
      <c r="AM540">
        <v>2</v>
      </c>
      <c r="AN540" t="s">
        <v>408</v>
      </c>
      <c r="AV540" s="109" t="s">
        <v>26</v>
      </c>
      <c r="AW540" t="s">
        <v>26</v>
      </c>
      <c r="AY540">
        <v>4</v>
      </c>
      <c r="AZ540" s="109">
        <v>5</v>
      </c>
      <c r="BA540" s="191" t="s">
        <v>311</v>
      </c>
      <c r="BB540" t="s">
        <v>317</v>
      </c>
      <c r="BC540" t="s">
        <v>552</v>
      </c>
      <c r="BD540">
        <f t="shared" si="37"/>
        <v>1</v>
      </c>
      <c r="BE540">
        <f t="shared" si="40"/>
        <v>0</v>
      </c>
      <c r="BF540">
        <f t="shared" si="40"/>
        <v>0</v>
      </c>
      <c r="BG540">
        <f t="shared" si="40"/>
        <v>0</v>
      </c>
      <c r="BH540">
        <f t="shared" si="40"/>
        <v>0</v>
      </c>
      <c r="BI540">
        <f t="shared" si="40"/>
        <v>0</v>
      </c>
      <c r="BJ540">
        <f t="shared" si="38"/>
        <v>1</v>
      </c>
      <c r="BK540">
        <f t="shared" si="39"/>
        <v>0</v>
      </c>
      <c r="BL540">
        <f t="shared" si="39"/>
        <v>1</v>
      </c>
      <c r="BM540">
        <f t="shared" si="39"/>
        <v>1</v>
      </c>
      <c r="BN540">
        <f t="shared" si="39"/>
        <v>0</v>
      </c>
      <c r="BO540">
        <f t="shared" si="39"/>
        <v>0</v>
      </c>
      <c r="BP540">
        <f t="shared" si="39"/>
        <v>0</v>
      </c>
    </row>
    <row r="541" spans="3:68" x14ac:dyDescent="0.2">
      <c r="C541" s="150" t="str">
        <f>IFERROR(VLOOKUP(TABLA!F541,BLIOTECAS!$C$1:$E$26,3,FALSE),"")</f>
        <v>Ciencias Experimentales</v>
      </c>
      <c r="D541" s="209">
        <v>43970.908333333333</v>
      </c>
      <c r="E541" s="209" t="s">
        <v>396</v>
      </c>
      <c r="F541" t="s">
        <v>105</v>
      </c>
      <c r="G541" t="s">
        <v>301</v>
      </c>
      <c r="H541" t="s">
        <v>305</v>
      </c>
      <c r="I541" t="s">
        <v>306</v>
      </c>
      <c r="J541" t="s">
        <v>105</v>
      </c>
      <c r="K541" t="s">
        <v>309</v>
      </c>
      <c r="S541" t="s">
        <v>270</v>
      </c>
      <c r="T541" t="s">
        <v>270</v>
      </c>
      <c r="U541">
        <v>3</v>
      </c>
      <c r="V541">
        <v>2</v>
      </c>
      <c r="W541">
        <v>3</v>
      </c>
      <c r="X541">
        <v>1</v>
      </c>
      <c r="Y541">
        <v>4</v>
      </c>
      <c r="Z541">
        <v>5</v>
      </c>
      <c r="AA541">
        <v>5</v>
      </c>
      <c r="AB541">
        <v>3</v>
      </c>
      <c r="AC541">
        <v>3</v>
      </c>
      <c r="AD541">
        <v>5</v>
      </c>
      <c r="AF541">
        <v>3</v>
      </c>
      <c r="AG541">
        <v>5</v>
      </c>
      <c r="AH541">
        <v>4</v>
      </c>
      <c r="AI541">
        <v>5</v>
      </c>
      <c r="AJ541">
        <v>5</v>
      </c>
      <c r="AK541" t="s">
        <v>26</v>
      </c>
      <c r="AL541">
        <v>4</v>
      </c>
      <c r="AM541">
        <v>1</v>
      </c>
      <c r="AN541" t="s">
        <v>424</v>
      </c>
      <c r="AV541" s="109" t="s">
        <v>270</v>
      </c>
      <c r="AW541" t="s">
        <v>26</v>
      </c>
      <c r="AY541">
        <v>5</v>
      </c>
      <c r="AZ541" s="109">
        <v>5</v>
      </c>
      <c r="BA541" s="191" t="s">
        <v>303</v>
      </c>
      <c r="BB541" t="s">
        <v>308</v>
      </c>
      <c r="BC541" t="s">
        <v>553</v>
      </c>
      <c r="BD541">
        <f t="shared" si="37"/>
        <v>1</v>
      </c>
      <c r="BE541">
        <f t="shared" si="40"/>
        <v>0</v>
      </c>
      <c r="BF541">
        <f t="shared" si="40"/>
        <v>0</v>
      </c>
      <c r="BG541">
        <f t="shared" si="40"/>
        <v>0</v>
      </c>
      <c r="BH541">
        <f t="shared" si="40"/>
        <v>0</v>
      </c>
      <c r="BI541">
        <f t="shared" si="40"/>
        <v>0</v>
      </c>
      <c r="BJ541">
        <f t="shared" si="38"/>
        <v>0</v>
      </c>
      <c r="BK541">
        <f t="shared" si="39"/>
        <v>0</v>
      </c>
      <c r="BL541">
        <f t="shared" si="39"/>
        <v>1</v>
      </c>
      <c r="BM541">
        <f t="shared" si="39"/>
        <v>0</v>
      </c>
      <c r="BN541">
        <f t="shared" si="39"/>
        <v>0</v>
      </c>
      <c r="BO541">
        <f t="shared" si="39"/>
        <v>0</v>
      </c>
      <c r="BP541">
        <f t="shared" si="39"/>
        <v>0</v>
      </c>
    </row>
    <row r="542" spans="3:68" x14ac:dyDescent="0.2">
      <c r="C542" s="150" t="str">
        <f>IFERROR(VLOOKUP(TABLA!F542,BLIOTECAS!$C$1:$E$26,3,FALSE),"")</f>
        <v>Ciencias de la Salud</v>
      </c>
      <c r="D542" s="209">
        <v>43970.907638888886</v>
      </c>
      <c r="E542" s="209" t="s">
        <v>396</v>
      </c>
      <c r="F542" t="s">
        <v>106</v>
      </c>
      <c r="G542" t="s">
        <v>300</v>
      </c>
      <c r="H542" t="s">
        <v>320</v>
      </c>
      <c r="I542" t="s">
        <v>315</v>
      </c>
      <c r="J542" t="s">
        <v>309</v>
      </c>
      <c r="K542" t="s">
        <v>106</v>
      </c>
      <c r="L542" t="s">
        <v>101</v>
      </c>
      <c r="M542" t="s">
        <v>554</v>
      </c>
      <c r="S542" t="s">
        <v>270</v>
      </c>
      <c r="T542" t="s">
        <v>270</v>
      </c>
      <c r="U542">
        <v>4</v>
      </c>
      <c r="V542">
        <v>2</v>
      </c>
      <c r="W542">
        <v>3</v>
      </c>
      <c r="X542">
        <v>4</v>
      </c>
      <c r="Y542">
        <v>5</v>
      </c>
      <c r="Z542">
        <v>5</v>
      </c>
      <c r="AA542">
        <v>5</v>
      </c>
      <c r="AB542">
        <v>1</v>
      </c>
      <c r="AC542">
        <v>5</v>
      </c>
      <c r="AD542">
        <v>5</v>
      </c>
      <c r="AF542">
        <v>5</v>
      </c>
      <c r="AG542">
        <v>5</v>
      </c>
      <c r="AI542">
        <v>5</v>
      </c>
      <c r="AJ542">
        <v>5</v>
      </c>
      <c r="AK542" t="s">
        <v>26</v>
      </c>
      <c r="AL542">
        <v>5</v>
      </c>
      <c r="AM542">
        <v>5</v>
      </c>
      <c r="AN542" t="s">
        <v>438</v>
      </c>
      <c r="AV542" s="109" t="s">
        <v>26</v>
      </c>
      <c r="AW542" t="s">
        <v>26</v>
      </c>
      <c r="AY542">
        <v>5</v>
      </c>
      <c r="AZ542" s="109">
        <v>5</v>
      </c>
      <c r="BA542" s="191" t="s">
        <v>303</v>
      </c>
      <c r="BB542" t="s">
        <v>304</v>
      </c>
      <c r="BD542">
        <f t="shared" si="37"/>
        <v>0</v>
      </c>
      <c r="BE542">
        <f t="shared" si="40"/>
        <v>1</v>
      </c>
      <c r="BF542">
        <f t="shared" si="40"/>
        <v>0</v>
      </c>
      <c r="BG542">
        <f t="shared" si="40"/>
        <v>0</v>
      </c>
      <c r="BH542">
        <f t="shared" si="40"/>
        <v>0</v>
      </c>
      <c r="BI542">
        <f t="shared" si="40"/>
        <v>0</v>
      </c>
      <c r="BJ542">
        <f t="shared" si="38"/>
        <v>1</v>
      </c>
      <c r="BK542">
        <f t="shared" si="39"/>
        <v>1</v>
      </c>
      <c r="BL542">
        <f t="shared" si="39"/>
        <v>0</v>
      </c>
      <c r="BM542">
        <f t="shared" si="39"/>
        <v>1</v>
      </c>
      <c r="BN542">
        <f t="shared" si="39"/>
        <v>0</v>
      </c>
      <c r="BO542">
        <f t="shared" si="39"/>
        <v>0</v>
      </c>
      <c r="BP542">
        <f t="shared" si="39"/>
        <v>0</v>
      </c>
    </row>
    <row r="543" spans="3:68" x14ac:dyDescent="0.2">
      <c r="C543" s="150" t="str">
        <f>IFERROR(VLOOKUP(TABLA!F543,BLIOTECAS!$C$1:$E$26,3,FALSE),"")</f>
        <v>Ciencias Sociales</v>
      </c>
      <c r="D543" s="209">
        <v>43970.905555555553</v>
      </c>
      <c r="E543" s="209" t="s">
        <v>407</v>
      </c>
      <c r="F543" t="s">
        <v>99</v>
      </c>
      <c r="G543" t="s">
        <v>300</v>
      </c>
      <c r="H543" t="s">
        <v>300</v>
      </c>
      <c r="I543" t="s">
        <v>315</v>
      </c>
      <c r="J543" t="s">
        <v>309</v>
      </c>
      <c r="K543" t="s">
        <v>322</v>
      </c>
      <c r="L543" t="s">
        <v>103</v>
      </c>
      <c r="M543" t="s">
        <v>358</v>
      </c>
      <c r="S543" t="s">
        <v>26</v>
      </c>
      <c r="T543" t="s">
        <v>270</v>
      </c>
      <c r="U543">
        <v>4</v>
      </c>
      <c r="V543">
        <v>1</v>
      </c>
      <c r="W543">
        <v>3</v>
      </c>
      <c r="X543">
        <v>2</v>
      </c>
      <c r="Y543">
        <v>3</v>
      </c>
      <c r="Z543">
        <v>1</v>
      </c>
      <c r="AA543">
        <v>4</v>
      </c>
      <c r="AB543">
        <v>1</v>
      </c>
      <c r="AC543">
        <v>4</v>
      </c>
      <c r="AD543">
        <v>4</v>
      </c>
      <c r="AF543">
        <v>5</v>
      </c>
      <c r="AG543">
        <v>5</v>
      </c>
      <c r="AH543">
        <v>5</v>
      </c>
      <c r="AI543">
        <v>2</v>
      </c>
      <c r="AJ543">
        <v>5</v>
      </c>
      <c r="AK543" t="s">
        <v>26</v>
      </c>
      <c r="AL543">
        <v>5</v>
      </c>
      <c r="AM543">
        <v>5</v>
      </c>
      <c r="AN543" t="s">
        <v>438</v>
      </c>
      <c r="AV543" s="109" t="s">
        <v>26</v>
      </c>
      <c r="AW543" t="s">
        <v>26</v>
      </c>
      <c r="AY543">
        <v>5</v>
      </c>
      <c r="AZ543" s="109">
        <v>5</v>
      </c>
      <c r="BA543" s="191" t="s">
        <v>303</v>
      </c>
      <c r="BB543" t="s">
        <v>304</v>
      </c>
      <c r="BD543">
        <f t="shared" si="37"/>
        <v>0</v>
      </c>
      <c r="BE543">
        <f t="shared" si="40"/>
        <v>1</v>
      </c>
      <c r="BF543">
        <f t="shared" si="40"/>
        <v>0</v>
      </c>
      <c r="BG543">
        <f t="shared" si="40"/>
        <v>0</v>
      </c>
      <c r="BH543">
        <f t="shared" si="40"/>
        <v>0</v>
      </c>
      <c r="BI543">
        <f t="shared" si="40"/>
        <v>0</v>
      </c>
      <c r="BJ543">
        <f t="shared" si="38"/>
        <v>1</v>
      </c>
      <c r="BK543">
        <f t="shared" si="39"/>
        <v>1</v>
      </c>
      <c r="BL543">
        <f t="shared" si="39"/>
        <v>0</v>
      </c>
      <c r="BM543">
        <f t="shared" si="39"/>
        <v>1</v>
      </c>
      <c r="BN543">
        <f t="shared" si="39"/>
        <v>0</v>
      </c>
      <c r="BO543">
        <f t="shared" si="39"/>
        <v>0</v>
      </c>
      <c r="BP543">
        <f t="shared" si="39"/>
        <v>0</v>
      </c>
    </row>
    <row r="544" spans="3:68" x14ac:dyDescent="0.2">
      <c r="C544" s="150" t="str">
        <f>IFERROR(VLOOKUP(TABLA!F544,BLIOTECAS!$C$1:$E$26,3,FALSE),"")</f>
        <v>Ciencias Sociales</v>
      </c>
      <c r="D544" s="209">
        <v>43970.90347222222</v>
      </c>
      <c r="E544" s="209" t="s">
        <v>396</v>
      </c>
      <c r="F544" t="s">
        <v>225</v>
      </c>
      <c r="G544" t="s">
        <v>301</v>
      </c>
      <c r="H544" t="s">
        <v>300</v>
      </c>
      <c r="I544" t="s">
        <v>306</v>
      </c>
      <c r="J544" t="s">
        <v>225</v>
      </c>
      <c r="K544" t="s">
        <v>309</v>
      </c>
      <c r="S544" t="s">
        <v>26</v>
      </c>
      <c r="T544" t="s">
        <v>26</v>
      </c>
      <c r="U544">
        <v>4</v>
      </c>
      <c r="V544">
        <v>2</v>
      </c>
      <c r="W544">
        <v>5</v>
      </c>
      <c r="X544">
        <v>4</v>
      </c>
      <c r="Y544">
        <v>5</v>
      </c>
      <c r="Z544">
        <v>5</v>
      </c>
      <c r="AA544">
        <v>5</v>
      </c>
      <c r="AB544">
        <v>1</v>
      </c>
      <c r="AC544">
        <v>4</v>
      </c>
      <c r="AD544">
        <v>5</v>
      </c>
      <c r="AF544">
        <v>5</v>
      </c>
      <c r="AG544">
        <v>5</v>
      </c>
      <c r="AH544">
        <v>5</v>
      </c>
      <c r="AI544">
        <v>5</v>
      </c>
      <c r="AK544" t="s">
        <v>270</v>
      </c>
      <c r="AL544">
        <v>4</v>
      </c>
      <c r="AM544">
        <v>4</v>
      </c>
      <c r="AN544" t="s">
        <v>408</v>
      </c>
      <c r="AV544" s="109" t="s">
        <v>270</v>
      </c>
      <c r="AW544" t="s">
        <v>26</v>
      </c>
      <c r="AY544">
        <v>5</v>
      </c>
      <c r="AZ544" s="109">
        <v>5</v>
      </c>
      <c r="BA544" s="191" t="s">
        <v>303</v>
      </c>
      <c r="BB544" t="s">
        <v>308</v>
      </c>
      <c r="BD544">
        <f t="shared" si="37"/>
        <v>1</v>
      </c>
      <c r="BE544">
        <f t="shared" si="40"/>
        <v>0</v>
      </c>
      <c r="BF544">
        <f t="shared" si="40"/>
        <v>0</v>
      </c>
      <c r="BG544">
        <f t="shared" si="40"/>
        <v>0</v>
      </c>
      <c r="BH544">
        <f t="shared" si="40"/>
        <v>0</v>
      </c>
      <c r="BI544">
        <f t="shared" si="40"/>
        <v>0</v>
      </c>
      <c r="BJ544">
        <f t="shared" si="38"/>
        <v>1</v>
      </c>
      <c r="BK544">
        <f t="shared" si="39"/>
        <v>0</v>
      </c>
      <c r="BL544">
        <f t="shared" si="39"/>
        <v>1</v>
      </c>
      <c r="BM544">
        <f t="shared" si="39"/>
        <v>1</v>
      </c>
      <c r="BN544">
        <f t="shared" si="39"/>
        <v>0</v>
      </c>
      <c r="BO544">
        <f t="shared" si="39"/>
        <v>0</v>
      </c>
      <c r="BP544">
        <f t="shared" si="39"/>
        <v>0</v>
      </c>
    </row>
    <row r="545" spans="3:68" x14ac:dyDescent="0.2">
      <c r="C545" s="150" t="str">
        <f>IFERROR(VLOOKUP(TABLA!F545,BLIOTECAS!$C$1:$E$26,3,FALSE),"")</f>
        <v>Ciencias Sociales</v>
      </c>
      <c r="D545" s="209">
        <v>43970.895833333336</v>
      </c>
      <c r="E545" s="209" t="s">
        <v>396</v>
      </c>
      <c r="F545" t="s">
        <v>99</v>
      </c>
      <c r="G545" t="s">
        <v>301</v>
      </c>
      <c r="H545" t="s">
        <v>320</v>
      </c>
      <c r="I545" t="s">
        <v>315</v>
      </c>
      <c r="J545" t="s">
        <v>309</v>
      </c>
      <c r="M545" t="s">
        <v>555</v>
      </c>
      <c r="S545" t="s">
        <v>270</v>
      </c>
      <c r="T545" t="s">
        <v>270</v>
      </c>
      <c r="U545">
        <v>3</v>
      </c>
      <c r="V545">
        <v>1</v>
      </c>
      <c r="W545">
        <v>1</v>
      </c>
      <c r="X545">
        <v>4</v>
      </c>
      <c r="Y545">
        <v>4</v>
      </c>
      <c r="Z545">
        <v>2</v>
      </c>
      <c r="AA545">
        <v>4</v>
      </c>
      <c r="AB545">
        <v>3</v>
      </c>
      <c r="AC545">
        <v>3</v>
      </c>
      <c r="AD545">
        <v>3</v>
      </c>
      <c r="AF545">
        <v>3</v>
      </c>
      <c r="AG545">
        <v>2</v>
      </c>
      <c r="AH545">
        <v>3</v>
      </c>
      <c r="AI545">
        <v>3</v>
      </c>
      <c r="AJ545">
        <v>3</v>
      </c>
      <c r="AK545" t="s">
        <v>26</v>
      </c>
      <c r="AL545">
        <v>1</v>
      </c>
      <c r="AM545">
        <v>3</v>
      </c>
      <c r="AN545" t="s">
        <v>354</v>
      </c>
      <c r="AV545" s="109" t="s">
        <v>26</v>
      </c>
      <c r="AW545" t="s">
        <v>26</v>
      </c>
      <c r="AY545">
        <v>5</v>
      </c>
      <c r="AZ545" s="109">
        <v>4</v>
      </c>
      <c r="BA545" s="191" t="s">
        <v>311</v>
      </c>
      <c r="BB545" t="s">
        <v>317</v>
      </c>
      <c r="BD545">
        <f t="shared" si="37"/>
        <v>0</v>
      </c>
      <c r="BE545">
        <f t="shared" si="40"/>
        <v>1</v>
      </c>
      <c r="BF545">
        <f t="shared" si="40"/>
        <v>0</v>
      </c>
      <c r="BG545">
        <f t="shared" si="40"/>
        <v>0</v>
      </c>
      <c r="BH545">
        <f t="shared" si="40"/>
        <v>0</v>
      </c>
      <c r="BI545">
        <f t="shared" si="40"/>
        <v>0</v>
      </c>
      <c r="BJ545">
        <f t="shared" si="38"/>
        <v>1</v>
      </c>
      <c r="BK545">
        <f t="shared" si="39"/>
        <v>0</v>
      </c>
      <c r="BL545">
        <f t="shared" si="39"/>
        <v>0</v>
      </c>
      <c r="BM545">
        <f t="shared" si="39"/>
        <v>1</v>
      </c>
      <c r="BN545">
        <f t="shared" si="39"/>
        <v>0</v>
      </c>
      <c r="BO545">
        <f t="shared" si="39"/>
        <v>0</v>
      </c>
      <c r="BP545">
        <f t="shared" si="39"/>
        <v>0</v>
      </c>
    </row>
    <row r="546" spans="3:68" x14ac:dyDescent="0.2">
      <c r="C546" s="150" t="str">
        <f>IFERROR(VLOOKUP(TABLA!F546,BLIOTECAS!$C$1:$E$26,3,FALSE),"")</f>
        <v>Humanidades</v>
      </c>
      <c r="D546" s="209">
        <v>43970.895833333336</v>
      </c>
      <c r="E546" s="209" t="s">
        <v>396</v>
      </c>
      <c r="F546" t="s">
        <v>104</v>
      </c>
      <c r="G546" t="s">
        <v>300</v>
      </c>
      <c r="H546" t="s">
        <v>300</v>
      </c>
      <c r="I546" t="s">
        <v>306</v>
      </c>
      <c r="J546" t="s">
        <v>104</v>
      </c>
      <c r="K546" t="s">
        <v>310</v>
      </c>
      <c r="L546" t="s">
        <v>309</v>
      </c>
      <c r="M546" t="s">
        <v>556</v>
      </c>
      <c r="S546" t="s">
        <v>270</v>
      </c>
      <c r="T546" t="s">
        <v>270</v>
      </c>
      <c r="U546">
        <v>5</v>
      </c>
      <c r="V546">
        <v>1</v>
      </c>
      <c r="W546">
        <v>3</v>
      </c>
      <c r="X546">
        <v>4</v>
      </c>
      <c r="Y546">
        <v>5</v>
      </c>
      <c r="Z546">
        <v>5</v>
      </c>
      <c r="AA546">
        <v>5</v>
      </c>
      <c r="AB546">
        <v>1</v>
      </c>
      <c r="AC546">
        <v>3</v>
      </c>
      <c r="AD546">
        <v>5</v>
      </c>
      <c r="AF546">
        <v>5</v>
      </c>
      <c r="AG546">
        <v>4</v>
      </c>
      <c r="AH546">
        <v>4</v>
      </c>
      <c r="AI546">
        <v>3</v>
      </c>
      <c r="AJ546">
        <v>5</v>
      </c>
      <c r="AK546" t="s">
        <v>26</v>
      </c>
      <c r="AL546">
        <v>5</v>
      </c>
      <c r="AM546">
        <v>1</v>
      </c>
      <c r="AN546" t="s">
        <v>400</v>
      </c>
      <c r="AV546" s="109" t="s">
        <v>26</v>
      </c>
      <c r="AW546" t="s">
        <v>26</v>
      </c>
      <c r="AY546">
        <v>3</v>
      </c>
      <c r="AZ546" s="109">
        <v>4</v>
      </c>
      <c r="BA546" s="191" t="s">
        <v>303</v>
      </c>
      <c r="BB546" t="s">
        <v>317</v>
      </c>
      <c r="BD546">
        <f t="shared" si="37"/>
        <v>1</v>
      </c>
      <c r="BE546">
        <f t="shared" si="40"/>
        <v>0</v>
      </c>
      <c r="BF546">
        <f t="shared" si="40"/>
        <v>0</v>
      </c>
      <c r="BG546">
        <f t="shared" si="40"/>
        <v>0</v>
      </c>
      <c r="BH546">
        <f t="shared" si="40"/>
        <v>0</v>
      </c>
      <c r="BI546">
        <f t="shared" si="40"/>
        <v>0</v>
      </c>
      <c r="BJ546">
        <f t="shared" si="38"/>
        <v>0</v>
      </c>
      <c r="BK546">
        <f t="shared" si="39"/>
        <v>0</v>
      </c>
      <c r="BL546">
        <f t="shared" si="39"/>
        <v>1</v>
      </c>
      <c r="BM546">
        <f t="shared" si="39"/>
        <v>1</v>
      </c>
      <c r="BN546">
        <f t="shared" si="39"/>
        <v>0</v>
      </c>
      <c r="BO546">
        <f t="shared" si="39"/>
        <v>0</v>
      </c>
      <c r="BP546">
        <f t="shared" si="39"/>
        <v>0</v>
      </c>
    </row>
    <row r="547" spans="3:68" x14ac:dyDescent="0.2">
      <c r="C547" s="150" t="str">
        <f>IFERROR(VLOOKUP(TABLA!F547,BLIOTECAS!$C$1:$E$26,3,FALSE),"")</f>
        <v>Humanidades</v>
      </c>
      <c r="D547" s="209">
        <v>43970.894444444442</v>
      </c>
      <c r="E547" s="209" t="s">
        <v>401</v>
      </c>
      <c r="F547" t="s">
        <v>104</v>
      </c>
      <c r="G547" t="s">
        <v>301</v>
      </c>
      <c r="H547" t="s">
        <v>300</v>
      </c>
      <c r="I547" t="s">
        <v>318</v>
      </c>
      <c r="J547" t="s">
        <v>104</v>
      </c>
      <c r="K547" t="s">
        <v>310</v>
      </c>
      <c r="S547" t="s">
        <v>26</v>
      </c>
      <c r="T547" t="s">
        <v>270</v>
      </c>
      <c r="U547">
        <v>3</v>
      </c>
      <c r="V547">
        <v>4</v>
      </c>
      <c r="W547">
        <v>4</v>
      </c>
      <c r="X547">
        <v>1</v>
      </c>
      <c r="Y547">
        <v>3</v>
      </c>
      <c r="Z547">
        <v>3</v>
      </c>
      <c r="AA547">
        <v>1</v>
      </c>
      <c r="AB547">
        <v>2</v>
      </c>
      <c r="AC547">
        <v>4</v>
      </c>
      <c r="AD547">
        <v>4</v>
      </c>
      <c r="AF547">
        <v>4</v>
      </c>
      <c r="AG547">
        <v>4</v>
      </c>
      <c r="AH547">
        <v>4</v>
      </c>
      <c r="AI547">
        <v>4</v>
      </c>
      <c r="AJ547">
        <v>4</v>
      </c>
      <c r="AK547" t="s">
        <v>26</v>
      </c>
      <c r="AL547">
        <v>4</v>
      </c>
      <c r="AM547">
        <v>4</v>
      </c>
      <c r="AN547" t="s">
        <v>326</v>
      </c>
      <c r="AV547" s="109" t="s">
        <v>270</v>
      </c>
      <c r="AW547" t="s">
        <v>26</v>
      </c>
      <c r="AY547">
        <v>4</v>
      </c>
      <c r="AZ547" s="109">
        <v>5</v>
      </c>
      <c r="BA547" s="191" t="s">
        <v>311</v>
      </c>
      <c r="BB547" t="s">
        <v>308</v>
      </c>
      <c r="BD547">
        <f t="shared" si="37"/>
        <v>0</v>
      </c>
      <c r="BE547">
        <f t="shared" si="40"/>
        <v>0</v>
      </c>
      <c r="BF547">
        <f t="shared" si="40"/>
        <v>1</v>
      </c>
      <c r="BG547">
        <f t="shared" si="40"/>
        <v>0</v>
      </c>
      <c r="BH547">
        <f t="shared" si="40"/>
        <v>0</v>
      </c>
      <c r="BI547">
        <f t="shared" si="40"/>
        <v>0</v>
      </c>
      <c r="BJ547">
        <f t="shared" si="38"/>
        <v>0</v>
      </c>
      <c r="BK547">
        <f t="shared" si="39"/>
        <v>1</v>
      </c>
      <c r="BL547">
        <f t="shared" si="39"/>
        <v>0</v>
      </c>
      <c r="BM547">
        <f t="shared" si="39"/>
        <v>1</v>
      </c>
      <c r="BN547">
        <f t="shared" si="39"/>
        <v>0</v>
      </c>
      <c r="BO547">
        <f t="shared" si="39"/>
        <v>0</v>
      </c>
      <c r="BP547">
        <f t="shared" si="39"/>
        <v>0</v>
      </c>
    </row>
    <row r="548" spans="3:68" x14ac:dyDescent="0.2">
      <c r="C548" s="150" t="str">
        <f>IFERROR(VLOOKUP(TABLA!F548,BLIOTECAS!$C$1:$E$26,3,FALSE),"")</f>
        <v>Ciencias Experimentales</v>
      </c>
      <c r="D548" s="209">
        <v>43970.893055555556</v>
      </c>
      <c r="E548" s="209" t="s">
        <v>396</v>
      </c>
      <c r="F548" t="s">
        <v>105</v>
      </c>
      <c r="G548" t="s">
        <v>305</v>
      </c>
      <c r="H548" t="s">
        <v>320</v>
      </c>
      <c r="I548" t="s">
        <v>306</v>
      </c>
      <c r="J548" t="s">
        <v>105</v>
      </c>
      <c r="K548" t="s">
        <v>309</v>
      </c>
      <c r="S548" t="s">
        <v>270</v>
      </c>
      <c r="T548" t="s">
        <v>270</v>
      </c>
      <c r="U548">
        <v>3</v>
      </c>
      <c r="V548">
        <v>1</v>
      </c>
      <c r="W548">
        <v>1</v>
      </c>
      <c r="X548">
        <v>2</v>
      </c>
      <c r="Y548">
        <v>5</v>
      </c>
      <c r="Z548">
        <v>4</v>
      </c>
      <c r="AA548">
        <v>5</v>
      </c>
      <c r="AB548">
        <v>1</v>
      </c>
      <c r="AC548">
        <v>3</v>
      </c>
      <c r="AD548">
        <v>4</v>
      </c>
      <c r="AF548">
        <v>3</v>
      </c>
      <c r="AG548">
        <v>3</v>
      </c>
      <c r="AH548">
        <v>3</v>
      </c>
      <c r="AI548">
        <v>3</v>
      </c>
      <c r="AJ548">
        <v>4</v>
      </c>
      <c r="AK548" t="s">
        <v>26</v>
      </c>
      <c r="AL548">
        <v>4</v>
      </c>
      <c r="AM548">
        <v>3</v>
      </c>
      <c r="AN548" t="s">
        <v>424</v>
      </c>
      <c r="AV548" s="109" t="s">
        <v>26</v>
      </c>
      <c r="AW548" t="s">
        <v>26</v>
      </c>
      <c r="AY548">
        <v>4</v>
      </c>
      <c r="AZ548" s="109">
        <v>4</v>
      </c>
      <c r="BA548" s="191" t="s">
        <v>311</v>
      </c>
      <c r="BB548" t="s">
        <v>308</v>
      </c>
      <c r="BD548">
        <f t="shared" si="37"/>
        <v>1</v>
      </c>
      <c r="BE548">
        <f t="shared" si="40"/>
        <v>0</v>
      </c>
      <c r="BF548">
        <f t="shared" si="40"/>
        <v>0</v>
      </c>
      <c r="BG548">
        <f t="shared" si="40"/>
        <v>0</v>
      </c>
      <c r="BH548">
        <f t="shared" si="40"/>
        <v>0</v>
      </c>
      <c r="BI548">
        <f t="shared" si="40"/>
        <v>0</v>
      </c>
      <c r="BJ548">
        <f t="shared" si="38"/>
        <v>0</v>
      </c>
      <c r="BK548">
        <f t="shared" si="39"/>
        <v>0</v>
      </c>
      <c r="BL548">
        <f t="shared" si="39"/>
        <v>1</v>
      </c>
      <c r="BM548">
        <f t="shared" si="39"/>
        <v>0</v>
      </c>
      <c r="BN548">
        <f t="shared" si="39"/>
        <v>0</v>
      </c>
      <c r="BO548">
        <f t="shared" si="39"/>
        <v>0</v>
      </c>
      <c r="BP548">
        <f t="shared" si="39"/>
        <v>0</v>
      </c>
    </row>
    <row r="549" spans="3:68" x14ac:dyDescent="0.2">
      <c r="C549" s="150" t="str">
        <f>IFERROR(VLOOKUP(TABLA!F549,BLIOTECAS!$C$1:$E$26,3,FALSE),"")</f>
        <v>Ciencias Experimentales</v>
      </c>
      <c r="D549" s="209">
        <v>43970.892361111109</v>
      </c>
      <c r="E549" s="209" t="s">
        <v>396</v>
      </c>
      <c r="F549" t="s">
        <v>94</v>
      </c>
      <c r="G549" t="s">
        <v>301</v>
      </c>
      <c r="H549" t="s">
        <v>300</v>
      </c>
      <c r="I549" t="s">
        <v>306</v>
      </c>
      <c r="J549" t="s">
        <v>94</v>
      </c>
      <c r="K549" t="s">
        <v>96</v>
      </c>
      <c r="L549" t="s">
        <v>98</v>
      </c>
      <c r="S549" t="s">
        <v>270</v>
      </c>
      <c r="T549" t="s">
        <v>270</v>
      </c>
      <c r="U549">
        <v>5</v>
      </c>
      <c r="V549">
        <v>1</v>
      </c>
      <c r="W549">
        <v>1</v>
      </c>
      <c r="X549">
        <v>5</v>
      </c>
      <c r="Y549">
        <v>5</v>
      </c>
      <c r="Z549">
        <v>5</v>
      </c>
      <c r="AB549">
        <v>4</v>
      </c>
      <c r="AC549">
        <v>5</v>
      </c>
      <c r="AD549">
        <v>5</v>
      </c>
      <c r="AF549">
        <v>4</v>
      </c>
      <c r="AG549">
        <v>4</v>
      </c>
      <c r="AH549">
        <v>5</v>
      </c>
      <c r="AI549">
        <v>3</v>
      </c>
      <c r="AJ549">
        <v>5</v>
      </c>
      <c r="AK549" t="s">
        <v>270</v>
      </c>
      <c r="AL549">
        <v>5</v>
      </c>
      <c r="AM549">
        <v>4</v>
      </c>
      <c r="AN549" t="s">
        <v>354</v>
      </c>
      <c r="AV549" s="109" t="s">
        <v>270</v>
      </c>
      <c r="AW549" t="s">
        <v>26</v>
      </c>
      <c r="AY549">
        <v>5</v>
      </c>
      <c r="AZ549" s="109">
        <v>5</v>
      </c>
      <c r="BA549" s="191" t="s">
        <v>303</v>
      </c>
      <c r="BB549" t="s">
        <v>317</v>
      </c>
      <c r="BD549">
        <f t="shared" si="37"/>
        <v>1</v>
      </c>
      <c r="BE549">
        <f t="shared" si="40"/>
        <v>0</v>
      </c>
      <c r="BF549">
        <f t="shared" si="40"/>
        <v>0</v>
      </c>
      <c r="BG549">
        <f t="shared" si="40"/>
        <v>0</v>
      </c>
      <c r="BH549">
        <f t="shared" si="40"/>
        <v>0</v>
      </c>
      <c r="BI549">
        <f t="shared" si="40"/>
        <v>0</v>
      </c>
      <c r="BJ549">
        <f t="shared" si="38"/>
        <v>1</v>
      </c>
      <c r="BK549">
        <f t="shared" si="39"/>
        <v>0</v>
      </c>
      <c r="BL549">
        <f t="shared" si="39"/>
        <v>0</v>
      </c>
      <c r="BM549">
        <f t="shared" si="39"/>
        <v>1</v>
      </c>
      <c r="BN549">
        <f t="shared" si="39"/>
        <v>0</v>
      </c>
      <c r="BO549">
        <f t="shared" si="39"/>
        <v>0</v>
      </c>
      <c r="BP549">
        <f t="shared" si="39"/>
        <v>0</v>
      </c>
    </row>
    <row r="550" spans="3:68" x14ac:dyDescent="0.2">
      <c r="C550" s="150" t="str">
        <f>IFERROR(VLOOKUP(TABLA!F550,BLIOTECAS!$C$1:$E$26,3,FALSE),"")</f>
        <v>Ciencias Experimentales</v>
      </c>
      <c r="D550" s="209">
        <v>43970.887499999997</v>
      </c>
      <c r="E550" s="209" t="s">
        <v>396</v>
      </c>
      <c r="F550" t="s">
        <v>94</v>
      </c>
      <c r="G550" t="s">
        <v>305</v>
      </c>
      <c r="H550" t="s">
        <v>300</v>
      </c>
      <c r="I550" t="s">
        <v>306</v>
      </c>
      <c r="J550" t="s">
        <v>94</v>
      </c>
      <c r="K550" t="s">
        <v>96</v>
      </c>
      <c r="L550" t="s">
        <v>309</v>
      </c>
      <c r="S550" t="s">
        <v>270</v>
      </c>
      <c r="T550" t="s">
        <v>270</v>
      </c>
      <c r="U550">
        <v>5</v>
      </c>
      <c r="V550">
        <v>1</v>
      </c>
      <c r="W550">
        <v>4</v>
      </c>
      <c r="X550">
        <v>5</v>
      </c>
      <c r="Y550">
        <v>3</v>
      </c>
      <c r="Z550">
        <v>2</v>
      </c>
      <c r="AA550">
        <v>4</v>
      </c>
      <c r="AB550">
        <v>2</v>
      </c>
      <c r="AC550">
        <v>4</v>
      </c>
      <c r="AD550">
        <v>4</v>
      </c>
      <c r="AF550">
        <v>4</v>
      </c>
      <c r="AG550">
        <v>4</v>
      </c>
      <c r="AH550">
        <v>4</v>
      </c>
      <c r="AI550">
        <v>3</v>
      </c>
      <c r="AJ550">
        <v>5</v>
      </c>
      <c r="AK550" t="s">
        <v>26</v>
      </c>
      <c r="AL550">
        <v>4</v>
      </c>
      <c r="AM550">
        <v>3</v>
      </c>
      <c r="AN550" t="s">
        <v>424</v>
      </c>
      <c r="AV550" s="109" t="s">
        <v>26</v>
      </c>
      <c r="AW550" t="s">
        <v>26</v>
      </c>
      <c r="AY550">
        <v>4</v>
      </c>
      <c r="AZ550" s="109">
        <v>4</v>
      </c>
      <c r="BA550" s="191" t="s">
        <v>311</v>
      </c>
      <c r="BB550" t="s">
        <v>308</v>
      </c>
      <c r="BD550">
        <f t="shared" si="37"/>
        <v>1</v>
      </c>
      <c r="BE550">
        <f t="shared" si="40"/>
        <v>0</v>
      </c>
      <c r="BF550">
        <f t="shared" si="40"/>
        <v>0</v>
      </c>
      <c r="BG550">
        <f t="shared" si="40"/>
        <v>0</v>
      </c>
      <c r="BH550">
        <f t="shared" si="40"/>
        <v>0</v>
      </c>
      <c r="BI550">
        <f t="shared" si="40"/>
        <v>0</v>
      </c>
      <c r="BJ550">
        <f t="shared" si="38"/>
        <v>0</v>
      </c>
      <c r="BK550">
        <f t="shared" si="39"/>
        <v>0</v>
      </c>
      <c r="BL550">
        <f t="shared" si="39"/>
        <v>1</v>
      </c>
      <c r="BM550">
        <f t="shared" si="39"/>
        <v>0</v>
      </c>
      <c r="BN550">
        <f t="shared" si="39"/>
        <v>0</v>
      </c>
      <c r="BO550">
        <f t="shared" si="39"/>
        <v>0</v>
      </c>
      <c r="BP550">
        <f t="shared" si="39"/>
        <v>0</v>
      </c>
    </row>
    <row r="551" spans="3:68" x14ac:dyDescent="0.2">
      <c r="C551" s="150" t="str">
        <f>IFERROR(VLOOKUP(TABLA!F551,BLIOTECAS!$C$1:$E$26,3,FALSE),"")</f>
        <v>Humanidades</v>
      </c>
      <c r="D551" s="209">
        <v>43970.887499999997</v>
      </c>
      <c r="E551" s="209" t="s">
        <v>418</v>
      </c>
      <c r="F551" t="s">
        <v>104</v>
      </c>
      <c r="G551" t="s">
        <v>305</v>
      </c>
      <c r="H551" t="s">
        <v>300</v>
      </c>
      <c r="I551" t="s">
        <v>306</v>
      </c>
      <c r="J551" t="s">
        <v>108</v>
      </c>
      <c r="K551" t="s">
        <v>309</v>
      </c>
      <c r="L551" t="s">
        <v>103</v>
      </c>
      <c r="S551" t="s">
        <v>270</v>
      </c>
      <c r="T551" t="s">
        <v>270</v>
      </c>
      <c r="U551">
        <v>3</v>
      </c>
      <c r="W551">
        <v>1</v>
      </c>
      <c r="X551">
        <v>1</v>
      </c>
      <c r="Y551">
        <v>3</v>
      </c>
      <c r="AA551">
        <v>2</v>
      </c>
      <c r="AC551">
        <v>4</v>
      </c>
      <c r="AD551">
        <v>4</v>
      </c>
      <c r="AF551">
        <v>4</v>
      </c>
      <c r="AG551">
        <v>3</v>
      </c>
      <c r="AH551">
        <v>3</v>
      </c>
      <c r="AJ551">
        <v>3</v>
      </c>
      <c r="AK551" t="s">
        <v>26</v>
      </c>
      <c r="AL551">
        <v>4</v>
      </c>
      <c r="AM551">
        <v>4</v>
      </c>
      <c r="AN551" t="s">
        <v>334</v>
      </c>
      <c r="AV551" s="109" t="s">
        <v>270</v>
      </c>
      <c r="AW551" t="s">
        <v>26</v>
      </c>
      <c r="AY551">
        <v>5</v>
      </c>
      <c r="AZ551" s="109">
        <v>5</v>
      </c>
      <c r="BA551" s="191" t="s">
        <v>311</v>
      </c>
      <c r="BB551" t="s">
        <v>308</v>
      </c>
      <c r="BD551">
        <f t="shared" ref="BD551:BD614" si="41">IF(IFERROR(FIND(BD$1,$I551,1),0)&lt;&gt;0,1,0)</f>
        <v>1</v>
      </c>
      <c r="BE551">
        <f t="shared" si="40"/>
        <v>0</v>
      </c>
      <c r="BF551">
        <f t="shared" si="40"/>
        <v>0</v>
      </c>
      <c r="BG551">
        <f t="shared" si="40"/>
        <v>0</v>
      </c>
      <c r="BH551">
        <f t="shared" si="40"/>
        <v>0</v>
      </c>
      <c r="BI551">
        <f t="shared" si="40"/>
        <v>0</v>
      </c>
      <c r="BJ551">
        <f t="shared" si="38"/>
        <v>0</v>
      </c>
      <c r="BK551">
        <f t="shared" si="39"/>
        <v>1</v>
      </c>
      <c r="BL551">
        <f t="shared" si="39"/>
        <v>0</v>
      </c>
      <c r="BM551">
        <f t="shared" si="39"/>
        <v>0</v>
      </c>
      <c r="BN551">
        <f t="shared" si="39"/>
        <v>0</v>
      </c>
      <c r="BO551">
        <f t="shared" si="39"/>
        <v>0</v>
      </c>
      <c r="BP551">
        <f t="shared" si="39"/>
        <v>0</v>
      </c>
    </row>
    <row r="552" spans="3:68" x14ac:dyDescent="0.2">
      <c r="C552" s="150" t="str">
        <f>IFERROR(VLOOKUP(TABLA!F552,BLIOTECAS!$C$1:$E$26,3,FALSE),"")</f>
        <v>Ciencias Experimentales</v>
      </c>
      <c r="D552" s="209">
        <v>43970.886805555558</v>
      </c>
      <c r="E552" s="209" t="s">
        <v>396</v>
      </c>
      <c r="F552" t="s">
        <v>90</v>
      </c>
      <c r="G552" t="s">
        <v>301</v>
      </c>
      <c r="H552" t="s">
        <v>320</v>
      </c>
      <c r="I552" t="s">
        <v>306</v>
      </c>
      <c r="J552" t="s">
        <v>90</v>
      </c>
      <c r="K552" t="s">
        <v>90</v>
      </c>
      <c r="L552" t="s">
        <v>90</v>
      </c>
      <c r="S552" t="s">
        <v>270</v>
      </c>
      <c r="T552" t="s">
        <v>26</v>
      </c>
      <c r="U552">
        <v>3</v>
      </c>
      <c r="V552">
        <v>1</v>
      </c>
      <c r="W552">
        <v>1</v>
      </c>
      <c r="X552">
        <v>3</v>
      </c>
      <c r="Y552">
        <v>5</v>
      </c>
      <c r="Z552">
        <v>4</v>
      </c>
      <c r="AA552">
        <v>5</v>
      </c>
      <c r="AB552">
        <v>1</v>
      </c>
      <c r="AC552">
        <v>2</v>
      </c>
      <c r="AD552">
        <v>3</v>
      </c>
      <c r="AF552">
        <v>3</v>
      </c>
      <c r="AG552">
        <v>3</v>
      </c>
      <c r="AH552">
        <v>4</v>
      </c>
      <c r="AI552">
        <v>3</v>
      </c>
      <c r="AJ552">
        <v>4</v>
      </c>
      <c r="AK552" t="s">
        <v>26</v>
      </c>
      <c r="AL552">
        <v>3</v>
      </c>
      <c r="AM552">
        <v>3</v>
      </c>
      <c r="AN552" t="s">
        <v>345</v>
      </c>
      <c r="AV552" s="109" t="s">
        <v>26</v>
      </c>
      <c r="AW552" t="s">
        <v>26</v>
      </c>
      <c r="AY552">
        <v>4</v>
      </c>
      <c r="AZ552" s="109">
        <v>3</v>
      </c>
      <c r="BA552" s="191" t="s">
        <v>311</v>
      </c>
      <c r="BB552" t="s">
        <v>317</v>
      </c>
      <c r="BD552">
        <f t="shared" si="41"/>
        <v>1</v>
      </c>
      <c r="BE552">
        <f t="shared" si="40"/>
        <v>0</v>
      </c>
      <c r="BF552">
        <f t="shared" si="40"/>
        <v>0</v>
      </c>
      <c r="BG552">
        <f t="shared" si="40"/>
        <v>0</v>
      </c>
      <c r="BH552">
        <f t="shared" si="40"/>
        <v>0</v>
      </c>
      <c r="BI552">
        <f t="shared" si="40"/>
        <v>0</v>
      </c>
      <c r="BJ552">
        <f t="shared" si="38"/>
        <v>0</v>
      </c>
      <c r="BK552">
        <f t="shared" si="39"/>
        <v>0</v>
      </c>
      <c r="BL552">
        <f t="shared" si="39"/>
        <v>0</v>
      </c>
      <c r="BM552">
        <f t="shared" si="39"/>
        <v>1</v>
      </c>
      <c r="BN552">
        <f t="shared" si="39"/>
        <v>0</v>
      </c>
      <c r="BO552">
        <f t="shared" si="39"/>
        <v>0</v>
      </c>
      <c r="BP552">
        <f t="shared" si="39"/>
        <v>0</v>
      </c>
    </row>
    <row r="553" spans="3:68" x14ac:dyDescent="0.2">
      <c r="C553" s="150" t="str">
        <f>IFERROR(VLOOKUP(TABLA!F553,BLIOTECAS!$C$1:$E$26,3,FALSE),"")</f>
        <v>Humanidades</v>
      </c>
      <c r="D553" s="209">
        <v>43970.883333333331</v>
      </c>
      <c r="E553" s="209" t="s">
        <v>407</v>
      </c>
      <c r="F553" t="s">
        <v>102</v>
      </c>
      <c r="G553" t="s">
        <v>305</v>
      </c>
      <c r="H553" t="s">
        <v>305</v>
      </c>
      <c r="I553" t="s">
        <v>306</v>
      </c>
      <c r="J553" t="s">
        <v>309</v>
      </c>
      <c r="K553" t="s">
        <v>310</v>
      </c>
      <c r="L553" t="s">
        <v>104</v>
      </c>
      <c r="S553" t="s">
        <v>26</v>
      </c>
      <c r="T553" t="s">
        <v>270</v>
      </c>
      <c r="U553">
        <v>4</v>
      </c>
      <c r="V553">
        <v>4</v>
      </c>
      <c r="W553">
        <v>4</v>
      </c>
      <c r="X553">
        <v>4</v>
      </c>
      <c r="Y553">
        <v>4</v>
      </c>
      <c r="Z553">
        <v>4</v>
      </c>
      <c r="AA553">
        <v>4</v>
      </c>
      <c r="AB553">
        <v>4</v>
      </c>
      <c r="AC553">
        <v>2</v>
      </c>
      <c r="AD553">
        <v>5</v>
      </c>
      <c r="AF553">
        <v>3</v>
      </c>
      <c r="AG553">
        <v>3</v>
      </c>
      <c r="AH553">
        <v>2</v>
      </c>
      <c r="AI553">
        <v>2</v>
      </c>
      <c r="AJ553">
        <v>3</v>
      </c>
      <c r="AK553" t="s">
        <v>270</v>
      </c>
      <c r="AL553">
        <v>3</v>
      </c>
      <c r="AM553">
        <v>3</v>
      </c>
      <c r="AN553" t="s">
        <v>468</v>
      </c>
      <c r="AV553" s="109" t="s">
        <v>270</v>
      </c>
      <c r="AW553" t="s">
        <v>26</v>
      </c>
      <c r="AY553">
        <v>5</v>
      </c>
      <c r="AZ553" s="109">
        <v>5</v>
      </c>
      <c r="BA553" s="191" t="s">
        <v>319</v>
      </c>
      <c r="BB553" t="s">
        <v>317</v>
      </c>
      <c r="BD553">
        <f t="shared" si="41"/>
        <v>1</v>
      </c>
      <c r="BE553">
        <f t="shared" si="40"/>
        <v>0</v>
      </c>
      <c r="BF553">
        <f t="shared" si="40"/>
        <v>0</v>
      </c>
      <c r="BG553">
        <f t="shared" si="40"/>
        <v>0</v>
      </c>
      <c r="BH553">
        <f t="shared" si="40"/>
        <v>0</v>
      </c>
      <c r="BI553">
        <f t="shared" si="40"/>
        <v>0</v>
      </c>
      <c r="BJ553">
        <f t="shared" si="38"/>
        <v>1</v>
      </c>
      <c r="BK553">
        <f t="shared" si="39"/>
        <v>1</v>
      </c>
      <c r="BL553">
        <f t="shared" si="39"/>
        <v>1</v>
      </c>
      <c r="BM553">
        <f t="shared" si="39"/>
        <v>1</v>
      </c>
      <c r="BN553">
        <f t="shared" si="39"/>
        <v>1</v>
      </c>
      <c r="BO553">
        <f t="shared" si="39"/>
        <v>0</v>
      </c>
      <c r="BP553">
        <f t="shared" si="39"/>
        <v>0</v>
      </c>
    </row>
    <row r="554" spans="3:68" x14ac:dyDescent="0.2">
      <c r="C554" s="150" t="str">
        <f>IFERROR(VLOOKUP(TABLA!F554,BLIOTECAS!$C$1:$E$26,3,FALSE),"")</f>
        <v>Ciencias Sociales</v>
      </c>
      <c r="D554" s="209">
        <v>43970.881944444445</v>
      </c>
      <c r="E554" s="209" t="s">
        <v>396</v>
      </c>
      <c r="F554" t="s">
        <v>221</v>
      </c>
      <c r="G554" t="s">
        <v>300</v>
      </c>
      <c r="H554" t="s">
        <v>397</v>
      </c>
      <c r="I554" t="s">
        <v>306</v>
      </c>
      <c r="J554" t="s">
        <v>221</v>
      </c>
      <c r="S554" t="s">
        <v>270</v>
      </c>
      <c r="T554" t="s">
        <v>270</v>
      </c>
      <c r="U554">
        <v>3</v>
      </c>
      <c r="V554">
        <v>1</v>
      </c>
      <c r="W554">
        <v>1</v>
      </c>
      <c r="X554">
        <v>3</v>
      </c>
      <c r="Y554">
        <v>5</v>
      </c>
      <c r="Z554">
        <v>3</v>
      </c>
      <c r="AA554">
        <v>5</v>
      </c>
      <c r="AB554">
        <v>1</v>
      </c>
      <c r="AC554">
        <v>2</v>
      </c>
      <c r="AD554">
        <v>4</v>
      </c>
      <c r="AF554">
        <v>2</v>
      </c>
      <c r="AG554">
        <v>3</v>
      </c>
      <c r="AH554">
        <v>1</v>
      </c>
      <c r="AI554">
        <v>3</v>
      </c>
      <c r="AJ554">
        <v>4</v>
      </c>
      <c r="AK554" t="s">
        <v>26</v>
      </c>
      <c r="AL554">
        <v>2</v>
      </c>
      <c r="AM554">
        <v>4</v>
      </c>
      <c r="AN554" t="s">
        <v>428</v>
      </c>
      <c r="AV554" s="109" t="s">
        <v>26</v>
      </c>
      <c r="AW554" t="s">
        <v>26</v>
      </c>
      <c r="AY554">
        <v>3</v>
      </c>
      <c r="AZ554" s="109">
        <v>4</v>
      </c>
      <c r="BA554" s="191" t="s">
        <v>311</v>
      </c>
      <c r="BB554" t="s">
        <v>317</v>
      </c>
      <c r="BD554">
        <f t="shared" si="41"/>
        <v>1</v>
      </c>
      <c r="BE554">
        <f t="shared" si="40"/>
        <v>0</v>
      </c>
      <c r="BF554">
        <f t="shared" si="40"/>
        <v>0</v>
      </c>
      <c r="BG554">
        <f t="shared" si="40"/>
        <v>0</v>
      </c>
      <c r="BH554">
        <f t="shared" si="40"/>
        <v>0</v>
      </c>
      <c r="BI554">
        <f t="shared" si="40"/>
        <v>0</v>
      </c>
      <c r="BJ554">
        <f t="shared" si="38"/>
        <v>0</v>
      </c>
      <c r="BK554">
        <f t="shared" si="39"/>
        <v>1</v>
      </c>
      <c r="BL554">
        <f t="shared" si="39"/>
        <v>1</v>
      </c>
      <c r="BM554">
        <f t="shared" si="39"/>
        <v>1</v>
      </c>
      <c r="BN554">
        <f t="shared" si="39"/>
        <v>0</v>
      </c>
      <c r="BO554">
        <f t="shared" si="39"/>
        <v>0</v>
      </c>
      <c r="BP554">
        <f t="shared" si="39"/>
        <v>0</v>
      </c>
    </row>
    <row r="555" spans="3:68" x14ac:dyDescent="0.2">
      <c r="C555" s="150" t="str">
        <f>IFERROR(VLOOKUP(TABLA!F555,BLIOTECAS!$C$1:$E$26,3,FALSE),"")</f>
        <v>Ciencias Sociales</v>
      </c>
      <c r="D555" s="209">
        <v>43970.881249999999</v>
      </c>
      <c r="E555" s="209" t="s">
        <v>396</v>
      </c>
      <c r="F555" t="s">
        <v>92</v>
      </c>
      <c r="G555" t="s">
        <v>305</v>
      </c>
      <c r="H555" t="s">
        <v>300</v>
      </c>
      <c r="I555" t="s">
        <v>327</v>
      </c>
      <c r="J555" t="s">
        <v>92</v>
      </c>
      <c r="K555" t="s">
        <v>309</v>
      </c>
      <c r="M555" t="s">
        <v>557</v>
      </c>
      <c r="S555" t="s">
        <v>270</v>
      </c>
      <c r="T555" t="s">
        <v>270</v>
      </c>
      <c r="U555">
        <v>3</v>
      </c>
      <c r="V555">
        <v>2</v>
      </c>
      <c r="W555">
        <v>2</v>
      </c>
      <c r="X555">
        <v>4</v>
      </c>
      <c r="Y555">
        <v>4</v>
      </c>
      <c r="Z555">
        <v>2</v>
      </c>
      <c r="AA555">
        <v>2</v>
      </c>
      <c r="AB555">
        <v>4</v>
      </c>
      <c r="AC555">
        <v>4</v>
      </c>
      <c r="AD555">
        <v>4</v>
      </c>
      <c r="AF555">
        <v>4</v>
      </c>
      <c r="AG555">
        <v>5</v>
      </c>
      <c r="AH555">
        <v>4</v>
      </c>
      <c r="AI555">
        <v>3</v>
      </c>
      <c r="AJ555">
        <v>4</v>
      </c>
      <c r="AK555" t="s">
        <v>270</v>
      </c>
      <c r="AL555">
        <v>4</v>
      </c>
      <c r="AM555">
        <v>1</v>
      </c>
      <c r="AN555" t="s">
        <v>307</v>
      </c>
      <c r="AV555" s="109" t="s">
        <v>26</v>
      </c>
      <c r="AW555" t="s">
        <v>26</v>
      </c>
      <c r="AY555">
        <v>5</v>
      </c>
      <c r="AZ555" s="109">
        <v>5</v>
      </c>
      <c r="BA555" s="191" t="s">
        <v>311</v>
      </c>
      <c r="BB555" t="s">
        <v>308</v>
      </c>
      <c r="BD555">
        <f t="shared" si="41"/>
        <v>1</v>
      </c>
      <c r="BE555">
        <f t="shared" si="40"/>
        <v>0</v>
      </c>
      <c r="BF555">
        <f t="shared" si="40"/>
        <v>1</v>
      </c>
      <c r="BG555">
        <f t="shared" si="40"/>
        <v>0</v>
      </c>
      <c r="BH555">
        <f t="shared" si="40"/>
        <v>0</v>
      </c>
      <c r="BI555">
        <f t="shared" si="40"/>
        <v>0</v>
      </c>
      <c r="BJ555">
        <f t="shared" si="38"/>
        <v>0</v>
      </c>
      <c r="BK555">
        <f t="shared" si="39"/>
        <v>0</v>
      </c>
      <c r="BL555">
        <f t="shared" si="39"/>
        <v>0</v>
      </c>
      <c r="BM555">
        <f t="shared" si="39"/>
        <v>0</v>
      </c>
      <c r="BN555">
        <f t="shared" si="39"/>
        <v>0</v>
      </c>
      <c r="BO555">
        <f t="shared" si="39"/>
        <v>1</v>
      </c>
      <c r="BP555">
        <f t="shared" si="39"/>
        <v>0</v>
      </c>
    </row>
    <row r="556" spans="3:68" x14ac:dyDescent="0.2">
      <c r="C556" s="150" t="str">
        <f>IFERROR(VLOOKUP(TABLA!F556,BLIOTECAS!$C$1:$E$26,3,FALSE),"")</f>
        <v>Ciencias Experimentales</v>
      </c>
      <c r="D556" s="209">
        <v>43970.880555555559</v>
      </c>
      <c r="E556" s="209" t="s">
        <v>396</v>
      </c>
      <c r="F556" t="s">
        <v>90</v>
      </c>
      <c r="G556" t="s">
        <v>305</v>
      </c>
      <c r="H556" t="s">
        <v>305</v>
      </c>
      <c r="I556" t="s">
        <v>306</v>
      </c>
      <c r="J556" t="s">
        <v>90</v>
      </c>
      <c r="K556" t="s">
        <v>90</v>
      </c>
      <c r="L556" t="s">
        <v>90</v>
      </c>
      <c r="S556" t="s">
        <v>26</v>
      </c>
      <c r="T556" t="s">
        <v>270</v>
      </c>
      <c r="U556">
        <v>4</v>
      </c>
      <c r="V556">
        <v>4</v>
      </c>
      <c r="W556">
        <v>4</v>
      </c>
      <c r="X556">
        <v>4</v>
      </c>
      <c r="Y556">
        <v>4</v>
      </c>
      <c r="Z556">
        <v>4</v>
      </c>
      <c r="AA556">
        <v>4</v>
      </c>
      <c r="AB556">
        <v>4</v>
      </c>
      <c r="AC556">
        <v>4</v>
      </c>
      <c r="AD556">
        <v>4</v>
      </c>
      <c r="AF556">
        <v>4</v>
      </c>
      <c r="AG556">
        <v>4</v>
      </c>
      <c r="AH556">
        <v>4</v>
      </c>
      <c r="AI556">
        <v>4</v>
      </c>
      <c r="AJ556">
        <v>4</v>
      </c>
      <c r="AK556" t="s">
        <v>270</v>
      </c>
      <c r="AL556">
        <v>4</v>
      </c>
      <c r="AM556">
        <v>4</v>
      </c>
      <c r="AN556" t="s">
        <v>408</v>
      </c>
      <c r="AV556" s="109" t="s">
        <v>270</v>
      </c>
      <c r="AW556" t="s">
        <v>26</v>
      </c>
      <c r="AY556">
        <v>4</v>
      </c>
      <c r="AZ556" s="109">
        <v>4</v>
      </c>
      <c r="BA556" s="191" t="s">
        <v>311</v>
      </c>
      <c r="BB556" t="s">
        <v>317</v>
      </c>
      <c r="BD556">
        <f t="shared" si="41"/>
        <v>1</v>
      </c>
      <c r="BE556">
        <f t="shared" si="40"/>
        <v>0</v>
      </c>
      <c r="BF556">
        <f t="shared" si="40"/>
        <v>0</v>
      </c>
      <c r="BG556">
        <f t="shared" si="40"/>
        <v>0</v>
      </c>
      <c r="BH556">
        <f t="shared" si="40"/>
        <v>0</v>
      </c>
      <c r="BI556">
        <f t="shared" si="40"/>
        <v>0</v>
      </c>
      <c r="BJ556">
        <f t="shared" si="38"/>
        <v>1</v>
      </c>
      <c r="BK556">
        <f t="shared" si="39"/>
        <v>0</v>
      </c>
      <c r="BL556">
        <f t="shared" si="39"/>
        <v>1</v>
      </c>
      <c r="BM556">
        <f t="shared" si="39"/>
        <v>1</v>
      </c>
      <c r="BN556">
        <f t="shared" si="39"/>
        <v>0</v>
      </c>
      <c r="BO556">
        <f t="shared" si="39"/>
        <v>0</v>
      </c>
      <c r="BP556">
        <f t="shared" si="39"/>
        <v>0</v>
      </c>
    </row>
    <row r="557" spans="3:68" x14ac:dyDescent="0.2">
      <c r="C557" s="150" t="str">
        <f>IFERROR(VLOOKUP(TABLA!F557,BLIOTECAS!$C$1:$E$26,3,FALSE),"")</f>
        <v>Humanidades</v>
      </c>
      <c r="D557" s="209">
        <v>43970.875694444447</v>
      </c>
      <c r="E557" s="209" t="s">
        <v>396</v>
      </c>
      <c r="F557" t="s">
        <v>100</v>
      </c>
      <c r="G557" t="s">
        <v>397</v>
      </c>
      <c r="H557" t="s">
        <v>397</v>
      </c>
      <c r="I557" t="s">
        <v>306</v>
      </c>
      <c r="J557" t="s">
        <v>100</v>
      </c>
      <c r="K557" t="s">
        <v>309</v>
      </c>
      <c r="M557" t="s">
        <v>558</v>
      </c>
      <c r="S557" t="s">
        <v>270</v>
      </c>
      <c r="T557" t="s">
        <v>270</v>
      </c>
      <c r="U557">
        <v>5</v>
      </c>
      <c r="V557">
        <v>1</v>
      </c>
      <c r="W557">
        <v>1</v>
      </c>
      <c r="X557">
        <v>5</v>
      </c>
      <c r="Y557">
        <v>1</v>
      </c>
      <c r="Z557">
        <v>5</v>
      </c>
      <c r="AA557">
        <v>3</v>
      </c>
      <c r="AB557">
        <v>5</v>
      </c>
      <c r="AC557">
        <v>1</v>
      </c>
      <c r="AD557">
        <v>2</v>
      </c>
      <c r="AF557">
        <v>1</v>
      </c>
      <c r="AG557">
        <v>2</v>
      </c>
      <c r="AH557">
        <v>1</v>
      </c>
      <c r="AI557">
        <v>1</v>
      </c>
      <c r="AJ557">
        <v>1</v>
      </c>
      <c r="AK557" t="s">
        <v>270</v>
      </c>
      <c r="AL557">
        <v>1</v>
      </c>
      <c r="AM557">
        <v>1</v>
      </c>
      <c r="AN557" t="s">
        <v>345</v>
      </c>
      <c r="AV557" s="109" t="s">
        <v>26</v>
      </c>
      <c r="AW557" t="s">
        <v>270</v>
      </c>
      <c r="AX557" t="s">
        <v>348</v>
      </c>
      <c r="AY557">
        <v>1</v>
      </c>
      <c r="AZ557" s="109">
        <v>2</v>
      </c>
      <c r="BA557" s="191" t="s">
        <v>331</v>
      </c>
      <c r="BB557" t="s">
        <v>317</v>
      </c>
      <c r="BC557" t="s">
        <v>559</v>
      </c>
      <c r="BD557">
        <f t="shared" si="41"/>
        <v>1</v>
      </c>
      <c r="BE557">
        <f t="shared" si="40"/>
        <v>0</v>
      </c>
      <c r="BF557">
        <f t="shared" si="40"/>
        <v>0</v>
      </c>
      <c r="BG557">
        <f t="shared" si="40"/>
        <v>0</v>
      </c>
      <c r="BH557">
        <f t="shared" si="40"/>
        <v>0</v>
      </c>
      <c r="BI557">
        <f t="shared" si="40"/>
        <v>0</v>
      </c>
      <c r="BJ557">
        <f t="shared" si="38"/>
        <v>0</v>
      </c>
      <c r="BK557">
        <f t="shared" si="39"/>
        <v>0</v>
      </c>
      <c r="BL557">
        <f t="shared" si="39"/>
        <v>0</v>
      </c>
      <c r="BM557">
        <f t="shared" si="39"/>
        <v>1</v>
      </c>
      <c r="BN557">
        <f t="shared" si="39"/>
        <v>0</v>
      </c>
      <c r="BO557">
        <f t="shared" si="39"/>
        <v>0</v>
      </c>
      <c r="BP557">
        <f t="shared" si="39"/>
        <v>0</v>
      </c>
    </row>
    <row r="558" spans="3:68" x14ac:dyDescent="0.2">
      <c r="C558" s="150" t="str">
        <f>IFERROR(VLOOKUP(TABLA!F558,BLIOTECAS!$C$1:$E$26,3,FALSE),"")</f>
        <v>Humanidades</v>
      </c>
      <c r="D558" s="209">
        <v>43970.875</v>
      </c>
      <c r="E558" s="209" t="s">
        <v>396</v>
      </c>
      <c r="F558" t="s">
        <v>104</v>
      </c>
      <c r="G558" t="s">
        <v>300</v>
      </c>
      <c r="H558" t="s">
        <v>320</v>
      </c>
      <c r="I558" t="s">
        <v>329</v>
      </c>
      <c r="J558" t="s">
        <v>104</v>
      </c>
      <c r="K558" t="s">
        <v>309</v>
      </c>
      <c r="S558" t="s">
        <v>270</v>
      </c>
      <c r="T558" t="s">
        <v>270</v>
      </c>
      <c r="U558">
        <v>4</v>
      </c>
      <c r="V558">
        <v>1</v>
      </c>
      <c r="W558">
        <v>1</v>
      </c>
      <c r="X558">
        <v>4</v>
      </c>
      <c r="Y558">
        <v>5</v>
      </c>
      <c r="Z558">
        <v>5</v>
      </c>
      <c r="AA558">
        <v>4</v>
      </c>
      <c r="AB558">
        <v>1</v>
      </c>
      <c r="AC558">
        <v>4</v>
      </c>
      <c r="AD558">
        <v>3</v>
      </c>
      <c r="AF558">
        <v>4</v>
      </c>
      <c r="AG558">
        <v>5</v>
      </c>
      <c r="AH558">
        <v>4</v>
      </c>
      <c r="AI558">
        <v>4</v>
      </c>
      <c r="AJ558">
        <v>4</v>
      </c>
      <c r="AK558" t="s">
        <v>270</v>
      </c>
      <c r="AL558">
        <v>4</v>
      </c>
      <c r="AM558">
        <v>4</v>
      </c>
      <c r="AN558" t="s">
        <v>405</v>
      </c>
      <c r="AV558" s="109" t="s">
        <v>26</v>
      </c>
      <c r="AW558" t="s">
        <v>26</v>
      </c>
      <c r="AY558">
        <v>4</v>
      </c>
      <c r="AZ558" s="109">
        <v>4</v>
      </c>
      <c r="BA558" s="191" t="s">
        <v>303</v>
      </c>
      <c r="BB558" t="s">
        <v>308</v>
      </c>
      <c r="BD558">
        <f t="shared" si="41"/>
        <v>0</v>
      </c>
      <c r="BE558">
        <f t="shared" si="40"/>
        <v>0</v>
      </c>
      <c r="BF558">
        <f t="shared" si="40"/>
        <v>0</v>
      </c>
      <c r="BG558">
        <f t="shared" si="40"/>
        <v>0</v>
      </c>
      <c r="BH558">
        <f t="shared" si="40"/>
        <v>1</v>
      </c>
      <c r="BI558">
        <f t="shared" si="40"/>
        <v>0</v>
      </c>
      <c r="BJ558">
        <f t="shared" si="38"/>
        <v>1</v>
      </c>
      <c r="BK558">
        <f t="shared" si="39"/>
        <v>1</v>
      </c>
      <c r="BL558">
        <f t="shared" si="39"/>
        <v>1</v>
      </c>
      <c r="BM558">
        <f t="shared" si="39"/>
        <v>1</v>
      </c>
      <c r="BN558">
        <f t="shared" si="39"/>
        <v>0</v>
      </c>
      <c r="BO558">
        <f t="shared" si="39"/>
        <v>0</v>
      </c>
      <c r="BP558">
        <f t="shared" si="39"/>
        <v>0</v>
      </c>
    </row>
    <row r="559" spans="3:68" x14ac:dyDescent="0.2">
      <c r="C559" s="150" t="str">
        <f>IFERROR(VLOOKUP(TABLA!F559,BLIOTECAS!$C$1:$E$26,3,FALSE),"")</f>
        <v>Ciencias Sociales</v>
      </c>
      <c r="D559" s="209">
        <v>43970.873611111114</v>
      </c>
      <c r="E559" s="209" t="s">
        <v>396</v>
      </c>
      <c r="F559" t="s">
        <v>97</v>
      </c>
      <c r="G559" t="s">
        <v>305</v>
      </c>
      <c r="H559" t="s">
        <v>305</v>
      </c>
      <c r="I559" t="s">
        <v>306</v>
      </c>
      <c r="J559" t="s">
        <v>97</v>
      </c>
      <c r="K559" t="s">
        <v>309</v>
      </c>
      <c r="L559" t="s">
        <v>93</v>
      </c>
      <c r="S559" t="s">
        <v>270</v>
      </c>
      <c r="T559" t="s">
        <v>26</v>
      </c>
      <c r="U559">
        <v>2</v>
      </c>
      <c r="V559">
        <v>5</v>
      </c>
      <c r="W559">
        <v>5</v>
      </c>
      <c r="X559">
        <v>1</v>
      </c>
      <c r="Y559">
        <v>5</v>
      </c>
      <c r="Z559">
        <v>5</v>
      </c>
      <c r="AA559">
        <v>5</v>
      </c>
      <c r="AB559">
        <v>5</v>
      </c>
      <c r="AC559">
        <v>2</v>
      </c>
      <c r="AD559">
        <v>4</v>
      </c>
      <c r="AF559">
        <v>5</v>
      </c>
      <c r="AG559">
        <v>5</v>
      </c>
      <c r="AH559">
        <v>5</v>
      </c>
      <c r="AI559">
        <v>5</v>
      </c>
      <c r="AJ559">
        <v>3</v>
      </c>
      <c r="AK559" t="s">
        <v>26</v>
      </c>
      <c r="AL559">
        <v>4</v>
      </c>
      <c r="AM559">
        <v>1</v>
      </c>
      <c r="AN559" t="s">
        <v>408</v>
      </c>
      <c r="AV559" s="109" t="s">
        <v>26</v>
      </c>
      <c r="AW559" t="s">
        <v>26</v>
      </c>
      <c r="AY559">
        <v>5</v>
      </c>
      <c r="AZ559" s="109">
        <v>5</v>
      </c>
      <c r="BA559" s="191" t="s">
        <v>303</v>
      </c>
      <c r="BB559" t="s">
        <v>304</v>
      </c>
      <c r="BD559">
        <f t="shared" si="41"/>
        <v>1</v>
      </c>
      <c r="BE559">
        <f t="shared" si="40"/>
        <v>0</v>
      </c>
      <c r="BF559">
        <f t="shared" si="40"/>
        <v>0</v>
      </c>
      <c r="BG559">
        <f t="shared" si="40"/>
        <v>0</v>
      </c>
      <c r="BH559">
        <f t="shared" si="40"/>
        <v>0</v>
      </c>
      <c r="BI559">
        <f t="shared" si="40"/>
        <v>0</v>
      </c>
      <c r="BJ559">
        <f t="shared" si="38"/>
        <v>1</v>
      </c>
      <c r="BK559">
        <f t="shared" si="39"/>
        <v>0</v>
      </c>
      <c r="BL559">
        <f t="shared" si="39"/>
        <v>1</v>
      </c>
      <c r="BM559">
        <f t="shared" si="39"/>
        <v>1</v>
      </c>
      <c r="BN559">
        <f t="shared" si="39"/>
        <v>0</v>
      </c>
      <c r="BO559">
        <f t="shared" si="39"/>
        <v>0</v>
      </c>
      <c r="BP559">
        <f t="shared" si="39"/>
        <v>0</v>
      </c>
    </row>
    <row r="560" spans="3:68" x14ac:dyDescent="0.2">
      <c r="C560" s="150" t="str">
        <f>IFERROR(VLOOKUP(TABLA!F560,BLIOTECAS!$C$1:$E$26,3,FALSE),"")</f>
        <v>Ciencias de la Salud</v>
      </c>
      <c r="D560" s="209">
        <v>43970.870138888888</v>
      </c>
      <c r="E560" s="209" t="s">
        <v>396</v>
      </c>
      <c r="F560" t="s">
        <v>106</v>
      </c>
      <c r="G560" t="s">
        <v>301</v>
      </c>
      <c r="H560" t="s">
        <v>300</v>
      </c>
      <c r="I560" t="s">
        <v>315</v>
      </c>
      <c r="J560" t="s">
        <v>309</v>
      </c>
      <c r="K560" t="s">
        <v>106</v>
      </c>
      <c r="S560" t="s">
        <v>270</v>
      </c>
      <c r="T560" t="s">
        <v>270</v>
      </c>
      <c r="U560">
        <v>2</v>
      </c>
      <c r="V560">
        <v>2</v>
      </c>
      <c r="W560">
        <v>4</v>
      </c>
      <c r="X560">
        <v>5</v>
      </c>
      <c r="Y560">
        <v>3</v>
      </c>
      <c r="Z560">
        <v>5</v>
      </c>
      <c r="AA560">
        <v>5</v>
      </c>
      <c r="AB560">
        <v>3</v>
      </c>
      <c r="AC560">
        <v>5</v>
      </c>
      <c r="AD560">
        <v>4</v>
      </c>
      <c r="AF560">
        <v>4</v>
      </c>
      <c r="AG560">
        <v>5</v>
      </c>
      <c r="AH560">
        <v>4</v>
      </c>
      <c r="AI560">
        <v>5</v>
      </c>
      <c r="AJ560">
        <v>3</v>
      </c>
      <c r="AK560" t="s">
        <v>26</v>
      </c>
      <c r="AL560">
        <v>4</v>
      </c>
      <c r="AM560">
        <v>2</v>
      </c>
      <c r="AN560" t="s">
        <v>325</v>
      </c>
      <c r="AV560" s="109" t="s">
        <v>26</v>
      </c>
      <c r="AW560" t="s">
        <v>270</v>
      </c>
      <c r="AX560" t="s">
        <v>313</v>
      </c>
      <c r="AY560">
        <v>4</v>
      </c>
      <c r="AZ560" s="109">
        <v>4</v>
      </c>
      <c r="BA560" s="191" t="s">
        <v>311</v>
      </c>
      <c r="BB560" t="s">
        <v>317</v>
      </c>
      <c r="BD560">
        <f t="shared" si="41"/>
        <v>0</v>
      </c>
      <c r="BE560">
        <f t="shared" si="40"/>
        <v>1</v>
      </c>
      <c r="BF560">
        <f t="shared" si="40"/>
        <v>0</v>
      </c>
      <c r="BG560">
        <f t="shared" si="40"/>
        <v>0</v>
      </c>
      <c r="BH560">
        <f t="shared" si="40"/>
        <v>0</v>
      </c>
      <c r="BI560">
        <f t="shared" si="40"/>
        <v>0</v>
      </c>
      <c r="BJ560">
        <f t="shared" si="38"/>
        <v>1</v>
      </c>
      <c r="BK560">
        <f t="shared" si="39"/>
        <v>0</v>
      </c>
      <c r="BL560">
        <f t="shared" si="39"/>
        <v>0</v>
      </c>
      <c r="BM560">
        <f t="shared" si="39"/>
        <v>0</v>
      </c>
      <c r="BN560">
        <f t="shared" si="39"/>
        <v>0</v>
      </c>
      <c r="BO560">
        <f t="shared" si="39"/>
        <v>0</v>
      </c>
      <c r="BP560">
        <f t="shared" si="39"/>
        <v>0</v>
      </c>
    </row>
    <row r="561" spans="3:68" x14ac:dyDescent="0.2">
      <c r="C561" s="150" t="str">
        <f>IFERROR(VLOOKUP(TABLA!F561,BLIOTECAS!$C$1:$E$26,3,FALSE),"")</f>
        <v>Ciencias Experimentales</v>
      </c>
      <c r="D561" s="209">
        <v>43970.869444444441</v>
      </c>
      <c r="E561" s="209" t="s">
        <v>396</v>
      </c>
      <c r="F561" t="s">
        <v>98</v>
      </c>
      <c r="G561" t="s">
        <v>300</v>
      </c>
      <c r="H561" t="s">
        <v>300</v>
      </c>
      <c r="I561" t="s">
        <v>306</v>
      </c>
      <c r="J561" t="s">
        <v>98</v>
      </c>
      <c r="K561" t="s">
        <v>90</v>
      </c>
      <c r="L561" t="s">
        <v>101</v>
      </c>
      <c r="S561" t="s">
        <v>270</v>
      </c>
      <c r="T561" t="s">
        <v>270</v>
      </c>
      <c r="U561">
        <v>3</v>
      </c>
      <c r="V561">
        <v>3</v>
      </c>
      <c r="W561">
        <v>2</v>
      </c>
      <c r="X561">
        <v>1</v>
      </c>
      <c r="Y561">
        <v>4</v>
      </c>
      <c r="Z561">
        <v>2</v>
      </c>
      <c r="AA561">
        <v>5</v>
      </c>
      <c r="AB561">
        <v>1</v>
      </c>
      <c r="AC561">
        <v>4</v>
      </c>
      <c r="AD561">
        <v>5</v>
      </c>
      <c r="AF561">
        <v>4</v>
      </c>
      <c r="AG561">
        <v>5</v>
      </c>
      <c r="AH561">
        <v>4</v>
      </c>
      <c r="AI561">
        <v>3</v>
      </c>
      <c r="AJ561">
        <v>5</v>
      </c>
      <c r="AK561" t="s">
        <v>26</v>
      </c>
      <c r="AL561">
        <v>3</v>
      </c>
      <c r="AM561">
        <v>3</v>
      </c>
      <c r="AN561" t="s">
        <v>424</v>
      </c>
      <c r="AV561" s="109" t="s">
        <v>270</v>
      </c>
      <c r="AW561" t="s">
        <v>26</v>
      </c>
      <c r="AY561">
        <v>5</v>
      </c>
      <c r="AZ561" s="109">
        <v>5</v>
      </c>
      <c r="BA561" s="191" t="s">
        <v>303</v>
      </c>
      <c r="BB561" t="s">
        <v>317</v>
      </c>
      <c r="BD561">
        <f t="shared" si="41"/>
        <v>1</v>
      </c>
      <c r="BE561">
        <f t="shared" si="40"/>
        <v>0</v>
      </c>
      <c r="BF561">
        <f t="shared" si="40"/>
        <v>0</v>
      </c>
      <c r="BG561">
        <f t="shared" si="40"/>
        <v>0</v>
      </c>
      <c r="BH561">
        <f t="shared" si="40"/>
        <v>0</v>
      </c>
      <c r="BI561">
        <f t="shared" si="40"/>
        <v>0</v>
      </c>
      <c r="BJ561">
        <f t="shared" si="38"/>
        <v>0</v>
      </c>
      <c r="BK561">
        <f t="shared" si="39"/>
        <v>0</v>
      </c>
      <c r="BL561">
        <f t="shared" si="39"/>
        <v>1</v>
      </c>
      <c r="BM561">
        <f t="shared" si="39"/>
        <v>0</v>
      </c>
      <c r="BN561">
        <f t="shared" si="39"/>
        <v>0</v>
      </c>
      <c r="BO561">
        <f t="shared" si="39"/>
        <v>0</v>
      </c>
      <c r="BP561">
        <f t="shared" si="39"/>
        <v>0</v>
      </c>
    </row>
    <row r="562" spans="3:68" x14ac:dyDescent="0.2">
      <c r="C562" s="150" t="str">
        <f>IFERROR(VLOOKUP(TABLA!F562,BLIOTECAS!$C$1:$E$26,3,FALSE),"")</f>
        <v>Ciencias Sociales</v>
      </c>
      <c r="D562" s="209">
        <v>43970.867361111108</v>
      </c>
      <c r="E562" s="209" t="s">
        <v>396</v>
      </c>
      <c r="F562" t="s">
        <v>91</v>
      </c>
      <c r="G562" t="s">
        <v>305</v>
      </c>
      <c r="H562" t="s">
        <v>305</v>
      </c>
      <c r="I562" t="s">
        <v>306</v>
      </c>
      <c r="J562" t="s">
        <v>91</v>
      </c>
      <c r="K562" t="s">
        <v>84</v>
      </c>
      <c r="L562" t="s">
        <v>310</v>
      </c>
      <c r="M562" t="s">
        <v>560</v>
      </c>
      <c r="S562" t="s">
        <v>26</v>
      </c>
      <c r="T562" t="s">
        <v>270</v>
      </c>
      <c r="U562">
        <v>5</v>
      </c>
      <c r="V562">
        <v>3</v>
      </c>
      <c r="W562">
        <v>3</v>
      </c>
      <c r="X562">
        <v>5</v>
      </c>
      <c r="Y562">
        <v>5</v>
      </c>
      <c r="Z562">
        <v>5</v>
      </c>
      <c r="AA562">
        <v>5</v>
      </c>
      <c r="AB562">
        <v>3</v>
      </c>
      <c r="AC562">
        <v>5</v>
      </c>
      <c r="AD562">
        <v>4</v>
      </c>
      <c r="AF562">
        <v>4</v>
      </c>
      <c r="AG562">
        <v>5</v>
      </c>
      <c r="AH562">
        <v>5</v>
      </c>
      <c r="AI562">
        <v>4</v>
      </c>
      <c r="AJ562">
        <v>5</v>
      </c>
      <c r="AK562" t="s">
        <v>270</v>
      </c>
      <c r="AL562">
        <v>4</v>
      </c>
      <c r="AM562">
        <v>3</v>
      </c>
      <c r="AV562" s="109" t="s">
        <v>26</v>
      </c>
      <c r="AW562" t="s">
        <v>270</v>
      </c>
      <c r="AX562" t="s">
        <v>25</v>
      </c>
      <c r="AY562">
        <v>5</v>
      </c>
      <c r="AZ562" s="109">
        <v>5</v>
      </c>
      <c r="BA562" s="191" t="s">
        <v>303</v>
      </c>
      <c r="BB562" t="s">
        <v>308</v>
      </c>
      <c r="BC562" t="s">
        <v>561</v>
      </c>
      <c r="BD562">
        <f t="shared" si="41"/>
        <v>1</v>
      </c>
      <c r="BE562">
        <f t="shared" si="40"/>
        <v>0</v>
      </c>
      <c r="BF562">
        <f t="shared" si="40"/>
        <v>0</v>
      </c>
      <c r="BG562">
        <f t="shared" si="40"/>
        <v>0</v>
      </c>
      <c r="BH562">
        <f t="shared" si="40"/>
        <v>0</v>
      </c>
      <c r="BI562">
        <f t="shared" si="40"/>
        <v>0</v>
      </c>
      <c r="BJ562">
        <f t="shared" si="38"/>
        <v>0</v>
      </c>
      <c r="BK562">
        <f t="shared" si="39"/>
        <v>0</v>
      </c>
      <c r="BL562">
        <f t="shared" si="39"/>
        <v>0</v>
      </c>
      <c r="BM562">
        <f t="shared" si="39"/>
        <v>0</v>
      </c>
      <c r="BN562">
        <f t="shared" si="39"/>
        <v>0</v>
      </c>
      <c r="BO562">
        <f t="shared" si="39"/>
        <v>0</v>
      </c>
      <c r="BP562">
        <f t="shared" si="39"/>
        <v>0</v>
      </c>
    </row>
    <row r="563" spans="3:68" x14ac:dyDescent="0.2">
      <c r="C563" s="150" t="str">
        <f>IFERROR(VLOOKUP(TABLA!F563,BLIOTECAS!$C$1:$E$26,3,FALSE),"")</f>
        <v>Humanidades</v>
      </c>
      <c r="D563" s="209">
        <v>43970.867361111108</v>
      </c>
      <c r="E563" s="209" t="s">
        <v>396</v>
      </c>
      <c r="F563" t="s">
        <v>104</v>
      </c>
      <c r="G563" t="s">
        <v>301</v>
      </c>
      <c r="H563" t="s">
        <v>305</v>
      </c>
      <c r="I563" t="s">
        <v>306</v>
      </c>
      <c r="J563" t="s">
        <v>104</v>
      </c>
      <c r="K563" t="s">
        <v>89</v>
      </c>
      <c r="L563" t="s">
        <v>310</v>
      </c>
      <c r="S563" t="s">
        <v>270</v>
      </c>
      <c r="T563" t="s">
        <v>270</v>
      </c>
      <c r="U563">
        <v>5</v>
      </c>
      <c r="V563">
        <v>1</v>
      </c>
      <c r="W563">
        <v>3</v>
      </c>
      <c r="X563">
        <v>2</v>
      </c>
      <c r="Y563">
        <v>3</v>
      </c>
      <c r="Z563">
        <v>5</v>
      </c>
      <c r="AA563">
        <v>5</v>
      </c>
      <c r="AB563">
        <v>1</v>
      </c>
      <c r="AC563">
        <v>5</v>
      </c>
      <c r="AD563">
        <v>5</v>
      </c>
      <c r="AF563">
        <v>5</v>
      </c>
      <c r="AG563">
        <v>4</v>
      </c>
      <c r="AH563">
        <v>3</v>
      </c>
      <c r="AI563">
        <v>3</v>
      </c>
      <c r="AJ563">
        <v>5</v>
      </c>
      <c r="AK563" t="s">
        <v>270</v>
      </c>
      <c r="AL563">
        <v>3</v>
      </c>
      <c r="AM563">
        <v>3</v>
      </c>
      <c r="AN563" t="s">
        <v>345</v>
      </c>
      <c r="AV563" s="109" t="s">
        <v>26</v>
      </c>
      <c r="AW563" t="s">
        <v>26</v>
      </c>
      <c r="AY563">
        <v>4</v>
      </c>
      <c r="AZ563" s="109">
        <v>4</v>
      </c>
      <c r="BA563" s="191" t="s">
        <v>303</v>
      </c>
      <c r="BB563" t="s">
        <v>308</v>
      </c>
      <c r="BD563">
        <f t="shared" si="41"/>
        <v>1</v>
      </c>
      <c r="BE563">
        <f t="shared" si="40"/>
        <v>0</v>
      </c>
      <c r="BF563">
        <f t="shared" si="40"/>
        <v>0</v>
      </c>
      <c r="BG563">
        <f t="shared" si="40"/>
        <v>0</v>
      </c>
      <c r="BH563">
        <f t="shared" si="40"/>
        <v>0</v>
      </c>
      <c r="BI563">
        <f t="shared" si="40"/>
        <v>0</v>
      </c>
      <c r="BJ563">
        <f t="shared" si="38"/>
        <v>0</v>
      </c>
      <c r="BK563">
        <f t="shared" si="39"/>
        <v>0</v>
      </c>
      <c r="BL563">
        <f t="shared" ref="BK563:BP605" si="42">IF(IFERROR(FIND(BL$1,$AN563,1),0)&lt;&gt;0,1,0)</f>
        <v>0</v>
      </c>
      <c r="BM563">
        <f t="shared" si="42"/>
        <v>1</v>
      </c>
      <c r="BN563">
        <f t="shared" si="42"/>
        <v>0</v>
      </c>
      <c r="BO563">
        <f t="shared" si="42"/>
        <v>0</v>
      </c>
      <c r="BP563">
        <f t="shared" si="42"/>
        <v>0</v>
      </c>
    </row>
    <row r="564" spans="3:68" x14ac:dyDescent="0.2">
      <c r="C564" s="150" t="str">
        <f>IFERROR(VLOOKUP(TABLA!F564,BLIOTECAS!$C$1:$E$26,3,FALSE),"")</f>
        <v>Ciencias Sociales</v>
      </c>
      <c r="D564" s="209">
        <v>43970.867361111108</v>
      </c>
      <c r="E564" s="209" t="s">
        <v>396</v>
      </c>
      <c r="F564" t="s">
        <v>92</v>
      </c>
      <c r="G564" t="s">
        <v>305</v>
      </c>
      <c r="H564" t="s">
        <v>397</v>
      </c>
      <c r="I564" t="s">
        <v>306</v>
      </c>
      <c r="J564" t="s">
        <v>92</v>
      </c>
      <c r="K564" t="s">
        <v>106</v>
      </c>
      <c r="L564" t="s">
        <v>107</v>
      </c>
      <c r="M564" t="s">
        <v>562</v>
      </c>
      <c r="S564" t="s">
        <v>26</v>
      </c>
      <c r="T564" t="s">
        <v>270</v>
      </c>
      <c r="U564">
        <v>3</v>
      </c>
      <c r="V564">
        <v>4</v>
      </c>
      <c r="W564">
        <v>4</v>
      </c>
      <c r="X564">
        <v>2</v>
      </c>
      <c r="Y564">
        <v>5</v>
      </c>
      <c r="Z564">
        <v>5</v>
      </c>
      <c r="AA564">
        <v>5</v>
      </c>
      <c r="AB564">
        <v>3</v>
      </c>
      <c r="AC564">
        <v>5</v>
      </c>
      <c r="AD564">
        <v>5</v>
      </c>
      <c r="AF564">
        <v>5</v>
      </c>
      <c r="AG564">
        <v>5</v>
      </c>
      <c r="AH564">
        <v>5</v>
      </c>
      <c r="AI564">
        <v>5</v>
      </c>
      <c r="AJ564">
        <v>5</v>
      </c>
      <c r="AK564" t="s">
        <v>270</v>
      </c>
      <c r="AL564">
        <v>5</v>
      </c>
      <c r="AM564">
        <v>5</v>
      </c>
      <c r="AN564" t="s">
        <v>408</v>
      </c>
      <c r="AV564" s="109" t="s">
        <v>26</v>
      </c>
      <c r="AW564" t="s">
        <v>26</v>
      </c>
      <c r="AY564">
        <v>5</v>
      </c>
      <c r="AZ564" s="109">
        <v>5</v>
      </c>
      <c r="BA564" s="191" t="s">
        <v>303</v>
      </c>
      <c r="BB564" t="s">
        <v>304</v>
      </c>
      <c r="BD564">
        <f t="shared" si="41"/>
        <v>1</v>
      </c>
      <c r="BE564">
        <f t="shared" si="40"/>
        <v>0</v>
      </c>
      <c r="BF564">
        <f t="shared" si="40"/>
        <v>0</v>
      </c>
      <c r="BG564">
        <f t="shared" si="40"/>
        <v>0</v>
      </c>
      <c r="BH564">
        <f t="shared" si="40"/>
        <v>0</v>
      </c>
      <c r="BI564">
        <f t="shared" si="40"/>
        <v>0</v>
      </c>
      <c r="BJ564">
        <f t="shared" si="38"/>
        <v>1</v>
      </c>
      <c r="BK564">
        <f t="shared" si="42"/>
        <v>0</v>
      </c>
      <c r="BL564">
        <f t="shared" si="42"/>
        <v>1</v>
      </c>
      <c r="BM564">
        <f t="shared" si="42"/>
        <v>1</v>
      </c>
      <c r="BN564">
        <f t="shared" si="42"/>
        <v>0</v>
      </c>
      <c r="BO564">
        <f t="shared" si="42"/>
        <v>0</v>
      </c>
      <c r="BP564">
        <f t="shared" si="42"/>
        <v>0</v>
      </c>
    </row>
    <row r="565" spans="3:68" x14ac:dyDescent="0.2">
      <c r="C565" s="150" t="str">
        <f>IFERROR(VLOOKUP(TABLA!F565,BLIOTECAS!$C$1:$E$26,3,FALSE),"")</f>
        <v>Ciencias Sociales</v>
      </c>
      <c r="D565" s="209">
        <v>43970.866666666669</v>
      </c>
      <c r="E565" s="209" t="s">
        <v>396</v>
      </c>
      <c r="F565" t="s">
        <v>97</v>
      </c>
      <c r="G565" t="s">
        <v>305</v>
      </c>
      <c r="H565" t="s">
        <v>300</v>
      </c>
      <c r="I565" t="s">
        <v>306</v>
      </c>
      <c r="J565" t="s">
        <v>309</v>
      </c>
      <c r="K565" t="s">
        <v>97</v>
      </c>
      <c r="S565" t="s">
        <v>26</v>
      </c>
      <c r="T565" t="s">
        <v>270</v>
      </c>
      <c r="U565">
        <v>4</v>
      </c>
      <c r="V565">
        <v>3</v>
      </c>
      <c r="W565">
        <v>2</v>
      </c>
      <c r="X565">
        <v>5</v>
      </c>
      <c r="Y565">
        <v>5</v>
      </c>
      <c r="Z565">
        <v>5</v>
      </c>
      <c r="AA565">
        <v>5</v>
      </c>
      <c r="AB565">
        <v>1</v>
      </c>
      <c r="AC565">
        <v>3</v>
      </c>
      <c r="AD565">
        <v>4</v>
      </c>
      <c r="AF565">
        <v>4</v>
      </c>
      <c r="AG565">
        <v>4</v>
      </c>
      <c r="AH565">
        <v>2</v>
      </c>
      <c r="AI565">
        <v>3</v>
      </c>
      <c r="AJ565">
        <v>4</v>
      </c>
      <c r="AK565" t="s">
        <v>26</v>
      </c>
      <c r="AL565">
        <v>3</v>
      </c>
      <c r="AM565">
        <v>3</v>
      </c>
      <c r="AN565" t="s">
        <v>409</v>
      </c>
      <c r="AV565" s="109" t="s">
        <v>26</v>
      </c>
      <c r="AW565" t="s">
        <v>26</v>
      </c>
      <c r="AY565">
        <v>5</v>
      </c>
      <c r="AZ565" s="109">
        <v>5</v>
      </c>
      <c r="BA565" s="191" t="s">
        <v>311</v>
      </c>
      <c r="BD565">
        <f t="shared" si="41"/>
        <v>1</v>
      </c>
      <c r="BE565">
        <f t="shared" si="40"/>
        <v>0</v>
      </c>
      <c r="BF565">
        <f t="shared" si="40"/>
        <v>0</v>
      </c>
      <c r="BG565">
        <f t="shared" si="40"/>
        <v>0</v>
      </c>
      <c r="BH565">
        <f t="shared" si="40"/>
        <v>0</v>
      </c>
      <c r="BI565">
        <f t="shared" si="40"/>
        <v>0</v>
      </c>
      <c r="BJ565">
        <f t="shared" si="38"/>
        <v>0</v>
      </c>
      <c r="BK565">
        <f t="shared" si="42"/>
        <v>1</v>
      </c>
      <c r="BL565">
        <f t="shared" si="42"/>
        <v>1</v>
      </c>
      <c r="BM565">
        <f t="shared" si="42"/>
        <v>0</v>
      </c>
      <c r="BN565">
        <f t="shared" si="42"/>
        <v>0</v>
      </c>
      <c r="BO565">
        <f t="shared" si="42"/>
        <v>0</v>
      </c>
      <c r="BP565">
        <f t="shared" si="42"/>
        <v>0</v>
      </c>
    </row>
    <row r="566" spans="3:68" x14ac:dyDescent="0.2">
      <c r="C566" s="150" t="str">
        <f>IFERROR(VLOOKUP(TABLA!F566,BLIOTECAS!$C$1:$E$26,3,FALSE),"")</f>
        <v>Ciencias Experimentales</v>
      </c>
      <c r="D566" s="209">
        <v>43970.863888888889</v>
      </c>
      <c r="E566" s="209" t="s">
        <v>396</v>
      </c>
      <c r="F566" t="s">
        <v>105</v>
      </c>
      <c r="G566" t="s">
        <v>300</v>
      </c>
      <c r="H566" t="s">
        <v>397</v>
      </c>
      <c r="I566" t="s">
        <v>306</v>
      </c>
      <c r="J566" t="s">
        <v>105</v>
      </c>
      <c r="S566" t="s">
        <v>26</v>
      </c>
      <c r="T566" t="s">
        <v>270</v>
      </c>
      <c r="U566">
        <v>4</v>
      </c>
      <c r="V566">
        <v>1</v>
      </c>
      <c r="W566">
        <v>4</v>
      </c>
      <c r="X566">
        <v>1</v>
      </c>
      <c r="Y566">
        <v>3</v>
      </c>
      <c r="Z566">
        <v>2</v>
      </c>
      <c r="AA566">
        <v>3</v>
      </c>
      <c r="AB566">
        <v>1</v>
      </c>
      <c r="AC566">
        <v>3</v>
      </c>
      <c r="AD566">
        <v>4</v>
      </c>
      <c r="AF566">
        <v>4</v>
      </c>
      <c r="AG566">
        <v>4</v>
      </c>
      <c r="AH566">
        <v>3</v>
      </c>
      <c r="AI566">
        <v>4</v>
      </c>
      <c r="AJ566">
        <v>4</v>
      </c>
      <c r="AK566" t="s">
        <v>270</v>
      </c>
      <c r="AL566">
        <v>3</v>
      </c>
      <c r="AM566">
        <v>3</v>
      </c>
      <c r="AN566" t="s">
        <v>325</v>
      </c>
      <c r="AV566" s="109" t="s">
        <v>26</v>
      </c>
      <c r="AW566" t="s">
        <v>26</v>
      </c>
      <c r="AY566">
        <v>4</v>
      </c>
      <c r="AZ566" s="109">
        <v>4</v>
      </c>
      <c r="BA566" s="191" t="s">
        <v>311</v>
      </c>
      <c r="BB566" t="s">
        <v>308</v>
      </c>
      <c r="BD566">
        <f t="shared" si="41"/>
        <v>1</v>
      </c>
      <c r="BE566">
        <f t="shared" si="40"/>
        <v>0</v>
      </c>
      <c r="BF566">
        <f t="shared" si="40"/>
        <v>0</v>
      </c>
      <c r="BG566">
        <f t="shared" si="40"/>
        <v>0</v>
      </c>
      <c r="BH566">
        <f t="shared" si="40"/>
        <v>0</v>
      </c>
      <c r="BI566">
        <f t="shared" si="40"/>
        <v>0</v>
      </c>
      <c r="BJ566">
        <f t="shared" ref="BJ566:BJ629" si="43">IF(IFERROR(FIND(BJ$1,$AN566,1),0)&lt;&gt;0,1,0)</f>
        <v>1</v>
      </c>
      <c r="BK566">
        <f t="shared" si="42"/>
        <v>0</v>
      </c>
      <c r="BL566">
        <f t="shared" si="42"/>
        <v>0</v>
      </c>
      <c r="BM566">
        <f t="shared" si="42"/>
        <v>0</v>
      </c>
      <c r="BN566">
        <f t="shared" si="42"/>
        <v>0</v>
      </c>
      <c r="BO566">
        <f t="shared" si="42"/>
        <v>0</v>
      </c>
      <c r="BP566">
        <f t="shared" si="42"/>
        <v>0</v>
      </c>
    </row>
    <row r="567" spans="3:68" x14ac:dyDescent="0.2">
      <c r="C567" s="150" t="str">
        <f>IFERROR(VLOOKUP(TABLA!F567,BLIOTECAS!$C$1:$E$26,3,FALSE),"")</f>
        <v>Ciencias Sociales</v>
      </c>
      <c r="D567" s="209">
        <v>43970.862500000003</v>
      </c>
      <c r="E567" s="209" t="s">
        <v>396</v>
      </c>
      <c r="F567" t="s">
        <v>97</v>
      </c>
      <c r="G567" t="s">
        <v>305</v>
      </c>
      <c r="H567" t="s">
        <v>320</v>
      </c>
      <c r="I567" t="s">
        <v>306</v>
      </c>
      <c r="J567" t="s">
        <v>97</v>
      </c>
      <c r="S567" t="s">
        <v>270</v>
      </c>
      <c r="T567" t="s">
        <v>26</v>
      </c>
      <c r="U567">
        <v>4</v>
      </c>
      <c r="V567">
        <v>1</v>
      </c>
      <c r="W567">
        <v>1</v>
      </c>
      <c r="X567">
        <v>5</v>
      </c>
      <c r="Y567">
        <v>4</v>
      </c>
      <c r="Z567">
        <v>4</v>
      </c>
      <c r="AA567">
        <v>4</v>
      </c>
      <c r="AB567">
        <v>1</v>
      </c>
      <c r="AC567">
        <v>4</v>
      </c>
      <c r="AD567">
        <v>4</v>
      </c>
      <c r="AF567">
        <v>4</v>
      </c>
      <c r="AG567">
        <v>2</v>
      </c>
      <c r="AH567">
        <v>4</v>
      </c>
      <c r="AI567">
        <v>4</v>
      </c>
      <c r="AJ567">
        <v>3</v>
      </c>
      <c r="AK567" t="s">
        <v>270</v>
      </c>
      <c r="AL567">
        <v>4</v>
      </c>
      <c r="AM567">
        <v>1</v>
      </c>
      <c r="AN567" t="s">
        <v>483</v>
      </c>
      <c r="AV567" s="109" t="s">
        <v>270</v>
      </c>
      <c r="AW567" t="s">
        <v>270</v>
      </c>
      <c r="AX567" t="s">
        <v>313</v>
      </c>
      <c r="AY567">
        <v>3</v>
      </c>
      <c r="AZ567" s="109">
        <v>3</v>
      </c>
      <c r="BA567" s="191" t="s">
        <v>311</v>
      </c>
      <c r="BB567" t="s">
        <v>317</v>
      </c>
      <c r="BD567">
        <f t="shared" si="41"/>
        <v>1</v>
      </c>
      <c r="BE567">
        <f t="shared" si="40"/>
        <v>0</v>
      </c>
      <c r="BF567">
        <f t="shared" si="40"/>
        <v>0</v>
      </c>
      <c r="BG567">
        <f t="shared" si="40"/>
        <v>0</v>
      </c>
      <c r="BH567">
        <f t="shared" si="40"/>
        <v>0</v>
      </c>
      <c r="BI567">
        <f t="shared" si="40"/>
        <v>0</v>
      </c>
      <c r="BJ567">
        <f t="shared" si="43"/>
        <v>1</v>
      </c>
      <c r="BK567">
        <f t="shared" si="42"/>
        <v>0</v>
      </c>
      <c r="BL567">
        <f t="shared" si="42"/>
        <v>1</v>
      </c>
      <c r="BM567">
        <f t="shared" si="42"/>
        <v>0</v>
      </c>
      <c r="BN567">
        <f t="shared" si="42"/>
        <v>0</v>
      </c>
      <c r="BO567">
        <f t="shared" si="42"/>
        <v>0</v>
      </c>
      <c r="BP567">
        <f t="shared" si="42"/>
        <v>0</v>
      </c>
    </row>
    <row r="568" spans="3:68" x14ac:dyDescent="0.2">
      <c r="C568" s="150" t="str">
        <f>IFERROR(VLOOKUP(TABLA!F568,BLIOTECAS!$C$1:$E$26,3,FALSE),"")</f>
        <v>Humanidades</v>
      </c>
      <c r="D568" s="209">
        <v>43970.861111111109</v>
      </c>
      <c r="E568" s="209" t="s">
        <v>407</v>
      </c>
      <c r="F568" t="s">
        <v>100</v>
      </c>
      <c r="G568" t="s">
        <v>300</v>
      </c>
      <c r="H568" t="s">
        <v>305</v>
      </c>
      <c r="I568" t="s">
        <v>306</v>
      </c>
      <c r="J568" t="s">
        <v>100</v>
      </c>
      <c r="K568" t="s">
        <v>309</v>
      </c>
      <c r="L568" t="s">
        <v>104</v>
      </c>
      <c r="S568" t="s">
        <v>270</v>
      </c>
      <c r="T568" t="s">
        <v>270</v>
      </c>
      <c r="U568">
        <v>1</v>
      </c>
      <c r="V568">
        <v>3</v>
      </c>
      <c r="W568">
        <v>4</v>
      </c>
      <c r="X568">
        <v>1</v>
      </c>
      <c r="Y568">
        <v>3</v>
      </c>
      <c r="Z568">
        <v>5</v>
      </c>
      <c r="AA568">
        <v>3</v>
      </c>
      <c r="AB568">
        <v>3</v>
      </c>
      <c r="AC568">
        <v>3</v>
      </c>
      <c r="AD568">
        <v>2</v>
      </c>
      <c r="AF568">
        <v>3</v>
      </c>
      <c r="AG568">
        <v>3</v>
      </c>
      <c r="AH568">
        <v>3</v>
      </c>
      <c r="AI568">
        <v>3</v>
      </c>
      <c r="AJ568">
        <v>4</v>
      </c>
      <c r="AK568" t="s">
        <v>270</v>
      </c>
      <c r="AL568">
        <v>4</v>
      </c>
      <c r="AM568">
        <v>4</v>
      </c>
      <c r="AN568" t="s">
        <v>400</v>
      </c>
      <c r="AV568" s="109" t="s">
        <v>270</v>
      </c>
      <c r="AW568" t="s">
        <v>270</v>
      </c>
      <c r="AX568" t="s">
        <v>313</v>
      </c>
      <c r="AY568">
        <v>3</v>
      </c>
      <c r="AZ568" s="109">
        <v>2</v>
      </c>
      <c r="BA568" s="191" t="s">
        <v>311</v>
      </c>
      <c r="BB568" t="s">
        <v>308</v>
      </c>
      <c r="BD568">
        <f t="shared" si="41"/>
        <v>1</v>
      </c>
      <c r="BE568">
        <f t="shared" si="40"/>
        <v>0</v>
      </c>
      <c r="BF568">
        <f t="shared" si="40"/>
        <v>0</v>
      </c>
      <c r="BG568">
        <f t="shared" si="40"/>
        <v>0</v>
      </c>
      <c r="BH568">
        <f t="shared" si="40"/>
        <v>0</v>
      </c>
      <c r="BI568">
        <f t="shared" si="40"/>
        <v>0</v>
      </c>
      <c r="BJ568">
        <f t="shared" si="43"/>
        <v>0</v>
      </c>
      <c r="BK568">
        <f t="shared" si="42"/>
        <v>0</v>
      </c>
      <c r="BL568">
        <f t="shared" si="42"/>
        <v>1</v>
      </c>
      <c r="BM568">
        <f t="shared" si="42"/>
        <v>1</v>
      </c>
      <c r="BN568">
        <f t="shared" si="42"/>
        <v>0</v>
      </c>
      <c r="BO568">
        <f t="shared" si="42"/>
        <v>0</v>
      </c>
      <c r="BP568">
        <f t="shared" si="42"/>
        <v>0</v>
      </c>
    </row>
    <row r="569" spans="3:68" x14ac:dyDescent="0.2">
      <c r="C569" s="150" t="str">
        <f>IFERROR(VLOOKUP(TABLA!F569,BLIOTECAS!$C$1:$E$26,3,FALSE),"")</f>
        <v>Ciencias de la Salud</v>
      </c>
      <c r="D569" s="209">
        <v>43970.86041666667</v>
      </c>
      <c r="E569" s="209" t="s">
        <v>396</v>
      </c>
      <c r="F569" t="s">
        <v>106</v>
      </c>
      <c r="G569" t="s">
        <v>300</v>
      </c>
      <c r="H569" t="s">
        <v>300</v>
      </c>
      <c r="I569" t="s">
        <v>306</v>
      </c>
      <c r="J569" t="s">
        <v>106</v>
      </c>
      <c r="S569" t="s">
        <v>26</v>
      </c>
      <c r="T569" t="s">
        <v>26</v>
      </c>
      <c r="U569">
        <v>4</v>
      </c>
      <c r="V569">
        <v>3</v>
      </c>
      <c r="W569">
        <v>4</v>
      </c>
      <c r="X569">
        <v>5</v>
      </c>
      <c r="Y569">
        <v>5</v>
      </c>
      <c r="Z569">
        <v>5</v>
      </c>
      <c r="AA569">
        <v>5</v>
      </c>
      <c r="AB569">
        <v>1</v>
      </c>
      <c r="AC569">
        <v>2</v>
      </c>
      <c r="AD569">
        <v>5</v>
      </c>
      <c r="AF569">
        <v>2</v>
      </c>
      <c r="AG569">
        <v>3</v>
      </c>
      <c r="AH569">
        <v>2</v>
      </c>
      <c r="AI569">
        <v>3</v>
      </c>
      <c r="AJ569">
        <v>2</v>
      </c>
      <c r="AK569" t="s">
        <v>270</v>
      </c>
      <c r="AL569">
        <v>2</v>
      </c>
      <c r="AM569">
        <v>2</v>
      </c>
      <c r="AN569" t="s">
        <v>400</v>
      </c>
      <c r="AV569" s="109" t="s">
        <v>26</v>
      </c>
      <c r="AW569" t="s">
        <v>26</v>
      </c>
      <c r="AY569">
        <v>3</v>
      </c>
      <c r="AZ569" s="109">
        <v>3</v>
      </c>
      <c r="BA569" s="191" t="s">
        <v>319</v>
      </c>
      <c r="BB569" t="s">
        <v>317</v>
      </c>
      <c r="BD569">
        <f t="shared" si="41"/>
        <v>1</v>
      </c>
      <c r="BE569">
        <f t="shared" si="40"/>
        <v>0</v>
      </c>
      <c r="BF569">
        <f t="shared" si="40"/>
        <v>0</v>
      </c>
      <c r="BG569">
        <f t="shared" si="40"/>
        <v>0</v>
      </c>
      <c r="BH569">
        <f t="shared" si="40"/>
        <v>0</v>
      </c>
      <c r="BI569">
        <f t="shared" si="40"/>
        <v>0</v>
      </c>
      <c r="BJ569">
        <f t="shared" si="43"/>
        <v>0</v>
      </c>
      <c r="BK569">
        <f t="shared" si="42"/>
        <v>0</v>
      </c>
      <c r="BL569">
        <f t="shared" si="42"/>
        <v>1</v>
      </c>
      <c r="BM569">
        <f t="shared" si="42"/>
        <v>1</v>
      </c>
      <c r="BN569">
        <f t="shared" si="42"/>
        <v>0</v>
      </c>
      <c r="BO569">
        <f t="shared" si="42"/>
        <v>0</v>
      </c>
      <c r="BP569">
        <f t="shared" si="42"/>
        <v>0</v>
      </c>
    </row>
    <row r="570" spans="3:68" x14ac:dyDescent="0.2">
      <c r="C570" s="150" t="str">
        <f>IFERROR(VLOOKUP(TABLA!F570,BLIOTECAS!$C$1:$E$26,3,FALSE),"")</f>
        <v>Humanidades</v>
      </c>
      <c r="D570" s="209">
        <v>43970.859722222223</v>
      </c>
      <c r="E570" s="209" t="s">
        <v>396</v>
      </c>
      <c r="F570" t="s">
        <v>102</v>
      </c>
      <c r="G570" t="s">
        <v>301</v>
      </c>
      <c r="H570" t="s">
        <v>301</v>
      </c>
      <c r="I570" t="s">
        <v>306</v>
      </c>
      <c r="J570" t="s">
        <v>309</v>
      </c>
      <c r="K570" t="s">
        <v>104</v>
      </c>
      <c r="L570" t="s">
        <v>103</v>
      </c>
      <c r="S570" t="s">
        <v>270</v>
      </c>
      <c r="T570" t="s">
        <v>270</v>
      </c>
      <c r="U570">
        <v>4</v>
      </c>
      <c r="V570">
        <v>4</v>
      </c>
      <c r="W570">
        <v>4</v>
      </c>
      <c r="X570">
        <v>3</v>
      </c>
      <c r="Y570">
        <v>3</v>
      </c>
      <c r="Z570">
        <v>2</v>
      </c>
      <c r="AA570">
        <v>3</v>
      </c>
      <c r="AB570">
        <v>2</v>
      </c>
      <c r="AC570">
        <v>4</v>
      </c>
      <c r="AD570">
        <v>3</v>
      </c>
      <c r="AF570">
        <v>5</v>
      </c>
      <c r="AG570">
        <v>5</v>
      </c>
      <c r="AH570">
        <v>5</v>
      </c>
      <c r="AI570">
        <v>5</v>
      </c>
      <c r="AJ570">
        <v>4</v>
      </c>
      <c r="AK570" t="s">
        <v>270</v>
      </c>
      <c r="AL570">
        <v>5</v>
      </c>
      <c r="AM570">
        <v>5</v>
      </c>
      <c r="AN570" t="s">
        <v>428</v>
      </c>
      <c r="AV570" s="109" t="s">
        <v>270</v>
      </c>
      <c r="AW570" t="s">
        <v>270</v>
      </c>
      <c r="AX570" t="s">
        <v>25</v>
      </c>
      <c r="AY570">
        <v>5</v>
      </c>
      <c r="AZ570" s="109">
        <v>5</v>
      </c>
      <c r="BA570" s="191" t="s">
        <v>303</v>
      </c>
      <c r="BB570" t="s">
        <v>304</v>
      </c>
      <c r="BD570">
        <f t="shared" si="41"/>
        <v>1</v>
      </c>
      <c r="BE570">
        <f t="shared" si="40"/>
        <v>0</v>
      </c>
      <c r="BF570">
        <f t="shared" si="40"/>
        <v>0</v>
      </c>
      <c r="BG570">
        <f t="shared" si="40"/>
        <v>0</v>
      </c>
      <c r="BH570">
        <f t="shared" si="40"/>
        <v>0</v>
      </c>
      <c r="BI570">
        <f t="shared" si="40"/>
        <v>0</v>
      </c>
      <c r="BJ570">
        <f t="shared" si="43"/>
        <v>0</v>
      </c>
      <c r="BK570">
        <f t="shared" si="42"/>
        <v>1</v>
      </c>
      <c r="BL570">
        <f t="shared" si="42"/>
        <v>1</v>
      </c>
      <c r="BM570">
        <f t="shared" si="42"/>
        <v>1</v>
      </c>
      <c r="BN570">
        <f t="shared" si="42"/>
        <v>0</v>
      </c>
      <c r="BO570">
        <f t="shared" si="42"/>
        <v>0</v>
      </c>
      <c r="BP570">
        <f t="shared" si="42"/>
        <v>0</v>
      </c>
    </row>
    <row r="571" spans="3:68" x14ac:dyDescent="0.2">
      <c r="C571" s="150" t="str">
        <f>IFERROR(VLOOKUP(TABLA!F571,BLIOTECAS!$C$1:$E$26,3,FALSE),"")</f>
        <v>Ciencias Experimentales</v>
      </c>
      <c r="D571" s="209">
        <v>43970.859722222223</v>
      </c>
      <c r="E571" s="209" t="s">
        <v>396</v>
      </c>
      <c r="F571" t="s">
        <v>105</v>
      </c>
      <c r="G571" t="s">
        <v>300</v>
      </c>
      <c r="H571" t="s">
        <v>397</v>
      </c>
      <c r="I571" t="s">
        <v>306</v>
      </c>
      <c r="J571" t="s">
        <v>105</v>
      </c>
      <c r="K571" t="s">
        <v>309</v>
      </c>
      <c r="S571" t="s">
        <v>26</v>
      </c>
      <c r="T571" t="s">
        <v>270</v>
      </c>
      <c r="U571">
        <v>4</v>
      </c>
      <c r="V571">
        <v>1</v>
      </c>
      <c r="W571">
        <v>2</v>
      </c>
      <c r="X571">
        <v>1</v>
      </c>
      <c r="Y571">
        <v>5</v>
      </c>
      <c r="Z571">
        <v>5</v>
      </c>
      <c r="AA571">
        <v>4</v>
      </c>
      <c r="AB571">
        <v>1</v>
      </c>
      <c r="AC571">
        <v>5</v>
      </c>
      <c r="AD571">
        <v>5</v>
      </c>
      <c r="AF571">
        <v>5</v>
      </c>
      <c r="AG571">
        <v>5</v>
      </c>
      <c r="AH571">
        <v>4</v>
      </c>
      <c r="AI571">
        <v>4</v>
      </c>
      <c r="AJ571">
        <v>5</v>
      </c>
      <c r="AK571" t="s">
        <v>26</v>
      </c>
      <c r="AL571">
        <v>4</v>
      </c>
      <c r="AM571">
        <v>3</v>
      </c>
      <c r="AN571" t="s">
        <v>408</v>
      </c>
      <c r="AV571" s="109" t="s">
        <v>26</v>
      </c>
      <c r="AW571" t="s">
        <v>26</v>
      </c>
      <c r="AY571">
        <v>5</v>
      </c>
      <c r="AZ571" s="109">
        <v>5</v>
      </c>
      <c r="BA571" s="191" t="s">
        <v>303</v>
      </c>
      <c r="BB571" t="s">
        <v>308</v>
      </c>
      <c r="BD571">
        <f t="shared" si="41"/>
        <v>1</v>
      </c>
      <c r="BE571">
        <f t="shared" si="40"/>
        <v>0</v>
      </c>
      <c r="BF571">
        <f t="shared" si="40"/>
        <v>0</v>
      </c>
      <c r="BG571">
        <f t="shared" si="40"/>
        <v>0</v>
      </c>
      <c r="BH571">
        <f t="shared" si="40"/>
        <v>0</v>
      </c>
      <c r="BI571">
        <f t="shared" si="40"/>
        <v>0</v>
      </c>
      <c r="BJ571">
        <f t="shared" si="43"/>
        <v>1</v>
      </c>
      <c r="BK571">
        <f t="shared" si="42"/>
        <v>0</v>
      </c>
      <c r="BL571">
        <f t="shared" si="42"/>
        <v>1</v>
      </c>
      <c r="BM571">
        <f t="shared" si="42"/>
        <v>1</v>
      </c>
      <c r="BN571">
        <f t="shared" si="42"/>
        <v>0</v>
      </c>
      <c r="BO571">
        <f t="shared" si="42"/>
        <v>0</v>
      </c>
      <c r="BP571">
        <f t="shared" si="42"/>
        <v>0</v>
      </c>
    </row>
    <row r="572" spans="3:68" x14ac:dyDescent="0.2">
      <c r="C572" s="150" t="str">
        <f>IFERROR(VLOOKUP(TABLA!F572,BLIOTECAS!$C$1:$E$26,3,FALSE),"")</f>
        <v>Ciencias de la Salud</v>
      </c>
      <c r="D572" s="209">
        <v>43970.85833333333</v>
      </c>
      <c r="E572" s="209" t="s">
        <v>407</v>
      </c>
      <c r="F572" t="s">
        <v>108</v>
      </c>
      <c r="G572" t="s">
        <v>300</v>
      </c>
      <c r="H572" t="s">
        <v>305</v>
      </c>
      <c r="I572" t="s">
        <v>315</v>
      </c>
      <c r="J572" t="s">
        <v>108</v>
      </c>
      <c r="K572" t="s">
        <v>92</v>
      </c>
      <c r="L572" t="s">
        <v>225</v>
      </c>
      <c r="S572" t="s">
        <v>270</v>
      </c>
      <c r="T572" t="s">
        <v>270</v>
      </c>
      <c r="U572">
        <v>4</v>
      </c>
      <c r="V572">
        <v>2</v>
      </c>
      <c r="W572">
        <v>4</v>
      </c>
      <c r="X572">
        <v>2</v>
      </c>
      <c r="Y572">
        <v>4</v>
      </c>
      <c r="Z572">
        <v>5</v>
      </c>
      <c r="AA572">
        <v>5</v>
      </c>
      <c r="AB572">
        <v>3</v>
      </c>
      <c r="AC572">
        <v>3</v>
      </c>
      <c r="AD572">
        <v>4</v>
      </c>
      <c r="AF572">
        <v>3</v>
      </c>
      <c r="AG572">
        <v>3</v>
      </c>
      <c r="AH572">
        <v>3</v>
      </c>
      <c r="AI572">
        <v>3</v>
      </c>
      <c r="AJ572">
        <v>4</v>
      </c>
      <c r="AK572" t="s">
        <v>26</v>
      </c>
      <c r="AL572">
        <v>3</v>
      </c>
      <c r="AM572">
        <v>4</v>
      </c>
      <c r="AN572" t="s">
        <v>325</v>
      </c>
      <c r="AV572" s="109" t="s">
        <v>270</v>
      </c>
      <c r="AW572" t="s">
        <v>26</v>
      </c>
      <c r="AY572">
        <v>4</v>
      </c>
      <c r="AZ572" s="109">
        <v>5</v>
      </c>
      <c r="BA572" s="191" t="s">
        <v>311</v>
      </c>
      <c r="BB572" t="s">
        <v>308</v>
      </c>
      <c r="BD572">
        <f t="shared" si="41"/>
        <v>0</v>
      </c>
      <c r="BE572">
        <f t="shared" si="40"/>
        <v>1</v>
      </c>
      <c r="BF572">
        <f t="shared" si="40"/>
        <v>0</v>
      </c>
      <c r="BG572">
        <f t="shared" si="40"/>
        <v>0</v>
      </c>
      <c r="BH572">
        <f t="shared" si="40"/>
        <v>0</v>
      </c>
      <c r="BI572">
        <f t="shared" si="40"/>
        <v>0</v>
      </c>
      <c r="BJ572">
        <f t="shared" si="43"/>
        <v>1</v>
      </c>
      <c r="BK572">
        <f t="shared" si="42"/>
        <v>0</v>
      </c>
      <c r="BL572">
        <f t="shared" si="42"/>
        <v>0</v>
      </c>
      <c r="BM572">
        <f t="shared" si="42"/>
        <v>0</v>
      </c>
      <c r="BN572">
        <f t="shared" si="42"/>
        <v>0</v>
      </c>
      <c r="BO572">
        <f t="shared" si="42"/>
        <v>0</v>
      </c>
      <c r="BP572">
        <f t="shared" si="42"/>
        <v>0</v>
      </c>
    </row>
    <row r="573" spans="3:68" x14ac:dyDescent="0.2">
      <c r="C573" s="150" t="str">
        <f>IFERROR(VLOOKUP(TABLA!F573,BLIOTECAS!$C$1:$E$26,3,FALSE),"")</f>
        <v>Ciencias Experimentales</v>
      </c>
      <c r="D573" s="209">
        <v>43970.85833333333</v>
      </c>
      <c r="E573" s="209" t="s">
        <v>396</v>
      </c>
      <c r="F573" t="s">
        <v>105</v>
      </c>
      <c r="G573" t="s">
        <v>300</v>
      </c>
      <c r="H573" t="s">
        <v>305</v>
      </c>
      <c r="I573" t="s">
        <v>545</v>
      </c>
      <c r="J573" t="s">
        <v>105</v>
      </c>
      <c r="S573" t="s">
        <v>26</v>
      </c>
      <c r="T573" t="s">
        <v>270</v>
      </c>
      <c r="U573">
        <v>4</v>
      </c>
      <c r="V573">
        <v>1</v>
      </c>
      <c r="W573">
        <v>4</v>
      </c>
      <c r="X573">
        <v>3</v>
      </c>
      <c r="Y573">
        <v>3</v>
      </c>
      <c r="Z573">
        <v>4</v>
      </c>
      <c r="AA573">
        <v>4</v>
      </c>
      <c r="AB573">
        <v>1</v>
      </c>
      <c r="AC573">
        <v>4</v>
      </c>
      <c r="AD573">
        <v>4</v>
      </c>
      <c r="AF573">
        <v>2</v>
      </c>
      <c r="AG573">
        <v>2</v>
      </c>
      <c r="AH573">
        <v>1</v>
      </c>
      <c r="AI573">
        <v>3</v>
      </c>
      <c r="AJ573">
        <v>1</v>
      </c>
      <c r="AK573" t="s">
        <v>26</v>
      </c>
      <c r="AL573">
        <v>2</v>
      </c>
      <c r="AM573">
        <v>1</v>
      </c>
      <c r="AN573" t="s">
        <v>405</v>
      </c>
      <c r="AV573" s="109" t="s">
        <v>26</v>
      </c>
      <c r="AW573" t="s">
        <v>26</v>
      </c>
      <c r="AY573">
        <v>3</v>
      </c>
      <c r="AZ573" s="109">
        <v>4</v>
      </c>
      <c r="BA573" s="191" t="s">
        <v>330</v>
      </c>
      <c r="BB573" t="s">
        <v>308</v>
      </c>
      <c r="BD573">
        <f t="shared" si="41"/>
        <v>1</v>
      </c>
      <c r="BE573">
        <f t="shared" si="40"/>
        <v>0</v>
      </c>
      <c r="BF573">
        <f t="shared" si="40"/>
        <v>1</v>
      </c>
      <c r="BG573">
        <f t="shared" si="40"/>
        <v>1</v>
      </c>
      <c r="BH573">
        <f t="shared" si="40"/>
        <v>0</v>
      </c>
      <c r="BI573">
        <f t="shared" si="40"/>
        <v>0</v>
      </c>
      <c r="BJ573">
        <f t="shared" si="43"/>
        <v>1</v>
      </c>
      <c r="BK573">
        <f t="shared" si="42"/>
        <v>1</v>
      </c>
      <c r="BL573">
        <f t="shared" si="42"/>
        <v>1</v>
      </c>
      <c r="BM573">
        <f t="shared" si="42"/>
        <v>1</v>
      </c>
      <c r="BN573">
        <f t="shared" si="42"/>
        <v>0</v>
      </c>
      <c r="BO573">
        <f t="shared" si="42"/>
        <v>0</v>
      </c>
      <c r="BP573">
        <f t="shared" si="42"/>
        <v>0</v>
      </c>
    </row>
    <row r="574" spans="3:68" x14ac:dyDescent="0.2">
      <c r="C574" s="150" t="str">
        <f>IFERROR(VLOOKUP(TABLA!F574,BLIOTECAS!$C$1:$E$26,3,FALSE),"")</f>
        <v>Ciencias Sociales</v>
      </c>
      <c r="D574" s="209">
        <v>43970.856249999997</v>
      </c>
      <c r="E574" s="209" t="s">
        <v>396</v>
      </c>
      <c r="F574" t="s">
        <v>93</v>
      </c>
      <c r="G574" t="s">
        <v>305</v>
      </c>
      <c r="H574" t="s">
        <v>397</v>
      </c>
      <c r="I574" t="s">
        <v>315</v>
      </c>
      <c r="J574" t="s">
        <v>93</v>
      </c>
      <c r="S574" t="s">
        <v>270</v>
      </c>
      <c r="T574" t="s">
        <v>270</v>
      </c>
      <c r="U574">
        <v>5</v>
      </c>
      <c r="V574">
        <v>3</v>
      </c>
      <c r="W574">
        <v>2</v>
      </c>
      <c r="X574">
        <v>4</v>
      </c>
      <c r="Y574">
        <v>5</v>
      </c>
      <c r="Z574">
        <v>4</v>
      </c>
      <c r="AA574">
        <v>4</v>
      </c>
      <c r="AB574">
        <v>2</v>
      </c>
      <c r="AC574">
        <v>4</v>
      </c>
      <c r="AD574">
        <v>4</v>
      </c>
      <c r="AF574">
        <v>4</v>
      </c>
      <c r="AG574">
        <v>5</v>
      </c>
      <c r="AH574">
        <v>3</v>
      </c>
      <c r="AI574">
        <v>4</v>
      </c>
      <c r="AJ574">
        <v>4</v>
      </c>
      <c r="AK574" t="s">
        <v>26</v>
      </c>
      <c r="AL574">
        <v>4</v>
      </c>
      <c r="AM574">
        <v>3</v>
      </c>
      <c r="AN574" t="s">
        <v>408</v>
      </c>
      <c r="AV574" s="109" t="s">
        <v>26</v>
      </c>
      <c r="AW574" t="s">
        <v>26</v>
      </c>
      <c r="AY574">
        <v>4</v>
      </c>
      <c r="AZ574" s="109">
        <v>5</v>
      </c>
      <c r="BA574" s="191" t="s">
        <v>311</v>
      </c>
      <c r="BB574" t="s">
        <v>308</v>
      </c>
      <c r="BD574">
        <f t="shared" si="41"/>
        <v>0</v>
      </c>
      <c r="BE574">
        <f t="shared" si="40"/>
        <v>1</v>
      </c>
      <c r="BF574">
        <f t="shared" si="40"/>
        <v>0</v>
      </c>
      <c r="BG574">
        <f t="shared" ref="BE574:BI625" si="44">IF(IFERROR(FIND(BG$1,$I574,1),0)&lt;&gt;0,1,0)</f>
        <v>0</v>
      </c>
      <c r="BH574">
        <f t="shared" si="44"/>
        <v>0</v>
      </c>
      <c r="BI574">
        <f t="shared" si="44"/>
        <v>0</v>
      </c>
      <c r="BJ574">
        <f t="shared" si="43"/>
        <v>1</v>
      </c>
      <c r="BK574">
        <f t="shared" si="42"/>
        <v>0</v>
      </c>
      <c r="BL574">
        <f t="shared" si="42"/>
        <v>1</v>
      </c>
      <c r="BM574">
        <f t="shared" si="42"/>
        <v>1</v>
      </c>
      <c r="BN574">
        <f t="shared" si="42"/>
        <v>0</v>
      </c>
      <c r="BO574">
        <f t="shared" si="42"/>
        <v>0</v>
      </c>
      <c r="BP574">
        <f t="shared" si="42"/>
        <v>0</v>
      </c>
    </row>
    <row r="575" spans="3:68" x14ac:dyDescent="0.2">
      <c r="C575" s="150" t="str">
        <f>IFERROR(VLOOKUP(TABLA!F575,BLIOTECAS!$C$1:$E$26,3,FALSE),"")</f>
        <v>Ciencias Sociales</v>
      </c>
      <c r="D575" s="209">
        <v>43970.856249999997</v>
      </c>
      <c r="E575" s="209" t="s">
        <v>401</v>
      </c>
      <c r="F575" t="s">
        <v>97</v>
      </c>
      <c r="G575" t="s">
        <v>300</v>
      </c>
      <c r="H575" t="s">
        <v>300</v>
      </c>
      <c r="I575" t="s">
        <v>306</v>
      </c>
      <c r="J575" t="s">
        <v>97</v>
      </c>
      <c r="K575" t="s">
        <v>225</v>
      </c>
      <c r="L575" t="s">
        <v>104</v>
      </c>
      <c r="S575" t="s">
        <v>270</v>
      </c>
      <c r="T575" t="s">
        <v>270</v>
      </c>
      <c r="U575">
        <v>3</v>
      </c>
      <c r="V575">
        <v>3</v>
      </c>
      <c r="W575">
        <v>1</v>
      </c>
      <c r="X575">
        <v>4</v>
      </c>
      <c r="Y575">
        <v>4</v>
      </c>
      <c r="Z575">
        <v>4</v>
      </c>
      <c r="AA575">
        <v>4</v>
      </c>
      <c r="AB575">
        <v>4</v>
      </c>
      <c r="AC575">
        <v>3</v>
      </c>
      <c r="AD575">
        <v>3</v>
      </c>
      <c r="AF575">
        <v>3</v>
      </c>
      <c r="AG575">
        <v>5</v>
      </c>
      <c r="AH575">
        <v>4</v>
      </c>
      <c r="AI575">
        <v>3</v>
      </c>
      <c r="AJ575">
        <v>3</v>
      </c>
      <c r="AK575" t="s">
        <v>270</v>
      </c>
      <c r="AL575">
        <v>4</v>
      </c>
      <c r="AV575" s="109" t="s">
        <v>270</v>
      </c>
      <c r="AW575" t="s">
        <v>270</v>
      </c>
      <c r="AY575">
        <v>5</v>
      </c>
      <c r="AZ575" s="109">
        <v>5</v>
      </c>
      <c r="BA575" s="191" t="s">
        <v>311</v>
      </c>
      <c r="BB575" t="s">
        <v>308</v>
      </c>
      <c r="BD575">
        <f t="shared" si="41"/>
        <v>1</v>
      </c>
      <c r="BE575">
        <f t="shared" si="44"/>
        <v>0</v>
      </c>
      <c r="BF575">
        <f t="shared" si="44"/>
        <v>0</v>
      </c>
      <c r="BG575">
        <f t="shared" si="44"/>
        <v>0</v>
      </c>
      <c r="BH575">
        <f t="shared" si="44"/>
        <v>0</v>
      </c>
      <c r="BI575">
        <f t="shared" si="44"/>
        <v>0</v>
      </c>
      <c r="BJ575">
        <f t="shared" si="43"/>
        <v>0</v>
      </c>
      <c r="BK575">
        <f t="shared" si="42"/>
        <v>0</v>
      </c>
      <c r="BL575">
        <f t="shared" si="42"/>
        <v>0</v>
      </c>
      <c r="BM575">
        <f t="shared" si="42"/>
        <v>0</v>
      </c>
      <c r="BN575">
        <f t="shared" si="42"/>
        <v>0</v>
      </c>
      <c r="BO575">
        <f t="shared" si="42"/>
        <v>0</v>
      </c>
      <c r="BP575">
        <f t="shared" si="42"/>
        <v>0</v>
      </c>
    </row>
    <row r="576" spans="3:68" x14ac:dyDescent="0.2">
      <c r="C576" s="150" t="str">
        <f>IFERROR(VLOOKUP(TABLA!F576,BLIOTECAS!$C$1:$E$26,3,FALSE),"")</f>
        <v>Ciencias Experimentales</v>
      </c>
      <c r="D576" s="209">
        <v>43970.855555555558</v>
      </c>
      <c r="E576" s="209" t="s">
        <v>396</v>
      </c>
      <c r="F576" t="s">
        <v>94</v>
      </c>
      <c r="G576" t="s">
        <v>301</v>
      </c>
      <c r="H576" t="s">
        <v>300</v>
      </c>
      <c r="I576" t="s">
        <v>329</v>
      </c>
      <c r="J576" t="s">
        <v>94</v>
      </c>
      <c r="S576" t="s">
        <v>26</v>
      </c>
      <c r="T576" t="s">
        <v>270</v>
      </c>
      <c r="U576">
        <v>2</v>
      </c>
      <c r="V576">
        <v>1</v>
      </c>
      <c r="W576">
        <v>1</v>
      </c>
      <c r="X576">
        <v>3</v>
      </c>
      <c r="Y576">
        <v>5</v>
      </c>
      <c r="Z576">
        <v>5</v>
      </c>
      <c r="AA576">
        <v>4</v>
      </c>
      <c r="AB576">
        <v>5</v>
      </c>
      <c r="AC576">
        <v>1</v>
      </c>
      <c r="AD576">
        <v>1</v>
      </c>
      <c r="AF576">
        <v>3</v>
      </c>
      <c r="AG576">
        <v>2</v>
      </c>
      <c r="AH576">
        <v>2</v>
      </c>
      <c r="AI576">
        <v>1</v>
      </c>
      <c r="AJ576">
        <v>1</v>
      </c>
      <c r="AK576" t="s">
        <v>26</v>
      </c>
      <c r="AL576">
        <v>2</v>
      </c>
      <c r="AM576">
        <v>1</v>
      </c>
      <c r="AN576" t="s">
        <v>428</v>
      </c>
      <c r="AV576" s="109" t="s">
        <v>26</v>
      </c>
      <c r="AW576" t="s">
        <v>26</v>
      </c>
      <c r="AY576">
        <v>1</v>
      </c>
      <c r="AZ576" s="109">
        <v>1</v>
      </c>
      <c r="BA576" s="191" t="s">
        <v>330</v>
      </c>
      <c r="BB576" t="s">
        <v>317</v>
      </c>
      <c r="BC576" t="s">
        <v>563</v>
      </c>
      <c r="BD576">
        <f t="shared" si="41"/>
        <v>0</v>
      </c>
      <c r="BE576">
        <f t="shared" si="44"/>
        <v>0</v>
      </c>
      <c r="BF576">
        <f t="shared" si="44"/>
        <v>0</v>
      </c>
      <c r="BG576">
        <f t="shared" si="44"/>
        <v>0</v>
      </c>
      <c r="BH576">
        <f t="shared" si="44"/>
        <v>1</v>
      </c>
      <c r="BI576">
        <f t="shared" si="44"/>
        <v>0</v>
      </c>
      <c r="BJ576">
        <f t="shared" si="43"/>
        <v>0</v>
      </c>
      <c r="BK576">
        <f t="shared" si="42"/>
        <v>1</v>
      </c>
      <c r="BL576">
        <f t="shared" si="42"/>
        <v>1</v>
      </c>
      <c r="BM576">
        <f t="shared" si="42"/>
        <v>1</v>
      </c>
      <c r="BN576">
        <f t="shared" si="42"/>
        <v>0</v>
      </c>
      <c r="BO576">
        <f t="shared" si="42"/>
        <v>0</v>
      </c>
      <c r="BP576">
        <f t="shared" si="42"/>
        <v>0</v>
      </c>
    </row>
    <row r="577" spans="3:68" x14ac:dyDescent="0.2">
      <c r="C577" s="150" t="str">
        <f>IFERROR(VLOOKUP(TABLA!F577,BLIOTECAS!$C$1:$E$26,3,FALSE),"")</f>
        <v>Humanidades</v>
      </c>
      <c r="D577" s="209">
        <v>43970.855555555558</v>
      </c>
      <c r="E577" s="209" t="s">
        <v>401</v>
      </c>
      <c r="F577" t="s">
        <v>104</v>
      </c>
      <c r="G577" t="s">
        <v>305</v>
      </c>
      <c r="H577" t="s">
        <v>300</v>
      </c>
      <c r="I577" t="s">
        <v>336</v>
      </c>
      <c r="J577" t="s">
        <v>310</v>
      </c>
      <c r="K577" t="s">
        <v>104</v>
      </c>
      <c r="L577" t="s">
        <v>84</v>
      </c>
      <c r="M577" t="s">
        <v>564</v>
      </c>
      <c r="S577" t="s">
        <v>270</v>
      </c>
      <c r="T577" t="s">
        <v>270</v>
      </c>
      <c r="U577">
        <v>5</v>
      </c>
      <c r="V577">
        <v>3</v>
      </c>
      <c r="W577">
        <v>1</v>
      </c>
      <c r="X577">
        <v>2</v>
      </c>
      <c r="Y577">
        <v>4</v>
      </c>
      <c r="Z577">
        <v>5</v>
      </c>
      <c r="AA577">
        <v>1</v>
      </c>
      <c r="AB577">
        <v>3</v>
      </c>
      <c r="AC577">
        <v>5</v>
      </c>
      <c r="AD577">
        <v>5</v>
      </c>
      <c r="AF577">
        <v>3</v>
      </c>
      <c r="AG577">
        <v>4</v>
      </c>
      <c r="AH577">
        <v>3</v>
      </c>
      <c r="AI577">
        <v>3</v>
      </c>
      <c r="AJ577">
        <v>3</v>
      </c>
      <c r="AK577" t="s">
        <v>270</v>
      </c>
      <c r="AL577">
        <v>3</v>
      </c>
      <c r="AM577">
        <v>3</v>
      </c>
      <c r="AN577" t="s">
        <v>488</v>
      </c>
      <c r="AV577" s="109" t="s">
        <v>26</v>
      </c>
      <c r="AW577" t="s">
        <v>26</v>
      </c>
      <c r="AY577">
        <v>5</v>
      </c>
      <c r="AZ577" s="109">
        <v>5</v>
      </c>
      <c r="BA577" s="191" t="s">
        <v>311</v>
      </c>
      <c r="BB577" t="s">
        <v>317</v>
      </c>
      <c r="BC577" t="s">
        <v>565</v>
      </c>
      <c r="BD577">
        <f t="shared" si="41"/>
        <v>0</v>
      </c>
      <c r="BE577">
        <f t="shared" si="44"/>
        <v>1</v>
      </c>
      <c r="BF577">
        <f t="shared" si="44"/>
        <v>1</v>
      </c>
      <c r="BG577">
        <f t="shared" si="44"/>
        <v>0</v>
      </c>
      <c r="BH577">
        <f t="shared" si="44"/>
        <v>0</v>
      </c>
      <c r="BI577">
        <f t="shared" si="44"/>
        <v>0</v>
      </c>
      <c r="BJ577">
        <f t="shared" si="43"/>
        <v>1</v>
      </c>
      <c r="BK577">
        <f t="shared" si="42"/>
        <v>1</v>
      </c>
      <c r="BL577">
        <f t="shared" si="42"/>
        <v>0</v>
      </c>
      <c r="BM577">
        <f t="shared" si="42"/>
        <v>1</v>
      </c>
      <c r="BN577">
        <f t="shared" si="42"/>
        <v>1</v>
      </c>
      <c r="BO577">
        <f t="shared" si="42"/>
        <v>0</v>
      </c>
      <c r="BP577">
        <f t="shared" si="42"/>
        <v>0</v>
      </c>
    </row>
    <row r="578" spans="3:68" x14ac:dyDescent="0.2">
      <c r="C578" s="150" t="str">
        <f>IFERROR(VLOOKUP(TABLA!F578,BLIOTECAS!$C$1:$E$26,3,FALSE),"")</f>
        <v>Humanidades</v>
      </c>
      <c r="D578" s="209">
        <v>43970.852777777778</v>
      </c>
      <c r="E578" s="209" t="s">
        <v>396</v>
      </c>
      <c r="F578" t="s">
        <v>102</v>
      </c>
      <c r="G578" t="s">
        <v>320</v>
      </c>
      <c r="H578" t="s">
        <v>320</v>
      </c>
      <c r="I578" t="s">
        <v>318</v>
      </c>
      <c r="J578" t="s">
        <v>309</v>
      </c>
      <c r="K578" t="s">
        <v>310</v>
      </c>
      <c r="S578" t="s">
        <v>26</v>
      </c>
      <c r="T578" t="s">
        <v>26</v>
      </c>
      <c r="U578">
        <v>4</v>
      </c>
      <c r="V578">
        <v>2</v>
      </c>
      <c r="W578">
        <v>1</v>
      </c>
      <c r="X578">
        <v>5</v>
      </c>
      <c r="Y578">
        <v>5</v>
      </c>
      <c r="Z578">
        <v>4</v>
      </c>
      <c r="AA578">
        <v>4</v>
      </c>
      <c r="AB578">
        <v>3</v>
      </c>
      <c r="AC578">
        <v>3</v>
      </c>
      <c r="AD578">
        <v>4</v>
      </c>
      <c r="AF578">
        <v>4</v>
      </c>
      <c r="AG578">
        <v>5</v>
      </c>
      <c r="AH578">
        <v>3</v>
      </c>
      <c r="AI578">
        <v>3</v>
      </c>
      <c r="AJ578">
        <v>4</v>
      </c>
      <c r="AK578" t="s">
        <v>26</v>
      </c>
      <c r="AL578">
        <v>5</v>
      </c>
      <c r="AM578">
        <v>4</v>
      </c>
      <c r="AN578" t="s">
        <v>424</v>
      </c>
      <c r="AV578" s="109" t="s">
        <v>270</v>
      </c>
      <c r="AW578" t="s">
        <v>26</v>
      </c>
      <c r="AY578">
        <v>5</v>
      </c>
      <c r="AZ578" s="109">
        <v>5</v>
      </c>
      <c r="BA578" s="191" t="s">
        <v>311</v>
      </c>
      <c r="BB578" t="s">
        <v>308</v>
      </c>
      <c r="BD578">
        <f t="shared" si="41"/>
        <v>0</v>
      </c>
      <c r="BE578">
        <f t="shared" si="44"/>
        <v>0</v>
      </c>
      <c r="BF578">
        <f t="shared" si="44"/>
        <v>1</v>
      </c>
      <c r="BG578">
        <f t="shared" si="44"/>
        <v>0</v>
      </c>
      <c r="BH578">
        <f t="shared" si="44"/>
        <v>0</v>
      </c>
      <c r="BI578">
        <f t="shared" si="44"/>
        <v>0</v>
      </c>
      <c r="BJ578">
        <f t="shared" si="43"/>
        <v>0</v>
      </c>
      <c r="BK578">
        <f t="shared" si="42"/>
        <v>0</v>
      </c>
      <c r="BL578">
        <f t="shared" si="42"/>
        <v>1</v>
      </c>
      <c r="BM578">
        <f t="shared" si="42"/>
        <v>0</v>
      </c>
      <c r="BN578">
        <f t="shared" si="42"/>
        <v>0</v>
      </c>
      <c r="BO578">
        <f t="shared" si="42"/>
        <v>0</v>
      </c>
      <c r="BP578">
        <f t="shared" si="42"/>
        <v>0</v>
      </c>
    </row>
    <row r="579" spans="3:68" x14ac:dyDescent="0.2">
      <c r="C579" s="150" t="str">
        <f>IFERROR(VLOOKUP(TABLA!F579,BLIOTECAS!$C$1:$E$26,3,FALSE),"")</f>
        <v>Ciencias de la Salud</v>
      </c>
      <c r="D579" s="209">
        <v>43970.852083333331</v>
      </c>
      <c r="E579" s="209" t="s">
        <v>396</v>
      </c>
      <c r="F579" t="s">
        <v>106</v>
      </c>
      <c r="G579" t="s">
        <v>320</v>
      </c>
      <c r="H579" t="s">
        <v>320</v>
      </c>
      <c r="I579" t="s">
        <v>315</v>
      </c>
      <c r="J579" t="s">
        <v>106</v>
      </c>
      <c r="S579" t="s">
        <v>26</v>
      </c>
      <c r="T579" t="s">
        <v>26</v>
      </c>
      <c r="U579">
        <v>1</v>
      </c>
      <c r="V579">
        <v>3</v>
      </c>
      <c r="W579">
        <v>4</v>
      </c>
      <c r="X579">
        <v>2</v>
      </c>
      <c r="Y579">
        <v>2</v>
      </c>
      <c r="Z579">
        <v>5</v>
      </c>
      <c r="AA579">
        <v>5</v>
      </c>
      <c r="AB579">
        <v>3</v>
      </c>
      <c r="AC579">
        <v>3</v>
      </c>
      <c r="AD579">
        <v>3</v>
      </c>
      <c r="AF579">
        <v>4</v>
      </c>
      <c r="AG579">
        <v>5</v>
      </c>
      <c r="AH579">
        <v>4</v>
      </c>
      <c r="AI579">
        <v>3</v>
      </c>
      <c r="AJ579">
        <v>3</v>
      </c>
      <c r="AK579" t="s">
        <v>26</v>
      </c>
      <c r="AL579">
        <v>4</v>
      </c>
      <c r="AM579">
        <v>1</v>
      </c>
      <c r="AN579" t="s">
        <v>428</v>
      </c>
      <c r="AV579" s="109" t="s">
        <v>26</v>
      </c>
      <c r="AW579" t="s">
        <v>26</v>
      </c>
      <c r="AY579">
        <v>3</v>
      </c>
      <c r="AZ579" s="109">
        <v>3</v>
      </c>
      <c r="BA579" s="191" t="s">
        <v>319</v>
      </c>
      <c r="BB579" t="s">
        <v>317</v>
      </c>
      <c r="BC579" t="s">
        <v>566</v>
      </c>
      <c r="BD579">
        <f t="shared" si="41"/>
        <v>0</v>
      </c>
      <c r="BE579">
        <f t="shared" si="44"/>
        <v>1</v>
      </c>
      <c r="BF579">
        <f t="shared" si="44"/>
        <v>0</v>
      </c>
      <c r="BG579">
        <f t="shared" si="44"/>
        <v>0</v>
      </c>
      <c r="BH579">
        <f t="shared" si="44"/>
        <v>0</v>
      </c>
      <c r="BI579">
        <f t="shared" si="44"/>
        <v>0</v>
      </c>
      <c r="BJ579">
        <f t="shared" si="43"/>
        <v>0</v>
      </c>
      <c r="BK579">
        <f t="shared" si="42"/>
        <v>1</v>
      </c>
      <c r="BL579">
        <f t="shared" si="42"/>
        <v>1</v>
      </c>
      <c r="BM579">
        <f t="shared" si="42"/>
        <v>1</v>
      </c>
      <c r="BN579">
        <f t="shared" si="42"/>
        <v>0</v>
      </c>
      <c r="BO579">
        <f t="shared" si="42"/>
        <v>0</v>
      </c>
      <c r="BP579">
        <f t="shared" si="42"/>
        <v>0</v>
      </c>
    </row>
    <row r="580" spans="3:68" x14ac:dyDescent="0.2">
      <c r="C580" s="150" t="str">
        <f>IFERROR(VLOOKUP(TABLA!F580,BLIOTECAS!$C$1:$E$26,3,FALSE),"")</f>
        <v>Ciencias Sociales</v>
      </c>
      <c r="D580" s="209">
        <v>43970.849305555559</v>
      </c>
      <c r="E580" s="209" t="s">
        <v>396</v>
      </c>
      <c r="F580" t="s">
        <v>99</v>
      </c>
      <c r="G580" t="s">
        <v>305</v>
      </c>
      <c r="H580" t="s">
        <v>300</v>
      </c>
      <c r="I580" t="s">
        <v>315</v>
      </c>
      <c r="J580" t="s">
        <v>309</v>
      </c>
      <c r="K580" t="s">
        <v>104</v>
      </c>
      <c r="S580" t="s">
        <v>270</v>
      </c>
      <c r="T580" t="s">
        <v>270</v>
      </c>
      <c r="U580">
        <v>4</v>
      </c>
      <c r="V580">
        <v>3</v>
      </c>
      <c r="W580">
        <v>5</v>
      </c>
      <c r="X580">
        <v>2</v>
      </c>
      <c r="Y580">
        <v>3</v>
      </c>
      <c r="Z580">
        <v>3</v>
      </c>
      <c r="AA580">
        <v>4</v>
      </c>
      <c r="AB580">
        <v>2</v>
      </c>
      <c r="AC580">
        <v>4</v>
      </c>
      <c r="AD580">
        <v>4</v>
      </c>
      <c r="AF580">
        <v>5</v>
      </c>
      <c r="AG580">
        <v>5</v>
      </c>
      <c r="AH580">
        <v>4</v>
      </c>
      <c r="AI580">
        <v>4</v>
      </c>
      <c r="AJ580">
        <v>5</v>
      </c>
      <c r="AK580" t="s">
        <v>270</v>
      </c>
      <c r="AL580">
        <v>4</v>
      </c>
      <c r="AM580">
        <v>4</v>
      </c>
      <c r="AN580" t="s">
        <v>567</v>
      </c>
      <c r="AV580" s="109" t="s">
        <v>26</v>
      </c>
      <c r="AW580" t="s">
        <v>270</v>
      </c>
      <c r="AX580" t="s">
        <v>313</v>
      </c>
      <c r="AY580">
        <v>4</v>
      </c>
      <c r="AZ580" s="109">
        <v>5</v>
      </c>
      <c r="BA580" s="191" t="s">
        <v>303</v>
      </c>
      <c r="BB580" t="s">
        <v>308</v>
      </c>
      <c r="BC580" t="s">
        <v>568</v>
      </c>
      <c r="BD580">
        <f t="shared" si="41"/>
        <v>0</v>
      </c>
      <c r="BE580">
        <f t="shared" si="44"/>
        <v>1</v>
      </c>
      <c r="BF580">
        <f t="shared" si="44"/>
        <v>0</v>
      </c>
      <c r="BG580">
        <f t="shared" si="44"/>
        <v>0</v>
      </c>
      <c r="BH580">
        <f t="shared" si="44"/>
        <v>0</v>
      </c>
      <c r="BI580">
        <f t="shared" si="44"/>
        <v>0</v>
      </c>
      <c r="BJ580">
        <f t="shared" si="43"/>
        <v>0</v>
      </c>
      <c r="BK580">
        <f t="shared" si="42"/>
        <v>0</v>
      </c>
      <c r="BL580">
        <f t="shared" si="42"/>
        <v>0</v>
      </c>
      <c r="BM580">
        <f t="shared" si="42"/>
        <v>0</v>
      </c>
      <c r="BN580">
        <f t="shared" si="42"/>
        <v>0</v>
      </c>
      <c r="BO580">
        <f t="shared" si="42"/>
        <v>0</v>
      </c>
      <c r="BP580">
        <f t="shared" si="42"/>
        <v>0</v>
      </c>
    </row>
    <row r="581" spans="3:68" x14ac:dyDescent="0.2">
      <c r="C581" s="150" t="str">
        <f>IFERROR(VLOOKUP(TABLA!F581,BLIOTECAS!$C$1:$E$26,3,FALSE),"")</f>
        <v>Humanidades</v>
      </c>
      <c r="D581" s="209">
        <v>43970.848611111112</v>
      </c>
      <c r="E581" s="209" t="s">
        <v>396</v>
      </c>
      <c r="F581" t="s">
        <v>102</v>
      </c>
      <c r="G581" t="s">
        <v>301</v>
      </c>
      <c r="H581" t="s">
        <v>305</v>
      </c>
      <c r="I581" t="s">
        <v>306</v>
      </c>
      <c r="J581" t="s">
        <v>309</v>
      </c>
      <c r="K581" t="s">
        <v>310</v>
      </c>
      <c r="L581" t="s">
        <v>103</v>
      </c>
      <c r="S581" t="s">
        <v>270</v>
      </c>
      <c r="T581" t="s">
        <v>270</v>
      </c>
      <c r="U581">
        <v>4</v>
      </c>
      <c r="V581">
        <v>2</v>
      </c>
      <c r="W581">
        <v>3</v>
      </c>
      <c r="X581">
        <v>5</v>
      </c>
      <c r="Y581">
        <v>5</v>
      </c>
      <c r="Z581">
        <v>4</v>
      </c>
      <c r="AA581">
        <v>2</v>
      </c>
      <c r="AB581">
        <v>2</v>
      </c>
      <c r="AC581">
        <v>2</v>
      </c>
      <c r="AD581">
        <v>5</v>
      </c>
      <c r="AF581">
        <v>4</v>
      </c>
      <c r="AG581">
        <v>5</v>
      </c>
      <c r="AH581">
        <v>4</v>
      </c>
      <c r="AI581">
        <v>4</v>
      </c>
      <c r="AJ581">
        <v>4</v>
      </c>
      <c r="AK581" t="s">
        <v>26</v>
      </c>
      <c r="AL581">
        <v>4</v>
      </c>
      <c r="AM581">
        <v>2</v>
      </c>
      <c r="AN581" t="s">
        <v>345</v>
      </c>
      <c r="AV581" s="109" t="s">
        <v>270</v>
      </c>
      <c r="AW581" t="s">
        <v>26</v>
      </c>
      <c r="AY581">
        <v>5</v>
      </c>
      <c r="AZ581" s="109">
        <v>5</v>
      </c>
      <c r="BA581" s="191" t="s">
        <v>311</v>
      </c>
      <c r="BB581" t="s">
        <v>308</v>
      </c>
      <c r="BD581">
        <f t="shared" si="41"/>
        <v>1</v>
      </c>
      <c r="BE581">
        <f t="shared" si="44"/>
        <v>0</v>
      </c>
      <c r="BF581">
        <f t="shared" si="44"/>
        <v>0</v>
      </c>
      <c r="BG581">
        <f t="shared" si="44"/>
        <v>0</v>
      </c>
      <c r="BH581">
        <f t="shared" si="44"/>
        <v>0</v>
      </c>
      <c r="BI581">
        <f t="shared" si="44"/>
        <v>0</v>
      </c>
      <c r="BJ581">
        <f t="shared" si="43"/>
        <v>0</v>
      </c>
      <c r="BK581">
        <f t="shared" si="42"/>
        <v>0</v>
      </c>
      <c r="BL581">
        <f t="shared" si="42"/>
        <v>0</v>
      </c>
      <c r="BM581">
        <f t="shared" si="42"/>
        <v>1</v>
      </c>
      <c r="BN581">
        <f t="shared" si="42"/>
        <v>0</v>
      </c>
      <c r="BO581">
        <f t="shared" si="42"/>
        <v>0</v>
      </c>
      <c r="BP581">
        <f t="shared" si="42"/>
        <v>0</v>
      </c>
    </row>
    <row r="582" spans="3:68" x14ac:dyDescent="0.2">
      <c r="C582" s="150" t="str">
        <f>IFERROR(VLOOKUP(TABLA!F582,BLIOTECAS!$C$1:$E$26,3,FALSE),"")</f>
        <v>Humanidades</v>
      </c>
      <c r="D582" s="209">
        <v>43970.847916666666</v>
      </c>
      <c r="E582" s="209" t="s">
        <v>396</v>
      </c>
      <c r="F582" t="s">
        <v>104</v>
      </c>
      <c r="G582" t="s">
        <v>305</v>
      </c>
      <c r="H582" t="s">
        <v>305</v>
      </c>
      <c r="I582" t="s">
        <v>357</v>
      </c>
      <c r="J582" t="s">
        <v>104</v>
      </c>
      <c r="K582" t="s">
        <v>309</v>
      </c>
      <c r="L582" t="s">
        <v>103</v>
      </c>
      <c r="S582" t="s">
        <v>26</v>
      </c>
      <c r="T582" t="s">
        <v>270</v>
      </c>
      <c r="U582">
        <v>3</v>
      </c>
      <c r="V582">
        <v>2</v>
      </c>
      <c r="W582">
        <v>5</v>
      </c>
      <c r="X582">
        <v>3</v>
      </c>
      <c r="Y582">
        <v>3</v>
      </c>
      <c r="Z582">
        <v>3</v>
      </c>
      <c r="AA582">
        <v>2</v>
      </c>
      <c r="AB582">
        <v>1</v>
      </c>
      <c r="AC582">
        <v>2</v>
      </c>
      <c r="AD582">
        <v>4</v>
      </c>
      <c r="AF582">
        <v>4</v>
      </c>
      <c r="AG582">
        <v>3</v>
      </c>
      <c r="AH582">
        <v>3</v>
      </c>
      <c r="AI582">
        <v>2</v>
      </c>
      <c r="AJ582">
        <v>2</v>
      </c>
      <c r="AK582" t="s">
        <v>26</v>
      </c>
      <c r="AL582">
        <v>3</v>
      </c>
      <c r="AM582">
        <v>1</v>
      </c>
      <c r="AN582" t="s">
        <v>569</v>
      </c>
      <c r="AV582" s="109" t="s">
        <v>26</v>
      </c>
      <c r="AW582" t="s">
        <v>26</v>
      </c>
      <c r="AY582">
        <v>2</v>
      </c>
      <c r="AZ582" s="109">
        <v>3</v>
      </c>
      <c r="BA582" s="191" t="s">
        <v>319</v>
      </c>
      <c r="BB582" t="s">
        <v>317</v>
      </c>
      <c r="BD582">
        <f t="shared" si="41"/>
        <v>1</v>
      </c>
      <c r="BE582">
        <f t="shared" si="44"/>
        <v>0</v>
      </c>
      <c r="BF582">
        <f t="shared" si="44"/>
        <v>1</v>
      </c>
      <c r="BG582">
        <f t="shared" si="44"/>
        <v>0</v>
      </c>
      <c r="BH582">
        <f t="shared" si="44"/>
        <v>1</v>
      </c>
      <c r="BI582">
        <f t="shared" si="44"/>
        <v>0</v>
      </c>
      <c r="BJ582">
        <f t="shared" si="43"/>
        <v>0</v>
      </c>
      <c r="BK582">
        <f t="shared" si="42"/>
        <v>0</v>
      </c>
      <c r="BL582">
        <f t="shared" si="42"/>
        <v>0</v>
      </c>
      <c r="BM582">
        <f t="shared" si="42"/>
        <v>0</v>
      </c>
      <c r="BN582">
        <f t="shared" si="42"/>
        <v>0</v>
      </c>
      <c r="BO582">
        <f t="shared" si="42"/>
        <v>0</v>
      </c>
      <c r="BP582">
        <f t="shared" si="42"/>
        <v>0</v>
      </c>
    </row>
    <row r="583" spans="3:68" x14ac:dyDescent="0.2">
      <c r="C583" s="150" t="str">
        <f>IFERROR(VLOOKUP(TABLA!F583,BLIOTECAS!$C$1:$E$26,3,FALSE),"")</f>
        <v>Ciencias de la Salud</v>
      </c>
      <c r="D583" s="209">
        <v>43970.847916666666</v>
      </c>
      <c r="E583" s="209" t="s">
        <v>396</v>
      </c>
      <c r="F583" t="s">
        <v>101</v>
      </c>
      <c r="G583" t="s">
        <v>300</v>
      </c>
      <c r="H583" t="s">
        <v>300</v>
      </c>
      <c r="I583" t="s">
        <v>306</v>
      </c>
      <c r="J583" t="s">
        <v>101</v>
      </c>
      <c r="K583" t="s">
        <v>90</v>
      </c>
      <c r="L583" t="s">
        <v>106</v>
      </c>
      <c r="S583" t="s">
        <v>270</v>
      </c>
      <c r="T583" t="s">
        <v>270</v>
      </c>
      <c r="U583">
        <v>4</v>
      </c>
      <c r="V583">
        <v>1</v>
      </c>
      <c r="W583">
        <v>4</v>
      </c>
      <c r="X583">
        <v>1</v>
      </c>
      <c r="Y583">
        <v>3</v>
      </c>
      <c r="Z583">
        <v>1</v>
      </c>
      <c r="AA583">
        <v>5</v>
      </c>
      <c r="AB583">
        <v>1</v>
      </c>
      <c r="AC583">
        <v>1</v>
      </c>
      <c r="AD583">
        <v>5</v>
      </c>
      <c r="AF583">
        <v>2</v>
      </c>
      <c r="AG583">
        <v>5</v>
      </c>
      <c r="AH583">
        <v>2</v>
      </c>
      <c r="AI583">
        <v>1</v>
      </c>
      <c r="AJ583">
        <v>5</v>
      </c>
      <c r="AK583" t="s">
        <v>26</v>
      </c>
      <c r="AL583">
        <v>2</v>
      </c>
      <c r="AM583">
        <v>1</v>
      </c>
      <c r="AN583" t="s">
        <v>408</v>
      </c>
      <c r="AV583" s="109" t="s">
        <v>26</v>
      </c>
      <c r="AW583" t="s">
        <v>26</v>
      </c>
      <c r="AY583">
        <v>4</v>
      </c>
      <c r="AZ583" s="109">
        <v>5</v>
      </c>
      <c r="BA583" s="191" t="s">
        <v>311</v>
      </c>
      <c r="BB583" t="s">
        <v>308</v>
      </c>
      <c r="BC583" t="s">
        <v>570</v>
      </c>
      <c r="BD583">
        <f t="shared" si="41"/>
        <v>1</v>
      </c>
      <c r="BE583">
        <f t="shared" si="44"/>
        <v>0</v>
      </c>
      <c r="BF583">
        <f t="shared" si="44"/>
        <v>0</v>
      </c>
      <c r="BG583">
        <f t="shared" si="44"/>
        <v>0</v>
      </c>
      <c r="BH583">
        <f t="shared" si="44"/>
        <v>0</v>
      </c>
      <c r="BI583">
        <f t="shared" si="44"/>
        <v>0</v>
      </c>
      <c r="BJ583">
        <f t="shared" si="43"/>
        <v>1</v>
      </c>
      <c r="BK583">
        <f t="shared" si="42"/>
        <v>0</v>
      </c>
      <c r="BL583">
        <f t="shared" si="42"/>
        <v>1</v>
      </c>
      <c r="BM583">
        <f t="shared" si="42"/>
        <v>1</v>
      </c>
      <c r="BN583">
        <f t="shared" si="42"/>
        <v>0</v>
      </c>
      <c r="BO583">
        <f t="shared" si="42"/>
        <v>0</v>
      </c>
      <c r="BP583">
        <f t="shared" si="42"/>
        <v>0</v>
      </c>
    </row>
    <row r="584" spans="3:68" x14ac:dyDescent="0.2">
      <c r="C584" s="150" t="str">
        <f>IFERROR(VLOOKUP(TABLA!F584,BLIOTECAS!$C$1:$E$26,3,FALSE),"")</f>
        <v>Ciencias Sociales</v>
      </c>
      <c r="D584" s="209">
        <v>43970.845138888886</v>
      </c>
      <c r="E584" s="209" t="s">
        <v>396</v>
      </c>
      <c r="F584" t="s">
        <v>97</v>
      </c>
      <c r="G584" t="s">
        <v>300</v>
      </c>
      <c r="H584" t="s">
        <v>320</v>
      </c>
      <c r="I584" t="s">
        <v>306</v>
      </c>
      <c r="J584" t="s">
        <v>97</v>
      </c>
      <c r="K584" t="s">
        <v>93</v>
      </c>
      <c r="S584" t="s">
        <v>26</v>
      </c>
      <c r="T584" t="s">
        <v>26</v>
      </c>
      <c r="U584">
        <v>2</v>
      </c>
      <c r="V584">
        <v>1</v>
      </c>
      <c r="W584">
        <v>1</v>
      </c>
      <c r="X584">
        <v>2</v>
      </c>
      <c r="Y584">
        <v>3</v>
      </c>
      <c r="Z584">
        <v>4</v>
      </c>
      <c r="AA584">
        <v>2</v>
      </c>
      <c r="AB584">
        <v>1</v>
      </c>
      <c r="AC584">
        <v>1</v>
      </c>
      <c r="AD584">
        <v>1</v>
      </c>
      <c r="AF584">
        <v>1</v>
      </c>
      <c r="AG584">
        <v>1</v>
      </c>
      <c r="AH584">
        <v>1</v>
      </c>
      <c r="AI584">
        <v>1</v>
      </c>
      <c r="AJ584">
        <v>1</v>
      </c>
      <c r="AK584" t="s">
        <v>26</v>
      </c>
      <c r="AL584">
        <v>1</v>
      </c>
      <c r="AM584">
        <v>1</v>
      </c>
      <c r="AN584" t="s">
        <v>307</v>
      </c>
      <c r="AV584" s="109" t="s">
        <v>26</v>
      </c>
      <c r="AW584" t="s">
        <v>26</v>
      </c>
      <c r="AY584">
        <v>3</v>
      </c>
      <c r="AZ584" s="109">
        <v>4</v>
      </c>
      <c r="BA584" s="191" t="s">
        <v>319</v>
      </c>
      <c r="BB584" t="s">
        <v>317</v>
      </c>
      <c r="BD584">
        <f t="shared" si="41"/>
        <v>1</v>
      </c>
      <c r="BE584">
        <f t="shared" si="44"/>
        <v>0</v>
      </c>
      <c r="BF584">
        <f t="shared" si="44"/>
        <v>0</v>
      </c>
      <c r="BG584">
        <f t="shared" si="44"/>
        <v>0</v>
      </c>
      <c r="BH584">
        <f t="shared" si="44"/>
        <v>0</v>
      </c>
      <c r="BI584">
        <f t="shared" si="44"/>
        <v>0</v>
      </c>
      <c r="BJ584">
        <f t="shared" si="43"/>
        <v>0</v>
      </c>
      <c r="BK584">
        <f t="shared" si="42"/>
        <v>0</v>
      </c>
      <c r="BL584">
        <f t="shared" si="42"/>
        <v>0</v>
      </c>
      <c r="BM584">
        <f t="shared" si="42"/>
        <v>0</v>
      </c>
      <c r="BN584">
        <f t="shared" si="42"/>
        <v>0</v>
      </c>
      <c r="BO584">
        <f t="shared" si="42"/>
        <v>1</v>
      </c>
      <c r="BP584">
        <f t="shared" si="42"/>
        <v>0</v>
      </c>
    </row>
    <row r="585" spans="3:68" x14ac:dyDescent="0.2">
      <c r="C585" s="150" t="str">
        <f>IFERROR(VLOOKUP(TABLA!F585,BLIOTECAS!$C$1:$E$26,3,FALSE),"")</f>
        <v>Ciencias Experimentales</v>
      </c>
      <c r="D585" s="209">
        <v>43970.844444444447</v>
      </c>
      <c r="E585" s="209" t="s">
        <v>396</v>
      </c>
      <c r="F585" t="s">
        <v>98</v>
      </c>
      <c r="G585" t="s">
        <v>320</v>
      </c>
      <c r="H585" t="s">
        <v>320</v>
      </c>
      <c r="I585" t="s">
        <v>351</v>
      </c>
      <c r="J585" t="s">
        <v>105</v>
      </c>
      <c r="K585" t="s">
        <v>98</v>
      </c>
      <c r="S585" t="s">
        <v>26</v>
      </c>
      <c r="T585" t="s">
        <v>26</v>
      </c>
      <c r="U585">
        <v>1</v>
      </c>
      <c r="V585">
        <v>1</v>
      </c>
      <c r="W585">
        <v>1</v>
      </c>
      <c r="X585">
        <v>1</v>
      </c>
      <c r="Y585">
        <v>5</v>
      </c>
      <c r="Z585">
        <v>5</v>
      </c>
      <c r="AA585">
        <v>5</v>
      </c>
      <c r="AB585">
        <v>1</v>
      </c>
      <c r="AC585">
        <v>3</v>
      </c>
      <c r="AD585">
        <v>3</v>
      </c>
      <c r="AF585">
        <v>3</v>
      </c>
      <c r="AG585">
        <v>3</v>
      </c>
      <c r="AH585">
        <v>3</v>
      </c>
      <c r="AI585">
        <v>3</v>
      </c>
      <c r="AJ585">
        <v>3</v>
      </c>
      <c r="AK585" t="s">
        <v>26</v>
      </c>
      <c r="AL585">
        <v>3</v>
      </c>
      <c r="AM585">
        <v>3</v>
      </c>
      <c r="AN585" t="s">
        <v>428</v>
      </c>
      <c r="AV585" s="109" t="s">
        <v>26</v>
      </c>
      <c r="AW585" t="s">
        <v>26</v>
      </c>
      <c r="AY585">
        <v>3</v>
      </c>
      <c r="AZ585" s="109">
        <v>3</v>
      </c>
      <c r="BA585" s="191" t="s">
        <v>319</v>
      </c>
      <c r="BB585" t="s">
        <v>317</v>
      </c>
      <c r="BD585">
        <f t="shared" si="41"/>
        <v>0</v>
      </c>
      <c r="BE585">
        <f t="shared" si="44"/>
        <v>0</v>
      </c>
      <c r="BF585">
        <f t="shared" si="44"/>
        <v>0</v>
      </c>
      <c r="BG585">
        <f t="shared" si="44"/>
        <v>1</v>
      </c>
      <c r="BH585">
        <f t="shared" si="44"/>
        <v>1</v>
      </c>
      <c r="BI585">
        <f t="shared" si="44"/>
        <v>0</v>
      </c>
      <c r="BJ585">
        <f t="shared" si="43"/>
        <v>0</v>
      </c>
      <c r="BK585">
        <f t="shared" si="42"/>
        <v>1</v>
      </c>
      <c r="BL585">
        <f t="shared" si="42"/>
        <v>1</v>
      </c>
      <c r="BM585">
        <f t="shared" si="42"/>
        <v>1</v>
      </c>
      <c r="BN585">
        <f t="shared" si="42"/>
        <v>0</v>
      </c>
      <c r="BO585">
        <f t="shared" si="42"/>
        <v>0</v>
      </c>
      <c r="BP585">
        <f t="shared" si="42"/>
        <v>0</v>
      </c>
    </row>
    <row r="586" spans="3:68" x14ac:dyDescent="0.2">
      <c r="C586" s="150" t="str">
        <f>IFERROR(VLOOKUP(TABLA!F586,BLIOTECAS!$C$1:$E$26,3,FALSE),"")</f>
        <v>Ciencias Sociales</v>
      </c>
      <c r="D586" s="209">
        <v>43970.84097222222</v>
      </c>
      <c r="E586" s="209" t="s">
        <v>396</v>
      </c>
      <c r="F586" t="s">
        <v>99</v>
      </c>
      <c r="G586" t="s">
        <v>300</v>
      </c>
      <c r="H586" t="s">
        <v>301</v>
      </c>
      <c r="I586" t="s">
        <v>318</v>
      </c>
      <c r="J586" t="s">
        <v>309</v>
      </c>
      <c r="K586" t="s">
        <v>91</v>
      </c>
      <c r="L586" t="s">
        <v>322</v>
      </c>
      <c r="S586" t="s">
        <v>26</v>
      </c>
      <c r="T586" t="s">
        <v>270</v>
      </c>
      <c r="U586">
        <v>3</v>
      </c>
      <c r="V586">
        <v>1</v>
      </c>
      <c r="W586">
        <v>4</v>
      </c>
      <c r="X586">
        <v>4</v>
      </c>
      <c r="Y586">
        <v>3</v>
      </c>
      <c r="Z586">
        <v>5</v>
      </c>
      <c r="AA586">
        <v>5</v>
      </c>
      <c r="AB586">
        <v>1</v>
      </c>
      <c r="AC586">
        <v>4</v>
      </c>
      <c r="AD586">
        <v>5</v>
      </c>
      <c r="AF586">
        <v>2</v>
      </c>
      <c r="AG586">
        <v>4</v>
      </c>
      <c r="AH586">
        <v>5</v>
      </c>
      <c r="AI586">
        <v>3</v>
      </c>
      <c r="AJ586">
        <v>1</v>
      </c>
      <c r="AK586" t="s">
        <v>270</v>
      </c>
      <c r="AL586">
        <v>4</v>
      </c>
      <c r="AM586">
        <v>5</v>
      </c>
      <c r="AN586" t="s">
        <v>408</v>
      </c>
      <c r="AV586" s="109" t="s">
        <v>270</v>
      </c>
      <c r="AW586" t="s">
        <v>26</v>
      </c>
      <c r="AY586">
        <v>3</v>
      </c>
      <c r="BA586" s="191" t="s">
        <v>311</v>
      </c>
      <c r="BB586" t="s">
        <v>308</v>
      </c>
      <c r="BD586">
        <f t="shared" si="41"/>
        <v>0</v>
      </c>
      <c r="BE586">
        <f t="shared" si="44"/>
        <v>0</v>
      </c>
      <c r="BF586">
        <f t="shared" si="44"/>
        <v>1</v>
      </c>
      <c r="BG586">
        <f t="shared" si="44"/>
        <v>0</v>
      </c>
      <c r="BH586">
        <f t="shared" si="44"/>
        <v>0</v>
      </c>
      <c r="BI586">
        <f t="shared" si="44"/>
        <v>0</v>
      </c>
      <c r="BJ586">
        <f t="shared" si="43"/>
        <v>1</v>
      </c>
      <c r="BK586">
        <f t="shared" si="42"/>
        <v>0</v>
      </c>
      <c r="BL586">
        <f t="shared" si="42"/>
        <v>1</v>
      </c>
      <c r="BM586">
        <f t="shared" si="42"/>
        <v>1</v>
      </c>
      <c r="BN586">
        <f t="shared" si="42"/>
        <v>0</v>
      </c>
      <c r="BO586">
        <f t="shared" si="42"/>
        <v>0</v>
      </c>
      <c r="BP586">
        <f t="shared" si="42"/>
        <v>0</v>
      </c>
    </row>
    <row r="587" spans="3:68" x14ac:dyDescent="0.2">
      <c r="C587" s="150" t="str">
        <f>IFERROR(VLOOKUP(TABLA!F587,BLIOTECAS!$C$1:$E$26,3,FALSE),"")</f>
        <v>Ciencias Experimentales</v>
      </c>
      <c r="D587" s="209">
        <v>43970.840277777781</v>
      </c>
      <c r="E587" s="209" t="s">
        <v>396</v>
      </c>
      <c r="F587" t="s">
        <v>96</v>
      </c>
      <c r="G587" t="s">
        <v>300</v>
      </c>
      <c r="H587" t="s">
        <v>320</v>
      </c>
      <c r="J587" t="s">
        <v>96</v>
      </c>
      <c r="K587" t="s">
        <v>98</v>
      </c>
      <c r="L587" t="s">
        <v>309</v>
      </c>
      <c r="M587" t="s">
        <v>571</v>
      </c>
      <c r="S587" t="s">
        <v>270</v>
      </c>
      <c r="T587" t="s">
        <v>270</v>
      </c>
      <c r="U587">
        <v>5</v>
      </c>
      <c r="AA587">
        <v>5</v>
      </c>
      <c r="AV587" s="109" t="s">
        <v>270</v>
      </c>
      <c r="AW587" t="s">
        <v>26</v>
      </c>
      <c r="AY587">
        <v>4</v>
      </c>
      <c r="BA587" s="191" t="s">
        <v>311</v>
      </c>
      <c r="BB587" t="s">
        <v>308</v>
      </c>
      <c r="BD587">
        <f t="shared" si="41"/>
        <v>0</v>
      </c>
      <c r="BE587">
        <f t="shared" si="44"/>
        <v>0</v>
      </c>
      <c r="BF587">
        <f t="shared" si="44"/>
        <v>0</v>
      </c>
      <c r="BG587">
        <f t="shared" si="44"/>
        <v>0</v>
      </c>
      <c r="BH587">
        <f t="shared" si="44"/>
        <v>0</v>
      </c>
      <c r="BI587">
        <f t="shared" si="44"/>
        <v>0</v>
      </c>
      <c r="BJ587">
        <f t="shared" si="43"/>
        <v>0</v>
      </c>
      <c r="BK587">
        <f t="shared" si="42"/>
        <v>0</v>
      </c>
      <c r="BL587">
        <f t="shared" si="42"/>
        <v>0</v>
      </c>
      <c r="BM587">
        <f t="shared" si="42"/>
        <v>0</v>
      </c>
      <c r="BN587">
        <f t="shared" si="42"/>
        <v>0</v>
      </c>
      <c r="BO587">
        <f t="shared" si="42"/>
        <v>0</v>
      </c>
      <c r="BP587">
        <f t="shared" si="42"/>
        <v>0</v>
      </c>
    </row>
    <row r="588" spans="3:68" x14ac:dyDescent="0.2">
      <c r="C588" s="150" t="str">
        <f>IFERROR(VLOOKUP(TABLA!F588,BLIOTECAS!$C$1:$E$26,3,FALSE),"")</f>
        <v>Humanidades</v>
      </c>
      <c r="D588" s="209">
        <v>43970.840277777781</v>
      </c>
      <c r="E588" s="209" t="s">
        <v>396</v>
      </c>
      <c r="F588" t="s">
        <v>104</v>
      </c>
      <c r="G588" t="s">
        <v>301</v>
      </c>
      <c r="H588" t="s">
        <v>301</v>
      </c>
      <c r="I588" t="s">
        <v>315</v>
      </c>
      <c r="J588" t="s">
        <v>104</v>
      </c>
      <c r="K588" t="s">
        <v>309</v>
      </c>
      <c r="S588" t="s">
        <v>270</v>
      </c>
      <c r="T588" t="s">
        <v>270</v>
      </c>
      <c r="U588">
        <v>5</v>
      </c>
      <c r="V588">
        <v>5</v>
      </c>
      <c r="W588">
        <v>4</v>
      </c>
      <c r="X588">
        <v>4</v>
      </c>
      <c r="Y588">
        <v>4</v>
      </c>
      <c r="Z588">
        <v>3</v>
      </c>
      <c r="AA588">
        <v>2</v>
      </c>
      <c r="AB588">
        <v>2</v>
      </c>
      <c r="AC588">
        <v>2</v>
      </c>
      <c r="AD588">
        <v>5</v>
      </c>
      <c r="AF588">
        <v>5</v>
      </c>
      <c r="AG588">
        <v>3</v>
      </c>
      <c r="AH588">
        <v>2</v>
      </c>
      <c r="AI588">
        <v>3</v>
      </c>
      <c r="AJ588">
        <v>5</v>
      </c>
      <c r="AK588" t="s">
        <v>270</v>
      </c>
      <c r="AL588">
        <v>3</v>
      </c>
      <c r="AM588">
        <v>3</v>
      </c>
      <c r="AN588" t="s">
        <v>354</v>
      </c>
      <c r="AV588" s="109" t="s">
        <v>270</v>
      </c>
      <c r="AW588" t="s">
        <v>26</v>
      </c>
      <c r="AY588">
        <v>4</v>
      </c>
      <c r="AZ588" s="109">
        <v>4</v>
      </c>
      <c r="BA588" s="191" t="s">
        <v>311</v>
      </c>
      <c r="BB588" t="s">
        <v>308</v>
      </c>
      <c r="BD588">
        <f t="shared" si="41"/>
        <v>0</v>
      </c>
      <c r="BE588">
        <f t="shared" si="44"/>
        <v>1</v>
      </c>
      <c r="BF588">
        <f t="shared" si="44"/>
        <v>0</v>
      </c>
      <c r="BG588">
        <f t="shared" si="44"/>
        <v>0</v>
      </c>
      <c r="BH588">
        <f t="shared" si="44"/>
        <v>0</v>
      </c>
      <c r="BI588">
        <f t="shared" si="44"/>
        <v>0</v>
      </c>
      <c r="BJ588">
        <f t="shared" si="43"/>
        <v>1</v>
      </c>
      <c r="BK588">
        <f t="shared" si="42"/>
        <v>0</v>
      </c>
      <c r="BL588">
        <f t="shared" si="42"/>
        <v>0</v>
      </c>
      <c r="BM588">
        <f t="shared" si="42"/>
        <v>1</v>
      </c>
      <c r="BN588">
        <f t="shared" si="42"/>
        <v>0</v>
      </c>
      <c r="BO588">
        <f t="shared" si="42"/>
        <v>0</v>
      </c>
      <c r="BP588">
        <f t="shared" si="42"/>
        <v>0</v>
      </c>
    </row>
    <row r="589" spans="3:68" x14ac:dyDescent="0.2">
      <c r="C589" s="150" t="str">
        <f>IFERROR(VLOOKUP(TABLA!F589,BLIOTECAS!$C$1:$E$26,3,FALSE),"")</f>
        <v>Ciencias Experimentales</v>
      </c>
      <c r="D589" s="209">
        <v>43970.839583333334</v>
      </c>
      <c r="E589" s="209" t="s">
        <v>396</v>
      </c>
      <c r="F589" t="s">
        <v>90</v>
      </c>
      <c r="G589" t="s">
        <v>300</v>
      </c>
      <c r="H589" t="s">
        <v>300</v>
      </c>
      <c r="I589" t="s">
        <v>306</v>
      </c>
      <c r="J589" t="s">
        <v>90</v>
      </c>
      <c r="K589" t="s">
        <v>309</v>
      </c>
      <c r="S589" t="s">
        <v>270</v>
      </c>
      <c r="T589" t="s">
        <v>270</v>
      </c>
      <c r="U589">
        <v>3</v>
      </c>
      <c r="V589">
        <v>1</v>
      </c>
      <c r="W589">
        <v>1</v>
      </c>
      <c r="X589">
        <v>1</v>
      </c>
      <c r="Y589">
        <v>5</v>
      </c>
      <c r="Z589">
        <v>3</v>
      </c>
      <c r="AA589">
        <v>3</v>
      </c>
      <c r="AB589">
        <v>4</v>
      </c>
      <c r="AC589">
        <v>3</v>
      </c>
      <c r="AD589">
        <v>4</v>
      </c>
      <c r="AF589">
        <v>4</v>
      </c>
      <c r="AG589">
        <v>4</v>
      </c>
      <c r="AH589">
        <v>4</v>
      </c>
      <c r="AI589">
        <v>3</v>
      </c>
      <c r="AJ589">
        <v>3</v>
      </c>
      <c r="AK589" t="s">
        <v>26</v>
      </c>
      <c r="AL589">
        <v>3</v>
      </c>
      <c r="AM589">
        <v>3</v>
      </c>
      <c r="AN589" t="s">
        <v>408</v>
      </c>
      <c r="AV589" s="109" t="s">
        <v>26</v>
      </c>
      <c r="AW589" t="s">
        <v>26</v>
      </c>
      <c r="AY589">
        <v>4</v>
      </c>
      <c r="AZ589" s="109">
        <v>3</v>
      </c>
      <c r="BA589" s="191" t="s">
        <v>311</v>
      </c>
      <c r="BB589" t="s">
        <v>317</v>
      </c>
      <c r="BD589">
        <f t="shared" si="41"/>
        <v>1</v>
      </c>
      <c r="BE589">
        <f t="shared" si="44"/>
        <v>0</v>
      </c>
      <c r="BF589">
        <f t="shared" si="44"/>
        <v>0</v>
      </c>
      <c r="BG589">
        <f t="shared" si="44"/>
        <v>0</v>
      </c>
      <c r="BH589">
        <f t="shared" si="44"/>
        <v>0</v>
      </c>
      <c r="BI589">
        <f t="shared" si="44"/>
        <v>0</v>
      </c>
      <c r="BJ589">
        <f t="shared" si="43"/>
        <v>1</v>
      </c>
      <c r="BK589">
        <f t="shared" si="42"/>
        <v>0</v>
      </c>
      <c r="BL589">
        <f t="shared" si="42"/>
        <v>1</v>
      </c>
      <c r="BM589">
        <f t="shared" si="42"/>
        <v>1</v>
      </c>
      <c r="BN589">
        <f t="shared" si="42"/>
        <v>0</v>
      </c>
      <c r="BO589">
        <f t="shared" si="42"/>
        <v>0</v>
      </c>
      <c r="BP589">
        <f t="shared" si="42"/>
        <v>0</v>
      </c>
    </row>
    <row r="590" spans="3:68" x14ac:dyDescent="0.2">
      <c r="C590" s="150" t="str">
        <f>IFERROR(VLOOKUP(TABLA!F590,BLIOTECAS!$C$1:$E$26,3,FALSE),"")</f>
        <v>Humanidades</v>
      </c>
      <c r="D590" s="209">
        <v>43970.835416666669</v>
      </c>
      <c r="E590" s="209" t="s">
        <v>396</v>
      </c>
      <c r="F590" t="s">
        <v>100</v>
      </c>
      <c r="G590" t="s">
        <v>305</v>
      </c>
      <c r="H590" t="s">
        <v>300</v>
      </c>
      <c r="I590" t="s">
        <v>306</v>
      </c>
      <c r="J590" t="s">
        <v>100</v>
      </c>
      <c r="K590" t="s">
        <v>309</v>
      </c>
      <c r="M590" t="s">
        <v>572</v>
      </c>
      <c r="S590" t="s">
        <v>270</v>
      </c>
      <c r="T590" t="s">
        <v>270</v>
      </c>
      <c r="U590">
        <v>5</v>
      </c>
      <c r="V590">
        <v>4</v>
      </c>
      <c r="W590">
        <v>4</v>
      </c>
      <c r="X590">
        <v>2</v>
      </c>
      <c r="Y590">
        <v>5</v>
      </c>
      <c r="Z590">
        <v>4</v>
      </c>
      <c r="AA590">
        <v>4</v>
      </c>
      <c r="AB590">
        <v>3</v>
      </c>
      <c r="AC590">
        <v>5</v>
      </c>
      <c r="AD590">
        <v>4</v>
      </c>
      <c r="AF590">
        <v>4</v>
      </c>
      <c r="AG590">
        <v>4</v>
      </c>
      <c r="AH590">
        <v>4</v>
      </c>
      <c r="AI590">
        <v>3</v>
      </c>
      <c r="AJ590">
        <v>3</v>
      </c>
      <c r="AK590" t="s">
        <v>26</v>
      </c>
      <c r="AL590">
        <v>4</v>
      </c>
      <c r="AM590">
        <v>3</v>
      </c>
      <c r="AN590" t="s">
        <v>345</v>
      </c>
      <c r="AV590" s="109" t="s">
        <v>270</v>
      </c>
      <c r="AW590" t="s">
        <v>26</v>
      </c>
      <c r="AY590">
        <v>4</v>
      </c>
      <c r="AZ590" s="109">
        <v>4</v>
      </c>
      <c r="BA590" s="191" t="s">
        <v>311</v>
      </c>
      <c r="BB590" t="s">
        <v>317</v>
      </c>
      <c r="BD590">
        <f t="shared" si="41"/>
        <v>1</v>
      </c>
      <c r="BE590">
        <f t="shared" si="44"/>
        <v>0</v>
      </c>
      <c r="BF590">
        <f t="shared" si="44"/>
        <v>0</v>
      </c>
      <c r="BG590">
        <f t="shared" si="44"/>
        <v>0</v>
      </c>
      <c r="BH590">
        <f t="shared" si="44"/>
        <v>0</v>
      </c>
      <c r="BI590">
        <f t="shared" si="44"/>
        <v>0</v>
      </c>
      <c r="BJ590">
        <f t="shared" si="43"/>
        <v>0</v>
      </c>
      <c r="BK590">
        <f t="shared" si="42"/>
        <v>0</v>
      </c>
      <c r="BL590">
        <f t="shared" si="42"/>
        <v>0</v>
      </c>
      <c r="BM590">
        <f t="shared" si="42"/>
        <v>1</v>
      </c>
      <c r="BN590">
        <f t="shared" si="42"/>
        <v>0</v>
      </c>
      <c r="BO590">
        <f t="shared" si="42"/>
        <v>0</v>
      </c>
      <c r="BP590">
        <f t="shared" si="42"/>
        <v>0</v>
      </c>
    </row>
    <row r="591" spans="3:68" x14ac:dyDescent="0.2">
      <c r="C591" s="150" t="str">
        <f>IFERROR(VLOOKUP(TABLA!F591,BLIOTECAS!$C$1:$E$26,3,FALSE),"")</f>
        <v>Ciencias Sociales</v>
      </c>
      <c r="D591" s="209">
        <v>43970.835416666669</v>
      </c>
      <c r="E591" s="209" t="s">
        <v>396</v>
      </c>
      <c r="F591" t="s">
        <v>97</v>
      </c>
      <c r="G591" t="s">
        <v>300</v>
      </c>
      <c r="H591" t="s">
        <v>320</v>
      </c>
      <c r="I591" t="s">
        <v>315</v>
      </c>
      <c r="J591" t="s">
        <v>97</v>
      </c>
      <c r="S591" t="s">
        <v>270</v>
      </c>
      <c r="T591" t="s">
        <v>270</v>
      </c>
      <c r="U591">
        <v>4</v>
      </c>
      <c r="V591">
        <v>2</v>
      </c>
      <c r="W591">
        <v>2</v>
      </c>
      <c r="X591">
        <v>3</v>
      </c>
      <c r="Y591">
        <v>5</v>
      </c>
      <c r="Z591">
        <v>5</v>
      </c>
      <c r="AA591">
        <v>5</v>
      </c>
      <c r="AB591">
        <v>4</v>
      </c>
      <c r="AC591">
        <v>2</v>
      </c>
      <c r="AD591">
        <v>3</v>
      </c>
      <c r="AF591">
        <v>4</v>
      </c>
      <c r="AG591">
        <v>5</v>
      </c>
      <c r="AH591">
        <v>4</v>
      </c>
      <c r="AI591">
        <v>2</v>
      </c>
      <c r="AJ591">
        <v>2</v>
      </c>
      <c r="AK591" t="s">
        <v>26</v>
      </c>
      <c r="AL591">
        <v>2</v>
      </c>
      <c r="AM591">
        <v>1</v>
      </c>
      <c r="AN591" t="s">
        <v>405</v>
      </c>
      <c r="AV591" s="109" t="s">
        <v>270</v>
      </c>
      <c r="AW591" t="s">
        <v>26</v>
      </c>
      <c r="AY591">
        <v>5</v>
      </c>
      <c r="AZ591" s="109">
        <v>5</v>
      </c>
      <c r="BA591" s="191" t="s">
        <v>311</v>
      </c>
      <c r="BB591" t="s">
        <v>308</v>
      </c>
      <c r="BD591">
        <f t="shared" si="41"/>
        <v>0</v>
      </c>
      <c r="BE591">
        <f t="shared" si="44"/>
        <v>1</v>
      </c>
      <c r="BF591">
        <f t="shared" si="44"/>
        <v>0</v>
      </c>
      <c r="BG591">
        <f t="shared" si="44"/>
        <v>0</v>
      </c>
      <c r="BH591">
        <f t="shared" si="44"/>
        <v>0</v>
      </c>
      <c r="BI591">
        <f t="shared" si="44"/>
        <v>0</v>
      </c>
      <c r="BJ591">
        <f t="shared" si="43"/>
        <v>1</v>
      </c>
      <c r="BK591">
        <f t="shared" si="42"/>
        <v>1</v>
      </c>
      <c r="BL591">
        <f t="shared" si="42"/>
        <v>1</v>
      </c>
      <c r="BM591">
        <f t="shared" si="42"/>
        <v>1</v>
      </c>
      <c r="BN591">
        <f t="shared" si="42"/>
        <v>0</v>
      </c>
      <c r="BO591">
        <f t="shared" si="42"/>
        <v>0</v>
      </c>
      <c r="BP591">
        <f t="shared" si="42"/>
        <v>0</v>
      </c>
    </row>
    <row r="592" spans="3:68" x14ac:dyDescent="0.2">
      <c r="C592" s="150" t="str">
        <f>IFERROR(VLOOKUP(TABLA!F592,BLIOTECAS!$C$1:$E$26,3,FALSE),"")</f>
        <v>Humanidades</v>
      </c>
      <c r="D592" s="209">
        <v>43970.832638888889</v>
      </c>
      <c r="E592" s="209" t="s">
        <v>401</v>
      </c>
      <c r="F592" t="s">
        <v>102</v>
      </c>
      <c r="G592" t="s">
        <v>301</v>
      </c>
      <c r="H592" t="s">
        <v>305</v>
      </c>
      <c r="I592" t="s">
        <v>306</v>
      </c>
      <c r="J592" t="s">
        <v>104</v>
      </c>
      <c r="K592" t="s">
        <v>309</v>
      </c>
      <c r="L592" t="s">
        <v>310</v>
      </c>
      <c r="M592" t="s">
        <v>573</v>
      </c>
      <c r="S592" t="s">
        <v>26</v>
      </c>
      <c r="T592" t="s">
        <v>270</v>
      </c>
      <c r="U592">
        <v>3</v>
      </c>
      <c r="V592">
        <v>2</v>
      </c>
      <c r="W592">
        <v>3</v>
      </c>
      <c r="X592">
        <v>2</v>
      </c>
      <c r="Y592">
        <v>4</v>
      </c>
      <c r="Z592">
        <v>5</v>
      </c>
      <c r="AA592">
        <v>5</v>
      </c>
      <c r="AB592">
        <v>3</v>
      </c>
      <c r="AC592">
        <v>4</v>
      </c>
      <c r="AD592">
        <v>3</v>
      </c>
      <c r="AF592">
        <v>3</v>
      </c>
      <c r="AG592">
        <v>3</v>
      </c>
      <c r="AH592">
        <v>4</v>
      </c>
      <c r="AI592">
        <v>2</v>
      </c>
      <c r="AJ592">
        <v>3</v>
      </c>
      <c r="AK592" t="s">
        <v>270</v>
      </c>
      <c r="AL592">
        <v>4</v>
      </c>
      <c r="AM592">
        <v>2</v>
      </c>
      <c r="AN592" t="s">
        <v>405</v>
      </c>
      <c r="AV592" s="109" t="s">
        <v>270</v>
      </c>
      <c r="AW592" t="s">
        <v>26</v>
      </c>
      <c r="AY592">
        <v>3</v>
      </c>
      <c r="AZ592" s="109">
        <v>3</v>
      </c>
      <c r="BA592" s="191" t="s">
        <v>311</v>
      </c>
      <c r="BB592" t="s">
        <v>308</v>
      </c>
      <c r="BD592">
        <f t="shared" si="41"/>
        <v>1</v>
      </c>
      <c r="BE592">
        <f t="shared" si="44"/>
        <v>0</v>
      </c>
      <c r="BF592">
        <f t="shared" si="44"/>
        <v>0</v>
      </c>
      <c r="BG592">
        <f t="shared" si="44"/>
        <v>0</v>
      </c>
      <c r="BH592">
        <f t="shared" si="44"/>
        <v>0</v>
      </c>
      <c r="BI592">
        <f t="shared" si="44"/>
        <v>0</v>
      </c>
      <c r="BJ592">
        <f t="shared" si="43"/>
        <v>1</v>
      </c>
      <c r="BK592">
        <f t="shared" si="42"/>
        <v>1</v>
      </c>
      <c r="BL592">
        <f t="shared" si="42"/>
        <v>1</v>
      </c>
      <c r="BM592">
        <f t="shared" si="42"/>
        <v>1</v>
      </c>
      <c r="BN592">
        <f t="shared" si="42"/>
        <v>0</v>
      </c>
      <c r="BO592">
        <f t="shared" si="42"/>
        <v>0</v>
      </c>
      <c r="BP592">
        <f t="shared" si="42"/>
        <v>0</v>
      </c>
    </row>
    <row r="593" spans="3:68" x14ac:dyDescent="0.2">
      <c r="C593" s="150" t="str">
        <f>IFERROR(VLOOKUP(TABLA!F593,BLIOTECAS!$C$1:$E$26,3,FALSE),"")</f>
        <v>Ciencias de la Salud</v>
      </c>
      <c r="D593" s="209">
        <v>43970.831250000003</v>
      </c>
      <c r="E593" s="209" t="s">
        <v>396</v>
      </c>
      <c r="F593" t="s">
        <v>101</v>
      </c>
      <c r="G593" t="s">
        <v>300</v>
      </c>
      <c r="H593" t="s">
        <v>305</v>
      </c>
      <c r="I593" t="s">
        <v>306</v>
      </c>
      <c r="J593" t="s">
        <v>101</v>
      </c>
      <c r="S593" t="s">
        <v>26</v>
      </c>
      <c r="T593" t="s">
        <v>270</v>
      </c>
      <c r="U593">
        <v>4</v>
      </c>
      <c r="V593">
        <v>1</v>
      </c>
      <c r="W593">
        <v>4</v>
      </c>
      <c r="X593">
        <v>3</v>
      </c>
      <c r="Y593">
        <v>4</v>
      </c>
      <c r="Z593">
        <v>3</v>
      </c>
      <c r="AA593">
        <v>5</v>
      </c>
      <c r="AB593">
        <v>2</v>
      </c>
      <c r="AC593">
        <v>4</v>
      </c>
      <c r="AD593">
        <v>4</v>
      </c>
      <c r="AF593">
        <v>4</v>
      </c>
      <c r="AG593">
        <v>5</v>
      </c>
      <c r="AH593">
        <v>3</v>
      </c>
      <c r="AJ593">
        <v>4</v>
      </c>
      <c r="AK593" t="s">
        <v>26</v>
      </c>
      <c r="AL593">
        <v>4</v>
      </c>
      <c r="AM593">
        <v>3</v>
      </c>
      <c r="AN593" t="s">
        <v>345</v>
      </c>
      <c r="AV593" s="109" t="s">
        <v>26</v>
      </c>
      <c r="AW593" t="s">
        <v>26</v>
      </c>
      <c r="AY593">
        <v>5</v>
      </c>
      <c r="AZ593" s="109">
        <v>5</v>
      </c>
      <c r="BA593" s="191" t="s">
        <v>311</v>
      </c>
      <c r="BD593">
        <f t="shared" si="41"/>
        <v>1</v>
      </c>
      <c r="BE593">
        <f t="shared" si="44"/>
        <v>0</v>
      </c>
      <c r="BF593">
        <f t="shared" si="44"/>
        <v>0</v>
      </c>
      <c r="BG593">
        <f t="shared" si="44"/>
        <v>0</v>
      </c>
      <c r="BH593">
        <f t="shared" si="44"/>
        <v>0</v>
      </c>
      <c r="BI593">
        <f t="shared" si="44"/>
        <v>0</v>
      </c>
      <c r="BJ593">
        <f t="shared" si="43"/>
        <v>0</v>
      </c>
      <c r="BK593">
        <f t="shared" si="42"/>
        <v>0</v>
      </c>
      <c r="BL593">
        <f t="shared" si="42"/>
        <v>0</v>
      </c>
      <c r="BM593">
        <f t="shared" si="42"/>
        <v>1</v>
      </c>
      <c r="BN593">
        <f t="shared" si="42"/>
        <v>0</v>
      </c>
      <c r="BO593">
        <f t="shared" si="42"/>
        <v>0</v>
      </c>
      <c r="BP593">
        <f t="shared" si="42"/>
        <v>0</v>
      </c>
    </row>
    <row r="594" spans="3:68" x14ac:dyDescent="0.2">
      <c r="C594" s="150" t="str">
        <f>IFERROR(VLOOKUP(TABLA!F594,BLIOTECAS!$C$1:$E$26,3,FALSE),"")</f>
        <v>Humanidades</v>
      </c>
      <c r="D594" s="209">
        <v>43970.827777777777</v>
      </c>
      <c r="E594" s="209" t="s">
        <v>396</v>
      </c>
      <c r="F594" t="s">
        <v>104</v>
      </c>
      <c r="G594" t="s">
        <v>305</v>
      </c>
      <c r="H594" t="s">
        <v>305</v>
      </c>
      <c r="I594" t="s">
        <v>327</v>
      </c>
      <c r="J594" t="s">
        <v>104</v>
      </c>
      <c r="K594" t="s">
        <v>309</v>
      </c>
      <c r="L594" t="s">
        <v>310</v>
      </c>
      <c r="S594" t="s">
        <v>270</v>
      </c>
      <c r="T594" t="s">
        <v>270</v>
      </c>
      <c r="U594">
        <v>3</v>
      </c>
      <c r="V594">
        <v>1</v>
      </c>
      <c r="W594">
        <v>4</v>
      </c>
      <c r="X594">
        <v>5</v>
      </c>
      <c r="Y594">
        <v>4</v>
      </c>
      <c r="Z594">
        <v>2</v>
      </c>
      <c r="AA594">
        <v>4</v>
      </c>
      <c r="AB594">
        <v>1</v>
      </c>
      <c r="AC594">
        <v>4</v>
      </c>
      <c r="AD594">
        <v>4</v>
      </c>
      <c r="AF594">
        <v>4</v>
      </c>
      <c r="AG594">
        <v>4</v>
      </c>
      <c r="AH594">
        <v>5</v>
      </c>
      <c r="AI594">
        <v>2</v>
      </c>
      <c r="AJ594">
        <v>4</v>
      </c>
      <c r="AK594" t="s">
        <v>26</v>
      </c>
      <c r="AL594">
        <v>5</v>
      </c>
      <c r="AM594">
        <v>4</v>
      </c>
      <c r="AN594" t="s">
        <v>408</v>
      </c>
      <c r="AV594" s="109" t="s">
        <v>26</v>
      </c>
      <c r="AW594" t="s">
        <v>26</v>
      </c>
      <c r="AY594">
        <v>3</v>
      </c>
      <c r="AZ594" s="109">
        <v>3</v>
      </c>
      <c r="BA594" s="191" t="s">
        <v>303</v>
      </c>
      <c r="BB594" t="s">
        <v>317</v>
      </c>
      <c r="BD594">
        <f t="shared" si="41"/>
        <v>1</v>
      </c>
      <c r="BE594">
        <f t="shared" si="44"/>
        <v>0</v>
      </c>
      <c r="BF594">
        <f t="shared" si="44"/>
        <v>1</v>
      </c>
      <c r="BG594">
        <f t="shared" si="44"/>
        <v>0</v>
      </c>
      <c r="BH594">
        <f t="shared" si="44"/>
        <v>0</v>
      </c>
      <c r="BI594">
        <f t="shared" si="44"/>
        <v>0</v>
      </c>
      <c r="BJ594">
        <f t="shared" si="43"/>
        <v>1</v>
      </c>
      <c r="BK594">
        <f t="shared" si="42"/>
        <v>0</v>
      </c>
      <c r="BL594">
        <f t="shared" si="42"/>
        <v>1</v>
      </c>
      <c r="BM594">
        <f t="shared" si="42"/>
        <v>1</v>
      </c>
      <c r="BN594">
        <f t="shared" si="42"/>
        <v>0</v>
      </c>
      <c r="BO594">
        <f t="shared" si="42"/>
        <v>0</v>
      </c>
      <c r="BP594">
        <f t="shared" si="42"/>
        <v>0</v>
      </c>
    </row>
    <row r="595" spans="3:68" x14ac:dyDescent="0.2">
      <c r="C595" s="150" t="str">
        <f>IFERROR(VLOOKUP(TABLA!F595,BLIOTECAS!$C$1:$E$26,3,FALSE),"")</f>
        <v>Humanidades</v>
      </c>
      <c r="D595" s="209">
        <v>43970.82708333333</v>
      </c>
      <c r="E595" s="209" t="s">
        <v>396</v>
      </c>
      <c r="F595" t="s">
        <v>103</v>
      </c>
      <c r="G595" t="s">
        <v>300</v>
      </c>
      <c r="H595" t="s">
        <v>300</v>
      </c>
      <c r="I595" t="s">
        <v>327</v>
      </c>
      <c r="J595" t="s">
        <v>103</v>
      </c>
      <c r="K595" t="s">
        <v>310</v>
      </c>
      <c r="L595" t="s">
        <v>309</v>
      </c>
      <c r="S595" t="s">
        <v>270</v>
      </c>
      <c r="T595" t="s">
        <v>270</v>
      </c>
      <c r="U595">
        <v>4</v>
      </c>
      <c r="V595">
        <v>1</v>
      </c>
      <c r="W595">
        <v>2</v>
      </c>
      <c r="X595">
        <v>4</v>
      </c>
      <c r="Y595">
        <v>5</v>
      </c>
      <c r="Z595">
        <v>5</v>
      </c>
      <c r="AA595">
        <v>5</v>
      </c>
      <c r="AB595">
        <v>2</v>
      </c>
      <c r="AC595">
        <v>4</v>
      </c>
      <c r="AD595">
        <v>4</v>
      </c>
      <c r="AF595">
        <v>3</v>
      </c>
      <c r="AG595">
        <v>5</v>
      </c>
      <c r="AH595">
        <v>4</v>
      </c>
      <c r="AI595">
        <v>4</v>
      </c>
      <c r="AJ595">
        <v>5</v>
      </c>
      <c r="AK595" t="s">
        <v>270</v>
      </c>
      <c r="AL595">
        <v>4</v>
      </c>
      <c r="AM595">
        <v>3</v>
      </c>
      <c r="AN595" t="s">
        <v>408</v>
      </c>
      <c r="AV595" s="109" t="s">
        <v>270</v>
      </c>
      <c r="AW595" t="s">
        <v>270</v>
      </c>
      <c r="AX595" t="s">
        <v>313</v>
      </c>
      <c r="AY595">
        <v>5</v>
      </c>
      <c r="AZ595" s="109">
        <v>5</v>
      </c>
      <c r="BA595" s="191" t="s">
        <v>311</v>
      </c>
      <c r="BB595" t="s">
        <v>317</v>
      </c>
      <c r="BD595">
        <f t="shared" si="41"/>
        <v>1</v>
      </c>
      <c r="BE595">
        <f t="shared" si="44"/>
        <v>0</v>
      </c>
      <c r="BF595">
        <f t="shared" si="44"/>
        <v>1</v>
      </c>
      <c r="BG595">
        <f t="shared" si="44"/>
        <v>0</v>
      </c>
      <c r="BH595">
        <f t="shared" si="44"/>
        <v>0</v>
      </c>
      <c r="BI595">
        <f t="shared" si="44"/>
        <v>0</v>
      </c>
      <c r="BJ595">
        <f t="shared" si="43"/>
        <v>1</v>
      </c>
      <c r="BK595">
        <f t="shared" si="42"/>
        <v>0</v>
      </c>
      <c r="BL595">
        <f t="shared" si="42"/>
        <v>1</v>
      </c>
      <c r="BM595">
        <f t="shared" si="42"/>
        <v>1</v>
      </c>
      <c r="BN595">
        <f t="shared" si="42"/>
        <v>0</v>
      </c>
      <c r="BO595">
        <f t="shared" si="42"/>
        <v>0</v>
      </c>
      <c r="BP595">
        <f t="shared" si="42"/>
        <v>0</v>
      </c>
    </row>
    <row r="596" spans="3:68" x14ac:dyDescent="0.2">
      <c r="C596" s="150" t="str">
        <f>IFERROR(VLOOKUP(TABLA!F596,BLIOTECAS!$C$1:$E$26,3,FALSE),"")</f>
        <v>Humanidades</v>
      </c>
      <c r="D596" s="209">
        <v>43970.825694444444</v>
      </c>
      <c r="E596" s="209" t="s">
        <v>396</v>
      </c>
      <c r="F596" t="s">
        <v>104</v>
      </c>
      <c r="G596" t="s">
        <v>305</v>
      </c>
      <c r="H596" t="s">
        <v>305</v>
      </c>
      <c r="I596" t="s">
        <v>315</v>
      </c>
      <c r="J596" t="s">
        <v>309</v>
      </c>
      <c r="K596" t="s">
        <v>104</v>
      </c>
      <c r="L596" t="s">
        <v>310</v>
      </c>
      <c r="S596" t="s">
        <v>26</v>
      </c>
      <c r="T596" t="s">
        <v>270</v>
      </c>
      <c r="U596">
        <v>2</v>
      </c>
      <c r="V596">
        <v>2</v>
      </c>
      <c r="W596">
        <v>3</v>
      </c>
      <c r="X596">
        <v>3</v>
      </c>
      <c r="Y596">
        <v>5</v>
      </c>
      <c r="Z596">
        <v>2</v>
      </c>
      <c r="AA596">
        <v>5</v>
      </c>
      <c r="AB596">
        <v>1</v>
      </c>
      <c r="AC596">
        <v>1</v>
      </c>
      <c r="AD596">
        <v>1</v>
      </c>
      <c r="AF596">
        <v>4</v>
      </c>
      <c r="AG596">
        <v>5</v>
      </c>
      <c r="AH596">
        <v>5</v>
      </c>
      <c r="AI596">
        <v>5</v>
      </c>
      <c r="AJ596">
        <v>3</v>
      </c>
      <c r="AK596" t="s">
        <v>270</v>
      </c>
      <c r="AL596">
        <v>4</v>
      </c>
      <c r="AM596">
        <v>4</v>
      </c>
      <c r="AN596" t="s">
        <v>408</v>
      </c>
      <c r="AV596" s="109" t="s">
        <v>270</v>
      </c>
      <c r="AW596" t="s">
        <v>26</v>
      </c>
      <c r="AY596">
        <v>5</v>
      </c>
      <c r="AZ596" s="109">
        <v>5</v>
      </c>
      <c r="BA596" s="191" t="s">
        <v>311</v>
      </c>
      <c r="BD596">
        <f t="shared" si="41"/>
        <v>0</v>
      </c>
      <c r="BE596">
        <f t="shared" si="44"/>
        <v>1</v>
      </c>
      <c r="BF596">
        <f t="shared" si="44"/>
        <v>0</v>
      </c>
      <c r="BG596">
        <f t="shared" si="44"/>
        <v>0</v>
      </c>
      <c r="BH596">
        <f t="shared" si="44"/>
        <v>0</v>
      </c>
      <c r="BI596">
        <f t="shared" si="44"/>
        <v>0</v>
      </c>
      <c r="BJ596">
        <f t="shared" si="43"/>
        <v>1</v>
      </c>
      <c r="BK596">
        <f t="shared" si="42"/>
        <v>0</v>
      </c>
      <c r="BL596">
        <f t="shared" si="42"/>
        <v>1</v>
      </c>
      <c r="BM596">
        <f t="shared" si="42"/>
        <v>1</v>
      </c>
      <c r="BN596">
        <f t="shared" si="42"/>
        <v>0</v>
      </c>
      <c r="BO596">
        <f t="shared" si="42"/>
        <v>0</v>
      </c>
      <c r="BP596">
        <f t="shared" si="42"/>
        <v>0</v>
      </c>
    </row>
    <row r="597" spans="3:68" x14ac:dyDescent="0.2">
      <c r="C597" s="150" t="str">
        <f>IFERROR(VLOOKUP(TABLA!F597,BLIOTECAS!$C$1:$E$26,3,FALSE),"")</f>
        <v>Ciencias Sociales</v>
      </c>
      <c r="D597" s="209">
        <v>43970.825694444444</v>
      </c>
      <c r="E597" s="209" t="s">
        <v>396</v>
      </c>
      <c r="F597" t="s">
        <v>221</v>
      </c>
      <c r="G597" t="s">
        <v>301</v>
      </c>
      <c r="H597" t="s">
        <v>300</v>
      </c>
      <c r="I597" t="s">
        <v>356</v>
      </c>
      <c r="J597" t="s">
        <v>221</v>
      </c>
      <c r="K597" t="s">
        <v>93</v>
      </c>
      <c r="S597" t="s">
        <v>270</v>
      </c>
      <c r="T597" t="s">
        <v>26</v>
      </c>
      <c r="U597">
        <v>3</v>
      </c>
      <c r="V597">
        <v>2</v>
      </c>
      <c r="W597">
        <v>4</v>
      </c>
      <c r="X597">
        <v>5</v>
      </c>
      <c r="Y597">
        <v>4</v>
      </c>
      <c r="Z597">
        <v>3</v>
      </c>
      <c r="AA597">
        <v>4</v>
      </c>
      <c r="AB597">
        <v>2</v>
      </c>
      <c r="AC597">
        <v>3</v>
      </c>
      <c r="AD597">
        <v>3</v>
      </c>
      <c r="AF597">
        <v>4</v>
      </c>
      <c r="AG597">
        <v>4</v>
      </c>
      <c r="AH597">
        <v>3</v>
      </c>
      <c r="AI597">
        <v>4</v>
      </c>
      <c r="AJ597">
        <v>4</v>
      </c>
      <c r="AK597" t="s">
        <v>26</v>
      </c>
      <c r="AL597">
        <v>4</v>
      </c>
      <c r="AM597">
        <v>4</v>
      </c>
      <c r="AN597" t="s">
        <v>483</v>
      </c>
      <c r="AV597" s="109" t="s">
        <v>270</v>
      </c>
      <c r="AW597" t="s">
        <v>26</v>
      </c>
      <c r="AY597">
        <v>5</v>
      </c>
      <c r="AZ597" s="109">
        <v>5</v>
      </c>
      <c r="BA597" s="191" t="s">
        <v>303</v>
      </c>
      <c r="BB597" t="s">
        <v>304</v>
      </c>
      <c r="BD597">
        <f t="shared" si="41"/>
        <v>1</v>
      </c>
      <c r="BE597">
        <f t="shared" si="44"/>
        <v>0</v>
      </c>
      <c r="BF597">
        <f t="shared" si="44"/>
        <v>0</v>
      </c>
      <c r="BG597">
        <f t="shared" si="44"/>
        <v>1</v>
      </c>
      <c r="BH597">
        <f t="shared" si="44"/>
        <v>0</v>
      </c>
      <c r="BI597">
        <f t="shared" si="44"/>
        <v>0</v>
      </c>
      <c r="BJ597">
        <f t="shared" si="43"/>
        <v>1</v>
      </c>
      <c r="BK597">
        <f t="shared" si="42"/>
        <v>0</v>
      </c>
      <c r="BL597">
        <f t="shared" si="42"/>
        <v>1</v>
      </c>
      <c r="BM597">
        <f t="shared" si="42"/>
        <v>0</v>
      </c>
      <c r="BN597">
        <f t="shared" si="42"/>
        <v>0</v>
      </c>
      <c r="BO597">
        <f t="shared" si="42"/>
        <v>0</v>
      </c>
      <c r="BP597">
        <f t="shared" si="42"/>
        <v>0</v>
      </c>
    </row>
    <row r="598" spans="3:68" x14ac:dyDescent="0.2">
      <c r="C598" s="150" t="str">
        <f>IFERROR(VLOOKUP(TABLA!F598,BLIOTECAS!$C$1:$E$26,3,FALSE),"")</f>
        <v>Ciencias Sociales</v>
      </c>
      <c r="D598" s="209">
        <v>43970.825694444444</v>
      </c>
      <c r="E598" s="209" t="s">
        <v>407</v>
      </c>
      <c r="F598" t="s">
        <v>92</v>
      </c>
      <c r="G598" t="s">
        <v>300</v>
      </c>
      <c r="H598" t="s">
        <v>300</v>
      </c>
      <c r="I598" t="s">
        <v>574</v>
      </c>
      <c r="J598" t="s">
        <v>309</v>
      </c>
      <c r="K598" t="s">
        <v>310</v>
      </c>
      <c r="L598" t="s">
        <v>108</v>
      </c>
      <c r="S598" t="s">
        <v>26</v>
      </c>
      <c r="T598" t="s">
        <v>270</v>
      </c>
      <c r="U598">
        <v>5</v>
      </c>
      <c r="V598">
        <v>1</v>
      </c>
      <c r="W598">
        <v>3</v>
      </c>
      <c r="X598">
        <v>5</v>
      </c>
      <c r="Y598">
        <v>5</v>
      </c>
      <c r="Z598">
        <v>5</v>
      </c>
      <c r="AA598">
        <v>5</v>
      </c>
      <c r="AB598">
        <v>5</v>
      </c>
      <c r="AC598">
        <v>5</v>
      </c>
      <c r="AD598">
        <v>5</v>
      </c>
      <c r="AF598">
        <v>4</v>
      </c>
      <c r="AG598">
        <v>5</v>
      </c>
      <c r="AH598">
        <v>5</v>
      </c>
      <c r="AJ598">
        <v>5</v>
      </c>
      <c r="AK598" t="s">
        <v>270</v>
      </c>
      <c r="AL598">
        <v>4</v>
      </c>
      <c r="AM598">
        <v>3</v>
      </c>
      <c r="AN598" t="s">
        <v>307</v>
      </c>
      <c r="AV598" s="109" t="s">
        <v>270</v>
      </c>
      <c r="AW598" t="s">
        <v>26</v>
      </c>
      <c r="AY598">
        <v>5</v>
      </c>
      <c r="AZ598" s="109">
        <v>5</v>
      </c>
      <c r="BA598" s="191" t="s">
        <v>303</v>
      </c>
      <c r="BD598">
        <f t="shared" si="41"/>
        <v>1</v>
      </c>
      <c r="BE598">
        <f t="shared" si="44"/>
        <v>0</v>
      </c>
      <c r="BF598">
        <f t="shared" si="44"/>
        <v>0</v>
      </c>
      <c r="BG598">
        <f t="shared" si="44"/>
        <v>0</v>
      </c>
      <c r="BH598">
        <f t="shared" si="44"/>
        <v>0</v>
      </c>
      <c r="BI598">
        <f t="shared" si="44"/>
        <v>0</v>
      </c>
      <c r="BJ598">
        <f t="shared" si="43"/>
        <v>0</v>
      </c>
      <c r="BK598">
        <f t="shared" si="42"/>
        <v>0</v>
      </c>
      <c r="BL598">
        <f t="shared" si="42"/>
        <v>0</v>
      </c>
      <c r="BM598">
        <f t="shared" si="42"/>
        <v>0</v>
      </c>
      <c r="BN598">
        <f t="shared" si="42"/>
        <v>0</v>
      </c>
      <c r="BO598">
        <f t="shared" si="42"/>
        <v>1</v>
      </c>
      <c r="BP598">
        <f t="shared" si="42"/>
        <v>0</v>
      </c>
    </row>
    <row r="599" spans="3:68" x14ac:dyDescent="0.2">
      <c r="C599" s="150" t="str">
        <f>IFERROR(VLOOKUP(TABLA!F599,BLIOTECAS!$C$1:$E$26,3,FALSE),"")</f>
        <v>Ciencias Experimentales</v>
      </c>
      <c r="D599" s="209">
        <v>43970.824999999997</v>
      </c>
      <c r="E599" s="209" t="s">
        <v>396</v>
      </c>
      <c r="F599" t="s">
        <v>223</v>
      </c>
      <c r="G599" t="s">
        <v>301</v>
      </c>
      <c r="H599" t="s">
        <v>320</v>
      </c>
      <c r="I599" t="s">
        <v>306</v>
      </c>
      <c r="J599" t="s">
        <v>223</v>
      </c>
      <c r="K599" t="s">
        <v>309</v>
      </c>
      <c r="S599" t="s">
        <v>26</v>
      </c>
      <c r="T599" t="s">
        <v>26</v>
      </c>
      <c r="U599">
        <v>1</v>
      </c>
      <c r="V599">
        <v>1</v>
      </c>
      <c r="W599">
        <v>1</v>
      </c>
      <c r="X599">
        <v>3</v>
      </c>
      <c r="Y599">
        <v>5</v>
      </c>
      <c r="Z599">
        <v>3</v>
      </c>
      <c r="AA599">
        <v>5</v>
      </c>
      <c r="AB599">
        <v>1</v>
      </c>
      <c r="AC599">
        <v>2</v>
      </c>
      <c r="AD599">
        <v>2</v>
      </c>
      <c r="AF599">
        <v>2</v>
      </c>
      <c r="AG599">
        <v>2</v>
      </c>
      <c r="AH599">
        <v>1</v>
      </c>
      <c r="AI599">
        <v>1</v>
      </c>
      <c r="AJ599">
        <v>3</v>
      </c>
      <c r="AK599" t="s">
        <v>26</v>
      </c>
      <c r="AL599">
        <v>2</v>
      </c>
      <c r="AM599">
        <v>1</v>
      </c>
      <c r="AN599" t="s">
        <v>400</v>
      </c>
      <c r="AV599" s="109" t="s">
        <v>26</v>
      </c>
      <c r="AW599" t="s">
        <v>26</v>
      </c>
      <c r="AY599">
        <v>3</v>
      </c>
      <c r="AZ599" s="109">
        <v>1</v>
      </c>
      <c r="BA599" s="191" t="s">
        <v>330</v>
      </c>
      <c r="BB599" t="s">
        <v>317</v>
      </c>
      <c r="BC599" t="s">
        <v>575</v>
      </c>
      <c r="BD599">
        <f t="shared" si="41"/>
        <v>1</v>
      </c>
      <c r="BE599">
        <f t="shared" si="44"/>
        <v>0</v>
      </c>
      <c r="BF599">
        <f t="shared" si="44"/>
        <v>0</v>
      </c>
      <c r="BG599">
        <f t="shared" si="44"/>
        <v>0</v>
      </c>
      <c r="BH599">
        <f t="shared" si="44"/>
        <v>0</v>
      </c>
      <c r="BI599">
        <f t="shared" si="44"/>
        <v>0</v>
      </c>
      <c r="BJ599">
        <f t="shared" si="43"/>
        <v>0</v>
      </c>
      <c r="BK599">
        <f t="shared" si="42"/>
        <v>0</v>
      </c>
      <c r="BL599">
        <f t="shared" si="42"/>
        <v>1</v>
      </c>
      <c r="BM599">
        <f t="shared" si="42"/>
        <v>1</v>
      </c>
      <c r="BN599">
        <f t="shared" si="42"/>
        <v>0</v>
      </c>
      <c r="BO599">
        <f t="shared" si="42"/>
        <v>0</v>
      </c>
      <c r="BP599">
        <f t="shared" si="42"/>
        <v>0</v>
      </c>
    </row>
    <row r="600" spans="3:68" x14ac:dyDescent="0.2">
      <c r="C600" s="150" t="str">
        <f>IFERROR(VLOOKUP(TABLA!F600,BLIOTECAS!$C$1:$E$26,3,FALSE),"")</f>
        <v>Ciencias Sociales</v>
      </c>
      <c r="D600" s="209">
        <v>43970.824999999997</v>
      </c>
      <c r="E600" s="209" t="s">
        <v>396</v>
      </c>
      <c r="F600" t="s">
        <v>99</v>
      </c>
      <c r="G600" t="s">
        <v>300</v>
      </c>
      <c r="H600" t="s">
        <v>397</v>
      </c>
      <c r="I600" t="s">
        <v>316</v>
      </c>
      <c r="J600" t="s">
        <v>309</v>
      </c>
      <c r="K600" t="s">
        <v>309</v>
      </c>
      <c r="L600" t="s">
        <v>309</v>
      </c>
      <c r="S600" t="s">
        <v>270</v>
      </c>
      <c r="T600" t="s">
        <v>270</v>
      </c>
      <c r="U600">
        <v>3</v>
      </c>
      <c r="V600">
        <v>3</v>
      </c>
      <c r="W600">
        <v>3</v>
      </c>
      <c r="X600">
        <v>4</v>
      </c>
      <c r="Y600">
        <v>4</v>
      </c>
      <c r="Z600">
        <v>5</v>
      </c>
      <c r="AA600">
        <v>3</v>
      </c>
      <c r="AB600">
        <v>2</v>
      </c>
      <c r="AC600">
        <v>5</v>
      </c>
      <c r="AD600">
        <v>5</v>
      </c>
      <c r="AF600">
        <v>5</v>
      </c>
      <c r="AG600">
        <v>5</v>
      </c>
      <c r="AH600">
        <v>5</v>
      </c>
      <c r="AI600">
        <v>5</v>
      </c>
      <c r="AJ600">
        <v>5</v>
      </c>
      <c r="AK600" t="s">
        <v>270</v>
      </c>
      <c r="AL600">
        <v>4</v>
      </c>
      <c r="AM600">
        <v>4</v>
      </c>
      <c r="AN600" t="s">
        <v>502</v>
      </c>
      <c r="AV600" s="109" t="s">
        <v>270</v>
      </c>
      <c r="AW600" t="s">
        <v>26</v>
      </c>
      <c r="AY600">
        <v>5</v>
      </c>
      <c r="AZ600" s="109">
        <v>5</v>
      </c>
      <c r="BA600" s="191" t="s">
        <v>311</v>
      </c>
      <c r="BB600" t="s">
        <v>308</v>
      </c>
      <c r="BD600">
        <f t="shared" si="41"/>
        <v>0</v>
      </c>
      <c r="BE600">
        <f t="shared" si="44"/>
        <v>0</v>
      </c>
      <c r="BF600">
        <f t="shared" si="44"/>
        <v>0</v>
      </c>
      <c r="BG600">
        <f t="shared" si="44"/>
        <v>1</v>
      </c>
      <c r="BH600">
        <f t="shared" si="44"/>
        <v>0</v>
      </c>
      <c r="BI600">
        <f t="shared" si="44"/>
        <v>0</v>
      </c>
      <c r="BJ600">
        <f t="shared" si="43"/>
        <v>0</v>
      </c>
      <c r="BK600">
        <f t="shared" si="42"/>
        <v>1</v>
      </c>
      <c r="BL600">
        <f t="shared" si="42"/>
        <v>1</v>
      </c>
      <c r="BM600">
        <f t="shared" si="42"/>
        <v>0</v>
      </c>
      <c r="BN600">
        <f t="shared" si="42"/>
        <v>1</v>
      </c>
      <c r="BO600">
        <f t="shared" si="42"/>
        <v>0</v>
      </c>
      <c r="BP600">
        <f t="shared" si="42"/>
        <v>0</v>
      </c>
    </row>
    <row r="601" spans="3:68" x14ac:dyDescent="0.2">
      <c r="C601" s="150" t="str">
        <f>IFERROR(VLOOKUP(TABLA!F601,BLIOTECAS!$C$1:$E$26,3,FALSE),"")</f>
        <v>Ciencias Sociales</v>
      </c>
      <c r="D601" s="209">
        <v>43970.824305555558</v>
      </c>
      <c r="E601" s="209" t="s">
        <v>396</v>
      </c>
      <c r="F601" t="s">
        <v>99</v>
      </c>
      <c r="G601" t="s">
        <v>300</v>
      </c>
      <c r="H601" t="s">
        <v>301</v>
      </c>
      <c r="I601" t="s">
        <v>335</v>
      </c>
      <c r="J601" t="s">
        <v>322</v>
      </c>
      <c r="K601" t="s">
        <v>103</v>
      </c>
      <c r="L601" t="s">
        <v>309</v>
      </c>
      <c r="S601" t="s">
        <v>26</v>
      </c>
      <c r="T601" t="s">
        <v>26</v>
      </c>
      <c r="U601">
        <v>3</v>
      </c>
      <c r="V601">
        <v>3</v>
      </c>
      <c r="W601">
        <v>5</v>
      </c>
      <c r="X601">
        <v>5</v>
      </c>
      <c r="Y601">
        <v>5</v>
      </c>
      <c r="Z601">
        <v>3</v>
      </c>
      <c r="AA601">
        <v>5</v>
      </c>
      <c r="AB601">
        <v>5</v>
      </c>
      <c r="AC601">
        <v>5</v>
      </c>
      <c r="AD601">
        <v>4</v>
      </c>
      <c r="AF601">
        <v>4</v>
      </c>
      <c r="AG601">
        <v>5</v>
      </c>
      <c r="AH601">
        <v>4</v>
      </c>
      <c r="AI601">
        <v>3</v>
      </c>
      <c r="AJ601">
        <v>3</v>
      </c>
      <c r="AK601" t="s">
        <v>26</v>
      </c>
      <c r="AL601">
        <v>3</v>
      </c>
      <c r="AM601">
        <v>1</v>
      </c>
      <c r="AN601" t="s">
        <v>307</v>
      </c>
      <c r="AV601" s="109" t="s">
        <v>270</v>
      </c>
      <c r="AW601" t="s">
        <v>270</v>
      </c>
      <c r="AX601" t="s">
        <v>25</v>
      </c>
      <c r="AY601">
        <v>5</v>
      </c>
      <c r="AZ601" s="109">
        <v>5</v>
      </c>
      <c r="BA601" s="191" t="s">
        <v>303</v>
      </c>
      <c r="BB601" t="s">
        <v>304</v>
      </c>
      <c r="BD601">
        <f t="shared" si="41"/>
        <v>0</v>
      </c>
      <c r="BE601">
        <f t="shared" si="44"/>
        <v>1</v>
      </c>
      <c r="BF601">
        <f t="shared" si="44"/>
        <v>0</v>
      </c>
      <c r="BG601">
        <f t="shared" si="44"/>
        <v>1</v>
      </c>
      <c r="BH601">
        <f t="shared" si="44"/>
        <v>0</v>
      </c>
      <c r="BI601">
        <f t="shared" si="44"/>
        <v>0</v>
      </c>
      <c r="BJ601">
        <f t="shared" si="43"/>
        <v>0</v>
      </c>
      <c r="BK601">
        <f t="shared" si="42"/>
        <v>0</v>
      </c>
      <c r="BL601">
        <f t="shared" si="42"/>
        <v>0</v>
      </c>
      <c r="BM601">
        <f t="shared" si="42"/>
        <v>0</v>
      </c>
      <c r="BN601">
        <f t="shared" si="42"/>
        <v>0</v>
      </c>
      <c r="BO601">
        <f t="shared" si="42"/>
        <v>1</v>
      </c>
      <c r="BP601">
        <f t="shared" si="42"/>
        <v>0</v>
      </c>
    </row>
    <row r="602" spans="3:68" x14ac:dyDescent="0.2">
      <c r="C602" s="150" t="str">
        <f>IFERROR(VLOOKUP(TABLA!F602,BLIOTECAS!$C$1:$E$26,3,FALSE),"")</f>
        <v>Humanidades</v>
      </c>
      <c r="D602" s="209">
        <v>43970.823611111111</v>
      </c>
      <c r="E602" s="209" t="s">
        <v>407</v>
      </c>
      <c r="F602" t="s">
        <v>103</v>
      </c>
      <c r="G602" t="s">
        <v>305</v>
      </c>
      <c r="H602" t="s">
        <v>301</v>
      </c>
      <c r="I602" t="s">
        <v>315</v>
      </c>
      <c r="J602" t="s">
        <v>103</v>
      </c>
      <c r="K602" t="s">
        <v>104</v>
      </c>
      <c r="L602" t="s">
        <v>310</v>
      </c>
      <c r="M602" t="s">
        <v>576</v>
      </c>
      <c r="S602" t="s">
        <v>270</v>
      </c>
      <c r="T602" t="s">
        <v>270</v>
      </c>
      <c r="U602">
        <v>5</v>
      </c>
      <c r="V602">
        <v>3</v>
      </c>
      <c r="W602">
        <v>3</v>
      </c>
      <c r="X602">
        <v>3</v>
      </c>
      <c r="Y602">
        <v>4</v>
      </c>
      <c r="Z602">
        <v>3</v>
      </c>
      <c r="AA602">
        <v>3</v>
      </c>
      <c r="AB602">
        <v>3</v>
      </c>
      <c r="AC602">
        <v>3</v>
      </c>
      <c r="AD602">
        <v>4</v>
      </c>
      <c r="AF602">
        <v>3</v>
      </c>
      <c r="AG602">
        <v>4</v>
      </c>
      <c r="AH602">
        <v>2</v>
      </c>
      <c r="AI602">
        <v>2</v>
      </c>
      <c r="AJ602">
        <v>3</v>
      </c>
      <c r="AK602" t="s">
        <v>26</v>
      </c>
      <c r="AL602">
        <v>3</v>
      </c>
      <c r="AM602">
        <v>3</v>
      </c>
      <c r="AN602" t="s">
        <v>577</v>
      </c>
      <c r="AV602" s="109" t="s">
        <v>270</v>
      </c>
      <c r="AW602" t="s">
        <v>26</v>
      </c>
      <c r="AY602">
        <v>4</v>
      </c>
      <c r="AZ602" s="109">
        <v>4</v>
      </c>
      <c r="BA602" s="191" t="s">
        <v>311</v>
      </c>
      <c r="BB602" t="s">
        <v>333</v>
      </c>
      <c r="BC602" t="s">
        <v>578</v>
      </c>
      <c r="BD602">
        <f t="shared" si="41"/>
        <v>0</v>
      </c>
      <c r="BE602">
        <f t="shared" si="44"/>
        <v>1</v>
      </c>
      <c r="BF602">
        <f t="shared" si="44"/>
        <v>0</v>
      </c>
      <c r="BG602">
        <f t="shared" si="44"/>
        <v>0</v>
      </c>
      <c r="BH602">
        <f t="shared" si="44"/>
        <v>0</v>
      </c>
      <c r="BI602">
        <f t="shared" si="44"/>
        <v>0</v>
      </c>
      <c r="BJ602">
        <f t="shared" si="43"/>
        <v>0</v>
      </c>
      <c r="BK602">
        <f t="shared" si="42"/>
        <v>0</v>
      </c>
      <c r="BL602">
        <f t="shared" si="42"/>
        <v>1</v>
      </c>
      <c r="BM602">
        <f t="shared" si="42"/>
        <v>0</v>
      </c>
      <c r="BN602">
        <f t="shared" si="42"/>
        <v>0</v>
      </c>
      <c r="BO602">
        <f t="shared" si="42"/>
        <v>0</v>
      </c>
      <c r="BP602">
        <f t="shared" si="42"/>
        <v>0</v>
      </c>
    </row>
    <row r="603" spans="3:68" x14ac:dyDescent="0.2">
      <c r="C603" s="150" t="str">
        <f>IFERROR(VLOOKUP(TABLA!F603,BLIOTECAS!$C$1:$E$26,3,FALSE),"")</f>
        <v>Ciencias Experimentales</v>
      </c>
      <c r="D603" s="209">
        <v>43970.822916666664</v>
      </c>
      <c r="E603" s="209" t="s">
        <v>407</v>
      </c>
      <c r="F603" t="s">
        <v>105</v>
      </c>
      <c r="G603" t="s">
        <v>305</v>
      </c>
      <c r="H603" t="s">
        <v>397</v>
      </c>
      <c r="I603" t="s">
        <v>306</v>
      </c>
      <c r="J603" t="s">
        <v>105</v>
      </c>
      <c r="K603" t="s">
        <v>309</v>
      </c>
      <c r="S603" t="s">
        <v>26</v>
      </c>
      <c r="T603" t="s">
        <v>26</v>
      </c>
      <c r="U603">
        <v>3</v>
      </c>
      <c r="V603">
        <v>2</v>
      </c>
      <c r="W603">
        <v>2</v>
      </c>
      <c r="X603">
        <v>2</v>
      </c>
      <c r="Y603">
        <v>4</v>
      </c>
      <c r="Z603">
        <v>5</v>
      </c>
      <c r="AA603">
        <v>1</v>
      </c>
      <c r="AB603">
        <v>1</v>
      </c>
      <c r="AC603">
        <v>4</v>
      </c>
      <c r="AD603">
        <v>4</v>
      </c>
      <c r="AF603">
        <v>5</v>
      </c>
      <c r="AG603">
        <v>5</v>
      </c>
      <c r="AH603">
        <v>5</v>
      </c>
      <c r="AI603">
        <v>4</v>
      </c>
      <c r="AJ603">
        <v>4</v>
      </c>
      <c r="AK603" t="s">
        <v>270</v>
      </c>
      <c r="AL603">
        <v>4</v>
      </c>
      <c r="AM603">
        <v>3</v>
      </c>
      <c r="AN603" t="s">
        <v>445</v>
      </c>
      <c r="AV603" s="109" t="s">
        <v>270</v>
      </c>
      <c r="AW603" t="s">
        <v>26</v>
      </c>
      <c r="AY603">
        <v>4</v>
      </c>
      <c r="AZ603" s="109">
        <v>4</v>
      </c>
      <c r="BA603" s="191" t="s">
        <v>311</v>
      </c>
      <c r="BB603" t="s">
        <v>304</v>
      </c>
      <c r="BC603" t="s">
        <v>579</v>
      </c>
      <c r="BD603">
        <f t="shared" si="41"/>
        <v>1</v>
      </c>
      <c r="BE603">
        <f t="shared" si="44"/>
        <v>0</v>
      </c>
      <c r="BF603">
        <f t="shared" si="44"/>
        <v>0</v>
      </c>
      <c r="BG603">
        <f t="shared" si="44"/>
        <v>0</v>
      </c>
      <c r="BH603">
        <f t="shared" si="44"/>
        <v>0</v>
      </c>
      <c r="BI603">
        <f t="shared" si="44"/>
        <v>0</v>
      </c>
      <c r="BJ603">
        <f t="shared" si="43"/>
        <v>0</v>
      </c>
      <c r="BK603">
        <f t="shared" si="42"/>
        <v>0</v>
      </c>
      <c r="BL603">
        <f t="shared" si="42"/>
        <v>1</v>
      </c>
      <c r="BM603">
        <f t="shared" si="42"/>
        <v>1</v>
      </c>
      <c r="BN603">
        <f t="shared" si="42"/>
        <v>1</v>
      </c>
      <c r="BO603">
        <f t="shared" si="42"/>
        <v>0</v>
      </c>
      <c r="BP603">
        <f t="shared" si="42"/>
        <v>0</v>
      </c>
    </row>
    <row r="604" spans="3:68" x14ac:dyDescent="0.2">
      <c r="C604" s="150" t="str">
        <f>IFERROR(VLOOKUP(TABLA!F604,BLIOTECAS!$C$1:$E$26,3,FALSE),"")</f>
        <v>Humanidades</v>
      </c>
      <c r="D604" s="209">
        <v>43970.822222222225</v>
      </c>
      <c r="E604" s="209" t="s">
        <v>396</v>
      </c>
      <c r="F604" t="s">
        <v>104</v>
      </c>
      <c r="G604" t="s">
        <v>305</v>
      </c>
      <c r="H604" t="s">
        <v>305</v>
      </c>
      <c r="I604" t="s">
        <v>327</v>
      </c>
      <c r="J604" t="s">
        <v>104</v>
      </c>
      <c r="K604" t="s">
        <v>309</v>
      </c>
      <c r="M604" t="s">
        <v>580</v>
      </c>
      <c r="S604" t="s">
        <v>270</v>
      </c>
      <c r="T604" t="s">
        <v>270</v>
      </c>
      <c r="U604">
        <v>5</v>
      </c>
      <c r="V604">
        <v>3</v>
      </c>
      <c r="W604">
        <v>4</v>
      </c>
      <c r="X604">
        <v>2</v>
      </c>
      <c r="Y604">
        <v>4</v>
      </c>
      <c r="Z604">
        <v>4</v>
      </c>
      <c r="AA604">
        <v>3</v>
      </c>
      <c r="AB604">
        <v>1</v>
      </c>
      <c r="AC604">
        <v>3</v>
      </c>
      <c r="AD604">
        <v>5</v>
      </c>
      <c r="AF604">
        <v>5</v>
      </c>
      <c r="AG604">
        <v>5</v>
      </c>
      <c r="AH604">
        <v>5</v>
      </c>
      <c r="AI604">
        <v>5</v>
      </c>
      <c r="AJ604">
        <v>5</v>
      </c>
      <c r="AK604" t="s">
        <v>270</v>
      </c>
      <c r="AL604">
        <v>5</v>
      </c>
      <c r="AM604">
        <v>5</v>
      </c>
      <c r="AN604" t="s">
        <v>408</v>
      </c>
      <c r="AV604" s="109" t="s">
        <v>270</v>
      </c>
      <c r="AW604" t="s">
        <v>26</v>
      </c>
      <c r="AY604">
        <v>5</v>
      </c>
      <c r="AZ604" s="109">
        <v>5</v>
      </c>
      <c r="BA604" s="191" t="s">
        <v>303</v>
      </c>
      <c r="BB604" t="s">
        <v>304</v>
      </c>
      <c r="BC604" t="s">
        <v>581</v>
      </c>
      <c r="BD604">
        <f t="shared" si="41"/>
        <v>1</v>
      </c>
      <c r="BE604">
        <f t="shared" si="44"/>
        <v>0</v>
      </c>
      <c r="BF604">
        <f t="shared" si="44"/>
        <v>1</v>
      </c>
      <c r="BG604">
        <f t="shared" si="44"/>
        <v>0</v>
      </c>
      <c r="BH604">
        <f t="shared" si="44"/>
        <v>0</v>
      </c>
      <c r="BI604">
        <f t="shared" si="44"/>
        <v>0</v>
      </c>
      <c r="BJ604">
        <f t="shared" si="43"/>
        <v>1</v>
      </c>
      <c r="BK604">
        <f t="shared" si="42"/>
        <v>0</v>
      </c>
      <c r="BL604">
        <f t="shared" si="42"/>
        <v>1</v>
      </c>
      <c r="BM604">
        <f t="shared" si="42"/>
        <v>1</v>
      </c>
      <c r="BN604">
        <f t="shared" si="42"/>
        <v>0</v>
      </c>
      <c r="BO604">
        <f t="shared" si="42"/>
        <v>0</v>
      </c>
      <c r="BP604">
        <f t="shared" si="42"/>
        <v>0</v>
      </c>
    </row>
    <row r="605" spans="3:68" x14ac:dyDescent="0.2">
      <c r="C605" s="150" t="str">
        <f>IFERROR(VLOOKUP(TABLA!F605,BLIOTECAS!$C$1:$E$26,3,FALSE),"")</f>
        <v>Humanidades</v>
      </c>
      <c r="D605" s="209">
        <v>43970.820833333331</v>
      </c>
      <c r="E605" s="209" t="s">
        <v>396</v>
      </c>
      <c r="F605" t="s">
        <v>104</v>
      </c>
      <c r="G605" t="s">
        <v>300</v>
      </c>
      <c r="H605" t="s">
        <v>300</v>
      </c>
      <c r="I605" t="s">
        <v>353</v>
      </c>
      <c r="J605" t="s">
        <v>104</v>
      </c>
      <c r="K605" t="s">
        <v>309</v>
      </c>
      <c r="S605" t="s">
        <v>270</v>
      </c>
      <c r="T605" t="s">
        <v>270</v>
      </c>
      <c r="U605">
        <v>5</v>
      </c>
      <c r="V605">
        <v>1</v>
      </c>
      <c r="W605">
        <v>5</v>
      </c>
      <c r="X605">
        <v>1</v>
      </c>
      <c r="Y605">
        <v>5</v>
      </c>
      <c r="Z605">
        <v>5</v>
      </c>
      <c r="AA605">
        <v>1</v>
      </c>
      <c r="AB605">
        <v>5</v>
      </c>
      <c r="AC605">
        <v>1</v>
      </c>
      <c r="AD605">
        <v>5</v>
      </c>
      <c r="AF605">
        <v>5</v>
      </c>
      <c r="AG605">
        <v>5</v>
      </c>
      <c r="AH605">
        <v>3</v>
      </c>
      <c r="AJ605">
        <v>5</v>
      </c>
      <c r="AK605" t="s">
        <v>26</v>
      </c>
      <c r="AL605">
        <v>5</v>
      </c>
      <c r="AN605" t="s">
        <v>307</v>
      </c>
      <c r="AV605" s="109" t="s">
        <v>270</v>
      </c>
      <c r="AW605" t="s">
        <v>26</v>
      </c>
      <c r="AY605">
        <v>5</v>
      </c>
      <c r="AZ605" s="109">
        <v>5</v>
      </c>
      <c r="BA605" s="191" t="s">
        <v>311</v>
      </c>
      <c r="BB605" t="s">
        <v>308</v>
      </c>
      <c r="BC605" t="s">
        <v>582</v>
      </c>
      <c r="BD605">
        <f t="shared" si="41"/>
        <v>1</v>
      </c>
      <c r="BE605">
        <f t="shared" si="44"/>
        <v>0</v>
      </c>
      <c r="BF605">
        <f t="shared" si="44"/>
        <v>0</v>
      </c>
      <c r="BG605">
        <f t="shared" si="44"/>
        <v>0</v>
      </c>
      <c r="BH605">
        <f t="shared" si="44"/>
        <v>1</v>
      </c>
      <c r="BI605">
        <f t="shared" si="44"/>
        <v>0</v>
      </c>
      <c r="BJ605">
        <f t="shared" si="43"/>
        <v>0</v>
      </c>
      <c r="BK605">
        <f t="shared" si="42"/>
        <v>0</v>
      </c>
      <c r="BL605">
        <f t="shared" si="42"/>
        <v>0</v>
      </c>
      <c r="BM605">
        <f t="shared" si="42"/>
        <v>0</v>
      </c>
      <c r="BN605">
        <f t="shared" si="42"/>
        <v>0</v>
      </c>
      <c r="BO605">
        <f t="shared" ref="BK605:BP648" si="45">IF(IFERROR(FIND(BO$1,$AN605,1),0)&lt;&gt;0,1,0)</f>
        <v>1</v>
      </c>
      <c r="BP605">
        <f t="shared" si="45"/>
        <v>0</v>
      </c>
    </row>
    <row r="606" spans="3:68" x14ac:dyDescent="0.2">
      <c r="C606" s="150" t="str">
        <f>IFERROR(VLOOKUP(TABLA!F606,BLIOTECAS!$C$1:$E$26,3,FALSE),"")</f>
        <v>Ciencias de la Salud</v>
      </c>
      <c r="D606" s="209">
        <v>43970.820138888892</v>
      </c>
      <c r="E606" s="209" t="s">
        <v>396</v>
      </c>
      <c r="F606" t="s">
        <v>108</v>
      </c>
      <c r="G606" t="s">
        <v>300</v>
      </c>
      <c r="H606" t="s">
        <v>300</v>
      </c>
      <c r="I606" t="s">
        <v>306</v>
      </c>
      <c r="J606" t="s">
        <v>108</v>
      </c>
      <c r="K606" t="s">
        <v>225</v>
      </c>
      <c r="L606" t="s">
        <v>93</v>
      </c>
      <c r="M606" t="s">
        <v>558</v>
      </c>
      <c r="S606" t="s">
        <v>270</v>
      </c>
      <c r="T606" t="s">
        <v>270</v>
      </c>
      <c r="U606">
        <v>3</v>
      </c>
      <c r="V606">
        <v>1</v>
      </c>
      <c r="W606">
        <v>1</v>
      </c>
      <c r="X606">
        <v>3</v>
      </c>
      <c r="Y606">
        <v>5</v>
      </c>
      <c r="Z606">
        <v>4</v>
      </c>
      <c r="AA606">
        <v>5</v>
      </c>
      <c r="AB606">
        <v>2</v>
      </c>
      <c r="AC606">
        <v>4</v>
      </c>
      <c r="AD606">
        <v>5</v>
      </c>
      <c r="AF606">
        <v>5</v>
      </c>
      <c r="AG606">
        <v>4</v>
      </c>
      <c r="AH606">
        <v>4</v>
      </c>
      <c r="AI606">
        <v>4</v>
      </c>
      <c r="AJ606">
        <v>5</v>
      </c>
      <c r="AK606" t="s">
        <v>26</v>
      </c>
      <c r="AL606">
        <v>4</v>
      </c>
      <c r="AM606">
        <v>4</v>
      </c>
      <c r="AN606" t="s">
        <v>354</v>
      </c>
      <c r="AV606" s="109" t="s">
        <v>26</v>
      </c>
      <c r="AW606" t="s">
        <v>26</v>
      </c>
      <c r="AY606">
        <v>3</v>
      </c>
      <c r="AZ606" s="109">
        <v>4</v>
      </c>
      <c r="BA606" s="191" t="s">
        <v>311</v>
      </c>
      <c r="BD606">
        <f t="shared" si="41"/>
        <v>1</v>
      </c>
      <c r="BE606">
        <f t="shared" si="44"/>
        <v>0</v>
      </c>
      <c r="BF606">
        <f t="shared" si="44"/>
        <v>0</v>
      </c>
      <c r="BG606">
        <f t="shared" si="44"/>
        <v>0</v>
      </c>
      <c r="BH606">
        <f t="shared" si="44"/>
        <v>0</v>
      </c>
      <c r="BI606">
        <f t="shared" si="44"/>
        <v>0</v>
      </c>
      <c r="BJ606">
        <f t="shared" si="43"/>
        <v>1</v>
      </c>
      <c r="BK606">
        <f t="shared" si="45"/>
        <v>0</v>
      </c>
      <c r="BL606">
        <f t="shared" si="45"/>
        <v>0</v>
      </c>
      <c r="BM606">
        <f t="shared" si="45"/>
        <v>1</v>
      </c>
      <c r="BN606">
        <f t="shared" si="45"/>
        <v>0</v>
      </c>
      <c r="BO606">
        <f t="shared" si="45"/>
        <v>0</v>
      </c>
      <c r="BP606">
        <f t="shared" si="45"/>
        <v>0</v>
      </c>
    </row>
    <row r="607" spans="3:68" x14ac:dyDescent="0.2">
      <c r="C607" s="150" t="str">
        <f>IFERROR(VLOOKUP(TABLA!F607,BLIOTECAS!$C$1:$E$26,3,FALSE),"")</f>
        <v>Ciencias Experimentales</v>
      </c>
      <c r="D607" s="209">
        <v>43970.820138888892</v>
      </c>
      <c r="E607" s="209" t="s">
        <v>407</v>
      </c>
      <c r="F607" t="s">
        <v>94</v>
      </c>
      <c r="G607" t="s">
        <v>300</v>
      </c>
      <c r="H607" t="s">
        <v>320</v>
      </c>
      <c r="I607" t="s">
        <v>329</v>
      </c>
      <c r="S607" t="s">
        <v>26</v>
      </c>
      <c r="T607" t="s">
        <v>26</v>
      </c>
      <c r="U607">
        <v>1</v>
      </c>
      <c r="V607">
        <v>1</v>
      </c>
      <c r="W607">
        <v>1</v>
      </c>
      <c r="X607">
        <v>5</v>
      </c>
      <c r="Y607">
        <v>5</v>
      </c>
      <c r="Z607">
        <v>5</v>
      </c>
      <c r="AA607">
        <v>5</v>
      </c>
      <c r="AB607">
        <v>2</v>
      </c>
      <c r="AC607">
        <v>2</v>
      </c>
      <c r="AD607">
        <v>4</v>
      </c>
      <c r="AF607">
        <v>4</v>
      </c>
      <c r="AG607">
        <v>4</v>
      </c>
      <c r="AH607">
        <v>3</v>
      </c>
      <c r="AI607">
        <v>3</v>
      </c>
      <c r="AJ607">
        <v>4</v>
      </c>
      <c r="AK607" t="s">
        <v>26</v>
      </c>
      <c r="AL607">
        <v>3</v>
      </c>
      <c r="AM607">
        <v>2</v>
      </c>
      <c r="AN607" t="s">
        <v>409</v>
      </c>
      <c r="AV607" s="109" t="s">
        <v>270</v>
      </c>
      <c r="AW607" t="s">
        <v>26</v>
      </c>
      <c r="AY607">
        <v>4</v>
      </c>
      <c r="AZ607" s="109">
        <v>5</v>
      </c>
      <c r="BA607" s="191" t="s">
        <v>311</v>
      </c>
      <c r="BB607" t="s">
        <v>308</v>
      </c>
      <c r="BD607">
        <f t="shared" si="41"/>
        <v>0</v>
      </c>
      <c r="BE607">
        <f t="shared" si="44"/>
        <v>0</v>
      </c>
      <c r="BF607">
        <f t="shared" si="44"/>
        <v>0</v>
      </c>
      <c r="BG607">
        <f t="shared" si="44"/>
        <v>0</v>
      </c>
      <c r="BH607">
        <f t="shared" si="44"/>
        <v>1</v>
      </c>
      <c r="BI607">
        <f t="shared" si="44"/>
        <v>0</v>
      </c>
      <c r="BJ607">
        <f t="shared" si="43"/>
        <v>0</v>
      </c>
      <c r="BK607">
        <f t="shared" si="45"/>
        <v>1</v>
      </c>
      <c r="BL607">
        <f t="shared" si="45"/>
        <v>1</v>
      </c>
      <c r="BM607">
        <f t="shared" si="45"/>
        <v>0</v>
      </c>
      <c r="BN607">
        <f t="shared" si="45"/>
        <v>0</v>
      </c>
      <c r="BO607">
        <f t="shared" si="45"/>
        <v>0</v>
      </c>
      <c r="BP607">
        <f t="shared" si="45"/>
        <v>0</v>
      </c>
    </row>
    <row r="608" spans="3:68" x14ac:dyDescent="0.2">
      <c r="C608" s="150" t="str">
        <f>IFERROR(VLOOKUP(TABLA!F608,BLIOTECAS!$C$1:$E$26,3,FALSE),"")</f>
        <v>Ciencias Sociales</v>
      </c>
      <c r="D608" s="209">
        <v>43970.820138888892</v>
      </c>
      <c r="E608" s="209" t="s">
        <v>396</v>
      </c>
      <c r="F608" t="s">
        <v>97</v>
      </c>
      <c r="G608" t="s">
        <v>301</v>
      </c>
      <c r="H608" t="s">
        <v>301</v>
      </c>
      <c r="I608" t="s">
        <v>351</v>
      </c>
      <c r="J608" t="s">
        <v>309</v>
      </c>
      <c r="K608" t="s">
        <v>97</v>
      </c>
      <c r="M608" t="s">
        <v>583</v>
      </c>
      <c r="S608" t="s">
        <v>270</v>
      </c>
      <c r="T608" t="s">
        <v>270</v>
      </c>
      <c r="U608">
        <v>5</v>
      </c>
      <c r="V608">
        <v>5</v>
      </c>
      <c r="W608">
        <v>5</v>
      </c>
      <c r="X608">
        <v>3</v>
      </c>
      <c r="Y608">
        <v>5</v>
      </c>
      <c r="Z608">
        <v>5</v>
      </c>
      <c r="AA608">
        <v>5</v>
      </c>
      <c r="AB608">
        <v>5</v>
      </c>
      <c r="AC608">
        <v>5</v>
      </c>
      <c r="AD608">
        <v>5</v>
      </c>
      <c r="AF608">
        <v>3</v>
      </c>
      <c r="AG608">
        <v>5</v>
      </c>
      <c r="AH608">
        <v>5</v>
      </c>
      <c r="AI608">
        <v>4</v>
      </c>
      <c r="AJ608">
        <v>3</v>
      </c>
      <c r="AK608" t="s">
        <v>26</v>
      </c>
      <c r="AL608">
        <v>5</v>
      </c>
      <c r="AM608">
        <v>1</v>
      </c>
      <c r="AN608" t="s">
        <v>408</v>
      </c>
      <c r="AV608" s="109" t="s">
        <v>26</v>
      </c>
      <c r="AW608" t="s">
        <v>26</v>
      </c>
      <c r="AY608">
        <v>5</v>
      </c>
      <c r="AZ608" s="109">
        <v>5</v>
      </c>
      <c r="BA608" s="191" t="s">
        <v>303</v>
      </c>
      <c r="BB608" t="s">
        <v>304</v>
      </c>
      <c r="BD608">
        <f t="shared" si="41"/>
        <v>0</v>
      </c>
      <c r="BE608">
        <f t="shared" si="44"/>
        <v>0</v>
      </c>
      <c r="BF608">
        <f t="shared" si="44"/>
        <v>0</v>
      </c>
      <c r="BG608">
        <f t="shared" si="44"/>
        <v>1</v>
      </c>
      <c r="BH608">
        <f t="shared" si="44"/>
        <v>1</v>
      </c>
      <c r="BI608">
        <f t="shared" si="44"/>
        <v>0</v>
      </c>
      <c r="BJ608">
        <f t="shared" si="43"/>
        <v>1</v>
      </c>
      <c r="BK608">
        <f t="shared" si="45"/>
        <v>0</v>
      </c>
      <c r="BL608">
        <f t="shared" si="45"/>
        <v>1</v>
      </c>
      <c r="BM608">
        <f t="shared" si="45"/>
        <v>1</v>
      </c>
      <c r="BN608">
        <f t="shared" si="45"/>
        <v>0</v>
      </c>
      <c r="BO608">
        <f t="shared" si="45"/>
        <v>0</v>
      </c>
      <c r="BP608">
        <f t="shared" si="45"/>
        <v>0</v>
      </c>
    </row>
    <row r="609" spans="3:68" x14ac:dyDescent="0.2">
      <c r="C609" s="150" t="str">
        <f>IFERROR(VLOOKUP(TABLA!F609,BLIOTECAS!$C$1:$E$26,3,FALSE),"")</f>
        <v>Ciencias Experimentales</v>
      </c>
      <c r="D609" s="209">
        <v>43970.820138888892</v>
      </c>
      <c r="E609" s="209" t="s">
        <v>396</v>
      </c>
      <c r="F609" t="s">
        <v>94</v>
      </c>
      <c r="G609" t="s">
        <v>300</v>
      </c>
      <c r="H609" t="s">
        <v>300</v>
      </c>
      <c r="I609" t="s">
        <v>306</v>
      </c>
      <c r="J609" t="s">
        <v>309</v>
      </c>
      <c r="K609" t="s">
        <v>94</v>
      </c>
      <c r="L609" t="s">
        <v>96</v>
      </c>
      <c r="S609" t="s">
        <v>270</v>
      </c>
      <c r="T609" t="s">
        <v>270</v>
      </c>
      <c r="U609">
        <v>4</v>
      </c>
      <c r="V609">
        <v>1</v>
      </c>
      <c r="W609">
        <v>1</v>
      </c>
      <c r="X609">
        <v>1</v>
      </c>
      <c r="Y609">
        <v>4</v>
      </c>
      <c r="Z609">
        <v>4</v>
      </c>
      <c r="AA609">
        <v>4</v>
      </c>
      <c r="AB609">
        <v>1</v>
      </c>
      <c r="AC609">
        <v>4</v>
      </c>
      <c r="AD609">
        <v>4</v>
      </c>
      <c r="AF609">
        <v>4</v>
      </c>
      <c r="AG609">
        <v>4</v>
      </c>
      <c r="AH609">
        <v>2</v>
      </c>
      <c r="AI609">
        <v>4</v>
      </c>
      <c r="AJ609">
        <v>4</v>
      </c>
      <c r="AK609" t="s">
        <v>26</v>
      </c>
      <c r="AL609">
        <v>3</v>
      </c>
      <c r="AM609">
        <v>1</v>
      </c>
      <c r="AN609" t="s">
        <v>354</v>
      </c>
      <c r="AV609" s="109" t="s">
        <v>26</v>
      </c>
      <c r="AW609" t="s">
        <v>26</v>
      </c>
      <c r="AY609">
        <v>4</v>
      </c>
      <c r="AZ609" s="109">
        <v>4</v>
      </c>
      <c r="BA609" s="191" t="s">
        <v>311</v>
      </c>
      <c r="BB609" t="s">
        <v>308</v>
      </c>
      <c r="BD609">
        <f t="shared" si="41"/>
        <v>1</v>
      </c>
      <c r="BE609">
        <f t="shared" si="44"/>
        <v>0</v>
      </c>
      <c r="BF609">
        <f t="shared" si="44"/>
        <v>0</v>
      </c>
      <c r="BG609">
        <f t="shared" si="44"/>
        <v>0</v>
      </c>
      <c r="BH609">
        <f t="shared" si="44"/>
        <v>0</v>
      </c>
      <c r="BI609">
        <f t="shared" si="44"/>
        <v>0</v>
      </c>
      <c r="BJ609">
        <f t="shared" si="43"/>
        <v>1</v>
      </c>
      <c r="BK609">
        <f t="shared" si="45"/>
        <v>0</v>
      </c>
      <c r="BL609">
        <f t="shared" si="45"/>
        <v>0</v>
      </c>
      <c r="BM609">
        <f t="shared" si="45"/>
        <v>1</v>
      </c>
      <c r="BN609">
        <f t="shared" si="45"/>
        <v>0</v>
      </c>
      <c r="BO609">
        <f t="shared" si="45"/>
        <v>0</v>
      </c>
      <c r="BP609">
        <f t="shared" si="45"/>
        <v>0</v>
      </c>
    </row>
    <row r="610" spans="3:68" x14ac:dyDescent="0.2">
      <c r="C610" s="150" t="str">
        <f>IFERROR(VLOOKUP(TABLA!F610,BLIOTECAS!$C$1:$E$26,3,FALSE),"")</f>
        <v>Ciencias Sociales</v>
      </c>
      <c r="D610" s="209">
        <v>43970.819444444445</v>
      </c>
      <c r="E610" s="209" t="s">
        <v>396</v>
      </c>
      <c r="F610" t="s">
        <v>93</v>
      </c>
      <c r="G610" t="s">
        <v>305</v>
      </c>
      <c r="H610" t="s">
        <v>300</v>
      </c>
      <c r="I610" t="s">
        <v>306</v>
      </c>
      <c r="J610" t="s">
        <v>93</v>
      </c>
      <c r="K610" t="s">
        <v>309</v>
      </c>
      <c r="L610" t="s">
        <v>221</v>
      </c>
      <c r="S610" t="s">
        <v>26</v>
      </c>
      <c r="T610" t="s">
        <v>26</v>
      </c>
      <c r="U610">
        <v>5</v>
      </c>
      <c r="V610">
        <v>2</v>
      </c>
      <c r="W610">
        <v>2</v>
      </c>
      <c r="X610">
        <v>4</v>
      </c>
      <c r="Y610">
        <v>5</v>
      </c>
      <c r="Z610">
        <v>4</v>
      </c>
      <c r="AA610">
        <v>5</v>
      </c>
      <c r="AB610">
        <v>2</v>
      </c>
      <c r="AC610">
        <v>3</v>
      </c>
      <c r="AD610">
        <v>3</v>
      </c>
      <c r="AF610">
        <v>5</v>
      </c>
      <c r="AG610">
        <v>3</v>
      </c>
      <c r="AH610">
        <v>3</v>
      </c>
      <c r="AI610">
        <v>3</v>
      </c>
      <c r="AJ610">
        <v>5</v>
      </c>
      <c r="AK610" t="s">
        <v>26</v>
      </c>
      <c r="AL610">
        <v>3</v>
      </c>
      <c r="AM610">
        <v>5</v>
      </c>
      <c r="AN610" t="s">
        <v>488</v>
      </c>
      <c r="AV610" s="109" t="s">
        <v>26</v>
      </c>
      <c r="AW610" t="s">
        <v>26</v>
      </c>
      <c r="AY610">
        <v>5</v>
      </c>
      <c r="AZ610" s="109">
        <v>5</v>
      </c>
      <c r="BA610" s="191" t="s">
        <v>311</v>
      </c>
      <c r="BB610" t="s">
        <v>304</v>
      </c>
      <c r="BD610">
        <f t="shared" si="41"/>
        <v>1</v>
      </c>
      <c r="BE610">
        <f t="shared" si="44"/>
        <v>0</v>
      </c>
      <c r="BF610">
        <f t="shared" si="44"/>
        <v>0</v>
      </c>
      <c r="BG610">
        <f t="shared" si="44"/>
        <v>0</v>
      </c>
      <c r="BH610">
        <f t="shared" si="44"/>
        <v>0</v>
      </c>
      <c r="BI610">
        <f t="shared" si="44"/>
        <v>0</v>
      </c>
      <c r="BJ610">
        <f t="shared" si="43"/>
        <v>1</v>
      </c>
      <c r="BK610">
        <f t="shared" si="45"/>
        <v>1</v>
      </c>
      <c r="BL610">
        <f t="shared" si="45"/>
        <v>0</v>
      </c>
      <c r="BM610">
        <f t="shared" si="45"/>
        <v>1</v>
      </c>
      <c r="BN610">
        <f t="shared" si="45"/>
        <v>1</v>
      </c>
      <c r="BO610">
        <f t="shared" si="45"/>
        <v>0</v>
      </c>
      <c r="BP610">
        <f t="shared" si="45"/>
        <v>0</v>
      </c>
    </row>
    <row r="611" spans="3:68" x14ac:dyDescent="0.2">
      <c r="C611" s="150" t="str">
        <f>IFERROR(VLOOKUP(TABLA!F611,BLIOTECAS!$C$1:$E$26,3,FALSE),"")</f>
        <v>Ciencias Sociales</v>
      </c>
      <c r="D611" s="209">
        <v>43970.817361111112</v>
      </c>
      <c r="E611" s="209" t="s">
        <v>401</v>
      </c>
      <c r="F611" t="s">
        <v>97</v>
      </c>
      <c r="G611" t="s">
        <v>300</v>
      </c>
      <c r="H611" t="s">
        <v>305</v>
      </c>
      <c r="I611" t="s">
        <v>321</v>
      </c>
      <c r="J611" t="s">
        <v>97</v>
      </c>
      <c r="K611" t="s">
        <v>93</v>
      </c>
      <c r="M611" t="s">
        <v>584</v>
      </c>
      <c r="S611" t="s">
        <v>270</v>
      </c>
      <c r="T611" t="s">
        <v>270</v>
      </c>
      <c r="U611">
        <v>5</v>
      </c>
      <c r="V611">
        <v>4</v>
      </c>
      <c r="W611">
        <v>3</v>
      </c>
      <c r="X611">
        <v>2</v>
      </c>
      <c r="Y611">
        <v>1</v>
      </c>
      <c r="Z611">
        <v>5</v>
      </c>
      <c r="AA611">
        <v>3</v>
      </c>
      <c r="AB611">
        <v>2</v>
      </c>
      <c r="AC611">
        <v>5</v>
      </c>
      <c r="AD611">
        <v>5</v>
      </c>
      <c r="AF611">
        <v>5</v>
      </c>
      <c r="AG611">
        <v>5</v>
      </c>
      <c r="AH611">
        <v>5</v>
      </c>
      <c r="AI611">
        <v>5</v>
      </c>
      <c r="AJ611">
        <v>5</v>
      </c>
      <c r="AK611" t="s">
        <v>270</v>
      </c>
      <c r="AL611">
        <v>5</v>
      </c>
      <c r="AM611">
        <v>5</v>
      </c>
      <c r="AN611" t="s">
        <v>468</v>
      </c>
      <c r="AV611" s="109" t="s">
        <v>270</v>
      </c>
      <c r="AW611" t="s">
        <v>270</v>
      </c>
      <c r="AX611" t="s">
        <v>313</v>
      </c>
      <c r="AY611">
        <v>5</v>
      </c>
      <c r="AZ611" s="109">
        <v>5</v>
      </c>
      <c r="BA611" s="191" t="s">
        <v>303</v>
      </c>
      <c r="BB611" t="s">
        <v>308</v>
      </c>
      <c r="BD611">
        <f t="shared" si="41"/>
        <v>1</v>
      </c>
      <c r="BE611">
        <f t="shared" si="44"/>
        <v>1</v>
      </c>
      <c r="BF611">
        <f t="shared" si="44"/>
        <v>0</v>
      </c>
      <c r="BG611">
        <f t="shared" si="44"/>
        <v>0</v>
      </c>
      <c r="BH611">
        <f t="shared" si="44"/>
        <v>0</v>
      </c>
      <c r="BI611">
        <f t="shared" si="44"/>
        <v>0</v>
      </c>
      <c r="BJ611">
        <f t="shared" si="43"/>
        <v>1</v>
      </c>
      <c r="BK611">
        <f t="shared" si="45"/>
        <v>1</v>
      </c>
      <c r="BL611">
        <f t="shared" si="45"/>
        <v>1</v>
      </c>
      <c r="BM611">
        <f t="shared" si="45"/>
        <v>1</v>
      </c>
      <c r="BN611">
        <f t="shared" si="45"/>
        <v>1</v>
      </c>
      <c r="BO611">
        <f t="shared" si="45"/>
        <v>0</v>
      </c>
      <c r="BP611">
        <f t="shared" si="45"/>
        <v>0</v>
      </c>
    </row>
    <row r="612" spans="3:68" x14ac:dyDescent="0.2">
      <c r="C612" s="150" t="str">
        <f>IFERROR(VLOOKUP(TABLA!F612,BLIOTECAS!$C$1:$E$26,3,FALSE),"")</f>
        <v>Ciencias Sociales</v>
      </c>
      <c r="D612" s="209">
        <v>43970.81527777778</v>
      </c>
      <c r="E612" s="209" t="s">
        <v>396</v>
      </c>
      <c r="F612" t="s">
        <v>92</v>
      </c>
      <c r="G612" t="s">
        <v>300</v>
      </c>
      <c r="H612" t="s">
        <v>320</v>
      </c>
      <c r="I612" t="s">
        <v>306</v>
      </c>
      <c r="J612" t="s">
        <v>309</v>
      </c>
      <c r="K612" t="s">
        <v>92</v>
      </c>
      <c r="S612" t="s">
        <v>26</v>
      </c>
      <c r="T612" t="s">
        <v>270</v>
      </c>
      <c r="U612">
        <v>1</v>
      </c>
      <c r="V612">
        <v>1</v>
      </c>
      <c r="W612">
        <v>1</v>
      </c>
      <c r="X612">
        <v>3</v>
      </c>
      <c r="Y612">
        <v>4</v>
      </c>
      <c r="Z612">
        <v>5</v>
      </c>
      <c r="AA612">
        <v>1</v>
      </c>
      <c r="AB612">
        <v>1</v>
      </c>
      <c r="AC612">
        <v>1</v>
      </c>
      <c r="AD612">
        <v>1</v>
      </c>
      <c r="AF612">
        <v>3</v>
      </c>
      <c r="AG612">
        <v>2</v>
      </c>
      <c r="AH612">
        <v>1</v>
      </c>
      <c r="AI612">
        <v>1</v>
      </c>
      <c r="AJ612">
        <v>3</v>
      </c>
      <c r="AK612" t="s">
        <v>26</v>
      </c>
      <c r="AL612">
        <v>3</v>
      </c>
      <c r="AM612">
        <v>4</v>
      </c>
      <c r="AN612" t="s">
        <v>408</v>
      </c>
      <c r="AV612" s="109" t="s">
        <v>26</v>
      </c>
      <c r="AW612" t="s">
        <v>26</v>
      </c>
      <c r="AY612">
        <v>3</v>
      </c>
      <c r="AZ612" s="109">
        <v>3</v>
      </c>
      <c r="BA612" s="191" t="s">
        <v>319</v>
      </c>
      <c r="BB612" t="s">
        <v>317</v>
      </c>
      <c r="BD612">
        <f t="shared" si="41"/>
        <v>1</v>
      </c>
      <c r="BE612">
        <f t="shared" si="44"/>
        <v>0</v>
      </c>
      <c r="BF612">
        <f t="shared" si="44"/>
        <v>0</v>
      </c>
      <c r="BG612">
        <f t="shared" si="44"/>
        <v>0</v>
      </c>
      <c r="BH612">
        <f t="shared" si="44"/>
        <v>0</v>
      </c>
      <c r="BI612">
        <f t="shared" si="44"/>
        <v>0</v>
      </c>
      <c r="BJ612">
        <f t="shared" si="43"/>
        <v>1</v>
      </c>
      <c r="BK612">
        <f t="shared" si="45"/>
        <v>0</v>
      </c>
      <c r="BL612">
        <f t="shared" si="45"/>
        <v>1</v>
      </c>
      <c r="BM612">
        <f t="shared" si="45"/>
        <v>1</v>
      </c>
      <c r="BN612">
        <f t="shared" si="45"/>
        <v>0</v>
      </c>
      <c r="BO612">
        <f t="shared" si="45"/>
        <v>0</v>
      </c>
      <c r="BP612">
        <f t="shared" si="45"/>
        <v>0</v>
      </c>
    </row>
    <row r="613" spans="3:68" x14ac:dyDescent="0.2">
      <c r="C613" s="150" t="str">
        <f>IFERROR(VLOOKUP(TABLA!F613,BLIOTECAS!$C$1:$E$26,3,FALSE),"")</f>
        <v>Ciencias Experimentales</v>
      </c>
      <c r="D613" s="209">
        <v>43970.81527777778</v>
      </c>
      <c r="E613" s="209" t="s">
        <v>396</v>
      </c>
      <c r="F613" t="s">
        <v>98</v>
      </c>
      <c r="G613" t="s">
        <v>301</v>
      </c>
      <c r="H613" t="s">
        <v>305</v>
      </c>
      <c r="I613" t="s">
        <v>306</v>
      </c>
      <c r="J613" t="s">
        <v>98</v>
      </c>
      <c r="K613" t="s">
        <v>90</v>
      </c>
      <c r="L613" t="s">
        <v>309</v>
      </c>
      <c r="S613" t="s">
        <v>270</v>
      </c>
      <c r="T613" t="s">
        <v>270</v>
      </c>
      <c r="U613">
        <v>3</v>
      </c>
      <c r="V613">
        <v>1</v>
      </c>
      <c r="W613">
        <v>2</v>
      </c>
      <c r="X613">
        <v>1</v>
      </c>
      <c r="Y613">
        <v>5</v>
      </c>
      <c r="Z613">
        <v>3</v>
      </c>
      <c r="AA613">
        <v>5</v>
      </c>
      <c r="AB613">
        <v>1</v>
      </c>
      <c r="AC613">
        <v>5</v>
      </c>
      <c r="AD613">
        <v>5</v>
      </c>
      <c r="AF613">
        <v>5</v>
      </c>
      <c r="AG613">
        <v>5</v>
      </c>
      <c r="AH613">
        <v>4</v>
      </c>
      <c r="AI613">
        <v>3</v>
      </c>
      <c r="AJ613">
        <v>4</v>
      </c>
      <c r="AK613" t="s">
        <v>26</v>
      </c>
      <c r="AL613">
        <v>4</v>
      </c>
      <c r="AM613">
        <v>2</v>
      </c>
      <c r="AN613" t="s">
        <v>408</v>
      </c>
      <c r="AV613" s="109" t="s">
        <v>26</v>
      </c>
      <c r="AW613" t="s">
        <v>26</v>
      </c>
      <c r="AY613">
        <v>5</v>
      </c>
      <c r="AZ613" s="109">
        <v>5</v>
      </c>
      <c r="BA613" s="191" t="s">
        <v>303</v>
      </c>
      <c r="BB613" t="s">
        <v>308</v>
      </c>
      <c r="BD613">
        <f t="shared" si="41"/>
        <v>1</v>
      </c>
      <c r="BE613">
        <f t="shared" si="44"/>
        <v>0</v>
      </c>
      <c r="BF613">
        <f t="shared" si="44"/>
        <v>0</v>
      </c>
      <c r="BG613">
        <f t="shared" si="44"/>
        <v>0</v>
      </c>
      <c r="BH613">
        <f t="shared" si="44"/>
        <v>0</v>
      </c>
      <c r="BI613">
        <f t="shared" si="44"/>
        <v>0</v>
      </c>
      <c r="BJ613">
        <f t="shared" si="43"/>
        <v>1</v>
      </c>
      <c r="BK613">
        <f t="shared" si="45"/>
        <v>0</v>
      </c>
      <c r="BL613">
        <f t="shared" si="45"/>
        <v>1</v>
      </c>
      <c r="BM613">
        <f t="shared" si="45"/>
        <v>1</v>
      </c>
      <c r="BN613">
        <f t="shared" si="45"/>
        <v>0</v>
      </c>
      <c r="BO613">
        <f t="shared" si="45"/>
        <v>0</v>
      </c>
      <c r="BP613">
        <f t="shared" si="45"/>
        <v>0</v>
      </c>
    </row>
    <row r="614" spans="3:68" x14ac:dyDescent="0.2">
      <c r="C614" s="150" t="str">
        <f>IFERROR(VLOOKUP(TABLA!F614,BLIOTECAS!$C$1:$E$26,3,FALSE),"")</f>
        <v>Ciencias de la Salud</v>
      </c>
      <c r="D614" s="209">
        <v>43970.813888888886</v>
      </c>
      <c r="E614" s="209" t="s">
        <v>396</v>
      </c>
      <c r="F614" t="s">
        <v>109</v>
      </c>
      <c r="G614" t="s">
        <v>301</v>
      </c>
      <c r="H614" t="s">
        <v>305</v>
      </c>
      <c r="I614" t="s">
        <v>306</v>
      </c>
      <c r="J614" t="s">
        <v>109</v>
      </c>
      <c r="K614" t="s">
        <v>104</v>
      </c>
      <c r="L614" t="s">
        <v>309</v>
      </c>
      <c r="M614" t="s">
        <v>585</v>
      </c>
      <c r="S614" t="s">
        <v>26</v>
      </c>
      <c r="T614" t="s">
        <v>270</v>
      </c>
      <c r="U614">
        <v>3</v>
      </c>
      <c r="V614">
        <v>4</v>
      </c>
      <c r="W614">
        <v>4</v>
      </c>
      <c r="X614">
        <v>1</v>
      </c>
      <c r="Y614">
        <v>5</v>
      </c>
      <c r="Z614">
        <v>5</v>
      </c>
      <c r="AA614">
        <v>5</v>
      </c>
      <c r="AB614">
        <v>3</v>
      </c>
      <c r="AC614">
        <v>5</v>
      </c>
      <c r="AD614">
        <v>5</v>
      </c>
      <c r="AF614">
        <v>5</v>
      </c>
      <c r="AG614">
        <v>5</v>
      </c>
      <c r="AH614">
        <v>5</v>
      </c>
      <c r="AI614">
        <v>4</v>
      </c>
      <c r="AJ614">
        <v>5</v>
      </c>
      <c r="AK614" t="s">
        <v>270</v>
      </c>
      <c r="AL614">
        <v>5</v>
      </c>
      <c r="AM614">
        <v>4</v>
      </c>
      <c r="AN614" t="s">
        <v>325</v>
      </c>
      <c r="AV614" s="109" t="s">
        <v>270</v>
      </c>
      <c r="AW614" t="s">
        <v>270</v>
      </c>
      <c r="AX614" t="s">
        <v>25</v>
      </c>
      <c r="AY614">
        <v>5</v>
      </c>
      <c r="AZ614" s="109">
        <v>5</v>
      </c>
      <c r="BA614" s="191" t="s">
        <v>303</v>
      </c>
      <c r="BB614" t="s">
        <v>304</v>
      </c>
      <c r="BD614">
        <f t="shared" si="41"/>
        <v>1</v>
      </c>
      <c r="BE614">
        <f t="shared" si="44"/>
        <v>0</v>
      </c>
      <c r="BF614">
        <f t="shared" si="44"/>
        <v>0</v>
      </c>
      <c r="BG614">
        <f t="shared" si="44"/>
        <v>0</v>
      </c>
      <c r="BH614">
        <f t="shared" si="44"/>
        <v>0</v>
      </c>
      <c r="BI614">
        <f t="shared" si="44"/>
        <v>0</v>
      </c>
      <c r="BJ614">
        <f t="shared" si="43"/>
        <v>1</v>
      </c>
      <c r="BK614">
        <f t="shared" si="45"/>
        <v>0</v>
      </c>
      <c r="BL614">
        <f t="shared" si="45"/>
        <v>0</v>
      </c>
      <c r="BM614">
        <f t="shared" si="45"/>
        <v>0</v>
      </c>
      <c r="BN614">
        <f t="shared" si="45"/>
        <v>0</v>
      </c>
      <c r="BO614">
        <f t="shared" si="45"/>
        <v>0</v>
      </c>
      <c r="BP614">
        <f t="shared" si="45"/>
        <v>0</v>
      </c>
    </row>
    <row r="615" spans="3:68" x14ac:dyDescent="0.2">
      <c r="C615" s="150" t="str">
        <f>IFERROR(VLOOKUP(TABLA!F615,BLIOTECAS!$C$1:$E$26,3,FALSE),"")</f>
        <v>Ciencias de la Salud</v>
      </c>
      <c r="D615" s="209">
        <v>43970.813194444447</v>
      </c>
      <c r="E615" s="209" t="s">
        <v>396</v>
      </c>
      <c r="F615" t="s">
        <v>109</v>
      </c>
      <c r="G615" t="s">
        <v>301</v>
      </c>
      <c r="H615" t="s">
        <v>305</v>
      </c>
      <c r="I615" t="s">
        <v>315</v>
      </c>
      <c r="J615" t="s">
        <v>309</v>
      </c>
      <c r="K615" t="s">
        <v>109</v>
      </c>
      <c r="L615" t="s">
        <v>84</v>
      </c>
      <c r="S615" t="s">
        <v>26</v>
      </c>
      <c r="T615" t="s">
        <v>270</v>
      </c>
      <c r="U615">
        <v>3</v>
      </c>
      <c r="V615">
        <v>4</v>
      </c>
      <c r="W615">
        <v>4</v>
      </c>
      <c r="X615">
        <v>1</v>
      </c>
      <c r="Y615">
        <v>5</v>
      </c>
      <c r="Z615">
        <v>2</v>
      </c>
      <c r="AA615">
        <v>5</v>
      </c>
      <c r="AB615">
        <v>1</v>
      </c>
      <c r="AC615">
        <v>4</v>
      </c>
      <c r="AD615">
        <v>5</v>
      </c>
      <c r="AF615">
        <v>5</v>
      </c>
      <c r="AG615">
        <v>5</v>
      </c>
      <c r="AH615">
        <v>5</v>
      </c>
      <c r="AI615">
        <v>4</v>
      </c>
      <c r="AJ615">
        <v>5</v>
      </c>
      <c r="AK615" t="s">
        <v>26</v>
      </c>
      <c r="AL615">
        <v>4</v>
      </c>
      <c r="AM615">
        <v>3</v>
      </c>
      <c r="AN615" t="s">
        <v>345</v>
      </c>
      <c r="AV615" s="109" t="s">
        <v>270</v>
      </c>
      <c r="AW615" t="s">
        <v>26</v>
      </c>
      <c r="AY615">
        <v>5</v>
      </c>
      <c r="AZ615" s="109">
        <v>5</v>
      </c>
      <c r="BA615" s="191" t="s">
        <v>303</v>
      </c>
      <c r="BB615" t="s">
        <v>308</v>
      </c>
      <c r="BC615" t="s">
        <v>586</v>
      </c>
      <c r="BD615">
        <f t="shared" ref="BD615:BD678" si="46">IF(IFERROR(FIND(BD$1,$I615,1),0)&lt;&gt;0,1,0)</f>
        <v>0</v>
      </c>
      <c r="BE615">
        <f t="shared" si="44"/>
        <v>1</v>
      </c>
      <c r="BF615">
        <f t="shared" si="44"/>
        <v>0</v>
      </c>
      <c r="BG615">
        <f t="shared" si="44"/>
        <v>0</v>
      </c>
      <c r="BH615">
        <f t="shared" si="44"/>
        <v>0</v>
      </c>
      <c r="BI615">
        <f t="shared" si="44"/>
        <v>0</v>
      </c>
      <c r="BJ615">
        <f t="shared" si="43"/>
        <v>0</v>
      </c>
      <c r="BK615">
        <f t="shared" si="45"/>
        <v>0</v>
      </c>
      <c r="BL615">
        <f t="shared" si="45"/>
        <v>0</v>
      </c>
      <c r="BM615">
        <f t="shared" si="45"/>
        <v>1</v>
      </c>
      <c r="BN615">
        <f t="shared" si="45"/>
        <v>0</v>
      </c>
      <c r="BO615">
        <f t="shared" si="45"/>
        <v>0</v>
      </c>
      <c r="BP615">
        <f t="shared" si="45"/>
        <v>0</v>
      </c>
    </row>
    <row r="616" spans="3:68" x14ac:dyDescent="0.2">
      <c r="C616" s="150" t="str">
        <f>IFERROR(VLOOKUP(TABLA!F616,BLIOTECAS!$C$1:$E$26,3,FALSE),"")</f>
        <v>Ciencias Sociales</v>
      </c>
      <c r="D616" s="209">
        <v>43970.811805555553</v>
      </c>
      <c r="E616" s="209" t="s">
        <v>396</v>
      </c>
      <c r="F616" t="s">
        <v>221</v>
      </c>
      <c r="G616" t="s">
        <v>305</v>
      </c>
      <c r="H616" t="s">
        <v>397</v>
      </c>
      <c r="I616" t="s">
        <v>306</v>
      </c>
      <c r="J616" t="s">
        <v>309</v>
      </c>
      <c r="K616" t="s">
        <v>221</v>
      </c>
      <c r="L616" t="s">
        <v>93</v>
      </c>
      <c r="S616" t="s">
        <v>26</v>
      </c>
      <c r="T616" t="s">
        <v>26</v>
      </c>
      <c r="U616">
        <v>3</v>
      </c>
      <c r="V616">
        <v>1</v>
      </c>
      <c r="W616">
        <v>1</v>
      </c>
      <c r="X616">
        <v>4</v>
      </c>
      <c r="Y616">
        <v>4</v>
      </c>
      <c r="Z616">
        <v>4</v>
      </c>
      <c r="AA616">
        <v>4</v>
      </c>
      <c r="AB616">
        <v>1</v>
      </c>
      <c r="AC616">
        <v>3</v>
      </c>
      <c r="AD616">
        <v>2</v>
      </c>
      <c r="AF616">
        <v>3</v>
      </c>
      <c r="AG616">
        <v>4</v>
      </c>
      <c r="AH616">
        <v>4</v>
      </c>
      <c r="AI616">
        <v>4</v>
      </c>
      <c r="AJ616">
        <v>4</v>
      </c>
      <c r="AK616" t="s">
        <v>26</v>
      </c>
      <c r="AL616">
        <v>4</v>
      </c>
      <c r="AM616">
        <v>1</v>
      </c>
      <c r="AN616" t="s">
        <v>307</v>
      </c>
      <c r="AV616" s="109" t="s">
        <v>26</v>
      </c>
      <c r="AW616" t="s">
        <v>26</v>
      </c>
      <c r="AY616">
        <v>5</v>
      </c>
      <c r="AZ616" s="109">
        <v>5</v>
      </c>
      <c r="BA616" s="191" t="s">
        <v>311</v>
      </c>
      <c r="BB616" t="s">
        <v>308</v>
      </c>
      <c r="BD616">
        <f t="shared" si="46"/>
        <v>1</v>
      </c>
      <c r="BE616">
        <f t="shared" si="44"/>
        <v>0</v>
      </c>
      <c r="BF616">
        <f t="shared" si="44"/>
        <v>0</v>
      </c>
      <c r="BG616">
        <f t="shared" si="44"/>
        <v>0</v>
      </c>
      <c r="BH616">
        <f t="shared" si="44"/>
        <v>0</v>
      </c>
      <c r="BI616">
        <f t="shared" si="44"/>
        <v>0</v>
      </c>
      <c r="BJ616">
        <f t="shared" si="43"/>
        <v>0</v>
      </c>
      <c r="BK616">
        <f t="shared" si="45"/>
        <v>0</v>
      </c>
      <c r="BL616">
        <f t="shared" si="45"/>
        <v>0</v>
      </c>
      <c r="BM616">
        <f t="shared" si="45"/>
        <v>0</v>
      </c>
      <c r="BN616">
        <f t="shared" si="45"/>
        <v>0</v>
      </c>
      <c r="BO616">
        <f t="shared" si="45"/>
        <v>1</v>
      </c>
      <c r="BP616">
        <f t="shared" si="45"/>
        <v>0</v>
      </c>
    </row>
    <row r="617" spans="3:68" x14ac:dyDescent="0.2">
      <c r="C617" s="150" t="str">
        <f>IFERROR(VLOOKUP(TABLA!F617,BLIOTECAS!$C$1:$E$26,3,FALSE),"")</f>
        <v>Ciencias de la Salud</v>
      </c>
      <c r="D617" s="209">
        <v>43970.811805555553</v>
      </c>
      <c r="E617" s="209" t="s">
        <v>407</v>
      </c>
      <c r="F617" t="s">
        <v>101</v>
      </c>
      <c r="G617" t="s">
        <v>320</v>
      </c>
      <c r="H617" t="s">
        <v>300</v>
      </c>
      <c r="I617" t="s">
        <v>306</v>
      </c>
      <c r="J617" t="s">
        <v>101</v>
      </c>
      <c r="S617" t="s">
        <v>26</v>
      </c>
      <c r="T617" t="s">
        <v>26</v>
      </c>
      <c r="U617">
        <v>1</v>
      </c>
      <c r="V617">
        <v>1</v>
      </c>
      <c r="W617">
        <v>2</v>
      </c>
      <c r="X617">
        <v>1</v>
      </c>
      <c r="Y617">
        <v>5</v>
      </c>
      <c r="Z617">
        <v>5</v>
      </c>
      <c r="AA617">
        <v>5</v>
      </c>
      <c r="AB617">
        <v>1</v>
      </c>
      <c r="AC617">
        <v>3</v>
      </c>
      <c r="AD617">
        <v>3</v>
      </c>
      <c r="AF617">
        <v>2</v>
      </c>
      <c r="AG617">
        <v>3</v>
      </c>
      <c r="AH617">
        <v>3</v>
      </c>
      <c r="AI617">
        <v>3</v>
      </c>
      <c r="AJ617">
        <v>4</v>
      </c>
      <c r="AK617" t="s">
        <v>270</v>
      </c>
      <c r="AL617">
        <v>3</v>
      </c>
      <c r="AM617">
        <v>3</v>
      </c>
      <c r="AV617" s="109" t="s">
        <v>26</v>
      </c>
      <c r="AW617" t="s">
        <v>26</v>
      </c>
      <c r="AY617">
        <v>3</v>
      </c>
      <c r="AZ617" s="109">
        <v>3</v>
      </c>
      <c r="BA617" s="191" t="s">
        <v>330</v>
      </c>
      <c r="BB617" t="s">
        <v>317</v>
      </c>
      <c r="BC617" t="s">
        <v>587</v>
      </c>
      <c r="BD617">
        <f t="shared" si="46"/>
        <v>1</v>
      </c>
      <c r="BE617">
        <f t="shared" si="44"/>
        <v>0</v>
      </c>
      <c r="BF617">
        <f t="shared" si="44"/>
        <v>0</v>
      </c>
      <c r="BG617">
        <f t="shared" si="44"/>
        <v>0</v>
      </c>
      <c r="BH617">
        <f t="shared" si="44"/>
        <v>0</v>
      </c>
      <c r="BI617">
        <f t="shared" si="44"/>
        <v>0</v>
      </c>
      <c r="BJ617">
        <f t="shared" si="43"/>
        <v>0</v>
      </c>
      <c r="BK617">
        <f t="shared" si="45"/>
        <v>0</v>
      </c>
      <c r="BL617">
        <f t="shared" si="45"/>
        <v>0</v>
      </c>
      <c r="BM617">
        <f t="shared" si="45"/>
        <v>0</v>
      </c>
      <c r="BN617">
        <f t="shared" si="45"/>
        <v>0</v>
      </c>
      <c r="BO617">
        <f t="shared" si="45"/>
        <v>0</v>
      </c>
      <c r="BP617">
        <f t="shared" si="45"/>
        <v>0</v>
      </c>
    </row>
    <row r="618" spans="3:68" x14ac:dyDescent="0.2">
      <c r="C618" s="150" t="str">
        <f>IFERROR(VLOOKUP(TABLA!F618,BLIOTECAS!$C$1:$E$26,3,FALSE),"")</f>
        <v>Ciencias de la Salud</v>
      </c>
      <c r="D618" s="209">
        <v>43970.810416666667</v>
      </c>
      <c r="E618" s="209" t="s">
        <v>396</v>
      </c>
      <c r="F618" t="s">
        <v>224</v>
      </c>
      <c r="G618" t="s">
        <v>305</v>
      </c>
      <c r="H618" t="s">
        <v>301</v>
      </c>
      <c r="I618" t="s">
        <v>306</v>
      </c>
      <c r="J618" t="s">
        <v>224</v>
      </c>
      <c r="K618" t="s">
        <v>309</v>
      </c>
      <c r="S618" t="s">
        <v>26</v>
      </c>
      <c r="T618" t="s">
        <v>26</v>
      </c>
      <c r="U618">
        <v>1</v>
      </c>
      <c r="V618">
        <v>1</v>
      </c>
      <c r="W618">
        <v>3</v>
      </c>
      <c r="X618">
        <v>2</v>
      </c>
      <c r="Y618">
        <v>5</v>
      </c>
      <c r="Z618">
        <v>1</v>
      </c>
      <c r="AA618">
        <v>4</v>
      </c>
      <c r="AB618">
        <v>1</v>
      </c>
      <c r="AC618">
        <v>3</v>
      </c>
      <c r="AD618">
        <v>4</v>
      </c>
      <c r="AF618">
        <v>5</v>
      </c>
      <c r="AG618">
        <v>5</v>
      </c>
      <c r="AH618">
        <v>4</v>
      </c>
      <c r="AI618">
        <v>3</v>
      </c>
      <c r="AJ618">
        <v>5</v>
      </c>
      <c r="AK618" t="s">
        <v>26</v>
      </c>
      <c r="AL618">
        <v>3</v>
      </c>
      <c r="AM618">
        <v>2</v>
      </c>
      <c r="AN618" t="s">
        <v>428</v>
      </c>
      <c r="AV618" s="109" t="s">
        <v>26</v>
      </c>
      <c r="AW618" t="s">
        <v>270</v>
      </c>
      <c r="AX618" t="s">
        <v>313</v>
      </c>
      <c r="AY618">
        <v>4</v>
      </c>
      <c r="AZ618" s="109">
        <v>4</v>
      </c>
      <c r="BA618" s="191" t="s">
        <v>311</v>
      </c>
      <c r="BB618" t="s">
        <v>308</v>
      </c>
      <c r="BD618">
        <f t="shared" si="46"/>
        <v>1</v>
      </c>
      <c r="BE618">
        <f t="shared" si="44"/>
        <v>0</v>
      </c>
      <c r="BF618">
        <f t="shared" si="44"/>
        <v>0</v>
      </c>
      <c r="BG618">
        <f t="shared" si="44"/>
        <v>0</v>
      </c>
      <c r="BH618">
        <f t="shared" si="44"/>
        <v>0</v>
      </c>
      <c r="BI618">
        <f t="shared" si="44"/>
        <v>0</v>
      </c>
      <c r="BJ618">
        <f t="shared" si="43"/>
        <v>0</v>
      </c>
      <c r="BK618">
        <f t="shared" si="45"/>
        <v>1</v>
      </c>
      <c r="BL618">
        <f t="shared" si="45"/>
        <v>1</v>
      </c>
      <c r="BM618">
        <f t="shared" si="45"/>
        <v>1</v>
      </c>
      <c r="BN618">
        <f t="shared" si="45"/>
        <v>0</v>
      </c>
      <c r="BO618">
        <f t="shared" si="45"/>
        <v>0</v>
      </c>
      <c r="BP618">
        <f t="shared" si="45"/>
        <v>0</v>
      </c>
    </row>
    <row r="619" spans="3:68" x14ac:dyDescent="0.2">
      <c r="C619" s="150" t="str">
        <f>IFERROR(VLOOKUP(TABLA!F619,BLIOTECAS!$C$1:$E$26,3,FALSE),"")</f>
        <v>Ciencias de la Salud</v>
      </c>
      <c r="D619" s="209">
        <v>43970.809027777781</v>
      </c>
      <c r="E619" s="209" t="s">
        <v>396</v>
      </c>
      <c r="F619" t="s">
        <v>106</v>
      </c>
      <c r="G619" t="s">
        <v>300</v>
      </c>
      <c r="H619" t="s">
        <v>305</v>
      </c>
      <c r="I619" t="s">
        <v>306</v>
      </c>
      <c r="J619" t="s">
        <v>222</v>
      </c>
      <c r="K619" t="s">
        <v>106</v>
      </c>
      <c r="S619" t="s">
        <v>26</v>
      </c>
      <c r="T619" t="s">
        <v>270</v>
      </c>
      <c r="U619">
        <v>3</v>
      </c>
      <c r="V619">
        <v>5</v>
      </c>
      <c r="W619">
        <v>5</v>
      </c>
      <c r="X619">
        <v>3</v>
      </c>
      <c r="Y619">
        <v>5</v>
      </c>
      <c r="Z619">
        <v>5</v>
      </c>
      <c r="AA619">
        <v>5</v>
      </c>
      <c r="AB619">
        <v>1</v>
      </c>
      <c r="AC619">
        <v>5</v>
      </c>
      <c r="AD619">
        <v>5</v>
      </c>
      <c r="AF619">
        <v>5</v>
      </c>
      <c r="AG619">
        <v>4</v>
      </c>
      <c r="AH619">
        <v>3</v>
      </c>
      <c r="AI619">
        <v>3</v>
      </c>
      <c r="AJ619">
        <v>5</v>
      </c>
      <c r="AK619" t="s">
        <v>26</v>
      </c>
      <c r="AL619">
        <v>4</v>
      </c>
      <c r="AM619">
        <v>2</v>
      </c>
      <c r="AN619" t="s">
        <v>325</v>
      </c>
      <c r="AV619" s="109" t="s">
        <v>270</v>
      </c>
      <c r="AW619" t="s">
        <v>26</v>
      </c>
      <c r="AY619">
        <v>4</v>
      </c>
      <c r="AZ619" s="109">
        <v>4</v>
      </c>
      <c r="BA619" s="191" t="s">
        <v>303</v>
      </c>
      <c r="BB619" t="s">
        <v>317</v>
      </c>
      <c r="BD619">
        <f t="shared" si="46"/>
        <v>1</v>
      </c>
      <c r="BE619">
        <f t="shared" si="44"/>
        <v>0</v>
      </c>
      <c r="BF619">
        <f t="shared" si="44"/>
        <v>0</v>
      </c>
      <c r="BG619">
        <f t="shared" si="44"/>
        <v>0</v>
      </c>
      <c r="BH619">
        <f t="shared" si="44"/>
        <v>0</v>
      </c>
      <c r="BI619">
        <f t="shared" si="44"/>
        <v>0</v>
      </c>
      <c r="BJ619">
        <f t="shared" si="43"/>
        <v>1</v>
      </c>
      <c r="BK619">
        <f t="shared" si="45"/>
        <v>0</v>
      </c>
      <c r="BL619">
        <f t="shared" si="45"/>
        <v>0</v>
      </c>
      <c r="BM619">
        <f t="shared" si="45"/>
        <v>0</v>
      </c>
      <c r="BN619">
        <f t="shared" si="45"/>
        <v>0</v>
      </c>
      <c r="BO619">
        <f t="shared" si="45"/>
        <v>0</v>
      </c>
      <c r="BP619">
        <f t="shared" si="45"/>
        <v>0</v>
      </c>
    </row>
    <row r="620" spans="3:68" x14ac:dyDescent="0.2">
      <c r="C620" s="150" t="str">
        <f>IFERROR(VLOOKUP(TABLA!F620,BLIOTECAS!$C$1:$E$26,3,FALSE),"")</f>
        <v>Ciencias de la Salud</v>
      </c>
      <c r="D620" s="209">
        <v>43970.807638888888</v>
      </c>
      <c r="E620" s="209" t="s">
        <v>396</v>
      </c>
      <c r="F620" t="s">
        <v>109</v>
      </c>
      <c r="G620" t="s">
        <v>305</v>
      </c>
      <c r="H620" t="s">
        <v>397</v>
      </c>
      <c r="I620" t="s">
        <v>315</v>
      </c>
      <c r="J620" t="s">
        <v>109</v>
      </c>
      <c r="K620" t="s">
        <v>309</v>
      </c>
      <c r="L620" t="s">
        <v>104</v>
      </c>
      <c r="S620" t="s">
        <v>26</v>
      </c>
      <c r="T620" t="s">
        <v>270</v>
      </c>
      <c r="U620">
        <v>4</v>
      </c>
      <c r="V620">
        <v>2</v>
      </c>
      <c r="W620">
        <v>3</v>
      </c>
      <c r="X620">
        <v>3</v>
      </c>
      <c r="Y620">
        <v>5</v>
      </c>
      <c r="Z620">
        <v>3</v>
      </c>
      <c r="AA620">
        <v>1</v>
      </c>
      <c r="AB620">
        <v>1</v>
      </c>
      <c r="AC620">
        <v>1</v>
      </c>
      <c r="AD620">
        <v>2</v>
      </c>
      <c r="AF620">
        <v>2</v>
      </c>
      <c r="AG620">
        <v>4</v>
      </c>
      <c r="AH620">
        <v>3</v>
      </c>
      <c r="AI620">
        <v>3</v>
      </c>
      <c r="AJ620">
        <v>4</v>
      </c>
      <c r="AK620" t="s">
        <v>26</v>
      </c>
      <c r="AL620">
        <v>3</v>
      </c>
      <c r="AM620">
        <v>2</v>
      </c>
      <c r="AN620" t="s">
        <v>334</v>
      </c>
      <c r="AV620" s="109" t="s">
        <v>270</v>
      </c>
      <c r="AW620" t="s">
        <v>26</v>
      </c>
      <c r="AY620">
        <v>4</v>
      </c>
      <c r="AZ620" s="109">
        <v>5</v>
      </c>
      <c r="BA620" s="191" t="s">
        <v>319</v>
      </c>
      <c r="BB620" t="s">
        <v>308</v>
      </c>
      <c r="BC620" t="s">
        <v>588</v>
      </c>
      <c r="BD620">
        <f t="shared" si="46"/>
        <v>0</v>
      </c>
      <c r="BE620">
        <f t="shared" si="44"/>
        <v>1</v>
      </c>
      <c r="BF620">
        <f t="shared" si="44"/>
        <v>0</v>
      </c>
      <c r="BG620">
        <f t="shared" si="44"/>
        <v>0</v>
      </c>
      <c r="BH620">
        <f t="shared" si="44"/>
        <v>0</v>
      </c>
      <c r="BI620">
        <f t="shared" si="44"/>
        <v>0</v>
      </c>
      <c r="BJ620">
        <f t="shared" si="43"/>
        <v>0</v>
      </c>
      <c r="BK620">
        <f t="shared" si="45"/>
        <v>1</v>
      </c>
      <c r="BL620">
        <f t="shared" si="45"/>
        <v>0</v>
      </c>
      <c r="BM620">
        <f t="shared" si="45"/>
        <v>0</v>
      </c>
      <c r="BN620">
        <f t="shared" si="45"/>
        <v>0</v>
      </c>
      <c r="BO620">
        <f t="shared" si="45"/>
        <v>0</v>
      </c>
      <c r="BP620">
        <f t="shared" si="45"/>
        <v>0</v>
      </c>
    </row>
    <row r="621" spans="3:68" x14ac:dyDescent="0.2">
      <c r="C621" s="150" t="str">
        <f>IFERROR(VLOOKUP(TABLA!F621,BLIOTECAS!$C$1:$E$26,3,FALSE),"")</f>
        <v>Humanidades</v>
      </c>
      <c r="D621" s="209">
        <v>43970.806944444441</v>
      </c>
      <c r="E621" s="209" t="s">
        <v>396</v>
      </c>
      <c r="F621" t="s">
        <v>103</v>
      </c>
      <c r="G621" t="s">
        <v>305</v>
      </c>
      <c r="H621" t="s">
        <v>305</v>
      </c>
      <c r="I621" t="s">
        <v>306</v>
      </c>
      <c r="J621" t="s">
        <v>103</v>
      </c>
      <c r="K621" t="s">
        <v>310</v>
      </c>
      <c r="L621" t="s">
        <v>104</v>
      </c>
      <c r="S621" t="s">
        <v>270</v>
      </c>
      <c r="T621" t="s">
        <v>270</v>
      </c>
      <c r="U621">
        <v>5</v>
      </c>
      <c r="V621">
        <v>2</v>
      </c>
      <c r="W621">
        <v>2</v>
      </c>
      <c r="X621">
        <v>5</v>
      </c>
      <c r="Y621">
        <v>5</v>
      </c>
      <c r="Z621">
        <v>5</v>
      </c>
      <c r="AA621">
        <v>5</v>
      </c>
      <c r="AB621">
        <v>3</v>
      </c>
      <c r="AC621">
        <v>5</v>
      </c>
      <c r="AD621">
        <v>5</v>
      </c>
      <c r="AF621">
        <v>5</v>
      </c>
      <c r="AG621">
        <v>5</v>
      </c>
      <c r="AH621">
        <v>5</v>
      </c>
      <c r="AI621">
        <v>5</v>
      </c>
      <c r="AJ621">
        <v>5</v>
      </c>
      <c r="AK621" t="s">
        <v>26</v>
      </c>
      <c r="AL621">
        <v>5</v>
      </c>
      <c r="AM621">
        <v>3</v>
      </c>
      <c r="AN621" t="s">
        <v>408</v>
      </c>
      <c r="AV621" s="109" t="s">
        <v>26</v>
      </c>
      <c r="AW621" t="s">
        <v>26</v>
      </c>
      <c r="AY621">
        <v>5</v>
      </c>
      <c r="AZ621" s="109">
        <v>5</v>
      </c>
      <c r="BA621" s="191" t="s">
        <v>311</v>
      </c>
      <c r="BB621" t="s">
        <v>308</v>
      </c>
      <c r="BD621">
        <f t="shared" si="46"/>
        <v>1</v>
      </c>
      <c r="BE621">
        <f t="shared" si="44"/>
        <v>0</v>
      </c>
      <c r="BF621">
        <f t="shared" si="44"/>
        <v>0</v>
      </c>
      <c r="BG621">
        <f t="shared" si="44"/>
        <v>0</v>
      </c>
      <c r="BH621">
        <f t="shared" si="44"/>
        <v>0</v>
      </c>
      <c r="BI621">
        <f t="shared" si="44"/>
        <v>0</v>
      </c>
      <c r="BJ621">
        <f t="shared" si="43"/>
        <v>1</v>
      </c>
      <c r="BK621">
        <f t="shared" si="45"/>
        <v>0</v>
      </c>
      <c r="BL621">
        <f t="shared" si="45"/>
        <v>1</v>
      </c>
      <c r="BM621">
        <f t="shared" si="45"/>
        <v>1</v>
      </c>
      <c r="BN621">
        <f t="shared" si="45"/>
        <v>0</v>
      </c>
      <c r="BO621">
        <f t="shared" si="45"/>
        <v>0</v>
      </c>
      <c r="BP621">
        <f t="shared" si="45"/>
        <v>0</v>
      </c>
    </row>
    <row r="622" spans="3:68" x14ac:dyDescent="0.2">
      <c r="C622" s="150" t="str">
        <f>IFERROR(VLOOKUP(TABLA!F622,BLIOTECAS!$C$1:$E$26,3,FALSE),"")</f>
        <v>Ciencias Sociales</v>
      </c>
      <c r="D622" s="209">
        <v>43970.806944444441</v>
      </c>
      <c r="E622" s="209" t="s">
        <v>396</v>
      </c>
      <c r="F622" t="s">
        <v>93</v>
      </c>
      <c r="G622" t="s">
        <v>300</v>
      </c>
      <c r="H622" t="s">
        <v>300</v>
      </c>
      <c r="I622" t="s">
        <v>306</v>
      </c>
      <c r="J622" t="s">
        <v>93</v>
      </c>
      <c r="K622" t="s">
        <v>309</v>
      </c>
      <c r="L622" t="s">
        <v>108</v>
      </c>
      <c r="S622" t="s">
        <v>270</v>
      </c>
      <c r="T622" t="s">
        <v>270</v>
      </c>
      <c r="U622">
        <v>3</v>
      </c>
      <c r="V622">
        <v>1</v>
      </c>
      <c r="W622">
        <v>2</v>
      </c>
      <c r="X622">
        <v>4</v>
      </c>
      <c r="Y622">
        <v>5</v>
      </c>
      <c r="Z622">
        <v>3</v>
      </c>
      <c r="AA622">
        <v>5</v>
      </c>
      <c r="AB622">
        <v>1</v>
      </c>
      <c r="AC622">
        <v>4</v>
      </c>
      <c r="AD622">
        <v>4</v>
      </c>
      <c r="AF622">
        <v>3</v>
      </c>
      <c r="AG622">
        <v>3</v>
      </c>
      <c r="AH622">
        <v>3</v>
      </c>
      <c r="AI622">
        <v>2</v>
      </c>
      <c r="AJ622">
        <v>3</v>
      </c>
      <c r="AK622" t="s">
        <v>26</v>
      </c>
      <c r="AL622">
        <v>3</v>
      </c>
      <c r="AM622">
        <v>2</v>
      </c>
      <c r="AN622" t="s">
        <v>438</v>
      </c>
      <c r="AV622" s="109" t="s">
        <v>270</v>
      </c>
      <c r="AW622" t="s">
        <v>26</v>
      </c>
      <c r="AY622">
        <v>3</v>
      </c>
      <c r="AZ622" s="109">
        <v>3</v>
      </c>
      <c r="BA622" s="191" t="s">
        <v>311</v>
      </c>
      <c r="BB622" t="s">
        <v>308</v>
      </c>
      <c r="BD622">
        <f t="shared" si="46"/>
        <v>1</v>
      </c>
      <c r="BE622">
        <f t="shared" si="44"/>
        <v>0</v>
      </c>
      <c r="BF622">
        <f t="shared" si="44"/>
        <v>0</v>
      </c>
      <c r="BG622">
        <f t="shared" si="44"/>
        <v>0</v>
      </c>
      <c r="BH622">
        <f t="shared" si="44"/>
        <v>0</v>
      </c>
      <c r="BI622">
        <f t="shared" si="44"/>
        <v>0</v>
      </c>
      <c r="BJ622">
        <f t="shared" si="43"/>
        <v>1</v>
      </c>
      <c r="BK622">
        <f t="shared" si="45"/>
        <v>1</v>
      </c>
      <c r="BL622">
        <f t="shared" si="45"/>
        <v>0</v>
      </c>
      <c r="BM622">
        <f t="shared" si="45"/>
        <v>1</v>
      </c>
      <c r="BN622">
        <f t="shared" si="45"/>
        <v>0</v>
      </c>
      <c r="BO622">
        <f t="shared" si="45"/>
        <v>0</v>
      </c>
      <c r="BP622">
        <f t="shared" si="45"/>
        <v>0</v>
      </c>
    </row>
    <row r="623" spans="3:68" x14ac:dyDescent="0.2">
      <c r="C623" s="150" t="str">
        <f>IFERROR(VLOOKUP(TABLA!F623,BLIOTECAS!$C$1:$E$26,3,FALSE),"")</f>
        <v>Humanidades</v>
      </c>
      <c r="D623" s="209">
        <v>43970.806944444441</v>
      </c>
      <c r="E623" s="209" t="s">
        <v>407</v>
      </c>
      <c r="F623" t="s">
        <v>104</v>
      </c>
      <c r="G623" t="s">
        <v>300</v>
      </c>
      <c r="H623" t="s">
        <v>300</v>
      </c>
      <c r="I623" t="s">
        <v>318</v>
      </c>
      <c r="J623" t="s">
        <v>104</v>
      </c>
      <c r="K623" t="s">
        <v>309</v>
      </c>
      <c r="M623" t="s">
        <v>589</v>
      </c>
      <c r="S623" t="s">
        <v>270</v>
      </c>
      <c r="T623" t="s">
        <v>270</v>
      </c>
      <c r="U623">
        <v>4</v>
      </c>
      <c r="V623">
        <v>3</v>
      </c>
      <c r="W623">
        <v>3</v>
      </c>
      <c r="X623">
        <v>4</v>
      </c>
      <c r="Y623">
        <v>1</v>
      </c>
      <c r="Z623">
        <v>5</v>
      </c>
      <c r="AA623">
        <v>4</v>
      </c>
      <c r="AB623">
        <v>4</v>
      </c>
      <c r="AC623">
        <v>3</v>
      </c>
      <c r="AD623">
        <v>4</v>
      </c>
      <c r="AF623">
        <v>4</v>
      </c>
      <c r="AG623">
        <v>4</v>
      </c>
      <c r="AH623">
        <v>4</v>
      </c>
      <c r="AI623">
        <v>4</v>
      </c>
      <c r="AJ623">
        <v>4</v>
      </c>
      <c r="AK623" t="s">
        <v>26</v>
      </c>
      <c r="AL623">
        <v>4</v>
      </c>
      <c r="AM623">
        <v>3</v>
      </c>
      <c r="AN623" t="s">
        <v>421</v>
      </c>
      <c r="AV623" s="109" t="s">
        <v>26</v>
      </c>
      <c r="AW623" t="s">
        <v>26</v>
      </c>
      <c r="AY623">
        <v>5</v>
      </c>
      <c r="AZ623" s="109">
        <v>5</v>
      </c>
      <c r="BA623" s="191" t="s">
        <v>303</v>
      </c>
      <c r="BB623" t="s">
        <v>308</v>
      </c>
      <c r="BD623">
        <f t="shared" si="46"/>
        <v>0</v>
      </c>
      <c r="BE623">
        <f t="shared" si="44"/>
        <v>0</v>
      </c>
      <c r="BF623">
        <f t="shared" si="44"/>
        <v>1</v>
      </c>
      <c r="BG623">
        <f t="shared" si="44"/>
        <v>0</v>
      </c>
      <c r="BH623">
        <f t="shared" si="44"/>
        <v>0</v>
      </c>
      <c r="BI623">
        <f t="shared" si="44"/>
        <v>0</v>
      </c>
      <c r="BJ623">
        <f t="shared" si="43"/>
        <v>0</v>
      </c>
      <c r="BK623">
        <f t="shared" si="45"/>
        <v>1</v>
      </c>
      <c r="BL623">
        <f t="shared" si="45"/>
        <v>0</v>
      </c>
      <c r="BM623">
        <f t="shared" si="45"/>
        <v>1</v>
      </c>
      <c r="BN623">
        <f t="shared" si="45"/>
        <v>1</v>
      </c>
      <c r="BO623">
        <f t="shared" si="45"/>
        <v>0</v>
      </c>
      <c r="BP623">
        <f t="shared" si="45"/>
        <v>0</v>
      </c>
    </row>
    <row r="624" spans="3:68" x14ac:dyDescent="0.2">
      <c r="C624" s="150" t="str">
        <f>IFERROR(VLOOKUP(TABLA!F624,BLIOTECAS!$C$1:$E$26,3,FALSE),"")</f>
        <v>Ciencias Sociales</v>
      </c>
      <c r="D624" s="209">
        <v>43970.806250000001</v>
      </c>
      <c r="E624" s="209" t="s">
        <v>396</v>
      </c>
      <c r="F624" t="s">
        <v>99</v>
      </c>
      <c r="G624" t="s">
        <v>305</v>
      </c>
      <c r="H624" t="s">
        <v>397</v>
      </c>
      <c r="I624" t="s">
        <v>306</v>
      </c>
      <c r="J624" t="s">
        <v>309</v>
      </c>
      <c r="K624" t="s">
        <v>98</v>
      </c>
      <c r="L624" t="s">
        <v>95</v>
      </c>
      <c r="M624" t="s">
        <v>590</v>
      </c>
      <c r="S624" t="s">
        <v>26</v>
      </c>
      <c r="T624" t="s">
        <v>270</v>
      </c>
      <c r="U624">
        <v>4</v>
      </c>
      <c r="V624">
        <v>1</v>
      </c>
      <c r="W624">
        <v>3</v>
      </c>
      <c r="X624">
        <v>3</v>
      </c>
      <c r="Y624">
        <v>5</v>
      </c>
      <c r="Z624">
        <v>3</v>
      </c>
      <c r="AA624">
        <v>5</v>
      </c>
      <c r="AB624">
        <v>1</v>
      </c>
      <c r="AC624">
        <v>2</v>
      </c>
      <c r="AD624">
        <v>5</v>
      </c>
      <c r="AF624">
        <v>3</v>
      </c>
      <c r="AG624">
        <v>5</v>
      </c>
      <c r="AH624">
        <v>4</v>
      </c>
      <c r="AI624">
        <v>3</v>
      </c>
      <c r="AJ624">
        <v>5</v>
      </c>
      <c r="AK624" t="s">
        <v>26</v>
      </c>
      <c r="AL624">
        <v>3</v>
      </c>
      <c r="AM624">
        <v>5</v>
      </c>
      <c r="AN624" t="s">
        <v>483</v>
      </c>
      <c r="AV624" s="109" t="s">
        <v>26</v>
      </c>
      <c r="AW624" t="s">
        <v>26</v>
      </c>
      <c r="AY624">
        <v>4</v>
      </c>
      <c r="AZ624" s="109">
        <v>4</v>
      </c>
      <c r="BA624" s="191" t="s">
        <v>303</v>
      </c>
      <c r="BB624" t="s">
        <v>304</v>
      </c>
      <c r="BD624">
        <f t="shared" si="46"/>
        <v>1</v>
      </c>
      <c r="BE624">
        <f t="shared" si="44"/>
        <v>0</v>
      </c>
      <c r="BF624">
        <f t="shared" si="44"/>
        <v>0</v>
      </c>
      <c r="BG624">
        <f t="shared" si="44"/>
        <v>0</v>
      </c>
      <c r="BH624">
        <f t="shared" si="44"/>
        <v>0</v>
      </c>
      <c r="BI624">
        <f t="shared" si="44"/>
        <v>0</v>
      </c>
      <c r="BJ624">
        <f t="shared" si="43"/>
        <v>1</v>
      </c>
      <c r="BK624">
        <f t="shared" si="45"/>
        <v>0</v>
      </c>
      <c r="BL624">
        <f t="shared" si="45"/>
        <v>1</v>
      </c>
      <c r="BM624">
        <f t="shared" si="45"/>
        <v>0</v>
      </c>
      <c r="BN624">
        <f t="shared" si="45"/>
        <v>0</v>
      </c>
      <c r="BO624">
        <f t="shared" si="45"/>
        <v>0</v>
      </c>
      <c r="BP624">
        <f t="shared" si="45"/>
        <v>0</v>
      </c>
    </row>
    <row r="625" spans="3:68" x14ac:dyDescent="0.2">
      <c r="C625" s="150" t="str">
        <f>IFERROR(VLOOKUP(TABLA!F625,BLIOTECAS!$C$1:$E$26,3,FALSE),"")</f>
        <v>Humanidades</v>
      </c>
      <c r="D625" s="209">
        <v>43970.805555555555</v>
      </c>
      <c r="E625" s="209" t="s">
        <v>396</v>
      </c>
      <c r="F625" t="s">
        <v>100</v>
      </c>
      <c r="G625" t="s">
        <v>300</v>
      </c>
      <c r="H625" t="s">
        <v>300</v>
      </c>
      <c r="I625" t="s">
        <v>306</v>
      </c>
      <c r="J625" t="s">
        <v>100</v>
      </c>
      <c r="M625" t="s">
        <v>591</v>
      </c>
      <c r="S625" t="s">
        <v>26</v>
      </c>
      <c r="T625" t="s">
        <v>270</v>
      </c>
      <c r="U625">
        <v>3</v>
      </c>
      <c r="V625">
        <v>1</v>
      </c>
      <c r="W625">
        <v>2</v>
      </c>
      <c r="X625">
        <v>1</v>
      </c>
      <c r="Y625">
        <v>5</v>
      </c>
      <c r="Z625">
        <v>4</v>
      </c>
      <c r="AA625">
        <v>5</v>
      </c>
      <c r="AB625">
        <v>1</v>
      </c>
      <c r="AC625">
        <v>4</v>
      </c>
      <c r="AD625">
        <v>5</v>
      </c>
      <c r="AF625">
        <v>4</v>
      </c>
      <c r="AG625">
        <v>5</v>
      </c>
      <c r="AH625">
        <v>5</v>
      </c>
      <c r="AI625">
        <v>5</v>
      </c>
      <c r="AJ625">
        <v>5</v>
      </c>
      <c r="AK625" t="s">
        <v>26</v>
      </c>
      <c r="AL625">
        <v>5</v>
      </c>
      <c r="AM625">
        <v>4</v>
      </c>
      <c r="AN625" t="s">
        <v>354</v>
      </c>
      <c r="AV625" s="109" t="s">
        <v>270</v>
      </c>
      <c r="AW625" t="s">
        <v>26</v>
      </c>
      <c r="AY625">
        <v>5</v>
      </c>
      <c r="AZ625" s="109">
        <v>5</v>
      </c>
      <c r="BA625" s="191" t="s">
        <v>303</v>
      </c>
      <c r="BB625" t="s">
        <v>304</v>
      </c>
      <c r="BD625">
        <f t="shared" si="46"/>
        <v>1</v>
      </c>
      <c r="BE625">
        <f t="shared" si="44"/>
        <v>0</v>
      </c>
      <c r="BF625">
        <f t="shared" si="44"/>
        <v>0</v>
      </c>
      <c r="BG625">
        <f t="shared" ref="BE625:BI676" si="47">IF(IFERROR(FIND(BG$1,$I625,1),0)&lt;&gt;0,1,0)</f>
        <v>0</v>
      </c>
      <c r="BH625">
        <f t="shared" si="47"/>
        <v>0</v>
      </c>
      <c r="BI625">
        <f t="shared" si="47"/>
        <v>0</v>
      </c>
      <c r="BJ625">
        <f t="shared" si="43"/>
        <v>1</v>
      </c>
      <c r="BK625">
        <f t="shared" si="45"/>
        <v>0</v>
      </c>
      <c r="BL625">
        <f t="shared" si="45"/>
        <v>0</v>
      </c>
      <c r="BM625">
        <f t="shared" si="45"/>
        <v>1</v>
      </c>
      <c r="BN625">
        <f t="shared" si="45"/>
        <v>0</v>
      </c>
      <c r="BO625">
        <f t="shared" si="45"/>
        <v>0</v>
      </c>
      <c r="BP625">
        <f t="shared" si="45"/>
        <v>0</v>
      </c>
    </row>
    <row r="626" spans="3:68" x14ac:dyDescent="0.2">
      <c r="C626" s="150" t="str">
        <f>IFERROR(VLOOKUP(TABLA!F626,BLIOTECAS!$C$1:$E$26,3,FALSE),"")</f>
        <v>Ciencias de la Salud</v>
      </c>
      <c r="D626" s="209">
        <v>43970.805555555555</v>
      </c>
      <c r="E626" s="209" t="s">
        <v>396</v>
      </c>
      <c r="F626" t="s">
        <v>101</v>
      </c>
      <c r="G626" t="s">
        <v>320</v>
      </c>
      <c r="H626" t="s">
        <v>305</v>
      </c>
      <c r="I626" t="s">
        <v>316</v>
      </c>
      <c r="J626" t="s">
        <v>101</v>
      </c>
      <c r="K626" t="s">
        <v>106</v>
      </c>
      <c r="M626" t="s">
        <v>323</v>
      </c>
      <c r="S626" t="s">
        <v>26</v>
      </c>
      <c r="T626" t="s">
        <v>26</v>
      </c>
      <c r="U626">
        <v>1</v>
      </c>
      <c r="V626">
        <v>2</v>
      </c>
      <c r="W626">
        <v>5</v>
      </c>
      <c r="X626">
        <v>1</v>
      </c>
      <c r="Y626">
        <v>5</v>
      </c>
      <c r="Z626">
        <v>5</v>
      </c>
      <c r="AA626">
        <v>5</v>
      </c>
      <c r="AB626">
        <v>3</v>
      </c>
      <c r="AC626">
        <v>5</v>
      </c>
      <c r="AD626">
        <v>5</v>
      </c>
      <c r="AF626">
        <v>5</v>
      </c>
      <c r="AG626">
        <v>5</v>
      </c>
      <c r="AH626">
        <v>5</v>
      </c>
      <c r="AI626">
        <v>5</v>
      </c>
      <c r="AJ626">
        <v>5</v>
      </c>
      <c r="AK626" t="s">
        <v>270</v>
      </c>
      <c r="AL626">
        <v>5</v>
      </c>
      <c r="AM626">
        <v>5</v>
      </c>
      <c r="AN626" t="s">
        <v>428</v>
      </c>
      <c r="AV626" s="109" t="s">
        <v>26</v>
      </c>
      <c r="AW626" t="s">
        <v>26</v>
      </c>
      <c r="AY626">
        <v>5</v>
      </c>
      <c r="AZ626" s="109">
        <v>5</v>
      </c>
      <c r="BA626" s="191" t="s">
        <v>303</v>
      </c>
      <c r="BB626" t="s">
        <v>304</v>
      </c>
      <c r="BD626">
        <f t="shared" si="46"/>
        <v>0</v>
      </c>
      <c r="BE626">
        <f t="shared" si="47"/>
        <v>0</v>
      </c>
      <c r="BF626">
        <f t="shared" si="47"/>
        <v>0</v>
      </c>
      <c r="BG626">
        <f t="shared" si="47"/>
        <v>1</v>
      </c>
      <c r="BH626">
        <f t="shared" si="47"/>
        <v>0</v>
      </c>
      <c r="BI626">
        <f t="shared" si="47"/>
        <v>0</v>
      </c>
      <c r="BJ626">
        <f t="shared" si="43"/>
        <v>0</v>
      </c>
      <c r="BK626">
        <f t="shared" si="45"/>
        <v>1</v>
      </c>
      <c r="BL626">
        <f t="shared" si="45"/>
        <v>1</v>
      </c>
      <c r="BM626">
        <f t="shared" si="45"/>
        <v>1</v>
      </c>
      <c r="BN626">
        <f t="shared" si="45"/>
        <v>0</v>
      </c>
      <c r="BO626">
        <f t="shared" si="45"/>
        <v>0</v>
      </c>
      <c r="BP626">
        <f t="shared" si="45"/>
        <v>0</v>
      </c>
    </row>
    <row r="627" spans="3:68" x14ac:dyDescent="0.2">
      <c r="C627" s="150" t="str">
        <f>IFERROR(VLOOKUP(TABLA!F627,BLIOTECAS!$C$1:$E$26,3,FALSE),"")</f>
        <v>Ciencias Experimentales</v>
      </c>
      <c r="D627" s="209">
        <v>43970.804166666669</v>
      </c>
      <c r="E627" s="209" t="s">
        <v>396</v>
      </c>
      <c r="F627" t="s">
        <v>105</v>
      </c>
      <c r="G627" t="s">
        <v>301</v>
      </c>
      <c r="H627" t="s">
        <v>397</v>
      </c>
      <c r="I627" t="s">
        <v>327</v>
      </c>
      <c r="J627" t="s">
        <v>105</v>
      </c>
      <c r="K627" t="s">
        <v>309</v>
      </c>
      <c r="L627" t="s">
        <v>309</v>
      </c>
      <c r="S627" t="s">
        <v>270</v>
      </c>
      <c r="T627" t="s">
        <v>270</v>
      </c>
      <c r="U627">
        <v>5</v>
      </c>
      <c r="V627">
        <v>2</v>
      </c>
      <c r="W627">
        <v>2</v>
      </c>
      <c r="X627">
        <v>1</v>
      </c>
      <c r="Y627">
        <v>3</v>
      </c>
      <c r="Z627">
        <v>3</v>
      </c>
      <c r="AA627">
        <v>4</v>
      </c>
      <c r="AB627">
        <v>1</v>
      </c>
      <c r="AC627">
        <v>5</v>
      </c>
      <c r="AD627">
        <v>5</v>
      </c>
      <c r="AF627">
        <v>4</v>
      </c>
      <c r="AG627">
        <v>5</v>
      </c>
      <c r="AH627">
        <v>3</v>
      </c>
      <c r="AI627">
        <v>4</v>
      </c>
      <c r="AJ627">
        <v>4</v>
      </c>
      <c r="AK627" t="s">
        <v>26</v>
      </c>
      <c r="AL627">
        <v>4</v>
      </c>
      <c r="AM627">
        <v>3</v>
      </c>
      <c r="AN627" t="s">
        <v>326</v>
      </c>
      <c r="AV627" s="109" t="s">
        <v>26</v>
      </c>
      <c r="AW627" t="s">
        <v>26</v>
      </c>
      <c r="AY627">
        <v>5</v>
      </c>
      <c r="AZ627" s="109">
        <v>5</v>
      </c>
      <c r="BA627" s="191" t="s">
        <v>303</v>
      </c>
      <c r="BB627" t="s">
        <v>304</v>
      </c>
      <c r="BD627">
        <f t="shared" si="46"/>
        <v>1</v>
      </c>
      <c r="BE627">
        <f t="shared" si="47"/>
        <v>0</v>
      </c>
      <c r="BF627">
        <f t="shared" si="47"/>
        <v>1</v>
      </c>
      <c r="BG627">
        <f t="shared" si="47"/>
        <v>0</v>
      </c>
      <c r="BH627">
        <f t="shared" si="47"/>
        <v>0</v>
      </c>
      <c r="BI627">
        <f t="shared" si="47"/>
        <v>0</v>
      </c>
      <c r="BJ627">
        <f t="shared" si="43"/>
        <v>0</v>
      </c>
      <c r="BK627">
        <f t="shared" si="45"/>
        <v>1</v>
      </c>
      <c r="BL627">
        <f t="shared" si="45"/>
        <v>0</v>
      </c>
      <c r="BM627">
        <f t="shared" si="45"/>
        <v>1</v>
      </c>
      <c r="BN627">
        <f t="shared" si="45"/>
        <v>0</v>
      </c>
      <c r="BO627">
        <f t="shared" si="45"/>
        <v>0</v>
      </c>
      <c r="BP627">
        <f t="shared" si="45"/>
        <v>0</v>
      </c>
    </row>
    <row r="628" spans="3:68" x14ac:dyDescent="0.2">
      <c r="C628" s="150" t="str">
        <f>IFERROR(VLOOKUP(TABLA!F628,BLIOTECAS!$C$1:$E$26,3,FALSE),"")</f>
        <v>Ciencias Experimentales</v>
      </c>
      <c r="D628" s="209">
        <v>43970.802083333336</v>
      </c>
      <c r="E628" s="209" t="s">
        <v>396</v>
      </c>
      <c r="F628" t="s">
        <v>223</v>
      </c>
      <c r="G628" t="s">
        <v>300</v>
      </c>
      <c r="H628" t="s">
        <v>320</v>
      </c>
      <c r="I628" t="s">
        <v>306</v>
      </c>
      <c r="J628" t="s">
        <v>223</v>
      </c>
      <c r="K628" t="s">
        <v>309</v>
      </c>
      <c r="L628" t="s">
        <v>104</v>
      </c>
      <c r="M628" t="s">
        <v>592</v>
      </c>
      <c r="S628" t="s">
        <v>270</v>
      </c>
      <c r="T628" t="s">
        <v>270</v>
      </c>
      <c r="U628">
        <v>4</v>
      </c>
      <c r="V628">
        <v>1</v>
      </c>
      <c r="W628">
        <v>1</v>
      </c>
      <c r="X628">
        <v>2</v>
      </c>
      <c r="Y628">
        <v>3</v>
      </c>
      <c r="Z628">
        <v>5</v>
      </c>
      <c r="AA628">
        <v>2</v>
      </c>
      <c r="AB628">
        <v>1</v>
      </c>
      <c r="AC628">
        <v>5</v>
      </c>
      <c r="AD628">
        <v>5</v>
      </c>
      <c r="AF628">
        <v>3</v>
      </c>
      <c r="AG628">
        <v>5</v>
      </c>
      <c r="AH628">
        <v>3</v>
      </c>
      <c r="AI628">
        <v>3</v>
      </c>
      <c r="AJ628">
        <v>5</v>
      </c>
      <c r="AK628" t="s">
        <v>26</v>
      </c>
      <c r="AL628">
        <v>3</v>
      </c>
      <c r="AM628">
        <v>3</v>
      </c>
      <c r="AN628" t="s">
        <v>593</v>
      </c>
      <c r="AV628" s="109" t="s">
        <v>26</v>
      </c>
      <c r="AW628" t="s">
        <v>26</v>
      </c>
      <c r="AY628">
        <v>5</v>
      </c>
      <c r="AZ628" s="109">
        <v>5</v>
      </c>
      <c r="BA628" s="191" t="s">
        <v>303</v>
      </c>
      <c r="BB628" t="s">
        <v>308</v>
      </c>
      <c r="BC628" t="s">
        <v>594</v>
      </c>
      <c r="BD628">
        <f t="shared" si="46"/>
        <v>1</v>
      </c>
      <c r="BE628">
        <f t="shared" si="47"/>
        <v>0</v>
      </c>
      <c r="BF628">
        <f t="shared" si="47"/>
        <v>0</v>
      </c>
      <c r="BG628">
        <f t="shared" si="47"/>
        <v>0</v>
      </c>
      <c r="BH628">
        <f t="shared" si="47"/>
        <v>0</v>
      </c>
      <c r="BI628">
        <f t="shared" si="47"/>
        <v>0</v>
      </c>
      <c r="BJ628">
        <f t="shared" si="43"/>
        <v>0</v>
      </c>
      <c r="BK628">
        <f t="shared" si="45"/>
        <v>0</v>
      </c>
      <c r="BL628">
        <f t="shared" si="45"/>
        <v>0</v>
      </c>
      <c r="BM628">
        <f t="shared" si="45"/>
        <v>0</v>
      </c>
      <c r="BN628">
        <f t="shared" si="45"/>
        <v>1</v>
      </c>
      <c r="BO628">
        <f t="shared" si="45"/>
        <v>0</v>
      </c>
      <c r="BP628">
        <f t="shared" si="45"/>
        <v>0</v>
      </c>
    </row>
    <row r="629" spans="3:68" x14ac:dyDescent="0.2">
      <c r="C629" s="150" t="str">
        <f>IFERROR(VLOOKUP(TABLA!F629,BLIOTECAS!$C$1:$E$26,3,FALSE),"")</f>
        <v>Humanidades</v>
      </c>
      <c r="D629" s="209">
        <v>43970.801388888889</v>
      </c>
      <c r="E629" s="209" t="s">
        <v>396</v>
      </c>
      <c r="F629" t="s">
        <v>104</v>
      </c>
      <c r="G629" t="s">
        <v>300</v>
      </c>
      <c r="H629" t="s">
        <v>300</v>
      </c>
      <c r="I629" t="s">
        <v>306</v>
      </c>
      <c r="J629" t="s">
        <v>309</v>
      </c>
      <c r="K629" t="s">
        <v>103</v>
      </c>
      <c r="L629" t="s">
        <v>104</v>
      </c>
      <c r="S629" t="s">
        <v>270</v>
      </c>
      <c r="T629" t="s">
        <v>270</v>
      </c>
      <c r="U629">
        <v>3</v>
      </c>
      <c r="V629">
        <v>2</v>
      </c>
      <c r="W629">
        <v>2</v>
      </c>
      <c r="X629">
        <v>4</v>
      </c>
      <c r="Y629">
        <v>3</v>
      </c>
      <c r="Z629">
        <v>3</v>
      </c>
      <c r="AA629">
        <v>1</v>
      </c>
      <c r="AB629">
        <v>2</v>
      </c>
      <c r="AC629">
        <v>3</v>
      </c>
      <c r="AD629">
        <v>3</v>
      </c>
      <c r="AF629">
        <v>3</v>
      </c>
      <c r="AG629">
        <v>3</v>
      </c>
      <c r="AH629">
        <v>3</v>
      </c>
      <c r="AI629">
        <v>3</v>
      </c>
      <c r="AJ629">
        <v>2</v>
      </c>
      <c r="AK629" t="s">
        <v>26</v>
      </c>
      <c r="AL629">
        <v>3</v>
      </c>
      <c r="AM629">
        <v>2</v>
      </c>
      <c r="AN629" t="s">
        <v>428</v>
      </c>
      <c r="AV629" s="109" t="s">
        <v>270</v>
      </c>
      <c r="AW629" t="s">
        <v>26</v>
      </c>
      <c r="AY629">
        <v>4</v>
      </c>
      <c r="AZ629" s="109">
        <v>4</v>
      </c>
      <c r="BA629" s="191" t="s">
        <v>311</v>
      </c>
      <c r="BB629" t="s">
        <v>317</v>
      </c>
      <c r="BD629">
        <f t="shared" si="46"/>
        <v>1</v>
      </c>
      <c r="BE629">
        <f t="shared" si="47"/>
        <v>0</v>
      </c>
      <c r="BF629">
        <f t="shared" si="47"/>
        <v>0</v>
      </c>
      <c r="BG629">
        <f t="shared" si="47"/>
        <v>0</v>
      </c>
      <c r="BH629">
        <f t="shared" si="47"/>
        <v>0</v>
      </c>
      <c r="BI629">
        <f t="shared" si="47"/>
        <v>0</v>
      </c>
      <c r="BJ629">
        <f t="shared" si="43"/>
        <v>0</v>
      </c>
      <c r="BK629">
        <f t="shared" si="45"/>
        <v>1</v>
      </c>
      <c r="BL629">
        <f t="shared" si="45"/>
        <v>1</v>
      </c>
      <c r="BM629">
        <f t="shared" si="45"/>
        <v>1</v>
      </c>
      <c r="BN629">
        <f t="shared" si="45"/>
        <v>0</v>
      </c>
      <c r="BO629">
        <f t="shared" si="45"/>
        <v>0</v>
      </c>
      <c r="BP629">
        <f t="shared" si="45"/>
        <v>0</v>
      </c>
    </row>
    <row r="630" spans="3:68" x14ac:dyDescent="0.2">
      <c r="C630" s="150" t="str">
        <f>IFERROR(VLOOKUP(TABLA!F630,BLIOTECAS!$C$1:$E$26,3,FALSE),"")</f>
        <v>Humanidades</v>
      </c>
      <c r="D630" s="209">
        <v>43970.801388888889</v>
      </c>
      <c r="E630" s="209" t="s">
        <v>396</v>
      </c>
      <c r="F630" t="s">
        <v>100</v>
      </c>
      <c r="G630" t="s">
        <v>305</v>
      </c>
      <c r="H630" t="s">
        <v>300</v>
      </c>
      <c r="I630" t="s">
        <v>356</v>
      </c>
      <c r="J630" t="s">
        <v>100</v>
      </c>
      <c r="S630" t="s">
        <v>26</v>
      </c>
      <c r="T630" t="s">
        <v>270</v>
      </c>
      <c r="U630">
        <v>4</v>
      </c>
      <c r="V630">
        <v>2</v>
      </c>
      <c r="W630">
        <v>4</v>
      </c>
      <c r="X630">
        <v>1</v>
      </c>
      <c r="Y630">
        <v>4</v>
      </c>
      <c r="Z630">
        <v>5</v>
      </c>
      <c r="AA630">
        <v>4</v>
      </c>
      <c r="AB630">
        <v>1</v>
      </c>
      <c r="AC630">
        <v>3</v>
      </c>
      <c r="AD630">
        <v>5</v>
      </c>
      <c r="AF630">
        <v>4</v>
      </c>
      <c r="AG630">
        <v>5</v>
      </c>
      <c r="AH630">
        <v>4</v>
      </c>
      <c r="AI630">
        <v>5</v>
      </c>
      <c r="AJ630">
        <v>4</v>
      </c>
      <c r="AK630" t="s">
        <v>26</v>
      </c>
      <c r="AL630">
        <v>5</v>
      </c>
      <c r="AM630">
        <v>3</v>
      </c>
      <c r="AN630" t="s">
        <v>405</v>
      </c>
      <c r="AV630" s="109" t="s">
        <v>270</v>
      </c>
      <c r="AW630" t="s">
        <v>26</v>
      </c>
      <c r="AY630">
        <v>5</v>
      </c>
      <c r="AZ630" s="109">
        <v>4</v>
      </c>
      <c r="BA630" s="191" t="s">
        <v>311</v>
      </c>
      <c r="BB630" t="s">
        <v>308</v>
      </c>
      <c r="BD630">
        <f t="shared" si="46"/>
        <v>1</v>
      </c>
      <c r="BE630">
        <f t="shared" si="47"/>
        <v>0</v>
      </c>
      <c r="BF630">
        <f t="shared" si="47"/>
        <v>0</v>
      </c>
      <c r="BG630">
        <f t="shared" si="47"/>
        <v>1</v>
      </c>
      <c r="BH630">
        <f t="shared" si="47"/>
        <v>0</v>
      </c>
      <c r="BI630">
        <f t="shared" si="47"/>
        <v>0</v>
      </c>
      <c r="BJ630">
        <f t="shared" ref="BJ630:BJ693" si="48">IF(IFERROR(FIND(BJ$1,$AN630,1),0)&lt;&gt;0,1,0)</f>
        <v>1</v>
      </c>
      <c r="BK630">
        <f t="shared" si="45"/>
        <v>1</v>
      </c>
      <c r="BL630">
        <f t="shared" si="45"/>
        <v>1</v>
      </c>
      <c r="BM630">
        <f t="shared" si="45"/>
        <v>1</v>
      </c>
      <c r="BN630">
        <f t="shared" si="45"/>
        <v>0</v>
      </c>
      <c r="BO630">
        <f t="shared" si="45"/>
        <v>0</v>
      </c>
      <c r="BP630">
        <f t="shared" si="45"/>
        <v>0</v>
      </c>
    </row>
    <row r="631" spans="3:68" x14ac:dyDescent="0.2">
      <c r="C631" s="150" t="str">
        <f>IFERROR(VLOOKUP(TABLA!F631,BLIOTECAS!$C$1:$E$26,3,FALSE),"")</f>
        <v>Ciencias Experimentales</v>
      </c>
      <c r="D631" s="209">
        <v>43970.8</v>
      </c>
      <c r="E631" s="209" t="s">
        <v>396</v>
      </c>
      <c r="F631" t="s">
        <v>96</v>
      </c>
      <c r="G631" t="s">
        <v>301</v>
      </c>
      <c r="H631" t="s">
        <v>300</v>
      </c>
      <c r="I631" t="s">
        <v>306</v>
      </c>
      <c r="J631" t="s">
        <v>96</v>
      </c>
      <c r="K631" t="s">
        <v>309</v>
      </c>
      <c r="L631" t="s">
        <v>104</v>
      </c>
      <c r="M631" t="s">
        <v>595</v>
      </c>
      <c r="S631" t="s">
        <v>270</v>
      </c>
      <c r="T631" t="s">
        <v>270</v>
      </c>
      <c r="U631">
        <v>5</v>
      </c>
      <c r="V631">
        <v>1</v>
      </c>
      <c r="W631">
        <v>1</v>
      </c>
      <c r="X631">
        <v>1</v>
      </c>
      <c r="Y631">
        <v>4</v>
      </c>
      <c r="Z631">
        <v>4</v>
      </c>
      <c r="AA631">
        <v>5</v>
      </c>
      <c r="AB631">
        <v>5</v>
      </c>
      <c r="AC631">
        <v>4</v>
      </c>
      <c r="AD631">
        <v>4</v>
      </c>
      <c r="AF631">
        <v>4</v>
      </c>
      <c r="AG631">
        <v>5</v>
      </c>
      <c r="AH631">
        <v>5</v>
      </c>
      <c r="AI631">
        <v>5</v>
      </c>
      <c r="AJ631">
        <v>5</v>
      </c>
      <c r="AK631" t="s">
        <v>26</v>
      </c>
      <c r="AL631">
        <v>5</v>
      </c>
      <c r="AM631">
        <v>3</v>
      </c>
      <c r="AN631" t="s">
        <v>307</v>
      </c>
      <c r="AV631" s="109" t="s">
        <v>270</v>
      </c>
      <c r="AW631" t="s">
        <v>26</v>
      </c>
      <c r="AY631">
        <v>5</v>
      </c>
      <c r="AZ631" s="109">
        <v>5</v>
      </c>
      <c r="BA631" s="191" t="s">
        <v>311</v>
      </c>
      <c r="BB631" t="s">
        <v>308</v>
      </c>
      <c r="BC631" t="s">
        <v>596</v>
      </c>
      <c r="BD631">
        <f t="shared" si="46"/>
        <v>1</v>
      </c>
      <c r="BE631">
        <f t="shared" si="47"/>
        <v>0</v>
      </c>
      <c r="BF631">
        <f t="shared" si="47"/>
        <v>0</v>
      </c>
      <c r="BG631">
        <f t="shared" si="47"/>
        <v>0</v>
      </c>
      <c r="BH631">
        <f t="shared" si="47"/>
        <v>0</v>
      </c>
      <c r="BI631">
        <f t="shared" si="47"/>
        <v>0</v>
      </c>
      <c r="BJ631">
        <f t="shared" si="48"/>
        <v>0</v>
      </c>
      <c r="BK631">
        <f t="shared" si="45"/>
        <v>0</v>
      </c>
      <c r="BL631">
        <f t="shared" si="45"/>
        <v>0</v>
      </c>
      <c r="BM631">
        <f t="shared" si="45"/>
        <v>0</v>
      </c>
      <c r="BN631">
        <f t="shared" si="45"/>
        <v>0</v>
      </c>
      <c r="BO631">
        <f t="shared" si="45"/>
        <v>1</v>
      </c>
      <c r="BP631">
        <f t="shared" si="45"/>
        <v>0</v>
      </c>
    </row>
    <row r="632" spans="3:68" x14ac:dyDescent="0.2">
      <c r="C632" s="150" t="str">
        <f>IFERROR(VLOOKUP(TABLA!F632,BLIOTECAS!$C$1:$E$26,3,FALSE),"")</f>
        <v>Humanidades</v>
      </c>
      <c r="D632" s="209">
        <v>43970.8</v>
      </c>
      <c r="E632" s="209" t="s">
        <v>396</v>
      </c>
      <c r="F632" t="s">
        <v>103</v>
      </c>
      <c r="G632" t="s">
        <v>301</v>
      </c>
      <c r="H632" t="s">
        <v>300</v>
      </c>
      <c r="I632" t="s">
        <v>315</v>
      </c>
      <c r="J632" t="s">
        <v>103</v>
      </c>
      <c r="K632" t="s">
        <v>309</v>
      </c>
      <c r="M632" t="s">
        <v>597</v>
      </c>
      <c r="S632" t="s">
        <v>26</v>
      </c>
      <c r="T632" t="s">
        <v>270</v>
      </c>
      <c r="U632">
        <v>3</v>
      </c>
      <c r="V632">
        <v>2</v>
      </c>
      <c r="X632">
        <v>4</v>
      </c>
      <c r="Y632">
        <v>5</v>
      </c>
      <c r="Z632">
        <v>4</v>
      </c>
      <c r="AA632">
        <v>5</v>
      </c>
      <c r="AB632">
        <v>2</v>
      </c>
      <c r="AC632">
        <v>5</v>
      </c>
      <c r="AD632">
        <v>5</v>
      </c>
      <c r="AF632">
        <v>5</v>
      </c>
      <c r="AG632">
        <v>5</v>
      </c>
      <c r="AH632">
        <v>4</v>
      </c>
      <c r="AI632">
        <v>3</v>
      </c>
      <c r="AJ632">
        <v>4</v>
      </c>
      <c r="AK632" t="s">
        <v>26</v>
      </c>
      <c r="AL632">
        <v>4</v>
      </c>
      <c r="AM632">
        <v>4</v>
      </c>
      <c r="AN632" t="s">
        <v>307</v>
      </c>
      <c r="AV632" s="109" t="s">
        <v>270</v>
      </c>
      <c r="AW632" t="s">
        <v>270</v>
      </c>
      <c r="AX632" t="s">
        <v>25</v>
      </c>
      <c r="AY632">
        <v>5</v>
      </c>
      <c r="AZ632" s="109">
        <v>5</v>
      </c>
      <c r="BA632" s="191" t="s">
        <v>303</v>
      </c>
      <c r="BB632" t="s">
        <v>304</v>
      </c>
      <c r="BD632">
        <f t="shared" si="46"/>
        <v>0</v>
      </c>
      <c r="BE632">
        <f t="shared" si="47"/>
        <v>1</v>
      </c>
      <c r="BF632">
        <f t="shared" si="47"/>
        <v>0</v>
      </c>
      <c r="BG632">
        <f t="shared" si="47"/>
        <v>0</v>
      </c>
      <c r="BH632">
        <f t="shared" si="47"/>
        <v>0</v>
      </c>
      <c r="BI632">
        <f t="shared" si="47"/>
        <v>0</v>
      </c>
      <c r="BJ632">
        <f t="shared" si="48"/>
        <v>0</v>
      </c>
      <c r="BK632">
        <f t="shared" si="45"/>
        <v>0</v>
      </c>
      <c r="BL632">
        <f t="shared" si="45"/>
        <v>0</v>
      </c>
      <c r="BM632">
        <f t="shared" si="45"/>
        <v>0</v>
      </c>
      <c r="BN632">
        <f t="shared" si="45"/>
        <v>0</v>
      </c>
      <c r="BO632">
        <f t="shared" si="45"/>
        <v>1</v>
      </c>
      <c r="BP632">
        <f t="shared" si="45"/>
        <v>0</v>
      </c>
    </row>
    <row r="633" spans="3:68" x14ac:dyDescent="0.2">
      <c r="C633" s="150" t="str">
        <f>IFERROR(VLOOKUP(TABLA!F633,BLIOTECAS!$C$1:$E$26,3,FALSE),"")</f>
        <v>Humanidades</v>
      </c>
      <c r="D633" s="209">
        <v>43970.8</v>
      </c>
      <c r="E633" s="209" t="s">
        <v>418</v>
      </c>
      <c r="F633" t="s">
        <v>104</v>
      </c>
      <c r="G633" t="s">
        <v>300</v>
      </c>
      <c r="H633" t="s">
        <v>305</v>
      </c>
      <c r="I633" t="s">
        <v>306</v>
      </c>
      <c r="J633" t="s">
        <v>104</v>
      </c>
      <c r="K633" t="s">
        <v>92</v>
      </c>
      <c r="L633" t="s">
        <v>225</v>
      </c>
      <c r="M633" t="s">
        <v>598</v>
      </c>
      <c r="S633" t="s">
        <v>270</v>
      </c>
      <c r="T633" t="s">
        <v>270</v>
      </c>
      <c r="U633">
        <v>5</v>
      </c>
      <c r="V633">
        <v>1</v>
      </c>
      <c r="W633">
        <v>3</v>
      </c>
      <c r="X633">
        <v>4</v>
      </c>
      <c r="Y633">
        <v>5</v>
      </c>
      <c r="Z633">
        <v>5</v>
      </c>
      <c r="AA633">
        <v>4</v>
      </c>
      <c r="AB633">
        <v>4</v>
      </c>
      <c r="AC633">
        <v>5</v>
      </c>
      <c r="AD633">
        <v>4</v>
      </c>
      <c r="AF633">
        <v>4</v>
      </c>
      <c r="AG633">
        <v>4</v>
      </c>
      <c r="AH633">
        <v>4</v>
      </c>
      <c r="AI633">
        <v>4</v>
      </c>
      <c r="AJ633">
        <v>4</v>
      </c>
      <c r="AK633" t="s">
        <v>270</v>
      </c>
      <c r="AL633">
        <v>3</v>
      </c>
      <c r="AM633">
        <v>2</v>
      </c>
      <c r="AN633" t="s">
        <v>408</v>
      </c>
      <c r="AV633" s="109" t="s">
        <v>26</v>
      </c>
      <c r="AW633" t="s">
        <v>26</v>
      </c>
      <c r="AY633">
        <v>5</v>
      </c>
      <c r="AZ633" s="109">
        <v>5</v>
      </c>
      <c r="BA633" s="191" t="s">
        <v>311</v>
      </c>
      <c r="BB633" t="s">
        <v>317</v>
      </c>
      <c r="BD633">
        <f t="shared" si="46"/>
        <v>1</v>
      </c>
      <c r="BE633">
        <f t="shared" si="47"/>
        <v>0</v>
      </c>
      <c r="BF633">
        <f t="shared" si="47"/>
        <v>0</v>
      </c>
      <c r="BG633">
        <f t="shared" si="47"/>
        <v>0</v>
      </c>
      <c r="BH633">
        <f t="shared" si="47"/>
        <v>0</v>
      </c>
      <c r="BI633">
        <f t="shared" si="47"/>
        <v>0</v>
      </c>
      <c r="BJ633">
        <f t="shared" si="48"/>
        <v>1</v>
      </c>
      <c r="BK633">
        <f t="shared" si="45"/>
        <v>0</v>
      </c>
      <c r="BL633">
        <f t="shared" si="45"/>
        <v>1</v>
      </c>
      <c r="BM633">
        <f t="shared" si="45"/>
        <v>1</v>
      </c>
      <c r="BN633">
        <f t="shared" si="45"/>
        <v>0</v>
      </c>
      <c r="BO633">
        <f t="shared" si="45"/>
        <v>0</v>
      </c>
      <c r="BP633">
        <f t="shared" si="45"/>
        <v>0</v>
      </c>
    </row>
    <row r="634" spans="3:68" x14ac:dyDescent="0.2">
      <c r="C634" s="150" t="str">
        <f>IFERROR(VLOOKUP(TABLA!F634,BLIOTECAS!$C$1:$E$26,3,FALSE),"")</f>
        <v>Humanidades</v>
      </c>
      <c r="D634" s="209">
        <v>43970.798611111109</v>
      </c>
      <c r="E634" s="209" t="s">
        <v>396</v>
      </c>
      <c r="F634" t="s">
        <v>100</v>
      </c>
      <c r="G634" t="s">
        <v>305</v>
      </c>
      <c r="H634" t="s">
        <v>300</v>
      </c>
      <c r="I634" t="s">
        <v>318</v>
      </c>
      <c r="J634" t="s">
        <v>100</v>
      </c>
      <c r="K634" t="s">
        <v>100</v>
      </c>
      <c r="L634" t="s">
        <v>100</v>
      </c>
      <c r="M634" t="s">
        <v>26</v>
      </c>
      <c r="S634" t="s">
        <v>26</v>
      </c>
      <c r="T634" t="s">
        <v>26</v>
      </c>
      <c r="U634">
        <v>3</v>
      </c>
      <c r="V634">
        <v>2</v>
      </c>
      <c r="W634">
        <v>2</v>
      </c>
      <c r="X634">
        <v>5</v>
      </c>
      <c r="Y634">
        <v>5</v>
      </c>
      <c r="Z634">
        <v>5</v>
      </c>
      <c r="AA634">
        <v>5</v>
      </c>
      <c r="AB634">
        <v>5</v>
      </c>
      <c r="AC634">
        <v>3</v>
      </c>
      <c r="AD634">
        <v>1</v>
      </c>
      <c r="AF634">
        <v>1</v>
      </c>
      <c r="AG634">
        <v>1</v>
      </c>
      <c r="AH634">
        <v>2</v>
      </c>
      <c r="AI634">
        <v>1</v>
      </c>
      <c r="AJ634">
        <v>1</v>
      </c>
      <c r="AK634" t="s">
        <v>26</v>
      </c>
      <c r="AL634">
        <v>1</v>
      </c>
      <c r="AM634">
        <v>1</v>
      </c>
      <c r="AN634" t="s">
        <v>428</v>
      </c>
      <c r="AV634" s="109" t="s">
        <v>270</v>
      </c>
      <c r="AW634" t="s">
        <v>26</v>
      </c>
      <c r="AY634">
        <v>1</v>
      </c>
      <c r="AZ634" s="109">
        <v>1</v>
      </c>
      <c r="BA634" s="191" t="s">
        <v>331</v>
      </c>
      <c r="BB634" t="s">
        <v>317</v>
      </c>
      <c r="BC634" t="s">
        <v>599</v>
      </c>
      <c r="BD634">
        <f t="shared" si="46"/>
        <v>0</v>
      </c>
      <c r="BE634">
        <f t="shared" si="47"/>
        <v>0</v>
      </c>
      <c r="BF634">
        <f t="shared" si="47"/>
        <v>1</v>
      </c>
      <c r="BG634">
        <f t="shared" si="47"/>
        <v>0</v>
      </c>
      <c r="BH634">
        <f t="shared" si="47"/>
        <v>0</v>
      </c>
      <c r="BI634">
        <f t="shared" si="47"/>
        <v>0</v>
      </c>
      <c r="BJ634">
        <f t="shared" si="48"/>
        <v>0</v>
      </c>
      <c r="BK634">
        <f t="shared" si="45"/>
        <v>1</v>
      </c>
      <c r="BL634">
        <f t="shared" si="45"/>
        <v>1</v>
      </c>
      <c r="BM634">
        <f t="shared" si="45"/>
        <v>1</v>
      </c>
      <c r="BN634">
        <f t="shared" si="45"/>
        <v>0</v>
      </c>
      <c r="BO634">
        <f t="shared" si="45"/>
        <v>0</v>
      </c>
      <c r="BP634">
        <f t="shared" si="45"/>
        <v>0</v>
      </c>
    </row>
    <row r="635" spans="3:68" x14ac:dyDescent="0.2">
      <c r="C635" s="150" t="str">
        <f>IFERROR(VLOOKUP(TABLA!F635,BLIOTECAS!$C$1:$E$26,3,FALSE),"")</f>
        <v>Ciencias Experimentales</v>
      </c>
      <c r="D635" s="209">
        <v>43970.797222222223</v>
      </c>
      <c r="E635" s="209" t="s">
        <v>396</v>
      </c>
      <c r="F635" t="s">
        <v>96</v>
      </c>
      <c r="G635" t="s">
        <v>300</v>
      </c>
      <c r="H635" t="s">
        <v>305</v>
      </c>
      <c r="I635" t="s">
        <v>306</v>
      </c>
      <c r="J635" t="s">
        <v>96</v>
      </c>
      <c r="K635" t="s">
        <v>309</v>
      </c>
      <c r="S635" t="s">
        <v>26</v>
      </c>
      <c r="T635" t="s">
        <v>270</v>
      </c>
      <c r="U635">
        <v>2</v>
      </c>
      <c r="V635">
        <v>1</v>
      </c>
      <c r="W635">
        <v>2</v>
      </c>
      <c r="X635">
        <v>4</v>
      </c>
      <c r="Y635">
        <v>5</v>
      </c>
      <c r="Z635">
        <v>3</v>
      </c>
      <c r="AA635">
        <v>5</v>
      </c>
      <c r="AB635">
        <v>3</v>
      </c>
      <c r="AC635">
        <v>5</v>
      </c>
      <c r="AD635">
        <v>5</v>
      </c>
      <c r="AF635">
        <v>5</v>
      </c>
      <c r="AG635">
        <v>5</v>
      </c>
      <c r="AH635">
        <v>4</v>
      </c>
      <c r="AI635">
        <v>3</v>
      </c>
      <c r="AJ635">
        <v>5</v>
      </c>
      <c r="AK635" t="s">
        <v>26</v>
      </c>
      <c r="AL635">
        <v>4</v>
      </c>
      <c r="AM635">
        <v>3</v>
      </c>
      <c r="AN635" t="s">
        <v>354</v>
      </c>
      <c r="AV635" s="109" t="s">
        <v>270</v>
      </c>
      <c r="AW635" t="s">
        <v>270</v>
      </c>
      <c r="AY635">
        <v>5</v>
      </c>
      <c r="AZ635" s="109">
        <v>5</v>
      </c>
      <c r="BA635" s="191" t="s">
        <v>303</v>
      </c>
      <c r="BD635">
        <f t="shared" si="46"/>
        <v>1</v>
      </c>
      <c r="BE635">
        <f t="shared" si="47"/>
        <v>0</v>
      </c>
      <c r="BF635">
        <f t="shared" si="47"/>
        <v>0</v>
      </c>
      <c r="BG635">
        <f t="shared" si="47"/>
        <v>0</v>
      </c>
      <c r="BH635">
        <f t="shared" si="47"/>
        <v>0</v>
      </c>
      <c r="BI635">
        <f t="shared" si="47"/>
        <v>0</v>
      </c>
      <c r="BJ635">
        <f t="shared" si="48"/>
        <v>1</v>
      </c>
      <c r="BK635">
        <f t="shared" si="45"/>
        <v>0</v>
      </c>
      <c r="BL635">
        <f t="shared" si="45"/>
        <v>0</v>
      </c>
      <c r="BM635">
        <f t="shared" si="45"/>
        <v>1</v>
      </c>
      <c r="BN635">
        <f t="shared" si="45"/>
        <v>0</v>
      </c>
      <c r="BO635">
        <f t="shared" si="45"/>
        <v>0</v>
      </c>
      <c r="BP635">
        <f t="shared" si="45"/>
        <v>0</v>
      </c>
    </row>
    <row r="636" spans="3:68" x14ac:dyDescent="0.2">
      <c r="C636" s="150" t="str">
        <f>IFERROR(VLOOKUP(TABLA!F636,BLIOTECAS!$C$1:$E$26,3,FALSE),"")</f>
        <v>Ciencias de la Salud</v>
      </c>
      <c r="D636" s="209">
        <v>43970.797222222223</v>
      </c>
      <c r="E636" s="209" t="s">
        <v>396</v>
      </c>
      <c r="F636" t="s">
        <v>106</v>
      </c>
      <c r="G636" t="s">
        <v>301</v>
      </c>
      <c r="H636" t="s">
        <v>397</v>
      </c>
      <c r="I636" t="s">
        <v>306</v>
      </c>
      <c r="J636" t="s">
        <v>106</v>
      </c>
      <c r="K636" t="s">
        <v>309</v>
      </c>
      <c r="L636" t="s">
        <v>104</v>
      </c>
      <c r="M636" t="s">
        <v>600</v>
      </c>
      <c r="S636" t="s">
        <v>26</v>
      </c>
      <c r="T636" t="s">
        <v>270</v>
      </c>
      <c r="U636">
        <v>5</v>
      </c>
      <c r="V636">
        <v>2</v>
      </c>
      <c r="W636">
        <v>2</v>
      </c>
      <c r="X636">
        <v>3</v>
      </c>
      <c r="Y636">
        <v>4</v>
      </c>
      <c r="Z636">
        <v>3</v>
      </c>
      <c r="AA636">
        <v>5</v>
      </c>
      <c r="AB636">
        <v>1</v>
      </c>
      <c r="AC636">
        <v>2</v>
      </c>
      <c r="AD636">
        <v>5</v>
      </c>
      <c r="AF636">
        <v>5</v>
      </c>
      <c r="AG636">
        <v>5</v>
      </c>
      <c r="AH636">
        <v>4</v>
      </c>
      <c r="AI636">
        <v>4</v>
      </c>
      <c r="AJ636">
        <v>5</v>
      </c>
      <c r="AK636" t="s">
        <v>26</v>
      </c>
      <c r="AL636">
        <v>5</v>
      </c>
      <c r="AM636">
        <v>5</v>
      </c>
      <c r="AN636" t="s">
        <v>354</v>
      </c>
      <c r="AV636" s="109" t="s">
        <v>26</v>
      </c>
      <c r="AW636" t="s">
        <v>26</v>
      </c>
      <c r="AY636">
        <v>5</v>
      </c>
      <c r="AZ636" s="109">
        <v>5</v>
      </c>
      <c r="BA636" s="191" t="s">
        <v>303</v>
      </c>
      <c r="BB636" t="s">
        <v>304</v>
      </c>
      <c r="BD636">
        <f t="shared" si="46"/>
        <v>1</v>
      </c>
      <c r="BE636">
        <f t="shared" si="47"/>
        <v>0</v>
      </c>
      <c r="BF636">
        <f t="shared" si="47"/>
        <v>0</v>
      </c>
      <c r="BG636">
        <f t="shared" si="47"/>
        <v>0</v>
      </c>
      <c r="BH636">
        <f t="shared" si="47"/>
        <v>0</v>
      </c>
      <c r="BI636">
        <f t="shared" si="47"/>
        <v>0</v>
      </c>
      <c r="BJ636">
        <f t="shared" si="48"/>
        <v>1</v>
      </c>
      <c r="BK636">
        <f t="shared" si="45"/>
        <v>0</v>
      </c>
      <c r="BL636">
        <f t="shared" si="45"/>
        <v>0</v>
      </c>
      <c r="BM636">
        <f t="shared" si="45"/>
        <v>1</v>
      </c>
      <c r="BN636">
        <f t="shared" si="45"/>
        <v>0</v>
      </c>
      <c r="BO636">
        <f t="shared" si="45"/>
        <v>0</v>
      </c>
      <c r="BP636">
        <f t="shared" si="45"/>
        <v>0</v>
      </c>
    </row>
    <row r="637" spans="3:68" x14ac:dyDescent="0.2">
      <c r="C637" s="150" t="str">
        <f>IFERROR(VLOOKUP(TABLA!F637,BLIOTECAS!$C$1:$E$26,3,FALSE),"")</f>
        <v>Humanidades</v>
      </c>
      <c r="D637" s="209">
        <v>43970.794444444444</v>
      </c>
      <c r="E637" s="209" t="s">
        <v>396</v>
      </c>
      <c r="F637" t="s">
        <v>100</v>
      </c>
      <c r="G637" t="s">
        <v>301</v>
      </c>
      <c r="H637" t="s">
        <v>305</v>
      </c>
      <c r="I637" t="s">
        <v>336</v>
      </c>
      <c r="J637" t="s">
        <v>100</v>
      </c>
      <c r="K637" t="s">
        <v>309</v>
      </c>
      <c r="S637" t="s">
        <v>270</v>
      </c>
      <c r="T637" t="s">
        <v>270</v>
      </c>
      <c r="U637">
        <v>3</v>
      </c>
      <c r="V637">
        <v>3</v>
      </c>
      <c r="W637">
        <v>4</v>
      </c>
      <c r="X637">
        <v>2</v>
      </c>
      <c r="Y637">
        <v>2</v>
      </c>
      <c r="Z637">
        <v>4</v>
      </c>
      <c r="AA637">
        <v>2</v>
      </c>
      <c r="AB637">
        <v>1</v>
      </c>
      <c r="AC637">
        <v>4</v>
      </c>
      <c r="AD637">
        <v>3</v>
      </c>
      <c r="AF637">
        <v>4</v>
      </c>
      <c r="AG637">
        <v>5</v>
      </c>
      <c r="AH637">
        <v>5</v>
      </c>
      <c r="AI637">
        <v>3</v>
      </c>
      <c r="AJ637">
        <v>2</v>
      </c>
      <c r="AK637" t="s">
        <v>270</v>
      </c>
      <c r="AL637">
        <v>3</v>
      </c>
      <c r="AM637">
        <v>3</v>
      </c>
      <c r="AN637" t="s">
        <v>409</v>
      </c>
      <c r="AV637" s="109" t="s">
        <v>270</v>
      </c>
      <c r="AW637" t="s">
        <v>26</v>
      </c>
      <c r="AY637">
        <v>5</v>
      </c>
      <c r="AZ637" s="109">
        <v>5</v>
      </c>
      <c r="BA637" s="191" t="s">
        <v>311</v>
      </c>
      <c r="BB637" t="s">
        <v>317</v>
      </c>
      <c r="BC637" t="s">
        <v>601</v>
      </c>
      <c r="BD637">
        <f t="shared" si="46"/>
        <v>0</v>
      </c>
      <c r="BE637">
        <f t="shared" si="47"/>
        <v>1</v>
      </c>
      <c r="BF637">
        <f t="shared" si="47"/>
        <v>1</v>
      </c>
      <c r="BG637">
        <f t="shared" si="47"/>
        <v>0</v>
      </c>
      <c r="BH637">
        <f t="shared" si="47"/>
        <v>0</v>
      </c>
      <c r="BI637">
        <f t="shared" si="47"/>
        <v>0</v>
      </c>
      <c r="BJ637">
        <f t="shared" si="48"/>
        <v>0</v>
      </c>
      <c r="BK637">
        <f t="shared" si="45"/>
        <v>1</v>
      </c>
      <c r="BL637">
        <f t="shared" si="45"/>
        <v>1</v>
      </c>
      <c r="BM637">
        <f t="shared" si="45"/>
        <v>0</v>
      </c>
      <c r="BN637">
        <f t="shared" si="45"/>
        <v>0</v>
      </c>
      <c r="BO637">
        <f t="shared" si="45"/>
        <v>0</v>
      </c>
      <c r="BP637">
        <f t="shared" si="45"/>
        <v>0</v>
      </c>
    </row>
    <row r="638" spans="3:68" x14ac:dyDescent="0.2">
      <c r="C638" s="150" t="str">
        <f>IFERROR(VLOOKUP(TABLA!F638,BLIOTECAS!$C$1:$E$26,3,FALSE),"")</f>
        <v>Ciencias Sociales</v>
      </c>
      <c r="D638" s="209">
        <v>43970.793749999997</v>
      </c>
      <c r="E638" s="209" t="s">
        <v>396</v>
      </c>
      <c r="F638" t="s">
        <v>221</v>
      </c>
      <c r="G638" t="s">
        <v>300</v>
      </c>
      <c r="H638" t="s">
        <v>320</v>
      </c>
      <c r="I638" t="s">
        <v>329</v>
      </c>
      <c r="J638" t="s">
        <v>221</v>
      </c>
      <c r="K638" t="s">
        <v>106</v>
      </c>
      <c r="S638" t="s">
        <v>26</v>
      </c>
      <c r="T638" t="s">
        <v>26</v>
      </c>
      <c r="U638">
        <v>2</v>
      </c>
      <c r="V638">
        <v>1</v>
      </c>
      <c r="W638">
        <v>1</v>
      </c>
      <c r="X638">
        <v>5</v>
      </c>
      <c r="Y638">
        <v>5</v>
      </c>
      <c r="Z638">
        <v>5</v>
      </c>
      <c r="AA638">
        <v>3</v>
      </c>
      <c r="AB638">
        <v>1</v>
      </c>
      <c r="AC638">
        <v>2</v>
      </c>
      <c r="AD638">
        <v>3</v>
      </c>
      <c r="AF638">
        <v>1</v>
      </c>
      <c r="AG638">
        <v>5</v>
      </c>
      <c r="AH638">
        <v>2</v>
      </c>
      <c r="AI638">
        <v>1</v>
      </c>
      <c r="AJ638">
        <v>5</v>
      </c>
      <c r="AK638" t="s">
        <v>26</v>
      </c>
      <c r="AL638">
        <v>1</v>
      </c>
      <c r="AM638">
        <v>1</v>
      </c>
      <c r="AN638" t="s">
        <v>307</v>
      </c>
      <c r="AV638" s="109" t="s">
        <v>26</v>
      </c>
      <c r="AW638" t="s">
        <v>26</v>
      </c>
      <c r="AY638">
        <v>5</v>
      </c>
      <c r="AZ638" s="109">
        <v>5</v>
      </c>
      <c r="BA638" s="191" t="s">
        <v>330</v>
      </c>
      <c r="BB638" t="s">
        <v>317</v>
      </c>
      <c r="BC638" t="s">
        <v>602</v>
      </c>
      <c r="BD638">
        <f t="shared" si="46"/>
        <v>0</v>
      </c>
      <c r="BE638">
        <f t="shared" si="47"/>
        <v>0</v>
      </c>
      <c r="BF638">
        <f t="shared" si="47"/>
        <v>0</v>
      </c>
      <c r="BG638">
        <f t="shared" si="47"/>
        <v>0</v>
      </c>
      <c r="BH638">
        <f t="shared" si="47"/>
        <v>1</v>
      </c>
      <c r="BI638">
        <f t="shared" si="47"/>
        <v>0</v>
      </c>
      <c r="BJ638">
        <f t="shared" si="48"/>
        <v>0</v>
      </c>
      <c r="BK638">
        <f t="shared" si="45"/>
        <v>0</v>
      </c>
      <c r="BL638">
        <f t="shared" si="45"/>
        <v>0</v>
      </c>
      <c r="BM638">
        <f t="shared" si="45"/>
        <v>0</v>
      </c>
      <c r="BN638">
        <f t="shared" si="45"/>
        <v>0</v>
      </c>
      <c r="BO638">
        <f t="shared" si="45"/>
        <v>1</v>
      </c>
      <c r="BP638">
        <f t="shared" si="45"/>
        <v>0</v>
      </c>
    </row>
    <row r="639" spans="3:68" x14ac:dyDescent="0.2">
      <c r="C639" s="150" t="str">
        <f>IFERROR(VLOOKUP(TABLA!F639,BLIOTECAS!$C$1:$E$26,3,FALSE),"")</f>
        <v>Humanidades</v>
      </c>
      <c r="D639" s="209">
        <v>43970.793749999997</v>
      </c>
      <c r="E639" s="209" t="s">
        <v>396</v>
      </c>
      <c r="F639" t="s">
        <v>100</v>
      </c>
      <c r="G639" t="s">
        <v>300</v>
      </c>
      <c r="H639" t="s">
        <v>300</v>
      </c>
      <c r="I639" t="s">
        <v>327</v>
      </c>
      <c r="J639" t="s">
        <v>100</v>
      </c>
      <c r="K639" t="s">
        <v>108</v>
      </c>
      <c r="L639" t="s">
        <v>97</v>
      </c>
      <c r="S639" t="s">
        <v>26</v>
      </c>
      <c r="T639" t="s">
        <v>270</v>
      </c>
      <c r="U639">
        <v>4</v>
      </c>
      <c r="V639">
        <v>2</v>
      </c>
      <c r="W639">
        <v>4</v>
      </c>
      <c r="X639">
        <v>2</v>
      </c>
      <c r="Y639">
        <v>4</v>
      </c>
      <c r="Z639">
        <v>5</v>
      </c>
      <c r="AA639">
        <v>5</v>
      </c>
      <c r="AB639">
        <v>4</v>
      </c>
      <c r="AC639">
        <v>4</v>
      </c>
      <c r="AD639">
        <v>5</v>
      </c>
      <c r="AF639">
        <v>4</v>
      </c>
      <c r="AG639">
        <v>4</v>
      </c>
      <c r="AH639">
        <v>5</v>
      </c>
      <c r="AI639">
        <v>3</v>
      </c>
      <c r="AJ639">
        <v>4</v>
      </c>
      <c r="AK639" t="s">
        <v>26</v>
      </c>
      <c r="AL639">
        <v>4</v>
      </c>
      <c r="AM639">
        <v>4</v>
      </c>
      <c r="AN639" t="s">
        <v>408</v>
      </c>
      <c r="AV639" s="109" t="s">
        <v>26</v>
      </c>
      <c r="AW639" t="s">
        <v>26</v>
      </c>
      <c r="AY639">
        <v>4</v>
      </c>
      <c r="AZ639" s="109">
        <v>4</v>
      </c>
      <c r="BA639" s="191" t="s">
        <v>311</v>
      </c>
      <c r="BB639" t="s">
        <v>308</v>
      </c>
      <c r="BD639">
        <f t="shared" si="46"/>
        <v>1</v>
      </c>
      <c r="BE639">
        <f t="shared" si="47"/>
        <v>0</v>
      </c>
      <c r="BF639">
        <f t="shared" si="47"/>
        <v>1</v>
      </c>
      <c r="BG639">
        <f t="shared" si="47"/>
        <v>0</v>
      </c>
      <c r="BH639">
        <f t="shared" si="47"/>
        <v>0</v>
      </c>
      <c r="BI639">
        <f t="shared" si="47"/>
        <v>0</v>
      </c>
      <c r="BJ639">
        <f t="shared" si="48"/>
        <v>1</v>
      </c>
      <c r="BK639">
        <f t="shared" si="45"/>
        <v>0</v>
      </c>
      <c r="BL639">
        <f t="shared" si="45"/>
        <v>1</v>
      </c>
      <c r="BM639">
        <f t="shared" si="45"/>
        <v>1</v>
      </c>
      <c r="BN639">
        <f t="shared" si="45"/>
        <v>0</v>
      </c>
      <c r="BO639">
        <f t="shared" si="45"/>
        <v>0</v>
      </c>
      <c r="BP639">
        <f t="shared" si="45"/>
        <v>0</v>
      </c>
    </row>
    <row r="640" spans="3:68" x14ac:dyDescent="0.2">
      <c r="C640" s="150" t="str">
        <f>IFERROR(VLOOKUP(TABLA!F640,BLIOTECAS!$C$1:$E$26,3,FALSE),"")</f>
        <v>Ciencias Sociales</v>
      </c>
      <c r="D640" s="209">
        <v>43970.793055555558</v>
      </c>
      <c r="E640" s="209" t="s">
        <v>396</v>
      </c>
      <c r="F640" t="s">
        <v>225</v>
      </c>
      <c r="G640" t="s">
        <v>305</v>
      </c>
      <c r="H640" t="s">
        <v>300</v>
      </c>
      <c r="I640" t="s">
        <v>315</v>
      </c>
      <c r="J640" t="s">
        <v>225</v>
      </c>
      <c r="K640" t="s">
        <v>309</v>
      </c>
      <c r="L640" t="s">
        <v>97</v>
      </c>
      <c r="S640" t="s">
        <v>26</v>
      </c>
      <c r="T640" t="s">
        <v>26</v>
      </c>
      <c r="U640">
        <v>4</v>
      </c>
      <c r="V640">
        <v>4</v>
      </c>
      <c r="W640">
        <v>5</v>
      </c>
      <c r="X640">
        <v>2</v>
      </c>
      <c r="Y640">
        <v>5</v>
      </c>
      <c r="Z640">
        <v>4</v>
      </c>
      <c r="AA640">
        <v>5</v>
      </c>
      <c r="AB640">
        <v>1</v>
      </c>
      <c r="AC640">
        <v>4</v>
      </c>
      <c r="AD640">
        <v>4</v>
      </c>
      <c r="AF640">
        <v>5</v>
      </c>
      <c r="AG640">
        <v>5</v>
      </c>
      <c r="AH640">
        <v>5</v>
      </c>
      <c r="AI640">
        <v>3</v>
      </c>
      <c r="AJ640">
        <v>4</v>
      </c>
      <c r="AK640" t="s">
        <v>270</v>
      </c>
      <c r="AL640">
        <v>5</v>
      </c>
      <c r="AN640" t="s">
        <v>345</v>
      </c>
      <c r="AV640" s="109" t="s">
        <v>26</v>
      </c>
      <c r="AW640" t="s">
        <v>270</v>
      </c>
      <c r="AX640" t="s">
        <v>25</v>
      </c>
      <c r="AY640">
        <v>5</v>
      </c>
      <c r="AZ640" s="109">
        <v>5</v>
      </c>
      <c r="BA640" s="191" t="s">
        <v>311</v>
      </c>
      <c r="BB640" t="s">
        <v>304</v>
      </c>
      <c r="BD640">
        <f t="shared" si="46"/>
        <v>0</v>
      </c>
      <c r="BE640">
        <f t="shared" si="47"/>
        <v>1</v>
      </c>
      <c r="BF640">
        <f t="shared" si="47"/>
        <v>0</v>
      </c>
      <c r="BG640">
        <f t="shared" si="47"/>
        <v>0</v>
      </c>
      <c r="BH640">
        <f t="shared" si="47"/>
        <v>0</v>
      </c>
      <c r="BI640">
        <f t="shared" si="47"/>
        <v>0</v>
      </c>
      <c r="BJ640">
        <f t="shared" si="48"/>
        <v>0</v>
      </c>
      <c r="BK640">
        <f t="shared" si="45"/>
        <v>0</v>
      </c>
      <c r="BL640">
        <f t="shared" si="45"/>
        <v>0</v>
      </c>
      <c r="BM640">
        <f t="shared" si="45"/>
        <v>1</v>
      </c>
      <c r="BN640">
        <f t="shared" si="45"/>
        <v>0</v>
      </c>
      <c r="BO640">
        <f t="shared" si="45"/>
        <v>0</v>
      </c>
      <c r="BP640">
        <f t="shared" si="45"/>
        <v>0</v>
      </c>
    </row>
    <row r="641" spans="3:68" x14ac:dyDescent="0.2">
      <c r="C641" s="150" t="str">
        <f>IFERROR(VLOOKUP(TABLA!F641,BLIOTECAS!$C$1:$E$26,3,FALSE),"")</f>
        <v>Ciencias Experimentales</v>
      </c>
      <c r="D641" s="209">
        <v>43970.792361111111</v>
      </c>
      <c r="E641" s="209" t="s">
        <v>396</v>
      </c>
      <c r="F641" t="s">
        <v>90</v>
      </c>
      <c r="G641" t="s">
        <v>397</v>
      </c>
      <c r="H641" t="s">
        <v>320</v>
      </c>
      <c r="I641" t="s">
        <v>353</v>
      </c>
      <c r="J641" t="s">
        <v>90</v>
      </c>
      <c r="K641" t="s">
        <v>309</v>
      </c>
      <c r="S641" t="s">
        <v>26</v>
      </c>
      <c r="T641" t="s">
        <v>270</v>
      </c>
      <c r="U641">
        <v>3</v>
      </c>
      <c r="V641">
        <v>1</v>
      </c>
      <c r="W641">
        <v>1</v>
      </c>
      <c r="X641">
        <v>3</v>
      </c>
      <c r="Y641">
        <v>5</v>
      </c>
      <c r="Z641">
        <v>5</v>
      </c>
      <c r="AA641">
        <v>5</v>
      </c>
      <c r="AB641">
        <v>1</v>
      </c>
      <c r="AC641">
        <v>3</v>
      </c>
      <c r="AD641">
        <v>5</v>
      </c>
      <c r="AF641">
        <v>3</v>
      </c>
      <c r="AG641">
        <v>3</v>
      </c>
      <c r="AH641">
        <v>4</v>
      </c>
      <c r="AI641">
        <v>3</v>
      </c>
      <c r="AJ641">
        <v>4</v>
      </c>
      <c r="AK641" t="s">
        <v>26</v>
      </c>
      <c r="AL641">
        <v>4</v>
      </c>
      <c r="AM641">
        <v>2</v>
      </c>
      <c r="AN641" t="s">
        <v>408</v>
      </c>
      <c r="AV641" s="109" t="s">
        <v>26</v>
      </c>
      <c r="AW641" t="s">
        <v>26</v>
      </c>
      <c r="AY641">
        <v>5</v>
      </c>
      <c r="AZ641" s="109">
        <v>4</v>
      </c>
      <c r="BA641" s="191" t="s">
        <v>303</v>
      </c>
      <c r="BB641" t="s">
        <v>308</v>
      </c>
      <c r="BD641">
        <f t="shared" si="46"/>
        <v>1</v>
      </c>
      <c r="BE641">
        <f t="shared" si="47"/>
        <v>0</v>
      </c>
      <c r="BF641">
        <f t="shared" si="47"/>
        <v>0</v>
      </c>
      <c r="BG641">
        <f t="shared" si="47"/>
        <v>0</v>
      </c>
      <c r="BH641">
        <f t="shared" si="47"/>
        <v>1</v>
      </c>
      <c r="BI641">
        <f t="shared" si="47"/>
        <v>0</v>
      </c>
      <c r="BJ641">
        <f t="shared" si="48"/>
        <v>1</v>
      </c>
      <c r="BK641">
        <f t="shared" si="45"/>
        <v>0</v>
      </c>
      <c r="BL641">
        <f t="shared" si="45"/>
        <v>1</v>
      </c>
      <c r="BM641">
        <f t="shared" si="45"/>
        <v>1</v>
      </c>
      <c r="BN641">
        <f t="shared" si="45"/>
        <v>0</v>
      </c>
      <c r="BO641">
        <f t="shared" si="45"/>
        <v>0</v>
      </c>
      <c r="BP641">
        <f t="shared" si="45"/>
        <v>0</v>
      </c>
    </row>
    <row r="642" spans="3:68" x14ac:dyDescent="0.2">
      <c r="C642" s="150" t="str">
        <f>IFERROR(VLOOKUP(TABLA!F642,BLIOTECAS!$C$1:$E$26,3,FALSE),"")</f>
        <v/>
      </c>
      <c r="D642" s="209">
        <v>43970.791666666664</v>
      </c>
      <c r="G642" t="s">
        <v>301</v>
      </c>
      <c r="H642" t="s">
        <v>300</v>
      </c>
      <c r="I642" t="s">
        <v>603</v>
      </c>
      <c r="J642" t="s">
        <v>97</v>
      </c>
      <c r="K642" t="s">
        <v>97</v>
      </c>
      <c r="L642" t="s">
        <v>97</v>
      </c>
      <c r="S642" t="s">
        <v>26</v>
      </c>
      <c r="T642" t="s">
        <v>270</v>
      </c>
      <c r="U642">
        <v>5</v>
      </c>
      <c r="V642">
        <v>5</v>
      </c>
      <c r="W642">
        <v>5</v>
      </c>
      <c r="X642">
        <v>1</v>
      </c>
      <c r="Y642">
        <v>2</v>
      </c>
      <c r="Z642">
        <v>5</v>
      </c>
      <c r="AA642">
        <v>3</v>
      </c>
      <c r="AB642">
        <v>1</v>
      </c>
      <c r="AC642">
        <v>4</v>
      </c>
      <c r="AD642">
        <v>5</v>
      </c>
      <c r="AF642">
        <v>5</v>
      </c>
      <c r="AG642">
        <v>5</v>
      </c>
      <c r="AH642">
        <v>2</v>
      </c>
      <c r="AI642">
        <v>5</v>
      </c>
      <c r="AJ642">
        <v>5</v>
      </c>
      <c r="AK642" t="s">
        <v>270</v>
      </c>
      <c r="AL642">
        <v>5</v>
      </c>
      <c r="AM642">
        <v>5</v>
      </c>
      <c r="AN642" t="s">
        <v>408</v>
      </c>
      <c r="AV642" s="109" t="s">
        <v>26</v>
      </c>
      <c r="AW642" t="s">
        <v>26</v>
      </c>
      <c r="AY642">
        <v>5</v>
      </c>
      <c r="AZ642" s="109">
        <v>5</v>
      </c>
      <c r="BA642" s="191" t="s">
        <v>303</v>
      </c>
      <c r="BB642" t="s">
        <v>333</v>
      </c>
      <c r="BD642">
        <f t="shared" si="46"/>
        <v>1</v>
      </c>
      <c r="BE642">
        <f t="shared" si="47"/>
        <v>1</v>
      </c>
      <c r="BF642">
        <f t="shared" si="47"/>
        <v>0</v>
      </c>
      <c r="BG642">
        <f t="shared" si="47"/>
        <v>0</v>
      </c>
      <c r="BH642">
        <f t="shared" si="47"/>
        <v>1</v>
      </c>
      <c r="BI642">
        <f t="shared" si="47"/>
        <v>0</v>
      </c>
      <c r="BJ642">
        <f t="shared" si="48"/>
        <v>1</v>
      </c>
      <c r="BK642">
        <f t="shared" si="45"/>
        <v>0</v>
      </c>
      <c r="BL642">
        <f t="shared" si="45"/>
        <v>1</v>
      </c>
      <c r="BM642">
        <f t="shared" si="45"/>
        <v>1</v>
      </c>
      <c r="BN642">
        <f t="shared" si="45"/>
        <v>0</v>
      </c>
      <c r="BO642">
        <f t="shared" si="45"/>
        <v>0</v>
      </c>
      <c r="BP642">
        <f t="shared" si="45"/>
        <v>0</v>
      </c>
    </row>
    <row r="643" spans="3:68" x14ac:dyDescent="0.2">
      <c r="C643" s="150" t="str">
        <f>IFERROR(VLOOKUP(TABLA!F643,BLIOTECAS!$C$1:$E$26,3,FALSE),"")</f>
        <v>Ciencias Sociales</v>
      </c>
      <c r="D643" s="209">
        <v>43970.791666666664</v>
      </c>
      <c r="E643" s="209" t="s">
        <v>396</v>
      </c>
      <c r="F643" t="s">
        <v>225</v>
      </c>
      <c r="G643" t="s">
        <v>397</v>
      </c>
      <c r="H643" t="s">
        <v>300</v>
      </c>
      <c r="I643" t="s">
        <v>306</v>
      </c>
      <c r="J643" t="s">
        <v>309</v>
      </c>
      <c r="K643" t="s">
        <v>225</v>
      </c>
      <c r="L643" t="s">
        <v>108</v>
      </c>
      <c r="M643" t="s">
        <v>604</v>
      </c>
      <c r="S643" t="s">
        <v>26</v>
      </c>
      <c r="T643" t="s">
        <v>270</v>
      </c>
      <c r="U643">
        <v>2</v>
      </c>
      <c r="V643">
        <v>2</v>
      </c>
      <c r="W643">
        <v>3</v>
      </c>
      <c r="X643">
        <v>4</v>
      </c>
      <c r="Y643">
        <v>5</v>
      </c>
      <c r="Z643">
        <v>2</v>
      </c>
      <c r="AA643">
        <v>5</v>
      </c>
      <c r="AB643">
        <v>1</v>
      </c>
      <c r="AC643">
        <v>4</v>
      </c>
      <c r="AD643">
        <v>4</v>
      </c>
      <c r="AF643">
        <v>4</v>
      </c>
      <c r="AG643">
        <v>4</v>
      </c>
      <c r="AH643">
        <v>5</v>
      </c>
      <c r="AI643">
        <v>4</v>
      </c>
      <c r="AJ643">
        <v>4</v>
      </c>
      <c r="AK643" t="s">
        <v>26</v>
      </c>
      <c r="AL643">
        <v>4</v>
      </c>
      <c r="AM643">
        <v>4</v>
      </c>
      <c r="AN643" t="s">
        <v>408</v>
      </c>
      <c r="AV643" s="109" t="s">
        <v>26</v>
      </c>
      <c r="AW643" t="s">
        <v>26</v>
      </c>
      <c r="AY643">
        <v>5</v>
      </c>
      <c r="AZ643" s="109">
        <v>5</v>
      </c>
      <c r="BA643" s="191" t="s">
        <v>311</v>
      </c>
      <c r="BB643" t="s">
        <v>308</v>
      </c>
      <c r="BC643" t="s">
        <v>605</v>
      </c>
      <c r="BD643">
        <f t="shared" si="46"/>
        <v>1</v>
      </c>
      <c r="BE643">
        <f t="shared" si="47"/>
        <v>0</v>
      </c>
      <c r="BF643">
        <f t="shared" si="47"/>
        <v>0</v>
      </c>
      <c r="BG643">
        <f t="shared" si="47"/>
        <v>0</v>
      </c>
      <c r="BH643">
        <f t="shared" si="47"/>
        <v>0</v>
      </c>
      <c r="BI643">
        <f t="shared" si="47"/>
        <v>0</v>
      </c>
      <c r="BJ643">
        <f t="shared" si="48"/>
        <v>1</v>
      </c>
      <c r="BK643">
        <f t="shared" si="45"/>
        <v>0</v>
      </c>
      <c r="BL643">
        <f t="shared" si="45"/>
        <v>1</v>
      </c>
      <c r="BM643">
        <f t="shared" si="45"/>
        <v>1</v>
      </c>
      <c r="BN643">
        <f t="shared" si="45"/>
        <v>0</v>
      </c>
      <c r="BO643">
        <f t="shared" si="45"/>
        <v>0</v>
      </c>
      <c r="BP643">
        <f t="shared" si="45"/>
        <v>0</v>
      </c>
    </row>
    <row r="644" spans="3:68" x14ac:dyDescent="0.2">
      <c r="C644" s="150" t="str">
        <f>IFERROR(VLOOKUP(TABLA!F644,BLIOTECAS!$C$1:$E$26,3,FALSE),"")</f>
        <v>Ciencias Experimentales</v>
      </c>
      <c r="D644" s="209">
        <v>43970.791666666664</v>
      </c>
      <c r="E644" s="209" t="s">
        <v>396</v>
      </c>
      <c r="F644" t="s">
        <v>90</v>
      </c>
      <c r="G644" t="s">
        <v>300</v>
      </c>
      <c r="H644" t="s">
        <v>305</v>
      </c>
      <c r="I644" t="s">
        <v>315</v>
      </c>
      <c r="J644" t="s">
        <v>90</v>
      </c>
      <c r="K644" t="s">
        <v>309</v>
      </c>
      <c r="S644" t="s">
        <v>270</v>
      </c>
      <c r="T644" t="s">
        <v>270</v>
      </c>
      <c r="U644">
        <v>2</v>
      </c>
      <c r="V644">
        <v>1</v>
      </c>
      <c r="W644">
        <v>5</v>
      </c>
      <c r="X644">
        <v>1</v>
      </c>
      <c r="Y644">
        <v>4</v>
      </c>
      <c r="Z644">
        <v>5</v>
      </c>
      <c r="AA644">
        <v>5</v>
      </c>
      <c r="AB644">
        <v>3</v>
      </c>
      <c r="AC644">
        <v>1</v>
      </c>
      <c r="AD644">
        <v>4</v>
      </c>
      <c r="AF644">
        <v>4</v>
      </c>
      <c r="AG644">
        <v>3</v>
      </c>
      <c r="AH644">
        <v>2</v>
      </c>
      <c r="AI644">
        <v>1</v>
      </c>
      <c r="AJ644">
        <v>3</v>
      </c>
      <c r="AK644" t="s">
        <v>26</v>
      </c>
      <c r="AL644">
        <v>3</v>
      </c>
      <c r="AM644">
        <v>2</v>
      </c>
      <c r="AN644" t="s">
        <v>400</v>
      </c>
      <c r="AV644" s="109" t="s">
        <v>270</v>
      </c>
      <c r="AW644" t="s">
        <v>26</v>
      </c>
      <c r="AY644">
        <v>4</v>
      </c>
      <c r="AZ644" s="109">
        <v>3</v>
      </c>
      <c r="BA644" s="191" t="s">
        <v>319</v>
      </c>
      <c r="BB644" t="s">
        <v>317</v>
      </c>
      <c r="BD644">
        <f t="shared" si="46"/>
        <v>0</v>
      </c>
      <c r="BE644">
        <f t="shared" si="47"/>
        <v>1</v>
      </c>
      <c r="BF644">
        <f t="shared" si="47"/>
        <v>0</v>
      </c>
      <c r="BG644">
        <f t="shared" si="47"/>
        <v>0</v>
      </c>
      <c r="BH644">
        <f t="shared" si="47"/>
        <v>0</v>
      </c>
      <c r="BI644">
        <f t="shared" si="47"/>
        <v>0</v>
      </c>
      <c r="BJ644">
        <f t="shared" si="48"/>
        <v>0</v>
      </c>
      <c r="BK644">
        <f t="shared" si="45"/>
        <v>0</v>
      </c>
      <c r="BL644">
        <f t="shared" si="45"/>
        <v>1</v>
      </c>
      <c r="BM644">
        <f t="shared" si="45"/>
        <v>1</v>
      </c>
      <c r="BN644">
        <f t="shared" si="45"/>
        <v>0</v>
      </c>
      <c r="BO644">
        <f t="shared" si="45"/>
        <v>0</v>
      </c>
      <c r="BP644">
        <f t="shared" si="45"/>
        <v>0</v>
      </c>
    </row>
    <row r="645" spans="3:68" x14ac:dyDescent="0.2">
      <c r="C645" s="150" t="str">
        <f>IFERROR(VLOOKUP(TABLA!F645,BLIOTECAS!$C$1:$E$26,3,FALSE),"")</f>
        <v>Humanidades</v>
      </c>
      <c r="D645" s="209">
        <v>43970.790277777778</v>
      </c>
      <c r="E645" s="209" t="s">
        <v>396</v>
      </c>
      <c r="F645" t="s">
        <v>103</v>
      </c>
      <c r="G645" t="s">
        <v>305</v>
      </c>
      <c r="H645" t="s">
        <v>300</v>
      </c>
      <c r="I645" t="s">
        <v>606</v>
      </c>
      <c r="J645" t="s">
        <v>103</v>
      </c>
      <c r="K645" t="s">
        <v>104</v>
      </c>
      <c r="L645" t="s">
        <v>310</v>
      </c>
      <c r="S645" t="s">
        <v>270</v>
      </c>
      <c r="T645" t="s">
        <v>270</v>
      </c>
      <c r="U645">
        <v>5</v>
      </c>
      <c r="V645">
        <v>3</v>
      </c>
      <c r="W645">
        <v>4</v>
      </c>
      <c r="X645">
        <v>3</v>
      </c>
      <c r="Y645">
        <v>5</v>
      </c>
      <c r="Z645">
        <v>2</v>
      </c>
      <c r="AA645">
        <v>5</v>
      </c>
      <c r="AB645">
        <v>2</v>
      </c>
      <c r="AC645">
        <v>4</v>
      </c>
      <c r="AD645">
        <v>4</v>
      </c>
      <c r="AF645">
        <v>3</v>
      </c>
      <c r="AG645">
        <v>4</v>
      </c>
      <c r="AH645">
        <v>4</v>
      </c>
      <c r="AI645">
        <v>3</v>
      </c>
      <c r="AJ645">
        <v>4</v>
      </c>
      <c r="AK645" t="s">
        <v>270</v>
      </c>
      <c r="AL645">
        <v>4</v>
      </c>
      <c r="AM645">
        <v>3</v>
      </c>
      <c r="AN645" t="s">
        <v>400</v>
      </c>
      <c r="AV645" s="109" t="s">
        <v>270</v>
      </c>
      <c r="AW645" t="s">
        <v>26</v>
      </c>
      <c r="AY645">
        <v>5</v>
      </c>
      <c r="AZ645" s="109">
        <v>5</v>
      </c>
      <c r="BA645" s="191" t="s">
        <v>303</v>
      </c>
      <c r="BB645" t="s">
        <v>317</v>
      </c>
      <c r="BD645">
        <f t="shared" si="46"/>
        <v>0</v>
      </c>
      <c r="BE645">
        <f t="shared" si="47"/>
        <v>0</v>
      </c>
      <c r="BF645">
        <f t="shared" si="47"/>
        <v>1</v>
      </c>
      <c r="BG645">
        <f t="shared" si="47"/>
        <v>1</v>
      </c>
      <c r="BH645">
        <f t="shared" si="47"/>
        <v>1</v>
      </c>
      <c r="BI645">
        <f t="shared" si="47"/>
        <v>0</v>
      </c>
      <c r="BJ645">
        <f t="shared" si="48"/>
        <v>0</v>
      </c>
      <c r="BK645">
        <f t="shared" si="45"/>
        <v>0</v>
      </c>
      <c r="BL645">
        <f t="shared" si="45"/>
        <v>1</v>
      </c>
      <c r="BM645">
        <f t="shared" si="45"/>
        <v>1</v>
      </c>
      <c r="BN645">
        <f t="shared" si="45"/>
        <v>0</v>
      </c>
      <c r="BO645">
        <f t="shared" si="45"/>
        <v>0</v>
      </c>
      <c r="BP645">
        <f t="shared" si="45"/>
        <v>0</v>
      </c>
    </row>
    <row r="646" spans="3:68" x14ac:dyDescent="0.2">
      <c r="C646" s="150" t="str">
        <f>IFERROR(VLOOKUP(TABLA!F646,BLIOTECAS!$C$1:$E$26,3,FALSE),"")</f>
        <v>Humanidades</v>
      </c>
      <c r="D646" s="209">
        <v>43970.789583333331</v>
      </c>
      <c r="E646" s="209" t="s">
        <v>396</v>
      </c>
      <c r="F646" t="s">
        <v>100</v>
      </c>
      <c r="G646" t="s">
        <v>397</v>
      </c>
      <c r="H646" t="s">
        <v>397</v>
      </c>
      <c r="I646" t="s">
        <v>306</v>
      </c>
      <c r="J646" t="s">
        <v>100</v>
      </c>
      <c r="M646" t="s">
        <v>607</v>
      </c>
      <c r="S646" t="s">
        <v>26</v>
      </c>
      <c r="T646" t="s">
        <v>270</v>
      </c>
      <c r="U646">
        <v>3</v>
      </c>
      <c r="V646">
        <v>2</v>
      </c>
      <c r="W646">
        <v>3</v>
      </c>
      <c r="X646">
        <v>4</v>
      </c>
      <c r="Y646">
        <v>5</v>
      </c>
      <c r="Z646">
        <v>5</v>
      </c>
      <c r="AA646">
        <v>5</v>
      </c>
      <c r="AB646">
        <v>2</v>
      </c>
      <c r="AC646">
        <v>2</v>
      </c>
      <c r="AD646">
        <v>4</v>
      </c>
      <c r="AF646">
        <v>3</v>
      </c>
      <c r="AG646">
        <v>4</v>
      </c>
      <c r="AH646">
        <v>4</v>
      </c>
      <c r="AI646">
        <v>4</v>
      </c>
      <c r="AJ646">
        <v>4</v>
      </c>
      <c r="AK646" t="s">
        <v>26</v>
      </c>
      <c r="AL646">
        <v>4</v>
      </c>
      <c r="AM646">
        <v>3</v>
      </c>
      <c r="AN646" t="s">
        <v>405</v>
      </c>
      <c r="AV646" s="109" t="s">
        <v>26</v>
      </c>
      <c r="AW646" t="s">
        <v>26</v>
      </c>
      <c r="AY646">
        <v>4</v>
      </c>
      <c r="AZ646" s="109">
        <v>4</v>
      </c>
      <c r="BA646" s="191" t="s">
        <v>319</v>
      </c>
      <c r="BB646" t="s">
        <v>308</v>
      </c>
      <c r="BD646">
        <f t="shared" si="46"/>
        <v>1</v>
      </c>
      <c r="BE646">
        <f t="shared" si="47"/>
        <v>0</v>
      </c>
      <c r="BF646">
        <f t="shared" si="47"/>
        <v>0</v>
      </c>
      <c r="BG646">
        <f t="shared" si="47"/>
        <v>0</v>
      </c>
      <c r="BH646">
        <f t="shared" si="47"/>
        <v>0</v>
      </c>
      <c r="BI646">
        <f t="shared" si="47"/>
        <v>0</v>
      </c>
      <c r="BJ646">
        <f t="shared" si="48"/>
        <v>1</v>
      </c>
      <c r="BK646">
        <f t="shared" si="45"/>
        <v>1</v>
      </c>
      <c r="BL646">
        <f t="shared" si="45"/>
        <v>1</v>
      </c>
      <c r="BM646">
        <f t="shared" si="45"/>
        <v>1</v>
      </c>
      <c r="BN646">
        <f t="shared" si="45"/>
        <v>0</v>
      </c>
      <c r="BO646">
        <f t="shared" si="45"/>
        <v>0</v>
      </c>
      <c r="BP646">
        <f t="shared" si="45"/>
        <v>0</v>
      </c>
    </row>
    <row r="647" spans="3:68" x14ac:dyDescent="0.2">
      <c r="C647" s="150" t="str">
        <f>IFERROR(VLOOKUP(TABLA!F647,BLIOTECAS!$C$1:$E$26,3,FALSE),"")</f>
        <v>Ciencias de la Salud</v>
      </c>
      <c r="D647" s="209">
        <v>43970.789583333331</v>
      </c>
      <c r="E647" s="209" t="s">
        <v>396</v>
      </c>
      <c r="F647" t="s">
        <v>101</v>
      </c>
      <c r="G647" t="s">
        <v>300</v>
      </c>
      <c r="H647" t="s">
        <v>305</v>
      </c>
      <c r="I647" t="s">
        <v>306</v>
      </c>
      <c r="J647" t="s">
        <v>101</v>
      </c>
      <c r="K647" t="s">
        <v>106</v>
      </c>
      <c r="L647" t="s">
        <v>92</v>
      </c>
      <c r="S647" t="s">
        <v>26</v>
      </c>
      <c r="T647" t="s">
        <v>270</v>
      </c>
      <c r="U647">
        <v>1</v>
      </c>
      <c r="V647">
        <v>1</v>
      </c>
      <c r="W647">
        <v>5</v>
      </c>
      <c r="X647">
        <v>1</v>
      </c>
      <c r="Y647">
        <v>5</v>
      </c>
      <c r="Z647">
        <v>4</v>
      </c>
      <c r="AA647">
        <v>5</v>
      </c>
      <c r="AB647">
        <v>1</v>
      </c>
      <c r="AC647">
        <v>5</v>
      </c>
      <c r="AD647">
        <v>5</v>
      </c>
      <c r="AF647">
        <v>5</v>
      </c>
      <c r="AG647">
        <v>5</v>
      </c>
      <c r="AH647">
        <v>5</v>
      </c>
      <c r="AI647">
        <v>5</v>
      </c>
      <c r="AJ647">
        <v>5</v>
      </c>
      <c r="AK647" t="s">
        <v>26</v>
      </c>
      <c r="AL647">
        <v>5</v>
      </c>
      <c r="AM647">
        <v>3</v>
      </c>
      <c r="AN647" t="s">
        <v>354</v>
      </c>
      <c r="AV647" s="109" t="s">
        <v>26</v>
      </c>
      <c r="AW647" t="s">
        <v>26</v>
      </c>
      <c r="AY647">
        <v>5</v>
      </c>
      <c r="AZ647" s="109">
        <v>5</v>
      </c>
      <c r="BA647" s="191" t="s">
        <v>311</v>
      </c>
      <c r="BB647" t="s">
        <v>317</v>
      </c>
      <c r="BD647">
        <f t="shared" si="46"/>
        <v>1</v>
      </c>
      <c r="BE647">
        <f t="shared" si="47"/>
        <v>0</v>
      </c>
      <c r="BF647">
        <f t="shared" si="47"/>
        <v>0</v>
      </c>
      <c r="BG647">
        <f t="shared" si="47"/>
        <v>0</v>
      </c>
      <c r="BH647">
        <f t="shared" si="47"/>
        <v>0</v>
      </c>
      <c r="BI647">
        <f t="shared" si="47"/>
        <v>0</v>
      </c>
      <c r="BJ647">
        <f t="shared" si="48"/>
        <v>1</v>
      </c>
      <c r="BK647">
        <f t="shared" si="45"/>
        <v>0</v>
      </c>
      <c r="BL647">
        <f t="shared" si="45"/>
        <v>0</v>
      </c>
      <c r="BM647">
        <f t="shared" si="45"/>
        <v>1</v>
      </c>
      <c r="BN647">
        <f t="shared" si="45"/>
        <v>0</v>
      </c>
      <c r="BO647">
        <f t="shared" si="45"/>
        <v>0</v>
      </c>
      <c r="BP647">
        <f t="shared" si="45"/>
        <v>0</v>
      </c>
    </row>
    <row r="648" spans="3:68" x14ac:dyDescent="0.2">
      <c r="C648" s="150" t="str">
        <f>IFERROR(VLOOKUP(TABLA!F648,BLIOTECAS!$C$1:$E$26,3,FALSE),"")</f>
        <v/>
      </c>
      <c r="D648" s="209">
        <v>43970.788194444445</v>
      </c>
      <c r="E648" s="209" t="s">
        <v>396</v>
      </c>
      <c r="F648" t="s">
        <v>85</v>
      </c>
      <c r="G648" t="s">
        <v>320</v>
      </c>
      <c r="H648" t="s">
        <v>320</v>
      </c>
      <c r="I648" t="s">
        <v>329</v>
      </c>
      <c r="J648" t="s">
        <v>100</v>
      </c>
      <c r="K648" t="s">
        <v>309</v>
      </c>
      <c r="L648" t="s">
        <v>322</v>
      </c>
      <c r="S648" t="s">
        <v>26</v>
      </c>
      <c r="T648" t="s">
        <v>270</v>
      </c>
      <c r="U648">
        <v>3</v>
      </c>
      <c r="V648">
        <v>1</v>
      </c>
      <c r="W648">
        <v>1</v>
      </c>
      <c r="X648">
        <v>3</v>
      </c>
      <c r="Y648">
        <v>5</v>
      </c>
      <c r="Z648">
        <v>5</v>
      </c>
      <c r="AA648">
        <v>5</v>
      </c>
      <c r="AB648">
        <v>1</v>
      </c>
      <c r="AC648">
        <v>4</v>
      </c>
      <c r="AD648">
        <v>4</v>
      </c>
      <c r="AF648">
        <v>4</v>
      </c>
      <c r="AG648">
        <v>4</v>
      </c>
      <c r="AH648">
        <v>4</v>
      </c>
      <c r="AI648">
        <v>3</v>
      </c>
      <c r="AJ648">
        <v>3</v>
      </c>
      <c r="AK648" t="s">
        <v>270</v>
      </c>
      <c r="AL648">
        <v>3</v>
      </c>
      <c r="AM648">
        <v>2</v>
      </c>
      <c r="AN648" t="s">
        <v>345</v>
      </c>
      <c r="AV648" s="109" t="s">
        <v>26</v>
      </c>
      <c r="AW648" t="s">
        <v>26</v>
      </c>
      <c r="AY648">
        <v>3</v>
      </c>
      <c r="AZ648" s="109">
        <v>4</v>
      </c>
      <c r="BA648" s="191" t="s">
        <v>311</v>
      </c>
      <c r="BB648" t="s">
        <v>308</v>
      </c>
      <c r="BD648">
        <f t="shared" si="46"/>
        <v>0</v>
      </c>
      <c r="BE648">
        <f t="shared" si="47"/>
        <v>0</v>
      </c>
      <c r="BF648">
        <f t="shared" si="47"/>
        <v>0</v>
      </c>
      <c r="BG648">
        <f t="shared" si="47"/>
        <v>0</v>
      </c>
      <c r="BH648">
        <f t="shared" si="47"/>
        <v>1</v>
      </c>
      <c r="BI648">
        <f t="shared" si="47"/>
        <v>0</v>
      </c>
      <c r="BJ648">
        <f t="shared" si="48"/>
        <v>0</v>
      </c>
      <c r="BK648">
        <f t="shared" si="45"/>
        <v>0</v>
      </c>
      <c r="BL648">
        <f t="shared" ref="BK648:BP690" si="49">IF(IFERROR(FIND(BL$1,$AN648,1),0)&lt;&gt;0,1,0)</f>
        <v>0</v>
      </c>
      <c r="BM648">
        <f t="shared" si="49"/>
        <v>1</v>
      </c>
      <c r="BN648">
        <f t="shared" si="49"/>
        <v>0</v>
      </c>
      <c r="BO648">
        <f t="shared" si="49"/>
        <v>0</v>
      </c>
      <c r="BP648">
        <f t="shared" si="49"/>
        <v>0</v>
      </c>
    </row>
    <row r="649" spans="3:68" x14ac:dyDescent="0.2">
      <c r="C649" s="150" t="str">
        <f>IFERROR(VLOOKUP(TABLA!F649,BLIOTECAS!$C$1:$E$26,3,FALSE),"")</f>
        <v>Humanidades</v>
      </c>
      <c r="D649" s="209">
        <v>43970.786805555559</v>
      </c>
      <c r="E649" s="209" t="s">
        <v>407</v>
      </c>
      <c r="F649" t="s">
        <v>104</v>
      </c>
      <c r="G649" t="s">
        <v>305</v>
      </c>
      <c r="H649" t="s">
        <v>301</v>
      </c>
      <c r="I649" t="s">
        <v>318</v>
      </c>
      <c r="J649" t="s">
        <v>104</v>
      </c>
      <c r="K649" t="s">
        <v>309</v>
      </c>
      <c r="S649" t="s">
        <v>26</v>
      </c>
      <c r="T649" t="s">
        <v>270</v>
      </c>
      <c r="U649">
        <v>4</v>
      </c>
      <c r="V649">
        <v>3</v>
      </c>
      <c r="W649">
        <v>3</v>
      </c>
      <c r="X649">
        <v>2</v>
      </c>
      <c r="Y649">
        <v>4</v>
      </c>
      <c r="Z649">
        <v>4</v>
      </c>
      <c r="AA649">
        <v>3</v>
      </c>
      <c r="AB649">
        <v>3</v>
      </c>
      <c r="AC649">
        <v>4</v>
      </c>
      <c r="AD649">
        <v>4</v>
      </c>
      <c r="AF649">
        <v>4</v>
      </c>
      <c r="AG649">
        <v>4</v>
      </c>
      <c r="AH649">
        <v>4</v>
      </c>
      <c r="AI649">
        <v>3</v>
      </c>
      <c r="AJ649">
        <v>3</v>
      </c>
      <c r="AK649" t="s">
        <v>26</v>
      </c>
      <c r="AL649">
        <v>3</v>
      </c>
      <c r="AM649">
        <v>3</v>
      </c>
      <c r="AN649" t="s">
        <v>334</v>
      </c>
      <c r="AV649" s="109" t="s">
        <v>26</v>
      </c>
      <c r="AW649" t="s">
        <v>26</v>
      </c>
      <c r="AY649">
        <v>5</v>
      </c>
      <c r="AZ649" s="109">
        <v>5</v>
      </c>
      <c r="BA649" s="191" t="s">
        <v>311</v>
      </c>
      <c r="BB649" t="s">
        <v>317</v>
      </c>
      <c r="BD649">
        <f t="shared" si="46"/>
        <v>0</v>
      </c>
      <c r="BE649">
        <f t="shared" si="47"/>
        <v>0</v>
      </c>
      <c r="BF649">
        <f t="shared" si="47"/>
        <v>1</v>
      </c>
      <c r="BG649">
        <f t="shared" si="47"/>
        <v>0</v>
      </c>
      <c r="BH649">
        <f t="shared" si="47"/>
        <v>0</v>
      </c>
      <c r="BI649">
        <f t="shared" si="47"/>
        <v>0</v>
      </c>
      <c r="BJ649">
        <f t="shared" si="48"/>
        <v>0</v>
      </c>
      <c r="BK649">
        <f t="shared" si="49"/>
        <v>1</v>
      </c>
      <c r="BL649">
        <f t="shared" si="49"/>
        <v>0</v>
      </c>
      <c r="BM649">
        <f t="shared" si="49"/>
        <v>0</v>
      </c>
      <c r="BN649">
        <f t="shared" si="49"/>
        <v>0</v>
      </c>
      <c r="BO649">
        <f t="shared" si="49"/>
        <v>0</v>
      </c>
      <c r="BP649">
        <f t="shared" si="49"/>
        <v>0</v>
      </c>
    </row>
    <row r="650" spans="3:68" x14ac:dyDescent="0.2">
      <c r="C650" s="150" t="str">
        <f>IFERROR(VLOOKUP(TABLA!F650,BLIOTECAS!$C$1:$E$26,3,FALSE),"")</f>
        <v>Ciencias Sociales</v>
      </c>
      <c r="D650" s="209">
        <v>43970.786805555559</v>
      </c>
      <c r="E650" s="209" t="s">
        <v>396</v>
      </c>
      <c r="F650" t="s">
        <v>99</v>
      </c>
      <c r="G650" t="s">
        <v>301</v>
      </c>
      <c r="H650" t="s">
        <v>397</v>
      </c>
      <c r="I650" t="s">
        <v>306</v>
      </c>
      <c r="J650" t="s">
        <v>309</v>
      </c>
      <c r="K650" t="s">
        <v>104</v>
      </c>
      <c r="L650" t="s">
        <v>92</v>
      </c>
      <c r="S650" t="s">
        <v>270</v>
      </c>
      <c r="T650" t="s">
        <v>270</v>
      </c>
      <c r="U650">
        <v>5</v>
      </c>
      <c r="V650">
        <v>4</v>
      </c>
      <c r="W650">
        <v>4</v>
      </c>
      <c r="X650">
        <v>5</v>
      </c>
      <c r="Y650">
        <v>5</v>
      </c>
      <c r="Z650">
        <v>3</v>
      </c>
      <c r="AA650">
        <v>4</v>
      </c>
      <c r="AB650">
        <v>5</v>
      </c>
      <c r="AC650">
        <v>2</v>
      </c>
      <c r="AD650">
        <v>5</v>
      </c>
      <c r="AF650">
        <v>3</v>
      </c>
      <c r="AG650">
        <v>5</v>
      </c>
      <c r="AH650">
        <v>4</v>
      </c>
      <c r="AI650">
        <v>4</v>
      </c>
      <c r="AJ650">
        <v>4</v>
      </c>
      <c r="AK650" t="s">
        <v>26</v>
      </c>
      <c r="AL650">
        <v>5</v>
      </c>
      <c r="AM650">
        <v>4</v>
      </c>
      <c r="AN650" t="s">
        <v>434</v>
      </c>
      <c r="AV650" s="109" t="s">
        <v>270</v>
      </c>
      <c r="AW650" t="s">
        <v>270</v>
      </c>
      <c r="AX650" t="s">
        <v>328</v>
      </c>
      <c r="AY650">
        <v>5</v>
      </c>
      <c r="AZ650" s="109">
        <v>4</v>
      </c>
      <c r="BA650" s="191" t="s">
        <v>303</v>
      </c>
      <c r="BB650" t="s">
        <v>308</v>
      </c>
      <c r="BD650">
        <f t="shared" si="46"/>
        <v>1</v>
      </c>
      <c r="BE650">
        <f t="shared" si="47"/>
        <v>0</v>
      </c>
      <c r="BF650">
        <f t="shared" si="47"/>
        <v>0</v>
      </c>
      <c r="BG650">
        <f t="shared" si="47"/>
        <v>0</v>
      </c>
      <c r="BH650">
        <f t="shared" si="47"/>
        <v>0</v>
      </c>
      <c r="BI650">
        <f t="shared" si="47"/>
        <v>0</v>
      </c>
      <c r="BJ650">
        <f t="shared" si="48"/>
        <v>0</v>
      </c>
      <c r="BK650">
        <f t="shared" si="49"/>
        <v>0</v>
      </c>
      <c r="BL650">
        <f t="shared" si="49"/>
        <v>0</v>
      </c>
      <c r="BM650">
        <f t="shared" si="49"/>
        <v>1</v>
      </c>
      <c r="BN650">
        <f t="shared" si="49"/>
        <v>1</v>
      </c>
      <c r="BO650">
        <f t="shared" si="49"/>
        <v>0</v>
      </c>
      <c r="BP650">
        <f t="shared" si="49"/>
        <v>0</v>
      </c>
    </row>
    <row r="651" spans="3:68" x14ac:dyDescent="0.2">
      <c r="C651" s="150" t="str">
        <f>IFERROR(VLOOKUP(TABLA!F651,BLIOTECAS!$C$1:$E$26,3,FALSE),"")</f>
        <v>Ciencias Sociales</v>
      </c>
      <c r="D651" s="209">
        <v>43970.786805555559</v>
      </c>
      <c r="E651" s="209" t="s">
        <v>396</v>
      </c>
      <c r="F651" t="s">
        <v>92</v>
      </c>
      <c r="G651" t="s">
        <v>305</v>
      </c>
      <c r="H651" t="s">
        <v>300</v>
      </c>
      <c r="I651" t="s">
        <v>306</v>
      </c>
      <c r="J651" t="s">
        <v>92</v>
      </c>
      <c r="K651" t="s">
        <v>309</v>
      </c>
      <c r="L651" t="s">
        <v>84</v>
      </c>
      <c r="S651" t="s">
        <v>270</v>
      </c>
      <c r="T651" t="s">
        <v>270</v>
      </c>
      <c r="U651">
        <v>4</v>
      </c>
      <c r="V651">
        <v>3</v>
      </c>
      <c r="W651">
        <v>3</v>
      </c>
      <c r="X651">
        <v>4</v>
      </c>
      <c r="Y651">
        <v>3</v>
      </c>
      <c r="Z651">
        <v>5</v>
      </c>
      <c r="AA651">
        <v>4</v>
      </c>
      <c r="AB651">
        <v>4</v>
      </c>
      <c r="AC651">
        <v>3</v>
      </c>
      <c r="AD651">
        <v>3</v>
      </c>
      <c r="AF651">
        <v>3</v>
      </c>
      <c r="AG651">
        <v>3</v>
      </c>
      <c r="AH651">
        <v>2</v>
      </c>
      <c r="AI651">
        <v>3</v>
      </c>
      <c r="AJ651">
        <v>2</v>
      </c>
      <c r="AK651" t="s">
        <v>270</v>
      </c>
      <c r="AL651">
        <v>4</v>
      </c>
      <c r="AM651">
        <v>3</v>
      </c>
      <c r="AN651" t="s">
        <v>414</v>
      </c>
      <c r="AV651" s="109" t="s">
        <v>26</v>
      </c>
      <c r="AW651" t="s">
        <v>26</v>
      </c>
      <c r="AY651">
        <v>5</v>
      </c>
      <c r="AZ651" s="109">
        <v>5</v>
      </c>
      <c r="BA651" s="191" t="s">
        <v>311</v>
      </c>
      <c r="BB651" t="s">
        <v>317</v>
      </c>
      <c r="BD651">
        <f t="shared" si="46"/>
        <v>1</v>
      </c>
      <c r="BE651">
        <f t="shared" si="47"/>
        <v>0</v>
      </c>
      <c r="BF651">
        <f t="shared" si="47"/>
        <v>0</v>
      </c>
      <c r="BG651">
        <f t="shared" si="47"/>
        <v>0</v>
      </c>
      <c r="BH651">
        <f t="shared" si="47"/>
        <v>0</v>
      </c>
      <c r="BI651">
        <f t="shared" si="47"/>
        <v>0</v>
      </c>
      <c r="BJ651">
        <f t="shared" si="48"/>
        <v>1</v>
      </c>
      <c r="BK651">
        <f t="shared" si="49"/>
        <v>0</v>
      </c>
      <c r="BL651">
        <f t="shared" si="49"/>
        <v>1</v>
      </c>
      <c r="BM651">
        <f t="shared" si="49"/>
        <v>1</v>
      </c>
      <c r="BN651">
        <f t="shared" si="49"/>
        <v>1</v>
      </c>
      <c r="BO651">
        <f t="shared" si="49"/>
        <v>0</v>
      </c>
      <c r="BP651">
        <f t="shared" si="49"/>
        <v>0</v>
      </c>
    </row>
    <row r="652" spans="3:68" x14ac:dyDescent="0.2">
      <c r="C652" s="150" t="str">
        <f>IFERROR(VLOOKUP(TABLA!F652,BLIOTECAS!$C$1:$E$26,3,FALSE),"")</f>
        <v>Ciencias de la Salud</v>
      </c>
      <c r="D652" s="209">
        <v>43970.786111111112</v>
      </c>
      <c r="E652" s="209" t="s">
        <v>401</v>
      </c>
      <c r="F652" t="s">
        <v>109</v>
      </c>
      <c r="G652" t="s">
        <v>320</v>
      </c>
      <c r="H652" t="s">
        <v>301</v>
      </c>
      <c r="I652" t="s">
        <v>306</v>
      </c>
      <c r="S652" t="s">
        <v>26</v>
      </c>
      <c r="T652" t="s">
        <v>26</v>
      </c>
      <c r="U652">
        <v>1</v>
      </c>
      <c r="V652">
        <v>5</v>
      </c>
      <c r="W652">
        <v>5</v>
      </c>
      <c r="X652">
        <v>3</v>
      </c>
      <c r="Y652">
        <v>5</v>
      </c>
      <c r="AA652">
        <v>1</v>
      </c>
      <c r="AB652">
        <v>1</v>
      </c>
      <c r="AC652">
        <v>3</v>
      </c>
      <c r="AD652">
        <v>4</v>
      </c>
      <c r="AF652">
        <v>4</v>
      </c>
      <c r="AG652">
        <v>4</v>
      </c>
      <c r="AH652">
        <v>3</v>
      </c>
      <c r="AI652">
        <v>3</v>
      </c>
      <c r="AJ652">
        <v>3</v>
      </c>
      <c r="AK652" t="s">
        <v>270</v>
      </c>
      <c r="AL652">
        <v>3</v>
      </c>
      <c r="AM652">
        <v>3</v>
      </c>
      <c r="AN652" t="s">
        <v>468</v>
      </c>
      <c r="AV652" s="109" t="s">
        <v>270</v>
      </c>
      <c r="AW652" t="s">
        <v>270</v>
      </c>
      <c r="AX652" t="s">
        <v>328</v>
      </c>
      <c r="AY652">
        <v>3</v>
      </c>
      <c r="AZ652" s="109">
        <v>4</v>
      </c>
      <c r="BA652" s="191" t="s">
        <v>319</v>
      </c>
      <c r="BB652" t="s">
        <v>317</v>
      </c>
      <c r="BD652">
        <f t="shared" si="46"/>
        <v>1</v>
      </c>
      <c r="BE652">
        <f t="shared" si="47"/>
        <v>0</v>
      </c>
      <c r="BF652">
        <f t="shared" si="47"/>
        <v>0</v>
      </c>
      <c r="BG652">
        <f t="shared" si="47"/>
        <v>0</v>
      </c>
      <c r="BH652">
        <f t="shared" si="47"/>
        <v>0</v>
      </c>
      <c r="BI652">
        <f t="shared" si="47"/>
        <v>0</v>
      </c>
      <c r="BJ652">
        <f t="shared" si="48"/>
        <v>1</v>
      </c>
      <c r="BK652">
        <f t="shared" si="49"/>
        <v>1</v>
      </c>
      <c r="BL652">
        <f t="shared" si="49"/>
        <v>1</v>
      </c>
      <c r="BM652">
        <f t="shared" si="49"/>
        <v>1</v>
      </c>
      <c r="BN652">
        <f t="shared" si="49"/>
        <v>1</v>
      </c>
      <c r="BO652">
        <f t="shared" si="49"/>
        <v>0</v>
      </c>
      <c r="BP652">
        <f t="shared" si="49"/>
        <v>0</v>
      </c>
    </row>
    <row r="653" spans="3:68" x14ac:dyDescent="0.2">
      <c r="C653" s="150" t="str">
        <f>IFERROR(VLOOKUP(TABLA!F653,BLIOTECAS!$C$1:$E$26,3,FALSE),"")</f>
        <v>Ciencias Experimentales</v>
      </c>
      <c r="D653" s="209">
        <v>43970.78402777778</v>
      </c>
      <c r="E653" s="209" t="s">
        <v>396</v>
      </c>
      <c r="F653" t="s">
        <v>223</v>
      </c>
      <c r="G653" t="s">
        <v>320</v>
      </c>
      <c r="H653" t="s">
        <v>320</v>
      </c>
      <c r="I653" t="s">
        <v>318</v>
      </c>
      <c r="J653" t="s">
        <v>223</v>
      </c>
      <c r="K653" t="s">
        <v>96</v>
      </c>
      <c r="L653" t="s">
        <v>105</v>
      </c>
      <c r="S653" t="s">
        <v>270</v>
      </c>
      <c r="T653" t="s">
        <v>26</v>
      </c>
      <c r="U653">
        <v>4</v>
      </c>
      <c r="V653">
        <v>2</v>
      </c>
      <c r="W653">
        <v>3</v>
      </c>
      <c r="X653">
        <v>4</v>
      </c>
      <c r="Y653">
        <v>4</v>
      </c>
      <c r="Z653">
        <v>3</v>
      </c>
      <c r="AA653">
        <v>4</v>
      </c>
      <c r="AB653">
        <v>4</v>
      </c>
      <c r="AC653">
        <v>4</v>
      </c>
      <c r="AD653">
        <v>4</v>
      </c>
      <c r="AF653">
        <v>3</v>
      </c>
      <c r="AG653">
        <v>4</v>
      </c>
      <c r="AH653">
        <v>4</v>
      </c>
      <c r="AI653">
        <v>4</v>
      </c>
      <c r="AJ653">
        <v>4</v>
      </c>
      <c r="AK653" t="s">
        <v>26</v>
      </c>
      <c r="AL653">
        <v>4</v>
      </c>
      <c r="AM653">
        <v>4</v>
      </c>
      <c r="AN653" t="s">
        <v>499</v>
      </c>
      <c r="AV653" s="109" t="s">
        <v>26</v>
      </c>
      <c r="AW653" t="s">
        <v>26</v>
      </c>
      <c r="AY653">
        <v>4</v>
      </c>
      <c r="AZ653" s="109">
        <v>4</v>
      </c>
      <c r="BA653" s="191" t="s">
        <v>311</v>
      </c>
      <c r="BB653" t="s">
        <v>308</v>
      </c>
      <c r="BD653">
        <f t="shared" si="46"/>
        <v>0</v>
      </c>
      <c r="BE653">
        <f t="shared" si="47"/>
        <v>0</v>
      </c>
      <c r="BF653">
        <f t="shared" si="47"/>
        <v>1</v>
      </c>
      <c r="BG653">
        <f t="shared" si="47"/>
        <v>0</v>
      </c>
      <c r="BH653">
        <f t="shared" si="47"/>
        <v>0</v>
      </c>
      <c r="BI653">
        <f t="shared" si="47"/>
        <v>0</v>
      </c>
      <c r="BJ653">
        <f t="shared" si="48"/>
        <v>0</v>
      </c>
      <c r="BK653">
        <f t="shared" si="49"/>
        <v>1</v>
      </c>
      <c r="BL653">
        <f t="shared" si="49"/>
        <v>1</v>
      </c>
      <c r="BM653">
        <f t="shared" si="49"/>
        <v>1</v>
      </c>
      <c r="BN653">
        <f t="shared" si="49"/>
        <v>1</v>
      </c>
      <c r="BO653">
        <f t="shared" si="49"/>
        <v>0</v>
      </c>
      <c r="BP653">
        <f t="shared" si="49"/>
        <v>0</v>
      </c>
    </row>
    <row r="654" spans="3:68" x14ac:dyDescent="0.2">
      <c r="C654" s="150" t="str">
        <f>IFERROR(VLOOKUP(TABLA!F654,BLIOTECAS!$C$1:$E$26,3,FALSE),"")</f>
        <v>Ciencias Experimentales</v>
      </c>
      <c r="D654" s="209">
        <v>43970.78402777778</v>
      </c>
      <c r="E654" s="209" t="s">
        <v>396</v>
      </c>
      <c r="F654" t="s">
        <v>98</v>
      </c>
      <c r="G654" t="s">
        <v>301</v>
      </c>
      <c r="H654" t="s">
        <v>320</v>
      </c>
      <c r="I654" t="s">
        <v>306</v>
      </c>
      <c r="J654" t="s">
        <v>98</v>
      </c>
      <c r="K654" t="s">
        <v>94</v>
      </c>
      <c r="L654" t="s">
        <v>96</v>
      </c>
      <c r="S654" t="s">
        <v>26</v>
      </c>
      <c r="T654" t="s">
        <v>270</v>
      </c>
      <c r="U654">
        <v>3</v>
      </c>
      <c r="V654">
        <v>2</v>
      </c>
      <c r="W654">
        <v>2</v>
      </c>
      <c r="X654">
        <v>2</v>
      </c>
      <c r="Y654">
        <v>5</v>
      </c>
      <c r="Z654">
        <v>3</v>
      </c>
      <c r="AA654">
        <v>5</v>
      </c>
      <c r="AB654">
        <v>2</v>
      </c>
      <c r="AC654">
        <v>3</v>
      </c>
      <c r="AD654">
        <v>3</v>
      </c>
      <c r="AF654">
        <v>3</v>
      </c>
      <c r="AG654">
        <v>3</v>
      </c>
      <c r="AH654">
        <v>4</v>
      </c>
      <c r="AI654">
        <v>4</v>
      </c>
      <c r="AJ654">
        <v>4</v>
      </c>
      <c r="AK654" t="s">
        <v>26</v>
      </c>
      <c r="AL654">
        <v>3</v>
      </c>
      <c r="AM654">
        <v>3</v>
      </c>
      <c r="AN654" t="s">
        <v>345</v>
      </c>
      <c r="AV654" s="109" t="s">
        <v>26</v>
      </c>
      <c r="AW654" t="s">
        <v>26</v>
      </c>
      <c r="AY654">
        <v>5</v>
      </c>
      <c r="AZ654" s="109">
        <v>5</v>
      </c>
      <c r="BA654" s="191" t="s">
        <v>311</v>
      </c>
      <c r="BB654" t="s">
        <v>317</v>
      </c>
      <c r="BD654">
        <f t="shared" si="46"/>
        <v>1</v>
      </c>
      <c r="BE654">
        <f t="shared" si="47"/>
        <v>0</v>
      </c>
      <c r="BF654">
        <f t="shared" si="47"/>
        <v>0</v>
      </c>
      <c r="BG654">
        <f t="shared" si="47"/>
        <v>0</v>
      </c>
      <c r="BH654">
        <f t="shared" si="47"/>
        <v>0</v>
      </c>
      <c r="BI654">
        <f t="shared" si="47"/>
        <v>0</v>
      </c>
      <c r="BJ654">
        <f t="shared" si="48"/>
        <v>0</v>
      </c>
      <c r="BK654">
        <f t="shared" si="49"/>
        <v>0</v>
      </c>
      <c r="BL654">
        <f t="shared" si="49"/>
        <v>0</v>
      </c>
      <c r="BM654">
        <f t="shared" si="49"/>
        <v>1</v>
      </c>
      <c r="BN654">
        <f t="shared" si="49"/>
        <v>0</v>
      </c>
      <c r="BO654">
        <f t="shared" si="49"/>
        <v>0</v>
      </c>
      <c r="BP654">
        <f t="shared" si="49"/>
        <v>0</v>
      </c>
    </row>
    <row r="655" spans="3:68" x14ac:dyDescent="0.2">
      <c r="C655" s="150" t="str">
        <f>IFERROR(VLOOKUP(TABLA!F655,BLIOTECAS!$C$1:$E$26,3,FALSE),"")</f>
        <v/>
      </c>
      <c r="D655" s="209">
        <v>43970.781944444447</v>
      </c>
      <c r="E655" s="209" t="s">
        <v>401</v>
      </c>
      <c r="G655" t="s">
        <v>300</v>
      </c>
      <c r="H655" t="s">
        <v>301</v>
      </c>
      <c r="I655" t="s">
        <v>316</v>
      </c>
      <c r="J655" t="s">
        <v>106</v>
      </c>
      <c r="L655" t="s">
        <v>90</v>
      </c>
      <c r="S655" t="s">
        <v>26</v>
      </c>
      <c r="T655" t="s">
        <v>26</v>
      </c>
      <c r="U655">
        <v>1</v>
      </c>
      <c r="V655">
        <v>4</v>
      </c>
      <c r="W655">
        <v>1</v>
      </c>
      <c r="X655">
        <v>1</v>
      </c>
      <c r="Y655">
        <v>1</v>
      </c>
      <c r="Z655">
        <v>1</v>
      </c>
      <c r="AA655">
        <v>1</v>
      </c>
      <c r="AB655">
        <v>1</v>
      </c>
      <c r="AC655">
        <v>4</v>
      </c>
      <c r="AF655">
        <v>5</v>
      </c>
      <c r="AG655">
        <v>5</v>
      </c>
      <c r="AH655">
        <v>5</v>
      </c>
      <c r="AI655">
        <v>5</v>
      </c>
      <c r="AJ655">
        <v>5</v>
      </c>
      <c r="AK655" t="s">
        <v>270</v>
      </c>
      <c r="AL655">
        <v>3</v>
      </c>
      <c r="AM655">
        <v>3</v>
      </c>
      <c r="AN655" t="s">
        <v>307</v>
      </c>
      <c r="AV655" s="109" t="s">
        <v>270</v>
      </c>
      <c r="AW655" t="s">
        <v>26</v>
      </c>
      <c r="AY655">
        <v>5</v>
      </c>
      <c r="AZ655" s="109">
        <v>5</v>
      </c>
      <c r="BA655" s="191" t="s">
        <v>303</v>
      </c>
      <c r="BB655" t="s">
        <v>304</v>
      </c>
      <c r="BD655">
        <f t="shared" si="46"/>
        <v>0</v>
      </c>
      <c r="BE655">
        <f t="shared" si="47"/>
        <v>0</v>
      </c>
      <c r="BF655">
        <f t="shared" si="47"/>
        <v>0</v>
      </c>
      <c r="BG655">
        <f t="shared" si="47"/>
        <v>1</v>
      </c>
      <c r="BH655">
        <f t="shared" si="47"/>
        <v>0</v>
      </c>
      <c r="BI655">
        <f t="shared" si="47"/>
        <v>0</v>
      </c>
      <c r="BJ655">
        <f t="shared" si="48"/>
        <v>0</v>
      </c>
      <c r="BK655">
        <f t="shared" si="49"/>
        <v>0</v>
      </c>
      <c r="BL655">
        <f t="shared" si="49"/>
        <v>0</v>
      </c>
      <c r="BM655">
        <f t="shared" si="49"/>
        <v>0</v>
      </c>
      <c r="BN655">
        <f t="shared" si="49"/>
        <v>0</v>
      </c>
      <c r="BO655">
        <f t="shared" si="49"/>
        <v>1</v>
      </c>
      <c r="BP655">
        <f t="shared" si="49"/>
        <v>0</v>
      </c>
    </row>
    <row r="656" spans="3:68" x14ac:dyDescent="0.2">
      <c r="C656" s="150" t="str">
        <f>IFERROR(VLOOKUP(TABLA!F656,BLIOTECAS!$C$1:$E$26,3,FALSE),"")</f>
        <v/>
      </c>
      <c r="D656" s="209">
        <v>43970.780555555553</v>
      </c>
      <c r="G656" t="s">
        <v>305</v>
      </c>
      <c r="H656" t="s">
        <v>300</v>
      </c>
      <c r="I656" t="s">
        <v>327</v>
      </c>
      <c r="J656" t="s">
        <v>309</v>
      </c>
      <c r="K656" t="s">
        <v>310</v>
      </c>
      <c r="S656" t="s">
        <v>270</v>
      </c>
      <c r="T656" t="s">
        <v>270</v>
      </c>
      <c r="U656">
        <v>4</v>
      </c>
      <c r="V656">
        <v>1</v>
      </c>
      <c r="W656">
        <v>2</v>
      </c>
      <c r="X656">
        <v>3</v>
      </c>
      <c r="Y656">
        <v>4</v>
      </c>
      <c r="Z656">
        <v>2</v>
      </c>
      <c r="AA656">
        <v>4</v>
      </c>
      <c r="AB656">
        <v>2</v>
      </c>
      <c r="AC656">
        <v>3</v>
      </c>
      <c r="AD656">
        <v>3</v>
      </c>
      <c r="AF656">
        <v>4</v>
      </c>
      <c r="AG656">
        <v>5</v>
      </c>
      <c r="AH656">
        <v>5</v>
      </c>
      <c r="AI656">
        <v>4</v>
      </c>
      <c r="AJ656">
        <v>4</v>
      </c>
      <c r="AK656" t="s">
        <v>270</v>
      </c>
      <c r="AL656">
        <v>3</v>
      </c>
      <c r="AM656">
        <v>1</v>
      </c>
      <c r="AN656" t="s">
        <v>307</v>
      </c>
      <c r="AV656" s="109" t="s">
        <v>26</v>
      </c>
      <c r="AW656" t="s">
        <v>26</v>
      </c>
      <c r="AY656">
        <v>4</v>
      </c>
      <c r="AZ656" s="109">
        <v>5</v>
      </c>
      <c r="BA656" s="191" t="s">
        <v>311</v>
      </c>
      <c r="BB656" t="s">
        <v>308</v>
      </c>
      <c r="BD656">
        <f t="shared" si="46"/>
        <v>1</v>
      </c>
      <c r="BE656">
        <f t="shared" si="47"/>
        <v>0</v>
      </c>
      <c r="BF656">
        <f t="shared" si="47"/>
        <v>1</v>
      </c>
      <c r="BG656">
        <f t="shared" si="47"/>
        <v>0</v>
      </c>
      <c r="BH656">
        <f t="shared" si="47"/>
        <v>0</v>
      </c>
      <c r="BI656">
        <f t="shared" si="47"/>
        <v>0</v>
      </c>
      <c r="BJ656">
        <f t="shared" si="48"/>
        <v>0</v>
      </c>
      <c r="BK656">
        <f t="shared" si="49"/>
        <v>0</v>
      </c>
      <c r="BL656">
        <f t="shared" si="49"/>
        <v>0</v>
      </c>
      <c r="BM656">
        <f t="shared" si="49"/>
        <v>0</v>
      </c>
      <c r="BN656">
        <f t="shared" si="49"/>
        <v>0</v>
      </c>
      <c r="BO656">
        <f t="shared" si="49"/>
        <v>1</v>
      </c>
      <c r="BP656">
        <f t="shared" si="49"/>
        <v>0</v>
      </c>
    </row>
    <row r="657" spans="3:68" x14ac:dyDescent="0.2">
      <c r="C657" s="150" t="str">
        <f>IFERROR(VLOOKUP(TABLA!F657,BLIOTECAS!$C$1:$E$26,3,FALSE),"")</f>
        <v>Ciencias de la Salud</v>
      </c>
      <c r="D657" s="209">
        <v>43970.77847222222</v>
      </c>
      <c r="E657" s="209" t="s">
        <v>396</v>
      </c>
      <c r="F657" t="s">
        <v>222</v>
      </c>
      <c r="G657" t="s">
        <v>305</v>
      </c>
      <c r="H657" t="s">
        <v>300</v>
      </c>
      <c r="I657" t="s">
        <v>306</v>
      </c>
      <c r="J657" t="s">
        <v>222</v>
      </c>
      <c r="M657" t="s">
        <v>608</v>
      </c>
      <c r="S657" t="s">
        <v>270</v>
      </c>
      <c r="T657" t="s">
        <v>270</v>
      </c>
      <c r="U657">
        <v>3</v>
      </c>
      <c r="V657">
        <v>1</v>
      </c>
      <c r="W657">
        <v>1</v>
      </c>
      <c r="X657">
        <v>1</v>
      </c>
      <c r="Y657">
        <v>4</v>
      </c>
      <c r="Z657">
        <v>1</v>
      </c>
      <c r="AA657">
        <v>3</v>
      </c>
      <c r="AB657">
        <v>1</v>
      </c>
      <c r="AC657">
        <v>3</v>
      </c>
      <c r="AD657">
        <v>4</v>
      </c>
      <c r="AF657">
        <v>4</v>
      </c>
      <c r="AG657">
        <v>4</v>
      </c>
      <c r="AH657">
        <v>3</v>
      </c>
      <c r="AI657">
        <v>2</v>
      </c>
      <c r="AJ657">
        <v>4</v>
      </c>
      <c r="AK657" t="s">
        <v>26</v>
      </c>
      <c r="AL657">
        <v>3</v>
      </c>
      <c r="AM657">
        <v>3</v>
      </c>
      <c r="AN657" t="s">
        <v>345</v>
      </c>
      <c r="AV657" s="109" t="s">
        <v>26</v>
      </c>
      <c r="AW657" t="s">
        <v>26</v>
      </c>
      <c r="AY657">
        <v>4</v>
      </c>
      <c r="AZ657" s="109">
        <v>4</v>
      </c>
      <c r="BA657" s="191" t="s">
        <v>311</v>
      </c>
      <c r="BB657" t="s">
        <v>317</v>
      </c>
      <c r="BD657">
        <f t="shared" si="46"/>
        <v>1</v>
      </c>
      <c r="BE657">
        <f t="shared" si="47"/>
        <v>0</v>
      </c>
      <c r="BF657">
        <f t="shared" si="47"/>
        <v>0</v>
      </c>
      <c r="BG657">
        <f t="shared" si="47"/>
        <v>0</v>
      </c>
      <c r="BH657">
        <f t="shared" si="47"/>
        <v>0</v>
      </c>
      <c r="BI657">
        <f t="shared" si="47"/>
        <v>0</v>
      </c>
      <c r="BJ657">
        <f t="shared" si="48"/>
        <v>0</v>
      </c>
      <c r="BK657">
        <f t="shared" si="49"/>
        <v>0</v>
      </c>
      <c r="BL657">
        <f t="shared" si="49"/>
        <v>0</v>
      </c>
      <c r="BM657">
        <f t="shared" si="49"/>
        <v>1</v>
      </c>
      <c r="BN657">
        <f t="shared" si="49"/>
        <v>0</v>
      </c>
      <c r="BO657">
        <f t="shared" si="49"/>
        <v>0</v>
      </c>
      <c r="BP657">
        <f t="shared" si="49"/>
        <v>0</v>
      </c>
    </row>
    <row r="658" spans="3:68" x14ac:dyDescent="0.2">
      <c r="C658" s="150" t="str">
        <f>IFERROR(VLOOKUP(TABLA!F658,BLIOTECAS!$C$1:$E$26,3,FALSE),"")</f>
        <v>Ciencias de la Salud</v>
      </c>
      <c r="D658" s="209">
        <v>43970.77847222222</v>
      </c>
      <c r="E658" s="209" t="s">
        <v>396</v>
      </c>
      <c r="F658" t="s">
        <v>101</v>
      </c>
      <c r="G658" t="s">
        <v>301</v>
      </c>
      <c r="H658" t="s">
        <v>300</v>
      </c>
      <c r="I658" t="s">
        <v>306</v>
      </c>
      <c r="J658" t="s">
        <v>106</v>
      </c>
      <c r="K658" t="s">
        <v>309</v>
      </c>
      <c r="L658" t="s">
        <v>90</v>
      </c>
      <c r="M658" t="s">
        <v>609</v>
      </c>
      <c r="S658" t="s">
        <v>26</v>
      </c>
      <c r="T658" t="s">
        <v>270</v>
      </c>
      <c r="U658">
        <v>2</v>
      </c>
      <c r="V658">
        <v>1</v>
      </c>
      <c r="Y658">
        <v>2</v>
      </c>
      <c r="Z658">
        <v>1</v>
      </c>
      <c r="AA658">
        <v>5</v>
      </c>
      <c r="AB658">
        <v>1</v>
      </c>
      <c r="AC658">
        <v>5</v>
      </c>
      <c r="AD658">
        <v>5</v>
      </c>
      <c r="AF658">
        <v>5</v>
      </c>
      <c r="AG658">
        <v>5</v>
      </c>
      <c r="AH658">
        <v>5</v>
      </c>
      <c r="AI658">
        <v>5</v>
      </c>
      <c r="AJ658">
        <v>5</v>
      </c>
      <c r="AK658" t="s">
        <v>26</v>
      </c>
      <c r="AL658">
        <v>5</v>
      </c>
      <c r="AM658">
        <v>1</v>
      </c>
      <c r="AN658" t="s">
        <v>345</v>
      </c>
      <c r="AV658" s="109" t="s">
        <v>270</v>
      </c>
      <c r="AW658" t="s">
        <v>26</v>
      </c>
      <c r="AY658">
        <v>5</v>
      </c>
      <c r="AZ658" s="109">
        <v>5</v>
      </c>
      <c r="BA658" s="191" t="s">
        <v>303</v>
      </c>
      <c r="BB658" t="s">
        <v>308</v>
      </c>
      <c r="BC658" t="s">
        <v>610</v>
      </c>
      <c r="BD658">
        <f t="shared" si="46"/>
        <v>1</v>
      </c>
      <c r="BE658">
        <f t="shared" si="47"/>
        <v>0</v>
      </c>
      <c r="BF658">
        <f t="shared" si="47"/>
        <v>0</v>
      </c>
      <c r="BG658">
        <f t="shared" si="47"/>
        <v>0</v>
      </c>
      <c r="BH658">
        <f t="shared" si="47"/>
        <v>0</v>
      </c>
      <c r="BI658">
        <f t="shared" si="47"/>
        <v>0</v>
      </c>
      <c r="BJ658">
        <f t="shared" si="48"/>
        <v>0</v>
      </c>
      <c r="BK658">
        <f t="shared" si="49"/>
        <v>0</v>
      </c>
      <c r="BL658">
        <f t="shared" si="49"/>
        <v>0</v>
      </c>
      <c r="BM658">
        <f t="shared" si="49"/>
        <v>1</v>
      </c>
      <c r="BN658">
        <f t="shared" si="49"/>
        <v>0</v>
      </c>
      <c r="BO658">
        <f t="shared" si="49"/>
        <v>0</v>
      </c>
      <c r="BP658">
        <f t="shared" si="49"/>
        <v>0</v>
      </c>
    </row>
    <row r="659" spans="3:68" x14ac:dyDescent="0.2">
      <c r="C659" s="150" t="str">
        <f>IFERROR(VLOOKUP(TABLA!F659,BLIOTECAS!$C$1:$E$26,3,FALSE),"")</f>
        <v>Humanidades</v>
      </c>
      <c r="D659" s="209">
        <v>43970.775694444441</v>
      </c>
      <c r="E659" s="209" t="s">
        <v>407</v>
      </c>
      <c r="F659" t="s">
        <v>104</v>
      </c>
      <c r="G659" t="s">
        <v>301</v>
      </c>
      <c r="H659" t="s">
        <v>301</v>
      </c>
      <c r="I659" t="s">
        <v>336</v>
      </c>
      <c r="J659" t="s">
        <v>309</v>
      </c>
      <c r="K659" t="s">
        <v>310</v>
      </c>
      <c r="L659" t="s">
        <v>90</v>
      </c>
      <c r="M659" t="s">
        <v>611</v>
      </c>
      <c r="S659" t="s">
        <v>270</v>
      </c>
      <c r="T659" t="s">
        <v>270</v>
      </c>
      <c r="U659">
        <v>3</v>
      </c>
      <c r="V659">
        <v>5</v>
      </c>
      <c r="W659">
        <v>4</v>
      </c>
      <c r="X659">
        <v>1</v>
      </c>
      <c r="Y659">
        <v>4</v>
      </c>
      <c r="Z659">
        <v>5</v>
      </c>
      <c r="AA659">
        <v>3</v>
      </c>
      <c r="AB659">
        <v>1</v>
      </c>
      <c r="AC659">
        <v>4</v>
      </c>
      <c r="AD659">
        <v>2</v>
      </c>
      <c r="AF659">
        <v>5</v>
      </c>
      <c r="AG659">
        <v>5</v>
      </c>
      <c r="AH659">
        <v>5</v>
      </c>
      <c r="AI659">
        <v>3</v>
      </c>
      <c r="AJ659">
        <v>3</v>
      </c>
      <c r="AK659" t="s">
        <v>270</v>
      </c>
      <c r="AL659">
        <v>4</v>
      </c>
      <c r="AM659">
        <v>4</v>
      </c>
      <c r="AN659" t="s">
        <v>307</v>
      </c>
      <c r="AV659" s="109" t="s">
        <v>270</v>
      </c>
      <c r="AW659" t="s">
        <v>26</v>
      </c>
      <c r="AY659">
        <v>4</v>
      </c>
      <c r="AZ659" s="109">
        <v>4</v>
      </c>
      <c r="BA659" s="191" t="s">
        <v>311</v>
      </c>
      <c r="BB659" t="s">
        <v>333</v>
      </c>
      <c r="BC659" t="s">
        <v>612</v>
      </c>
      <c r="BD659">
        <f t="shared" si="46"/>
        <v>0</v>
      </c>
      <c r="BE659">
        <f t="shared" si="47"/>
        <v>1</v>
      </c>
      <c r="BF659">
        <f t="shared" si="47"/>
        <v>1</v>
      </c>
      <c r="BG659">
        <f t="shared" si="47"/>
        <v>0</v>
      </c>
      <c r="BH659">
        <f t="shared" si="47"/>
        <v>0</v>
      </c>
      <c r="BI659">
        <f t="shared" si="47"/>
        <v>0</v>
      </c>
      <c r="BJ659">
        <f t="shared" si="48"/>
        <v>0</v>
      </c>
      <c r="BK659">
        <f t="shared" si="49"/>
        <v>0</v>
      </c>
      <c r="BL659">
        <f t="shared" si="49"/>
        <v>0</v>
      </c>
      <c r="BM659">
        <f t="shared" si="49"/>
        <v>0</v>
      </c>
      <c r="BN659">
        <f t="shared" si="49"/>
        <v>0</v>
      </c>
      <c r="BO659">
        <f t="shared" si="49"/>
        <v>1</v>
      </c>
      <c r="BP659">
        <f t="shared" si="49"/>
        <v>0</v>
      </c>
    </row>
    <row r="660" spans="3:68" x14ac:dyDescent="0.2">
      <c r="C660" s="150" t="str">
        <f>IFERROR(VLOOKUP(TABLA!F660,BLIOTECAS!$C$1:$E$26,3,FALSE),"")</f>
        <v>Ciencias Sociales</v>
      </c>
      <c r="D660" s="209">
        <v>43970.774305555555</v>
      </c>
      <c r="E660" s="209" t="s">
        <v>396</v>
      </c>
      <c r="F660" t="s">
        <v>91</v>
      </c>
      <c r="G660" t="s">
        <v>320</v>
      </c>
      <c r="H660" t="s">
        <v>320</v>
      </c>
      <c r="I660" t="s">
        <v>306</v>
      </c>
      <c r="J660" t="s">
        <v>91</v>
      </c>
      <c r="K660" t="s">
        <v>91</v>
      </c>
      <c r="L660" t="s">
        <v>91</v>
      </c>
      <c r="S660" t="s">
        <v>26</v>
      </c>
      <c r="T660" t="s">
        <v>26</v>
      </c>
      <c r="U660">
        <v>1</v>
      </c>
      <c r="V660">
        <v>1</v>
      </c>
      <c r="W660">
        <v>1</v>
      </c>
      <c r="X660">
        <v>3</v>
      </c>
      <c r="Y660">
        <v>3</v>
      </c>
      <c r="Z660">
        <v>5</v>
      </c>
      <c r="AA660">
        <v>3</v>
      </c>
      <c r="AB660">
        <v>5</v>
      </c>
      <c r="AC660">
        <v>1</v>
      </c>
      <c r="AD660">
        <v>1</v>
      </c>
      <c r="AF660">
        <v>1</v>
      </c>
      <c r="AG660">
        <v>1</v>
      </c>
      <c r="AH660">
        <v>1</v>
      </c>
      <c r="AI660">
        <v>2</v>
      </c>
      <c r="AJ660">
        <v>5</v>
      </c>
      <c r="AK660" t="s">
        <v>26</v>
      </c>
      <c r="AL660">
        <v>1</v>
      </c>
      <c r="AM660">
        <v>1</v>
      </c>
      <c r="AN660" t="s">
        <v>408</v>
      </c>
      <c r="AV660" s="109" t="s">
        <v>26</v>
      </c>
      <c r="AW660" t="s">
        <v>26</v>
      </c>
      <c r="AY660">
        <v>5</v>
      </c>
      <c r="AZ660" s="109">
        <v>5</v>
      </c>
      <c r="BA660" s="191" t="s">
        <v>330</v>
      </c>
      <c r="BB660" t="s">
        <v>317</v>
      </c>
      <c r="BD660">
        <f t="shared" si="46"/>
        <v>1</v>
      </c>
      <c r="BE660">
        <f t="shared" si="47"/>
        <v>0</v>
      </c>
      <c r="BF660">
        <f t="shared" si="47"/>
        <v>0</v>
      </c>
      <c r="BG660">
        <f t="shared" si="47"/>
        <v>0</v>
      </c>
      <c r="BH660">
        <f t="shared" si="47"/>
        <v>0</v>
      </c>
      <c r="BI660">
        <f t="shared" si="47"/>
        <v>0</v>
      </c>
      <c r="BJ660">
        <f t="shared" si="48"/>
        <v>1</v>
      </c>
      <c r="BK660">
        <f t="shared" si="49"/>
        <v>0</v>
      </c>
      <c r="BL660">
        <f t="shared" si="49"/>
        <v>1</v>
      </c>
      <c r="BM660">
        <f t="shared" si="49"/>
        <v>1</v>
      </c>
      <c r="BN660">
        <f t="shared" si="49"/>
        <v>0</v>
      </c>
      <c r="BO660">
        <f t="shared" si="49"/>
        <v>0</v>
      </c>
      <c r="BP660">
        <f t="shared" si="49"/>
        <v>0</v>
      </c>
    </row>
    <row r="661" spans="3:68" x14ac:dyDescent="0.2">
      <c r="C661" s="150" t="str">
        <f>IFERROR(VLOOKUP(TABLA!F661,BLIOTECAS!$C$1:$E$26,3,FALSE),"")</f>
        <v>Humanidades</v>
      </c>
      <c r="D661" s="209">
        <v>43970.774305555555</v>
      </c>
      <c r="E661" s="209" t="s">
        <v>396</v>
      </c>
      <c r="F661" t="s">
        <v>100</v>
      </c>
      <c r="G661" t="s">
        <v>300</v>
      </c>
      <c r="H661" t="s">
        <v>300</v>
      </c>
      <c r="I661" t="s">
        <v>306</v>
      </c>
      <c r="J661" t="s">
        <v>100</v>
      </c>
      <c r="K661" t="s">
        <v>309</v>
      </c>
      <c r="M661" t="s">
        <v>613</v>
      </c>
      <c r="S661" t="s">
        <v>26</v>
      </c>
      <c r="T661" t="s">
        <v>270</v>
      </c>
      <c r="U661">
        <v>2</v>
      </c>
      <c r="V661">
        <v>1</v>
      </c>
      <c r="W661">
        <v>1</v>
      </c>
      <c r="X661">
        <v>2</v>
      </c>
      <c r="Y661">
        <v>5</v>
      </c>
      <c r="Z661">
        <v>5</v>
      </c>
      <c r="AA661">
        <v>5</v>
      </c>
      <c r="AB661">
        <v>4</v>
      </c>
      <c r="AC661">
        <v>2</v>
      </c>
      <c r="AD661">
        <v>3</v>
      </c>
      <c r="AF661">
        <v>2</v>
      </c>
      <c r="AG661">
        <v>3</v>
      </c>
      <c r="AH661">
        <v>2</v>
      </c>
      <c r="AI661">
        <v>1</v>
      </c>
      <c r="AJ661">
        <v>3</v>
      </c>
      <c r="AK661" t="s">
        <v>26</v>
      </c>
      <c r="AL661">
        <v>3</v>
      </c>
      <c r="AM661">
        <v>3</v>
      </c>
      <c r="AN661" t="s">
        <v>408</v>
      </c>
      <c r="AV661" s="109" t="s">
        <v>270</v>
      </c>
      <c r="AW661" t="s">
        <v>26</v>
      </c>
      <c r="AY661">
        <v>2</v>
      </c>
      <c r="AZ661" s="109">
        <v>1</v>
      </c>
      <c r="BA661" s="191" t="s">
        <v>319</v>
      </c>
      <c r="BB661" t="s">
        <v>317</v>
      </c>
      <c r="BD661">
        <f t="shared" si="46"/>
        <v>1</v>
      </c>
      <c r="BE661">
        <f t="shared" si="47"/>
        <v>0</v>
      </c>
      <c r="BF661">
        <f t="shared" si="47"/>
        <v>0</v>
      </c>
      <c r="BG661">
        <f t="shared" si="47"/>
        <v>0</v>
      </c>
      <c r="BH661">
        <f t="shared" si="47"/>
        <v>0</v>
      </c>
      <c r="BI661">
        <f t="shared" si="47"/>
        <v>0</v>
      </c>
      <c r="BJ661">
        <f t="shared" si="48"/>
        <v>1</v>
      </c>
      <c r="BK661">
        <f t="shared" si="49"/>
        <v>0</v>
      </c>
      <c r="BL661">
        <f t="shared" si="49"/>
        <v>1</v>
      </c>
      <c r="BM661">
        <f t="shared" si="49"/>
        <v>1</v>
      </c>
      <c r="BN661">
        <f t="shared" si="49"/>
        <v>0</v>
      </c>
      <c r="BO661">
        <f t="shared" si="49"/>
        <v>0</v>
      </c>
      <c r="BP661">
        <f t="shared" si="49"/>
        <v>0</v>
      </c>
    </row>
    <row r="662" spans="3:68" x14ac:dyDescent="0.2">
      <c r="C662" s="150" t="str">
        <f>IFERROR(VLOOKUP(TABLA!F662,BLIOTECAS!$C$1:$E$26,3,FALSE),"")</f>
        <v>Ciencias de la Salud</v>
      </c>
      <c r="D662" s="209">
        <v>43970.774305555555</v>
      </c>
      <c r="E662" s="209" t="s">
        <v>396</v>
      </c>
      <c r="F662" t="s">
        <v>101</v>
      </c>
      <c r="G662" t="s">
        <v>300</v>
      </c>
      <c r="H662" t="s">
        <v>300</v>
      </c>
      <c r="I662" t="s">
        <v>327</v>
      </c>
      <c r="J662" t="s">
        <v>309</v>
      </c>
      <c r="K662" t="s">
        <v>101</v>
      </c>
      <c r="L662" t="s">
        <v>106</v>
      </c>
      <c r="S662" t="s">
        <v>26</v>
      </c>
      <c r="T662" t="s">
        <v>270</v>
      </c>
      <c r="U662">
        <v>4</v>
      </c>
      <c r="V662">
        <v>1</v>
      </c>
      <c r="W662">
        <v>2</v>
      </c>
      <c r="X662">
        <v>3</v>
      </c>
      <c r="Y662">
        <v>5</v>
      </c>
      <c r="Z662">
        <v>2</v>
      </c>
      <c r="AA662">
        <v>4</v>
      </c>
      <c r="AB662">
        <v>3</v>
      </c>
      <c r="AC662">
        <v>3</v>
      </c>
      <c r="AD662">
        <v>4</v>
      </c>
      <c r="AF662">
        <v>1</v>
      </c>
      <c r="AG662">
        <v>3</v>
      </c>
      <c r="AH662">
        <v>1</v>
      </c>
      <c r="AI662">
        <v>2</v>
      </c>
      <c r="AJ662">
        <v>3</v>
      </c>
      <c r="AK662" t="s">
        <v>26</v>
      </c>
      <c r="AL662">
        <v>1</v>
      </c>
      <c r="AM662">
        <v>3</v>
      </c>
      <c r="AN662" t="s">
        <v>400</v>
      </c>
      <c r="AV662" s="109" t="s">
        <v>270</v>
      </c>
      <c r="AW662" t="s">
        <v>270</v>
      </c>
      <c r="AY662">
        <v>4</v>
      </c>
      <c r="AZ662" s="109">
        <v>4</v>
      </c>
      <c r="BA662" s="191" t="s">
        <v>319</v>
      </c>
      <c r="BB662" t="s">
        <v>317</v>
      </c>
      <c r="BD662">
        <f t="shared" si="46"/>
        <v>1</v>
      </c>
      <c r="BE662">
        <f t="shared" si="47"/>
        <v>0</v>
      </c>
      <c r="BF662">
        <f t="shared" si="47"/>
        <v>1</v>
      </c>
      <c r="BG662">
        <f t="shared" si="47"/>
        <v>0</v>
      </c>
      <c r="BH662">
        <f t="shared" si="47"/>
        <v>0</v>
      </c>
      <c r="BI662">
        <f t="shared" si="47"/>
        <v>0</v>
      </c>
      <c r="BJ662">
        <f t="shared" si="48"/>
        <v>0</v>
      </c>
      <c r="BK662">
        <f t="shared" si="49"/>
        <v>0</v>
      </c>
      <c r="BL662">
        <f t="shared" si="49"/>
        <v>1</v>
      </c>
      <c r="BM662">
        <f t="shared" si="49"/>
        <v>1</v>
      </c>
      <c r="BN662">
        <f t="shared" si="49"/>
        <v>0</v>
      </c>
      <c r="BO662">
        <f t="shared" si="49"/>
        <v>0</v>
      </c>
      <c r="BP662">
        <f t="shared" si="49"/>
        <v>0</v>
      </c>
    </row>
    <row r="663" spans="3:68" x14ac:dyDescent="0.2">
      <c r="C663" s="150" t="str">
        <f>IFERROR(VLOOKUP(TABLA!F663,BLIOTECAS!$C$1:$E$26,3,FALSE),"")</f>
        <v>Ciencias Sociales</v>
      </c>
      <c r="D663" s="209">
        <v>43970.773611111108</v>
      </c>
      <c r="E663" s="209" t="s">
        <v>396</v>
      </c>
      <c r="F663" t="s">
        <v>97</v>
      </c>
      <c r="G663" t="s">
        <v>300</v>
      </c>
      <c r="H663" t="s">
        <v>305</v>
      </c>
      <c r="I663" t="s">
        <v>327</v>
      </c>
      <c r="J663" t="s">
        <v>97</v>
      </c>
      <c r="K663" t="s">
        <v>225</v>
      </c>
      <c r="L663" t="s">
        <v>93</v>
      </c>
      <c r="S663" t="s">
        <v>270</v>
      </c>
      <c r="T663" t="s">
        <v>270</v>
      </c>
      <c r="U663">
        <v>3</v>
      </c>
      <c r="V663">
        <v>1</v>
      </c>
      <c r="W663">
        <v>1</v>
      </c>
      <c r="X663">
        <v>1</v>
      </c>
      <c r="Y663">
        <v>4</v>
      </c>
      <c r="Z663">
        <v>5</v>
      </c>
      <c r="AA663">
        <v>3</v>
      </c>
      <c r="AB663">
        <v>2</v>
      </c>
      <c r="AC663">
        <v>4</v>
      </c>
      <c r="AD663">
        <v>5</v>
      </c>
      <c r="AF663">
        <v>1</v>
      </c>
      <c r="AG663">
        <v>4</v>
      </c>
      <c r="AH663">
        <v>3</v>
      </c>
      <c r="AI663">
        <v>1</v>
      </c>
      <c r="AJ663">
        <v>5</v>
      </c>
      <c r="AK663" t="s">
        <v>26</v>
      </c>
      <c r="AL663">
        <v>3</v>
      </c>
      <c r="AM663">
        <v>5</v>
      </c>
      <c r="AN663" t="s">
        <v>354</v>
      </c>
      <c r="AV663" s="109" t="s">
        <v>26</v>
      </c>
      <c r="AW663" t="s">
        <v>26</v>
      </c>
      <c r="AY663">
        <v>5</v>
      </c>
      <c r="AZ663" s="109">
        <v>4</v>
      </c>
      <c r="BA663" s="191" t="s">
        <v>311</v>
      </c>
      <c r="BD663">
        <f t="shared" si="46"/>
        <v>1</v>
      </c>
      <c r="BE663">
        <f t="shared" si="47"/>
        <v>0</v>
      </c>
      <c r="BF663">
        <f t="shared" si="47"/>
        <v>1</v>
      </c>
      <c r="BG663">
        <f t="shared" si="47"/>
        <v>0</v>
      </c>
      <c r="BH663">
        <f t="shared" si="47"/>
        <v>0</v>
      </c>
      <c r="BI663">
        <f t="shared" si="47"/>
        <v>0</v>
      </c>
      <c r="BJ663">
        <f t="shared" si="48"/>
        <v>1</v>
      </c>
      <c r="BK663">
        <f t="shared" si="49"/>
        <v>0</v>
      </c>
      <c r="BL663">
        <f t="shared" si="49"/>
        <v>0</v>
      </c>
      <c r="BM663">
        <f t="shared" si="49"/>
        <v>1</v>
      </c>
      <c r="BN663">
        <f t="shared" si="49"/>
        <v>0</v>
      </c>
      <c r="BO663">
        <f t="shared" si="49"/>
        <v>0</v>
      </c>
      <c r="BP663">
        <f t="shared" si="49"/>
        <v>0</v>
      </c>
    </row>
    <row r="664" spans="3:68" x14ac:dyDescent="0.2">
      <c r="C664" s="150" t="str">
        <f>IFERROR(VLOOKUP(TABLA!F664,BLIOTECAS!$C$1:$E$26,3,FALSE),"")</f>
        <v>Ciencias Experimentales</v>
      </c>
      <c r="D664" s="209">
        <v>43970.772916666669</v>
      </c>
      <c r="E664" s="209" t="s">
        <v>396</v>
      </c>
      <c r="F664" t="s">
        <v>96</v>
      </c>
      <c r="G664" t="s">
        <v>300</v>
      </c>
      <c r="H664" t="s">
        <v>397</v>
      </c>
      <c r="I664" t="s">
        <v>318</v>
      </c>
      <c r="J664" t="s">
        <v>98</v>
      </c>
      <c r="L664" t="s">
        <v>96</v>
      </c>
      <c r="S664" t="s">
        <v>26</v>
      </c>
      <c r="T664" t="s">
        <v>270</v>
      </c>
      <c r="U664">
        <v>4</v>
      </c>
      <c r="V664">
        <v>1</v>
      </c>
      <c r="W664">
        <v>4</v>
      </c>
      <c r="X664">
        <v>1</v>
      </c>
      <c r="Y664">
        <v>4</v>
      </c>
      <c r="Z664">
        <v>5</v>
      </c>
      <c r="AA664">
        <v>5</v>
      </c>
      <c r="AB664">
        <v>1</v>
      </c>
      <c r="AC664">
        <v>5</v>
      </c>
      <c r="AD664">
        <v>5</v>
      </c>
      <c r="AF664">
        <v>5</v>
      </c>
      <c r="AG664">
        <v>5</v>
      </c>
      <c r="AH664">
        <v>5</v>
      </c>
      <c r="AI664">
        <v>5</v>
      </c>
      <c r="AJ664">
        <v>5</v>
      </c>
      <c r="AK664" t="s">
        <v>270</v>
      </c>
      <c r="AL664">
        <v>5</v>
      </c>
      <c r="AM664">
        <v>5</v>
      </c>
      <c r="AN664" t="s">
        <v>488</v>
      </c>
      <c r="AV664" s="109" t="s">
        <v>270</v>
      </c>
      <c r="AW664" t="s">
        <v>26</v>
      </c>
      <c r="AY664">
        <v>5</v>
      </c>
      <c r="AZ664" s="109">
        <v>4</v>
      </c>
      <c r="BA664" s="191" t="s">
        <v>303</v>
      </c>
      <c r="BB664" t="s">
        <v>304</v>
      </c>
      <c r="BD664">
        <f t="shared" si="46"/>
        <v>0</v>
      </c>
      <c r="BE664">
        <f t="shared" si="47"/>
        <v>0</v>
      </c>
      <c r="BF664">
        <f t="shared" si="47"/>
        <v>1</v>
      </c>
      <c r="BG664">
        <f t="shared" si="47"/>
        <v>0</v>
      </c>
      <c r="BH664">
        <f t="shared" si="47"/>
        <v>0</v>
      </c>
      <c r="BI664">
        <f t="shared" si="47"/>
        <v>0</v>
      </c>
      <c r="BJ664">
        <f t="shared" si="48"/>
        <v>1</v>
      </c>
      <c r="BK664">
        <f t="shared" si="49"/>
        <v>1</v>
      </c>
      <c r="BL664">
        <f t="shared" si="49"/>
        <v>0</v>
      </c>
      <c r="BM664">
        <f t="shared" si="49"/>
        <v>1</v>
      </c>
      <c r="BN664">
        <f t="shared" si="49"/>
        <v>1</v>
      </c>
      <c r="BO664">
        <f t="shared" si="49"/>
        <v>0</v>
      </c>
      <c r="BP664">
        <f t="shared" si="49"/>
        <v>0</v>
      </c>
    </row>
    <row r="665" spans="3:68" x14ac:dyDescent="0.2">
      <c r="C665" s="150" t="str">
        <f>IFERROR(VLOOKUP(TABLA!F665,BLIOTECAS!$C$1:$E$26,3,FALSE),"")</f>
        <v>Ciencias Sociales</v>
      </c>
      <c r="D665" s="209">
        <v>43970.772916666669</v>
      </c>
      <c r="E665" s="209" t="s">
        <v>401</v>
      </c>
      <c r="F665" t="s">
        <v>93</v>
      </c>
      <c r="G665" t="s">
        <v>300</v>
      </c>
      <c r="H665" t="s">
        <v>300</v>
      </c>
      <c r="I665" t="s">
        <v>316</v>
      </c>
      <c r="J665" t="s">
        <v>93</v>
      </c>
      <c r="S665" t="s">
        <v>26</v>
      </c>
      <c r="T665" t="s">
        <v>26</v>
      </c>
      <c r="U665">
        <v>1</v>
      </c>
      <c r="V665">
        <v>4</v>
      </c>
      <c r="W665">
        <v>4</v>
      </c>
      <c r="X665">
        <v>4</v>
      </c>
      <c r="Y665">
        <v>4</v>
      </c>
      <c r="Z665">
        <v>4</v>
      </c>
      <c r="AA665">
        <v>1</v>
      </c>
      <c r="AB665">
        <v>4</v>
      </c>
      <c r="AC665">
        <v>4</v>
      </c>
      <c r="AD665">
        <v>4</v>
      </c>
      <c r="AF665">
        <v>4</v>
      </c>
      <c r="AG665">
        <v>4</v>
      </c>
      <c r="AH665">
        <v>4</v>
      </c>
      <c r="AI665">
        <v>4</v>
      </c>
      <c r="AK665" t="s">
        <v>26</v>
      </c>
      <c r="AL665">
        <v>4</v>
      </c>
      <c r="AM665">
        <v>4</v>
      </c>
      <c r="AN665" t="s">
        <v>409</v>
      </c>
      <c r="AV665" s="109" t="s">
        <v>26</v>
      </c>
      <c r="AW665" t="s">
        <v>26</v>
      </c>
      <c r="AY665">
        <v>3</v>
      </c>
      <c r="AZ665" s="109">
        <v>4</v>
      </c>
      <c r="BA665" s="191" t="s">
        <v>319</v>
      </c>
      <c r="BB665" t="s">
        <v>308</v>
      </c>
      <c r="BD665">
        <f t="shared" si="46"/>
        <v>0</v>
      </c>
      <c r="BE665">
        <f t="shared" si="47"/>
        <v>0</v>
      </c>
      <c r="BF665">
        <f t="shared" si="47"/>
        <v>0</v>
      </c>
      <c r="BG665">
        <f t="shared" si="47"/>
        <v>1</v>
      </c>
      <c r="BH665">
        <f t="shared" si="47"/>
        <v>0</v>
      </c>
      <c r="BI665">
        <f t="shared" si="47"/>
        <v>0</v>
      </c>
      <c r="BJ665">
        <f t="shared" si="48"/>
        <v>0</v>
      </c>
      <c r="BK665">
        <f t="shared" si="49"/>
        <v>1</v>
      </c>
      <c r="BL665">
        <f t="shared" si="49"/>
        <v>1</v>
      </c>
      <c r="BM665">
        <f t="shared" si="49"/>
        <v>0</v>
      </c>
      <c r="BN665">
        <f t="shared" si="49"/>
        <v>0</v>
      </c>
      <c r="BO665">
        <f t="shared" si="49"/>
        <v>0</v>
      </c>
      <c r="BP665">
        <f t="shared" si="49"/>
        <v>0</v>
      </c>
    </row>
    <row r="666" spans="3:68" x14ac:dyDescent="0.2">
      <c r="C666" s="150" t="str">
        <f>IFERROR(VLOOKUP(TABLA!F666,BLIOTECAS!$C$1:$E$26,3,FALSE),"")</f>
        <v>Ciencias de la Salud</v>
      </c>
      <c r="D666" s="209">
        <v>43970.772916666669</v>
      </c>
      <c r="E666" s="209" t="s">
        <v>396</v>
      </c>
      <c r="F666" t="s">
        <v>109</v>
      </c>
      <c r="G666" t="s">
        <v>301</v>
      </c>
      <c r="H666" t="s">
        <v>300</v>
      </c>
      <c r="I666" t="s">
        <v>327</v>
      </c>
      <c r="J666" t="s">
        <v>309</v>
      </c>
      <c r="K666" t="s">
        <v>109</v>
      </c>
      <c r="L666" t="s">
        <v>108</v>
      </c>
      <c r="M666" t="s">
        <v>614</v>
      </c>
      <c r="S666" t="s">
        <v>26</v>
      </c>
      <c r="T666" t="s">
        <v>270</v>
      </c>
      <c r="U666">
        <v>5</v>
      </c>
      <c r="V666">
        <v>5</v>
      </c>
      <c r="W666">
        <v>5</v>
      </c>
      <c r="X666">
        <v>1</v>
      </c>
      <c r="Y666">
        <v>4</v>
      </c>
      <c r="Z666">
        <v>2</v>
      </c>
      <c r="AA666">
        <v>4</v>
      </c>
      <c r="AB666">
        <v>1</v>
      </c>
      <c r="AC666">
        <v>3</v>
      </c>
      <c r="AD666">
        <v>4</v>
      </c>
      <c r="AF666">
        <v>4</v>
      </c>
      <c r="AG666">
        <v>4</v>
      </c>
      <c r="AH666">
        <v>4</v>
      </c>
      <c r="AI666">
        <v>2</v>
      </c>
      <c r="AJ666">
        <v>2</v>
      </c>
      <c r="AK666" t="s">
        <v>26</v>
      </c>
      <c r="AL666">
        <v>3</v>
      </c>
      <c r="AM666">
        <v>1</v>
      </c>
      <c r="AN666" t="s">
        <v>334</v>
      </c>
      <c r="AV666" s="109" t="s">
        <v>270</v>
      </c>
      <c r="AW666" t="s">
        <v>270</v>
      </c>
      <c r="AX666" t="s">
        <v>25</v>
      </c>
      <c r="AY666">
        <v>5</v>
      </c>
      <c r="AZ666" s="109">
        <v>5</v>
      </c>
      <c r="BA666" s="191" t="s">
        <v>303</v>
      </c>
      <c r="BB666" t="s">
        <v>308</v>
      </c>
      <c r="BD666">
        <f t="shared" si="46"/>
        <v>1</v>
      </c>
      <c r="BE666">
        <f t="shared" si="47"/>
        <v>0</v>
      </c>
      <c r="BF666">
        <f t="shared" si="47"/>
        <v>1</v>
      </c>
      <c r="BG666">
        <f t="shared" si="47"/>
        <v>0</v>
      </c>
      <c r="BH666">
        <f t="shared" si="47"/>
        <v>0</v>
      </c>
      <c r="BI666">
        <f t="shared" si="47"/>
        <v>0</v>
      </c>
      <c r="BJ666">
        <f t="shared" si="48"/>
        <v>0</v>
      </c>
      <c r="BK666">
        <f t="shared" si="49"/>
        <v>1</v>
      </c>
      <c r="BL666">
        <f t="shared" si="49"/>
        <v>0</v>
      </c>
      <c r="BM666">
        <f t="shared" si="49"/>
        <v>0</v>
      </c>
      <c r="BN666">
        <f t="shared" si="49"/>
        <v>0</v>
      </c>
      <c r="BO666">
        <f t="shared" si="49"/>
        <v>0</v>
      </c>
      <c r="BP666">
        <f t="shared" si="49"/>
        <v>0</v>
      </c>
    </row>
    <row r="667" spans="3:68" x14ac:dyDescent="0.2">
      <c r="C667" s="150" t="str">
        <f>IFERROR(VLOOKUP(TABLA!F667,BLIOTECAS!$C$1:$E$26,3,FALSE),"")</f>
        <v>Ciencias Sociales</v>
      </c>
      <c r="D667" s="209">
        <v>43970.772916666669</v>
      </c>
      <c r="E667" s="209" t="s">
        <v>396</v>
      </c>
      <c r="F667" t="s">
        <v>225</v>
      </c>
      <c r="G667" t="s">
        <v>301</v>
      </c>
      <c r="H667" t="s">
        <v>305</v>
      </c>
      <c r="I667" t="s">
        <v>306</v>
      </c>
      <c r="J667" t="s">
        <v>225</v>
      </c>
      <c r="K667" t="s">
        <v>97</v>
      </c>
      <c r="L667" t="s">
        <v>309</v>
      </c>
      <c r="M667" t="s">
        <v>615</v>
      </c>
      <c r="S667" t="s">
        <v>270</v>
      </c>
      <c r="T667" t="s">
        <v>270</v>
      </c>
      <c r="U667">
        <v>3</v>
      </c>
      <c r="V667">
        <v>4</v>
      </c>
      <c r="W667">
        <v>4</v>
      </c>
      <c r="X667">
        <v>2</v>
      </c>
      <c r="Y667">
        <v>4</v>
      </c>
      <c r="Z667">
        <v>5</v>
      </c>
      <c r="AA667">
        <v>3</v>
      </c>
      <c r="AB667">
        <v>4</v>
      </c>
      <c r="AC667">
        <v>2</v>
      </c>
      <c r="AD667">
        <v>5</v>
      </c>
      <c r="AF667">
        <v>3</v>
      </c>
      <c r="AG667">
        <v>4</v>
      </c>
      <c r="AH667">
        <v>3</v>
      </c>
      <c r="AI667">
        <v>4</v>
      </c>
      <c r="AJ667">
        <v>3</v>
      </c>
      <c r="AK667" t="s">
        <v>270</v>
      </c>
      <c r="AL667">
        <v>4</v>
      </c>
      <c r="AM667">
        <v>4</v>
      </c>
      <c r="AN667" t="s">
        <v>438</v>
      </c>
      <c r="AV667" s="109" t="s">
        <v>26</v>
      </c>
      <c r="AW667" t="s">
        <v>270</v>
      </c>
      <c r="AX667" t="s">
        <v>337</v>
      </c>
      <c r="AY667">
        <v>5</v>
      </c>
      <c r="AZ667" s="109">
        <v>5</v>
      </c>
      <c r="BA667" s="191" t="s">
        <v>303</v>
      </c>
      <c r="BB667" t="s">
        <v>308</v>
      </c>
      <c r="BC667" t="s">
        <v>616</v>
      </c>
      <c r="BD667">
        <f t="shared" si="46"/>
        <v>1</v>
      </c>
      <c r="BE667">
        <f t="shared" si="47"/>
        <v>0</v>
      </c>
      <c r="BF667">
        <f t="shared" si="47"/>
        <v>0</v>
      </c>
      <c r="BG667">
        <f t="shared" si="47"/>
        <v>0</v>
      </c>
      <c r="BH667">
        <f t="shared" si="47"/>
        <v>0</v>
      </c>
      <c r="BI667">
        <f t="shared" si="47"/>
        <v>0</v>
      </c>
      <c r="BJ667">
        <f t="shared" si="48"/>
        <v>1</v>
      </c>
      <c r="BK667">
        <f t="shared" si="49"/>
        <v>1</v>
      </c>
      <c r="BL667">
        <f t="shared" si="49"/>
        <v>0</v>
      </c>
      <c r="BM667">
        <f t="shared" si="49"/>
        <v>1</v>
      </c>
      <c r="BN667">
        <f t="shared" si="49"/>
        <v>0</v>
      </c>
      <c r="BO667">
        <f t="shared" si="49"/>
        <v>0</v>
      </c>
      <c r="BP667">
        <f t="shared" si="49"/>
        <v>0</v>
      </c>
    </row>
    <row r="668" spans="3:68" x14ac:dyDescent="0.2">
      <c r="C668" s="150" t="str">
        <f>IFERROR(VLOOKUP(TABLA!F668,BLIOTECAS!$C$1:$E$26,3,FALSE),"")</f>
        <v>Ciencias Sociales</v>
      </c>
      <c r="D668" s="209">
        <v>43970.772222222222</v>
      </c>
      <c r="E668" s="209" t="s">
        <v>396</v>
      </c>
      <c r="F668" t="s">
        <v>92</v>
      </c>
      <c r="G668" t="s">
        <v>305</v>
      </c>
      <c r="H668" t="s">
        <v>397</v>
      </c>
      <c r="I668" t="s">
        <v>306</v>
      </c>
      <c r="J668" t="s">
        <v>92</v>
      </c>
      <c r="K668" t="s">
        <v>309</v>
      </c>
      <c r="L668" t="s">
        <v>310</v>
      </c>
      <c r="M668" t="s">
        <v>558</v>
      </c>
      <c r="S668" t="s">
        <v>270</v>
      </c>
      <c r="T668" t="s">
        <v>270</v>
      </c>
      <c r="U668">
        <v>2</v>
      </c>
      <c r="V668">
        <v>1</v>
      </c>
      <c r="W668">
        <v>1</v>
      </c>
      <c r="X668">
        <v>4</v>
      </c>
      <c r="Y668">
        <v>4</v>
      </c>
      <c r="Z668">
        <v>5</v>
      </c>
      <c r="AA668">
        <v>5</v>
      </c>
      <c r="AB668">
        <v>1</v>
      </c>
      <c r="AC668">
        <v>3</v>
      </c>
      <c r="AD668">
        <v>4</v>
      </c>
      <c r="AF668">
        <v>4</v>
      </c>
      <c r="AG668">
        <v>4</v>
      </c>
      <c r="AH668">
        <v>5</v>
      </c>
      <c r="AI668">
        <v>5</v>
      </c>
      <c r="AJ668">
        <v>5</v>
      </c>
      <c r="AK668" t="s">
        <v>26</v>
      </c>
      <c r="AL668">
        <v>5</v>
      </c>
      <c r="AM668">
        <v>3</v>
      </c>
      <c r="AN668" t="s">
        <v>408</v>
      </c>
      <c r="AV668" s="109" t="s">
        <v>26</v>
      </c>
      <c r="AW668" t="s">
        <v>26</v>
      </c>
      <c r="AY668">
        <v>5</v>
      </c>
      <c r="AZ668" s="109">
        <v>5</v>
      </c>
      <c r="BA668" s="191" t="s">
        <v>311</v>
      </c>
      <c r="BB668" t="s">
        <v>308</v>
      </c>
      <c r="BD668">
        <f t="shared" si="46"/>
        <v>1</v>
      </c>
      <c r="BE668">
        <f t="shared" si="47"/>
        <v>0</v>
      </c>
      <c r="BF668">
        <f t="shared" si="47"/>
        <v>0</v>
      </c>
      <c r="BG668">
        <f t="shared" si="47"/>
        <v>0</v>
      </c>
      <c r="BH668">
        <f t="shared" si="47"/>
        <v>0</v>
      </c>
      <c r="BI668">
        <f t="shared" si="47"/>
        <v>0</v>
      </c>
      <c r="BJ668">
        <f t="shared" si="48"/>
        <v>1</v>
      </c>
      <c r="BK668">
        <f t="shared" si="49"/>
        <v>0</v>
      </c>
      <c r="BL668">
        <f t="shared" si="49"/>
        <v>1</v>
      </c>
      <c r="BM668">
        <f t="shared" si="49"/>
        <v>1</v>
      </c>
      <c r="BN668">
        <f t="shared" si="49"/>
        <v>0</v>
      </c>
      <c r="BO668">
        <f t="shared" si="49"/>
        <v>0</v>
      </c>
      <c r="BP668">
        <f t="shared" si="49"/>
        <v>0</v>
      </c>
    </row>
    <row r="669" spans="3:68" x14ac:dyDescent="0.2">
      <c r="C669" s="150" t="str">
        <f>IFERROR(VLOOKUP(TABLA!F669,BLIOTECAS!$C$1:$E$26,3,FALSE),"")</f>
        <v/>
      </c>
      <c r="D669" s="209">
        <v>43970.771527777775</v>
      </c>
      <c r="E669" s="209" t="s">
        <v>407</v>
      </c>
      <c r="G669" t="s">
        <v>300</v>
      </c>
      <c r="H669" t="s">
        <v>301</v>
      </c>
      <c r="I669" t="s">
        <v>315</v>
      </c>
      <c r="J669" t="s">
        <v>92</v>
      </c>
      <c r="K669" t="s">
        <v>309</v>
      </c>
      <c r="S669" t="s">
        <v>26</v>
      </c>
      <c r="T669" t="s">
        <v>26</v>
      </c>
      <c r="U669">
        <v>4</v>
      </c>
      <c r="V669">
        <v>4</v>
      </c>
      <c r="W669">
        <v>4</v>
      </c>
      <c r="X669">
        <v>1</v>
      </c>
      <c r="Y669">
        <v>4</v>
      </c>
      <c r="Z669">
        <v>4</v>
      </c>
      <c r="AA669">
        <v>1</v>
      </c>
      <c r="AB669">
        <v>1</v>
      </c>
      <c r="AC669">
        <v>2</v>
      </c>
      <c r="AD669">
        <v>3</v>
      </c>
      <c r="AF669">
        <v>2</v>
      </c>
      <c r="AG669">
        <v>3</v>
      </c>
      <c r="AH669">
        <v>3</v>
      </c>
      <c r="AI669">
        <v>3</v>
      </c>
      <c r="AJ669">
        <v>3</v>
      </c>
      <c r="AK669" t="s">
        <v>26</v>
      </c>
      <c r="AL669">
        <v>3</v>
      </c>
      <c r="AM669">
        <v>3</v>
      </c>
      <c r="AN669" t="s">
        <v>326</v>
      </c>
      <c r="AV669" s="109" t="s">
        <v>26</v>
      </c>
      <c r="AW669" t="s">
        <v>26</v>
      </c>
      <c r="AY669">
        <v>4</v>
      </c>
      <c r="AZ669" s="109">
        <v>5</v>
      </c>
      <c r="BA669" s="191" t="s">
        <v>311</v>
      </c>
      <c r="BB669" t="s">
        <v>308</v>
      </c>
      <c r="BD669">
        <f t="shared" si="46"/>
        <v>0</v>
      </c>
      <c r="BE669">
        <f t="shared" si="47"/>
        <v>1</v>
      </c>
      <c r="BF669">
        <f t="shared" si="47"/>
        <v>0</v>
      </c>
      <c r="BG669">
        <f t="shared" si="47"/>
        <v>0</v>
      </c>
      <c r="BH669">
        <f t="shared" si="47"/>
        <v>0</v>
      </c>
      <c r="BI669">
        <f t="shared" si="47"/>
        <v>0</v>
      </c>
      <c r="BJ669">
        <f t="shared" si="48"/>
        <v>0</v>
      </c>
      <c r="BK669">
        <f t="shared" si="49"/>
        <v>1</v>
      </c>
      <c r="BL669">
        <f t="shared" si="49"/>
        <v>0</v>
      </c>
      <c r="BM669">
        <f t="shared" si="49"/>
        <v>1</v>
      </c>
      <c r="BN669">
        <f t="shared" si="49"/>
        <v>0</v>
      </c>
      <c r="BO669">
        <f t="shared" si="49"/>
        <v>0</v>
      </c>
      <c r="BP669">
        <f t="shared" si="49"/>
        <v>0</v>
      </c>
    </row>
    <row r="670" spans="3:68" x14ac:dyDescent="0.2">
      <c r="C670" s="150" t="str">
        <f>IFERROR(VLOOKUP(TABLA!F670,BLIOTECAS!$C$1:$E$26,3,FALSE),"")</f>
        <v>Humanidades</v>
      </c>
      <c r="D670" s="209">
        <v>43970.770833333336</v>
      </c>
      <c r="E670" s="209" t="s">
        <v>401</v>
      </c>
      <c r="F670" t="s">
        <v>102</v>
      </c>
      <c r="G670" t="s">
        <v>320</v>
      </c>
      <c r="H670" t="s">
        <v>320</v>
      </c>
      <c r="I670" t="s">
        <v>617</v>
      </c>
      <c r="M670" t="s">
        <v>618</v>
      </c>
      <c r="S670" t="s">
        <v>26</v>
      </c>
      <c r="T670" t="s">
        <v>26</v>
      </c>
      <c r="U670">
        <v>1</v>
      </c>
      <c r="V670">
        <v>1</v>
      </c>
      <c r="W670">
        <v>1</v>
      </c>
      <c r="X670">
        <v>5</v>
      </c>
      <c r="Y670">
        <v>1</v>
      </c>
      <c r="Z670">
        <v>5</v>
      </c>
      <c r="AA670">
        <v>1</v>
      </c>
      <c r="AB670">
        <v>5</v>
      </c>
      <c r="AC670">
        <v>1</v>
      </c>
      <c r="AD670">
        <v>3</v>
      </c>
      <c r="AF670">
        <v>1</v>
      </c>
      <c r="AG670">
        <v>1</v>
      </c>
      <c r="AH670">
        <v>3</v>
      </c>
      <c r="AI670">
        <v>1</v>
      </c>
      <c r="AJ670">
        <v>3</v>
      </c>
      <c r="AK670" t="s">
        <v>26</v>
      </c>
      <c r="AL670">
        <v>1</v>
      </c>
      <c r="AM670">
        <v>1</v>
      </c>
      <c r="AN670" t="s">
        <v>334</v>
      </c>
      <c r="AV670" s="109" t="s">
        <v>26</v>
      </c>
      <c r="AW670" t="s">
        <v>26</v>
      </c>
      <c r="AY670">
        <v>1</v>
      </c>
      <c r="AZ670" s="109">
        <v>3</v>
      </c>
      <c r="BA670" s="191" t="s">
        <v>331</v>
      </c>
      <c r="BB670" t="s">
        <v>317</v>
      </c>
      <c r="BC670" t="s">
        <v>619</v>
      </c>
      <c r="BD670">
        <f t="shared" si="46"/>
        <v>0</v>
      </c>
      <c r="BE670">
        <f t="shared" si="47"/>
        <v>0</v>
      </c>
      <c r="BF670">
        <f t="shared" si="47"/>
        <v>0</v>
      </c>
      <c r="BG670">
        <f t="shared" si="47"/>
        <v>1</v>
      </c>
      <c r="BH670">
        <f t="shared" si="47"/>
        <v>0</v>
      </c>
      <c r="BI670">
        <f t="shared" si="47"/>
        <v>0</v>
      </c>
      <c r="BJ670">
        <f t="shared" si="48"/>
        <v>0</v>
      </c>
      <c r="BK670">
        <f t="shared" si="49"/>
        <v>1</v>
      </c>
      <c r="BL670">
        <f t="shared" si="49"/>
        <v>0</v>
      </c>
      <c r="BM670">
        <f t="shared" si="49"/>
        <v>0</v>
      </c>
      <c r="BN670">
        <f t="shared" si="49"/>
        <v>0</v>
      </c>
      <c r="BO670">
        <f t="shared" si="49"/>
        <v>0</v>
      </c>
      <c r="BP670">
        <f t="shared" si="49"/>
        <v>0</v>
      </c>
    </row>
    <row r="671" spans="3:68" x14ac:dyDescent="0.2">
      <c r="C671" s="150" t="str">
        <f>IFERROR(VLOOKUP(TABLA!F671,BLIOTECAS!$C$1:$E$26,3,FALSE),"")</f>
        <v>Humanidades</v>
      </c>
      <c r="D671" s="209">
        <v>43970.768750000003</v>
      </c>
      <c r="E671" s="209" t="s">
        <v>396</v>
      </c>
      <c r="F671" t="s">
        <v>104</v>
      </c>
      <c r="G671" t="s">
        <v>305</v>
      </c>
      <c r="H671" t="s">
        <v>300</v>
      </c>
      <c r="I671" t="s">
        <v>327</v>
      </c>
      <c r="J671" t="s">
        <v>104</v>
      </c>
      <c r="K671" t="s">
        <v>309</v>
      </c>
      <c r="S671" t="s">
        <v>270</v>
      </c>
      <c r="T671" t="s">
        <v>270</v>
      </c>
      <c r="U671">
        <v>4</v>
      </c>
      <c r="V671">
        <v>3</v>
      </c>
      <c r="W671">
        <v>3</v>
      </c>
      <c r="X671">
        <v>4</v>
      </c>
      <c r="Y671">
        <v>4</v>
      </c>
      <c r="Z671">
        <v>4</v>
      </c>
      <c r="AA671">
        <v>5</v>
      </c>
      <c r="AB671">
        <v>4</v>
      </c>
      <c r="AC671">
        <v>5</v>
      </c>
      <c r="AD671">
        <v>4</v>
      </c>
      <c r="AF671">
        <v>4</v>
      </c>
      <c r="AG671">
        <v>4</v>
      </c>
      <c r="AH671">
        <v>3</v>
      </c>
      <c r="AI671">
        <v>4</v>
      </c>
      <c r="AJ671">
        <v>3</v>
      </c>
      <c r="AK671" t="s">
        <v>26</v>
      </c>
      <c r="AL671">
        <v>4</v>
      </c>
      <c r="AM671">
        <v>3</v>
      </c>
      <c r="AN671" t="s">
        <v>307</v>
      </c>
      <c r="AV671" s="109" t="s">
        <v>26</v>
      </c>
      <c r="AW671" t="s">
        <v>26</v>
      </c>
      <c r="AY671">
        <v>3</v>
      </c>
      <c r="AZ671" s="109">
        <v>5</v>
      </c>
      <c r="BA671" s="191" t="s">
        <v>303</v>
      </c>
      <c r="BB671" t="s">
        <v>308</v>
      </c>
      <c r="BD671">
        <f t="shared" si="46"/>
        <v>1</v>
      </c>
      <c r="BE671">
        <f t="shared" si="47"/>
        <v>0</v>
      </c>
      <c r="BF671">
        <f t="shared" si="47"/>
        <v>1</v>
      </c>
      <c r="BG671">
        <f t="shared" si="47"/>
        <v>0</v>
      </c>
      <c r="BH671">
        <f t="shared" si="47"/>
        <v>0</v>
      </c>
      <c r="BI671">
        <f t="shared" si="47"/>
        <v>0</v>
      </c>
      <c r="BJ671">
        <f t="shared" si="48"/>
        <v>0</v>
      </c>
      <c r="BK671">
        <f t="shared" si="49"/>
        <v>0</v>
      </c>
      <c r="BL671">
        <f t="shared" si="49"/>
        <v>0</v>
      </c>
      <c r="BM671">
        <f t="shared" si="49"/>
        <v>0</v>
      </c>
      <c r="BN671">
        <f t="shared" si="49"/>
        <v>0</v>
      </c>
      <c r="BO671">
        <f t="shared" si="49"/>
        <v>1</v>
      </c>
      <c r="BP671">
        <f t="shared" si="49"/>
        <v>0</v>
      </c>
    </row>
    <row r="672" spans="3:68" x14ac:dyDescent="0.2">
      <c r="C672" s="150" t="str">
        <f>IFERROR(VLOOKUP(TABLA!F672,BLIOTECAS!$C$1:$E$26,3,FALSE),"")</f>
        <v>Ciencias Sociales</v>
      </c>
      <c r="D672" s="209">
        <v>43970.768055555556</v>
      </c>
      <c r="E672" s="209" t="s">
        <v>401</v>
      </c>
      <c r="F672" t="s">
        <v>91</v>
      </c>
      <c r="G672" t="s">
        <v>300</v>
      </c>
      <c r="H672" t="s">
        <v>300</v>
      </c>
      <c r="I672" t="s">
        <v>306</v>
      </c>
      <c r="J672" t="s">
        <v>91</v>
      </c>
      <c r="K672" t="s">
        <v>309</v>
      </c>
      <c r="L672" t="s">
        <v>92</v>
      </c>
      <c r="M672" t="s">
        <v>620</v>
      </c>
      <c r="S672" t="s">
        <v>26</v>
      </c>
      <c r="T672" t="s">
        <v>270</v>
      </c>
      <c r="U672">
        <v>2</v>
      </c>
      <c r="V672">
        <v>2</v>
      </c>
      <c r="W672">
        <v>2</v>
      </c>
      <c r="X672">
        <v>2</v>
      </c>
      <c r="Y672">
        <v>3</v>
      </c>
      <c r="Z672">
        <v>5</v>
      </c>
      <c r="AA672">
        <v>2</v>
      </c>
      <c r="AB672">
        <v>3</v>
      </c>
      <c r="AC672">
        <v>2</v>
      </c>
      <c r="AD672">
        <v>3</v>
      </c>
      <c r="AF672">
        <v>2</v>
      </c>
      <c r="AG672">
        <v>3</v>
      </c>
      <c r="AH672">
        <v>1</v>
      </c>
      <c r="AI672">
        <v>2</v>
      </c>
      <c r="AJ672">
        <v>2</v>
      </c>
      <c r="AK672" t="s">
        <v>26</v>
      </c>
      <c r="AL672">
        <v>2</v>
      </c>
      <c r="AM672">
        <v>2</v>
      </c>
      <c r="AN672" t="s">
        <v>468</v>
      </c>
      <c r="AV672" s="109" t="s">
        <v>270</v>
      </c>
      <c r="AW672" t="s">
        <v>26</v>
      </c>
      <c r="AY672">
        <v>4</v>
      </c>
      <c r="AZ672" s="109">
        <v>4</v>
      </c>
      <c r="BA672" s="191" t="s">
        <v>311</v>
      </c>
      <c r="BB672" t="s">
        <v>317</v>
      </c>
      <c r="BD672">
        <f t="shared" si="46"/>
        <v>1</v>
      </c>
      <c r="BE672">
        <f t="shared" si="47"/>
        <v>0</v>
      </c>
      <c r="BF672">
        <f t="shared" si="47"/>
        <v>0</v>
      </c>
      <c r="BG672">
        <f t="shared" si="47"/>
        <v>0</v>
      </c>
      <c r="BH672">
        <f t="shared" si="47"/>
        <v>0</v>
      </c>
      <c r="BI672">
        <f t="shared" si="47"/>
        <v>0</v>
      </c>
      <c r="BJ672">
        <f t="shared" si="48"/>
        <v>1</v>
      </c>
      <c r="BK672">
        <f t="shared" si="49"/>
        <v>1</v>
      </c>
      <c r="BL672">
        <f t="shared" si="49"/>
        <v>1</v>
      </c>
      <c r="BM672">
        <f t="shared" si="49"/>
        <v>1</v>
      </c>
      <c r="BN672">
        <f t="shared" si="49"/>
        <v>1</v>
      </c>
      <c r="BO672">
        <f t="shared" si="49"/>
        <v>0</v>
      </c>
      <c r="BP672">
        <f t="shared" si="49"/>
        <v>0</v>
      </c>
    </row>
    <row r="673" spans="3:68" x14ac:dyDescent="0.2">
      <c r="C673" s="150" t="str">
        <f>IFERROR(VLOOKUP(TABLA!F673,BLIOTECAS!$C$1:$E$26,3,FALSE),"")</f>
        <v>Humanidades</v>
      </c>
      <c r="D673" s="209">
        <v>43970.76666666667</v>
      </c>
      <c r="E673" s="209" t="s">
        <v>396</v>
      </c>
      <c r="F673" t="s">
        <v>89</v>
      </c>
      <c r="G673" t="s">
        <v>305</v>
      </c>
      <c r="H673" t="s">
        <v>300</v>
      </c>
      <c r="I673" t="s">
        <v>306</v>
      </c>
      <c r="J673" t="s">
        <v>89</v>
      </c>
      <c r="K673" t="s">
        <v>104</v>
      </c>
      <c r="L673" t="s">
        <v>90</v>
      </c>
      <c r="S673" t="s">
        <v>26</v>
      </c>
      <c r="T673" t="s">
        <v>270</v>
      </c>
      <c r="U673">
        <v>2</v>
      </c>
      <c r="V673">
        <v>2</v>
      </c>
      <c r="W673">
        <v>1</v>
      </c>
      <c r="X673">
        <v>2</v>
      </c>
      <c r="Y673">
        <v>4</v>
      </c>
      <c r="Z673">
        <v>4</v>
      </c>
      <c r="AA673">
        <v>3</v>
      </c>
      <c r="AB673">
        <v>1</v>
      </c>
      <c r="AC673">
        <v>3</v>
      </c>
      <c r="AD673">
        <v>5</v>
      </c>
      <c r="AF673">
        <v>2</v>
      </c>
      <c r="AG673">
        <v>5</v>
      </c>
      <c r="AH673">
        <v>2</v>
      </c>
      <c r="AI673">
        <v>3</v>
      </c>
      <c r="AJ673">
        <v>4</v>
      </c>
      <c r="AK673" t="s">
        <v>270</v>
      </c>
      <c r="AL673">
        <v>3</v>
      </c>
      <c r="AM673">
        <v>4</v>
      </c>
      <c r="AN673" t="s">
        <v>621</v>
      </c>
      <c r="AV673" s="109" t="s">
        <v>26</v>
      </c>
      <c r="AW673" t="s">
        <v>26</v>
      </c>
      <c r="AY673">
        <v>5</v>
      </c>
      <c r="AZ673" s="109">
        <v>5</v>
      </c>
      <c r="BA673" s="191" t="s">
        <v>311</v>
      </c>
      <c r="BB673" t="s">
        <v>317</v>
      </c>
      <c r="BD673">
        <f t="shared" si="46"/>
        <v>1</v>
      </c>
      <c r="BE673">
        <f t="shared" si="47"/>
        <v>0</v>
      </c>
      <c r="BF673">
        <f t="shared" si="47"/>
        <v>0</v>
      </c>
      <c r="BG673">
        <f t="shared" si="47"/>
        <v>0</v>
      </c>
      <c r="BH673">
        <f t="shared" si="47"/>
        <v>0</v>
      </c>
      <c r="BI673">
        <f t="shared" si="47"/>
        <v>0</v>
      </c>
      <c r="BJ673">
        <f t="shared" si="48"/>
        <v>1</v>
      </c>
      <c r="BK673">
        <f t="shared" si="49"/>
        <v>0</v>
      </c>
      <c r="BL673">
        <f t="shared" si="49"/>
        <v>0</v>
      </c>
      <c r="BM673">
        <f t="shared" si="49"/>
        <v>1</v>
      </c>
      <c r="BN673">
        <f t="shared" si="49"/>
        <v>0</v>
      </c>
      <c r="BO673">
        <f t="shared" si="49"/>
        <v>0</v>
      </c>
      <c r="BP673">
        <f t="shared" si="49"/>
        <v>0</v>
      </c>
    </row>
    <row r="674" spans="3:68" x14ac:dyDescent="0.2">
      <c r="C674" s="150" t="str">
        <f>IFERROR(VLOOKUP(TABLA!F674,BLIOTECAS!$C$1:$E$26,3,FALSE),"")</f>
        <v>Ciencias Sociales</v>
      </c>
      <c r="D674" s="209">
        <v>43970.76666666667</v>
      </c>
      <c r="E674" s="209" t="s">
        <v>401</v>
      </c>
      <c r="F674" t="s">
        <v>92</v>
      </c>
      <c r="G674" t="s">
        <v>301</v>
      </c>
      <c r="H674" t="s">
        <v>300</v>
      </c>
      <c r="I674" t="s">
        <v>306</v>
      </c>
      <c r="J674" t="s">
        <v>92</v>
      </c>
      <c r="K674" t="s">
        <v>309</v>
      </c>
      <c r="L674" t="s">
        <v>107</v>
      </c>
      <c r="S674" t="s">
        <v>26</v>
      </c>
      <c r="T674" t="s">
        <v>270</v>
      </c>
      <c r="U674">
        <v>5</v>
      </c>
      <c r="V674">
        <v>3</v>
      </c>
      <c r="W674">
        <v>3</v>
      </c>
      <c r="X674">
        <v>2</v>
      </c>
      <c r="Y674">
        <v>3</v>
      </c>
      <c r="Z674">
        <v>3</v>
      </c>
      <c r="AA674">
        <v>1</v>
      </c>
      <c r="AB674">
        <v>1</v>
      </c>
      <c r="AC674">
        <v>5</v>
      </c>
      <c r="AD674">
        <v>4</v>
      </c>
      <c r="AF674">
        <v>4</v>
      </c>
      <c r="AG674">
        <v>5</v>
      </c>
      <c r="AH674">
        <v>5</v>
      </c>
      <c r="AI674">
        <v>5</v>
      </c>
      <c r="AJ674">
        <v>5</v>
      </c>
      <c r="AK674" t="s">
        <v>270</v>
      </c>
      <c r="AL674">
        <v>5</v>
      </c>
      <c r="AM674">
        <v>3</v>
      </c>
      <c r="AN674" t="s">
        <v>468</v>
      </c>
      <c r="AV674" s="109" t="s">
        <v>270</v>
      </c>
      <c r="AW674" t="s">
        <v>26</v>
      </c>
      <c r="AY674">
        <v>5</v>
      </c>
      <c r="AZ674" s="109">
        <v>5</v>
      </c>
      <c r="BA674" s="191" t="s">
        <v>303</v>
      </c>
      <c r="BB674" t="s">
        <v>308</v>
      </c>
      <c r="BD674">
        <f t="shared" si="46"/>
        <v>1</v>
      </c>
      <c r="BE674">
        <f t="shared" si="47"/>
        <v>0</v>
      </c>
      <c r="BF674">
        <f t="shared" si="47"/>
        <v>0</v>
      </c>
      <c r="BG674">
        <f t="shared" si="47"/>
        <v>0</v>
      </c>
      <c r="BH674">
        <f t="shared" si="47"/>
        <v>0</v>
      </c>
      <c r="BI674">
        <f t="shared" si="47"/>
        <v>0</v>
      </c>
      <c r="BJ674">
        <f t="shared" si="48"/>
        <v>1</v>
      </c>
      <c r="BK674">
        <f t="shared" si="49"/>
        <v>1</v>
      </c>
      <c r="BL674">
        <f t="shared" si="49"/>
        <v>1</v>
      </c>
      <c r="BM674">
        <f t="shared" si="49"/>
        <v>1</v>
      </c>
      <c r="BN674">
        <f t="shared" si="49"/>
        <v>1</v>
      </c>
      <c r="BO674">
        <f t="shared" si="49"/>
        <v>0</v>
      </c>
      <c r="BP674">
        <f t="shared" si="49"/>
        <v>0</v>
      </c>
    </row>
    <row r="675" spans="3:68" x14ac:dyDescent="0.2">
      <c r="C675" s="150" t="str">
        <f>IFERROR(VLOOKUP(TABLA!F675,BLIOTECAS!$C$1:$E$26,3,FALSE),"")</f>
        <v>Humanidades</v>
      </c>
      <c r="D675" s="209">
        <v>43970.76458333333</v>
      </c>
      <c r="E675" s="209" t="s">
        <v>396</v>
      </c>
      <c r="F675" t="s">
        <v>100</v>
      </c>
      <c r="G675" t="s">
        <v>300</v>
      </c>
      <c r="H675" t="s">
        <v>300</v>
      </c>
      <c r="I675" t="s">
        <v>315</v>
      </c>
      <c r="J675" t="s">
        <v>100</v>
      </c>
      <c r="K675" t="s">
        <v>309</v>
      </c>
      <c r="M675" t="s">
        <v>622</v>
      </c>
      <c r="S675" t="s">
        <v>270</v>
      </c>
      <c r="T675" t="s">
        <v>270</v>
      </c>
      <c r="U675">
        <v>2</v>
      </c>
      <c r="V675">
        <v>1</v>
      </c>
      <c r="W675">
        <v>4</v>
      </c>
      <c r="X675">
        <v>2</v>
      </c>
      <c r="Y675">
        <v>3</v>
      </c>
      <c r="Z675">
        <v>5</v>
      </c>
      <c r="AA675">
        <v>2</v>
      </c>
      <c r="AB675">
        <v>4</v>
      </c>
      <c r="AC675">
        <v>2</v>
      </c>
      <c r="AD675">
        <v>2</v>
      </c>
      <c r="AF675">
        <v>3</v>
      </c>
      <c r="AG675">
        <v>3</v>
      </c>
      <c r="AH675">
        <v>3</v>
      </c>
      <c r="AI675">
        <v>3</v>
      </c>
      <c r="AJ675">
        <v>3</v>
      </c>
      <c r="AK675" t="s">
        <v>270</v>
      </c>
      <c r="AL675">
        <v>3</v>
      </c>
      <c r="AM675">
        <v>3</v>
      </c>
      <c r="AN675" t="s">
        <v>345</v>
      </c>
      <c r="AV675" s="109" t="s">
        <v>270</v>
      </c>
      <c r="AW675" t="s">
        <v>26</v>
      </c>
      <c r="BA675" s="191" t="s">
        <v>311</v>
      </c>
      <c r="BB675" t="s">
        <v>317</v>
      </c>
      <c r="BC675" t="s">
        <v>623</v>
      </c>
      <c r="BD675">
        <f t="shared" si="46"/>
        <v>0</v>
      </c>
      <c r="BE675">
        <f t="shared" si="47"/>
        <v>1</v>
      </c>
      <c r="BF675">
        <f t="shared" si="47"/>
        <v>0</v>
      </c>
      <c r="BG675">
        <f t="shared" si="47"/>
        <v>0</v>
      </c>
      <c r="BH675">
        <f t="shared" si="47"/>
        <v>0</v>
      </c>
      <c r="BI675">
        <f t="shared" si="47"/>
        <v>0</v>
      </c>
      <c r="BJ675">
        <f t="shared" si="48"/>
        <v>0</v>
      </c>
      <c r="BK675">
        <f t="shared" si="49"/>
        <v>0</v>
      </c>
      <c r="BL675">
        <f t="shared" si="49"/>
        <v>0</v>
      </c>
      <c r="BM675">
        <f t="shared" si="49"/>
        <v>1</v>
      </c>
      <c r="BN675">
        <f t="shared" si="49"/>
        <v>0</v>
      </c>
      <c r="BO675">
        <f t="shared" si="49"/>
        <v>0</v>
      </c>
      <c r="BP675">
        <f t="shared" si="49"/>
        <v>0</v>
      </c>
    </row>
    <row r="676" spans="3:68" x14ac:dyDescent="0.2">
      <c r="C676" s="150" t="str">
        <f>IFERROR(VLOOKUP(TABLA!F676,BLIOTECAS!$C$1:$E$26,3,FALSE),"")</f>
        <v>Ciencias Sociales</v>
      </c>
      <c r="D676" s="209">
        <v>43970.76458333333</v>
      </c>
      <c r="E676" s="209" t="s">
        <v>396</v>
      </c>
      <c r="F676" t="s">
        <v>97</v>
      </c>
      <c r="G676" t="s">
        <v>320</v>
      </c>
      <c r="H676" t="s">
        <v>320</v>
      </c>
      <c r="I676" t="s">
        <v>316</v>
      </c>
      <c r="J676" t="s">
        <v>309</v>
      </c>
      <c r="S676" t="s">
        <v>26</v>
      </c>
      <c r="T676" t="s">
        <v>26</v>
      </c>
      <c r="U676">
        <v>1</v>
      </c>
      <c r="V676">
        <v>1</v>
      </c>
      <c r="W676">
        <v>1</v>
      </c>
      <c r="X676">
        <v>3</v>
      </c>
      <c r="Y676">
        <v>5</v>
      </c>
      <c r="Z676">
        <v>2</v>
      </c>
      <c r="AA676">
        <v>4</v>
      </c>
      <c r="AB676">
        <v>1</v>
      </c>
      <c r="AN676" t="s">
        <v>400</v>
      </c>
      <c r="AV676" s="109" t="s">
        <v>26</v>
      </c>
      <c r="AW676" t="s">
        <v>26</v>
      </c>
      <c r="BD676">
        <f t="shared" si="46"/>
        <v>0</v>
      </c>
      <c r="BE676">
        <f t="shared" si="47"/>
        <v>0</v>
      </c>
      <c r="BF676">
        <f t="shared" si="47"/>
        <v>0</v>
      </c>
      <c r="BG676">
        <f t="shared" ref="BE676:BI727" si="50">IF(IFERROR(FIND(BG$1,$I676,1),0)&lt;&gt;0,1,0)</f>
        <v>1</v>
      </c>
      <c r="BH676">
        <f t="shared" si="50"/>
        <v>0</v>
      </c>
      <c r="BI676">
        <f t="shared" si="50"/>
        <v>0</v>
      </c>
      <c r="BJ676">
        <f t="shared" si="48"/>
        <v>0</v>
      </c>
      <c r="BK676">
        <f t="shared" si="49"/>
        <v>0</v>
      </c>
      <c r="BL676">
        <f t="shared" si="49"/>
        <v>1</v>
      </c>
      <c r="BM676">
        <f t="shared" si="49"/>
        <v>1</v>
      </c>
      <c r="BN676">
        <f t="shared" si="49"/>
        <v>0</v>
      </c>
      <c r="BO676">
        <f t="shared" si="49"/>
        <v>0</v>
      </c>
      <c r="BP676">
        <f t="shared" si="49"/>
        <v>0</v>
      </c>
    </row>
    <row r="677" spans="3:68" x14ac:dyDescent="0.2">
      <c r="C677" s="150" t="str">
        <f>IFERROR(VLOOKUP(TABLA!F677,BLIOTECAS!$C$1:$E$26,3,FALSE),"")</f>
        <v>Ciencias Sociales</v>
      </c>
      <c r="D677" s="209">
        <v>43970.76458333333</v>
      </c>
      <c r="E677" s="209" t="s">
        <v>396</v>
      </c>
      <c r="F677" t="s">
        <v>97</v>
      </c>
      <c r="G677" t="s">
        <v>300</v>
      </c>
      <c r="H677" t="s">
        <v>300</v>
      </c>
      <c r="I677" t="s">
        <v>306</v>
      </c>
      <c r="J677" t="s">
        <v>309</v>
      </c>
      <c r="K677" t="s">
        <v>97</v>
      </c>
      <c r="L677" t="s">
        <v>104</v>
      </c>
      <c r="S677" t="s">
        <v>270</v>
      </c>
      <c r="T677" t="s">
        <v>270</v>
      </c>
      <c r="U677">
        <v>4</v>
      </c>
      <c r="V677">
        <v>2</v>
      </c>
      <c r="W677">
        <v>1</v>
      </c>
      <c r="X677">
        <v>4</v>
      </c>
      <c r="Y677">
        <v>5</v>
      </c>
      <c r="Z677">
        <v>4</v>
      </c>
      <c r="AA677">
        <v>4</v>
      </c>
      <c r="AB677">
        <v>2</v>
      </c>
      <c r="AC677">
        <v>5</v>
      </c>
      <c r="AD677">
        <v>4</v>
      </c>
      <c r="AF677">
        <v>4</v>
      </c>
      <c r="AG677">
        <v>5</v>
      </c>
      <c r="AH677">
        <v>4</v>
      </c>
      <c r="AI677">
        <v>3</v>
      </c>
      <c r="AJ677">
        <v>4</v>
      </c>
      <c r="AK677" t="s">
        <v>26</v>
      </c>
      <c r="AL677">
        <v>3</v>
      </c>
      <c r="AM677">
        <v>4</v>
      </c>
      <c r="AN677" t="s">
        <v>354</v>
      </c>
      <c r="AV677" s="109" t="s">
        <v>26</v>
      </c>
      <c r="AW677" t="s">
        <v>26</v>
      </c>
      <c r="AY677">
        <v>5</v>
      </c>
      <c r="AZ677" s="109">
        <v>5</v>
      </c>
      <c r="BA677" s="191" t="s">
        <v>303</v>
      </c>
      <c r="BB677" t="s">
        <v>308</v>
      </c>
      <c r="BC677" t="s">
        <v>624</v>
      </c>
      <c r="BD677">
        <f t="shared" si="46"/>
        <v>1</v>
      </c>
      <c r="BE677">
        <f t="shared" si="50"/>
        <v>0</v>
      </c>
      <c r="BF677">
        <f t="shared" si="50"/>
        <v>0</v>
      </c>
      <c r="BG677">
        <f t="shared" si="50"/>
        <v>0</v>
      </c>
      <c r="BH677">
        <f t="shared" si="50"/>
        <v>0</v>
      </c>
      <c r="BI677">
        <f t="shared" si="50"/>
        <v>0</v>
      </c>
      <c r="BJ677">
        <f t="shared" si="48"/>
        <v>1</v>
      </c>
      <c r="BK677">
        <f t="shared" si="49"/>
        <v>0</v>
      </c>
      <c r="BL677">
        <f t="shared" si="49"/>
        <v>0</v>
      </c>
      <c r="BM677">
        <f t="shared" si="49"/>
        <v>1</v>
      </c>
      <c r="BN677">
        <f t="shared" si="49"/>
        <v>0</v>
      </c>
      <c r="BO677">
        <f t="shared" si="49"/>
        <v>0</v>
      </c>
      <c r="BP677">
        <f t="shared" si="49"/>
        <v>0</v>
      </c>
    </row>
    <row r="678" spans="3:68" x14ac:dyDescent="0.2">
      <c r="C678" s="150" t="str">
        <f>IFERROR(VLOOKUP(TABLA!F678,BLIOTECAS!$C$1:$E$26,3,FALSE),"")</f>
        <v>Ciencias de la Salud</v>
      </c>
      <c r="D678" s="209">
        <v>43970.76458333333</v>
      </c>
      <c r="E678" s="209" t="s">
        <v>396</v>
      </c>
      <c r="F678" t="s">
        <v>222</v>
      </c>
      <c r="G678" t="s">
        <v>305</v>
      </c>
      <c r="H678" t="s">
        <v>305</v>
      </c>
      <c r="I678" t="s">
        <v>306</v>
      </c>
      <c r="J678" t="s">
        <v>222</v>
      </c>
      <c r="K678" t="s">
        <v>106</v>
      </c>
      <c r="L678" t="s">
        <v>309</v>
      </c>
      <c r="M678" t="s">
        <v>625</v>
      </c>
      <c r="S678" t="s">
        <v>270</v>
      </c>
      <c r="T678" t="s">
        <v>270</v>
      </c>
      <c r="U678">
        <v>4</v>
      </c>
      <c r="V678">
        <v>4</v>
      </c>
      <c r="W678">
        <v>2</v>
      </c>
      <c r="X678">
        <v>1</v>
      </c>
      <c r="Y678">
        <v>5</v>
      </c>
      <c r="Z678">
        <v>5</v>
      </c>
      <c r="AA678">
        <v>5</v>
      </c>
      <c r="AB678">
        <v>2</v>
      </c>
      <c r="AC678">
        <v>4</v>
      </c>
      <c r="AD678">
        <v>5</v>
      </c>
      <c r="AF678">
        <v>4</v>
      </c>
      <c r="AG678">
        <v>5</v>
      </c>
      <c r="AH678">
        <v>4</v>
      </c>
      <c r="AI678">
        <v>5</v>
      </c>
      <c r="AJ678">
        <v>5</v>
      </c>
      <c r="AK678" t="s">
        <v>270</v>
      </c>
      <c r="AL678">
        <v>4</v>
      </c>
      <c r="AM678">
        <v>3</v>
      </c>
      <c r="AN678" t="s">
        <v>400</v>
      </c>
      <c r="AV678" s="109" t="s">
        <v>270</v>
      </c>
      <c r="AW678" t="s">
        <v>26</v>
      </c>
      <c r="AY678">
        <v>5</v>
      </c>
      <c r="AZ678" s="109">
        <v>5</v>
      </c>
      <c r="BA678" s="191" t="s">
        <v>303</v>
      </c>
      <c r="BB678" t="s">
        <v>308</v>
      </c>
      <c r="BD678">
        <f t="shared" si="46"/>
        <v>1</v>
      </c>
      <c r="BE678">
        <f t="shared" si="50"/>
        <v>0</v>
      </c>
      <c r="BF678">
        <f t="shared" si="50"/>
        <v>0</v>
      </c>
      <c r="BG678">
        <f t="shared" si="50"/>
        <v>0</v>
      </c>
      <c r="BH678">
        <f t="shared" si="50"/>
        <v>0</v>
      </c>
      <c r="BI678">
        <f t="shared" si="50"/>
        <v>0</v>
      </c>
      <c r="BJ678">
        <f t="shared" si="48"/>
        <v>0</v>
      </c>
      <c r="BK678">
        <f t="shared" si="49"/>
        <v>0</v>
      </c>
      <c r="BL678">
        <f t="shared" si="49"/>
        <v>1</v>
      </c>
      <c r="BM678">
        <f t="shared" si="49"/>
        <v>1</v>
      </c>
      <c r="BN678">
        <f t="shared" si="49"/>
        <v>0</v>
      </c>
      <c r="BO678">
        <f t="shared" si="49"/>
        <v>0</v>
      </c>
      <c r="BP678">
        <f t="shared" si="49"/>
        <v>0</v>
      </c>
    </row>
    <row r="679" spans="3:68" x14ac:dyDescent="0.2">
      <c r="C679" s="150" t="str">
        <f>IFERROR(VLOOKUP(TABLA!F679,BLIOTECAS!$C$1:$E$26,3,FALSE),"")</f>
        <v>Ciencias de la Salud</v>
      </c>
      <c r="D679" s="209">
        <v>43970.76458333333</v>
      </c>
      <c r="E679" s="209" t="s">
        <v>396</v>
      </c>
      <c r="F679" t="s">
        <v>106</v>
      </c>
      <c r="G679" t="s">
        <v>320</v>
      </c>
      <c r="H679" t="s">
        <v>300</v>
      </c>
      <c r="I679" t="s">
        <v>315</v>
      </c>
      <c r="J679" t="s">
        <v>106</v>
      </c>
      <c r="S679" t="s">
        <v>26</v>
      </c>
      <c r="T679" t="s">
        <v>26</v>
      </c>
      <c r="U679">
        <v>2</v>
      </c>
      <c r="V679">
        <v>2</v>
      </c>
      <c r="W679">
        <v>2</v>
      </c>
      <c r="X679">
        <v>4</v>
      </c>
      <c r="Y679">
        <v>5</v>
      </c>
      <c r="Z679">
        <v>4</v>
      </c>
      <c r="AA679">
        <v>5</v>
      </c>
      <c r="AB679">
        <v>5</v>
      </c>
      <c r="AC679">
        <v>3</v>
      </c>
      <c r="AD679">
        <v>3</v>
      </c>
      <c r="AF679">
        <v>4</v>
      </c>
      <c r="AG679">
        <v>4</v>
      </c>
      <c r="AH679">
        <v>4</v>
      </c>
      <c r="AI679">
        <v>4</v>
      </c>
      <c r="AJ679">
        <v>4</v>
      </c>
      <c r="AK679" t="s">
        <v>26</v>
      </c>
      <c r="AL679">
        <v>4</v>
      </c>
      <c r="AN679" t="s">
        <v>326</v>
      </c>
      <c r="AV679" s="109" t="s">
        <v>26</v>
      </c>
      <c r="AW679" t="s">
        <v>26</v>
      </c>
      <c r="AY679">
        <v>5</v>
      </c>
      <c r="AZ679" s="109">
        <v>5</v>
      </c>
      <c r="BA679" s="191" t="s">
        <v>311</v>
      </c>
      <c r="BD679">
        <f t="shared" ref="BD679:BD742" si="51">IF(IFERROR(FIND(BD$1,$I679,1),0)&lt;&gt;0,1,0)</f>
        <v>0</v>
      </c>
      <c r="BE679">
        <f t="shared" si="50"/>
        <v>1</v>
      </c>
      <c r="BF679">
        <f t="shared" si="50"/>
        <v>0</v>
      </c>
      <c r="BG679">
        <f t="shared" si="50"/>
        <v>0</v>
      </c>
      <c r="BH679">
        <f t="shared" si="50"/>
        <v>0</v>
      </c>
      <c r="BI679">
        <f t="shared" si="50"/>
        <v>0</v>
      </c>
      <c r="BJ679">
        <f t="shared" si="48"/>
        <v>0</v>
      </c>
      <c r="BK679">
        <f t="shared" si="49"/>
        <v>1</v>
      </c>
      <c r="BL679">
        <f t="shared" si="49"/>
        <v>0</v>
      </c>
      <c r="BM679">
        <f t="shared" si="49"/>
        <v>1</v>
      </c>
      <c r="BN679">
        <f t="shared" si="49"/>
        <v>0</v>
      </c>
      <c r="BO679">
        <f t="shared" si="49"/>
        <v>0</v>
      </c>
      <c r="BP679">
        <f t="shared" si="49"/>
        <v>0</v>
      </c>
    </row>
    <row r="680" spans="3:68" x14ac:dyDescent="0.2">
      <c r="C680" s="150" t="str">
        <f>IFERROR(VLOOKUP(TABLA!F680,BLIOTECAS!$C$1:$E$26,3,FALSE),"")</f>
        <v>Ciencias Sociales</v>
      </c>
      <c r="D680" s="209">
        <v>43970.763888888891</v>
      </c>
      <c r="E680" s="209" t="s">
        <v>396</v>
      </c>
      <c r="F680" t="s">
        <v>97</v>
      </c>
      <c r="G680" t="s">
        <v>305</v>
      </c>
      <c r="H680" t="s">
        <v>300</v>
      </c>
      <c r="I680" t="s">
        <v>306</v>
      </c>
      <c r="J680" t="s">
        <v>97</v>
      </c>
      <c r="S680" t="s">
        <v>270</v>
      </c>
      <c r="T680" t="s">
        <v>270</v>
      </c>
      <c r="U680">
        <v>5</v>
      </c>
      <c r="V680">
        <v>3</v>
      </c>
      <c r="W680">
        <v>4</v>
      </c>
      <c r="X680">
        <v>2</v>
      </c>
      <c r="Y680">
        <v>4</v>
      </c>
      <c r="Z680">
        <v>5</v>
      </c>
      <c r="AA680">
        <v>3</v>
      </c>
      <c r="AB680">
        <v>4</v>
      </c>
      <c r="AC680">
        <v>4</v>
      </c>
      <c r="AD680">
        <v>4</v>
      </c>
      <c r="AF680">
        <v>5</v>
      </c>
      <c r="AG680">
        <v>4</v>
      </c>
      <c r="AH680">
        <v>5</v>
      </c>
      <c r="AI680">
        <v>4</v>
      </c>
      <c r="AJ680">
        <v>5</v>
      </c>
      <c r="AK680" t="s">
        <v>270</v>
      </c>
      <c r="AL680">
        <v>4</v>
      </c>
      <c r="AM680">
        <v>1</v>
      </c>
      <c r="AV680" s="109" t="s">
        <v>26</v>
      </c>
      <c r="AW680" t="s">
        <v>26</v>
      </c>
      <c r="AY680">
        <v>5</v>
      </c>
      <c r="AZ680" s="109">
        <v>5</v>
      </c>
      <c r="BA680" s="191" t="s">
        <v>303</v>
      </c>
      <c r="BB680" t="s">
        <v>304</v>
      </c>
      <c r="BD680">
        <f t="shared" si="51"/>
        <v>1</v>
      </c>
      <c r="BE680">
        <f t="shared" si="50"/>
        <v>0</v>
      </c>
      <c r="BF680">
        <f t="shared" si="50"/>
        <v>0</v>
      </c>
      <c r="BG680">
        <f t="shared" si="50"/>
        <v>0</v>
      </c>
      <c r="BH680">
        <f t="shared" si="50"/>
        <v>0</v>
      </c>
      <c r="BI680">
        <f t="shared" si="50"/>
        <v>0</v>
      </c>
      <c r="BJ680">
        <f t="shared" si="48"/>
        <v>0</v>
      </c>
      <c r="BK680">
        <f t="shared" si="49"/>
        <v>0</v>
      </c>
      <c r="BL680">
        <f t="shared" si="49"/>
        <v>0</v>
      </c>
      <c r="BM680">
        <f t="shared" si="49"/>
        <v>0</v>
      </c>
      <c r="BN680">
        <f t="shared" si="49"/>
        <v>0</v>
      </c>
      <c r="BO680">
        <f t="shared" si="49"/>
        <v>0</v>
      </c>
      <c r="BP680">
        <f t="shared" si="49"/>
        <v>0</v>
      </c>
    </row>
    <row r="681" spans="3:68" x14ac:dyDescent="0.2">
      <c r="C681" s="150" t="str">
        <f>IFERROR(VLOOKUP(TABLA!F681,BLIOTECAS!$C$1:$E$26,3,FALSE),"")</f>
        <v>Ciencias Sociales</v>
      </c>
      <c r="D681" s="209">
        <v>43970.763888888891</v>
      </c>
      <c r="E681" s="209" t="s">
        <v>396</v>
      </c>
      <c r="F681" t="s">
        <v>97</v>
      </c>
      <c r="G681" t="s">
        <v>305</v>
      </c>
      <c r="H681" t="s">
        <v>320</v>
      </c>
      <c r="I681" t="s">
        <v>327</v>
      </c>
      <c r="J681" t="s">
        <v>97</v>
      </c>
      <c r="M681" t="s">
        <v>626</v>
      </c>
      <c r="S681" t="s">
        <v>270</v>
      </c>
      <c r="T681" t="s">
        <v>270</v>
      </c>
      <c r="U681">
        <v>1</v>
      </c>
      <c r="V681">
        <v>5</v>
      </c>
      <c r="W681">
        <v>2</v>
      </c>
      <c r="X681">
        <v>2</v>
      </c>
      <c r="Y681">
        <v>5</v>
      </c>
      <c r="Z681">
        <v>5</v>
      </c>
      <c r="AA681">
        <v>5</v>
      </c>
      <c r="AB681">
        <v>1</v>
      </c>
      <c r="AC681">
        <v>3</v>
      </c>
      <c r="AD681">
        <v>3</v>
      </c>
      <c r="AF681">
        <v>2</v>
      </c>
      <c r="AG681">
        <v>5</v>
      </c>
      <c r="AH681">
        <v>5</v>
      </c>
      <c r="AI681">
        <v>5</v>
      </c>
      <c r="AJ681">
        <v>3</v>
      </c>
      <c r="AK681" t="s">
        <v>270</v>
      </c>
      <c r="AL681">
        <v>4</v>
      </c>
      <c r="AM681">
        <v>1</v>
      </c>
      <c r="AN681" t="s">
        <v>408</v>
      </c>
      <c r="AV681" s="109" t="s">
        <v>26</v>
      </c>
      <c r="AW681" t="s">
        <v>26</v>
      </c>
      <c r="AY681">
        <v>5</v>
      </c>
      <c r="AZ681" s="109">
        <v>5</v>
      </c>
      <c r="BA681" s="191" t="s">
        <v>311</v>
      </c>
      <c r="BB681" t="s">
        <v>317</v>
      </c>
      <c r="BD681">
        <f t="shared" si="51"/>
        <v>1</v>
      </c>
      <c r="BE681">
        <f t="shared" si="50"/>
        <v>0</v>
      </c>
      <c r="BF681">
        <f t="shared" si="50"/>
        <v>1</v>
      </c>
      <c r="BG681">
        <f t="shared" si="50"/>
        <v>0</v>
      </c>
      <c r="BH681">
        <f t="shared" si="50"/>
        <v>0</v>
      </c>
      <c r="BI681">
        <f t="shared" si="50"/>
        <v>0</v>
      </c>
      <c r="BJ681">
        <f t="shared" si="48"/>
        <v>1</v>
      </c>
      <c r="BK681">
        <f t="shared" si="49"/>
        <v>0</v>
      </c>
      <c r="BL681">
        <f t="shared" si="49"/>
        <v>1</v>
      </c>
      <c r="BM681">
        <f t="shared" si="49"/>
        <v>1</v>
      </c>
      <c r="BN681">
        <f t="shared" si="49"/>
        <v>0</v>
      </c>
      <c r="BO681">
        <f t="shared" si="49"/>
        <v>0</v>
      </c>
      <c r="BP681">
        <f t="shared" si="49"/>
        <v>0</v>
      </c>
    </row>
    <row r="682" spans="3:68" x14ac:dyDescent="0.2">
      <c r="C682" s="150" t="str">
        <f>IFERROR(VLOOKUP(TABLA!F682,BLIOTECAS!$C$1:$E$26,3,FALSE),"")</f>
        <v>Ciencias Experimentales</v>
      </c>
      <c r="D682" s="209">
        <v>43970.763194444444</v>
      </c>
      <c r="E682" s="209" t="s">
        <v>396</v>
      </c>
      <c r="F682" t="s">
        <v>96</v>
      </c>
      <c r="G682" t="s">
        <v>301</v>
      </c>
      <c r="H682" t="s">
        <v>305</v>
      </c>
      <c r="I682" t="s">
        <v>315</v>
      </c>
      <c r="J682" t="s">
        <v>96</v>
      </c>
      <c r="K682" t="s">
        <v>90</v>
      </c>
      <c r="L682" t="s">
        <v>98</v>
      </c>
      <c r="S682" t="s">
        <v>270</v>
      </c>
      <c r="T682" t="s">
        <v>270</v>
      </c>
      <c r="U682">
        <v>5</v>
      </c>
      <c r="V682">
        <v>3</v>
      </c>
      <c r="W682">
        <v>4</v>
      </c>
      <c r="X682">
        <v>4</v>
      </c>
      <c r="Y682">
        <v>5</v>
      </c>
      <c r="Z682">
        <v>5</v>
      </c>
      <c r="AA682">
        <v>5</v>
      </c>
      <c r="AB682">
        <v>3</v>
      </c>
      <c r="AC682">
        <v>5</v>
      </c>
      <c r="AD682">
        <v>4</v>
      </c>
      <c r="AF682">
        <v>5</v>
      </c>
      <c r="AG682">
        <v>5</v>
      </c>
      <c r="AH682">
        <v>4</v>
      </c>
      <c r="AI682">
        <v>3</v>
      </c>
      <c r="AJ682">
        <v>4</v>
      </c>
      <c r="AK682" t="s">
        <v>270</v>
      </c>
      <c r="AL682">
        <v>5</v>
      </c>
      <c r="AM682">
        <v>4</v>
      </c>
      <c r="AN682" t="s">
        <v>307</v>
      </c>
      <c r="AV682" s="109" t="s">
        <v>270</v>
      </c>
      <c r="AW682" t="s">
        <v>270</v>
      </c>
      <c r="AX682" t="s">
        <v>25</v>
      </c>
      <c r="AY682">
        <v>5</v>
      </c>
      <c r="AZ682" s="109">
        <v>5</v>
      </c>
      <c r="BA682" s="191" t="s">
        <v>303</v>
      </c>
      <c r="BB682" t="s">
        <v>308</v>
      </c>
      <c r="BD682">
        <f t="shared" si="51"/>
        <v>0</v>
      </c>
      <c r="BE682">
        <f t="shared" si="50"/>
        <v>1</v>
      </c>
      <c r="BF682">
        <f t="shared" si="50"/>
        <v>0</v>
      </c>
      <c r="BG682">
        <f t="shared" si="50"/>
        <v>0</v>
      </c>
      <c r="BH682">
        <f t="shared" si="50"/>
        <v>0</v>
      </c>
      <c r="BI682">
        <f t="shared" si="50"/>
        <v>0</v>
      </c>
      <c r="BJ682">
        <f t="shared" si="48"/>
        <v>0</v>
      </c>
      <c r="BK682">
        <f t="shared" si="49"/>
        <v>0</v>
      </c>
      <c r="BL682">
        <f t="shared" si="49"/>
        <v>0</v>
      </c>
      <c r="BM682">
        <f t="shared" si="49"/>
        <v>0</v>
      </c>
      <c r="BN682">
        <f t="shared" si="49"/>
        <v>0</v>
      </c>
      <c r="BO682">
        <f t="shared" si="49"/>
        <v>1</v>
      </c>
      <c r="BP682">
        <f t="shared" si="49"/>
        <v>0</v>
      </c>
    </row>
    <row r="683" spans="3:68" x14ac:dyDescent="0.2">
      <c r="C683" s="150" t="str">
        <f>IFERROR(VLOOKUP(TABLA!F683,BLIOTECAS!$C$1:$E$26,3,FALSE),"")</f>
        <v>Humanidades</v>
      </c>
      <c r="D683" s="209">
        <v>43970.763194444444</v>
      </c>
      <c r="E683" s="209" t="s">
        <v>396</v>
      </c>
      <c r="F683" t="s">
        <v>104</v>
      </c>
      <c r="G683" t="s">
        <v>300</v>
      </c>
      <c r="H683" t="s">
        <v>305</v>
      </c>
      <c r="I683" t="s">
        <v>327</v>
      </c>
      <c r="J683" t="s">
        <v>104</v>
      </c>
      <c r="K683" t="s">
        <v>309</v>
      </c>
      <c r="S683" t="s">
        <v>270</v>
      </c>
      <c r="T683" t="s">
        <v>270</v>
      </c>
      <c r="U683">
        <v>3</v>
      </c>
      <c r="V683">
        <v>1</v>
      </c>
      <c r="W683">
        <v>3</v>
      </c>
      <c r="X683">
        <v>1</v>
      </c>
      <c r="Y683">
        <v>4</v>
      </c>
      <c r="Z683">
        <v>1</v>
      </c>
      <c r="AA683">
        <v>5</v>
      </c>
      <c r="AB683">
        <v>1</v>
      </c>
      <c r="AC683">
        <v>2</v>
      </c>
      <c r="AD683">
        <v>3</v>
      </c>
      <c r="AF683">
        <v>3</v>
      </c>
      <c r="AG683">
        <v>4</v>
      </c>
      <c r="AH683">
        <v>5</v>
      </c>
      <c r="AI683">
        <v>5</v>
      </c>
      <c r="AJ683">
        <v>4</v>
      </c>
      <c r="AK683" t="s">
        <v>270</v>
      </c>
      <c r="AL683">
        <v>4</v>
      </c>
      <c r="AM683">
        <v>4</v>
      </c>
      <c r="AN683" t="s">
        <v>408</v>
      </c>
      <c r="AV683" s="109" t="s">
        <v>270</v>
      </c>
      <c r="AW683" t="s">
        <v>26</v>
      </c>
      <c r="AY683">
        <v>3</v>
      </c>
      <c r="AZ683" s="109">
        <v>4</v>
      </c>
      <c r="BA683" s="191" t="s">
        <v>303</v>
      </c>
      <c r="BB683" t="s">
        <v>308</v>
      </c>
      <c r="BD683">
        <f t="shared" si="51"/>
        <v>1</v>
      </c>
      <c r="BE683">
        <f t="shared" si="50"/>
        <v>0</v>
      </c>
      <c r="BF683">
        <f t="shared" si="50"/>
        <v>1</v>
      </c>
      <c r="BG683">
        <f t="shared" si="50"/>
        <v>0</v>
      </c>
      <c r="BH683">
        <f t="shared" si="50"/>
        <v>0</v>
      </c>
      <c r="BI683">
        <f t="shared" si="50"/>
        <v>0</v>
      </c>
      <c r="BJ683">
        <f t="shared" si="48"/>
        <v>1</v>
      </c>
      <c r="BK683">
        <f t="shared" si="49"/>
        <v>0</v>
      </c>
      <c r="BL683">
        <f t="shared" si="49"/>
        <v>1</v>
      </c>
      <c r="BM683">
        <f t="shared" si="49"/>
        <v>1</v>
      </c>
      <c r="BN683">
        <f t="shared" si="49"/>
        <v>0</v>
      </c>
      <c r="BO683">
        <f t="shared" si="49"/>
        <v>0</v>
      </c>
      <c r="BP683">
        <f t="shared" si="49"/>
        <v>0</v>
      </c>
    </row>
    <row r="684" spans="3:68" x14ac:dyDescent="0.2">
      <c r="C684" s="150" t="str">
        <f>IFERROR(VLOOKUP(TABLA!F684,BLIOTECAS!$C$1:$E$26,3,FALSE),"")</f>
        <v>Ciencias de la Salud</v>
      </c>
      <c r="D684" s="209">
        <v>43970.762499999997</v>
      </c>
      <c r="E684" s="209" t="s">
        <v>396</v>
      </c>
      <c r="F684" t="s">
        <v>222</v>
      </c>
      <c r="G684" t="s">
        <v>301</v>
      </c>
      <c r="H684" t="s">
        <v>397</v>
      </c>
      <c r="I684" t="s">
        <v>315</v>
      </c>
      <c r="J684" t="s">
        <v>222</v>
      </c>
      <c r="K684" t="s">
        <v>106</v>
      </c>
      <c r="L684" t="s">
        <v>225</v>
      </c>
      <c r="S684" t="s">
        <v>26</v>
      </c>
      <c r="T684" t="s">
        <v>270</v>
      </c>
      <c r="U684">
        <v>2</v>
      </c>
      <c r="V684">
        <v>1</v>
      </c>
      <c r="W684">
        <v>3</v>
      </c>
      <c r="X684">
        <v>1</v>
      </c>
      <c r="Y684">
        <v>2</v>
      </c>
      <c r="Z684">
        <v>2</v>
      </c>
      <c r="AA684">
        <v>4</v>
      </c>
      <c r="AB684">
        <v>3</v>
      </c>
      <c r="AC684">
        <v>3</v>
      </c>
      <c r="AD684">
        <v>3</v>
      </c>
      <c r="AF684">
        <v>2</v>
      </c>
      <c r="AG684">
        <v>3</v>
      </c>
      <c r="AH684">
        <v>4</v>
      </c>
      <c r="AI684">
        <v>4</v>
      </c>
      <c r="AJ684">
        <v>4</v>
      </c>
      <c r="AK684" t="s">
        <v>26</v>
      </c>
      <c r="AL684">
        <v>3</v>
      </c>
      <c r="AM684">
        <v>4</v>
      </c>
      <c r="AN684" t="s">
        <v>345</v>
      </c>
      <c r="AV684" s="109" t="s">
        <v>270</v>
      </c>
      <c r="AW684" t="s">
        <v>26</v>
      </c>
      <c r="AY684">
        <v>3</v>
      </c>
      <c r="AZ684" s="109">
        <v>4</v>
      </c>
      <c r="BA684" s="191" t="s">
        <v>319</v>
      </c>
      <c r="BB684" t="s">
        <v>317</v>
      </c>
      <c r="BD684">
        <f t="shared" si="51"/>
        <v>0</v>
      </c>
      <c r="BE684">
        <f t="shared" si="50"/>
        <v>1</v>
      </c>
      <c r="BF684">
        <f t="shared" si="50"/>
        <v>0</v>
      </c>
      <c r="BG684">
        <f t="shared" si="50"/>
        <v>0</v>
      </c>
      <c r="BH684">
        <f t="shared" si="50"/>
        <v>0</v>
      </c>
      <c r="BI684">
        <f t="shared" si="50"/>
        <v>0</v>
      </c>
      <c r="BJ684">
        <f t="shared" si="48"/>
        <v>0</v>
      </c>
      <c r="BK684">
        <f t="shared" si="49"/>
        <v>0</v>
      </c>
      <c r="BL684">
        <f t="shared" si="49"/>
        <v>0</v>
      </c>
      <c r="BM684">
        <f t="shared" si="49"/>
        <v>1</v>
      </c>
      <c r="BN684">
        <f t="shared" si="49"/>
        <v>0</v>
      </c>
      <c r="BO684">
        <f t="shared" si="49"/>
        <v>0</v>
      </c>
      <c r="BP684">
        <f t="shared" si="49"/>
        <v>0</v>
      </c>
    </row>
    <row r="685" spans="3:68" x14ac:dyDescent="0.2">
      <c r="C685" s="150" t="str">
        <f>IFERROR(VLOOKUP(TABLA!F685,BLIOTECAS!$C$1:$E$26,3,FALSE),"")</f>
        <v>Ciencias Experimentales</v>
      </c>
      <c r="D685" s="209">
        <v>43970.762499999997</v>
      </c>
      <c r="E685" s="209" t="s">
        <v>396</v>
      </c>
      <c r="F685" t="s">
        <v>96</v>
      </c>
      <c r="G685" t="s">
        <v>305</v>
      </c>
      <c r="H685" t="s">
        <v>320</v>
      </c>
      <c r="I685" t="s">
        <v>306</v>
      </c>
      <c r="J685" t="s">
        <v>96</v>
      </c>
      <c r="K685" t="s">
        <v>309</v>
      </c>
      <c r="L685" t="s">
        <v>105</v>
      </c>
      <c r="S685" t="s">
        <v>270</v>
      </c>
      <c r="T685" t="s">
        <v>270</v>
      </c>
      <c r="U685">
        <v>4</v>
      </c>
      <c r="V685">
        <v>1</v>
      </c>
      <c r="W685">
        <v>1</v>
      </c>
      <c r="X685">
        <v>1</v>
      </c>
      <c r="Y685">
        <v>5</v>
      </c>
      <c r="Z685">
        <v>3</v>
      </c>
      <c r="AA685">
        <v>5</v>
      </c>
      <c r="AB685">
        <v>1</v>
      </c>
      <c r="AC685">
        <v>5</v>
      </c>
      <c r="AD685">
        <v>5</v>
      </c>
      <c r="AF685">
        <v>4</v>
      </c>
      <c r="AG685">
        <v>5</v>
      </c>
      <c r="AH685">
        <v>4</v>
      </c>
      <c r="AI685">
        <v>3</v>
      </c>
      <c r="AJ685">
        <v>4</v>
      </c>
      <c r="AK685" t="s">
        <v>26</v>
      </c>
      <c r="AL685">
        <v>4</v>
      </c>
      <c r="AM685">
        <v>3</v>
      </c>
      <c r="AN685" t="s">
        <v>307</v>
      </c>
      <c r="AV685" s="109" t="s">
        <v>270</v>
      </c>
      <c r="AW685" t="s">
        <v>26</v>
      </c>
      <c r="AY685">
        <v>5</v>
      </c>
      <c r="AZ685" s="109">
        <v>5</v>
      </c>
      <c r="BA685" s="191" t="s">
        <v>303</v>
      </c>
      <c r="BB685" t="s">
        <v>317</v>
      </c>
      <c r="BD685">
        <f t="shared" si="51"/>
        <v>1</v>
      </c>
      <c r="BE685">
        <f t="shared" si="50"/>
        <v>0</v>
      </c>
      <c r="BF685">
        <f t="shared" si="50"/>
        <v>0</v>
      </c>
      <c r="BG685">
        <f t="shared" si="50"/>
        <v>0</v>
      </c>
      <c r="BH685">
        <f t="shared" si="50"/>
        <v>0</v>
      </c>
      <c r="BI685">
        <f t="shared" si="50"/>
        <v>0</v>
      </c>
      <c r="BJ685">
        <f t="shared" si="48"/>
        <v>0</v>
      </c>
      <c r="BK685">
        <f t="shared" si="49"/>
        <v>0</v>
      </c>
      <c r="BL685">
        <f t="shared" si="49"/>
        <v>0</v>
      </c>
      <c r="BM685">
        <f t="shared" si="49"/>
        <v>0</v>
      </c>
      <c r="BN685">
        <f t="shared" si="49"/>
        <v>0</v>
      </c>
      <c r="BO685">
        <f t="shared" si="49"/>
        <v>1</v>
      </c>
      <c r="BP685">
        <f t="shared" si="49"/>
        <v>0</v>
      </c>
    </row>
    <row r="686" spans="3:68" x14ac:dyDescent="0.2">
      <c r="C686" s="150" t="str">
        <f>IFERROR(VLOOKUP(TABLA!F686,BLIOTECAS!$C$1:$E$26,3,FALSE),"")</f>
        <v>Humanidades</v>
      </c>
      <c r="D686" s="209">
        <v>43970.761805555558</v>
      </c>
      <c r="E686" s="209" t="s">
        <v>396</v>
      </c>
      <c r="F686" t="s">
        <v>104</v>
      </c>
      <c r="G686" t="s">
        <v>305</v>
      </c>
      <c r="H686" t="s">
        <v>305</v>
      </c>
      <c r="I686" t="s">
        <v>306</v>
      </c>
      <c r="J686" t="s">
        <v>104</v>
      </c>
      <c r="K686" t="s">
        <v>309</v>
      </c>
      <c r="S686" t="s">
        <v>270</v>
      </c>
      <c r="T686" t="s">
        <v>270</v>
      </c>
      <c r="U686">
        <v>2</v>
      </c>
      <c r="V686">
        <v>3</v>
      </c>
      <c r="W686">
        <v>2</v>
      </c>
      <c r="X686">
        <v>1</v>
      </c>
      <c r="Y686">
        <v>5</v>
      </c>
      <c r="Z686">
        <v>5</v>
      </c>
      <c r="AA686">
        <v>4</v>
      </c>
      <c r="AB686">
        <v>2</v>
      </c>
      <c r="AC686">
        <v>1</v>
      </c>
      <c r="AD686">
        <v>3</v>
      </c>
      <c r="AF686">
        <v>3</v>
      </c>
      <c r="AG686">
        <v>4</v>
      </c>
      <c r="AH686">
        <v>4</v>
      </c>
      <c r="AI686">
        <v>3</v>
      </c>
      <c r="AJ686">
        <v>4</v>
      </c>
      <c r="AK686" t="s">
        <v>270</v>
      </c>
      <c r="AL686">
        <v>3</v>
      </c>
      <c r="AM686">
        <v>3</v>
      </c>
      <c r="AN686" t="s">
        <v>345</v>
      </c>
      <c r="AV686" s="109" t="s">
        <v>270</v>
      </c>
      <c r="AW686" t="s">
        <v>26</v>
      </c>
      <c r="AY686">
        <v>3</v>
      </c>
      <c r="AZ686" s="109">
        <v>4</v>
      </c>
      <c r="BA686" s="191" t="s">
        <v>319</v>
      </c>
      <c r="BB686" t="s">
        <v>308</v>
      </c>
      <c r="BD686">
        <f t="shared" si="51"/>
        <v>1</v>
      </c>
      <c r="BE686">
        <f t="shared" si="50"/>
        <v>0</v>
      </c>
      <c r="BF686">
        <f t="shared" si="50"/>
        <v>0</v>
      </c>
      <c r="BG686">
        <f t="shared" si="50"/>
        <v>0</v>
      </c>
      <c r="BH686">
        <f t="shared" si="50"/>
        <v>0</v>
      </c>
      <c r="BI686">
        <f t="shared" si="50"/>
        <v>0</v>
      </c>
      <c r="BJ686">
        <f t="shared" si="48"/>
        <v>0</v>
      </c>
      <c r="BK686">
        <f t="shared" si="49"/>
        <v>0</v>
      </c>
      <c r="BL686">
        <f t="shared" si="49"/>
        <v>0</v>
      </c>
      <c r="BM686">
        <f t="shared" si="49"/>
        <v>1</v>
      </c>
      <c r="BN686">
        <f t="shared" si="49"/>
        <v>0</v>
      </c>
      <c r="BO686">
        <f t="shared" si="49"/>
        <v>0</v>
      </c>
      <c r="BP686">
        <f t="shared" si="49"/>
        <v>0</v>
      </c>
    </row>
    <row r="687" spans="3:68" x14ac:dyDescent="0.2">
      <c r="C687" s="150" t="str">
        <f>IFERROR(VLOOKUP(TABLA!F687,BLIOTECAS!$C$1:$E$26,3,FALSE),"")</f>
        <v>Ciencias de la Salud</v>
      </c>
      <c r="D687" s="209">
        <v>43970.761805555558</v>
      </c>
      <c r="E687" s="209" t="s">
        <v>396</v>
      </c>
      <c r="F687" t="s">
        <v>108</v>
      </c>
      <c r="G687" t="s">
        <v>305</v>
      </c>
      <c r="H687" t="s">
        <v>300</v>
      </c>
      <c r="I687" t="s">
        <v>327</v>
      </c>
      <c r="J687" t="s">
        <v>108</v>
      </c>
      <c r="K687" t="s">
        <v>225</v>
      </c>
      <c r="L687" t="s">
        <v>309</v>
      </c>
      <c r="S687" t="s">
        <v>26</v>
      </c>
      <c r="T687" t="s">
        <v>270</v>
      </c>
      <c r="U687">
        <v>4</v>
      </c>
      <c r="V687">
        <v>2</v>
      </c>
      <c r="W687">
        <v>2</v>
      </c>
      <c r="X687">
        <v>2</v>
      </c>
      <c r="Y687">
        <v>5</v>
      </c>
      <c r="Z687">
        <v>4</v>
      </c>
      <c r="AA687">
        <v>5</v>
      </c>
      <c r="AB687">
        <v>1</v>
      </c>
      <c r="AC687">
        <v>1</v>
      </c>
      <c r="AD687">
        <v>3</v>
      </c>
      <c r="AF687">
        <v>3</v>
      </c>
      <c r="AG687">
        <v>3</v>
      </c>
      <c r="AH687">
        <v>3</v>
      </c>
      <c r="AI687">
        <v>2</v>
      </c>
      <c r="AJ687">
        <v>2</v>
      </c>
      <c r="AK687" t="s">
        <v>26</v>
      </c>
      <c r="AL687">
        <v>3</v>
      </c>
      <c r="AM687">
        <v>3</v>
      </c>
      <c r="AN687" t="s">
        <v>408</v>
      </c>
      <c r="AV687" s="109" t="s">
        <v>270</v>
      </c>
      <c r="AW687" t="s">
        <v>26</v>
      </c>
      <c r="AY687">
        <v>3</v>
      </c>
      <c r="AZ687" s="109">
        <v>3</v>
      </c>
      <c r="BA687" s="191" t="s">
        <v>311</v>
      </c>
      <c r="BB687" t="s">
        <v>317</v>
      </c>
      <c r="BD687">
        <f t="shared" si="51"/>
        <v>1</v>
      </c>
      <c r="BE687">
        <f t="shared" si="50"/>
        <v>0</v>
      </c>
      <c r="BF687">
        <f t="shared" si="50"/>
        <v>1</v>
      </c>
      <c r="BG687">
        <f t="shared" si="50"/>
        <v>0</v>
      </c>
      <c r="BH687">
        <f t="shared" si="50"/>
        <v>0</v>
      </c>
      <c r="BI687">
        <f t="shared" si="50"/>
        <v>0</v>
      </c>
      <c r="BJ687">
        <f t="shared" si="48"/>
        <v>1</v>
      </c>
      <c r="BK687">
        <f t="shared" si="49"/>
        <v>0</v>
      </c>
      <c r="BL687">
        <f t="shared" si="49"/>
        <v>1</v>
      </c>
      <c r="BM687">
        <f t="shared" si="49"/>
        <v>1</v>
      </c>
      <c r="BN687">
        <f t="shared" si="49"/>
        <v>0</v>
      </c>
      <c r="BO687">
        <f t="shared" si="49"/>
        <v>0</v>
      </c>
      <c r="BP687">
        <f t="shared" si="49"/>
        <v>0</v>
      </c>
    </row>
    <row r="688" spans="3:68" x14ac:dyDescent="0.2">
      <c r="C688" s="150" t="str">
        <f>IFERROR(VLOOKUP(TABLA!F688,BLIOTECAS!$C$1:$E$26,3,FALSE),"")</f>
        <v>Ciencias Sociales</v>
      </c>
      <c r="D688" s="209">
        <v>43970.761111111111</v>
      </c>
      <c r="E688" s="209" t="s">
        <v>396</v>
      </c>
      <c r="F688" t="s">
        <v>99</v>
      </c>
      <c r="G688" t="s">
        <v>305</v>
      </c>
      <c r="H688" t="s">
        <v>305</v>
      </c>
      <c r="I688" t="s">
        <v>318</v>
      </c>
      <c r="J688" t="s">
        <v>309</v>
      </c>
      <c r="K688" t="s">
        <v>322</v>
      </c>
      <c r="L688" t="s">
        <v>310</v>
      </c>
      <c r="S688" t="s">
        <v>270</v>
      </c>
      <c r="T688" t="s">
        <v>270</v>
      </c>
      <c r="U688">
        <v>5</v>
      </c>
      <c r="V688">
        <v>2</v>
      </c>
      <c r="W688">
        <v>2</v>
      </c>
      <c r="X688">
        <v>1</v>
      </c>
      <c r="Y688">
        <v>4</v>
      </c>
      <c r="Z688">
        <v>5</v>
      </c>
      <c r="AA688">
        <v>5</v>
      </c>
      <c r="AB688">
        <v>5</v>
      </c>
      <c r="AC688">
        <v>1</v>
      </c>
      <c r="AD688">
        <v>1</v>
      </c>
      <c r="AG688">
        <v>1</v>
      </c>
      <c r="AH688">
        <v>1</v>
      </c>
      <c r="AI688">
        <v>1</v>
      </c>
      <c r="AJ688">
        <v>1</v>
      </c>
      <c r="AK688" t="s">
        <v>26</v>
      </c>
      <c r="AL688">
        <v>1</v>
      </c>
      <c r="AM688">
        <v>1</v>
      </c>
      <c r="AN688" t="s">
        <v>405</v>
      </c>
      <c r="AV688" s="109" t="s">
        <v>270</v>
      </c>
      <c r="AW688" t="s">
        <v>26</v>
      </c>
      <c r="AY688">
        <v>3</v>
      </c>
      <c r="AZ688" s="109">
        <v>1</v>
      </c>
      <c r="BA688" s="191" t="s">
        <v>330</v>
      </c>
      <c r="BB688" t="s">
        <v>332</v>
      </c>
      <c r="BC688" t="s">
        <v>627</v>
      </c>
      <c r="BD688">
        <f t="shared" si="51"/>
        <v>0</v>
      </c>
      <c r="BE688">
        <f t="shared" si="50"/>
        <v>0</v>
      </c>
      <c r="BF688">
        <f t="shared" si="50"/>
        <v>1</v>
      </c>
      <c r="BG688">
        <f t="shared" si="50"/>
        <v>0</v>
      </c>
      <c r="BH688">
        <f t="shared" si="50"/>
        <v>0</v>
      </c>
      <c r="BI688">
        <f t="shared" si="50"/>
        <v>0</v>
      </c>
      <c r="BJ688">
        <f t="shared" si="48"/>
        <v>1</v>
      </c>
      <c r="BK688">
        <f t="shared" si="49"/>
        <v>1</v>
      </c>
      <c r="BL688">
        <f t="shared" si="49"/>
        <v>1</v>
      </c>
      <c r="BM688">
        <f t="shared" si="49"/>
        <v>1</v>
      </c>
      <c r="BN688">
        <f t="shared" si="49"/>
        <v>0</v>
      </c>
      <c r="BO688">
        <f t="shared" si="49"/>
        <v>0</v>
      </c>
      <c r="BP688">
        <f t="shared" si="49"/>
        <v>0</v>
      </c>
    </row>
    <row r="689" spans="3:68" x14ac:dyDescent="0.2">
      <c r="C689" s="150" t="str">
        <f>IFERROR(VLOOKUP(TABLA!F689,BLIOTECAS!$C$1:$E$26,3,FALSE),"")</f>
        <v>Ciencias Experimentales</v>
      </c>
      <c r="D689" s="209">
        <v>43970.761111111111</v>
      </c>
      <c r="E689" s="209" t="s">
        <v>396</v>
      </c>
      <c r="F689" t="s">
        <v>94</v>
      </c>
      <c r="G689" t="s">
        <v>397</v>
      </c>
      <c r="H689" t="s">
        <v>320</v>
      </c>
      <c r="I689" t="s">
        <v>306</v>
      </c>
      <c r="J689" t="s">
        <v>94</v>
      </c>
      <c r="S689" t="s">
        <v>26</v>
      </c>
      <c r="T689" t="s">
        <v>26</v>
      </c>
      <c r="U689">
        <v>1</v>
      </c>
      <c r="V689">
        <v>1</v>
      </c>
      <c r="W689">
        <v>1</v>
      </c>
      <c r="X689">
        <v>3</v>
      </c>
      <c r="Y689">
        <v>5</v>
      </c>
      <c r="Z689">
        <v>2</v>
      </c>
      <c r="AA689">
        <v>5</v>
      </c>
      <c r="AB689">
        <v>1</v>
      </c>
      <c r="AC689">
        <v>3</v>
      </c>
      <c r="AD689">
        <v>3</v>
      </c>
      <c r="AF689">
        <v>3</v>
      </c>
      <c r="AG689">
        <v>3</v>
      </c>
      <c r="AH689">
        <v>3</v>
      </c>
      <c r="AI689">
        <v>3</v>
      </c>
      <c r="AJ689">
        <v>3</v>
      </c>
      <c r="AK689" t="s">
        <v>26</v>
      </c>
      <c r="AL689">
        <v>3</v>
      </c>
      <c r="AM689">
        <v>2</v>
      </c>
      <c r="AN689" t="s">
        <v>628</v>
      </c>
      <c r="AV689" s="109" t="s">
        <v>26</v>
      </c>
      <c r="AW689" t="s">
        <v>26</v>
      </c>
      <c r="AY689">
        <v>4</v>
      </c>
      <c r="AZ689" s="109">
        <v>3</v>
      </c>
      <c r="BA689" s="191" t="s">
        <v>319</v>
      </c>
      <c r="BB689" t="s">
        <v>317</v>
      </c>
      <c r="BD689">
        <f t="shared" si="51"/>
        <v>1</v>
      </c>
      <c r="BE689">
        <f t="shared" si="50"/>
        <v>0</v>
      </c>
      <c r="BF689">
        <f t="shared" si="50"/>
        <v>0</v>
      </c>
      <c r="BG689">
        <f t="shared" si="50"/>
        <v>0</v>
      </c>
      <c r="BH689">
        <f t="shared" si="50"/>
        <v>0</v>
      </c>
      <c r="BI689">
        <f t="shared" si="50"/>
        <v>0</v>
      </c>
      <c r="BJ689">
        <f t="shared" si="48"/>
        <v>0</v>
      </c>
      <c r="BK689">
        <f t="shared" si="49"/>
        <v>0</v>
      </c>
      <c r="BL689">
        <f t="shared" si="49"/>
        <v>1</v>
      </c>
      <c r="BM689">
        <f t="shared" si="49"/>
        <v>0</v>
      </c>
      <c r="BN689">
        <f t="shared" si="49"/>
        <v>0</v>
      </c>
      <c r="BO689">
        <f t="shared" si="49"/>
        <v>0</v>
      </c>
      <c r="BP689">
        <f t="shared" si="49"/>
        <v>0</v>
      </c>
    </row>
    <row r="690" spans="3:68" x14ac:dyDescent="0.2">
      <c r="C690" s="150" t="str">
        <f>IFERROR(VLOOKUP(TABLA!F690,BLIOTECAS!$C$1:$E$26,3,FALSE),"")</f>
        <v>Ciencias Experimentales</v>
      </c>
      <c r="D690" s="209">
        <v>43970.761111111111</v>
      </c>
      <c r="E690" s="209" t="s">
        <v>407</v>
      </c>
      <c r="F690" t="s">
        <v>95</v>
      </c>
      <c r="G690" t="s">
        <v>300</v>
      </c>
      <c r="H690" t="s">
        <v>397</v>
      </c>
      <c r="I690" t="s">
        <v>318</v>
      </c>
      <c r="J690" t="s">
        <v>95</v>
      </c>
      <c r="K690" t="s">
        <v>89</v>
      </c>
      <c r="L690" t="s">
        <v>309</v>
      </c>
      <c r="S690" t="s">
        <v>26</v>
      </c>
      <c r="T690" t="s">
        <v>270</v>
      </c>
      <c r="U690">
        <v>2</v>
      </c>
      <c r="V690">
        <v>3</v>
      </c>
      <c r="W690">
        <v>3</v>
      </c>
      <c r="X690">
        <v>3</v>
      </c>
      <c r="Y690">
        <v>2</v>
      </c>
      <c r="Z690">
        <v>2</v>
      </c>
      <c r="AA690">
        <v>4</v>
      </c>
      <c r="AB690">
        <v>2</v>
      </c>
      <c r="AC690">
        <v>4</v>
      </c>
      <c r="AD690">
        <v>3</v>
      </c>
      <c r="AF690">
        <v>4</v>
      </c>
      <c r="AG690">
        <v>5</v>
      </c>
      <c r="AH690">
        <v>4</v>
      </c>
      <c r="AI690">
        <v>5</v>
      </c>
      <c r="AJ690">
        <v>4</v>
      </c>
      <c r="AK690" t="s">
        <v>270</v>
      </c>
      <c r="AL690">
        <v>4</v>
      </c>
      <c r="AM690">
        <v>1</v>
      </c>
      <c r="AN690" t="s">
        <v>424</v>
      </c>
      <c r="AV690" s="109" t="s">
        <v>270</v>
      </c>
      <c r="AW690" t="s">
        <v>270</v>
      </c>
      <c r="AX690" t="s">
        <v>25</v>
      </c>
      <c r="AY690">
        <v>5</v>
      </c>
      <c r="AZ690" s="109">
        <v>4</v>
      </c>
      <c r="BA690" s="191" t="s">
        <v>303</v>
      </c>
      <c r="BB690" t="s">
        <v>304</v>
      </c>
      <c r="BD690">
        <f t="shared" si="51"/>
        <v>0</v>
      </c>
      <c r="BE690">
        <f t="shared" si="50"/>
        <v>0</v>
      </c>
      <c r="BF690">
        <f t="shared" si="50"/>
        <v>1</v>
      </c>
      <c r="BG690">
        <f t="shared" si="50"/>
        <v>0</v>
      </c>
      <c r="BH690">
        <f t="shared" si="50"/>
        <v>0</v>
      </c>
      <c r="BI690">
        <f t="shared" si="50"/>
        <v>0</v>
      </c>
      <c r="BJ690">
        <f t="shared" si="48"/>
        <v>0</v>
      </c>
      <c r="BK690">
        <f t="shared" si="49"/>
        <v>0</v>
      </c>
      <c r="BL690">
        <f t="shared" si="49"/>
        <v>1</v>
      </c>
      <c r="BM690">
        <f t="shared" si="49"/>
        <v>0</v>
      </c>
      <c r="BN690">
        <f t="shared" si="49"/>
        <v>0</v>
      </c>
      <c r="BO690">
        <f t="shared" ref="BK690:BP733" si="52">IF(IFERROR(FIND(BO$1,$AN690,1),0)&lt;&gt;0,1,0)</f>
        <v>0</v>
      </c>
      <c r="BP690">
        <f t="shared" si="52"/>
        <v>0</v>
      </c>
    </row>
    <row r="691" spans="3:68" x14ac:dyDescent="0.2">
      <c r="C691" s="150" t="str">
        <f>IFERROR(VLOOKUP(TABLA!F691,BLIOTECAS!$C$1:$E$26,3,FALSE),"")</f>
        <v>Ciencias Sociales</v>
      </c>
      <c r="D691" s="209">
        <v>43970.760416666664</v>
      </c>
      <c r="E691" s="209" t="s">
        <v>396</v>
      </c>
      <c r="F691" t="s">
        <v>221</v>
      </c>
      <c r="G691" t="s">
        <v>300</v>
      </c>
      <c r="H691" t="s">
        <v>300</v>
      </c>
      <c r="I691" t="s">
        <v>306</v>
      </c>
      <c r="J691" t="s">
        <v>221</v>
      </c>
      <c r="K691" t="s">
        <v>309</v>
      </c>
      <c r="S691" t="s">
        <v>270</v>
      </c>
      <c r="T691" t="s">
        <v>270</v>
      </c>
      <c r="U691">
        <v>3</v>
      </c>
      <c r="V691">
        <v>1</v>
      </c>
      <c r="W691">
        <v>1</v>
      </c>
      <c r="X691">
        <v>3</v>
      </c>
      <c r="Y691">
        <v>5</v>
      </c>
      <c r="Z691">
        <v>3</v>
      </c>
      <c r="AA691">
        <v>5</v>
      </c>
      <c r="AB691">
        <v>1</v>
      </c>
      <c r="AC691">
        <v>3</v>
      </c>
      <c r="AD691">
        <v>5</v>
      </c>
      <c r="AF691">
        <v>4</v>
      </c>
      <c r="AG691">
        <v>5</v>
      </c>
      <c r="AH691">
        <v>5</v>
      </c>
      <c r="AI691">
        <v>3</v>
      </c>
      <c r="AJ691">
        <v>3</v>
      </c>
      <c r="AK691" t="s">
        <v>26</v>
      </c>
      <c r="AL691">
        <v>4</v>
      </c>
      <c r="AM691">
        <v>4</v>
      </c>
      <c r="AN691" t="s">
        <v>345</v>
      </c>
      <c r="AV691" s="109" t="s">
        <v>26</v>
      </c>
      <c r="AW691" t="s">
        <v>26</v>
      </c>
      <c r="AY691">
        <v>4</v>
      </c>
      <c r="AZ691" s="109">
        <v>5</v>
      </c>
      <c r="BA691" s="191" t="s">
        <v>303</v>
      </c>
      <c r="BB691" t="s">
        <v>317</v>
      </c>
      <c r="BD691">
        <f t="shared" si="51"/>
        <v>1</v>
      </c>
      <c r="BE691">
        <f t="shared" si="50"/>
        <v>0</v>
      </c>
      <c r="BF691">
        <f t="shared" si="50"/>
        <v>0</v>
      </c>
      <c r="BG691">
        <f t="shared" si="50"/>
        <v>0</v>
      </c>
      <c r="BH691">
        <f t="shared" si="50"/>
        <v>0</v>
      </c>
      <c r="BI691">
        <f t="shared" si="50"/>
        <v>0</v>
      </c>
      <c r="BJ691">
        <f t="shared" si="48"/>
        <v>0</v>
      </c>
      <c r="BK691">
        <f t="shared" si="52"/>
        <v>0</v>
      </c>
      <c r="BL691">
        <f t="shared" si="52"/>
        <v>0</v>
      </c>
      <c r="BM691">
        <f t="shared" si="52"/>
        <v>1</v>
      </c>
      <c r="BN691">
        <f t="shared" si="52"/>
        <v>0</v>
      </c>
      <c r="BO691">
        <f t="shared" si="52"/>
        <v>0</v>
      </c>
      <c r="BP691">
        <f t="shared" si="52"/>
        <v>0</v>
      </c>
    </row>
    <row r="692" spans="3:68" x14ac:dyDescent="0.2">
      <c r="C692" s="150" t="str">
        <f>IFERROR(VLOOKUP(TABLA!F692,BLIOTECAS!$C$1:$E$26,3,FALSE),"")</f>
        <v>Ciencias de la Salud</v>
      </c>
      <c r="D692" s="209">
        <v>43970.760416666664</v>
      </c>
      <c r="E692" s="209" t="s">
        <v>396</v>
      </c>
      <c r="F692" t="s">
        <v>106</v>
      </c>
      <c r="H692" t="s">
        <v>301</v>
      </c>
      <c r="I692" t="s">
        <v>306</v>
      </c>
      <c r="J692" t="s">
        <v>106</v>
      </c>
      <c r="S692" t="s">
        <v>26</v>
      </c>
      <c r="T692" t="s">
        <v>270</v>
      </c>
      <c r="U692">
        <v>2</v>
      </c>
      <c r="V692">
        <v>1</v>
      </c>
      <c r="W692">
        <v>2</v>
      </c>
      <c r="X692">
        <v>1</v>
      </c>
      <c r="Y692">
        <v>4</v>
      </c>
      <c r="Z692">
        <v>4</v>
      </c>
      <c r="AA692">
        <v>4</v>
      </c>
      <c r="AB692">
        <v>1</v>
      </c>
      <c r="AC692">
        <v>4</v>
      </c>
      <c r="AD692">
        <v>4</v>
      </c>
      <c r="AF692">
        <v>3</v>
      </c>
      <c r="AG692">
        <v>4</v>
      </c>
      <c r="AH692">
        <v>3</v>
      </c>
      <c r="AI692">
        <v>3</v>
      </c>
      <c r="AJ692">
        <v>3</v>
      </c>
      <c r="AK692" t="s">
        <v>26</v>
      </c>
      <c r="AL692">
        <v>3</v>
      </c>
      <c r="AM692">
        <v>2</v>
      </c>
      <c r="AN692" t="s">
        <v>400</v>
      </c>
      <c r="AV692" s="109" t="s">
        <v>26</v>
      </c>
      <c r="AW692" t="s">
        <v>26</v>
      </c>
      <c r="AY692">
        <v>4</v>
      </c>
      <c r="AZ692" s="109">
        <v>4</v>
      </c>
      <c r="BA692" s="191" t="s">
        <v>311</v>
      </c>
      <c r="BB692" t="s">
        <v>317</v>
      </c>
      <c r="BD692">
        <f t="shared" si="51"/>
        <v>1</v>
      </c>
      <c r="BE692">
        <f t="shared" si="50"/>
        <v>0</v>
      </c>
      <c r="BF692">
        <f t="shared" si="50"/>
        <v>0</v>
      </c>
      <c r="BG692">
        <f t="shared" si="50"/>
        <v>0</v>
      </c>
      <c r="BH692">
        <f t="shared" si="50"/>
        <v>0</v>
      </c>
      <c r="BI692">
        <f t="shared" si="50"/>
        <v>0</v>
      </c>
      <c r="BJ692">
        <f t="shared" si="48"/>
        <v>0</v>
      </c>
      <c r="BK692">
        <f t="shared" si="52"/>
        <v>0</v>
      </c>
      <c r="BL692">
        <f t="shared" si="52"/>
        <v>1</v>
      </c>
      <c r="BM692">
        <f t="shared" si="52"/>
        <v>1</v>
      </c>
      <c r="BN692">
        <f t="shared" si="52"/>
        <v>0</v>
      </c>
      <c r="BO692">
        <f t="shared" si="52"/>
        <v>0</v>
      </c>
      <c r="BP692">
        <f t="shared" si="52"/>
        <v>0</v>
      </c>
    </row>
    <row r="693" spans="3:68" x14ac:dyDescent="0.2">
      <c r="C693" s="150" t="str">
        <f>IFERROR(VLOOKUP(TABLA!F693,BLIOTECAS!$C$1:$E$26,3,FALSE),"")</f>
        <v>Humanidades</v>
      </c>
      <c r="D693" s="209">
        <v>43970.759722222225</v>
      </c>
      <c r="E693" s="209" t="s">
        <v>407</v>
      </c>
      <c r="F693" t="s">
        <v>89</v>
      </c>
      <c r="G693" t="s">
        <v>301</v>
      </c>
      <c r="H693" t="s">
        <v>305</v>
      </c>
      <c r="I693" t="s">
        <v>321</v>
      </c>
      <c r="J693" t="s">
        <v>89</v>
      </c>
      <c r="K693" t="s">
        <v>92</v>
      </c>
      <c r="L693" t="s">
        <v>310</v>
      </c>
      <c r="S693" t="s">
        <v>270</v>
      </c>
      <c r="T693" t="s">
        <v>270</v>
      </c>
      <c r="U693">
        <v>4</v>
      </c>
      <c r="V693">
        <v>3</v>
      </c>
      <c r="W693">
        <v>5</v>
      </c>
      <c r="X693">
        <v>5</v>
      </c>
      <c r="Y693">
        <v>4</v>
      </c>
      <c r="Z693">
        <v>5</v>
      </c>
      <c r="AA693">
        <v>5</v>
      </c>
      <c r="AB693">
        <v>2</v>
      </c>
      <c r="AC693">
        <v>5</v>
      </c>
      <c r="AD693">
        <v>5</v>
      </c>
      <c r="AF693">
        <v>4</v>
      </c>
      <c r="AG693">
        <v>5</v>
      </c>
      <c r="AH693">
        <v>5</v>
      </c>
      <c r="AI693">
        <v>5</v>
      </c>
      <c r="AJ693">
        <v>4</v>
      </c>
      <c r="AK693" t="s">
        <v>270</v>
      </c>
      <c r="AL693">
        <v>5</v>
      </c>
      <c r="AM693">
        <v>5</v>
      </c>
      <c r="AN693" t="s">
        <v>400</v>
      </c>
      <c r="AV693" s="109" t="s">
        <v>270</v>
      </c>
      <c r="AW693" t="s">
        <v>270</v>
      </c>
      <c r="AY693">
        <v>5</v>
      </c>
      <c r="AZ693" s="109">
        <v>5</v>
      </c>
      <c r="BA693" s="191" t="s">
        <v>303</v>
      </c>
      <c r="BB693" t="s">
        <v>304</v>
      </c>
      <c r="BC693" t="s">
        <v>629</v>
      </c>
      <c r="BD693">
        <f t="shared" si="51"/>
        <v>1</v>
      </c>
      <c r="BE693">
        <f t="shared" si="50"/>
        <v>1</v>
      </c>
      <c r="BF693">
        <f t="shared" si="50"/>
        <v>0</v>
      </c>
      <c r="BG693">
        <f t="shared" si="50"/>
        <v>0</v>
      </c>
      <c r="BH693">
        <f t="shared" si="50"/>
        <v>0</v>
      </c>
      <c r="BI693">
        <f t="shared" si="50"/>
        <v>0</v>
      </c>
      <c r="BJ693">
        <f t="shared" si="48"/>
        <v>0</v>
      </c>
      <c r="BK693">
        <f t="shared" si="52"/>
        <v>0</v>
      </c>
      <c r="BL693">
        <f t="shared" si="52"/>
        <v>1</v>
      </c>
      <c r="BM693">
        <f t="shared" si="52"/>
        <v>1</v>
      </c>
      <c r="BN693">
        <f t="shared" si="52"/>
        <v>0</v>
      </c>
      <c r="BO693">
        <f t="shared" si="52"/>
        <v>0</v>
      </c>
      <c r="BP693">
        <f t="shared" si="52"/>
        <v>0</v>
      </c>
    </row>
    <row r="694" spans="3:68" x14ac:dyDescent="0.2">
      <c r="C694" s="150" t="str">
        <f>IFERROR(VLOOKUP(TABLA!F694,BLIOTECAS!$C$1:$E$26,3,FALSE),"")</f>
        <v>Ciencias Experimentales</v>
      </c>
      <c r="D694" s="209">
        <v>43970.759027777778</v>
      </c>
      <c r="E694" s="209" t="s">
        <v>396</v>
      </c>
      <c r="F694" t="s">
        <v>105</v>
      </c>
      <c r="G694" t="s">
        <v>305</v>
      </c>
      <c r="H694" t="s">
        <v>397</v>
      </c>
      <c r="I694" t="s">
        <v>321</v>
      </c>
      <c r="J694" t="s">
        <v>309</v>
      </c>
      <c r="K694" t="s">
        <v>105</v>
      </c>
      <c r="L694" t="s">
        <v>106</v>
      </c>
      <c r="M694" t="s">
        <v>630</v>
      </c>
      <c r="S694" t="s">
        <v>26</v>
      </c>
      <c r="T694" t="s">
        <v>270</v>
      </c>
      <c r="U694">
        <v>5</v>
      </c>
      <c r="V694">
        <v>2</v>
      </c>
      <c r="W694">
        <v>2</v>
      </c>
      <c r="X694">
        <v>1</v>
      </c>
      <c r="Y694">
        <v>5</v>
      </c>
      <c r="Z694">
        <v>5</v>
      </c>
      <c r="AA694">
        <v>5</v>
      </c>
      <c r="AB694">
        <v>3</v>
      </c>
      <c r="AC694">
        <v>3</v>
      </c>
      <c r="AD694">
        <v>3</v>
      </c>
      <c r="AF694">
        <v>2</v>
      </c>
      <c r="AG694">
        <v>4</v>
      </c>
      <c r="AH694">
        <v>3</v>
      </c>
      <c r="AI694">
        <v>2</v>
      </c>
      <c r="AJ694">
        <v>4</v>
      </c>
      <c r="AK694" t="s">
        <v>26</v>
      </c>
      <c r="AL694">
        <v>2</v>
      </c>
      <c r="AM694">
        <v>2</v>
      </c>
      <c r="AN694" t="s">
        <v>408</v>
      </c>
      <c r="AV694" s="109" t="s">
        <v>26</v>
      </c>
      <c r="AW694" t="s">
        <v>26</v>
      </c>
      <c r="AY694">
        <v>5</v>
      </c>
      <c r="AZ694" s="109">
        <v>5</v>
      </c>
      <c r="BA694" s="191" t="s">
        <v>311</v>
      </c>
      <c r="BB694" t="s">
        <v>317</v>
      </c>
      <c r="BD694">
        <f t="shared" si="51"/>
        <v>1</v>
      </c>
      <c r="BE694">
        <f t="shared" si="50"/>
        <v>1</v>
      </c>
      <c r="BF694">
        <f t="shared" si="50"/>
        <v>0</v>
      </c>
      <c r="BG694">
        <f t="shared" si="50"/>
        <v>0</v>
      </c>
      <c r="BH694">
        <f t="shared" si="50"/>
        <v>0</v>
      </c>
      <c r="BI694">
        <f t="shared" si="50"/>
        <v>0</v>
      </c>
      <c r="BJ694">
        <f t="shared" ref="BJ694:BJ757" si="53">IF(IFERROR(FIND(BJ$1,$AN694,1),0)&lt;&gt;0,1,0)</f>
        <v>1</v>
      </c>
      <c r="BK694">
        <f t="shared" si="52"/>
        <v>0</v>
      </c>
      <c r="BL694">
        <f t="shared" si="52"/>
        <v>1</v>
      </c>
      <c r="BM694">
        <f t="shared" si="52"/>
        <v>1</v>
      </c>
      <c r="BN694">
        <f t="shared" si="52"/>
        <v>0</v>
      </c>
      <c r="BO694">
        <f t="shared" si="52"/>
        <v>0</v>
      </c>
      <c r="BP694">
        <f t="shared" si="52"/>
        <v>0</v>
      </c>
    </row>
    <row r="695" spans="3:68" x14ac:dyDescent="0.2">
      <c r="C695" s="150" t="str">
        <f>IFERROR(VLOOKUP(TABLA!F695,BLIOTECAS!$C$1:$E$26,3,FALSE),"")</f>
        <v>Ciencias Experimentales</v>
      </c>
      <c r="D695" s="209">
        <v>43970.759027777778</v>
      </c>
      <c r="E695" s="209" t="s">
        <v>407</v>
      </c>
      <c r="F695" t="s">
        <v>95</v>
      </c>
      <c r="G695" t="s">
        <v>305</v>
      </c>
      <c r="H695" t="s">
        <v>300</v>
      </c>
      <c r="I695" t="s">
        <v>315</v>
      </c>
      <c r="J695" t="s">
        <v>95</v>
      </c>
      <c r="S695" t="s">
        <v>270</v>
      </c>
      <c r="T695" t="s">
        <v>270</v>
      </c>
      <c r="U695">
        <v>3</v>
      </c>
      <c r="V695">
        <v>2</v>
      </c>
      <c r="W695">
        <v>2</v>
      </c>
      <c r="X695">
        <v>2</v>
      </c>
      <c r="Y695">
        <v>3</v>
      </c>
      <c r="Z695">
        <v>3</v>
      </c>
      <c r="AA695">
        <v>3</v>
      </c>
      <c r="AB695">
        <v>2</v>
      </c>
      <c r="AC695">
        <v>4</v>
      </c>
      <c r="AD695">
        <v>4</v>
      </c>
      <c r="AF695">
        <v>3</v>
      </c>
      <c r="AG695">
        <v>3</v>
      </c>
      <c r="AH695">
        <v>3</v>
      </c>
      <c r="AI695">
        <v>3</v>
      </c>
      <c r="AJ695">
        <v>3</v>
      </c>
      <c r="AK695" t="s">
        <v>26</v>
      </c>
      <c r="AL695">
        <v>4</v>
      </c>
      <c r="AM695">
        <v>3</v>
      </c>
      <c r="AN695" t="s">
        <v>520</v>
      </c>
      <c r="AV695" s="109" t="s">
        <v>270</v>
      </c>
      <c r="AW695" t="s">
        <v>26</v>
      </c>
      <c r="AY695">
        <v>4</v>
      </c>
      <c r="AZ695" s="109">
        <v>4</v>
      </c>
      <c r="BA695" s="191" t="s">
        <v>311</v>
      </c>
      <c r="BB695" t="s">
        <v>308</v>
      </c>
      <c r="BD695">
        <f t="shared" si="51"/>
        <v>0</v>
      </c>
      <c r="BE695">
        <f t="shared" si="50"/>
        <v>1</v>
      </c>
      <c r="BF695">
        <f t="shared" si="50"/>
        <v>0</v>
      </c>
      <c r="BG695">
        <f t="shared" si="50"/>
        <v>0</v>
      </c>
      <c r="BH695">
        <f t="shared" si="50"/>
        <v>0</v>
      </c>
      <c r="BI695">
        <f t="shared" si="50"/>
        <v>0</v>
      </c>
      <c r="BJ695">
        <f t="shared" si="53"/>
        <v>1</v>
      </c>
      <c r="BK695">
        <f t="shared" si="52"/>
        <v>1</v>
      </c>
      <c r="BL695">
        <f t="shared" si="52"/>
        <v>1</v>
      </c>
      <c r="BM695">
        <f t="shared" si="52"/>
        <v>0</v>
      </c>
      <c r="BN695">
        <f t="shared" si="52"/>
        <v>0</v>
      </c>
      <c r="BO695">
        <f t="shared" si="52"/>
        <v>0</v>
      </c>
      <c r="BP695">
        <f t="shared" si="52"/>
        <v>0</v>
      </c>
    </row>
    <row r="696" spans="3:68" x14ac:dyDescent="0.2">
      <c r="C696" s="150" t="str">
        <f>IFERROR(VLOOKUP(TABLA!F696,BLIOTECAS!$C$1:$E$26,3,FALSE),"")</f>
        <v>Humanidades</v>
      </c>
      <c r="D696" s="209">
        <v>43970.757638888892</v>
      </c>
      <c r="E696" s="209" t="s">
        <v>396</v>
      </c>
      <c r="F696" t="s">
        <v>100</v>
      </c>
      <c r="G696" t="s">
        <v>300</v>
      </c>
      <c r="H696" t="s">
        <v>300</v>
      </c>
      <c r="I696" t="s">
        <v>306</v>
      </c>
      <c r="J696" t="s">
        <v>100</v>
      </c>
      <c r="S696" t="s">
        <v>270</v>
      </c>
      <c r="T696" t="s">
        <v>270</v>
      </c>
      <c r="U696">
        <v>3</v>
      </c>
      <c r="V696">
        <v>3</v>
      </c>
      <c r="W696">
        <v>3</v>
      </c>
      <c r="X696">
        <v>2</v>
      </c>
      <c r="Y696">
        <v>5</v>
      </c>
      <c r="Z696">
        <v>5</v>
      </c>
      <c r="AA696">
        <v>4</v>
      </c>
      <c r="AB696">
        <v>1</v>
      </c>
      <c r="AC696">
        <v>5</v>
      </c>
      <c r="AD696">
        <v>5</v>
      </c>
      <c r="AF696">
        <v>5</v>
      </c>
      <c r="AG696">
        <v>3</v>
      </c>
      <c r="AH696">
        <v>5</v>
      </c>
      <c r="AI696">
        <v>5</v>
      </c>
      <c r="AJ696">
        <v>5</v>
      </c>
      <c r="AK696" t="s">
        <v>270</v>
      </c>
      <c r="AL696">
        <v>5</v>
      </c>
      <c r="AM696">
        <v>5</v>
      </c>
      <c r="AN696" t="s">
        <v>408</v>
      </c>
      <c r="AV696" s="109" t="s">
        <v>26</v>
      </c>
      <c r="AW696" t="s">
        <v>26</v>
      </c>
      <c r="AY696">
        <v>3</v>
      </c>
      <c r="AZ696" s="109">
        <v>4</v>
      </c>
      <c r="BA696" s="191" t="s">
        <v>311</v>
      </c>
      <c r="BB696" t="s">
        <v>317</v>
      </c>
      <c r="BD696">
        <f t="shared" si="51"/>
        <v>1</v>
      </c>
      <c r="BE696">
        <f t="shared" si="50"/>
        <v>0</v>
      </c>
      <c r="BF696">
        <f t="shared" si="50"/>
        <v>0</v>
      </c>
      <c r="BG696">
        <f t="shared" si="50"/>
        <v>0</v>
      </c>
      <c r="BH696">
        <f t="shared" si="50"/>
        <v>0</v>
      </c>
      <c r="BI696">
        <f t="shared" si="50"/>
        <v>0</v>
      </c>
      <c r="BJ696">
        <f t="shared" si="53"/>
        <v>1</v>
      </c>
      <c r="BK696">
        <f t="shared" si="52"/>
        <v>0</v>
      </c>
      <c r="BL696">
        <f t="shared" si="52"/>
        <v>1</v>
      </c>
      <c r="BM696">
        <f t="shared" si="52"/>
        <v>1</v>
      </c>
      <c r="BN696">
        <f t="shared" si="52"/>
        <v>0</v>
      </c>
      <c r="BO696">
        <f t="shared" si="52"/>
        <v>0</v>
      </c>
      <c r="BP696">
        <f t="shared" si="52"/>
        <v>0</v>
      </c>
    </row>
    <row r="697" spans="3:68" x14ac:dyDescent="0.2">
      <c r="C697" s="150" t="str">
        <f>IFERROR(VLOOKUP(TABLA!F697,BLIOTECAS!$C$1:$E$26,3,FALSE),"")</f>
        <v>Ciencias Sociales</v>
      </c>
      <c r="D697" s="209">
        <v>43970.757638888892</v>
      </c>
      <c r="E697" s="209" t="s">
        <v>396</v>
      </c>
      <c r="F697" t="s">
        <v>91</v>
      </c>
      <c r="G697" t="s">
        <v>300</v>
      </c>
      <c r="H697" t="s">
        <v>320</v>
      </c>
      <c r="I697" t="s">
        <v>306</v>
      </c>
      <c r="M697" t="s">
        <v>631</v>
      </c>
      <c r="S697" t="s">
        <v>270</v>
      </c>
      <c r="T697" t="s">
        <v>270</v>
      </c>
      <c r="U697">
        <v>1</v>
      </c>
      <c r="V697">
        <v>1</v>
      </c>
      <c r="W697">
        <v>1</v>
      </c>
      <c r="X697">
        <v>2</v>
      </c>
      <c r="Y697">
        <v>5</v>
      </c>
      <c r="Z697">
        <v>5</v>
      </c>
      <c r="AA697">
        <v>5</v>
      </c>
      <c r="AB697">
        <v>4</v>
      </c>
      <c r="AC697">
        <v>4</v>
      </c>
      <c r="AD697">
        <v>4</v>
      </c>
      <c r="AF697">
        <v>4</v>
      </c>
      <c r="AH697">
        <v>3</v>
      </c>
      <c r="AI697">
        <v>3</v>
      </c>
      <c r="AJ697">
        <v>4</v>
      </c>
      <c r="AK697" t="s">
        <v>270</v>
      </c>
      <c r="AL697">
        <v>4</v>
      </c>
      <c r="AM697">
        <v>4</v>
      </c>
      <c r="AN697" t="s">
        <v>428</v>
      </c>
      <c r="AV697" s="109" t="s">
        <v>26</v>
      </c>
      <c r="AW697" t="s">
        <v>26</v>
      </c>
      <c r="AY697">
        <v>5</v>
      </c>
      <c r="AZ697" s="109">
        <v>5</v>
      </c>
      <c r="BA697" s="191" t="s">
        <v>303</v>
      </c>
      <c r="BB697" t="s">
        <v>308</v>
      </c>
      <c r="BD697">
        <f t="shared" si="51"/>
        <v>1</v>
      </c>
      <c r="BE697">
        <f t="shared" si="50"/>
        <v>0</v>
      </c>
      <c r="BF697">
        <f t="shared" si="50"/>
        <v>0</v>
      </c>
      <c r="BG697">
        <f t="shared" si="50"/>
        <v>0</v>
      </c>
      <c r="BH697">
        <f t="shared" si="50"/>
        <v>0</v>
      </c>
      <c r="BI697">
        <f t="shared" si="50"/>
        <v>0</v>
      </c>
      <c r="BJ697">
        <f t="shared" si="53"/>
        <v>0</v>
      </c>
      <c r="BK697">
        <f t="shared" si="52"/>
        <v>1</v>
      </c>
      <c r="BL697">
        <f t="shared" si="52"/>
        <v>1</v>
      </c>
      <c r="BM697">
        <f t="shared" si="52"/>
        <v>1</v>
      </c>
      <c r="BN697">
        <f t="shared" si="52"/>
        <v>0</v>
      </c>
      <c r="BO697">
        <f t="shared" si="52"/>
        <v>0</v>
      </c>
      <c r="BP697">
        <f t="shared" si="52"/>
        <v>0</v>
      </c>
    </row>
    <row r="698" spans="3:68" x14ac:dyDescent="0.2">
      <c r="C698" s="150" t="str">
        <f>IFERROR(VLOOKUP(TABLA!F698,BLIOTECAS!$C$1:$E$26,3,FALSE),"")</f>
        <v>Ciencias de la Salud</v>
      </c>
      <c r="D698" s="209">
        <v>43970.757638888892</v>
      </c>
      <c r="E698" s="209" t="s">
        <v>407</v>
      </c>
      <c r="F698" t="s">
        <v>108</v>
      </c>
      <c r="G698" t="s">
        <v>300</v>
      </c>
      <c r="H698" t="s">
        <v>301</v>
      </c>
      <c r="J698" t="s">
        <v>108</v>
      </c>
      <c r="K698" t="s">
        <v>225</v>
      </c>
      <c r="S698" t="s">
        <v>270</v>
      </c>
      <c r="T698" t="s">
        <v>270</v>
      </c>
      <c r="U698">
        <v>1</v>
      </c>
      <c r="V698">
        <v>5</v>
      </c>
      <c r="W698">
        <v>3</v>
      </c>
      <c r="X698">
        <v>1</v>
      </c>
      <c r="Y698">
        <v>4</v>
      </c>
      <c r="Z698">
        <v>3</v>
      </c>
      <c r="AA698">
        <v>3</v>
      </c>
      <c r="AB698">
        <v>1</v>
      </c>
      <c r="AC698">
        <v>1</v>
      </c>
      <c r="AD698">
        <v>4</v>
      </c>
      <c r="AF698">
        <v>2</v>
      </c>
      <c r="AG698">
        <v>4</v>
      </c>
      <c r="AH698">
        <v>2</v>
      </c>
      <c r="AI698">
        <v>2</v>
      </c>
      <c r="AJ698">
        <v>3</v>
      </c>
      <c r="AK698" t="s">
        <v>270</v>
      </c>
      <c r="AL698">
        <v>3</v>
      </c>
      <c r="AM698">
        <v>1</v>
      </c>
      <c r="AV698" s="109" t="s">
        <v>270</v>
      </c>
      <c r="AW698" t="s">
        <v>26</v>
      </c>
      <c r="AY698">
        <v>3</v>
      </c>
      <c r="AZ698" s="109">
        <v>4</v>
      </c>
      <c r="BA698" s="191" t="s">
        <v>311</v>
      </c>
      <c r="BB698" t="s">
        <v>317</v>
      </c>
      <c r="BD698">
        <f t="shared" si="51"/>
        <v>0</v>
      </c>
      <c r="BE698">
        <f t="shared" si="50"/>
        <v>0</v>
      </c>
      <c r="BF698">
        <f t="shared" si="50"/>
        <v>0</v>
      </c>
      <c r="BG698">
        <f t="shared" si="50"/>
        <v>0</v>
      </c>
      <c r="BH698">
        <f t="shared" si="50"/>
        <v>0</v>
      </c>
      <c r="BI698">
        <f t="shared" si="50"/>
        <v>0</v>
      </c>
      <c r="BJ698">
        <f t="shared" si="53"/>
        <v>0</v>
      </c>
      <c r="BK698">
        <f t="shared" si="52"/>
        <v>0</v>
      </c>
      <c r="BL698">
        <f t="shared" si="52"/>
        <v>0</v>
      </c>
      <c r="BM698">
        <f t="shared" si="52"/>
        <v>0</v>
      </c>
      <c r="BN698">
        <f t="shared" si="52"/>
        <v>0</v>
      </c>
      <c r="BO698">
        <f t="shared" si="52"/>
        <v>0</v>
      </c>
      <c r="BP698">
        <f t="shared" si="52"/>
        <v>0</v>
      </c>
    </row>
    <row r="699" spans="3:68" x14ac:dyDescent="0.2">
      <c r="C699" s="150" t="str">
        <f>IFERROR(VLOOKUP(TABLA!F699,BLIOTECAS!$C$1:$E$26,3,FALSE),"")</f>
        <v>Ciencias Experimentales</v>
      </c>
      <c r="D699" s="209">
        <v>43970.757638888892</v>
      </c>
      <c r="E699" s="209" t="s">
        <v>396</v>
      </c>
      <c r="F699" t="s">
        <v>223</v>
      </c>
      <c r="G699" t="s">
        <v>397</v>
      </c>
      <c r="H699" t="s">
        <v>320</v>
      </c>
      <c r="I699" t="s">
        <v>351</v>
      </c>
      <c r="J699" t="s">
        <v>309</v>
      </c>
      <c r="K699" t="s">
        <v>223</v>
      </c>
      <c r="M699" t="s">
        <v>632</v>
      </c>
      <c r="S699" t="s">
        <v>26</v>
      </c>
      <c r="T699" t="s">
        <v>26</v>
      </c>
      <c r="U699">
        <v>3</v>
      </c>
      <c r="V699">
        <v>1</v>
      </c>
      <c r="W699">
        <v>3</v>
      </c>
      <c r="X699">
        <v>2</v>
      </c>
      <c r="Y699">
        <v>5</v>
      </c>
      <c r="Z699">
        <v>5</v>
      </c>
      <c r="AA699">
        <v>5</v>
      </c>
      <c r="AB699">
        <v>3</v>
      </c>
      <c r="AC699">
        <v>3</v>
      </c>
      <c r="AD699">
        <v>5</v>
      </c>
      <c r="AF699">
        <v>3</v>
      </c>
      <c r="AG699">
        <v>5</v>
      </c>
      <c r="AH699">
        <v>4</v>
      </c>
      <c r="AI699">
        <v>5</v>
      </c>
      <c r="AJ699">
        <v>4</v>
      </c>
      <c r="AK699" t="s">
        <v>26</v>
      </c>
      <c r="AL699">
        <v>3</v>
      </c>
      <c r="AM699">
        <v>4</v>
      </c>
      <c r="AN699" t="s">
        <v>400</v>
      </c>
      <c r="AV699" s="109" t="s">
        <v>26</v>
      </c>
      <c r="AW699" t="s">
        <v>26</v>
      </c>
      <c r="AY699">
        <v>5</v>
      </c>
      <c r="AZ699" s="109">
        <v>5</v>
      </c>
      <c r="BA699" s="191" t="s">
        <v>311</v>
      </c>
      <c r="BB699" t="s">
        <v>304</v>
      </c>
      <c r="BD699">
        <f t="shared" si="51"/>
        <v>0</v>
      </c>
      <c r="BE699">
        <f t="shared" si="50"/>
        <v>0</v>
      </c>
      <c r="BF699">
        <f t="shared" si="50"/>
        <v>0</v>
      </c>
      <c r="BG699">
        <f t="shared" si="50"/>
        <v>1</v>
      </c>
      <c r="BH699">
        <f t="shared" si="50"/>
        <v>1</v>
      </c>
      <c r="BI699">
        <f t="shared" si="50"/>
        <v>0</v>
      </c>
      <c r="BJ699">
        <f t="shared" si="53"/>
        <v>0</v>
      </c>
      <c r="BK699">
        <f t="shared" si="52"/>
        <v>0</v>
      </c>
      <c r="BL699">
        <f t="shared" si="52"/>
        <v>1</v>
      </c>
      <c r="BM699">
        <f t="shared" si="52"/>
        <v>1</v>
      </c>
      <c r="BN699">
        <f t="shared" si="52"/>
        <v>0</v>
      </c>
      <c r="BO699">
        <f t="shared" si="52"/>
        <v>0</v>
      </c>
      <c r="BP699">
        <f t="shared" si="52"/>
        <v>0</v>
      </c>
    </row>
    <row r="700" spans="3:68" x14ac:dyDescent="0.2">
      <c r="C700" s="150" t="str">
        <f>IFERROR(VLOOKUP(TABLA!F700,BLIOTECAS!$C$1:$E$26,3,FALSE),"")</f>
        <v>Ciencias de la Salud</v>
      </c>
      <c r="D700" s="209">
        <v>43970.756944444445</v>
      </c>
      <c r="E700" s="209" t="s">
        <v>396</v>
      </c>
      <c r="F700" t="s">
        <v>106</v>
      </c>
      <c r="G700" t="s">
        <v>305</v>
      </c>
      <c r="H700" t="s">
        <v>320</v>
      </c>
      <c r="I700" t="s">
        <v>306</v>
      </c>
      <c r="J700" t="s">
        <v>309</v>
      </c>
      <c r="K700" t="s">
        <v>106</v>
      </c>
      <c r="M700" t="s">
        <v>633</v>
      </c>
      <c r="S700" t="s">
        <v>26</v>
      </c>
      <c r="T700" t="s">
        <v>270</v>
      </c>
      <c r="U700">
        <v>2</v>
      </c>
      <c r="V700">
        <v>3</v>
      </c>
      <c r="W700">
        <v>3</v>
      </c>
      <c r="X700">
        <v>2</v>
      </c>
      <c r="Y700">
        <v>5</v>
      </c>
      <c r="Z700">
        <v>5</v>
      </c>
      <c r="AA700">
        <v>5</v>
      </c>
      <c r="AB700">
        <v>1</v>
      </c>
      <c r="AC700">
        <v>3</v>
      </c>
      <c r="AD700">
        <v>3</v>
      </c>
      <c r="AF700">
        <v>3</v>
      </c>
      <c r="AG700">
        <v>4</v>
      </c>
      <c r="AH700">
        <v>3</v>
      </c>
      <c r="AI700">
        <v>3</v>
      </c>
      <c r="AJ700">
        <v>3</v>
      </c>
      <c r="AK700" t="s">
        <v>26</v>
      </c>
      <c r="AL700">
        <v>3</v>
      </c>
      <c r="AM700">
        <v>3</v>
      </c>
      <c r="AN700" t="s">
        <v>483</v>
      </c>
      <c r="AV700" s="109" t="s">
        <v>26</v>
      </c>
      <c r="AW700" t="s">
        <v>26</v>
      </c>
      <c r="AY700">
        <v>4</v>
      </c>
      <c r="AZ700" s="109">
        <v>4</v>
      </c>
      <c r="BA700" s="191" t="s">
        <v>311</v>
      </c>
      <c r="BB700" t="s">
        <v>308</v>
      </c>
      <c r="BC700" t="s">
        <v>634</v>
      </c>
      <c r="BD700">
        <f t="shared" si="51"/>
        <v>1</v>
      </c>
      <c r="BE700">
        <f t="shared" si="50"/>
        <v>0</v>
      </c>
      <c r="BF700">
        <f t="shared" si="50"/>
        <v>0</v>
      </c>
      <c r="BG700">
        <f t="shared" si="50"/>
        <v>0</v>
      </c>
      <c r="BH700">
        <f t="shared" si="50"/>
        <v>0</v>
      </c>
      <c r="BI700">
        <f t="shared" si="50"/>
        <v>0</v>
      </c>
      <c r="BJ700">
        <f t="shared" si="53"/>
        <v>1</v>
      </c>
      <c r="BK700">
        <f t="shared" si="52"/>
        <v>0</v>
      </c>
      <c r="BL700">
        <f t="shared" si="52"/>
        <v>1</v>
      </c>
      <c r="BM700">
        <f t="shared" si="52"/>
        <v>0</v>
      </c>
      <c r="BN700">
        <f t="shared" si="52"/>
        <v>0</v>
      </c>
      <c r="BO700">
        <f t="shared" si="52"/>
        <v>0</v>
      </c>
      <c r="BP700">
        <f t="shared" si="52"/>
        <v>0</v>
      </c>
    </row>
    <row r="701" spans="3:68" x14ac:dyDescent="0.2">
      <c r="C701" s="150" t="str">
        <f>IFERROR(VLOOKUP(TABLA!F701,BLIOTECAS!$C$1:$E$26,3,FALSE),"")</f>
        <v>Ciencias Experimentales</v>
      </c>
      <c r="D701" s="209">
        <v>43970.756944444445</v>
      </c>
      <c r="E701" s="209" t="s">
        <v>396</v>
      </c>
      <c r="F701" t="s">
        <v>96</v>
      </c>
      <c r="G701" t="s">
        <v>305</v>
      </c>
      <c r="H701" t="s">
        <v>300</v>
      </c>
      <c r="I701" t="s">
        <v>306</v>
      </c>
      <c r="J701" t="s">
        <v>96</v>
      </c>
      <c r="K701" t="s">
        <v>94</v>
      </c>
      <c r="L701" t="s">
        <v>105</v>
      </c>
      <c r="S701" t="s">
        <v>270</v>
      </c>
      <c r="T701" t="s">
        <v>270</v>
      </c>
      <c r="U701">
        <v>4</v>
      </c>
      <c r="V701">
        <v>1</v>
      </c>
      <c r="W701">
        <v>1</v>
      </c>
      <c r="X701">
        <v>3</v>
      </c>
      <c r="Y701">
        <v>5</v>
      </c>
      <c r="Z701">
        <v>4</v>
      </c>
      <c r="AA701">
        <v>5</v>
      </c>
      <c r="AB701">
        <v>1</v>
      </c>
      <c r="AC701">
        <v>5</v>
      </c>
      <c r="AD701">
        <v>4</v>
      </c>
      <c r="AF701">
        <v>3</v>
      </c>
      <c r="AG701">
        <v>5</v>
      </c>
      <c r="AH701">
        <v>5</v>
      </c>
      <c r="AI701">
        <v>3</v>
      </c>
      <c r="AJ701">
        <v>4</v>
      </c>
      <c r="AK701" t="s">
        <v>26</v>
      </c>
      <c r="AL701">
        <v>4</v>
      </c>
      <c r="AM701">
        <v>4</v>
      </c>
      <c r="AN701" t="s">
        <v>593</v>
      </c>
      <c r="AV701" s="109" t="s">
        <v>270</v>
      </c>
      <c r="AW701" t="s">
        <v>26</v>
      </c>
      <c r="AY701">
        <v>5</v>
      </c>
      <c r="AZ701" s="109">
        <v>4</v>
      </c>
      <c r="BA701" s="191" t="s">
        <v>311</v>
      </c>
      <c r="BB701" t="s">
        <v>308</v>
      </c>
      <c r="BC701" t="s">
        <v>635</v>
      </c>
      <c r="BD701">
        <f t="shared" si="51"/>
        <v>1</v>
      </c>
      <c r="BE701">
        <f t="shared" si="50"/>
        <v>0</v>
      </c>
      <c r="BF701">
        <f t="shared" si="50"/>
        <v>0</v>
      </c>
      <c r="BG701">
        <f t="shared" si="50"/>
        <v>0</v>
      </c>
      <c r="BH701">
        <f t="shared" si="50"/>
        <v>0</v>
      </c>
      <c r="BI701">
        <f t="shared" si="50"/>
        <v>0</v>
      </c>
      <c r="BJ701">
        <f t="shared" si="53"/>
        <v>0</v>
      </c>
      <c r="BK701">
        <f t="shared" si="52"/>
        <v>0</v>
      </c>
      <c r="BL701">
        <f t="shared" si="52"/>
        <v>0</v>
      </c>
      <c r="BM701">
        <f t="shared" si="52"/>
        <v>0</v>
      </c>
      <c r="BN701">
        <f t="shared" si="52"/>
        <v>1</v>
      </c>
      <c r="BO701">
        <f t="shared" si="52"/>
        <v>0</v>
      </c>
      <c r="BP701">
        <f t="shared" si="52"/>
        <v>0</v>
      </c>
    </row>
    <row r="702" spans="3:68" x14ac:dyDescent="0.2">
      <c r="C702" s="150" t="str">
        <f>IFERROR(VLOOKUP(TABLA!F702,BLIOTECAS!$C$1:$E$26,3,FALSE),"")</f>
        <v>Humanidades</v>
      </c>
      <c r="D702" s="209">
        <v>43970.756944444445</v>
      </c>
      <c r="E702" s="209" t="s">
        <v>396</v>
      </c>
      <c r="F702" t="s">
        <v>104</v>
      </c>
      <c r="G702" t="s">
        <v>301</v>
      </c>
      <c r="H702" t="s">
        <v>301</v>
      </c>
      <c r="I702" t="s">
        <v>318</v>
      </c>
      <c r="J702" t="s">
        <v>104</v>
      </c>
      <c r="K702" t="s">
        <v>309</v>
      </c>
      <c r="L702" t="s">
        <v>310</v>
      </c>
      <c r="S702" t="s">
        <v>270</v>
      </c>
      <c r="T702" t="s">
        <v>270</v>
      </c>
      <c r="U702">
        <v>5</v>
      </c>
      <c r="V702">
        <v>4</v>
      </c>
      <c r="W702">
        <v>2</v>
      </c>
      <c r="X702">
        <v>2</v>
      </c>
      <c r="Y702">
        <v>3</v>
      </c>
      <c r="Z702">
        <v>4</v>
      </c>
      <c r="AA702">
        <v>5</v>
      </c>
      <c r="AB702">
        <v>1</v>
      </c>
      <c r="AC702">
        <v>5</v>
      </c>
      <c r="AD702">
        <v>4</v>
      </c>
      <c r="AF702">
        <v>2</v>
      </c>
      <c r="AG702">
        <v>3</v>
      </c>
      <c r="AH702">
        <v>1</v>
      </c>
      <c r="AI702">
        <v>2</v>
      </c>
      <c r="AJ702">
        <v>3</v>
      </c>
      <c r="AK702" t="s">
        <v>270</v>
      </c>
      <c r="AL702">
        <v>1</v>
      </c>
      <c r="AM702">
        <v>1</v>
      </c>
      <c r="AN702" t="s">
        <v>438</v>
      </c>
      <c r="AV702" s="109" t="s">
        <v>270</v>
      </c>
      <c r="AW702" t="s">
        <v>26</v>
      </c>
      <c r="AY702">
        <v>5</v>
      </c>
      <c r="BA702" s="191" t="s">
        <v>311</v>
      </c>
      <c r="BB702" t="s">
        <v>317</v>
      </c>
      <c r="BC702" t="s">
        <v>636</v>
      </c>
      <c r="BD702">
        <f t="shared" si="51"/>
        <v>0</v>
      </c>
      <c r="BE702">
        <f t="shared" si="50"/>
        <v>0</v>
      </c>
      <c r="BF702">
        <f t="shared" si="50"/>
        <v>1</v>
      </c>
      <c r="BG702">
        <f t="shared" si="50"/>
        <v>0</v>
      </c>
      <c r="BH702">
        <f t="shared" si="50"/>
        <v>0</v>
      </c>
      <c r="BI702">
        <f t="shared" si="50"/>
        <v>0</v>
      </c>
      <c r="BJ702">
        <f t="shared" si="53"/>
        <v>1</v>
      </c>
      <c r="BK702">
        <f t="shared" si="52"/>
        <v>1</v>
      </c>
      <c r="BL702">
        <f t="shared" si="52"/>
        <v>0</v>
      </c>
      <c r="BM702">
        <f t="shared" si="52"/>
        <v>1</v>
      </c>
      <c r="BN702">
        <f t="shared" si="52"/>
        <v>0</v>
      </c>
      <c r="BO702">
        <f t="shared" si="52"/>
        <v>0</v>
      </c>
      <c r="BP702">
        <f t="shared" si="52"/>
        <v>0</v>
      </c>
    </row>
    <row r="703" spans="3:68" x14ac:dyDescent="0.2">
      <c r="C703" s="150" t="str">
        <f>IFERROR(VLOOKUP(TABLA!F703,BLIOTECAS!$C$1:$E$26,3,FALSE),"")</f>
        <v>Ciencias Sociales</v>
      </c>
      <c r="D703" s="209">
        <v>43970.756249999999</v>
      </c>
      <c r="E703" s="209" t="s">
        <v>396</v>
      </c>
      <c r="F703" t="s">
        <v>92</v>
      </c>
      <c r="G703" t="s">
        <v>300</v>
      </c>
      <c r="H703" t="s">
        <v>320</v>
      </c>
      <c r="I703" t="s">
        <v>306</v>
      </c>
      <c r="J703" t="s">
        <v>92</v>
      </c>
      <c r="K703" t="s">
        <v>100</v>
      </c>
      <c r="L703" t="s">
        <v>223</v>
      </c>
      <c r="S703" t="s">
        <v>26</v>
      </c>
      <c r="T703" t="s">
        <v>26</v>
      </c>
      <c r="U703">
        <v>2</v>
      </c>
      <c r="V703">
        <v>1</v>
      </c>
      <c r="W703">
        <v>1</v>
      </c>
      <c r="X703">
        <v>5</v>
      </c>
      <c r="Y703">
        <v>5</v>
      </c>
      <c r="Z703">
        <v>5</v>
      </c>
      <c r="AA703">
        <v>5</v>
      </c>
      <c r="AB703">
        <v>3</v>
      </c>
      <c r="AC703">
        <v>3</v>
      </c>
      <c r="AD703">
        <v>2</v>
      </c>
      <c r="AF703">
        <v>2</v>
      </c>
      <c r="AG703">
        <v>2</v>
      </c>
      <c r="AH703">
        <v>2</v>
      </c>
      <c r="AI703">
        <v>2</v>
      </c>
      <c r="AJ703">
        <v>2</v>
      </c>
      <c r="AK703" t="s">
        <v>26</v>
      </c>
      <c r="AL703">
        <v>5</v>
      </c>
      <c r="AM703">
        <v>5</v>
      </c>
      <c r="AN703" t="s">
        <v>345</v>
      </c>
      <c r="AV703" s="109" t="s">
        <v>26</v>
      </c>
      <c r="AW703" t="s">
        <v>26</v>
      </c>
      <c r="AY703">
        <v>4</v>
      </c>
      <c r="AZ703" s="109">
        <v>4</v>
      </c>
      <c r="BA703" s="191" t="s">
        <v>319</v>
      </c>
      <c r="BB703" t="s">
        <v>317</v>
      </c>
      <c r="BD703">
        <f t="shared" si="51"/>
        <v>1</v>
      </c>
      <c r="BE703">
        <f t="shared" si="50"/>
        <v>0</v>
      </c>
      <c r="BF703">
        <f t="shared" si="50"/>
        <v>0</v>
      </c>
      <c r="BG703">
        <f t="shared" si="50"/>
        <v>0</v>
      </c>
      <c r="BH703">
        <f t="shared" si="50"/>
        <v>0</v>
      </c>
      <c r="BI703">
        <f t="shared" si="50"/>
        <v>0</v>
      </c>
      <c r="BJ703">
        <f t="shared" si="53"/>
        <v>0</v>
      </c>
      <c r="BK703">
        <f t="shared" si="52"/>
        <v>0</v>
      </c>
      <c r="BL703">
        <f t="shared" si="52"/>
        <v>0</v>
      </c>
      <c r="BM703">
        <f t="shared" si="52"/>
        <v>1</v>
      </c>
      <c r="BN703">
        <f t="shared" si="52"/>
        <v>0</v>
      </c>
      <c r="BO703">
        <f t="shared" si="52"/>
        <v>0</v>
      </c>
      <c r="BP703">
        <f t="shared" si="52"/>
        <v>0</v>
      </c>
    </row>
    <row r="704" spans="3:68" x14ac:dyDescent="0.2">
      <c r="C704" s="150" t="str">
        <f>IFERROR(VLOOKUP(TABLA!F704,BLIOTECAS!$C$1:$E$26,3,FALSE),"")</f>
        <v>Humanidades</v>
      </c>
      <c r="D704" s="209">
        <v>43970.754861111112</v>
      </c>
      <c r="E704" s="209" t="s">
        <v>396</v>
      </c>
      <c r="F704" t="s">
        <v>103</v>
      </c>
      <c r="G704" t="s">
        <v>300</v>
      </c>
      <c r="H704" t="s">
        <v>300</v>
      </c>
      <c r="I704" t="s">
        <v>306</v>
      </c>
      <c r="J704" t="s">
        <v>103</v>
      </c>
      <c r="M704" t="s">
        <v>637</v>
      </c>
      <c r="S704" t="s">
        <v>270</v>
      </c>
      <c r="T704" t="s">
        <v>26</v>
      </c>
      <c r="X704">
        <v>5</v>
      </c>
      <c r="Y704">
        <v>5</v>
      </c>
      <c r="AA704">
        <v>5</v>
      </c>
      <c r="AB704">
        <v>5</v>
      </c>
      <c r="AC704">
        <v>5</v>
      </c>
      <c r="AD704">
        <v>5</v>
      </c>
      <c r="AF704">
        <v>5</v>
      </c>
      <c r="AG704">
        <v>5</v>
      </c>
      <c r="AH704">
        <v>5</v>
      </c>
      <c r="AI704">
        <v>5</v>
      </c>
      <c r="AJ704">
        <v>5</v>
      </c>
      <c r="AK704" t="s">
        <v>26</v>
      </c>
      <c r="AL704">
        <v>5</v>
      </c>
      <c r="AM704">
        <v>3</v>
      </c>
      <c r="AV704" s="109" t="s">
        <v>270</v>
      </c>
      <c r="AW704" t="s">
        <v>26</v>
      </c>
      <c r="AY704">
        <v>5</v>
      </c>
      <c r="AZ704" s="109">
        <v>5</v>
      </c>
      <c r="BA704" s="191" t="s">
        <v>303</v>
      </c>
      <c r="BB704" t="s">
        <v>304</v>
      </c>
      <c r="BD704">
        <f t="shared" si="51"/>
        <v>1</v>
      </c>
      <c r="BE704">
        <f t="shared" si="50"/>
        <v>0</v>
      </c>
      <c r="BF704">
        <f t="shared" si="50"/>
        <v>0</v>
      </c>
      <c r="BG704">
        <f t="shared" si="50"/>
        <v>0</v>
      </c>
      <c r="BH704">
        <f t="shared" si="50"/>
        <v>0</v>
      </c>
      <c r="BI704">
        <f t="shared" si="50"/>
        <v>0</v>
      </c>
      <c r="BJ704">
        <f t="shared" si="53"/>
        <v>0</v>
      </c>
      <c r="BK704">
        <f t="shared" si="52"/>
        <v>0</v>
      </c>
      <c r="BL704">
        <f t="shared" si="52"/>
        <v>0</v>
      </c>
      <c r="BM704">
        <f t="shared" si="52"/>
        <v>0</v>
      </c>
      <c r="BN704">
        <f t="shared" si="52"/>
        <v>0</v>
      </c>
      <c r="BO704">
        <f t="shared" si="52"/>
        <v>0</v>
      </c>
      <c r="BP704">
        <f t="shared" si="52"/>
        <v>0</v>
      </c>
    </row>
    <row r="705" spans="3:68" x14ac:dyDescent="0.2">
      <c r="C705" s="150" t="str">
        <f>IFERROR(VLOOKUP(TABLA!F705,BLIOTECAS!$C$1:$E$26,3,FALSE),"")</f>
        <v>Ciencias de la Salud</v>
      </c>
      <c r="D705" s="209">
        <v>43970.754861111112</v>
      </c>
      <c r="E705" s="209" t="s">
        <v>396</v>
      </c>
      <c r="F705" t="s">
        <v>106</v>
      </c>
      <c r="G705" t="s">
        <v>305</v>
      </c>
      <c r="H705" t="s">
        <v>300</v>
      </c>
      <c r="I705" t="s">
        <v>315</v>
      </c>
      <c r="J705" t="s">
        <v>106</v>
      </c>
      <c r="K705" t="s">
        <v>222</v>
      </c>
      <c r="S705" t="s">
        <v>26</v>
      </c>
      <c r="T705" t="s">
        <v>270</v>
      </c>
      <c r="U705">
        <v>4</v>
      </c>
      <c r="V705">
        <v>2</v>
      </c>
      <c r="W705">
        <v>4</v>
      </c>
      <c r="X705">
        <v>3</v>
      </c>
      <c r="Y705">
        <v>5</v>
      </c>
      <c r="Z705">
        <v>2</v>
      </c>
      <c r="AA705">
        <v>4</v>
      </c>
      <c r="AB705">
        <v>2</v>
      </c>
      <c r="AC705">
        <v>4</v>
      </c>
      <c r="AD705">
        <v>4</v>
      </c>
      <c r="AF705">
        <v>4</v>
      </c>
      <c r="AG705">
        <v>4</v>
      </c>
      <c r="AH705">
        <v>3</v>
      </c>
      <c r="AI705">
        <v>4</v>
      </c>
      <c r="AJ705">
        <v>4</v>
      </c>
      <c r="AK705" t="s">
        <v>26</v>
      </c>
      <c r="AL705">
        <v>4</v>
      </c>
      <c r="AM705">
        <v>3</v>
      </c>
      <c r="AN705" t="s">
        <v>424</v>
      </c>
      <c r="AV705" s="109" t="s">
        <v>26</v>
      </c>
      <c r="AW705" t="s">
        <v>26</v>
      </c>
      <c r="AY705">
        <v>4</v>
      </c>
      <c r="AZ705" s="109">
        <v>4</v>
      </c>
      <c r="BA705" s="191" t="s">
        <v>311</v>
      </c>
      <c r="BD705">
        <f t="shared" si="51"/>
        <v>0</v>
      </c>
      <c r="BE705">
        <f t="shared" si="50"/>
        <v>1</v>
      </c>
      <c r="BF705">
        <f t="shared" si="50"/>
        <v>0</v>
      </c>
      <c r="BG705">
        <f t="shared" si="50"/>
        <v>0</v>
      </c>
      <c r="BH705">
        <f t="shared" si="50"/>
        <v>0</v>
      </c>
      <c r="BI705">
        <f t="shared" si="50"/>
        <v>0</v>
      </c>
      <c r="BJ705">
        <f t="shared" si="53"/>
        <v>0</v>
      </c>
      <c r="BK705">
        <f t="shared" si="52"/>
        <v>0</v>
      </c>
      <c r="BL705">
        <f t="shared" si="52"/>
        <v>1</v>
      </c>
      <c r="BM705">
        <f t="shared" si="52"/>
        <v>0</v>
      </c>
      <c r="BN705">
        <f t="shared" si="52"/>
        <v>0</v>
      </c>
      <c r="BO705">
        <f t="shared" si="52"/>
        <v>0</v>
      </c>
      <c r="BP705">
        <f t="shared" si="52"/>
        <v>0</v>
      </c>
    </row>
    <row r="706" spans="3:68" x14ac:dyDescent="0.2">
      <c r="C706" s="150" t="str">
        <f>IFERROR(VLOOKUP(TABLA!F706,BLIOTECAS!$C$1:$E$26,3,FALSE),"")</f>
        <v>Ciencias Sociales</v>
      </c>
      <c r="D706" s="209">
        <v>43970.754166666666</v>
      </c>
      <c r="E706" s="209" t="s">
        <v>401</v>
      </c>
      <c r="F706" t="s">
        <v>99</v>
      </c>
      <c r="G706" t="s">
        <v>300</v>
      </c>
      <c r="H706" t="s">
        <v>305</v>
      </c>
      <c r="I706" t="s">
        <v>306</v>
      </c>
      <c r="J706" t="s">
        <v>322</v>
      </c>
      <c r="K706" t="s">
        <v>221</v>
      </c>
      <c r="S706" t="s">
        <v>270</v>
      </c>
      <c r="T706" t="s">
        <v>270</v>
      </c>
      <c r="U706">
        <v>4</v>
      </c>
      <c r="V706">
        <v>4</v>
      </c>
      <c r="W706">
        <v>2</v>
      </c>
      <c r="X706">
        <v>3</v>
      </c>
      <c r="Y706">
        <v>1</v>
      </c>
      <c r="Z706">
        <v>5</v>
      </c>
      <c r="AA706">
        <v>1</v>
      </c>
      <c r="AB706">
        <v>3</v>
      </c>
      <c r="AC706">
        <v>4</v>
      </c>
      <c r="AD706">
        <v>4</v>
      </c>
      <c r="AF706">
        <v>5</v>
      </c>
      <c r="AG706">
        <v>5</v>
      </c>
      <c r="AH706">
        <v>3</v>
      </c>
      <c r="AI706">
        <v>3</v>
      </c>
      <c r="AJ706">
        <v>3</v>
      </c>
      <c r="AK706" t="s">
        <v>270</v>
      </c>
      <c r="AL706">
        <v>4</v>
      </c>
      <c r="AM706">
        <v>3</v>
      </c>
      <c r="AN706" t="s">
        <v>307</v>
      </c>
      <c r="AV706" s="109" t="s">
        <v>270</v>
      </c>
      <c r="AW706" t="s">
        <v>270</v>
      </c>
      <c r="AY706">
        <v>5</v>
      </c>
      <c r="AZ706" s="109">
        <v>4</v>
      </c>
      <c r="BA706" s="191" t="s">
        <v>311</v>
      </c>
      <c r="BB706" t="s">
        <v>317</v>
      </c>
      <c r="BD706">
        <f t="shared" si="51"/>
        <v>1</v>
      </c>
      <c r="BE706">
        <f t="shared" si="50"/>
        <v>0</v>
      </c>
      <c r="BF706">
        <f t="shared" si="50"/>
        <v>0</v>
      </c>
      <c r="BG706">
        <f t="shared" si="50"/>
        <v>0</v>
      </c>
      <c r="BH706">
        <f t="shared" si="50"/>
        <v>0</v>
      </c>
      <c r="BI706">
        <f t="shared" si="50"/>
        <v>0</v>
      </c>
      <c r="BJ706">
        <f t="shared" si="53"/>
        <v>0</v>
      </c>
      <c r="BK706">
        <f t="shared" si="52"/>
        <v>0</v>
      </c>
      <c r="BL706">
        <f t="shared" si="52"/>
        <v>0</v>
      </c>
      <c r="BM706">
        <f t="shared" si="52"/>
        <v>0</v>
      </c>
      <c r="BN706">
        <f t="shared" si="52"/>
        <v>0</v>
      </c>
      <c r="BO706">
        <f t="shared" si="52"/>
        <v>1</v>
      </c>
      <c r="BP706">
        <f t="shared" si="52"/>
        <v>0</v>
      </c>
    </row>
    <row r="707" spans="3:68" x14ac:dyDescent="0.2">
      <c r="C707" s="150" t="str">
        <f>IFERROR(VLOOKUP(TABLA!F707,BLIOTECAS!$C$1:$E$26,3,FALSE),"")</f>
        <v>Ciencias de la Salud</v>
      </c>
      <c r="D707" s="209">
        <v>43970.754166666666</v>
      </c>
      <c r="E707" s="209" t="s">
        <v>418</v>
      </c>
      <c r="F707" t="s">
        <v>106</v>
      </c>
      <c r="G707" t="s">
        <v>300</v>
      </c>
      <c r="H707" t="s">
        <v>320</v>
      </c>
      <c r="I707" t="s">
        <v>329</v>
      </c>
      <c r="S707" t="s">
        <v>26</v>
      </c>
      <c r="T707" t="s">
        <v>270</v>
      </c>
      <c r="U707">
        <v>1</v>
      </c>
      <c r="V707">
        <v>1</v>
      </c>
      <c r="W707">
        <v>1</v>
      </c>
      <c r="X707">
        <v>1</v>
      </c>
      <c r="Y707">
        <v>5</v>
      </c>
      <c r="Z707">
        <v>2</v>
      </c>
      <c r="AA707">
        <v>2</v>
      </c>
      <c r="AB707">
        <v>1</v>
      </c>
      <c r="AC707">
        <v>3</v>
      </c>
      <c r="AD707">
        <v>5</v>
      </c>
      <c r="AF707">
        <v>3</v>
      </c>
      <c r="AG707">
        <v>4</v>
      </c>
      <c r="AH707">
        <v>3</v>
      </c>
      <c r="AI707">
        <v>5</v>
      </c>
      <c r="AJ707">
        <v>3</v>
      </c>
      <c r="AK707" t="s">
        <v>26</v>
      </c>
      <c r="AL707">
        <v>4</v>
      </c>
      <c r="AM707">
        <v>3</v>
      </c>
      <c r="AN707" t="s">
        <v>408</v>
      </c>
      <c r="AV707" s="109" t="s">
        <v>270</v>
      </c>
      <c r="AW707" t="s">
        <v>26</v>
      </c>
      <c r="AY707">
        <v>5</v>
      </c>
      <c r="AZ707" s="109">
        <v>5</v>
      </c>
      <c r="BA707" s="191" t="s">
        <v>311</v>
      </c>
      <c r="BB707" t="s">
        <v>317</v>
      </c>
      <c r="BD707">
        <f t="shared" si="51"/>
        <v>0</v>
      </c>
      <c r="BE707">
        <f t="shared" si="50"/>
        <v>0</v>
      </c>
      <c r="BF707">
        <f t="shared" si="50"/>
        <v>0</v>
      </c>
      <c r="BG707">
        <f t="shared" si="50"/>
        <v>0</v>
      </c>
      <c r="BH707">
        <f t="shared" si="50"/>
        <v>1</v>
      </c>
      <c r="BI707">
        <f t="shared" si="50"/>
        <v>0</v>
      </c>
      <c r="BJ707">
        <f t="shared" si="53"/>
        <v>1</v>
      </c>
      <c r="BK707">
        <f t="shared" si="52"/>
        <v>0</v>
      </c>
      <c r="BL707">
        <f t="shared" si="52"/>
        <v>1</v>
      </c>
      <c r="BM707">
        <f t="shared" si="52"/>
        <v>1</v>
      </c>
      <c r="BN707">
        <f t="shared" si="52"/>
        <v>0</v>
      </c>
      <c r="BO707">
        <f t="shared" si="52"/>
        <v>0</v>
      </c>
      <c r="BP707">
        <f t="shared" si="52"/>
        <v>0</v>
      </c>
    </row>
    <row r="708" spans="3:68" x14ac:dyDescent="0.2">
      <c r="C708" s="150" t="str">
        <f>IFERROR(VLOOKUP(TABLA!F708,BLIOTECAS!$C$1:$E$26,3,FALSE),"")</f>
        <v>Ciencias Sociales</v>
      </c>
      <c r="D708" s="209">
        <v>43970.754166666666</v>
      </c>
      <c r="E708" s="209" t="s">
        <v>396</v>
      </c>
      <c r="F708" t="s">
        <v>99</v>
      </c>
      <c r="G708" t="s">
        <v>301</v>
      </c>
      <c r="H708" t="s">
        <v>397</v>
      </c>
      <c r="I708" t="s">
        <v>306</v>
      </c>
      <c r="J708" t="s">
        <v>309</v>
      </c>
      <c r="S708" t="s">
        <v>26</v>
      </c>
      <c r="T708" t="s">
        <v>270</v>
      </c>
      <c r="U708">
        <v>1</v>
      </c>
      <c r="V708">
        <v>1</v>
      </c>
      <c r="W708">
        <v>4</v>
      </c>
      <c r="X708">
        <v>5</v>
      </c>
      <c r="Y708">
        <v>3</v>
      </c>
      <c r="Z708">
        <v>4</v>
      </c>
      <c r="AA708">
        <v>4</v>
      </c>
      <c r="AC708">
        <v>4</v>
      </c>
      <c r="AD708">
        <v>3</v>
      </c>
      <c r="AF708">
        <v>3</v>
      </c>
      <c r="AG708">
        <v>3</v>
      </c>
      <c r="AH708">
        <v>4</v>
      </c>
      <c r="AI708">
        <v>2</v>
      </c>
      <c r="AJ708">
        <v>1</v>
      </c>
      <c r="AK708" t="s">
        <v>26</v>
      </c>
      <c r="AL708">
        <v>2</v>
      </c>
      <c r="AM708">
        <v>2</v>
      </c>
      <c r="AN708" t="s">
        <v>408</v>
      </c>
      <c r="AV708" s="109" t="s">
        <v>26</v>
      </c>
      <c r="AW708" t="s">
        <v>26</v>
      </c>
      <c r="AY708">
        <v>3</v>
      </c>
      <c r="AZ708" s="109">
        <v>2</v>
      </c>
      <c r="BA708" s="191" t="s">
        <v>311</v>
      </c>
      <c r="BB708" t="s">
        <v>317</v>
      </c>
      <c r="BD708">
        <f t="shared" si="51"/>
        <v>1</v>
      </c>
      <c r="BE708">
        <f t="shared" si="50"/>
        <v>0</v>
      </c>
      <c r="BF708">
        <f t="shared" si="50"/>
        <v>0</v>
      </c>
      <c r="BG708">
        <f t="shared" si="50"/>
        <v>0</v>
      </c>
      <c r="BH708">
        <f t="shared" si="50"/>
        <v>0</v>
      </c>
      <c r="BI708">
        <f t="shared" si="50"/>
        <v>0</v>
      </c>
      <c r="BJ708">
        <f t="shared" si="53"/>
        <v>1</v>
      </c>
      <c r="BK708">
        <f t="shared" si="52"/>
        <v>0</v>
      </c>
      <c r="BL708">
        <f t="shared" si="52"/>
        <v>1</v>
      </c>
      <c r="BM708">
        <f t="shared" si="52"/>
        <v>1</v>
      </c>
      <c r="BN708">
        <f t="shared" si="52"/>
        <v>0</v>
      </c>
      <c r="BO708">
        <f t="shared" si="52"/>
        <v>0</v>
      </c>
      <c r="BP708">
        <f t="shared" si="52"/>
        <v>0</v>
      </c>
    </row>
    <row r="709" spans="3:68" x14ac:dyDescent="0.2">
      <c r="C709" s="150" t="str">
        <f>IFERROR(VLOOKUP(TABLA!F709,BLIOTECAS!$C$1:$E$26,3,FALSE),"")</f>
        <v>Humanidades</v>
      </c>
      <c r="D709" s="209">
        <v>43970.754166666666</v>
      </c>
      <c r="E709" s="209" t="s">
        <v>396</v>
      </c>
      <c r="F709" t="s">
        <v>100</v>
      </c>
      <c r="G709" t="s">
        <v>305</v>
      </c>
      <c r="H709" t="s">
        <v>300</v>
      </c>
      <c r="I709" t="s">
        <v>351</v>
      </c>
      <c r="J709" t="s">
        <v>100</v>
      </c>
      <c r="K709" t="s">
        <v>309</v>
      </c>
      <c r="S709" t="s">
        <v>270</v>
      </c>
      <c r="T709" t="s">
        <v>270</v>
      </c>
      <c r="U709">
        <v>4</v>
      </c>
      <c r="V709">
        <v>5</v>
      </c>
      <c r="W709">
        <v>5</v>
      </c>
      <c r="X709">
        <v>1</v>
      </c>
      <c r="Y709">
        <v>2</v>
      </c>
      <c r="Z709">
        <v>4</v>
      </c>
      <c r="AA709">
        <v>2</v>
      </c>
      <c r="AB709">
        <v>1</v>
      </c>
      <c r="AC709">
        <v>3</v>
      </c>
      <c r="AD709">
        <v>3</v>
      </c>
      <c r="AF709">
        <v>4</v>
      </c>
      <c r="AG709">
        <v>5</v>
      </c>
      <c r="AH709">
        <v>5</v>
      </c>
      <c r="AI709">
        <v>3</v>
      </c>
      <c r="AJ709">
        <v>3</v>
      </c>
      <c r="AK709" t="s">
        <v>26</v>
      </c>
      <c r="AL709">
        <v>4</v>
      </c>
      <c r="AM709">
        <v>3</v>
      </c>
      <c r="AN709" t="s">
        <v>428</v>
      </c>
      <c r="AV709" s="109" t="s">
        <v>270</v>
      </c>
      <c r="AW709" t="s">
        <v>270</v>
      </c>
      <c r="AY709">
        <v>5</v>
      </c>
      <c r="AZ709" s="109">
        <v>4</v>
      </c>
      <c r="BA709" s="191" t="s">
        <v>311</v>
      </c>
      <c r="BB709" t="s">
        <v>308</v>
      </c>
      <c r="BD709">
        <f t="shared" si="51"/>
        <v>0</v>
      </c>
      <c r="BE709">
        <f t="shared" si="50"/>
        <v>0</v>
      </c>
      <c r="BF709">
        <f t="shared" si="50"/>
        <v>0</v>
      </c>
      <c r="BG709">
        <f t="shared" si="50"/>
        <v>1</v>
      </c>
      <c r="BH709">
        <f t="shared" si="50"/>
        <v>1</v>
      </c>
      <c r="BI709">
        <f t="shared" si="50"/>
        <v>0</v>
      </c>
      <c r="BJ709">
        <f t="shared" si="53"/>
        <v>0</v>
      </c>
      <c r="BK709">
        <f t="shared" si="52"/>
        <v>1</v>
      </c>
      <c r="BL709">
        <f t="shared" si="52"/>
        <v>1</v>
      </c>
      <c r="BM709">
        <f t="shared" si="52"/>
        <v>1</v>
      </c>
      <c r="BN709">
        <f t="shared" si="52"/>
        <v>0</v>
      </c>
      <c r="BO709">
        <f t="shared" si="52"/>
        <v>0</v>
      </c>
      <c r="BP709">
        <f t="shared" si="52"/>
        <v>0</v>
      </c>
    </row>
    <row r="710" spans="3:68" x14ac:dyDescent="0.2">
      <c r="C710" s="150" t="str">
        <f>IFERROR(VLOOKUP(TABLA!F710,BLIOTECAS!$C$1:$E$26,3,FALSE),"")</f>
        <v>Ciencias de la Salud</v>
      </c>
      <c r="D710" s="209">
        <v>43970.75277777778</v>
      </c>
      <c r="E710" s="209" t="s">
        <v>396</v>
      </c>
      <c r="F710" t="s">
        <v>101</v>
      </c>
      <c r="G710" t="s">
        <v>301</v>
      </c>
      <c r="H710" t="s">
        <v>320</v>
      </c>
      <c r="I710" t="s">
        <v>315</v>
      </c>
      <c r="J710" t="s">
        <v>309</v>
      </c>
      <c r="K710" t="s">
        <v>107</v>
      </c>
      <c r="L710" t="s">
        <v>101</v>
      </c>
      <c r="S710" t="s">
        <v>26</v>
      </c>
      <c r="T710" t="s">
        <v>270</v>
      </c>
      <c r="U710">
        <v>5</v>
      </c>
      <c r="V710">
        <v>5</v>
      </c>
      <c r="W710">
        <v>5</v>
      </c>
      <c r="X710">
        <v>5</v>
      </c>
      <c r="Y710">
        <v>5</v>
      </c>
      <c r="Z710">
        <v>5</v>
      </c>
      <c r="AA710">
        <v>5</v>
      </c>
      <c r="AB710">
        <v>5</v>
      </c>
      <c r="AC710">
        <v>5</v>
      </c>
      <c r="AD710">
        <v>5</v>
      </c>
      <c r="AF710">
        <v>5</v>
      </c>
      <c r="AG710">
        <v>5</v>
      </c>
      <c r="AH710">
        <v>5</v>
      </c>
      <c r="AI710">
        <v>5</v>
      </c>
      <c r="AJ710">
        <v>5</v>
      </c>
      <c r="AK710" t="s">
        <v>26</v>
      </c>
      <c r="AL710">
        <v>5</v>
      </c>
      <c r="AM710">
        <v>5</v>
      </c>
      <c r="AN710" t="s">
        <v>408</v>
      </c>
      <c r="AV710" s="109" t="s">
        <v>270</v>
      </c>
      <c r="AW710" t="s">
        <v>26</v>
      </c>
      <c r="AY710">
        <v>5</v>
      </c>
      <c r="AZ710" s="109">
        <v>5</v>
      </c>
      <c r="BA710" s="191" t="s">
        <v>311</v>
      </c>
      <c r="BB710" t="s">
        <v>317</v>
      </c>
      <c r="BD710">
        <f t="shared" si="51"/>
        <v>0</v>
      </c>
      <c r="BE710">
        <f t="shared" si="50"/>
        <v>1</v>
      </c>
      <c r="BF710">
        <f t="shared" si="50"/>
        <v>0</v>
      </c>
      <c r="BG710">
        <f t="shared" si="50"/>
        <v>0</v>
      </c>
      <c r="BH710">
        <f t="shared" si="50"/>
        <v>0</v>
      </c>
      <c r="BI710">
        <f t="shared" si="50"/>
        <v>0</v>
      </c>
      <c r="BJ710">
        <f t="shared" si="53"/>
        <v>1</v>
      </c>
      <c r="BK710">
        <f t="shared" si="52"/>
        <v>0</v>
      </c>
      <c r="BL710">
        <f t="shared" si="52"/>
        <v>1</v>
      </c>
      <c r="BM710">
        <f t="shared" si="52"/>
        <v>1</v>
      </c>
      <c r="BN710">
        <f t="shared" si="52"/>
        <v>0</v>
      </c>
      <c r="BO710">
        <f t="shared" si="52"/>
        <v>0</v>
      </c>
      <c r="BP710">
        <f t="shared" si="52"/>
        <v>0</v>
      </c>
    </row>
    <row r="711" spans="3:68" x14ac:dyDescent="0.2">
      <c r="C711" s="150" t="str">
        <f>IFERROR(VLOOKUP(TABLA!F711,BLIOTECAS!$C$1:$E$26,3,FALSE),"")</f>
        <v>Ciencias Sociales</v>
      </c>
      <c r="D711" s="209">
        <v>43970.75277777778</v>
      </c>
      <c r="E711" s="209" t="s">
        <v>407</v>
      </c>
      <c r="F711" t="s">
        <v>99</v>
      </c>
      <c r="G711" t="s">
        <v>300</v>
      </c>
      <c r="H711" t="s">
        <v>305</v>
      </c>
      <c r="I711" t="s">
        <v>318</v>
      </c>
      <c r="J711" t="s">
        <v>309</v>
      </c>
      <c r="K711" t="s">
        <v>322</v>
      </c>
      <c r="S711" t="s">
        <v>26</v>
      </c>
      <c r="T711" t="s">
        <v>270</v>
      </c>
      <c r="U711">
        <v>5</v>
      </c>
      <c r="V711">
        <v>4</v>
      </c>
      <c r="W711">
        <v>5</v>
      </c>
      <c r="X711">
        <v>1</v>
      </c>
      <c r="Y711">
        <v>2</v>
      </c>
      <c r="Z711">
        <v>3</v>
      </c>
      <c r="AA711">
        <v>4</v>
      </c>
      <c r="AB711">
        <v>2</v>
      </c>
      <c r="AC711">
        <v>3</v>
      </c>
      <c r="AD711">
        <v>5</v>
      </c>
      <c r="AF711">
        <v>4</v>
      </c>
      <c r="AG711">
        <v>4</v>
      </c>
      <c r="AH711">
        <v>4</v>
      </c>
      <c r="AI711">
        <v>3</v>
      </c>
      <c r="AJ711">
        <v>3</v>
      </c>
      <c r="AK711" t="s">
        <v>270</v>
      </c>
      <c r="AL711">
        <v>4</v>
      </c>
      <c r="AM711">
        <v>3</v>
      </c>
      <c r="AN711" t="s">
        <v>307</v>
      </c>
      <c r="AV711" s="109" t="s">
        <v>26</v>
      </c>
      <c r="AW711" t="s">
        <v>26</v>
      </c>
      <c r="AY711">
        <v>4</v>
      </c>
      <c r="AZ711" s="109">
        <v>4</v>
      </c>
      <c r="BA711" s="191" t="s">
        <v>311</v>
      </c>
      <c r="BB711" t="s">
        <v>317</v>
      </c>
      <c r="BD711">
        <f t="shared" si="51"/>
        <v>0</v>
      </c>
      <c r="BE711">
        <f t="shared" si="50"/>
        <v>0</v>
      </c>
      <c r="BF711">
        <f t="shared" si="50"/>
        <v>1</v>
      </c>
      <c r="BG711">
        <f t="shared" si="50"/>
        <v>0</v>
      </c>
      <c r="BH711">
        <f t="shared" si="50"/>
        <v>0</v>
      </c>
      <c r="BI711">
        <f t="shared" si="50"/>
        <v>0</v>
      </c>
      <c r="BJ711">
        <f t="shared" si="53"/>
        <v>0</v>
      </c>
      <c r="BK711">
        <f t="shared" si="52"/>
        <v>0</v>
      </c>
      <c r="BL711">
        <f t="shared" si="52"/>
        <v>0</v>
      </c>
      <c r="BM711">
        <f t="shared" si="52"/>
        <v>0</v>
      </c>
      <c r="BN711">
        <f t="shared" si="52"/>
        <v>0</v>
      </c>
      <c r="BO711">
        <f t="shared" si="52"/>
        <v>1</v>
      </c>
      <c r="BP711">
        <f t="shared" si="52"/>
        <v>0</v>
      </c>
    </row>
    <row r="712" spans="3:68" x14ac:dyDescent="0.2">
      <c r="C712" s="150" t="str">
        <f>IFERROR(VLOOKUP(TABLA!F712,BLIOTECAS!$C$1:$E$26,3,FALSE),"")</f>
        <v>Ciencias Sociales</v>
      </c>
      <c r="D712" s="209">
        <v>43970.752083333333</v>
      </c>
      <c r="E712" s="209" t="s">
        <v>396</v>
      </c>
      <c r="F712" t="s">
        <v>92</v>
      </c>
      <c r="G712" t="s">
        <v>300</v>
      </c>
      <c r="H712" t="s">
        <v>320</v>
      </c>
      <c r="I712" t="s">
        <v>327</v>
      </c>
      <c r="J712" t="s">
        <v>92</v>
      </c>
      <c r="K712" t="s">
        <v>309</v>
      </c>
      <c r="L712" t="s">
        <v>91</v>
      </c>
      <c r="S712" t="s">
        <v>270</v>
      </c>
      <c r="T712" t="s">
        <v>270</v>
      </c>
      <c r="U712">
        <v>4</v>
      </c>
      <c r="V712">
        <v>1</v>
      </c>
      <c r="W712">
        <v>1</v>
      </c>
      <c r="X712">
        <v>5</v>
      </c>
      <c r="Y712">
        <v>4</v>
      </c>
      <c r="Z712">
        <v>5</v>
      </c>
      <c r="AA712">
        <v>4</v>
      </c>
      <c r="AB712">
        <v>3</v>
      </c>
      <c r="AC712">
        <v>4</v>
      </c>
      <c r="AD712">
        <v>4</v>
      </c>
      <c r="AF712">
        <v>3</v>
      </c>
      <c r="AG712">
        <v>4</v>
      </c>
      <c r="AH712">
        <v>3</v>
      </c>
      <c r="AI712">
        <v>2</v>
      </c>
      <c r="AJ712">
        <v>3</v>
      </c>
      <c r="AK712" t="s">
        <v>26</v>
      </c>
      <c r="AL712">
        <v>3</v>
      </c>
      <c r="AM712">
        <v>3</v>
      </c>
      <c r="AN712" t="s">
        <v>408</v>
      </c>
      <c r="AV712" s="109" t="s">
        <v>26</v>
      </c>
      <c r="AW712" t="s">
        <v>26</v>
      </c>
      <c r="AY712">
        <v>4</v>
      </c>
      <c r="AZ712" s="109">
        <v>4</v>
      </c>
      <c r="BA712" s="191" t="s">
        <v>311</v>
      </c>
      <c r="BB712" t="s">
        <v>308</v>
      </c>
      <c r="BD712">
        <f t="shared" si="51"/>
        <v>1</v>
      </c>
      <c r="BE712">
        <f t="shared" si="50"/>
        <v>0</v>
      </c>
      <c r="BF712">
        <f t="shared" si="50"/>
        <v>1</v>
      </c>
      <c r="BG712">
        <f t="shared" si="50"/>
        <v>0</v>
      </c>
      <c r="BH712">
        <f t="shared" si="50"/>
        <v>0</v>
      </c>
      <c r="BI712">
        <f t="shared" si="50"/>
        <v>0</v>
      </c>
      <c r="BJ712">
        <f t="shared" si="53"/>
        <v>1</v>
      </c>
      <c r="BK712">
        <f t="shared" si="52"/>
        <v>0</v>
      </c>
      <c r="BL712">
        <f t="shared" si="52"/>
        <v>1</v>
      </c>
      <c r="BM712">
        <f t="shared" si="52"/>
        <v>1</v>
      </c>
      <c r="BN712">
        <f t="shared" si="52"/>
        <v>0</v>
      </c>
      <c r="BO712">
        <f t="shared" si="52"/>
        <v>0</v>
      </c>
      <c r="BP712">
        <f t="shared" si="52"/>
        <v>0</v>
      </c>
    </row>
    <row r="713" spans="3:68" x14ac:dyDescent="0.2">
      <c r="C713" s="150" t="str">
        <f>IFERROR(VLOOKUP(TABLA!F713,BLIOTECAS!$C$1:$E$26,3,FALSE),"")</f>
        <v>Ciencias Sociales</v>
      </c>
      <c r="D713" s="209">
        <v>43970.752083333333</v>
      </c>
      <c r="E713" s="209" t="s">
        <v>396</v>
      </c>
      <c r="F713" t="s">
        <v>97</v>
      </c>
      <c r="G713" t="s">
        <v>301</v>
      </c>
      <c r="H713" t="s">
        <v>397</v>
      </c>
      <c r="I713" t="s">
        <v>306</v>
      </c>
      <c r="J713" t="s">
        <v>309</v>
      </c>
      <c r="K713" t="s">
        <v>97</v>
      </c>
      <c r="S713" t="s">
        <v>26</v>
      </c>
      <c r="T713" t="s">
        <v>270</v>
      </c>
      <c r="U713">
        <v>3</v>
      </c>
      <c r="V713">
        <v>1</v>
      </c>
      <c r="W713">
        <v>2</v>
      </c>
      <c r="X713">
        <v>5</v>
      </c>
      <c r="Y713">
        <v>5</v>
      </c>
      <c r="Z713">
        <v>4</v>
      </c>
      <c r="AA713">
        <v>5</v>
      </c>
      <c r="AB713">
        <v>1</v>
      </c>
      <c r="AC713">
        <v>4</v>
      </c>
      <c r="AD713">
        <v>5</v>
      </c>
      <c r="AF713">
        <v>3</v>
      </c>
      <c r="AG713">
        <v>5</v>
      </c>
      <c r="AH713">
        <v>4</v>
      </c>
      <c r="AI713">
        <v>1</v>
      </c>
      <c r="AJ713">
        <v>3</v>
      </c>
      <c r="AK713" t="s">
        <v>270</v>
      </c>
      <c r="AL713">
        <v>4</v>
      </c>
      <c r="AM713">
        <v>1</v>
      </c>
      <c r="AN713" t="s">
        <v>408</v>
      </c>
      <c r="AV713" s="109" t="s">
        <v>26</v>
      </c>
      <c r="AW713" t="s">
        <v>26</v>
      </c>
      <c r="AY713">
        <v>4</v>
      </c>
      <c r="AZ713" s="109">
        <v>3</v>
      </c>
      <c r="BA713" s="191" t="s">
        <v>311</v>
      </c>
      <c r="BB713" t="s">
        <v>308</v>
      </c>
      <c r="BD713">
        <f t="shared" si="51"/>
        <v>1</v>
      </c>
      <c r="BE713">
        <f t="shared" si="50"/>
        <v>0</v>
      </c>
      <c r="BF713">
        <f t="shared" si="50"/>
        <v>0</v>
      </c>
      <c r="BG713">
        <f t="shared" si="50"/>
        <v>0</v>
      </c>
      <c r="BH713">
        <f t="shared" si="50"/>
        <v>0</v>
      </c>
      <c r="BI713">
        <f t="shared" si="50"/>
        <v>0</v>
      </c>
      <c r="BJ713">
        <f t="shared" si="53"/>
        <v>1</v>
      </c>
      <c r="BK713">
        <f t="shared" si="52"/>
        <v>0</v>
      </c>
      <c r="BL713">
        <f t="shared" si="52"/>
        <v>1</v>
      </c>
      <c r="BM713">
        <f t="shared" si="52"/>
        <v>1</v>
      </c>
      <c r="BN713">
        <f t="shared" si="52"/>
        <v>0</v>
      </c>
      <c r="BO713">
        <f t="shared" si="52"/>
        <v>0</v>
      </c>
      <c r="BP713">
        <f t="shared" si="52"/>
        <v>0</v>
      </c>
    </row>
    <row r="714" spans="3:68" x14ac:dyDescent="0.2">
      <c r="C714" s="150" t="str">
        <f>IFERROR(VLOOKUP(TABLA!F714,BLIOTECAS!$C$1:$E$26,3,FALSE),"")</f>
        <v>Humanidades</v>
      </c>
      <c r="D714" s="209">
        <v>43970.751388888886</v>
      </c>
      <c r="E714" s="209" t="s">
        <v>396</v>
      </c>
      <c r="F714" t="s">
        <v>103</v>
      </c>
      <c r="G714" t="s">
        <v>300</v>
      </c>
      <c r="H714" t="s">
        <v>300</v>
      </c>
      <c r="I714" t="s">
        <v>327</v>
      </c>
      <c r="J714" t="s">
        <v>103</v>
      </c>
      <c r="K714" t="s">
        <v>309</v>
      </c>
      <c r="L714" t="s">
        <v>310</v>
      </c>
      <c r="S714" t="s">
        <v>270</v>
      </c>
      <c r="T714" t="s">
        <v>270</v>
      </c>
      <c r="U714">
        <v>4</v>
      </c>
      <c r="V714">
        <v>2</v>
      </c>
      <c r="W714">
        <v>2</v>
      </c>
      <c r="X714">
        <v>1</v>
      </c>
      <c r="Y714">
        <v>4</v>
      </c>
      <c r="Z714">
        <v>3</v>
      </c>
      <c r="AA714">
        <v>5</v>
      </c>
      <c r="AB714">
        <v>2</v>
      </c>
      <c r="AC714">
        <v>3</v>
      </c>
      <c r="AD714">
        <v>4</v>
      </c>
      <c r="AF714">
        <v>2</v>
      </c>
      <c r="AG714">
        <v>3</v>
      </c>
      <c r="AH714">
        <v>3</v>
      </c>
      <c r="AI714">
        <v>3</v>
      </c>
      <c r="AJ714">
        <v>3</v>
      </c>
      <c r="AK714" t="s">
        <v>270</v>
      </c>
      <c r="AL714">
        <v>3</v>
      </c>
      <c r="AM714">
        <v>2</v>
      </c>
      <c r="AN714" t="s">
        <v>307</v>
      </c>
      <c r="AV714" s="109" t="s">
        <v>26</v>
      </c>
      <c r="AW714" t="s">
        <v>26</v>
      </c>
      <c r="AY714">
        <v>4</v>
      </c>
      <c r="AZ714" s="109">
        <v>4</v>
      </c>
      <c r="BA714" s="191" t="s">
        <v>311</v>
      </c>
      <c r="BB714" t="s">
        <v>317</v>
      </c>
      <c r="BD714">
        <f t="shared" si="51"/>
        <v>1</v>
      </c>
      <c r="BE714">
        <f t="shared" si="50"/>
        <v>0</v>
      </c>
      <c r="BF714">
        <f t="shared" si="50"/>
        <v>1</v>
      </c>
      <c r="BG714">
        <f t="shared" si="50"/>
        <v>0</v>
      </c>
      <c r="BH714">
        <f t="shared" si="50"/>
        <v>0</v>
      </c>
      <c r="BI714">
        <f t="shared" si="50"/>
        <v>0</v>
      </c>
      <c r="BJ714">
        <f t="shared" si="53"/>
        <v>0</v>
      </c>
      <c r="BK714">
        <f t="shared" si="52"/>
        <v>0</v>
      </c>
      <c r="BL714">
        <f t="shared" si="52"/>
        <v>0</v>
      </c>
      <c r="BM714">
        <f t="shared" si="52"/>
        <v>0</v>
      </c>
      <c r="BN714">
        <f t="shared" si="52"/>
        <v>0</v>
      </c>
      <c r="BO714">
        <f t="shared" si="52"/>
        <v>1</v>
      </c>
      <c r="BP714">
        <f t="shared" si="52"/>
        <v>0</v>
      </c>
    </row>
    <row r="715" spans="3:68" x14ac:dyDescent="0.2">
      <c r="C715" s="150" t="str">
        <f>IFERROR(VLOOKUP(TABLA!F715,BLIOTECAS!$C$1:$E$26,3,FALSE),"")</f>
        <v>Humanidades</v>
      </c>
      <c r="D715" s="209">
        <v>43970.750694444447</v>
      </c>
      <c r="E715" s="209" t="s">
        <v>396</v>
      </c>
      <c r="F715" t="s">
        <v>100</v>
      </c>
      <c r="G715" t="s">
        <v>300</v>
      </c>
      <c r="H715" t="s">
        <v>300</v>
      </c>
      <c r="I715" t="s">
        <v>306</v>
      </c>
      <c r="J715" t="s">
        <v>100</v>
      </c>
      <c r="K715" t="s">
        <v>309</v>
      </c>
      <c r="L715" t="s">
        <v>106</v>
      </c>
      <c r="S715" t="s">
        <v>26</v>
      </c>
      <c r="T715" t="s">
        <v>26</v>
      </c>
      <c r="U715">
        <v>2</v>
      </c>
      <c r="V715">
        <v>2</v>
      </c>
      <c r="W715">
        <v>5</v>
      </c>
      <c r="X715">
        <v>2</v>
      </c>
      <c r="Y715">
        <v>5</v>
      </c>
      <c r="Z715">
        <v>5</v>
      </c>
      <c r="AA715">
        <v>5</v>
      </c>
      <c r="AB715">
        <v>2</v>
      </c>
      <c r="AC715">
        <v>5</v>
      </c>
      <c r="AD715">
        <v>5</v>
      </c>
      <c r="AF715">
        <v>5</v>
      </c>
      <c r="AG715">
        <v>5</v>
      </c>
      <c r="AH715">
        <v>5</v>
      </c>
      <c r="AI715">
        <v>5</v>
      </c>
      <c r="AJ715">
        <v>5</v>
      </c>
      <c r="AK715" t="s">
        <v>270</v>
      </c>
      <c r="AL715">
        <v>5</v>
      </c>
      <c r="AM715">
        <v>5</v>
      </c>
      <c r="AN715" t="s">
        <v>400</v>
      </c>
      <c r="AV715" s="109" t="s">
        <v>270</v>
      </c>
      <c r="AW715" t="s">
        <v>26</v>
      </c>
      <c r="AY715">
        <v>5</v>
      </c>
      <c r="AZ715" s="109">
        <v>5</v>
      </c>
      <c r="BA715" s="191" t="s">
        <v>303</v>
      </c>
      <c r="BB715" t="s">
        <v>308</v>
      </c>
      <c r="BC715" t="s">
        <v>638</v>
      </c>
      <c r="BD715">
        <f t="shared" si="51"/>
        <v>1</v>
      </c>
      <c r="BE715">
        <f t="shared" si="50"/>
        <v>0</v>
      </c>
      <c r="BF715">
        <f t="shared" si="50"/>
        <v>0</v>
      </c>
      <c r="BG715">
        <f t="shared" si="50"/>
        <v>0</v>
      </c>
      <c r="BH715">
        <f t="shared" si="50"/>
        <v>0</v>
      </c>
      <c r="BI715">
        <f t="shared" si="50"/>
        <v>0</v>
      </c>
      <c r="BJ715">
        <f t="shared" si="53"/>
        <v>0</v>
      </c>
      <c r="BK715">
        <f t="shared" si="52"/>
        <v>0</v>
      </c>
      <c r="BL715">
        <f t="shared" si="52"/>
        <v>1</v>
      </c>
      <c r="BM715">
        <f t="shared" si="52"/>
        <v>1</v>
      </c>
      <c r="BN715">
        <f t="shared" si="52"/>
        <v>0</v>
      </c>
      <c r="BO715">
        <f t="shared" si="52"/>
        <v>0</v>
      </c>
      <c r="BP715">
        <f t="shared" si="52"/>
        <v>0</v>
      </c>
    </row>
    <row r="716" spans="3:68" x14ac:dyDescent="0.2">
      <c r="C716" s="150" t="str">
        <f>IFERROR(VLOOKUP(TABLA!F716,BLIOTECAS!$C$1:$E$26,3,FALSE),"")</f>
        <v>Ciencias de la Salud</v>
      </c>
      <c r="D716" s="209">
        <v>43970.75</v>
      </c>
      <c r="E716" s="209" t="s">
        <v>396</v>
      </c>
      <c r="F716" t="s">
        <v>108</v>
      </c>
      <c r="G716" t="s">
        <v>300</v>
      </c>
      <c r="H716" t="s">
        <v>300</v>
      </c>
      <c r="I716" t="s">
        <v>306</v>
      </c>
      <c r="J716" t="s">
        <v>108</v>
      </c>
      <c r="M716" t="s">
        <v>639</v>
      </c>
      <c r="S716" t="s">
        <v>270</v>
      </c>
      <c r="T716" t="s">
        <v>270</v>
      </c>
      <c r="U716">
        <v>3</v>
      </c>
      <c r="V716">
        <v>1</v>
      </c>
      <c r="W716">
        <v>1</v>
      </c>
      <c r="X716">
        <v>5</v>
      </c>
      <c r="Y716">
        <v>5</v>
      </c>
      <c r="Z716">
        <v>5</v>
      </c>
      <c r="AA716">
        <v>5</v>
      </c>
      <c r="AB716">
        <v>5</v>
      </c>
      <c r="AC716">
        <v>1</v>
      </c>
      <c r="AD716">
        <v>4</v>
      </c>
      <c r="AF716">
        <v>4</v>
      </c>
      <c r="AG716">
        <v>4</v>
      </c>
      <c r="AH716">
        <v>4</v>
      </c>
      <c r="AI716">
        <v>4</v>
      </c>
      <c r="AJ716">
        <v>4</v>
      </c>
      <c r="AK716" t="s">
        <v>26</v>
      </c>
      <c r="AL716">
        <v>5</v>
      </c>
      <c r="AM716">
        <v>4</v>
      </c>
      <c r="AN716" t="s">
        <v>408</v>
      </c>
      <c r="AV716" s="109" t="s">
        <v>270</v>
      </c>
      <c r="AW716" t="s">
        <v>26</v>
      </c>
      <c r="AY716">
        <v>4</v>
      </c>
      <c r="AZ716" s="109">
        <v>4</v>
      </c>
      <c r="BA716" s="191" t="s">
        <v>311</v>
      </c>
      <c r="BB716" t="s">
        <v>308</v>
      </c>
      <c r="BD716">
        <f t="shared" si="51"/>
        <v>1</v>
      </c>
      <c r="BE716">
        <f t="shared" si="50"/>
        <v>0</v>
      </c>
      <c r="BF716">
        <f t="shared" si="50"/>
        <v>0</v>
      </c>
      <c r="BG716">
        <f t="shared" si="50"/>
        <v>0</v>
      </c>
      <c r="BH716">
        <f t="shared" si="50"/>
        <v>0</v>
      </c>
      <c r="BI716">
        <f t="shared" si="50"/>
        <v>0</v>
      </c>
      <c r="BJ716">
        <f t="shared" si="53"/>
        <v>1</v>
      </c>
      <c r="BK716">
        <f t="shared" si="52"/>
        <v>0</v>
      </c>
      <c r="BL716">
        <f t="shared" si="52"/>
        <v>1</v>
      </c>
      <c r="BM716">
        <f t="shared" si="52"/>
        <v>1</v>
      </c>
      <c r="BN716">
        <f t="shared" si="52"/>
        <v>0</v>
      </c>
      <c r="BO716">
        <f t="shared" si="52"/>
        <v>0</v>
      </c>
      <c r="BP716">
        <f t="shared" si="52"/>
        <v>0</v>
      </c>
    </row>
    <row r="717" spans="3:68" x14ac:dyDescent="0.2">
      <c r="C717" s="150" t="str">
        <f>IFERROR(VLOOKUP(TABLA!F717,BLIOTECAS!$C$1:$E$26,3,FALSE),"")</f>
        <v>Ciencias Experimentales</v>
      </c>
      <c r="D717" s="209">
        <v>43970.749305555553</v>
      </c>
      <c r="E717" s="209" t="s">
        <v>396</v>
      </c>
      <c r="F717" t="s">
        <v>98</v>
      </c>
      <c r="G717" t="s">
        <v>300</v>
      </c>
      <c r="H717" t="s">
        <v>320</v>
      </c>
      <c r="I717" t="s">
        <v>306</v>
      </c>
      <c r="J717" t="s">
        <v>98</v>
      </c>
      <c r="S717" t="s">
        <v>26</v>
      </c>
      <c r="T717" t="s">
        <v>26</v>
      </c>
      <c r="U717">
        <v>1</v>
      </c>
      <c r="V717">
        <v>1</v>
      </c>
      <c r="W717">
        <v>1</v>
      </c>
      <c r="X717">
        <v>4</v>
      </c>
      <c r="Y717">
        <v>5</v>
      </c>
      <c r="Z717">
        <v>5</v>
      </c>
      <c r="AA717">
        <v>4</v>
      </c>
      <c r="AB717">
        <v>2</v>
      </c>
      <c r="AC717">
        <v>2</v>
      </c>
      <c r="AD717">
        <v>3</v>
      </c>
      <c r="AF717">
        <v>1</v>
      </c>
      <c r="AG717">
        <v>2</v>
      </c>
      <c r="AH717">
        <v>3</v>
      </c>
      <c r="AI717">
        <v>3</v>
      </c>
      <c r="AJ717">
        <v>2</v>
      </c>
      <c r="AK717" t="s">
        <v>26</v>
      </c>
      <c r="AL717">
        <v>2</v>
      </c>
      <c r="AM717">
        <v>2</v>
      </c>
      <c r="AN717" t="s">
        <v>400</v>
      </c>
      <c r="AV717" s="109" t="s">
        <v>26</v>
      </c>
      <c r="AW717" t="s">
        <v>26</v>
      </c>
      <c r="AY717">
        <v>3</v>
      </c>
      <c r="AZ717" s="109">
        <v>1</v>
      </c>
      <c r="BA717" s="191" t="s">
        <v>319</v>
      </c>
      <c r="BB717" t="s">
        <v>317</v>
      </c>
      <c r="BD717">
        <f t="shared" si="51"/>
        <v>1</v>
      </c>
      <c r="BE717">
        <f t="shared" si="50"/>
        <v>0</v>
      </c>
      <c r="BF717">
        <f t="shared" si="50"/>
        <v>0</v>
      </c>
      <c r="BG717">
        <f t="shared" si="50"/>
        <v>0</v>
      </c>
      <c r="BH717">
        <f t="shared" si="50"/>
        <v>0</v>
      </c>
      <c r="BI717">
        <f t="shared" si="50"/>
        <v>0</v>
      </c>
      <c r="BJ717">
        <f t="shared" si="53"/>
        <v>0</v>
      </c>
      <c r="BK717">
        <f t="shared" si="52"/>
        <v>0</v>
      </c>
      <c r="BL717">
        <f t="shared" si="52"/>
        <v>1</v>
      </c>
      <c r="BM717">
        <f t="shared" si="52"/>
        <v>1</v>
      </c>
      <c r="BN717">
        <f t="shared" si="52"/>
        <v>0</v>
      </c>
      <c r="BO717">
        <f t="shared" si="52"/>
        <v>0</v>
      </c>
      <c r="BP717">
        <f t="shared" si="52"/>
        <v>0</v>
      </c>
    </row>
    <row r="718" spans="3:68" x14ac:dyDescent="0.2">
      <c r="C718" s="150" t="str">
        <f>IFERROR(VLOOKUP(TABLA!F718,BLIOTECAS!$C$1:$E$26,3,FALSE),"")</f>
        <v>Ciencias Experimentales</v>
      </c>
      <c r="D718" s="209">
        <v>43970.748611111114</v>
      </c>
      <c r="E718" s="209" t="s">
        <v>396</v>
      </c>
      <c r="F718" t="s">
        <v>94</v>
      </c>
      <c r="G718" t="s">
        <v>301</v>
      </c>
      <c r="H718" t="s">
        <v>320</v>
      </c>
      <c r="I718" t="s">
        <v>306</v>
      </c>
      <c r="J718" t="s">
        <v>94</v>
      </c>
      <c r="K718" t="s">
        <v>309</v>
      </c>
      <c r="S718" t="s">
        <v>26</v>
      </c>
      <c r="T718" t="s">
        <v>270</v>
      </c>
      <c r="U718">
        <v>4</v>
      </c>
      <c r="V718">
        <v>3</v>
      </c>
      <c r="W718">
        <v>3</v>
      </c>
      <c r="X718">
        <v>4</v>
      </c>
      <c r="Y718">
        <v>5</v>
      </c>
      <c r="Z718">
        <v>5</v>
      </c>
      <c r="AA718">
        <v>5</v>
      </c>
      <c r="AB718">
        <v>3</v>
      </c>
      <c r="AC718">
        <v>5</v>
      </c>
      <c r="AD718">
        <v>5</v>
      </c>
      <c r="AF718">
        <v>5</v>
      </c>
      <c r="AG718">
        <v>5</v>
      </c>
      <c r="AH718">
        <v>3</v>
      </c>
      <c r="AI718">
        <v>3</v>
      </c>
      <c r="AJ718">
        <v>5</v>
      </c>
      <c r="AK718" t="s">
        <v>26</v>
      </c>
      <c r="AL718">
        <v>5</v>
      </c>
      <c r="AM718">
        <v>3</v>
      </c>
      <c r="AN718" t="s">
        <v>307</v>
      </c>
      <c r="AV718" s="109" t="s">
        <v>270</v>
      </c>
      <c r="AW718" t="s">
        <v>26</v>
      </c>
      <c r="AY718">
        <v>5</v>
      </c>
      <c r="AZ718" s="109">
        <v>5</v>
      </c>
      <c r="BA718" s="191" t="s">
        <v>303</v>
      </c>
      <c r="BB718" t="s">
        <v>308</v>
      </c>
      <c r="BD718">
        <f t="shared" si="51"/>
        <v>1</v>
      </c>
      <c r="BE718">
        <f t="shared" si="50"/>
        <v>0</v>
      </c>
      <c r="BF718">
        <f t="shared" si="50"/>
        <v>0</v>
      </c>
      <c r="BG718">
        <f t="shared" si="50"/>
        <v>0</v>
      </c>
      <c r="BH718">
        <f t="shared" si="50"/>
        <v>0</v>
      </c>
      <c r="BI718">
        <f t="shared" si="50"/>
        <v>0</v>
      </c>
      <c r="BJ718">
        <f t="shared" si="53"/>
        <v>0</v>
      </c>
      <c r="BK718">
        <f t="shared" si="52"/>
        <v>0</v>
      </c>
      <c r="BL718">
        <f t="shared" si="52"/>
        <v>0</v>
      </c>
      <c r="BM718">
        <f t="shared" si="52"/>
        <v>0</v>
      </c>
      <c r="BN718">
        <f t="shared" si="52"/>
        <v>0</v>
      </c>
      <c r="BO718">
        <f t="shared" si="52"/>
        <v>1</v>
      </c>
      <c r="BP718">
        <f t="shared" si="52"/>
        <v>0</v>
      </c>
    </row>
    <row r="719" spans="3:68" x14ac:dyDescent="0.2">
      <c r="C719" s="150" t="str">
        <f>IFERROR(VLOOKUP(TABLA!F719,BLIOTECAS!$C$1:$E$26,3,FALSE),"")</f>
        <v>Humanidades</v>
      </c>
      <c r="D719" s="209">
        <v>43970.748611111114</v>
      </c>
      <c r="E719" s="209" t="s">
        <v>396</v>
      </c>
      <c r="F719" t="s">
        <v>103</v>
      </c>
      <c r="G719" t="s">
        <v>300</v>
      </c>
      <c r="H719" t="s">
        <v>300</v>
      </c>
      <c r="I719" t="s">
        <v>306</v>
      </c>
      <c r="J719" t="s">
        <v>309</v>
      </c>
      <c r="K719" t="s">
        <v>97</v>
      </c>
      <c r="L719" t="s">
        <v>103</v>
      </c>
      <c r="S719" t="s">
        <v>26</v>
      </c>
      <c r="T719" t="s">
        <v>270</v>
      </c>
      <c r="U719">
        <v>3</v>
      </c>
      <c r="V719">
        <v>3</v>
      </c>
      <c r="W719">
        <v>3</v>
      </c>
      <c r="X719">
        <v>4</v>
      </c>
      <c r="Y719">
        <v>5</v>
      </c>
      <c r="Z719">
        <v>5</v>
      </c>
      <c r="AA719">
        <v>5</v>
      </c>
      <c r="AB719">
        <v>5</v>
      </c>
      <c r="AC719">
        <v>5</v>
      </c>
      <c r="AD719">
        <v>5</v>
      </c>
      <c r="AF719">
        <v>4</v>
      </c>
      <c r="AG719">
        <v>5</v>
      </c>
      <c r="AH719">
        <v>5</v>
      </c>
      <c r="AI719">
        <v>5</v>
      </c>
      <c r="AJ719">
        <v>5</v>
      </c>
      <c r="AK719" t="s">
        <v>26</v>
      </c>
      <c r="AL719">
        <v>4</v>
      </c>
      <c r="AM719">
        <v>4</v>
      </c>
      <c r="AN719" t="s">
        <v>408</v>
      </c>
      <c r="AV719" s="109" t="s">
        <v>26</v>
      </c>
      <c r="AW719" t="s">
        <v>26</v>
      </c>
      <c r="AY719">
        <v>5</v>
      </c>
      <c r="AZ719" s="109">
        <v>5</v>
      </c>
      <c r="BA719" s="191" t="s">
        <v>303</v>
      </c>
      <c r="BB719" t="s">
        <v>317</v>
      </c>
      <c r="BC719" t="s">
        <v>640</v>
      </c>
      <c r="BD719">
        <f t="shared" si="51"/>
        <v>1</v>
      </c>
      <c r="BE719">
        <f t="shared" si="50"/>
        <v>0</v>
      </c>
      <c r="BF719">
        <f t="shared" si="50"/>
        <v>0</v>
      </c>
      <c r="BG719">
        <f t="shared" si="50"/>
        <v>0</v>
      </c>
      <c r="BH719">
        <f t="shared" si="50"/>
        <v>0</v>
      </c>
      <c r="BI719">
        <f t="shared" si="50"/>
        <v>0</v>
      </c>
      <c r="BJ719">
        <f t="shared" si="53"/>
        <v>1</v>
      </c>
      <c r="BK719">
        <f t="shared" si="52"/>
        <v>0</v>
      </c>
      <c r="BL719">
        <f t="shared" si="52"/>
        <v>1</v>
      </c>
      <c r="BM719">
        <f t="shared" si="52"/>
        <v>1</v>
      </c>
      <c r="BN719">
        <f t="shared" si="52"/>
        <v>0</v>
      </c>
      <c r="BO719">
        <f t="shared" si="52"/>
        <v>0</v>
      </c>
      <c r="BP719">
        <f t="shared" si="52"/>
        <v>0</v>
      </c>
    </row>
    <row r="720" spans="3:68" x14ac:dyDescent="0.2">
      <c r="C720" s="150" t="str">
        <f>IFERROR(VLOOKUP(TABLA!F720,BLIOTECAS!$C$1:$E$26,3,FALSE),"")</f>
        <v>Ciencias Sociales</v>
      </c>
      <c r="D720" s="209">
        <v>43970.747916666667</v>
      </c>
      <c r="E720" s="209" t="s">
        <v>396</v>
      </c>
      <c r="F720" t="s">
        <v>99</v>
      </c>
      <c r="G720" t="s">
        <v>300</v>
      </c>
      <c r="H720" t="s">
        <v>397</v>
      </c>
      <c r="I720" t="s">
        <v>641</v>
      </c>
      <c r="J720" t="s">
        <v>103</v>
      </c>
      <c r="K720" t="s">
        <v>322</v>
      </c>
      <c r="S720" t="s">
        <v>26</v>
      </c>
      <c r="T720" t="s">
        <v>26</v>
      </c>
      <c r="U720">
        <v>4</v>
      </c>
      <c r="V720">
        <v>1</v>
      </c>
      <c r="W720">
        <v>1</v>
      </c>
      <c r="X720">
        <v>5</v>
      </c>
      <c r="Y720">
        <v>1</v>
      </c>
      <c r="Z720">
        <v>5</v>
      </c>
      <c r="AA720">
        <v>5</v>
      </c>
      <c r="AB720">
        <v>1</v>
      </c>
      <c r="AC720">
        <v>2</v>
      </c>
      <c r="AD720">
        <v>2</v>
      </c>
      <c r="AF720">
        <v>1</v>
      </c>
      <c r="AG720">
        <v>2</v>
      </c>
      <c r="AH720">
        <v>2</v>
      </c>
      <c r="AI720">
        <v>3</v>
      </c>
      <c r="AJ720">
        <v>2</v>
      </c>
      <c r="AK720" t="s">
        <v>26</v>
      </c>
      <c r="AL720">
        <v>2</v>
      </c>
      <c r="AM720">
        <v>3</v>
      </c>
      <c r="AN720" t="s">
        <v>642</v>
      </c>
      <c r="AV720" s="109" t="s">
        <v>270</v>
      </c>
      <c r="AW720" t="s">
        <v>26</v>
      </c>
      <c r="AY720">
        <v>2</v>
      </c>
      <c r="AZ720" s="109">
        <v>2</v>
      </c>
      <c r="BA720" s="191" t="s">
        <v>330</v>
      </c>
      <c r="BB720" t="s">
        <v>317</v>
      </c>
      <c r="BC720" t="s">
        <v>643</v>
      </c>
      <c r="BD720">
        <f t="shared" si="51"/>
        <v>0</v>
      </c>
      <c r="BE720">
        <f t="shared" si="50"/>
        <v>0</v>
      </c>
      <c r="BF720">
        <f t="shared" si="50"/>
        <v>1</v>
      </c>
      <c r="BG720">
        <f t="shared" si="50"/>
        <v>0</v>
      </c>
      <c r="BH720">
        <f t="shared" si="50"/>
        <v>1</v>
      </c>
      <c r="BI720">
        <f t="shared" si="50"/>
        <v>0</v>
      </c>
      <c r="BJ720">
        <f t="shared" si="53"/>
        <v>1</v>
      </c>
      <c r="BK720">
        <f t="shared" si="52"/>
        <v>0</v>
      </c>
      <c r="BL720">
        <f t="shared" si="52"/>
        <v>1</v>
      </c>
      <c r="BM720">
        <f t="shared" si="52"/>
        <v>1</v>
      </c>
      <c r="BN720">
        <f t="shared" si="52"/>
        <v>1</v>
      </c>
      <c r="BO720">
        <f t="shared" si="52"/>
        <v>0</v>
      </c>
      <c r="BP720">
        <f t="shared" si="52"/>
        <v>0</v>
      </c>
    </row>
    <row r="721" spans="3:68" x14ac:dyDescent="0.2">
      <c r="C721" s="150" t="str">
        <f>IFERROR(VLOOKUP(TABLA!F721,BLIOTECAS!$C$1:$E$26,3,FALSE),"")</f>
        <v/>
      </c>
      <c r="D721" s="209">
        <v>43970.746527777781</v>
      </c>
      <c r="G721" t="s">
        <v>305</v>
      </c>
      <c r="H721" t="s">
        <v>305</v>
      </c>
      <c r="I721" t="s">
        <v>315</v>
      </c>
      <c r="J721" t="s">
        <v>309</v>
      </c>
      <c r="K721" t="s">
        <v>104</v>
      </c>
      <c r="L721" t="s">
        <v>103</v>
      </c>
      <c r="S721" t="s">
        <v>26</v>
      </c>
      <c r="T721" t="s">
        <v>270</v>
      </c>
      <c r="U721">
        <v>4</v>
      </c>
      <c r="V721">
        <v>2</v>
      </c>
      <c r="W721">
        <v>3</v>
      </c>
      <c r="X721">
        <v>3</v>
      </c>
      <c r="Y721">
        <v>4</v>
      </c>
      <c r="Z721">
        <v>5</v>
      </c>
      <c r="AA721">
        <v>4</v>
      </c>
      <c r="AB721">
        <v>3</v>
      </c>
      <c r="AC721">
        <v>4</v>
      </c>
      <c r="AD721">
        <v>4</v>
      </c>
      <c r="AF721">
        <v>4</v>
      </c>
      <c r="AG721">
        <v>4</v>
      </c>
      <c r="AH721">
        <v>4</v>
      </c>
      <c r="AI721">
        <v>4</v>
      </c>
      <c r="AJ721">
        <v>4</v>
      </c>
      <c r="AK721" t="s">
        <v>26</v>
      </c>
      <c r="AL721">
        <v>4</v>
      </c>
      <c r="AM721">
        <v>3</v>
      </c>
      <c r="AN721" t="s">
        <v>408</v>
      </c>
      <c r="AV721" s="109" t="s">
        <v>270</v>
      </c>
      <c r="AW721" t="s">
        <v>26</v>
      </c>
      <c r="AY721">
        <v>4</v>
      </c>
      <c r="AZ721" s="109">
        <v>3</v>
      </c>
      <c r="BA721" s="191" t="s">
        <v>311</v>
      </c>
      <c r="BB721" t="s">
        <v>308</v>
      </c>
      <c r="BD721">
        <f t="shared" si="51"/>
        <v>0</v>
      </c>
      <c r="BE721">
        <f t="shared" si="50"/>
        <v>1</v>
      </c>
      <c r="BF721">
        <f t="shared" si="50"/>
        <v>0</v>
      </c>
      <c r="BG721">
        <f t="shared" si="50"/>
        <v>0</v>
      </c>
      <c r="BH721">
        <f t="shared" si="50"/>
        <v>0</v>
      </c>
      <c r="BI721">
        <f t="shared" si="50"/>
        <v>0</v>
      </c>
      <c r="BJ721">
        <f t="shared" si="53"/>
        <v>1</v>
      </c>
      <c r="BK721">
        <f t="shared" si="52"/>
        <v>0</v>
      </c>
      <c r="BL721">
        <f t="shared" si="52"/>
        <v>1</v>
      </c>
      <c r="BM721">
        <f t="shared" si="52"/>
        <v>1</v>
      </c>
      <c r="BN721">
        <f t="shared" si="52"/>
        <v>0</v>
      </c>
      <c r="BO721">
        <f t="shared" si="52"/>
        <v>0</v>
      </c>
      <c r="BP721">
        <f t="shared" si="52"/>
        <v>0</v>
      </c>
    </row>
    <row r="722" spans="3:68" x14ac:dyDescent="0.2">
      <c r="C722" s="150" t="str">
        <f>IFERROR(VLOOKUP(TABLA!F722,BLIOTECAS!$C$1:$E$26,3,FALSE),"")</f>
        <v>Ciencias de la Salud</v>
      </c>
      <c r="D722" s="209">
        <v>43970.746527777781</v>
      </c>
      <c r="E722" s="209" t="s">
        <v>396</v>
      </c>
      <c r="F722" t="s">
        <v>101</v>
      </c>
      <c r="G722" t="s">
        <v>305</v>
      </c>
      <c r="H722" t="s">
        <v>300</v>
      </c>
      <c r="I722" t="s">
        <v>306</v>
      </c>
      <c r="J722" t="s">
        <v>101</v>
      </c>
      <c r="K722" t="s">
        <v>309</v>
      </c>
      <c r="S722" t="s">
        <v>26</v>
      </c>
      <c r="T722" t="s">
        <v>270</v>
      </c>
      <c r="U722">
        <v>3</v>
      </c>
      <c r="V722">
        <v>1</v>
      </c>
      <c r="W722">
        <v>2</v>
      </c>
      <c r="X722">
        <v>1</v>
      </c>
      <c r="Y722">
        <v>5</v>
      </c>
      <c r="Z722">
        <v>5</v>
      </c>
      <c r="AA722">
        <v>4</v>
      </c>
      <c r="AB722">
        <v>1</v>
      </c>
      <c r="AC722">
        <v>3</v>
      </c>
      <c r="AD722">
        <v>4</v>
      </c>
      <c r="AF722">
        <v>2</v>
      </c>
      <c r="AG722">
        <v>2</v>
      </c>
      <c r="AH722">
        <v>3</v>
      </c>
      <c r="AJ722">
        <v>3</v>
      </c>
      <c r="AK722" t="s">
        <v>26</v>
      </c>
      <c r="AL722">
        <v>4</v>
      </c>
      <c r="AM722">
        <v>3</v>
      </c>
      <c r="AN722" t="s">
        <v>408</v>
      </c>
      <c r="AV722" s="109" t="s">
        <v>26</v>
      </c>
      <c r="AW722" t="s">
        <v>26</v>
      </c>
      <c r="AY722">
        <v>3</v>
      </c>
      <c r="AZ722" s="109">
        <v>4</v>
      </c>
      <c r="BA722" s="191" t="s">
        <v>311</v>
      </c>
      <c r="BB722" t="s">
        <v>317</v>
      </c>
      <c r="BD722">
        <f t="shared" si="51"/>
        <v>1</v>
      </c>
      <c r="BE722">
        <f t="shared" si="50"/>
        <v>0</v>
      </c>
      <c r="BF722">
        <f t="shared" si="50"/>
        <v>0</v>
      </c>
      <c r="BG722">
        <f t="shared" si="50"/>
        <v>0</v>
      </c>
      <c r="BH722">
        <f t="shared" si="50"/>
        <v>0</v>
      </c>
      <c r="BI722">
        <f t="shared" si="50"/>
        <v>0</v>
      </c>
      <c r="BJ722">
        <f t="shared" si="53"/>
        <v>1</v>
      </c>
      <c r="BK722">
        <f t="shared" si="52"/>
        <v>0</v>
      </c>
      <c r="BL722">
        <f t="shared" si="52"/>
        <v>1</v>
      </c>
      <c r="BM722">
        <f t="shared" si="52"/>
        <v>1</v>
      </c>
      <c r="BN722">
        <f t="shared" si="52"/>
        <v>0</v>
      </c>
      <c r="BO722">
        <f t="shared" si="52"/>
        <v>0</v>
      </c>
      <c r="BP722">
        <f t="shared" si="52"/>
        <v>0</v>
      </c>
    </row>
    <row r="723" spans="3:68" x14ac:dyDescent="0.2">
      <c r="C723" s="150" t="str">
        <f>IFERROR(VLOOKUP(TABLA!F723,BLIOTECAS!$C$1:$E$26,3,FALSE),"")</f>
        <v>Ciencias de la Salud</v>
      </c>
      <c r="D723" s="209">
        <v>43970.745138888888</v>
      </c>
      <c r="E723" s="209" t="s">
        <v>396</v>
      </c>
      <c r="F723" t="s">
        <v>108</v>
      </c>
      <c r="G723" t="s">
        <v>305</v>
      </c>
      <c r="H723" t="s">
        <v>300</v>
      </c>
      <c r="I723" t="s">
        <v>306</v>
      </c>
      <c r="J723" t="s">
        <v>108</v>
      </c>
      <c r="K723" t="s">
        <v>97</v>
      </c>
      <c r="S723" t="s">
        <v>26</v>
      </c>
      <c r="T723" t="s">
        <v>270</v>
      </c>
      <c r="U723">
        <v>2</v>
      </c>
      <c r="V723">
        <v>2</v>
      </c>
      <c r="W723">
        <v>1</v>
      </c>
      <c r="X723">
        <v>1</v>
      </c>
      <c r="Y723">
        <v>5</v>
      </c>
      <c r="Z723">
        <v>2</v>
      </c>
      <c r="AA723">
        <v>5</v>
      </c>
      <c r="AB723">
        <v>1</v>
      </c>
      <c r="AC723">
        <v>5</v>
      </c>
      <c r="AD723">
        <v>4</v>
      </c>
      <c r="AF723">
        <v>4</v>
      </c>
      <c r="AG723">
        <v>4</v>
      </c>
      <c r="AH723">
        <v>4</v>
      </c>
      <c r="AI723">
        <v>4</v>
      </c>
      <c r="AJ723">
        <v>5</v>
      </c>
      <c r="AK723" t="s">
        <v>26</v>
      </c>
      <c r="AL723">
        <v>4</v>
      </c>
      <c r="AM723">
        <v>2</v>
      </c>
      <c r="AN723" t="s">
        <v>345</v>
      </c>
      <c r="AV723" s="109" t="s">
        <v>270</v>
      </c>
      <c r="AW723" t="s">
        <v>26</v>
      </c>
      <c r="AY723">
        <v>5</v>
      </c>
      <c r="AZ723" s="109">
        <v>3</v>
      </c>
      <c r="BA723" s="191" t="s">
        <v>311</v>
      </c>
      <c r="BB723" t="s">
        <v>308</v>
      </c>
      <c r="BD723">
        <f t="shared" si="51"/>
        <v>1</v>
      </c>
      <c r="BE723">
        <f t="shared" si="50"/>
        <v>0</v>
      </c>
      <c r="BF723">
        <f t="shared" si="50"/>
        <v>0</v>
      </c>
      <c r="BG723">
        <f t="shared" si="50"/>
        <v>0</v>
      </c>
      <c r="BH723">
        <f t="shared" si="50"/>
        <v>0</v>
      </c>
      <c r="BI723">
        <f t="shared" si="50"/>
        <v>0</v>
      </c>
      <c r="BJ723">
        <f t="shared" si="53"/>
        <v>0</v>
      </c>
      <c r="BK723">
        <f t="shared" si="52"/>
        <v>0</v>
      </c>
      <c r="BL723">
        <f t="shared" si="52"/>
        <v>0</v>
      </c>
      <c r="BM723">
        <f t="shared" si="52"/>
        <v>1</v>
      </c>
      <c r="BN723">
        <f t="shared" si="52"/>
        <v>0</v>
      </c>
      <c r="BO723">
        <f t="shared" si="52"/>
        <v>0</v>
      </c>
      <c r="BP723">
        <f t="shared" si="52"/>
        <v>0</v>
      </c>
    </row>
    <row r="724" spans="3:68" x14ac:dyDescent="0.2">
      <c r="C724" s="150" t="str">
        <f>IFERROR(VLOOKUP(TABLA!F724,BLIOTECAS!$C$1:$E$26,3,FALSE),"")</f>
        <v>Ciencias Sociales</v>
      </c>
      <c r="D724" s="209">
        <v>43970.744444444441</v>
      </c>
      <c r="E724" s="209" t="s">
        <v>396</v>
      </c>
      <c r="F724" t="s">
        <v>97</v>
      </c>
      <c r="G724" t="s">
        <v>300</v>
      </c>
      <c r="H724" t="s">
        <v>397</v>
      </c>
      <c r="I724" t="s">
        <v>306</v>
      </c>
      <c r="J724" t="s">
        <v>93</v>
      </c>
      <c r="K724" t="s">
        <v>97</v>
      </c>
      <c r="S724" t="s">
        <v>270</v>
      </c>
      <c r="T724" t="s">
        <v>26</v>
      </c>
      <c r="U724">
        <v>4</v>
      </c>
      <c r="V724">
        <v>3</v>
      </c>
      <c r="W724">
        <v>2</v>
      </c>
      <c r="X724">
        <v>1</v>
      </c>
      <c r="Y724">
        <v>4</v>
      </c>
      <c r="Z724">
        <v>3</v>
      </c>
      <c r="AA724">
        <v>5</v>
      </c>
      <c r="AB724">
        <v>1</v>
      </c>
      <c r="AZ724" s="109">
        <v>4</v>
      </c>
      <c r="BD724">
        <f t="shared" si="51"/>
        <v>1</v>
      </c>
      <c r="BE724">
        <f t="shared" si="50"/>
        <v>0</v>
      </c>
      <c r="BF724">
        <f t="shared" si="50"/>
        <v>0</v>
      </c>
      <c r="BG724">
        <f t="shared" si="50"/>
        <v>0</v>
      </c>
      <c r="BH724">
        <f t="shared" si="50"/>
        <v>0</v>
      </c>
      <c r="BI724">
        <f t="shared" si="50"/>
        <v>0</v>
      </c>
      <c r="BJ724">
        <f t="shared" si="53"/>
        <v>0</v>
      </c>
      <c r="BK724">
        <f t="shared" si="52"/>
        <v>0</v>
      </c>
      <c r="BL724">
        <f t="shared" si="52"/>
        <v>0</v>
      </c>
      <c r="BM724">
        <f t="shared" si="52"/>
        <v>0</v>
      </c>
      <c r="BN724">
        <f t="shared" si="52"/>
        <v>0</v>
      </c>
      <c r="BO724">
        <f t="shared" si="52"/>
        <v>0</v>
      </c>
      <c r="BP724">
        <f t="shared" si="52"/>
        <v>0</v>
      </c>
    </row>
    <row r="725" spans="3:68" x14ac:dyDescent="0.2">
      <c r="C725" s="150" t="str">
        <f>IFERROR(VLOOKUP(TABLA!F725,BLIOTECAS!$C$1:$E$26,3,FALSE),"")</f>
        <v>Humanidades</v>
      </c>
      <c r="D725" s="209">
        <v>43970.744444444441</v>
      </c>
      <c r="E725" s="209" t="s">
        <v>396</v>
      </c>
      <c r="F725" t="s">
        <v>89</v>
      </c>
      <c r="G725" t="s">
        <v>320</v>
      </c>
      <c r="H725" t="s">
        <v>320</v>
      </c>
      <c r="I725" t="s">
        <v>644</v>
      </c>
      <c r="S725" t="s">
        <v>26</v>
      </c>
      <c r="T725" t="s">
        <v>26</v>
      </c>
      <c r="U725">
        <v>1</v>
      </c>
      <c r="V725">
        <v>1</v>
      </c>
      <c r="W725">
        <v>1</v>
      </c>
      <c r="X725">
        <v>3</v>
      </c>
      <c r="Y725">
        <v>5</v>
      </c>
      <c r="Z725">
        <v>4</v>
      </c>
      <c r="AA725">
        <v>5</v>
      </c>
      <c r="AB725">
        <v>1</v>
      </c>
      <c r="AC725">
        <v>4</v>
      </c>
      <c r="AD725">
        <v>3</v>
      </c>
      <c r="AG725">
        <v>4</v>
      </c>
      <c r="AJ725">
        <v>3</v>
      </c>
      <c r="AK725" t="s">
        <v>26</v>
      </c>
      <c r="AL725">
        <v>3</v>
      </c>
      <c r="AN725" t="s">
        <v>400</v>
      </c>
      <c r="AV725" s="109" t="s">
        <v>26</v>
      </c>
      <c r="AW725" t="s">
        <v>26</v>
      </c>
      <c r="AY725">
        <v>4</v>
      </c>
      <c r="AZ725" s="109">
        <v>4</v>
      </c>
      <c r="BA725" s="191" t="s">
        <v>319</v>
      </c>
      <c r="BB725" t="s">
        <v>308</v>
      </c>
      <c r="BC725" t="s">
        <v>645</v>
      </c>
      <c r="BD725">
        <f t="shared" si="51"/>
        <v>0</v>
      </c>
      <c r="BE725">
        <f t="shared" si="50"/>
        <v>0</v>
      </c>
      <c r="BF725">
        <f t="shared" si="50"/>
        <v>0</v>
      </c>
      <c r="BG725">
        <f t="shared" si="50"/>
        <v>0</v>
      </c>
      <c r="BH725">
        <f t="shared" si="50"/>
        <v>0</v>
      </c>
      <c r="BI725">
        <f t="shared" si="50"/>
        <v>0</v>
      </c>
      <c r="BJ725">
        <f t="shared" si="53"/>
        <v>0</v>
      </c>
      <c r="BK725">
        <f t="shared" si="52"/>
        <v>0</v>
      </c>
      <c r="BL725">
        <f t="shared" si="52"/>
        <v>1</v>
      </c>
      <c r="BM725">
        <f t="shared" si="52"/>
        <v>1</v>
      </c>
      <c r="BN725">
        <f t="shared" si="52"/>
        <v>0</v>
      </c>
      <c r="BO725">
        <f t="shared" si="52"/>
        <v>0</v>
      </c>
      <c r="BP725">
        <f t="shared" si="52"/>
        <v>0</v>
      </c>
    </row>
    <row r="726" spans="3:68" x14ac:dyDescent="0.2">
      <c r="C726" s="150" t="str">
        <f>IFERROR(VLOOKUP(TABLA!F726,BLIOTECAS!$C$1:$E$26,3,FALSE),"")</f>
        <v>Humanidades</v>
      </c>
      <c r="D726" s="209">
        <v>43970.744444444441</v>
      </c>
      <c r="E726" s="209" t="s">
        <v>396</v>
      </c>
      <c r="F726" t="s">
        <v>102</v>
      </c>
      <c r="G726" t="s">
        <v>300</v>
      </c>
      <c r="H726" t="s">
        <v>300</v>
      </c>
      <c r="I726" t="s">
        <v>315</v>
      </c>
      <c r="J726" t="s">
        <v>310</v>
      </c>
      <c r="K726" t="s">
        <v>309</v>
      </c>
      <c r="M726" t="s">
        <v>646</v>
      </c>
      <c r="S726" t="s">
        <v>270</v>
      </c>
      <c r="T726" t="s">
        <v>270</v>
      </c>
      <c r="U726">
        <v>4</v>
      </c>
      <c r="V726">
        <v>1</v>
      </c>
      <c r="W726">
        <v>4</v>
      </c>
      <c r="X726">
        <v>1</v>
      </c>
      <c r="Y726">
        <v>5</v>
      </c>
      <c r="Z726">
        <v>5</v>
      </c>
      <c r="AA726">
        <v>5</v>
      </c>
      <c r="AB726">
        <v>4</v>
      </c>
      <c r="AC726">
        <v>4</v>
      </c>
      <c r="AD726">
        <v>5</v>
      </c>
      <c r="AF726">
        <v>4</v>
      </c>
      <c r="AG726">
        <v>4</v>
      </c>
      <c r="AH726">
        <v>5</v>
      </c>
      <c r="AI726">
        <v>4</v>
      </c>
      <c r="AJ726">
        <v>4</v>
      </c>
      <c r="AK726" t="s">
        <v>26</v>
      </c>
      <c r="AL726">
        <v>5</v>
      </c>
      <c r="AM726">
        <v>3</v>
      </c>
      <c r="AN726" t="s">
        <v>400</v>
      </c>
      <c r="AV726" s="109" t="s">
        <v>26</v>
      </c>
      <c r="AW726" t="s">
        <v>26</v>
      </c>
      <c r="AY726">
        <v>4</v>
      </c>
      <c r="AZ726" s="109">
        <v>5</v>
      </c>
      <c r="BA726" s="191" t="s">
        <v>311</v>
      </c>
      <c r="BB726" t="s">
        <v>317</v>
      </c>
      <c r="BD726">
        <f t="shared" si="51"/>
        <v>0</v>
      </c>
      <c r="BE726">
        <f t="shared" si="50"/>
        <v>1</v>
      </c>
      <c r="BF726">
        <f t="shared" si="50"/>
        <v>0</v>
      </c>
      <c r="BG726">
        <f t="shared" si="50"/>
        <v>0</v>
      </c>
      <c r="BH726">
        <f t="shared" si="50"/>
        <v>0</v>
      </c>
      <c r="BI726">
        <f t="shared" si="50"/>
        <v>0</v>
      </c>
      <c r="BJ726">
        <f t="shared" si="53"/>
        <v>0</v>
      </c>
      <c r="BK726">
        <f t="shared" si="52"/>
        <v>0</v>
      </c>
      <c r="BL726">
        <f t="shared" si="52"/>
        <v>1</v>
      </c>
      <c r="BM726">
        <f t="shared" si="52"/>
        <v>1</v>
      </c>
      <c r="BN726">
        <f t="shared" si="52"/>
        <v>0</v>
      </c>
      <c r="BO726">
        <f t="shared" si="52"/>
        <v>0</v>
      </c>
      <c r="BP726">
        <f t="shared" si="52"/>
        <v>0</v>
      </c>
    </row>
    <row r="727" spans="3:68" x14ac:dyDescent="0.2">
      <c r="C727" s="150" t="str">
        <f>IFERROR(VLOOKUP(TABLA!F727,BLIOTECAS!$C$1:$E$26,3,FALSE),"")</f>
        <v>Ciencias de la Salud</v>
      </c>
      <c r="D727" s="209">
        <v>43970.742361111108</v>
      </c>
      <c r="E727" s="209" t="s">
        <v>396</v>
      </c>
      <c r="F727" t="s">
        <v>101</v>
      </c>
      <c r="G727" t="s">
        <v>300</v>
      </c>
      <c r="H727" t="s">
        <v>300</v>
      </c>
      <c r="I727" t="s">
        <v>306</v>
      </c>
      <c r="J727" t="s">
        <v>309</v>
      </c>
      <c r="K727" t="s">
        <v>106</v>
      </c>
      <c r="L727" t="s">
        <v>101</v>
      </c>
      <c r="S727" t="s">
        <v>26</v>
      </c>
      <c r="T727" t="s">
        <v>270</v>
      </c>
      <c r="U727">
        <v>4</v>
      </c>
      <c r="V727">
        <v>4</v>
      </c>
      <c r="W727">
        <v>2</v>
      </c>
      <c r="X727">
        <v>3</v>
      </c>
      <c r="Z727">
        <v>5</v>
      </c>
      <c r="AA727">
        <v>5</v>
      </c>
      <c r="AB727">
        <v>5</v>
      </c>
      <c r="AC727">
        <v>1</v>
      </c>
      <c r="AD727">
        <v>4</v>
      </c>
      <c r="AF727">
        <v>3</v>
      </c>
      <c r="AG727">
        <v>4</v>
      </c>
      <c r="AH727">
        <v>4</v>
      </c>
      <c r="AI727">
        <v>4</v>
      </c>
      <c r="AJ727">
        <v>4</v>
      </c>
      <c r="AK727" t="s">
        <v>26</v>
      </c>
      <c r="AL727">
        <v>3</v>
      </c>
      <c r="AM727">
        <v>4</v>
      </c>
      <c r="AN727" t="s">
        <v>345</v>
      </c>
      <c r="AV727" s="109" t="s">
        <v>26</v>
      </c>
      <c r="AW727" t="s">
        <v>26</v>
      </c>
      <c r="AY727">
        <v>3</v>
      </c>
      <c r="AZ727" s="109">
        <v>3</v>
      </c>
      <c r="BA727" s="191" t="s">
        <v>319</v>
      </c>
      <c r="BB727" t="s">
        <v>317</v>
      </c>
      <c r="BD727">
        <f t="shared" si="51"/>
        <v>1</v>
      </c>
      <c r="BE727">
        <f t="shared" si="50"/>
        <v>0</v>
      </c>
      <c r="BF727">
        <f t="shared" si="50"/>
        <v>0</v>
      </c>
      <c r="BG727">
        <f t="shared" ref="BE727:BI778" si="54">IF(IFERROR(FIND(BG$1,$I727,1),0)&lt;&gt;0,1,0)</f>
        <v>0</v>
      </c>
      <c r="BH727">
        <f t="shared" si="54"/>
        <v>0</v>
      </c>
      <c r="BI727">
        <f t="shared" si="54"/>
        <v>0</v>
      </c>
      <c r="BJ727">
        <f t="shared" si="53"/>
        <v>0</v>
      </c>
      <c r="BK727">
        <f t="shared" si="52"/>
        <v>0</v>
      </c>
      <c r="BL727">
        <f t="shared" si="52"/>
        <v>0</v>
      </c>
      <c r="BM727">
        <f t="shared" si="52"/>
        <v>1</v>
      </c>
      <c r="BN727">
        <f t="shared" si="52"/>
        <v>0</v>
      </c>
      <c r="BO727">
        <f t="shared" si="52"/>
        <v>0</v>
      </c>
      <c r="BP727">
        <f t="shared" si="52"/>
        <v>0</v>
      </c>
    </row>
    <row r="728" spans="3:68" x14ac:dyDescent="0.2">
      <c r="C728" s="150" t="str">
        <f>IFERROR(VLOOKUP(TABLA!F728,BLIOTECAS!$C$1:$E$26,3,FALSE),"")</f>
        <v>Ciencias de la Salud</v>
      </c>
      <c r="D728" s="209">
        <v>43970.742361111108</v>
      </c>
      <c r="E728" s="209" t="s">
        <v>407</v>
      </c>
      <c r="F728" t="s">
        <v>108</v>
      </c>
      <c r="G728" t="s">
        <v>300</v>
      </c>
      <c r="H728" t="s">
        <v>301</v>
      </c>
      <c r="I728" t="s">
        <v>315</v>
      </c>
      <c r="J728" t="s">
        <v>108</v>
      </c>
      <c r="K728" t="s">
        <v>225</v>
      </c>
      <c r="L728" t="s">
        <v>309</v>
      </c>
      <c r="S728" t="s">
        <v>270</v>
      </c>
      <c r="T728" t="s">
        <v>270</v>
      </c>
      <c r="U728">
        <v>4</v>
      </c>
      <c r="V728">
        <v>5</v>
      </c>
      <c r="W728">
        <v>5</v>
      </c>
      <c r="X728">
        <v>5</v>
      </c>
      <c r="Y728">
        <v>4</v>
      </c>
      <c r="Z728">
        <v>5</v>
      </c>
      <c r="AA728">
        <v>5</v>
      </c>
      <c r="AB728">
        <v>2</v>
      </c>
      <c r="AC728">
        <v>2</v>
      </c>
      <c r="AD728">
        <v>5</v>
      </c>
      <c r="AF728">
        <v>5</v>
      </c>
      <c r="AG728">
        <v>5</v>
      </c>
      <c r="AH728">
        <v>4</v>
      </c>
      <c r="AI728">
        <v>3</v>
      </c>
      <c r="AJ728">
        <v>5</v>
      </c>
      <c r="AK728" t="s">
        <v>26</v>
      </c>
      <c r="AL728">
        <v>4</v>
      </c>
      <c r="AM728">
        <v>5</v>
      </c>
      <c r="AN728" t="s">
        <v>434</v>
      </c>
      <c r="AV728" s="109" t="s">
        <v>270</v>
      </c>
      <c r="AW728" t="s">
        <v>270</v>
      </c>
      <c r="AX728" t="s">
        <v>25</v>
      </c>
      <c r="AY728">
        <v>5</v>
      </c>
      <c r="AZ728" s="109">
        <v>5</v>
      </c>
      <c r="BA728" s="191" t="s">
        <v>303</v>
      </c>
      <c r="BB728" t="s">
        <v>308</v>
      </c>
      <c r="BC728" t="s">
        <v>647</v>
      </c>
      <c r="BD728">
        <f t="shared" si="51"/>
        <v>0</v>
      </c>
      <c r="BE728">
        <f t="shared" si="54"/>
        <v>1</v>
      </c>
      <c r="BF728">
        <f t="shared" si="54"/>
        <v>0</v>
      </c>
      <c r="BG728">
        <f t="shared" si="54"/>
        <v>0</v>
      </c>
      <c r="BH728">
        <f t="shared" si="54"/>
        <v>0</v>
      </c>
      <c r="BI728">
        <f t="shared" si="54"/>
        <v>0</v>
      </c>
      <c r="BJ728">
        <f t="shared" si="53"/>
        <v>0</v>
      </c>
      <c r="BK728">
        <f t="shared" si="52"/>
        <v>0</v>
      </c>
      <c r="BL728">
        <f t="shared" si="52"/>
        <v>0</v>
      </c>
      <c r="BM728">
        <f t="shared" si="52"/>
        <v>1</v>
      </c>
      <c r="BN728">
        <f t="shared" si="52"/>
        <v>1</v>
      </c>
      <c r="BO728">
        <f t="shared" si="52"/>
        <v>0</v>
      </c>
      <c r="BP728">
        <f t="shared" si="52"/>
        <v>0</v>
      </c>
    </row>
    <row r="729" spans="3:68" x14ac:dyDescent="0.2">
      <c r="C729" s="150" t="str">
        <f>IFERROR(VLOOKUP(TABLA!F729,BLIOTECAS!$C$1:$E$26,3,FALSE),"")</f>
        <v>Ciencias de la Salud</v>
      </c>
      <c r="D729" s="209">
        <v>43970.741666666669</v>
      </c>
      <c r="E729" s="209" t="s">
        <v>396</v>
      </c>
      <c r="F729" t="s">
        <v>108</v>
      </c>
      <c r="G729" t="s">
        <v>300</v>
      </c>
      <c r="H729" t="s">
        <v>320</v>
      </c>
      <c r="I729" t="s">
        <v>306</v>
      </c>
      <c r="J729" t="s">
        <v>108</v>
      </c>
      <c r="K729" t="s">
        <v>309</v>
      </c>
      <c r="L729" t="s">
        <v>93</v>
      </c>
      <c r="S729" t="s">
        <v>26</v>
      </c>
      <c r="T729" t="s">
        <v>270</v>
      </c>
      <c r="U729">
        <v>4</v>
      </c>
      <c r="V729">
        <v>3</v>
      </c>
      <c r="W729">
        <v>4</v>
      </c>
      <c r="X729">
        <v>1</v>
      </c>
      <c r="Y729">
        <v>5</v>
      </c>
      <c r="Z729">
        <v>1</v>
      </c>
      <c r="AA729">
        <v>5</v>
      </c>
      <c r="AB729">
        <v>1</v>
      </c>
      <c r="AC729">
        <v>5</v>
      </c>
      <c r="AD729">
        <v>5</v>
      </c>
      <c r="AF729">
        <v>4</v>
      </c>
      <c r="AG729">
        <v>5</v>
      </c>
      <c r="AH729">
        <v>3</v>
      </c>
      <c r="AI729">
        <v>1</v>
      </c>
      <c r="AJ729">
        <v>5</v>
      </c>
      <c r="AK729" t="s">
        <v>26</v>
      </c>
      <c r="AL729">
        <v>2</v>
      </c>
      <c r="AM729">
        <v>2</v>
      </c>
      <c r="AN729" t="s">
        <v>354</v>
      </c>
      <c r="AV729" s="109" t="s">
        <v>270</v>
      </c>
      <c r="AW729" t="s">
        <v>26</v>
      </c>
      <c r="AY729">
        <v>4</v>
      </c>
      <c r="AZ729" s="109">
        <v>3</v>
      </c>
      <c r="BA729" s="191" t="s">
        <v>311</v>
      </c>
      <c r="BB729" t="s">
        <v>308</v>
      </c>
      <c r="BD729">
        <f t="shared" si="51"/>
        <v>1</v>
      </c>
      <c r="BE729">
        <f t="shared" si="54"/>
        <v>0</v>
      </c>
      <c r="BF729">
        <f t="shared" si="54"/>
        <v>0</v>
      </c>
      <c r="BG729">
        <f t="shared" si="54"/>
        <v>0</v>
      </c>
      <c r="BH729">
        <f t="shared" si="54"/>
        <v>0</v>
      </c>
      <c r="BI729">
        <f t="shared" si="54"/>
        <v>0</v>
      </c>
      <c r="BJ729">
        <f t="shared" si="53"/>
        <v>1</v>
      </c>
      <c r="BK729">
        <f t="shared" si="52"/>
        <v>0</v>
      </c>
      <c r="BL729">
        <f t="shared" si="52"/>
        <v>0</v>
      </c>
      <c r="BM729">
        <f t="shared" si="52"/>
        <v>1</v>
      </c>
      <c r="BN729">
        <f t="shared" si="52"/>
        <v>0</v>
      </c>
      <c r="BO729">
        <f t="shared" si="52"/>
        <v>0</v>
      </c>
      <c r="BP729">
        <f t="shared" si="52"/>
        <v>0</v>
      </c>
    </row>
    <row r="730" spans="3:68" x14ac:dyDescent="0.2">
      <c r="C730" s="150" t="str">
        <f>IFERROR(VLOOKUP(TABLA!F730,BLIOTECAS!$C$1:$E$26,3,FALSE),"")</f>
        <v>Ciencias Sociales</v>
      </c>
      <c r="D730" s="209">
        <v>43970.740972222222</v>
      </c>
      <c r="E730" s="209" t="s">
        <v>396</v>
      </c>
      <c r="F730" t="s">
        <v>92</v>
      </c>
      <c r="G730" t="s">
        <v>305</v>
      </c>
      <c r="H730" t="s">
        <v>300</v>
      </c>
      <c r="I730" t="s">
        <v>318</v>
      </c>
      <c r="J730" t="s">
        <v>92</v>
      </c>
      <c r="K730" t="s">
        <v>309</v>
      </c>
      <c r="S730" t="s">
        <v>26</v>
      </c>
      <c r="T730" t="s">
        <v>270</v>
      </c>
      <c r="U730">
        <v>4</v>
      </c>
      <c r="V730">
        <v>2</v>
      </c>
      <c r="W730">
        <v>2</v>
      </c>
      <c r="X730">
        <v>1</v>
      </c>
      <c r="Y730">
        <v>5</v>
      </c>
      <c r="Z730">
        <v>5</v>
      </c>
      <c r="AA730">
        <v>5</v>
      </c>
      <c r="AB730">
        <v>1</v>
      </c>
      <c r="AC730">
        <v>2</v>
      </c>
      <c r="AD730">
        <v>1</v>
      </c>
      <c r="AF730">
        <v>3</v>
      </c>
      <c r="AG730">
        <v>3</v>
      </c>
      <c r="AH730">
        <v>1</v>
      </c>
      <c r="AI730">
        <v>2</v>
      </c>
      <c r="AJ730">
        <v>1</v>
      </c>
      <c r="AK730" t="s">
        <v>26</v>
      </c>
      <c r="AL730">
        <v>2</v>
      </c>
      <c r="AM730">
        <v>1</v>
      </c>
      <c r="AN730" t="s">
        <v>326</v>
      </c>
      <c r="AV730" s="109" t="s">
        <v>26</v>
      </c>
      <c r="AW730" t="s">
        <v>26</v>
      </c>
      <c r="AY730">
        <v>5</v>
      </c>
      <c r="AZ730" s="109">
        <v>4</v>
      </c>
      <c r="BA730" s="191" t="s">
        <v>319</v>
      </c>
      <c r="BB730" t="s">
        <v>317</v>
      </c>
      <c r="BD730">
        <f t="shared" si="51"/>
        <v>0</v>
      </c>
      <c r="BE730">
        <f t="shared" si="54"/>
        <v>0</v>
      </c>
      <c r="BF730">
        <f t="shared" si="54"/>
        <v>1</v>
      </c>
      <c r="BG730">
        <f t="shared" si="54"/>
        <v>0</v>
      </c>
      <c r="BH730">
        <f t="shared" si="54"/>
        <v>0</v>
      </c>
      <c r="BI730">
        <f t="shared" si="54"/>
        <v>0</v>
      </c>
      <c r="BJ730">
        <f t="shared" si="53"/>
        <v>0</v>
      </c>
      <c r="BK730">
        <f t="shared" si="52"/>
        <v>1</v>
      </c>
      <c r="BL730">
        <f t="shared" si="52"/>
        <v>0</v>
      </c>
      <c r="BM730">
        <f t="shared" si="52"/>
        <v>1</v>
      </c>
      <c r="BN730">
        <f t="shared" si="52"/>
        <v>0</v>
      </c>
      <c r="BO730">
        <f t="shared" si="52"/>
        <v>0</v>
      </c>
      <c r="BP730">
        <f t="shared" si="52"/>
        <v>0</v>
      </c>
    </row>
    <row r="731" spans="3:68" x14ac:dyDescent="0.2">
      <c r="C731" s="150" t="str">
        <f>IFERROR(VLOOKUP(TABLA!F731,BLIOTECAS!$C$1:$E$26,3,FALSE),"")</f>
        <v>Ciencias Sociales</v>
      </c>
      <c r="D731" s="209">
        <v>43970.740972222222</v>
      </c>
      <c r="E731" s="209" t="s">
        <v>407</v>
      </c>
      <c r="F731" t="s">
        <v>91</v>
      </c>
      <c r="G731" t="s">
        <v>397</v>
      </c>
      <c r="H731" t="s">
        <v>305</v>
      </c>
      <c r="I731" t="s">
        <v>306</v>
      </c>
      <c r="J731" t="s">
        <v>91</v>
      </c>
      <c r="K731" t="s">
        <v>108</v>
      </c>
      <c r="L731" t="s">
        <v>100</v>
      </c>
      <c r="S731" t="s">
        <v>26</v>
      </c>
      <c r="T731" t="s">
        <v>26</v>
      </c>
      <c r="U731">
        <v>1</v>
      </c>
      <c r="V731">
        <v>3</v>
      </c>
      <c r="W731">
        <v>2</v>
      </c>
      <c r="X731">
        <v>5</v>
      </c>
      <c r="Y731">
        <v>4</v>
      </c>
      <c r="Z731">
        <v>4</v>
      </c>
      <c r="AA731">
        <v>1</v>
      </c>
      <c r="AB731">
        <v>1</v>
      </c>
      <c r="AC731">
        <v>2</v>
      </c>
      <c r="AD731">
        <v>2</v>
      </c>
      <c r="AF731">
        <v>1</v>
      </c>
      <c r="AG731">
        <v>2</v>
      </c>
      <c r="AH731">
        <v>2</v>
      </c>
      <c r="AI731">
        <v>2</v>
      </c>
      <c r="AJ731">
        <v>3</v>
      </c>
      <c r="AK731" t="s">
        <v>270</v>
      </c>
      <c r="AL731">
        <v>2</v>
      </c>
      <c r="AM731">
        <v>1</v>
      </c>
      <c r="AN731" t="s">
        <v>424</v>
      </c>
      <c r="AV731" s="109" t="s">
        <v>270</v>
      </c>
      <c r="AW731" t="s">
        <v>270</v>
      </c>
      <c r="AX731" t="s">
        <v>313</v>
      </c>
      <c r="AY731">
        <v>4</v>
      </c>
      <c r="AZ731" s="109">
        <v>4</v>
      </c>
      <c r="BA731" s="191" t="s">
        <v>319</v>
      </c>
      <c r="BB731" t="s">
        <v>317</v>
      </c>
      <c r="BD731">
        <f t="shared" si="51"/>
        <v>1</v>
      </c>
      <c r="BE731">
        <f t="shared" si="54"/>
        <v>0</v>
      </c>
      <c r="BF731">
        <f t="shared" si="54"/>
        <v>0</v>
      </c>
      <c r="BG731">
        <f t="shared" si="54"/>
        <v>0</v>
      </c>
      <c r="BH731">
        <f t="shared" si="54"/>
        <v>0</v>
      </c>
      <c r="BI731">
        <f t="shared" si="54"/>
        <v>0</v>
      </c>
      <c r="BJ731">
        <f t="shared" si="53"/>
        <v>0</v>
      </c>
      <c r="BK731">
        <f t="shared" si="52"/>
        <v>0</v>
      </c>
      <c r="BL731">
        <f t="shared" si="52"/>
        <v>1</v>
      </c>
      <c r="BM731">
        <f t="shared" si="52"/>
        <v>0</v>
      </c>
      <c r="BN731">
        <f t="shared" si="52"/>
        <v>0</v>
      </c>
      <c r="BO731">
        <f t="shared" si="52"/>
        <v>0</v>
      </c>
      <c r="BP731">
        <f t="shared" si="52"/>
        <v>0</v>
      </c>
    </row>
    <row r="732" spans="3:68" x14ac:dyDescent="0.2">
      <c r="C732" s="150" t="str">
        <f>IFERROR(VLOOKUP(TABLA!F732,BLIOTECAS!$C$1:$E$26,3,FALSE),"")</f>
        <v>Humanidades</v>
      </c>
      <c r="D732" s="209">
        <v>43970.739583333336</v>
      </c>
      <c r="E732" s="209" t="s">
        <v>396</v>
      </c>
      <c r="F732" t="s">
        <v>100</v>
      </c>
      <c r="G732" t="s">
        <v>397</v>
      </c>
      <c r="H732" t="s">
        <v>300</v>
      </c>
      <c r="I732" t="s">
        <v>329</v>
      </c>
      <c r="J732" t="s">
        <v>100</v>
      </c>
      <c r="S732" t="s">
        <v>26</v>
      </c>
      <c r="T732" t="s">
        <v>270</v>
      </c>
      <c r="U732">
        <v>2</v>
      </c>
      <c r="V732">
        <v>2</v>
      </c>
      <c r="W732">
        <v>2</v>
      </c>
      <c r="X732">
        <v>5</v>
      </c>
      <c r="Y732">
        <v>4</v>
      </c>
      <c r="Z732">
        <v>5</v>
      </c>
      <c r="AA732">
        <v>5</v>
      </c>
      <c r="AB732">
        <v>5</v>
      </c>
      <c r="AC732">
        <v>1</v>
      </c>
      <c r="AD732">
        <v>4</v>
      </c>
      <c r="AF732">
        <v>1</v>
      </c>
      <c r="AG732">
        <v>2</v>
      </c>
      <c r="AH732">
        <v>1</v>
      </c>
      <c r="AJ732">
        <v>2</v>
      </c>
      <c r="AK732" t="s">
        <v>26</v>
      </c>
      <c r="AL732">
        <v>1</v>
      </c>
      <c r="AM732">
        <v>2</v>
      </c>
      <c r="AN732" t="s">
        <v>499</v>
      </c>
      <c r="AV732" s="109" t="s">
        <v>26</v>
      </c>
      <c r="AW732" t="s">
        <v>26</v>
      </c>
      <c r="AY732">
        <v>3</v>
      </c>
      <c r="AZ732" s="109">
        <v>3</v>
      </c>
      <c r="BA732" s="191" t="s">
        <v>319</v>
      </c>
      <c r="BB732" t="s">
        <v>317</v>
      </c>
      <c r="BC732" t="s">
        <v>648</v>
      </c>
      <c r="BD732">
        <f t="shared" si="51"/>
        <v>0</v>
      </c>
      <c r="BE732">
        <f t="shared" si="54"/>
        <v>0</v>
      </c>
      <c r="BF732">
        <f t="shared" si="54"/>
        <v>0</v>
      </c>
      <c r="BG732">
        <f t="shared" si="54"/>
        <v>0</v>
      </c>
      <c r="BH732">
        <f t="shared" si="54"/>
        <v>1</v>
      </c>
      <c r="BI732">
        <f t="shared" si="54"/>
        <v>0</v>
      </c>
      <c r="BJ732">
        <f t="shared" si="53"/>
        <v>0</v>
      </c>
      <c r="BK732">
        <f t="shared" si="52"/>
        <v>1</v>
      </c>
      <c r="BL732">
        <f t="shared" si="52"/>
        <v>1</v>
      </c>
      <c r="BM732">
        <f t="shared" si="52"/>
        <v>1</v>
      </c>
      <c r="BN732">
        <f t="shared" si="52"/>
        <v>1</v>
      </c>
      <c r="BO732">
        <f t="shared" si="52"/>
        <v>0</v>
      </c>
      <c r="BP732">
        <f t="shared" si="52"/>
        <v>0</v>
      </c>
    </row>
    <row r="733" spans="3:68" x14ac:dyDescent="0.2">
      <c r="C733" s="150" t="str">
        <f>IFERROR(VLOOKUP(TABLA!F733,BLIOTECAS!$C$1:$E$26,3,FALSE),"")</f>
        <v>Ciencias de la Salud</v>
      </c>
      <c r="D733" s="209">
        <v>43970.738194444442</v>
      </c>
      <c r="E733" s="209" t="s">
        <v>396</v>
      </c>
      <c r="F733" t="s">
        <v>109</v>
      </c>
      <c r="G733" t="s">
        <v>305</v>
      </c>
      <c r="H733" t="s">
        <v>305</v>
      </c>
      <c r="I733" t="s">
        <v>327</v>
      </c>
      <c r="J733" t="s">
        <v>109</v>
      </c>
      <c r="K733" t="s">
        <v>98</v>
      </c>
      <c r="L733" t="s">
        <v>106</v>
      </c>
      <c r="S733" t="s">
        <v>26</v>
      </c>
      <c r="T733" t="s">
        <v>270</v>
      </c>
      <c r="U733">
        <v>4</v>
      </c>
      <c r="V733">
        <v>3</v>
      </c>
      <c r="W733">
        <v>5</v>
      </c>
      <c r="X733">
        <v>2</v>
      </c>
      <c r="Y733">
        <v>4</v>
      </c>
      <c r="Z733">
        <v>4</v>
      </c>
      <c r="AA733">
        <v>5</v>
      </c>
      <c r="AB733">
        <v>2</v>
      </c>
      <c r="AC733">
        <v>5</v>
      </c>
      <c r="AD733">
        <v>5</v>
      </c>
      <c r="AF733">
        <v>5</v>
      </c>
      <c r="AG733">
        <v>5</v>
      </c>
      <c r="AH733">
        <v>5</v>
      </c>
      <c r="AI733">
        <v>5</v>
      </c>
      <c r="AJ733">
        <v>5</v>
      </c>
      <c r="AK733" t="s">
        <v>26</v>
      </c>
      <c r="AL733">
        <v>4</v>
      </c>
      <c r="AM733">
        <v>5</v>
      </c>
      <c r="AN733" t="s">
        <v>408</v>
      </c>
      <c r="AV733" s="109" t="s">
        <v>270</v>
      </c>
      <c r="AW733" t="s">
        <v>26</v>
      </c>
      <c r="AY733">
        <v>5</v>
      </c>
      <c r="AZ733" s="109">
        <v>5</v>
      </c>
      <c r="BA733" s="191" t="s">
        <v>303</v>
      </c>
      <c r="BB733" t="s">
        <v>308</v>
      </c>
      <c r="BD733">
        <f t="shared" si="51"/>
        <v>1</v>
      </c>
      <c r="BE733">
        <f t="shared" si="54"/>
        <v>0</v>
      </c>
      <c r="BF733">
        <f t="shared" si="54"/>
        <v>1</v>
      </c>
      <c r="BG733">
        <f t="shared" si="54"/>
        <v>0</v>
      </c>
      <c r="BH733">
        <f t="shared" si="54"/>
        <v>0</v>
      </c>
      <c r="BI733">
        <f t="shared" si="54"/>
        <v>0</v>
      </c>
      <c r="BJ733">
        <f t="shared" si="53"/>
        <v>1</v>
      </c>
      <c r="BK733">
        <f t="shared" si="52"/>
        <v>0</v>
      </c>
      <c r="BL733">
        <f t="shared" ref="BK733:BP775" si="55">IF(IFERROR(FIND(BL$1,$AN733,1),0)&lt;&gt;0,1,0)</f>
        <v>1</v>
      </c>
      <c r="BM733">
        <f t="shared" si="55"/>
        <v>1</v>
      </c>
      <c r="BN733">
        <f t="shared" si="55"/>
        <v>0</v>
      </c>
      <c r="BO733">
        <f t="shared" si="55"/>
        <v>0</v>
      </c>
      <c r="BP733">
        <f t="shared" si="55"/>
        <v>0</v>
      </c>
    </row>
    <row r="734" spans="3:68" x14ac:dyDescent="0.2">
      <c r="C734" s="150" t="str">
        <f>IFERROR(VLOOKUP(TABLA!F734,BLIOTECAS!$C$1:$E$26,3,FALSE),"")</f>
        <v>Ciencias de la Salud</v>
      </c>
      <c r="D734" s="209">
        <v>43970.738194444442</v>
      </c>
      <c r="E734" s="209" t="s">
        <v>396</v>
      </c>
      <c r="F734" t="s">
        <v>106</v>
      </c>
      <c r="G734" t="s">
        <v>397</v>
      </c>
      <c r="H734" t="s">
        <v>320</v>
      </c>
      <c r="I734" t="s">
        <v>316</v>
      </c>
      <c r="J734" t="s">
        <v>309</v>
      </c>
      <c r="K734" t="s">
        <v>106</v>
      </c>
      <c r="L734" t="s">
        <v>89</v>
      </c>
      <c r="S734" t="s">
        <v>26</v>
      </c>
      <c r="T734" t="s">
        <v>26</v>
      </c>
      <c r="U734">
        <v>1</v>
      </c>
      <c r="V734">
        <v>1</v>
      </c>
      <c r="W734">
        <v>1</v>
      </c>
      <c r="X734">
        <v>5</v>
      </c>
      <c r="Y734">
        <v>4</v>
      </c>
      <c r="Z734">
        <v>3</v>
      </c>
      <c r="AA734">
        <v>5</v>
      </c>
      <c r="AB734">
        <v>3</v>
      </c>
      <c r="AC734">
        <v>2</v>
      </c>
      <c r="AD734">
        <v>3</v>
      </c>
      <c r="AF734">
        <v>3</v>
      </c>
      <c r="AG734">
        <v>4</v>
      </c>
      <c r="AH734">
        <v>4</v>
      </c>
      <c r="AI734">
        <v>4</v>
      </c>
      <c r="AJ734">
        <v>5</v>
      </c>
      <c r="AK734" t="s">
        <v>26</v>
      </c>
      <c r="AL734">
        <v>3</v>
      </c>
      <c r="AM734">
        <v>3</v>
      </c>
      <c r="AN734" t="s">
        <v>405</v>
      </c>
      <c r="AV734" s="109" t="s">
        <v>26</v>
      </c>
      <c r="AW734" t="s">
        <v>26</v>
      </c>
      <c r="AY734">
        <v>3</v>
      </c>
      <c r="AZ734" s="109">
        <v>4</v>
      </c>
      <c r="BA734" s="191" t="s">
        <v>311</v>
      </c>
      <c r="BB734" t="s">
        <v>308</v>
      </c>
      <c r="BD734">
        <f t="shared" si="51"/>
        <v>0</v>
      </c>
      <c r="BE734">
        <f t="shared" si="54"/>
        <v>0</v>
      </c>
      <c r="BF734">
        <f t="shared" si="54"/>
        <v>0</v>
      </c>
      <c r="BG734">
        <f t="shared" si="54"/>
        <v>1</v>
      </c>
      <c r="BH734">
        <f t="shared" si="54"/>
        <v>0</v>
      </c>
      <c r="BI734">
        <f t="shared" si="54"/>
        <v>0</v>
      </c>
      <c r="BJ734">
        <f t="shared" si="53"/>
        <v>1</v>
      </c>
      <c r="BK734">
        <f t="shared" si="55"/>
        <v>1</v>
      </c>
      <c r="BL734">
        <f t="shared" si="55"/>
        <v>1</v>
      </c>
      <c r="BM734">
        <f t="shared" si="55"/>
        <v>1</v>
      </c>
      <c r="BN734">
        <f t="shared" si="55"/>
        <v>0</v>
      </c>
      <c r="BO734">
        <f t="shared" si="55"/>
        <v>0</v>
      </c>
      <c r="BP734">
        <f t="shared" si="55"/>
        <v>0</v>
      </c>
    </row>
    <row r="735" spans="3:68" x14ac:dyDescent="0.2">
      <c r="C735" s="150" t="str">
        <f>IFERROR(VLOOKUP(TABLA!F735,BLIOTECAS!$C$1:$E$26,3,FALSE),"")</f>
        <v>Ciencias Sociales</v>
      </c>
      <c r="D735" s="209">
        <v>43970.738194444442</v>
      </c>
      <c r="E735" s="209" t="s">
        <v>396</v>
      </c>
      <c r="F735" t="s">
        <v>92</v>
      </c>
      <c r="G735" t="s">
        <v>305</v>
      </c>
      <c r="H735" t="s">
        <v>300</v>
      </c>
      <c r="I735" t="s">
        <v>329</v>
      </c>
      <c r="J735" t="s">
        <v>92</v>
      </c>
      <c r="K735" t="s">
        <v>91</v>
      </c>
      <c r="L735" t="s">
        <v>322</v>
      </c>
      <c r="S735" t="s">
        <v>270</v>
      </c>
      <c r="T735" t="s">
        <v>270</v>
      </c>
      <c r="U735">
        <v>5</v>
      </c>
      <c r="V735">
        <v>1</v>
      </c>
      <c r="W735">
        <v>3</v>
      </c>
      <c r="X735">
        <v>5</v>
      </c>
      <c r="Y735">
        <v>5</v>
      </c>
      <c r="Z735">
        <v>4</v>
      </c>
      <c r="AA735">
        <v>4</v>
      </c>
      <c r="AB735">
        <v>2</v>
      </c>
      <c r="AC735">
        <v>4</v>
      </c>
      <c r="AD735">
        <v>3</v>
      </c>
      <c r="AF735">
        <v>4</v>
      </c>
      <c r="AG735">
        <v>4</v>
      </c>
      <c r="AH735">
        <v>4</v>
      </c>
      <c r="AI735">
        <v>1</v>
      </c>
      <c r="AJ735">
        <v>4</v>
      </c>
      <c r="AK735" t="s">
        <v>26</v>
      </c>
      <c r="AL735">
        <v>4</v>
      </c>
      <c r="AM735">
        <v>4</v>
      </c>
      <c r="AN735" t="s">
        <v>405</v>
      </c>
      <c r="AV735" s="109" t="s">
        <v>270</v>
      </c>
      <c r="AW735" t="s">
        <v>270</v>
      </c>
      <c r="AX735" t="s">
        <v>313</v>
      </c>
      <c r="AY735">
        <v>5</v>
      </c>
      <c r="AZ735" s="109">
        <v>3</v>
      </c>
      <c r="BA735" s="191" t="s">
        <v>311</v>
      </c>
      <c r="BB735" t="s">
        <v>308</v>
      </c>
      <c r="BC735" t="s">
        <v>649</v>
      </c>
      <c r="BD735">
        <f t="shared" si="51"/>
        <v>0</v>
      </c>
      <c r="BE735">
        <f t="shared" si="54"/>
        <v>0</v>
      </c>
      <c r="BF735">
        <f t="shared" si="54"/>
        <v>0</v>
      </c>
      <c r="BG735">
        <f t="shared" si="54"/>
        <v>0</v>
      </c>
      <c r="BH735">
        <f t="shared" si="54"/>
        <v>1</v>
      </c>
      <c r="BI735">
        <f t="shared" si="54"/>
        <v>0</v>
      </c>
      <c r="BJ735">
        <f t="shared" si="53"/>
        <v>1</v>
      </c>
      <c r="BK735">
        <f t="shared" si="55"/>
        <v>1</v>
      </c>
      <c r="BL735">
        <f t="shared" si="55"/>
        <v>1</v>
      </c>
      <c r="BM735">
        <f t="shared" si="55"/>
        <v>1</v>
      </c>
      <c r="BN735">
        <f t="shared" si="55"/>
        <v>0</v>
      </c>
      <c r="BO735">
        <f t="shared" si="55"/>
        <v>0</v>
      </c>
      <c r="BP735">
        <f t="shared" si="55"/>
        <v>0</v>
      </c>
    </row>
    <row r="736" spans="3:68" x14ac:dyDescent="0.2">
      <c r="C736" s="150" t="str">
        <f>IFERROR(VLOOKUP(TABLA!F736,BLIOTECAS!$C$1:$E$26,3,FALSE),"")</f>
        <v>Ciencias Sociales</v>
      </c>
      <c r="D736" s="209">
        <v>43970.737500000003</v>
      </c>
      <c r="E736" s="209" t="s">
        <v>396</v>
      </c>
      <c r="F736" t="s">
        <v>99</v>
      </c>
      <c r="G736" t="s">
        <v>320</v>
      </c>
      <c r="H736" t="s">
        <v>300</v>
      </c>
      <c r="I736" t="s">
        <v>351</v>
      </c>
      <c r="S736" t="s">
        <v>26</v>
      </c>
      <c r="T736" t="s">
        <v>26</v>
      </c>
      <c r="U736">
        <v>1</v>
      </c>
      <c r="V736">
        <v>1</v>
      </c>
      <c r="W736">
        <v>1</v>
      </c>
      <c r="X736">
        <v>2</v>
      </c>
      <c r="Y736">
        <v>5</v>
      </c>
      <c r="Z736">
        <v>3</v>
      </c>
      <c r="AA736">
        <v>5</v>
      </c>
      <c r="AB736">
        <v>1</v>
      </c>
      <c r="AC736">
        <v>3</v>
      </c>
      <c r="AD736">
        <v>3</v>
      </c>
      <c r="AF736">
        <v>3</v>
      </c>
      <c r="AG736">
        <v>3</v>
      </c>
      <c r="AH736">
        <v>2</v>
      </c>
      <c r="AI736">
        <v>3</v>
      </c>
      <c r="AJ736">
        <v>4</v>
      </c>
      <c r="AK736" t="s">
        <v>26</v>
      </c>
      <c r="AL736">
        <v>3</v>
      </c>
      <c r="AM736">
        <v>3</v>
      </c>
      <c r="AN736" t="s">
        <v>345</v>
      </c>
      <c r="AV736" s="109" t="s">
        <v>26</v>
      </c>
      <c r="AW736" t="s">
        <v>26</v>
      </c>
      <c r="AY736">
        <v>3</v>
      </c>
      <c r="AZ736" s="109">
        <v>2</v>
      </c>
      <c r="BA736" s="191" t="s">
        <v>319</v>
      </c>
      <c r="BB736" t="s">
        <v>317</v>
      </c>
      <c r="BD736">
        <f t="shared" si="51"/>
        <v>0</v>
      </c>
      <c r="BE736">
        <f t="shared" si="54"/>
        <v>0</v>
      </c>
      <c r="BF736">
        <f t="shared" si="54"/>
        <v>0</v>
      </c>
      <c r="BG736">
        <f t="shared" si="54"/>
        <v>1</v>
      </c>
      <c r="BH736">
        <f t="shared" si="54"/>
        <v>1</v>
      </c>
      <c r="BI736">
        <f t="shared" si="54"/>
        <v>0</v>
      </c>
      <c r="BJ736">
        <f t="shared" si="53"/>
        <v>0</v>
      </c>
      <c r="BK736">
        <f t="shared" si="55"/>
        <v>0</v>
      </c>
      <c r="BL736">
        <f t="shared" si="55"/>
        <v>0</v>
      </c>
      <c r="BM736">
        <f t="shared" si="55"/>
        <v>1</v>
      </c>
      <c r="BN736">
        <f t="shared" si="55"/>
        <v>0</v>
      </c>
      <c r="BO736">
        <f t="shared" si="55"/>
        <v>0</v>
      </c>
      <c r="BP736">
        <f t="shared" si="55"/>
        <v>0</v>
      </c>
    </row>
    <row r="737" spans="3:68" x14ac:dyDescent="0.2">
      <c r="C737" s="150" t="str">
        <f>IFERROR(VLOOKUP(TABLA!F737,BLIOTECAS!$C$1:$E$26,3,FALSE),"")</f>
        <v>Humanidades</v>
      </c>
      <c r="D737" s="209">
        <v>43970.736805555556</v>
      </c>
      <c r="E737" s="209" t="s">
        <v>396</v>
      </c>
      <c r="F737" t="s">
        <v>104</v>
      </c>
      <c r="G737" t="s">
        <v>305</v>
      </c>
      <c r="H737" t="s">
        <v>301</v>
      </c>
      <c r="I737" t="s">
        <v>327</v>
      </c>
      <c r="J737" t="s">
        <v>104</v>
      </c>
      <c r="K737" t="s">
        <v>309</v>
      </c>
      <c r="L737" t="s">
        <v>310</v>
      </c>
      <c r="M737" t="s">
        <v>650</v>
      </c>
      <c r="S737" t="s">
        <v>270</v>
      </c>
      <c r="T737" t="s">
        <v>270</v>
      </c>
      <c r="U737">
        <v>5</v>
      </c>
      <c r="V737">
        <v>3</v>
      </c>
      <c r="W737">
        <v>2</v>
      </c>
      <c r="X737">
        <v>5</v>
      </c>
      <c r="Y737">
        <v>5</v>
      </c>
      <c r="Z737">
        <v>4</v>
      </c>
      <c r="AA737">
        <v>5</v>
      </c>
      <c r="AB737">
        <v>4</v>
      </c>
      <c r="AC737">
        <v>2</v>
      </c>
      <c r="AD737">
        <v>4</v>
      </c>
      <c r="AF737">
        <v>3</v>
      </c>
      <c r="AG737">
        <v>4</v>
      </c>
      <c r="AH737">
        <v>5</v>
      </c>
      <c r="AI737">
        <v>2</v>
      </c>
      <c r="AJ737">
        <v>4</v>
      </c>
      <c r="AK737" t="s">
        <v>26</v>
      </c>
      <c r="AL737">
        <v>4</v>
      </c>
      <c r="AM737">
        <v>1</v>
      </c>
      <c r="AN737" t="s">
        <v>408</v>
      </c>
      <c r="AV737" s="109" t="s">
        <v>26</v>
      </c>
      <c r="AW737" t="s">
        <v>26</v>
      </c>
      <c r="AY737">
        <v>5</v>
      </c>
      <c r="AZ737" s="109">
        <v>5</v>
      </c>
      <c r="BA737" s="191" t="s">
        <v>311</v>
      </c>
      <c r="BB737" t="s">
        <v>317</v>
      </c>
      <c r="BD737">
        <f t="shared" si="51"/>
        <v>1</v>
      </c>
      <c r="BE737">
        <f t="shared" si="54"/>
        <v>0</v>
      </c>
      <c r="BF737">
        <f t="shared" si="54"/>
        <v>1</v>
      </c>
      <c r="BG737">
        <f t="shared" si="54"/>
        <v>0</v>
      </c>
      <c r="BH737">
        <f t="shared" si="54"/>
        <v>0</v>
      </c>
      <c r="BI737">
        <f t="shared" si="54"/>
        <v>0</v>
      </c>
      <c r="BJ737">
        <f t="shared" si="53"/>
        <v>1</v>
      </c>
      <c r="BK737">
        <f t="shared" si="55"/>
        <v>0</v>
      </c>
      <c r="BL737">
        <f t="shared" si="55"/>
        <v>1</v>
      </c>
      <c r="BM737">
        <f t="shared" si="55"/>
        <v>1</v>
      </c>
      <c r="BN737">
        <f t="shared" si="55"/>
        <v>0</v>
      </c>
      <c r="BO737">
        <f t="shared" si="55"/>
        <v>0</v>
      </c>
      <c r="BP737">
        <f t="shared" si="55"/>
        <v>0</v>
      </c>
    </row>
    <row r="738" spans="3:68" x14ac:dyDescent="0.2">
      <c r="C738" s="150" t="str">
        <f>IFERROR(VLOOKUP(TABLA!F738,BLIOTECAS!$C$1:$E$26,3,FALSE),"")</f>
        <v>Humanidades</v>
      </c>
      <c r="D738" s="209">
        <v>43970.73541666667</v>
      </c>
      <c r="E738" s="209" t="s">
        <v>418</v>
      </c>
      <c r="F738" t="s">
        <v>104</v>
      </c>
      <c r="G738" t="s">
        <v>305</v>
      </c>
      <c r="H738" t="s">
        <v>305</v>
      </c>
      <c r="I738" t="s">
        <v>306</v>
      </c>
      <c r="J738" t="s">
        <v>104</v>
      </c>
      <c r="K738" t="s">
        <v>309</v>
      </c>
      <c r="S738" t="s">
        <v>26</v>
      </c>
      <c r="T738" t="s">
        <v>270</v>
      </c>
      <c r="X738">
        <v>3</v>
      </c>
      <c r="Y738">
        <v>3</v>
      </c>
      <c r="Z738">
        <v>3</v>
      </c>
      <c r="AA738">
        <v>4</v>
      </c>
      <c r="AB738">
        <v>3</v>
      </c>
      <c r="AC738">
        <v>3</v>
      </c>
      <c r="AF738">
        <v>3</v>
      </c>
      <c r="AG738">
        <v>3</v>
      </c>
      <c r="AH738">
        <v>2</v>
      </c>
      <c r="AI738">
        <v>3</v>
      </c>
      <c r="AK738" t="s">
        <v>26</v>
      </c>
      <c r="AL738">
        <v>3</v>
      </c>
      <c r="AN738" t="s">
        <v>307</v>
      </c>
      <c r="AV738" s="109" t="s">
        <v>26</v>
      </c>
      <c r="AW738" t="s">
        <v>26</v>
      </c>
      <c r="AY738">
        <v>3</v>
      </c>
      <c r="AZ738" s="109">
        <v>3</v>
      </c>
      <c r="BA738" s="191" t="s">
        <v>319</v>
      </c>
      <c r="BB738" t="s">
        <v>308</v>
      </c>
      <c r="BD738">
        <f t="shared" si="51"/>
        <v>1</v>
      </c>
      <c r="BE738">
        <f t="shared" si="54"/>
        <v>0</v>
      </c>
      <c r="BF738">
        <f t="shared" si="54"/>
        <v>0</v>
      </c>
      <c r="BG738">
        <f t="shared" si="54"/>
        <v>0</v>
      </c>
      <c r="BH738">
        <f t="shared" si="54"/>
        <v>0</v>
      </c>
      <c r="BI738">
        <f t="shared" si="54"/>
        <v>0</v>
      </c>
      <c r="BJ738">
        <f t="shared" si="53"/>
        <v>0</v>
      </c>
      <c r="BK738">
        <f t="shared" si="55"/>
        <v>0</v>
      </c>
      <c r="BL738">
        <f t="shared" si="55"/>
        <v>0</v>
      </c>
      <c r="BM738">
        <f t="shared" si="55"/>
        <v>0</v>
      </c>
      <c r="BN738">
        <f t="shared" si="55"/>
        <v>0</v>
      </c>
      <c r="BO738">
        <f t="shared" si="55"/>
        <v>1</v>
      </c>
      <c r="BP738">
        <f t="shared" si="55"/>
        <v>0</v>
      </c>
    </row>
    <row r="739" spans="3:68" x14ac:dyDescent="0.2">
      <c r="C739" s="150" t="str">
        <f>IFERROR(VLOOKUP(TABLA!F739,BLIOTECAS!$C$1:$E$26,3,FALSE),"")</f>
        <v>Humanidades</v>
      </c>
      <c r="D739" s="209">
        <v>43970.73541666667</v>
      </c>
      <c r="E739" s="209" t="s">
        <v>396</v>
      </c>
      <c r="F739" t="s">
        <v>103</v>
      </c>
      <c r="G739" t="s">
        <v>305</v>
      </c>
      <c r="H739" t="s">
        <v>300</v>
      </c>
      <c r="I739" t="s">
        <v>316</v>
      </c>
      <c r="J739" t="s">
        <v>103</v>
      </c>
      <c r="K739" t="s">
        <v>309</v>
      </c>
      <c r="L739" t="s">
        <v>104</v>
      </c>
      <c r="S739" t="s">
        <v>26</v>
      </c>
      <c r="T739" t="s">
        <v>270</v>
      </c>
      <c r="U739">
        <v>5</v>
      </c>
      <c r="V739">
        <v>4</v>
      </c>
      <c r="W739">
        <v>4</v>
      </c>
      <c r="X739">
        <v>5</v>
      </c>
      <c r="Y739">
        <v>5</v>
      </c>
      <c r="Z739">
        <v>4</v>
      </c>
      <c r="AA739">
        <v>4</v>
      </c>
      <c r="AB739">
        <v>1</v>
      </c>
      <c r="AC739">
        <v>4</v>
      </c>
      <c r="AD739">
        <v>4</v>
      </c>
      <c r="AF739">
        <v>5</v>
      </c>
      <c r="AG739">
        <v>5</v>
      </c>
      <c r="AH739">
        <v>4</v>
      </c>
      <c r="AI739">
        <v>4</v>
      </c>
      <c r="AJ739">
        <v>5</v>
      </c>
      <c r="AK739" t="s">
        <v>270</v>
      </c>
      <c r="AL739">
        <v>4</v>
      </c>
      <c r="AM739">
        <v>5</v>
      </c>
      <c r="AN739" t="s">
        <v>408</v>
      </c>
      <c r="AV739" s="109" t="s">
        <v>270</v>
      </c>
      <c r="AW739" t="s">
        <v>26</v>
      </c>
      <c r="AY739">
        <v>5</v>
      </c>
      <c r="AZ739" s="109">
        <v>4</v>
      </c>
      <c r="BA739" s="191" t="s">
        <v>311</v>
      </c>
      <c r="BB739" t="s">
        <v>308</v>
      </c>
      <c r="BD739">
        <f t="shared" si="51"/>
        <v>0</v>
      </c>
      <c r="BE739">
        <f t="shared" si="54"/>
        <v>0</v>
      </c>
      <c r="BF739">
        <f t="shared" si="54"/>
        <v>0</v>
      </c>
      <c r="BG739">
        <f t="shared" si="54"/>
        <v>1</v>
      </c>
      <c r="BH739">
        <f t="shared" si="54"/>
        <v>0</v>
      </c>
      <c r="BI739">
        <f t="shared" si="54"/>
        <v>0</v>
      </c>
      <c r="BJ739">
        <f t="shared" si="53"/>
        <v>1</v>
      </c>
      <c r="BK739">
        <f t="shared" si="55"/>
        <v>0</v>
      </c>
      <c r="BL739">
        <f t="shared" si="55"/>
        <v>1</v>
      </c>
      <c r="BM739">
        <f t="shared" si="55"/>
        <v>1</v>
      </c>
      <c r="BN739">
        <f t="shared" si="55"/>
        <v>0</v>
      </c>
      <c r="BO739">
        <f t="shared" si="55"/>
        <v>0</v>
      </c>
      <c r="BP739">
        <f t="shared" si="55"/>
        <v>0</v>
      </c>
    </row>
    <row r="740" spans="3:68" x14ac:dyDescent="0.2">
      <c r="C740" s="150" t="str">
        <f>IFERROR(VLOOKUP(TABLA!F740,BLIOTECAS!$C$1:$E$26,3,FALSE),"")</f>
        <v>Humanidades</v>
      </c>
      <c r="D740" s="209">
        <v>43970.734722222223</v>
      </c>
      <c r="E740" s="209" t="s">
        <v>407</v>
      </c>
      <c r="F740" t="s">
        <v>100</v>
      </c>
      <c r="G740" t="s">
        <v>305</v>
      </c>
      <c r="H740" t="s">
        <v>300</v>
      </c>
      <c r="I740" t="s">
        <v>306</v>
      </c>
      <c r="J740" t="s">
        <v>100</v>
      </c>
      <c r="K740" t="s">
        <v>104</v>
      </c>
      <c r="L740" t="s">
        <v>309</v>
      </c>
      <c r="S740" t="s">
        <v>26</v>
      </c>
      <c r="T740" t="s">
        <v>270</v>
      </c>
      <c r="U740">
        <v>4</v>
      </c>
      <c r="V740">
        <v>3</v>
      </c>
      <c r="W740">
        <v>3</v>
      </c>
      <c r="X740">
        <v>2</v>
      </c>
      <c r="Y740">
        <v>2</v>
      </c>
      <c r="Z740">
        <v>4</v>
      </c>
      <c r="AA740">
        <v>3</v>
      </c>
      <c r="AB740">
        <v>3</v>
      </c>
      <c r="AC740">
        <v>1</v>
      </c>
      <c r="AD740">
        <v>4</v>
      </c>
      <c r="AF740">
        <v>4</v>
      </c>
      <c r="AG740">
        <v>2</v>
      </c>
      <c r="AH740">
        <v>4</v>
      </c>
      <c r="AI740">
        <v>4</v>
      </c>
      <c r="AJ740">
        <v>4</v>
      </c>
      <c r="AK740" t="s">
        <v>270</v>
      </c>
      <c r="AL740">
        <v>4</v>
      </c>
      <c r="AM740">
        <v>1</v>
      </c>
      <c r="AN740" t="s">
        <v>405</v>
      </c>
      <c r="AV740" s="109" t="s">
        <v>270</v>
      </c>
      <c r="AW740" t="s">
        <v>270</v>
      </c>
      <c r="AX740" t="s">
        <v>337</v>
      </c>
      <c r="AY740">
        <v>4</v>
      </c>
      <c r="AZ740" s="109">
        <v>2</v>
      </c>
      <c r="BA740" s="191" t="s">
        <v>311</v>
      </c>
      <c r="BB740" t="s">
        <v>308</v>
      </c>
      <c r="BD740">
        <f t="shared" si="51"/>
        <v>1</v>
      </c>
      <c r="BE740">
        <f t="shared" si="54"/>
        <v>0</v>
      </c>
      <c r="BF740">
        <f t="shared" si="54"/>
        <v>0</v>
      </c>
      <c r="BG740">
        <f t="shared" si="54"/>
        <v>0</v>
      </c>
      <c r="BH740">
        <f t="shared" si="54"/>
        <v>0</v>
      </c>
      <c r="BI740">
        <f t="shared" si="54"/>
        <v>0</v>
      </c>
      <c r="BJ740">
        <f t="shared" si="53"/>
        <v>1</v>
      </c>
      <c r="BK740">
        <f t="shared" si="55"/>
        <v>1</v>
      </c>
      <c r="BL740">
        <f t="shared" si="55"/>
        <v>1</v>
      </c>
      <c r="BM740">
        <f t="shared" si="55"/>
        <v>1</v>
      </c>
      <c r="BN740">
        <f t="shared" si="55"/>
        <v>0</v>
      </c>
      <c r="BO740">
        <f t="shared" si="55"/>
        <v>0</v>
      </c>
      <c r="BP740">
        <f t="shared" si="55"/>
        <v>0</v>
      </c>
    </row>
    <row r="741" spans="3:68" x14ac:dyDescent="0.2">
      <c r="C741" s="150" t="str">
        <f>IFERROR(VLOOKUP(TABLA!F741,BLIOTECAS!$C$1:$E$26,3,FALSE),"")</f>
        <v>Ciencias Experimentales</v>
      </c>
      <c r="D741" s="209">
        <v>43970.734722222223</v>
      </c>
      <c r="E741" s="209" t="s">
        <v>396</v>
      </c>
      <c r="F741" t="s">
        <v>105</v>
      </c>
      <c r="G741" t="s">
        <v>300</v>
      </c>
      <c r="H741" t="s">
        <v>300</v>
      </c>
      <c r="I741" t="s">
        <v>306</v>
      </c>
      <c r="J741" t="s">
        <v>105</v>
      </c>
      <c r="K741" t="s">
        <v>96</v>
      </c>
      <c r="M741" t="s">
        <v>598</v>
      </c>
      <c r="S741" t="s">
        <v>270</v>
      </c>
      <c r="T741" t="s">
        <v>270</v>
      </c>
      <c r="U741">
        <v>2</v>
      </c>
      <c r="V741">
        <v>1</v>
      </c>
      <c r="W741">
        <v>2</v>
      </c>
      <c r="X741">
        <v>1</v>
      </c>
      <c r="Y741">
        <v>5</v>
      </c>
      <c r="Z741">
        <v>5</v>
      </c>
      <c r="AA741">
        <v>5</v>
      </c>
      <c r="AB741">
        <v>1</v>
      </c>
      <c r="AC741">
        <v>4</v>
      </c>
      <c r="AD741">
        <v>5</v>
      </c>
      <c r="AF741">
        <v>3</v>
      </c>
      <c r="AG741">
        <v>5</v>
      </c>
      <c r="AH741">
        <v>2</v>
      </c>
      <c r="AI741">
        <v>5</v>
      </c>
      <c r="AJ741">
        <v>5</v>
      </c>
      <c r="AK741" t="s">
        <v>270</v>
      </c>
      <c r="AL741">
        <v>5</v>
      </c>
      <c r="AM741">
        <v>4</v>
      </c>
      <c r="AN741" t="s">
        <v>408</v>
      </c>
      <c r="AV741" s="109" t="s">
        <v>270</v>
      </c>
      <c r="AW741" t="s">
        <v>26</v>
      </c>
      <c r="AY741">
        <v>5</v>
      </c>
      <c r="AZ741" s="109">
        <v>5</v>
      </c>
      <c r="BA741" s="191" t="s">
        <v>303</v>
      </c>
      <c r="BB741" t="s">
        <v>308</v>
      </c>
      <c r="BD741">
        <f t="shared" si="51"/>
        <v>1</v>
      </c>
      <c r="BE741">
        <f t="shared" si="54"/>
        <v>0</v>
      </c>
      <c r="BF741">
        <f t="shared" si="54"/>
        <v>0</v>
      </c>
      <c r="BG741">
        <f t="shared" si="54"/>
        <v>0</v>
      </c>
      <c r="BH741">
        <f t="shared" si="54"/>
        <v>0</v>
      </c>
      <c r="BI741">
        <f t="shared" si="54"/>
        <v>0</v>
      </c>
      <c r="BJ741">
        <f t="shared" si="53"/>
        <v>1</v>
      </c>
      <c r="BK741">
        <f t="shared" si="55"/>
        <v>0</v>
      </c>
      <c r="BL741">
        <f t="shared" si="55"/>
        <v>1</v>
      </c>
      <c r="BM741">
        <f t="shared" si="55"/>
        <v>1</v>
      </c>
      <c r="BN741">
        <f t="shared" si="55"/>
        <v>0</v>
      </c>
      <c r="BO741">
        <f t="shared" si="55"/>
        <v>0</v>
      </c>
      <c r="BP741">
        <f t="shared" si="55"/>
        <v>0</v>
      </c>
    </row>
    <row r="742" spans="3:68" x14ac:dyDescent="0.2">
      <c r="C742" s="150" t="str">
        <f>IFERROR(VLOOKUP(TABLA!F742,BLIOTECAS!$C$1:$E$26,3,FALSE),"")</f>
        <v>Ciencias de la Salud</v>
      </c>
      <c r="D742" s="209">
        <v>43970.734722222223</v>
      </c>
      <c r="E742" s="209" t="s">
        <v>396</v>
      </c>
      <c r="F742" t="s">
        <v>108</v>
      </c>
      <c r="G742" t="s">
        <v>305</v>
      </c>
      <c r="H742" t="s">
        <v>305</v>
      </c>
      <c r="I742" t="s">
        <v>641</v>
      </c>
      <c r="J742" t="s">
        <v>108</v>
      </c>
      <c r="K742" t="s">
        <v>101</v>
      </c>
      <c r="L742" t="s">
        <v>106</v>
      </c>
      <c r="S742" t="s">
        <v>270</v>
      </c>
      <c r="T742" t="s">
        <v>270</v>
      </c>
      <c r="U742">
        <v>5</v>
      </c>
      <c r="V742">
        <v>4</v>
      </c>
      <c r="W742">
        <v>4</v>
      </c>
      <c r="X742">
        <v>2</v>
      </c>
      <c r="Y742">
        <v>4</v>
      </c>
      <c r="Z742">
        <v>4</v>
      </c>
      <c r="AA742">
        <v>5</v>
      </c>
      <c r="AB742">
        <v>4</v>
      </c>
      <c r="AC742">
        <v>4</v>
      </c>
      <c r="AD742">
        <v>4</v>
      </c>
      <c r="AF742">
        <v>4</v>
      </c>
      <c r="AG742">
        <v>5</v>
      </c>
      <c r="AH742">
        <v>3</v>
      </c>
      <c r="AI742">
        <v>4</v>
      </c>
      <c r="AJ742">
        <v>3</v>
      </c>
      <c r="AK742" t="s">
        <v>26</v>
      </c>
      <c r="AL742">
        <v>4</v>
      </c>
      <c r="AM742">
        <v>3</v>
      </c>
      <c r="AN742" t="s">
        <v>325</v>
      </c>
      <c r="AV742" s="109" t="s">
        <v>26</v>
      </c>
      <c r="AW742" t="s">
        <v>26</v>
      </c>
      <c r="AY742">
        <v>5</v>
      </c>
      <c r="AZ742" s="109">
        <v>5</v>
      </c>
      <c r="BA742" s="191" t="s">
        <v>311</v>
      </c>
      <c r="BB742" t="s">
        <v>317</v>
      </c>
      <c r="BD742">
        <f t="shared" si="51"/>
        <v>0</v>
      </c>
      <c r="BE742">
        <f t="shared" si="54"/>
        <v>0</v>
      </c>
      <c r="BF742">
        <f t="shared" si="54"/>
        <v>1</v>
      </c>
      <c r="BG742">
        <f t="shared" si="54"/>
        <v>0</v>
      </c>
      <c r="BH742">
        <f t="shared" si="54"/>
        <v>1</v>
      </c>
      <c r="BI742">
        <f t="shared" si="54"/>
        <v>0</v>
      </c>
      <c r="BJ742">
        <f t="shared" si="53"/>
        <v>1</v>
      </c>
      <c r="BK742">
        <f t="shared" si="55"/>
        <v>0</v>
      </c>
      <c r="BL742">
        <f t="shared" si="55"/>
        <v>0</v>
      </c>
      <c r="BM742">
        <f t="shared" si="55"/>
        <v>0</v>
      </c>
      <c r="BN742">
        <f t="shared" si="55"/>
        <v>0</v>
      </c>
      <c r="BO742">
        <f t="shared" si="55"/>
        <v>0</v>
      </c>
      <c r="BP742">
        <f t="shared" si="55"/>
        <v>0</v>
      </c>
    </row>
    <row r="743" spans="3:68" x14ac:dyDescent="0.2">
      <c r="C743" s="150" t="str">
        <f>IFERROR(VLOOKUP(TABLA!F743,BLIOTECAS!$C$1:$E$26,3,FALSE),"")</f>
        <v>Humanidades</v>
      </c>
      <c r="D743" s="209">
        <v>43970.734027777777</v>
      </c>
      <c r="E743" s="209" t="s">
        <v>396</v>
      </c>
      <c r="F743" t="s">
        <v>103</v>
      </c>
      <c r="G743" t="s">
        <v>305</v>
      </c>
      <c r="H743" t="s">
        <v>305</v>
      </c>
      <c r="I743" t="s">
        <v>355</v>
      </c>
      <c r="J743" t="s">
        <v>322</v>
      </c>
      <c r="K743" t="s">
        <v>103</v>
      </c>
      <c r="L743" t="s">
        <v>104</v>
      </c>
      <c r="S743" t="s">
        <v>26</v>
      </c>
      <c r="T743" t="s">
        <v>26</v>
      </c>
      <c r="U743">
        <v>5</v>
      </c>
      <c r="V743">
        <v>1</v>
      </c>
      <c r="W743">
        <v>3</v>
      </c>
      <c r="X743">
        <v>2</v>
      </c>
      <c r="Y743">
        <v>5</v>
      </c>
      <c r="Z743">
        <v>3</v>
      </c>
      <c r="AA743">
        <v>3</v>
      </c>
      <c r="AB743">
        <v>1</v>
      </c>
      <c r="AC743">
        <v>5</v>
      </c>
      <c r="AD743">
        <v>5</v>
      </c>
      <c r="AF743">
        <v>1</v>
      </c>
      <c r="AG743">
        <v>5</v>
      </c>
      <c r="AH743">
        <v>5</v>
      </c>
      <c r="AI743">
        <v>1</v>
      </c>
      <c r="AJ743">
        <v>5</v>
      </c>
      <c r="AK743" t="s">
        <v>270</v>
      </c>
      <c r="AL743">
        <v>5</v>
      </c>
      <c r="AM743">
        <v>1</v>
      </c>
      <c r="AN743" t="s">
        <v>307</v>
      </c>
      <c r="AV743" s="109" t="s">
        <v>26</v>
      </c>
      <c r="AW743" t="s">
        <v>26</v>
      </c>
      <c r="AY743">
        <v>2</v>
      </c>
      <c r="AZ743" s="109">
        <v>2</v>
      </c>
      <c r="BA743" s="191" t="s">
        <v>311</v>
      </c>
      <c r="BB743" t="s">
        <v>308</v>
      </c>
      <c r="BC743" t="s">
        <v>651</v>
      </c>
      <c r="BD743">
        <f t="shared" ref="BD743:BD806" si="56">IF(IFERROR(FIND(BD$1,$I743,1),0)&lt;&gt;0,1,0)</f>
        <v>0</v>
      </c>
      <c r="BE743">
        <f t="shared" si="54"/>
        <v>1</v>
      </c>
      <c r="BF743">
        <f t="shared" si="54"/>
        <v>0</v>
      </c>
      <c r="BG743">
        <f t="shared" si="54"/>
        <v>1</v>
      </c>
      <c r="BH743">
        <f t="shared" si="54"/>
        <v>1</v>
      </c>
      <c r="BI743">
        <f t="shared" si="54"/>
        <v>0</v>
      </c>
      <c r="BJ743">
        <f t="shared" si="53"/>
        <v>0</v>
      </c>
      <c r="BK743">
        <f t="shared" si="55"/>
        <v>0</v>
      </c>
      <c r="BL743">
        <f t="shared" si="55"/>
        <v>0</v>
      </c>
      <c r="BM743">
        <f t="shared" si="55"/>
        <v>0</v>
      </c>
      <c r="BN743">
        <f t="shared" si="55"/>
        <v>0</v>
      </c>
      <c r="BO743">
        <f t="shared" si="55"/>
        <v>1</v>
      </c>
      <c r="BP743">
        <f t="shared" si="55"/>
        <v>0</v>
      </c>
    </row>
    <row r="744" spans="3:68" x14ac:dyDescent="0.2">
      <c r="C744" s="150" t="str">
        <f>IFERROR(VLOOKUP(TABLA!F744,BLIOTECAS!$C$1:$E$26,3,FALSE),"")</f>
        <v>Ciencias de la Salud</v>
      </c>
      <c r="D744" s="209">
        <v>43970.73333333333</v>
      </c>
      <c r="E744" s="209" t="s">
        <v>396</v>
      </c>
      <c r="F744" t="s">
        <v>222</v>
      </c>
      <c r="G744" t="s">
        <v>397</v>
      </c>
      <c r="H744" t="s">
        <v>301</v>
      </c>
      <c r="I744" t="s">
        <v>306</v>
      </c>
      <c r="J744" t="s">
        <v>222</v>
      </c>
      <c r="K744" t="s">
        <v>106</v>
      </c>
      <c r="L744" t="s">
        <v>309</v>
      </c>
      <c r="M744" t="s">
        <v>652</v>
      </c>
      <c r="S744" t="s">
        <v>26</v>
      </c>
      <c r="T744" t="s">
        <v>270</v>
      </c>
      <c r="U744">
        <v>3</v>
      </c>
      <c r="V744">
        <v>1</v>
      </c>
      <c r="W744">
        <v>5</v>
      </c>
      <c r="X744">
        <v>2</v>
      </c>
      <c r="Y744">
        <v>5</v>
      </c>
      <c r="Z744">
        <v>2</v>
      </c>
      <c r="AA744">
        <v>5</v>
      </c>
      <c r="AB744">
        <v>2</v>
      </c>
      <c r="AC744">
        <v>5</v>
      </c>
      <c r="AD744">
        <v>5</v>
      </c>
      <c r="AF744">
        <v>3</v>
      </c>
      <c r="AG744">
        <v>4</v>
      </c>
      <c r="AH744">
        <v>4</v>
      </c>
      <c r="AI744">
        <v>3</v>
      </c>
      <c r="AJ744">
        <v>3</v>
      </c>
      <c r="AK744" t="s">
        <v>26</v>
      </c>
      <c r="AL744">
        <v>3</v>
      </c>
      <c r="AM744">
        <v>3</v>
      </c>
      <c r="AN744" t="s">
        <v>345</v>
      </c>
      <c r="AV744" s="109" t="s">
        <v>270</v>
      </c>
      <c r="AW744" t="s">
        <v>270</v>
      </c>
      <c r="AX744" t="s">
        <v>25</v>
      </c>
      <c r="AY744">
        <v>4</v>
      </c>
      <c r="AZ744" s="109">
        <v>4</v>
      </c>
      <c r="BA744" s="191" t="s">
        <v>311</v>
      </c>
      <c r="BB744" t="s">
        <v>317</v>
      </c>
      <c r="BD744">
        <f t="shared" si="56"/>
        <v>1</v>
      </c>
      <c r="BE744">
        <f t="shared" si="54"/>
        <v>0</v>
      </c>
      <c r="BF744">
        <f t="shared" si="54"/>
        <v>0</v>
      </c>
      <c r="BG744">
        <f t="shared" si="54"/>
        <v>0</v>
      </c>
      <c r="BH744">
        <f t="shared" si="54"/>
        <v>0</v>
      </c>
      <c r="BI744">
        <f t="shared" si="54"/>
        <v>0</v>
      </c>
      <c r="BJ744">
        <f t="shared" si="53"/>
        <v>0</v>
      </c>
      <c r="BK744">
        <f t="shared" si="55"/>
        <v>0</v>
      </c>
      <c r="BL744">
        <f t="shared" si="55"/>
        <v>0</v>
      </c>
      <c r="BM744">
        <f t="shared" si="55"/>
        <v>1</v>
      </c>
      <c r="BN744">
        <f t="shared" si="55"/>
        <v>0</v>
      </c>
      <c r="BO744">
        <f t="shared" si="55"/>
        <v>0</v>
      </c>
      <c r="BP744">
        <f t="shared" si="55"/>
        <v>0</v>
      </c>
    </row>
    <row r="745" spans="3:68" x14ac:dyDescent="0.2">
      <c r="C745" s="150" t="str">
        <f>IFERROR(VLOOKUP(TABLA!F745,BLIOTECAS!$C$1:$E$26,3,FALSE),"")</f>
        <v>Humanidades</v>
      </c>
      <c r="D745" s="209">
        <v>43970.73333333333</v>
      </c>
      <c r="E745" s="209" t="s">
        <v>401</v>
      </c>
      <c r="F745" t="s">
        <v>102</v>
      </c>
      <c r="G745" t="s">
        <v>300</v>
      </c>
      <c r="H745" t="s">
        <v>305</v>
      </c>
      <c r="I745" t="s">
        <v>306</v>
      </c>
      <c r="J745" t="s">
        <v>310</v>
      </c>
      <c r="K745" t="s">
        <v>309</v>
      </c>
      <c r="L745" t="s">
        <v>92</v>
      </c>
      <c r="S745" t="s">
        <v>26</v>
      </c>
      <c r="T745" t="s">
        <v>26</v>
      </c>
      <c r="U745">
        <v>2</v>
      </c>
      <c r="V745">
        <v>2</v>
      </c>
      <c r="W745">
        <v>2</v>
      </c>
      <c r="X745">
        <v>4</v>
      </c>
      <c r="Y745">
        <v>1</v>
      </c>
      <c r="Z745">
        <v>4</v>
      </c>
      <c r="AA745">
        <v>1</v>
      </c>
      <c r="AB745">
        <v>1</v>
      </c>
      <c r="AC745">
        <v>4</v>
      </c>
      <c r="AD745">
        <v>4</v>
      </c>
      <c r="AF745">
        <v>3</v>
      </c>
      <c r="AG745">
        <v>5</v>
      </c>
      <c r="AH745">
        <v>3</v>
      </c>
      <c r="AI745">
        <v>3</v>
      </c>
      <c r="AJ745">
        <v>3</v>
      </c>
      <c r="AK745" t="s">
        <v>270</v>
      </c>
      <c r="AL745">
        <v>3</v>
      </c>
      <c r="AM745">
        <v>3</v>
      </c>
      <c r="AN745" t="s">
        <v>653</v>
      </c>
      <c r="AV745" s="109" t="s">
        <v>270</v>
      </c>
      <c r="AW745" t="s">
        <v>270</v>
      </c>
      <c r="AX745" t="s">
        <v>313</v>
      </c>
      <c r="AY745">
        <v>4</v>
      </c>
      <c r="AZ745" s="109">
        <v>5</v>
      </c>
      <c r="BA745" s="191" t="s">
        <v>303</v>
      </c>
      <c r="BB745" t="s">
        <v>317</v>
      </c>
      <c r="BD745">
        <f t="shared" si="56"/>
        <v>1</v>
      </c>
      <c r="BE745">
        <f t="shared" si="54"/>
        <v>0</v>
      </c>
      <c r="BF745">
        <f t="shared" si="54"/>
        <v>0</v>
      </c>
      <c r="BG745">
        <f t="shared" si="54"/>
        <v>0</v>
      </c>
      <c r="BH745">
        <f t="shared" si="54"/>
        <v>0</v>
      </c>
      <c r="BI745">
        <f t="shared" si="54"/>
        <v>0</v>
      </c>
      <c r="BJ745">
        <f t="shared" si="53"/>
        <v>0</v>
      </c>
      <c r="BK745">
        <f t="shared" si="55"/>
        <v>0</v>
      </c>
      <c r="BL745">
        <f t="shared" si="55"/>
        <v>1</v>
      </c>
      <c r="BM745">
        <f t="shared" si="55"/>
        <v>0</v>
      </c>
      <c r="BN745">
        <f t="shared" si="55"/>
        <v>0</v>
      </c>
      <c r="BO745">
        <f t="shared" si="55"/>
        <v>1</v>
      </c>
      <c r="BP745">
        <f t="shared" si="55"/>
        <v>0</v>
      </c>
    </row>
    <row r="746" spans="3:68" x14ac:dyDescent="0.2">
      <c r="C746" s="150" t="str">
        <f>IFERROR(VLOOKUP(TABLA!F746,BLIOTECAS!$C$1:$E$26,3,FALSE),"")</f>
        <v>Ciencias de la Salud</v>
      </c>
      <c r="D746" s="209">
        <v>43970.73333333333</v>
      </c>
      <c r="E746" s="209" t="s">
        <v>396</v>
      </c>
      <c r="F746" t="s">
        <v>101</v>
      </c>
      <c r="G746" t="s">
        <v>305</v>
      </c>
      <c r="H746" t="s">
        <v>397</v>
      </c>
      <c r="I746" t="s">
        <v>306</v>
      </c>
      <c r="J746" t="s">
        <v>309</v>
      </c>
      <c r="K746" t="s">
        <v>101</v>
      </c>
      <c r="L746" t="s">
        <v>106</v>
      </c>
      <c r="M746" t="s">
        <v>654</v>
      </c>
      <c r="S746" t="s">
        <v>26</v>
      </c>
      <c r="T746" t="s">
        <v>26</v>
      </c>
      <c r="U746">
        <v>4</v>
      </c>
      <c r="V746">
        <v>3</v>
      </c>
      <c r="W746">
        <v>3</v>
      </c>
      <c r="X746">
        <v>2</v>
      </c>
      <c r="Y746">
        <v>3</v>
      </c>
      <c r="Z746">
        <v>4</v>
      </c>
      <c r="AA746">
        <v>3</v>
      </c>
      <c r="AB746">
        <v>4</v>
      </c>
      <c r="AC746">
        <v>4</v>
      </c>
      <c r="AD746">
        <v>3</v>
      </c>
      <c r="AF746">
        <v>4</v>
      </c>
      <c r="AG746">
        <v>4</v>
      </c>
      <c r="AH746">
        <v>4</v>
      </c>
      <c r="AI746">
        <v>3</v>
      </c>
      <c r="AJ746">
        <v>4</v>
      </c>
      <c r="AK746" t="s">
        <v>270</v>
      </c>
      <c r="AL746">
        <v>4</v>
      </c>
      <c r="AM746">
        <v>4</v>
      </c>
      <c r="AN746" t="s">
        <v>438</v>
      </c>
      <c r="AV746" s="109" t="s">
        <v>270</v>
      </c>
      <c r="AW746" t="s">
        <v>26</v>
      </c>
      <c r="AY746">
        <v>4</v>
      </c>
      <c r="AZ746" s="109">
        <v>4</v>
      </c>
      <c r="BA746" s="191" t="s">
        <v>311</v>
      </c>
      <c r="BB746" t="s">
        <v>308</v>
      </c>
      <c r="BD746">
        <f t="shared" si="56"/>
        <v>1</v>
      </c>
      <c r="BE746">
        <f t="shared" si="54"/>
        <v>0</v>
      </c>
      <c r="BF746">
        <f t="shared" si="54"/>
        <v>0</v>
      </c>
      <c r="BG746">
        <f t="shared" si="54"/>
        <v>0</v>
      </c>
      <c r="BH746">
        <f t="shared" si="54"/>
        <v>0</v>
      </c>
      <c r="BI746">
        <f t="shared" si="54"/>
        <v>0</v>
      </c>
      <c r="BJ746">
        <f t="shared" si="53"/>
        <v>1</v>
      </c>
      <c r="BK746">
        <f t="shared" si="55"/>
        <v>1</v>
      </c>
      <c r="BL746">
        <f t="shared" si="55"/>
        <v>0</v>
      </c>
      <c r="BM746">
        <f t="shared" si="55"/>
        <v>1</v>
      </c>
      <c r="BN746">
        <f t="shared" si="55"/>
        <v>0</v>
      </c>
      <c r="BO746">
        <f t="shared" si="55"/>
        <v>0</v>
      </c>
      <c r="BP746">
        <f t="shared" si="55"/>
        <v>0</v>
      </c>
    </row>
    <row r="747" spans="3:68" x14ac:dyDescent="0.2">
      <c r="C747" s="150" t="str">
        <f>IFERROR(VLOOKUP(TABLA!F747,BLIOTECAS!$C$1:$E$26,3,FALSE),"")</f>
        <v>Ciencias de la Salud</v>
      </c>
      <c r="D747" s="209">
        <v>43970.732638888891</v>
      </c>
      <c r="E747" s="209" t="s">
        <v>396</v>
      </c>
      <c r="F747" t="s">
        <v>108</v>
      </c>
      <c r="G747" t="s">
        <v>305</v>
      </c>
      <c r="H747" t="s">
        <v>305</v>
      </c>
      <c r="I747" t="s">
        <v>316</v>
      </c>
      <c r="J747" t="s">
        <v>108</v>
      </c>
      <c r="K747" t="s">
        <v>100</v>
      </c>
      <c r="L747" t="s">
        <v>106</v>
      </c>
      <c r="S747" t="s">
        <v>26</v>
      </c>
      <c r="T747" t="s">
        <v>270</v>
      </c>
      <c r="U747">
        <v>2</v>
      </c>
      <c r="V747">
        <v>5</v>
      </c>
      <c r="W747">
        <v>3</v>
      </c>
      <c r="X747">
        <v>2</v>
      </c>
      <c r="Y747">
        <v>5</v>
      </c>
      <c r="Z747">
        <v>5</v>
      </c>
      <c r="AA747">
        <v>4</v>
      </c>
      <c r="AB747">
        <v>3</v>
      </c>
      <c r="AC747">
        <v>5</v>
      </c>
      <c r="AD747">
        <v>5</v>
      </c>
      <c r="AF747">
        <v>5</v>
      </c>
      <c r="AG747">
        <v>5</v>
      </c>
      <c r="AH747">
        <v>3</v>
      </c>
      <c r="AI747">
        <v>5</v>
      </c>
      <c r="AJ747">
        <v>5</v>
      </c>
      <c r="AK747" t="s">
        <v>270</v>
      </c>
      <c r="AL747">
        <v>4</v>
      </c>
      <c r="AM747">
        <v>4</v>
      </c>
      <c r="AN747" t="s">
        <v>408</v>
      </c>
      <c r="AV747" s="109" t="s">
        <v>270</v>
      </c>
      <c r="AW747" t="s">
        <v>270</v>
      </c>
      <c r="AY747">
        <v>5</v>
      </c>
      <c r="AZ747" s="109">
        <v>5</v>
      </c>
      <c r="BA747" s="191" t="s">
        <v>311</v>
      </c>
      <c r="BB747" t="s">
        <v>317</v>
      </c>
      <c r="BC747" t="s">
        <v>655</v>
      </c>
      <c r="BD747">
        <f t="shared" si="56"/>
        <v>0</v>
      </c>
      <c r="BE747">
        <f t="shared" si="54"/>
        <v>0</v>
      </c>
      <c r="BF747">
        <f t="shared" si="54"/>
        <v>0</v>
      </c>
      <c r="BG747">
        <f t="shared" si="54"/>
        <v>1</v>
      </c>
      <c r="BH747">
        <f t="shared" si="54"/>
        <v>0</v>
      </c>
      <c r="BI747">
        <f t="shared" si="54"/>
        <v>0</v>
      </c>
      <c r="BJ747">
        <f t="shared" si="53"/>
        <v>1</v>
      </c>
      <c r="BK747">
        <f t="shared" si="55"/>
        <v>0</v>
      </c>
      <c r="BL747">
        <f t="shared" si="55"/>
        <v>1</v>
      </c>
      <c r="BM747">
        <f t="shared" si="55"/>
        <v>1</v>
      </c>
      <c r="BN747">
        <f t="shared" si="55"/>
        <v>0</v>
      </c>
      <c r="BO747">
        <f t="shared" si="55"/>
        <v>0</v>
      </c>
      <c r="BP747">
        <f t="shared" si="55"/>
        <v>0</v>
      </c>
    </row>
    <row r="748" spans="3:68" x14ac:dyDescent="0.2">
      <c r="C748" s="150" t="str">
        <f>IFERROR(VLOOKUP(TABLA!F748,BLIOTECAS!$C$1:$E$26,3,FALSE),"")</f>
        <v>Ciencias Experimentales</v>
      </c>
      <c r="D748" s="209">
        <v>43970.732638888891</v>
      </c>
      <c r="E748" s="209" t="s">
        <v>396</v>
      </c>
      <c r="F748" t="s">
        <v>90</v>
      </c>
      <c r="G748" t="s">
        <v>397</v>
      </c>
      <c r="H748" t="s">
        <v>320</v>
      </c>
      <c r="I748" t="s">
        <v>306</v>
      </c>
      <c r="J748" t="s">
        <v>90</v>
      </c>
      <c r="S748" t="s">
        <v>270</v>
      </c>
      <c r="T748" t="s">
        <v>270</v>
      </c>
      <c r="U748">
        <v>1</v>
      </c>
      <c r="V748">
        <v>1</v>
      </c>
      <c r="W748">
        <v>1</v>
      </c>
      <c r="X748">
        <v>1</v>
      </c>
      <c r="Y748">
        <v>3</v>
      </c>
      <c r="Z748">
        <v>5</v>
      </c>
      <c r="AA748">
        <v>3</v>
      </c>
      <c r="AB748">
        <v>3</v>
      </c>
      <c r="AC748">
        <v>3</v>
      </c>
      <c r="AD748">
        <v>3</v>
      </c>
      <c r="AF748">
        <v>3</v>
      </c>
      <c r="AG748">
        <v>3</v>
      </c>
      <c r="AH748">
        <v>1</v>
      </c>
      <c r="AI748">
        <v>1</v>
      </c>
      <c r="AJ748">
        <v>1</v>
      </c>
      <c r="AK748" t="s">
        <v>270</v>
      </c>
      <c r="AL748">
        <v>4</v>
      </c>
      <c r="AM748">
        <v>3</v>
      </c>
      <c r="AN748" t="s">
        <v>408</v>
      </c>
      <c r="AV748" s="109" t="s">
        <v>270</v>
      </c>
      <c r="AW748" t="s">
        <v>26</v>
      </c>
      <c r="AY748">
        <v>3</v>
      </c>
      <c r="AZ748" s="109">
        <v>3</v>
      </c>
      <c r="BA748" s="191" t="s">
        <v>319</v>
      </c>
      <c r="BB748" t="s">
        <v>317</v>
      </c>
      <c r="BD748">
        <f t="shared" si="56"/>
        <v>1</v>
      </c>
      <c r="BE748">
        <f t="shared" si="54"/>
        <v>0</v>
      </c>
      <c r="BF748">
        <f t="shared" si="54"/>
        <v>0</v>
      </c>
      <c r="BG748">
        <f t="shared" si="54"/>
        <v>0</v>
      </c>
      <c r="BH748">
        <f t="shared" si="54"/>
        <v>0</v>
      </c>
      <c r="BI748">
        <f t="shared" si="54"/>
        <v>0</v>
      </c>
      <c r="BJ748">
        <f t="shared" si="53"/>
        <v>1</v>
      </c>
      <c r="BK748">
        <f t="shared" si="55"/>
        <v>0</v>
      </c>
      <c r="BL748">
        <f t="shared" si="55"/>
        <v>1</v>
      </c>
      <c r="BM748">
        <f t="shared" si="55"/>
        <v>1</v>
      </c>
      <c r="BN748">
        <f t="shared" si="55"/>
        <v>0</v>
      </c>
      <c r="BO748">
        <f t="shared" si="55"/>
        <v>0</v>
      </c>
      <c r="BP748">
        <f t="shared" si="55"/>
        <v>0</v>
      </c>
    </row>
    <row r="749" spans="3:68" x14ac:dyDescent="0.2">
      <c r="C749" s="150" t="str">
        <f>IFERROR(VLOOKUP(TABLA!F749,BLIOTECAS!$C$1:$E$26,3,FALSE),"")</f>
        <v>Ciencias Sociales</v>
      </c>
      <c r="D749" s="209">
        <v>43970.731249999997</v>
      </c>
      <c r="E749" s="209" t="s">
        <v>396</v>
      </c>
      <c r="F749" t="s">
        <v>93</v>
      </c>
      <c r="G749" t="s">
        <v>305</v>
      </c>
      <c r="H749" t="s">
        <v>300</v>
      </c>
      <c r="I749" t="s">
        <v>306</v>
      </c>
      <c r="J749" t="s">
        <v>93</v>
      </c>
      <c r="M749" t="s">
        <v>656</v>
      </c>
      <c r="S749" t="s">
        <v>26</v>
      </c>
      <c r="T749" t="s">
        <v>270</v>
      </c>
      <c r="U749">
        <v>5</v>
      </c>
      <c r="V749">
        <v>1</v>
      </c>
      <c r="W749">
        <v>5</v>
      </c>
      <c r="X749">
        <v>4</v>
      </c>
      <c r="Y749">
        <v>4</v>
      </c>
      <c r="Z749">
        <v>5</v>
      </c>
      <c r="AA749">
        <v>5</v>
      </c>
      <c r="AB749">
        <v>4</v>
      </c>
      <c r="AC749">
        <v>4</v>
      </c>
      <c r="AD749">
        <v>3</v>
      </c>
      <c r="AF749">
        <v>5</v>
      </c>
      <c r="AG749">
        <v>4</v>
      </c>
      <c r="AH749">
        <v>5</v>
      </c>
      <c r="AI749">
        <v>5</v>
      </c>
      <c r="AJ749">
        <v>5</v>
      </c>
      <c r="AK749" t="s">
        <v>270</v>
      </c>
      <c r="AL749">
        <v>5</v>
      </c>
      <c r="AM749">
        <v>5</v>
      </c>
      <c r="AN749" t="s">
        <v>428</v>
      </c>
      <c r="AV749" s="109" t="s">
        <v>270</v>
      </c>
      <c r="AW749" t="s">
        <v>26</v>
      </c>
      <c r="AY749">
        <v>5</v>
      </c>
      <c r="AZ749" s="109">
        <v>5</v>
      </c>
      <c r="BA749" s="191" t="s">
        <v>303</v>
      </c>
      <c r="BB749" t="s">
        <v>304</v>
      </c>
      <c r="BD749">
        <f t="shared" si="56"/>
        <v>1</v>
      </c>
      <c r="BE749">
        <f t="shared" si="54"/>
        <v>0</v>
      </c>
      <c r="BF749">
        <f t="shared" si="54"/>
        <v>0</v>
      </c>
      <c r="BG749">
        <f t="shared" si="54"/>
        <v>0</v>
      </c>
      <c r="BH749">
        <f t="shared" si="54"/>
        <v>0</v>
      </c>
      <c r="BI749">
        <f t="shared" si="54"/>
        <v>0</v>
      </c>
      <c r="BJ749">
        <f t="shared" si="53"/>
        <v>0</v>
      </c>
      <c r="BK749">
        <f t="shared" si="55"/>
        <v>1</v>
      </c>
      <c r="BL749">
        <f t="shared" si="55"/>
        <v>1</v>
      </c>
      <c r="BM749">
        <f t="shared" si="55"/>
        <v>1</v>
      </c>
      <c r="BN749">
        <f t="shared" si="55"/>
        <v>0</v>
      </c>
      <c r="BO749">
        <f t="shared" si="55"/>
        <v>0</v>
      </c>
      <c r="BP749">
        <f t="shared" si="55"/>
        <v>0</v>
      </c>
    </row>
    <row r="750" spans="3:68" x14ac:dyDescent="0.2">
      <c r="C750" s="150" t="str">
        <f>IFERROR(VLOOKUP(TABLA!F750,BLIOTECAS!$C$1:$E$26,3,FALSE),"")</f>
        <v>Humanidades</v>
      </c>
      <c r="D750" s="209">
        <v>43970.730555555558</v>
      </c>
      <c r="E750" s="209" t="s">
        <v>418</v>
      </c>
      <c r="F750" t="s">
        <v>104</v>
      </c>
      <c r="G750" t="s">
        <v>300</v>
      </c>
      <c r="H750" t="s">
        <v>300</v>
      </c>
      <c r="I750" t="s">
        <v>315</v>
      </c>
      <c r="J750" t="s">
        <v>309</v>
      </c>
      <c r="S750" t="s">
        <v>26</v>
      </c>
      <c r="T750" t="s">
        <v>270</v>
      </c>
      <c r="U750">
        <v>4</v>
      </c>
      <c r="Y750">
        <v>4</v>
      </c>
      <c r="Z750">
        <v>3</v>
      </c>
      <c r="AA750">
        <v>4</v>
      </c>
      <c r="AH750">
        <v>4</v>
      </c>
      <c r="AI750">
        <v>4</v>
      </c>
      <c r="AJ750">
        <v>4</v>
      </c>
      <c r="AK750" t="s">
        <v>26</v>
      </c>
      <c r="AL750">
        <v>3</v>
      </c>
      <c r="AM750">
        <v>3</v>
      </c>
      <c r="AN750" t="s">
        <v>520</v>
      </c>
      <c r="AV750" s="109" t="s">
        <v>26</v>
      </c>
      <c r="AW750" t="s">
        <v>26</v>
      </c>
      <c r="AY750">
        <v>3</v>
      </c>
      <c r="AZ750" s="109">
        <v>4</v>
      </c>
      <c r="BA750" s="191" t="s">
        <v>311</v>
      </c>
      <c r="BB750" t="s">
        <v>308</v>
      </c>
      <c r="BD750">
        <f t="shared" si="56"/>
        <v>0</v>
      </c>
      <c r="BE750">
        <f t="shared" si="54"/>
        <v>1</v>
      </c>
      <c r="BF750">
        <f t="shared" si="54"/>
        <v>0</v>
      </c>
      <c r="BG750">
        <f t="shared" si="54"/>
        <v>0</v>
      </c>
      <c r="BH750">
        <f t="shared" si="54"/>
        <v>0</v>
      </c>
      <c r="BI750">
        <f t="shared" si="54"/>
        <v>0</v>
      </c>
      <c r="BJ750">
        <f t="shared" si="53"/>
        <v>1</v>
      </c>
      <c r="BK750">
        <f t="shared" si="55"/>
        <v>1</v>
      </c>
      <c r="BL750">
        <f t="shared" si="55"/>
        <v>1</v>
      </c>
      <c r="BM750">
        <f t="shared" si="55"/>
        <v>0</v>
      </c>
      <c r="BN750">
        <f t="shared" si="55"/>
        <v>0</v>
      </c>
      <c r="BO750">
        <f t="shared" si="55"/>
        <v>0</v>
      </c>
      <c r="BP750">
        <f t="shared" si="55"/>
        <v>0</v>
      </c>
    </row>
    <row r="751" spans="3:68" x14ac:dyDescent="0.2">
      <c r="C751" s="150" t="str">
        <f>IFERROR(VLOOKUP(TABLA!F751,BLIOTECAS!$C$1:$E$26,3,FALSE),"")</f>
        <v>Ciencias Experimentales</v>
      </c>
      <c r="D751" s="209">
        <v>43970.729861111111</v>
      </c>
      <c r="E751" s="209" t="s">
        <v>396</v>
      </c>
      <c r="F751" t="s">
        <v>98</v>
      </c>
      <c r="G751" t="s">
        <v>301</v>
      </c>
      <c r="H751" t="s">
        <v>300</v>
      </c>
      <c r="I751" t="s">
        <v>357</v>
      </c>
      <c r="J751" t="s">
        <v>98</v>
      </c>
      <c r="K751" t="s">
        <v>309</v>
      </c>
      <c r="M751" t="s">
        <v>657</v>
      </c>
      <c r="S751" t="s">
        <v>270</v>
      </c>
      <c r="T751" t="s">
        <v>270</v>
      </c>
      <c r="U751">
        <v>5</v>
      </c>
      <c r="V751">
        <v>1</v>
      </c>
      <c r="W751">
        <v>5</v>
      </c>
      <c r="X751">
        <v>1</v>
      </c>
      <c r="Y751">
        <v>5</v>
      </c>
      <c r="Z751">
        <v>5</v>
      </c>
      <c r="AA751">
        <v>5</v>
      </c>
      <c r="AB751">
        <v>3</v>
      </c>
      <c r="AC751">
        <v>4</v>
      </c>
      <c r="AD751">
        <v>4</v>
      </c>
      <c r="AF751">
        <v>2</v>
      </c>
      <c r="AG751">
        <v>5</v>
      </c>
      <c r="AH751">
        <v>3</v>
      </c>
      <c r="AI751">
        <v>3</v>
      </c>
      <c r="AJ751">
        <v>4</v>
      </c>
      <c r="AK751" t="s">
        <v>26</v>
      </c>
      <c r="AL751">
        <v>4</v>
      </c>
      <c r="AM751">
        <v>1</v>
      </c>
      <c r="AN751" t="s">
        <v>408</v>
      </c>
      <c r="AV751" s="109" t="s">
        <v>26</v>
      </c>
      <c r="AW751" t="s">
        <v>26</v>
      </c>
      <c r="AY751">
        <v>5</v>
      </c>
      <c r="AZ751" s="109">
        <v>5</v>
      </c>
      <c r="BA751" s="191" t="s">
        <v>311</v>
      </c>
      <c r="BB751" t="s">
        <v>304</v>
      </c>
      <c r="BC751" t="s">
        <v>658</v>
      </c>
      <c r="BD751">
        <f t="shared" si="56"/>
        <v>1</v>
      </c>
      <c r="BE751">
        <f t="shared" si="54"/>
        <v>0</v>
      </c>
      <c r="BF751">
        <f t="shared" si="54"/>
        <v>1</v>
      </c>
      <c r="BG751">
        <f t="shared" si="54"/>
        <v>0</v>
      </c>
      <c r="BH751">
        <f t="shared" si="54"/>
        <v>1</v>
      </c>
      <c r="BI751">
        <f t="shared" si="54"/>
        <v>0</v>
      </c>
      <c r="BJ751">
        <f t="shared" si="53"/>
        <v>1</v>
      </c>
      <c r="BK751">
        <f t="shared" si="55"/>
        <v>0</v>
      </c>
      <c r="BL751">
        <f t="shared" si="55"/>
        <v>1</v>
      </c>
      <c r="BM751">
        <f t="shared" si="55"/>
        <v>1</v>
      </c>
      <c r="BN751">
        <f t="shared" si="55"/>
        <v>0</v>
      </c>
      <c r="BO751">
        <f t="shared" si="55"/>
        <v>0</v>
      </c>
      <c r="BP751">
        <f t="shared" si="55"/>
        <v>0</v>
      </c>
    </row>
    <row r="752" spans="3:68" x14ac:dyDescent="0.2">
      <c r="C752" s="150" t="str">
        <f>IFERROR(VLOOKUP(TABLA!F752,BLIOTECAS!$C$1:$E$26,3,FALSE),"")</f>
        <v>Ciencias Experimentales</v>
      </c>
      <c r="D752" s="209">
        <v>43970.729861111111</v>
      </c>
      <c r="E752" s="209" t="s">
        <v>396</v>
      </c>
      <c r="F752" t="s">
        <v>105</v>
      </c>
      <c r="G752" t="s">
        <v>305</v>
      </c>
      <c r="H752" t="s">
        <v>320</v>
      </c>
      <c r="I752" t="s">
        <v>306</v>
      </c>
      <c r="J752" t="s">
        <v>105</v>
      </c>
      <c r="S752" t="s">
        <v>26</v>
      </c>
      <c r="T752" t="s">
        <v>26</v>
      </c>
      <c r="U752">
        <v>2</v>
      </c>
      <c r="V752">
        <v>1</v>
      </c>
      <c r="W752">
        <v>1</v>
      </c>
      <c r="X752">
        <v>1</v>
      </c>
      <c r="Y752">
        <v>5</v>
      </c>
      <c r="Z752">
        <v>5</v>
      </c>
      <c r="AA752">
        <v>5</v>
      </c>
      <c r="AB752">
        <v>1</v>
      </c>
      <c r="AC752">
        <v>4</v>
      </c>
      <c r="AD752">
        <v>5</v>
      </c>
      <c r="AF752">
        <v>5</v>
      </c>
      <c r="AG752">
        <v>5</v>
      </c>
      <c r="AH752">
        <v>4</v>
      </c>
      <c r="AI752">
        <v>4</v>
      </c>
      <c r="AJ752">
        <v>5</v>
      </c>
      <c r="AK752" t="s">
        <v>270</v>
      </c>
      <c r="AL752">
        <v>4</v>
      </c>
      <c r="AM752">
        <v>4</v>
      </c>
      <c r="AN752" t="s">
        <v>408</v>
      </c>
      <c r="AV752" s="109" t="s">
        <v>26</v>
      </c>
      <c r="AW752" t="s">
        <v>26</v>
      </c>
      <c r="AY752">
        <v>5</v>
      </c>
      <c r="AZ752" s="109">
        <v>5</v>
      </c>
      <c r="BA752" s="191" t="s">
        <v>311</v>
      </c>
      <c r="BB752" t="s">
        <v>317</v>
      </c>
      <c r="BD752">
        <f t="shared" si="56"/>
        <v>1</v>
      </c>
      <c r="BE752">
        <f t="shared" si="54"/>
        <v>0</v>
      </c>
      <c r="BF752">
        <f t="shared" si="54"/>
        <v>0</v>
      </c>
      <c r="BG752">
        <f t="shared" si="54"/>
        <v>0</v>
      </c>
      <c r="BH752">
        <f t="shared" si="54"/>
        <v>0</v>
      </c>
      <c r="BI752">
        <f t="shared" si="54"/>
        <v>0</v>
      </c>
      <c r="BJ752">
        <f t="shared" si="53"/>
        <v>1</v>
      </c>
      <c r="BK752">
        <f t="shared" si="55"/>
        <v>0</v>
      </c>
      <c r="BL752">
        <f t="shared" si="55"/>
        <v>1</v>
      </c>
      <c r="BM752">
        <f t="shared" si="55"/>
        <v>1</v>
      </c>
      <c r="BN752">
        <f t="shared" si="55"/>
        <v>0</v>
      </c>
      <c r="BO752">
        <f t="shared" si="55"/>
        <v>0</v>
      </c>
      <c r="BP752">
        <f t="shared" si="55"/>
        <v>0</v>
      </c>
    </row>
    <row r="753" spans="3:68" x14ac:dyDescent="0.2">
      <c r="C753" s="150" t="str">
        <f>IFERROR(VLOOKUP(TABLA!F753,BLIOTECAS!$C$1:$E$26,3,FALSE),"")</f>
        <v>Humanidades</v>
      </c>
      <c r="D753" s="209">
        <v>43970.729166666664</v>
      </c>
      <c r="E753" s="209" t="s">
        <v>396</v>
      </c>
      <c r="F753" t="s">
        <v>104</v>
      </c>
      <c r="G753" t="s">
        <v>305</v>
      </c>
      <c r="H753" t="s">
        <v>301</v>
      </c>
      <c r="I753" t="s">
        <v>318</v>
      </c>
      <c r="J753" t="s">
        <v>104</v>
      </c>
      <c r="K753" t="s">
        <v>309</v>
      </c>
      <c r="L753" t="s">
        <v>103</v>
      </c>
      <c r="S753" t="s">
        <v>270</v>
      </c>
      <c r="T753" t="s">
        <v>270</v>
      </c>
      <c r="U753">
        <v>5</v>
      </c>
      <c r="V753">
        <v>2</v>
      </c>
      <c r="W753">
        <v>5</v>
      </c>
      <c r="X753">
        <v>3</v>
      </c>
      <c r="Y753">
        <v>4</v>
      </c>
      <c r="Z753">
        <v>4</v>
      </c>
      <c r="AA753">
        <v>4</v>
      </c>
      <c r="AB753">
        <v>4</v>
      </c>
      <c r="AC753">
        <v>3</v>
      </c>
      <c r="AD753">
        <v>5</v>
      </c>
      <c r="AF753">
        <v>4</v>
      </c>
      <c r="AG753">
        <v>4</v>
      </c>
      <c r="AH753">
        <v>5</v>
      </c>
      <c r="AI753">
        <v>4</v>
      </c>
      <c r="AJ753">
        <v>5</v>
      </c>
      <c r="AK753" t="s">
        <v>26</v>
      </c>
      <c r="AL753">
        <v>4</v>
      </c>
      <c r="AM753">
        <v>4</v>
      </c>
      <c r="AN753" t="s">
        <v>424</v>
      </c>
      <c r="AV753" s="109" t="s">
        <v>270</v>
      </c>
      <c r="AW753" t="s">
        <v>26</v>
      </c>
      <c r="AY753">
        <v>5</v>
      </c>
      <c r="AZ753" s="109">
        <v>5</v>
      </c>
      <c r="BA753" s="191" t="s">
        <v>303</v>
      </c>
      <c r="BB753" t="s">
        <v>308</v>
      </c>
      <c r="BD753">
        <f t="shared" si="56"/>
        <v>0</v>
      </c>
      <c r="BE753">
        <f t="shared" si="54"/>
        <v>0</v>
      </c>
      <c r="BF753">
        <f t="shared" si="54"/>
        <v>1</v>
      </c>
      <c r="BG753">
        <f t="shared" si="54"/>
        <v>0</v>
      </c>
      <c r="BH753">
        <f t="shared" si="54"/>
        <v>0</v>
      </c>
      <c r="BI753">
        <f t="shared" si="54"/>
        <v>0</v>
      </c>
      <c r="BJ753">
        <f t="shared" si="53"/>
        <v>0</v>
      </c>
      <c r="BK753">
        <f t="shared" si="55"/>
        <v>0</v>
      </c>
      <c r="BL753">
        <f t="shared" si="55"/>
        <v>1</v>
      </c>
      <c r="BM753">
        <f t="shared" si="55"/>
        <v>0</v>
      </c>
      <c r="BN753">
        <f t="shared" si="55"/>
        <v>0</v>
      </c>
      <c r="BO753">
        <f t="shared" si="55"/>
        <v>0</v>
      </c>
      <c r="BP753">
        <f t="shared" si="55"/>
        <v>0</v>
      </c>
    </row>
    <row r="754" spans="3:68" x14ac:dyDescent="0.2">
      <c r="C754" s="150" t="str">
        <f>IFERROR(VLOOKUP(TABLA!F754,BLIOTECAS!$C$1:$E$26,3,FALSE),"")</f>
        <v>Ciencias Sociales</v>
      </c>
      <c r="D754" s="209">
        <v>43970.729166666664</v>
      </c>
      <c r="E754" s="209" t="s">
        <v>396</v>
      </c>
      <c r="F754" t="s">
        <v>93</v>
      </c>
      <c r="G754" t="s">
        <v>305</v>
      </c>
      <c r="H754" t="s">
        <v>300</v>
      </c>
      <c r="I754" t="s">
        <v>329</v>
      </c>
      <c r="J754" t="s">
        <v>93</v>
      </c>
      <c r="S754" t="s">
        <v>26</v>
      </c>
      <c r="T754" t="s">
        <v>270</v>
      </c>
      <c r="U754">
        <v>2</v>
      </c>
      <c r="V754">
        <v>1</v>
      </c>
      <c r="W754">
        <v>1</v>
      </c>
      <c r="X754">
        <v>5</v>
      </c>
      <c r="Y754">
        <v>3</v>
      </c>
      <c r="Z754">
        <v>5</v>
      </c>
      <c r="AA754">
        <v>2</v>
      </c>
      <c r="AB754">
        <v>3</v>
      </c>
      <c r="AC754">
        <v>1</v>
      </c>
      <c r="AD754">
        <v>2</v>
      </c>
      <c r="AF754">
        <v>3</v>
      </c>
      <c r="AG754">
        <v>2</v>
      </c>
      <c r="AH754">
        <v>1</v>
      </c>
      <c r="AI754">
        <v>1</v>
      </c>
      <c r="AJ754">
        <v>2</v>
      </c>
      <c r="AK754" t="s">
        <v>26</v>
      </c>
      <c r="AL754">
        <v>2</v>
      </c>
      <c r="AM754">
        <v>1</v>
      </c>
      <c r="AN754" t="s">
        <v>307</v>
      </c>
      <c r="AV754" s="109" t="s">
        <v>270</v>
      </c>
      <c r="AW754" t="s">
        <v>26</v>
      </c>
      <c r="AY754">
        <v>3</v>
      </c>
      <c r="AZ754" s="109">
        <v>1</v>
      </c>
      <c r="BA754" s="191" t="s">
        <v>330</v>
      </c>
      <c r="BB754" t="s">
        <v>317</v>
      </c>
      <c r="BD754">
        <f t="shared" si="56"/>
        <v>0</v>
      </c>
      <c r="BE754">
        <f t="shared" si="54"/>
        <v>0</v>
      </c>
      <c r="BF754">
        <f t="shared" si="54"/>
        <v>0</v>
      </c>
      <c r="BG754">
        <f t="shared" si="54"/>
        <v>0</v>
      </c>
      <c r="BH754">
        <f t="shared" si="54"/>
        <v>1</v>
      </c>
      <c r="BI754">
        <f t="shared" si="54"/>
        <v>0</v>
      </c>
      <c r="BJ754">
        <f t="shared" si="53"/>
        <v>0</v>
      </c>
      <c r="BK754">
        <f t="shared" si="55"/>
        <v>0</v>
      </c>
      <c r="BL754">
        <f t="shared" si="55"/>
        <v>0</v>
      </c>
      <c r="BM754">
        <f t="shared" si="55"/>
        <v>0</v>
      </c>
      <c r="BN754">
        <f t="shared" si="55"/>
        <v>0</v>
      </c>
      <c r="BO754">
        <f t="shared" si="55"/>
        <v>1</v>
      </c>
      <c r="BP754">
        <f t="shared" si="55"/>
        <v>0</v>
      </c>
    </row>
    <row r="755" spans="3:68" x14ac:dyDescent="0.2">
      <c r="C755" s="150" t="str">
        <f>IFERROR(VLOOKUP(TABLA!F755,BLIOTECAS!$C$1:$E$26,3,FALSE),"")</f>
        <v>Humanidades</v>
      </c>
      <c r="D755" s="209">
        <v>43970.728472222225</v>
      </c>
      <c r="E755" s="209" t="s">
        <v>396</v>
      </c>
      <c r="F755" t="s">
        <v>104</v>
      </c>
      <c r="G755" t="s">
        <v>300</v>
      </c>
      <c r="H755" t="s">
        <v>300</v>
      </c>
      <c r="I755" t="s">
        <v>306</v>
      </c>
      <c r="J755" t="s">
        <v>309</v>
      </c>
      <c r="K755" t="s">
        <v>104</v>
      </c>
      <c r="M755" t="s">
        <v>659</v>
      </c>
      <c r="S755" t="s">
        <v>26</v>
      </c>
      <c r="T755" t="s">
        <v>26</v>
      </c>
      <c r="U755">
        <v>5</v>
      </c>
      <c r="V755">
        <v>1</v>
      </c>
      <c r="W755">
        <v>3</v>
      </c>
      <c r="X755">
        <v>3</v>
      </c>
      <c r="Y755">
        <v>4</v>
      </c>
      <c r="Z755">
        <v>2</v>
      </c>
      <c r="AA755">
        <v>2</v>
      </c>
      <c r="AB755">
        <v>3</v>
      </c>
      <c r="AC755">
        <v>3</v>
      </c>
      <c r="AD755">
        <v>5</v>
      </c>
      <c r="AF755">
        <v>3</v>
      </c>
      <c r="AG755">
        <v>3</v>
      </c>
      <c r="AH755">
        <v>4</v>
      </c>
      <c r="AI755">
        <v>3</v>
      </c>
      <c r="AJ755">
        <v>3</v>
      </c>
      <c r="AK755" t="s">
        <v>26</v>
      </c>
      <c r="AL755">
        <v>3</v>
      </c>
      <c r="AM755">
        <v>2</v>
      </c>
      <c r="AN755" t="s">
        <v>515</v>
      </c>
      <c r="AV755" s="109" t="s">
        <v>26</v>
      </c>
      <c r="AW755" t="s">
        <v>26</v>
      </c>
      <c r="AY755">
        <v>4</v>
      </c>
      <c r="AZ755" s="109">
        <v>4</v>
      </c>
      <c r="BA755" s="191" t="s">
        <v>319</v>
      </c>
      <c r="BB755" t="s">
        <v>317</v>
      </c>
      <c r="BD755">
        <f t="shared" si="56"/>
        <v>1</v>
      </c>
      <c r="BE755">
        <f t="shared" si="54"/>
        <v>0</v>
      </c>
      <c r="BF755">
        <f t="shared" si="54"/>
        <v>0</v>
      </c>
      <c r="BG755">
        <f t="shared" si="54"/>
        <v>0</v>
      </c>
      <c r="BH755">
        <f t="shared" si="54"/>
        <v>0</v>
      </c>
      <c r="BI755">
        <f t="shared" si="54"/>
        <v>0</v>
      </c>
      <c r="BJ755">
        <f t="shared" si="53"/>
        <v>1</v>
      </c>
      <c r="BK755">
        <f t="shared" si="55"/>
        <v>1</v>
      </c>
      <c r="BL755">
        <f t="shared" si="55"/>
        <v>0</v>
      </c>
      <c r="BM755">
        <f t="shared" si="55"/>
        <v>0</v>
      </c>
      <c r="BN755">
        <f t="shared" si="55"/>
        <v>0</v>
      </c>
      <c r="BO755">
        <f t="shared" si="55"/>
        <v>0</v>
      </c>
      <c r="BP755">
        <f t="shared" si="55"/>
        <v>0</v>
      </c>
    </row>
    <row r="756" spans="3:68" x14ac:dyDescent="0.2">
      <c r="C756" s="150" t="str">
        <f>IFERROR(VLOOKUP(TABLA!F756,BLIOTECAS!$C$1:$E$26,3,FALSE),"")</f>
        <v>Ciencias Sociales</v>
      </c>
      <c r="D756" s="209">
        <v>43970.727083333331</v>
      </c>
      <c r="E756" s="209" t="s">
        <v>396</v>
      </c>
      <c r="F756" t="s">
        <v>99</v>
      </c>
      <c r="G756" t="s">
        <v>305</v>
      </c>
      <c r="H756" t="s">
        <v>300</v>
      </c>
      <c r="I756" t="s">
        <v>306</v>
      </c>
      <c r="J756" t="s">
        <v>309</v>
      </c>
      <c r="K756" t="s">
        <v>222</v>
      </c>
      <c r="S756" t="s">
        <v>26</v>
      </c>
      <c r="T756" t="s">
        <v>26</v>
      </c>
      <c r="U756">
        <v>1</v>
      </c>
      <c r="V756">
        <v>5</v>
      </c>
      <c r="W756">
        <v>5</v>
      </c>
      <c r="X756">
        <v>1</v>
      </c>
      <c r="Y756">
        <v>5</v>
      </c>
      <c r="Z756">
        <v>5</v>
      </c>
      <c r="AA756">
        <v>5</v>
      </c>
      <c r="AB756">
        <v>2</v>
      </c>
      <c r="AC756">
        <v>2</v>
      </c>
      <c r="AD756">
        <v>4</v>
      </c>
      <c r="AF756">
        <v>3</v>
      </c>
      <c r="AG756">
        <v>3</v>
      </c>
      <c r="AH756">
        <v>2</v>
      </c>
      <c r="AI756">
        <v>5</v>
      </c>
      <c r="AJ756">
        <v>2</v>
      </c>
      <c r="AK756" t="s">
        <v>270</v>
      </c>
      <c r="AL756">
        <v>4</v>
      </c>
      <c r="AM756">
        <v>3</v>
      </c>
      <c r="AN756" t="s">
        <v>307</v>
      </c>
      <c r="AV756" s="109" t="s">
        <v>26</v>
      </c>
      <c r="AW756" t="s">
        <v>26</v>
      </c>
      <c r="AY756">
        <v>5</v>
      </c>
      <c r="AZ756" s="109">
        <v>5</v>
      </c>
      <c r="BA756" s="191" t="s">
        <v>311</v>
      </c>
      <c r="BB756" t="s">
        <v>308</v>
      </c>
      <c r="BD756">
        <f t="shared" si="56"/>
        <v>1</v>
      </c>
      <c r="BE756">
        <f t="shared" si="54"/>
        <v>0</v>
      </c>
      <c r="BF756">
        <f t="shared" si="54"/>
        <v>0</v>
      </c>
      <c r="BG756">
        <f t="shared" si="54"/>
        <v>0</v>
      </c>
      <c r="BH756">
        <f t="shared" si="54"/>
        <v>0</v>
      </c>
      <c r="BI756">
        <f t="shared" si="54"/>
        <v>0</v>
      </c>
      <c r="BJ756">
        <f t="shared" si="53"/>
        <v>0</v>
      </c>
      <c r="BK756">
        <f t="shared" si="55"/>
        <v>0</v>
      </c>
      <c r="BL756">
        <f t="shared" si="55"/>
        <v>0</v>
      </c>
      <c r="BM756">
        <f t="shared" si="55"/>
        <v>0</v>
      </c>
      <c r="BN756">
        <f t="shared" si="55"/>
        <v>0</v>
      </c>
      <c r="BO756">
        <f t="shared" si="55"/>
        <v>1</v>
      </c>
      <c r="BP756">
        <f t="shared" si="55"/>
        <v>0</v>
      </c>
    </row>
    <row r="757" spans="3:68" x14ac:dyDescent="0.2">
      <c r="C757" s="150" t="str">
        <f>IFERROR(VLOOKUP(TABLA!F757,BLIOTECAS!$C$1:$E$26,3,FALSE),"")</f>
        <v>Ciencias de la Salud</v>
      </c>
      <c r="D757" s="209">
        <v>43970.727083333331</v>
      </c>
      <c r="E757" s="209" t="s">
        <v>396</v>
      </c>
      <c r="F757" t="s">
        <v>108</v>
      </c>
      <c r="G757" t="s">
        <v>300</v>
      </c>
      <c r="H757" t="s">
        <v>300</v>
      </c>
      <c r="I757" t="s">
        <v>306</v>
      </c>
      <c r="J757" t="s">
        <v>108</v>
      </c>
      <c r="K757" t="s">
        <v>97</v>
      </c>
      <c r="L757" t="s">
        <v>92</v>
      </c>
      <c r="S757" t="s">
        <v>270</v>
      </c>
      <c r="T757" t="s">
        <v>270</v>
      </c>
      <c r="U757">
        <v>3</v>
      </c>
      <c r="V757">
        <v>3</v>
      </c>
      <c r="W757">
        <v>3</v>
      </c>
      <c r="X757">
        <v>1</v>
      </c>
      <c r="Y757">
        <v>5</v>
      </c>
      <c r="Z757">
        <v>4</v>
      </c>
      <c r="AA757">
        <v>4</v>
      </c>
      <c r="AB757">
        <v>3</v>
      </c>
      <c r="AC757">
        <v>4</v>
      </c>
      <c r="AD757">
        <v>3</v>
      </c>
      <c r="AF757">
        <v>2</v>
      </c>
      <c r="AG757">
        <v>4</v>
      </c>
      <c r="AH757">
        <v>3</v>
      </c>
      <c r="AI757">
        <v>2</v>
      </c>
      <c r="AJ757">
        <v>3</v>
      </c>
      <c r="AK757" t="s">
        <v>26</v>
      </c>
      <c r="AL757">
        <v>3</v>
      </c>
      <c r="AM757">
        <v>4</v>
      </c>
      <c r="AN757" t="s">
        <v>400</v>
      </c>
      <c r="AV757" s="109" t="s">
        <v>270</v>
      </c>
      <c r="AW757" t="s">
        <v>26</v>
      </c>
      <c r="AY757">
        <v>3</v>
      </c>
      <c r="AZ757" s="109">
        <v>4</v>
      </c>
      <c r="BA757" s="191" t="s">
        <v>311</v>
      </c>
      <c r="BB757" t="s">
        <v>317</v>
      </c>
      <c r="BD757">
        <f t="shared" si="56"/>
        <v>1</v>
      </c>
      <c r="BE757">
        <f t="shared" si="54"/>
        <v>0</v>
      </c>
      <c r="BF757">
        <f t="shared" si="54"/>
        <v>0</v>
      </c>
      <c r="BG757">
        <f t="shared" si="54"/>
        <v>0</v>
      </c>
      <c r="BH757">
        <f t="shared" si="54"/>
        <v>0</v>
      </c>
      <c r="BI757">
        <f t="shared" si="54"/>
        <v>0</v>
      </c>
      <c r="BJ757">
        <f t="shared" si="53"/>
        <v>0</v>
      </c>
      <c r="BK757">
        <f t="shared" si="55"/>
        <v>0</v>
      </c>
      <c r="BL757">
        <f t="shared" si="55"/>
        <v>1</v>
      </c>
      <c r="BM757">
        <f t="shared" si="55"/>
        <v>1</v>
      </c>
      <c r="BN757">
        <f t="shared" si="55"/>
        <v>0</v>
      </c>
      <c r="BO757">
        <f t="shared" si="55"/>
        <v>0</v>
      </c>
      <c r="BP757">
        <f t="shared" si="55"/>
        <v>0</v>
      </c>
    </row>
    <row r="758" spans="3:68" x14ac:dyDescent="0.2">
      <c r="C758" s="150" t="str">
        <f>IFERROR(VLOOKUP(TABLA!F758,BLIOTECAS!$C$1:$E$26,3,FALSE),"")</f>
        <v>Humanidades</v>
      </c>
      <c r="D758" s="209">
        <v>43970.726388888892</v>
      </c>
      <c r="E758" s="209" t="s">
        <v>396</v>
      </c>
      <c r="F758" t="s">
        <v>104</v>
      </c>
      <c r="G758" t="s">
        <v>301</v>
      </c>
      <c r="H758" t="s">
        <v>301</v>
      </c>
      <c r="I758" t="s">
        <v>315</v>
      </c>
      <c r="J758" t="s">
        <v>104</v>
      </c>
      <c r="K758" t="s">
        <v>309</v>
      </c>
      <c r="L758" t="s">
        <v>103</v>
      </c>
      <c r="S758" t="s">
        <v>270</v>
      </c>
      <c r="T758" t="s">
        <v>270</v>
      </c>
      <c r="U758">
        <v>3</v>
      </c>
      <c r="V758">
        <v>2</v>
      </c>
      <c r="W758">
        <v>3</v>
      </c>
      <c r="X758">
        <v>1</v>
      </c>
      <c r="Y758">
        <v>4</v>
      </c>
      <c r="Z758">
        <v>5</v>
      </c>
      <c r="AA758">
        <v>5</v>
      </c>
      <c r="AB758">
        <v>5</v>
      </c>
      <c r="AC758">
        <v>1</v>
      </c>
      <c r="AD758">
        <v>4</v>
      </c>
      <c r="AF758">
        <v>4</v>
      </c>
      <c r="AG758">
        <v>4</v>
      </c>
      <c r="AH758">
        <v>4</v>
      </c>
      <c r="AI758">
        <v>4</v>
      </c>
      <c r="AJ758">
        <v>4</v>
      </c>
      <c r="AK758" t="s">
        <v>270</v>
      </c>
      <c r="AL758">
        <v>4</v>
      </c>
      <c r="AM758">
        <v>2</v>
      </c>
      <c r="AN758" t="s">
        <v>400</v>
      </c>
      <c r="AV758" s="109" t="s">
        <v>270</v>
      </c>
      <c r="AW758" t="s">
        <v>270</v>
      </c>
      <c r="AX758" t="s">
        <v>328</v>
      </c>
      <c r="AY758">
        <v>3</v>
      </c>
      <c r="AZ758" s="109">
        <v>3</v>
      </c>
      <c r="BA758" s="191" t="s">
        <v>311</v>
      </c>
      <c r="BB758" t="s">
        <v>308</v>
      </c>
      <c r="BD758">
        <f t="shared" si="56"/>
        <v>0</v>
      </c>
      <c r="BE758">
        <f t="shared" si="54"/>
        <v>1</v>
      </c>
      <c r="BF758">
        <f t="shared" si="54"/>
        <v>0</v>
      </c>
      <c r="BG758">
        <f t="shared" si="54"/>
        <v>0</v>
      </c>
      <c r="BH758">
        <f t="shared" si="54"/>
        <v>0</v>
      </c>
      <c r="BI758">
        <f t="shared" si="54"/>
        <v>0</v>
      </c>
      <c r="BJ758">
        <f t="shared" ref="BJ758:BJ821" si="57">IF(IFERROR(FIND(BJ$1,$AN758,1),0)&lt;&gt;0,1,0)</f>
        <v>0</v>
      </c>
      <c r="BK758">
        <f t="shared" si="55"/>
        <v>0</v>
      </c>
      <c r="BL758">
        <f t="shared" si="55"/>
        <v>1</v>
      </c>
      <c r="BM758">
        <f t="shared" si="55"/>
        <v>1</v>
      </c>
      <c r="BN758">
        <f t="shared" si="55"/>
        <v>0</v>
      </c>
      <c r="BO758">
        <f t="shared" si="55"/>
        <v>0</v>
      </c>
      <c r="BP758">
        <f t="shared" si="55"/>
        <v>0</v>
      </c>
    </row>
    <row r="759" spans="3:68" x14ac:dyDescent="0.2">
      <c r="C759" s="150" t="str">
        <f>IFERROR(VLOOKUP(TABLA!F759,BLIOTECAS!$C$1:$E$26,3,FALSE),"")</f>
        <v>Humanidades</v>
      </c>
      <c r="D759" s="209">
        <v>43970.726388888892</v>
      </c>
      <c r="E759" s="209" t="s">
        <v>396</v>
      </c>
      <c r="F759" t="s">
        <v>104</v>
      </c>
      <c r="G759" t="s">
        <v>305</v>
      </c>
      <c r="H759" t="s">
        <v>305</v>
      </c>
      <c r="I759" t="s">
        <v>306</v>
      </c>
      <c r="J759" t="s">
        <v>309</v>
      </c>
      <c r="K759" t="s">
        <v>104</v>
      </c>
      <c r="L759" t="s">
        <v>103</v>
      </c>
      <c r="M759" t="s">
        <v>660</v>
      </c>
      <c r="S759" t="s">
        <v>270</v>
      </c>
      <c r="T759" t="s">
        <v>270</v>
      </c>
      <c r="U759">
        <v>5</v>
      </c>
      <c r="V759">
        <v>3</v>
      </c>
      <c r="W759">
        <v>4</v>
      </c>
      <c r="X759">
        <v>2</v>
      </c>
      <c r="Y759">
        <v>3</v>
      </c>
      <c r="Z759">
        <v>3</v>
      </c>
      <c r="AA759">
        <v>3</v>
      </c>
      <c r="AB759">
        <v>2</v>
      </c>
      <c r="AC759">
        <v>4</v>
      </c>
      <c r="AD759">
        <v>4</v>
      </c>
      <c r="AF759">
        <v>3</v>
      </c>
      <c r="AG759">
        <v>3</v>
      </c>
      <c r="AH759">
        <v>2</v>
      </c>
      <c r="AI759">
        <v>3</v>
      </c>
      <c r="AJ759">
        <v>3</v>
      </c>
      <c r="AK759" t="s">
        <v>26</v>
      </c>
      <c r="AL759">
        <v>4</v>
      </c>
      <c r="AM759">
        <v>2</v>
      </c>
      <c r="AN759" t="s">
        <v>354</v>
      </c>
      <c r="AV759" s="109" t="s">
        <v>270</v>
      </c>
      <c r="AW759" t="s">
        <v>26</v>
      </c>
      <c r="AY759">
        <v>5</v>
      </c>
      <c r="AZ759" s="109">
        <v>5</v>
      </c>
      <c r="BA759" s="191" t="s">
        <v>311</v>
      </c>
      <c r="BB759" t="s">
        <v>308</v>
      </c>
      <c r="BD759">
        <f t="shared" si="56"/>
        <v>1</v>
      </c>
      <c r="BE759">
        <f t="shared" si="54"/>
        <v>0</v>
      </c>
      <c r="BF759">
        <f t="shared" si="54"/>
        <v>0</v>
      </c>
      <c r="BG759">
        <f t="shared" si="54"/>
        <v>0</v>
      </c>
      <c r="BH759">
        <f t="shared" si="54"/>
        <v>0</v>
      </c>
      <c r="BI759">
        <f t="shared" si="54"/>
        <v>0</v>
      </c>
      <c r="BJ759">
        <f t="shared" si="57"/>
        <v>1</v>
      </c>
      <c r="BK759">
        <f t="shared" si="55"/>
        <v>0</v>
      </c>
      <c r="BL759">
        <f t="shared" si="55"/>
        <v>0</v>
      </c>
      <c r="BM759">
        <f t="shared" si="55"/>
        <v>1</v>
      </c>
      <c r="BN759">
        <f t="shared" si="55"/>
        <v>0</v>
      </c>
      <c r="BO759">
        <f t="shared" si="55"/>
        <v>0</v>
      </c>
      <c r="BP759">
        <f t="shared" si="55"/>
        <v>0</v>
      </c>
    </row>
    <row r="760" spans="3:68" x14ac:dyDescent="0.2">
      <c r="C760" s="150" t="str">
        <f>IFERROR(VLOOKUP(TABLA!F760,BLIOTECAS!$C$1:$E$26,3,FALSE),"")</f>
        <v>Ciencias Experimentales</v>
      </c>
      <c r="D760" s="209">
        <v>43970.726388888892</v>
      </c>
      <c r="E760" s="209" t="s">
        <v>396</v>
      </c>
      <c r="F760" t="s">
        <v>96</v>
      </c>
      <c r="G760" t="s">
        <v>305</v>
      </c>
      <c r="H760" t="s">
        <v>320</v>
      </c>
      <c r="I760" t="s">
        <v>661</v>
      </c>
      <c r="J760" t="s">
        <v>96</v>
      </c>
      <c r="K760" t="s">
        <v>309</v>
      </c>
      <c r="L760" t="s">
        <v>94</v>
      </c>
      <c r="M760" t="s">
        <v>662</v>
      </c>
      <c r="S760" t="s">
        <v>270</v>
      </c>
      <c r="T760" t="s">
        <v>270</v>
      </c>
      <c r="U760">
        <v>3</v>
      </c>
      <c r="V760">
        <v>1</v>
      </c>
      <c r="W760">
        <v>3</v>
      </c>
      <c r="X760">
        <v>4</v>
      </c>
      <c r="Y760">
        <v>5</v>
      </c>
      <c r="Z760">
        <v>2</v>
      </c>
      <c r="AA760">
        <v>5</v>
      </c>
      <c r="AB760">
        <v>1</v>
      </c>
      <c r="AC760">
        <v>2</v>
      </c>
      <c r="AD760">
        <v>3</v>
      </c>
      <c r="AF760">
        <v>3</v>
      </c>
      <c r="AG760">
        <v>4</v>
      </c>
      <c r="AH760">
        <v>2</v>
      </c>
      <c r="AI760">
        <v>2</v>
      </c>
      <c r="AJ760">
        <v>4</v>
      </c>
      <c r="AK760" t="s">
        <v>270</v>
      </c>
      <c r="AL760">
        <v>3</v>
      </c>
      <c r="AM760">
        <v>3</v>
      </c>
      <c r="AN760" t="s">
        <v>405</v>
      </c>
      <c r="AV760" s="109" t="s">
        <v>270</v>
      </c>
      <c r="AW760" t="s">
        <v>270</v>
      </c>
      <c r="AX760" t="s">
        <v>328</v>
      </c>
      <c r="AY760">
        <v>4</v>
      </c>
      <c r="AZ760" s="109">
        <v>5</v>
      </c>
      <c r="BA760" s="191" t="s">
        <v>311</v>
      </c>
      <c r="BB760" t="s">
        <v>308</v>
      </c>
      <c r="BD760">
        <f t="shared" si="56"/>
        <v>0</v>
      </c>
      <c r="BE760">
        <f t="shared" si="54"/>
        <v>0</v>
      </c>
      <c r="BF760">
        <f t="shared" si="54"/>
        <v>0</v>
      </c>
      <c r="BG760">
        <f t="shared" si="54"/>
        <v>0</v>
      </c>
      <c r="BH760">
        <f t="shared" si="54"/>
        <v>0</v>
      </c>
      <c r="BI760">
        <f t="shared" si="54"/>
        <v>0</v>
      </c>
      <c r="BJ760">
        <f t="shared" si="57"/>
        <v>1</v>
      </c>
      <c r="BK760">
        <f t="shared" si="55"/>
        <v>1</v>
      </c>
      <c r="BL760">
        <f t="shared" si="55"/>
        <v>1</v>
      </c>
      <c r="BM760">
        <f t="shared" si="55"/>
        <v>1</v>
      </c>
      <c r="BN760">
        <f t="shared" si="55"/>
        <v>0</v>
      </c>
      <c r="BO760">
        <f t="shared" si="55"/>
        <v>0</v>
      </c>
      <c r="BP760">
        <f t="shared" si="55"/>
        <v>0</v>
      </c>
    </row>
    <row r="761" spans="3:68" x14ac:dyDescent="0.2">
      <c r="C761" s="150" t="str">
        <f>IFERROR(VLOOKUP(TABLA!F761,BLIOTECAS!$C$1:$E$26,3,FALSE),"")</f>
        <v>Humanidades</v>
      </c>
      <c r="D761" s="209">
        <v>43970.724999999999</v>
      </c>
      <c r="E761" s="209" t="s">
        <v>396</v>
      </c>
      <c r="F761" t="s">
        <v>89</v>
      </c>
      <c r="G761" t="s">
        <v>300</v>
      </c>
      <c r="H761" t="s">
        <v>300</v>
      </c>
      <c r="I761" t="s">
        <v>306</v>
      </c>
      <c r="J761" t="s">
        <v>89</v>
      </c>
      <c r="K761" t="s">
        <v>92</v>
      </c>
      <c r="S761" t="s">
        <v>270</v>
      </c>
      <c r="T761" t="s">
        <v>26</v>
      </c>
      <c r="U761">
        <v>4</v>
      </c>
      <c r="V761">
        <v>2</v>
      </c>
      <c r="W761">
        <v>2</v>
      </c>
      <c r="X761">
        <v>3</v>
      </c>
      <c r="Y761">
        <v>4</v>
      </c>
      <c r="Z761">
        <v>4</v>
      </c>
      <c r="AA761">
        <v>4</v>
      </c>
      <c r="AB761">
        <v>1</v>
      </c>
      <c r="AC761">
        <v>3</v>
      </c>
      <c r="AD761">
        <v>3</v>
      </c>
      <c r="AF761">
        <v>3</v>
      </c>
      <c r="AG761">
        <v>4</v>
      </c>
      <c r="AH761">
        <v>4</v>
      </c>
      <c r="AK761" t="s">
        <v>26</v>
      </c>
      <c r="AL761">
        <v>2</v>
      </c>
      <c r="AN761" t="s">
        <v>400</v>
      </c>
      <c r="AV761" s="109" t="s">
        <v>270</v>
      </c>
      <c r="AW761" t="s">
        <v>270</v>
      </c>
      <c r="AX761" t="s">
        <v>328</v>
      </c>
      <c r="AY761">
        <v>5</v>
      </c>
      <c r="AZ761" s="109">
        <v>5</v>
      </c>
      <c r="BA761" s="191" t="s">
        <v>311</v>
      </c>
      <c r="BB761" t="s">
        <v>308</v>
      </c>
      <c r="BD761">
        <f t="shared" si="56"/>
        <v>1</v>
      </c>
      <c r="BE761">
        <f t="shared" si="54"/>
        <v>0</v>
      </c>
      <c r="BF761">
        <f t="shared" si="54"/>
        <v>0</v>
      </c>
      <c r="BG761">
        <f t="shared" si="54"/>
        <v>0</v>
      </c>
      <c r="BH761">
        <f t="shared" si="54"/>
        <v>0</v>
      </c>
      <c r="BI761">
        <f t="shared" si="54"/>
        <v>0</v>
      </c>
      <c r="BJ761">
        <f t="shared" si="57"/>
        <v>0</v>
      </c>
      <c r="BK761">
        <f t="shared" si="55"/>
        <v>0</v>
      </c>
      <c r="BL761">
        <f t="shared" si="55"/>
        <v>1</v>
      </c>
      <c r="BM761">
        <f t="shared" si="55"/>
        <v>1</v>
      </c>
      <c r="BN761">
        <f t="shared" si="55"/>
        <v>0</v>
      </c>
      <c r="BO761">
        <f t="shared" si="55"/>
        <v>0</v>
      </c>
      <c r="BP761">
        <f t="shared" si="55"/>
        <v>0</v>
      </c>
    </row>
    <row r="762" spans="3:68" x14ac:dyDescent="0.2">
      <c r="C762" s="150" t="str">
        <f>IFERROR(VLOOKUP(TABLA!F762,BLIOTECAS!$C$1:$E$26,3,FALSE),"")</f>
        <v>Humanidades</v>
      </c>
      <c r="D762" s="209">
        <v>43970.724999999999</v>
      </c>
      <c r="E762" s="209" t="s">
        <v>396</v>
      </c>
      <c r="F762" t="s">
        <v>102</v>
      </c>
      <c r="G762" t="s">
        <v>305</v>
      </c>
      <c r="H762" t="s">
        <v>300</v>
      </c>
      <c r="I762" t="s">
        <v>318</v>
      </c>
      <c r="J762" t="s">
        <v>309</v>
      </c>
      <c r="K762" t="s">
        <v>310</v>
      </c>
      <c r="L762" t="s">
        <v>103</v>
      </c>
      <c r="S762" t="s">
        <v>26</v>
      </c>
      <c r="T762" t="s">
        <v>270</v>
      </c>
      <c r="U762">
        <v>2</v>
      </c>
      <c r="V762">
        <v>3</v>
      </c>
      <c r="W762">
        <v>2</v>
      </c>
      <c r="X762">
        <v>3</v>
      </c>
      <c r="Y762">
        <v>5</v>
      </c>
      <c r="Z762">
        <v>5</v>
      </c>
      <c r="AA762">
        <v>5</v>
      </c>
      <c r="AB762">
        <v>1</v>
      </c>
      <c r="AC762">
        <v>2</v>
      </c>
      <c r="AD762">
        <v>4</v>
      </c>
      <c r="AF762">
        <v>2</v>
      </c>
      <c r="AG762">
        <v>3</v>
      </c>
      <c r="AH762">
        <v>2</v>
      </c>
      <c r="AI762">
        <v>4</v>
      </c>
      <c r="AJ762">
        <v>3</v>
      </c>
      <c r="AK762" t="s">
        <v>26</v>
      </c>
      <c r="AL762">
        <v>2</v>
      </c>
      <c r="AM762">
        <v>2</v>
      </c>
      <c r="AN762" t="s">
        <v>354</v>
      </c>
      <c r="AV762" s="109" t="s">
        <v>26</v>
      </c>
      <c r="AW762" t="s">
        <v>26</v>
      </c>
      <c r="AY762">
        <v>4</v>
      </c>
      <c r="AZ762" s="109">
        <v>4</v>
      </c>
      <c r="BA762" s="191" t="s">
        <v>311</v>
      </c>
      <c r="BB762" t="s">
        <v>308</v>
      </c>
      <c r="BD762">
        <f t="shared" si="56"/>
        <v>0</v>
      </c>
      <c r="BE762">
        <f t="shared" si="54"/>
        <v>0</v>
      </c>
      <c r="BF762">
        <f t="shared" si="54"/>
        <v>1</v>
      </c>
      <c r="BG762">
        <f t="shared" si="54"/>
        <v>0</v>
      </c>
      <c r="BH762">
        <f t="shared" si="54"/>
        <v>0</v>
      </c>
      <c r="BI762">
        <f t="shared" si="54"/>
        <v>0</v>
      </c>
      <c r="BJ762">
        <f t="shared" si="57"/>
        <v>1</v>
      </c>
      <c r="BK762">
        <f t="shared" si="55"/>
        <v>0</v>
      </c>
      <c r="BL762">
        <f t="shared" si="55"/>
        <v>0</v>
      </c>
      <c r="BM762">
        <f t="shared" si="55"/>
        <v>1</v>
      </c>
      <c r="BN762">
        <f t="shared" si="55"/>
        <v>0</v>
      </c>
      <c r="BO762">
        <f t="shared" si="55"/>
        <v>0</v>
      </c>
      <c r="BP762">
        <f t="shared" si="55"/>
        <v>0</v>
      </c>
    </row>
    <row r="763" spans="3:68" x14ac:dyDescent="0.2">
      <c r="C763" s="150" t="str">
        <f>IFERROR(VLOOKUP(TABLA!F763,BLIOTECAS!$C$1:$E$26,3,FALSE),"")</f>
        <v>Ciencias Sociales</v>
      </c>
      <c r="D763" s="209">
        <v>43970.724305555559</v>
      </c>
      <c r="E763" s="209" t="s">
        <v>407</v>
      </c>
      <c r="F763" t="s">
        <v>92</v>
      </c>
      <c r="G763" t="s">
        <v>305</v>
      </c>
      <c r="H763" t="s">
        <v>397</v>
      </c>
      <c r="I763" t="s">
        <v>315</v>
      </c>
      <c r="J763" t="s">
        <v>92</v>
      </c>
      <c r="K763" t="s">
        <v>309</v>
      </c>
      <c r="S763" t="s">
        <v>26</v>
      </c>
      <c r="T763" t="s">
        <v>26</v>
      </c>
      <c r="BD763">
        <f t="shared" si="56"/>
        <v>0</v>
      </c>
      <c r="BE763">
        <f t="shared" si="54"/>
        <v>1</v>
      </c>
      <c r="BF763">
        <f t="shared" si="54"/>
        <v>0</v>
      </c>
      <c r="BG763">
        <f t="shared" si="54"/>
        <v>0</v>
      </c>
      <c r="BH763">
        <f t="shared" si="54"/>
        <v>0</v>
      </c>
      <c r="BI763">
        <f t="shared" si="54"/>
        <v>0</v>
      </c>
      <c r="BJ763">
        <f t="shared" si="57"/>
        <v>0</v>
      </c>
      <c r="BK763">
        <f t="shared" si="55"/>
        <v>0</v>
      </c>
      <c r="BL763">
        <f t="shared" si="55"/>
        <v>0</v>
      </c>
      <c r="BM763">
        <f t="shared" si="55"/>
        <v>0</v>
      </c>
      <c r="BN763">
        <f t="shared" si="55"/>
        <v>0</v>
      </c>
      <c r="BO763">
        <f t="shared" si="55"/>
        <v>0</v>
      </c>
      <c r="BP763">
        <f t="shared" si="55"/>
        <v>0</v>
      </c>
    </row>
    <row r="764" spans="3:68" x14ac:dyDescent="0.2">
      <c r="C764" s="150" t="str">
        <f>IFERROR(VLOOKUP(TABLA!F764,BLIOTECAS!$C$1:$E$26,3,FALSE),"")</f>
        <v>Ciencias de la Salud</v>
      </c>
      <c r="D764" s="209">
        <v>43970.722916666666</v>
      </c>
      <c r="E764" s="209" t="s">
        <v>396</v>
      </c>
      <c r="F764" t="s">
        <v>101</v>
      </c>
      <c r="G764" t="s">
        <v>301</v>
      </c>
      <c r="H764" t="s">
        <v>300</v>
      </c>
      <c r="I764" t="s">
        <v>306</v>
      </c>
      <c r="J764" t="s">
        <v>106</v>
      </c>
      <c r="K764" t="s">
        <v>101</v>
      </c>
      <c r="L764" t="s">
        <v>309</v>
      </c>
      <c r="M764" t="s">
        <v>663</v>
      </c>
      <c r="S764" t="s">
        <v>26</v>
      </c>
      <c r="T764" t="s">
        <v>270</v>
      </c>
      <c r="U764">
        <v>3</v>
      </c>
      <c r="V764">
        <v>1</v>
      </c>
      <c r="W764">
        <v>3</v>
      </c>
      <c r="X764">
        <v>1</v>
      </c>
      <c r="Y764">
        <v>5</v>
      </c>
      <c r="Z764">
        <v>1</v>
      </c>
      <c r="AA764">
        <v>4</v>
      </c>
      <c r="AB764">
        <v>1</v>
      </c>
      <c r="AC764">
        <v>3</v>
      </c>
      <c r="AD764">
        <v>5</v>
      </c>
      <c r="AF764">
        <v>5</v>
      </c>
      <c r="AG764">
        <v>5</v>
      </c>
      <c r="AH764">
        <v>5</v>
      </c>
      <c r="AI764">
        <v>3</v>
      </c>
      <c r="AJ764">
        <v>5</v>
      </c>
      <c r="AK764" t="s">
        <v>26</v>
      </c>
      <c r="AL764">
        <v>5</v>
      </c>
      <c r="AM764">
        <v>3</v>
      </c>
      <c r="AN764" t="s">
        <v>424</v>
      </c>
      <c r="AV764" s="109" t="s">
        <v>270</v>
      </c>
      <c r="AW764" t="s">
        <v>26</v>
      </c>
      <c r="AY764">
        <v>5</v>
      </c>
      <c r="AZ764" s="109">
        <v>5</v>
      </c>
      <c r="BA764" s="191" t="s">
        <v>303</v>
      </c>
      <c r="BB764" t="s">
        <v>308</v>
      </c>
      <c r="BD764">
        <f t="shared" si="56"/>
        <v>1</v>
      </c>
      <c r="BE764">
        <f t="shared" si="54"/>
        <v>0</v>
      </c>
      <c r="BF764">
        <f t="shared" si="54"/>
        <v>0</v>
      </c>
      <c r="BG764">
        <f t="shared" si="54"/>
        <v>0</v>
      </c>
      <c r="BH764">
        <f t="shared" si="54"/>
        <v>0</v>
      </c>
      <c r="BI764">
        <f t="shared" si="54"/>
        <v>0</v>
      </c>
      <c r="BJ764">
        <f t="shared" si="57"/>
        <v>0</v>
      </c>
      <c r="BK764">
        <f t="shared" si="55"/>
        <v>0</v>
      </c>
      <c r="BL764">
        <f t="shared" si="55"/>
        <v>1</v>
      </c>
      <c r="BM764">
        <f t="shared" si="55"/>
        <v>0</v>
      </c>
      <c r="BN764">
        <f t="shared" si="55"/>
        <v>0</v>
      </c>
      <c r="BO764">
        <f t="shared" si="55"/>
        <v>0</v>
      </c>
      <c r="BP764">
        <f t="shared" si="55"/>
        <v>0</v>
      </c>
    </row>
    <row r="765" spans="3:68" x14ac:dyDescent="0.2">
      <c r="C765" s="150" t="str">
        <f>IFERROR(VLOOKUP(TABLA!F765,BLIOTECAS!$C$1:$E$26,3,FALSE),"")</f>
        <v>Ciencias Experimentales</v>
      </c>
      <c r="D765" s="209">
        <v>43970.722916666666</v>
      </c>
      <c r="E765" s="209" t="s">
        <v>396</v>
      </c>
      <c r="F765" t="s">
        <v>98</v>
      </c>
      <c r="G765" t="s">
        <v>301</v>
      </c>
      <c r="H765" t="s">
        <v>305</v>
      </c>
      <c r="I765" t="s">
        <v>306</v>
      </c>
      <c r="J765" t="s">
        <v>98</v>
      </c>
      <c r="K765" t="s">
        <v>94</v>
      </c>
      <c r="L765" t="s">
        <v>96</v>
      </c>
      <c r="M765" t="s">
        <v>664</v>
      </c>
      <c r="S765" t="s">
        <v>270</v>
      </c>
      <c r="T765" t="s">
        <v>270</v>
      </c>
      <c r="U765">
        <v>4</v>
      </c>
      <c r="V765">
        <v>3</v>
      </c>
      <c r="W765">
        <v>3</v>
      </c>
      <c r="X765">
        <v>2</v>
      </c>
      <c r="Y765">
        <v>2</v>
      </c>
      <c r="Z765">
        <v>5</v>
      </c>
      <c r="AA765">
        <v>3</v>
      </c>
      <c r="AB765">
        <v>4</v>
      </c>
      <c r="AC765">
        <v>3</v>
      </c>
      <c r="AD765">
        <v>2</v>
      </c>
      <c r="AF765">
        <v>2</v>
      </c>
      <c r="AG765">
        <v>3</v>
      </c>
      <c r="AH765">
        <v>2</v>
      </c>
      <c r="AI765">
        <v>2</v>
      </c>
      <c r="AJ765">
        <v>3</v>
      </c>
      <c r="AK765" t="s">
        <v>26</v>
      </c>
      <c r="AL765">
        <v>3</v>
      </c>
      <c r="AM765">
        <v>2</v>
      </c>
      <c r="AN765" t="s">
        <v>408</v>
      </c>
      <c r="AV765" s="109" t="s">
        <v>26</v>
      </c>
      <c r="AW765" t="s">
        <v>26</v>
      </c>
      <c r="AY765">
        <v>3</v>
      </c>
      <c r="AZ765" s="109">
        <v>3</v>
      </c>
      <c r="BA765" s="191" t="s">
        <v>319</v>
      </c>
      <c r="BB765" t="s">
        <v>317</v>
      </c>
      <c r="BC765" t="s">
        <v>665</v>
      </c>
      <c r="BD765">
        <f t="shared" si="56"/>
        <v>1</v>
      </c>
      <c r="BE765">
        <f t="shared" si="54"/>
        <v>0</v>
      </c>
      <c r="BF765">
        <f t="shared" si="54"/>
        <v>0</v>
      </c>
      <c r="BG765">
        <f t="shared" si="54"/>
        <v>0</v>
      </c>
      <c r="BH765">
        <f t="shared" si="54"/>
        <v>0</v>
      </c>
      <c r="BI765">
        <f t="shared" si="54"/>
        <v>0</v>
      </c>
      <c r="BJ765">
        <f t="shared" si="57"/>
        <v>1</v>
      </c>
      <c r="BK765">
        <f t="shared" si="55"/>
        <v>0</v>
      </c>
      <c r="BL765">
        <f t="shared" si="55"/>
        <v>1</v>
      </c>
      <c r="BM765">
        <f t="shared" si="55"/>
        <v>1</v>
      </c>
      <c r="BN765">
        <f t="shared" si="55"/>
        <v>0</v>
      </c>
      <c r="BO765">
        <f t="shared" si="55"/>
        <v>0</v>
      </c>
      <c r="BP765">
        <f t="shared" si="55"/>
        <v>0</v>
      </c>
    </row>
    <row r="766" spans="3:68" x14ac:dyDescent="0.2">
      <c r="C766" s="150" t="str">
        <f>IFERROR(VLOOKUP(TABLA!F766,BLIOTECAS!$C$1:$E$26,3,FALSE),"")</f>
        <v>Humanidades</v>
      </c>
      <c r="D766" s="209">
        <v>43970.722916666666</v>
      </c>
      <c r="E766" s="209" t="s">
        <v>407</v>
      </c>
      <c r="F766" t="s">
        <v>100</v>
      </c>
      <c r="G766" t="s">
        <v>301</v>
      </c>
      <c r="H766" t="s">
        <v>305</v>
      </c>
      <c r="I766" t="s">
        <v>318</v>
      </c>
      <c r="J766" t="s">
        <v>309</v>
      </c>
      <c r="K766" t="s">
        <v>310</v>
      </c>
      <c r="L766" t="s">
        <v>100</v>
      </c>
      <c r="M766" t="s">
        <v>666</v>
      </c>
      <c r="S766" t="s">
        <v>270</v>
      </c>
      <c r="T766" t="s">
        <v>270</v>
      </c>
      <c r="U766">
        <v>5</v>
      </c>
      <c r="V766">
        <v>3</v>
      </c>
      <c r="W766">
        <v>4</v>
      </c>
      <c r="X766">
        <v>2</v>
      </c>
      <c r="Y766">
        <v>5</v>
      </c>
      <c r="Z766">
        <v>5</v>
      </c>
      <c r="AA766">
        <v>5</v>
      </c>
      <c r="AB766">
        <v>5</v>
      </c>
      <c r="AC766">
        <v>5</v>
      </c>
      <c r="AD766">
        <v>5</v>
      </c>
      <c r="AF766">
        <v>3</v>
      </c>
      <c r="AG766">
        <v>2</v>
      </c>
      <c r="AH766">
        <v>1</v>
      </c>
      <c r="AI766">
        <v>1</v>
      </c>
      <c r="AJ766">
        <v>3</v>
      </c>
      <c r="AK766" t="s">
        <v>270</v>
      </c>
      <c r="AL766">
        <v>1</v>
      </c>
      <c r="AM766">
        <v>3</v>
      </c>
      <c r="AN766" t="s">
        <v>409</v>
      </c>
      <c r="AV766" s="109" t="s">
        <v>270</v>
      </c>
      <c r="AW766" t="s">
        <v>270</v>
      </c>
      <c r="AY766">
        <v>5</v>
      </c>
      <c r="AZ766" s="109">
        <v>5</v>
      </c>
      <c r="BA766" s="191" t="s">
        <v>330</v>
      </c>
      <c r="BB766" t="s">
        <v>332</v>
      </c>
      <c r="BC766" t="s">
        <v>667</v>
      </c>
      <c r="BD766">
        <f t="shared" si="56"/>
        <v>0</v>
      </c>
      <c r="BE766">
        <f t="shared" si="54"/>
        <v>0</v>
      </c>
      <c r="BF766">
        <f t="shared" si="54"/>
        <v>1</v>
      </c>
      <c r="BG766">
        <f t="shared" si="54"/>
        <v>0</v>
      </c>
      <c r="BH766">
        <f t="shared" si="54"/>
        <v>0</v>
      </c>
      <c r="BI766">
        <f t="shared" si="54"/>
        <v>0</v>
      </c>
      <c r="BJ766">
        <f t="shared" si="57"/>
        <v>0</v>
      </c>
      <c r="BK766">
        <f t="shared" si="55"/>
        <v>1</v>
      </c>
      <c r="BL766">
        <f t="shared" si="55"/>
        <v>1</v>
      </c>
      <c r="BM766">
        <f t="shared" si="55"/>
        <v>0</v>
      </c>
      <c r="BN766">
        <f t="shared" si="55"/>
        <v>0</v>
      </c>
      <c r="BO766">
        <f t="shared" si="55"/>
        <v>0</v>
      </c>
      <c r="BP766">
        <f t="shared" si="55"/>
        <v>0</v>
      </c>
    </row>
    <row r="767" spans="3:68" x14ac:dyDescent="0.2">
      <c r="C767" s="150" t="str">
        <f>IFERROR(VLOOKUP(TABLA!F767,BLIOTECAS!$C$1:$E$26,3,FALSE),"")</f>
        <v>Ciencias Experimentales</v>
      </c>
      <c r="D767" s="209">
        <v>43970.722916666666</v>
      </c>
      <c r="E767" s="209" t="s">
        <v>396</v>
      </c>
      <c r="F767" t="s">
        <v>90</v>
      </c>
      <c r="G767" t="s">
        <v>300</v>
      </c>
      <c r="H767" t="s">
        <v>320</v>
      </c>
      <c r="I767" t="s">
        <v>306</v>
      </c>
      <c r="J767" t="s">
        <v>95</v>
      </c>
      <c r="K767" t="s">
        <v>90</v>
      </c>
      <c r="S767" t="s">
        <v>26</v>
      </c>
      <c r="T767" t="s">
        <v>270</v>
      </c>
      <c r="U767">
        <v>2</v>
      </c>
      <c r="V767">
        <v>1</v>
      </c>
      <c r="W767">
        <v>1</v>
      </c>
      <c r="X767">
        <v>1</v>
      </c>
      <c r="Y767">
        <v>5</v>
      </c>
      <c r="Z767">
        <v>5</v>
      </c>
      <c r="AA767">
        <v>5</v>
      </c>
      <c r="AB767">
        <v>5</v>
      </c>
      <c r="AC767">
        <v>2</v>
      </c>
      <c r="AD767">
        <v>4</v>
      </c>
      <c r="AF767">
        <v>2</v>
      </c>
      <c r="AG767">
        <v>3</v>
      </c>
      <c r="AH767">
        <v>3</v>
      </c>
      <c r="AI767">
        <v>3</v>
      </c>
      <c r="AJ767">
        <v>3</v>
      </c>
      <c r="AK767" t="s">
        <v>26</v>
      </c>
      <c r="AL767">
        <v>3</v>
      </c>
      <c r="AM767">
        <v>3</v>
      </c>
      <c r="AN767" t="s">
        <v>424</v>
      </c>
      <c r="AV767" s="109" t="s">
        <v>26</v>
      </c>
      <c r="AY767">
        <v>4</v>
      </c>
      <c r="AZ767" s="109">
        <v>4</v>
      </c>
      <c r="BA767" s="191" t="s">
        <v>311</v>
      </c>
      <c r="BB767" t="s">
        <v>317</v>
      </c>
      <c r="BD767">
        <f t="shared" si="56"/>
        <v>1</v>
      </c>
      <c r="BE767">
        <f t="shared" si="54"/>
        <v>0</v>
      </c>
      <c r="BF767">
        <f t="shared" si="54"/>
        <v>0</v>
      </c>
      <c r="BG767">
        <f t="shared" si="54"/>
        <v>0</v>
      </c>
      <c r="BH767">
        <f t="shared" si="54"/>
        <v>0</v>
      </c>
      <c r="BI767">
        <f t="shared" si="54"/>
        <v>0</v>
      </c>
      <c r="BJ767">
        <f t="shared" si="57"/>
        <v>0</v>
      </c>
      <c r="BK767">
        <f t="shared" si="55"/>
        <v>0</v>
      </c>
      <c r="BL767">
        <f t="shared" si="55"/>
        <v>1</v>
      </c>
      <c r="BM767">
        <f t="shared" si="55"/>
        <v>0</v>
      </c>
      <c r="BN767">
        <f t="shared" si="55"/>
        <v>0</v>
      </c>
      <c r="BO767">
        <f t="shared" si="55"/>
        <v>0</v>
      </c>
      <c r="BP767">
        <f t="shared" si="55"/>
        <v>0</v>
      </c>
    </row>
    <row r="768" spans="3:68" x14ac:dyDescent="0.2">
      <c r="C768" s="150" t="str">
        <f>IFERROR(VLOOKUP(TABLA!F768,BLIOTECAS!$C$1:$E$26,3,FALSE),"")</f>
        <v>Ciencias de la Salud</v>
      </c>
      <c r="D768" s="209">
        <v>43970.722916666666</v>
      </c>
      <c r="E768" s="209" t="s">
        <v>396</v>
      </c>
      <c r="F768" t="s">
        <v>106</v>
      </c>
      <c r="G768" t="s">
        <v>300</v>
      </c>
      <c r="H768" t="s">
        <v>300</v>
      </c>
      <c r="I768" t="s">
        <v>321</v>
      </c>
      <c r="J768" t="s">
        <v>106</v>
      </c>
      <c r="K768" t="s">
        <v>309</v>
      </c>
      <c r="S768" t="s">
        <v>270</v>
      </c>
      <c r="T768" t="s">
        <v>270</v>
      </c>
      <c r="U768">
        <v>5</v>
      </c>
      <c r="V768">
        <v>1</v>
      </c>
      <c r="W768">
        <v>5</v>
      </c>
      <c r="X768">
        <v>1</v>
      </c>
      <c r="Y768">
        <v>5</v>
      </c>
      <c r="Z768">
        <v>5</v>
      </c>
      <c r="AA768">
        <v>5</v>
      </c>
      <c r="AB768">
        <v>1</v>
      </c>
      <c r="AC768">
        <v>4</v>
      </c>
      <c r="AD768">
        <v>3</v>
      </c>
      <c r="AF768">
        <v>3</v>
      </c>
      <c r="AG768">
        <v>3</v>
      </c>
      <c r="AH768">
        <v>3</v>
      </c>
      <c r="AI768">
        <v>3</v>
      </c>
      <c r="AJ768">
        <v>2</v>
      </c>
      <c r="AK768" t="s">
        <v>26</v>
      </c>
      <c r="AL768">
        <v>3</v>
      </c>
      <c r="AM768">
        <v>3</v>
      </c>
      <c r="AN768" t="s">
        <v>408</v>
      </c>
      <c r="AV768" s="109" t="s">
        <v>26</v>
      </c>
      <c r="AW768" t="s">
        <v>26</v>
      </c>
      <c r="AY768">
        <v>4</v>
      </c>
      <c r="AZ768" s="109">
        <v>4</v>
      </c>
      <c r="BA768" s="191" t="s">
        <v>311</v>
      </c>
      <c r="BB768" t="s">
        <v>308</v>
      </c>
      <c r="BD768">
        <f t="shared" si="56"/>
        <v>1</v>
      </c>
      <c r="BE768">
        <f t="shared" si="54"/>
        <v>1</v>
      </c>
      <c r="BF768">
        <f t="shared" si="54"/>
        <v>0</v>
      </c>
      <c r="BG768">
        <f t="shared" si="54"/>
        <v>0</v>
      </c>
      <c r="BH768">
        <f t="shared" si="54"/>
        <v>0</v>
      </c>
      <c r="BI768">
        <f t="shared" si="54"/>
        <v>0</v>
      </c>
      <c r="BJ768">
        <f t="shared" si="57"/>
        <v>1</v>
      </c>
      <c r="BK768">
        <f t="shared" si="55"/>
        <v>0</v>
      </c>
      <c r="BL768">
        <f t="shared" si="55"/>
        <v>1</v>
      </c>
      <c r="BM768">
        <f t="shared" si="55"/>
        <v>1</v>
      </c>
      <c r="BN768">
        <f t="shared" si="55"/>
        <v>0</v>
      </c>
      <c r="BO768">
        <f t="shared" si="55"/>
        <v>0</v>
      </c>
      <c r="BP768">
        <f t="shared" si="55"/>
        <v>0</v>
      </c>
    </row>
    <row r="769" spans="3:68" x14ac:dyDescent="0.2">
      <c r="C769" s="150" t="str">
        <f>IFERROR(VLOOKUP(TABLA!F769,BLIOTECAS!$C$1:$E$26,3,FALSE),"")</f>
        <v>Ciencias Sociales</v>
      </c>
      <c r="D769" s="209">
        <v>43970.722222222219</v>
      </c>
      <c r="E769" s="209" t="s">
        <v>407</v>
      </c>
      <c r="F769" t="s">
        <v>93</v>
      </c>
      <c r="G769" t="s">
        <v>305</v>
      </c>
      <c r="H769" t="s">
        <v>301</v>
      </c>
      <c r="I769" t="s">
        <v>315</v>
      </c>
      <c r="J769" t="s">
        <v>309</v>
      </c>
      <c r="K769" t="s">
        <v>104</v>
      </c>
      <c r="S769" t="s">
        <v>26</v>
      </c>
      <c r="U769">
        <v>2</v>
      </c>
      <c r="V769">
        <v>3</v>
      </c>
      <c r="W769">
        <v>5</v>
      </c>
      <c r="X769">
        <v>3</v>
      </c>
      <c r="Y769">
        <v>4</v>
      </c>
      <c r="Z769">
        <v>5</v>
      </c>
      <c r="AA769">
        <v>3</v>
      </c>
      <c r="AB769">
        <v>2</v>
      </c>
      <c r="AC769">
        <v>2</v>
      </c>
      <c r="AD769">
        <v>4</v>
      </c>
      <c r="AF769">
        <v>5</v>
      </c>
      <c r="AG769">
        <v>4</v>
      </c>
      <c r="AH769">
        <v>5</v>
      </c>
      <c r="AI769">
        <v>5</v>
      </c>
      <c r="AJ769">
        <v>5</v>
      </c>
      <c r="AK769" t="s">
        <v>26</v>
      </c>
      <c r="AL769">
        <v>5</v>
      </c>
      <c r="AM769">
        <v>2</v>
      </c>
      <c r="AN769" t="s">
        <v>448</v>
      </c>
      <c r="AV769" s="109" t="s">
        <v>270</v>
      </c>
      <c r="AW769" t="s">
        <v>270</v>
      </c>
      <c r="AX769" t="s">
        <v>25</v>
      </c>
      <c r="AY769">
        <v>5</v>
      </c>
      <c r="AZ769" s="109">
        <v>4</v>
      </c>
      <c r="BA769" s="191" t="s">
        <v>311</v>
      </c>
      <c r="BB769" t="s">
        <v>308</v>
      </c>
      <c r="BD769">
        <f t="shared" si="56"/>
        <v>0</v>
      </c>
      <c r="BE769">
        <f t="shared" si="54"/>
        <v>1</v>
      </c>
      <c r="BF769">
        <f t="shared" si="54"/>
        <v>0</v>
      </c>
      <c r="BG769">
        <f t="shared" si="54"/>
        <v>0</v>
      </c>
      <c r="BH769">
        <f t="shared" si="54"/>
        <v>0</v>
      </c>
      <c r="BI769">
        <f t="shared" si="54"/>
        <v>0</v>
      </c>
      <c r="BJ769">
        <f t="shared" si="57"/>
        <v>1</v>
      </c>
      <c r="BK769">
        <f t="shared" si="55"/>
        <v>0</v>
      </c>
      <c r="BL769">
        <f t="shared" si="55"/>
        <v>0</v>
      </c>
      <c r="BM769">
        <f t="shared" si="55"/>
        <v>1</v>
      </c>
      <c r="BN769">
        <f t="shared" si="55"/>
        <v>1</v>
      </c>
      <c r="BO769">
        <f t="shared" si="55"/>
        <v>0</v>
      </c>
      <c r="BP769">
        <f t="shared" si="55"/>
        <v>0</v>
      </c>
    </row>
    <row r="770" spans="3:68" x14ac:dyDescent="0.2">
      <c r="C770" s="150" t="str">
        <f>IFERROR(VLOOKUP(TABLA!F770,BLIOTECAS!$C$1:$E$26,3,FALSE),"")</f>
        <v>Humanidades</v>
      </c>
      <c r="D770" s="209">
        <v>43970.72152777778</v>
      </c>
      <c r="E770" s="209" t="s">
        <v>396</v>
      </c>
      <c r="F770" t="s">
        <v>104</v>
      </c>
      <c r="G770" t="s">
        <v>301</v>
      </c>
      <c r="H770" t="s">
        <v>300</v>
      </c>
      <c r="I770" t="s">
        <v>318</v>
      </c>
      <c r="J770" t="s">
        <v>104</v>
      </c>
      <c r="K770" t="s">
        <v>309</v>
      </c>
      <c r="L770" t="s">
        <v>322</v>
      </c>
      <c r="S770" t="s">
        <v>26</v>
      </c>
      <c r="T770" t="s">
        <v>270</v>
      </c>
      <c r="U770">
        <v>5</v>
      </c>
      <c r="X770">
        <v>3</v>
      </c>
      <c r="Y770">
        <v>4</v>
      </c>
      <c r="Z770">
        <v>3</v>
      </c>
      <c r="AA770">
        <v>5</v>
      </c>
      <c r="AB770">
        <v>1</v>
      </c>
      <c r="AC770">
        <v>4</v>
      </c>
      <c r="AD770">
        <v>5</v>
      </c>
      <c r="AF770">
        <v>5</v>
      </c>
      <c r="AG770">
        <v>5</v>
      </c>
      <c r="AH770">
        <v>4</v>
      </c>
      <c r="AI770">
        <v>2</v>
      </c>
      <c r="AJ770">
        <v>4</v>
      </c>
      <c r="AK770" t="s">
        <v>26</v>
      </c>
      <c r="AL770">
        <v>4</v>
      </c>
      <c r="AM770">
        <v>1</v>
      </c>
      <c r="AN770" t="s">
        <v>424</v>
      </c>
      <c r="AV770" s="109" t="s">
        <v>270</v>
      </c>
      <c r="AW770" t="s">
        <v>26</v>
      </c>
      <c r="AY770">
        <v>5</v>
      </c>
      <c r="AZ770" s="109">
        <v>5</v>
      </c>
      <c r="BA770" s="191" t="s">
        <v>303</v>
      </c>
      <c r="BB770" t="s">
        <v>308</v>
      </c>
      <c r="BD770">
        <f t="shared" si="56"/>
        <v>0</v>
      </c>
      <c r="BE770">
        <f t="shared" si="54"/>
        <v>0</v>
      </c>
      <c r="BF770">
        <f t="shared" si="54"/>
        <v>1</v>
      </c>
      <c r="BG770">
        <f t="shared" si="54"/>
        <v>0</v>
      </c>
      <c r="BH770">
        <f t="shared" si="54"/>
        <v>0</v>
      </c>
      <c r="BI770">
        <f t="shared" si="54"/>
        <v>0</v>
      </c>
      <c r="BJ770">
        <f t="shared" si="57"/>
        <v>0</v>
      </c>
      <c r="BK770">
        <f t="shared" si="55"/>
        <v>0</v>
      </c>
      <c r="BL770">
        <f t="shared" si="55"/>
        <v>1</v>
      </c>
      <c r="BM770">
        <f t="shared" si="55"/>
        <v>0</v>
      </c>
      <c r="BN770">
        <f t="shared" si="55"/>
        <v>0</v>
      </c>
      <c r="BO770">
        <f t="shared" si="55"/>
        <v>0</v>
      </c>
      <c r="BP770">
        <f t="shared" si="55"/>
        <v>0</v>
      </c>
    </row>
    <row r="771" spans="3:68" x14ac:dyDescent="0.2">
      <c r="C771" s="150" t="str">
        <f>IFERROR(VLOOKUP(TABLA!F771,BLIOTECAS!$C$1:$E$26,3,FALSE),"")</f>
        <v>Ciencias de la Salud</v>
      </c>
      <c r="D771" s="209">
        <v>43970.720833333333</v>
      </c>
      <c r="E771" s="209" t="s">
        <v>396</v>
      </c>
      <c r="F771" t="s">
        <v>108</v>
      </c>
      <c r="G771" t="s">
        <v>301</v>
      </c>
      <c r="H771" t="s">
        <v>300</v>
      </c>
      <c r="I771" t="s">
        <v>315</v>
      </c>
      <c r="J771" t="s">
        <v>108</v>
      </c>
      <c r="K771" t="s">
        <v>225</v>
      </c>
      <c r="L771" t="s">
        <v>309</v>
      </c>
      <c r="M771" t="s">
        <v>668</v>
      </c>
      <c r="S771" t="s">
        <v>26</v>
      </c>
      <c r="T771" t="s">
        <v>270</v>
      </c>
      <c r="U771">
        <v>4</v>
      </c>
      <c r="V771">
        <v>2</v>
      </c>
      <c r="W771">
        <v>4</v>
      </c>
      <c r="X771">
        <v>2</v>
      </c>
      <c r="Y771">
        <v>5</v>
      </c>
      <c r="Z771">
        <v>4</v>
      </c>
      <c r="AA771">
        <v>5</v>
      </c>
      <c r="AB771">
        <v>1</v>
      </c>
      <c r="AC771">
        <v>4</v>
      </c>
      <c r="AD771">
        <v>3</v>
      </c>
      <c r="AF771">
        <v>3</v>
      </c>
      <c r="AG771">
        <v>5</v>
      </c>
      <c r="AH771">
        <v>4</v>
      </c>
      <c r="AI771">
        <v>3</v>
      </c>
      <c r="AJ771">
        <v>4</v>
      </c>
      <c r="AK771" t="s">
        <v>26</v>
      </c>
      <c r="AL771">
        <v>5</v>
      </c>
      <c r="AM771">
        <v>5</v>
      </c>
      <c r="AN771" t="s">
        <v>438</v>
      </c>
      <c r="AV771" s="109" t="s">
        <v>270</v>
      </c>
      <c r="AW771" t="s">
        <v>26</v>
      </c>
      <c r="AY771">
        <v>4</v>
      </c>
      <c r="AZ771" s="109">
        <v>5</v>
      </c>
      <c r="BA771" s="191" t="s">
        <v>303</v>
      </c>
      <c r="BB771" t="s">
        <v>308</v>
      </c>
      <c r="BD771">
        <f t="shared" si="56"/>
        <v>0</v>
      </c>
      <c r="BE771">
        <f t="shared" si="54"/>
        <v>1</v>
      </c>
      <c r="BF771">
        <f t="shared" si="54"/>
        <v>0</v>
      </c>
      <c r="BG771">
        <f t="shared" si="54"/>
        <v>0</v>
      </c>
      <c r="BH771">
        <f t="shared" si="54"/>
        <v>0</v>
      </c>
      <c r="BI771">
        <f t="shared" si="54"/>
        <v>0</v>
      </c>
      <c r="BJ771">
        <f t="shared" si="57"/>
        <v>1</v>
      </c>
      <c r="BK771">
        <f t="shared" si="55"/>
        <v>1</v>
      </c>
      <c r="BL771">
        <f t="shared" si="55"/>
        <v>0</v>
      </c>
      <c r="BM771">
        <f t="shared" si="55"/>
        <v>1</v>
      </c>
      <c r="BN771">
        <f t="shared" si="55"/>
        <v>0</v>
      </c>
      <c r="BO771">
        <f t="shared" si="55"/>
        <v>0</v>
      </c>
      <c r="BP771">
        <f t="shared" si="55"/>
        <v>0</v>
      </c>
    </row>
    <row r="772" spans="3:68" x14ac:dyDescent="0.2">
      <c r="C772" s="150" t="str">
        <f>IFERROR(VLOOKUP(TABLA!F772,BLIOTECAS!$C$1:$E$26,3,FALSE),"")</f>
        <v>Humanidades</v>
      </c>
      <c r="D772" s="209">
        <v>43970.719444444447</v>
      </c>
      <c r="E772" s="209" t="s">
        <v>407</v>
      </c>
      <c r="F772" t="s">
        <v>100</v>
      </c>
      <c r="G772" t="s">
        <v>305</v>
      </c>
      <c r="H772" t="s">
        <v>300</v>
      </c>
      <c r="I772" t="s">
        <v>669</v>
      </c>
      <c r="J772" t="s">
        <v>309</v>
      </c>
      <c r="K772" t="s">
        <v>103</v>
      </c>
      <c r="S772" t="s">
        <v>26</v>
      </c>
      <c r="T772" t="s">
        <v>26</v>
      </c>
      <c r="U772">
        <v>2</v>
      </c>
      <c r="V772">
        <v>4</v>
      </c>
      <c r="W772">
        <v>3</v>
      </c>
      <c r="X772">
        <v>3</v>
      </c>
      <c r="Y772">
        <v>2</v>
      </c>
      <c r="Z772">
        <v>4</v>
      </c>
      <c r="AA772">
        <v>2</v>
      </c>
      <c r="AB772">
        <v>2</v>
      </c>
      <c r="AC772">
        <v>2</v>
      </c>
      <c r="AD772">
        <v>4</v>
      </c>
      <c r="AF772">
        <v>5</v>
      </c>
      <c r="AG772">
        <v>3</v>
      </c>
      <c r="AH772">
        <v>4</v>
      </c>
      <c r="AI772">
        <v>3</v>
      </c>
      <c r="AJ772">
        <v>2</v>
      </c>
      <c r="AK772" t="s">
        <v>26</v>
      </c>
      <c r="AL772">
        <v>3</v>
      </c>
      <c r="AM772">
        <v>2</v>
      </c>
      <c r="AN772" t="s">
        <v>326</v>
      </c>
      <c r="AV772" s="109" t="s">
        <v>26</v>
      </c>
      <c r="AW772" t="s">
        <v>270</v>
      </c>
      <c r="AX772" t="s">
        <v>328</v>
      </c>
      <c r="AY772">
        <v>4</v>
      </c>
      <c r="AZ772" s="109">
        <v>4</v>
      </c>
      <c r="BA772" s="191" t="s">
        <v>311</v>
      </c>
      <c r="BB772" t="s">
        <v>317</v>
      </c>
      <c r="BD772">
        <f t="shared" si="56"/>
        <v>0</v>
      </c>
      <c r="BE772">
        <f t="shared" si="54"/>
        <v>0</v>
      </c>
      <c r="BF772">
        <f t="shared" si="54"/>
        <v>0</v>
      </c>
      <c r="BG772">
        <f t="shared" si="54"/>
        <v>0</v>
      </c>
      <c r="BH772">
        <f t="shared" si="54"/>
        <v>0</v>
      </c>
      <c r="BI772">
        <f t="shared" si="54"/>
        <v>0</v>
      </c>
      <c r="BJ772">
        <f t="shared" si="57"/>
        <v>0</v>
      </c>
      <c r="BK772">
        <f t="shared" si="55"/>
        <v>1</v>
      </c>
      <c r="BL772">
        <f t="shared" si="55"/>
        <v>0</v>
      </c>
      <c r="BM772">
        <f t="shared" si="55"/>
        <v>1</v>
      </c>
      <c r="BN772">
        <f t="shared" si="55"/>
        <v>0</v>
      </c>
      <c r="BO772">
        <f t="shared" si="55"/>
        <v>0</v>
      </c>
      <c r="BP772">
        <f t="shared" si="55"/>
        <v>0</v>
      </c>
    </row>
    <row r="773" spans="3:68" x14ac:dyDescent="0.2">
      <c r="C773" s="150" t="str">
        <f>IFERROR(VLOOKUP(TABLA!F773,BLIOTECAS!$C$1:$E$26,3,FALSE),"")</f>
        <v>Ciencias Experimentales</v>
      </c>
      <c r="D773" s="209">
        <v>43970.719444444447</v>
      </c>
      <c r="E773" s="209" t="s">
        <v>396</v>
      </c>
      <c r="F773" t="s">
        <v>223</v>
      </c>
      <c r="G773" t="s">
        <v>397</v>
      </c>
      <c r="H773" t="s">
        <v>300</v>
      </c>
      <c r="I773" t="s">
        <v>306</v>
      </c>
      <c r="J773" t="s">
        <v>223</v>
      </c>
      <c r="S773" t="s">
        <v>26</v>
      </c>
      <c r="T773" t="s">
        <v>26</v>
      </c>
      <c r="U773">
        <v>2</v>
      </c>
      <c r="V773">
        <v>1</v>
      </c>
      <c r="W773">
        <v>1</v>
      </c>
      <c r="X773">
        <v>1</v>
      </c>
      <c r="Y773">
        <v>5</v>
      </c>
      <c r="Z773">
        <v>4</v>
      </c>
      <c r="AA773">
        <v>5</v>
      </c>
      <c r="AB773">
        <v>3</v>
      </c>
      <c r="AC773">
        <v>4</v>
      </c>
      <c r="AD773">
        <v>4</v>
      </c>
      <c r="AF773">
        <v>4</v>
      </c>
      <c r="AG773">
        <v>4</v>
      </c>
      <c r="AH773">
        <v>3</v>
      </c>
      <c r="AI773">
        <v>3</v>
      </c>
      <c r="AJ773">
        <v>4</v>
      </c>
      <c r="AK773" t="s">
        <v>26</v>
      </c>
      <c r="AL773">
        <v>4</v>
      </c>
      <c r="AM773">
        <v>1</v>
      </c>
      <c r="AN773" t="s">
        <v>400</v>
      </c>
      <c r="AV773" s="109" t="s">
        <v>26</v>
      </c>
      <c r="AW773" t="s">
        <v>26</v>
      </c>
      <c r="AY773">
        <v>5</v>
      </c>
      <c r="AZ773" s="109">
        <v>5</v>
      </c>
      <c r="BA773" s="191" t="s">
        <v>311</v>
      </c>
      <c r="BB773" t="s">
        <v>308</v>
      </c>
      <c r="BD773">
        <f t="shared" si="56"/>
        <v>1</v>
      </c>
      <c r="BE773">
        <f t="shared" si="54"/>
        <v>0</v>
      </c>
      <c r="BF773">
        <f t="shared" si="54"/>
        <v>0</v>
      </c>
      <c r="BG773">
        <f t="shared" si="54"/>
        <v>0</v>
      </c>
      <c r="BH773">
        <f t="shared" si="54"/>
        <v>0</v>
      </c>
      <c r="BI773">
        <f t="shared" si="54"/>
        <v>0</v>
      </c>
      <c r="BJ773">
        <f t="shared" si="57"/>
        <v>0</v>
      </c>
      <c r="BK773">
        <f t="shared" si="55"/>
        <v>0</v>
      </c>
      <c r="BL773">
        <f t="shared" si="55"/>
        <v>1</v>
      </c>
      <c r="BM773">
        <f t="shared" si="55"/>
        <v>1</v>
      </c>
      <c r="BN773">
        <f t="shared" si="55"/>
        <v>0</v>
      </c>
      <c r="BO773">
        <f t="shared" si="55"/>
        <v>0</v>
      </c>
      <c r="BP773">
        <f t="shared" si="55"/>
        <v>0</v>
      </c>
    </row>
    <row r="774" spans="3:68" x14ac:dyDescent="0.2">
      <c r="C774" s="150" t="str">
        <f>IFERROR(VLOOKUP(TABLA!F774,BLIOTECAS!$C$1:$E$26,3,FALSE),"")</f>
        <v>Ciencias Sociales</v>
      </c>
      <c r="D774" s="209">
        <v>43970.719444444447</v>
      </c>
      <c r="E774" s="209" t="s">
        <v>396</v>
      </c>
      <c r="F774" t="s">
        <v>92</v>
      </c>
      <c r="G774" t="s">
        <v>305</v>
      </c>
      <c r="H774" t="s">
        <v>305</v>
      </c>
      <c r="I774" t="s">
        <v>306</v>
      </c>
      <c r="J774" t="s">
        <v>92</v>
      </c>
      <c r="K774" t="s">
        <v>309</v>
      </c>
      <c r="S774" t="s">
        <v>270</v>
      </c>
      <c r="T774" t="s">
        <v>270</v>
      </c>
      <c r="U774">
        <v>4</v>
      </c>
      <c r="V774">
        <v>1</v>
      </c>
      <c r="W774">
        <v>4</v>
      </c>
      <c r="X774">
        <v>4</v>
      </c>
      <c r="Y774">
        <v>4</v>
      </c>
      <c r="Z774">
        <v>4</v>
      </c>
      <c r="AA774">
        <v>4</v>
      </c>
      <c r="AB774">
        <v>1</v>
      </c>
      <c r="AC774">
        <v>3</v>
      </c>
      <c r="AD774">
        <v>3</v>
      </c>
      <c r="AF774">
        <v>2</v>
      </c>
      <c r="AG774">
        <v>3</v>
      </c>
      <c r="AH774">
        <v>3</v>
      </c>
      <c r="AI774">
        <v>1</v>
      </c>
      <c r="AJ774">
        <v>4</v>
      </c>
      <c r="AK774" t="s">
        <v>26</v>
      </c>
      <c r="AL774">
        <v>3</v>
      </c>
      <c r="AM774">
        <v>1</v>
      </c>
      <c r="AN774" t="s">
        <v>400</v>
      </c>
      <c r="AV774" s="109" t="s">
        <v>26</v>
      </c>
      <c r="AW774" t="s">
        <v>26</v>
      </c>
      <c r="AY774">
        <v>1</v>
      </c>
      <c r="AZ774" s="109">
        <v>2</v>
      </c>
      <c r="BA774" s="191" t="s">
        <v>319</v>
      </c>
      <c r="BB774" t="s">
        <v>317</v>
      </c>
      <c r="BD774">
        <f t="shared" si="56"/>
        <v>1</v>
      </c>
      <c r="BE774">
        <f t="shared" si="54"/>
        <v>0</v>
      </c>
      <c r="BF774">
        <f t="shared" si="54"/>
        <v>0</v>
      </c>
      <c r="BG774">
        <f t="shared" si="54"/>
        <v>0</v>
      </c>
      <c r="BH774">
        <f t="shared" si="54"/>
        <v>0</v>
      </c>
      <c r="BI774">
        <f t="shared" si="54"/>
        <v>0</v>
      </c>
      <c r="BJ774">
        <f t="shared" si="57"/>
        <v>0</v>
      </c>
      <c r="BK774">
        <f t="shared" si="55"/>
        <v>0</v>
      </c>
      <c r="BL774">
        <f t="shared" si="55"/>
        <v>1</v>
      </c>
      <c r="BM774">
        <f t="shared" si="55"/>
        <v>1</v>
      </c>
      <c r="BN774">
        <f t="shared" si="55"/>
        <v>0</v>
      </c>
      <c r="BO774">
        <f t="shared" si="55"/>
        <v>0</v>
      </c>
      <c r="BP774">
        <f t="shared" si="55"/>
        <v>0</v>
      </c>
    </row>
    <row r="775" spans="3:68" x14ac:dyDescent="0.2">
      <c r="C775" s="150" t="str">
        <f>IFERROR(VLOOKUP(TABLA!F775,BLIOTECAS!$C$1:$E$26,3,FALSE),"")</f>
        <v>Ciencias Experimentales</v>
      </c>
      <c r="D775" s="209">
        <v>43970.71875</v>
      </c>
      <c r="E775" s="209" t="s">
        <v>396</v>
      </c>
      <c r="F775" t="s">
        <v>98</v>
      </c>
      <c r="G775" t="s">
        <v>300</v>
      </c>
      <c r="H775" t="s">
        <v>320</v>
      </c>
      <c r="I775" t="s">
        <v>306</v>
      </c>
      <c r="J775" t="s">
        <v>98</v>
      </c>
      <c r="K775" t="s">
        <v>309</v>
      </c>
      <c r="L775" t="s">
        <v>90</v>
      </c>
      <c r="S775" t="s">
        <v>270</v>
      </c>
      <c r="T775" t="s">
        <v>270</v>
      </c>
      <c r="U775">
        <v>3</v>
      </c>
      <c r="V775">
        <v>1</v>
      </c>
      <c r="W775">
        <v>1</v>
      </c>
      <c r="X775">
        <v>3</v>
      </c>
      <c r="Y775">
        <v>5</v>
      </c>
      <c r="Z775">
        <v>5</v>
      </c>
      <c r="AA775">
        <v>4</v>
      </c>
      <c r="AB775">
        <v>2</v>
      </c>
      <c r="AC775">
        <v>3</v>
      </c>
      <c r="AD775">
        <v>4</v>
      </c>
      <c r="AF775">
        <v>4</v>
      </c>
      <c r="AG775">
        <v>3</v>
      </c>
      <c r="AH775">
        <v>3</v>
      </c>
      <c r="AI775">
        <v>3</v>
      </c>
      <c r="AJ775">
        <v>3</v>
      </c>
      <c r="AK775" t="s">
        <v>26</v>
      </c>
      <c r="AL775">
        <v>3</v>
      </c>
      <c r="AM775">
        <v>3</v>
      </c>
      <c r="AN775" t="s">
        <v>408</v>
      </c>
      <c r="AV775" s="109" t="s">
        <v>26</v>
      </c>
      <c r="AW775" t="s">
        <v>26</v>
      </c>
      <c r="AY775">
        <v>3</v>
      </c>
      <c r="AZ775" s="109">
        <v>3</v>
      </c>
      <c r="BA775" s="191" t="s">
        <v>311</v>
      </c>
      <c r="BB775" t="s">
        <v>317</v>
      </c>
      <c r="BD775">
        <f t="shared" si="56"/>
        <v>1</v>
      </c>
      <c r="BE775">
        <f t="shared" si="54"/>
        <v>0</v>
      </c>
      <c r="BF775">
        <f t="shared" si="54"/>
        <v>0</v>
      </c>
      <c r="BG775">
        <f t="shared" si="54"/>
        <v>0</v>
      </c>
      <c r="BH775">
        <f t="shared" si="54"/>
        <v>0</v>
      </c>
      <c r="BI775">
        <f t="shared" si="54"/>
        <v>0</v>
      </c>
      <c r="BJ775">
        <f t="shared" si="57"/>
        <v>1</v>
      </c>
      <c r="BK775">
        <f t="shared" si="55"/>
        <v>0</v>
      </c>
      <c r="BL775">
        <f t="shared" si="55"/>
        <v>1</v>
      </c>
      <c r="BM775">
        <f t="shared" si="55"/>
        <v>1</v>
      </c>
      <c r="BN775">
        <f t="shared" si="55"/>
        <v>0</v>
      </c>
      <c r="BO775">
        <f t="shared" ref="BK775:BP818" si="58">IF(IFERROR(FIND(BO$1,$AN775,1),0)&lt;&gt;0,1,0)</f>
        <v>0</v>
      </c>
      <c r="BP775">
        <f t="shared" si="58"/>
        <v>0</v>
      </c>
    </row>
    <row r="776" spans="3:68" x14ac:dyDescent="0.2">
      <c r="C776" s="150" t="str">
        <f>IFERROR(VLOOKUP(TABLA!F776,BLIOTECAS!$C$1:$E$26,3,FALSE),"")</f>
        <v>Ciencias Sociales</v>
      </c>
      <c r="D776" s="209">
        <v>43970.71875</v>
      </c>
      <c r="E776" s="209" t="s">
        <v>401</v>
      </c>
      <c r="F776" t="s">
        <v>99</v>
      </c>
      <c r="G776" t="s">
        <v>305</v>
      </c>
      <c r="H776" t="s">
        <v>305</v>
      </c>
      <c r="I776" t="s">
        <v>329</v>
      </c>
      <c r="S776" t="s">
        <v>26</v>
      </c>
      <c r="T776" t="s">
        <v>26</v>
      </c>
      <c r="U776">
        <v>1</v>
      </c>
      <c r="V776">
        <v>1</v>
      </c>
      <c r="W776">
        <v>3</v>
      </c>
      <c r="X776">
        <v>5</v>
      </c>
      <c r="Y776">
        <v>1</v>
      </c>
      <c r="Z776">
        <v>5</v>
      </c>
      <c r="AA776">
        <v>1</v>
      </c>
      <c r="AB776">
        <v>5</v>
      </c>
      <c r="AC776">
        <v>4</v>
      </c>
      <c r="AD776">
        <v>1</v>
      </c>
      <c r="AF776">
        <v>1</v>
      </c>
      <c r="AG776">
        <v>4</v>
      </c>
      <c r="AH776">
        <v>3</v>
      </c>
      <c r="AI776">
        <v>4</v>
      </c>
      <c r="AJ776">
        <v>1</v>
      </c>
      <c r="AK776" t="s">
        <v>270</v>
      </c>
      <c r="AL776">
        <v>3</v>
      </c>
      <c r="AM776">
        <v>1</v>
      </c>
      <c r="AN776" t="s">
        <v>307</v>
      </c>
      <c r="AV776" s="109" t="s">
        <v>270</v>
      </c>
      <c r="AW776" t="s">
        <v>270</v>
      </c>
      <c r="AX776" t="s">
        <v>25</v>
      </c>
      <c r="AY776">
        <v>4</v>
      </c>
      <c r="AZ776" s="109">
        <v>5</v>
      </c>
      <c r="BA776" s="191" t="s">
        <v>319</v>
      </c>
      <c r="BB776" t="s">
        <v>308</v>
      </c>
      <c r="BC776" t="s">
        <v>670</v>
      </c>
      <c r="BD776">
        <f t="shared" si="56"/>
        <v>0</v>
      </c>
      <c r="BE776">
        <f t="shared" si="54"/>
        <v>0</v>
      </c>
      <c r="BF776">
        <f t="shared" si="54"/>
        <v>0</v>
      </c>
      <c r="BG776">
        <f t="shared" si="54"/>
        <v>0</v>
      </c>
      <c r="BH776">
        <f t="shared" si="54"/>
        <v>1</v>
      </c>
      <c r="BI776">
        <f t="shared" si="54"/>
        <v>0</v>
      </c>
      <c r="BJ776">
        <f t="shared" si="57"/>
        <v>0</v>
      </c>
      <c r="BK776">
        <f t="shared" si="58"/>
        <v>0</v>
      </c>
      <c r="BL776">
        <f t="shared" si="58"/>
        <v>0</v>
      </c>
      <c r="BM776">
        <f t="shared" si="58"/>
        <v>0</v>
      </c>
      <c r="BN776">
        <f t="shared" si="58"/>
        <v>0</v>
      </c>
      <c r="BO776">
        <f t="shared" si="58"/>
        <v>1</v>
      </c>
      <c r="BP776">
        <f t="shared" si="58"/>
        <v>0</v>
      </c>
    </row>
    <row r="777" spans="3:68" x14ac:dyDescent="0.2">
      <c r="C777" s="150" t="str">
        <f>IFERROR(VLOOKUP(TABLA!F777,BLIOTECAS!$C$1:$E$26,3,FALSE),"")</f>
        <v>Humanidades</v>
      </c>
      <c r="D777" s="209">
        <v>43970.71875</v>
      </c>
      <c r="E777" s="209" t="s">
        <v>396</v>
      </c>
      <c r="F777" t="s">
        <v>100</v>
      </c>
      <c r="G777" t="s">
        <v>305</v>
      </c>
      <c r="H777" t="s">
        <v>397</v>
      </c>
      <c r="I777" t="s">
        <v>353</v>
      </c>
      <c r="J777" t="s">
        <v>100</v>
      </c>
      <c r="M777" t="s">
        <v>671</v>
      </c>
      <c r="S777" t="s">
        <v>26</v>
      </c>
      <c r="T777" t="s">
        <v>270</v>
      </c>
      <c r="U777">
        <v>1</v>
      </c>
      <c r="V777">
        <v>3</v>
      </c>
      <c r="W777">
        <v>4</v>
      </c>
      <c r="X777">
        <v>3</v>
      </c>
      <c r="Y777">
        <v>5</v>
      </c>
      <c r="Z777">
        <v>3</v>
      </c>
      <c r="AA777">
        <v>5</v>
      </c>
      <c r="AB777">
        <v>5</v>
      </c>
      <c r="AC777">
        <v>2</v>
      </c>
      <c r="AD777">
        <v>4</v>
      </c>
      <c r="AF777">
        <v>3</v>
      </c>
      <c r="AG777">
        <v>3</v>
      </c>
      <c r="AH777">
        <v>5</v>
      </c>
      <c r="AI777">
        <v>2</v>
      </c>
      <c r="AJ777">
        <v>4</v>
      </c>
      <c r="AK777" t="s">
        <v>26</v>
      </c>
      <c r="AL777">
        <v>4</v>
      </c>
      <c r="AM777">
        <v>1</v>
      </c>
      <c r="AN777" t="s">
        <v>400</v>
      </c>
      <c r="AV777" s="109" t="s">
        <v>270</v>
      </c>
      <c r="AW777" t="s">
        <v>26</v>
      </c>
      <c r="AY777">
        <v>5</v>
      </c>
      <c r="AZ777" s="109">
        <v>5</v>
      </c>
      <c r="BA777" s="191" t="s">
        <v>311</v>
      </c>
      <c r="BB777" t="s">
        <v>317</v>
      </c>
      <c r="BC777" t="s">
        <v>672</v>
      </c>
      <c r="BD777">
        <f t="shared" si="56"/>
        <v>1</v>
      </c>
      <c r="BE777">
        <f t="shared" si="54"/>
        <v>0</v>
      </c>
      <c r="BF777">
        <f t="shared" si="54"/>
        <v>0</v>
      </c>
      <c r="BG777">
        <f t="shared" si="54"/>
        <v>0</v>
      </c>
      <c r="BH777">
        <f t="shared" si="54"/>
        <v>1</v>
      </c>
      <c r="BI777">
        <f t="shared" si="54"/>
        <v>0</v>
      </c>
      <c r="BJ777">
        <f t="shared" si="57"/>
        <v>0</v>
      </c>
      <c r="BK777">
        <f t="shared" si="58"/>
        <v>0</v>
      </c>
      <c r="BL777">
        <f t="shared" si="58"/>
        <v>1</v>
      </c>
      <c r="BM777">
        <f t="shared" si="58"/>
        <v>1</v>
      </c>
      <c r="BN777">
        <f t="shared" si="58"/>
        <v>0</v>
      </c>
      <c r="BO777">
        <f t="shared" si="58"/>
        <v>0</v>
      </c>
      <c r="BP777">
        <f t="shared" si="58"/>
        <v>0</v>
      </c>
    </row>
    <row r="778" spans="3:68" x14ac:dyDescent="0.2">
      <c r="C778" s="150" t="str">
        <f>IFERROR(VLOOKUP(TABLA!F778,BLIOTECAS!$C$1:$E$26,3,FALSE),"")</f>
        <v>Humanidades</v>
      </c>
      <c r="D778" s="209">
        <v>43970.718055555553</v>
      </c>
      <c r="E778" s="209" t="s">
        <v>407</v>
      </c>
      <c r="F778" t="s">
        <v>100</v>
      </c>
      <c r="G778" t="s">
        <v>301</v>
      </c>
      <c r="H778" t="s">
        <v>305</v>
      </c>
      <c r="I778" t="s">
        <v>306</v>
      </c>
      <c r="J778" t="s">
        <v>100</v>
      </c>
      <c r="K778" t="s">
        <v>100</v>
      </c>
      <c r="L778" t="s">
        <v>108</v>
      </c>
      <c r="S778" t="s">
        <v>270</v>
      </c>
      <c r="T778" t="s">
        <v>270</v>
      </c>
      <c r="U778">
        <v>2</v>
      </c>
      <c r="V778">
        <v>5</v>
      </c>
      <c r="W778">
        <v>5</v>
      </c>
      <c r="X778">
        <v>1</v>
      </c>
      <c r="Y778">
        <v>2</v>
      </c>
      <c r="Z778">
        <v>1</v>
      </c>
      <c r="AA778">
        <v>2</v>
      </c>
      <c r="AB778">
        <v>1</v>
      </c>
      <c r="AC778">
        <v>3</v>
      </c>
      <c r="AD778">
        <v>4</v>
      </c>
      <c r="AF778">
        <v>4</v>
      </c>
      <c r="AG778">
        <v>4</v>
      </c>
      <c r="AH778">
        <v>5</v>
      </c>
      <c r="AI778">
        <v>3</v>
      </c>
      <c r="AJ778">
        <v>5</v>
      </c>
      <c r="AK778" t="s">
        <v>26</v>
      </c>
      <c r="AL778">
        <v>5</v>
      </c>
      <c r="AM778">
        <v>3</v>
      </c>
      <c r="AN778" t="s">
        <v>428</v>
      </c>
      <c r="AV778" s="109" t="s">
        <v>270</v>
      </c>
      <c r="AW778" t="s">
        <v>26</v>
      </c>
      <c r="AY778">
        <v>5</v>
      </c>
      <c r="AZ778" s="109">
        <v>5</v>
      </c>
      <c r="BA778" s="191" t="s">
        <v>303</v>
      </c>
      <c r="BB778" t="s">
        <v>308</v>
      </c>
      <c r="BD778">
        <f t="shared" si="56"/>
        <v>1</v>
      </c>
      <c r="BE778">
        <f t="shared" si="54"/>
        <v>0</v>
      </c>
      <c r="BF778">
        <f t="shared" si="54"/>
        <v>0</v>
      </c>
      <c r="BG778">
        <f t="shared" ref="BE778:BI829" si="59">IF(IFERROR(FIND(BG$1,$I778,1),0)&lt;&gt;0,1,0)</f>
        <v>0</v>
      </c>
      <c r="BH778">
        <f t="shared" si="59"/>
        <v>0</v>
      </c>
      <c r="BI778">
        <f t="shared" si="59"/>
        <v>0</v>
      </c>
      <c r="BJ778">
        <f t="shared" si="57"/>
        <v>0</v>
      </c>
      <c r="BK778">
        <f t="shared" si="58"/>
        <v>1</v>
      </c>
      <c r="BL778">
        <f t="shared" si="58"/>
        <v>1</v>
      </c>
      <c r="BM778">
        <f t="shared" si="58"/>
        <v>1</v>
      </c>
      <c r="BN778">
        <f t="shared" si="58"/>
        <v>0</v>
      </c>
      <c r="BO778">
        <f t="shared" si="58"/>
        <v>0</v>
      </c>
      <c r="BP778">
        <f t="shared" si="58"/>
        <v>0</v>
      </c>
    </row>
    <row r="779" spans="3:68" x14ac:dyDescent="0.2">
      <c r="C779" s="150" t="str">
        <f>IFERROR(VLOOKUP(TABLA!F779,BLIOTECAS!$C$1:$E$26,3,FALSE),"")</f>
        <v>Humanidades</v>
      </c>
      <c r="D779" s="209">
        <v>43970.717361111114</v>
      </c>
      <c r="E779" s="209" t="s">
        <v>396</v>
      </c>
      <c r="F779" t="s">
        <v>103</v>
      </c>
      <c r="G779" t="s">
        <v>305</v>
      </c>
      <c r="H779" t="s">
        <v>320</v>
      </c>
      <c r="I779" t="s">
        <v>306</v>
      </c>
      <c r="J779" t="s">
        <v>103</v>
      </c>
      <c r="K779" t="s">
        <v>309</v>
      </c>
      <c r="L779" t="s">
        <v>104</v>
      </c>
      <c r="S779" t="s">
        <v>26</v>
      </c>
      <c r="T779" t="s">
        <v>270</v>
      </c>
      <c r="U779">
        <v>4</v>
      </c>
      <c r="V779">
        <v>1</v>
      </c>
      <c r="W779">
        <v>1</v>
      </c>
      <c r="X779">
        <v>4</v>
      </c>
      <c r="Y779">
        <v>4</v>
      </c>
      <c r="Z779">
        <v>4</v>
      </c>
      <c r="AA779">
        <v>4</v>
      </c>
      <c r="AB779">
        <v>1</v>
      </c>
      <c r="AC779">
        <v>3</v>
      </c>
      <c r="AD779">
        <v>3</v>
      </c>
      <c r="AF779">
        <v>3</v>
      </c>
      <c r="AG779">
        <v>3</v>
      </c>
      <c r="AH779">
        <v>3</v>
      </c>
      <c r="AI779">
        <v>3</v>
      </c>
      <c r="AJ779">
        <v>3</v>
      </c>
      <c r="AK779" t="s">
        <v>26</v>
      </c>
      <c r="AL779">
        <v>3</v>
      </c>
      <c r="AM779">
        <v>2</v>
      </c>
      <c r="AN779" t="s">
        <v>593</v>
      </c>
      <c r="AV779" s="109" t="s">
        <v>26</v>
      </c>
      <c r="AW779" t="s">
        <v>26</v>
      </c>
      <c r="AY779">
        <v>4</v>
      </c>
      <c r="AZ779" s="109">
        <v>3</v>
      </c>
      <c r="BA779" s="191" t="s">
        <v>311</v>
      </c>
      <c r="BB779" t="s">
        <v>317</v>
      </c>
      <c r="BD779">
        <f t="shared" si="56"/>
        <v>1</v>
      </c>
      <c r="BE779">
        <f t="shared" si="59"/>
        <v>0</v>
      </c>
      <c r="BF779">
        <f t="shared" si="59"/>
        <v>0</v>
      </c>
      <c r="BG779">
        <f t="shared" si="59"/>
        <v>0</v>
      </c>
      <c r="BH779">
        <f t="shared" si="59"/>
        <v>0</v>
      </c>
      <c r="BI779">
        <f t="shared" si="59"/>
        <v>0</v>
      </c>
      <c r="BJ779">
        <f t="shared" si="57"/>
        <v>0</v>
      </c>
      <c r="BK779">
        <f t="shared" si="58"/>
        <v>0</v>
      </c>
      <c r="BL779">
        <f t="shared" si="58"/>
        <v>0</v>
      </c>
      <c r="BM779">
        <f t="shared" si="58"/>
        <v>0</v>
      </c>
      <c r="BN779">
        <f t="shared" si="58"/>
        <v>1</v>
      </c>
      <c r="BO779">
        <f t="shared" si="58"/>
        <v>0</v>
      </c>
      <c r="BP779">
        <f t="shared" si="58"/>
        <v>0</v>
      </c>
    </row>
    <row r="780" spans="3:68" x14ac:dyDescent="0.2">
      <c r="C780" s="150" t="str">
        <f>IFERROR(VLOOKUP(TABLA!F780,BLIOTECAS!$C$1:$E$26,3,FALSE),"")</f>
        <v>Ciencias de la Salud</v>
      </c>
      <c r="D780" s="209">
        <v>43970.717361111114</v>
      </c>
      <c r="E780" s="209" t="s">
        <v>407</v>
      </c>
      <c r="F780" t="s">
        <v>107</v>
      </c>
      <c r="G780" t="s">
        <v>320</v>
      </c>
      <c r="H780" t="s">
        <v>305</v>
      </c>
      <c r="I780" t="s">
        <v>316</v>
      </c>
      <c r="J780" t="s">
        <v>107</v>
      </c>
      <c r="K780" t="s">
        <v>107</v>
      </c>
      <c r="L780" t="s">
        <v>106</v>
      </c>
      <c r="S780" t="s">
        <v>26</v>
      </c>
      <c r="T780" t="s">
        <v>26</v>
      </c>
      <c r="U780">
        <v>3</v>
      </c>
      <c r="V780">
        <v>3</v>
      </c>
      <c r="W780">
        <v>5</v>
      </c>
      <c r="X780">
        <v>4</v>
      </c>
      <c r="Y780">
        <v>3</v>
      </c>
      <c r="Z780">
        <v>5</v>
      </c>
      <c r="AA780">
        <v>5</v>
      </c>
      <c r="AB780">
        <v>3</v>
      </c>
      <c r="AC780">
        <v>3</v>
      </c>
      <c r="AD780">
        <v>3</v>
      </c>
      <c r="AF780">
        <v>5</v>
      </c>
      <c r="AG780">
        <v>5</v>
      </c>
      <c r="AH780">
        <v>5</v>
      </c>
      <c r="AI780">
        <v>5</v>
      </c>
      <c r="AK780" t="s">
        <v>26</v>
      </c>
      <c r="AL780">
        <v>5</v>
      </c>
      <c r="AM780">
        <v>5</v>
      </c>
      <c r="AN780" t="s">
        <v>673</v>
      </c>
      <c r="AV780" s="109" t="s">
        <v>26</v>
      </c>
      <c r="AW780" t="s">
        <v>270</v>
      </c>
      <c r="AX780" t="s">
        <v>25</v>
      </c>
      <c r="AY780">
        <v>5</v>
      </c>
      <c r="AZ780" s="109">
        <v>5</v>
      </c>
      <c r="BA780" s="191" t="s">
        <v>311</v>
      </c>
      <c r="BB780" t="s">
        <v>308</v>
      </c>
      <c r="BD780">
        <f t="shared" si="56"/>
        <v>0</v>
      </c>
      <c r="BE780">
        <f t="shared" si="59"/>
        <v>0</v>
      </c>
      <c r="BF780">
        <f t="shared" si="59"/>
        <v>0</v>
      </c>
      <c r="BG780">
        <f t="shared" si="59"/>
        <v>1</v>
      </c>
      <c r="BH780">
        <f t="shared" si="59"/>
        <v>0</v>
      </c>
      <c r="BI780">
        <f t="shared" si="59"/>
        <v>0</v>
      </c>
      <c r="BJ780">
        <f t="shared" si="57"/>
        <v>0</v>
      </c>
      <c r="BK780">
        <f t="shared" si="58"/>
        <v>0</v>
      </c>
      <c r="BL780">
        <f t="shared" si="58"/>
        <v>1</v>
      </c>
      <c r="BM780">
        <f t="shared" si="58"/>
        <v>0</v>
      </c>
      <c r="BN780">
        <f t="shared" si="58"/>
        <v>1</v>
      </c>
      <c r="BO780">
        <f t="shared" si="58"/>
        <v>0</v>
      </c>
      <c r="BP780">
        <f t="shared" si="58"/>
        <v>0</v>
      </c>
    </row>
    <row r="781" spans="3:68" x14ac:dyDescent="0.2">
      <c r="C781" s="150" t="str">
        <f>IFERROR(VLOOKUP(TABLA!F781,BLIOTECAS!$C$1:$E$26,3,FALSE),"")</f>
        <v>Humanidades</v>
      </c>
      <c r="D781" s="209">
        <v>43970.716666666667</v>
      </c>
      <c r="E781" s="209" t="s">
        <v>407</v>
      </c>
      <c r="F781" t="s">
        <v>100</v>
      </c>
      <c r="G781" t="s">
        <v>300</v>
      </c>
      <c r="H781" t="s">
        <v>300</v>
      </c>
      <c r="I781" t="s">
        <v>315</v>
      </c>
      <c r="J781" t="s">
        <v>100</v>
      </c>
      <c r="K781" t="s">
        <v>90</v>
      </c>
      <c r="L781" t="s">
        <v>95</v>
      </c>
      <c r="S781" t="s">
        <v>270</v>
      </c>
      <c r="T781" t="s">
        <v>270</v>
      </c>
      <c r="U781">
        <v>4</v>
      </c>
      <c r="V781">
        <v>3</v>
      </c>
      <c r="W781">
        <v>4</v>
      </c>
      <c r="X781">
        <v>2</v>
      </c>
      <c r="Y781">
        <v>4</v>
      </c>
      <c r="Z781">
        <v>3</v>
      </c>
      <c r="AA781">
        <v>2</v>
      </c>
      <c r="AB781">
        <v>2</v>
      </c>
      <c r="AC781">
        <v>3</v>
      </c>
      <c r="AD781">
        <v>4</v>
      </c>
      <c r="AF781">
        <v>4</v>
      </c>
      <c r="AG781">
        <v>5</v>
      </c>
      <c r="AH781">
        <v>4</v>
      </c>
      <c r="AI781">
        <v>3</v>
      </c>
      <c r="AJ781">
        <v>4</v>
      </c>
      <c r="AK781" t="s">
        <v>270</v>
      </c>
      <c r="AL781">
        <v>4</v>
      </c>
      <c r="AM781">
        <v>3</v>
      </c>
      <c r="AN781" t="s">
        <v>409</v>
      </c>
      <c r="AV781" s="109" t="s">
        <v>270</v>
      </c>
      <c r="AW781" t="s">
        <v>26</v>
      </c>
      <c r="AY781">
        <v>5</v>
      </c>
      <c r="AZ781" s="109">
        <v>4</v>
      </c>
      <c r="BA781" s="191" t="s">
        <v>311</v>
      </c>
      <c r="BD781">
        <f t="shared" si="56"/>
        <v>0</v>
      </c>
      <c r="BE781">
        <f t="shared" si="59"/>
        <v>1</v>
      </c>
      <c r="BF781">
        <f t="shared" si="59"/>
        <v>0</v>
      </c>
      <c r="BG781">
        <f t="shared" si="59"/>
        <v>0</v>
      </c>
      <c r="BH781">
        <f t="shared" si="59"/>
        <v>0</v>
      </c>
      <c r="BI781">
        <f t="shared" si="59"/>
        <v>0</v>
      </c>
      <c r="BJ781">
        <f t="shared" si="57"/>
        <v>0</v>
      </c>
      <c r="BK781">
        <f t="shared" si="58"/>
        <v>1</v>
      </c>
      <c r="BL781">
        <f t="shared" si="58"/>
        <v>1</v>
      </c>
      <c r="BM781">
        <f t="shared" si="58"/>
        <v>0</v>
      </c>
      <c r="BN781">
        <f t="shared" si="58"/>
        <v>0</v>
      </c>
      <c r="BO781">
        <f t="shared" si="58"/>
        <v>0</v>
      </c>
      <c r="BP781">
        <f t="shared" si="58"/>
        <v>0</v>
      </c>
    </row>
    <row r="782" spans="3:68" x14ac:dyDescent="0.2">
      <c r="C782" s="150" t="str">
        <f>IFERROR(VLOOKUP(TABLA!F782,BLIOTECAS!$C$1:$E$26,3,FALSE),"")</f>
        <v>Humanidades</v>
      </c>
      <c r="D782" s="209">
        <v>43970.716666666667</v>
      </c>
      <c r="E782" s="209" t="s">
        <v>396</v>
      </c>
      <c r="F782" t="s">
        <v>100</v>
      </c>
      <c r="G782" t="s">
        <v>305</v>
      </c>
      <c r="H782" t="s">
        <v>301</v>
      </c>
      <c r="I782" t="s">
        <v>315</v>
      </c>
      <c r="J782" t="s">
        <v>100</v>
      </c>
      <c r="K782" t="s">
        <v>322</v>
      </c>
      <c r="L782" t="s">
        <v>103</v>
      </c>
      <c r="S782" t="s">
        <v>26</v>
      </c>
      <c r="T782" t="s">
        <v>270</v>
      </c>
      <c r="U782">
        <v>3</v>
      </c>
      <c r="V782">
        <v>4</v>
      </c>
      <c r="W782">
        <v>3</v>
      </c>
      <c r="X782">
        <v>1</v>
      </c>
      <c r="Y782">
        <v>4</v>
      </c>
      <c r="Z782">
        <v>5</v>
      </c>
      <c r="AA782">
        <v>5</v>
      </c>
      <c r="AB782">
        <v>3</v>
      </c>
      <c r="AC782">
        <v>4</v>
      </c>
      <c r="AD782">
        <v>3</v>
      </c>
      <c r="AF782">
        <v>3</v>
      </c>
      <c r="AG782">
        <v>3</v>
      </c>
      <c r="AH782">
        <v>2</v>
      </c>
      <c r="AI782">
        <v>3</v>
      </c>
      <c r="AJ782">
        <v>2</v>
      </c>
      <c r="AK782" t="s">
        <v>270</v>
      </c>
      <c r="AL782">
        <v>3</v>
      </c>
      <c r="AM782">
        <v>4</v>
      </c>
      <c r="AN782" t="s">
        <v>408</v>
      </c>
      <c r="AV782" s="109" t="s">
        <v>26</v>
      </c>
      <c r="AW782" t="s">
        <v>26</v>
      </c>
      <c r="AY782">
        <v>2</v>
      </c>
      <c r="AZ782" s="109">
        <v>3</v>
      </c>
      <c r="BA782" s="191" t="s">
        <v>319</v>
      </c>
      <c r="BB782" t="s">
        <v>317</v>
      </c>
      <c r="BD782">
        <f t="shared" si="56"/>
        <v>0</v>
      </c>
      <c r="BE782">
        <f t="shared" si="59"/>
        <v>1</v>
      </c>
      <c r="BF782">
        <f t="shared" si="59"/>
        <v>0</v>
      </c>
      <c r="BG782">
        <f t="shared" si="59"/>
        <v>0</v>
      </c>
      <c r="BH782">
        <f t="shared" si="59"/>
        <v>0</v>
      </c>
      <c r="BI782">
        <f t="shared" si="59"/>
        <v>0</v>
      </c>
      <c r="BJ782">
        <f t="shared" si="57"/>
        <v>1</v>
      </c>
      <c r="BK782">
        <f t="shared" si="58"/>
        <v>0</v>
      </c>
      <c r="BL782">
        <f t="shared" si="58"/>
        <v>1</v>
      </c>
      <c r="BM782">
        <f t="shared" si="58"/>
        <v>1</v>
      </c>
      <c r="BN782">
        <f t="shared" si="58"/>
        <v>0</v>
      </c>
      <c r="BO782">
        <f t="shared" si="58"/>
        <v>0</v>
      </c>
      <c r="BP782">
        <f t="shared" si="58"/>
        <v>0</v>
      </c>
    </row>
    <row r="783" spans="3:68" x14ac:dyDescent="0.2">
      <c r="C783" s="150" t="str">
        <f>IFERROR(VLOOKUP(TABLA!F783,BLIOTECAS!$C$1:$E$26,3,FALSE),"")</f>
        <v>Ciencias de la Salud</v>
      </c>
      <c r="D783" s="209">
        <v>43970.716666666667</v>
      </c>
      <c r="E783" s="209" t="s">
        <v>396</v>
      </c>
      <c r="F783" t="s">
        <v>101</v>
      </c>
      <c r="G783" t="s">
        <v>301</v>
      </c>
      <c r="H783" t="s">
        <v>320</v>
      </c>
      <c r="I783" t="s">
        <v>318</v>
      </c>
      <c r="J783" t="s">
        <v>106</v>
      </c>
      <c r="K783" t="s">
        <v>92</v>
      </c>
      <c r="L783" t="s">
        <v>107</v>
      </c>
      <c r="S783" t="s">
        <v>270</v>
      </c>
      <c r="T783" t="s">
        <v>270</v>
      </c>
      <c r="U783">
        <v>5</v>
      </c>
      <c r="V783">
        <v>1</v>
      </c>
      <c r="W783">
        <v>1</v>
      </c>
      <c r="X783">
        <v>1</v>
      </c>
      <c r="Y783">
        <v>5</v>
      </c>
      <c r="Z783">
        <v>3</v>
      </c>
      <c r="AA783">
        <v>1</v>
      </c>
      <c r="AB783">
        <v>2</v>
      </c>
      <c r="AC783">
        <v>1</v>
      </c>
      <c r="AD783">
        <v>3</v>
      </c>
      <c r="AF783">
        <v>1</v>
      </c>
      <c r="AG783">
        <v>1</v>
      </c>
      <c r="AH783">
        <v>1</v>
      </c>
      <c r="AI783">
        <v>1</v>
      </c>
      <c r="AJ783">
        <v>4</v>
      </c>
      <c r="AK783" t="s">
        <v>270</v>
      </c>
      <c r="AL783">
        <v>1</v>
      </c>
      <c r="AM783">
        <v>1</v>
      </c>
      <c r="AN783" t="s">
        <v>307</v>
      </c>
      <c r="AV783" s="109" t="s">
        <v>270</v>
      </c>
      <c r="AW783" t="s">
        <v>270</v>
      </c>
      <c r="AX783" t="s">
        <v>337</v>
      </c>
      <c r="AY783">
        <v>4</v>
      </c>
      <c r="AZ783" s="109">
        <v>3</v>
      </c>
      <c r="BA783" s="191" t="s">
        <v>319</v>
      </c>
      <c r="BB783" t="s">
        <v>317</v>
      </c>
      <c r="BC783" t="s">
        <v>674</v>
      </c>
      <c r="BD783">
        <f t="shared" si="56"/>
        <v>0</v>
      </c>
      <c r="BE783">
        <f t="shared" si="59"/>
        <v>0</v>
      </c>
      <c r="BF783">
        <f t="shared" si="59"/>
        <v>1</v>
      </c>
      <c r="BG783">
        <f t="shared" si="59"/>
        <v>0</v>
      </c>
      <c r="BH783">
        <f t="shared" si="59"/>
        <v>0</v>
      </c>
      <c r="BI783">
        <f t="shared" si="59"/>
        <v>0</v>
      </c>
      <c r="BJ783">
        <f t="shared" si="57"/>
        <v>0</v>
      </c>
      <c r="BK783">
        <f t="shared" si="58"/>
        <v>0</v>
      </c>
      <c r="BL783">
        <f t="shared" si="58"/>
        <v>0</v>
      </c>
      <c r="BM783">
        <f t="shared" si="58"/>
        <v>0</v>
      </c>
      <c r="BN783">
        <f t="shared" si="58"/>
        <v>0</v>
      </c>
      <c r="BO783">
        <f t="shared" si="58"/>
        <v>1</v>
      </c>
      <c r="BP783">
        <f t="shared" si="58"/>
        <v>0</v>
      </c>
    </row>
    <row r="784" spans="3:68" x14ac:dyDescent="0.2">
      <c r="C784" s="150" t="str">
        <f>IFERROR(VLOOKUP(TABLA!F784,BLIOTECAS!$C$1:$E$26,3,FALSE),"")</f>
        <v>Ciencias Experimentales</v>
      </c>
      <c r="D784" s="209">
        <v>43970.716666666667</v>
      </c>
      <c r="E784" s="209" t="s">
        <v>396</v>
      </c>
      <c r="F784" t="s">
        <v>98</v>
      </c>
      <c r="G784" t="s">
        <v>305</v>
      </c>
      <c r="H784" t="s">
        <v>300</v>
      </c>
      <c r="I784" t="s">
        <v>316</v>
      </c>
      <c r="J784" t="s">
        <v>98</v>
      </c>
      <c r="K784" t="s">
        <v>90</v>
      </c>
      <c r="L784" t="s">
        <v>309</v>
      </c>
      <c r="S784" t="s">
        <v>270</v>
      </c>
      <c r="T784" t="s">
        <v>270</v>
      </c>
      <c r="U784">
        <v>4</v>
      </c>
      <c r="V784">
        <v>3</v>
      </c>
      <c r="W784">
        <v>4</v>
      </c>
      <c r="X784">
        <v>1</v>
      </c>
      <c r="Y784">
        <v>3</v>
      </c>
      <c r="Z784">
        <v>5</v>
      </c>
      <c r="AA784">
        <v>4</v>
      </c>
      <c r="AB784">
        <v>1</v>
      </c>
      <c r="AC784">
        <v>4</v>
      </c>
      <c r="AD784">
        <v>5</v>
      </c>
      <c r="AF784">
        <v>4</v>
      </c>
      <c r="AG784">
        <v>5</v>
      </c>
      <c r="AH784">
        <v>5</v>
      </c>
      <c r="AI784">
        <v>3</v>
      </c>
      <c r="AJ784">
        <v>5</v>
      </c>
      <c r="AK784" t="s">
        <v>270</v>
      </c>
      <c r="AL784">
        <v>4</v>
      </c>
      <c r="AM784">
        <v>4</v>
      </c>
      <c r="AN784" t="s">
        <v>520</v>
      </c>
      <c r="AV784" s="109" t="s">
        <v>270</v>
      </c>
      <c r="AW784" t="s">
        <v>26</v>
      </c>
      <c r="AY784">
        <v>5</v>
      </c>
      <c r="AZ784" s="109">
        <v>5</v>
      </c>
      <c r="BA784" s="191" t="s">
        <v>303</v>
      </c>
      <c r="BB784" t="s">
        <v>317</v>
      </c>
      <c r="BD784">
        <f t="shared" si="56"/>
        <v>0</v>
      </c>
      <c r="BE784">
        <f t="shared" si="59"/>
        <v>0</v>
      </c>
      <c r="BF784">
        <f t="shared" si="59"/>
        <v>0</v>
      </c>
      <c r="BG784">
        <f t="shared" si="59"/>
        <v>1</v>
      </c>
      <c r="BH784">
        <f t="shared" si="59"/>
        <v>0</v>
      </c>
      <c r="BI784">
        <f t="shared" si="59"/>
        <v>0</v>
      </c>
      <c r="BJ784">
        <f t="shared" si="57"/>
        <v>1</v>
      </c>
      <c r="BK784">
        <f t="shared" si="58"/>
        <v>1</v>
      </c>
      <c r="BL784">
        <f t="shared" si="58"/>
        <v>1</v>
      </c>
      <c r="BM784">
        <f t="shared" si="58"/>
        <v>0</v>
      </c>
      <c r="BN784">
        <f t="shared" si="58"/>
        <v>0</v>
      </c>
      <c r="BO784">
        <f t="shared" si="58"/>
        <v>0</v>
      </c>
      <c r="BP784">
        <f t="shared" si="58"/>
        <v>0</v>
      </c>
    </row>
    <row r="785" spans="3:68" x14ac:dyDescent="0.2">
      <c r="C785" s="150" t="str">
        <f>IFERROR(VLOOKUP(TABLA!F785,BLIOTECAS!$C$1:$E$26,3,FALSE),"")</f>
        <v>Humanidades</v>
      </c>
      <c r="D785" s="209">
        <v>43970.716666666667</v>
      </c>
      <c r="E785" s="209" t="s">
        <v>401</v>
      </c>
      <c r="F785" t="s">
        <v>104</v>
      </c>
      <c r="G785" t="s">
        <v>300</v>
      </c>
      <c r="H785" t="s">
        <v>301</v>
      </c>
      <c r="I785" t="s">
        <v>315</v>
      </c>
      <c r="J785" t="s">
        <v>104</v>
      </c>
      <c r="S785" t="s">
        <v>26</v>
      </c>
      <c r="T785" t="s">
        <v>26</v>
      </c>
      <c r="U785">
        <v>1</v>
      </c>
      <c r="V785">
        <v>5</v>
      </c>
      <c r="W785">
        <v>3</v>
      </c>
      <c r="X785">
        <v>2</v>
      </c>
      <c r="Y785">
        <v>1</v>
      </c>
      <c r="Z785">
        <v>1</v>
      </c>
      <c r="AA785">
        <v>1</v>
      </c>
      <c r="AB785">
        <v>2</v>
      </c>
      <c r="AC785">
        <v>2</v>
      </c>
      <c r="AD785">
        <v>3</v>
      </c>
      <c r="AF785">
        <v>5</v>
      </c>
      <c r="AG785">
        <v>3</v>
      </c>
      <c r="AH785">
        <v>4</v>
      </c>
      <c r="AI785">
        <v>1</v>
      </c>
      <c r="AJ785">
        <v>3</v>
      </c>
      <c r="AK785" t="s">
        <v>270</v>
      </c>
      <c r="AL785">
        <v>5</v>
      </c>
      <c r="AM785">
        <v>1</v>
      </c>
      <c r="AN785" t="s">
        <v>405</v>
      </c>
      <c r="AV785" s="109" t="s">
        <v>270</v>
      </c>
      <c r="AW785" t="s">
        <v>270</v>
      </c>
      <c r="AX785" t="s">
        <v>313</v>
      </c>
      <c r="AY785">
        <v>3</v>
      </c>
      <c r="AZ785" s="109">
        <v>4</v>
      </c>
      <c r="BA785" s="191" t="s">
        <v>311</v>
      </c>
      <c r="BB785" t="s">
        <v>317</v>
      </c>
      <c r="BD785">
        <f t="shared" si="56"/>
        <v>0</v>
      </c>
      <c r="BE785">
        <f t="shared" si="59"/>
        <v>1</v>
      </c>
      <c r="BF785">
        <f t="shared" si="59"/>
        <v>0</v>
      </c>
      <c r="BG785">
        <f t="shared" si="59"/>
        <v>0</v>
      </c>
      <c r="BH785">
        <f t="shared" si="59"/>
        <v>0</v>
      </c>
      <c r="BI785">
        <f t="shared" si="59"/>
        <v>0</v>
      </c>
      <c r="BJ785">
        <f t="shared" si="57"/>
        <v>1</v>
      </c>
      <c r="BK785">
        <f t="shared" si="58"/>
        <v>1</v>
      </c>
      <c r="BL785">
        <f t="shared" si="58"/>
        <v>1</v>
      </c>
      <c r="BM785">
        <f t="shared" si="58"/>
        <v>1</v>
      </c>
      <c r="BN785">
        <f t="shared" si="58"/>
        <v>0</v>
      </c>
      <c r="BO785">
        <f t="shared" si="58"/>
        <v>0</v>
      </c>
      <c r="BP785">
        <f t="shared" si="58"/>
        <v>0</v>
      </c>
    </row>
    <row r="786" spans="3:68" x14ac:dyDescent="0.2">
      <c r="C786" s="150" t="str">
        <f>IFERROR(VLOOKUP(TABLA!F786,BLIOTECAS!$C$1:$E$26,3,FALSE),"")</f>
        <v>Humanidades</v>
      </c>
      <c r="D786" s="209">
        <v>43970.71597222222</v>
      </c>
      <c r="E786" s="209" t="s">
        <v>396</v>
      </c>
      <c r="F786" t="s">
        <v>104</v>
      </c>
      <c r="G786" t="s">
        <v>305</v>
      </c>
      <c r="H786" t="s">
        <v>300</v>
      </c>
      <c r="I786" t="s">
        <v>306</v>
      </c>
      <c r="J786" t="s">
        <v>104</v>
      </c>
      <c r="K786" t="s">
        <v>309</v>
      </c>
      <c r="S786" t="s">
        <v>270</v>
      </c>
      <c r="T786" t="s">
        <v>270</v>
      </c>
      <c r="U786">
        <v>4</v>
      </c>
      <c r="V786">
        <v>2</v>
      </c>
      <c r="W786">
        <v>4</v>
      </c>
      <c r="X786">
        <v>4</v>
      </c>
      <c r="Y786">
        <v>4</v>
      </c>
      <c r="Z786">
        <v>4</v>
      </c>
      <c r="AA786">
        <v>4</v>
      </c>
      <c r="AB786">
        <v>2</v>
      </c>
      <c r="AC786">
        <v>2</v>
      </c>
      <c r="AD786">
        <v>4</v>
      </c>
      <c r="AF786">
        <v>3</v>
      </c>
      <c r="AG786">
        <v>3</v>
      </c>
      <c r="AH786">
        <v>3</v>
      </c>
      <c r="AI786">
        <v>3</v>
      </c>
      <c r="AJ786">
        <v>3</v>
      </c>
      <c r="AK786" t="s">
        <v>270</v>
      </c>
      <c r="AL786">
        <v>3</v>
      </c>
      <c r="AM786">
        <v>2</v>
      </c>
      <c r="AN786" t="s">
        <v>405</v>
      </c>
      <c r="AV786" s="109" t="s">
        <v>26</v>
      </c>
      <c r="AW786" t="s">
        <v>26</v>
      </c>
      <c r="AY786">
        <v>3</v>
      </c>
      <c r="AZ786" s="109">
        <v>4</v>
      </c>
      <c r="BA786" s="191" t="s">
        <v>311</v>
      </c>
      <c r="BB786" t="s">
        <v>317</v>
      </c>
      <c r="BD786">
        <f t="shared" si="56"/>
        <v>1</v>
      </c>
      <c r="BE786">
        <f t="shared" si="59"/>
        <v>0</v>
      </c>
      <c r="BF786">
        <f t="shared" si="59"/>
        <v>0</v>
      </c>
      <c r="BG786">
        <f t="shared" si="59"/>
        <v>0</v>
      </c>
      <c r="BH786">
        <f t="shared" si="59"/>
        <v>0</v>
      </c>
      <c r="BI786">
        <f t="shared" si="59"/>
        <v>0</v>
      </c>
      <c r="BJ786">
        <f t="shared" si="57"/>
        <v>1</v>
      </c>
      <c r="BK786">
        <f t="shared" si="58"/>
        <v>1</v>
      </c>
      <c r="BL786">
        <f t="shared" si="58"/>
        <v>1</v>
      </c>
      <c r="BM786">
        <f t="shared" si="58"/>
        <v>1</v>
      </c>
      <c r="BN786">
        <f t="shared" si="58"/>
        <v>0</v>
      </c>
      <c r="BO786">
        <f t="shared" si="58"/>
        <v>0</v>
      </c>
      <c r="BP786">
        <f t="shared" si="58"/>
        <v>0</v>
      </c>
    </row>
    <row r="787" spans="3:68" x14ac:dyDescent="0.2">
      <c r="C787" s="150" t="str">
        <f>IFERROR(VLOOKUP(TABLA!F787,BLIOTECAS!$C$1:$E$26,3,FALSE),"")</f>
        <v>Ciencias de la Salud</v>
      </c>
      <c r="D787" s="209">
        <v>43970.71597222222</v>
      </c>
      <c r="E787" s="209" t="s">
        <v>396</v>
      </c>
      <c r="F787" t="s">
        <v>101</v>
      </c>
      <c r="G787" t="s">
        <v>305</v>
      </c>
      <c r="H787" t="s">
        <v>305</v>
      </c>
      <c r="I787" t="s">
        <v>675</v>
      </c>
      <c r="J787" t="s">
        <v>101</v>
      </c>
      <c r="M787" t="s">
        <v>676</v>
      </c>
      <c r="S787" t="s">
        <v>270</v>
      </c>
      <c r="T787" t="s">
        <v>26</v>
      </c>
      <c r="U787">
        <v>3</v>
      </c>
      <c r="V787">
        <v>4</v>
      </c>
      <c r="W787">
        <v>2</v>
      </c>
      <c r="X787">
        <v>1</v>
      </c>
      <c r="Y787">
        <v>3</v>
      </c>
      <c r="Z787">
        <v>3</v>
      </c>
      <c r="AA787">
        <v>5</v>
      </c>
      <c r="AB787">
        <v>1</v>
      </c>
      <c r="AC787">
        <v>5</v>
      </c>
      <c r="AD787">
        <v>5</v>
      </c>
      <c r="AF787">
        <v>4</v>
      </c>
      <c r="AG787">
        <v>4</v>
      </c>
      <c r="AH787">
        <v>5</v>
      </c>
      <c r="AI787">
        <v>4</v>
      </c>
      <c r="AJ787">
        <v>4</v>
      </c>
      <c r="AK787" t="s">
        <v>270</v>
      </c>
      <c r="AL787">
        <v>4</v>
      </c>
      <c r="AM787">
        <v>3</v>
      </c>
      <c r="AN787" t="s">
        <v>354</v>
      </c>
      <c r="AV787" s="109" t="s">
        <v>26</v>
      </c>
      <c r="AW787" t="s">
        <v>26</v>
      </c>
      <c r="AY787">
        <v>4</v>
      </c>
      <c r="AZ787" s="109">
        <v>4</v>
      </c>
      <c r="BA787" s="191" t="s">
        <v>303</v>
      </c>
      <c r="BB787" t="s">
        <v>317</v>
      </c>
      <c r="BC787" t="s">
        <v>677</v>
      </c>
      <c r="BD787">
        <f t="shared" si="56"/>
        <v>1</v>
      </c>
      <c r="BE787">
        <f t="shared" si="59"/>
        <v>0</v>
      </c>
      <c r="BF787">
        <f t="shared" si="59"/>
        <v>0</v>
      </c>
      <c r="BG787">
        <f t="shared" si="59"/>
        <v>0</v>
      </c>
      <c r="BH787">
        <f t="shared" si="59"/>
        <v>0</v>
      </c>
      <c r="BI787">
        <f t="shared" si="59"/>
        <v>0</v>
      </c>
      <c r="BJ787">
        <f t="shared" si="57"/>
        <v>1</v>
      </c>
      <c r="BK787">
        <f t="shared" si="58"/>
        <v>0</v>
      </c>
      <c r="BL787">
        <f t="shared" si="58"/>
        <v>0</v>
      </c>
      <c r="BM787">
        <f t="shared" si="58"/>
        <v>1</v>
      </c>
      <c r="BN787">
        <f t="shared" si="58"/>
        <v>0</v>
      </c>
      <c r="BO787">
        <f t="shared" si="58"/>
        <v>0</v>
      </c>
      <c r="BP787">
        <f t="shared" si="58"/>
        <v>0</v>
      </c>
    </row>
    <row r="788" spans="3:68" x14ac:dyDescent="0.2">
      <c r="C788" s="150" t="str">
        <f>IFERROR(VLOOKUP(TABLA!F788,BLIOTECAS!$C$1:$E$26,3,FALSE),"")</f>
        <v>Ciencias Experimentales</v>
      </c>
      <c r="D788" s="209">
        <v>43970.713888888888</v>
      </c>
      <c r="E788" s="209" t="s">
        <v>396</v>
      </c>
      <c r="F788" t="s">
        <v>98</v>
      </c>
      <c r="G788" t="s">
        <v>301</v>
      </c>
      <c r="H788" t="s">
        <v>320</v>
      </c>
      <c r="I788" t="s">
        <v>306</v>
      </c>
      <c r="J788" t="s">
        <v>98</v>
      </c>
      <c r="K788" t="s">
        <v>106</v>
      </c>
      <c r="L788" t="s">
        <v>90</v>
      </c>
      <c r="S788" t="s">
        <v>26</v>
      </c>
      <c r="T788" t="s">
        <v>26</v>
      </c>
      <c r="U788">
        <v>1</v>
      </c>
      <c r="V788">
        <v>1</v>
      </c>
      <c r="W788">
        <v>1</v>
      </c>
      <c r="X788">
        <v>1</v>
      </c>
      <c r="Y788">
        <v>4</v>
      </c>
      <c r="Z788">
        <v>4</v>
      </c>
      <c r="AA788">
        <v>4</v>
      </c>
      <c r="AB788">
        <v>2</v>
      </c>
      <c r="AC788">
        <v>3</v>
      </c>
      <c r="AD788">
        <v>3</v>
      </c>
      <c r="AF788">
        <v>4</v>
      </c>
      <c r="AG788">
        <v>5</v>
      </c>
      <c r="AH788">
        <v>4</v>
      </c>
      <c r="AI788">
        <v>3</v>
      </c>
      <c r="AJ788">
        <v>3</v>
      </c>
      <c r="AK788" t="s">
        <v>26</v>
      </c>
      <c r="AL788">
        <v>4</v>
      </c>
      <c r="AM788">
        <v>2</v>
      </c>
      <c r="AN788" t="s">
        <v>354</v>
      </c>
      <c r="AV788" s="109" t="s">
        <v>26</v>
      </c>
      <c r="AW788" t="s">
        <v>26</v>
      </c>
      <c r="AY788">
        <v>4</v>
      </c>
      <c r="AZ788" s="109">
        <v>5</v>
      </c>
      <c r="BA788" s="191" t="s">
        <v>303</v>
      </c>
      <c r="BB788" t="s">
        <v>308</v>
      </c>
      <c r="BD788">
        <f t="shared" si="56"/>
        <v>1</v>
      </c>
      <c r="BE788">
        <f t="shared" si="59"/>
        <v>0</v>
      </c>
      <c r="BF788">
        <f t="shared" si="59"/>
        <v>0</v>
      </c>
      <c r="BG788">
        <f t="shared" si="59"/>
        <v>0</v>
      </c>
      <c r="BH788">
        <f t="shared" si="59"/>
        <v>0</v>
      </c>
      <c r="BI788">
        <f t="shared" si="59"/>
        <v>0</v>
      </c>
      <c r="BJ788">
        <f t="shared" si="57"/>
        <v>1</v>
      </c>
      <c r="BK788">
        <f t="shared" si="58"/>
        <v>0</v>
      </c>
      <c r="BL788">
        <f t="shared" si="58"/>
        <v>0</v>
      </c>
      <c r="BM788">
        <f t="shared" si="58"/>
        <v>1</v>
      </c>
      <c r="BN788">
        <f t="shared" si="58"/>
        <v>0</v>
      </c>
      <c r="BO788">
        <f t="shared" si="58"/>
        <v>0</v>
      </c>
      <c r="BP788">
        <f t="shared" si="58"/>
        <v>0</v>
      </c>
    </row>
    <row r="789" spans="3:68" x14ac:dyDescent="0.2">
      <c r="C789" s="150" t="str">
        <f>IFERROR(VLOOKUP(TABLA!F789,BLIOTECAS!$C$1:$E$26,3,FALSE),"")</f>
        <v>Humanidades</v>
      </c>
      <c r="D789" s="209">
        <v>43970.713194444441</v>
      </c>
      <c r="E789" s="209" t="s">
        <v>418</v>
      </c>
      <c r="F789" t="s">
        <v>104</v>
      </c>
      <c r="G789" t="s">
        <v>305</v>
      </c>
      <c r="H789" t="s">
        <v>300</v>
      </c>
      <c r="I789" t="s">
        <v>306</v>
      </c>
      <c r="J789" t="s">
        <v>104</v>
      </c>
      <c r="K789" t="s">
        <v>309</v>
      </c>
      <c r="S789" t="s">
        <v>26</v>
      </c>
      <c r="T789" t="s">
        <v>270</v>
      </c>
      <c r="U789">
        <v>4</v>
      </c>
      <c r="V789">
        <v>1</v>
      </c>
      <c r="W789">
        <v>2</v>
      </c>
      <c r="X789">
        <v>2</v>
      </c>
      <c r="Y789">
        <v>5</v>
      </c>
      <c r="Z789">
        <v>4</v>
      </c>
      <c r="AA789">
        <v>3</v>
      </c>
      <c r="AB789">
        <v>2</v>
      </c>
      <c r="AC789">
        <v>5</v>
      </c>
      <c r="AD789">
        <v>4</v>
      </c>
      <c r="AF789">
        <v>4</v>
      </c>
      <c r="AG789">
        <v>5</v>
      </c>
      <c r="AH789">
        <v>4</v>
      </c>
      <c r="AI789">
        <v>4</v>
      </c>
      <c r="AJ789">
        <v>4</v>
      </c>
      <c r="AK789" t="s">
        <v>26</v>
      </c>
      <c r="AL789">
        <v>4</v>
      </c>
      <c r="AM789">
        <v>2</v>
      </c>
      <c r="AN789" t="s">
        <v>424</v>
      </c>
      <c r="AV789" s="109" t="s">
        <v>270</v>
      </c>
      <c r="AW789" t="s">
        <v>26</v>
      </c>
      <c r="AY789">
        <v>5</v>
      </c>
      <c r="AZ789" s="109">
        <v>5</v>
      </c>
      <c r="BA789" s="191" t="s">
        <v>303</v>
      </c>
      <c r="BB789" t="s">
        <v>304</v>
      </c>
      <c r="BD789">
        <f t="shared" si="56"/>
        <v>1</v>
      </c>
      <c r="BE789">
        <f t="shared" si="59"/>
        <v>0</v>
      </c>
      <c r="BF789">
        <f t="shared" si="59"/>
        <v>0</v>
      </c>
      <c r="BG789">
        <f t="shared" si="59"/>
        <v>0</v>
      </c>
      <c r="BH789">
        <f t="shared" si="59"/>
        <v>0</v>
      </c>
      <c r="BI789">
        <f t="shared" si="59"/>
        <v>0</v>
      </c>
      <c r="BJ789">
        <f t="shared" si="57"/>
        <v>0</v>
      </c>
      <c r="BK789">
        <f t="shared" si="58"/>
        <v>0</v>
      </c>
      <c r="BL789">
        <f t="shared" si="58"/>
        <v>1</v>
      </c>
      <c r="BM789">
        <f t="shared" si="58"/>
        <v>0</v>
      </c>
      <c r="BN789">
        <f t="shared" si="58"/>
        <v>0</v>
      </c>
      <c r="BO789">
        <f t="shared" si="58"/>
        <v>0</v>
      </c>
      <c r="BP789">
        <f t="shared" si="58"/>
        <v>0</v>
      </c>
    </row>
    <row r="790" spans="3:68" x14ac:dyDescent="0.2">
      <c r="C790" s="150" t="str">
        <f>IFERROR(VLOOKUP(TABLA!F790,BLIOTECAS!$C$1:$E$26,3,FALSE),"")</f>
        <v>Humanidades</v>
      </c>
      <c r="D790" s="209">
        <v>43970.713194444441</v>
      </c>
      <c r="E790" s="209" t="s">
        <v>396</v>
      </c>
      <c r="F790" t="s">
        <v>104</v>
      </c>
      <c r="G790" t="s">
        <v>305</v>
      </c>
      <c r="H790" t="s">
        <v>305</v>
      </c>
      <c r="I790" t="s">
        <v>306</v>
      </c>
      <c r="J790" t="s">
        <v>104</v>
      </c>
      <c r="K790" t="s">
        <v>309</v>
      </c>
      <c r="S790" t="s">
        <v>26</v>
      </c>
      <c r="T790" t="s">
        <v>270</v>
      </c>
      <c r="U790">
        <v>5</v>
      </c>
      <c r="V790">
        <v>2</v>
      </c>
      <c r="W790">
        <v>3</v>
      </c>
      <c r="X790">
        <v>4</v>
      </c>
      <c r="Y790">
        <v>4</v>
      </c>
      <c r="Z790">
        <v>4</v>
      </c>
      <c r="AA790">
        <v>5</v>
      </c>
      <c r="AB790">
        <v>1</v>
      </c>
      <c r="AC790">
        <v>3</v>
      </c>
      <c r="AD790">
        <v>4</v>
      </c>
      <c r="AF790">
        <v>5</v>
      </c>
      <c r="AG790">
        <v>3</v>
      </c>
      <c r="AH790">
        <v>5</v>
      </c>
      <c r="AI790">
        <v>3</v>
      </c>
      <c r="AJ790">
        <v>4</v>
      </c>
      <c r="AK790" t="s">
        <v>270</v>
      </c>
      <c r="AL790">
        <v>4</v>
      </c>
      <c r="AM790">
        <v>1</v>
      </c>
      <c r="AN790" t="s">
        <v>354</v>
      </c>
      <c r="AV790" s="109" t="s">
        <v>26</v>
      </c>
      <c r="AW790" t="s">
        <v>26</v>
      </c>
      <c r="AY790">
        <v>5</v>
      </c>
      <c r="AZ790" s="109">
        <v>2</v>
      </c>
      <c r="BA790" s="191" t="s">
        <v>303</v>
      </c>
      <c r="BB790" t="s">
        <v>317</v>
      </c>
      <c r="BC790" t="s">
        <v>678</v>
      </c>
      <c r="BD790">
        <f t="shared" si="56"/>
        <v>1</v>
      </c>
      <c r="BE790">
        <f t="shared" si="59"/>
        <v>0</v>
      </c>
      <c r="BF790">
        <f t="shared" si="59"/>
        <v>0</v>
      </c>
      <c r="BG790">
        <f t="shared" si="59"/>
        <v>0</v>
      </c>
      <c r="BH790">
        <f t="shared" si="59"/>
        <v>0</v>
      </c>
      <c r="BI790">
        <f t="shared" si="59"/>
        <v>0</v>
      </c>
      <c r="BJ790">
        <f t="shared" si="57"/>
        <v>1</v>
      </c>
      <c r="BK790">
        <f t="shared" si="58"/>
        <v>0</v>
      </c>
      <c r="BL790">
        <f t="shared" si="58"/>
        <v>0</v>
      </c>
      <c r="BM790">
        <f t="shared" si="58"/>
        <v>1</v>
      </c>
      <c r="BN790">
        <f t="shared" si="58"/>
        <v>0</v>
      </c>
      <c r="BO790">
        <f t="shared" si="58"/>
        <v>0</v>
      </c>
      <c r="BP790">
        <f t="shared" si="58"/>
        <v>0</v>
      </c>
    </row>
    <row r="791" spans="3:68" x14ac:dyDescent="0.2">
      <c r="C791" s="150" t="str">
        <f>IFERROR(VLOOKUP(TABLA!F791,BLIOTECAS!$C$1:$E$26,3,FALSE),"")</f>
        <v>Humanidades</v>
      </c>
      <c r="D791" s="209">
        <v>43970.713194444441</v>
      </c>
      <c r="E791" s="209" t="s">
        <v>396</v>
      </c>
      <c r="F791" t="s">
        <v>100</v>
      </c>
      <c r="G791" t="s">
        <v>305</v>
      </c>
      <c r="H791" t="s">
        <v>300</v>
      </c>
      <c r="I791" t="s">
        <v>306</v>
      </c>
      <c r="J791" t="s">
        <v>100</v>
      </c>
      <c r="S791" t="s">
        <v>270</v>
      </c>
      <c r="T791" t="s">
        <v>26</v>
      </c>
      <c r="U791">
        <v>3</v>
      </c>
      <c r="V791">
        <v>4</v>
      </c>
      <c r="W791">
        <v>4</v>
      </c>
      <c r="X791">
        <v>2</v>
      </c>
      <c r="Y791">
        <v>4</v>
      </c>
      <c r="Z791">
        <v>5</v>
      </c>
      <c r="AA791">
        <v>4</v>
      </c>
      <c r="AB791">
        <v>3</v>
      </c>
      <c r="AC791">
        <v>3</v>
      </c>
      <c r="AD791">
        <v>3</v>
      </c>
      <c r="AF791">
        <v>3</v>
      </c>
      <c r="AG791">
        <v>3</v>
      </c>
      <c r="AH791">
        <v>3</v>
      </c>
      <c r="AI791">
        <v>3</v>
      </c>
      <c r="AJ791">
        <v>3</v>
      </c>
      <c r="AK791" t="s">
        <v>270</v>
      </c>
      <c r="AL791">
        <v>3</v>
      </c>
      <c r="AM791">
        <v>1</v>
      </c>
      <c r="AN791" t="s">
        <v>424</v>
      </c>
      <c r="AV791" s="109" t="s">
        <v>26</v>
      </c>
      <c r="AW791" t="s">
        <v>26</v>
      </c>
      <c r="AY791">
        <v>3</v>
      </c>
      <c r="AZ791" s="109">
        <v>4</v>
      </c>
      <c r="BA791" s="191" t="s">
        <v>311</v>
      </c>
      <c r="BD791">
        <f t="shared" si="56"/>
        <v>1</v>
      </c>
      <c r="BE791">
        <f t="shared" si="59"/>
        <v>0</v>
      </c>
      <c r="BF791">
        <f t="shared" si="59"/>
        <v>0</v>
      </c>
      <c r="BG791">
        <f t="shared" si="59"/>
        <v>0</v>
      </c>
      <c r="BH791">
        <f t="shared" si="59"/>
        <v>0</v>
      </c>
      <c r="BI791">
        <f t="shared" si="59"/>
        <v>0</v>
      </c>
      <c r="BJ791">
        <f t="shared" si="57"/>
        <v>0</v>
      </c>
      <c r="BK791">
        <f t="shared" si="58"/>
        <v>0</v>
      </c>
      <c r="BL791">
        <f t="shared" si="58"/>
        <v>1</v>
      </c>
      <c r="BM791">
        <f t="shared" si="58"/>
        <v>0</v>
      </c>
      <c r="BN791">
        <f t="shared" si="58"/>
        <v>0</v>
      </c>
      <c r="BO791">
        <f t="shared" si="58"/>
        <v>0</v>
      </c>
      <c r="BP791">
        <f t="shared" si="58"/>
        <v>0</v>
      </c>
    </row>
    <row r="792" spans="3:68" x14ac:dyDescent="0.2">
      <c r="C792" s="150" t="str">
        <f>IFERROR(VLOOKUP(TABLA!F792,BLIOTECAS!$C$1:$E$26,3,FALSE),"")</f>
        <v>Ciencias Experimentales</v>
      </c>
      <c r="D792" s="209">
        <v>43970.712500000001</v>
      </c>
      <c r="E792" s="209" t="s">
        <v>396</v>
      </c>
      <c r="F792" t="s">
        <v>223</v>
      </c>
      <c r="G792" t="s">
        <v>320</v>
      </c>
      <c r="H792" t="s">
        <v>320</v>
      </c>
      <c r="I792" t="s">
        <v>318</v>
      </c>
      <c r="S792" t="s">
        <v>26</v>
      </c>
      <c r="T792" t="s">
        <v>270</v>
      </c>
      <c r="U792">
        <v>1</v>
      </c>
      <c r="V792">
        <v>1</v>
      </c>
      <c r="W792">
        <v>1</v>
      </c>
      <c r="X792">
        <v>1</v>
      </c>
      <c r="Y792">
        <v>5</v>
      </c>
      <c r="Z792">
        <v>5</v>
      </c>
      <c r="AA792">
        <v>5</v>
      </c>
      <c r="AB792">
        <v>1</v>
      </c>
      <c r="AC792">
        <v>1</v>
      </c>
      <c r="AD792">
        <v>5</v>
      </c>
      <c r="AF792">
        <v>2</v>
      </c>
      <c r="AG792">
        <v>3</v>
      </c>
      <c r="AH792">
        <v>4</v>
      </c>
      <c r="AI792">
        <v>3</v>
      </c>
      <c r="AJ792">
        <v>4</v>
      </c>
      <c r="AK792" t="s">
        <v>26</v>
      </c>
      <c r="AL792">
        <v>5</v>
      </c>
      <c r="AM792">
        <v>1</v>
      </c>
      <c r="AN792" t="s">
        <v>400</v>
      </c>
      <c r="AV792" s="109" t="s">
        <v>26</v>
      </c>
      <c r="AW792" t="s">
        <v>26</v>
      </c>
      <c r="AY792">
        <v>5</v>
      </c>
      <c r="AZ792" s="109">
        <v>5</v>
      </c>
      <c r="BA792" s="191" t="s">
        <v>311</v>
      </c>
      <c r="BB792" t="s">
        <v>308</v>
      </c>
      <c r="BD792">
        <f t="shared" si="56"/>
        <v>0</v>
      </c>
      <c r="BE792">
        <f t="shared" si="59"/>
        <v>0</v>
      </c>
      <c r="BF792">
        <f t="shared" si="59"/>
        <v>1</v>
      </c>
      <c r="BG792">
        <f t="shared" si="59"/>
        <v>0</v>
      </c>
      <c r="BH792">
        <f t="shared" si="59"/>
        <v>0</v>
      </c>
      <c r="BI792">
        <f t="shared" si="59"/>
        <v>0</v>
      </c>
      <c r="BJ792">
        <f t="shared" si="57"/>
        <v>0</v>
      </c>
      <c r="BK792">
        <f t="shared" si="58"/>
        <v>0</v>
      </c>
      <c r="BL792">
        <f t="shared" si="58"/>
        <v>1</v>
      </c>
      <c r="BM792">
        <f t="shared" si="58"/>
        <v>1</v>
      </c>
      <c r="BN792">
        <f t="shared" si="58"/>
        <v>0</v>
      </c>
      <c r="BO792">
        <f t="shared" si="58"/>
        <v>0</v>
      </c>
      <c r="BP792">
        <f t="shared" si="58"/>
        <v>0</v>
      </c>
    </row>
    <row r="793" spans="3:68" x14ac:dyDescent="0.2">
      <c r="C793" s="150" t="str">
        <f>IFERROR(VLOOKUP(TABLA!F793,BLIOTECAS!$C$1:$E$26,3,FALSE),"")</f>
        <v>Ciencias Experimentales</v>
      </c>
      <c r="D793" s="209">
        <v>43970.712500000001</v>
      </c>
      <c r="E793" s="209" t="s">
        <v>396</v>
      </c>
      <c r="F793" t="s">
        <v>94</v>
      </c>
      <c r="G793" t="s">
        <v>305</v>
      </c>
      <c r="H793" t="s">
        <v>320</v>
      </c>
      <c r="I793" t="s">
        <v>306</v>
      </c>
      <c r="J793" t="s">
        <v>94</v>
      </c>
      <c r="S793" t="s">
        <v>270</v>
      </c>
      <c r="T793" t="s">
        <v>270</v>
      </c>
      <c r="U793">
        <v>4</v>
      </c>
      <c r="V793">
        <v>1</v>
      </c>
      <c r="W793">
        <v>1</v>
      </c>
      <c r="X793">
        <v>4</v>
      </c>
      <c r="Y793">
        <v>4</v>
      </c>
      <c r="Z793">
        <v>4</v>
      </c>
      <c r="AA793">
        <v>2</v>
      </c>
      <c r="AB793">
        <v>1</v>
      </c>
      <c r="AC793">
        <v>2</v>
      </c>
      <c r="AD793">
        <v>3</v>
      </c>
      <c r="AF793">
        <v>1</v>
      </c>
      <c r="AH793">
        <v>1</v>
      </c>
      <c r="AJ793">
        <v>3</v>
      </c>
      <c r="AK793" t="s">
        <v>26</v>
      </c>
      <c r="AL793">
        <v>2</v>
      </c>
      <c r="AM793">
        <v>1</v>
      </c>
      <c r="AN793" t="s">
        <v>483</v>
      </c>
      <c r="AV793" s="109" t="s">
        <v>26</v>
      </c>
      <c r="AW793" t="s">
        <v>26</v>
      </c>
      <c r="AZ793" s="109">
        <v>5</v>
      </c>
      <c r="BA793" s="191" t="s">
        <v>319</v>
      </c>
      <c r="BB793" t="s">
        <v>317</v>
      </c>
      <c r="BD793">
        <f t="shared" si="56"/>
        <v>1</v>
      </c>
      <c r="BE793">
        <f t="shared" si="59"/>
        <v>0</v>
      </c>
      <c r="BF793">
        <f t="shared" si="59"/>
        <v>0</v>
      </c>
      <c r="BG793">
        <f t="shared" si="59"/>
        <v>0</v>
      </c>
      <c r="BH793">
        <f t="shared" si="59"/>
        <v>0</v>
      </c>
      <c r="BI793">
        <f t="shared" si="59"/>
        <v>0</v>
      </c>
      <c r="BJ793">
        <f t="shared" si="57"/>
        <v>1</v>
      </c>
      <c r="BK793">
        <f t="shared" si="58"/>
        <v>0</v>
      </c>
      <c r="BL793">
        <f t="shared" si="58"/>
        <v>1</v>
      </c>
      <c r="BM793">
        <f t="shared" si="58"/>
        <v>0</v>
      </c>
      <c r="BN793">
        <f t="shared" si="58"/>
        <v>0</v>
      </c>
      <c r="BO793">
        <f t="shared" si="58"/>
        <v>0</v>
      </c>
      <c r="BP793">
        <f t="shared" si="58"/>
        <v>0</v>
      </c>
    </row>
    <row r="794" spans="3:68" x14ac:dyDescent="0.2">
      <c r="C794" s="150" t="str">
        <f>IFERROR(VLOOKUP(TABLA!F794,BLIOTECAS!$C$1:$E$26,3,FALSE),"")</f>
        <v>Ciencias Sociales</v>
      </c>
      <c r="D794" s="209">
        <v>43970.711805555555</v>
      </c>
      <c r="E794" s="209" t="s">
        <v>396</v>
      </c>
      <c r="F794" t="s">
        <v>97</v>
      </c>
      <c r="G794" t="s">
        <v>305</v>
      </c>
      <c r="H794" t="s">
        <v>301</v>
      </c>
      <c r="I794" t="s">
        <v>315</v>
      </c>
      <c r="J794" t="s">
        <v>97</v>
      </c>
      <c r="K794" t="s">
        <v>225</v>
      </c>
      <c r="L794" t="s">
        <v>93</v>
      </c>
      <c r="M794" t="s">
        <v>679</v>
      </c>
      <c r="S794" t="s">
        <v>270</v>
      </c>
      <c r="T794" t="s">
        <v>270</v>
      </c>
      <c r="U794">
        <v>5</v>
      </c>
      <c r="V794">
        <v>5</v>
      </c>
      <c r="W794">
        <v>5</v>
      </c>
      <c r="Y794">
        <v>4</v>
      </c>
      <c r="Z794">
        <v>4</v>
      </c>
      <c r="AA794">
        <v>3</v>
      </c>
      <c r="AB794">
        <v>2</v>
      </c>
      <c r="AC794">
        <v>5</v>
      </c>
      <c r="AD794">
        <v>3</v>
      </c>
      <c r="AF794">
        <v>4</v>
      </c>
      <c r="AG794">
        <v>5</v>
      </c>
      <c r="AH794">
        <v>5</v>
      </c>
      <c r="AI794">
        <v>5</v>
      </c>
      <c r="AJ794">
        <v>5</v>
      </c>
      <c r="AK794" t="s">
        <v>270</v>
      </c>
      <c r="AL794">
        <v>4</v>
      </c>
      <c r="AN794" t="s">
        <v>400</v>
      </c>
      <c r="AV794" s="109" t="s">
        <v>270</v>
      </c>
      <c r="AW794" t="s">
        <v>270</v>
      </c>
      <c r="AX794" t="s">
        <v>25</v>
      </c>
      <c r="AY794">
        <v>5</v>
      </c>
      <c r="AZ794" s="109">
        <v>5</v>
      </c>
      <c r="BA794" s="191" t="s">
        <v>311</v>
      </c>
      <c r="BB794" t="s">
        <v>317</v>
      </c>
      <c r="BD794">
        <f t="shared" si="56"/>
        <v>0</v>
      </c>
      <c r="BE794">
        <f t="shared" si="59"/>
        <v>1</v>
      </c>
      <c r="BF794">
        <f t="shared" si="59"/>
        <v>0</v>
      </c>
      <c r="BG794">
        <f t="shared" si="59"/>
        <v>0</v>
      </c>
      <c r="BH794">
        <f t="shared" si="59"/>
        <v>0</v>
      </c>
      <c r="BI794">
        <f t="shared" si="59"/>
        <v>0</v>
      </c>
      <c r="BJ794">
        <f t="shared" si="57"/>
        <v>0</v>
      </c>
      <c r="BK794">
        <f t="shared" si="58"/>
        <v>0</v>
      </c>
      <c r="BL794">
        <f t="shared" si="58"/>
        <v>1</v>
      </c>
      <c r="BM794">
        <f t="shared" si="58"/>
        <v>1</v>
      </c>
      <c r="BN794">
        <f t="shared" si="58"/>
        <v>0</v>
      </c>
      <c r="BO794">
        <f t="shared" si="58"/>
        <v>0</v>
      </c>
      <c r="BP794">
        <f t="shared" si="58"/>
        <v>0</v>
      </c>
    </row>
    <row r="795" spans="3:68" x14ac:dyDescent="0.2">
      <c r="C795" s="150" t="str">
        <f>IFERROR(VLOOKUP(TABLA!F795,BLIOTECAS!$C$1:$E$26,3,FALSE),"")</f>
        <v>Humanidades</v>
      </c>
      <c r="D795" s="209">
        <v>43970.711805555555</v>
      </c>
      <c r="E795" s="209" t="s">
        <v>396</v>
      </c>
      <c r="F795" t="s">
        <v>104</v>
      </c>
      <c r="G795" t="s">
        <v>300</v>
      </c>
      <c r="H795" t="s">
        <v>300</v>
      </c>
      <c r="I795" t="s">
        <v>306</v>
      </c>
      <c r="J795" t="s">
        <v>104</v>
      </c>
      <c r="K795" t="s">
        <v>309</v>
      </c>
      <c r="L795" t="s">
        <v>103</v>
      </c>
      <c r="S795" t="s">
        <v>270</v>
      </c>
      <c r="T795" t="s">
        <v>270</v>
      </c>
      <c r="U795">
        <v>4</v>
      </c>
      <c r="V795">
        <v>4</v>
      </c>
      <c r="W795">
        <v>4</v>
      </c>
      <c r="X795">
        <v>1</v>
      </c>
      <c r="Y795">
        <v>2</v>
      </c>
      <c r="Z795">
        <v>5</v>
      </c>
      <c r="AA795">
        <v>1</v>
      </c>
      <c r="AB795">
        <v>4</v>
      </c>
      <c r="AC795">
        <v>2</v>
      </c>
      <c r="AD795">
        <v>3</v>
      </c>
      <c r="AF795">
        <v>4</v>
      </c>
      <c r="AG795">
        <v>4</v>
      </c>
      <c r="AH795">
        <v>4</v>
      </c>
      <c r="AI795">
        <v>3</v>
      </c>
      <c r="AJ795">
        <v>2</v>
      </c>
      <c r="AK795" t="s">
        <v>270</v>
      </c>
      <c r="AL795">
        <v>3</v>
      </c>
      <c r="AM795">
        <v>4</v>
      </c>
      <c r="AN795" t="s">
        <v>345</v>
      </c>
      <c r="AV795" s="109" t="s">
        <v>270</v>
      </c>
      <c r="AW795" t="s">
        <v>26</v>
      </c>
      <c r="AY795">
        <v>5</v>
      </c>
      <c r="AZ795" s="109">
        <v>5</v>
      </c>
      <c r="BA795" s="191" t="s">
        <v>311</v>
      </c>
      <c r="BB795" t="s">
        <v>308</v>
      </c>
      <c r="BD795">
        <f t="shared" si="56"/>
        <v>1</v>
      </c>
      <c r="BE795">
        <f t="shared" si="59"/>
        <v>0</v>
      </c>
      <c r="BF795">
        <f t="shared" si="59"/>
        <v>0</v>
      </c>
      <c r="BG795">
        <f t="shared" si="59"/>
        <v>0</v>
      </c>
      <c r="BH795">
        <f t="shared" si="59"/>
        <v>0</v>
      </c>
      <c r="BI795">
        <f t="shared" si="59"/>
        <v>0</v>
      </c>
      <c r="BJ795">
        <f t="shared" si="57"/>
        <v>0</v>
      </c>
      <c r="BK795">
        <f t="shared" si="58"/>
        <v>0</v>
      </c>
      <c r="BL795">
        <f t="shared" si="58"/>
        <v>0</v>
      </c>
      <c r="BM795">
        <f t="shared" si="58"/>
        <v>1</v>
      </c>
      <c r="BN795">
        <f t="shared" si="58"/>
        <v>0</v>
      </c>
      <c r="BO795">
        <f t="shared" si="58"/>
        <v>0</v>
      </c>
      <c r="BP795">
        <f t="shared" si="58"/>
        <v>0</v>
      </c>
    </row>
    <row r="796" spans="3:68" x14ac:dyDescent="0.2">
      <c r="C796" s="150" t="str">
        <f>IFERROR(VLOOKUP(TABLA!F796,BLIOTECAS!$C$1:$E$26,3,FALSE),"")</f>
        <v>Ciencias de la Salud</v>
      </c>
      <c r="D796" s="209">
        <v>43970.711111111108</v>
      </c>
      <c r="E796" s="209" t="s">
        <v>396</v>
      </c>
      <c r="F796" t="s">
        <v>109</v>
      </c>
      <c r="G796" t="s">
        <v>300</v>
      </c>
      <c r="H796" t="s">
        <v>305</v>
      </c>
      <c r="I796" t="s">
        <v>327</v>
      </c>
      <c r="J796" t="s">
        <v>109</v>
      </c>
      <c r="K796" t="s">
        <v>104</v>
      </c>
      <c r="S796" t="s">
        <v>270</v>
      </c>
      <c r="T796" t="s">
        <v>270</v>
      </c>
      <c r="U796">
        <v>5</v>
      </c>
      <c r="V796">
        <v>5</v>
      </c>
      <c r="W796">
        <v>5</v>
      </c>
      <c r="X796">
        <v>1</v>
      </c>
      <c r="Y796">
        <v>4</v>
      </c>
      <c r="Z796">
        <v>4</v>
      </c>
      <c r="AA796">
        <v>5</v>
      </c>
      <c r="AB796">
        <v>1</v>
      </c>
      <c r="AC796">
        <v>5</v>
      </c>
      <c r="AD796">
        <v>4</v>
      </c>
      <c r="AF796">
        <v>4</v>
      </c>
      <c r="AG796">
        <v>4</v>
      </c>
      <c r="AH796">
        <v>3</v>
      </c>
      <c r="AI796">
        <v>5</v>
      </c>
      <c r="AJ796">
        <v>4</v>
      </c>
      <c r="AK796" t="s">
        <v>270</v>
      </c>
      <c r="AL796">
        <v>3</v>
      </c>
      <c r="AM796">
        <v>5</v>
      </c>
      <c r="AN796" t="s">
        <v>408</v>
      </c>
      <c r="AV796" s="109" t="s">
        <v>270</v>
      </c>
      <c r="AW796" t="s">
        <v>26</v>
      </c>
      <c r="AY796">
        <v>5</v>
      </c>
      <c r="AZ796" s="109">
        <v>5</v>
      </c>
      <c r="BA796" s="191" t="s">
        <v>303</v>
      </c>
      <c r="BB796" t="s">
        <v>308</v>
      </c>
      <c r="BD796">
        <f t="shared" si="56"/>
        <v>1</v>
      </c>
      <c r="BE796">
        <f t="shared" si="59"/>
        <v>0</v>
      </c>
      <c r="BF796">
        <f t="shared" si="59"/>
        <v>1</v>
      </c>
      <c r="BG796">
        <f t="shared" si="59"/>
        <v>0</v>
      </c>
      <c r="BH796">
        <f t="shared" si="59"/>
        <v>0</v>
      </c>
      <c r="BI796">
        <f t="shared" si="59"/>
        <v>0</v>
      </c>
      <c r="BJ796">
        <f t="shared" si="57"/>
        <v>1</v>
      </c>
      <c r="BK796">
        <f t="shared" si="58"/>
        <v>0</v>
      </c>
      <c r="BL796">
        <f t="shared" si="58"/>
        <v>1</v>
      </c>
      <c r="BM796">
        <f t="shared" si="58"/>
        <v>1</v>
      </c>
      <c r="BN796">
        <f t="shared" si="58"/>
        <v>0</v>
      </c>
      <c r="BO796">
        <f t="shared" si="58"/>
        <v>0</v>
      </c>
      <c r="BP796">
        <f t="shared" si="58"/>
        <v>0</v>
      </c>
    </row>
    <row r="797" spans="3:68" x14ac:dyDescent="0.2">
      <c r="C797" s="150" t="str">
        <f>IFERROR(VLOOKUP(TABLA!F797,BLIOTECAS!$C$1:$E$26,3,FALSE),"")</f>
        <v>Humanidades</v>
      </c>
      <c r="D797" s="209">
        <v>43970.711111111108</v>
      </c>
      <c r="E797" s="209" t="s">
        <v>396</v>
      </c>
      <c r="F797" t="s">
        <v>102</v>
      </c>
      <c r="G797" t="s">
        <v>305</v>
      </c>
      <c r="H797" t="s">
        <v>305</v>
      </c>
      <c r="I797" t="s">
        <v>306</v>
      </c>
      <c r="J797" t="s">
        <v>309</v>
      </c>
      <c r="K797" t="s">
        <v>310</v>
      </c>
      <c r="L797" t="s">
        <v>103</v>
      </c>
      <c r="S797" t="s">
        <v>270</v>
      </c>
      <c r="T797" t="s">
        <v>270</v>
      </c>
      <c r="U797">
        <v>3</v>
      </c>
      <c r="V797">
        <v>3</v>
      </c>
      <c r="W797">
        <v>5</v>
      </c>
      <c r="X797">
        <v>4</v>
      </c>
      <c r="Y797">
        <v>4</v>
      </c>
      <c r="Z797">
        <v>5</v>
      </c>
      <c r="AA797">
        <v>5</v>
      </c>
      <c r="AB797">
        <v>1</v>
      </c>
      <c r="AC797">
        <v>4</v>
      </c>
      <c r="AD797">
        <v>5</v>
      </c>
      <c r="AF797">
        <v>5</v>
      </c>
      <c r="AG797">
        <v>5</v>
      </c>
      <c r="AH797">
        <v>4</v>
      </c>
      <c r="AI797">
        <v>4</v>
      </c>
      <c r="AJ797">
        <v>5</v>
      </c>
      <c r="AK797" t="s">
        <v>270</v>
      </c>
      <c r="AL797">
        <v>5</v>
      </c>
      <c r="AM797">
        <v>4</v>
      </c>
      <c r="AN797" t="s">
        <v>307</v>
      </c>
      <c r="AV797" s="109" t="s">
        <v>26</v>
      </c>
      <c r="AW797" t="s">
        <v>26</v>
      </c>
      <c r="AY797">
        <v>4</v>
      </c>
      <c r="AZ797" s="109">
        <v>4</v>
      </c>
      <c r="BA797" s="191" t="s">
        <v>303</v>
      </c>
      <c r="BB797" t="s">
        <v>308</v>
      </c>
      <c r="BD797">
        <f t="shared" si="56"/>
        <v>1</v>
      </c>
      <c r="BE797">
        <f t="shared" si="59"/>
        <v>0</v>
      </c>
      <c r="BF797">
        <f t="shared" si="59"/>
        <v>0</v>
      </c>
      <c r="BG797">
        <f t="shared" si="59"/>
        <v>0</v>
      </c>
      <c r="BH797">
        <f t="shared" si="59"/>
        <v>0</v>
      </c>
      <c r="BI797">
        <f t="shared" si="59"/>
        <v>0</v>
      </c>
      <c r="BJ797">
        <f t="shared" si="57"/>
        <v>0</v>
      </c>
      <c r="BK797">
        <f t="shared" si="58"/>
        <v>0</v>
      </c>
      <c r="BL797">
        <f t="shared" si="58"/>
        <v>0</v>
      </c>
      <c r="BM797">
        <f t="shared" si="58"/>
        <v>0</v>
      </c>
      <c r="BN797">
        <f t="shared" si="58"/>
        <v>0</v>
      </c>
      <c r="BO797">
        <f t="shared" si="58"/>
        <v>1</v>
      </c>
      <c r="BP797">
        <f t="shared" si="58"/>
        <v>0</v>
      </c>
    </row>
    <row r="798" spans="3:68" x14ac:dyDescent="0.2">
      <c r="C798" s="150" t="str">
        <f>IFERROR(VLOOKUP(TABLA!F798,BLIOTECAS!$C$1:$E$26,3,FALSE),"")</f>
        <v>Ciencias Experimentales</v>
      </c>
      <c r="D798" s="209">
        <v>43970.711111111108</v>
      </c>
      <c r="E798" s="209" t="s">
        <v>396</v>
      </c>
      <c r="F798" t="s">
        <v>96</v>
      </c>
      <c r="G798" t="s">
        <v>301</v>
      </c>
      <c r="H798" t="s">
        <v>300</v>
      </c>
      <c r="I798" t="s">
        <v>306</v>
      </c>
      <c r="J798" t="s">
        <v>96</v>
      </c>
      <c r="M798" t="s">
        <v>680</v>
      </c>
      <c r="S798" t="s">
        <v>26</v>
      </c>
      <c r="T798" t="s">
        <v>26</v>
      </c>
      <c r="U798">
        <v>3</v>
      </c>
      <c r="V798">
        <v>1</v>
      </c>
      <c r="W798">
        <v>4</v>
      </c>
      <c r="X798">
        <v>3</v>
      </c>
      <c r="Y798">
        <v>5</v>
      </c>
      <c r="Z798">
        <v>4</v>
      </c>
      <c r="AA798">
        <v>5</v>
      </c>
      <c r="AB798">
        <v>2</v>
      </c>
      <c r="AC798">
        <v>4</v>
      </c>
      <c r="AD798">
        <v>4</v>
      </c>
      <c r="AF798">
        <v>3</v>
      </c>
      <c r="AG798">
        <v>4</v>
      </c>
      <c r="AH798">
        <v>4</v>
      </c>
      <c r="AI798">
        <v>3</v>
      </c>
      <c r="AJ798">
        <v>4</v>
      </c>
      <c r="AK798" t="s">
        <v>26</v>
      </c>
      <c r="AL798">
        <v>3</v>
      </c>
      <c r="AM798">
        <v>3</v>
      </c>
      <c r="AN798" t="s">
        <v>307</v>
      </c>
      <c r="AV798" s="109" t="s">
        <v>270</v>
      </c>
      <c r="AW798" t="s">
        <v>270</v>
      </c>
      <c r="AX798" t="s">
        <v>348</v>
      </c>
      <c r="AY798">
        <v>4</v>
      </c>
      <c r="AZ798" s="109">
        <v>4</v>
      </c>
      <c r="BA798" s="191" t="s">
        <v>311</v>
      </c>
      <c r="BB798" t="s">
        <v>317</v>
      </c>
      <c r="BD798">
        <f t="shared" si="56"/>
        <v>1</v>
      </c>
      <c r="BE798">
        <f t="shared" si="59"/>
        <v>0</v>
      </c>
      <c r="BF798">
        <f t="shared" si="59"/>
        <v>0</v>
      </c>
      <c r="BG798">
        <f t="shared" si="59"/>
        <v>0</v>
      </c>
      <c r="BH798">
        <f t="shared" si="59"/>
        <v>0</v>
      </c>
      <c r="BI798">
        <f t="shared" si="59"/>
        <v>0</v>
      </c>
      <c r="BJ798">
        <f t="shared" si="57"/>
        <v>0</v>
      </c>
      <c r="BK798">
        <f t="shared" si="58"/>
        <v>0</v>
      </c>
      <c r="BL798">
        <f t="shared" si="58"/>
        <v>0</v>
      </c>
      <c r="BM798">
        <f t="shared" si="58"/>
        <v>0</v>
      </c>
      <c r="BN798">
        <f t="shared" si="58"/>
        <v>0</v>
      </c>
      <c r="BO798">
        <f t="shared" si="58"/>
        <v>1</v>
      </c>
      <c r="BP798">
        <f t="shared" si="58"/>
        <v>0</v>
      </c>
    </row>
    <row r="799" spans="3:68" x14ac:dyDescent="0.2">
      <c r="C799" s="150" t="str">
        <f>IFERROR(VLOOKUP(TABLA!F799,BLIOTECAS!$C$1:$E$26,3,FALSE),"")</f>
        <v>Ciencias de la Salud</v>
      </c>
      <c r="D799" s="209">
        <v>43970.710416666669</v>
      </c>
      <c r="E799" s="209" t="s">
        <v>396</v>
      </c>
      <c r="F799" t="s">
        <v>109</v>
      </c>
      <c r="G799" t="s">
        <v>301</v>
      </c>
      <c r="H799" t="s">
        <v>320</v>
      </c>
      <c r="I799" t="s">
        <v>321</v>
      </c>
      <c r="J799" t="s">
        <v>109</v>
      </c>
      <c r="S799" t="s">
        <v>270</v>
      </c>
      <c r="T799" t="s">
        <v>270</v>
      </c>
      <c r="U799">
        <v>3</v>
      </c>
      <c r="V799">
        <v>1</v>
      </c>
      <c r="W799">
        <v>1</v>
      </c>
      <c r="X799">
        <v>1</v>
      </c>
      <c r="Y799">
        <v>5</v>
      </c>
      <c r="Z799">
        <v>3</v>
      </c>
      <c r="AA799">
        <v>5</v>
      </c>
      <c r="AB799">
        <v>1</v>
      </c>
      <c r="AC799">
        <v>5</v>
      </c>
      <c r="AD799">
        <v>5</v>
      </c>
      <c r="AF799">
        <v>5</v>
      </c>
      <c r="AG799">
        <v>5</v>
      </c>
      <c r="AH799">
        <v>5</v>
      </c>
      <c r="AI799">
        <v>5</v>
      </c>
      <c r="AJ799">
        <v>5</v>
      </c>
      <c r="AK799" t="s">
        <v>26</v>
      </c>
      <c r="AL799">
        <v>5</v>
      </c>
      <c r="AM799">
        <v>3</v>
      </c>
      <c r="AN799" t="s">
        <v>345</v>
      </c>
      <c r="AV799" s="109" t="s">
        <v>26</v>
      </c>
      <c r="AW799" t="s">
        <v>26</v>
      </c>
      <c r="AY799">
        <v>5</v>
      </c>
      <c r="AZ799" s="109">
        <v>5</v>
      </c>
      <c r="BA799" s="191" t="s">
        <v>303</v>
      </c>
      <c r="BB799" t="s">
        <v>308</v>
      </c>
      <c r="BD799">
        <f t="shared" si="56"/>
        <v>1</v>
      </c>
      <c r="BE799">
        <f t="shared" si="59"/>
        <v>1</v>
      </c>
      <c r="BF799">
        <f t="shared" si="59"/>
        <v>0</v>
      </c>
      <c r="BG799">
        <f t="shared" si="59"/>
        <v>0</v>
      </c>
      <c r="BH799">
        <f t="shared" si="59"/>
        <v>0</v>
      </c>
      <c r="BI799">
        <f t="shared" si="59"/>
        <v>0</v>
      </c>
      <c r="BJ799">
        <f t="shared" si="57"/>
        <v>0</v>
      </c>
      <c r="BK799">
        <f t="shared" si="58"/>
        <v>0</v>
      </c>
      <c r="BL799">
        <f t="shared" si="58"/>
        <v>0</v>
      </c>
      <c r="BM799">
        <f t="shared" si="58"/>
        <v>1</v>
      </c>
      <c r="BN799">
        <f t="shared" si="58"/>
        <v>0</v>
      </c>
      <c r="BO799">
        <f t="shared" si="58"/>
        <v>0</v>
      </c>
      <c r="BP799">
        <f t="shared" si="58"/>
        <v>0</v>
      </c>
    </row>
    <row r="800" spans="3:68" x14ac:dyDescent="0.2">
      <c r="C800" s="150" t="str">
        <f>IFERROR(VLOOKUP(TABLA!F800,BLIOTECAS!$C$1:$E$26,3,FALSE),"")</f>
        <v>Ciencias Sociales</v>
      </c>
      <c r="D800" s="209">
        <v>43970.709027777775</v>
      </c>
      <c r="E800" s="209" t="s">
        <v>396</v>
      </c>
      <c r="F800" t="s">
        <v>92</v>
      </c>
      <c r="G800" t="s">
        <v>305</v>
      </c>
      <c r="H800" t="s">
        <v>300</v>
      </c>
      <c r="I800" t="s">
        <v>306</v>
      </c>
      <c r="J800" t="s">
        <v>92</v>
      </c>
      <c r="K800" t="s">
        <v>104</v>
      </c>
      <c r="L800" t="s">
        <v>91</v>
      </c>
      <c r="S800" t="s">
        <v>270</v>
      </c>
      <c r="T800" t="s">
        <v>26</v>
      </c>
      <c r="U800">
        <v>1</v>
      </c>
      <c r="V800">
        <v>1</v>
      </c>
      <c r="W800">
        <v>1</v>
      </c>
      <c r="X800">
        <v>4</v>
      </c>
      <c r="Y800">
        <v>2</v>
      </c>
      <c r="Z800">
        <v>5</v>
      </c>
      <c r="AA800">
        <v>4</v>
      </c>
      <c r="AB800">
        <v>1</v>
      </c>
      <c r="AC800">
        <v>4</v>
      </c>
      <c r="AD800">
        <v>3</v>
      </c>
      <c r="AF800">
        <v>3</v>
      </c>
      <c r="AG800">
        <v>4</v>
      </c>
      <c r="AH800">
        <v>4</v>
      </c>
      <c r="AI800">
        <v>3</v>
      </c>
      <c r="AJ800">
        <v>3</v>
      </c>
      <c r="AK800" t="s">
        <v>26</v>
      </c>
      <c r="AL800">
        <v>4</v>
      </c>
      <c r="AM800">
        <v>4</v>
      </c>
      <c r="AN800" t="s">
        <v>408</v>
      </c>
      <c r="AV800" s="109" t="s">
        <v>26</v>
      </c>
      <c r="AW800" t="s">
        <v>26</v>
      </c>
      <c r="AY800">
        <v>5</v>
      </c>
      <c r="AZ800" s="109">
        <v>4</v>
      </c>
      <c r="BA800" s="191" t="s">
        <v>303</v>
      </c>
      <c r="BB800" t="s">
        <v>308</v>
      </c>
      <c r="BD800">
        <f t="shared" si="56"/>
        <v>1</v>
      </c>
      <c r="BE800">
        <f t="shared" si="59"/>
        <v>0</v>
      </c>
      <c r="BF800">
        <f t="shared" si="59"/>
        <v>0</v>
      </c>
      <c r="BG800">
        <f t="shared" si="59"/>
        <v>0</v>
      </c>
      <c r="BH800">
        <f t="shared" si="59"/>
        <v>0</v>
      </c>
      <c r="BI800">
        <f t="shared" si="59"/>
        <v>0</v>
      </c>
      <c r="BJ800">
        <f t="shared" si="57"/>
        <v>1</v>
      </c>
      <c r="BK800">
        <f t="shared" si="58"/>
        <v>0</v>
      </c>
      <c r="BL800">
        <f t="shared" si="58"/>
        <v>1</v>
      </c>
      <c r="BM800">
        <f t="shared" si="58"/>
        <v>1</v>
      </c>
      <c r="BN800">
        <f t="shared" si="58"/>
        <v>0</v>
      </c>
      <c r="BO800">
        <f t="shared" si="58"/>
        <v>0</v>
      </c>
      <c r="BP800">
        <f t="shared" si="58"/>
        <v>0</v>
      </c>
    </row>
    <row r="801" spans="3:68" x14ac:dyDescent="0.2">
      <c r="C801" s="150" t="str">
        <f>IFERROR(VLOOKUP(TABLA!F801,BLIOTECAS!$C$1:$E$26,3,FALSE),"")</f>
        <v>Humanidades</v>
      </c>
      <c r="D801" s="209">
        <v>43970.709027777775</v>
      </c>
      <c r="E801" s="209" t="s">
        <v>396</v>
      </c>
      <c r="F801" t="s">
        <v>102</v>
      </c>
      <c r="G801" t="s">
        <v>301</v>
      </c>
      <c r="H801" t="s">
        <v>300</v>
      </c>
      <c r="I801" t="s">
        <v>306</v>
      </c>
      <c r="J801" t="s">
        <v>310</v>
      </c>
      <c r="K801" t="s">
        <v>103</v>
      </c>
      <c r="L801" t="s">
        <v>104</v>
      </c>
      <c r="S801" t="s">
        <v>270</v>
      </c>
      <c r="T801" t="s">
        <v>270</v>
      </c>
      <c r="U801">
        <v>4</v>
      </c>
      <c r="V801">
        <v>1</v>
      </c>
      <c r="W801">
        <v>1</v>
      </c>
      <c r="X801">
        <v>3</v>
      </c>
      <c r="Y801">
        <v>5</v>
      </c>
      <c r="Z801">
        <v>3</v>
      </c>
      <c r="AA801">
        <v>4</v>
      </c>
      <c r="AB801">
        <v>2</v>
      </c>
      <c r="AC801">
        <v>3</v>
      </c>
      <c r="AD801">
        <v>4</v>
      </c>
      <c r="AF801">
        <v>5</v>
      </c>
      <c r="AG801">
        <v>4</v>
      </c>
      <c r="AH801">
        <v>4</v>
      </c>
      <c r="AI801">
        <v>3</v>
      </c>
      <c r="AJ801">
        <v>5</v>
      </c>
      <c r="AK801" t="s">
        <v>270</v>
      </c>
      <c r="AL801">
        <v>5</v>
      </c>
      <c r="AM801">
        <v>5</v>
      </c>
      <c r="AN801" t="s">
        <v>424</v>
      </c>
      <c r="AV801" s="109" t="s">
        <v>26</v>
      </c>
      <c r="AW801" t="s">
        <v>26</v>
      </c>
      <c r="AY801">
        <v>5</v>
      </c>
      <c r="AZ801" s="109">
        <v>5</v>
      </c>
      <c r="BA801" s="191" t="s">
        <v>303</v>
      </c>
      <c r="BB801" t="s">
        <v>308</v>
      </c>
      <c r="BD801">
        <f t="shared" si="56"/>
        <v>1</v>
      </c>
      <c r="BE801">
        <f t="shared" si="59"/>
        <v>0</v>
      </c>
      <c r="BF801">
        <f t="shared" si="59"/>
        <v>0</v>
      </c>
      <c r="BG801">
        <f t="shared" si="59"/>
        <v>0</v>
      </c>
      <c r="BH801">
        <f t="shared" si="59"/>
        <v>0</v>
      </c>
      <c r="BI801">
        <f t="shared" si="59"/>
        <v>0</v>
      </c>
      <c r="BJ801">
        <f t="shared" si="57"/>
        <v>0</v>
      </c>
      <c r="BK801">
        <f t="shared" si="58"/>
        <v>0</v>
      </c>
      <c r="BL801">
        <f t="shared" si="58"/>
        <v>1</v>
      </c>
      <c r="BM801">
        <f t="shared" si="58"/>
        <v>0</v>
      </c>
      <c r="BN801">
        <f t="shared" si="58"/>
        <v>0</v>
      </c>
      <c r="BO801">
        <f t="shared" si="58"/>
        <v>0</v>
      </c>
      <c r="BP801">
        <f t="shared" si="58"/>
        <v>0</v>
      </c>
    </row>
    <row r="802" spans="3:68" x14ac:dyDescent="0.2">
      <c r="C802" s="150" t="str">
        <f>IFERROR(VLOOKUP(TABLA!F802,BLIOTECAS!$C$1:$E$26,3,FALSE),"")</f>
        <v>Humanidades</v>
      </c>
      <c r="D802" s="209">
        <v>43970.707638888889</v>
      </c>
      <c r="E802" s="209" t="s">
        <v>401</v>
      </c>
      <c r="F802" t="s">
        <v>104</v>
      </c>
      <c r="G802" t="s">
        <v>305</v>
      </c>
      <c r="H802" t="s">
        <v>300</v>
      </c>
      <c r="I802" t="s">
        <v>355</v>
      </c>
      <c r="J802" t="s">
        <v>104</v>
      </c>
      <c r="K802" t="s">
        <v>309</v>
      </c>
      <c r="L802" t="s">
        <v>310</v>
      </c>
      <c r="S802" t="s">
        <v>270</v>
      </c>
      <c r="T802" t="s">
        <v>270</v>
      </c>
      <c r="U802">
        <v>5</v>
      </c>
      <c r="V802">
        <v>5</v>
      </c>
      <c r="W802">
        <v>5</v>
      </c>
      <c r="X802">
        <v>4</v>
      </c>
      <c r="Y802">
        <v>2</v>
      </c>
      <c r="Z802">
        <v>5</v>
      </c>
      <c r="AA802">
        <v>3</v>
      </c>
      <c r="AB802">
        <v>4</v>
      </c>
      <c r="AC802">
        <v>4</v>
      </c>
      <c r="AD802">
        <v>5</v>
      </c>
      <c r="AF802">
        <v>3</v>
      </c>
      <c r="AG802">
        <v>5</v>
      </c>
      <c r="AH802">
        <v>2</v>
      </c>
      <c r="AI802">
        <v>5</v>
      </c>
      <c r="AJ802">
        <v>5</v>
      </c>
      <c r="AK802" t="s">
        <v>270</v>
      </c>
      <c r="AL802">
        <v>2</v>
      </c>
      <c r="AM802">
        <v>4</v>
      </c>
      <c r="AN802" t="s">
        <v>424</v>
      </c>
      <c r="AV802" s="109" t="s">
        <v>270</v>
      </c>
      <c r="AW802" t="s">
        <v>270</v>
      </c>
      <c r="AX802" t="s">
        <v>25</v>
      </c>
      <c r="AY802">
        <v>5</v>
      </c>
      <c r="AZ802" s="109">
        <v>5</v>
      </c>
      <c r="BA802" s="191" t="s">
        <v>303</v>
      </c>
      <c r="BB802" t="s">
        <v>304</v>
      </c>
      <c r="BC802" t="s">
        <v>681</v>
      </c>
      <c r="BD802">
        <f t="shared" si="56"/>
        <v>0</v>
      </c>
      <c r="BE802">
        <f t="shared" si="59"/>
        <v>1</v>
      </c>
      <c r="BF802">
        <f t="shared" si="59"/>
        <v>0</v>
      </c>
      <c r="BG802">
        <f t="shared" si="59"/>
        <v>1</v>
      </c>
      <c r="BH802">
        <f t="shared" si="59"/>
        <v>1</v>
      </c>
      <c r="BI802">
        <f t="shared" si="59"/>
        <v>0</v>
      </c>
      <c r="BJ802">
        <f t="shared" si="57"/>
        <v>0</v>
      </c>
      <c r="BK802">
        <f t="shared" si="58"/>
        <v>0</v>
      </c>
      <c r="BL802">
        <f t="shared" si="58"/>
        <v>1</v>
      </c>
      <c r="BM802">
        <f t="shared" si="58"/>
        <v>0</v>
      </c>
      <c r="BN802">
        <f t="shared" si="58"/>
        <v>0</v>
      </c>
      <c r="BO802">
        <f t="shared" si="58"/>
        <v>0</v>
      </c>
      <c r="BP802">
        <f t="shared" si="58"/>
        <v>0</v>
      </c>
    </row>
    <row r="803" spans="3:68" x14ac:dyDescent="0.2">
      <c r="C803" s="150" t="str">
        <f>IFERROR(VLOOKUP(TABLA!F803,BLIOTECAS!$C$1:$E$26,3,FALSE),"")</f>
        <v>Humanidades</v>
      </c>
      <c r="D803" s="209">
        <v>43970.707638888889</v>
      </c>
      <c r="E803" s="209" t="s">
        <v>407</v>
      </c>
      <c r="F803" t="s">
        <v>100</v>
      </c>
      <c r="G803" t="s">
        <v>305</v>
      </c>
      <c r="H803" t="s">
        <v>305</v>
      </c>
      <c r="I803" t="s">
        <v>306</v>
      </c>
      <c r="J803" t="s">
        <v>100</v>
      </c>
      <c r="K803" t="s">
        <v>103</v>
      </c>
      <c r="L803" t="s">
        <v>322</v>
      </c>
      <c r="S803" t="s">
        <v>270</v>
      </c>
      <c r="T803" t="s">
        <v>270</v>
      </c>
      <c r="U803">
        <v>5</v>
      </c>
      <c r="V803">
        <v>2</v>
      </c>
      <c r="W803">
        <v>3</v>
      </c>
      <c r="X803">
        <v>4</v>
      </c>
      <c r="Y803">
        <v>5</v>
      </c>
      <c r="Z803">
        <v>5</v>
      </c>
      <c r="AA803">
        <v>5</v>
      </c>
      <c r="AB803">
        <v>1</v>
      </c>
      <c r="AC803">
        <v>4</v>
      </c>
      <c r="AD803">
        <v>5</v>
      </c>
      <c r="AF803">
        <v>3</v>
      </c>
      <c r="AG803">
        <v>4</v>
      </c>
      <c r="AH803">
        <v>5</v>
      </c>
      <c r="AI803">
        <v>3</v>
      </c>
      <c r="AJ803">
        <v>3</v>
      </c>
      <c r="AK803" t="s">
        <v>270</v>
      </c>
      <c r="AL803">
        <v>4</v>
      </c>
      <c r="AM803">
        <v>3</v>
      </c>
      <c r="AN803" t="s">
        <v>408</v>
      </c>
      <c r="AV803" s="109" t="s">
        <v>270</v>
      </c>
      <c r="AW803" t="s">
        <v>26</v>
      </c>
      <c r="AY803">
        <v>5</v>
      </c>
      <c r="AZ803" s="109">
        <v>5</v>
      </c>
      <c r="BA803" s="191" t="s">
        <v>303</v>
      </c>
      <c r="BB803" t="s">
        <v>308</v>
      </c>
      <c r="BC803" t="s">
        <v>682</v>
      </c>
      <c r="BD803">
        <f t="shared" si="56"/>
        <v>1</v>
      </c>
      <c r="BE803">
        <f t="shared" si="59"/>
        <v>0</v>
      </c>
      <c r="BF803">
        <f t="shared" si="59"/>
        <v>0</v>
      </c>
      <c r="BG803">
        <f t="shared" si="59"/>
        <v>0</v>
      </c>
      <c r="BH803">
        <f t="shared" si="59"/>
        <v>0</v>
      </c>
      <c r="BI803">
        <f t="shared" si="59"/>
        <v>0</v>
      </c>
      <c r="BJ803">
        <f t="shared" si="57"/>
        <v>1</v>
      </c>
      <c r="BK803">
        <f t="shared" si="58"/>
        <v>0</v>
      </c>
      <c r="BL803">
        <f t="shared" si="58"/>
        <v>1</v>
      </c>
      <c r="BM803">
        <f t="shared" si="58"/>
        <v>1</v>
      </c>
      <c r="BN803">
        <f t="shared" si="58"/>
        <v>0</v>
      </c>
      <c r="BO803">
        <f t="shared" si="58"/>
        <v>0</v>
      </c>
      <c r="BP803">
        <f t="shared" si="58"/>
        <v>0</v>
      </c>
    </row>
    <row r="804" spans="3:68" x14ac:dyDescent="0.2">
      <c r="C804" s="150" t="str">
        <f>IFERROR(VLOOKUP(TABLA!F804,BLIOTECAS!$C$1:$E$26,3,FALSE),"")</f>
        <v>Ciencias de la Salud</v>
      </c>
      <c r="D804" s="209">
        <v>43970.706944444442</v>
      </c>
      <c r="E804" s="209" t="s">
        <v>396</v>
      </c>
      <c r="F804" t="s">
        <v>106</v>
      </c>
      <c r="G804" t="s">
        <v>300</v>
      </c>
      <c r="H804" t="s">
        <v>300</v>
      </c>
      <c r="I804" t="s">
        <v>306</v>
      </c>
      <c r="J804" t="s">
        <v>309</v>
      </c>
      <c r="K804" t="s">
        <v>106</v>
      </c>
      <c r="S804" t="s">
        <v>270</v>
      </c>
      <c r="T804" t="s">
        <v>270</v>
      </c>
      <c r="U804">
        <v>4</v>
      </c>
      <c r="V804">
        <v>1</v>
      </c>
      <c r="W804">
        <v>2</v>
      </c>
      <c r="X804">
        <v>5</v>
      </c>
      <c r="Y804">
        <v>4</v>
      </c>
      <c r="Z804">
        <v>4</v>
      </c>
      <c r="AA804">
        <v>3</v>
      </c>
      <c r="AB804">
        <v>1</v>
      </c>
      <c r="AC804">
        <v>3</v>
      </c>
      <c r="AD804">
        <v>5</v>
      </c>
      <c r="AF804">
        <v>3</v>
      </c>
      <c r="AG804">
        <v>4</v>
      </c>
      <c r="AH804">
        <v>4</v>
      </c>
      <c r="AI804">
        <v>3</v>
      </c>
      <c r="AJ804">
        <v>5</v>
      </c>
      <c r="AK804" t="s">
        <v>26</v>
      </c>
      <c r="AL804">
        <v>4</v>
      </c>
      <c r="AM804">
        <v>3</v>
      </c>
      <c r="AN804" t="s">
        <v>307</v>
      </c>
      <c r="AV804" s="109" t="s">
        <v>26</v>
      </c>
      <c r="AW804" t="s">
        <v>26</v>
      </c>
      <c r="AY804">
        <v>4</v>
      </c>
      <c r="AZ804" s="109">
        <v>3</v>
      </c>
      <c r="BA804" s="191" t="s">
        <v>311</v>
      </c>
      <c r="BB804" t="s">
        <v>317</v>
      </c>
      <c r="BD804">
        <f t="shared" si="56"/>
        <v>1</v>
      </c>
      <c r="BE804">
        <f t="shared" si="59"/>
        <v>0</v>
      </c>
      <c r="BF804">
        <f t="shared" si="59"/>
        <v>0</v>
      </c>
      <c r="BG804">
        <f t="shared" si="59"/>
        <v>0</v>
      </c>
      <c r="BH804">
        <f t="shared" si="59"/>
        <v>0</v>
      </c>
      <c r="BI804">
        <f t="shared" si="59"/>
        <v>0</v>
      </c>
      <c r="BJ804">
        <f t="shared" si="57"/>
        <v>0</v>
      </c>
      <c r="BK804">
        <f t="shared" si="58"/>
        <v>0</v>
      </c>
      <c r="BL804">
        <f t="shared" si="58"/>
        <v>0</v>
      </c>
      <c r="BM804">
        <f t="shared" si="58"/>
        <v>0</v>
      </c>
      <c r="BN804">
        <f t="shared" si="58"/>
        <v>0</v>
      </c>
      <c r="BO804">
        <f t="shared" si="58"/>
        <v>1</v>
      </c>
      <c r="BP804">
        <f t="shared" si="58"/>
        <v>0</v>
      </c>
    </row>
    <row r="805" spans="3:68" x14ac:dyDescent="0.2">
      <c r="C805" s="150" t="str">
        <f>IFERROR(VLOOKUP(TABLA!F805,BLIOTECAS!$C$1:$E$26,3,FALSE),"")</f>
        <v/>
      </c>
      <c r="D805" s="209">
        <v>43970.706944444442</v>
      </c>
      <c r="E805" s="209" t="s">
        <v>396</v>
      </c>
      <c r="G805" t="s">
        <v>305</v>
      </c>
      <c r="H805" t="s">
        <v>320</v>
      </c>
      <c r="I805" t="s">
        <v>306</v>
      </c>
      <c r="J805" t="s">
        <v>96</v>
      </c>
      <c r="K805" t="s">
        <v>309</v>
      </c>
      <c r="M805" t="s">
        <v>683</v>
      </c>
      <c r="S805" t="s">
        <v>26</v>
      </c>
      <c r="T805" t="s">
        <v>270</v>
      </c>
      <c r="U805">
        <v>4</v>
      </c>
      <c r="V805">
        <v>1</v>
      </c>
      <c r="W805">
        <v>1</v>
      </c>
      <c r="X805">
        <v>4</v>
      </c>
      <c r="Y805">
        <v>4</v>
      </c>
      <c r="Z805">
        <v>2</v>
      </c>
      <c r="AA805">
        <v>5</v>
      </c>
      <c r="AB805">
        <v>1</v>
      </c>
      <c r="AC805">
        <v>4</v>
      </c>
      <c r="AD805">
        <v>3</v>
      </c>
      <c r="AF805">
        <v>2</v>
      </c>
      <c r="AG805">
        <v>3</v>
      </c>
      <c r="AH805">
        <v>2</v>
      </c>
      <c r="AI805">
        <v>2</v>
      </c>
      <c r="AJ805">
        <v>4</v>
      </c>
      <c r="AK805" t="s">
        <v>26</v>
      </c>
      <c r="AL805">
        <v>2</v>
      </c>
      <c r="AM805">
        <v>2</v>
      </c>
      <c r="AN805" t="s">
        <v>468</v>
      </c>
      <c r="AV805" s="109" t="s">
        <v>26</v>
      </c>
      <c r="AW805" t="s">
        <v>26</v>
      </c>
      <c r="AY805">
        <v>4</v>
      </c>
      <c r="AZ805" s="109">
        <v>4</v>
      </c>
      <c r="BA805" s="191" t="s">
        <v>311</v>
      </c>
      <c r="BB805" t="s">
        <v>308</v>
      </c>
      <c r="BD805">
        <f t="shared" si="56"/>
        <v>1</v>
      </c>
      <c r="BE805">
        <f t="shared" si="59"/>
        <v>0</v>
      </c>
      <c r="BF805">
        <f t="shared" si="59"/>
        <v>0</v>
      </c>
      <c r="BG805">
        <f t="shared" si="59"/>
        <v>0</v>
      </c>
      <c r="BH805">
        <f t="shared" si="59"/>
        <v>0</v>
      </c>
      <c r="BI805">
        <f t="shared" si="59"/>
        <v>0</v>
      </c>
      <c r="BJ805">
        <f t="shared" si="57"/>
        <v>1</v>
      </c>
      <c r="BK805">
        <f t="shared" si="58"/>
        <v>1</v>
      </c>
      <c r="BL805">
        <f t="shared" si="58"/>
        <v>1</v>
      </c>
      <c r="BM805">
        <f t="shared" si="58"/>
        <v>1</v>
      </c>
      <c r="BN805">
        <f t="shared" si="58"/>
        <v>1</v>
      </c>
      <c r="BO805">
        <f t="shared" si="58"/>
        <v>0</v>
      </c>
      <c r="BP805">
        <f t="shared" si="58"/>
        <v>0</v>
      </c>
    </row>
    <row r="806" spans="3:68" x14ac:dyDescent="0.2">
      <c r="C806" s="150" t="str">
        <f>IFERROR(VLOOKUP(TABLA!F806,BLIOTECAS!$C$1:$E$26,3,FALSE),"")</f>
        <v>Ciencias Experimentales</v>
      </c>
      <c r="D806" s="209">
        <v>43970.706250000003</v>
      </c>
      <c r="E806" s="209" t="s">
        <v>396</v>
      </c>
      <c r="F806" t="s">
        <v>90</v>
      </c>
      <c r="G806" t="s">
        <v>397</v>
      </c>
      <c r="H806" t="s">
        <v>300</v>
      </c>
      <c r="I806" t="s">
        <v>327</v>
      </c>
      <c r="J806" t="s">
        <v>90</v>
      </c>
      <c r="K806" t="s">
        <v>95</v>
      </c>
      <c r="L806" t="s">
        <v>309</v>
      </c>
      <c r="S806" t="s">
        <v>270</v>
      </c>
      <c r="T806" t="s">
        <v>270</v>
      </c>
      <c r="U806">
        <v>4</v>
      </c>
      <c r="V806">
        <v>1</v>
      </c>
      <c r="W806">
        <v>3</v>
      </c>
      <c r="X806">
        <v>1</v>
      </c>
      <c r="Y806">
        <v>5</v>
      </c>
      <c r="Z806">
        <v>5</v>
      </c>
      <c r="AA806">
        <v>5</v>
      </c>
      <c r="AB806">
        <v>3</v>
      </c>
      <c r="AC806">
        <v>2</v>
      </c>
      <c r="AD806">
        <v>2</v>
      </c>
      <c r="AF806">
        <v>1</v>
      </c>
      <c r="AG806">
        <v>3</v>
      </c>
      <c r="AH806">
        <v>3</v>
      </c>
      <c r="AI806">
        <v>3</v>
      </c>
      <c r="AJ806">
        <v>4</v>
      </c>
      <c r="AK806" t="s">
        <v>26</v>
      </c>
      <c r="AL806">
        <v>3</v>
      </c>
      <c r="AM806">
        <v>1</v>
      </c>
      <c r="AN806" t="s">
        <v>408</v>
      </c>
      <c r="AV806" s="109" t="s">
        <v>26</v>
      </c>
      <c r="AW806" t="s">
        <v>26</v>
      </c>
      <c r="AY806">
        <v>4</v>
      </c>
      <c r="AZ806" s="109">
        <v>4</v>
      </c>
      <c r="BA806" s="191" t="s">
        <v>311</v>
      </c>
      <c r="BB806" t="s">
        <v>317</v>
      </c>
      <c r="BD806">
        <f t="shared" si="56"/>
        <v>1</v>
      </c>
      <c r="BE806">
        <f t="shared" si="59"/>
        <v>0</v>
      </c>
      <c r="BF806">
        <f t="shared" si="59"/>
        <v>1</v>
      </c>
      <c r="BG806">
        <f t="shared" si="59"/>
        <v>0</v>
      </c>
      <c r="BH806">
        <f t="shared" si="59"/>
        <v>0</v>
      </c>
      <c r="BI806">
        <f t="shared" si="59"/>
        <v>0</v>
      </c>
      <c r="BJ806">
        <f t="shared" si="57"/>
        <v>1</v>
      </c>
      <c r="BK806">
        <f t="shared" si="58"/>
        <v>0</v>
      </c>
      <c r="BL806">
        <f t="shared" si="58"/>
        <v>1</v>
      </c>
      <c r="BM806">
        <f t="shared" si="58"/>
        <v>1</v>
      </c>
      <c r="BN806">
        <f t="shared" si="58"/>
        <v>0</v>
      </c>
      <c r="BO806">
        <f t="shared" si="58"/>
        <v>0</v>
      </c>
      <c r="BP806">
        <f t="shared" si="58"/>
        <v>0</v>
      </c>
    </row>
    <row r="807" spans="3:68" x14ac:dyDescent="0.2">
      <c r="C807" s="150" t="str">
        <f>IFERROR(VLOOKUP(TABLA!F807,BLIOTECAS!$C$1:$E$26,3,FALSE),"")</f>
        <v>Ciencias de la Salud</v>
      </c>
      <c r="D807" s="209">
        <v>43970.706250000003</v>
      </c>
      <c r="E807" s="209" t="s">
        <v>418</v>
      </c>
      <c r="F807" t="s">
        <v>224</v>
      </c>
      <c r="G807" t="s">
        <v>300</v>
      </c>
      <c r="H807" t="s">
        <v>300</v>
      </c>
      <c r="I807" t="s">
        <v>306</v>
      </c>
      <c r="J807" t="s">
        <v>224</v>
      </c>
      <c r="S807" t="s">
        <v>26</v>
      </c>
      <c r="T807" t="s">
        <v>270</v>
      </c>
      <c r="U807">
        <v>3</v>
      </c>
      <c r="V807">
        <v>1</v>
      </c>
      <c r="W807">
        <v>1</v>
      </c>
      <c r="X807">
        <v>1</v>
      </c>
      <c r="Y807">
        <v>5</v>
      </c>
      <c r="Z807">
        <v>3</v>
      </c>
      <c r="AA807">
        <v>5</v>
      </c>
      <c r="AB807">
        <v>1</v>
      </c>
      <c r="AC807">
        <v>5</v>
      </c>
      <c r="AD807">
        <v>4</v>
      </c>
      <c r="AF807">
        <v>4</v>
      </c>
      <c r="AG807">
        <v>5</v>
      </c>
      <c r="AH807">
        <v>5</v>
      </c>
      <c r="AI807">
        <v>4</v>
      </c>
      <c r="AJ807">
        <v>5</v>
      </c>
      <c r="AK807" t="s">
        <v>26</v>
      </c>
      <c r="AL807">
        <v>4</v>
      </c>
      <c r="AM807">
        <v>3</v>
      </c>
      <c r="AN807" t="s">
        <v>307</v>
      </c>
      <c r="AV807" s="109" t="s">
        <v>270</v>
      </c>
      <c r="AW807" t="s">
        <v>270</v>
      </c>
      <c r="AX807" t="s">
        <v>313</v>
      </c>
      <c r="AY807">
        <v>5</v>
      </c>
      <c r="AZ807" s="109">
        <v>5</v>
      </c>
      <c r="BA807" s="191" t="s">
        <v>303</v>
      </c>
      <c r="BD807">
        <f t="shared" ref="BD807:BD870" si="60">IF(IFERROR(FIND(BD$1,$I807,1),0)&lt;&gt;0,1,0)</f>
        <v>1</v>
      </c>
      <c r="BE807">
        <f t="shared" si="59"/>
        <v>0</v>
      </c>
      <c r="BF807">
        <f t="shared" si="59"/>
        <v>0</v>
      </c>
      <c r="BG807">
        <f t="shared" si="59"/>
        <v>0</v>
      </c>
      <c r="BH807">
        <f t="shared" si="59"/>
        <v>0</v>
      </c>
      <c r="BI807">
        <f t="shared" si="59"/>
        <v>0</v>
      </c>
      <c r="BJ807">
        <f t="shared" si="57"/>
        <v>0</v>
      </c>
      <c r="BK807">
        <f t="shared" si="58"/>
        <v>0</v>
      </c>
      <c r="BL807">
        <f t="shared" si="58"/>
        <v>0</v>
      </c>
      <c r="BM807">
        <f t="shared" si="58"/>
        <v>0</v>
      </c>
      <c r="BN807">
        <f t="shared" si="58"/>
        <v>0</v>
      </c>
      <c r="BO807">
        <f t="shared" si="58"/>
        <v>1</v>
      </c>
      <c r="BP807">
        <f t="shared" si="58"/>
        <v>0</v>
      </c>
    </row>
    <row r="808" spans="3:68" x14ac:dyDescent="0.2">
      <c r="C808" s="150" t="str">
        <f>IFERROR(VLOOKUP(TABLA!F808,BLIOTECAS!$C$1:$E$26,3,FALSE),"")</f>
        <v>Ciencias Experimentales</v>
      </c>
      <c r="D808" s="209">
        <v>43970.705555555556</v>
      </c>
      <c r="E808" s="209" t="s">
        <v>396</v>
      </c>
      <c r="F808" t="s">
        <v>98</v>
      </c>
      <c r="G808" t="s">
        <v>301</v>
      </c>
      <c r="H808" t="s">
        <v>320</v>
      </c>
      <c r="I808" t="s">
        <v>315</v>
      </c>
      <c r="J808" t="s">
        <v>309</v>
      </c>
      <c r="K808" t="s">
        <v>98</v>
      </c>
      <c r="L808" t="s">
        <v>84</v>
      </c>
      <c r="S808" t="s">
        <v>270</v>
      </c>
      <c r="T808" t="s">
        <v>270</v>
      </c>
      <c r="U808">
        <v>5</v>
      </c>
      <c r="V808">
        <v>5</v>
      </c>
      <c r="W808">
        <v>5</v>
      </c>
      <c r="X808">
        <v>1</v>
      </c>
      <c r="Y808">
        <v>2</v>
      </c>
      <c r="Z808">
        <v>4</v>
      </c>
      <c r="AA808">
        <v>4</v>
      </c>
      <c r="AB808">
        <v>1</v>
      </c>
      <c r="AC808">
        <v>1</v>
      </c>
      <c r="AD808">
        <v>1</v>
      </c>
      <c r="AF808">
        <v>3</v>
      </c>
      <c r="AG808">
        <v>2</v>
      </c>
      <c r="AH808">
        <v>3</v>
      </c>
      <c r="AJ808">
        <v>1</v>
      </c>
      <c r="AK808" t="s">
        <v>26</v>
      </c>
      <c r="AL808">
        <v>2</v>
      </c>
      <c r="AM808">
        <v>2</v>
      </c>
      <c r="AV808" s="109" t="s">
        <v>26</v>
      </c>
      <c r="AW808" t="s">
        <v>26</v>
      </c>
      <c r="AY808">
        <v>2</v>
      </c>
      <c r="AZ808" s="109">
        <v>1</v>
      </c>
      <c r="BA808" s="191" t="s">
        <v>319</v>
      </c>
      <c r="BB808" t="s">
        <v>317</v>
      </c>
      <c r="BD808">
        <f t="shared" si="60"/>
        <v>0</v>
      </c>
      <c r="BE808">
        <f t="shared" si="59"/>
        <v>1</v>
      </c>
      <c r="BF808">
        <f t="shared" si="59"/>
        <v>0</v>
      </c>
      <c r="BG808">
        <f t="shared" si="59"/>
        <v>0</v>
      </c>
      <c r="BH808">
        <f t="shared" si="59"/>
        <v>0</v>
      </c>
      <c r="BI808">
        <f t="shared" si="59"/>
        <v>0</v>
      </c>
      <c r="BJ808">
        <f t="shared" si="57"/>
        <v>0</v>
      </c>
      <c r="BK808">
        <f t="shared" si="58"/>
        <v>0</v>
      </c>
      <c r="BL808">
        <f t="shared" si="58"/>
        <v>0</v>
      </c>
      <c r="BM808">
        <f t="shared" si="58"/>
        <v>0</v>
      </c>
      <c r="BN808">
        <f t="shared" si="58"/>
        <v>0</v>
      </c>
      <c r="BO808">
        <f t="shared" si="58"/>
        <v>0</v>
      </c>
      <c r="BP808">
        <f t="shared" si="58"/>
        <v>0</v>
      </c>
    </row>
    <row r="809" spans="3:68" x14ac:dyDescent="0.2">
      <c r="C809" s="150" t="str">
        <f>IFERROR(VLOOKUP(TABLA!F809,BLIOTECAS!$C$1:$E$26,3,FALSE),"")</f>
        <v>Humanidades</v>
      </c>
      <c r="D809" s="209">
        <v>43970.705555555556</v>
      </c>
      <c r="E809" s="209" t="s">
        <v>418</v>
      </c>
      <c r="F809" t="s">
        <v>104</v>
      </c>
      <c r="G809" t="s">
        <v>305</v>
      </c>
      <c r="H809" t="s">
        <v>305</v>
      </c>
      <c r="I809" t="s">
        <v>306</v>
      </c>
      <c r="J809" t="s">
        <v>106</v>
      </c>
      <c r="K809" t="s">
        <v>309</v>
      </c>
      <c r="L809" t="s">
        <v>104</v>
      </c>
      <c r="S809" t="s">
        <v>26</v>
      </c>
      <c r="T809" t="s">
        <v>270</v>
      </c>
      <c r="U809">
        <v>4</v>
      </c>
      <c r="V809">
        <v>3</v>
      </c>
      <c r="W809">
        <v>3</v>
      </c>
      <c r="X809">
        <v>2</v>
      </c>
      <c r="Y809">
        <v>4</v>
      </c>
      <c r="Z809">
        <v>3</v>
      </c>
      <c r="AA809">
        <v>4</v>
      </c>
      <c r="AB809">
        <v>2</v>
      </c>
      <c r="AC809">
        <v>3</v>
      </c>
      <c r="AD809">
        <v>3</v>
      </c>
      <c r="AF809">
        <v>3</v>
      </c>
      <c r="AG809">
        <v>3</v>
      </c>
      <c r="AH809">
        <v>3</v>
      </c>
      <c r="AI809">
        <v>3</v>
      </c>
      <c r="AJ809">
        <v>3</v>
      </c>
      <c r="AK809" t="s">
        <v>270</v>
      </c>
      <c r="AL809">
        <v>3</v>
      </c>
      <c r="AM809">
        <v>2</v>
      </c>
      <c r="AN809" t="s">
        <v>438</v>
      </c>
      <c r="AV809" s="109" t="s">
        <v>270</v>
      </c>
      <c r="AW809" t="s">
        <v>26</v>
      </c>
      <c r="AY809">
        <v>3</v>
      </c>
      <c r="AZ809" s="109">
        <v>3</v>
      </c>
      <c r="BA809" s="191" t="s">
        <v>311</v>
      </c>
      <c r="BB809" t="s">
        <v>317</v>
      </c>
      <c r="BD809">
        <f t="shared" si="60"/>
        <v>1</v>
      </c>
      <c r="BE809">
        <f t="shared" si="59"/>
        <v>0</v>
      </c>
      <c r="BF809">
        <f t="shared" si="59"/>
        <v>0</v>
      </c>
      <c r="BG809">
        <f t="shared" si="59"/>
        <v>0</v>
      </c>
      <c r="BH809">
        <f t="shared" si="59"/>
        <v>0</v>
      </c>
      <c r="BI809">
        <f t="shared" si="59"/>
        <v>0</v>
      </c>
      <c r="BJ809">
        <f t="shared" si="57"/>
        <v>1</v>
      </c>
      <c r="BK809">
        <f t="shared" si="58"/>
        <v>1</v>
      </c>
      <c r="BL809">
        <f t="shared" si="58"/>
        <v>0</v>
      </c>
      <c r="BM809">
        <f t="shared" si="58"/>
        <v>1</v>
      </c>
      <c r="BN809">
        <f t="shared" si="58"/>
        <v>0</v>
      </c>
      <c r="BO809">
        <f t="shared" si="58"/>
        <v>0</v>
      </c>
      <c r="BP809">
        <f t="shared" si="58"/>
        <v>0</v>
      </c>
    </row>
    <row r="810" spans="3:68" x14ac:dyDescent="0.2">
      <c r="C810" s="150" t="str">
        <f>IFERROR(VLOOKUP(TABLA!F810,BLIOTECAS!$C$1:$E$26,3,FALSE),"")</f>
        <v>Ciencias Sociales</v>
      </c>
      <c r="D810" s="209">
        <v>43970.704861111109</v>
      </c>
      <c r="E810" s="209" t="s">
        <v>396</v>
      </c>
      <c r="F810" t="s">
        <v>92</v>
      </c>
      <c r="G810" t="s">
        <v>301</v>
      </c>
      <c r="H810" t="s">
        <v>300</v>
      </c>
      <c r="I810" t="s">
        <v>336</v>
      </c>
      <c r="J810" t="s">
        <v>92</v>
      </c>
      <c r="K810" t="s">
        <v>309</v>
      </c>
      <c r="L810" t="s">
        <v>84</v>
      </c>
      <c r="M810" t="s">
        <v>684</v>
      </c>
      <c r="T810" t="s">
        <v>270</v>
      </c>
      <c r="U810">
        <v>5</v>
      </c>
      <c r="V810">
        <v>5</v>
      </c>
      <c r="W810">
        <v>4</v>
      </c>
      <c r="X810">
        <v>5</v>
      </c>
      <c r="Y810">
        <v>5</v>
      </c>
      <c r="Z810">
        <v>5</v>
      </c>
      <c r="AA810">
        <v>5</v>
      </c>
      <c r="AB810">
        <v>5</v>
      </c>
      <c r="AC810">
        <v>5</v>
      </c>
      <c r="AD810">
        <v>5</v>
      </c>
      <c r="AF810">
        <v>5</v>
      </c>
      <c r="AG810">
        <v>5</v>
      </c>
      <c r="AH810">
        <v>5</v>
      </c>
      <c r="AI810">
        <v>5</v>
      </c>
      <c r="AJ810">
        <v>5</v>
      </c>
      <c r="AK810" t="s">
        <v>270</v>
      </c>
      <c r="AL810">
        <v>5</v>
      </c>
      <c r="AM810">
        <v>5</v>
      </c>
      <c r="AN810" t="s">
        <v>408</v>
      </c>
      <c r="AW810" t="s">
        <v>26</v>
      </c>
      <c r="AY810">
        <v>5</v>
      </c>
      <c r="AZ810" s="109">
        <v>5</v>
      </c>
      <c r="BA810" s="191" t="s">
        <v>303</v>
      </c>
      <c r="BB810" t="s">
        <v>304</v>
      </c>
      <c r="BD810">
        <f t="shared" si="60"/>
        <v>0</v>
      </c>
      <c r="BE810">
        <f t="shared" si="59"/>
        <v>1</v>
      </c>
      <c r="BF810">
        <f t="shared" si="59"/>
        <v>1</v>
      </c>
      <c r="BG810">
        <f t="shared" si="59"/>
        <v>0</v>
      </c>
      <c r="BH810">
        <f t="shared" si="59"/>
        <v>0</v>
      </c>
      <c r="BI810">
        <f t="shared" si="59"/>
        <v>0</v>
      </c>
      <c r="BJ810">
        <f t="shared" si="57"/>
        <v>1</v>
      </c>
      <c r="BK810">
        <f t="shared" si="58"/>
        <v>0</v>
      </c>
      <c r="BL810">
        <f t="shared" si="58"/>
        <v>1</v>
      </c>
      <c r="BM810">
        <f t="shared" si="58"/>
        <v>1</v>
      </c>
      <c r="BN810">
        <f t="shared" si="58"/>
        <v>0</v>
      </c>
      <c r="BO810">
        <f t="shared" si="58"/>
        <v>0</v>
      </c>
      <c r="BP810">
        <f t="shared" si="58"/>
        <v>0</v>
      </c>
    </row>
    <row r="811" spans="3:68" x14ac:dyDescent="0.2">
      <c r="C811" s="150" t="str">
        <f>IFERROR(VLOOKUP(TABLA!F811,BLIOTECAS!$C$1:$E$26,3,FALSE),"")</f>
        <v>Ciencias de la Salud</v>
      </c>
      <c r="D811" s="209">
        <v>43970.70416666667</v>
      </c>
      <c r="E811" s="209" t="s">
        <v>401</v>
      </c>
      <c r="F811" t="s">
        <v>101</v>
      </c>
      <c r="G811" t="s">
        <v>300</v>
      </c>
      <c r="H811" t="s">
        <v>301</v>
      </c>
      <c r="I811" t="s">
        <v>316</v>
      </c>
      <c r="J811" t="s">
        <v>101</v>
      </c>
      <c r="K811" t="s">
        <v>106</v>
      </c>
      <c r="S811" t="s">
        <v>270</v>
      </c>
      <c r="T811" t="s">
        <v>270</v>
      </c>
      <c r="U811">
        <v>5</v>
      </c>
      <c r="V811">
        <v>5</v>
      </c>
      <c r="W811">
        <v>3</v>
      </c>
      <c r="X811">
        <v>1</v>
      </c>
      <c r="Y811">
        <v>1</v>
      </c>
      <c r="Z811">
        <v>1</v>
      </c>
      <c r="AA811">
        <v>1</v>
      </c>
      <c r="AB811">
        <v>1</v>
      </c>
      <c r="AC811">
        <v>5</v>
      </c>
      <c r="AD811">
        <v>5</v>
      </c>
      <c r="AF811">
        <v>5</v>
      </c>
      <c r="AG811">
        <v>5</v>
      </c>
      <c r="AH811">
        <v>5</v>
      </c>
      <c r="AI811">
        <v>5</v>
      </c>
      <c r="AJ811">
        <v>5</v>
      </c>
      <c r="AK811" t="s">
        <v>26</v>
      </c>
      <c r="AL811">
        <v>5</v>
      </c>
      <c r="AM811">
        <v>1</v>
      </c>
      <c r="AN811" t="s">
        <v>345</v>
      </c>
      <c r="AV811" s="109" t="s">
        <v>270</v>
      </c>
      <c r="AW811" t="s">
        <v>270</v>
      </c>
      <c r="AX811" t="s">
        <v>25</v>
      </c>
      <c r="AY811">
        <v>5</v>
      </c>
      <c r="AZ811" s="109">
        <v>5</v>
      </c>
      <c r="BA811" s="191" t="s">
        <v>303</v>
      </c>
      <c r="BB811" t="s">
        <v>308</v>
      </c>
      <c r="BD811">
        <f t="shared" si="60"/>
        <v>0</v>
      </c>
      <c r="BE811">
        <f t="shared" si="59"/>
        <v>0</v>
      </c>
      <c r="BF811">
        <f t="shared" si="59"/>
        <v>0</v>
      </c>
      <c r="BG811">
        <f t="shared" si="59"/>
        <v>1</v>
      </c>
      <c r="BH811">
        <f t="shared" si="59"/>
        <v>0</v>
      </c>
      <c r="BI811">
        <f t="shared" si="59"/>
        <v>0</v>
      </c>
      <c r="BJ811">
        <f t="shared" si="57"/>
        <v>0</v>
      </c>
      <c r="BK811">
        <f t="shared" si="58"/>
        <v>0</v>
      </c>
      <c r="BL811">
        <f t="shared" si="58"/>
        <v>0</v>
      </c>
      <c r="BM811">
        <f t="shared" si="58"/>
        <v>1</v>
      </c>
      <c r="BN811">
        <f t="shared" si="58"/>
        <v>0</v>
      </c>
      <c r="BO811">
        <f t="shared" si="58"/>
        <v>0</v>
      </c>
      <c r="BP811">
        <f t="shared" si="58"/>
        <v>0</v>
      </c>
    </row>
    <row r="812" spans="3:68" x14ac:dyDescent="0.2">
      <c r="C812" s="150" t="str">
        <f>IFERROR(VLOOKUP(TABLA!F812,BLIOTECAS!$C$1:$E$26,3,FALSE),"")</f>
        <v>Ciencias Experimentales</v>
      </c>
      <c r="D812" s="209">
        <v>43970.703472222223</v>
      </c>
      <c r="E812" s="209" t="s">
        <v>396</v>
      </c>
      <c r="F812" t="s">
        <v>90</v>
      </c>
      <c r="G812" t="s">
        <v>305</v>
      </c>
      <c r="H812" t="s">
        <v>320</v>
      </c>
      <c r="I812" t="s">
        <v>306</v>
      </c>
      <c r="J812" t="s">
        <v>90</v>
      </c>
      <c r="S812" t="s">
        <v>270</v>
      </c>
      <c r="T812" t="s">
        <v>270</v>
      </c>
      <c r="U812">
        <v>3</v>
      </c>
      <c r="V812">
        <v>1</v>
      </c>
      <c r="W812">
        <v>1</v>
      </c>
      <c r="X812">
        <v>1</v>
      </c>
      <c r="Y812">
        <v>5</v>
      </c>
      <c r="Z812">
        <v>5</v>
      </c>
      <c r="AA812">
        <v>5</v>
      </c>
      <c r="AB812">
        <v>1</v>
      </c>
      <c r="AC812">
        <v>3</v>
      </c>
      <c r="AD812">
        <v>5</v>
      </c>
      <c r="AF812">
        <v>3</v>
      </c>
      <c r="AG812">
        <v>3</v>
      </c>
      <c r="AH812">
        <v>1</v>
      </c>
      <c r="AI812">
        <v>1</v>
      </c>
      <c r="AJ812">
        <v>5</v>
      </c>
      <c r="AK812" t="s">
        <v>270</v>
      </c>
      <c r="AL812">
        <v>3</v>
      </c>
      <c r="AM812">
        <v>1</v>
      </c>
      <c r="AN812" t="s">
        <v>408</v>
      </c>
      <c r="AV812" s="109" t="s">
        <v>26</v>
      </c>
      <c r="AW812" t="s">
        <v>26</v>
      </c>
      <c r="AY812">
        <v>2</v>
      </c>
      <c r="AZ812" s="109">
        <v>3</v>
      </c>
      <c r="BA812" s="191" t="s">
        <v>311</v>
      </c>
      <c r="BB812" t="s">
        <v>317</v>
      </c>
      <c r="BD812">
        <f t="shared" si="60"/>
        <v>1</v>
      </c>
      <c r="BE812">
        <f t="shared" si="59"/>
        <v>0</v>
      </c>
      <c r="BF812">
        <f t="shared" si="59"/>
        <v>0</v>
      </c>
      <c r="BG812">
        <f t="shared" si="59"/>
        <v>0</v>
      </c>
      <c r="BH812">
        <f t="shared" si="59"/>
        <v>0</v>
      </c>
      <c r="BI812">
        <f t="shared" si="59"/>
        <v>0</v>
      </c>
      <c r="BJ812">
        <f t="shared" si="57"/>
        <v>1</v>
      </c>
      <c r="BK812">
        <f t="shared" si="58"/>
        <v>0</v>
      </c>
      <c r="BL812">
        <f t="shared" si="58"/>
        <v>1</v>
      </c>
      <c r="BM812">
        <f t="shared" si="58"/>
        <v>1</v>
      </c>
      <c r="BN812">
        <f t="shared" si="58"/>
        <v>0</v>
      </c>
      <c r="BO812">
        <f t="shared" si="58"/>
        <v>0</v>
      </c>
      <c r="BP812">
        <f t="shared" si="58"/>
        <v>0</v>
      </c>
    </row>
    <row r="813" spans="3:68" x14ac:dyDescent="0.2">
      <c r="C813" s="150" t="str">
        <f>IFERROR(VLOOKUP(TABLA!F813,BLIOTECAS!$C$1:$E$26,3,FALSE),"")</f>
        <v>Ciencias Experimentales</v>
      </c>
      <c r="D813" s="209">
        <v>43970.703472222223</v>
      </c>
      <c r="E813" s="209" t="s">
        <v>396</v>
      </c>
      <c r="F813" t="s">
        <v>96</v>
      </c>
      <c r="G813" t="s">
        <v>301</v>
      </c>
      <c r="H813" t="s">
        <v>300</v>
      </c>
      <c r="I813" t="s">
        <v>306</v>
      </c>
      <c r="J813" t="s">
        <v>96</v>
      </c>
      <c r="K813" t="s">
        <v>90</v>
      </c>
      <c r="S813" t="s">
        <v>270</v>
      </c>
      <c r="T813" t="s">
        <v>270</v>
      </c>
      <c r="U813">
        <v>4</v>
      </c>
      <c r="V813">
        <v>1</v>
      </c>
      <c r="W813">
        <v>4</v>
      </c>
      <c r="X813">
        <v>1</v>
      </c>
      <c r="Y813">
        <v>5</v>
      </c>
      <c r="Z813">
        <v>3</v>
      </c>
      <c r="AA813">
        <v>5</v>
      </c>
      <c r="AB813">
        <v>2</v>
      </c>
      <c r="AC813">
        <v>2</v>
      </c>
      <c r="AD813">
        <v>5</v>
      </c>
      <c r="AF813">
        <v>5</v>
      </c>
      <c r="AG813">
        <v>3</v>
      </c>
      <c r="AH813">
        <v>5</v>
      </c>
      <c r="AI813">
        <v>2</v>
      </c>
      <c r="AJ813">
        <v>5</v>
      </c>
      <c r="AK813" t="s">
        <v>26</v>
      </c>
      <c r="AL813">
        <v>4</v>
      </c>
      <c r="AM813">
        <v>3</v>
      </c>
      <c r="AN813" t="s">
        <v>400</v>
      </c>
      <c r="AV813" s="109" t="s">
        <v>270</v>
      </c>
      <c r="AW813" t="s">
        <v>270</v>
      </c>
      <c r="AX813" t="s">
        <v>25</v>
      </c>
      <c r="AY813">
        <v>3</v>
      </c>
      <c r="AZ813" s="109">
        <v>3</v>
      </c>
      <c r="BA813" s="191" t="s">
        <v>311</v>
      </c>
      <c r="BB813" t="s">
        <v>317</v>
      </c>
      <c r="BD813">
        <f t="shared" si="60"/>
        <v>1</v>
      </c>
      <c r="BE813">
        <f t="shared" si="59"/>
        <v>0</v>
      </c>
      <c r="BF813">
        <f t="shared" si="59"/>
        <v>0</v>
      </c>
      <c r="BG813">
        <f t="shared" si="59"/>
        <v>0</v>
      </c>
      <c r="BH813">
        <f t="shared" si="59"/>
        <v>0</v>
      </c>
      <c r="BI813">
        <f t="shared" si="59"/>
        <v>0</v>
      </c>
      <c r="BJ813">
        <f t="shared" si="57"/>
        <v>0</v>
      </c>
      <c r="BK813">
        <f t="shared" si="58"/>
        <v>0</v>
      </c>
      <c r="BL813">
        <f t="shared" si="58"/>
        <v>1</v>
      </c>
      <c r="BM813">
        <f t="shared" si="58"/>
        <v>1</v>
      </c>
      <c r="BN813">
        <f t="shared" si="58"/>
        <v>0</v>
      </c>
      <c r="BO813">
        <f t="shared" si="58"/>
        <v>0</v>
      </c>
      <c r="BP813">
        <f t="shared" si="58"/>
        <v>0</v>
      </c>
    </row>
    <row r="814" spans="3:68" x14ac:dyDescent="0.2">
      <c r="C814" s="150" t="str">
        <f>IFERROR(VLOOKUP(TABLA!F814,BLIOTECAS!$C$1:$E$26,3,FALSE),"")</f>
        <v>Ciencias de la Salud</v>
      </c>
      <c r="D814" s="209">
        <v>43970.702777777777</v>
      </c>
      <c r="E814" s="209" t="s">
        <v>396</v>
      </c>
      <c r="F814" t="s">
        <v>108</v>
      </c>
      <c r="G814" t="s">
        <v>305</v>
      </c>
      <c r="H814" t="s">
        <v>320</v>
      </c>
      <c r="I814" t="s">
        <v>306</v>
      </c>
      <c r="J814" t="s">
        <v>108</v>
      </c>
      <c r="S814" t="s">
        <v>26</v>
      </c>
      <c r="T814" t="s">
        <v>26</v>
      </c>
      <c r="U814">
        <v>1</v>
      </c>
      <c r="V814">
        <v>1</v>
      </c>
      <c r="W814">
        <v>1</v>
      </c>
      <c r="X814">
        <v>1</v>
      </c>
      <c r="Y814">
        <v>1</v>
      </c>
      <c r="Z814">
        <v>1</v>
      </c>
      <c r="AA814">
        <v>1</v>
      </c>
      <c r="AB814">
        <v>1</v>
      </c>
      <c r="AC814">
        <v>1</v>
      </c>
      <c r="AD814">
        <v>1</v>
      </c>
      <c r="AF814">
        <v>1</v>
      </c>
      <c r="AG814">
        <v>3</v>
      </c>
      <c r="AH814">
        <v>3</v>
      </c>
      <c r="AI814">
        <v>3</v>
      </c>
      <c r="AJ814">
        <v>1</v>
      </c>
      <c r="AK814" t="s">
        <v>26</v>
      </c>
      <c r="AL814">
        <v>3</v>
      </c>
      <c r="AM814">
        <v>3</v>
      </c>
      <c r="AN814" t="s">
        <v>400</v>
      </c>
      <c r="AV814" s="109" t="s">
        <v>26</v>
      </c>
      <c r="AW814" t="s">
        <v>26</v>
      </c>
      <c r="AY814">
        <v>1</v>
      </c>
      <c r="AZ814" s="109">
        <v>3</v>
      </c>
      <c r="BA814" s="191" t="s">
        <v>319</v>
      </c>
      <c r="BB814" t="s">
        <v>317</v>
      </c>
      <c r="BC814" t="s">
        <v>685</v>
      </c>
      <c r="BD814">
        <f t="shared" si="60"/>
        <v>1</v>
      </c>
      <c r="BE814">
        <f t="shared" si="59"/>
        <v>0</v>
      </c>
      <c r="BF814">
        <f t="shared" si="59"/>
        <v>0</v>
      </c>
      <c r="BG814">
        <f t="shared" si="59"/>
        <v>0</v>
      </c>
      <c r="BH814">
        <f t="shared" si="59"/>
        <v>0</v>
      </c>
      <c r="BI814">
        <f t="shared" si="59"/>
        <v>0</v>
      </c>
      <c r="BJ814">
        <f t="shared" si="57"/>
        <v>0</v>
      </c>
      <c r="BK814">
        <f t="shared" si="58"/>
        <v>0</v>
      </c>
      <c r="BL814">
        <f t="shared" si="58"/>
        <v>1</v>
      </c>
      <c r="BM814">
        <f t="shared" si="58"/>
        <v>1</v>
      </c>
      <c r="BN814">
        <f t="shared" si="58"/>
        <v>0</v>
      </c>
      <c r="BO814">
        <f t="shared" si="58"/>
        <v>0</v>
      </c>
      <c r="BP814">
        <f t="shared" si="58"/>
        <v>0</v>
      </c>
    </row>
    <row r="815" spans="3:68" x14ac:dyDescent="0.2">
      <c r="C815" s="150" t="str">
        <f>IFERROR(VLOOKUP(TABLA!F815,BLIOTECAS!$C$1:$E$26,3,FALSE),"")</f>
        <v>Humanidades</v>
      </c>
      <c r="D815" s="209">
        <v>43970.70208333333</v>
      </c>
      <c r="E815" s="209" t="s">
        <v>396</v>
      </c>
      <c r="F815" t="s">
        <v>100</v>
      </c>
      <c r="G815" t="s">
        <v>305</v>
      </c>
      <c r="H815" t="s">
        <v>300</v>
      </c>
      <c r="I815" t="s">
        <v>306</v>
      </c>
      <c r="J815" t="s">
        <v>100</v>
      </c>
      <c r="K815" t="s">
        <v>309</v>
      </c>
      <c r="L815" t="s">
        <v>106</v>
      </c>
      <c r="S815" t="s">
        <v>26</v>
      </c>
      <c r="T815" t="s">
        <v>270</v>
      </c>
      <c r="U815">
        <v>2</v>
      </c>
      <c r="V815">
        <v>2</v>
      </c>
      <c r="W815">
        <v>4</v>
      </c>
      <c r="X815">
        <v>2</v>
      </c>
      <c r="Y815">
        <v>5</v>
      </c>
      <c r="Z815">
        <v>5</v>
      </c>
      <c r="AA815">
        <v>4</v>
      </c>
      <c r="AB815">
        <v>4</v>
      </c>
      <c r="AC815">
        <v>4</v>
      </c>
      <c r="AD815">
        <v>4</v>
      </c>
      <c r="AF815">
        <v>4</v>
      </c>
      <c r="AG815">
        <v>4</v>
      </c>
      <c r="AH815">
        <v>4</v>
      </c>
      <c r="AI815">
        <v>4</v>
      </c>
      <c r="AJ815">
        <v>4</v>
      </c>
      <c r="AK815" t="s">
        <v>270</v>
      </c>
      <c r="AL815">
        <v>4</v>
      </c>
      <c r="AM815">
        <v>4</v>
      </c>
      <c r="AN815" t="s">
        <v>405</v>
      </c>
      <c r="AV815" s="109" t="s">
        <v>270</v>
      </c>
      <c r="AW815" t="s">
        <v>26</v>
      </c>
      <c r="AY815">
        <v>3</v>
      </c>
      <c r="AZ815" s="109">
        <v>4</v>
      </c>
      <c r="BA815" s="191" t="s">
        <v>311</v>
      </c>
      <c r="BB815" t="s">
        <v>308</v>
      </c>
      <c r="BD815">
        <f t="shared" si="60"/>
        <v>1</v>
      </c>
      <c r="BE815">
        <f t="shared" si="59"/>
        <v>0</v>
      </c>
      <c r="BF815">
        <f t="shared" si="59"/>
        <v>0</v>
      </c>
      <c r="BG815">
        <f t="shared" si="59"/>
        <v>0</v>
      </c>
      <c r="BH815">
        <f t="shared" si="59"/>
        <v>0</v>
      </c>
      <c r="BI815">
        <f t="shared" si="59"/>
        <v>0</v>
      </c>
      <c r="BJ815">
        <f t="shared" si="57"/>
        <v>1</v>
      </c>
      <c r="BK815">
        <f t="shared" si="58"/>
        <v>1</v>
      </c>
      <c r="BL815">
        <f t="shared" si="58"/>
        <v>1</v>
      </c>
      <c r="BM815">
        <f t="shared" si="58"/>
        <v>1</v>
      </c>
      <c r="BN815">
        <f t="shared" si="58"/>
        <v>0</v>
      </c>
      <c r="BO815">
        <f t="shared" si="58"/>
        <v>0</v>
      </c>
      <c r="BP815">
        <f t="shared" si="58"/>
        <v>0</v>
      </c>
    </row>
    <row r="816" spans="3:68" x14ac:dyDescent="0.2">
      <c r="C816" s="150" t="str">
        <f>IFERROR(VLOOKUP(TABLA!F816,BLIOTECAS!$C$1:$E$26,3,FALSE),"")</f>
        <v>Humanidades</v>
      </c>
      <c r="D816" s="209">
        <v>43970.701388888891</v>
      </c>
      <c r="E816" s="209" t="s">
        <v>396</v>
      </c>
      <c r="F816" t="s">
        <v>89</v>
      </c>
      <c r="G816" t="s">
        <v>300</v>
      </c>
      <c r="H816" t="s">
        <v>320</v>
      </c>
      <c r="I816" t="s">
        <v>306</v>
      </c>
      <c r="J816" t="s">
        <v>89</v>
      </c>
      <c r="K816" t="s">
        <v>104</v>
      </c>
      <c r="S816" t="s">
        <v>26</v>
      </c>
      <c r="T816" t="s">
        <v>26</v>
      </c>
      <c r="U816">
        <v>1</v>
      </c>
      <c r="V816">
        <v>1</v>
      </c>
      <c r="W816">
        <v>1</v>
      </c>
      <c r="X816">
        <v>5</v>
      </c>
      <c r="Y816">
        <v>5</v>
      </c>
      <c r="Z816">
        <v>5</v>
      </c>
      <c r="AA816">
        <v>5</v>
      </c>
      <c r="AB816">
        <v>1</v>
      </c>
      <c r="AC816">
        <v>3</v>
      </c>
      <c r="AD816">
        <v>3</v>
      </c>
      <c r="AF816">
        <v>3</v>
      </c>
      <c r="AG816">
        <v>5</v>
      </c>
      <c r="AH816">
        <v>3</v>
      </c>
      <c r="AI816">
        <v>3</v>
      </c>
      <c r="AJ816">
        <v>3</v>
      </c>
      <c r="AK816" t="s">
        <v>270</v>
      </c>
      <c r="AL816">
        <v>3</v>
      </c>
      <c r="AM816">
        <v>1</v>
      </c>
      <c r="AN816" t="s">
        <v>468</v>
      </c>
      <c r="AV816" s="109" t="s">
        <v>26</v>
      </c>
      <c r="AW816" t="s">
        <v>26</v>
      </c>
      <c r="AY816">
        <v>4</v>
      </c>
      <c r="AZ816" s="109">
        <v>4</v>
      </c>
      <c r="BA816" s="191" t="s">
        <v>311</v>
      </c>
      <c r="BB816" t="s">
        <v>308</v>
      </c>
      <c r="BD816">
        <f t="shared" si="60"/>
        <v>1</v>
      </c>
      <c r="BE816">
        <f t="shared" si="59"/>
        <v>0</v>
      </c>
      <c r="BF816">
        <f t="shared" si="59"/>
        <v>0</v>
      </c>
      <c r="BG816">
        <f t="shared" si="59"/>
        <v>0</v>
      </c>
      <c r="BH816">
        <f t="shared" si="59"/>
        <v>0</v>
      </c>
      <c r="BI816">
        <f t="shared" si="59"/>
        <v>0</v>
      </c>
      <c r="BJ816">
        <f t="shared" si="57"/>
        <v>1</v>
      </c>
      <c r="BK816">
        <f t="shared" si="58"/>
        <v>1</v>
      </c>
      <c r="BL816">
        <f t="shared" si="58"/>
        <v>1</v>
      </c>
      <c r="BM816">
        <f t="shared" si="58"/>
        <v>1</v>
      </c>
      <c r="BN816">
        <f t="shared" si="58"/>
        <v>1</v>
      </c>
      <c r="BO816">
        <f t="shared" si="58"/>
        <v>0</v>
      </c>
      <c r="BP816">
        <f t="shared" si="58"/>
        <v>0</v>
      </c>
    </row>
    <row r="817" spans="3:68" x14ac:dyDescent="0.2">
      <c r="C817" s="150" t="str">
        <f>IFERROR(VLOOKUP(TABLA!F817,BLIOTECAS!$C$1:$E$26,3,FALSE),"")</f>
        <v>Humanidades</v>
      </c>
      <c r="D817" s="209">
        <v>43970.701388888891</v>
      </c>
      <c r="E817" s="209" t="s">
        <v>396</v>
      </c>
      <c r="F817" t="s">
        <v>102</v>
      </c>
      <c r="G817" t="s">
        <v>300</v>
      </c>
      <c r="H817" t="s">
        <v>300</v>
      </c>
      <c r="I817" t="s">
        <v>306</v>
      </c>
      <c r="J817" t="s">
        <v>309</v>
      </c>
      <c r="K817" t="s">
        <v>310</v>
      </c>
      <c r="L817" t="s">
        <v>84</v>
      </c>
      <c r="M817" t="s">
        <v>686</v>
      </c>
      <c r="S817" t="s">
        <v>26</v>
      </c>
      <c r="T817" t="s">
        <v>270</v>
      </c>
      <c r="U817">
        <v>5</v>
      </c>
      <c r="V817">
        <v>1</v>
      </c>
      <c r="W817">
        <v>1</v>
      </c>
      <c r="X817">
        <v>1</v>
      </c>
      <c r="Y817">
        <v>5</v>
      </c>
      <c r="Z817">
        <v>5</v>
      </c>
      <c r="AA817">
        <v>5</v>
      </c>
      <c r="AB817">
        <v>1</v>
      </c>
      <c r="AC817">
        <v>3</v>
      </c>
      <c r="AD817">
        <v>3</v>
      </c>
      <c r="AF817">
        <v>5</v>
      </c>
      <c r="AG817">
        <v>4</v>
      </c>
      <c r="AH817">
        <v>4</v>
      </c>
      <c r="AI817">
        <v>3</v>
      </c>
      <c r="AJ817">
        <v>2</v>
      </c>
      <c r="AK817" t="s">
        <v>26</v>
      </c>
      <c r="AL817">
        <v>4</v>
      </c>
      <c r="AM817">
        <v>2</v>
      </c>
      <c r="AN817" t="s">
        <v>408</v>
      </c>
      <c r="AV817" s="109" t="s">
        <v>270</v>
      </c>
      <c r="AW817" t="s">
        <v>26</v>
      </c>
      <c r="AY817">
        <v>5</v>
      </c>
      <c r="AZ817" s="109">
        <v>5</v>
      </c>
      <c r="BA817" s="191" t="s">
        <v>311</v>
      </c>
      <c r="BB817" t="s">
        <v>317</v>
      </c>
      <c r="BC817" t="s">
        <v>687</v>
      </c>
      <c r="BD817">
        <f t="shared" si="60"/>
        <v>1</v>
      </c>
      <c r="BE817">
        <f t="shared" si="59"/>
        <v>0</v>
      </c>
      <c r="BF817">
        <f t="shared" si="59"/>
        <v>0</v>
      </c>
      <c r="BG817">
        <f t="shared" si="59"/>
        <v>0</v>
      </c>
      <c r="BH817">
        <f t="shared" si="59"/>
        <v>0</v>
      </c>
      <c r="BI817">
        <f t="shared" si="59"/>
        <v>0</v>
      </c>
      <c r="BJ817">
        <f t="shared" si="57"/>
        <v>1</v>
      </c>
      <c r="BK817">
        <f t="shared" si="58"/>
        <v>0</v>
      </c>
      <c r="BL817">
        <f t="shared" si="58"/>
        <v>1</v>
      </c>
      <c r="BM817">
        <f t="shared" si="58"/>
        <v>1</v>
      </c>
      <c r="BN817">
        <f t="shared" si="58"/>
        <v>0</v>
      </c>
      <c r="BO817">
        <f t="shared" si="58"/>
        <v>0</v>
      </c>
      <c r="BP817">
        <f t="shared" si="58"/>
        <v>0</v>
      </c>
    </row>
    <row r="818" spans="3:68" x14ac:dyDescent="0.2">
      <c r="C818" s="150" t="str">
        <f>IFERROR(VLOOKUP(TABLA!F818,BLIOTECAS!$C$1:$E$26,3,FALSE),"")</f>
        <v>Ciencias Sociales</v>
      </c>
      <c r="D818" s="209">
        <v>43970.701388888891</v>
      </c>
      <c r="E818" s="209" t="s">
        <v>401</v>
      </c>
      <c r="F818" t="s">
        <v>93</v>
      </c>
      <c r="G818" t="s">
        <v>300</v>
      </c>
      <c r="H818" t="s">
        <v>300</v>
      </c>
      <c r="I818" t="s">
        <v>306</v>
      </c>
      <c r="J818" t="s">
        <v>93</v>
      </c>
      <c r="K818" t="s">
        <v>84</v>
      </c>
      <c r="M818" t="s">
        <v>688</v>
      </c>
      <c r="S818" t="s">
        <v>26</v>
      </c>
      <c r="T818" t="s">
        <v>270</v>
      </c>
      <c r="U818">
        <v>3</v>
      </c>
      <c r="V818">
        <v>2</v>
      </c>
      <c r="W818">
        <v>2</v>
      </c>
      <c r="X818">
        <v>5</v>
      </c>
      <c r="Y818">
        <v>2</v>
      </c>
      <c r="Z818">
        <v>4</v>
      </c>
      <c r="AA818">
        <v>2</v>
      </c>
      <c r="AB818">
        <v>4</v>
      </c>
      <c r="AC818">
        <v>5</v>
      </c>
      <c r="AD818">
        <v>5</v>
      </c>
      <c r="AF818">
        <v>5</v>
      </c>
      <c r="AG818">
        <v>5</v>
      </c>
      <c r="AH818">
        <v>4</v>
      </c>
      <c r="AI818">
        <v>5</v>
      </c>
      <c r="AJ818">
        <v>5</v>
      </c>
      <c r="AK818" t="s">
        <v>26</v>
      </c>
      <c r="AL818">
        <v>5</v>
      </c>
      <c r="AM818">
        <v>5</v>
      </c>
      <c r="AN818" t="s">
        <v>409</v>
      </c>
      <c r="AV818" s="109" t="s">
        <v>26</v>
      </c>
      <c r="AW818" t="s">
        <v>26</v>
      </c>
      <c r="AY818">
        <v>5</v>
      </c>
      <c r="AZ818" s="109">
        <v>5</v>
      </c>
      <c r="BA818" s="191" t="s">
        <v>303</v>
      </c>
      <c r="BB818" t="s">
        <v>308</v>
      </c>
      <c r="BC818" t="s">
        <v>689</v>
      </c>
      <c r="BD818">
        <f t="shared" si="60"/>
        <v>1</v>
      </c>
      <c r="BE818">
        <f t="shared" si="59"/>
        <v>0</v>
      </c>
      <c r="BF818">
        <f t="shared" si="59"/>
        <v>0</v>
      </c>
      <c r="BG818">
        <f t="shared" si="59"/>
        <v>0</v>
      </c>
      <c r="BH818">
        <f t="shared" si="59"/>
        <v>0</v>
      </c>
      <c r="BI818">
        <f t="shared" si="59"/>
        <v>0</v>
      </c>
      <c r="BJ818">
        <f t="shared" si="57"/>
        <v>0</v>
      </c>
      <c r="BK818">
        <f t="shared" si="58"/>
        <v>1</v>
      </c>
      <c r="BL818">
        <f t="shared" ref="BK818:BP860" si="61">IF(IFERROR(FIND(BL$1,$AN818,1),0)&lt;&gt;0,1,0)</f>
        <v>1</v>
      </c>
      <c r="BM818">
        <f t="shared" si="61"/>
        <v>0</v>
      </c>
      <c r="BN818">
        <f t="shared" si="61"/>
        <v>0</v>
      </c>
      <c r="BO818">
        <f t="shared" si="61"/>
        <v>0</v>
      </c>
      <c r="BP818">
        <f t="shared" si="61"/>
        <v>0</v>
      </c>
    </row>
    <row r="819" spans="3:68" x14ac:dyDescent="0.2">
      <c r="C819" s="150" t="str">
        <f>IFERROR(VLOOKUP(TABLA!F819,BLIOTECAS!$C$1:$E$26,3,FALSE),"")</f>
        <v>Ciencias de la Salud</v>
      </c>
      <c r="D819" s="209">
        <v>43970.701388888891</v>
      </c>
      <c r="E819" s="209" t="s">
        <v>396</v>
      </c>
      <c r="F819" t="s">
        <v>101</v>
      </c>
      <c r="G819" t="s">
        <v>300</v>
      </c>
      <c r="H819" t="s">
        <v>320</v>
      </c>
      <c r="I819" t="s">
        <v>306</v>
      </c>
      <c r="J819" t="s">
        <v>92</v>
      </c>
      <c r="K819" t="s">
        <v>101</v>
      </c>
      <c r="L819" t="s">
        <v>106</v>
      </c>
      <c r="S819" t="s">
        <v>26</v>
      </c>
      <c r="T819" t="s">
        <v>26</v>
      </c>
      <c r="U819">
        <v>1</v>
      </c>
      <c r="V819">
        <v>1</v>
      </c>
      <c r="W819">
        <v>1</v>
      </c>
      <c r="X819">
        <v>2</v>
      </c>
      <c r="Y819">
        <v>5</v>
      </c>
      <c r="Z819">
        <v>5</v>
      </c>
      <c r="AA819">
        <v>5</v>
      </c>
      <c r="AB819">
        <v>1</v>
      </c>
      <c r="AC819">
        <v>3</v>
      </c>
      <c r="AD819">
        <v>3</v>
      </c>
      <c r="AF819">
        <v>3</v>
      </c>
      <c r="AG819">
        <v>3</v>
      </c>
      <c r="AH819">
        <v>3</v>
      </c>
      <c r="AI819">
        <v>3</v>
      </c>
      <c r="AJ819">
        <v>3</v>
      </c>
      <c r="AK819" t="s">
        <v>26</v>
      </c>
      <c r="AL819">
        <v>3</v>
      </c>
      <c r="AM819">
        <v>3</v>
      </c>
      <c r="AN819" t="s">
        <v>653</v>
      </c>
      <c r="AV819" s="109" t="s">
        <v>26</v>
      </c>
      <c r="AW819" t="s">
        <v>26</v>
      </c>
      <c r="AY819">
        <v>3</v>
      </c>
      <c r="AZ819" s="109">
        <v>4</v>
      </c>
      <c r="BA819" s="191" t="s">
        <v>303</v>
      </c>
      <c r="BB819" t="s">
        <v>317</v>
      </c>
      <c r="BD819">
        <f t="shared" si="60"/>
        <v>1</v>
      </c>
      <c r="BE819">
        <f t="shared" si="59"/>
        <v>0</v>
      </c>
      <c r="BF819">
        <f t="shared" si="59"/>
        <v>0</v>
      </c>
      <c r="BG819">
        <f t="shared" si="59"/>
        <v>0</v>
      </c>
      <c r="BH819">
        <f t="shared" si="59"/>
        <v>0</v>
      </c>
      <c r="BI819">
        <f t="shared" si="59"/>
        <v>0</v>
      </c>
      <c r="BJ819">
        <f t="shared" si="57"/>
        <v>0</v>
      </c>
      <c r="BK819">
        <f t="shared" si="61"/>
        <v>0</v>
      </c>
      <c r="BL819">
        <f t="shared" si="61"/>
        <v>1</v>
      </c>
      <c r="BM819">
        <f t="shared" si="61"/>
        <v>0</v>
      </c>
      <c r="BN819">
        <f t="shared" si="61"/>
        <v>0</v>
      </c>
      <c r="BO819">
        <f t="shared" si="61"/>
        <v>1</v>
      </c>
      <c r="BP819">
        <f t="shared" si="61"/>
        <v>0</v>
      </c>
    </row>
    <row r="820" spans="3:68" x14ac:dyDescent="0.2">
      <c r="C820" s="150" t="str">
        <f>IFERROR(VLOOKUP(TABLA!F820,BLIOTECAS!$C$1:$E$26,3,FALSE),"")</f>
        <v>Ciencias Sociales</v>
      </c>
      <c r="D820" s="209">
        <v>43970.700694444444</v>
      </c>
      <c r="E820" s="209" t="s">
        <v>396</v>
      </c>
      <c r="F820" t="s">
        <v>92</v>
      </c>
      <c r="G820" t="s">
        <v>300</v>
      </c>
      <c r="H820" t="s">
        <v>300</v>
      </c>
      <c r="I820" t="s">
        <v>327</v>
      </c>
      <c r="J820" t="s">
        <v>92</v>
      </c>
      <c r="K820" t="s">
        <v>309</v>
      </c>
      <c r="L820" t="s">
        <v>93</v>
      </c>
      <c r="S820" t="s">
        <v>26</v>
      </c>
      <c r="T820" t="s">
        <v>26</v>
      </c>
      <c r="U820">
        <v>3</v>
      </c>
      <c r="V820">
        <v>1</v>
      </c>
      <c r="W820">
        <v>1</v>
      </c>
      <c r="X820">
        <v>2</v>
      </c>
      <c r="Y820">
        <v>4</v>
      </c>
      <c r="Z820">
        <v>5</v>
      </c>
      <c r="AA820">
        <v>4</v>
      </c>
      <c r="AB820">
        <v>1</v>
      </c>
      <c r="AC820">
        <v>2</v>
      </c>
      <c r="AD820">
        <v>3</v>
      </c>
      <c r="AF820">
        <v>4</v>
      </c>
      <c r="AG820">
        <v>3</v>
      </c>
      <c r="AH820">
        <v>3</v>
      </c>
      <c r="AI820">
        <v>3</v>
      </c>
      <c r="AJ820">
        <v>3</v>
      </c>
      <c r="AK820" t="s">
        <v>26</v>
      </c>
      <c r="AL820">
        <v>3</v>
      </c>
      <c r="AM820">
        <v>2</v>
      </c>
      <c r="AN820" t="s">
        <v>488</v>
      </c>
      <c r="AV820" s="109" t="s">
        <v>26</v>
      </c>
      <c r="AW820" t="s">
        <v>26</v>
      </c>
      <c r="AY820">
        <v>3</v>
      </c>
      <c r="AZ820" s="109">
        <v>3</v>
      </c>
      <c r="BA820" s="191" t="s">
        <v>319</v>
      </c>
      <c r="BB820" t="s">
        <v>308</v>
      </c>
      <c r="BD820">
        <f t="shared" si="60"/>
        <v>1</v>
      </c>
      <c r="BE820">
        <f t="shared" si="59"/>
        <v>0</v>
      </c>
      <c r="BF820">
        <f t="shared" si="59"/>
        <v>1</v>
      </c>
      <c r="BG820">
        <f t="shared" si="59"/>
        <v>0</v>
      </c>
      <c r="BH820">
        <f t="shared" si="59"/>
        <v>0</v>
      </c>
      <c r="BI820">
        <f t="shared" si="59"/>
        <v>0</v>
      </c>
      <c r="BJ820">
        <f t="shared" si="57"/>
        <v>1</v>
      </c>
      <c r="BK820">
        <f t="shared" si="61"/>
        <v>1</v>
      </c>
      <c r="BL820">
        <f t="shared" si="61"/>
        <v>0</v>
      </c>
      <c r="BM820">
        <f t="shared" si="61"/>
        <v>1</v>
      </c>
      <c r="BN820">
        <f t="shared" si="61"/>
        <v>1</v>
      </c>
      <c r="BO820">
        <f t="shared" si="61"/>
        <v>0</v>
      </c>
      <c r="BP820">
        <f t="shared" si="61"/>
        <v>0</v>
      </c>
    </row>
    <row r="821" spans="3:68" x14ac:dyDescent="0.2">
      <c r="C821" s="150" t="str">
        <f>IFERROR(VLOOKUP(TABLA!F821,BLIOTECAS!$C$1:$E$26,3,FALSE),"")</f>
        <v>Humanidades</v>
      </c>
      <c r="D821" s="209">
        <v>43970.699305555558</v>
      </c>
      <c r="E821" s="209" t="s">
        <v>396</v>
      </c>
      <c r="F821" t="s">
        <v>100</v>
      </c>
      <c r="G821" t="s">
        <v>305</v>
      </c>
      <c r="H821" t="s">
        <v>305</v>
      </c>
      <c r="I821" t="s">
        <v>306</v>
      </c>
      <c r="J821" t="s">
        <v>100</v>
      </c>
      <c r="K821" t="s">
        <v>104</v>
      </c>
      <c r="S821" t="s">
        <v>270</v>
      </c>
      <c r="T821" t="s">
        <v>270</v>
      </c>
      <c r="U821">
        <v>4</v>
      </c>
      <c r="V821">
        <v>1</v>
      </c>
      <c r="W821">
        <v>1</v>
      </c>
      <c r="X821">
        <v>4</v>
      </c>
      <c r="Y821">
        <v>3</v>
      </c>
      <c r="Z821">
        <v>5</v>
      </c>
      <c r="AA821">
        <v>3</v>
      </c>
      <c r="AB821">
        <v>3</v>
      </c>
      <c r="AC821">
        <v>4</v>
      </c>
      <c r="AD821">
        <v>4</v>
      </c>
      <c r="AF821">
        <v>4</v>
      </c>
      <c r="AG821">
        <v>4</v>
      </c>
      <c r="AH821">
        <v>4</v>
      </c>
      <c r="AI821">
        <v>4</v>
      </c>
      <c r="AJ821">
        <v>4</v>
      </c>
      <c r="AK821" t="s">
        <v>26</v>
      </c>
      <c r="AL821">
        <v>4</v>
      </c>
      <c r="AM821">
        <v>4</v>
      </c>
      <c r="AN821" t="s">
        <v>400</v>
      </c>
      <c r="AV821" s="109" t="s">
        <v>270</v>
      </c>
      <c r="AW821" t="s">
        <v>270</v>
      </c>
      <c r="AX821" t="s">
        <v>313</v>
      </c>
      <c r="AY821">
        <v>4</v>
      </c>
      <c r="AZ821" s="109">
        <v>4</v>
      </c>
      <c r="BA821" s="191" t="s">
        <v>311</v>
      </c>
      <c r="BB821" t="s">
        <v>308</v>
      </c>
      <c r="BD821">
        <f t="shared" si="60"/>
        <v>1</v>
      </c>
      <c r="BE821">
        <f t="shared" si="59"/>
        <v>0</v>
      </c>
      <c r="BF821">
        <f t="shared" si="59"/>
        <v>0</v>
      </c>
      <c r="BG821">
        <f t="shared" si="59"/>
        <v>0</v>
      </c>
      <c r="BH821">
        <f t="shared" si="59"/>
        <v>0</v>
      </c>
      <c r="BI821">
        <f t="shared" si="59"/>
        <v>0</v>
      </c>
      <c r="BJ821">
        <f t="shared" si="57"/>
        <v>0</v>
      </c>
      <c r="BK821">
        <f t="shared" si="61"/>
        <v>0</v>
      </c>
      <c r="BL821">
        <f t="shared" si="61"/>
        <v>1</v>
      </c>
      <c r="BM821">
        <f t="shared" si="61"/>
        <v>1</v>
      </c>
      <c r="BN821">
        <f t="shared" si="61"/>
        <v>0</v>
      </c>
      <c r="BO821">
        <f t="shared" si="61"/>
        <v>0</v>
      </c>
      <c r="BP821">
        <f t="shared" si="61"/>
        <v>0</v>
      </c>
    </row>
    <row r="822" spans="3:68" x14ac:dyDescent="0.2">
      <c r="C822" s="150" t="str">
        <f>IFERROR(VLOOKUP(TABLA!F822,BLIOTECAS!$C$1:$E$26,3,FALSE),"")</f>
        <v>Humanidades</v>
      </c>
      <c r="D822" s="209">
        <v>43970.699305555558</v>
      </c>
      <c r="E822" s="209" t="s">
        <v>396</v>
      </c>
      <c r="F822" t="s">
        <v>104</v>
      </c>
      <c r="G822" t="s">
        <v>300</v>
      </c>
      <c r="H822" t="s">
        <v>305</v>
      </c>
      <c r="I822" t="s">
        <v>327</v>
      </c>
      <c r="J822" t="s">
        <v>104</v>
      </c>
      <c r="K822" t="s">
        <v>90</v>
      </c>
      <c r="L822" t="s">
        <v>95</v>
      </c>
      <c r="S822" t="s">
        <v>270</v>
      </c>
      <c r="T822" t="s">
        <v>270</v>
      </c>
      <c r="U822">
        <v>3</v>
      </c>
      <c r="V822">
        <v>3</v>
      </c>
      <c r="W822">
        <v>3</v>
      </c>
      <c r="X822">
        <v>5</v>
      </c>
      <c r="Y822">
        <v>4</v>
      </c>
      <c r="Z822">
        <v>5</v>
      </c>
      <c r="AA822">
        <v>5</v>
      </c>
      <c r="AB822">
        <v>3</v>
      </c>
      <c r="AC822">
        <v>3</v>
      </c>
      <c r="AD822">
        <v>2</v>
      </c>
      <c r="AF822">
        <v>2</v>
      </c>
      <c r="AG822">
        <v>3</v>
      </c>
      <c r="AH822">
        <v>3</v>
      </c>
      <c r="AI822">
        <v>3</v>
      </c>
      <c r="AJ822">
        <v>2</v>
      </c>
      <c r="AK822" t="s">
        <v>270</v>
      </c>
      <c r="AL822">
        <v>3</v>
      </c>
      <c r="AM822">
        <v>4</v>
      </c>
      <c r="AN822" t="s">
        <v>354</v>
      </c>
      <c r="AV822" s="109" t="s">
        <v>270</v>
      </c>
      <c r="AW822" t="s">
        <v>26</v>
      </c>
      <c r="AY822">
        <v>4</v>
      </c>
      <c r="AZ822" s="109">
        <v>4</v>
      </c>
      <c r="BA822" s="191" t="s">
        <v>319</v>
      </c>
      <c r="BB822" t="s">
        <v>317</v>
      </c>
      <c r="BC822" t="s">
        <v>690</v>
      </c>
      <c r="BD822">
        <f t="shared" si="60"/>
        <v>1</v>
      </c>
      <c r="BE822">
        <f t="shared" si="59"/>
        <v>0</v>
      </c>
      <c r="BF822">
        <f t="shared" si="59"/>
        <v>1</v>
      </c>
      <c r="BG822">
        <f t="shared" si="59"/>
        <v>0</v>
      </c>
      <c r="BH822">
        <f t="shared" si="59"/>
        <v>0</v>
      </c>
      <c r="BI822">
        <f t="shared" si="59"/>
        <v>0</v>
      </c>
      <c r="BJ822">
        <f t="shared" ref="BJ822:BJ885" si="62">IF(IFERROR(FIND(BJ$1,$AN822,1),0)&lt;&gt;0,1,0)</f>
        <v>1</v>
      </c>
      <c r="BK822">
        <f t="shared" si="61"/>
        <v>0</v>
      </c>
      <c r="BL822">
        <f t="shared" si="61"/>
        <v>0</v>
      </c>
      <c r="BM822">
        <f t="shared" si="61"/>
        <v>1</v>
      </c>
      <c r="BN822">
        <f t="shared" si="61"/>
        <v>0</v>
      </c>
      <c r="BO822">
        <f t="shared" si="61"/>
        <v>0</v>
      </c>
      <c r="BP822">
        <f t="shared" si="61"/>
        <v>0</v>
      </c>
    </row>
    <row r="823" spans="3:68" x14ac:dyDescent="0.2">
      <c r="C823" s="150" t="str">
        <f>IFERROR(VLOOKUP(TABLA!F823,BLIOTECAS!$C$1:$E$26,3,FALSE),"")</f>
        <v>Humanidades</v>
      </c>
      <c r="D823" s="209">
        <v>43970.698611111111</v>
      </c>
      <c r="E823" s="209" t="s">
        <v>396</v>
      </c>
      <c r="F823" t="s">
        <v>89</v>
      </c>
      <c r="G823" t="s">
        <v>320</v>
      </c>
      <c r="H823" t="s">
        <v>300</v>
      </c>
      <c r="I823" t="s">
        <v>306</v>
      </c>
      <c r="J823" t="s">
        <v>89</v>
      </c>
      <c r="S823" t="s">
        <v>26</v>
      </c>
      <c r="T823" t="s">
        <v>270</v>
      </c>
      <c r="U823">
        <v>5</v>
      </c>
      <c r="X823">
        <v>5</v>
      </c>
      <c r="Z823">
        <v>5</v>
      </c>
      <c r="AA823">
        <v>5</v>
      </c>
      <c r="AC823">
        <v>5</v>
      </c>
      <c r="AD823">
        <v>5</v>
      </c>
      <c r="AG823">
        <v>5</v>
      </c>
      <c r="AJ823">
        <v>5</v>
      </c>
      <c r="AK823" t="s">
        <v>270</v>
      </c>
      <c r="AL823">
        <v>5</v>
      </c>
      <c r="AN823" t="s">
        <v>691</v>
      </c>
      <c r="AV823" s="109" t="s">
        <v>270</v>
      </c>
      <c r="AW823" t="s">
        <v>270</v>
      </c>
      <c r="AX823" t="s">
        <v>25</v>
      </c>
      <c r="AY823">
        <v>5</v>
      </c>
      <c r="AZ823" s="109">
        <v>5</v>
      </c>
      <c r="BA823" s="191" t="s">
        <v>303</v>
      </c>
      <c r="BB823" t="s">
        <v>308</v>
      </c>
      <c r="BD823">
        <f t="shared" si="60"/>
        <v>1</v>
      </c>
      <c r="BE823">
        <f t="shared" si="59"/>
        <v>0</v>
      </c>
      <c r="BF823">
        <f t="shared" si="59"/>
        <v>0</v>
      </c>
      <c r="BG823">
        <f t="shared" si="59"/>
        <v>0</v>
      </c>
      <c r="BH823">
        <f t="shared" si="59"/>
        <v>0</v>
      </c>
      <c r="BI823">
        <f t="shared" si="59"/>
        <v>0</v>
      </c>
      <c r="BJ823">
        <f t="shared" si="62"/>
        <v>0</v>
      </c>
      <c r="BK823">
        <f t="shared" si="61"/>
        <v>0</v>
      </c>
      <c r="BL823">
        <f t="shared" si="61"/>
        <v>1</v>
      </c>
      <c r="BM823">
        <f t="shared" si="61"/>
        <v>0</v>
      </c>
      <c r="BN823">
        <f t="shared" si="61"/>
        <v>1</v>
      </c>
      <c r="BO823">
        <f t="shared" si="61"/>
        <v>0</v>
      </c>
      <c r="BP823">
        <f t="shared" si="61"/>
        <v>0</v>
      </c>
    </row>
    <row r="824" spans="3:68" x14ac:dyDescent="0.2">
      <c r="C824" s="150" t="str">
        <f>IFERROR(VLOOKUP(TABLA!F824,BLIOTECAS!$C$1:$E$26,3,FALSE),"")</f>
        <v>Ciencias Experimentales</v>
      </c>
      <c r="D824" s="209">
        <v>43970.698611111111</v>
      </c>
      <c r="E824" s="209" t="s">
        <v>396</v>
      </c>
      <c r="F824" t="s">
        <v>90</v>
      </c>
      <c r="G824" t="s">
        <v>301</v>
      </c>
      <c r="H824" t="s">
        <v>305</v>
      </c>
      <c r="I824" t="s">
        <v>327</v>
      </c>
      <c r="J824" t="s">
        <v>90</v>
      </c>
      <c r="K824" t="s">
        <v>95</v>
      </c>
      <c r="L824" t="s">
        <v>309</v>
      </c>
      <c r="S824" t="s">
        <v>270</v>
      </c>
      <c r="T824" t="s">
        <v>270</v>
      </c>
      <c r="U824">
        <v>3</v>
      </c>
      <c r="V824">
        <v>2</v>
      </c>
      <c r="W824">
        <v>3</v>
      </c>
      <c r="X824">
        <v>1</v>
      </c>
      <c r="Y824">
        <v>4</v>
      </c>
      <c r="Z824">
        <v>3</v>
      </c>
      <c r="AA824">
        <v>5</v>
      </c>
      <c r="AB824">
        <v>1</v>
      </c>
      <c r="AC824">
        <v>3</v>
      </c>
      <c r="AD824">
        <v>4</v>
      </c>
      <c r="AG824">
        <v>5</v>
      </c>
      <c r="AH824">
        <v>4</v>
      </c>
      <c r="AI824">
        <v>4</v>
      </c>
      <c r="AK824" t="s">
        <v>26</v>
      </c>
      <c r="AL824">
        <v>4</v>
      </c>
      <c r="AM824">
        <v>5</v>
      </c>
      <c r="AN824" t="s">
        <v>468</v>
      </c>
      <c r="AV824" s="109" t="s">
        <v>26</v>
      </c>
      <c r="AW824" t="s">
        <v>26</v>
      </c>
      <c r="AY824">
        <v>3</v>
      </c>
      <c r="AZ824" s="109">
        <v>4</v>
      </c>
      <c r="BA824" s="191" t="s">
        <v>303</v>
      </c>
      <c r="BB824" t="s">
        <v>308</v>
      </c>
      <c r="BD824">
        <f t="shared" si="60"/>
        <v>1</v>
      </c>
      <c r="BE824">
        <f t="shared" si="59"/>
        <v>0</v>
      </c>
      <c r="BF824">
        <f t="shared" si="59"/>
        <v>1</v>
      </c>
      <c r="BG824">
        <f t="shared" si="59"/>
        <v>0</v>
      </c>
      <c r="BH824">
        <f t="shared" si="59"/>
        <v>0</v>
      </c>
      <c r="BI824">
        <f t="shared" si="59"/>
        <v>0</v>
      </c>
      <c r="BJ824">
        <f t="shared" si="62"/>
        <v>1</v>
      </c>
      <c r="BK824">
        <f t="shared" si="61"/>
        <v>1</v>
      </c>
      <c r="BL824">
        <f t="shared" si="61"/>
        <v>1</v>
      </c>
      <c r="BM824">
        <f t="shared" si="61"/>
        <v>1</v>
      </c>
      <c r="BN824">
        <f t="shared" si="61"/>
        <v>1</v>
      </c>
      <c r="BO824">
        <f t="shared" si="61"/>
        <v>0</v>
      </c>
      <c r="BP824">
        <f t="shared" si="61"/>
        <v>0</v>
      </c>
    </row>
    <row r="825" spans="3:68" x14ac:dyDescent="0.2">
      <c r="C825" s="150" t="str">
        <f>IFERROR(VLOOKUP(TABLA!F825,BLIOTECAS!$C$1:$E$26,3,FALSE),"")</f>
        <v>Ciencias Sociales</v>
      </c>
      <c r="D825" s="209">
        <v>43970.698611111111</v>
      </c>
      <c r="E825" s="209" t="s">
        <v>396</v>
      </c>
      <c r="F825" t="s">
        <v>99</v>
      </c>
      <c r="G825" t="s">
        <v>300</v>
      </c>
      <c r="H825" t="s">
        <v>305</v>
      </c>
      <c r="I825" t="s">
        <v>315</v>
      </c>
      <c r="J825" t="s">
        <v>309</v>
      </c>
      <c r="K825" t="s">
        <v>322</v>
      </c>
      <c r="S825" t="s">
        <v>26</v>
      </c>
      <c r="T825" t="s">
        <v>270</v>
      </c>
      <c r="U825">
        <v>2</v>
      </c>
      <c r="V825">
        <v>1</v>
      </c>
      <c r="W825">
        <v>3</v>
      </c>
      <c r="X825">
        <v>1</v>
      </c>
      <c r="Y825">
        <v>2</v>
      </c>
      <c r="Z825">
        <v>5</v>
      </c>
      <c r="AA825">
        <v>1</v>
      </c>
      <c r="AB825">
        <v>4</v>
      </c>
      <c r="AC825">
        <v>3</v>
      </c>
      <c r="AD825">
        <v>3</v>
      </c>
      <c r="AF825">
        <v>3</v>
      </c>
      <c r="AG825">
        <v>4</v>
      </c>
      <c r="AH825">
        <v>3</v>
      </c>
      <c r="AI825">
        <v>3</v>
      </c>
      <c r="AJ825">
        <v>3</v>
      </c>
      <c r="AK825" t="s">
        <v>26</v>
      </c>
      <c r="AL825">
        <v>3</v>
      </c>
      <c r="AM825">
        <v>4</v>
      </c>
      <c r="AN825" t="s">
        <v>428</v>
      </c>
      <c r="AV825" s="109" t="s">
        <v>26</v>
      </c>
      <c r="AW825" t="s">
        <v>26</v>
      </c>
      <c r="AY825">
        <v>4</v>
      </c>
      <c r="AZ825" s="109">
        <v>5</v>
      </c>
      <c r="BA825" s="191" t="s">
        <v>311</v>
      </c>
      <c r="BB825" t="s">
        <v>308</v>
      </c>
      <c r="BD825">
        <f t="shared" si="60"/>
        <v>0</v>
      </c>
      <c r="BE825">
        <f t="shared" si="59"/>
        <v>1</v>
      </c>
      <c r="BF825">
        <f t="shared" si="59"/>
        <v>0</v>
      </c>
      <c r="BG825">
        <f t="shared" si="59"/>
        <v>0</v>
      </c>
      <c r="BH825">
        <f t="shared" si="59"/>
        <v>0</v>
      </c>
      <c r="BI825">
        <f t="shared" si="59"/>
        <v>0</v>
      </c>
      <c r="BJ825">
        <f t="shared" si="62"/>
        <v>0</v>
      </c>
      <c r="BK825">
        <f t="shared" si="61"/>
        <v>1</v>
      </c>
      <c r="BL825">
        <f t="shared" si="61"/>
        <v>1</v>
      </c>
      <c r="BM825">
        <f t="shared" si="61"/>
        <v>1</v>
      </c>
      <c r="BN825">
        <f t="shared" si="61"/>
        <v>0</v>
      </c>
      <c r="BO825">
        <f t="shared" si="61"/>
        <v>0</v>
      </c>
      <c r="BP825">
        <f t="shared" si="61"/>
        <v>0</v>
      </c>
    </row>
    <row r="826" spans="3:68" x14ac:dyDescent="0.2">
      <c r="C826" s="150" t="str">
        <f>IFERROR(VLOOKUP(TABLA!F826,BLIOTECAS!$C$1:$E$26,3,FALSE),"")</f>
        <v>Humanidades</v>
      </c>
      <c r="D826" s="209">
        <v>43970.697916666664</v>
      </c>
      <c r="E826" s="209" t="s">
        <v>396</v>
      </c>
      <c r="F826" t="s">
        <v>100</v>
      </c>
      <c r="G826" t="s">
        <v>397</v>
      </c>
      <c r="H826" t="s">
        <v>320</v>
      </c>
      <c r="I826" t="s">
        <v>316</v>
      </c>
      <c r="S826" t="s">
        <v>26</v>
      </c>
      <c r="T826" t="s">
        <v>26</v>
      </c>
      <c r="U826">
        <v>1</v>
      </c>
      <c r="V826">
        <v>1</v>
      </c>
      <c r="W826">
        <v>1</v>
      </c>
      <c r="X826">
        <v>2</v>
      </c>
      <c r="Y826">
        <v>5</v>
      </c>
      <c r="Z826">
        <v>5</v>
      </c>
      <c r="AA826">
        <v>4</v>
      </c>
      <c r="AB826">
        <v>5</v>
      </c>
      <c r="AC826">
        <v>2</v>
      </c>
      <c r="AD826">
        <v>2</v>
      </c>
      <c r="AF826">
        <v>2</v>
      </c>
      <c r="AG826">
        <v>3</v>
      </c>
      <c r="AH826">
        <v>2</v>
      </c>
      <c r="AI826">
        <v>2</v>
      </c>
      <c r="AJ826">
        <v>2</v>
      </c>
      <c r="AK826" t="s">
        <v>26</v>
      </c>
      <c r="AL826">
        <v>1</v>
      </c>
      <c r="AM826">
        <v>1</v>
      </c>
      <c r="AN826" t="s">
        <v>408</v>
      </c>
      <c r="AV826" s="109" t="s">
        <v>26</v>
      </c>
      <c r="AW826" t="s">
        <v>26</v>
      </c>
      <c r="AY826">
        <v>3</v>
      </c>
      <c r="AZ826" s="109">
        <v>3</v>
      </c>
      <c r="BA826" s="191" t="s">
        <v>319</v>
      </c>
      <c r="BB826" t="s">
        <v>317</v>
      </c>
      <c r="BD826">
        <f t="shared" si="60"/>
        <v>0</v>
      </c>
      <c r="BE826">
        <f t="shared" si="59"/>
        <v>0</v>
      </c>
      <c r="BF826">
        <f t="shared" si="59"/>
        <v>0</v>
      </c>
      <c r="BG826">
        <f t="shared" si="59"/>
        <v>1</v>
      </c>
      <c r="BH826">
        <f t="shared" si="59"/>
        <v>0</v>
      </c>
      <c r="BI826">
        <f t="shared" si="59"/>
        <v>0</v>
      </c>
      <c r="BJ826">
        <f t="shared" si="62"/>
        <v>1</v>
      </c>
      <c r="BK826">
        <f t="shared" si="61"/>
        <v>0</v>
      </c>
      <c r="BL826">
        <f t="shared" si="61"/>
        <v>1</v>
      </c>
      <c r="BM826">
        <f t="shared" si="61"/>
        <v>1</v>
      </c>
      <c r="BN826">
        <f t="shared" si="61"/>
        <v>0</v>
      </c>
      <c r="BO826">
        <f t="shared" si="61"/>
        <v>0</v>
      </c>
      <c r="BP826">
        <f t="shared" si="61"/>
        <v>0</v>
      </c>
    </row>
    <row r="827" spans="3:68" x14ac:dyDescent="0.2">
      <c r="C827" s="150" t="str">
        <f>IFERROR(VLOOKUP(TABLA!F827,BLIOTECAS!$C$1:$E$26,3,FALSE),"")</f>
        <v>Humanidades</v>
      </c>
      <c r="D827" s="209">
        <v>43970.697222222225</v>
      </c>
      <c r="E827" s="209" t="s">
        <v>396</v>
      </c>
      <c r="F827" t="s">
        <v>103</v>
      </c>
      <c r="G827" t="s">
        <v>301</v>
      </c>
      <c r="H827" t="s">
        <v>301</v>
      </c>
      <c r="I827" t="s">
        <v>315</v>
      </c>
      <c r="J827" t="s">
        <v>103</v>
      </c>
      <c r="K827" t="s">
        <v>309</v>
      </c>
      <c r="L827" t="s">
        <v>104</v>
      </c>
      <c r="S827" t="s">
        <v>270</v>
      </c>
      <c r="T827" t="s">
        <v>270</v>
      </c>
      <c r="U827">
        <v>4</v>
      </c>
      <c r="V827">
        <v>1</v>
      </c>
      <c r="W827">
        <v>1</v>
      </c>
      <c r="X827">
        <v>5</v>
      </c>
      <c r="Y827">
        <v>4</v>
      </c>
      <c r="Z827">
        <v>2</v>
      </c>
      <c r="AA827">
        <v>4</v>
      </c>
      <c r="AB827">
        <v>2</v>
      </c>
      <c r="AC827">
        <v>4</v>
      </c>
      <c r="AD827">
        <v>4</v>
      </c>
      <c r="AF827">
        <v>2</v>
      </c>
      <c r="AG827">
        <v>2</v>
      </c>
      <c r="AH827">
        <v>2</v>
      </c>
      <c r="AI827">
        <v>1</v>
      </c>
      <c r="AJ827">
        <v>4</v>
      </c>
      <c r="AK827" t="s">
        <v>270</v>
      </c>
      <c r="AL827">
        <v>4</v>
      </c>
      <c r="AM827">
        <v>3</v>
      </c>
      <c r="AN827" t="s">
        <v>307</v>
      </c>
      <c r="AV827" s="109" t="s">
        <v>270</v>
      </c>
      <c r="AW827" t="s">
        <v>26</v>
      </c>
      <c r="AY827">
        <v>3</v>
      </c>
      <c r="AZ827" s="109">
        <v>3</v>
      </c>
      <c r="BA827" s="191" t="s">
        <v>311</v>
      </c>
      <c r="BB827" t="s">
        <v>333</v>
      </c>
      <c r="BD827">
        <f t="shared" si="60"/>
        <v>0</v>
      </c>
      <c r="BE827">
        <f t="shared" si="59"/>
        <v>1</v>
      </c>
      <c r="BF827">
        <f t="shared" si="59"/>
        <v>0</v>
      </c>
      <c r="BG827">
        <f t="shared" si="59"/>
        <v>0</v>
      </c>
      <c r="BH827">
        <f t="shared" si="59"/>
        <v>0</v>
      </c>
      <c r="BI827">
        <f t="shared" si="59"/>
        <v>0</v>
      </c>
      <c r="BJ827">
        <f t="shared" si="62"/>
        <v>0</v>
      </c>
      <c r="BK827">
        <f t="shared" si="61"/>
        <v>0</v>
      </c>
      <c r="BL827">
        <f t="shared" si="61"/>
        <v>0</v>
      </c>
      <c r="BM827">
        <f t="shared" si="61"/>
        <v>0</v>
      </c>
      <c r="BN827">
        <f t="shared" si="61"/>
        <v>0</v>
      </c>
      <c r="BO827">
        <f t="shared" si="61"/>
        <v>1</v>
      </c>
      <c r="BP827">
        <f t="shared" si="61"/>
        <v>0</v>
      </c>
    </row>
    <row r="828" spans="3:68" x14ac:dyDescent="0.2">
      <c r="C828" s="150" t="str">
        <f>IFERROR(VLOOKUP(TABLA!F828,BLIOTECAS!$C$1:$E$26,3,FALSE),"")</f>
        <v>Humanidades</v>
      </c>
      <c r="D828" s="209">
        <v>43970.696527777778</v>
      </c>
      <c r="E828" s="209" t="s">
        <v>407</v>
      </c>
      <c r="F828" t="s">
        <v>102</v>
      </c>
      <c r="G828" t="s">
        <v>305</v>
      </c>
      <c r="H828" t="s">
        <v>301</v>
      </c>
      <c r="I828" t="s">
        <v>318</v>
      </c>
      <c r="J828" t="s">
        <v>104</v>
      </c>
      <c r="K828" t="s">
        <v>92</v>
      </c>
      <c r="L828" t="s">
        <v>103</v>
      </c>
      <c r="M828" t="s">
        <v>692</v>
      </c>
      <c r="S828" t="s">
        <v>270</v>
      </c>
      <c r="T828" t="s">
        <v>270</v>
      </c>
      <c r="U828">
        <v>5</v>
      </c>
      <c r="V828">
        <v>3</v>
      </c>
      <c r="W828">
        <v>3</v>
      </c>
      <c r="X828">
        <v>1</v>
      </c>
      <c r="Y828">
        <v>1</v>
      </c>
      <c r="Z828">
        <v>3</v>
      </c>
      <c r="AA828">
        <v>1</v>
      </c>
      <c r="AB828">
        <v>1</v>
      </c>
      <c r="AC828">
        <v>5</v>
      </c>
      <c r="AD828">
        <v>5</v>
      </c>
      <c r="AF828">
        <v>3</v>
      </c>
      <c r="AG828">
        <v>5</v>
      </c>
      <c r="AH828">
        <v>5</v>
      </c>
      <c r="AI828">
        <v>3</v>
      </c>
      <c r="AJ828">
        <v>5</v>
      </c>
      <c r="AK828" t="s">
        <v>26</v>
      </c>
      <c r="AL828">
        <v>5</v>
      </c>
      <c r="AM828">
        <v>1</v>
      </c>
      <c r="AN828" t="s">
        <v>409</v>
      </c>
      <c r="AV828" s="109" t="s">
        <v>26</v>
      </c>
      <c r="AW828" t="s">
        <v>26</v>
      </c>
      <c r="AY828">
        <v>5</v>
      </c>
      <c r="AZ828" s="109">
        <v>5</v>
      </c>
      <c r="BA828" s="191" t="s">
        <v>303</v>
      </c>
      <c r="BB828" t="s">
        <v>304</v>
      </c>
      <c r="BD828">
        <f t="shared" si="60"/>
        <v>0</v>
      </c>
      <c r="BE828">
        <f t="shared" si="59"/>
        <v>0</v>
      </c>
      <c r="BF828">
        <f t="shared" si="59"/>
        <v>1</v>
      </c>
      <c r="BG828">
        <f t="shared" si="59"/>
        <v>0</v>
      </c>
      <c r="BH828">
        <f t="shared" si="59"/>
        <v>0</v>
      </c>
      <c r="BI828">
        <f t="shared" si="59"/>
        <v>0</v>
      </c>
      <c r="BJ828">
        <f t="shared" si="62"/>
        <v>0</v>
      </c>
      <c r="BK828">
        <f t="shared" si="61"/>
        <v>1</v>
      </c>
      <c r="BL828">
        <f t="shared" si="61"/>
        <v>1</v>
      </c>
      <c r="BM828">
        <f t="shared" si="61"/>
        <v>0</v>
      </c>
      <c r="BN828">
        <f t="shared" si="61"/>
        <v>0</v>
      </c>
      <c r="BO828">
        <f t="shared" si="61"/>
        <v>0</v>
      </c>
      <c r="BP828">
        <f t="shared" si="61"/>
        <v>0</v>
      </c>
    </row>
    <row r="829" spans="3:68" x14ac:dyDescent="0.2">
      <c r="C829" s="150" t="str">
        <f>IFERROR(VLOOKUP(TABLA!F829,BLIOTECAS!$C$1:$E$26,3,FALSE),"")</f>
        <v>Ciencias Experimentales</v>
      </c>
      <c r="D829" s="209">
        <v>43970.696527777778</v>
      </c>
      <c r="E829" s="209" t="s">
        <v>396</v>
      </c>
      <c r="F829" t="s">
        <v>90</v>
      </c>
      <c r="G829" t="s">
        <v>305</v>
      </c>
      <c r="H829" t="s">
        <v>320</v>
      </c>
      <c r="I829" t="s">
        <v>315</v>
      </c>
      <c r="J829" t="s">
        <v>90</v>
      </c>
      <c r="K829" t="s">
        <v>98</v>
      </c>
      <c r="S829" t="s">
        <v>26</v>
      </c>
      <c r="T829" t="s">
        <v>26</v>
      </c>
      <c r="U829">
        <v>4</v>
      </c>
      <c r="V829">
        <v>3</v>
      </c>
      <c r="W829">
        <v>3</v>
      </c>
      <c r="X829">
        <v>1</v>
      </c>
      <c r="Y829">
        <v>5</v>
      </c>
      <c r="Z829">
        <v>5</v>
      </c>
      <c r="AA829">
        <v>5</v>
      </c>
      <c r="AB829">
        <v>4</v>
      </c>
      <c r="AC829">
        <v>4</v>
      </c>
      <c r="AD829">
        <v>4</v>
      </c>
      <c r="AF829">
        <v>3</v>
      </c>
      <c r="AG829">
        <v>5</v>
      </c>
      <c r="AH829">
        <v>4</v>
      </c>
      <c r="AI829">
        <v>5</v>
      </c>
      <c r="AJ829">
        <v>4</v>
      </c>
      <c r="AK829" t="s">
        <v>26</v>
      </c>
      <c r="AL829">
        <v>4</v>
      </c>
      <c r="AM829">
        <v>1</v>
      </c>
      <c r="AN829" t="s">
        <v>400</v>
      </c>
      <c r="AV829" s="109" t="s">
        <v>270</v>
      </c>
      <c r="AW829" t="s">
        <v>26</v>
      </c>
      <c r="AY829">
        <v>4</v>
      </c>
      <c r="AZ829" s="109">
        <v>5</v>
      </c>
      <c r="BA829" s="191" t="s">
        <v>303</v>
      </c>
      <c r="BB829" t="s">
        <v>308</v>
      </c>
      <c r="BD829">
        <f t="shared" si="60"/>
        <v>0</v>
      </c>
      <c r="BE829">
        <f t="shared" si="59"/>
        <v>1</v>
      </c>
      <c r="BF829">
        <f t="shared" si="59"/>
        <v>0</v>
      </c>
      <c r="BG829">
        <f t="shared" ref="BE829:BI880" si="63">IF(IFERROR(FIND(BG$1,$I829,1),0)&lt;&gt;0,1,0)</f>
        <v>0</v>
      </c>
      <c r="BH829">
        <f t="shared" si="63"/>
        <v>0</v>
      </c>
      <c r="BI829">
        <f t="shared" si="63"/>
        <v>0</v>
      </c>
      <c r="BJ829">
        <f t="shared" si="62"/>
        <v>0</v>
      </c>
      <c r="BK829">
        <f t="shared" si="61"/>
        <v>0</v>
      </c>
      <c r="BL829">
        <f t="shared" si="61"/>
        <v>1</v>
      </c>
      <c r="BM829">
        <f t="shared" si="61"/>
        <v>1</v>
      </c>
      <c r="BN829">
        <f t="shared" si="61"/>
        <v>0</v>
      </c>
      <c r="BO829">
        <f t="shared" si="61"/>
        <v>0</v>
      </c>
      <c r="BP829">
        <f t="shared" si="61"/>
        <v>0</v>
      </c>
    </row>
    <row r="830" spans="3:68" x14ac:dyDescent="0.2">
      <c r="C830" s="150" t="str">
        <f>IFERROR(VLOOKUP(TABLA!F830,BLIOTECAS!$C$1:$E$26,3,FALSE),"")</f>
        <v>Ciencias Sociales</v>
      </c>
      <c r="D830" s="209">
        <v>43970.695833333331</v>
      </c>
      <c r="E830" s="209" t="s">
        <v>396</v>
      </c>
      <c r="F830" t="s">
        <v>92</v>
      </c>
      <c r="G830" t="s">
        <v>305</v>
      </c>
      <c r="H830" t="s">
        <v>300</v>
      </c>
      <c r="I830" t="s">
        <v>641</v>
      </c>
      <c r="J830" t="s">
        <v>92</v>
      </c>
      <c r="K830" t="s">
        <v>104</v>
      </c>
      <c r="S830" t="s">
        <v>26</v>
      </c>
      <c r="T830" t="s">
        <v>270</v>
      </c>
      <c r="U830">
        <v>2</v>
      </c>
      <c r="V830">
        <v>2</v>
      </c>
      <c r="W830">
        <v>4</v>
      </c>
      <c r="X830">
        <v>3</v>
      </c>
      <c r="Y830">
        <v>5</v>
      </c>
      <c r="Z830">
        <v>3</v>
      </c>
      <c r="AA830">
        <v>4</v>
      </c>
      <c r="AB830">
        <v>4</v>
      </c>
      <c r="AC830">
        <v>4</v>
      </c>
      <c r="AD830">
        <v>5</v>
      </c>
      <c r="AF830">
        <v>5</v>
      </c>
      <c r="AG830">
        <v>5</v>
      </c>
      <c r="AH830">
        <v>4</v>
      </c>
      <c r="AI830">
        <v>5</v>
      </c>
      <c r="AJ830">
        <v>5</v>
      </c>
      <c r="AK830" t="s">
        <v>26</v>
      </c>
      <c r="AL830">
        <v>5</v>
      </c>
      <c r="AM830">
        <v>5</v>
      </c>
      <c r="AN830" t="s">
        <v>325</v>
      </c>
      <c r="AV830" s="109" t="s">
        <v>26</v>
      </c>
      <c r="AW830" t="s">
        <v>26</v>
      </c>
      <c r="AY830">
        <v>5</v>
      </c>
      <c r="AZ830" s="109">
        <v>5</v>
      </c>
      <c r="BA830" s="191" t="s">
        <v>303</v>
      </c>
      <c r="BB830" t="s">
        <v>317</v>
      </c>
      <c r="BD830">
        <f t="shared" si="60"/>
        <v>0</v>
      </c>
      <c r="BE830">
        <f t="shared" si="63"/>
        <v>0</v>
      </c>
      <c r="BF830">
        <f t="shared" si="63"/>
        <v>1</v>
      </c>
      <c r="BG830">
        <f t="shared" si="63"/>
        <v>0</v>
      </c>
      <c r="BH830">
        <f t="shared" si="63"/>
        <v>1</v>
      </c>
      <c r="BI830">
        <f t="shared" si="63"/>
        <v>0</v>
      </c>
      <c r="BJ830">
        <f t="shared" si="62"/>
        <v>1</v>
      </c>
      <c r="BK830">
        <f t="shared" si="61"/>
        <v>0</v>
      </c>
      <c r="BL830">
        <f t="shared" si="61"/>
        <v>0</v>
      </c>
      <c r="BM830">
        <f t="shared" si="61"/>
        <v>0</v>
      </c>
      <c r="BN830">
        <f t="shared" si="61"/>
        <v>0</v>
      </c>
      <c r="BO830">
        <f t="shared" si="61"/>
        <v>0</v>
      </c>
      <c r="BP830">
        <f t="shared" si="61"/>
        <v>0</v>
      </c>
    </row>
    <row r="831" spans="3:68" x14ac:dyDescent="0.2">
      <c r="C831" s="150" t="str">
        <f>IFERROR(VLOOKUP(TABLA!F831,BLIOTECAS!$C$1:$E$26,3,FALSE),"")</f>
        <v/>
      </c>
      <c r="D831" s="209">
        <v>43970.695138888892</v>
      </c>
      <c r="E831" s="209" t="s">
        <v>396</v>
      </c>
      <c r="F831" t="s">
        <v>85</v>
      </c>
      <c r="G831" t="s">
        <v>301</v>
      </c>
      <c r="H831" t="s">
        <v>301</v>
      </c>
      <c r="I831" t="s">
        <v>327</v>
      </c>
      <c r="J831" t="s">
        <v>309</v>
      </c>
      <c r="K831" t="s">
        <v>100</v>
      </c>
      <c r="L831" t="s">
        <v>92</v>
      </c>
      <c r="S831" t="s">
        <v>26</v>
      </c>
      <c r="T831" t="s">
        <v>270</v>
      </c>
      <c r="U831">
        <v>1</v>
      </c>
      <c r="V831">
        <v>1</v>
      </c>
      <c r="W831">
        <v>1</v>
      </c>
      <c r="X831">
        <v>5</v>
      </c>
      <c r="Y831">
        <v>1</v>
      </c>
      <c r="Z831">
        <v>1</v>
      </c>
      <c r="AA831">
        <v>1</v>
      </c>
      <c r="AB831">
        <v>1</v>
      </c>
      <c r="AC831">
        <v>1</v>
      </c>
      <c r="AD831">
        <v>1</v>
      </c>
      <c r="AF831">
        <v>1</v>
      </c>
      <c r="AG831">
        <v>1</v>
      </c>
      <c r="AH831">
        <v>1</v>
      </c>
      <c r="AI831">
        <v>1</v>
      </c>
      <c r="AJ831">
        <v>1</v>
      </c>
      <c r="AK831" t="s">
        <v>270</v>
      </c>
      <c r="AL831">
        <v>1</v>
      </c>
      <c r="AM831">
        <v>1</v>
      </c>
      <c r="AN831" t="s">
        <v>468</v>
      </c>
      <c r="AV831" s="109" t="s">
        <v>270</v>
      </c>
      <c r="AW831" t="s">
        <v>26</v>
      </c>
      <c r="AY831">
        <v>1</v>
      </c>
      <c r="AZ831" s="109">
        <v>1</v>
      </c>
      <c r="BA831" s="191" t="s">
        <v>331</v>
      </c>
      <c r="BB831" t="s">
        <v>332</v>
      </c>
      <c r="BD831">
        <f t="shared" si="60"/>
        <v>1</v>
      </c>
      <c r="BE831">
        <f t="shared" si="63"/>
        <v>0</v>
      </c>
      <c r="BF831">
        <f t="shared" si="63"/>
        <v>1</v>
      </c>
      <c r="BG831">
        <f t="shared" si="63"/>
        <v>0</v>
      </c>
      <c r="BH831">
        <f t="shared" si="63"/>
        <v>0</v>
      </c>
      <c r="BI831">
        <f t="shared" si="63"/>
        <v>0</v>
      </c>
      <c r="BJ831">
        <f t="shared" si="62"/>
        <v>1</v>
      </c>
      <c r="BK831">
        <f t="shared" si="61"/>
        <v>1</v>
      </c>
      <c r="BL831">
        <f t="shared" si="61"/>
        <v>1</v>
      </c>
      <c r="BM831">
        <f t="shared" si="61"/>
        <v>1</v>
      </c>
      <c r="BN831">
        <f t="shared" si="61"/>
        <v>1</v>
      </c>
      <c r="BO831">
        <f t="shared" si="61"/>
        <v>0</v>
      </c>
      <c r="BP831">
        <f t="shared" si="61"/>
        <v>0</v>
      </c>
    </row>
    <row r="832" spans="3:68" x14ac:dyDescent="0.2">
      <c r="C832" s="150" t="str">
        <f>IFERROR(VLOOKUP(TABLA!F832,BLIOTECAS!$C$1:$E$26,3,FALSE),"")</f>
        <v>Humanidades</v>
      </c>
      <c r="D832" s="209">
        <v>43970.694444444445</v>
      </c>
      <c r="E832" s="209" t="s">
        <v>396</v>
      </c>
      <c r="F832" t="s">
        <v>103</v>
      </c>
      <c r="G832" t="s">
        <v>305</v>
      </c>
      <c r="H832" t="s">
        <v>305</v>
      </c>
      <c r="I832" t="s">
        <v>306</v>
      </c>
      <c r="J832" t="s">
        <v>103</v>
      </c>
      <c r="K832" t="s">
        <v>309</v>
      </c>
      <c r="L832" t="s">
        <v>310</v>
      </c>
      <c r="S832" t="s">
        <v>270</v>
      </c>
      <c r="T832" t="s">
        <v>270</v>
      </c>
      <c r="U832">
        <v>3</v>
      </c>
      <c r="V832">
        <v>1</v>
      </c>
      <c r="W832">
        <v>1</v>
      </c>
      <c r="X832">
        <v>3</v>
      </c>
      <c r="Y832">
        <v>5</v>
      </c>
      <c r="Z832">
        <v>5</v>
      </c>
      <c r="AA832">
        <v>2</v>
      </c>
      <c r="AB832">
        <v>2</v>
      </c>
      <c r="AC832">
        <v>2</v>
      </c>
      <c r="AD832">
        <v>1</v>
      </c>
      <c r="AF832">
        <v>2</v>
      </c>
      <c r="AG832">
        <v>3</v>
      </c>
      <c r="AH832">
        <v>4</v>
      </c>
      <c r="AI832">
        <v>1</v>
      </c>
      <c r="AJ832">
        <v>3</v>
      </c>
      <c r="AK832" t="s">
        <v>26</v>
      </c>
      <c r="AL832">
        <v>3</v>
      </c>
      <c r="AM832">
        <v>4</v>
      </c>
      <c r="AN832" t="s">
        <v>408</v>
      </c>
      <c r="AV832" s="109" t="s">
        <v>26</v>
      </c>
      <c r="AW832" t="s">
        <v>26</v>
      </c>
      <c r="AY832">
        <v>3</v>
      </c>
      <c r="AZ832" s="109">
        <v>4</v>
      </c>
      <c r="BA832" s="191" t="s">
        <v>311</v>
      </c>
      <c r="BB832" t="s">
        <v>317</v>
      </c>
      <c r="BD832">
        <f t="shared" si="60"/>
        <v>1</v>
      </c>
      <c r="BE832">
        <f t="shared" si="63"/>
        <v>0</v>
      </c>
      <c r="BF832">
        <f t="shared" si="63"/>
        <v>0</v>
      </c>
      <c r="BG832">
        <f t="shared" si="63"/>
        <v>0</v>
      </c>
      <c r="BH832">
        <f t="shared" si="63"/>
        <v>0</v>
      </c>
      <c r="BI832">
        <f t="shared" si="63"/>
        <v>0</v>
      </c>
      <c r="BJ832">
        <f t="shared" si="62"/>
        <v>1</v>
      </c>
      <c r="BK832">
        <f t="shared" si="61"/>
        <v>0</v>
      </c>
      <c r="BL832">
        <f t="shared" si="61"/>
        <v>1</v>
      </c>
      <c r="BM832">
        <f t="shared" si="61"/>
        <v>1</v>
      </c>
      <c r="BN832">
        <f t="shared" si="61"/>
        <v>0</v>
      </c>
      <c r="BO832">
        <f t="shared" si="61"/>
        <v>0</v>
      </c>
      <c r="BP832">
        <f t="shared" si="61"/>
        <v>0</v>
      </c>
    </row>
    <row r="833" spans="3:68" x14ac:dyDescent="0.2">
      <c r="C833" s="150" t="str">
        <f>IFERROR(VLOOKUP(TABLA!F833,BLIOTECAS!$C$1:$E$26,3,FALSE),"")</f>
        <v>Humanidades</v>
      </c>
      <c r="D833" s="209">
        <v>43970.693749999999</v>
      </c>
      <c r="E833" s="209" t="s">
        <v>396</v>
      </c>
      <c r="F833" t="s">
        <v>102</v>
      </c>
      <c r="G833" t="s">
        <v>301</v>
      </c>
      <c r="H833" t="s">
        <v>305</v>
      </c>
      <c r="I833" t="s">
        <v>306</v>
      </c>
      <c r="J833" t="s">
        <v>309</v>
      </c>
      <c r="K833" t="s">
        <v>310</v>
      </c>
      <c r="S833" t="s">
        <v>270</v>
      </c>
      <c r="T833" t="s">
        <v>270</v>
      </c>
      <c r="U833">
        <v>1</v>
      </c>
      <c r="V833">
        <v>1</v>
      </c>
      <c r="W833">
        <v>1</v>
      </c>
      <c r="X833">
        <v>5</v>
      </c>
      <c r="Y833">
        <v>4</v>
      </c>
      <c r="Z833">
        <v>5</v>
      </c>
      <c r="AA833">
        <v>5</v>
      </c>
      <c r="AB833">
        <v>5</v>
      </c>
      <c r="AC833">
        <v>1</v>
      </c>
      <c r="AD833">
        <v>1</v>
      </c>
      <c r="AF833">
        <v>1</v>
      </c>
      <c r="AG833">
        <v>1</v>
      </c>
      <c r="AH833">
        <v>3</v>
      </c>
      <c r="AI833">
        <v>3</v>
      </c>
      <c r="AJ833">
        <v>1</v>
      </c>
      <c r="AK833" t="s">
        <v>270</v>
      </c>
      <c r="AL833">
        <v>3</v>
      </c>
      <c r="AM833">
        <v>1</v>
      </c>
      <c r="AN833" t="s">
        <v>345</v>
      </c>
      <c r="AV833" s="109" t="s">
        <v>270</v>
      </c>
      <c r="AW833" t="s">
        <v>26</v>
      </c>
      <c r="AY833">
        <v>4</v>
      </c>
      <c r="AZ833" s="109">
        <v>4</v>
      </c>
      <c r="BA833" s="191" t="s">
        <v>319</v>
      </c>
      <c r="BB833" t="s">
        <v>317</v>
      </c>
      <c r="BC833" t="s">
        <v>693</v>
      </c>
      <c r="BD833">
        <f t="shared" si="60"/>
        <v>1</v>
      </c>
      <c r="BE833">
        <f t="shared" si="63"/>
        <v>0</v>
      </c>
      <c r="BF833">
        <f t="shared" si="63"/>
        <v>0</v>
      </c>
      <c r="BG833">
        <f t="shared" si="63"/>
        <v>0</v>
      </c>
      <c r="BH833">
        <f t="shared" si="63"/>
        <v>0</v>
      </c>
      <c r="BI833">
        <f t="shared" si="63"/>
        <v>0</v>
      </c>
      <c r="BJ833">
        <f t="shared" si="62"/>
        <v>0</v>
      </c>
      <c r="BK833">
        <f t="shared" si="61"/>
        <v>0</v>
      </c>
      <c r="BL833">
        <f t="shared" si="61"/>
        <v>0</v>
      </c>
      <c r="BM833">
        <f t="shared" si="61"/>
        <v>1</v>
      </c>
      <c r="BN833">
        <f t="shared" si="61"/>
        <v>0</v>
      </c>
      <c r="BO833">
        <f t="shared" si="61"/>
        <v>0</v>
      </c>
      <c r="BP833">
        <f t="shared" si="61"/>
        <v>0</v>
      </c>
    </row>
    <row r="834" spans="3:68" x14ac:dyDescent="0.2">
      <c r="C834" s="150" t="str">
        <f>IFERROR(VLOOKUP(TABLA!F834,BLIOTECAS!$C$1:$E$26,3,FALSE),"")</f>
        <v>Humanidades</v>
      </c>
      <c r="D834" s="209">
        <v>43970.693055555559</v>
      </c>
      <c r="E834" s="209" t="s">
        <v>407</v>
      </c>
      <c r="F834" t="s">
        <v>102</v>
      </c>
      <c r="G834" t="s">
        <v>300</v>
      </c>
      <c r="H834" t="s">
        <v>305</v>
      </c>
      <c r="I834" t="s">
        <v>306</v>
      </c>
      <c r="J834" t="s">
        <v>310</v>
      </c>
      <c r="K834" t="s">
        <v>309</v>
      </c>
      <c r="L834" t="s">
        <v>103</v>
      </c>
      <c r="M834" t="s">
        <v>694</v>
      </c>
      <c r="S834" t="s">
        <v>270</v>
      </c>
      <c r="T834" t="s">
        <v>270</v>
      </c>
      <c r="U834">
        <v>5</v>
      </c>
      <c r="V834">
        <v>5</v>
      </c>
      <c r="X834">
        <v>5</v>
      </c>
      <c r="Y834">
        <v>5</v>
      </c>
      <c r="Z834">
        <v>4</v>
      </c>
      <c r="AA834">
        <v>5</v>
      </c>
      <c r="AB834">
        <v>3</v>
      </c>
      <c r="AC834">
        <v>5</v>
      </c>
      <c r="AD834">
        <v>4</v>
      </c>
      <c r="AF834">
        <v>3</v>
      </c>
      <c r="AG834">
        <v>5</v>
      </c>
      <c r="AH834">
        <v>3</v>
      </c>
      <c r="AI834">
        <v>3</v>
      </c>
      <c r="AJ834">
        <v>4</v>
      </c>
      <c r="AK834" t="s">
        <v>26</v>
      </c>
      <c r="AL834">
        <v>3</v>
      </c>
      <c r="AM834">
        <v>5</v>
      </c>
      <c r="AN834" t="s">
        <v>334</v>
      </c>
      <c r="AV834" s="109" t="s">
        <v>270</v>
      </c>
      <c r="AW834" t="s">
        <v>270</v>
      </c>
      <c r="AX834" t="s">
        <v>25</v>
      </c>
      <c r="AY834">
        <v>5</v>
      </c>
      <c r="AZ834" s="109">
        <v>5</v>
      </c>
      <c r="BA834" s="191" t="s">
        <v>303</v>
      </c>
      <c r="BB834" t="s">
        <v>304</v>
      </c>
      <c r="BD834">
        <f t="shared" si="60"/>
        <v>1</v>
      </c>
      <c r="BE834">
        <f t="shared" si="63"/>
        <v>0</v>
      </c>
      <c r="BF834">
        <f t="shared" si="63"/>
        <v>0</v>
      </c>
      <c r="BG834">
        <f t="shared" si="63"/>
        <v>0</v>
      </c>
      <c r="BH834">
        <f t="shared" si="63"/>
        <v>0</v>
      </c>
      <c r="BI834">
        <f t="shared" si="63"/>
        <v>0</v>
      </c>
      <c r="BJ834">
        <f t="shared" si="62"/>
        <v>0</v>
      </c>
      <c r="BK834">
        <f t="shared" si="61"/>
        <v>1</v>
      </c>
      <c r="BL834">
        <f t="shared" si="61"/>
        <v>0</v>
      </c>
      <c r="BM834">
        <f t="shared" si="61"/>
        <v>0</v>
      </c>
      <c r="BN834">
        <f t="shared" si="61"/>
        <v>0</v>
      </c>
      <c r="BO834">
        <f t="shared" si="61"/>
        <v>0</v>
      </c>
      <c r="BP834">
        <f t="shared" si="61"/>
        <v>0</v>
      </c>
    </row>
    <row r="835" spans="3:68" x14ac:dyDescent="0.2">
      <c r="C835" s="150" t="str">
        <f>IFERROR(VLOOKUP(TABLA!F835,BLIOTECAS!$C$1:$E$26,3,FALSE),"")</f>
        <v>Humanidades</v>
      </c>
      <c r="D835" s="209">
        <v>43970.692361111112</v>
      </c>
      <c r="E835" s="209" t="s">
        <v>396</v>
      </c>
      <c r="F835" t="s">
        <v>104</v>
      </c>
      <c r="G835" t="s">
        <v>305</v>
      </c>
      <c r="H835" t="s">
        <v>300</v>
      </c>
      <c r="I835" t="s">
        <v>306</v>
      </c>
      <c r="J835" t="s">
        <v>104</v>
      </c>
      <c r="K835" t="s">
        <v>309</v>
      </c>
      <c r="S835" t="s">
        <v>26</v>
      </c>
      <c r="T835" t="s">
        <v>270</v>
      </c>
      <c r="U835">
        <v>5</v>
      </c>
      <c r="V835">
        <v>1</v>
      </c>
      <c r="W835">
        <v>2</v>
      </c>
      <c r="X835">
        <v>5</v>
      </c>
      <c r="Y835">
        <v>4</v>
      </c>
      <c r="Z835">
        <v>2</v>
      </c>
      <c r="AA835">
        <v>4</v>
      </c>
      <c r="AB835">
        <v>2</v>
      </c>
      <c r="AC835">
        <v>3</v>
      </c>
      <c r="AD835">
        <v>3</v>
      </c>
      <c r="AF835">
        <v>3</v>
      </c>
      <c r="AH835">
        <v>2</v>
      </c>
      <c r="AI835">
        <v>3</v>
      </c>
      <c r="AJ835">
        <v>3</v>
      </c>
      <c r="AK835" t="s">
        <v>26</v>
      </c>
      <c r="AL835">
        <v>2</v>
      </c>
      <c r="AM835">
        <v>3</v>
      </c>
      <c r="AN835" t="s">
        <v>307</v>
      </c>
      <c r="AV835" s="109" t="s">
        <v>26</v>
      </c>
      <c r="AW835" t="s">
        <v>26</v>
      </c>
      <c r="AY835">
        <v>3</v>
      </c>
      <c r="AZ835" s="109">
        <v>3</v>
      </c>
      <c r="BA835" s="191" t="s">
        <v>311</v>
      </c>
      <c r="BB835" t="s">
        <v>317</v>
      </c>
      <c r="BC835" t="s">
        <v>695</v>
      </c>
      <c r="BD835">
        <f t="shared" si="60"/>
        <v>1</v>
      </c>
      <c r="BE835">
        <f t="shared" si="63"/>
        <v>0</v>
      </c>
      <c r="BF835">
        <f t="shared" si="63"/>
        <v>0</v>
      </c>
      <c r="BG835">
        <f t="shared" si="63"/>
        <v>0</v>
      </c>
      <c r="BH835">
        <f t="shared" si="63"/>
        <v>0</v>
      </c>
      <c r="BI835">
        <f t="shared" si="63"/>
        <v>0</v>
      </c>
      <c r="BJ835">
        <f t="shared" si="62"/>
        <v>0</v>
      </c>
      <c r="BK835">
        <f t="shared" si="61"/>
        <v>0</v>
      </c>
      <c r="BL835">
        <f t="shared" si="61"/>
        <v>0</v>
      </c>
      <c r="BM835">
        <f t="shared" si="61"/>
        <v>0</v>
      </c>
      <c r="BN835">
        <f t="shared" si="61"/>
        <v>0</v>
      </c>
      <c r="BO835">
        <f t="shared" si="61"/>
        <v>1</v>
      </c>
      <c r="BP835">
        <f t="shared" si="61"/>
        <v>0</v>
      </c>
    </row>
    <row r="836" spans="3:68" x14ac:dyDescent="0.2">
      <c r="C836" s="150" t="str">
        <f>IFERROR(VLOOKUP(TABLA!F836,BLIOTECAS!$C$1:$E$26,3,FALSE),"")</f>
        <v>Humanidades</v>
      </c>
      <c r="D836" s="209">
        <v>43970.692361111112</v>
      </c>
      <c r="E836" s="209" t="s">
        <v>401</v>
      </c>
      <c r="F836" t="s">
        <v>102</v>
      </c>
      <c r="G836" t="s">
        <v>301</v>
      </c>
      <c r="H836" t="s">
        <v>301</v>
      </c>
      <c r="I836" t="s">
        <v>306</v>
      </c>
      <c r="J836" t="s">
        <v>310</v>
      </c>
      <c r="K836" t="s">
        <v>309</v>
      </c>
      <c r="L836" t="s">
        <v>103</v>
      </c>
      <c r="S836" t="s">
        <v>270</v>
      </c>
      <c r="T836" t="s">
        <v>270</v>
      </c>
      <c r="U836">
        <v>5</v>
      </c>
      <c r="V836">
        <v>5</v>
      </c>
      <c r="W836">
        <v>4</v>
      </c>
      <c r="X836">
        <v>3</v>
      </c>
      <c r="Y836">
        <v>3</v>
      </c>
      <c r="Z836">
        <v>2</v>
      </c>
      <c r="AA836">
        <v>2</v>
      </c>
      <c r="AB836">
        <v>2</v>
      </c>
      <c r="AC836">
        <v>5</v>
      </c>
      <c r="AD836">
        <v>4</v>
      </c>
      <c r="AF836">
        <v>4</v>
      </c>
      <c r="AG836">
        <v>5</v>
      </c>
      <c r="AH836">
        <v>5</v>
      </c>
      <c r="AI836">
        <v>4</v>
      </c>
      <c r="AJ836">
        <v>4</v>
      </c>
      <c r="AK836" t="s">
        <v>270</v>
      </c>
      <c r="AL836">
        <v>5</v>
      </c>
      <c r="AM836">
        <v>4</v>
      </c>
      <c r="AN836" t="s">
        <v>424</v>
      </c>
      <c r="AV836" s="109" t="s">
        <v>270</v>
      </c>
      <c r="AW836" t="s">
        <v>270</v>
      </c>
      <c r="AX836" t="s">
        <v>25</v>
      </c>
      <c r="AY836">
        <v>5</v>
      </c>
      <c r="AZ836" s="109">
        <v>5</v>
      </c>
      <c r="BA836" s="191" t="s">
        <v>303</v>
      </c>
      <c r="BB836" t="s">
        <v>308</v>
      </c>
      <c r="BC836" t="s">
        <v>696</v>
      </c>
      <c r="BD836">
        <f t="shared" si="60"/>
        <v>1</v>
      </c>
      <c r="BE836">
        <f t="shared" si="63"/>
        <v>0</v>
      </c>
      <c r="BF836">
        <f t="shared" si="63"/>
        <v>0</v>
      </c>
      <c r="BG836">
        <f t="shared" si="63"/>
        <v>0</v>
      </c>
      <c r="BH836">
        <f t="shared" si="63"/>
        <v>0</v>
      </c>
      <c r="BI836">
        <f t="shared" si="63"/>
        <v>0</v>
      </c>
      <c r="BJ836">
        <f t="shared" si="62"/>
        <v>0</v>
      </c>
      <c r="BK836">
        <f t="shared" si="61"/>
        <v>0</v>
      </c>
      <c r="BL836">
        <f t="shared" si="61"/>
        <v>1</v>
      </c>
      <c r="BM836">
        <f t="shared" si="61"/>
        <v>0</v>
      </c>
      <c r="BN836">
        <f t="shared" si="61"/>
        <v>0</v>
      </c>
      <c r="BO836">
        <f t="shared" si="61"/>
        <v>0</v>
      </c>
      <c r="BP836">
        <f t="shared" si="61"/>
        <v>0</v>
      </c>
    </row>
    <row r="837" spans="3:68" x14ac:dyDescent="0.2">
      <c r="C837" s="150" t="str">
        <f>IFERROR(VLOOKUP(TABLA!F837,BLIOTECAS!$C$1:$E$26,3,FALSE),"")</f>
        <v>Ciencias Sociales</v>
      </c>
      <c r="D837" s="209">
        <v>43970.692361111112</v>
      </c>
      <c r="E837" s="209" t="s">
        <v>396</v>
      </c>
      <c r="F837" t="s">
        <v>99</v>
      </c>
      <c r="G837" t="s">
        <v>305</v>
      </c>
      <c r="H837" t="s">
        <v>300</v>
      </c>
      <c r="I837" t="s">
        <v>315</v>
      </c>
      <c r="J837" t="s">
        <v>309</v>
      </c>
      <c r="K837" t="s">
        <v>309</v>
      </c>
      <c r="L837" t="s">
        <v>309</v>
      </c>
      <c r="S837" t="s">
        <v>26</v>
      </c>
      <c r="T837" t="s">
        <v>270</v>
      </c>
      <c r="U837">
        <v>4</v>
      </c>
      <c r="V837">
        <v>3</v>
      </c>
      <c r="W837">
        <v>4</v>
      </c>
      <c r="X837">
        <v>5</v>
      </c>
      <c r="Y837">
        <v>4</v>
      </c>
      <c r="Z837">
        <v>5</v>
      </c>
      <c r="AA837">
        <v>4</v>
      </c>
      <c r="AB837">
        <v>1</v>
      </c>
      <c r="AC837">
        <v>5</v>
      </c>
      <c r="AD837">
        <v>4</v>
      </c>
      <c r="AF837">
        <v>4</v>
      </c>
      <c r="AG837">
        <v>5</v>
      </c>
      <c r="AH837">
        <v>4</v>
      </c>
      <c r="AI837">
        <v>2</v>
      </c>
      <c r="AJ837">
        <v>3</v>
      </c>
      <c r="AK837" t="s">
        <v>26</v>
      </c>
      <c r="AL837">
        <v>4</v>
      </c>
      <c r="AM837">
        <v>1</v>
      </c>
      <c r="AN837" t="s">
        <v>405</v>
      </c>
      <c r="AV837" s="109" t="s">
        <v>26</v>
      </c>
      <c r="AW837" t="s">
        <v>26</v>
      </c>
      <c r="AY837">
        <v>5</v>
      </c>
      <c r="AZ837" s="109">
        <v>5</v>
      </c>
      <c r="BA837" s="191" t="s">
        <v>311</v>
      </c>
      <c r="BB837" t="s">
        <v>308</v>
      </c>
      <c r="BC837" t="s">
        <v>697</v>
      </c>
      <c r="BD837">
        <f t="shared" si="60"/>
        <v>0</v>
      </c>
      <c r="BE837">
        <f t="shared" si="63"/>
        <v>1</v>
      </c>
      <c r="BF837">
        <f t="shared" si="63"/>
        <v>0</v>
      </c>
      <c r="BG837">
        <f t="shared" si="63"/>
        <v>0</v>
      </c>
      <c r="BH837">
        <f t="shared" si="63"/>
        <v>0</v>
      </c>
      <c r="BI837">
        <f t="shared" si="63"/>
        <v>0</v>
      </c>
      <c r="BJ837">
        <f t="shared" si="62"/>
        <v>1</v>
      </c>
      <c r="BK837">
        <f t="shared" si="61"/>
        <v>1</v>
      </c>
      <c r="BL837">
        <f t="shared" si="61"/>
        <v>1</v>
      </c>
      <c r="BM837">
        <f t="shared" si="61"/>
        <v>1</v>
      </c>
      <c r="BN837">
        <f t="shared" si="61"/>
        <v>0</v>
      </c>
      <c r="BO837">
        <f t="shared" si="61"/>
        <v>0</v>
      </c>
      <c r="BP837">
        <f t="shared" si="61"/>
        <v>0</v>
      </c>
    </row>
    <row r="838" spans="3:68" x14ac:dyDescent="0.2">
      <c r="C838" s="150" t="str">
        <f>IFERROR(VLOOKUP(TABLA!F838,BLIOTECAS!$C$1:$E$26,3,FALSE),"")</f>
        <v>Humanidades</v>
      </c>
      <c r="D838" s="209">
        <v>43970.692361111112</v>
      </c>
      <c r="E838" s="209" t="s">
        <v>396</v>
      </c>
      <c r="F838" t="s">
        <v>89</v>
      </c>
      <c r="G838" t="s">
        <v>320</v>
      </c>
      <c r="H838" t="s">
        <v>320</v>
      </c>
      <c r="I838" t="s">
        <v>306</v>
      </c>
      <c r="M838" t="s">
        <v>698</v>
      </c>
      <c r="S838" t="s">
        <v>26</v>
      </c>
      <c r="T838" t="s">
        <v>26</v>
      </c>
      <c r="U838">
        <v>1</v>
      </c>
      <c r="V838">
        <v>1</v>
      </c>
      <c r="W838">
        <v>3</v>
      </c>
      <c r="X838">
        <v>4</v>
      </c>
      <c r="Y838">
        <v>5</v>
      </c>
      <c r="Z838">
        <v>5</v>
      </c>
      <c r="AA838">
        <v>5</v>
      </c>
      <c r="AB838">
        <v>4</v>
      </c>
      <c r="AC838">
        <v>2</v>
      </c>
      <c r="AF838">
        <v>4</v>
      </c>
      <c r="AK838" t="s">
        <v>26</v>
      </c>
      <c r="AN838" t="s">
        <v>699</v>
      </c>
      <c r="AV838" s="109" t="s">
        <v>26</v>
      </c>
      <c r="AW838" t="s">
        <v>26</v>
      </c>
      <c r="BD838">
        <f t="shared" si="60"/>
        <v>1</v>
      </c>
      <c r="BE838">
        <f t="shared" si="63"/>
        <v>0</v>
      </c>
      <c r="BF838">
        <f t="shared" si="63"/>
        <v>0</v>
      </c>
      <c r="BG838">
        <f t="shared" si="63"/>
        <v>0</v>
      </c>
      <c r="BH838">
        <f t="shared" si="63"/>
        <v>0</v>
      </c>
      <c r="BI838">
        <f t="shared" si="63"/>
        <v>0</v>
      </c>
      <c r="BJ838">
        <f t="shared" si="62"/>
        <v>0</v>
      </c>
      <c r="BK838">
        <f t="shared" si="61"/>
        <v>0</v>
      </c>
      <c r="BL838">
        <f t="shared" si="61"/>
        <v>1</v>
      </c>
      <c r="BM838">
        <f t="shared" si="61"/>
        <v>1</v>
      </c>
      <c r="BN838">
        <f t="shared" si="61"/>
        <v>0</v>
      </c>
      <c r="BO838">
        <f t="shared" si="61"/>
        <v>0</v>
      </c>
      <c r="BP838">
        <f t="shared" si="61"/>
        <v>0</v>
      </c>
    </row>
    <row r="839" spans="3:68" x14ac:dyDescent="0.2">
      <c r="C839" s="150" t="str">
        <f>IFERROR(VLOOKUP(TABLA!F839,BLIOTECAS!$C$1:$E$26,3,FALSE),"")</f>
        <v>Ciencias Experimentales</v>
      </c>
      <c r="D839" s="209">
        <v>43970.692361111112</v>
      </c>
      <c r="E839" s="209" t="s">
        <v>396</v>
      </c>
      <c r="F839" t="s">
        <v>98</v>
      </c>
      <c r="G839" t="s">
        <v>300</v>
      </c>
      <c r="H839" t="s">
        <v>305</v>
      </c>
      <c r="I839" t="s">
        <v>306</v>
      </c>
      <c r="J839" t="s">
        <v>98</v>
      </c>
      <c r="S839" t="s">
        <v>26</v>
      </c>
      <c r="T839" t="s">
        <v>270</v>
      </c>
      <c r="U839">
        <v>3</v>
      </c>
      <c r="V839">
        <v>5</v>
      </c>
      <c r="W839">
        <v>5</v>
      </c>
      <c r="X839">
        <v>2</v>
      </c>
      <c r="Y839">
        <v>4</v>
      </c>
      <c r="Z839">
        <v>3</v>
      </c>
      <c r="AA839">
        <v>4</v>
      </c>
      <c r="AB839">
        <v>3</v>
      </c>
      <c r="AC839">
        <v>4</v>
      </c>
      <c r="AD839">
        <v>3</v>
      </c>
      <c r="AF839">
        <v>4</v>
      </c>
      <c r="AG839">
        <v>4</v>
      </c>
      <c r="AH839">
        <v>4</v>
      </c>
      <c r="AI839">
        <v>3</v>
      </c>
      <c r="AJ839">
        <v>3</v>
      </c>
      <c r="AK839" t="s">
        <v>26</v>
      </c>
      <c r="AL839">
        <v>4</v>
      </c>
      <c r="AM839">
        <v>2</v>
      </c>
      <c r="AN839" t="s">
        <v>400</v>
      </c>
      <c r="AV839" s="109" t="s">
        <v>26</v>
      </c>
      <c r="AW839" t="s">
        <v>26</v>
      </c>
      <c r="AY839">
        <v>4</v>
      </c>
      <c r="AZ839" s="109">
        <v>4</v>
      </c>
      <c r="BA839" s="191" t="s">
        <v>311</v>
      </c>
      <c r="BB839" t="s">
        <v>317</v>
      </c>
      <c r="BD839">
        <f t="shared" si="60"/>
        <v>1</v>
      </c>
      <c r="BE839">
        <f t="shared" si="63"/>
        <v>0</v>
      </c>
      <c r="BF839">
        <f t="shared" si="63"/>
        <v>0</v>
      </c>
      <c r="BG839">
        <f t="shared" si="63"/>
        <v>0</v>
      </c>
      <c r="BH839">
        <f t="shared" si="63"/>
        <v>0</v>
      </c>
      <c r="BI839">
        <f t="shared" si="63"/>
        <v>0</v>
      </c>
      <c r="BJ839">
        <f t="shared" si="62"/>
        <v>0</v>
      </c>
      <c r="BK839">
        <f t="shared" si="61"/>
        <v>0</v>
      </c>
      <c r="BL839">
        <f t="shared" si="61"/>
        <v>1</v>
      </c>
      <c r="BM839">
        <f t="shared" si="61"/>
        <v>1</v>
      </c>
      <c r="BN839">
        <f t="shared" si="61"/>
        <v>0</v>
      </c>
      <c r="BO839">
        <f t="shared" si="61"/>
        <v>0</v>
      </c>
      <c r="BP839">
        <f t="shared" si="61"/>
        <v>0</v>
      </c>
    </row>
    <row r="840" spans="3:68" x14ac:dyDescent="0.2">
      <c r="C840" s="150" t="str">
        <f>IFERROR(VLOOKUP(TABLA!F840,BLIOTECAS!$C$1:$E$26,3,FALSE),"")</f>
        <v>Ciencias Sociales</v>
      </c>
      <c r="D840" s="209">
        <v>43970.691666666666</v>
      </c>
      <c r="E840" s="209" t="s">
        <v>396</v>
      </c>
      <c r="F840" t="s">
        <v>91</v>
      </c>
      <c r="G840" t="s">
        <v>300</v>
      </c>
      <c r="H840" t="s">
        <v>305</v>
      </c>
      <c r="I840" t="s">
        <v>327</v>
      </c>
      <c r="J840" t="s">
        <v>91</v>
      </c>
      <c r="K840" t="s">
        <v>92</v>
      </c>
      <c r="L840" t="s">
        <v>104</v>
      </c>
      <c r="M840" t="s">
        <v>700</v>
      </c>
      <c r="S840" t="s">
        <v>26</v>
      </c>
      <c r="T840" t="s">
        <v>270</v>
      </c>
      <c r="U840">
        <v>3</v>
      </c>
      <c r="V840">
        <v>1</v>
      </c>
      <c r="W840">
        <v>2</v>
      </c>
      <c r="X840">
        <v>3</v>
      </c>
      <c r="Y840">
        <v>5</v>
      </c>
      <c r="Z840">
        <v>4</v>
      </c>
      <c r="AA840">
        <v>5</v>
      </c>
      <c r="AB840">
        <v>2</v>
      </c>
      <c r="AC840">
        <v>5</v>
      </c>
      <c r="AD840">
        <v>5</v>
      </c>
      <c r="AF840">
        <v>5</v>
      </c>
      <c r="AG840">
        <v>5</v>
      </c>
      <c r="AH840">
        <v>5</v>
      </c>
      <c r="AI840">
        <v>4</v>
      </c>
      <c r="AJ840">
        <v>4</v>
      </c>
      <c r="AK840" t="s">
        <v>270</v>
      </c>
      <c r="AL840">
        <v>4</v>
      </c>
      <c r="AM840">
        <v>3</v>
      </c>
      <c r="AN840" t="s">
        <v>408</v>
      </c>
      <c r="AV840" s="109" t="s">
        <v>270</v>
      </c>
      <c r="AW840" t="s">
        <v>26</v>
      </c>
      <c r="AY840">
        <v>4</v>
      </c>
      <c r="AZ840" s="109">
        <v>5</v>
      </c>
      <c r="BA840" s="191" t="s">
        <v>303</v>
      </c>
      <c r="BB840" t="s">
        <v>308</v>
      </c>
      <c r="BD840">
        <f t="shared" si="60"/>
        <v>1</v>
      </c>
      <c r="BE840">
        <f t="shared" si="63"/>
        <v>0</v>
      </c>
      <c r="BF840">
        <f t="shared" si="63"/>
        <v>1</v>
      </c>
      <c r="BG840">
        <f t="shared" si="63"/>
        <v>0</v>
      </c>
      <c r="BH840">
        <f t="shared" si="63"/>
        <v>0</v>
      </c>
      <c r="BI840">
        <f t="shared" si="63"/>
        <v>0</v>
      </c>
      <c r="BJ840">
        <f t="shared" si="62"/>
        <v>1</v>
      </c>
      <c r="BK840">
        <f t="shared" si="61"/>
        <v>0</v>
      </c>
      <c r="BL840">
        <f t="shared" si="61"/>
        <v>1</v>
      </c>
      <c r="BM840">
        <f t="shared" si="61"/>
        <v>1</v>
      </c>
      <c r="BN840">
        <f t="shared" si="61"/>
        <v>0</v>
      </c>
      <c r="BO840">
        <f t="shared" si="61"/>
        <v>0</v>
      </c>
      <c r="BP840">
        <f t="shared" si="61"/>
        <v>0</v>
      </c>
    </row>
    <row r="841" spans="3:68" x14ac:dyDescent="0.2">
      <c r="C841" s="150" t="str">
        <f>IFERROR(VLOOKUP(TABLA!F841,BLIOTECAS!$C$1:$E$26,3,FALSE),"")</f>
        <v>Ciencias Experimentales</v>
      </c>
      <c r="D841" s="209">
        <v>43970.691666666666</v>
      </c>
      <c r="E841" s="209" t="s">
        <v>401</v>
      </c>
      <c r="F841" t="s">
        <v>95</v>
      </c>
      <c r="G841" t="s">
        <v>300</v>
      </c>
      <c r="H841" t="s">
        <v>300</v>
      </c>
      <c r="I841" t="s">
        <v>329</v>
      </c>
      <c r="J841" t="s">
        <v>95</v>
      </c>
      <c r="M841" t="s">
        <v>701</v>
      </c>
      <c r="S841" t="s">
        <v>26</v>
      </c>
      <c r="T841" t="s">
        <v>26</v>
      </c>
      <c r="U841">
        <v>2</v>
      </c>
      <c r="V841">
        <v>5</v>
      </c>
      <c r="W841">
        <v>2</v>
      </c>
      <c r="X841">
        <v>3</v>
      </c>
      <c r="Y841">
        <v>3</v>
      </c>
      <c r="Z841">
        <v>5</v>
      </c>
      <c r="AA841">
        <v>1</v>
      </c>
      <c r="AB841">
        <v>1</v>
      </c>
      <c r="AC841">
        <v>2</v>
      </c>
      <c r="AD841">
        <v>2</v>
      </c>
      <c r="AF841">
        <v>1</v>
      </c>
      <c r="AG841">
        <v>3</v>
      </c>
      <c r="AH841">
        <v>2</v>
      </c>
      <c r="AI841">
        <v>3</v>
      </c>
      <c r="AJ841">
        <v>3</v>
      </c>
      <c r="AK841" t="s">
        <v>270</v>
      </c>
      <c r="AL841">
        <v>2</v>
      </c>
      <c r="AM841">
        <v>3</v>
      </c>
      <c r="AN841" t="s">
        <v>702</v>
      </c>
      <c r="AV841" s="109" t="s">
        <v>270</v>
      </c>
      <c r="AW841" t="s">
        <v>270</v>
      </c>
      <c r="AX841" t="s">
        <v>313</v>
      </c>
      <c r="AY841">
        <v>3</v>
      </c>
      <c r="AZ841" s="109">
        <v>4</v>
      </c>
      <c r="BA841" s="191" t="s">
        <v>319</v>
      </c>
      <c r="BB841" t="s">
        <v>317</v>
      </c>
      <c r="BD841">
        <f t="shared" si="60"/>
        <v>0</v>
      </c>
      <c r="BE841">
        <f t="shared" si="63"/>
        <v>0</v>
      </c>
      <c r="BF841">
        <f t="shared" si="63"/>
        <v>0</v>
      </c>
      <c r="BG841">
        <f t="shared" si="63"/>
        <v>0</v>
      </c>
      <c r="BH841">
        <f t="shared" si="63"/>
        <v>1</v>
      </c>
      <c r="BI841">
        <f t="shared" si="63"/>
        <v>0</v>
      </c>
      <c r="BJ841">
        <f t="shared" si="62"/>
        <v>1</v>
      </c>
      <c r="BK841">
        <f t="shared" si="61"/>
        <v>0</v>
      </c>
      <c r="BL841">
        <f t="shared" si="61"/>
        <v>1</v>
      </c>
      <c r="BM841">
        <f t="shared" si="61"/>
        <v>0</v>
      </c>
      <c r="BN841">
        <f t="shared" si="61"/>
        <v>1</v>
      </c>
      <c r="BO841">
        <f t="shared" si="61"/>
        <v>0</v>
      </c>
      <c r="BP841">
        <f t="shared" si="61"/>
        <v>0</v>
      </c>
    </row>
    <row r="842" spans="3:68" x14ac:dyDescent="0.2">
      <c r="C842" s="150" t="str">
        <f>IFERROR(VLOOKUP(TABLA!F842,BLIOTECAS!$C$1:$E$26,3,FALSE),"")</f>
        <v>Ciencias Sociales</v>
      </c>
      <c r="D842" s="209">
        <v>43970.691666666666</v>
      </c>
      <c r="E842" s="209" t="s">
        <v>396</v>
      </c>
      <c r="F842" t="s">
        <v>225</v>
      </c>
      <c r="G842" t="s">
        <v>300</v>
      </c>
      <c r="H842" t="s">
        <v>300</v>
      </c>
      <c r="I842" t="s">
        <v>318</v>
      </c>
      <c r="J842" t="s">
        <v>225</v>
      </c>
      <c r="K842" t="s">
        <v>97</v>
      </c>
      <c r="L842" t="s">
        <v>108</v>
      </c>
      <c r="S842" t="s">
        <v>26</v>
      </c>
      <c r="T842" t="s">
        <v>270</v>
      </c>
      <c r="U842">
        <v>2</v>
      </c>
      <c r="V842">
        <v>3</v>
      </c>
      <c r="W842">
        <v>2</v>
      </c>
      <c r="X842">
        <v>4</v>
      </c>
      <c r="Y842">
        <v>4</v>
      </c>
      <c r="Z842">
        <v>4</v>
      </c>
      <c r="AA842">
        <v>5</v>
      </c>
      <c r="AB842">
        <v>1</v>
      </c>
      <c r="AC842">
        <v>1</v>
      </c>
      <c r="AD842">
        <v>2</v>
      </c>
      <c r="AF842">
        <v>2</v>
      </c>
      <c r="AG842">
        <v>5</v>
      </c>
      <c r="AH842">
        <v>4</v>
      </c>
      <c r="AI842">
        <v>3</v>
      </c>
      <c r="AJ842">
        <v>4</v>
      </c>
      <c r="AK842" t="s">
        <v>270</v>
      </c>
      <c r="AL842">
        <v>3</v>
      </c>
      <c r="AM842">
        <v>3</v>
      </c>
      <c r="AN842" t="s">
        <v>326</v>
      </c>
      <c r="AV842" s="109" t="s">
        <v>26</v>
      </c>
      <c r="AW842" t="s">
        <v>26</v>
      </c>
      <c r="AY842">
        <v>5</v>
      </c>
      <c r="AZ842" s="109">
        <v>5</v>
      </c>
      <c r="BA842" s="191" t="s">
        <v>319</v>
      </c>
      <c r="BB842" t="s">
        <v>317</v>
      </c>
      <c r="BC842" t="s">
        <v>703</v>
      </c>
      <c r="BD842">
        <f t="shared" si="60"/>
        <v>0</v>
      </c>
      <c r="BE842">
        <f t="shared" si="63"/>
        <v>0</v>
      </c>
      <c r="BF842">
        <f t="shared" si="63"/>
        <v>1</v>
      </c>
      <c r="BG842">
        <f t="shared" si="63"/>
        <v>0</v>
      </c>
      <c r="BH842">
        <f t="shared" si="63"/>
        <v>0</v>
      </c>
      <c r="BI842">
        <f t="shared" si="63"/>
        <v>0</v>
      </c>
      <c r="BJ842">
        <f t="shared" si="62"/>
        <v>0</v>
      </c>
      <c r="BK842">
        <f t="shared" si="61"/>
        <v>1</v>
      </c>
      <c r="BL842">
        <f t="shared" si="61"/>
        <v>0</v>
      </c>
      <c r="BM842">
        <f t="shared" si="61"/>
        <v>1</v>
      </c>
      <c r="BN842">
        <f t="shared" si="61"/>
        <v>0</v>
      </c>
      <c r="BO842">
        <f t="shared" si="61"/>
        <v>0</v>
      </c>
      <c r="BP842">
        <f t="shared" si="61"/>
        <v>0</v>
      </c>
    </row>
    <row r="843" spans="3:68" x14ac:dyDescent="0.2">
      <c r="C843" s="150" t="str">
        <f>IFERROR(VLOOKUP(TABLA!F843,BLIOTECAS!$C$1:$E$26,3,FALSE),"")</f>
        <v>Ciencias de la Salud</v>
      </c>
      <c r="D843" s="209">
        <v>43970.691666666666</v>
      </c>
      <c r="E843" s="209" t="s">
        <v>396</v>
      </c>
      <c r="F843" t="s">
        <v>101</v>
      </c>
      <c r="G843" t="s">
        <v>305</v>
      </c>
      <c r="H843" t="s">
        <v>300</v>
      </c>
      <c r="I843" t="s">
        <v>336</v>
      </c>
      <c r="J843" t="s">
        <v>101</v>
      </c>
      <c r="K843" t="s">
        <v>222</v>
      </c>
      <c r="L843" t="s">
        <v>309</v>
      </c>
      <c r="S843" t="s">
        <v>26</v>
      </c>
      <c r="T843" t="s">
        <v>270</v>
      </c>
      <c r="U843">
        <v>4</v>
      </c>
      <c r="V843">
        <v>2</v>
      </c>
      <c r="W843">
        <v>4</v>
      </c>
      <c r="X843">
        <v>2</v>
      </c>
      <c r="Y843">
        <v>5</v>
      </c>
      <c r="Z843">
        <v>5</v>
      </c>
      <c r="AA843">
        <v>5</v>
      </c>
      <c r="AB843">
        <v>2</v>
      </c>
      <c r="AC843">
        <v>4</v>
      </c>
      <c r="AD843">
        <v>4</v>
      </c>
      <c r="AF843">
        <v>5</v>
      </c>
      <c r="AG843">
        <v>4</v>
      </c>
      <c r="AH843">
        <v>4</v>
      </c>
      <c r="AI843">
        <v>4</v>
      </c>
      <c r="AJ843">
        <v>5</v>
      </c>
      <c r="AK843" t="s">
        <v>270</v>
      </c>
      <c r="AL843">
        <v>5</v>
      </c>
      <c r="AM843">
        <v>5</v>
      </c>
      <c r="AN843" t="s">
        <v>400</v>
      </c>
      <c r="AV843" s="109" t="s">
        <v>270</v>
      </c>
      <c r="AW843" t="s">
        <v>26</v>
      </c>
      <c r="AY843">
        <v>5</v>
      </c>
      <c r="AZ843" s="109">
        <v>5</v>
      </c>
      <c r="BA843" s="191" t="s">
        <v>303</v>
      </c>
      <c r="BB843" t="s">
        <v>308</v>
      </c>
      <c r="BD843">
        <f t="shared" si="60"/>
        <v>0</v>
      </c>
      <c r="BE843">
        <f t="shared" si="63"/>
        <v>1</v>
      </c>
      <c r="BF843">
        <f t="shared" si="63"/>
        <v>1</v>
      </c>
      <c r="BG843">
        <f t="shared" si="63"/>
        <v>0</v>
      </c>
      <c r="BH843">
        <f t="shared" si="63"/>
        <v>0</v>
      </c>
      <c r="BI843">
        <f t="shared" si="63"/>
        <v>0</v>
      </c>
      <c r="BJ843">
        <f t="shared" si="62"/>
        <v>0</v>
      </c>
      <c r="BK843">
        <f t="shared" si="61"/>
        <v>0</v>
      </c>
      <c r="BL843">
        <f t="shared" si="61"/>
        <v>1</v>
      </c>
      <c r="BM843">
        <f t="shared" si="61"/>
        <v>1</v>
      </c>
      <c r="BN843">
        <f t="shared" si="61"/>
        <v>0</v>
      </c>
      <c r="BO843">
        <f t="shared" si="61"/>
        <v>0</v>
      </c>
      <c r="BP843">
        <f t="shared" si="61"/>
        <v>0</v>
      </c>
    </row>
    <row r="844" spans="3:68" x14ac:dyDescent="0.2">
      <c r="C844" s="150" t="str">
        <f>IFERROR(VLOOKUP(TABLA!F844,BLIOTECAS!$C$1:$E$26,3,FALSE),"")</f>
        <v>Humanidades</v>
      </c>
      <c r="D844" s="209">
        <v>43970.690972222219</v>
      </c>
      <c r="E844" s="209" t="s">
        <v>396</v>
      </c>
      <c r="F844" t="s">
        <v>89</v>
      </c>
      <c r="G844" t="s">
        <v>305</v>
      </c>
      <c r="H844" t="s">
        <v>300</v>
      </c>
      <c r="I844" t="s">
        <v>306</v>
      </c>
      <c r="J844" t="s">
        <v>89</v>
      </c>
      <c r="K844" t="s">
        <v>92</v>
      </c>
      <c r="L844" t="s">
        <v>103</v>
      </c>
      <c r="S844" t="s">
        <v>270</v>
      </c>
      <c r="T844" t="s">
        <v>270</v>
      </c>
      <c r="U844">
        <v>2</v>
      </c>
      <c r="V844">
        <v>2</v>
      </c>
      <c r="W844">
        <v>2</v>
      </c>
      <c r="X844">
        <v>4</v>
      </c>
      <c r="Y844">
        <v>4</v>
      </c>
      <c r="Z844">
        <v>5</v>
      </c>
      <c r="AA844">
        <v>4</v>
      </c>
      <c r="AB844">
        <v>1</v>
      </c>
      <c r="AC844">
        <v>5</v>
      </c>
      <c r="AD844">
        <v>4</v>
      </c>
      <c r="AF844">
        <v>3</v>
      </c>
      <c r="AG844">
        <v>4</v>
      </c>
      <c r="AH844">
        <v>4</v>
      </c>
      <c r="AI844">
        <v>4</v>
      </c>
      <c r="AJ844">
        <v>5</v>
      </c>
      <c r="AK844" t="s">
        <v>26</v>
      </c>
      <c r="AL844">
        <v>4</v>
      </c>
      <c r="AN844" t="s">
        <v>354</v>
      </c>
      <c r="AV844" s="109" t="s">
        <v>26</v>
      </c>
      <c r="AW844" t="s">
        <v>26</v>
      </c>
      <c r="AY844">
        <v>5</v>
      </c>
      <c r="AZ844" s="109">
        <v>5</v>
      </c>
      <c r="BA844" s="191" t="s">
        <v>311</v>
      </c>
      <c r="BD844">
        <f t="shared" si="60"/>
        <v>1</v>
      </c>
      <c r="BE844">
        <f t="shared" si="63"/>
        <v>0</v>
      </c>
      <c r="BF844">
        <f t="shared" si="63"/>
        <v>0</v>
      </c>
      <c r="BG844">
        <f t="shared" si="63"/>
        <v>0</v>
      </c>
      <c r="BH844">
        <f t="shared" si="63"/>
        <v>0</v>
      </c>
      <c r="BI844">
        <f t="shared" si="63"/>
        <v>0</v>
      </c>
      <c r="BJ844">
        <f t="shared" si="62"/>
        <v>1</v>
      </c>
      <c r="BK844">
        <f t="shared" si="61"/>
        <v>0</v>
      </c>
      <c r="BL844">
        <f t="shared" si="61"/>
        <v>0</v>
      </c>
      <c r="BM844">
        <f t="shared" si="61"/>
        <v>1</v>
      </c>
      <c r="BN844">
        <f t="shared" si="61"/>
        <v>0</v>
      </c>
      <c r="BO844">
        <f t="shared" si="61"/>
        <v>0</v>
      </c>
      <c r="BP844">
        <f t="shared" si="61"/>
        <v>0</v>
      </c>
    </row>
    <row r="845" spans="3:68" x14ac:dyDescent="0.2">
      <c r="C845" s="150" t="str">
        <f>IFERROR(VLOOKUP(TABLA!F845,BLIOTECAS!$C$1:$E$26,3,FALSE),"")</f>
        <v>Humanidades</v>
      </c>
      <c r="D845" s="209">
        <v>43970.690972222219</v>
      </c>
      <c r="E845" s="209" t="s">
        <v>396</v>
      </c>
      <c r="F845" t="s">
        <v>104</v>
      </c>
      <c r="G845" t="s">
        <v>301</v>
      </c>
      <c r="H845" t="s">
        <v>305</v>
      </c>
      <c r="I845" t="s">
        <v>306</v>
      </c>
      <c r="J845" t="s">
        <v>104</v>
      </c>
      <c r="K845" t="s">
        <v>309</v>
      </c>
      <c r="S845" t="s">
        <v>270</v>
      </c>
      <c r="T845" t="s">
        <v>270</v>
      </c>
      <c r="U845">
        <v>3</v>
      </c>
      <c r="V845">
        <v>3</v>
      </c>
      <c r="W845">
        <v>3</v>
      </c>
      <c r="X845">
        <v>3</v>
      </c>
      <c r="Y845">
        <v>5</v>
      </c>
      <c r="Z845">
        <v>5</v>
      </c>
      <c r="AA845">
        <v>4</v>
      </c>
      <c r="AB845">
        <v>2</v>
      </c>
      <c r="AC845">
        <v>3</v>
      </c>
      <c r="AD845">
        <v>3</v>
      </c>
      <c r="AF845">
        <v>2</v>
      </c>
      <c r="AG845">
        <v>4</v>
      </c>
      <c r="AH845">
        <v>2</v>
      </c>
      <c r="AI845">
        <v>3</v>
      </c>
      <c r="AJ845">
        <v>2</v>
      </c>
      <c r="AK845" t="s">
        <v>26</v>
      </c>
      <c r="AL845">
        <v>2</v>
      </c>
      <c r="AM845">
        <v>3</v>
      </c>
      <c r="AN845" t="s">
        <v>704</v>
      </c>
      <c r="AV845" s="109" t="s">
        <v>270</v>
      </c>
      <c r="AW845" t="s">
        <v>26</v>
      </c>
      <c r="AY845">
        <v>4</v>
      </c>
      <c r="AZ845" s="109">
        <v>5</v>
      </c>
      <c r="BA845" s="191" t="s">
        <v>311</v>
      </c>
      <c r="BB845" t="s">
        <v>317</v>
      </c>
      <c r="BD845">
        <f t="shared" si="60"/>
        <v>1</v>
      </c>
      <c r="BE845">
        <f t="shared" si="63"/>
        <v>0</v>
      </c>
      <c r="BF845">
        <f t="shared" si="63"/>
        <v>0</v>
      </c>
      <c r="BG845">
        <f t="shared" si="63"/>
        <v>0</v>
      </c>
      <c r="BH845">
        <f t="shared" si="63"/>
        <v>0</v>
      </c>
      <c r="BI845">
        <f t="shared" si="63"/>
        <v>0</v>
      </c>
      <c r="BJ845">
        <f t="shared" si="62"/>
        <v>0</v>
      </c>
      <c r="BK845">
        <f t="shared" si="61"/>
        <v>0</v>
      </c>
      <c r="BL845">
        <f t="shared" si="61"/>
        <v>0</v>
      </c>
      <c r="BM845">
        <f t="shared" si="61"/>
        <v>0</v>
      </c>
      <c r="BN845">
        <f t="shared" si="61"/>
        <v>0</v>
      </c>
      <c r="BO845">
        <f t="shared" si="61"/>
        <v>0</v>
      </c>
      <c r="BP845">
        <f t="shared" si="61"/>
        <v>0</v>
      </c>
    </row>
    <row r="846" spans="3:68" x14ac:dyDescent="0.2">
      <c r="C846" s="150" t="str">
        <f>IFERROR(VLOOKUP(TABLA!F846,BLIOTECAS!$C$1:$E$26,3,FALSE),"")</f>
        <v>Ciencias Sociales</v>
      </c>
      <c r="D846" s="209">
        <v>43970.690972222219</v>
      </c>
      <c r="E846" s="209" t="s">
        <v>396</v>
      </c>
      <c r="F846" t="s">
        <v>99</v>
      </c>
      <c r="G846" t="s">
        <v>301</v>
      </c>
      <c r="H846" t="s">
        <v>305</v>
      </c>
      <c r="I846" t="s">
        <v>306</v>
      </c>
      <c r="J846" t="s">
        <v>309</v>
      </c>
      <c r="S846" t="s">
        <v>270</v>
      </c>
      <c r="T846" t="s">
        <v>270</v>
      </c>
      <c r="U846">
        <v>4</v>
      </c>
      <c r="V846">
        <v>1</v>
      </c>
      <c r="W846">
        <v>1</v>
      </c>
      <c r="X846">
        <v>2</v>
      </c>
      <c r="Y846">
        <v>2</v>
      </c>
      <c r="Z846">
        <v>2</v>
      </c>
      <c r="AA846">
        <v>4</v>
      </c>
      <c r="AB846">
        <v>1</v>
      </c>
      <c r="AC846">
        <v>4</v>
      </c>
      <c r="AD846">
        <v>3</v>
      </c>
      <c r="AF846">
        <v>3</v>
      </c>
      <c r="AG846">
        <v>3</v>
      </c>
      <c r="AH846">
        <v>4</v>
      </c>
      <c r="AI846">
        <v>1</v>
      </c>
      <c r="AJ846">
        <v>2</v>
      </c>
      <c r="AK846" t="s">
        <v>26</v>
      </c>
      <c r="AL846">
        <v>3</v>
      </c>
      <c r="AM846">
        <v>1</v>
      </c>
      <c r="AN846" t="s">
        <v>438</v>
      </c>
      <c r="AV846" s="109" t="s">
        <v>26</v>
      </c>
      <c r="AW846" t="s">
        <v>26</v>
      </c>
      <c r="AY846">
        <v>1</v>
      </c>
      <c r="AZ846" s="109">
        <v>1</v>
      </c>
      <c r="BA846" s="191" t="s">
        <v>319</v>
      </c>
      <c r="BB846" t="s">
        <v>317</v>
      </c>
      <c r="BC846" t="s">
        <v>705</v>
      </c>
      <c r="BD846">
        <f t="shared" si="60"/>
        <v>1</v>
      </c>
      <c r="BE846">
        <f t="shared" si="63"/>
        <v>0</v>
      </c>
      <c r="BF846">
        <f t="shared" si="63"/>
        <v>0</v>
      </c>
      <c r="BG846">
        <f t="shared" si="63"/>
        <v>0</v>
      </c>
      <c r="BH846">
        <f t="shared" si="63"/>
        <v>0</v>
      </c>
      <c r="BI846">
        <f t="shared" si="63"/>
        <v>0</v>
      </c>
      <c r="BJ846">
        <f t="shared" si="62"/>
        <v>1</v>
      </c>
      <c r="BK846">
        <f t="shared" si="61"/>
        <v>1</v>
      </c>
      <c r="BL846">
        <f t="shared" si="61"/>
        <v>0</v>
      </c>
      <c r="BM846">
        <f t="shared" si="61"/>
        <v>1</v>
      </c>
      <c r="BN846">
        <f t="shared" si="61"/>
        <v>0</v>
      </c>
      <c r="BO846">
        <f t="shared" si="61"/>
        <v>0</v>
      </c>
      <c r="BP846">
        <f t="shared" si="61"/>
        <v>0</v>
      </c>
    </row>
    <row r="847" spans="3:68" x14ac:dyDescent="0.2">
      <c r="C847" s="150" t="str">
        <f>IFERROR(VLOOKUP(TABLA!F847,BLIOTECAS!$C$1:$E$26,3,FALSE),"")</f>
        <v>Ciencias de la Salud</v>
      </c>
      <c r="D847" s="209">
        <v>43970.690972222219</v>
      </c>
      <c r="E847" s="209" t="s">
        <v>396</v>
      </c>
      <c r="F847" t="s">
        <v>222</v>
      </c>
      <c r="G847" t="s">
        <v>300</v>
      </c>
      <c r="H847" t="s">
        <v>305</v>
      </c>
      <c r="I847" t="s">
        <v>306</v>
      </c>
      <c r="J847" t="s">
        <v>222</v>
      </c>
      <c r="S847" t="s">
        <v>26</v>
      </c>
      <c r="T847" t="s">
        <v>26</v>
      </c>
      <c r="U847">
        <v>2</v>
      </c>
      <c r="V847">
        <v>2</v>
      </c>
      <c r="W847">
        <v>5</v>
      </c>
      <c r="X847">
        <v>3</v>
      </c>
      <c r="Y847">
        <v>5</v>
      </c>
      <c r="Z847">
        <v>5</v>
      </c>
      <c r="AA847">
        <v>5</v>
      </c>
      <c r="AB847">
        <v>2</v>
      </c>
      <c r="AC847">
        <v>3</v>
      </c>
      <c r="AD847">
        <v>3</v>
      </c>
      <c r="AF847">
        <v>4</v>
      </c>
      <c r="AG847">
        <v>5</v>
      </c>
      <c r="AH847">
        <v>4</v>
      </c>
      <c r="AI847">
        <v>4</v>
      </c>
      <c r="AJ847">
        <v>4</v>
      </c>
      <c r="AK847" t="s">
        <v>26</v>
      </c>
      <c r="AL847">
        <v>4</v>
      </c>
      <c r="AM847">
        <v>3</v>
      </c>
      <c r="AN847" t="s">
        <v>400</v>
      </c>
      <c r="AV847" s="109" t="s">
        <v>26</v>
      </c>
      <c r="AW847" t="s">
        <v>26</v>
      </c>
      <c r="AY847">
        <v>5</v>
      </c>
      <c r="AZ847" s="109">
        <v>4</v>
      </c>
      <c r="BA847" s="191" t="s">
        <v>311</v>
      </c>
      <c r="BB847" t="s">
        <v>308</v>
      </c>
      <c r="BD847">
        <f t="shared" si="60"/>
        <v>1</v>
      </c>
      <c r="BE847">
        <f t="shared" si="63"/>
        <v>0</v>
      </c>
      <c r="BF847">
        <f t="shared" si="63"/>
        <v>0</v>
      </c>
      <c r="BG847">
        <f t="shared" si="63"/>
        <v>0</v>
      </c>
      <c r="BH847">
        <f t="shared" si="63"/>
        <v>0</v>
      </c>
      <c r="BI847">
        <f t="shared" si="63"/>
        <v>0</v>
      </c>
      <c r="BJ847">
        <f t="shared" si="62"/>
        <v>0</v>
      </c>
      <c r="BK847">
        <f t="shared" si="61"/>
        <v>0</v>
      </c>
      <c r="BL847">
        <f t="shared" si="61"/>
        <v>1</v>
      </c>
      <c r="BM847">
        <f t="shared" si="61"/>
        <v>1</v>
      </c>
      <c r="BN847">
        <f t="shared" si="61"/>
        <v>0</v>
      </c>
      <c r="BO847">
        <f t="shared" si="61"/>
        <v>0</v>
      </c>
      <c r="BP847">
        <f t="shared" si="61"/>
        <v>0</v>
      </c>
    </row>
    <row r="848" spans="3:68" x14ac:dyDescent="0.2">
      <c r="C848" s="150" t="str">
        <f>IFERROR(VLOOKUP(TABLA!F848,BLIOTECAS!$C$1:$E$26,3,FALSE),"")</f>
        <v>Ciencias Experimentales</v>
      </c>
      <c r="D848" s="209">
        <v>43970.69027777778</v>
      </c>
      <c r="E848" s="209" t="s">
        <v>396</v>
      </c>
      <c r="F848" t="s">
        <v>90</v>
      </c>
      <c r="G848" t="s">
        <v>305</v>
      </c>
      <c r="H848" t="s">
        <v>397</v>
      </c>
      <c r="I848" t="s">
        <v>306</v>
      </c>
      <c r="J848" t="s">
        <v>90</v>
      </c>
      <c r="M848" t="s">
        <v>706</v>
      </c>
      <c r="S848" t="s">
        <v>270</v>
      </c>
      <c r="T848" t="s">
        <v>270</v>
      </c>
      <c r="U848">
        <v>4</v>
      </c>
      <c r="V848">
        <v>3</v>
      </c>
      <c r="W848">
        <v>3</v>
      </c>
      <c r="X848">
        <v>1</v>
      </c>
      <c r="Y848">
        <v>3</v>
      </c>
      <c r="Z848">
        <v>1</v>
      </c>
      <c r="AA848">
        <v>3</v>
      </c>
      <c r="AB848">
        <v>3</v>
      </c>
      <c r="AC848">
        <v>4</v>
      </c>
      <c r="AD848">
        <v>3</v>
      </c>
      <c r="AF848">
        <v>3</v>
      </c>
      <c r="AG848">
        <v>5</v>
      </c>
      <c r="AH848">
        <v>4</v>
      </c>
      <c r="AI848">
        <v>2</v>
      </c>
      <c r="AJ848">
        <v>5</v>
      </c>
      <c r="AK848" t="s">
        <v>26</v>
      </c>
      <c r="AL848">
        <v>5</v>
      </c>
      <c r="AM848">
        <v>5</v>
      </c>
      <c r="AN848" t="s">
        <v>345</v>
      </c>
      <c r="AV848" s="109" t="s">
        <v>26</v>
      </c>
      <c r="AW848" t="s">
        <v>26</v>
      </c>
      <c r="AY848">
        <v>5</v>
      </c>
      <c r="AZ848" s="109">
        <v>5</v>
      </c>
      <c r="BA848" s="191" t="s">
        <v>311</v>
      </c>
      <c r="BB848" t="s">
        <v>317</v>
      </c>
      <c r="BC848" t="s">
        <v>707</v>
      </c>
      <c r="BD848">
        <f t="shared" si="60"/>
        <v>1</v>
      </c>
      <c r="BE848">
        <f t="shared" si="63"/>
        <v>0</v>
      </c>
      <c r="BF848">
        <f t="shared" si="63"/>
        <v>0</v>
      </c>
      <c r="BG848">
        <f t="shared" si="63"/>
        <v>0</v>
      </c>
      <c r="BH848">
        <f t="shared" si="63"/>
        <v>0</v>
      </c>
      <c r="BI848">
        <f t="shared" si="63"/>
        <v>0</v>
      </c>
      <c r="BJ848">
        <f t="shared" si="62"/>
        <v>0</v>
      </c>
      <c r="BK848">
        <f t="shared" si="61"/>
        <v>0</v>
      </c>
      <c r="BL848">
        <f t="shared" si="61"/>
        <v>0</v>
      </c>
      <c r="BM848">
        <f t="shared" si="61"/>
        <v>1</v>
      </c>
      <c r="BN848">
        <f t="shared" si="61"/>
        <v>0</v>
      </c>
      <c r="BO848">
        <f t="shared" si="61"/>
        <v>0</v>
      </c>
      <c r="BP848">
        <f t="shared" si="61"/>
        <v>0</v>
      </c>
    </row>
    <row r="849" spans="3:68" x14ac:dyDescent="0.2">
      <c r="C849" s="150" t="str">
        <f>IFERROR(VLOOKUP(TABLA!F849,BLIOTECAS!$C$1:$E$26,3,FALSE),"")</f>
        <v>Ciencias Sociales</v>
      </c>
      <c r="D849" s="209">
        <v>43970.688194444447</v>
      </c>
      <c r="E849" s="209" t="s">
        <v>407</v>
      </c>
      <c r="F849" t="s">
        <v>97</v>
      </c>
      <c r="G849" t="s">
        <v>305</v>
      </c>
      <c r="H849" t="s">
        <v>301</v>
      </c>
      <c r="I849" t="s">
        <v>315</v>
      </c>
      <c r="J849" t="s">
        <v>97</v>
      </c>
      <c r="K849" t="s">
        <v>225</v>
      </c>
      <c r="S849" t="s">
        <v>26</v>
      </c>
      <c r="T849" t="s">
        <v>270</v>
      </c>
      <c r="U849">
        <v>2</v>
      </c>
      <c r="V849">
        <v>5</v>
      </c>
      <c r="W849">
        <v>3</v>
      </c>
      <c r="X849">
        <v>4</v>
      </c>
      <c r="Y849">
        <v>3</v>
      </c>
      <c r="Z849">
        <v>5</v>
      </c>
      <c r="AA849">
        <v>1</v>
      </c>
      <c r="AB849">
        <v>2</v>
      </c>
      <c r="AC849">
        <v>2</v>
      </c>
      <c r="AD849">
        <v>4</v>
      </c>
      <c r="AF849">
        <v>4</v>
      </c>
      <c r="AG849">
        <v>5</v>
      </c>
      <c r="AH849">
        <v>4</v>
      </c>
      <c r="AI849">
        <v>2</v>
      </c>
      <c r="AJ849">
        <v>3</v>
      </c>
      <c r="AK849" t="s">
        <v>270</v>
      </c>
      <c r="AL849">
        <v>2</v>
      </c>
      <c r="AM849">
        <v>1</v>
      </c>
      <c r="AN849" t="s">
        <v>438</v>
      </c>
      <c r="AV849" s="109" t="s">
        <v>270</v>
      </c>
      <c r="AW849" t="s">
        <v>270</v>
      </c>
      <c r="AY849">
        <v>4</v>
      </c>
      <c r="AZ849" s="109">
        <v>3</v>
      </c>
      <c r="BA849" s="191" t="s">
        <v>311</v>
      </c>
      <c r="BD849">
        <f t="shared" si="60"/>
        <v>0</v>
      </c>
      <c r="BE849">
        <f t="shared" si="63"/>
        <v>1</v>
      </c>
      <c r="BF849">
        <f t="shared" si="63"/>
        <v>0</v>
      </c>
      <c r="BG849">
        <f t="shared" si="63"/>
        <v>0</v>
      </c>
      <c r="BH849">
        <f t="shared" si="63"/>
        <v>0</v>
      </c>
      <c r="BI849">
        <f t="shared" si="63"/>
        <v>0</v>
      </c>
      <c r="BJ849">
        <f t="shared" si="62"/>
        <v>1</v>
      </c>
      <c r="BK849">
        <f t="shared" si="61"/>
        <v>1</v>
      </c>
      <c r="BL849">
        <f t="shared" si="61"/>
        <v>0</v>
      </c>
      <c r="BM849">
        <f t="shared" si="61"/>
        <v>1</v>
      </c>
      <c r="BN849">
        <f t="shared" si="61"/>
        <v>0</v>
      </c>
      <c r="BO849">
        <f t="shared" si="61"/>
        <v>0</v>
      </c>
      <c r="BP849">
        <f t="shared" si="61"/>
        <v>0</v>
      </c>
    </row>
    <row r="850" spans="3:68" x14ac:dyDescent="0.2">
      <c r="C850" s="150" t="str">
        <f>IFERROR(VLOOKUP(TABLA!F850,BLIOTECAS!$C$1:$E$26,3,FALSE),"")</f>
        <v>Ciencias de la Salud</v>
      </c>
      <c r="D850" s="209">
        <v>43970.688194444447</v>
      </c>
      <c r="E850" s="209" t="s">
        <v>396</v>
      </c>
      <c r="F850" t="s">
        <v>106</v>
      </c>
      <c r="G850" t="s">
        <v>305</v>
      </c>
      <c r="H850" t="s">
        <v>301</v>
      </c>
      <c r="I850" t="s">
        <v>306</v>
      </c>
      <c r="J850" t="s">
        <v>106</v>
      </c>
      <c r="K850" t="s">
        <v>222</v>
      </c>
      <c r="S850" t="s">
        <v>270</v>
      </c>
      <c r="T850" t="s">
        <v>270</v>
      </c>
      <c r="U850">
        <v>5</v>
      </c>
      <c r="V850">
        <v>4</v>
      </c>
      <c r="W850">
        <v>5</v>
      </c>
      <c r="X850">
        <v>1</v>
      </c>
      <c r="Y850">
        <v>5</v>
      </c>
      <c r="Z850">
        <v>3</v>
      </c>
      <c r="AA850">
        <v>5</v>
      </c>
      <c r="AB850">
        <v>1</v>
      </c>
      <c r="AC850">
        <v>3</v>
      </c>
      <c r="AD850">
        <v>5</v>
      </c>
      <c r="AF850">
        <v>5</v>
      </c>
      <c r="AG850">
        <v>5</v>
      </c>
      <c r="AH850">
        <v>4</v>
      </c>
      <c r="AI850">
        <v>3</v>
      </c>
      <c r="AJ850">
        <v>4</v>
      </c>
      <c r="AK850" t="s">
        <v>26</v>
      </c>
      <c r="AL850">
        <v>5</v>
      </c>
      <c r="AN850" t="s">
        <v>354</v>
      </c>
      <c r="AV850" s="109" t="s">
        <v>270</v>
      </c>
      <c r="AW850" t="s">
        <v>26</v>
      </c>
      <c r="AY850">
        <v>5</v>
      </c>
      <c r="AZ850" s="109">
        <v>5</v>
      </c>
      <c r="BA850" s="191" t="s">
        <v>303</v>
      </c>
      <c r="BB850" t="s">
        <v>308</v>
      </c>
      <c r="BD850">
        <f t="shared" si="60"/>
        <v>1</v>
      </c>
      <c r="BE850">
        <f t="shared" si="63"/>
        <v>0</v>
      </c>
      <c r="BF850">
        <f t="shared" si="63"/>
        <v>0</v>
      </c>
      <c r="BG850">
        <f t="shared" si="63"/>
        <v>0</v>
      </c>
      <c r="BH850">
        <f t="shared" si="63"/>
        <v>0</v>
      </c>
      <c r="BI850">
        <f t="shared" si="63"/>
        <v>0</v>
      </c>
      <c r="BJ850">
        <f t="shared" si="62"/>
        <v>1</v>
      </c>
      <c r="BK850">
        <f t="shared" si="61"/>
        <v>0</v>
      </c>
      <c r="BL850">
        <f t="shared" si="61"/>
        <v>0</v>
      </c>
      <c r="BM850">
        <f t="shared" si="61"/>
        <v>1</v>
      </c>
      <c r="BN850">
        <f t="shared" si="61"/>
        <v>0</v>
      </c>
      <c r="BO850">
        <f t="shared" si="61"/>
        <v>0</v>
      </c>
      <c r="BP850">
        <f t="shared" si="61"/>
        <v>0</v>
      </c>
    </row>
    <row r="851" spans="3:68" x14ac:dyDescent="0.2">
      <c r="C851" s="150" t="str">
        <f>IFERROR(VLOOKUP(TABLA!F851,BLIOTECAS!$C$1:$E$26,3,FALSE),"")</f>
        <v>Humanidades</v>
      </c>
      <c r="D851" s="209">
        <v>43970.688194444447</v>
      </c>
      <c r="E851" s="209" t="s">
        <v>396</v>
      </c>
      <c r="F851" t="s">
        <v>102</v>
      </c>
      <c r="G851" t="s">
        <v>301</v>
      </c>
      <c r="H851" t="s">
        <v>320</v>
      </c>
      <c r="I851" t="s">
        <v>641</v>
      </c>
      <c r="J851" t="s">
        <v>309</v>
      </c>
      <c r="K851" t="s">
        <v>310</v>
      </c>
      <c r="S851" t="s">
        <v>270</v>
      </c>
      <c r="T851" t="s">
        <v>270</v>
      </c>
      <c r="U851">
        <v>2</v>
      </c>
      <c r="V851">
        <v>1</v>
      </c>
      <c r="W851">
        <v>3</v>
      </c>
      <c r="X851">
        <v>5</v>
      </c>
      <c r="Y851">
        <v>5</v>
      </c>
      <c r="Z851">
        <v>5</v>
      </c>
      <c r="AA851">
        <v>5</v>
      </c>
      <c r="AB851">
        <v>5</v>
      </c>
      <c r="AC851">
        <v>4</v>
      </c>
      <c r="AD851">
        <v>5</v>
      </c>
      <c r="AF851">
        <v>5</v>
      </c>
      <c r="AG851">
        <v>5</v>
      </c>
      <c r="AH851">
        <v>4</v>
      </c>
      <c r="AI851">
        <v>1</v>
      </c>
      <c r="AJ851">
        <v>4</v>
      </c>
      <c r="AK851" t="s">
        <v>26</v>
      </c>
      <c r="AL851">
        <v>3</v>
      </c>
      <c r="AM851">
        <v>4</v>
      </c>
      <c r="AN851" t="s">
        <v>408</v>
      </c>
      <c r="AV851" s="109" t="s">
        <v>26</v>
      </c>
      <c r="AW851" t="s">
        <v>26</v>
      </c>
      <c r="AY851">
        <v>5</v>
      </c>
      <c r="AZ851" s="109">
        <v>5</v>
      </c>
      <c r="BA851" s="191" t="s">
        <v>311</v>
      </c>
      <c r="BB851" t="s">
        <v>304</v>
      </c>
      <c r="BD851">
        <f t="shared" si="60"/>
        <v>0</v>
      </c>
      <c r="BE851">
        <f t="shared" si="63"/>
        <v>0</v>
      </c>
      <c r="BF851">
        <f t="shared" si="63"/>
        <v>1</v>
      </c>
      <c r="BG851">
        <f t="shared" si="63"/>
        <v>0</v>
      </c>
      <c r="BH851">
        <f t="shared" si="63"/>
        <v>1</v>
      </c>
      <c r="BI851">
        <f t="shared" si="63"/>
        <v>0</v>
      </c>
      <c r="BJ851">
        <f t="shared" si="62"/>
        <v>1</v>
      </c>
      <c r="BK851">
        <f t="shared" si="61"/>
        <v>0</v>
      </c>
      <c r="BL851">
        <f t="shared" si="61"/>
        <v>1</v>
      </c>
      <c r="BM851">
        <f t="shared" si="61"/>
        <v>1</v>
      </c>
      <c r="BN851">
        <f t="shared" si="61"/>
        <v>0</v>
      </c>
      <c r="BO851">
        <f t="shared" si="61"/>
        <v>0</v>
      </c>
      <c r="BP851">
        <f t="shared" si="61"/>
        <v>0</v>
      </c>
    </row>
    <row r="852" spans="3:68" x14ac:dyDescent="0.2">
      <c r="C852" s="150" t="str">
        <f>IFERROR(VLOOKUP(TABLA!F852,BLIOTECAS!$C$1:$E$26,3,FALSE),"")</f>
        <v>Ciencias Sociales</v>
      </c>
      <c r="D852" s="209">
        <v>43970.6875</v>
      </c>
      <c r="E852" s="209" t="s">
        <v>396</v>
      </c>
      <c r="F852" t="s">
        <v>225</v>
      </c>
      <c r="G852" t="s">
        <v>300</v>
      </c>
      <c r="H852" t="s">
        <v>397</v>
      </c>
      <c r="I852" t="s">
        <v>306</v>
      </c>
      <c r="J852" t="s">
        <v>225</v>
      </c>
      <c r="K852" t="s">
        <v>309</v>
      </c>
      <c r="S852" t="s">
        <v>26</v>
      </c>
      <c r="T852" t="s">
        <v>270</v>
      </c>
      <c r="U852">
        <v>3</v>
      </c>
      <c r="V852">
        <v>3</v>
      </c>
      <c r="W852">
        <v>3</v>
      </c>
      <c r="X852">
        <v>3</v>
      </c>
      <c r="Y852">
        <v>5</v>
      </c>
      <c r="Z852">
        <v>4</v>
      </c>
      <c r="AA852">
        <v>5</v>
      </c>
      <c r="AB852">
        <v>2</v>
      </c>
      <c r="AC852">
        <v>5</v>
      </c>
      <c r="AD852">
        <v>5</v>
      </c>
      <c r="AF852">
        <v>2</v>
      </c>
      <c r="AG852">
        <v>5</v>
      </c>
      <c r="AH852">
        <v>3</v>
      </c>
      <c r="AI852">
        <v>2</v>
      </c>
      <c r="AJ852">
        <v>4</v>
      </c>
      <c r="AK852" t="s">
        <v>26</v>
      </c>
      <c r="AL852">
        <v>4</v>
      </c>
      <c r="AM852">
        <v>3</v>
      </c>
      <c r="AN852" t="s">
        <v>405</v>
      </c>
      <c r="AV852" s="109" t="s">
        <v>26</v>
      </c>
      <c r="AW852" t="s">
        <v>26</v>
      </c>
      <c r="AY852">
        <v>5</v>
      </c>
      <c r="AZ852" s="109">
        <v>5</v>
      </c>
      <c r="BA852" s="191" t="s">
        <v>311</v>
      </c>
      <c r="BB852" t="s">
        <v>308</v>
      </c>
      <c r="BD852">
        <f t="shared" si="60"/>
        <v>1</v>
      </c>
      <c r="BE852">
        <f t="shared" si="63"/>
        <v>0</v>
      </c>
      <c r="BF852">
        <f t="shared" si="63"/>
        <v>0</v>
      </c>
      <c r="BG852">
        <f t="shared" si="63"/>
        <v>0</v>
      </c>
      <c r="BH852">
        <f t="shared" si="63"/>
        <v>0</v>
      </c>
      <c r="BI852">
        <f t="shared" si="63"/>
        <v>0</v>
      </c>
      <c r="BJ852">
        <f t="shared" si="62"/>
        <v>1</v>
      </c>
      <c r="BK852">
        <f t="shared" si="61"/>
        <v>1</v>
      </c>
      <c r="BL852">
        <f t="shared" si="61"/>
        <v>1</v>
      </c>
      <c r="BM852">
        <f t="shared" si="61"/>
        <v>1</v>
      </c>
      <c r="BN852">
        <f t="shared" si="61"/>
        <v>0</v>
      </c>
      <c r="BO852">
        <f t="shared" si="61"/>
        <v>0</v>
      </c>
      <c r="BP852">
        <f t="shared" si="61"/>
        <v>0</v>
      </c>
    </row>
    <row r="853" spans="3:68" x14ac:dyDescent="0.2">
      <c r="C853" s="150" t="str">
        <f>IFERROR(VLOOKUP(TABLA!F853,BLIOTECAS!$C$1:$E$26,3,FALSE),"")</f>
        <v>Humanidades</v>
      </c>
      <c r="D853" s="209">
        <v>43970.6875</v>
      </c>
      <c r="E853" s="209" t="s">
        <v>396</v>
      </c>
      <c r="F853" t="s">
        <v>89</v>
      </c>
      <c r="G853" t="s">
        <v>301</v>
      </c>
      <c r="H853" t="s">
        <v>300</v>
      </c>
      <c r="I853" t="s">
        <v>306</v>
      </c>
      <c r="J853" t="s">
        <v>89</v>
      </c>
      <c r="K853" t="s">
        <v>104</v>
      </c>
      <c r="S853" t="s">
        <v>270</v>
      </c>
      <c r="T853" t="s">
        <v>26</v>
      </c>
      <c r="U853">
        <v>3</v>
      </c>
      <c r="V853">
        <v>2</v>
      </c>
      <c r="W853">
        <v>2</v>
      </c>
      <c r="X853">
        <v>1</v>
      </c>
      <c r="Y853">
        <v>3</v>
      </c>
      <c r="Z853">
        <v>4</v>
      </c>
      <c r="AA853">
        <v>3</v>
      </c>
      <c r="AB853">
        <v>4</v>
      </c>
      <c r="AC853">
        <v>3</v>
      </c>
      <c r="AD853">
        <v>3</v>
      </c>
      <c r="AF853">
        <v>3</v>
      </c>
      <c r="AG853">
        <v>3</v>
      </c>
      <c r="AH853">
        <v>3</v>
      </c>
      <c r="AI853">
        <v>2</v>
      </c>
      <c r="AJ853">
        <v>2</v>
      </c>
      <c r="AK853" t="s">
        <v>270</v>
      </c>
      <c r="AL853">
        <v>3</v>
      </c>
      <c r="AM853">
        <v>3</v>
      </c>
      <c r="AN853" t="s">
        <v>307</v>
      </c>
      <c r="AV853" s="109" t="s">
        <v>26</v>
      </c>
      <c r="AW853" t="s">
        <v>26</v>
      </c>
      <c r="AY853">
        <v>5</v>
      </c>
      <c r="AZ853" s="109">
        <v>5</v>
      </c>
      <c r="BA853" s="191" t="s">
        <v>311</v>
      </c>
      <c r="BB853" t="s">
        <v>317</v>
      </c>
      <c r="BD853">
        <f t="shared" si="60"/>
        <v>1</v>
      </c>
      <c r="BE853">
        <f t="shared" si="63"/>
        <v>0</v>
      </c>
      <c r="BF853">
        <f t="shared" si="63"/>
        <v>0</v>
      </c>
      <c r="BG853">
        <f t="shared" si="63"/>
        <v>0</v>
      </c>
      <c r="BH853">
        <f t="shared" si="63"/>
        <v>0</v>
      </c>
      <c r="BI853">
        <f t="shared" si="63"/>
        <v>0</v>
      </c>
      <c r="BJ853">
        <f t="shared" si="62"/>
        <v>0</v>
      </c>
      <c r="BK853">
        <f t="shared" si="61"/>
        <v>0</v>
      </c>
      <c r="BL853">
        <f t="shared" si="61"/>
        <v>0</v>
      </c>
      <c r="BM853">
        <f t="shared" si="61"/>
        <v>0</v>
      </c>
      <c r="BN853">
        <f t="shared" si="61"/>
        <v>0</v>
      </c>
      <c r="BO853">
        <f t="shared" si="61"/>
        <v>1</v>
      </c>
      <c r="BP853">
        <f t="shared" si="61"/>
        <v>0</v>
      </c>
    </row>
    <row r="854" spans="3:68" x14ac:dyDescent="0.2">
      <c r="C854" s="150" t="str">
        <f>IFERROR(VLOOKUP(TABLA!F854,BLIOTECAS!$C$1:$E$26,3,FALSE),"")</f>
        <v>Ciencias Experimentales</v>
      </c>
      <c r="D854" s="209">
        <v>43970.6875</v>
      </c>
      <c r="E854" s="209" t="s">
        <v>407</v>
      </c>
      <c r="F854" t="s">
        <v>105</v>
      </c>
      <c r="G854" t="s">
        <v>300</v>
      </c>
      <c r="H854" t="s">
        <v>320</v>
      </c>
      <c r="I854" t="s">
        <v>603</v>
      </c>
      <c r="J854" t="s">
        <v>105</v>
      </c>
      <c r="S854" t="s">
        <v>26</v>
      </c>
      <c r="T854" t="s">
        <v>26</v>
      </c>
      <c r="U854">
        <v>2</v>
      </c>
      <c r="V854">
        <v>1</v>
      </c>
      <c r="W854">
        <v>3</v>
      </c>
      <c r="X854">
        <v>2</v>
      </c>
      <c r="Y854">
        <v>3</v>
      </c>
      <c r="Z854">
        <v>5</v>
      </c>
      <c r="AA854">
        <v>3</v>
      </c>
      <c r="AB854">
        <v>2</v>
      </c>
      <c r="AC854">
        <v>3</v>
      </c>
      <c r="AD854">
        <v>3</v>
      </c>
      <c r="AF854">
        <v>3</v>
      </c>
      <c r="AG854">
        <v>3</v>
      </c>
      <c r="AH854">
        <v>3</v>
      </c>
      <c r="AI854">
        <v>3</v>
      </c>
      <c r="AJ854">
        <v>3</v>
      </c>
      <c r="AK854" t="s">
        <v>26</v>
      </c>
      <c r="AL854">
        <v>4</v>
      </c>
      <c r="AM854">
        <v>1</v>
      </c>
      <c r="AN854" t="s">
        <v>468</v>
      </c>
      <c r="AV854" s="109" t="s">
        <v>26</v>
      </c>
      <c r="AW854" t="s">
        <v>26</v>
      </c>
      <c r="AY854">
        <v>5</v>
      </c>
      <c r="AZ854" s="109">
        <v>5</v>
      </c>
      <c r="BA854" s="191" t="s">
        <v>319</v>
      </c>
      <c r="BB854" t="s">
        <v>317</v>
      </c>
      <c r="BD854">
        <f t="shared" si="60"/>
        <v>1</v>
      </c>
      <c r="BE854">
        <f t="shared" si="63"/>
        <v>1</v>
      </c>
      <c r="BF854">
        <f t="shared" si="63"/>
        <v>0</v>
      </c>
      <c r="BG854">
        <f t="shared" si="63"/>
        <v>0</v>
      </c>
      <c r="BH854">
        <f t="shared" si="63"/>
        <v>1</v>
      </c>
      <c r="BI854">
        <f t="shared" si="63"/>
        <v>0</v>
      </c>
      <c r="BJ854">
        <f t="shared" si="62"/>
        <v>1</v>
      </c>
      <c r="BK854">
        <f t="shared" si="61"/>
        <v>1</v>
      </c>
      <c r="BL854">
        <f t="shared" si="61"/>
        <v>1</v>
      </c>
      <c r="BM854">
        <f t="shared" si="61"/>
        <v>1</v>
      </c>
      <c r="BN854">
        <f t="shared" si="61"/>
        <v>1</v>
      </c>
      <c r="BO854">
        <f t="shared" si="61"/>
        <v>0</v>
      </c>
      <c r="BP854">
        <f t="shared" si="61"/>
        <v>0</v>
      </c>
    </row>
    <row r="855" spans="3:68" x14ac:dyDescent="0.2">
      <c r="C855" s="150" t="str">
        <f>IFERROR(VLOOKUP(TABLA!F855,BLIOTECAS!$C$1:$E$26,3,FALSE),"")</f>
        <v>Humanidades</v>
      </c>
      <c r="D855" s="209">
        <v>43970.686805555553</v>
      </c>
      <c r="E855" s="209" t="s">
        <v>396</v>
      </c>
      <c r="F855" t="s">
        <v>100</v>
      </c>
      <c r="G855" t="s">
        <v>305</v>
      </c>
      <c r="H855" t="s">
        <v>305</v>
      </c>
      <c r="I855" t="s">
        <v>315</v>
      </c>
      <c r="J855" t="s">
        <v>100</v>
      </c>
      <c r="S855" t="s">
        <v>270</v>
      </c>
      <c r="T855" t="s">
        <v>270</v>
      </c>
      <c r="U855">
        <v>3</v>
      </c>
      <c r="V855">
        <v>3</v>
      </c>
      <c r="W855">
        <v>3</v>
      </c>
      <c r="X855">
        <v>2</v>
      </c>
      <c r="Y855">
        <v>3</v>
      </c>
      <c r="Z855">
        <v>4</v>
      </c>
      <c r="AA855">
        <v>3</v>
      </c>
      <c r="AB855">
        <v>3</v>
      </c>
      <c r="AC855">
        <v>4</v>
      </c>
      <c r="AD855">
        <v>4</v>
      </c>
      <c r="AF855">
        <v>4</v>
      </c>
      <c r="AG855">
        <v>5</v>
      </c>
      <c r="AH855">
        <v>4</v>
      </c>
      <c r="AI855">
        <v>4</v>
      </c>
      <c r="AJ855">
        <v>4</v>
      </c>
      <c r="AK855" t="s">
        <v>26</v>
      </c>
      <c r="AL855">
        <v>3</v>
      </c>
      <c r="AM855">
        <v>3</v>
      </c>
      <c r="AN855" t="s">
        <v>400</v>
      </c>
      <c r="AV855" s="109" t="s">
        <v>26</v>
      </c>
      <c r="AW855" t="s">
        <v>26</v>
      </c>
      <c r="AY855">
        <v>4</v>
      </c>
      <c r="AZ855" s="109">
        <v>4</v>
      </c>
      <c r="BA855" s="191" t="s">
        <v>303</v>
      </c>
      <c r="BB855" t="s">
        <v>317</v>
      </c>
      <c r="BD855">
        <f t="shared" si="60"/>
        <v>0</v>
      </c>
      <c r="BE855">
        <f t="shared" si="63"/>
        <v>1</v>
      </c>
      <c r="BF855">
        <f t="shared" si="63"/>
        <v>0</v>
      </c>
      <c r="BG855">
        <f t="shared" si="63"/>
        <v>0</v>
      </c>
      <c r="BH855">
        <f t="shared" si="63"/>
        <v>0</v>
      </c>
      <c r="BI855">
        <f t="shared" si="63"/>
        <v>0</v>
      </c>
      <c r="BJ855">
        <f t="shared" si="62"/>
        <v>0</v>
      </c>
      <c r="BK855">
        <f t="shared" si="61"/>
        <v>0</v>
      </c>
      <c r="BL855">
        <f t="shared" si="61"/>
        <v>1</v>
      </c>
      <c r="BM855">
        <f t="shared" si="61"/>
        <v>1</v>
      </c>
      <c r="BN855">
        <f t="shared" si="61"/>
        <v>0</v>
      </c>
      <c r="BO855">
        <f t="shared" si="61"/>
        <v>0</v>
      </c>
      <c r="BP855">
        <f t="shared" si="61"/>
        <v>0</v>
      </c>
    </row>
    <row r="856" spans="3:68" x14ac:dyDescent="0.2">
      <c r="C856" s="150" t="str">
        <f>IFERROR(VLOOKUP(TABLA!F856,BLIOTECAS!$C$1:$E$26,3,FALSE),"")</f>
        <v>Ciencias Experimentales</v>
      </c>
      <c r="D856" s="209">
        <v>43970.686111111114</v>
      </c>
      <c r="E856" s="209" t="s">
        <v>396</v>
      </c>
      <c r="F856" t="s">
        <v>90</v>
      </c>
      <c r="G856" t="s">
        <v>301</v>
      </c>
      <c r="H856" t="s">
        <v>320</v>
      </c>
      <c r="I856" t="s">
        <v>306</v>
      </c>
      <c r="J856" t="s">
        <v>309</v>
      </c>
      <c r="K856" t="s">
        <v>90</v>
      </c>
      <c r="S856" t="s">
        <v>26</v>
      </c>
      <c r="T856" t="s">
        <v>26</v>
      </c>
      <c r="U856">
        <v>3</v>
      </c>
      <c r="V856">
        <v>1</v>
      </c>
      <c r="W856">
        <v>1</v>
      </c>
      <c r="X856">
        <v>1</v>
      </c>
      <c r="Y856">
        <v>5</v>
      </c>
      <c r="Z856">
        <v>5</v>
      </c>
      <c r="AA856">
        <v>5</v>
      </c>
      <c r="AB856">
        <v>2</v>
      </c>
      <c r="AC856">
        <v>2</v>
      </c>
      <c r="AD856">
        <v>4</v>
      </c>
      <c r="AF856">
        <v>3</v>
      </c>
      <c r="AG856">
        <v>3</v>
      </c>
      <c r="AH856">
        <v>3</v>
      </c>
      <c r="AI856">
        <v>2</v>
      </c>
      <c r="AJ856">
        <v>3</v>
      </c>
      <c r="AK856" t="s">
        <v>26</v>
      </c>
      <c r="AN856" t="s">
        <v>400</v>
      </c>
      <c r="AV856" s="109" t="s">
        <v>26</v>
      </c>
      <c r="AW856" t="s">
        <v>26</v>
      </c>
      <c r="AY856">
        <v>5</v>
      </c>
      <c r="AZ856" s="109">
        <v>5</v>
      </c>
      <c r="BA856" s="191" t="s">
        <v>303</v>
      </c>
      <c r="BB856" t="s">
        <v>304</v>
      </c>
      <c r="BD856">
        <f t="shared" si="60"/>
        <v>1</v>
      </c>
      <c r="BE856">
        <f t="shared" si="63"/>
        <v>0</v>
      </c>
      <c r="BF856">
        <f t="shared" si="63"/>
        <v>0</v>
      </c>
      <c r="BG856">
        <f t="shared" si="63"/>
        <v>0</v>
      </c>
      <c r="BH856">
        <f t="shared" si="63"/>
        <v>0</v>
      </c>
      <c r="BI856">
        <f t="shared" si="63"/>
        <v>0</v>
      </c>
      <c r="BJ856">
        <f t="shared" si="62"/>
        <v>0</v>
      </c>
      <c r="BK856">
        <f t="shared" si="61"/>
        <v>0</v>
      </c>
      <c r="BL856">
        <f t="shared" si="61"/>
        <v>1</v>
      </c>
      <c r="BM856">
        <f t="shared" si="61"/>
        <v>1</v>
      </c>
      <c r="BN856">
        <f t="shared" si="61"/>
        <v>0</v>
      </c>
      <c r="BO856">
        <f t="shared" si="61"/>
        <v>0</v>
      </c>
      <c r="BP856">
        <f t="shared" si="61"/>
        <v>0</v>
      </c>
    </row>
    <row r="857" spans="3:68" x14ac:dyDescent="0.2">
      <c r="C857" s="150" t="str">
        <f>IFERROR(VLOOKUP(TABLA!F857,BLIOTECAS!$C$1:$E$26,3,FALSE),"")</f>
        <v>Humanidades</v>
      </c>
      <c r="D857" s="209">
        <v>43970.685416666667</v>
      </c>
      <c r="E857" s="209" t="s">
        <v>396</v>
      </c>
      <c r="F857" t="s">
        <v>104</v>
      </c>
      <c r="G857" t="s">
        <v>300</v>
      </c>
      <c r="H857" t="s">
        <v>305</v>
      </c>
      <c r="I857" t="s">
        <v>321</v>
      </c>
      <c r="J857" t="s">
        <v>104</v>
      </c>
      <c r="K857" t="s">
        <v>310</v>
      </c>
      <c r="L857" t="s">
        <v>84</v>
      </c>
      <c r="S857" t="s">
        <v>270</v>
      </c>
      <c r="T857" t="s">
        <v>270</v>
      </c>
      <c r="U857">
        <v>4</v>
      </c>
      <c r="V857">
        <v>1</v>
      </c>
      <c r="W857">
        <v>4</v>
      </c>
      <c r="X857">
        <v>2</v>
      </c>
      <c r="Y857">
        <v>5</v>
      </c>
      <c r="Z857">
        <v>3</v>
      </c>
      <c r="AA857">
        <v>1</v>
      </c>
      <c r="AB857">
        <v>4</v>
      </c>
      <c r="AC857">
        <v>3</v>
      </c>
      <c r="AD857">
        <v>3</v>
      </c>
      <c r="AF857">
        <v>4</v>
      </c>
      <c r="AG857">
        <v>5</v>
      </c>
      <c r="AH857">
        <v>4</v>
      </c>
      <c r="AI857">
        <v>2</v>
      </c>
      <c r="AJ857">
        <v>2</v>
      </c>
      <c r="AK857" t="s">
        <v>270</v>
      </c>
      <c r="AL857">
        <v>4</v>
      </c>
      <c r="AM857">
        <v>1</v>
      </c>
      <c r="AN857" t="s">
        <v>483</v>
      </c>
      <c r="AV857" s="109" t="s">
        <v>270</v>
      </c>
      <c r="AW857" t="s">
        <v>26</v>
      </c>
      <c r="AY857">
        <v>5</v>
      </c>
      <c r="AZ857" s="109">
        <v>5</v>
      </c>
      <c r="BA857" s="191" t="s">
        <v>311</v>
      </c>
      <c r="BB857" t="s">
        <v>317</v>
      </c>
      <c r="BD857">
        <f t="shared" si="60"/>
        <v>1</v>
      </c>
      <c r="BE857">
        <f t="shared" si="63"/>
        <v>1</v>
      </c>
      <c r="BF857">
        <f t="shared" si="63"/>
        <v>0</v>
      </c>
      <c r="BG857">
        <f t="shared" si="63"/>
        <v>0</v>
      </c>
      <c r="BH857">
        <f t="shared" si="63"/>
        <v>0</v>
      </c>
      <c r="BI857">
        <f t="shared" si="63"/>
        <v>0</v>
      </c>
      <c r="BJ857">
        <f t="shared" si="62"/>
        <v>1</v>
      </c>
      <c r="BK857">
        <f t="shared" si="61"/>
        <v>0</v>
      </c>
      <c r="BL857">
        <f t="shared" si="61"/>
        <v>1</v>
      </c>
      <c r="BM857">
        <f t="shared" si="61"/>
        <v>0</v>
      </c>
      <c r="BN857">
        <f t="shared" si="61"/>
        <v>0</v>
      </c>
      <c r="BO857">
        <f t="shared" si="61"/>
        <v>0</v>
      </c>
      <c r="BP857">
        <f t="shared" si="61"/>
        <v>0</v>
      </c>
    </row>
    <row r="858" spans="3:68" x14ac:dyDescent="0.2">
      <c r="C858" s="150" t="str">
        <f>IFERROR(VLOOKUP(TABLA!F858,BLIOTECAS!$C$1:$E$26,3,FALSE),"")</f>
        <v>Humanidades</v>
      </c>
      <c r="D858" s="209">
        <v>43970.68472222222</v>
      </c>
      <c r="E858" s="209" t="s">
        <v>396</v>
      </c>
      <c r="F858" t="s">
        <v>103</v>
      </c>
      <c r="G858" t="s">
        <v>305</v>
      </c>
      <c r="H858" t="s">
        <v>300</v>
      </c>
      <c r="I858" t="s">
        <v>321</v>
      </c>
      <c r="J858" t="s">
        <v>103</v>
      </c>
      <c r="K858" t="s">
        <v>309</v>
      </c>
      <c r="L858" t="s">
        <v>322</v>
      </c>
      <c r="M858" t="s">
        <v>708</v>
      </c>
      <c r="S858" t="s">
        <v>270</v>
      </c>
      <c r="T858" t="s">
        <v>270</v>
      </c>
      <c r="U858">
        <v>3</v>
      </c>
      <c r="V858">
        <v>1</v>
      </c>
      <c r="W858">
        <v>3</v>
      </c>
      <c r="X858">
        <v>3</v>
      </c>
      <c r="Y858">
        <v>1</v>
      </c>
      <c r="Z858">
        <v>5</v>
      </c>
      <c r="AA858">
        <v>5</v>
      </c>
      <c r="AB858">
        <v>2</v>
      </c>
      <c r="AC858">
        <v>3</v>
      </c>
      <c r="AD858">
        <v>5</v>
      </c>
      <c r="AF858">
        <v>5</v>
      </c>
      <c r="AG858">
        <v>3</v>
      </c>
      <c r="AH858">
        <v>5</v>
      </c>
      <c r="AI858">
        <v>1</v>
      </c>
      <c r="AJ858">
        <v>1</v>
      </c>
      <c r="AK858" t="s">
        <v>270</v>
      </c>
      <c r="AL858">
        <v>3</v>
      </c>
      <c r="AM858">
        <v>1</v>
      </c>
      <c r="AN858" t="s">
        <v>400</v>
      </c>
      <c r="AV858" s="109" t="s">
        <v>26</v>
      </c>
      <c r="AW858" t="s">
        <v>26</v>
      </c>
      <c r="AY858">
        <v>2</v>
      </c>
      <c r="AZ858" s="109">
        <v>1</v>
      </c>
      <c r="BA858" s="191" t="s">
        <v>319</v>
      </c>
      <c r="BB858" t="s">
        <v>317</v>
      </c>
      <c r="BD858">
        <f t="shared" si="60"/>
        <v>1</v>
      </c>
      <c r="BE858">
        <f t="shared" si="63"/>
        <v>1</v>
      </c>
      <c r="BF858">
        <f t="shared" si="63"/>
        <v>0</v>
      </c>
      <c r="BG858">
        <f t="shared" si="63"/>
        <v>0</v>
      </c>
      <c r="BH858">
        <f t="shared" si="63"/>
        <v>0</v>
      </c>
      <c r="BI858">
        <f t="shared" si="63"/>
        <v>0</v>
      </c>
      <c r="BJ858">
        <f t="shared" si="62"/>
        <v>0</v>
      </c>
      <c r="BK858">
        <f t="shared" si="61"/>
        <v>0</v>
      </c>
      <c r="BL858">
        <f t="shared" si="61"/>
        <v>1</v>
      </c>
      <c r="BM858">
        <f t="shared" si="61"/>
        <v>1</v>
      </c>
      <c r="BN858">
        <f t="shared" si="61"/>
        <v>0</v>
      </c>
      <c r="BO858">
        <f t="shared" si="61"/>
        <v>0</v>
      </c>
      <c r="BP858">
        <f t="shared" si="61"/>
        <v>0</v>
      </c>
    </row>
    <row r="859" spans="3:68" x14ac:dyDescent="0.2">
      <c r="C859" s="150" t="str">
        <f>IFERROR(VLOOKUP(TABLA!F859,BLIOTECAS!$C$1:$E$26,3,FALSE),"")</f>
        <v>Humanidades</v>
      </c>
      <c r="D859" s="209">
        <v>43970.684027777781</v>
      </c>
      <c r="E859" s="209" t="s">
        <v>407</v>
      </c>
      <c r="F859" t="s">
        <v>104</v>
      </c>
      <c r="G859" t="s">
        <v>300</v>
      </c>
      <c r="H859" t="s">
        <v>305</v>
      </c>
      <c r="I859" t="s">
        <v>335</v>
      </c>
      <c r="J859" t="s">
        <v>104</v>
      </c>
      <c r="S859" t="s">
        <v>270</v>
      </c>
      <c r="T859" t="s">
        <v>270</v>
      </c>
      <c r="U859">
        <v>3</v>
      </c>
      <c r="V859">
        <v>3</v>
      </c>
      <c r="W859">
        <v>3</v>
      </c>
      <c r="X859">
        <v>3</v>
      </c>
      <c r="Y859">
        <v>4</v>
      </c>
      <c r="Z859">
        <v>2</v>
      </c>
      <c r="AA859">
        <v>3</v>
      </c>
      <c r="AB859">
        <v>3</v>
      </c>
      <c r="AC859">
        <v>5</v>
      </c>
      <c r="AD859">
        <v>5</v>
      </c>
      <c r="AF859">
        <v>4</v>
      </c>
      <c r="AG859">
        <v>3</v>
      </c>
      <c r="AH859">
        <v>4</v>
      </c>
      <c r="AI859">
        <v>3</v>
      </c>
      <c r="AJ859">
        <v>2</v>
      </c>
      <c r="AK859" t="s">
        <v>270</v>
      </c>
      <c r="AL859">
        <v>4</v>
      </c>
      <c r="AM859">
        <v>4</v>
      </c>
      <c r="AN859" t="s">
        <v>438</v>
      </c>
      <c r="AV859" s="109" t="s">
        <v>26</v>
      </c>
      <c r="AW859" t="s">
        <v>26</v>
      </c>
      <c r="AY859">
        <v>5</v>
      </c>
      <c r="AZ859" s="109">
        <v>5</v>
      </c>
      <c r="BA859" s="191" t="s">
        <v>311</v>
      </c>
      <c r="BB859" t="s">
        <v>317</v>
      </c>
      <c r="BD859">
        <f t="shared" si="60"/>
        <v>0</v>
      </c>
      <c r="BE859">
        <f t="shared" si="63"/>
        <v>1</v>
      </c>
      <c r="BF859">
        <f t="shared" si="63"/>
        <v>0</v>
      </c>
      <c r="BG859">
        <f t="shared" si="63"/>
        <v>1</v>
      </c>
      <c r="BH859">
        <f t="shared" si="63"/>
        <v>0</v>
      </c>
      <c r="BI859">
        <f t="shared" si="63"/>
        <v>0</v>
      </c>
      <c r="BJ859">
        <f t="shared" si="62"/>
        <v>1</v>
      </c>
      <c r="BK859">
        <f t="shared" si="61"/>
        <v>1</v>
      </c>
      <c r="BL859">
        <f t="shared" si="61"/>
        <v>0</v>
      </c>
      <c r="BM859">
        <f t="shared" si="61"/>
        <v>1</v>
      </c>
      <c r="BN859">
        <f t="shared" si="61"/>
        <v>0</v>
      </c>
      <c r="BO859">
        <f t="shared" si="61"/>
        <v>0</v>
      </c>
      <c r="BP859">
        <f t="shared" si="61"/>
        <v>0</v>
      </c>
    </row>
    <row r="860" spans="3:68" x14ac:dyDescent="0.2">
      <c r="C860" s="150" t="str">
        <f>IFERROR(VLOOKUP(TABLA!F860,BLIOTECAS!$C$1:$E$26,3,FALSE),"")</f>
        <v>Ciencias de la Salud</v>
      </c>
      <c r="D860" s="209">
        <v>43970.684027777781</v>
      </c>
      <c r="E860" s="209" t="s">
        <v>396</v>
      </c>
      <c r="F860" t="s">
        <v>222</v>
      </c>
      <c r="G860" t="s">
        <v>300</v>
      </c>
      <c r="H860" t="s">
        <v>305</v>
      </c>
      <c r="I860" t="s">
        <v>306</v>
      </c>
      <c r="J860" t="s">
        <v>106</v>
      </c>
      <c r="K860" t="s">
        <v>222</v>
      </c>
      <c r="S860" t="s">
        <v>26</v>
      </c>
      <c r="T860" t="s">
        <v>270</v>
      </c>
      <c r="U860">
        <v>4</v>
      </c>
      <c r="V860">
        <v>2</v>
      </c>
      <c r="W860">
        <v>4</v>
      </c>
      <c r="X860">
        <v>1</v>
      </c>
      <c r="Y860">
        <v>5</v>
      </c>
      <c r="Z860">
        <v>1</v>
      </c>
      <c r="AA860">
        <v>1</v>
      </c>
      <c r="AB860">
        <v>1</v>
      </c>
      <c r="AC860">
        <v>5</v>
      </c>
      <c r="AD860">
        <v>5</v>
      </c>
      <c r="AF860">
        <v>5</v>
      </c>
      <c r="AG860">
        <v>3</v>
      </c>
      <c r="AH860">
        <v>5</v>
      </c>
      <c r="AI860">
        <v>1</v>
      </c>
      <c r="AJ860">
        <v>5</v>
      </c>
      <c r="AK860" t="s">
        <v>270</v>
      </c>
      <c r="AL860">
        <v>5</v>
      </c>
      <c r="AM860">
        <v>1</v>
      </c>
      <c r="AN860" t="s">
        <v>400</v>
      </c>
      <c r="AV860" s="109" t="s">
        <v>270</v>
      </c>
      <c r="AW860" t="s">
        <v>26</v>
      </c>
      <c r="AY860">
        <v>4</v>
      </c>
      <c r="AZ860" s="109">
        <v>5</v>
      </c>
      <c r="BA860" s="191" t="s">
        <v>303</v>
      </c>
      <c r="BB860" t="s">
        <v>317</v>
      </c>
      <c r="BD860">
        <f t="shared" si="60"/>
        <v>1</v>
      </c>
      <c r="BE860">
        <f t="shared" si="63"/>
        <v>0</v>
      </c>
      <c r="BF860">
        <f t="shared" si="63"/>
        <v>0</v>
      </c>
      <c r="BG860">
        <f t="shared" si="63"/>
        <v>0</v>
      </c>
      <c r="BH860">
        <f t="shared" si="63"/>
        <v>0</v>
      </c>
      <c r="BI860">
        <f t="shared" si="63"/>
        <v>0</v>
      </c>
      <c r="BJ860">
        <f t="shared" si="62"/>
        <v>0</v>
      </c>
      <c r="BK860">
        <f t="shared" si="61"/>
        <v>0</v>
      </c>
      <c r="BL860">
        <f t="shared" si="61"/>
        <v>1</v>
      </c>
      <c r="BM860">
        <f t="shared" si="61"/>
        <v>1</v>
      </c>
      <c r="BN860">
        <f t="shared" si="61"/>
        <v>0</v>
      </c>
      <c r="BO860">
        <f t="shared" ref="BK860:BP903" si="64">IF(IFERROR(FIND(BO$1,$AN860,1),0)&lt;&gt;0,1,0)</f>
        <v>0</v>
      </c>
      <c r="BP860">
        <f t="shared" si="64"/>
        <v>0</v>
      </c>
    </row>
    <row r="861" spans="3:68" x14ac:dyDescent="0.2">
      <c r="C861" s="150" t="str">
        <f>IFERROR(VLOOKUP(TABLA!F861,BLIOTECAS!$C$1:$E$26,3,FALSE),"")</f>
        <v>Ciencias Sociales</v>
      </c>
      <c r="D861" s="209">
        <v>43970.684027777781</v>
      </c>
      <c r="E861" s="209" t="s">
        <v>396</v>
      </c>
      <c r="F861" t="s">
        <v>93</v>
      </c>
      <c r="G861" t="s">
        <v>305</v>
      </c>
      <c r="H861" t="s">
        <v>305</v>
      </c>
      <c r="I861" t="s">
        <v>329</v>
      </c>
      <c r="J861" t="s">
        <v>93</v>
      </c>
      <c r="M861" t="s">
        <v>709</v>
      </c>
      <c r="S861" t="s">
        <v>270</v>
      </c>
      <c r="T861" t="s">
        <v>270</v>
      </c>
      <c r="U861">
        <v>4</v>
      </c>
      <c r="V861">
        <v>3</v>
      </c>
      <c r="W861">
        <v>3</v>
      </c>
      <c r="X861">
        <v>3</v>
      </c>
      <c r="Y861">
        <v>3</v>
      </c>
      <c r="Z861">
        <v>4</v>
      </c>
      <c r="AA861">
        <v>3</v>
      </c>
      <c r="AB861">
        <v>3</v>
      </c>
      <c r="AC861">
        <v>3</v>
      </c>
      <c r="AD861">
        <v>3</v>
      </c>
      <c r="AF861">
        <v>3</v>
      </c>
      <c r="AG861">
        <v>4</v>
      </c>
      <c r="AH861">
        <v>3</v>
      </c>
      <c r="AI861">
        <v>3</v>
      </c>
      <c r="AJ861">
        <v>3</v>
      </c>
      <c r="AK861" t="s">
        <v>26</v>
      </c>
      <c r="AL861">
        <v>3</v>
      </c>
      <c r="AN861" t="s">
        <v>345</v>
      </c>
      <c r="AV861" s="109" t="s">
        <v>26</v>
      </c>
      <c r="AW861" t="s">
        <v>26</v>
      </c>
      <c r="AY861">
        <v>3</v>
      </c>
      <c r="AZ861" s="109">
        <v>3</v>
      </c>
      <c r="BA861" s="191" t="s">
        <v>319</v>
      </c>
      <c r="BB861" t="s">
        <v>317</v>
      </c>
      <c r="BD861">
        <f t="shared" si="60"/>
        <v>0</v>
      </c>
      <c r="BE861">
        <f t="shared" si="63"/>
        <v>0</v>
      </c>
      <c r="BF861">
        <f t="shared" si="63"/>
        <v>0</v>
      </c>
      <c r="BG861">
        <f t="shared" si="63"/>
        <v>0</v>
      </c>
      <c r="BH861">
        <f t="shared" si="63"/>
        <v>1</v>
      </c>
      <c r="BI861">
        <f t="shared" si="63"/>
        <v>0</v>
      </c>
      <c r="BJ861">
        <f t="shared" si="62"/>
        <v>0</v>
      </c>
      <c r="BK861">
        <f t="shared" si="64"/>
        <v>0</v>
      </c>
      <c r="BL861">
        <f t="shared" si="64"/>
        <v>0</v>
      </c>
      <c r="BM861">
        <f t="shared" si="64"/>
        <v>1</v>
      </c>
      <c r="BN861">
        <f t="shared" si="64"/>
        <v>0</v>
      </c>
      <c r="BO861">
        <f t="shared" si="64"/>
        <v>0</v>
      </c>
      <c r="BP861">
        <f t="shared" si="64"/>
        <v>0</v>
      </c>
    </row>
    <row r="862" spans="3:68" x14ac:dyDescent="0.2">
      <c r="C862" s="150" t="str">
        <f>IFERROR(VLOOKUP(TABLA!F862,BLIOTECAS!$C$1:$E$26,3,FALSE),"")</f>
        <v>Ciencias Experimentales</v>
      </c>
      <c r="D862" s="209">
        <v>43970.684027777781</v>
      </c>
      <c r="E862" s="209" t="s">
        <v>396</v>
      </c>
      <c r="F862" t="s">
        <v>98</v>
      </c>
      <c r="G862" t="s">
        <v>300</v>
      </c>
      <c r="H862" t="s">
        <v>300</v>
      </c>
      <c r="I862" t="s">
        <v>315</v>
      </c>
      <c r="J862" t="s">
        <v>98</v>
      </c>
      <c r="S862" t="s">
        <v>26</v>
      </c>
      <c r="T862" t="s">
        <v>270</v>
      </c>
      <c r="U862">
        <v>3</v>
      </c>
      <c r="V862">
        <v>4</v>
      </c>
      <c r="W862">
        <v>4</v>
      </c>
      <c r="X862">
        <v>1</v>
      </c>
      <c r="Y862">
        <v>5</v>
      </c>
      <c r="Z862">
        <v>4</v>
      </c>
      <c r="AA862">
        <v>5</v>
      </c>
      <c r="AB862">
        <v>2</v>
      </c>
      <c r="AC862">
        <v>2</v>
      </c>
      <c r="AD862">
        <v>4</v>
      </c>
      <c r="AF862">
        <v>2</v>
      </c>
      <c r="AG862">
        <v>4</v>
      </c>
      <c r="AH862">
        <v>4</v>
      </c>
      <c r="AI862">
        <v>3</v>
      </c>
      <c r="AJ862">
        <v>4</v>
      </c>
      <c r="AK862" t="s">
        <v>270</v>
      </c>
      <c r="AL862">
        <v>4</v>
      </c>
      <c r="AM862">
        <v>4</v>
      </c>
      <c r="AN862" t="s">
        <v>428</v>
      </c>
      <c r="AV862" s="109" t="s">
        <v>270</v>
      </c>
      <c r="AW862" t="s">
        <v>270</v>
      </c>
      <c r="AX862" t="s">
        <v>313</v>
      </c>
      <c r="AY862">
        <v>4</v>
      </c>
      <c r="AZ862" s="109">
        <v>4</v>
      </c>
      <c r="BA862" s="191" t="s">
        <v>311</v>
      </c>
      <c r="BB862" t="s">
        <v>308</v>
      </c>
      <c r="BD862">
        <f t="shared" si="60"/>
        <v>0</v>
      </c>
      <c r="BE862">
        <f t="shared" si="63"/>
        <v>1</v>
      </c>
      <c r="BF862">
        <f t="shared" si="63"/>
        <v>0</v>
      </c>
      <c r="BG862">
        <f t="shared" si="63"/>
        <v>0</v>
      </c>
      <c r="BH862">
        <f t="shared" si="63"/>
        <v>0</v>
      </c>
      <c r="BI862">
        <f t="shared" si="63"/>
        <v>0</v>
      </c>
      <c r="BJ862">
        <f t="shared" si="62"/>
        <v>0</v>
      </c>
      <c r="BK862">
        <f t="shared" si="64"/>
        <v>1</v>
      </c>
      <c r="BL862">
        <f t="shared" si="64"/>
        <v>1</v>
      </c>
      <c r="BM862">
        <f t="shared" si="64"/>
        <v>1</v>
      </c>
      <c r="BN862">
        <f t="shared" si="64"/>
        <v>0</v>
      </c>
      <c r="BO862">
        <f t="shared" si="64"/>
        <v>0</v>
      </c>
      <c r="BP862">
        <f t="shared" si="64"/>
        <v>0</v>
      </c>
    </row>
    <row r="863" spans="3:68" x14ac:dyDescent="0.2">
      <c r="C863" s="150" t="str">
        <f>IFERROR(VLOOKUP(TABLA!F863,BLIOTECAS!$C$1:$E$26,3,FALSE),"")</f>
        <v>Ciencias Sociales</v>
      </c>
      <c r="D863" s="209">
        <v>43970.683333333334</v>
      </c>
      <c r="E863" s="209" t="s">
        <v>396</v>
      </c>
      <c r="F863" t="s">
        <v>97</v>
      </c>
      <c r="G863" t="s">
        <v>300</v>
      </c>
      <c r="H863" t="s">
        <v>300</v>
      </c>
      <c r="I863" t="s">
        <v>710</v>
      </c>
      <c r="J863" t="s">
        <v>97</v>
      </c>
      <c r="M863" t="s">
        <v>711</v>
      </c>
      <c r="S863" t="s">
        <v>270</v>
      </c>
      <c r="T863" t="s">
        <v>270</v>
      </c>
      <c r="U863">
        <v>2</v>
      </c>
      <c r="V863">
        <v>2</v>
      </c>
      <c r="W863">
        <v>2</v>
      </c>
      <c r="X863">
        <v>1</v>
      </c>
      <c r="Y863">
        <v>5</v>
      </c>
      <c r="Z863">
        <v>5</v>
      </c>
      <c r="AA863">
        <v>5</v>
      </c>
      <c r="AB863">
        <v>2</v>
      </c>
      <c r="AC863">
        <v>2</v>
      </c>
      <c r="AD863">
        <v>4</v>
      </c>
      <c r="AF863">
        <v>3</v>
      </c>
      <c r="AG863">
        <v>4</v>
      </c>
      <c r="AH863">
        <v>3</v>
      </c>
      <c r="AI863">
        <v>3</v>
      </c>
      <c r="AJ863">
        <v>2</v>
      </c>
      <c r="AK863" t="s">
        <v>270</v>
      </c>
      <c r="AL863">
        <v>3</v>
      </c>
      <c r="AM863">
        <v>1</v>
      </c>
      <c r="AN863" t="s">
        <v>408</v>
      </c>
      <c r="AV863" s="109" t="s">
        <v>270</v>
      </c>
      <c r="AW863" t="s">
        <v>270</v>
      </c>
      <c r="AX863" t="s">
        <v>313</v>
      </c>
      <c r="AY863">
        <v>4</v>
      </c>
      <c r="AZ863" s="109">
        <v>4</v>
      </c>
      <c r="BA863" s="191" t="s">
        <v>319</v>
      </c>
      <c r="BB863" t="s">
        <v>317</v>
      </c>
      <c r="BD863">
        <f t="shared" si="60"/>
        <v>0</v>
      </c>
      <c r="BE863">
        <f t="shared" si="63"/>
        <v>0</v>
      </c>
      <c r="BF863">
        <f t="shared" si="63"/>
        <v>0</v>
      </c>
      <c r="BG863">
        <f t="shared" si="63"/>
        <v>0</v>
      </c>
      <c r="BH863">
        <f t="shared" si="63"/>
        <v>0</v>
      </c>
      <c r="BI863">
        <f t="shared" si="63"/>
        <v>0</v>
      </c>
      <c r="BJ863">
        <f t="shared" si="62"/>
        <v>1</v>
      </c>
      <c r="BK863">
        <f t="shared" si="64"/>
        <v>0</v>
      </c>
      <c r="BL863">
        <f t="shared" si="64"/>
        <v>1</v>
      </c>
      <c r="BM863">
        <f t="shared" si="64"/>
        <v>1</v>
      </c>
      <c r="BN863">
        <f t="shared" si="64"/>
        <v>0</v>
      </c>
      <c r="BO863">
        <f t="shared" si="64"/>
        <v>0</v>
      </c>
      <c r="BP863">
        <f t="shared" si="64"/>
        <v>0</v>
      </c>
    </row>
    <row r="864" spans="3:68" x14ac:dyDescent="0.2">
      <c r="C864" s="150" t="str">
        <f>IFERROR(VLOOKUP(TABLA!F864,BLIOTECAS!$C$1:$E$26,3,FALSE),"")</f>
        <v>Humanidades</v>
      </c>
      <c r="D864" s="209">
        <v>43970.683333333334</v>
      </c>
      <c r="E864" s="209" t="s">
        <v>396</v>
      </c>
      <c r="F864" t="s">
        <v>102</v>
      </c>
      <c r="G864" t="s">
        <v>305</v>
      </c>
      <c r="H864" t="s">
        <v>300</v>
      </c>
      <c r="I864" t="s">
        <v>315</v>
      </c>
      <c r="J864" t="s">
        <v>310</v>
      </c>
      <c r="K864" t="s">
        <v>309</v>
      </c>
      <c r="S864" t="s">
        <v>26</v>
      </c>
      <c r="T864" t="s">
        <v>26</v>
      </c>
      <c r="U864">
        <v>1</v>
      </c>
      <c r="V864">
        <v>4</v>
      </c>
      <c r="W864">
        <v>5</v>
      </c>
      <c r="X864">
        <v>4</v>
      </c>
      <c r="Y864">
        <v>4</v>
      </c>
      <c r="Z864">
        <v>2</v>
      </c>
      <c r="AA864">
        <v>1</v>
      </c>
      <c r="AB864">
        <v>3</v>
      </c>
      <c r="AC864">
        <v>4</v>
      </c>
      <c r="AD864">
        <v>4</v>
      </c>
      <c r="AF864">
        <v>5</v>
      </c>
      <c r="AG864">
        <v>4</v>
      </c>
      <c r="AH864">
        <v>5</v>
      </c>
      <c r="AI864">
        <v>4</v>
      </c>
      <c r="AJ864">
        <v>4</v>
      </c>
      <c r="AK864" t="s">
        <v>26</v>
      </c>
      <c r="AL864">
        <v>5</v>
      </c>
      <c r="AM864">
        <v>2</v>
      </c>
      <c r="AN864" t="s">
        <v>400</v>
      </c>
      <c r="AV864" s="109" t="s">
        <v>270</v>
      </c>
      <c r="AW864" t="s">
        <v>26</v>
      </c>
      <c r="AY864">
        <v>4</v>
      </c>
      <c r="AZ864" s="109">
        <v>5</v>
      </c>
      <c r="BA864" s="191" t="s">
        <v>311</v>
      </c>
      <c r="BB864" t="s">
        <v>308</v>
      </c>
      <c r="BD864">
        <f t="shared" si="60"/>
        <v>0</v>
      </c>
      <c r="BE864">
        <f t="shared" si="63"/>
        <v>1</v>
      </c>
      <c r="BF864">
        <f t="shared" si="63"/>
        <v>0</v>
      </c>
      <c r="BG864">
        <f t="shared" si="63"/>
        <v>0</v>
      </c>
      <c r="BH864">
        <f t="shared" si="63"/>
        <v>0</v>
      </c>
      <c r="BI864">
        <f t="shared" si="63"/>
        <v>0</v>
      </c>
      <c r="BJ864">
        <f t="shared" si="62"/>
        <v>0</v>
      </c>
      <c r="BK864">
        <f t="shared" si="64"/>
        <v>0</v>
      </c>
      <c r="BL864">
        <f t="shared" si="64"/>
        <v>1</v>
      </c>
      <c r="BM864">
        <f t="shared" si="64"/>
        <v>1</v>
      </c>
      <c r="BN864">
        <f t="shared" si="64"/>
        <v>0</v>
      </c>
      <c r="BO864">
        <f t="shared" si="64"/>
        <v>0</v>
      </c>
      <c r="BP864">
        <f t="shared" si="64"/>
        <v>0</v>
      </c>
    </row>
    <row r="865" spans="3:68" x14ac:dyDescent="0.2">
      <c r="C865" s="150" t="str">
        <f>IFERROR(VLOOKUP(TABLA!F865,BLIOTECAS!$C$1:$E$26,3,FALSE),"")</f>
        <v>Ciencias Sociales</v>
      </c>
      <c r="D865" s="209">
        <v>43970.683333333334</v>
      </c>
      <c r="E865" s="209" t="s">
        <v>407</v>
      </c>
      <c r="F865" t="s">
        <v>99</v>
      </c>
      <c r="G865" t="s">
        <v>305</v>
      </c>
      <c r="H865" t="s">
        <v>397</v>
      </c>
      <c r="I865" t="s">
        <v>306</v>
      </c>
      <c r="J865" t="s">
        <v>309</v>
      </c>
      <c r="K865" t="s">
        <v>322</v>
      </c>
      <c r="L865" t="s">
        <v>103</v>
      </c>
      <c r="S865" t="s">
        <v>270</v>
      </c>
      <c r="T865" t="s">
        <v>270</v>
      </c>
      <c r="U865">
        <v>5</v>
      </c>
      <c r="V865">
        <v>4</v>
      </c>
      <c r="W865">
        <v>4</v>
      </c>
      <c r="X865">
        <v>3</v>
      </c>
      <c r="Y865">
        <v>4</v>
      </c>
      <c r="Z865">
        <v>4</v>
      </c>
      <c r="AA865">
        <v>4</v>
      </c>
      <c r="AB865">
        <v>3</v>
      </c>
      <c r="AC865">
        <v>4</v>
      </c>
      <c r="AD865">
        <v>4</v>
      </c>
      <c r="AF865">
        <v>4</v>
      </c>
      <c r="AG865">
        <v>4</v>
      </c>
      <c r="AH865">
        <v>4</v>
      </c>
      <c r="AI865">
        <v>3</v>
      </c>
      <c r="AJ865">
        <v>5</v>
      </c>
      <c r="AK865" t="s">
        <v>270</v>
      </c>
      <c r="AL865">
        <v>4</v>
      </c>
      <c r="AM865">
        <v>5</v>
      </c>
      <c r="AN865" t="s">
        <v>354</v>
      </c>
      <c r="AV865" s="109" t="s">
        <v>270</v>
      </c>
      <c r="AW865" t="s">
        <v>270</v>
      </c>
      <c r="AX865" t="s">
        <v>25</v>
      </c>
      <c r="AY865">
        <v>5</v>
      </c>
      <c r="AZ865" s="109">
        <v>5</v>
      </c>
      <c r="BA865" s="191" t="s">
        <v>311</v>
      </c>
      <c r="BB865" t="s">
        <v>308</v>
      </c>
      <c r="BD865">
        <f t="shared" si="60"/>
        <v>1</v>
      </c>
      <c r="BE865">
        <f t="shared" si="63"/>
        <v>0</v>
      </c>
      <c r="BF865">
        <f t="shared" si="63"/>
        <v>0</v>
      </c>
      <c r="BG865">
        <f t="shared" si="63"/>
        <v>0</v>
      </c>
      <c r="BH865">
        <f t="shared" si="63"/>
        <v>0</v>
      </c>
      <c r="BI865">
        <f t="shared" si="63"/>
        <v>0</v>
      </c>
      <c r="BJ865">
        <f t="shared" si="62"/>
        <v>1</v>
      </c>
      <c r="BK865">
        <f t="shared" si="64"/>
        <v>0</v>
      </c>
      <c r="BL865">
        <f t="shared" si="64"/>
        <v>0</v>
      </c>
      <c r="BM865">
        <f t="shared" si="64"/>
        <v>1</v>
      </c>
      <c r="BN865">
        <f t="shared" si="64"/>
        <v>0</v>
      </c>
      <c r="BO865">
        <f t="shared" si="64"/>
        <v>0</v>
      </c>
      <c r="BP865">
        <f t="shared" si="64"/>
        <v>0</v>
      </c>
    </row>
    <row r="866" spans="3:68" x14ac:dyDescent="0.2">
      <c r="C866" s="150" t="str">
        <f>IFERROR(VLOOKUP(TABLA!F866,BLIOTECAS!$C$1:$E$26,3,FALSE),"")</f>
        <v>Ciencias Sociales</v>
      </c>
      <c r="D866" s="209">
        <v>43970.681250000001</v>
      </c>
      <c r="E866" s="209" t="s">
        <v>396</v>
      </c>
      <c r="F866" t="s">
        <v>99</v>
      </c>
      <c r="G866" t="s">
        <v>300</v>
      </c>
      <c r="H866" t="s">
        <v>300</v>
      </c>
      <c r="I866" t="s">
        <v>306</v>
      </c>
      <c r="S866" t="s">
        <v>26</v>
      </c>
      <c r="T866" t="s">
        <v>270</v>
      </c>
      <c r="U866">
        <v>4</v>
      </c>
      <c r="V866">
        <v>3</v>
      </c>
      <c r="W866">
        <v>5</v>
      </c>
      <c r="X866">
        <v>3</v>
      </c>
      <c r="Y866">
        <v>4</v>
      </c>
      <c r="Z866">
        <v>3</v>
      </c>
      <c r="AA866">
        <v>4</v>
      </c>
      <c r="AB866">
        <v>3</v>
      </c>
      <c r="AC866">
        <v>4</v>
      </c>
      <c r="AD866">
        <v>3</v>
      </c>
      <c r="AF866">
        <v>4</v>
      </c>
      <c r="AG866">
        <v>3</v>
      </c>
      <c r="AH866">
        <v>4</v>
      </c>
      <c r="AI866">
        <v>3</v>
      </c>
      <c r="AJ866">
        <v>4</v>
      </c>
      <c r="AK866" t="s">
        <v>270</v>
      </c>
      <c r="AL866">
        <v>4</v>
      </c>
      <c r="AM866">
        <v>3</v>
      </c>
      <c r="AN866" t="s">
        <v>593</v>
      </c>
      <c r="AV866" s="109" t="s">
        <v>26</v>
      </c>
      <c r="AW866" t="s">
        <v>26</v>
      </c>
      <c r="AY866">
        <v>4</v>
      </c>
      <c r="AZ866" s="109">
        <v>4</v>
      </c>
      <c r="BA866" s="191" t="s">
        <v>311</v>
      </c>
      <c r="BB866" t="s">
        <v>317</v>
      </c>
      <c r="BD866">
        <f t="shared" si="60"/>
        <v>1</v>
      </c>
      <c r="BE866">
        <f t="shared" si="63"/>
        <v>0</v>
      </c>
      <c r="BF866">
        <f t="shared" si="63"/>
        <v>0</v>
      </c>
      <c r="BG866">
        <f t="shared" si="63"/>
        <v>0</v>
      </c>
      <c r="BH866">
        <f t="shared" si="63"/>
        <v>0</v>
      </c>
      <c r="BI866">
        <f t="shared" si="63"/>
        <v>0</v>
      </c>
      <c r="BJ866">
        <f t="shared" si="62"/>
        <v>0</v>
      </c>
      <c r="BK866">
        <f t="shared" si="64"/>
        <v>0</v>
      </c>
      <c r="BL866">
        <f t="shared" si="64"/>
        <v>0</v>
      </c>
      <c r="BM866">
        <f t="shared" si="64"/>
        <v>0</v>
      </c>
      <c r="BN866">
        <f t="shared" si="64"/>
        <v>1</v>
      </c>
      <c r="BO866">
        <f t="shared" si="64"/>
        <v>0</v>
      </c>
      <c r="BP866">
        <f t="shared" si="64"/>
        <v>0</v>
      </c>
    </row>
    <row r="867" spans="3:68" x14ac:dyDescent="0.2">
      <c r="C867" s="150" t="str">
        <f>IFERROR(VLOOKUP(TABLA!F867,BLIOTECAS!$C$1:$E$26,3,FALSE),"")</f>
        <v>Ciencias Experimentales</v>
      </c>
      <c r="D867" s="209">
        <v>43970.680555555555</v>
      </c>
      <c r="E867" s="209" t="s">
        <v>396</v>
      </c>
      <c r="F867" t="s">
        <v>98</v>
      </c>
      <c r="G867" t="s">
        <v>300</v>
      </c>
      <c r="H867" t="s">
        <v>320</v>
      </c>
      <c r="I867" t="s">
        <v>306</v>
      </c>
      <c r="J867" t="s">
        <v>98</v>
      </c>
      <c r="K867" t="s">
        <v>90</v>
      </c>
      <c r="S867" t="s">
        <v>26</v>
      </c>
      <c r="T867" t="s">
        <v>26</v>
      </c>
      <c r="U867">
        <v>1</v>
      </c>
      <c r="V867">
        <v>1</v>
      </c>
      <c r="W867">
        <v>1</v>
      </c>
      <c r="X867">
        <v>1</v>
      </c>
      <c r="Y867">
        <v>5</v>
      </c>
      <c r="Z867">
        <v>5</v>
      </c>
      <c r="AA867">
        <v>5</v>
      </c>
      <c r="AB867">
        <v>1</v>
      </c>
      <c r="AC867">
        <v>5</v>
      </c>
      <c r="AD867">
        <v>5</v>
      </c>
      <c r="AF867">
        <v>5</v>
      </c>
      <c r="AG867">
        <v>5</v>
      </c>
      <c r="AH867">
        <v>3</v>
      </c>
      <c r="AI867">
        <v>2</v>
      </c>
      <c r="AJ867">
        <v>2</v>
      </c>
      <c r="AK867" t="s">
        <v>26</v>
      </c>
      <c r="AL867">
        <v>4</v>
      </c>
      <c r="AM867">
        <v>3</v>
      </c>
      <c r="AN867" t="s">
        <v>326</v>
      </c>
      <c r="AV867" s="109" t="s">
        <v>26</v>
      </c>
      <c r="AW867" t="s">
        <v>26</v>
      </c>
      <c r="AY867">
        <v>4</v>
      </c>
      <c r="AZ867" s="109">
        <v>4</v>
      </c>
      <c r="BA867" s="191" t="s">
        <v>311</v>
      </c>
      <c r="BB867" t="s">
        <v>317</v>
      </c>
      <c r="BD867">
        <f t="shared" si="60"/>
        <v>1</v>
      </c>
      <c r="BE867">
        <f t="shared" si="63"/>
        <v>0</v>
      </c>
      <c r="BF867">
        <f t="shared" si="63"/>
        <v>0</v>
      </c>
      <c r="BG867">
        <f t="shared" si="63"/>
        <v>0</v>
      </c>
      <c r="BH867">
        <f t="shared" si="63"/>
        <v>0</v>
      </c>
      <c r="BI867">
        <f t="shared" si="63"/>
        <v>0</v>
      </c>
      <c r="BJ867">
        <f t="shared" si="62"/>
        <v>0</v>
      </c>
      <c r="BK867">
        <f t="shared" si="64"/>
        <v>1</v>
      </c>
      <c r="BL867">
        <f t="shared" si="64"/>
        <v>0</v>
      </c>
      <c r="BM867">
        <f t="shared" si="64"/>
        <v>1</v>
      </c>
      <c r="BN867">
        <f t="shared" si="64"/>
        <v>0</v>
      </c>
      <c r="BO867">
        <f t="shared" si="64"/>
        <v>0</v>
      </c>
      <c r="BP867">
        <f t="shared" si="64"/>
        <v>0</v>
      </c>
    </row>
    <row r="868" spans="3:68" x14ac:dyDescent="0.2">
      <c r="C868" s="150" t="str">
        <f>IFERROR(VLOOKUP(TABLA!F868,BLIOTECAS!$C$1:$E$26,3,FALSE),"")</f>
        <v>Ciencias Sociales</v>
      </c>
      <c r="D868" s="209">
        <v>43970.679861111108</v>
      </c>
      <c r="E868" s="209" t="s">
        <v>407</v>
      </c>
      <c r="F868" t="s">
        <v>99</v>
      </c>
      <c r="G868" t="s">
        <v>397</v>
      </c>
      <c r="H868" t="s">
        <v>397</v>
      </c>
      <c r="I868" t="s">
        <v>306</v>
      </c>
      <c r="J868" t="s">
        <v>309</v>
      </c>
      <c r="K868" t="s">
        <v>104</v>
      </c>
      <c r="S868" t="s">
        <v>26</v>
      </c>
      <c r="T868" t="s">
        <v>26</v>
      </c>
      <c r="U868">
        <v>3</v>
      </c>
      <c r="V868">
        <v>2</v>
      </c>
      <c r="W868">
        <v>2</v>
      </c>
      <c r="X868">
        <v>2</v>
      </c>
      <c r="Y868">
        <v>4</v>
      </c>
      <c r="Z868">
        <v>4</v>
      </c>
      <c r="AA868">
        <v>4</v>
      </c>
      <c r="AB868">
        <v>4</v>
      </c>
      <c r="AC868">
        <v>4</v>
      </c>
      <c r="AD868">
        <v>4</v>
      </c>
      <c r="AF868">
        <v>4</v>
      </c>
      <c r="AG868">
        <v>4</v>
      </c>
      <c r="AH868">
        <v>4</v>
      </c>
      <c r="AI868">
        <v>4</v>
      </c>
      <c r="AJ868">
        <v>4</v>
      </c>
      <c r="AK868" t="s">
        <v>270</v>
      </c>
      <c r="AL868">
        <v>4</v>
      </c>
      <c r="AM868">
        <v>4</v>
      </c>
      <c r="AN868" t="s">
        <v>448</v>
      </c>
      <c r="AV868" s="109" t="s">
        <v>270</v>
      </c>
      <c r="AW868" t="s">
        <v>270</v>
      </c>
      <c r="AX868" t="s">
        <v>25</v>
      </c>
      <c r="AY868">
        <v>4</v>
      </c>
      <c r="AZ868" s="109">
        <v>4</v>
      </c>
      <c r="BA868" s="191" t="s">
        <v>311</v>
      </c>
      <c r="BB868" t="s">
        <v>308</v>
      </c>
      <c r="BD868">
        <f t="shared" si="60"/>
        <v>1</v>
      </c>
      <c r="BE868">
        <f t="shared" si="63"/>
        <v>0</v>
      </c>
      <c r="BF868">
        <f t="shared" si="63"/>
        <v>0</v>
      </c>
      <c r="BG868">
        <f t="shared" si="63"/>
        <v>0</v>
      </c>
      <c r="BH868">
        <f t="shared" si="63"/>
        <v>0</v>
      </c>
      <c r="BI868">
        <f t="shared" si="63"/>
        <v>0</v>
      </c>
      <c r="BJ868">
        <f t="shared" si="62"/>
        <v>1</v>
      </c>
      <c r="BK868">
        <f t="shared" si="64"/>
        <v>0</v>
      </c>
      <c r="BL868">
        <f t="shared" si="64"/>
        <v>0</v>
      </c>
      <c r="BM868">
        <f t="shared" si="64"/>
        <v>1</v>
      </c>
      <c r="BN868">
        <f t="shared" si="64"/>
        <v>1</v>
      </c>
      <c r="BO868">
        <f t="shared" si="64"/>
        <v>0</v>
      </c>
      <c r="BP868">
        <f t="shared" si="64"/>
        <v>0</v>
      </c>
    </row>
    <row r="869" spans="3:68" x14ac:dyDescent="0.2">
      <c r="C869" s="150" t="str">
        <f>IFERROR(VLOOKUP(TABLA!F869,BLIOTECAS!$C$1:$E$26,3,FALSE),"")</f>
        <v>Ciencias Experimentales</v>
      </c>
      <c r="D869" s="209">
        <v>43970.679861111108</v>
      </c>
      <c r="E869" s="209" t="s">
        <v>396</v>
      </c>
      <c r="F869" t="s">
        <v>223</v>
      </c>
      <c r="G869" t="s">
        <v>320</v>
      </c>
      <c r="H869" t="s">
        <v>300</v>
      </c>
      <c r="I869" t="s">
        <v>329</v>
      </c>
      <c r="J869" t="s">
        <v>309</v>
      </c>
      <c r="K869" t="s">
        <v>223</v>
      </c>
      <c r="L869" t="s">
        <v>96</v>
      </c>
      <c r="M869" t="s">
        <v>712</v>
      </c>
      <c r="S869" t="s">
        <v>26</v>
      </c>
      <c r="T869" t="s">
        <v>26</v>
      </c>
      <c r="U869">
        <v>1</v>
      </c>
      <c r="V869">
        <v>1</v>
      </c>
      <c r="W869">
        <v>1</v>
      </c>
      <c r="X869">
        <v>5</v>
      </c>
      <c r="Y869">
        <v>4</v>
      </c>
      <c r="Z869">
        <v>5</v>
      </c>
      <c r="AA869">
        <v>4</v>
      </c>
      <c r="AB869">
        <v>3</v>
      </c>
      <c r="AC869">
        <v>1</v>
      </c>
      <c r="AD869">
        <v>1</v>
      </c>
      <c r="AF869">
        <v>4</v>
      </c>
      <c r="AG869">
        <v>3</v>
      </c>
      <c r="AN869" t="s">
        <v>400</v>
      </c>
      <c r="AV869" s="109" t="s">
        <v>26</v>
      </c>
      <c r="AW869" t="s">
        <v>26</v>
      </c>
      <c r="BD869">
        <f t="shared" si="60"/>
        <v>0</v>
      </c>
      <c r="BE869">
        <f t="shared" si="63"/>
        <v>0</v>
      </c>
      <c r="BF869">
        <f t="shared" si="63"/>
        <v>0</v>
      </c>
      <c r="BG869">
        <f t="shared" si="63"/>
        <v>0</v>
      </c>
      <c r="BH869">
        <f t="shared" si="63"/>
        <v>1</v>
      </c>
      <c r="BI869">
        <f t="shared" si="63"/>
        <v>0</v>
      </c>
      <c r="BJ869">
        <f t="shared" si="62"/>
        <v>0</v>
      </c>
      <c r="BK869">
        <f t="shared" si="64"/>
        <v>0</v>
      </c>
      <c r="BL869">
        <f t="shared" si="64"/>
        <v>1</v>
      </c>
      <c r="BM869">
        <f t="shared" si="64"/>
        <v>1</v>
      </c>
      <c r="BN869">
        <f t="shared" si="64"/>
        <v>0</v>
      </c>
      <c r="BO869">
        <f t="shared" si="64"/>
        <v>0</v>
      </c>
      <c r="BP869">
        <f t="shared" si="64"/>
        <v>0</v>
      </c>
    </row>
    <row r="870" spans="3:68" x14ac:dyDescent="0.2">
      <c r="C870" s="150" t="str">
        <f>IFERROR(VLOOKUP(TABLA!F870,BLIOTECAS!$C$1:$E$26,3,FALSE),"")</f>
        <v>Humanidades</v>
      </c>
      <c r="D870" s="209">
        <v>43970.679166666669</v>
      </c>
      <c r="E870" s="209" t="s">
        <v>396</v>
      </c>
      <c r="F870" t="s">
        <v>89</v>
      </c>
      <c r="G870" t="s">
        <v>301</v>
      </c>
      <c r="H870" t="s">
        <v>320</v>
      </c>
      <c r="I870" t="s">
        <v>306</v>
      </c>
      <c r="J870" t="s">
        <v>89</v>
      </c>
      <c r="K870" t="s">
        <v>104</v>
      </c>
      <c r="L870" t="s">
        <v>309</v>
      </c>
      <c r="S870" t="s">
        <v>26</v>
      </c>
      <c r="T870" t="s">
        <v>26</v>
      </c>
      <c r="U870">
        <v>4</v>
      </c>
      <c r="V870">
        <v>5</v>
      </c>
      <c r="W870">
        <v>1</v>
      </c>
      <c r="X870">
        <v>3</v>
      </c>
      <c r="Y870">
        <v>4</v>
      </c>
      <c r="Z870">
        <v>3</v>
      </c>
      <c r="AA870">
        <v>5</v>
      </c>
      <c r="AB870">
        <v>1</v>
      </c>
      <c r="AC870">
        <v>3</v>
      </c>
      <c r="AD870">
        <v>4</v>
      </c>
      <c r="AF870">
        <v>2</v>
      </c>
      <c r="AG870">
        <v>4</v>
      </c>
      <c r="AH870">
        <v>2</v>
      </c>
      <c r="AI870">
        <v>1</v>
      </c>
      <c r="AJ870">
        <v>2</v>
      </c>
      <c r="AK870" t="s">
        <v>270</v>
      </c>
      <c r="AL870">
        <v>3</v>
      </c>
      <c r="AM870">
        <v>2</v>
      </c>
      <c r="AN870" t="s">
        <v>345</v>
      </c>
      <c r="AV870" s="109" t="s">
        <v>26</v>
      </c>
      <c r="AW870" t="s">
        <v>26</v>
      </c>
      <c r="AY870">
        <v>4</v>
      </c>
      <c r="AZ870" s="109">
        <v>4</v>
      </c>
      <c r="BA870" s="191" t="s">
        <v>311</v>
      </c>
      <c r="BB870" t="s">
        <v>317</v>
      </c>
      <c r="BC870" t="s">
        <v>713</v>
      </c>
      <c r="BD870">
        <f t="shared" si="60"/>
        <v>1</v>
      </c>
      <c r="BE870">
        <f t="shared" si="63"/>
        <v>0</v>
      </c>
      <c r="BF870">
        <f t="shared" si="63"/>
        <v>0</v>
      </c>
      <c r="BG870">
        <f t="shared" si="63"/>
        <v>0</v>
      </c>
      <c r="BH870">
        <f t="shared" si="63"/>
        <v>0</v>
      </c>
      <c r="BI870">
        <f t="shared" si="63"/>
        <v>0</v>
      </c>
      <c r="BJ870">
        <f t="shared" si="62"/>
        <v>0</v>
      </c>
      <c r="BK870">
        <f t="shared" si="64"/>
        <v>0</v>
      </c>
      <c r="BL870">
        <f t="shared" si="64"/>
        <v>0</v>
      </c>
      <c r="BM870">
        <f t="shared" si="64"/>
        <v>1</v>
      </c>
      <c r="BN870">
        <f t="shared" si="64"/>
        <v>0</v>
      </c>
      <c r="BO870">
        <f t="shared" si="64"/>
        <v>0</v>
      </c>
      <c r="BP870">
        <f t="shared" si="64"/>
        <v>0</v>
      </c>
    </row>
    <row r="871" spans="3:68" x14ac:dyDescent="0.2">
      <c r="C871" s="150" t="str">
        <f>IFERROR(VLOOKUP(TABLA!F871,BLIOTECAS!$C$1:$E$26,3,FALSE),"")</f>
        <v>Ciencias Experimentales</v>
      </c>
      <c r="D871" s="209">
        <v>43970.678472222222</v>
      </c>
      <c r="E871" s="209" t="s">
        <v>396</v>
      </c>
      <c r="F871" t="s">
        <v>105</v>
      </c>
      <c r="G871" t="s">
        <v>301</v>
      </c>
      <c r="H871" t="s">
        <v>397</v>
      </c>
      <c r="I871" t="s">
        <v>355</v>
      </c>
      <c r="J871" t="s">
        <v>105</v>
      </c>
      <c r="K871" t="s">
        <v>309</v>
      </c>
      <c r="S871" t="s">
        <v>26</v>
      </c>
      <c r="T871" t="s">
        <v>26</v>
      </c>
      <c r="U871">
        <v>3</v>
      </c>
      <c r="V871">
        <v>2</v>
      </c>
      <c r="W871">
        <v>2</v>
      </c>
      <c r="X871">
        <v>1</v>
      </c>
      <c r="Y871">
        <v>5</v>
      </c>
      <c r="Z871">
        <v>4</v>
      </c>
      <c r="AA871">
        <v>5</v>
      </c>
      <c r="AB871">
        <v>1</v>
      </c>
      <c r="AC871">
        <v>5</v>
      </c>
      <c r="AD871">
        <v>5</v>
      </c>
      <c r="AF871">
        <v>5</v>
      </c>
      <c r="AG871">
        <v>4</v>
      </c>
      <c r="AH871">
        <v>4</v>
      </c>
      <c r="AI871">
        <v>3</v>
      </c>
      <c r="AJ871">
        <v>4</v>
      </c>
      <c r="AK871" t="s">
        <v>26</v>
      </c>
      <c r="AL871">
        <v>3</v>
      </c>
      <c r="AM871">
        <v>1</v>
      </c>
      <c r="AN871" t="s">
        <v>414</v>
      </c>
      <c r="AV871" s="109" t="s">
        <v>26</v>
      </c>
      <c r="AW871" t="s">
        <v>26</v>
      </c>
      <c r="AY871">
        <v>4</v>
      </c>
      <c r="AZ871" s="109">
        <v>4</v>
      </c>
      <c r="BA871" s="191" t="s">
        <v>311</v>
      </c>
      <c r="BB871" t="s">
        <v>317</v>
      </c>
      <c r="BC871" t="s">
        <v>714</v>
      </c>
      <c r="BD871">
        <f t="shared" ref="BD871:BD934" si="65">IF(IFERROR(FIND(BD$1,$I871,1),0)&lt;&gt;0,1,0)</f>
        <v>0</v>
      </c>
      <c r="BE871">
        <f t="shared" si="63"/>
        <v>1</v>
      </c>
      <c r="BF871">
        <f t="shared" si="63"/>
        <v>0</v>
      </c>
      <c r="BG871">
        <f t="shared" si="63"/>
        <v>1</v>
      </c>
      <c r="BH871">
        <f t="shared" si="63"/>
        <v>1</v>
      </c>
      <c r="BI871">
        <f t="shared" si="63"/>
        <v>0</v>
      </c>
      <c r="BJ871">
        <f t="shared" si="62"/>
        <v>1</v>
      </c>
      <c r="BK871">
        <f t="shared" si="64"/>
        <v>0</v>
      </c>
      <c r="BL871">
        <f t="shared" si="64"/>
        <v>1</v>
      </c>
      <c r="BM871">
        <f t="shared" si="64"/>
        <v>1</v>
      </c>
      <c r="BN871">
        <f t="shared" si="64"/>
        <v>1</v>
      </c>
      <c r="BO871">
        <f t="shared" si="64"/>
        <v>0</v>
      </c>
      <c r="BP871">
        <f t="shared" si="64"/>
        <v>0</v>
      </c>
    </row>
    <row r="872" spans="3:68" x14ac:dyDescent="0.2">
      <c r="C872" s="150" t="str">
        <f>IFERROR(VLOOKUP(TABLA!F872,BLIOTECAS!$C$1:$E$26,3,FALSE),"")</f>
        <v>Humanidades</v>
      </c>
      <c r="D872" s="209">
        <v>43970.678472222222</v>
      </c>
      <c r="E872" s="209" t="s">
        <v>401</v>
      </c>
      <c r="F872" t="s">
        <v>102</v>
      </c>
      <c r="G872" t="s">
        <v>301</v>
      </c>
      <c r="H872" t="s">
        <v>301</v>
      </c>
      <c r="I872" t="s">
        <v>318</v>
      </c>
      <c r="J872" t="s">
        <v>310</v>
      </c>
      <c r="K872" t="s">
        <v>103</v>
      </c>
      <c r="L872" t="s">
        <v>104</v>
      </c>
      <c r="M872" t="s">
        <v>267</v>
      </c>
      <c r="S872" t="s">
        <v>270</v>
      </c>
      <c r="T872" t="s">
        <v>270</v>
      </c>
      <c r="U872">
        <v>5</v>
      </c>
      <c r="V872">
        <v>4</v>
      </c>
      <c r="W872">
        <v>2</v>
      </c>
      <c r="X872">
        <v>2</v>
      </c>
      <c r="Y872">
        <v>1</v>
      </c>
      <c r="Z872">
        <v>1</v>
      </c>
      <c r="AA872">
        <v>1</v>
      </c>
      <c r="AB872">
        <v>1</v>
      </c>
      <c r="AC872">
        <v>4</v>
      </c>
      <c r="AD872">
        <v>4</v>
      </c>
      <c r="AF872">
        <v>4</v>
      </c>
      <c r="AG872">
        <v>4</v>
      </c>
      <c r="AH872">
        <v>2</v>
      </c>
      <c r="AI872">
        <v>4</v>
      </c>
      <c r="AJ872">
        <v>4</v>
      </c>
      <c r="AK872" t="s">
        <v>270</v>
      </c>
      <c r="AL872">
        <v>3</v>
      </c>
      <c r="AM872">
        <v>4</v>
      </c>
      <c r="AN872" t="s">
        <v>520</v>
      </c>
      <c r="AV872" s="109" t="s">
        <v>270</v>
      </c>
      <c r="AW872" t="s">
        <v>26</v>
      </c>
      <c r="AY872">
        <v>5</v>
      </c>
      <c r="AZ872" s="109">
        <v>5</v>
      </c>
      <c r="BA872" s="191" t="s">
        <v>311</v>
      </c>
      <c r="BB872" t="s">
        <v>308</v>
      </c>
      <c r="BC872" t="s">
        <v>715</v>
      </c>
      <c r="BD872">
        <f t="shared" si="65"/>
        <v>0</v>
      </c>
      <c r="BE872">
        <f t="shared" si="63"/>
        <v>0</v>
      </c>
      <c r="BF872">
        <f t="shared" si="63"/>
        <v>1</v>
      </c>
      <c r="BG872">
        <f t="shared" si="63"/>
        <v>0</v>
      </c>
      <c r="BH872">
        <f t="shared" si="63"/>
        <v>0</v>
      </c>
      <c r="BI872">
        <f t="shared" si="63"/>
        <v>0</v>
      </c>
      <c r="BJ872">
        <f t="shared" si="62"/>
        <v>1</v>
      </c>
      <c r="BK872">
        <f t="shared" si="64"/>
        <v>1</v>
      </c>
      <c r="BL872">
        <f t="shared" si="64"/>
        <v>1</v>
      </c>
      <c r="BM872">
        <f t="shared" si="64"/>
        <v>0</v>
      </c>
      <c r="BN872">
        <f t="shared" si="64"/>
        <v>0</v>
      </c>
      <c r="BO872">
        <f t="shared" si="64"/>
        <v>0</v>
      </c>
      <c r="BP872">
        <f t="shared" si="64"/>
        <v>0</v>
      </c>
    </row>
    <row r="873" spans="3:68" x14ac:dyDescent="0.2">
      <c r="C873" s="150" t="str">
        <f>IFERROR(VLOOKUP(TABLA!F873,BLIOTECAS!$C$1:$E$26,3,FALSE),"")</f>
        <v>Ciencias de la Salud</v>
      </c>
      <c r="D873" s="209">
        <v>43970.678472222222</v>
      </c>
      <c r="E873" s="209" t="s">
        <v>396</v>
      </c>
      <c r="F873" t="s">
        <v>222</v>
      </c>
      <c r="G873" t="s">
        <v>301</v>
      </c>
      <c r="H873" t="s">
        <v>305</v>
      </c>
      <c r="I873" t="s">
        <v>306</v>
      </c>
      <c r="J873" t="s">
        <v>222</v>
      </c>
      <c r="K873" t="s">
        <v>309</v>
      </c>
      <c r="S873" t="s">
        <v>26</v>
      </c>
      <c r="T873" t="s">
        <v>26</v>
      </c>
      <c r="U873">
        <v>2</v>
      </c>
      <c r="V873">
        <v>5</v>
      </c>
      <c r="W873">
        <v>4</v>
      </c>
      <c r="X873">
        <v>1</v>
      </c>
      <c r="Y873">
        <v>5</v>
      </c>
      <c r="Z873">
        <v>2</v>
      </c>
      <c r="AA873">
        <v>4</v>
      </c>
      <c r="AB873">
        <v>1</v>
      </c>
      <c r="AC873">
        <v>3</v>
      </c>
      <c r="AD873">
        <v>3</v>
      </c>
      <c r="AF873">
        <v>5</v>
      </c>
      <c r="AG873">
        <v>5</v>
      </c>
      <c r="AH873">
        <v>5</v>
      </c>
      <c r="AI873">
        <v>5</v>
      </c>
      <c r="AJ873">
        <v>5</v>
      </c>
      <c r="AK873" t="s">
        <v>270</v>
      </c>
      <c r="AL873">
        <v>5</v>
      </c>
      <c r="AM873">
        <v>4</v>
      </c>
      <c r="AN873" t="s">
        <v>354</v>
      </c>
      <c r="AV873" s="109" t="s">
        <v>270</v>
      </c>
      <c r="AW873" t="s">
        <v>270</v>
      </c>
      <c r="AX873" t="s">
        <v>313</v>
      </c>
      <c r="AY873">
        <v>5</v>
      </c>
      <c r="AZ873" s="109">
        <v>5</v>
      </c>
      <c r="BA873" s="191" t="s">
        <v>303</v>
      </c>
      <c r="BB873" t="s">
        <v>304</v>
      </c>
      <c r="BD873">
        <f t="shared" si="65"/>
        <v>1</v>
      </c>
      <c r="BE873">
        <f t="shared" si="63"/>
        <v>0</v>
      </c>
      <c r="BF873">
        <f t="shared" si="63"/>
        <v>0</v>
      </c>
      <c r="BG873">
        <f t="shared" si="63"/>
        <v>0</v>
      </c>
      <c r="BH873">
        <f t="shared" si="63"/>
        <v>0</v>
      </c>
      <c r="BI873">
        <f t="shared" si="63"/>
        <v>0</v>
      </c>
      <c r="BJ873">
        <f t="shared" si="62"/>
        <v>1</v>
      </c>
      <c r="BK873">
        <f t="shared" si="64"/>
        <v>0</v>
      </c>
      <c r="BL873">
        <f t="shared" si="64"/>
        <v>0</v>
      </c>
      <c r="BM873">
        <f t="shared" si="64"/>
        <v>1</v>
      </c>
      <c r="BN873">
        <f t="shared" si="64"/>
        <v>0</v>
      </c>
      <c r="BO873">
        <f t="shared" si="64"/>
        <v>0</v>
      </c>
      <c r="BP873">
        <f t="shared" si="64"/>
        <v>0</v>
      </c>
    </row>
    <row r="874" spans="3:68" x14ac:dyDescent="0.2">
      <c r="C874" s="150" t="str">
        <f>IFERROR(VLOOKUP(TABLA!F874,BLIOTECAS!$C$1:$E$26,3,FALSE),"")</f>
        <v>Humanidades</v>
      </c>
      <c r="D874" s="209">
        <v>43970.678472222222</v>
      </c>
      <c r="E874" s="209" t="s">
        <v>396</v>
      </c>
      <c r="F874" t="s">
        <v>100</v>
      </c>
      <c r="G874" t="s">
        <v>305</v>
      </c>
      <c r="H874" t="s">
        <v>300</v>
      </c>
      <c r="I874" t="s">
        <v>315</v>
      </c>
      <c r="J874" t="s">
        <v>100</v>
      </c>
      <c r="K874" t="s">
        <v>309</v>
      </c>
      <c r="L874" t="s">
        <v>108</v>
      </c>
      <c r="M874" t="s">
        <v>716</v>
      </c>
      <c r="S874" t="s">
        <v>270</v>
      </c>
      <c r="T874" t="s">
        <v>270</v>
      </c>
      <c r="U874">
        <v>4</v>
      </c>
      <c r="V874">
        <v>5</v>
      </c>
      <c r="W874">
        <v>5</v>
      </c>
      <c r="X874">
        <v>1</v>
      </c>
      <c r="Y874">
        <v>2</v>
      </c>
      <c r="Z874">
        <v>3</v>
      </c>
      <c r="AA874">
        <v>1</v>
      </c>
      <c r="AB874">
        <v>3</v>
      </c>
      <c r="AC874">
        <v>3</v>
      </c>
      <c r="AD874">
        <v>5</v>
      </c>
      <c r="AF874">
        <v>3</v>
      </c>
      <c r="AG874">
        <v>5</v>
      </c>
      <c r="AH874">
        <v>5</v>
      </c>
      <c r="AI874">
        <v>5</v>
      </c>
      <c r="AJ874">
        <v>5</v>
      </c>
      <c r="AK874" t="s">
        <v>270</v>
      </c>
      <c r="AL874">
        <v>5</v>
      </c>
      <c r="AM874">
        <v>1</v>
      </c>
      <c r="AN874" t="s">
        <v>717</v>
      </c>
      <c r="AV874" s="109" t="s">
        <v>270</v>
      </c>
      <c r="AW874" t="s">
        <v>26</v>
      </c>
      <c r="AY874">
        <v>4</v>
      </c>
      <c r="AZ874" s="109">
        <v>5</v>
      </c>
      <c r="BA874" s="191" t="s">
        <v>303</v>
      </c>
      <c r="BB874" t="s">
        <v>308</v>
      </c>
      <c r="BD874">
        <f t="shared" si="65"/>
        <v>0</v>
      </c>
      <c r="BE874">
        <f t="shared" si="63"/>
        <v>1</v>
      </c>
      <c r="BF874">
        <f t="shared" si="63"/>
        <v>0</v>
      </c>
      <c r="BG874">
        <f t="shared" si="63"/>
        <v>0</v>
      </c>
      <c r="BH874">
        <f t="shared" si="63"/>
        <v>0</v>
      </c>
      <c r="BI874">
        <f t="shared" si="63"/>
        <v>0</v>
      </c>
      <c r="BJ874">
        <f t="shared" si="62"/>
        <v>0</v>
      </c>
      <c r="BK874">
        <f t="shared" si="64"/>
        <v>0</v>
      </c>
      <c r="BL874">
        <f t="shared" si="64"/>
        <v>1</v>
      </c>
      <c r="BM874">
        <f t="shared" si="64"/>
        <v>1</v>
      </c>
      <c r="BN874">
        <f t="shared" si="64"/>
        <v>0</v>
      </c>
      <c r="BO874">
        <f t="shared" si="64"/>
        <v>0</v>
      </c>
      <c r="BP874">
        <f t="shared" si="64"/>
        <v>0</v>
      </c>
    </row>
    <row r="875" spans="3:68" x14ac:dyDescent="0.2">
      <c r="C875" s="150" t="str">
        <f>IFERROR(VLOOKUP(TABLA!F875,BLIOTECAS!$C$1:$E$26,3,FALSE),"")</f>
        <v>Humanidades</v>
      </c>
      <c r="D875" s="209">
        <v>43970.678472222222</v>
      </c>
      <c r="E875" s="209" t="s">
        <v>396</v>
      </c>
      <c r="F875" t="s">
        <v>100</v>
      </c>
      <c r="G875" t="s">
        <v>300</v>
      </c>
      <c r="H875" t="s">
        <v>320</v>
      </c>
      <c r="I875" t="s">
        <v>306</v>
      </c>
      <c r="J875" t="s">
        <v>100</v>
      </c>
      <c r="K875" t="s">
        <v>92</v>
      </c>
      <c r="L875" t="s">
        <v>106</v>
      </c>
      <c r="S875" t="s">
        <v>270</v>
      </c>
      <c r="T875" t="s">
        <v>270</v>
      </c>
      <c r="U875">
        <v>3</v>
      </c>
      <c r="V875">
        <v>1</v>
      </c>
      <c r="W875">
        <v>1</v>
      </c>
      <c r="X875">
        <v>2</v>
      </c>
      <c r="Y875">
        <v>3</v>
      </c>
      <c r="Z875">
        <v>2</v>
      </c>
      <c r="AA875">
        <v>3</v>
      </c>
      <c r="AB875">
        <v>2</v>
      </c>
      <c r="AC875">
        <v>2</v>
      </c>
      <c r="AD875">
        <v>1</v>
      </c>
      <c r="AF875">
        <v>4</v>
      </c>
      <c r="AG875">
        <v>2</v>
      </c>
      <c r="AH875">
        <v>1</v>
      </c>
      <c r="AI875">
        <v>2</v>
      </c>
      <c r="AJ875">
        <v>2</v>
      </c>
      <c r="AK875" t="s">
        <v>26</v>
      </c>
      <c r="AL875">
        <v>2</v>
      </c>
      <c r="AM875">
        <v>4</v>
      </c>
      <c r="AN875" t="s">
        <v>400</v>
      </c>
      <c r="AV875" s="109" t="s">
        <v>270</v>
      </c>
      <c r="AW875" t="s">
        <v>26</v>
      </c>
      <c r="AY875">
        <v>4</v>
      </c>
      <c r="AZ875" s="109">
        <v>3</v>
      </c>
      <c r="BA875" s="191" t="s">
        <v>311</v>
      </c>
      <c r="BB875" t="s">
        <v>308</v>
      </c>
      <c r="BD875">
        <f t="shared" si="65"/>
        <v>1</v>
      </c>
      <c r="BE875">
        <f t="shared" si="63"/>
        <v>0</v>
      </c>
      <c r="BF875">
        <f t="shared" si="63"/>
        <v>0</v>
      </c>
      <c r="BG875">
        <f t="shared" si="63"/>
        <v>0</v>
      </c>
      <c r="BH875">
        <f t="shared" si="63"/>
        <v>0</v>
      </c>
      <c r="BI875">
        <f t="shared" si="63"/>
        <v>0</v>
      </c>
      <c r="BJ875">
        <f t="shared" si="62"/>
        <v>0</v>
      </c>
      <c r="BK875">
        <f t="shared" si="64"/>
        <v>0</v>
      </c>
      <c r="BL875">
        <f t="shared" si="64"/>
        <v>1</v>
      </c>
      <c r="BM875">
        <f t="shared" si="64"/>
        <v>1</v>
      </c>
      <c r="BN875">
        <f t="shared" si="64"/>
        <v>0</v>
      </c>
      <c r="BO875">
        <f t="shared" si="64"/>
        <v>0</v>
      </c>
      <c r="BP875">
        <f t="shared" si="64"/>
        <v>0</v>
      </c>
    </row>
    <row r="876" spans="3:68" x14ac:dyDescent="0.2">
      <c r="C876" s="150" t="str">
        <f>IFERROR(VLOOKUP(TABLA!F876,BLIOTECAS!$C$1:$E$26,3,FALSE),"")</f>
        <v>Ciencias de la Salud</v>
      </c>
      <c r="D876" s="209">
        <v>43970.677777777775</v>
      </c>
      <c r="E876" s="209" t="s">
        <v>396</v>
      </c>
      <c r="F876" t="s">
        <v>101</v>
      </c>
      <c r="G876" t="s">
        <v>301</v>
      </c>
      <c r="H876" t="s">
        <v>300</v>
      </c>
      <c r="I876" t="s">
        <v>306</v>
      </c>
      <c r="J876" t="s">
        <v>309</v>
      </c>
      <c r="K876" t="s">
        <v>101</v>
      </c>
      <c r="L876" t="s">
        <v>92</v>
      </c>
      <c r="M876" t="s">
        <v>718</v>
      </c>
      <c r="S876" t="s">
        <v>26</v>
      </c>
      <c r="T876" t="s">
        <v>270</v>
      </c>
      <c r="U876">
        <v>3</v>
      </c>
      <c r="V876">
        <v>4</v>
      </c>
      <c r="W876">
        <v>4</v>
      </c>
      <c r="X876">
        <v>1</v>
      </c>
      <c r="Y876">
        <v>4</v>
      </c>
      <c r="Z876">
        <v>2</v>
      </c>
      <c r="AA876">
        <v>5</v>
      </c>
      <c r="AB876">
        <v>1</v>
      </c>
      <c r="AC876">
        <v>4</v>
      </c>
      <c r="AD876">
        <v>4</v>
      </c>
      <c r="AF876">
        <v>4</v>
      </c>
      <c r="AG876">
        <v>4</v>
      </c>
      <c r="AH876">
        <v>4</v>
      </c>
      <c r="AI876">
        <v>3</v>
      </c>
      <c r="AJ876">
        <v>3</v>
      </c>
      <c r="AK876" t="s">
        <v>270</v>
      </c>
      <c r="AL876">
        <v>3</v>
      </c>
      <c r="AM876">
        <v>1</v>
      </c>
      <c r="AN876" t="s">
        <v>354</v>
      </c>
      <c r="AV876" s="109" t="s">
        <v>26</v>
      </c>
      <c r="AW876" t="s">
        <v>26</v>
      </c>
      <c r="AY876">
        <v>4</v>
      </c>
      <c r="AZ876" s="109">
        <v>2</v>
      </c>
      <c r="BA876" s="191" t="s">
        <v>311</v>
      </c>
      <c r="BB876" t="s">
        <v>304</v>
      </c>
      <c r="BC876" t="s">
        <v>719</v>
      </c>
      <c r="BD876">
        <f t="shared" si="65"/>
        <v>1</v>
      </c>
      <c r="BE876">
        <f t="shared" si="63"/>
        <v>0</v>
      </c>
      <c r="BF876">
        <f t="shared" si="63"/>
        <v>0</v>
      </c>
      <c r="BG876">
        <f t="shared" si="63"/>
        <v>0</v>
      </c>
      <c r="BH876">
        <f t="shared" si="63"/>
        <v>0</v>
      </c>
      <c r="BI876">
        <f t="shared" si="63"/>
        <v>0</v>
      </c>
      <c r="BJ876">
        <f t="shared" si="62"/>
        <v>1</v>
      </c>
      <c r="BK876">
        <f t="shared" si="64"/>
        <v>0</v>
      </c>
      <c r="BL876">
        <f t="shared" si="64"/>
        <v>0</v>
      </c>
      <c r="BM876">
        <f t="shared" si="64"/>
        <v>1</v>
      </c>
      <c r="BN876">
        <f t="shared" si="64"/>
        <v>0</v>
      </c>
      <c r="BO876">
        <f t="shared" si="64"/>
        <v>0</v>
      </c>
      <c r="BP876">
        <f t="shared" si="64"/>
        <v>0</v>
      </c>
    </row>
    <row r="877" spans="3:68" x14ac:dyDescent="0.2">
      <c r="C877" s="150" t="str">
        <f>IFERROR(VLOOKUP(TABLA!F877,BLIOTECAS!$C$1:$E$26,3,FALSE),"")</f>
        <v>Ciencias Experimentales</v>
      </c>
      <c r="D877" s="209">
        <v>43970.677777777775</v>
      </c>
      <c r="E877" s="209" t="s">
        <v>396</v>
      </c>
      <c r="F877" t="s">
        <v>90</v>
      </c>
      <c r="G877" t="s">
        <v>301</v>
      </c>
      <c r="H877" t="s">
        <v>300</v>
      </c>
      <c r="I877" t="s">
        <v>306</v>
      </c>
      <c r="J877" t="s">
        <v>90</v>
      </c>
      <c r="K877" t="s">
        <v>309</v>
      </c>
      <c r="L877" t="s">
        <v>104</v>
      </c>
      <c r="S877" t="s">
        <v>26</v>
      </c>
      <c r="T877" t="s">
        <v>26</v>
      </c>
      <c r="U877">
        <v>2</v>
      </c>
      <c r="V877">
        <v>4</v>
      </c>
      <c r="W877">
        <v>4</v>
      </c>
      <c r="X877">
        <v>3</v>
      </c>
      <c r="Y877">
        <v>5</v>
      </c>
      <c r="Z877">
        <v>4</v>
      </c>
      <c r="AA877">
        <v>5</v>
      </c>
      <c r="AB877">
        <v>1</v>
      </c>
      <c r="AC877">
        <v>5</v>
      </c>
      <c r="AD877">
        <v>4</v>
      </c>
      <c r="AF877">
        <v>4</v>
      </c>
      <c r="AG877">
        <v>5</v>
      </c>
      <c r="AH877">
        <v>3</v>
      </c>
      <c r="AJ877">
        <v>4</v>
      </c>
      <c r="AK877" t="s">
        <v>26</v>
      </c>
      <c r="AL877">
        <v>4</v>
      </c>
      <c r="AM877">
        <v>4</v>
      </c>
      <c r="AN877" t="s">
        <v>400</v>
      </c>
      <c r="AV877" s="109" t="s">
        <v>26</v>
      </c>
      <c r="AW877" t="s">
        <v>26</v>
      </c>
      <c r="AY877">
        <v>5</v>
      </c>
      <c r="AZ877" s="109">
        <v>5</v>
      </c>
      <c r="BA877" s="191" t="s">
        <v>311</v>
      </c>
      <c r="BD877">
        <f t="shared" si="65"/>
        <v>1</v>
      </c>
      <c r="BE877">
        <f t="shared" si="63"/>
        <v>0</v>
      </c>
      <c r="BF877">
        <f t="shared" si="63"/>
        <v>0</v>
      </c>
      <c r="BG877">
        <f t="shared" si="63"/>
        <v>0</v>
      </c>
      <c r="BH877">
        <f t="shared" si="63"/>
        <v>0</v>
      </c>
      <c r="BI877">
        <f t="shared" si="63"/>
        <v>0</v>
      </c>
      <c r="BJ877">
        <f t="shared" si="62"/>
        <v>0</v>
      </c>
      <c r="BK877">
        <f t="shared" si="64"/>
        <v>0</v>
      </c>
      <c r="BL877">
        <f t="shared" si="64"/>
        <v>1</v>
      </c>
      <c r="BM877">
        <f t="shared" si="64"/>
        <v>1</v>
      </c>
      <c r="BN877">
        <f t="shared" si="64"/>
        <v>0</v>
      </c>
      <c r="BO877">
        <f t="shared" si="64"/>
        <v>0</v>
      </c>
      <c r="BP877">
        <f t="shared" si="64"/>
        <v>0</v>
      </c>
    </row>
    <row r="878" spans="3:68" x14ac:dyDescent="0.2">
      <c r="C878" s="150" t="str">
        <f>IFERROR(VLOOKUP(TABLA!F878,BLIOTECAS!$C$1:$E$26,3,FALSE),"")</f>
        <v>Ciencias Sociales</v>
      </c>
      <c r="D878" s="209">
        <v>43970.677083333336</v>
      </c>
      <c r="E878" s="209" t="s">
        <v>396</v>
      </c>
      <c r="F878" t="s">
        <v>225</v>
      </c>
      <c r="G878" t="s">
        <v>305</v>
      </c>
      <c r="H878" t="s">
        <v>300</v>
      </c>
      <c r="I878" t="s">
        <v>306</v>
      </c>
      <c r="J878" t="s">
        <v>309</v>
      </c>
      <c r="K878" t="s">
        <v>97</v>
      </c>
      <c r="L878" t="s">
        <v>225</v>
      </c>
      <c r="S878" t="s">
        <v>26</v>
      </c>
      <c r="T878" t="s">
        <v>270</v>
      </c>
      <c r="U878">
        <v>2</v>
      </c>
      <c r="V878">
        <v>1</v>
      </c>
      <c r="W878">
        <v>1</v>
      </c>
      <c r="X878">
        <v>1</v>
      </c>
      <c r="Y878">
        <v>3</v>
      </c>
      <c r="Z878">
        <v>4</v>
      </c>
      <c r="AA878">
        <v>3</v>
      </c>
      <c r="AB878">
        <v>1</v>
      </c>
      <c r="AC878">
        <v>3</v>
      </c>
      <c r="AD878">
        <v>3</v>
      </c>
      <c r="AF878">
        <v>4</v>
      </c>
      <c r="AG878">
        <v>4</v>
      </c>
      <c r="AH878">
        <v>3</v>
      </c>
      <c r="AI878">
        <v>3</v>
      </c>
      <c r="AJ878">
        <v>3</v>
      </c>
      <c r="AK878" t="s">
        <v>26</v>
      </c>
      <c r="AL878">
        <v>3</v>
      </c>
      <c r="AM878">
        <v>3</v>
      </c>
      <c r="AN878" t="s">
        <v>354</v>
      </c>
      <c r="AV878" s="109" t="s">
        <v>270</v>
      </c>
      <c r="AW878" t="s">
        <v>26</v>
      </c>
      <c r="AY878">
        <v>4</v>
      </c>
      <c r="AZ878" s="109">
        <v>4</v>
      </c>
      <c r="BA878" s="191" t="s">
        <v>311</v>
      </c>
      <c r="BB878" t="s">
        <v>317</v>
      </c>
      <c r="BD878">
        <f t="shared" si="65"/>
        <v>1</v>
      </c>
      <c r="BE878">
        <f t="shared" si="63"/>
        <v>0</v>
      </c>
      <c r="BF878">
        <f t="shared" si="63"/>
        <v>0</v>
      </c>
      <c r="BG878">
        <f t="shared" si="63"/>
        <v>0</v>
      </c>
      <c r="BH878">
        <f t="shared" si="63"/>
        <v>0</v>
      </c>
      <c r="BI878">
        <f t="shared" si="63"/>
        <v>0</v>
      </c>
      <c r="BJ878">
        <f t="shared" si="62"/>
        <v>1</v>
      </c>
      <c r="BK878">
        <f t="shared" si="64"/>
        <v>0</v>
      </c>
      <c r="BL878">
        <f t="shared" si="64"/>
        <v>0</v>
      </c>
      <c r="BM878">
        <f t="shared" si="64"/>
        <v>1</v>
      </c>
      <c r="BN878">
        <f t="shared" si="64"/>
        <v>0</v>
      </c>
      <c r="BO878">
        <f t="shared" si="64"/>
        <v>0</v>
      </c>
      <c r="BP878">
        <f t="shared" si="64"/>
        <v>0</v>
      </c>
    </row>
    <row r="879" spans="3:68" x14ac:dyDescent="0.2">
      <c r="C879" s="150" t="str">
        <f>IFERROR(VLOOKUP(TABLA!F879,BLIOTECAS!$C$1:$E$26,3,FALSE),"")</f>
        <v>Humanidades</v>
      </c>
      <c r="D879" s="209">
        <v>43970.676388888889</v>
      </c>
      <c r="E879" s="209" t="s">
        <v>396</v>
      </c>
      <c r="F879" t="s">
        <v>103</v>
      </c>
      <c r="G879" t="s">
        <v>301</v>
      </c>
      <c r="H879" t="s">
        <v>301</v>
      </c>
      <c r="I879" t="s">
        <v>351</v>
      </c>
      <c r="J879" t="s">
        <v>103</v>
      </c>
      <c r="K879" t="s">
        <v>104</v>
      </c>
      <c r="L879" t="s">
        <v>309</v>
      </c>
      <c r="S879" t="s">
        <v>270</v>
      </c>
      <c r="T879" t="s">
        <v>270</v>
      </c>
      <c r="U879">
        <v>5</v>
      </c>
      <c r="V879">
        <v>2</v>
      </c>
      <c r="W879">
        <v>3</v>
      </c>
      <c r="X879">
        <v>5</v>
      </c>
      <c r="Y879">
        <v>4</v>
      </c>
      <c r="Z879">
        <v>4</v>
      </c>
      <c r="AA879">
        <v>2</v>
      </c>
      <c r="AB879">
        <v>3</v>
      </c>
      <c r="AC879">
        <v>5</v>
      </c>
      <c r="AD879">
        <v>4</v>
      </c>
      <c r="AF879">
        <v>5</v>
      </c>
      <c r="AG879">
        <v>5</v>
      </c>
      <c r="AH879">
        <v>5</v>
      </c>
      <c r="AI879">
        <v>2</v>
      </c>
      <c r="AJ879">
        <v>4</v>
      </c>
      <c r="AK879" t="s">
        <v>270</v>
      </c>
      <c r="AL879">
        <v>4</v>
      </c>
      <c r="AM879">
        <v>2</v>
      </c>
      <c r="AN879" t="s">
        <v>446</v>
      </c>
      <c r="AV879" s="109" t="s">
        <v>26</v>
      </c>
      <c r="AW879" t="s">
        <v>26</v>
      </c>
      <c r="AY879">
        <v>5</v>
      </c>
      <c r="AZ879" s="109">
        <v>5</v>
      </c>
      <c r="BA879" s="191" t="s">
        <v>303</v>
      </c>
      <c r="BB879" t="s">
        <v>317</v>
      </c>
      <c r="BC879" t="s">
        <v>720</v>
      </c>
      <c r="BD879">
        <f t="shared" si="65"/>
        <v>0</v>
      </c>
      <c r="BE879">
        <f t="shared" si="63"/>
        <v>0</v>
      </c>
      <c r="BF879">
        <f t="shared" si="63"/>
        <v>0</v>
      </c>
      <c r="BG879">
        <f t="shared" si="63"/>
        <v>1</v>
      </c>
      <c r="BH879">
        <f t="shared" si="63"/>
        <v>1</v>
      </c>
      <c r="BI879">
        <f t="shared" si="63"/>
        <v>0</v>
      </c>
      <c r="BJ879">
        <f t="shared" si="62"/>
        <v>0</v>
      </c>
      <c r="BK879">
        <f t="shared" si="64"/>
        <v>1</v>
      </c>
      <c r="BL879">
        <f t="shared" si="64"/>
        <v>0</v>
      </c>
      <c r="BM879">
        <f t="shared" si="64"/>
        <v>0</v>
      </c>
      <c r="BN879">
        <f t="shared" si="64"/>
        <v>1</v>
      </c>
      <c r="BO879">
        <f t="shared" si="64"/>
        <v>0</v>
      </c>
      <c r="BP879">
        <f t="shared" si="64"/>
        <v>0</v>
      </c>
    </row>
    <row r="880" spans="3:68" x14ac:dyDescent="0.2">
      <c r="C880" s="150" t="str">
        <f>IFERROR(VLOOKUP(TABLA!F880,BLIOTECAS!$C$1:$E$26,3,FALSE),"")</f>
        <v>Ciencias de la Salud</v>
      </c>
      <c r="D880" s="209">
        <v>43970.675694444442</v>
      </c>
      <c r="E880" s="209" t="s">
        <v>396</v>
      </c>
      <c r="F880" t="s">
        <v>108</v>
      </c>
      <c r="G880" t="s">
        <v>300</v>
      </c>
      <c r="H880" t="s">
        <v>305</v>
      </c>
      <c r="I880" t="s">
        <v>526</v>
      </c>
      <c r="J880" t="s">
        <v>108</v>
      </c>
      <c r="K880" t="s">
        <v>309</v>
      </c>
      <c r="L880" t="s">
        <v>93</v>
      </c>
      <c r="S880" t="s">
        <v>270</v>
      </c>
      <c r="T880" t="s">
        <v>270</v>
      </c>
      <c r="U880">
        <v>4</v>
      </c>
      <c r="V880">
        <v>4</v>
      </c>
      <c r="W880">
        <v>4</v>
      </c>
      <c r="X880">
        <v>1</v>
      </c>
      <c r="Y880">
        <v>5</v>
      </c>
      <c r="Z880">
        <v>5</v>
      </c>
      <c r="AA880">
        <v>5</v>
      </c>
      <c r="AB880">
        <v>4</v>
      </c>
      <c r="AC880">
        <v>3</v>
      </c>
      <c r="AD880">
        <v>4</v>
      </c>
      <c r="AF880">
        <v>4</v>
      </c>
      <c r="AG880">
        <v>4</v>
      </c>
      <c r="AH880">
        <v>3</v>
      </c>
      <c r="AI880">
        <v>2</v>
      </c>
      <c r="AJ880">
        <v>3</v>
      </c>
      <c r="AK880" t="s">
        <v>270</v>
      </c>
      <c r="AL880">
        <v>4</v>
      </c>
      <c r="AM880">
        <v>2</v>
      </c>
      <c r="AN880" t="s">
        <v>325</v>
      </c>
      <c r="AV880" s="109" t="s">
        <v>270</v>
      </c>
      <c r="AW880" t="s">
        <v>26</v>
      </c>
      <c r="AY880">
        <v>4</v>
      </c>
      <c r="AZ880" s="109">
        <v>4</v>
      </c>
      <c r="BA880" s="191" t="s">
        <v>311</v>
      </c>
      <c r="BB880" t="s">
        <v>317</v>
      </c>
      <c r="BD880">
        <f t="shared" si="65"/>
        <v>0</v>
      </c>
      <c r="BE880">
        <f t="shared" si="63"/>
        <v>1</v>
      </c>
      <c r="BF880">
        <f t="shared" si="63"/>
        <v>0</v>
      </c>
      <c r="BG880">
        <f t="shared" ref="BE880:BI931" si="66">IF(IFERROR(FIND(BG$1,$I880,1),0)&lt;&gt;0,1,0)</f>
        <v>0</v>
      </c>
      <c r="BH880">
        <f t="shared" si="66"/>
        <v>1</v>
      </c>
      <c r="BI880">
        <f t="shared" si="66"/>
        <v>0</v>
      </c>
      <c r="BJ880">
        <f t="shared" si="62"/>
        <v>1</v>
      </c>
      <c r="BK880">
        <f t="shared" si="64"/>
        <v>0</v>
      </c>
      <c r="BL880">
        <f t="shared" si="64"/>
        <v>0</v>
      </c>
      <c r="BM880">
        <f t="shared" si="64"/>
        <v>0</v>
      </c>
      <c r="BN880">
        <f t="shared" si="64"/>
        <v>0</v>
      </c>
      <c r="BO880">
        <f t="shared" si="64"/>
        <v>0</v>
      </c>
      <c r="BP880">
        <f t="shared" si="64"/>
        <v>0</v>
      </c>
    </row>
    <row r="881" spans="3:68" x14ac:dyDescent="0.2">
      <c r="C881" s="150" t="str">
        <f>IFERROR(VLOOKUP(TABLA!F881,BLIOTECAS!$C$1:$E$26,3,FALSE),"")</f>
        <v>Ciencias Experimentales</v>
      </c>
      <c r="D881" s="209">
        <v>43970.675694444442</v>
      </c>
      <c r="E881" s="209" t="s">
        <v>396</v>
      </c>
      <c r="F881" t="s">
        <v>98</v>
      </c>
      <c r="G881" t="s">
        <v>305</v>
      </c>
      <c r="H881" t="s">
        <v>300</v>
      </c>
      <c r="I881" t="s">
        <v>306</v>
      </c>
      <c r="J881" t="s">
        <v>98</v>
      </c>
      <c r="K881" t="s">
        <v>96</v>
      </c>
      <c r="L881" t="s">
        <v>94</v>
      </c>
      <c r="S881" t="s">
        <v>270</v>
      </c>
      <c r="T881" t="s">
        <v>270</v>
      </c>
      <c r="U881">
        <v>4</v>
      </c>
      <c r="V881">
        <v>1</v>
      </c>
      <c r="W881">
        <v>3</v>
      </c>
      <c r="X881">
        <v>2</v>
      </c>
      <c r="Y881">
        <v>5</v>
      </c>
      <c r="Z881">
        <v>3</v>
      </c>
      <c r="AA881">
        <v>5</v>
      </c>
      <c r="AB881">
        <v>2</v>
      </c>
      <c r="AC881">
        <v>4</v>
      </c>
      <c r="AD881">
        <v>2</v>
      </c>
      <c r="AF881">
        <v>3</v>
      </c>
      <c r="AG881">
        <v>4</v>
      </c>
      <c r="AH881">
        <v>3</v>
      </c>
      <c r="AI881">
        <v>3</v>
      </c>
      <c r="AJ881">
        <v>3</v>
      </c>
      <c r="AK881" t="s">
        <v>26</v>
      </c>
      <c r="AL881">
        <v>3</v>
      </c>
      <c r="AM881">
        <v>2</v>
      </c>
      <c r="AN881" t="s">
        <v>408</v>
      </c>
      <c r="AV881" s="109" t="s">
        <v>26</v>
      </c>
      <c r="AW881" t="s">
        <v>26</v>
      </c>
      <c r="AY881">
        <v>3</v>
      </c>
      <c r="AZ881" s="109">
        <v>4</v>
      </c>
      <c r="BA881" s="191" t="s">
        <v>319</v>
      </c>
      <c r="BB881" t="s">
        <v>317</v>
      </c>
      <c r="BD881">
        <f t="shared" si="65"/>
        <v>1</v>
      </c>
      <c r="BE881">
        <f t="shared" si="66"/>
        <v>0</v>
      </c>
      <c r="BF881">
        <f t="shared" si="66"/>
        <v>0</v>
      </c>
      <c r="BG881">
        <f t="shared" si="66"/>
        <v>0</v>
      </c>
      <c r="BH881">
        <f t="shared" si="66"/>
        <v>0</v>
      </c>
      <c r="BI881">
        <f t="shared" si="66"/>
        <v>0</v>
      </c>
      <c r="BJ881">
        <f t="shared" si="62"/>
        <v>1</v>
      </c>
      <c r="BK881">
        <f t="shared" si="64"/>
        <v>0</v>
      </c>
      <c r="BL881">
        <f t="shared" si="64"/>
        <v>1</v>
      </c>
      <c r="BM881">
        <f t="shared" si="64"/>
        <v>1</v>
      </c>
      <c r="BN881">
        <f t="shared" si="64"/>
        <v>0</v>
      </c>
      <c r="BO881">
        <f t="shared" si="64"/>
        <v>0</v>
      </c>
      <c r="BP881">
        <f t="shared" si="64"/>
        <v>0</v>
      </c>
    </row>
    <row r="882" spans="3:68" x14ac:dyDescent="0.2">
      <c r="C882" s="150" t="str">
        <f>IFERROR(VLOOKUP(TABLA!F882,BLIOTECAS!$C$1:$E$26,3,FALSE),"")</f>
        <v>Humanidades</v>
      </c>
      <c r="D882" s="209">
        <v>43970.675694444442</v>
      </c>
      <c r="E882" s="209" t="s">
        <v>396</v>
      </c>
      <c r="F882" t="s">
        <v>89</v>
      </c>
      <c r="G882" t="s">
        <v>301</v>
      </c>
      <c r="H882" t="s">
        <v>305</v>
      </c>
      <c r="I882" t="s">
        <v>351</v>
      </c>
      <c r="J882" t="s">
        <v>89</v>
      </c>
      <c r="S882" t="s">
        <v>270</v>
      </c>
      <c r="T882" t="s">
        <v>270</v>
      </c>
      <c r="U882">
        <v>5</v>
      </c>
      <c r="V882">
        <v>2</v>
      </c>
      <c r="W882">
        <v>2</v>
      </c>
      <c r="X882">
        <v>5</v>
      </c>
      <c r="Y882">
        <v>4</v>
      </c>
      <c r="Z882">
        <v>4</v>
      </c>
      <c r="AA882">
        <v>1</v>
      </c>
      <c r="AB882">
        <v>1</v>
      </c>
      <c r="AC882">
        <v>4</v>
      </c>
      <c r="AD882">
        <v>3</v>
      </c>
      <c r="AF882">
        <v>3</v>
      </c>
      <c r="AG882">
        <v>4</v>
      </c>
      <c r="AH882">
        <v>4</v>
      </c>
      <c r="AI882">
        <v>3</v>
      </c>
      <c r="AJ882">
        <v>3</v>
      </c>
      <c r="AK882" t="s">
        <v>270</v>
      </c>
      <c r="AL882">
        <v>4</v>
      </c>
      <c r="AM882">
        <v>1</v>
      </c>
      <c r="AN882" t="s">
        <v>445</v>
      </c>
      <c r="AV882" s="109" t="s">
        <v>270</v>
      </c>
      <c r="AW882" t="s">
        <v>26</v>
      </c>
      <c r="AY882">
        <v>5</v>
      </c>
      <c r="AZ882" s="109">
        <v>5</v>
      </c>
      <c r="BA882" s="191" t="s">
        <v>311</v>
      </c>
      <c r="BB882" t="s">
        <v>317</v>
      </c>
      <c r="BD882">
        <f t="shared" si="65"/>
        <v>0</v>
      </c>
      <c r="BE882">
        <f t="shared" si="66"/>
        <v>0</v>
      </c>
      <c r="BF882">
        <f t="shared" si="66"/>
        <v>0</v>
      </c>
      <c r="BG882">
        <f t="shared" si="66"/>
        <v>1</v>
      </c>
      <c r="BH882">
        <f t="shared" si="66"/>
        <v>1</v>
      </c>
      <c r="BI882">
        <f t="shared" si="66"/>
        <v>0</v>
      </c>
      <c r="BJ882">
        <f t="shared" si="62"/>
        <v>0</v>
      </c>
      <c r="BK882">
        <f t="shared" si="64"/>
        <v>0</v>
      </c>
      <c r="BL882">
        <f t="shared" si="64"/>
        <v>1</v>
      </c>
      <c r="BM882">
        <f t="shared" si="64"/>
        <v>1</v>
      </c>
      <c r="BN882">
        <f t="shared" si="64"/>
        <v>1</v>
      </c>
      <c r="BO882">
        <f t="shared" si="64"/>
        <v>0</v>
      </c>
      <c r="BP882">
        <f t="shared" si="64"/>
        <v>0</v>
      </c>
    </row>
    <row r="883" spans="3:68" x14ac:dyDescent="0.2">
      <c r="C883" s="150" t="str">
        <f>IFERROR(VLOOKUP(TABLA!F883,BLIOTECAS!$C$1:$E$26,3,FALSE),"")</f>
        <v>Ciencias Experimentales</v>
      </c>
      <c r="D883" s="209">
        <v>43970.674305555556</v>
      </c>
      <c r="E883" s="209" t="s">
        <v>396</v>
      </c>
      <c r="F883" t="s">
        <v>95</v>
      </c>
      <c r="G883" t="s">
        <v>300</v>
      </c>
      <c r="H883" t="s">
        <v>305</v>
      </c>
      <c r="I883" t="s">
        <v>327</v>
      </c>
      <c r="J883" t="s">
        <v>95</v>
      </c>
      <c r="S883" t="s">
        <v>270</v>
      </c>
      <c r="T883" t="s">
        <v>270</v>
      </c>
      <c r="U883">
        <v>4</v>
      </c>
      <c r="V883">
        <v>1</v>
      </c>
      <c r="W883">
        <v>1</v>
      </c>
      <c r="X883">
        <v>1</v>
      </c>
      <c r="Y883">
        <v>5</v>
      </c>
      <c r="Z883">
        <v>3</v>
      </c>
      <c r="AA883">
        <v>5</v>
      </c>
      <c r="AB883">
        <v>2</v>
      </c>
      <c r="AC883">
        <v>3</v>
      </c>
      <c r="AD883">
        <v>4</v>
      </c>
      <c r="AF883">
        <v>2</v>
      </c>
      <c r="AG883">
        <v>5</v>
      </c>
      <c r="AH883">
        <v>1</v>
      </c>
      <c r="AI883">
        <v>3</v>
      </c>
      <c r="AJ883">
        <v>2</v>
      </c>
      <c r="AK883" t="s">
        <v>26</v>
      </c>
      <c r="AL883">
        <v>2</v>
      </c>
      <c r="AM883">
        <v>3</v>
      </c>
      <c r="AN883" t="s">
        <v>325</v>
      </c>
      <c r="AV883" s="109" t="s">
        <v>26</v>
      </c>
      <c r="AW883" t="s">
        <v>26</v>
      </c>
      <c r="AY883">
        <v>5</v>
      </c>
      <c r="AZ883" s="109">
        <v>5</v>
      </c>
      <c r="BA883" s="191" t="s">
        <v>311</v>
      </c>
      <c r="BB883" t="s">
        <v>333</v>
      </c>
      <c r="BC883" t="s">
        <v>721</v>
      </c>
      <c r="BD883">
        <f t="shared" si="65"/>
        <v>1</v>
      </c>
      <c r="BE883">
        <f t="shared" si="66"/>
        <v>0</v>
      </c>
      <c r="BF883">
        <f t="shared" si="66"/>
        <v>1</v>
      </c>
      <c r="BG883">
        <f t="shared" si="66"/>
        <v>0</v>
      </c>
      <c r="BH883">
        <f t="shared" si="66"/>
        <v>0</v>
      </c>
      <c r="BI883">
        <f t="shared" si="66"/>
        <v>0</v>
      </c>
      <c r="BJ883">
        <f t="shared" si="62"/>
        <v>1</v>
      </c>
      <c r="BK883">
        <f t="shared" si="64"/>
        <v>0</v>
      </c>
      <c r="BL883">
        <f t="shared" si="64"/>
        <v>0</v>
      </c>
      <c r="BM883">
        <f t="shared" si="64"/>
        <v>0</v>
      </c>
      <c r="BN883">
        <f t="shared" si="64"/>
        <v>0</v>
      </c>
      <c r="BO883">
        <f t="shared" si="64"/>
        <v>0</v>
      </c>
      <c r="BP883">
        <f t="shared" si="64"/>
        <v>0</v>
      </c>
    </row>
    <row r="884" spans="3:68" x14ac:dyDescent="0.2">
      <c r="C884" s="150" t="str">
        <f>IFERROR(VLOOKUP(TABLA!F884,BLIOTECAS!$C$1:$E$26,3,FALSE),"")</f>
        <v>Ciencias Experimentales</v>
      </c>
      <c r="D884" s="209">
        <v>43970.674305555556</v>
      </c>
      <c r="E884" s="209" t="s">
        <v>396</v>
      </c>
      <c r="F884" t="s">
        <v>96</v>
      </c>
      <c r="G884" t="s">
        <v>300</v>
      </c>
      <c r="H884" t="s">
        <v>300</v>
      </c>
      <c r="I884" t="s">
        <v>306</v>
      </c>
      <c r="J884" t="s">
        <v>96</v>
      </c>
      <c r="K884" t="s">
        <v>90</v>
      </c>
      <c r="L884" t="s">
        <v>105</v>
      </c>
      <c r="M884" t="s">
        <v>722</v>
      </c>
      <c r="S884" t="s">
        <v>270</v>
      </c>
      <c r="T884" t="s">
        <v>270</v>
      </c>
      <c r="U884">
        <v>4</v>
      </c>
      <c r="V884">
        <v>2</v>
      </c>
      <c r="W884">
        <v>2</v>
      </c>
      <c r="X884">
        <v>4</v>
      </c>
      <c r="Y884">
        <v>5</v>
      </c>
      <c r="Z884">
        <v>4</v>
      </c>
      <c r="AA884">
        <v>4</v>
      </c>
      <c r="AB884">
        <v>1</v>
      </c>
      <c r="AC884">
        <v>4</v>
      </c>
      <c r="AD884">
        <v>4</v>
      </c>
      <c r="AF884">
        <v>5</v>
      </c>
      <c r="AG884">
        <v>5</v>
      </c>
      <c r="AH884">
        <v>4</v>
      </c>
      <c r="AI884">
        <v>3</v>
      </c>
      <c r="AJ884">
        <v>3</v>
      </c>
      <c r="AK884" t="s">
        <v>26</v>
      </c>
      <c r="AL884">
        <v>4</v>
      </c>
      <c r="AM884">
        <v>4</v>
      </c>
      <c r="AN884" t="s">
        <v>354</v>
      </c>
      <c r="AV884" s="109" t="s">
        <v>270</v>
      </c>
      <c r="AW884" t="s">
        <v>270</v>
      </c>
      <c r="AX884" t="s">
        <v>313</v>
      </c>
      <c r="AY884">
        <v>4</v>
      </c>
      <c r="AZ884" s="109">
        <v>5</v>
      </c>
      <c r="BA884" s="191" t="s">
        <v>311</v>
      </c>
      <c r="BB884" t="s">
        <v>308</v>
      </c>
      <c r="BD884">
        <f t="shared" si="65"/>
        <v>1</v>
      </c>
      <c r="BE884">
        <f t="shared" si="66"/>
        <v>0</v>
      </c>
      <c r="BF884">
        <f t="shared" si="66"/>
        <v>0</v>
      </c>
      <c r="BG884">
        <f t="shared" si="66"/>
        <v>0</v>
      </c>
      <c r="BH884">
        <f t="shared" si="66"/>
        <v>0</v>
      </c>
      <c r="BI884">
        <f t="shared" si="66"/>
        <v>0</v>
      </c>
      <c r="BJ884">
        <f t="shared" si="62"/>
        <v>1</v>
      </c>
      <c r="BK884">
        <f t="shared" si="64"/>
        <v>0</v>
      </c>
      <c r="BL884">
        <f t="shared" si="64"/>
        <v>0</v>
      </c>
      <c r="BM884">
        <f t="shared" si="64"/>
        <v>1</v>
      </c>
      <c r="BN884">
        <f t="shared" si="64"/>
        <v>0</v>
      </c>
      <c r="BO884">
        <f t="shared" si="64"/>
        <v>0</v>
      </c>
      <c r="BP884">
        <f t="shared" si="64"/>
        <v>0</v>
      </c>
    </row>
    <row r="885" spans="3:68" x14ac:dyDescent="0.2">
      <c r="C885" s="150" t="str">
        <f>IFERROR(VLOOKUP(TABLA!F885,BLIOTECAS!$C$1:$E$26,3,FALSE),"")</f>
        <v>Ciencias Sociales</v>
      </c>
      <c r="D885" s="209">
        <v>43970.673611111109</v>
      </c>
      <c r="E885" s="209" t="s">
        <v>401</v>
      </c>
      <c r="F885" t="s">
        <v>92</v>
      </c>
      <c r="G885" t="s">
        <v>300</v>
      </c>
      <c r="H885" t="s">
        <v>301</v>
      </c>
      <c r="I885" t="s">
        <v>723</v>
      </c>
      <c r="J885" t="s">
        <v>92</v>
      </c>
      <c r="K885" t="s">
        <v>89</v>
      </c>
      <c r="L885" t="s">
        <v>309</v>
      </c>
      <c r="M885" t="s">
        <v>724</v>
      </c>
      <c r="S885" t="s">
        <v>270</v>
      </c>
      <c r="T885" t="s">
        <v>270</v>
      </c>
      <c r="U885">
        <v>5</v>
      </c>
      <c r="V885">
        <v>4</v>
      </c>
      <c r="W885">
        <v>3</v>
      </c>
      <c r="X885">
        <v>3</v>
      </c>
      <c r="Y885">
        <v>1</v>
      </c>
      <c r="Z885">
        <v>4</v>
      </c>
      <c r="AA885">
        <v>1</v>
      </c>
      <c r="AB885">
        <v>3</v>
      </c>
      <c r="AC885">
        <v>5</v>
      </c>
      <c r="AD885">
        <v>4</v>
      </c>
      <c r="AF885">
        <v>4</v>
      </c>
      <c r="AG885">
        <v>5</v>
      </c>
      <c r="AH885">
        <v>5</v>
      </c>
      <c r="AI885">
        <v>5</v>
      </c>
      <c r="AK885" t="s">
        <v>270</v>
      </c>
      <c r="AL885">
        <v>5</v>
      </c>
      <c r="AN885" t="s">
        <v>345</v>
      </c>
      <c r="AV885" s="109" t="s">
        <v>270</v>
      </c>
      <c r="AW885" t="s">
        <v>270</v>
      </c>
      <c r="AX885" t="s">
        <v>25</v>
      </c>
      <c r="AY885">
        <v>5</v>
      </c>
      <c r="AZ885" s="109">
        <v>5</v>
      </c>
      <c r="BA885" s="191" t="s">
        <v>303</v>
      </c>
      <c r="BB885" t="s">
        <v>308</v>
      </c>
      <c r="BD885">
        <f t="shared" si="65"/>
        <v>0</v>
      </c>
      <c r="BE885">
        <f t="shared" si="66"/>
        <v>0</v>
      </c>
      <c r="BF885">
        <f t="shared" si="66"/>
        <v>0</v>
      </c>
      <c r="BG885">
        <f t="shared" si="66"/>
        <v>0</v>
      </c>
      <c r="BH885">
        <f t="shared" si="66"/>
        <v>0</v>
      </c>
      <c r="BI885">
        <f t="shared" si="66"/>
        <v>0</v>
      </c>
      <c r="BJ885">
        <f t="shared" si="62"/>
        <v>0</v>
      </c>
      <c r="BK885">
        <f t="shared" si="64"/>
        <v>0</v>
      </c>
      <c r="BL885">
        <f t="shared" si="64"/>
        <v>0</v>
      </c>
      <c r="BM885">
        <f t="shared" si="64"/>
        <v>1</v>
      </c>
      <c r="BN885">
        <f t="shared" si="64"/>
        <v>0</v>
      </c>
      <c r="BO885">
        <f t="shared" si="64"/>
        <v>0</v>
      </c>
      <c r="BP885">
        <f t="shared" si="64"/>
        <v>0</v>
      </c>
    </row>
    <row r="886" spans="3:68" x14ac:dyDescent="0.2">
      <c r="C886" s="150" t="str">
        <f>IFERROR(VLOOKUP(TABLA!F886,BLIOTECAS!$C$1:$E$26,3,FALSE),"")</f>
        <v>Ciencias de la Salud</v>
      </c>
      <c r="D886" s="209">
        <v>43970.673611111109</v>
      </c>
      <c r="E886" s="209" t="s">
        <v>396</v>
      </c>
      <c r="F886" t="s">
        <v>108</v>
      </c>
      <c r="G886" t="s">
        <v>300</v>
      </c>
      <c r="H886" t="s">
        <v>305</v>
      </c>
      <c r="I886" t="s">
        <v>306</v>
      </c>
      <c r="J886" t="s">
        <v>108</v>
      </c>
      <c r="K886" t="s">
        <v>309</v>
      </c>
      <c r="L886" t="s">
        <v>225</v>
      </c>
      <c r="S886" t="s">
        <v>270</v>
      </c>
      <c r="T886" t="s">
        <v>270</v>
      </c>
      <c r="U886">
        <v>5</v>
      </c>
      <c r="V886">
        <v>1</v>
      </c>
      <c r="W886">
        <v>4</v>
      </c>
      <c r="X886">
        <v>3</v>
      </c>
      <c r="Y886">
        <v>5</v>
      </c>
      <c r="Z886">
        <v>5</v>
      </c>
      <c r="AA886">
        <v>5</v>
      </c>
      <c r="AB886">
        <v>1</v>
      </c>
      <c r="AC886">
        <v>2</v>
      </c>
      <c r="AD886">
        <v>3</v>
      </c>
      <c r="AF886">
        <v>4</v>
      </c>
      <c r="AG886">
        <v>5</v>
      </c>
      <c r="AH886">
        <v>5</v>
      </c>
      <c r="AI886">
        <v>3</v>
      </c>
      <c r="AJ886">
        <v>5</v>
      </c>
      <c r="AK886" t="s">
        <v>270</v>
      </c>
      <c r="AL886">
        <v>5</v>
      </c>
      <c r="AM886">
        <v>3</v>
      </c>
      <c r="AN886" t="s">
        <v>345</v>
      </c>
      <c r="AV886" s="109" t="s">
        <v>270</v>
      </c>
      <c r="AW886" t="s">
        <v>26</v>
      </c>
      <c r="AY886">
        <v>4</v>
      </c>
      <c r="AZ886" s="109">
        <v>5</v>
      </c>
      <c r="BA886" s="191" t="s">
        <v>311</v>
      </c>
      <c r="BB886" t="s">
        <v>317</v>
      </c>
      <c r="BD886">
        <f t="shared" si="65"/>
        <v>1</v>
      </c>
      <c r="BE886">
        <f t="shared" si="66"/>
        <v>0</v>
      </c>
      <c r="BF886">
        <f t="shared" si="66"/>
        <v>0</v>
      </c>
      <c r="BG886">
        <f t="shared" si="66"/>
        <v>0</v>
      </c>
      <c r="BH886">
        <f t="shared" si="66"/>
        <v>0</v>
      </c>
      <c r="BI886">
        <f t="shared" si="66"/>
        <v>0</v>
      </c>
      <c r="BJ886">
        <f t="shared" ref="BJ886:BJ949" si="67">IF(IFERROR(FIND(BJ$1,$AN886,1),0)&lt;&gt;0,1,0)</f>
        <v>0</v>
      </c>
      <c r="BK886">
        <f t="shared" si="64"/>
        <v>0</v>
      </c>
      <c r="BL886">
        <f t="shared" si="64"/>
        <v>0</v>
      </c>
      <c r="BM886">
        <f t="shared" si="64"/>
        <v>1</v>
      </c>
      <c r="BN886">
        <f t="shared" si="64"/>
        <v>0</v>
      </c>
      <c r="BO886">
        <f t="shared" si="64"/>
        <v>0</v>
      </c>
      <c r="BP886">
        <f t="shared" si="64"/>
        <v>0</v>
      </c>
    </row>
    <row r="887" spans="3:68" x14ac:dyDescent="0.2">
      <c r="C887" s="150" t="str">
        <f>IFERROR(VLOOKUP(TABLA!F887,BLIOTECAS!$C$1:$E$26,3,FALSE),"")</f>
        <v>Ciencias de la Salud</v>
      </c>
      <c r="D887" s="209">
        <v>43970.67291666667</v>
      </c>
      <c r="E887" s="209" t="s">
        <v>396</v>
      </c>
      <c r="F887" t="s">
        <v>101</v>
      </c>
      <c r="G887" t="s">
        <v>301</v>
      </c>
      <c r="H887" t="s">
        <v>320</v>
      </c>
      <c r="I887" t="s">
        <v>306</v>
      </c>
      <c r="J887" t="s">
        <v>101</v>
      </c>
      <c r="K887" t="s">
        <v>309</v>
      </c>
      <c r="L887" t="s">
        <v>107</v>
      </c>
      <c r="S887" t="s">
        <v>26</v>
      </c>
      <c r="T887" t="s">
        <v>270</v>
      </c>
      <c r="U887">
        <v>3</v>
      </c>
      <c r="V887">
        <v>1</v>
      </c>
      <c r="W887">
        <v>2</v>
      </c>
      <c r="X887">
        <v>2</v>
      </c>
      <c r="Y887">
        <v>5</v>
      </c>
      <c r="Z887">
        <v>3</v>
      </c>
      <c r="AA887">
        <v>5</v>
      </c>
      <c r="AB887">
        <v>1</v>
      </c>
      <c r="AC887">
        <v>5</v>
      </c>
      <c r="AD887">
        <v>5</v>
      </c>
      <c r="AF887">
        <v>4</v>
      </c>
      <c r="AG887">
        <v>5</v>
      </c>
      <c r="AH887">
        <v>5</v>
      </c>
      <c r="AI887">
        <v>5</v>
      </c>
      <c r="AJ887">
        <v>5</v>
      </c>
      <c r="AK887" t="s">
        <v>26</v>
      </c>
      <c r="AL887">
        <v>4</v>
      </c>
      <c r="AM887">
        <v>3</v>
      </c>
      <c r="AN887" t="s">
        <v>428</v>
      </c>
      <c r="AV887" s="109" t="s">
        <v>26</v>
      </c>
      <c r="AW887" t="s">
        <v>26</v>
      </c>
      <c r="AY887">
        <v>5</v>
      </c>
      <c r="AZ887" s="109">
        <v>5</v>
      </c>
      <c r="BA887" s="191" t="s">
        <v>303</v>
      </c>
      <c r="BB887" t="s">
        <v>308</v>
      </c>
      <c r="BC887" t="s">
        <v>725</v>
      </c>
      <c r="BD887">
        <f t="shared" si="65"/>
        <v>1</v>
      </c>
      <c r="BE887">
        <f t="shared" si="66"/>
        <v>0</v>
      </c>
      <c r="BF887">
        <f t="shared" si="66"/>
        <v>0</v>
      </c>
      <c r="BG887">
        <f t="shared" si="66"/>
        <v>0</v>
      </c>
      <c r="BH887">
        <f t="shared" si="66"/>
        <v>0</v>
      </c>
      <c r="BI887">
        <f t="shared" si="66"/>
        <v>0</v>
      </c>
      <c r="BJ887">
        <f t="shared" si="67"/>
        <v>0</v>
      </c>
      <c r="BK887">
        <f t="shared" si="64"/>
        <v>1</v>
      </c>
      <c r="BL887">
        <f t="shared" si="64"/>
        <v>1</v>
      </c>
      <c r="BM887">
        <f t="shared" si="64"/>
        <v>1</v>
      </c>
      <c r="BN887">
        <f t="shared" si="64"/>
        <v>0</v>
      </c>
      <c r="BO887">
        <f t="shared" si="64"/>
        <v>0</v>
      </c>
      <c r="BP887">
        <f t="shared" si="64"/>
        <v>0</v>
      </c>
    </row>
    <row r="888" spans="3:68" x14ac:dyDescent="0.2">
      <c r="C888" s="150" t="str">
        <f>IFERROR(VLOOKUP(TABLA!F888,BLIOTECAS!$C$1:$E$26,3,FALSE),"")</f>
        <v>Ciencias Sociales</v>
      </c>
      <c r="D888" s="209">
        <v>43970.67291666667</v>
      </c>
      <c r="E888" s="209" t="s">
        <v>396</v>
      </c>
      <c r="F888" t="s">
        <v>99</v>
      </c>
      <c r="G888" t="s">
        <v>397</v>
      </c>
      <c r="H888" t="s">
        <v>301</v>
      </c>
      <c r="I888" t="s">
        <v>306</v>
      </c>
      <c r="J888" t="s">
        <v>309</v>
      </c>
      <c r="S888" t="s">
        <v>26</v>
      </c>
      <c r="T888" t="s">
        <v>270</v>
      </c>
      <c r="U888">
        <v>2</v>
      </c>
      <c r="V888">
        <v>3</v>
      </c>
      <c r="W888">
        <v>3</v>
      </c>
      <c r="X888">
        <v>4</v>
      </c>
      <c r="Y888">
        <v>3</v>
      </c>
      <c r="Z888">
        <v>4</v>
      </c>
      <c r="AA888">
        <v>1</v>
      </c>
      <c r="AB888">
        <v>2</v>
      </c>
      <c r="AC888">
        <v>3</v>
      </c>
      <c r="AD888">
        <v>2</v>
      </c>
      <c r="AF888">
        <v>4</v>
      </c>
      <c r="AG888">
        <v>5</v>
      </c>
      <c r="AH888">
        <v>3</v>
      </c>
      <c r="AI888">
        <v>4</v>
      </c>
      <c r="AJ888">
        <v>3</v>
      </c>
      <c r="AK888" t="s">
        <v>270</v>
      </c>
      <c r="AL888">
        <v>3</v>
      </c>
      <c r="AM888">
        <v>1</v>
      </c>
      <c r="AN888" t="s">
        <v>307</v>
      </c>
      <c r="AV888" s="109" t="s">
        <v>26</v>
      </c>
      <c r="AW888" t="s">
        <v>26</v>
      </c>
      <c r="AY888">
        <v>4</v>
      </c>
      <c r="AZ888" s="109">
        <v>5</v>
      </c>
      <c r="BA888" s="191" t="s">
        <v>319</v>
      </c>
      <c r="BB888" t="s">
        <v>317</v>
      </c>
      <c r="BC888" t="s">
        <v>726</v>
      </c>
      <c r="BD888">
        <f t="shared" si="65"/>
        <v>1</v>
      </c>
      <c r="BE888">
        <f t="shared" si="66"/>
        <v>0</v>
      </c>
      <c r="BF888">
        <f t="shared" si="66"/>
        <v>0</v>
      </c>
      <c r="BG888">
        <f t="shared" si="66"/>
        <v>0</v>
      </c>
      <c r="BH888">
        <f t="shared" si="66"/>
        <v>0</v>
      </c>
      <c r="BI888">
        <f t="shared" si="66"/>
        <v>0</v>
      </c>
      <c r="BJ888">
        <f t="shared" si="67"/>
        <v>0</v>
      </c>
      <c r="BK888">
        <f t="shared" si="64"/>
        <v>0</v>
      </c>
      <c r="BL888">
        <f t="shared" si="64"/>
        <v>0</v>
      </c>
      <c r="BM888">
        <f t="shared" si="64"/>
        <v>0</v>
      </c>
      <c r="BN888">
        <f t="shared" si="64"/>
        <v>0</v>
      </c>
      <c r="BO888">
        <f t="shared" si="64"/>
        <v>1</v>
      </c>
      <c r="BP888">
        <f t="shared" si="64"/>
        <v>0</v>
      </c>
    </row>
    <row r="889" spans="3:68" x14ac:dyDescent="0.2">
      <c r="C889" s="150" t="str">
        <f>IFERROR(VLOOKUP(TABLA!F889,BLIOTECAS!$C$1:$E$26,3,FALSE),"")</f>
        <v>Ciencias de la Salud</v>
      </c>
      <c r="D889" s="209">
        <v>43970.67291666667</v>
      </c>
      <c r="E889" s="209" t="s">
        <v>396</v>
      </c>
      <c r="F889" t="s">
        <v>108</v>
      </c>
      <c r="G889" t="s">
        <v>301</v>
      </c>
      <c r="H889" t="s">
        <v>397</v>
      </c>
      <c r="I889" t="s">
        <v>315</v>
      </c>
      <c r="J889" t="s">
        <v>309</v>
      </c>
      <c r="K889" t="s">
        <v>108</v>
      </c>
      <c r="L889" t="s">
        <v>106</v>
      </c>
      <c r="S889" t="s">
        <v>26</v>
      </c>
      <c r="T889" t="s">
        <v>26</v>
      </c>
      <c r="U889">
        <v>3</v>
      </c>
      <c r="V889">
        <v>2</v>
      </c>
      <c r="W889">
        <v>2</v>
      </c>
      <c r="X889">
        <v>5</v>
      </c>
      <c r="Y889">
        <v>4</v>
      </c>
      <c r="Z889">
        <v>3</v>
      </c>
      <c r="AA889">
        <v>4</v>
      </c>
      <c r="AB889">
        <v>3</v>
      </c>
      <c r="AC889">
        <v>3</v>
      </c>
      <c r="AD889">
        <v>3</v>
      </c>
      <c r="AF889">
        <v>5</v>
      </c>
      <c r="AG889">
        <v>3</v>
      </c>
      <c r="AH889">
        <v>3</v>
      </c>
      <c r="AI889">
        <v>3</v>
      </c>
      <c r="AJ889">
        <v>3</v>
      </c>
      <c r="AK889" t="s">
        <v>26</v>
      </c>
      <c r="AL889">
        <v>3</v>
      </c>
      <c r="AM889">
        <v>4</v>
      </c>
      <c r="AN889" t="s">
        <v>408</v>
      </c>
      <c r="AV889" s="109" t="s">
        <v>26</v>
      </c>
      <c r="AW889" t="s">
        <v>26</v>
      </c>
      <c r="AY889">
        <v>4</v>
      </c>
      <c r="AZ889" s="109">
        <v>4</v>
      </c>
      <c r="BA889" s="191" t="s">
        <v>311</v>
      </c>
      <c r="BB889" t="s">
        <v>317</v>
      </c>
      <c r="BD889">
        <f t="shared" si="65"/>
        <v>0</v>
      </c>
      <c r="BE889">
        <f t="shared" si="66"/>
        <v>1</v>
      </c>
      <c r="BF889">
        <f t="shared" si="66"/>
        <v>0</v>
      </c>
      <c r="BG889">
        <f t="shared" si="66"/>
        <v>0</v>
      </c>
      <c r="BH889">
        <f t="shared" si="66"/>
        <v>0</v>
      </c>
      <c r="BI889">
        <f t="shared" si="66"/>
        <v>0</v>
      </c>
      <c r="BJ889">
        <f t="shared" si="67"/>
        <v>1</v>
      </c>
      <c r="BK889">
        <f t="shared" si="64"/>
        <v>0</v>
      </c>
      <c r="BL889">
        <f t="shared" si="64"/>
        <v>1</v>
      </c>
      <c r="BM889">
        <f t="shared" si="64"/>
        <v>1</v>
      </c>
      <c r="BN889">
        <f t="shared" si="64"/>
        <v>0</v>
      </c>
      <c r="BO889">
        <f t="shared" si="64"/>
        <v>0</v>
      </c>
      <c r="BP889">
        <f t="shared" si="64"/>
        <v>0</v>
      </c>
    </row>
    <row r="890" spans="3:68" x14ac:dyDescent="0.2">
      <c r="C890" s="150" t="str">
        <f>IFERROR(VLOOKUP(TABLA!F890,BLIOTECAS!$C$1:$E$26,3,FALSE),"")</f>
        <v>Ciencias Sociales</v>
      </c>
      <c r="D890" s="209">
        <v>43970.671527777777</v>
      </c>
      <c r="E890" s="209" t="s">
        <v>396</v>
      </c>
      <c r="F890" t="s">
        <v>97</v>
      </c>
      <c r="G890" t="s">
        <v>305</v>
      </c>
      <c r="H890" t="s">
        <v>301</v>
      </c>
      <c r="I890" t="s">
        <v>306</v>
      </c>
      <c r="J890" t="s">
        <v>97</v>
      </c>
      <c r="K890" t="s">
        <v>309</v>
      </c>
      <c r="S890" t="s">
        <v>270</v>
      </c>
      <c r="T890" t="s">
        <v>270</v>
      </c>
      <c r="U890">
        <v>4</v>
      </c>
      <c r="V890">
        <v>1</v>
      </c>
      <c r="W890">
        <v>2</v>
      </c>
      <c r="X890">
        <v>3</v>
      </c>
      <c r="Y890">
        <v>4</v>
      </c>
      <c r="Z890">
        <v>3</v>
      </c>
      <c r="AA890">
        <v>5</v>
      </c>
      <c r="AB890">
        <v>2</v>
      </c>
      <c r="AC890">
        <v>4</v>
      </c>
      <c r="AD890">
        <v>4</v>
      </c>
      <c r="AF890">
        <v>4</v>
      </c>
      <c r="AG890">
        <v>4</v>
      </c>
      <c r="AH890">
        <v>3</v>
      </c>
      <c r="AI890">
        <v>5</v>
      </c>
      <c r="AJ890">
        <v>4</v>
      </c>
      <c r="AK890" t="s">
        <v>270</v>
      </c>
      <c r="AL890">
        <v>4</v>
      </c>
      <c r="AM890">
        <v>4</v>
      </c>
      <c r="AN890" t="s">
        <v>307</v>
      </c>
      <c r="AV890" s="109" t="s">
        <v>270</v>
      </c>
      <c r="AW890" t="s">
        <v>270</v>
      </c>
      <c r="AX890" t="s">
        <v>25</v>
      </c>
      <c r="AY890">
        <v>4</v>
      </c>
      <c r="AZ890" s="109">
        <v>4</v>
      </c>
      <c r="BA890" s="191" t="s">
        <v>311</v>
      </c>
      <c r="BB890" t="s">
        <v>308</v>
      </c>
      <c r="BD890">
        <f t="shared" si="65"/>
        <v>1</v>
      </c>
      <c r="BE890">
        <f t="shared" si="66"/>
        <v>0</v>
      </c>
      <c r="BF890">
        <f t="shared" si="66"/>
        <v>0</v>
      </c>
      <c r="BG890">
        <f t="shared" si="66"/>
        <v>0</v>
      </c>
      <c r="BH890">
        <f t="shared" si="66"/>
        <v>0</v>
      </c>
      <c r="BI890">
        <f t="shared" si="66"/>
        <v>0</v>
      </c>
      <c r="BJ890">
        <f t="shared" si="67"/>
        <v>0</v>
      </c>
      <c r="BK890">
        <f t="shared" si="64"/>
        <v>0</v>
      </c>
      <c r="BL890">
        <f t="shared" si="64"/>
        <v>0</v>
      </c>
      <c r="BM890">
        <f t="shared" si="64"/>
        <v>0</v>
      </c>
      <c r="BN890">
        <f t="shared" si="64"/>
        <v>0</v>
      </c>
      <c r="BO890">
        <f t="shared" si="64"/>
        <v>1</v>
      </c>
      <c r="BP890">
        <f t="shared" si="64"/>
        <v>0</v>
      </c>
    </row>
    <row r="891" spans="3:68" x14ac:dyDescent="0.2">
      <c r="C891" s="150" t="str">
        <f>IFERROR(VLOOKUP(TABLA!F891,BLIOTECAS!$C$1:$E$26,3,FALSE),"")</f>
        <v>Ciencias de la Salud</v>
      </c>
      <c r="D891" s="209">
        <v>43970.671527777777</v>
      </c>
      <c r="E891" s="209" t="s">
        <v>396</v>
      </c>
      <c r="F891" t="s">
        <v>107</v>
      </c>
      <c r="G891" t="s">
        <v>301</v>
      </c>
      <c r="H891" t="s">
        <v>320</v>
      </c>
      <c r="I891" t="s">
        <v>316</v>
      </c>
      <c r="J891" t="s">
        <v>107</v>
      </c>
      <c r="K891" t="s">
        <v>106</v>
      </c>
      <c r="S891" t="s">
        <v>26</v>
      </c>
      <c r="T891" t="s">
        <v>26</v>
      </c>
      <c r="U891">
        <v>3</v>
      </c>
      <c r="V891">
        <v>3</v>
      </c>
      <c r="W891">
        <v>4</v>
      </c>
      <c r="X891">
        <v>4</v>
      </c>
      <c r="Y891">
        <v>3</v>
      </c>
      <c r="Z891">
        <v>2</v>
      </c>
      <c r="AA891">
        <v>4</v>
      </c>
      <c r="AB891">
        <v>4</v>
      </c>
      <c r="AC891">
        <v>5</v>
      </c>
      <c r="AD891">
        <v>5</v>
      </c>
      <c r="AF891">
        <v>4</v>
      </c>
      <c r="AG891">
        <v>4</v>
      </c>
      <c r="AH891">
        <v>5</v>
      </c>
      <c r="AI891">
        <v>5</v>
      </c>
      <c r="AJ891">
        <v>5</v>
      </c>
      <c r="AK891" t="s">
        <v>270</v>
      </c>
      <c r="AL891">
        <v>5</v>
      </c>
      <c r="AM891">
        <v>5</v>
      </c>
      <c r="AN891" t="s">
        <v>326</v>
      </c>
      <c r="AV891" s="109" t="s">
        <v>270</v>
      </c>
      <c r="AW891" t="s">
        <v>270</v>
      </c>
      <c r="AX891" t="s">
        <v>25</v>
      </c>
      <c r="AY891">
        <v>5</v>
      </c>
      <c r="AZ891" s="109">
        <v>5</v>
      </c>
      <c r="BA891" s="191" t="s">
        <v>303</v>
      </c>
      <c r="BB891" t="s">
        <v>304</v>
      </c>
      <c r="BC891" t="s">
        <v>727</v>
      </c>
      <c r="BD891">
        <f t="shared" si="65"/>
        <v>0</v>
      </c>
      <c r="BE891">
        <f t="shared" si="66"/>
        <v>0</v>
      </c>
      <c r="BF891">
        <f t="shared" si="66"/>
        <v>0</v>
      </c>
      <c r="BG891">
        <f t="shared" si="66"/>
        <v>1</v>
      </c>
      <c r="BH891">
        <f t="shared" si="66"/>
        <v>0</v>
      </c>
      <c r="BI891">
        <f t="shared" si="66"/>
        <v>0</v>
      </c>
      <c r="BJ891">
        <f t="shared" si="67"/>
        <v>0</v>
      </c>
      <c r="BK891">
        <f t="shared" si="64"/>
        <v>1</v>
      </c>
      <c r="BL891">
        <f t="shared" si="64"/>
        <v>0</v>
      </c>
      <c r="BM891">
        <f t="shared" si="64"/>
        <v>1</v>
      </c>
      <c r="BN891">
        <f t="shared" si="64"/>
        <v>0</v>
      </c>
      <c r="BO891">
        <f t="shared" si="64"/>
        <v>0</v>
      </c>
      <c r="BP891">
        <f t="shared" si="64"/>
        <v>0</v>
      </c>
    </row>
    <row r="892" spans="3:68" x14ac:dyDescent="0.2">
      <c r="C892" s="150" t="str">
        <f>IFERROR(VLOOKUP(TABLA!F892,BLIOTECAS!$C$1:$E$26,3,FALSE),"")</f>
        <v>Humanidades</v>
      </c>
      <c r="D892" s="209">
        <v>43970.67083333333</v>
      </c>
      <c r="E892" s="209" t="s">
        <v>396</v>
      </c>
      <c r="F892" t="s">
        <v>102</v>
      </c>
      <c r="G892" t="s">
        <v>305</v>
      </c>
      <c r="H892" t="s">
        <v>305</v>
      </c>
      <c r="I892" t="s">
        <v>336</v>
      </c>
      <c r="J892" t="s">
        <v>309</v>
      </c>
      <c r="K892" t="s">
        <v>310</v>
      </c>
      <c r="L892" t="s">
        <v>104</v>
      </c>
      <c r="S892" t="s">
        <v>270</v>
      </c>
      <c r="T892" t="s">
        <v>270</v>
      </c>
      <c r="U892">
        <v>5</v>
      </c>
      <c r="V892">
        <v>2</v>
      </c>
      <c r="W892">
        <v>3</v>
      </c>
      <c r="X892">
        <v>4</v>
      </c>
      <c r="Y892">
        <v>4</v>
      </c>
      <c r="Z892">
        <v>5</v>
      </c>
      <c r="AA892">
        <v>4</v>
      </c>
      <c r="AB892">
        <v>2</v>
      </c>
      <c r="AC892">
        <v>2</v>
      </c>
      <c r="AD892">
        <v>2</v>
      </c>
      <c r="AF892">
        <v>3</v>
      </c>
      <c r="AG892">
        <v>3</v>
      </c>
      <c r="AH892">
        <v>1</v>
      </c>
      <c r="AI892">
        <v>3</v>
      </c>
      <c r="AJ892">
        <v>2</v>
      </c>
      <c r="AK892" t="s">
        <v>270</v>
      </c>
      <c r="AL892">
        <v>1</v>
      </c>
      <c r="AM892">
        <v>3</v>
      </c>
      <c r="AN892" t="s">
        <v>307</v>
      </c>
      <c r="AV892" s="109" t="s">
        <v>270</v>
      </c>
      <c r="AW892" t="s">
        <v>26</v>
      </c>
      <c r="AY892">
        <v>3</v>
      </c>
      <c r="AZ892" s="109">
        <v>3</v>
      </c>
      <c r="BA892" s="191" t="s">
        <v>319</v>
      </c>
      <c r="BB892" t="s">
        <v>333</v>
      </c>
      <c r="BC892" t="s">
        <v>728</v>
      </c>
      <c r="BD892">
        <f t="shared" si="65"/>
        <v>0</v>
      </c>
      <c r="BE892">
        <f t="shared" si="66"/>
        <v>1</v>
      </c>
      <c r="BF892">
        <f t="shared" si="66"/>
        <v>1</v>
      </c>
      <c r="BG892">
        <f t="shared" si="66"/>
        <v>0</v>
      </c>
      <c r="BH892">
        <f t="shared" si="66"/>
        <v>0</v>
      </c>
      <c r="BI892">
        <f t="shared" si="66"/>
        <v>0</v>
      </c>
      <c r="BJ892">
        <f t="shared" si="67"/>
        <v>0</v>
      </c>
      <c r="BK892">
        <f t="shared" si="64"/>
        <v>0</v>
      </c>
      <c r="BL892">
        <f t="shared" si="64"/>
        <v>0</v>
      </c>
      <c r="BM892">
        <f t="shared" si="64"/>
        <v>0</v>
      </c>
      <c r="BN892">
        <f t="shared" si="64"/>
        <v>0</v>
      </c>
      <c r="BO892">
        <f t="shared" si="64"/>
        <v>1</v>
      </c>
      <c r="BP892">
        <f t="shared" si="64"/>
        <v>0</v>
      </c>
    </row>
    <row r="893" spans="3:68" x14ac:dyDescent="0.2">
      <c r="C893" s="150" t="str">
        <f>IFERROR(VLOOKUP(TABLA!F893,BLIOTECAS!$C$1:$E$26,3,FALSE),"")</f>
        <v>Humanidades</v>
      </c>
      <c r="D893" s="209">
        <v>43970.67083333333</v>
      </c>
      <c r="E893" s="209" t="s">
        <v>396</v>
      </c>
      <c r="F893" t="s">
        <v>102</v>
      </c>
      <c r="G893" t="s">
        <v>305</v>
      </c>
      <c r="H893" t="s">
        <v>305</v>
      </c>
      <c r="I893" t="s">
        <v>306</v>
      </c>
      <c r="J893" t="s">
        <v>309</v>
      </c>
      <c r="K893" t="s">
        <v>310</v>
      </c>
      <c r="L893" t="s">
        <v>104</v>
      </c>
      <c r="S893" t="s">
        <v>270</v>
      </c>
      <c r="T893" t="s">
        <v>270</v>
      </c>
      <c r="U893">
        <v>4</v>
      </c>
      <c r="V893">
        <v>2</v>
      </c>
      <c r="W893">
        <v>3</v>
      </c>
      <c r="X893">
        <v>5</v>
      </c>
      <c r="Y893">
        <v>5</v>
      </c>
      <c r="Z893">
        <v>5</v>
      </c>
      <c r="AA893">
        <v>5</v>
      </c>
      <c r="AB893">
        <v>2</v>
      </c>
      <c r="AC893">
        <v>3</v>
      </c>
      <c r="AD893">
        <v>3</v>
      </c>
      <c r="AF893">
        <v>4</v>
      </c>
      <c r="AG893">
        <v>4</v>
      </c>
      <c r="AH893">
        <v>4</v>
      </c>
      <c r="AI893">
        <v>3</v>
      </c>
      <c r="AJ893">
        <v>2</v>
      </c>
      <c r="AK893" t="s">
        <v>270</v>
      </c>
      <c r="AL893">
        <v>4</v>
      </c>
      <c r="AM893">
        <v>3</v>
      </c>
      <c r="AN893" t="s">
        <v>483</v>
      </c>
      <c r="AV893" s="109" t="s">
        <v>26</v>
      </c>
      <c r="AW893" t="s">
        <v>26</v>
      </c>
      <c r="AY893">
        <v>4</v>
      </c>
      <c r="AZ893" s="109">
        <v>3</v>
      </c>
      <c r="BA893" s="191" t="s">
        <v>311</v>
      </c>
      <c r="BB893" t="s">
        <v>317</v>
      </c>
      <c r="BD893">
        <f t="shared" si="65"/>
        <v>1</v>
      </c>
      <c r="BE893">
        <f t="shared" si="66"/>
        <v>0</v>
      </c>
      <c r="BF893">
        <f t="shared" si="66"/>
        <v>0</v>
      </c>
      <c r="BG893">
        <f t="shared" si="66"/>
        <v>0</v>
      </c>
      <c r="BH893">
        <f t="shared" si="66"/>
        <v>0</v>
      </c>
      <c r="BI893">
        <f t="shared" si="66"/>
        <v>0</v>
      </c>
      <c r="BJ893">
        <f t="shared" si="67"/>
        <v>1</v>
      </c>
      <c r="BK893">
        <f t="shared" si="64"/>
        <v>0</v>
      </c>
      <c r="BL893">
        <f t="shared" si="64"/>
        <v>1</v>
      </c>
      <c r="BM893">
        <f t="shared" si="64"/>
        <v>0</v>
      </c>
      <c r="BN893">
        <f t="shared" si="64"/>
        <v>0</v>
      </c>
      <c r="BO893">
        <f t="shared" si="64"/>
        <v>0</v>
      </c>
      <c r="BP893">
        <f t="shared" si="64"/>
        <v>0</v>
      </c>
    </row>
    <row r="894" spans="3:68" x14ac:dyDescent="0.2">
      <c r="C894" s="150" t="str">
        <f>IFERROR(VLOOKUP(TABLA!F894,BLIOTECAS!$C$1:$E$26,3,FALSE),"")</f>
        <v>Humanidades</v>
      </c>
      <c r="D894" s="209">
        <v>43970.670138888891</v>
      </c>
      <c r="E894" s="209" t="s">
        <v>407</v>
      </c>
      <c r="F894" t="s">
        <v>100</v>
      </c>
      <c r="G894" t="s">
        <v>300</v>
      </c>
      <c r="H894" t="s">
        <v>305</v>
      </c>
      <c r="I894" t="s">
        <v>315</v>
      </c>
      <c r="J894" t="s">
        <v>104</v>
      </c>
      <c r="K894" t="s">
        <v>309</v>
      </c>
      <c r="L894" t="s">
        <v>322</v>
      </c>
      <c r="S894" t="s">
        <v>26</v>
      </c>
      <c r="T894" t="s">
        <v>270</v>
      </c>
      <c r="U894">
        <v>3</v>
      </c>
      <c r="V894">
        <v>2</v>
      </c>
      <c r="W894">
        <v>5</v>
      </c>
      <c r="X894">
        <v>3</v>
      </c>
      <c r="Y894">
        <v>4</v>
      </c>
      <c r="Z894">
        <v>4</v>
      </c>
      <c r="AA894">
        <v>5</v>
      </c>
      <c r="AB894">
        <v>4</v>
      </c>
      <c r="AC894">
        <v>2</v>
      </c>
      <c r="AD894">
        <v>2</v>
      </c>
      <c r="AF894">
        <v>3</v>
      </c>
      <c r="AG894">
        <v>2</v>
      </c>
      <c r="AH894">
        <v>4</v>
      </c>
      <c r="AI894">
        <v>2</v>
      </c>
      <c r="AJ894">
        <v>3</v>
      </c>
      <c r="AK894" t="s">
        <v>26</v>
      </c>
      <c r="AL894">
        <v>3</v>
      </c>
      <c r="AM894">
        <v>3</v>
      </c>
      <c r="AN894" t="s">
        <v>345</v>
      </c>
      <c r="AV894" s="109" t="s">
        <v>26</v>
      </c>
      <c r="AW894" t="s">
        <v>26</v>
      </c>
      <c r="AY894">
        <v>2</v>
      </c>
      <c r="AZ894" s="109">
        <v>4</v>
      </c>
      <c r="BA894" s="191" t="s">
        <v>311</v>
      </c>
      <c r="BB894" t="s">
        <v>333</v>
      </c>
      <c r="BD894">
        <f t="shared" si="65"/>
        <v>0</v>
      </c>
      <c r="BE894">
        <f t="shared" si="66"/>
        <v>1</v>
      </c>
      <c r="BF894">
        <f t="shared" si="66"/>
        <v>0</v>
      </c>
      <c r="BG894">
        <f t="shared" si="66"/>
        <v>0</v>
      </c>
      <c r="BH894">
        <f t="shared" si="66"/>
        <v>0</v>
      </c>
      <c r="BI894">
        <f t="shared" si="66"/>
        <v>0</v>
      </c>
      <c r="BJ894">
        <f t="shared" si="67"/>
        <v>0</v>
      </c>
      <c r="BK894">
        <f t="shared" si="64"/>
        <v>0</v>
      </c>
      <c r="BL894">
        <f t="shared" si="64"/>
        <v>0</v>
      </c>
      <c r="BM894">
        <f t="shared" si="64"/>
        <v>1</v>
      </c>
      <c r="BN894">
        <f t="shared" si="64"/>
        <v>0</v>
      </c>
      <c r="BO894">
        <f t="shared" si="64"/>
        <v>0</v>
      </c>
      <c r="BP894">
        <f t="shared" si="64"/>
        <v>0</v>
      </c>
    </row>
    <row r="895" spans="3:68" x14ac:dyDescent="0.2">
      <c r="C895" s="150" t="str">
        <f>IFERROR(VLOOKUP(TABLA!F895,BLIOTECAS!$C$1:$E$26,3,FALSE),"")</f>
        <v>Humanidades</v>
      </c>
      <c r="D895" s="209">
        <v>43970.668749999997</v>
      </c>
      <c r="E895" s="209" t="s">
        <v>401</v>
      </c>
      <c r="F895" t="s">
        <v>102</v>
      </c>
      <c r="G895" t="s">
        <v>305</v>
      </c>
      <c r="H895" t="s">
        <v>305</v>
      </c>
      <c r="I895" t="s">
        <v>315</v>
      </c>
      <c r="J895" t="s">
        <v>309</v>
      </c>
      <c r="K895" t="s">
        <v>310</v>
      </c>
      <c r="L895" t="s">
        <v>104</v>
      </c>
      <c r="M895" t="s">
        <v>119</v>
      </c>
      <c r="S895" t="s">
        <v>270</v>
      </c>
      <c r="T895" t="s">
        <v>270</v>
      </c>
      <c r="U895">
        <v>5</v>
      </c>
      <c r="V895">
        <v>4</v>
      </c>
      <c r="W895">
        <v>3</v>
      </c>
      <c r="X895">
        <v>2</v>
      </c>
      <c r="Y895">
        <v>1</v>
      </c>
      <c r="Z895">
        <v>4</v>
      </c>
      <c r="AA895">
        <v>1</v>
      </c>
      <c r="AB895">
        <v>5</v>
      </c>
      <c r="AC895">
        <v>3</v>
      </c>
      <c r="AD895">
        <v>4</v>
      </c>
      <c r="AF895">
        <v>3</v>
      </c>
      <c r="AG895">
        <v>3</v>
      </c>
      <c r="AH895">
        <v>3</v>
      </c>
      <c r="AI895">
        <v>2</v>
      </c>
      <c r="AJ895">
        <v>4</v>
      </c>
      <c r="AK895" t="s">
        <v>270</v>
      </c>
      <c r="AL895">
        <v>3</v>
      </c>
      <c r="AM895">
        <v>2</v>
      </c>
      <c r="AN895" t="s">
        <v>434</v>
      </c>
      <c r="AV895" s="109" t="s">
        <v>270</v>
      </c>
      <c r="AW895" t="s">
        <v>270</v>
      </c>
      <c r="AX895" t="s">
        <v>328</v>
      </c>
      <c r="AY895">
        <v>3</v>
      </c>
      <c r="AZ895" s="109">
        <v>3</v>
      </c>
      <c r="BA895" s="191" t="s">
        <v>311</v>
      </c>
      <c r="BB895" t="s">
        <v>317</v>
      </c>
      <c r="BD895">
        <f t="shared" si="65"/>
        <v>0</v>
      </c>
      <c r="BE895">
        <f t="shared" si="66"/>
        <v>1</v>
      </c>
      <c r="BF895">
        <f t="shared" si="66"/>
        <v>0</v>
      </c>
      <c r="BG895">
        <f t="shared" si="66"/>
        <v>0</v>
      </c>
      <c r="BH895">
        <f t="shared" si="66"/>
        <v>0</v>
      </c>
      <c r="BI895">
        <f t="shared" si="66"/>
        <v>0</v>
      </c>
      <c r="BJ895">
        <f t="shared" si="67"/>
        <v>0</v>
      </c>
      <c r="BK895">
        <f t="shared" si="64"/>
        <v>0</v>
      </c>
      <c r="BL895">
        <f t="shared" si="64"/>
        <v>0</v>
      </c>
      <c r="BM895">
        <f t="shared" si="64"/>
        <v>1</v>
      </c>
      <c r="BN895">
        <f t="shared" si="64"/>
        <v>1</v>
      </c>
      <c r="BO895">
        <f t="shared" si="64"/>
        <v>0</v>
      </c>
      <c r="BP895">
        <f t="shared" si="64"/>
        <v>0</v>
      </c>
    </row>
    <row r="896" spans="3:68" x14ac:dyDescent="0.2">
      <c r="C896" s="150" t="str">
        <f>IFERROR(VLOOKUP(TABLA!F896,BLIOTECAS!$C$1:$E$26,3,FALSE),"")</f>
        <v>Ciencias Sociales</v>
      </c>
      <c r="D896" s="209">
        <v>43970.668055555558</v>
      </c>
      <c r="E896" s="209" t="s">
        <v>396</v>
      </c>
      <c r="F896" t="s">
        <v>91</v>
      </c>
      <c r="G896" t="s">
        <v>397</v>
      </c>
      <c r="H896" t="s">
        <v>300</v>
      </c>
      <c r="I896" t="s">
        <v>321</v>
      </c>
      <c r="J896" t="s">
        <v>91</v>
      </c>
      <c r="K896" t="s">
        <v>309</v>
      </c>
      <c r="M896" t="s">
        <v>729</v>
      </c>
      <c r="S896" t="s">
        <v>26</v>
      </c>
      <c r="T896" t="s">
        <v>270</v>
      </c>
      <c r="U896">
        <v>1</v>
      </c>
      <c r="V896">
        <v>1</v>
      </c>
      <c r="W896">
        <v>1</v>
      </c>
      <c r="X896">
        <v>1</v>
      </c>
      <c r="Y896">
        <v>5</v>
      </c>
      <c r="Z896">
        <v>3</v>
      </c>
      <c r="AA896">
        <v>5</v>
      </c>
      <c r="AB896">
        <v>1</v>
      </c>
      <c r="AC896">
        <v>4</v>
      </c>
      <c r="AD896">
        <v>4</v>
      </c>
      <c r="AF896">
        <v>4</v>
      </c>
      <c r="AG896">
        <v>4</v>
      </c>
      <c r="AH896">
        <v>3</v>
      </c>
      <c r="AI896">
        <v>3</v>
      </c>
      <c r="AJ896">
        <v>3</v>
      </c>
      <c r="AK896" t="s">
        <v>270</v>
      </c>
      <c r="AL896">
        <v>2</v>
      </c>
      <c r="AM896">
        <v>1</v>
      </c>
      <c r="AN896" t="s">
        <v>400</v>
      </c>
      <c r="AV896" s="109" t="s">
        <v>270</v>
      </c>
      <c r="AW896" t="s">
        <v>26</v>
      </c>
      <c r="AY896">
        <v>4</v>
      </c>
      <c r="AZ896" s="109">
        <v>4</v>
      </c>
      <c r="BA896" s="191" t="s">
        <v>311</v>
      </c>
      <c r="BB896" t="s">
        <v>317</v>
      </c>
      <c r="BD896">
        <f t="shared" si="65"/>
        <v>1</v>
      </c>
      <c r="BE896">
        <f t="shared" si="66"/>
        <v>1</v>
      </c>
      <c r="BF896">
        <f t="shared" si="66"/>
        <v>0</v>
      </c>
      <c r="BG896">
        <f t="shared" si="66"/>
        <v>0</v>
      </c>
      <c r="BH896">
        <f t="shared" si="66"/>
        <v>0</v>
      </c>
      <c r="BI896">
        <f t="shared" si="66"/>
        <v>0</v>
      </c>
      <c r="BJ896">
        <f t="shared" si="67"/>
        <v>0</v>
      </c>
      <c r="BK896">
        <f t="shared" si="64"/>
        <v>0</v>
      </c>
      <c r="BL896">
        <f t="shared" si="64"/>
        <v>1</v>
      </c>
      <c r="BM896">
        <f t="shared" si="64"/>
        <v>1</v>
      </c>
      <c r="BN896">
        <f t="shared" si="64"/>
        <v>0</v>
      </c>
      <c r="BO896">
        <f t="shared" si="64"/>
        <v>0</v>
      </c>
      <c r="BP896">
        <f t="shared" si="64"/>
        <v>0</v>
      </c>
    </row>
    <row r="897" spans="3:68" x14ac:dyDescent="0.2">
      <c r="C897" s="150" t="str">
        <f>IFERROR(VLOOKUP(TABLA!F897,BLIOTECAS!$C$1:$E$26,3,FALSE),"")</f>
        <v>Ciencias de la Salud</v>
      </c>
      <c r="D897" s="209">
        <v>43970.668055555558</v>
      </c>
      <c r="E897" s="209" t="s">
        <v>396</v>
      </c>
      <c r="F897" t="s">
        <v>107</v>
      </c>
      <c r="G897" t="s">
        <v>305</v>
      </c>
      <c r="H897" t="s">
        <v>300</v>
      </c>
      <c r="I897" t="s">
        <v>306</v>
      </c>
      <c r="J897" t="s">
        <v>309</v>
      </c>
      <c r="K897" t="s">
        <v>107</v>
      </c>
      <c r="S897" t="s">
        <v>270</v>
      </c>
      <c r="T897" t="s">
        <v>270</v>
      </c>
      <c r="U897">
        <v>5</v>
      </c>
      <c r="V897">
        <v>4</v>
      </c>
      <c r="W897">
        <v>3</v>
      </c>
      <c r="X897">
        <v>5</v>
      </c>
      <c r="Y897">
        <v>5</v>
      </c>
      <c r="Z897">
        <v>5</v>
      </c>
      <c r="AA897">
        <v>5</v>
      </c>
      <c r="AB897">
        <v>5</v>
      </c>
      <c r="AC897">
        <v>5</v>
      </c>
      <c r="AD897">
        <v>5</v>
      </c>
      <c r="AF897">
        <v>5</v>
      </c>
      <c r="AG897">
        <v>5</v>
      </c>
      <c r="AH897">
        <v>5</v>
      </c>
      <c r="AI897">
        <v>5</v>
      </c>
      <c r="AJ897">
        <v>5</v>
      </c>
      <c r="AK897" t="s">
        <v>26</v>
      </c>
      <c r="AL897">
        <v>5</v>
      </c>
      <c r="AM897">
        <v>5</v>
      </c>
      <c r="AN897" t="s">
        <v>400</v>
      </c>
      <c r="AV897" s="109" t="s">
        <v>26</v>
      </c>
      <c r="AW897" t="s">
        <v>26</v>
      </c>
      <c r="AY897">
        <v>5</v>
      </c>
      <c r="AZ897" s="109">
        <v>5</v>
      </c>
      <c r="BA897" s="191" t="s">
        <v>311</v>
      </c>
      <c r="BB897" t="s">
        <v>308</v>
      </c>
      <c r="BD897">
        <f t="shared" si="65"/>
        <v>1</v>
      </c>
      <c r="BE897">
        <f t="shared" si="66"/>
        <v>0</v>
      </c>
      <c r="BF897">
        <f t="shared" si="66"/>
        <v>0</v>
      </c>
      <c r="BG897">
        <f t="shared" si="66"/>
        <v>0</v>
      </c>
      <c r="BH897">
        <f t="shared" si="66"/>
        <v>0</v>
      </c>
      <c r="BI897">
        <f t="shared" si="66"/>
        <v>0</v>
      </c>
      <c r="BJ897">
        <f t="shared" si="67"/>
        <v>0</v>
      </c>
      <c r="BK897">
        <f t="shared" si="64"/>
        <v>0</v>
      </c>
      <c r="BL897">
        <f t="shared" si="64"/>
        <v>1</v>
      </c>
      <c r="BM897">
        <f t="shared" si="64"/>
        <v>1</v>
      </c>
      <c r="BN897">
        <f t="shared" si="64"/>
        <v>0</v>
      </c>
      <c r="BO897">
        <f t="shared" si="64"/>
        <v>0</v>
      </c>
      <c r="BP897">
        <f t="shared" si="64"/>
        <v>0</v>
      </c>
    </row>
    <row r="898" spans="3:68" x14ac:dyDescent="0.2">
      <c r="C898" s="150" t="str">
        <f>IFERROR(VLOOKUP(TABLA!F898,BLIOTECAS!$C$1:$E$26,3,FALSE),"")</f>
        <v>Humanidades</v>
      </c>
      <c r="D898" s="209">
        <v>43970.668055555558</v>
      </c>
      <c r="E898" s="209" t="s">
        <v>396</v>
      </c>
      <c r="F898" t="s">
        <v>100</v>
      </c>
      <c r="G898" t="s">
        <v>301</v>
      </c>
      <c r="H898" t="s">
        <v>305</v>
      </c>
      <c r="I898" t="s">
        <v>306</v>
      </c>
      <c r="J898" t="s">
        <v>100</v>
      </c>
      <c r="K898" t="s">
        <v>309</v>
      </c>
      <c r="L898" t="s">
        <v>104</v>
      </c>
      <c r="S898" t="s">
        <v>26</v>
      </c>
      <c r="T898" t="s">
        <v>270</v>
      </c>
      <c r="U898">
        <v>4</v>
      </c>
      <c r="V898">
        <v>3</v>
      </c>
      <c r="W898">
        <v>2</v>
      </c>
      <c r="X898">
        <v>2</v>
      </c>
      <c r="Y898">
        <v>5</v>
      </c>
      <c r="Z898">
        <v>4</v>
      </c>
      <c r="AA898">
        <v>5</v>
      </c>
      <c r="AB898">
        <v>1</v>
      </c>
      <c r="AC898">
        <v>4</v>
      </c>
      <c r="AD898">
        <v>3</v>
      </c>
      <c r="AF898">
        <v>3</v>
      </c>
      <c r="AG898">
        <v>4</v>
      </c>
      <c r="AH898">
        <v>3</v>
      </c>
      <c r="AI898">
        <v>2</v>
      </c>
      <c r="AJ898">
        <v>4</v>
      </c>
      <c r="AK898" t="s">
        <v>26</v>
      </c>
      <c r="AL898">
        <v>3</v>
      </c>
      <c r="AM898">
        <v>3</v>
      </c>
      <c r="AN898" t="s">
        <v>424</v>
      </c>
      <c r="AV898" s="109" t="s">
        <v>270</v>
      </c>
      <c r="AW898" t="s">
        <v>26</v>
      </c>
      <c r="AY898">
        <v>4</v>
      </c>
      <c r="AZ898" s="109">
        <v>4</v>
      </c>
      <c r="BA898" s="191" t="s">
        <v>319</v>
      </c>
      <c r="BB898" t="s">
        <v>317</v>
      </c>
      <c r="BC898" t="s">
        <v>730</v>
      </c>
      <c r="BD898">
        <f t="shared" si="65"/>
        <v>1</v>
      </c>
      <c r="BE898">
        <f t="shared" si="66"/>
        <v>0</v>
      </c>
      <c r="BF898">
        <f t="shared" si="66"/>
        <v>0</v>
      </c>
      <c r="BG898">
        <f t="shared" si="66"/>
        <v>0</v>
      </c>
      <c r="BH898">
        <f t="shared" si="66"/>
        <v>0</v>
      </c>
      <c r="BI898">
        <f t="shared" si="66"/>
        <v>0</v>
      </c>
      <c r="BJ898">
        <f t="shared" si="67"/>
        <v>0</v>
      </c>
      <c r="BK898">
        <f t="shared" si="64"/>
        <v>0</v>
      </c>
      <c r="BL898">
        <f t="shared" si="64"/>
        <v>1</v>
      </c>
      <c r="BM898">
        <f t="shared" si="64"/>
        <v>0</v>
      </c>
      <c r="BN898">
        <f t="shared" si="64"/>
        <v>0</v>
      </c>
      <c r="BO898">
        <f t="shared" si="64"/>
        <v>0</v>
      </c>
      <c r="BP898">
        <f t="shared" si="64"/>
        <v>0</v>
      </c>
    </row>
    <row r="899" spans="3:68" x14ac:dyDescent="0.2">
      <c r="C899" s="150" t="str">
        <f>IFERROR(VLOOKUP(TABLA!F899,BLIOTECAS!$C$1:$E$26,3,FALSE),"")</f>
        <v>Ciencias Sociales</v>
      </c>
      <c r="D899" s="209">
        <v>43970.668055555558</v>
      </c>
      <c r="E899" s="209" t="s">
        <v>396</v>
      </c>
      <c r="F899" t="s">
        <v>225</v>
      </c>
      <c r="G899" t="s">
        <v>301</v>
      </c>
      <c r="H899" t="s">
        <v>301</v>
      </c>
      <c r="I899" t="s">
        <v>327</v>
      </c>
      <c r="J899" t="s">
        <v>225</v>
      </c>
      <c r="S899" t="s">
        <v>270</v>
      </c>
      <c r="T899" t="s">
        <v>270</v>
      </c>
      <c r="U899">
        <v>2</v>
      </c>
      <c r="V899">
        <v>1</v>
      </c>
      <c r="W899">
        <v>2</v>
      </c>
      <c r="X899">
        <v>1</v>
      </c>
      <c r="Y899">
        <v>5</v>
      </c>
      <c r="Z899">
        <v>4</v>
      </c>
      <c r="AA899">
        <v>5</v>
      </c>
      <c r="AB899">
        <v>4</v>
      </c>
      <c r="AC899">
        <v>5</v>
      </c>
      <c r="AD899">
        <v>5</v>
      </c>
      <c r="AF899">
        <v>5</v>
      </c>
      <c r="AG899">
        <v>5</v>
      </c>
      <c r="AH899">
        <v>5</v>
      </c>
      <c r="AI899">
        <v>5</v>
      </c>
      <c r="AJ899">
        <v>3</v>
      </c>
      <c r="AK899" t="s">
        <v>26</v>
      </c>
      <c r="AL899">
        <v>5</v>
      </c>
      <c r="AM899">
        <v>3</v>
      </c>
      <c r="AN899" t="s">
        <v>408</v>
      </c>
      <c r="AV899" s="109" t="s">
        <v>270</v>
      </c>
      <c r="AW899" t="s">
        <v>270</v>
      </c>
      <c r="AX899" t="s">
        <v>313</v>
      </c>
      <c r="AY899">
        <v>5</v>
      </c>
      <c r="AZ899" s="109">
        <v>5</v>
      </c>
      <c r="BA899" s="191" t="s">
        <v>303</v>
      </c>
      <c r="BB899" t="s">
        <v>308</v>
      </c>
      <c r="BD899">
        <f t="shared" si="65"/>
        <v>1</v>
      </c>
      <c r="BE899">
        <f t="shared" si="66"/>
        <v>0</v>
      </c>
      <c r="BF899">
        <f t="shared" si="66"/>
        <v>1</v>
      </c>
      <c r="BG899">
        <f t="shared" si="66"/>
        <v>0</v>
      </c>
      <c r="BH899">
        <f t="shared" si="66"/>
        <v>0</v>
      </c>
      <c r="BI899">
        <f t="shared" si="66"/>
        <v>0</v>
      </c>
      <c r="BJ899">
        <f t="shared" si="67"/>
        <v>1</v>
      </c>
      <c r="BK899">
        <f t="shared" si="64"/>
        <v>0</v>
      </c>
      <c r="BL899">
        <f t="shared" si="64"/>
        <v>1</v>
      </c>
      <c r="BM899">
        <f t="shared" si="64"/>
        <v>1</v>
      </c>
      <c r="BN899">
        <f t="shared" si="64"/>
        <v>0</v>
      </c>
      <c r="BO899">
        <f t="shared" si="64"/>
        <v>0</v>
      </c>
      <c r="BP899">
        <f t="shared" si="64"/>
        <v>0</v>
      </c>
    </row>
    <row r="900" spans="3:68" x14ac:dyDescent="0.2">
      <c r="C900" s="150" t="str">
        <f>IFERROR(VLOOKUP(TABLA!F900,BLIOTECAS!$C$1:$E$26,3,FALSE),"")</f>
        <v>Ciencias de la Salud</v>
      </c>
      <c r="D900" s="209">
        <v>43970.668055555558</v>
      </c>
      <c r="E900" s="209" t="s">
        <v>396</v>
      </c>
      <c r="F900" t="s">
        <v>106</v>
      </c>
      <c r="G900" t="s">
        <v>397</v>
      </c>
      <c r="H900" t="s">
        <v>397</v>
      </c>
      <c r="I900" t="s">
        <v>315</v>
      </c>
      <c r="J900" t="s">
        <v>106</v>
      </c>
      <c r="S900" t="s">
        <v>270</v>
      </c>
      <c r="T900" t="s">
        <v>270</v>
      </c>
      <c r="U900">
        <v>4</v>
      </c>
      <c r="V900">
        <v>1</v>
      </c>
      <c r="W900">
        <v>3</v>
      </c>
      <c r="X900">
        <v>1</v>
      </c>
      <c r="Y900">
        <v>2</v>
      </c>
      <c r="Z900">
        <v>5</v>
      </c>
      <c r="AA900">
        <v>5</v>
      </c>
      <c r="AB900">
        <v>1</v>
      </c>
      <c r="AC900">
        <v>4</v>
      </c>
      <c r="AD900">
        <v>5</v>
      </c>
      <c r="AF900">
        <v>4</v>
      </c>
      <c r="AG900">
        <v>4</v>
      </c>
      <c r="AH900">
        <v>2</v>
      </c>
      <c r="AI900">
        <v>3</v>
      </c>
      <c r="AJ900">
        <v>5</v>
      </c>
      <c r="AK900" t="s">
        <v>26</v>
      </c>
      <c r="AL900">
        <v>3</v>
      </c>
      <c r="AM900">
        <v>1</v>
      </c>
      <c r="AN900" t="s">
        <v>345</v>
      </c>
      <c r="AV900" s="109" t="s">
        <v>26</v>
      </c>
      <c r="AW900" t="s">
        <v>26</v>
      </c>
      <c r="AY900">
        <v>4</v>
      </c>
      <c r="AZ900" s="109">
        <v>4</v>
      </c>
      <c r="BA900" s="191" t="s">
        <v>303</v>
      </c>
      <c r="BB900" t="s">
        <v>308</v>
      </c>
      <c r="BC900" t="s">
        <v>731</v>
      </c>
      <c r="BD900">
        <f t="shared" si="65"/>
        <v>0</v>
      </c>
      <c r="BE900">
        <f t="shared" si="66"/>
        <v>1</v>
      </c>
      <c r="BF900">
        <f t="shared" si="66"/>
        <v>0</v>
      </c>
      <c r="BG900">
        <f t="shared" si="66"/>
        <v>0</v>
      </c>
      <c r="BH900">
        <f t="shared" si="66"/>
        <v>0</v>
      </c>
      <c r="BI900">
        <f t="shared" si="66"/>
        <v>0</v>
      </c>
      <c r="BJ900">
        <f t="shared" si="67"/>
        <v>0</v>
      </c>
      <c r="BK900">
        <f t="shared" si="64"/>
        <v>0</v>
      </c>
      <c r="BL900">
        <f t="shared" si="64"/>
        <v>0</v>
      </c>
      <c r="BM900">
        <f t="shared" si="64"/>
        <v>1</v>
      </c>
      <c r="BN900">
        <f t="shared" si="64"/>
        <v>0</v>
      </c>
      <c r="BO900">
        <f t="shared" si="64"/>
        <v>0</v>
      </c>
      <c r="BP900">
        <f t="shared" si="64"/>
        <v>0</v>
      </c>
    </row>
    <row r="901" spans="3:68" x14ac:dyDescent="0.2">
      <c r="C901" s="150" t="str">
        <f>IFERROR(VLOOKUP(TABLA!F901,BLIOTECAS!$C$1:$E$26,3,FALSE),"")</f>
        <v>Ciencias de la Salud</v>
      </c>
      <c r="D901" s="209">
        <v>43970.667361111111</v>
      </c>
      <c r="E901" s="209" t="s">
        <v>401</v>
      </c>
      <c r="F901" t="s">
        <v>109</v>
      </c>
      <c r="G901" t="s">
        <v>320</v>
      </c>
      <c r="H901" t="s">
        <v>305</v>
      </c>
      <c r="I901" t="s">
        <v>306</v>
      </c>
      <c r="S901" t="s">
        <v>26</v>
      </c>
      <c r="T901" t="s">
        <v>26</v>
      </c>
      <c r="U901">
        <v>1</v>
      </c>
      <c r="V901">
        <v>5</v>
      </c>
      <c r="W901">
        <v>3</v>
      </c>
      <c r="X901">
        <v>3</v>
      </c>
      <c r="Y901">
        <v>1</v>
      </c>
      <c r="Z901">
        <v>1</v>
      </c>
      <c r="AA901">
        <v>1</v>
      </c>
      <c r="AB901">
        <v>1</v>
      </c>
      <c r="AC901">
        <v>1</v>
      </c>
      <c r="AD901">
        <v>4</v>
      </c>
      <c r="AF901">
        <v>4</v>
      </c>
      <c r="AG901">
        <v>5</v>
      </c>
      <c r="AH901">
        <v>5</v>
      </c>
      <c r="AI901">
        <v>4</v>
      </c>
      <c r="AJ901">
        <v>4</v>
      </c>
      <c r="AK901" t="s">
        <v>26</v>
      </c>
      <c r="AL901">
        <v>4</v>
      </c>
      <c r="AM901">
        <v>3</v>
      </c>
      <c r="AN901" t="s">
        <v>468</v>
      </c>
      <c r="AV901" s="109" t="s">
        <v>26</v>
      </c>
      <c r="AW901" t="s">
        <v>26</v>
      </c>
      <c r="AY901">
        <v>5</v>
      </c>
      <c r="AZ901" s="109">
        <v>5</v>
      </c>
      <c r="BA901" s="191" t="s">
        <v>311</v>
      </c>
      <c r="BB901" t="s">
        <v>308</v>
      </c>
      <c r="BD901">
        <f t="shared" si="65"/>
        <v>1</v>
      </c>
      <c r="BE901">
        <f t="shared" si="66"/>
        <v>0</v>
      </c>
      <c r="BF901">
        <f t="shared" si="66"/>
        <v>0</v>
      </c>
      <c r="BG901">
        <f t="shared" si="66"/>
        <v>0</v>
      </c>
      <c r="BH901">
        <f t="shared" si="66"/>
        <v>0</v>
      </c>
      <c r="BI901">
        <f t="shared" si="66"/>
        <v>0</v>
      </c>
      <c r="BJ901">
        <f t="shared" si="67"/>
        <v>1</v>
      </c>
      <c r="BK901">
        <f t="shared" si="64"/>
        <v>1</v>
      </c>
      <c r="BL901">
        <f t="shared" si="64"/>
        <v>1</v>
      </c>
      <c r="BM901">
        <f t="shared" si="64"/>
        <v>1</v>
      </c>
      <c r="BN901">
        <f t="shared" si="64"/>
        <v>1</v>
      </c>
      <c r="BO901">
        <f t="shared" si="64"/>
        <v>0</v>
      </c>
      <c r="BP901">
        <f t="shared" si="64"/>
        <v>0</v>
      </c>
    </row>
    <row r="902" spans="3:68" x14ac:dyDescent="0.2">
      <c r="C902" s="150" t="str">
        <f>IFERROR(VLOOKUP(TABLA!F902,BLIOTECAS!$C$1:$E$26,3,FALSE),"")</f>
        <v>Ciencias Sociales</v>
      </c>
      <c r="D902" s="209">
        <v>43970.667361111111</v>
      </c>
      <c r="E902" s="209" t="s">
        <v>401</v>
      </c>
      <c r="F902" t="s">
        <v>99</v>
      </c>
      <c r="G902" t="s">
        <v>300</v>
      </c>
      <c r="H902" t="s">
        <v>301</v>
      </c>
      <c r="I902" t="s">
        <v>316</v>
      </c>
      <c r="J902" t="s">
        <v>309</v>
      </c>
      <c r="M902" t="s">
        <v>732</v>
      </c>
      <c r="S902" t="s">
        <v>26</v>
      </c>
      <c r="T902" t="s">
        <v>270</v>
      </c>
      <c r="U902">
        <v>1</v>
      </c>
      <c r="V902">
        <v>1</v>
      </c>
      <c r="W902">
        <v>1</v>
      </c>
      <c r="X902">
        <v>4</v>
      </c>
      <c r="Y902">
        <v>1</v>
      </c>
      <c r="Z902">
        <v>4</v>
      </c>
      <c r="AA902">
        <v>1</v>
      </c>
      <c r="AB902">
        <v>4</v>
      </c>
      <c r="AC902">
        <v>3</v>
      </c>
      <c r="AD902">
        <v>2</v>
      </c>
      <c r="AF902">
        <v>2</v>
      </c>
      <c r="AG902">
        <v>3</v>
      </c>
      <c r="AH902">
        <v>2</v>
      </c>
      <c r="AI902">
        <v>3</v>
      </c>
      <c r="AJ902">
        <v>2</v>
      </c>
      <c r="AK902" t="s">
        <v>26</v>
      </c>
      <c r="AL902">
        <v>2</v>
      </c>
      <c r="AM902">
        <v>2</v>
      </c>
      <c r="AN902" t="s">
        <v>307</v>
      </c>
      <c r="AV902" s="109" t="s">
        <v>26</v>
      </c>
      <c r="AW902" t="s">
        <v>26</v>
      </c>
      <c r="AY902">
        <v>2</v>
      </c>
      <c r="AZ902" s="109">
        <v>3</v>
      </c>
      <c r="BA902" s="191" t="s">
        <v>330</v>
      </c>
      <c r="BD902">
        <f t="shared" si="65"/>
        <v>0</v>
      </c>
      <c r="BE902">
        <f t="shared" si="66"/>
        <v>0</v>
      </c>
      <c r="BF902">
        <f t="shared" si="66"/>
        <v>0</v>
      </c>
      <c r="BG902">
        <f t="shared" si="66"/>
        <v>1</v>
      </c>
      <c r="BH902">
        <f t="shared" si="66"/>
        <v>0</v>
      </c>
      <c r="BI902">
        <f t="shared" si="66"/>
        <v>0</v>
      </c>
      <c r="BJ902">
        <f t="shared" si="67"/>
        <v>0</v>
      </c>
      <c r="BK902">
        <f t="shared" si="64"/>
        <v>0</v>
      </c>
      <c r="BL902">
        <f t="shared" si="64"/>
        <v>0</v>
      </c>
      <c r="BM902">
        <f t="shared" si="64"/>
        <v>0</v>
      </c>
      <c r="BN902">
        <f t="shared" si="64"/>
        <v>0</v>
      </c>
      <c r="BO902">
        <f t="shared" si="64"/>
        <v>1</v>
      </c>
      <c r="BP902">
        <f t="shared" si="64"/>
        <v>0</v>
      </c>
    </row>
    <row r="903" spans="3:68" x14ac:dyDescent="0.2">
      <c r="C903" s="150" t="str">
        <f>IFERROR(VLOOKUP(TABLA!F903,BLIOTECAS!$C$1:$E$26,3,FALSE),"")</f>
        <v>Humanidades</v>
      </c>
      <c r="D903" s="209">
        <v>43970.667361111111</v>
      </c>
      <c r="E903" s="209" t="s">
        <v>401</v>
      </c>
      <c r="F903" t="s">
        <v>102</v>
      </c>
      <c r="G903" t="s">
        <v>300</v>
      </c>
      <c r="H903" t="s">
        <v>305</v>
      </c>
      <c r="I903" t="s">
        <v>327</v>
      </c>
      <c r="J903" t="s">
        <v>309</v>
      </c>
      <c r="K903" t="s">
        <v>92</v>
      </c>
      <c r="L903" t="s">
        <v>104</v>
      </c>
      <c r="M903" t="s">
        <v>733</v>
      </c>
      <c r="S903" t="s">
        <v>270</v>
      </c>
      <c r="T903" t="s">
        <v>270</v>
      </c>
      <c r="U903">
        <v>1</v>
      </c>
      <c r="V903">
        <v>3</v>
      </c>
      <c r="W903">
        <v>4</v>
      </c>
      <c r="X903">
        <v>4</v>
      </c>
      <c r="Y903">
        <v>2</v>
      </c>
      <c r="Z903">
        <v>5</v>
      </c>
      <c r="AA903">
        <v>1</v>
      </c>
      <c r="AB903">
        <v>4</v>
      </c>
      <c r="AC903">
        <v>3</v>
      </c>
      <c r="AD903">
        <v>3</v>
      </c>
      <c r="AF903">
        <v>3</v>
      </c>
      <c r="AG903">
        <v>5</v>
      </c>
      <c r="AH903">
        <v>4</v>
      </c>
      <c r="AI903">
        <v>5</v>
      </c>
      <c r="AJ903">
        <v>5</v>
      </c>
      <c r="AK903" t="s">
        <v>270</v>
      </c>
      <c r="AL903">
        <v>5</v>
      </c>
      <c r="AM903">
        <v>4</v>
      </c>
      <c r="AN903" t="s">
        <v>502</v>
      </c>
      <c r="AV903" s="109" t="s">
        <v>270</v>
      </c>
      <c r="AW903" t="s">
        <v>270</v>
      </c>
      <c r="AX903" t="s">
        <v>313</v>
      </c>
      <c r="AY903">
        <v>5</v>
      </c>
      <c r="AZ903" s="109">
        <v>5</v>
      </c>
      <c r="BA903" s="191" t="s">
        <v>311</v>
      </c>
      <c r="BB903" t="s">
        <v>304</v>
      </c>
      <c r="BD903">
        <f t="shared" si="65"/>
        <v>1</v>
      </c>
      <c r="BE903">
        <f t="shared" si="66"/>
        <v>0</v>
      </c>
      <c r="BF903">
        <f t="shared" si="66"/>
        <v>1</v>
      </c>
      <c r="BG903">
        <f t="shared" si="66"/>
        <v>0</v>
      </c>
      <c r="BH903">
        <f t="shared" si="66"/>
        <v>0</v>
      </c>
      <c r="BI903">
        <f t="shared" si="66"/>
        <v>0</v>
      </c>
      <c r="BJ903">
        <f t="shared" si="67"/>
        <v>0</v>
      </c>
      <c r="BK903">
        <f t="shared" si="64"/>
        <v>1</v>
      </c>
      <c r="BL903">
        <f t="shared" ref="BK903:BP945" si="68">IF(IFERROR(FIND(BL$1,$AN903,1),0)&lt;&gt;0,1,0)</f>
        <v>1</v>
      </c>
      <c r="BM903">
        <f t="shared" si="68"/>
        <v>0</v>
      </c>
      <c r="BN903">
        <f t="shared" si="68"/>
        <v>1</v>
      </c>
      <c r="BO903">
        <f t="shared" si="68"/>
        <v>0</v>
      </c>
      <c r="BP903">
        <f t="shared" si="68"/>
        <v>0</v>
      </c>
    </row>
    <row r="904" spans="3:68" x14ac:dyDescent="0.2">
      <c r="C904" s="150" t="str">
        <f>IFERROR(VLOOKUP(TABLA!F904,BLIOTECAS!$C$1:$E$26,3,FALSE),"")</f>
        <v>Humanidades</v>
      </c>
      <c r="D904" s="209">
        <v>43970.667361111111</v>
      </c>
      <c r="E904" s="209" t="s">
        <v>418</v>
      </c>
      <c r="F904" t="s">
        <v>104</v>
      </c>
      <c r="G904" t="s">
        <v>320</v>
      </c>
      <c r="H904" t="s">
        <v>300</v>
      </c>
      <c r="I904" t="s">
        <v>306</v>
      </c>
      <c r="J904" t="s">
        <v>104</v>
      </c>
      <c r="K904" t="s">
        <v>309</v>
      </c>
      <c r="L904" t="s">
        <v>84</v>
      </c>
      <c r="M904" t="s">
        <v>734</v>
      </c>
      <c r="S904" t="s">
        <v>26</v>
      </c>
      <c r="T904" t="s">
        <v>270</v>
      </c>
      <c r="U904">
        <v>3</v>
      </c>
      <c r="Y904">
        <v>4</v>
      </c>
      <c r="Z904">
        <v>4</v>
      </c>
      <c r="AA904">
        <v>4</v>
      </c>
      <c r="AB904">
        <v>3</v>
      </c>
      <c r="AC904">
        <v>2</v>
      </c>
      <c r="AD904">
        <v>2</v>
      </c>
      <c r="AF904">
        <v>4</v>
      </c>
      <c r="AG904">
        <v>5</v>
      </c>
      <c r="AH904">
        <v>5</v>
      </c>
      <c r="AJ904">
        <v>3</v>
      </c>
      <c r="AK904" t="s">
        <v>26</v>
      </c>
      <c r="AL904">
        <v>3</v>
      </c>
      <c r="AM904">
        <v>3</v>
      </c>
      <c r="AN904" t="s">
        <v>334</v>
      </c>
      <c r="AV904" s="109" t="s">
        <v>26</v>
      </c>
      <c r="AW904" t="s">
        <v>26</v>
      </c>
      <c r="AY904">
        <v>5</v>
      </c>
      <c r="AZ904" s="109">
        <v>5</v>
      </c>
      <c r="BD904">
        <f t="shared" si="65"/>
        <v>1</v>
      </c>
      <c r="BE904">
        <f t="shared" si="66"/>
        <v>0</v>
      </c>
      <c r="BF904">
        <f t="shared" si="66"/>
        <v>0</v>
      </c>
      <c r="BG904">
        <f t="shared" si="66"/>
        <v>0</v>
      </c>
      <c r="BH904">
        <f t="shared" si="66"/>
        <v>0</v>
      </c>
      <c r="BI904">
        <f t="shared" si="66"/>
        <v>0</v>
      </c>
      <c r="BJ904">
        <f t="shared" si="67"/>
        <v>0</v>
      </c>
      <c r="BK904">
        <f t="shared" si="68"/>
        <v>1</v>
      </c>
      <c r="BL904">
        <f t="shared" si="68"/>
        <v>0</v>
      </c>
      <c r="BM904">
        <f t="shared" si="68"/>
        <v>0</v>
      </c>
      <c r="BN904">
        <f t="shared" si="68"/>
        <v>0</v>
      </c>
      <c r="BO904">
        <f t="shared" si="68"/>
        <v>0</v>
      </c>
      <c r="BP904">
        <f t="shared" si="68"/>
        <v>0</v>
      </c>
    </row>
    <row r="905" spans="3:68" x14ac:dyDescent="0.2">
      <c r="C905" s="150" t="str">
        <f>IFERROR(VLOOKUP(TABLA!F905,BLIOTECAS!$C$1:$E$26,3,FALSE),"")</f>
        <v>Ciencias Experimentales</v>
      </c>
      <c r="D905" s="209">
        <v>43970.665972222225</v>
      </c>
      <c r="E905" s="209" t="s">
        <v>396</v>
      </c>
      <c r="F905" t="s">
        <v>223</v>
      </c>
      <c r="G905" t="s">
        <v>300</v>
      </c>
      <c r="H905" t="s">
        <v>320</v>
      </c>
      <c r="I905" t="s">
        <v>306</v>
      </c>
      <c r="J905" t="s">
        <v>105</v>
      </c>
      <c r="K905" t="s">
        <v>109</v>
      </c>
      <c r="L905" t="s">
        <v>223</v>
      </c>
      <c r="S905" t="s">
        <v>26</v>
      </c>
      <c r="T905" t="s">
        <v>26</v>
      </c>
      <c r="U905">
        <v>2</v>
      </c>
      <c r="V905">
        <v>2</v>
      </c>
      <c r="W905">
        <v>3</v>
      </c>
      <c r="X905">
        <v>5</v>
      </c>
      <c r="Y905">
        <v>5</v>
      </c>
      <c r="Z905">
        <v>1</v>
      </c>
      <c r="AA905">
        <v>5</v>
      </c>
      <c r="AB905">
        <v>3</v>
      </c>
      <c r="AC905">
        <v>4</v>
      </c>
      <c r="AD905">
        <v>4</v>
      </c>
      <c r="AF905">
        <v>3</v>
      </c>
      <c r="AG905">
        <v>4</v>
      </c>
      <c r="AH905">
        <v>4</v>
      </c>
      <c r="AI905">
        <v>3</v>
      </c>
      <c r="AJ905">
        <v>3</v>
      </c>
      <c r="AK905" t="s">
        <v>26</v>
      </c>
      <c r="AL905">
        <v>3</v>
      </c>
      <c r="AM905">
        <v>3</v>
      </c>
      <c r="AN905" t="s">
        <v>414</v>
      </c>
      <c r="AV905" s="109" t="s">
        <v>26</v>
      </c>
      <c r="AW905" t="s">
        <v>26</v>
      </c>
      <c r="AY905">
        <v>4</v>
      </c>
      <c r="AZ905" s="109">
        <v>4</v>
      </c>
      <c r="BA905" s="191" t="s">
        <v>311</v>
      </c>
      <c r="BB905" t="s">
        <v>308</v>
      </c>
      <c r="BD905">
        <f t="shared" si="65"/>
        <v>1</v>
      </c>
      <c r="BE905">
        <f t="shared" si="66"/>
        <v>0</v>
      </c>
      <c r="BF905">
        <f t="shared" si="66"/>
        <v>0</v>
      </c>
      <c r="BG905">
        <f t="shared" si="66"/>
        <v>0</v>
      </c>
      <c r="BH905">
        <f t="shared" si="66"/>
        <v>0</v>
      </c>
      <c r="BI905">
        <f t="shared" si="66"/>
        <v>0</v>
      </c>
      <c r="BJ905">
        <f t="shared" si="67"/>
        <v>1</v>
      </c>
      <c r="BK905">
        <f t="shared" si="68"/>
        <v>0</v>
      </c>
      <c r="BL905">
        <f t="shared" si="68"/>
        <v>1</v>
      </c>
      <c r="BM905">
        <f t="shared" si="68"/>
        <v>1</v>
      </c>
      <c r="BN905">
        <f t="shared" si="68"/>
        <v>1</v>
      </c>
      <c r="BO905">
        <f t="shared" si="68"/>
        <v>0</v>
      </c>
      <c r="BP905">
        <f t="shared" si="68"/>
        <v>0</v>
      </c>
    </row>
    <row r="906" spans="3:68" x14ac:dyDescent="0.2">
      <c r="C906" s="150" t="str">
        <f>IFERROR(VLOOKUP(TABLA!F906,BLIOTECAS!$C$1:$E$26,3,FALSE),"")</f>
        <v>Humanidades</v>
      </c>
      <c r="D906" s="209">
        <v>43970.665277777778</v>
      </c>
      <c r="E906" s="209" t="s">
        <v>396</v>
      </c>
      <c r="F906" t="s">
        <v>100</v>
      </c>
      <c r="G906" t="s">
        <v>397</v>
      </c>
      <c r="H906" t="s">
        <v>300</v>
      </c>
      <c r="I906" t="s">
        <v>318</v>
      </c>
      <c r="J906" t="s">
        <v>100</v>
      </c>
      <c r="M906" t="s">
        <v>735</v>
      </c>
      <c r="S906" t="s">
        <v>270</v>
      </c>
      <c r="T906" t="s">
        <v>270</v>
      </c>
      <c r="U906">
        <v>4</v>
      </c>
      <c r="V906">
        <v>4</v>
      </c>
      <c r="W906">
        <v>4</v>
      </c>
      <c r="X906">
        <v>1</v>
      </c>
      <c r="Y906">
        <v>3</v>
      </c>
      <c r="Z906">
        <v>4</v>
      </c>
      <c r="AB906">
        <v>4</v>
      </c>
      <c r="AC906">
        <v>5</v>
      </c>
      <c r="AD906">
        <v>3</v>
      </c>
      <c r="AF906">
        <v>2</v>
      </c>
      <c r="AG906">
        <v>4</v>
      </c>
      <c r="AH906">
        <v>3</v>
      </c>
      <c r="AI906">
        <v>3</v>
      </c>
      <c r="AJ906">
        <v>4</v>
      </c>
      <c r="AK906" t="s">
        <v>26</v>
      </c>
      <c r="AL906">
        <v>3</v>
      </c>
      <c r="AM906">
        <v>3</v>
      </c>
      <c r="AN906" t="s">
        <v>405</v>
      </c>
      <c r="AV906" s="109" t="s">
        <v>26</v>
      </c>
      <c r="AW906" t="s">
        <v>26</v>
      </c>
      <c r="AY906">
        <v>3</v>
      </c>
      <c r="AZ906" s="109">
        <v>4</v>
      </c>
      <c r="BA906" s="191" t="s">
        <v>311</v>
      </c>
      <c r="BB906" t="s">
        <v>308</v>
      </c>
      <c r="BC906" t="s">
        <v>736</v>
      </c>
      <c r="BD906">
        <f t="shared" si="65"/>
        <v>0</v>
      </c>
      <c r="BE906">
        <f t="shared" si="66"/>
        <v>0</v>
      </c>
      <c r="BF906">
        <f t="shared" si="66"/>
        <v>1</v>
      </c>
      <c r="BG906">
        <f t="shared" si="66"/>
        <v>0</v>
      </c>
      <c r="BH906">
        <f t="shared" si="66"/>
        <v>0</v>
      </c>
      <c r="BI906">
        <f t="shared" si="66"/>
        <v>0</v>
      </c>
      <c r="BJ906">
        <f t="shared" si="67"/>
        <v>1</v>
      </c>
      <c r="BK906">
        <f t="shared" si="68"/>
        <v>1</v>
      </c>
      <c r="BL906">
        <f t="shared" si="68"/>
        <v>1</v>
      </c>
      <c r="BM906">
        <f t="shared" si="68"/>
        <v>1</v>
      </c>
      <c r="BN906">
        <f t="shared" si="68"/>
        <v>0</v>
      </c>
      <c r="BO906">
        <f t="shared" si="68"/>
        <v>0</v>
      </c>
      <c r="BP906">
        <f t="shared" si="68"/>
        <v>0</v>
      </c>
    </row>
    <row r="907" spans="3:68" x14ac:dyDescent="0.2">
      <c r="C907" s="150" t="str">
        <f>IFERROR(VLOOKUP(TABLA!F907,BLIOTECAS!$C$1:$E$26,3,FALSE),"")</f>
        <v>Humanidades</v>
      </c>
      <c r="D907" s="209">
        <v>43970.665277777778</v>
      </c>
      <c r="E907" s="209" t="s">
        <v>396</v>
      </c>
      <c r="F907" t="s">
        <v>104</v>
      </c>
      <c r="G907" t="s">
        <v>397</v>
      </c>
      <c r="H907" t="s">
        <v>300</v>
      </c>
      <c r="I907" t="s">
        <v>306</v>
      </c>
      <c r="J907" t="s">
        <v>309</v>
      </c>
      <c r="K907" t="s">
        <v>104</v>
      </c>
      <c r="L907" t="s">
        <v>100</v>
      </c>
      <c r="S907" t="s">
        <v>26</v>
      </c>
      <c r="T907" t="s">
        <v>26</v>
      </c>
      <c r="U907">
        <v>4</v>
      </c>
      <c r="V907">
        <v>1</v>
      </c>
      <c r="W907">
        <v>4</v>
      </c>
      <c r="X907">
        <v>4</v>
      </c>
      <c r="Y907">
        <v>5</v>
      </c>
      <c r="Z907">
        <v>4</v>
      </c>
      <c r="AA907">
        <v>5</v>
      </c>
      <c r="AB907">
        <v>1</v>
      </c>
      <c r="AC907">
        <v>3</v>
      </c>
      <c r="AD907">
        <v>4</v>
      </c>
      <c r="AF907">
        <v>5</v>
      </c>
      <c r="AG907">
        <v>5</v>
      </c>
      <c r="AH907">
        <v>5</v>
      </c>
      <c r="AI907">
        <v>5</v>
      </c>
      <c r="AJ907">
        <v>5</v>
      </c>
      <c r="AK907" t="s">
        <v>270</v>
      </c>
      <c r="AL907">
        <v>5</v>
      </c>
      <c r="AM907">
        <v>2</v>
      </c>
      <c r="AN907" t="s">
        <v>400</v>
      </c>
      <c r="AV907" s="109" t="s">
        <v>270</v>
      </c>
      <c r="AW907" t="s">
        <v>26</v>
      </c>
      <c r="AY907">
        <v>5</v>
      </c>
      <c r="AZ907" s="109">
        <v>5</v>
      </c>
      <c r="BA907" s="191" t="s">
        <v>311</v>
      </c>
      <c r="BB907" t="s">
        <v>317</v>
      </c>
      <c r="BD907">
        <f t="shared" si="65"/>
        <v>1</v>
      </c>
      <c r="BE907">
        <f t="shared" si="66"/>
        <v>0</v>
      </c>
      <c r="BF907">
        <f t="shared" si="66"/>
        <v>0</v>
      </c>
      <c r="BG907">
        <f t="shared" si="66"/>
        <v>0</v>
      </c>
      <c r="BH907">
        <f t="shared" si="66"/>
        <v>0</v>
      </c>
      <c r="BI907">
        <f t="shared" si="66"/>
        <v>0</v>
      </c>
      <c r="BJ907">
        <f t="shared" si="67"/>
        <v>0</v>
      </c>
      <c r="BK907">
        <f t="shared" si="68"/>
        <v>0</v>
      </c>
      <c r="BL907">
        <f t="shared" si="68"/>
        <v>1</v>
      </c>
      <c r="BM907">
        <f t="shared" si="68"/>
        <v>1</v>
      </c>
      <c r="BN907">
        <f t="shared" si="68"/>
        <v>0</v>
      </c>
      <c r="BO907">
        <f t="shared" si="68"/>
        <v>0</v>
      </c>
      <c r="BP907">
        <f t="shared" si="68"/>
        <v>0</v>
      </c>
    </row>
    <row r="908" spans="3:68" x14ac:dyDescent="0.2">
      <c r="C908" s="150" t="str">
        <f>IFERROR(VLOOKUP(TABLA!F908,BLIOTECAS!$C$1:$E$26,3,FALSE),"")</f>
        <v>Ciencias Sociales</v>
      </c>
      <c r="D908" s="209">
        <v>43970.664583333331</v>
      </c>
      <c r="E908" s="209" t="s">
        <v>396</v>
      </c>
      <c r="F908" t="s">
        <v>92</v>
      </c>
      <c r="G908" t="s">
        <v>320</v>
      </c>
      <c r="H908" t="s">
        <v>320</v>
      </c>
      <c r="I908" t="s">
        <v>329</v>
      </c>
      <c r="S908" t="s">
        <v>26</v>
      </c>
      <c r="T908" t="s">
        <v>26</v>
      </c>
      <c r="U908">
        <v>1</v>
      </c>
      <c r="V908">
        <v>1</v>
      </c>
      <c r="W908">
        <v>1</v>
      </c>
      <c r="X908">
        <v>5</v>
      </c>
      <c r="Y908">
        <v>5</v>
      </c>
      <c r="Z908">
        <v>2</v>
      </c>
      <c r="AA908">
        <v>5</v>
      </c>
      <c r="AB908">
        <v>1</v>
      </c>
      <c r="AC908">
        <v>3</v>
      </c>
      <c r="AD908">
        <v>3</v>
      </c>
      <c r="AF908">
        <v>3</v>
      </c>
      <c r="AG908">
        <v>5</v>
      </c>
      <c r="AH908">
        <v>3</v>
      </c>
      <c r="AI908">
        <v>3</v>
      </c>
      <c r="AJ908">
        <v>3</v>
      </c>
      <c r="AK908" t="s">
        <v>26</v>
      </c>
      <c r="AL908">
        <v>3</v>
      </c>
      <c r="AM908">
        <v>4</v>
      </c>
      <c r="AN908" t="s">
        <v>428</v>
      </c>
      <c r="AV908" s="109" t="s">
        <v>26</v>
      </c>
      <c r="AW908" t="s">
        <v>26</v>
      </c>
      <c r="AY908">
        <v>4</v>
      </c>
      <c r="AZ908" s="109">
        <v>4</v>
      </c>
      <c r="BA908" s="191" t="s">
        <v>311</v>
      </c>
      <c r="BB908" t="s">
        <v>308</v>
      </c>
      <c r="BD908">
        <f t="shared" si="65"/>
        <v>0</v>
      </c>
      <c r="BE908">
        <f t="shared" si="66"/>
        <v>0</v>
      </c>
      <c r="BF908">
        <f t="shared" si="66"/>
        <v>0</v>
      </c>
      <c r="BG908">
        <f t="shared" si="66"/>
        <v>0</v>
      </c>
      <c r="BH908">
        <f t="shared" si="66"/>
        <v>1</v>
      </c>
      <c r="BI908">
        <f t="shared" si="66"/>
        <v>0</v>
      </c>
      <c r="BJ908">
        <f t="shared" si="67"/>
        <v>0</v>
      </c>
      <c r="BK908">
        <f t="shared" si="68"/>
        <v>1</v>
      </c>
      <c r="BL908">
        <f t="shared" si="68"/>
        <v>1</v>
      </c>
      <c r="BM908">
        <f t="shared" si="68"/>
        <v>1</v>
      </c>
      <c r="BN908">
        <f t="shared" si="68"/>
        <v>0</v>
      </c>
      <c r="BO908">
        <f t="shared" si="68"/>
        <v>0</v>
      </c>
      <c r="BP908">
        <f t="shared" si="68"/>
        <v>0</v>
      </c>
    </row>
    <row r="909" spans="3:68" x14ac:dyDescent="0.2">
      <c r="C909" s="150" t="str">
        <f>IFERROR(VLOOKUP(TABLA!F909,BLIOTECAS!$C$1:$E$26,3,FALSE),"")</f>
        <v>Ciencias Sociales</v>
      </c>
      <c r="D909" s="209">
        <v>43970.664583333331</v>
      </c>
      <c r="E909" s="209" t="s">
        <v>418</v>
      </c>
      <c r="F909" t="s">
        <v>93</v>
      </c>
      <c r="G909" t="s">
        <v>305</v>
      </c>
      <c r="H909" t="s">
        <v>300</v>
      </c>
      <c r="I909" t="s">
        <v>306</v>
      </c>
      <c r="J909" t="s">
        <v>93</v>
      </c>
      <c r="K909" t="s">
        <v>97</v>
      </c>
      <c r="M909" t="s">
        <v>737</v>
      </c>
      <c r="S909" t="s">
        <v>26</v>
      </c>
      <c r="T909" t="s">
        <v>26</v>
      </c>
      <c r="U909">
        <v>1</v>
      </c>
      <c r="V909">
        <v>1</v>
      </c>
      <c r="W909">
        <v>1</v>
      </c>
      <c r="X909">
        <v>1</v>
      </c>
      <c r="Y909">
        <v>5</v>
      </c>
      <c r="Z909">
        <v>3</v>
      </c>
      <c r="AA909">
        <v>5</v>
      </c>
      <c r="AB909">
        <v>1</v>
      </c>
      <c r="AC909">
        <v>3</v>
      </c>
      <c r="AD909">
        <v>3</v>
      </c>
      <c r="AF909">
        <v>3</v>
      </c>
      <c r="AG909">
        <v>3</v>
      </c>
      <c r="AH909">
        <v>3</v>
      </c>
      <c r="AI909">
        <v>3</v>
      </c>
      <c r="AJ909">
        <v>3</v>
      </c>
      <c r="AK909" t="s">
        <v>26</v>
      </c>
      <c r="AL909">
        <v>3</v>
      </c>
      <c r="AM909">
        <v>3</v>
      </c>
      <c r="AN909" t="s">
        <v>424</v>
      </c>
      <c r="AV909" s="109" t="s">
        <v>270</v>
      </c>
      <c r="AW909" t="s">
        <v>26</v>
      </c>
      <c r="AY909">
        <v>3</v>
      </c>
      <c r="AZ909" s="109">
        <v>3</v>
      </c>
      <c r="BA909" s="191" t="s">
        <v>311</v>
      </c>
      <c r="BB909" t="s">
        <v>317</v>
      </c>
      <c r="BD909">
        <f t="shared" si="65"/>
        <v>1</v>
      </c>
      <c r="BE909">
        <f t="shared" si="66"/>
        <v>0</v>
      </c>
      <c r="BF909">
        <f t="shared" si="66"/>
        <v>0</v>
      </c>
      <c r="BG909">
        <f t="shared" si="66"/>
        <v>0</v>
      </c>
      <c r="BH909">
        <f t="shared" si="66"/>
        <v>0</v>
      </c>
      <c r="BI909">
        <f t="shared" si="66"/>
        <v>0</v>
      </c>
      <c r="BJ909">
        <f t="shared" si="67"/>
        <v>0</v>
      </c>
      <c r="BK909">
        <f t="shared" si="68"/>
        <v>0</v>
      </c>
      <c r="BL909">
        <f t="shared" si="68"/>
        <v>1</v>
      </c>
      <c r="BM909">
        <f t="shared" si="68"/>
        <v>0</v>
      </c>
      <c r="BN909">
        <f t="shared" si="68"/>
        <v>0</v>
      </c>
      <c r="BO909">
        <f t="shared" si="68"/>
        <v>0</v>
      </c>
      <c r="BP909">
        <f t="shared" si="68"/>
        <v>0</v>
      </c>
    </row>
    <row r="910" spans="3:68" x14ac:dyDescent="0.2">
      <c r="C910" s="150" t="str">
        <f>IFERROR(VLOOKUP(TABLA!F910,BLIOTECAS!$C$1:$E$26,3,FALSE),"")</f>
        <v>Ciencias Experimentales</v>
      </c>
      <c r="D910" s="209">
        <v>43970.664583333331</v>
      </c>
      <c r="E910" s="209" t="s">
        <v>396</v>
      </c>
      <c r="F910" t="s">
        <v>98</v>
      </c>
      <c r="G910" t="s">
        <v>301</v>
      </c>
      <c r="H910" t="s">
        <v>397</v>
      </c>
      <c r="I910" t="s">
        <v>315</v>
      </c>
      <c r="J910" t="s">
        <v>98</v>
      </c>
      <c r="S910" t="s">
        <v>26</v>
      </c>
      <c r="T910" t="s">
        <v>26</v>
      </c>
      <c r="U910">
        <v>1</v>
      </c>
      <c r="V910">
        <v>2</v>
      </c>
      <c r="W910">
        <v>1</v>
      </c>
      <c r="X910">
        <v>1</v>
      </c>
      <c r="Y910">
        <v>5</v>
      </c>
      <c r="Z910">
        <v>5</v>
      </c>
      <c r="AA910">
        <v>5</v>
      </c>
      <c r="AB910">
        <v>1</v>
      </c>
      <c r="AC910">
        <v>3</v>
      </c>
      <c r="AD910">
        <v>4</v>
      </c>
      <c r="AF910">
        <v>4</v>
      </c>
      <c r="AG910">
        <v>4</v>
      </c>
      <c r="AH910">
        <v>4</v>
      </c>
      <c r="AI910">
        <v>3</v>
      </c>
      <c r="AJ910">
        <v>4</v>
      </c>
      <c r="AK910" t="s">
        <v>26</v>
      </c>
      <c r="AL910">
        <v>3</v>
      </c>
      <c r="AM910">
        <v>2</v>
      </c>
      <c r="AN910" t="s">
        <v>408</v>
      </c>
      <c r="AV910" s="109" t="s">
        <v>26</v>
      </c>
      <c r="AW910" t="s">
        <v>26</v>
      </c>
      <c r="AY910">
        <v>5</v>
      </c>
      <c r="AZ910" s="109">
        <v>5</v>
      </c>
      <c r="BA910" s="191" t="s">
        <v>311</v>
      </c>
      <c r="BB910" t="s">
        <v>308</v>
      </c>
      <c r="BD910">
        <f t="shared" si="65"/>
        <v>0</v>
      </c>
      <c r="BE910">
        <f t="shared" si="66"/>
        <v>1</v>
      </c>
      <c r="BF910">
        <f t="shared" si="66"/>
        <v>0</v>
      </c>
      <c r="BG910">
        <f t="shared" si="66"/>
        <v>0</v>
      </c>
      <c r="BH910">
        <f t="shared" si="66"/>
        <v>0</v>
      </c>
      <c r="BI910">
        <f t="shared" si="66"/>
        <v>0</v>
      </c>
      <c r="BJ910">
        <f t="shared" si="67"/>
        <v>1</v>
      </c>
      <c r="BK910">
        <f t="shared" si="68"/>
        <v>0</v>
      </c>
      <c r="BL910">
        <f t="shared" si="68"/>
        <v>1</v>
      </c>
      <c r="BM910">
        <f t="shared" si="68"/>
        <v>1</v>
      </c>
      <c r="BN910">
        <f t="shared" si="68"/>
        <v>0</v>
      </c>
      <c r="BO910">
        <f t="shared" si="68"/>
        <v>0</v>
      </c>
      <c r="BP910">
        <f t="shared" si="68"/>
        <v>0</v>
      </c>
    </row>
    <row r="911" spans="3:68" x14ac:dyDescent="0.2">
      <c r="C911" s="150" t="str">
        <f>IFERROR(VLOOKUP(TABLA!F911,BLIOTECAS!$C$1:$E$26,3,FALSE),"")</f>
        <v>Humanidades</v>
      </c>
      <c r="D911" s="209">
        <v>43970.664583333331</v>
      </c>
      <c r="E911" s="209" t="s">
        <v>396</v>
      </c>
      <c r="F911" t="s">
        <v>102</v>
      </c>
      <c r="G911" t="s">
        <v>301</v>
      </c>
      <c r="H911" t="s">
        <v>300</v>
      </c>
      <c r="I911" t="s">
        <v>327</v>
      </c>
      <c r="J911" t="s">
        <v>310</v>
      </c>
      <c r="K911" t="s">
        <v>103</v>
      </c>
      <c r="L911" t="s">
        <v>104</v>
      </c>
      <c r="S911" t="s">
        <v>270</v>
      </c>
      <c r="T911" t="s">
        <v>270</v>
      </c>
      <c r="U911">
        <v>3</v>
      </c>
      <c r="V911">
        <v>1</v>
      </c>
      <c r="W911">
        <v>3</v>
      </c>
      <c r="X911">
        <v>2</v>
      </c>
      <c r="Y911">
        <v>5</v>
      </c>
      <c r="Z911">
        <v>3</v>
      </c>
      <c r="AA911">
        <v>5</v>
      </c>
      <c r="AB911">
        <v>2</v>
      </c>
      <c r="AC911">
        <v>3</v>
      </c>
      <c r="AD911">
        <v>4</v>
      </c>
      <c r="AF911">
        <v>3</v>
      </c>
      <c r="AG911">
        <v>5</v>
      </c>
      <c r="AH911">
        <v>3</v>
      </c>
      <c r="AI911">
        <v>2</v>
      </c>
      <c r="AJ911">
        <v>3</v>
      </c>
      <c r="AK911" t="s">
        <v>26</v>
      </c>
      <c r="AL911">
        <v>3</v>
      </c>
      <c r="AM911">
        <v>1</v>
      </c>
      <c r="AN911" t="s">
        <v>428</v>
      </c>
      <c r="AV911" s="109" t="s">
        <v>270</v>
      </c>
      <c r="AW911" t="s">
        <v>26</v>
      </c>
      <c r="AY911">
        <v>5</v>
      </c>
      <c r="AZ911" s="109">
        <v>5</v>
      </c>
      <c r="BA911" s="191" t="s">
        <v>311</v>
      </c>
      <c r="BB911" t="s">
        <v>317</v>
      </c>
      <c r="BD911">
        <f t="shared" si="65"/>
        <v>1</v>
      </c>
      <c r="BE911">
        <f t="shared" si="66"/>
        <v>0</v>
      </c>
      <c r="BF911">
        <f t="shared" si="66"/>
        <v>1</v>
      </c>
      <c r="BG911">
        <f t="shared" si="66"/>
        <v>0</v>
      </c>
      <c r="BH911">
        <f t="shared" si="66"/>
        <v>0</v>
      </c>
      <c r="BI911">
        <f t="shared" si="66"/>
        <v>0</v>
      </c>
      <c r="BJ911">
        <f t="shared" si="67"/>
        <v>0</v>
      </c>
      <c r="BK911">
        <f t="shared" si="68"/>
        <v>1</v>
      </c>
      <c r="BL911">
        <f t="shared" si="68"/>
        <v>1</v>
      </c>
      <c r="BM911">
        <f t="shared" si="68"/>
        <v>1</v>
      </c>
      <c r="BN911">
        <f t="shared" si="68"/>
        <v>0</v>
      </c>
      <c r="BO911">
        <f t="shared" si="68"/>
        <v>0</v>
      </c>
      <c r="BP911">
        <f t="shared" si="68"/>
        <v>0</v>
      </c>
    </row>
    <row r="912" spans="3:68" x14ac:dyDescent="0.2">
      <c r="C912" s="150" t="str">
        <f>IFERROR(VLOOKUP(TABLA!F912,BLIOTECAS!$C$1:$E$26,3,FALSE),"")</f>
        <v>Humanidades</v>
      </c>
      <c r="D912" s="209">
        <v>43970.663888888892</v>
      </c>
      <c r="E912" s="209" t="s">
        <v>396</v>
      </c>
      <c r="F912" t="s">
        <v>104</v>
      </c>
      <c r="G912" t="s">
        <v>300</v>
      </c>
      <c r="H912" t="s">
        <v>300</v>
      </c>
      <c r="I912" t="s">
        <v>306</v>
      </c>
      <c r="J912" t="s">
        <v>104</v>
      </c>
      <c r="K912" t="s">
        <v>309</v>
      </c>
      <c r="L912" t="s">
        <v>103</v>
      </c>
      <c r="S912" t="s">
        <v>26</v>
      </c>
      <c r="T912" t="s">
        <v>270</v>
      </c>
      <c r="U912">
        <v>3</v>
      </c>
      <c r="V912">
        <v>1</v>
      </c>
      <c r="W912">
        <v>1</v>
      </c>
      <c r="X912">
        <v>3</v>
      </c>
      <c r="Y912">
        <v>3</v>
      </c>
      <c r="Z912">
        <v>3</v>
      </c>
      <c r="AA912">
        <v>2</v>
      </c>
      <c r="AB912">
        <v>2</v>
      </c>
      <c r="AC912">
        <v>2</v>
      </c>
      <c r="AD912">
        <v>4</v>
      </c>
      <c r="AF912">
        <v>3</v>
      </c>
      <c r="AG912">
        <v>3</v>
      </c>
      <c r="AH912">
        <v>3</v>
      </c>
      <c r="AI912">
        <v>2</v>
      </c>
      <c r="AJ912">
        <v>3</v>
      </c>
      <c r="AK912" t="s">
        <v>26</v>
      </c>
      <c r="AL912">
        <v>2</v>
      </c>
      <c r="AM912">
        <v>2</v>
      </c>
      <c r="AN912" t="s">
        <v>446</v>
      </c>
      <c r="AV912" s="109" t="s">
        <v>26</v>
      </c>
      <c r="AW912" t="s">
        <v>26</v>
      </c>
      <c r="AY912">
        <v>3</v>
      </c>
      <c r="AZ912" s="109">
        <v>3</v>
      </c>
      <c r="BA912" s="191" t="s">
        <v>319</v>
      </c>
      <c r="BB912" t="s">
        <v>317</v>
      </c>
      <c r="BD912">
        <f t="shared" si="65"/>
        <v>1</v>
      </c>
      <c r="BE912">
        <f t="shared" si="66"/>
        <v>0</v>
      </c>
      <c r="BF912">
        <f t="shared" si="66"/>
        <v>0</v>
      </c>
      <c r="BG912">
        <f t="shared" si="66"/>
        <v>0</v>
      </c>
      <c r="BH912">
        <f t="shared" si="66"/>
        <v>0</v>
      </c>
      <c r="BI912">
        <f t="shared" si="66"/>
        <v>0</v>
      </c>
      <c r="BJ912">
        <f t="shared" si="67"/>
        <v>0</v>
      </c>
      <c r="BK912">
        <f t="shared" si="68"/>
        <v>1</v>
      </c>
      <c r="BL912">
        <f t="shared" si="68"/>
        <v>0</v>
      </c>
      <c r="BM912">
        <f t="shared" si="68"/>
        <v>0</v>
      </c>
      <c r="BN912">
        <f t="shared" si="68"/>
        <v>1</v>
      </c>
      <c r="BO912">
        <f t="shared" si="68"/>
        <v>0</v>
      </c>
      <c r="BP912">
        <f t="shared" si="68"/>
        <v>0</v>
      </c>
    </row>
    <row r="913" spans="3:68" x14ac:dyDescent="0.2">
      <c r="C913" s="150" t="str">
        <f>IFERROR(VLOOKUP(TABLA!F913,BLIOTECAS!$C$1:$E$26,3,FALSE),"")</f>
        <v>Humanidades</v>
      </c>
      <c r="D913" s="209">
        <v>43970.661805555559</v>
      </c>
      <c r="E913" s="209" t="s">
        <v>396</v>
      </c>
      <c r="F913" t="s">
        <v>89</v>
      </c>
      <c r="G913" t="s">
        <v>305</v>
      </c>
      <c r="H913" t="s">
        <v>301</v>
      </c>
      <c r="I913" t="s">
        <v>315</v>
      </c>
      <c r="J913" t="s">
        <v>309</v>
      </c>
      <c r="K913" t="s">
        <v>89</v>
      </c>
      <c r="L913" t="s">
        <v>104</v>
      </c>
      <c r="S913" t="s">
        <v>270</v>
      </c>
      <c r="T913" t="s">
        <v>270</v>
      </c>
      <c r="U913">
        <v>2</v>
      </c>
      <c r="V913">
        <v>2</v>
      </c>
      <c r="W913">
        <v>3</v>
      </c>
      <c r="X913">
        <v>3</v>
      </c>
      <c r="Y913">
        <v>3</v>
      </c>
      <c r="Z913">
        <v>2</v>
      </c>
      <c r="AA913">
        <v>4</v>
      </c>
      <c r="AB913">
        <v>1</v>
      </c>
      <c r="AC913">
        <v>4</v>
      </c>
      <c r="AD913">
        <v>4</v>
      </c>
      <c r="AF913">
        <v>5</v>
      </c>
      <c r="AG913">
        <v>4</v>
      </c>
      <c r="AH913">
        <v>5</v>
      </c>
      <c r="AI913">
        <v>4</v>
      </c>
      <c r="AJ913">
        <v>3</v>
      </c>
      <c r="AK913" t="s">
        <v>26</v>
      </c>
      <c r="AL913">
        <v>4</v>
      </c>
      <c r="AM913">
        <v>4</v>
      </c>
      <c r="AN913" t="s">
        <v>408</v>
      </c>
      <c r="AV913" s="109" t="s">
        <v>270</v>
      </c>
      <c r="AW913" t="s">
        <v>26</v>
      </c>
      <c r="AY913">
        <v>4</v>
      </c>
      <c r="AZ913" s="109">
        <v>5</v>
      </c>
      <c r="BA913" s="191" t="s">
        <v>303</v>
      </c>
      <c r="BB913" t="s">
        <v>308</v>
      </c>
      <c r="BD913">
        <f t="shared" si="65"/>
        <v>0</v>
      </c>
      <c r="BE913">
        <f t="shared" si="66"/>
        <v>1</v>
      </c>
      <c r="BF913">
        <f t="shared" si="66"/>
        <v>0</v>
      </c>
      <c r="BG913">
        <f t="shared" si="66"/>
        <v>0</v>
      </c>
      <c r="BH913">
        <f t="shared" si="66"/>
        <v>0</v>
      </c>
      <c r="BI913">
        <f t="shared" si="66"/>
        <v>0</v>
      </c>
      <c r="BJ913">
        <f t="shared" si="67"/>
        <v>1</v>
      </c>
      <c r="BK913">
        <f t="shared" si="68"/>
        <v>0</v>
      </c>
      <c r="BL913">
        <f t="shared" si="68"/>
        <v>1</v>
      </c>
      <c r="BM913">
        <f t="shared" si="68"/>
        <v>1</v>
      </c>
      <c r="BN913">
        <f t="shared" si="68"/>
        <v>0</v>
      </c>
      <c r="BO913">
        <f t="shared" si="68"/>
        <v>0</v>
      </c>
      <c r="BP913">
        <f t="shared" si="68"/>
        <v>0</v>
      </c>
    </row>
    <row r="914" spans="3:68" x14ac:dyDescent="0.2">
      <c r="C914" s="150" t="str">
        <f>IFERROR(VLOOKUP(TABLA!F914,BLIOTECAS!$C$1:$E$26,3,FALSE),"")</f>
        <v>Ciencias de la Salud</v>
      </c>
      <c r="D914" s="209">
        <v>43970.661111111112</v>
      </c>
      <c r="E914" s="209" t="s">
        <v>396</v>
      </c>
      <c r="F914" t="s">
        <v>222</v>
      </c>
      <c r="G914" t="s">
        <v>305</v>
      </c>
      <c r="H914" t="s">
        <v>305</v>
      </c>
      <c r="I914" t="s">
        <v>306</v>
      </c>
      <c r="J914" t="s">
        <v>222</v>
      </c>
      <c r="K914" t="s">
        <v>106</v>
      </c>
      <c r="L914" t="s">
        <v>309</v>
      </c>
      <c r="S914" t="s">
        <v>26</v>
      </c>
      <c r="T914" t="s">
        <v>270</v>
      </c>
      <c r="U914">
        <v>5</v>
      </c>
      <c r="V914">
        <v>1</v>
      </c>
      <c r="W914">
        <v>3</v>
      </c>
      <c r="X914">
        <v>1</v>
      </c>
      <c r="Y914">
        <v>5</v>
      </c>
      <c r="Z914">
        <v>3</v>
      </c>
      <c r="AA914">
        <v>5</v>
      </c>
      <c r="AB914">
        <v>1</v>
      </c>
      <c r="AC914">
        <v>2</v>
      </c>
      <c r="AD914">
        <v>5</v>
      </c>
      <c r="AF914">
        <v>2</v>
      </c>
      <c r="AG914">
        <v>5</v>
      </c>
      <c r="AH914">
        <v>3</v>
      </c>
      <c r="AI914">
        <v>3</v>
      </c>
      <c r="AJ914">
        <v>5</v>
      </c>
      <c r="AK914" t="s">
        <v>26</v>
      </c>
      <c r="AL914">
        <v>5</v>
      </c>
      <c r="AM914">
        <v>2</v>
      </c>
      <c r="AN914" t="s">
        <v>400</v>
      </c>
      <c r="AV914" s="109" t="s">
        <v>26</v>
      </c>
      <c r="AW914" t="s">
        <v>26</v>
      </c>
      <c r="AY914">
        <v>5</v>
      </c>
      <c r="AZ914" s="109">
        <v>5</v>
      </c>
      <c r="BA914" s="191" t="s">
        <v>311</v>
      </c>
      <c r="BB914" t="s">
        <v>317</v>
      </c>
      <c r="BD914">
        <f t="shared" si="65"/>
        <v>1</v>
      </c>
      <c r="BE914">
        <f t="shared" si="66"/>
        <v>0</v>
      </c>
      <c r="BF914">
        <f t="shared" si="66"/>
        <v>0</v>
      </c>
      <c r="BG914">
        <f t="shared" si="66"/>
        <v>0</v>
      </c>
      <c r="BH914">
        <f t="shared" si="66"/>
        <v>0</v>
      </c>
      <c r="BI914">
        <f t="shared" si="66"/>
        <v>0</v>
      </c>
      <c r="BJ914">
        <f t="shared" si="67"/>
        <v>0</v>
      </c>
      <c r="BK914">
        <f t="shared" si="68"/>
        <v>0</v>
      </c>
      <c r="BL914">
        <f t="shared" si="68"/>
        <v>1</v>
      </c>
      <c r="BM914">
        <f t="shared" si="68"/>
        <v>1</v>
      </c>
      <c r="BN914">
        <f t="shared" si="68"/>
        <v>0</v>
      </c>
      <c r="BO914">
        <f t="shared" si="68"/>
        <v>0</v>
      </c>
      <c r="BP914">
        <f t="shared" si="68"/>
        <v>0</v>
      </c>
    </row>
    <row r="915" spans="3:68" x14ac:dyDescent="0.2">
      <c r="C915" s="150" t="str">
        <f>IFERROR(VLOOKUP(TABLA!F915,BLIOTECAS!$C$1:$E$26,3,FALSE),"")</f>
        <v>Ciencias de la Salud</v>
      </c>
      <c r="D915" s="209">
        <v>43970.661111111112</v>
      </c>
      <c r="E915" s="209" t="s">
        <v>401</v>
      </c>
      <c r="F915" t="s">
        <v>106</v>
      </c>
      <c r="G915" t="s">
        <v>305</v>
      </c>
      <c r="H915" t="s">
        <v>300</v>
      </c>
      <c r="I915" t="s">
        <v>357</v>
      </c>
      <c r="J915" t="s">
        <v>104</v>
      </c>
      <c r="K915" t="s">
        <v>106</v>
      </c>
      <c r="L915" t="s">
        <v>222</v>
      </c>
      <c r="M915" t="s">
        <v>738</v>
      </c>
      <c r="S915" t="s">
        <v>26</v>
      </c>
      <c r="T915" t="s">
        <v>270</v>
      </c>
      <c r="U915">
        <v>3</v>
      </c>
      <c r="V915">
        <v>2</v>
      </c>
      <c r="W915">
        <v>3</v>
      </c>
      <c r="X915">
        <v>1</v>
      </c>
      <c r="Y915">
        <v>1</v>
      </c>
      <c r="Z915">
        <v>4</v>
      </c>
      <c r="AA915">
        <v>1</v>
      </c>
      <c r="AB915">
        <v>3</v>
      </c>
      <c r="AC915">
        <v>4</v>
      </c>
      <c r="AD915">
        <v>4</v>
      </c>
      <c r="AF915">
        <v>5</v>
      </c>
      <c r="AG915">
        <v>5</v>
      </c>
      <c r="AH915">
        <v>4</v>
      </c>
      <c r="AI915">
        <v>3</v>
      </c>
      <c r="AJ915">
        <v>4</v>
      </c>
      <c r="AK915" t="s">
        <v>270</v>
      </c>
      <c r="AL915">
        <v>5</v>
      </c>
      <c r="AM915">
        <v>3</v>
      </c>
      <c r="AN915" t="s">
        <v>307</v>
      </c>
      <c r="AV915" s="109" t="s">
        <v>270</v>
      </c>
      <c r="AW915" t="s">
        <v>26</v>
      </c>
      <c r="AY915">
        <v>5</v>
      </c>
      <c r="AZ915" s="109">
        <v>5</v>
      </c>
      <c r="BA915" s="191" t="s">
        <v>311</v>
      </c>
      <c r="BB915" t="s">
        <v>308</v>
      </c>
      <c r="BD915">
        <f t="shared" si="65"/>
        <v>1</v>
      </c>
      <c r="BE915">
        <f t="shared" si="66"/>
        <v>0</v>
      </c>
      <c r="BF915">
        <f t="shared" si="66"/>
        <v>1</v>
      </c>
      <c r="BG915">
        <f t="shared" si="66"/>
        <v>0</v>
      </c>
      <c r="BH915">
        <f t="shared" si="66"/>
        <v>1</v>
      </c>
      <c r="BI915">
        <f t="shared" si="66"/>
        <v>0</v>
      </c>
      <c r="BJ915">
        <f t="shared" si="67"/>
        <v>0</v>
      </c>
      <c r="BK915">
        <f t="shared" si="68"/>
        <v>0</v>
      </c>
      <c r="BL915">
        <f t="shared" si="68"/>
        <v>0</v>
      </c>
      <c r="BM915">
        <f t="shared" si="68"/>
        <v>0</v>
      </c>
      <c r="BN915">
        <f t="shared" si="68"/>
        <v>0</v>
      </c>
      <c r="BO915">
        <f t="shared" si="68"/>
        <v>1</v>
      </c>
      <c r="BP915">
        <f t="shared" si="68"/>
        <v>0</v>
      </c>
    </row>
    <row r="916" spans="3:68" x14ac:dyDescent="0.2">
      <c r="C916" s="150" t="str">
        <f>IFERROR(VLOOKUP(TABLA!F916,BLIOTECAS!$C$1:$E$26,3,FALSE),"")</f>
        <v>Ciencias de la Salud</v>
      </c>
      <c r="D916" s="209">
        <v>43970.660416666666</v>
      </c>
      <c r="E916" s="209" t="s">
        <v>396</v>
      </c>
      <c r="F916" t="s">
        <v>106</v>
      </c>
      <c r="G916" t="s">
        <v>305</v>
      </c>
      <c r="H916" t="s">
        <v>305</v>
      </c>
      <c r="I916" t="s">
        <v>306</v>
      </c>
      <c r="J916" t="s">
        <v>106</v>
      </c>
      <c r="K916" t="s">
        <v>222</v>
      </c>
      <c r="L916" t="s">
        <v>309</v>
      </c>
      <c r="S916" t="s">
        <v>26</v>
      </c>
      <c r="T916" t="s">
        <v>270</v>
      </c>
      <c r="U916">
        <v>4</v>
      </c>
      <c r="V916">
        <v>1</v>
      </c>
      <c r="W916">
        <v>4</v>
      </c>
      <c r="X916">
        <v>2</v>
      </c>
      <c r="Y916">
        <v>5</v>
      </c>
      <c r="Z916">
        <v>3</v>
      </c>
      <c r="AA916">
        <v>5</v>
      </c>
      <c r="AB916">
        <v>1</v>
      </c>
      <c r="AC916">
        <v>4</v>
      </c>
      <c r="AD916">
        <v>4</v>
      </c>
      <c r="AF916">
        <v>5</v>
      </c>
      <c r="AG916">
        <v>5</v>
      </c>
      <c r="AH916">
        <v>5</v>
      </c>
      <c r="AI916">
        <v>5</v>
      </c>
      <c r="AJ916">
        <v>5</v>
      </c>
      <c r="AK916" t="s">
        <v>26</v>
      </c>
      <c r="AL916">
        <v>5</v>
      </c>
      <c r="AM916">
        <v>1</v>
      </c>
      <c r="AN916" t="s">
        <v>400</v>
      </c>
      <c r="AV916" s="109" t="s">
        <v>26</v>
      </c>
      <c r="AW916" t="s">
        <v>26</v>
      </c>
      <c r="AY916">
        <v>5</v>
      </c>
      <c r="AZ916" s="109">
        <v>5</v>
      </c>
      <c r="BA916" s="191" t="s">
        <v>303</v>
      </c>
      <c r="BB916" t="s">
        <v>308</v>
      </c>
      <c r="BD916">
        <f t="shared" si="65"/>
        <v>1</v>
      </c>
      <c r="BE916">
        <f t="shared" si="66"/>
        <v>0</v>
      </c>
      <c r="BF916">
        <f t="shared" si="66"/>
        <v>0</v>
      </c>
      <c r="BG916">
        <f t="shared" si="66"/>
        <v>0</v>
      </c>
      <c r="BH916">
        <f t="shared" si="66"/>
        <v>0</v>
      </c>
      <c r="BI916">
        <f t="shared" si="66"/>
        <v>0</v>
      </c>
      <c r="BJ916">
        <f t="shared" si="67"/>
        <v>0</v>
      </c>
      <c r="BK916">
        <f t="shared" si="68"/>
        <v>0</v>
      </c>
      <c r="BL916">
        <f t="shared" si="68"/>
        <v>1</v>
      </c>
      <c r="BM916">
        <f t="shared" si="68"/>
        <v>1</v>
      </c>
      <c r="BN916">
        <f t="shared" si="68"/>
        <v>0</v>
      </c>
      <c r="BO916">
        <f t="shared" si="68"/>
        <v>0</v>
      </c>
      <c r="BP916">
        <f t="shared" si="68"/>
        <v>0</v>
      </c>
    </row>
    <row r="917" spans="3:68" x14ac:dyDescent="0.2">
      <c r="C917" s="150" t="str">
        <f>IFERROR(VLOOKUP(TABLA!F917,BLIOTECAS!$C$1:$E$26,3,FALSE),"")</f>
        <v>Humanidades</v>
      </c>
      <c r="D917" s="209">
        <v>43970.660416666666</v>
      </c>
      <c r="E917" s="209" t="s">
        <v>396</v>
      </c>
      <c r="F917" t="s">
        <v>102</v>
      </c>
      <c r="G917" t="s">
        <v>305</v>
      </c>
      <c r="H917" t="s">
        <v>305</v>
      </c>
      <c r="I917" t="s">
        <v>327</v>
      </c>
      <c r="J917" t="s">
        <v>309</v>
      </c>
      <c r="K917" t="s">
        <v>310</v>
      </c>
      <c r="L917" t="s">
        <v>104</v>
      </c>
      <c r="M917" t="s">
        <v>339</v>
      </c>
      <c r="S917" t="s">
        <v>270</v>
      </c>
      <c r="T917" t="s">
        <v>270</v>
      </c>
      <c r="U917">
        <v>4</v>
      </c>
      <c r="V917">
        <v>2</v>
      </c>
      <c r="W917">
        <v>4</v>
      </c>
      <c r="X917">
        <v>3</v>
      </c>
      <c r="Y917">
        <v>4</v>
      </c>
      <c r="Z917">
        <v>4</v>
      </c>
      <c r="AA917">
        <v>4</v>
      </c>
      <c r="AB917">
        <v>3</v>
      </c>
      <c r="AC917">
        <v>2</v>
      </c>
      <c r="AD917">
        <v>2</v>
      </c>
      <c r="AF917">
        <v>3</v>
      </c>
      <c r="AG917">
        <v>3</v>
      </c>
      <c r="AH917">
        <v>3</v>
      </c>
      <c r="AI917">
        <v>3</v>
      </c>
      <c r="AJ917">
        <v>3</v>
      </c>
      <c r="AK917" t="s">
        <v>26</v>
      </c>
      <c r="AL917">
        <v>3</v>
      </c>
      <c r="AM917">
        <v>3</v>
      </c>
      <c r="AN917" t="s">
        <v>428</v>
      </c>
      <c r="AV917" s="109" t="s">
        <v>26</v>
      </c>
      <c r="AW917" t="s">
        <v>270</v>
      </c>
      <c r="AX917" t="s">
        <v>328</v>
      </c>
      <c r="AY917">
        <v>4</v>
      </c>
      <c r="AZ917" s="109">
        <v>4</v>
      </c>
      <c r="BA917" s="191" t="s">
        <v>311</v>
      </c>
      <c r="BB917" t="s">
        <v>308</v>
      </c>
      <c r="BD917">
        <f t="shared" si="65"/>
        <v>1</v>
      </c>
      <c r="BE917">
        <f t="shared" si="66"/>
        <v>0</v>
      </c>
      <c r="BF917">
        <f t="shared" si="66"/>
        <v>1</v>
      </c>
      <c r="BG917">
        <f t="shared" si="66"/>
        <v>0</v>
      </c>
      <c r="BH917">
        <f t="shared" si="66"/>
        <v>0</v>
      </c>
      <c r="BI917">
        <f t="shared" si="66"/>
        <v>0</v>
      </c>
      <c r="BJ917">
        <f t="shared" si="67"/>
        <v>0</v>
      </c>
      <c r="BK917">
        <f t="shared" si="68"/>
        <v>1</v>
      </c>
      <c r="BL917">
        <f t="shared" si="68"/>
        <v>1</v>
      </c>
      <c r="BM917">
        <f t="shared" si="68"/>
        <v>1</v>
      </c>
      <c r="BN917">
        <f t="shared" si="68"/>
        <v>0</v>
      </c>
      <c r="BO917">
        <f t="shared" si="68"/>
        <v>0</v>
      </c>
      <c r="BP917">
        <f t="shared" si="68"/>
        <v>0</v>
      </c>
    </row>
    <row r="918" spans="3:68" x14ac:dyDescent="0.2">
      <c r="C918" s="150" t="str">
        <f>IFERROR(VLOOKUP(TABLA!F918,BLIOTECAS!$C$1:$E$26,3,FALSE),"")</f>
        <v>Ciencias Experimentales</v>
      </c>
      <c r="D918" s="209">
        <v>43970.659722222219</v>
      </c>
      <c r="E918" s="209" t="s">
        <v>396</v>
      </c>
      <c r="F918" t="s">
        <v>98</v>
      </c>
      <c r="G918" t="s">
        <v>301</v>
      </c>
      <c r="H918" t="s">
        <v>305</v>
      </c>
      <c r="I918" t="s">
        <v>306</v>
      </c>
      <c r="J918" t="s">
        <v>98</v>
      </c>
      <c r="S918" t="s">
        <v>270</v>
      </c>
      <c r="T918" t="s">
        <v>270</v>
      </c>
      <c r="U918">
        <v>3</v>
      </c>
      <c r="V918">
        <v>1</v>
      </c>
      <c r="W918">
        <v>1</v>
      </c>
      <c r="X918">
        <v>1</v>
      </c>
      <c r="Y918">
        <v>5</v>
      </c>
      <c r="Z918">
        <v>4</v>
      </c>
      <c r="AA918">
        <v>5</v>
      </c>
      <c r="AB918">
        <v>2</v>
      </c>
      <c r="AC918">
        <v>4</v>
      </c>
      <c r="AD918">
        <v>4</v>
      </c>
      <c r="AF918">
        <v>4</v>
      </c>
      <c r="AG918">
        <v>2</v>
      </c>
      <c r="AH918">
        <v>4</v>
      </c>
      <c r="AI918">
        <v>1</v>
      </c>
      <c r="AJ918">
        <v>1</v>
      </c>
      <c r="AK918" t="s">
        <v>26</v>
      </c>
      <c r="AL918">
        <v>3</v>
      </c>
      <c r="AM918">
        <v>3</v>
      </c>
      <c r="AN918" t="s">
        <v>400</v>
      </c>
      <c r="AV918" s="109" t="s">
        <v>26</v>
      </c>
      <c r="AW918" t="s">
        <v>26</v>
      </c>
      <c r="AY918">
        <v>3</v>
      </c>
      <c r="AZ918" s="109">
        <v>4</v>
      </c>
      <c r="BA918" s="191" t="s">
        <v>319</v>
      </c>
      <c r="BB918" t="s">
        <v>317</v>
      </c>
      <c r="BC918" t="s">
        <v>739</v>
      </c>
      <c r="BD918">
        <f t="shared" si="65"/>
        <v>1</v>
      </c>
      <c r="BE918">
        <f t="shared" si="66"/>
        <v>0</v>
      </c>
      <c r="BF918">
        <f t="shared" si="66"/>
        <v>0</v>
      </c>
      <c r="BG918">
        <f t="shared" si="66"/>
        <v>0</v>
      </c>
      <c r="BH918">
        <f t="shared" si="66"/>
        <v>0</v>
      </c>
      <c r="BI918">
        <f t="shared" si="66"/>
        <v>0</v>
      </c>
      <c r="BJ918">
        <f t="shared" si="67"/>
        <v>0</v>
      </c>
      <c r="BK918">
        <f t="shared" si="68"/>
        <v>0</v>
      </c>
      <c r="BL918">
        <f t="shared" si="68"/>
        <v>1</v>
      </c>
      <c r="BM918">
        <f t="shared" si="68"/>
        <v>1</v>
      </c>
      <c r="BN918">
        <f t="shared" si="68"/>
        <v>0</v>
      </c>
      <c r="BO918">
        <f t="shared" si="68"/>
        <v>0</v>
      </c>
      <c r="BP918">
        <f t="shared" si="68"/>
        <v>0</v>
      </c>
    </row>
    <row r="919" spans="3:68" x14ac:dyDescent="0.2">
      <c r="C919" s="150" t="str">
        <f>IFERROR(VLOOKUP(TABLA!F919,BLIOTECAS!$C$1:$E$26,3,FALSE),"")</f>
        <v>Ciencias de la Salud</v>
      </c>
      <c r="D919" s="209">
        <v>43970.659722222219</v>
      </c>
      <c r="E919" s="209" t="s">
        <v>396</v>
      </c>
      <c r="F919" t="s">
        <v>109</v>
      </c>
      <c r="G919" t="s">
        <v>300</v>
      </c>
      <c r="H919" t="s">
        <v>397</v>
      </c>
      <c r="I919" t="s">
        <v>306</v>
      </c>
      <c r="J919" t="s">
        <v>109</v>
      </c>
      <c r="K919" t="s">
        <v>309</v>
      </c>
      <c r="L919" t="s">
        <v>84</v>
      </c>
      <c r="S919" t="s">
        <v>270</v>
      </c>
      <c r="T919" t="s">
        <v>270</v>
      </c>
      <c r="U919">
        <v>3</v>
      </c>
      <c r="V919">
        <v>1</v>
      </c>
      <c r="W919">
        <v>1</v>
      </c>
      <c r="X919">
        <v>1</v>
      </c>
      <c r="Y919">
        <v>5</v>
      </c>
      <c r="Z919">
        <v>1</v>
      </c>
      <c r="AA919">
        <v>4</v>
      </c>
      <c r="AB919">
        <v>1</v>
      </c>
      <c r="AC919">
        <v>3</v>
      </c>
      <c r="AD919">
        <v>3</v>
      </c>
      <c r="AF919">
        <v>4</v>
      </c>
      <c r="AG919">
        <v>4</v>
      </c>
      <c r="AH919">
        <v>3</v>
      </c>
      <c r="AI919">
        <v>3</v>
      </c>
      <c r="AJ919">
        <v>3</v>
      </c>
      <c r="AK919" t="s">
        <v>26</v>
      </c>
      <c r="AL919">
        <v>4</v>
      </c>
      <c r="AM919">
        <v>3</v>
      </c>
      <c r="AN919" t="s">
        <v>405</v>
      </c>
      <c r="AV919" s="109" t="s">
        <v>270</v>
      </c>
      <c r="AW919" t="s">
        <v>26</v>
      </c>
      <c r="AY919">
        <v>4</v>
      </c>
      <c r="AZ919" s="109">
        <v>5</v>
      </c>
      <c r="BA919" s="191" t="s">
        <v>311</v>
      </c>
      <c r="BB919" t="s">
        <v>308</v>
      </c>
      <c r="BC919" t="s">
        <v>740</v>
      </c>
      <c r="BD919">
        <f t="shared" si="65"/>
        <v>1</v>
      </c>
      <c r="BE919">
        <f t="shared" si="66"/>
        <v>0</v>
      </c>
      <c r="BF919">
        <f t="shared" si="66"/>
        <v>0</v>
      </c>
      <c r="BG919">
        <f t="shared" si="66"/>
        <v>0</v>
      </c>
      <c r="BH919">
        <f t="shared" si="66"/>
        <v>0</v>
      </c>
      <c r="BI919">
        <f t="shared" si="66"/>
        <v>0</v>
      </c>
      <c r="BJ919">
        <f t="shared" si="67"/>
        <v>1</v>
      </c>
      <c r="BK919">
        <f t="shared" si="68"/>
        <v>1</v>
      </c>
      <c r="BL919">
        <f t="shared" si="68"/>
        <v>1</v>
      </c>
      <c r="BM919">
        <f t="shared" si="68"/>
        <v>1</v>
      </c>
      <c r="BN919">
        <f t="shared" si="68"/>
        <v>0</v>
      </c>
      <c r="BO919">
        <f t="shared" si="68"/>
        <v>0</v>
      </c>
      <c r="BP919">
        <f t="shared" si="68"/>
        <v>0</v>
      </c>
    </row>
    <row r="920" spans="3:68" x14ac:dyDescent="0.2">
      <c r="C920" s="150" t="str">
        <f>IFERROR(VLOOKUP(TABLA!F920,BLIOTECAS!$C$1:$E$26,3,FALSE),"")</f>
        <v>Ciencias de la Salud</v>
      </c>
      <c r="D920" s="209">
        <v>43970.65902777778</v>
      </c>
      <c r="E920" s="209" t="s">
        <v>396</v>
      </c>
      <c r="F920" t="s">
        <v>106</v>
      </c>
      <c r="G920" t="s">
        <v>305</v>
      </c>
      <c r="H920" t="s">
        <v>300</v>
      </c>
      <c r="I920" t="s">
        <v>306</v>
      </c>
      <c r="J920" t="s">
        <v>106</v>
      </c>
      <c r="K920" t="s">
        <v>107</v>
      </c>
      <c r="M920" t="s">
        <v>352</v>
      </c>
      <c r="S920" t="s">
        <v>26</v>
      </c>
      <c r="T920" t="s">
        <v>270</v>
      </c>
      <c r="U920">
        <v>2</v>
      </c>
      <c r="V920">
        <v>2</v>
      </c>
      <c r="W920">
        <v>3</v>
      </c>
      <c r="X920">
        <v>3</v>
      </c>
      <c r="Y920">
        <v>2</v>
      </c>
      <c r="Z920">
        <v>5</v>
      </c>
      <c r="AA920">
        <v>4</v>
      </c>
      <c r="AB920">
        <v>3</v>
      </c>
      <c r="AC920">
        <v>3</v>
      </c>
      <c r="AD920">
        <v>4</v>
      </c>
      <c r="AF920">
        <v>2</v>
      </c>
      <c r="AG920">
        <v>4</v>
      </c>
      <c r="AH920">
        <v>4</v>
      </c>
      <c r="AI920">
        <v>3</v>
      </c>
      <c r="AJ920">
        <v>4</v>
      </c>
      <c r="AK920" t="s">
        <v>26</v>
      </c>
      <c r="AL920">
        <v>4</v>
      </c>
      <c r="AM920">
        <v>4</v>
      </c>
      <c r="AN920" t="s">
        <v>354</v>
      </c>
      <c r="AV920" s="109" t="s">
        <v>26</v>
      </c>
      <c r="AW920" t="s">
        <v>26</v>
      </c>
      <c r="AY920">
        <v>4</v>
      </c>
      <c r="AZ920" s="109">
        <v>4</v>
      </c>
      <c r="BA920" s="191" t="s">
        <v>311</v>
      </c>
      <c r="BB920" t="s">
        <v>308</v>
      </c>
      <c r="BD920">
        <f t="shared" si="65"/>
        <v>1</v>
      </c>
      <c r="BE920">
        <f t="shared" si="66"/>
        <v>0</v>
      </c>
      <c r="BF920">
        <f t="shared" si="66"/>
        <v>0</v>
      </c>
      <c r="BG920">
        <f t="shared" si="66"/>
        <v>0</v>
      </c>
      <c r="BH920">
        <f t="shared" si="66"/>
        <v>0</v>
      </c>
      <c r="BI920">
        <f t="shared" si="66"/>
        <v>0</v>
      </c>
      <c r="BJ920">
        <f t="shared" si="67"/>
        <v>1</v>
      </c>
      <c r="BK920">
        <f t="shared" si="68"/>
        <v>0</v>
      </c>
      <c r="BL920">
        <f t="shared" si="68"/>
        <v>0</v>
      </c>
      <c r="BM920">
        <f t="shared" si="68"/>
        <v>1</v>
      </c>
      <c r="BN920">
        <f t="shared" si="68"/>
        <v>0</v>
      </c>
      <c r="BO920">
        <f t="shared" si="68"/>
        <v>0</v>
      </c>
      <c r="BP920">
        <f t="shared" si="68"/>
        <v>0</v>
      </c>
    </row>
    <row r="921" spans="3:68" x14ac:dyDescent="0.2">
      <c r="C921" s="150" t="str">
        <f>IFERROR(VLOOKUP(TABLA!F921,BLIOTECAS!$C$1:$E$26,3,FALSE),"")</f>
        <v>Ciencias Experimentales</v>
      </c>
      <c r="D921" s="209">
        <v>43970.65902777778</v>
      </c>
      <c r="E921" s="209" t="s">
        <v>396</v>
      </c>
      <c r="F921" t="s">
        <v>94</v>
      </c>
      <c r="G921" t="s">
        <v>301</v>
      </c>
      <c r="H921" t="s">
        <v>300</v>
      </c>
      <c r="I921" t="s">
        <v>327</v>
      </c>
      <c r="J921" t="s">
        <v>94</v>
      </c>
      <c r="K921" t="s">
        <v>309</v>
      </c>
      <c r="L921" t="s">
        <v>96</v>
      </c>
      <c r="M921" t="s">
        <v>741</v>
      </c>
      <c r="S921" t="s">
        <v>270</v>
      </c>
      <c r="T921" t="s">
        <v>270</v>
      </c>
      <c r="U921">
        <v>5</v>
      </c>
      <c r="V921">
        <v>1</v>
      </c>
      <c r="W921">
        <v>1</v>
      </c>
      <c r="X921">
        <v>5</v>
      </c>
      <c r="Y921">
        <v>5</v>
      </c>
      <c r="Z921">
        <v>5</v>
      </c>
      <c r="AA921">
        <v>5</v>
      </c>
      <c r="AB921">
        <v>5</v>
      </c>
      <c r="AC921">
        <v>5</v>
      </c>
      <c r="AD921">
        <v>5</v>
      </c>
      <c r="AF921">
        <v>5</v>
      </c>
      <c r="AG921">
        <v>4</v>
      </c>
      <c r="AH921">
        <v>5</v>
      </c>
      <c r="AI921">
        <v>5</v>
      </c>
      <c r="AJ921">
        <v>5</v>
      </c>
      <c r="AK921" t="s">
        <v>26</v>
      </c>
      <c r="AL921">
        <v>5</v>
      </c>
      <c r="AM921">
        <v>3</v>
      </c>
      <c r="AN921" t="s">
        <v>408</v>
      </c>
      <c r="AV921" s="109" t="s">
        <v>270</v>
      </c>
      <c r="AW921" t="s">
        <v>26</v>
      </c>
      <c r="AY921">
        <v>4</v>
      </c>
      <c r="AZ921" s="109">
        <v>2</v>
      </c>
      <c r="BA921" s="191" t="s">
        <v>311</v>
      </c>
      <c r="BB921" t="s">
        <v>317</v>
      </c>
      <c r="BD921">
        <f t="shared" si="65"/>
        <v>1</v>
      </c>
      <c r="BE921">
        <f t="shared" si="66"/>
        <v>0</v>
      </c>
      <c r="BF921">
        <f t="shared" si="66"/>
        <v>1</v>
      </c>
      <c r="BG921">
        <f t="shared" si="66"/>
        <v>0</v>
      </c>
      <c r="BH921">
        <f t="shared" si="66"/>
        <v>0</v>
      </c>
      <c r="BI921">
        <f t="shared" si="66"/>
        <v>0</v>
      </c>
      <c r="BJ921">
        <f t="shared" si="67"/>
        <v>1</v>
      </c>
      <c r="BK921">
        <f t="shared" si="68"/>
        <v>0</v>
      </c>
      <c r="BL921">
        <f t="shared" si="68"/>
        <v>1</v>
      </c>
      <c r="BM921">
        <f t="shared" si="68"/>
        <v>1</v>
      </c>
      <c r="BN921">
        <f t="shared" si="68"/>
        <v>0</v>
      </c>
      <c r="BO921">
        <f t="shared" si="68"/>
        <v>0</v>
      </c>
      <c r="BP921">
        <f t="shared" si="68"/>
        <v>0</v>
      </c>
    </row>
    <row r="922" spans="3:68" x14ac:dyDescent="0.2">
      <c r="C922" s="150" t="str">
        <f>IFERROR(VLOOKUP(TABLA!F922,BLIOTECAS!$C$1:$E$26,3,FALSE),"")</f>
        <v>Ciencias Experimentales</v>
      </c>
      <c r="D922" s="209">
        <v>43970.65902777778</v>
      </c>
      <c r="E922" s="209" t="s">
        <v>396</v>
      </c>
      <c r="F922" t="s">
        <v>90</v>
      </c>
      <c r="G922" t="s">
        <v>305</v>
      </c>
      <c r="H922" t="s">
        <v>397</v>
      </c>
      <c r="I922" t="s">
        <v>306</v>
      </c>
      <c r="J922" t="s">
        <v>309</v>
      </c>
      <c r="K922" t="s">
        <v>101</v>
      </c>
      <c r="L922" t="s">
        <v>95</v>
      </c>
      <c r="S922" t="s">
        <v>270</v>
      </c>
      <c r="T922" t="s">
        <v>270</v>
      </c>
      <c r="U922">
        <v>1</v>
      </c>
      <c r="V922">
        <v>2</v>
      </c>
      <c r="W922">
        <v>3</v>
      </c>
      <c r="X922">
        <v>1</v>
      </c>
      <c r="Y922">
        <v>5</v>
      </c>
      <c r="Z922">
        <v>4</v>
      </c>
      <c r="AA922">
        <v>3</v>
      </c>
      <c r="AB922">
        <v>2</v>
      </c>
      <c r="AC922">
        <v>3</v>
      </c>
      <c r="AD922">
        <v>3</v>
      </c>
      <c r="AF922">
        <v>2</v>
      </c>
      <c r="AG922">
        <v>4</v>
      </c>
      <c r="AH922">
        <v>3</v>
      </c>
      <c r="AI922">
        <v>3</v>
      </c>
      <c r="AJ922">
        <v>5</v>
      </c>
      <c r="AK922" t="s">
        <v>26</v>
      </c>
      <c r="AL922">
        <v>3</v>
      </c>
      <c r="AM922">
        <v>1</v>
      </c>
      <c r="AN922" t="s">
        <v>307</v>
      </c>
      <c r="AV922" s="109" t="s">
        <v>26</v>
      </c>
      <c r="AW922" t="s">
        <v>26</v>
      </c>
      <c r="AY922">
        <v>4</v>
      </c>
      <c r="AZ922" s="109">
        <v>5</v>
      </c>
      <c r="BA922" s="191" t="s">
        <v>311</v>
      </c>
      <c r="BB922" t="s">
        <v>308</v>
      </c>
      <c r="BD922">
        <f t="shared" si="65"/>
        <v>1</v>
      </c>
      <c r="BE922">
        <f t="shared" si="66"/>
        <v>0</v>
      </c>
      <c r="BF922">
        <f t="shared" si="66"/>
        <v>0</v>
      </c>
      <c r="BG922">
        <f t="shared" si="66"/>
        <v>0</v>
      </c>
      <c r="BH922">
        <f t="shared" si="66"/>
        <v>0</v>
      </c>
      <c r="BI922">
        <f t="shared" si="66"/>
        <v>0</v>
      </c>
      <c r="BJ922">
        <f t="shared" si="67"/>
        <v>0</v>
      </c>
      <c r="BK922">
        <f t="shared" si="68"/>
        <v>0</v>
      </c>
      <c r="BL922">
        <f t="shared" si="68"/>
        <v>0</v>
      </c>
      <c r="BM922">
        <f t="shared" si="68"/>
        <v>0</v>
      </c>
      <c r="BN922">
        <f t="shared" si="68"/>
        <v>0</v>
      </c>
      <c r="BO922">
        <f t="shared" si="68"/>
        <v>1</v>
      </c>
      <c r="BP922">
        <f t="shared" si="68"/>
        <v>0</v>
      </c>
    </row>
    <row r="923" spans="3:68" x14ac:dyDescent="0.2">
      <c r="C923" s="150" t="str">
        <f>IFERROR(VLOOKUP(TABLA!F923,BLIOTECAS!$C$1:$E$26,3,FALSE),"")</f>
        <v>Ciencias Sociales</v>
      </c>
      <c r="D923" s="209">
        <v>43970.658333333333</v>
      </c>
      <c r="E923" s="209" t="s">
        <v>396</v>
      </c>
      <c r="F923" t="s">
        <v>225</v>
      </c>
      <c r="G923" t="s">
        <v>300</v>
      </c>
      <c r="H923" t="s">
        <v>300</v>
      </c>
      <c r="I923" t="s">
        <v>327</v>
      </c>
      <c r="J923" t="s">
        <v>97</v>
      </c>
      <c r="K923" t="s">
        <v>225</v>
      </c>
      <c r="L923" t="s">
        <v>309</v>
      </c>
      <c r="M923" t="s">
        <v>742</v>
      </c>
      <c r="S923" t="s">
        <v>270</v>
      </c>
      <c r="T923" t="s">
        <v>270</v>
      </c>
      <c r="U923">
        <v>2</v>
      </c>
      <c r="V923">
        <v>1</v>
      </c>
      <c r="W923">
        <v>3</v>
      </c>
      <c r="X923">
        <v>2</v>
      </c>
      <c r="Y923">
        <v>3</v>
      </c>
      <c r="Z923">
        <v>5</v>
      </c>
      <c r="AA923">
        <v>4</v>
      </c>
      <c r="AB923">
        <v>3</v>
      </c>
      <c r="AC923">
        <v>2</v>
      </c>
      <c r="AD923">
        <v>3</v>
      </c>
      <c r="AF923">
        <v>3</v>
      </c>
      <c r="AG923">
        <v>3</v>
      </c>
      <c r="AH923">
        <v>3</v>
      </c>
      <c r="AI923">
        <v>2</v>
      </c>
      <c r="AJ923">
        <v>3</v>
      </c>
      <c r="AK923" t="s">
        <v>26</v>
      </c>
      <c r="AL923">
        <v>3</v>
      </c>
      <c r="AM923">
        <v>3</v>
      </c>
      <c r="AN923" t="s">
        <v>408</v>
      </c>
      <c r="AV923" s="109" t="s">
        <v>270</v>
      </c>
      <c r="AW923" t="s">
        <v>26</v>
      </c>
      <c r="AY923">
        <v>4</v>
      </c>
      <c r="AZ923" s="109">
        <v>5</v>
      </c>
      <c r="BA923" s="191" t="s">
        <v>311</v>
      </c>
      <c r="BB923" t="s">
        <v>317</v>
      </c>
      <c r="BC923" t="s">
        <v>743</v>
      </c>
      <c r="BD923">
        <f t="shared" si="65"/>
        <v>1</v>
      </c>
      <c r="BE923">
        <f t="shared" si="66"/>
        <v>0</v>
      </c>
      <c r="BF923">
        <f t="shared" si="66"/>
        <v>1</v>
      </c>
      <c r="BG923">
        <f t="shared" si="66"/>
        <v>0</v>
      </c>
      <c r="BH923">
        <f t="shared" si="66"/>
        <v>0</v>
      </c>
      <c r="BI923">
        <f t="shared" si="66"/>
        <v>0</v>
      </c>
      <c r="BJ923">
        <f t="shared" si="67"/>
        <v>1</v>
      </c>
      <c r="BK923">
        <f t="shared" si="68"/>
        <v>0</v>
      </c>
      <c r="BL923">
        <f t="shared" si="68"/>
        <v>1</v>
      </c>
      <c r="BM923">
        <f t="shared" si="68"/>
        <v>1</v>
      </c>
      <c r="BN923">
        <f t="shared" si="68"/>
        <v>0</v>
      </c>
      <c r="BO923">
        <f t="shared" si="68"/>
        <v>0</v>
      </c>
      <c r="BP923">
        <f t="shared" si="68"/>
        <v>0</v>
      </c>
    </row>
    <row r="924" spans="3:68" x14ac:dyDescent="0.2">
      <c r="C924" s="150" t="str">
        <f>IFERROR(VLOOKUP(TABLA!F924,BLIOTECAS!$C$1:$E$26,3,FALSE),"")</f>
        <v>Ciencias Sociales</v>
      </c>
      <c r="D924" s="209">
        <v>43970.657638888886</v>
      </c>
      <c r="E924" s="209" t="s">
        <v>407</v>
      </c>
      <c r="F924" t="s">
        <v>97</v>
      </c>
      <c r="G924" t="s">
        <v>300</v>
      </c>
      <c r="H924" t="s">
        <v>300</v>
      </c>
      <c r="I924" t="s">
        <v>321</v>
      </c>
      <c r="J924" t="s">
        <v>309</v>
      </c>
      <c r="K924" t="s">
        <v>97</v>
      </c>
      <c r="S924" t="s">
        <v>26</v>
      </c>
      <c r="T924" t="s">
        <v>270</v>
      </c>
      <c r="U924">
        <v>3</v>
      </c>
      <c r="V924">
        <v>2</v>
      </c>
      <c r="W924">
        <v>2</v>
      </c>
      <c r="X924">
        <v>3</v>
      </c>
      <c r="Y924">
        <v>1</v>
      </c>
      <c r="Z924">
        <v>4</v>
      </c>
      <c r="AA924">
        <v>1</v>
      </c>
      <c r="AB924">
        <v>3</v>
      </c>
      <c r="AC924">
        <v>1</v>
      </c>
      <c r="AD924">
        <v>3</v>
      </c>
      <c r="AF924">
        <v>1</v>
      </c>
      <c r="AG924">
        <v>3</v>
      </c>
      <c r="AH924">
        <v>3</v>
      </c>
      <c r="AI924">
        <v>3</v>
      </c>
      <c r="AJ924">
        <v>3</v>
      </c>
      <c r="AK924" t="s">
        <v>270</v>
      </c>
      <c r="AL924">
        <v>3</v>
      </c>
      <c r="AM924">
        <v>1</v>
      </c>
      <c r="AN924" t="s">
        <v>488</v>
      </c>
      <c r="AV924" s="109" t="s">
        <v>270</v>
      </c>
      <c r="AW924" t="s">
        <v>270</v>
      </c>
      <c r="AY924">
        <v>4</v>
      </c>
      <c r="AZ924" s="109">
        <v>4</v>
      </c>
      <c r="BA924" s="191" t="s">
        <v>311</v>
      </c>
      <c r="BB924" t="s">
        <v>308</v>
      </c>
      <c r="BD924">
        <f t="shared" si="65"/>
        <v>1</v>
      </c>
      <c r="BE924">
        <f t="shared" si="66"/>
        <v>1</v>
      </c>
      <c r="BF924">
        <f t="shared" si="66"/>
        <v>0</v>
      </c>
      <c r="BG924">
        <f t="shared" si="66"/>
        <v>0</v>
      </c>
      <c r="BH924">
        <f t="shared" si="66"/>
        <v>0</v>
      </c>
      <c r="BI924">
        <f t="shared" si="66"/>
        <v>0</v>
      </c>
      <c r="BJ924">
        <f t="shared" si="67"/>
        <v>1</v>
      </c>
      <c r="BK924">
        <f t="shared" si="68"/>
        <v>1</v>
      </c>
      <c r="BL924">
        <f t="shared" si="68"/>
        <v>0</v>
      </c>
      <c r="BM924">
        <f t="shared" si="68"/>
        <v>1</v>
      </c>
      <c r="BN924">
        <f t="shared" si="68"/>
        <v>1</v>
      </c>
      <c r="BO924">
        <f t="shared" si="68"/>
        <v>0</v>
      </c>
      <c r="BP924">
        <f t="shared" si="68"/>
        <v>0</v>
      </c>
    </row>
    <row r="925" spans="3:68" x14ac:dyDescent="0.2">
      <c r="C925" s="150" t="str">
        <f>IFERROR(VLOOKUP(TABLA!F925,BLIOTECAS!$C$1:$E$26,3,FALSE),"")</f>
        <v>Ciencias Experimentales</v>
      </c>
      <c r="D925" s="209">
        <v>43970.657638888886</v>
      </c>
      <c r="E925" s="209" t="s">
        <v>396</v>
      </c>
      <c r="F925" t="s">
        <v>94</v>
      </c>
      <c r="G925" t="s">
        <v>301</v>
      </c>
      <c r="H925" t="s">
        <v>300</v>
      </c>
      <c r="I925" t="s">
        <v>329</v>
      </c>
      <c r="J925" t="s">
        <v>94</v>
      </c>
      <c r="K925" t="s">
        <v>96</v>
      </c>
      <c r="L925" t="s">
        <v>107</v>
      </c>
      <c r="S925" t="s">
        <v>26</v>
      </c>
      <c r="T925" t="s">
        <v>270</v>
      </c>
      <c r="U925">
        <v>4</v>
      </c>
      <c r="V925">
        <v>1</v>
      </c>
      <c r="W925">
        <v>2</v>
      </c>
      <c r="X925">
        <v>5</v>
      </c>
      <c r="Y925">
        <v>5</v>
      </c>
      <c r="Z925">
        <v>5</v>
      </c>
      <c r="AA925">
        <v>5</v>
      </c>
      <c r="AB925">
        <v>1</v>
      </c>
      <c r="AC925">
        <v>4</v>
      </c>
      <c r="AD925">
        <v>5</v>
      </c>
      <c r="AF925">
        <v>4</v>
      </c>
      <c r="AG925">
        <v>4</v>
      </c>
      <c r="AH925">
        <v>4</v>
      </c>
      <c r="AI925">
        <v>3</v>
      </c>
      <c r="AJ925">
        <v>5</v>
      </c>
      <c r="AK925" t="s">
        <v>26</v>
      </c>
      <c r="AL925">
        <v>4</v>
      </c>
      <c r="AM925">
        <v>4</v>
      </c>
      <c r="AN925" t="s">
        <v>424</v>
      </c>
      <c r="AV925" s="109" t="s">
        <v>270</v>
      </c>
      <c r="AW925" t="s">
        <v>26</v>
      </c>
      <c r="AY925">
        <v>5</v>
      </c>
      <c r="AZ925" s="109">
        <v>4</v>
      </c>
      <c r="BA925" s="191" t="s">
        <v>311</v>
      </c>
      <c r="BB925" t="s">
        <v>308</v>
      </c>
      <c r="BD925">
        <f t="shared" si="65"/>
        <v>0</v>
      </c>
      <c r="BE925">
        <f t="shared" si="66"/>
        <v>0</v>
      </c>
      <c r="BF925">
        <f t="shared" si="66"/>
        <v>0</v>
      </c>
      <c r="BG925">
        <f t="shared" si="66"/>
        <v>0</v>
      </c>
      <c r="BH925">
        <f t="shared" si="66"/>
        <v>1</v>
      </c>
      <c r="BI925">
        <f t="shared" si="66"/>
        <v>0</v>
      </c>
      <c r="BJ925">
        <f t="shared" si="67"/>
        <v>0</v>
      </c>
      <c r="BK925">
        <f t="shared" si="68"/>
        <v>0</v>
      </c>
      <c r="BL925">
        <f t="shared" si="68"/>
        <v>1</v>
      </c>
      <c r="BM925">
        <f t="shared" si="68"/>
        <v>0</v>
      </c>
      <c r="BN925">
        <f t="shared" si="68"/>
        <v>0</v>
      </c>
      <c r="BO925">
        <f t="shared" si="68"/>
        <v>0</v>
      </c>
      <c r="BP925">
        <f t="shared" si="68"/>
        <v>0</v>
      </c>
    </row>
    <row r="926" spans="3:68" x14ac:dyDescent="0.2">
      <c r="C926" s="150" t="str">
        <f>IFERROR(VLOOKUP(TABLA!F926,BLIOTECAS!$C$1:$E$26,3,FALSE),"")</f>
        <v>Ciencias Experimentales</v>
      </c>
      <c r="D926" s="209">
        <v>43970.657638888886</v>
      </c>
      <c r="E926" s="209" t="s">
        <v>396</v>
      </c>
      <c r="F926" t="s">
        <v>94</v>
      </c>
      <c r="G926" t="s">
        <v>300</v>
      </c>
      <c r="H926" t="s">
        <v>397</v>
      </c>
      <c r="I926" t="s">
        <v>306</v>
      </c>
      <c r="J926" t="s">
        <v>94</v>
      </c>
      <c r="K926" t="s">
        <v>96</v>
      </c>
      <c r="L926" t="s">
        <v>98</v>
      </c>
      <c r="S926" t="s">
        <v>270</v>
      </c>
      <c r="T926" t="s">
        <v>270</v>
      </c>
      <c r="U926">
        <v>3</v>
      </c>
      <c r="V926">
        <v>1</v>
      </c>
      <c r="W926">
        <v>1</v>
      </c>
      <c r="X926">
        <v>1</v>
      </c>
      <c r="Y926">
        <v>5</v>
      </c>
      <c r="Z926">
        <v>4</v>
      </c>
      <c r="AA926">
        <v>5</v>
      </c>
      <c r="AB926">
        <v>2</v>
      </c>
      <c r="AC926">
        <v>3</v>
      </c>
      <c r="AD926">
        <v>5</v>
      </c>
      <c r="AF926">
        <v>2</v>
      </c>
      <c r="AG926">
        <v>4</v>
      </c>
      <c r="AH926">
        <v>2</v>
      </c>
      <c r="AI926">
        <v>3</v>
      </c>
      <c r="AJ926">
        <v>5</v>
      </c>
      <c r="AK926" t="s">
        <v>26</v>
      </c>
      <c r="AL926">
        <v>2</v>
      </c>
      <c r="AM926">
        <v>4</v>
      </c>
      <c r="AN926" t="s">
        <v>408</v>
      </c>
      <c r="AV926" s="109" t="s">
        <v>26</v>
      </c>
      <c r="AW926" t="s">
        <v>26</v>
      </c>
      <c r="AY926">
        <v>4</v>
      </c>
      <c r="AZ926" s="109">
        <v>5</v>
      </c>
      <c r="BA926" s="191" t="s">
        <v>311</v>
      </c>
      <c r="BB926" t="s">
        <v>317</v>
      </c>
      <c r="BD926">
        <f t="shared" si="65"/>
        <v>1</v>
      </c>
      <c r="BE926">
        <f t="shared" si="66"/>
        <v>0</v>
      </c>
      <c r="BF926">
        <f t="shared" si="66"/>
        <v>0</v>
      </c>
      <c r="BG926">
        <f t="shared" si="66"/>
        <v>0</v>
      </c>
      <c r="BH926">
        <f t="shared" si="66"/>
        <v>0</v>
      </c>
      <c r="BI926">
        <f t="shared" si="66"/>
        <v>0</v>
      </c>
      <c r="BJ926">
        <f t="shared" si="67"/>
        <v>1</v>
      </c>
      <c r="BK926">
        <f t="shared" si="68"/>
        <v>0</v>
      </c>
      <c r="BL926">
        <f t="shared" si="68"/>
        <v>1</v>
      </c>
      <c r="BM926">
        <f t="shared" si="68"/>
        <v>1</v>
      </c>
      <c r="BN926">
        <f t="shared" si="68"/>
        <v>0</v>
      </c>
      <c r="BO926">
        <f t="shared" si="68"/>
        <v>0</v>
      </c>
      <c r="BP926">
        <f t="shared" si="68"/>
        <v>0</v>
      </c>
    </row>
    <row r="927" spans="3:68" x14ac:dyDescent="0.2">
      <c r="C927" s="150" t="str">
        <f>IFERROR(VLOOKUP(TABLA!F927,BLIOTECAS!$C$1:$E$26,3,FALSE),"")</f>
        <v>Ciencias Sociales</v>
      </c>
      <c r="D927" s="209">
        <v>43970.65625</v>
      </c>
      <c r="E927" s="209" t="s">
        <v>396</v>
      </c>
      <c r="F927" t="s">
        <v>99</v>
      </c>
      <c r="G927" t="s">
        <v>300</v>
      </c>
      <c r="H927" t="s">
        <v>300</v>
      </c>
      <c r="I927" t="s">
        <v>744</v>
      </c>
      <c r="J927" t="s">
        <v>309</v>
      </c>
      <c r="K927" t="s">
        <v>309</v>
      </c>
      <c r="M927" t="s">
        <v>745</v>
      </c>
      <c r="S927" t="s">
        <v>270</v>
      </c>
      <c r="T927" t="s">
        <v>270</v>
      </c>
      <c r="U927">
        <v>3</v>
      </c>
      <c r="V927">
        <v>1</v>
      </c>
      <c r="W927">
        <v>1</v>
      </c>
      <c r="X927">
        <v>5</v>
      </c>
      <c r="Y927">
        <v>5</v>
      </c>
      <c r="Z927">
        <v>5</v>
      </c>
      <c r="AA927">
        <v>5</v>
      </c>
      <c r="AB927">
        <v>2</v>
      </c>
      <c r="AC927">
        <v>3</v>
      </c>
      <c r="AD927">
        <v>4</v>
      </c>
      <c r="AF927">
        <v>3</v>
      </c>
      <c r="AG927">
        <v>2</v>
      </c>
      <c r="AH927">
        <v>4</v>
      </c>
      <c r="AI927">
        <v>3</v>
      </c>
      <c r="AJ927">
        <v>3</v>
      </c>
      <c r="AK927" t="s">
        <v>26</v>
      </c>
      <c r="AL927">
        <v>3</v>
      </c>
      <c r="AM927">
        <v>3</v>
      </c>
      <c r="AN927" t="s">
        <v>400</v>
      </c>
      <c r="AV927" s="109" t="s">
        <v>26</v>
      </c>
      <c r="AW927" t="s">
        <v>26</v>
      </c>
      <c r="AY927">
        <v>4</v>
      </c>
      <c r="AZ927" s="109">
        <v>2</v>
      </c>
      <c r="BA927" s="191" t="s">
        <v>311</v>
      </c>
      <c r="BB927" t="s">
        <v>317</v>
      </c>
      <c r="BD927">
        <f t="shared" si="65"/>
        <v>0</v>
      </c>
      <c r="BE927">
        <f t="shared" si="66"/>
        <v>0</v>
      </c>
      <c r="BF927">
        <f t="shared" si="66"/>
        <v>0</v>
      </c>
      <c r="BG927">
        <f t="shared" si="66"/>
        <v>0</v>
      </c>
      <c r="BH927">
        <f t="shared" si="66"/>
        <v>0</v>
      </c>
      <c r="BI927">
        <f t="shared" si="66"/>
        <v>0</v>
      </c>
      <c r="BJ927">
        <f t="shared" si="67"/>
        <v>0</v>
      </c>
      <c r="BK927">
        <f t="shared" si="68"/>
        <v>0</v>
      </c>
      <c r="BL927">
        <f t="shared" si="68"/>
        <v>1</v>
      </c>
      <c r="BM927">
        <f t="shared" si="68"/>
        <v>1</v>
      </c>
      <c r="BN927">
        <f t="shared" si="68"/>
        <v>0</v>
      </c>
      <c r="BO927">
        <f t="shared" si="68"/>
        <v>0</v>
      </c>
      <c r="BP927">
        <f t="shared" si="68"/>
        <v>0</v>
      </c>
    </row>
    <row r="928" spans="3:68" x14ac:dyDescent="0.2">
      <c r="C928" s="150" t="str">
        <f>IFERROR(VLOOKUP(TABLA!F928,BLIOTECAS!$C$1:$E$26,3,FALSE),"")</f>
        <v>Humanidades</v>
      </c>
      <c r="D928" s="209">
        <v>43970.65625</v>
      </c>
      <c r="E928" s="209" t="s">
        <v>401</v>
      </c>
      <c r="F928" t="s">
        <v>104</v>
      </c>
      <c r="G928" t="s">
        <v>300</v>
      </c>
      <c r="H928" t="s">
        <v>301</v>
      </c>
      <c r="I928" t="s">
        <v>306</v>
      </c>
      <c r="J928" t="s">
        <v>104</v>
      </c>
      <c r="K928" t="s">
        <v>309</v>
      </c>
      <c r="L928" t="s">
        <v>310</v>
      </c>
      <c r="M928" t="s">
        <v>359</v>
      </c>
      <c r="S928" t="s">
        <v>26</v>
      </c>
      <c r="T928" t="s">
        <v>270</v>
      </c>
      <c r="U928">
        <v>2</v>
      </c>
      <c r="V928">
        <v>4</v>
      </c>
      <c r="W928">
        <v>4</v>
      </c>
      <c r="X928">
        <v>5</v>
      </c>
      <c r="Y928">
        <v>2</v>
      </c>
      <c r="Z928">
        <v>5</v>
      </c>
      <c r="AA928">
        <v>1</v>
      </c>
      <c r="AB928">
        <v>4</v>
      </c>
      <c r="AC928">
        <v>1</v>
      </c>
      <c r="AD928">
        <v>2</v>
      </c>
      <c r="AF928">
        <v>1</v>
      </c>
      <c r="AG928">
        <v>3</v>
      </c>
      <c r="AH928">
        <v>1</v>
      </c>
      <c r="AI928">
        <v>1</v>
      </c>
      <c r="AJ928">
        <v>4</v>
      </c>
      <c r="AK928" t="s">
        <v>270</v>
      </c>
      <c r="AL928">
        <v>1</v>
      </c>
      <c r="AM928">
        <v>1</v>
      </c>
      <c r="AN928" t="s">
        <v>499</v>
      </c>
      <c r="AV928" s="109" t="s">
        <v>270</v>
      </c>
      <c r="AW928" t="s">
        <v>270</v>
      </c>
      <c r="AX928" t="s">
        <v>328</v>
      </c>
      <c r="AY928">
        <v>4</v>
      </c>
      <c r="AZ928" s="109">
        <v>5</v>
      </c>
      <c r="BA928" s="191" t="s">
        <v>330</v>
      </c>
      <c r="BB928" t="s">
        <v>308</v>
      </c>
      <c r="BD928">
        <f t="shared" si="65"/>
        <v>1</v>
      </c>
      <c r="BE928">
        <f t="shared" si="66"/>
        <v>0</v>
      </c>
      <c r="BF928">
        <f t="shared" si="66"/>
        <v>0</v>
      </c>
      <c r="BG928">
        <f t="shared" si="66"/>
        <v>0</v>
      </c>
      <c r="BH928">
        <f t="shared" si="66"/>
        <v>0</v>
      </c>
      <c r="BI928">
        <f t="shared" si="66"/>
        <v>0</v>
      </c>
      <c r="BJ928">
        <f t="shared" si="67"/>
        <v>0</v>
      </c>
      <c r="BK928">
        <f t="shared" si="68"/>
        <v>1</v>
      </c>
      <c r="BL928">
        <f t="shared" si="68"/>
        <v>1</v>
      </c>
      <c r="BM928">
        <f t="shared" si="68"/>
        <v>1</v>
      </c>
      <c r="BN928">
        <f t="shared" si="68"/>
        <v>1</v>
      </c>
      <c r="BO928">
        <f t="shared" si="68"/>
        <v>0</v>
      </c>
      <c r="BP928">
        <f t="shared" si="68"/>
        <v>0</v>
      </c>
    </row>
    <row r="929" spans="3:68" x14ac:dyDescent="0.2">
      <c r="C929" s="150" t="str">
        <f>IFERROR(VLOOKUP(TABLA!F929,BLIOTECAS!$C$1:$E$26,3,FALSE),"")</f>
        <v>Ciencias Sociales</v>
      </c>
      <c r="D929" s="209">
        <v>43970.65625</v>
      </c>
      <c r="E929" s="209" t="s">
        <v>396</v>
      </c>
      <c r="F929" t="s">
        <v>97</v>
      </c>
      <c r="G929" t="s">
        <v>397</v>
      </c>
      <c r="H929" t="s">
        <v>300</v>
      </c>
      <c r="I929" t="s">
        <v>315</v>
      </c>
      <c r="J929" t="s">
        <v>97</v>
      </c>
      <c r="K929" t="s">
        <v>97</v>
      </c>
      <c r="L929" t="s">
        <v>97</v>
      </c>
      <c r="M929" t="s">
        <v>746</v>
      </c>
      <c r="S929" t="s">
        <v>26</v>
      </c>
      <c r="T929" t="s">
        <v>26</v>
      </c>
      <c r="U929">
        <v>3</v>
      </c>
      <c r="V929">
        <v>1</v>
      </c>
      <c r="W929">
        <v>1</v>
      </c>
      <c r="X929">
        <v>3</v>
      </c>
      <c r="Y929">
        <v>5</v>
      </c>
      <c r="Z929">
        <v>5</v>
      </c>
      <c r="AA929">
        <v>5</v>
      </c>
      <c r="AB929">
        <v>1</v>
      </c>
      <c r="AC929">
        <v>2</v>
      </c>
      <c r="AD929">
        <v>3</v>
      </c>
      <c r="AF929">
        <v>3</v>
      </c>
      <c r="AG929">
        <v>3</v>
      </c>
      <c r="AH929">
        <v>4</v>
      </c>
      <c r="AI929">
        <v>2</v>
      </c>
      <c r="AJ929">
        <v>5</v>
      </c>
      <c r="AK929" t="s">
        <v>270</v>
      </c>
      <c r="AL929">
        <v>4</v>
      </c>
      <c r="AM929">
        <v>3</v>
      </c>
      <c r="AN929" t="s">
        <v>428</v>
      </c>
      <c r="AV929" s="109" t="s">
        <v>270</v>
      </c>
      <c r="AW929" t="s">
        <v>26</v>
      </c>
      <c r="AY929">
        <v>3</v>
      </c>
      <c r="AZ929" s="109">
        <v>2</v>
      </c>
      <c r="BA929" s="191" t="s">
        <v>311</v>
      </c>
      <c r="BB929" t="s">
        <v>308</v>
      </c>
      <c r="BD929">
        <f t="shared" si="65"/>
        <v>0</v>
      </c>
      <c r="BE929">
        <f t="shared" si="66"/>
        <v>1</v>
      </c>
      <c r="BF929">
        <f t="shared" si="66"/>
        <v>0</v>
      </c>
      <c r="BG929">
        <f t="shared" si="66"/>
        <v>0</v>
      </c>
      <c r="BH929">
        <f t="shared" si="66"/>
        <v>0</v>
      </c>
      <c r="BI929">
        <f t="shared" si="66"/>
        <v>0</v>
      </c>
      <c r="BJ929">
        <f t="shared" si="67"/>
        <v>0</v>
      </c>
      <c r="BK929">
        <f t="shared" si="68"/>
        <v>1</v>
      </c>
      <c r="BL929">
        <f t="shared" si="68"/>
        <v>1</v>
      </c>
      <c r="BM929">
        <f t="shared" si="68"/>
        <v>1</v>
      </c>
      <c r="BN929">
        <f t="shared" si="68"/>
        <v>0</v>
      </c>
      <c r="BO929">
        <f t="shared" si="68"/>
        <v>0</v>
      </c>
      <c r="BP929">
        <f t="shared" si="68"/>
        <v>0</v>
      </c>
    </row>
    <row r="930" spans="3:68" x14ac:dyDescent="0.2">
      <c r="C930" s="150" t="str">
        <f>IFERROR(VLOOKUP(TABLA!F930,BLIOTECAS!$C$1:$E$26,3,FALSE),"")</f>
        <v>Ciencias Experimentales</v>
      </c>
      <c r="D930" s="209">
        <v>43970.654861111114</v>
      </c>
      <c r="E930" s="209" t="s">
        <v>396</v>
      </c>
      <c r="F930" t="s">
        <v>94</v>
      </c>
      <c r="G930" t="s">
        <v>305</v>
      </c>
      <c r="H930" t="s">
        <v>300</v>
      </c>
      <c r="I930" t="s">
        <v>306</v>
      </c>
      <c r="J930" t="s">
        <v>309</v>
      </c>
      <c r="K930" t="s">
        <v>96</v>
      </c>
      <c r="L930" t="s">
        <v>94</v>
      </c>
      <c r="M930" t="s">
        <v>747</v>
      </c>
      <c r="S930" t="s">
        <v>270</v>
      </c>
      <c r="T930" t="s">
        <v>270</v>
      </c>
      <c r="U930">
        <v>5</v>
      </c>
      <c r="V930">
        <v>2</v>
      </c>
      <c r="W930">
        <v>3</v>
      </c>
      <c r="X930">
        <v>4</v>
      </c>
      <c r="Y930">
        <v>4</v>
      </c>
      <c r="Z930">
        <v>3</v>
      </c>
      <c r="AA930">
        <v>5</v>
      </c>
      <c r="AB930">
        <v>3</v>
      </c>
      <c r="AC930">
        <v>3</v>
      </c>
      <c r="AD930">
        <v>4</v>
      </c>
      <c r="AF930">
        <v>4</v>
      </c>
      <c r="AG930">
        <v>5</v>
      </c>
      <c r="AH930">
        <v>4</v>
      </c>
      <c r="AI930">
        <v>3</v>
      </c>
      <c r="AJ930">
        <v>4</v>
      </c>
      <c r="AK930" t="s">
        <v>26</v>
      </c>
      <c r="AL930">
        <v>3</v>
      </c>
      <c r="AM930">
        <v>4</v>
      </c>
      <c r="AN930" t="s">
        <v>354</v>
      </c>
      <c r="AV930" s="109" t="s">
        <v>270</v>
      </c>
      <c r="AW930" t="s">
        <v>26</v>
      </c>
      <c r="AY930">
        <v>5</v>
      </c>
      <c r="AZ930" s="109">
        <v>3</v>
      </c>
      <c r="BA930" s="191" t="s">
        <v>311</v>
      </c>
      <c r="BB930" t="s">
        <v>308</v>
      </c>
      <c r="BD930">
        <f t="shared" si="65"/>
        <v>1</v>
      </c>
      <c r="BE930">
        <f t="shared" si="66"/>
        <v>0</v>
      </c>
      <c r="BF930">
        <f t="shared" si="66"/>
        <v>0</v>
      </c>
      <c r="BG930">
        <f t="shared" si="66"/>
        <v>0</v>
      </c>
      <c r="BH930">
        <f t="shared" si="66"/>
        <v>0</v>
      </c>
      <c r="BI930">
        <f t="shared" si="66"/>
        <v>0</v>
      </c>
      <c r="BJ930">
        <f t="shared" si="67"/>
        <v>1</v>
      </c>
      <c r="BK930">
        <f t="shared" si="68"/>
        <v>0</v>
      </c>
      <c r="BL930">
        <f t="shared" si="68"/>
        <v>0</v>
      </c>
      <c r="BM930">
        <f t="shared" si="68"/>
        <v>1</v>
      </c>
      <c r="BN930">
        <f t="shared" si="68"/>
        <v>0</v>
      </c>
      <c r="BO930">
        <f t="shared" si="68"/>
        <v>0</v>
      </c>
      <c r="BP930">
        <f t="shared" si="68"/>
        <v>0</v>
      </c>
    </row>
    <row r="931" spans="3:68" x14ac:dyDescent="0.2">
      <c r="C931" s="150" t="str">
        <f>IFERROR(VLOOKUP(TABLA!F931,BLIOTECAS!$C$1:$E$26,3,FALSE),"")</f>
        <v>Humanidades</v>
      </c>
      <c r="D931" s="209">
        <v>43970.654861111114</v>
      </c>
      <c r="E931" s="209" t="s">
        <v>401</v>
      </c>
      <c r="F931" t="s">
        <v>104</v>
      </c>
      <c r="G931" t="s">
        <v>305</v>
      </c>
      <c r="H931" t="s">
        <v>301</v>
      </c>
      <c r="I931" t="s">
        <v>306</v>
      </c>
      <c r="J931" t="s">
        <v>104</v>
      </c>
      <c r="K931" t="s">
        <v>309</v>
      </c>
      <c r="L931" t="s">
        <v>322</v>
      </c>
      <c r="M931" t="s">
        <v>748</v>
      </c>
      <c r="S931" t="s">
        <v>270</v>
      </c>
      <c r="T931" t="s">
        <v>270</v>
      </c>
      <c r="U931">
        <v>5</v>
      </c>
      <c r="V931">
        <v>2</v>
      </c>
      <c r="W931">
        <v>3</v>
      </c>
      <c r="X931">
        <v>3</v>
      </c>
      <c r="Y931">
        <v>1</v>
      </c>
      <c r="Z931">
        <v>3</v>
      </c>
      <c r="AA931">
        <v>1</v>
      </c>
      <c r="AB931">
        <v>4</v>
      </c>
      <c r="AC931">
        <v>3</v>
      </c>
      <c r="AD931">
        <v>4</v>
      </c>
      <c r="AF931">
        <v>5</v>
      </c>
      <c r="AG931">
        <v>5</v>
      </c>
      <c r="AH931">
        <v>5</v>
      </c>
      <c r="AI931">
        <v>5</v>
      </c>
      <c r="AJ931">
        <v>5</v>
      </c>
      <c r="AK931" t="s">
        <v>270</v>
      </c>
      <c r="AL931">
        <v>5</v>
      </c>
      <c r="AM931">
        <v>4</v>
      </c>
      <c r="AN931" t="s">
        <v>749</v>
      </c>
      <c r="AV931" s="109" t="s">
        <v>270</v>
      </c>
      <c r="AW931" t="s">
        <v>26</v>
      </c>
      <c r="AY931">
        <v>5</v>
      </c>
      <c r="AZ931" s="109">
        <v>5</v>
      </c>
      <c r="BA931" s="191" t="s">
        <v>303</v>
      </c>
      <c r="BB931" t="s">
        <v>308</v>
      </c>
      <c r="BD931">
        <f t="shared" si="65"/>
        <v>1</v>
      </c>
      <c r="BE931">
        <f t="shared" si="66"/>
        <v>0</v>
      </c>
      <c r="BF931">
        <f t="shared" si="66"/>
        <v>0</v>
      </c>
      <c r="BG931">
        <f t="shared" ref="BE931:BI982" si="69">IF(IFERROR(FIND(BG$1,$I931,1),0)&lt;&gt;0,1,0)</f>
        <v>0</v>
      </c>
      <c r="BH931">
        <f t="shared" si="69"/>
        <v>0</v>
      </c>
      <c r="BI931">
        <f t="shared" si="69"/>
        <v>0</v>
      </c>
      <c r="BJ931">
        <f t="shared" si="67"/>
        <v>0</v>
      </c>
      <c r="BK931">
        <f t="shared" si="68"/>
        <v>1</v>
      </c>
      <c r="BL931">
        <f t="shared" si="68"/>
        <v>0</v>
      </c>
      <c r="BM931">
        <f t="shared" si="68"/>
        <v>0</v>
      </c>
      <c r="BN931">
        <f t="shared" si="68"/>
        <v>0</v>
      </c>
      <c r="BO931">
        <f t="shared" si="68"/>
        <v>0</v>
      </c>
      <c r="BP931">
        <f t="shared" si="68"/>
        <v>0</v>
      </c>
    </row>
    <row r="932" spans="3:68" x14ac:dyDescent="0.2">
      <c r="C932" s="150" t="str">
        <f>IFERROR(VLOOKUP(TABLA!F932,BLIOTECAS!$C$1:$E$26,3,FALSE),"")</f>
        <v>Ciencias de la Salud</v>
      </c>
      <c r="D932" s="209">
        <v>43970.654166666667</v>
      </c>
      <c r="E932" s="209" t="s">
        <v>396</v>
      </c>
      <c r="F932" t="s">
        <v>224</v>
      </c>
      <c r="G932" t="s">
        <v>300</v>
      </c>
      <c r="H932" t="s">
        <v>320</v>
      </c>
      <c r="I932" t="s">
        <v>329</v>
      </c>
      <c r="J932" t="s">
        <v>224</v>
      </c>
      <c r="M932" t="s">
        <v>750</v>
      </c>
      <c r="S932" t="s">
        <v>26</v>
      </c>
      <c r="T932" t="s">
        <v>26</v>
      </c>
      <c r="U932">
        <v>2</v>
      </c>
      <c r="V932">
        <v>1</v>
      </c>
      <c r="W932">
        <v>3</v>
      </c>
      <c r="X932">
        <v>5</v>
      </c>
      <c r="Y932">
        <v>4</v>
      </c>
      <c r="Z932">
        <v>1</v>
      </c>
      <c r="AA932">
        <v>5</v>
      </c>
      <c r="AB932">
        <v>3</v>
      </c>
      <c r="AC932">
        <v>3</v>
      </c>
      <c r="AD932">
        <v>3</v>
      </c>
      <c r="AF932">
        <v>4</v>
      </c>
      <c r="AG932">
        <v>3</v>
      </c>
      <c r="AH932">
        <v>3</v>
      </c>
      <c r="AI932">
        <v>3</v>
      </c>
      <c r="AJ932">
        <v>3</v>
      </c>
      <c r="AK932" t="s">
        <v>26</v>
      </c>
      <c r="AL932">
        <v>4</v>
      </c>
      <c r="AM932">
        <v>3</v>
      </c>
      <c r="AN932" t="s">
        <v>400</v>
      </c>
      <c r="AV932" s="109" t="s">
        <v>26</v>
      </c>
      <c r="AW932" t="s">
        <v>26</v>
      </c>
      <c r="AY932">
        <v>3</v>
      </c>
      <c r="AZ932" s="109">
        <v>3</v>
      </c>
      <c r="BA932" s="191" t="s">
        <v>319</v>
      </c>
      <c r="BB932" t="s">
        <v>317</v>
      </c>
      <c r="BD932">
        <f t="shared" si="65"/>
        <v>0</v>
      </c>
      <c r="BE932">
        <f t="shared" si="69"/>
        <v>0</v>
      </c>
      <c r="BF932">
        <f t="shared" si="69"/>
        <v>0</v>
      </c>
      <c r="BG932">
        <f t="shared" si="69"/>
        <v>0</v>
      </c>
      <c r="BH932">
        <f t="shared" si="69"/>
        <v>1</v>
      </c>
      <c r="BI932">
        <f t="shared" si="69"/>
        <v>0</v>
      </c>
      <c r="BJ932">
        <f t="shared" si="67"/>
        <v>0</v>
      </c>
      <c r="BK932">
        <f t="shared" si="68"/>
        <v>0</v>
      </c>
      <c r="BL932">
        <f t="shared" si="68"/>
        <v>1</v>
      </c>
      <c r="BM932">
        <f t="shared" si="68"/>
        <v>1</v>
      </c>
      <c r="BN932">
        <f t="shared" si="68"/>
        <v>0</v>
      </c>
      <c r="BO932">
        <f t="shared" si="68"/>
        <v>0</v>
      </c>
      <c r="BP932">
        <f t="shared" si="68"/>
        <v>0</v>
      </c>
    </row>
    <row r="933" spans="3:68" x14ac:dyDescent="0.2">
      <c r="C933" s="150" t="str">
        <f>IFERROR(VLOOKUP(TABLA!F933,BLIOTECAS!$C$1:$E$26,3,FALSE),"")</f>
        <v>Humanidades</v>
      </c>
      <c r="D933" s="209">
        <v>43970.654166666667</v>
      </c>
      <c r="E933" s="209" t="s">
        <v>401</v>
      </c>
      <c r="F933" t="s">
        <v>102</v>
      </c>
      <c r="G933" t="s">
        <v>320</v>
      </c>
      <c r="H933" t="s">
        <v>300</v>
      </c>
      <c r="I933" t="s">
        <v>315</v>
      </c>
      <c r="J933" t="s">
        <v>310</v>
      </c>
      <c r="K933" t="s">
        <v>309</v>
      </c>
      <c r="S933" t="s">
        <v>270</v>
      </c>
      <c r="T933" t="s">
        <v>270</v>
      </c>
      <c r="U933">
        <v>3</v>
      </c>
      <c r="V933">
        <v>4</v>
      </c>
      <c r="W933">
        <v>3</v>
      </c>
      <c r="X933">
        <v>4</v>
      </c>
      <c r="Y933">
        <v>2</v>
      </c>
      <c r="Z933">
        <v>4</v>
      </c>
      <c r="AA933">
        <v>2</v>
      </c>
      <c r="AB933">
        <v>3</v>
      </c>
      <c r="AC933">
        <v>3</v>
      </c>
      <c r="AD933">
        <v>5</v>
      </c>
      <c r="AF933">
        <v>4</v>
      </c>
      <c r="AG933">
        <v>5</v>
      </c>
      <c r="AH933">
        <v>4</v>
      </c>
      <c r="AI933">
        <v>3</v>
      </c>
      <c r="AJ933">
        <v>3</v>
      </c>
      <c r="AK933" t="s">
        <v>270</v>
      </c>
      <c r="AL933">
        <v>4</v>
      </c>
      <c r="AM933">
        <v>4</v>
      </c>
      <c r="AN933" t="s">
        <v>405</v>
      </c>
      <c r="AV933" s="109" t="s">
        <v>270</v>
      </c>
      <c r="AW933" t="s">
        <v>270</v>
      </c>
      <c r="AX933" t="s">
        <v>25</v>
      </c>
      <c r="AY933">
        <v>5</v>
      </c>
      <c r="AZ933" s="109">
        <v>5</v>
      </c>
      <c r="BA933" s="191" t="s">
        <v>303</v>
      </c>
      <c r="BB933" t="s">
        <v>304</v>
      </c>
      <c r="BC933" t="s">
        <v>751</v>
      </c>
      <c r="BD933">
        <f t="shared" si="65"/>
        <v>0</v>
      </c>
      <c r="BE933">
        <f t="shared" si="69"/>
        <v>1</v>
      </c>
      <c r="BF933">
        <f t="shared" si="69"/>
        <v>0</v>
      </c>
      <c r="BG933">
        <f t="shared" si="69"/>
        <v>0</v>
      </c>
      <c r="BH933">
        <f t="shared" si="69"/>
        <v>0</v>
      </c>
      <c r="BI933">
        <f t="shared" si="69"/>
        <v>0</v>
      </c>
      <c r="BJ933">
        <f t="shared" si="67"/>
        <v>1</v>
      </c>
      <c r="BK933">
        <f t="shared" si="68"/>
        <v>1</v>
      </c>
      <c r="BL933">
        <f t="shared" si="68"/>
        <v>1</v>
      </c>
      <c r="BM933">
        <f t="shared" si="68"/>
        <v>1</v>
      </c>
      <c r="BN933">
        <f t="shared" si="68"/>
        <v>0</v>
      </c>
      <c r="BO933">
        <f t="shared" si="68"/>
        <v>0</v>
      </c>
      <c r="BP933">
        <f t="shared" si="68"/>
        <v>0</v>
      </c>
    </row>
    <row r="934" spans="3:68" x14ac:dyDescent="0.2">
      <c r="C934" s="150" t="str">
        <f>IFERROR(VLOOKUP(TABLA!F934,BLIOTECAS!$C$1:$E$26,3,FALSE),"")</f>
        <v>Ciencias Experimentales</v>
      </c>
      <c r="D934" s="209">
        <v>43970.654166666667</v>
      </c>
      <c r="E934" s="209" t="s">
        <v>396</v>
      </c>
      <c r="F934" t="s">
        <v>223</v>
      </c>
      <c r="G934" t="s">
        <v>300</v>
      </c>
      <c r="H934" t="s">
        <v>300</v>
      </c>
      <c r="I934" t="s">
        <v>329</v>
      </c>
      <c r="J934" t="s">
        <v>223</v>
      </c>
      <c r="K934" t="s">
        <v>309</v>
      </c>
      <c r="S934" t="s">
        <v>26</v>
      </c>
      <c r="T934" t="s">
        <v>270</v>
      </c>
      <c r="U934">
        <v>2</v>
      </c>
      <c r="V934">
        <v>2</v>
      </c>
      <c r="W934">
        <v>2</v>
      </c>
      <c r="X934">
        <v>3</v>
      </c>
      <c r="Y934">
        <v>4</v>
      </c>
      <c r="Z934">
        <v>4</v>
      </c>
      <c r="AA934">
        <v>4</v>
      </c>
      <c r="AB934">
        <v>3</v>
      </c>
      <c r="AC934">
        <v>2</v>
      </c>
      <c r="AD934">
        <v>2</v>
      </c>
      <c r="AF934">
        <v>1</v>
      </c>
      <c r="AG934">
        <v>2</v>
      </c>
      <c r="AH934">
        <v>3</v>
      </c>
      <c r="AI934">
        <v>2</v>
      </c>
      <c r="AJ934">
        <v>4</v>
      </c>
      <c r="AK934" t="s">
        <v>26</v>
      </c>
      <c r="AL934">
        <v>3</v>
      </c>
      <c r="AM934">
        <v>2</v>
      </c>
      <c r="AN934" t="s">
        <v>405</v>
      </c>
      <c r="AV934" s="109" t="s">
        <v>26</v>
      </c>
      <c r="AW934" t="s">
        <v>26</v>
      </c>
      <c r="AY934">
        <v>3</v>
      </c>
      <c r="AZ934" s="109">
        <v>3</v>
      </c>
      <c r="BA934" s="191" t="s">
        <v>330</v>
      </c>
      <c r="BD934">
        <f t="shared" si="65"/>
        <v>0</v>
      </c>
      <c r="BE934">
        <f t="shared" si="69"/>
        <v>0</v>
      </c>
      <c r="BF934">
        <f t="shared" si="69"/>
        <v>0</v>
      </c>
      <c r="BG934">
        <f t="shared" si="69"/>
        <v>0</v>
      </c>
      <c r="BH934">
        <f t="shared" si="69"/>
        <v>1</v>
      </c>
      <c r="BI934">
        <f t="shared" si="69"/>
        <v>0</v>
      </c>
      <c r="BJ934">
        <f t="shared" si="67"/>
        <v>1</v>
      </c>
      <c r="BK934">
        <f t="shared" si="68"/>
        <v>1</v>
      </c>
      <c r="BL934">
        <f t="shared" si="68"/>
        <v>1</v>
      </c>
      <c r="BM934">
        <f t="shared" si="68"/>
        <v>1</v>
      </c>
      <c r="BN934">
        <f t="shared" si="68"/>
        <v>0</v>
      </c>
      <c r="BO934">
        <f t="shared" si="68"/>
        <v>0</v>
      </c>
      <c r="BP934">
        <f t="shared" si="68"/>
        <v>0</v>
      </c>
    </row>
    <row r="935" spans="3:68" x14ac:dyDescent="0.2">
      <c r="C935" s="150" t="str">
        <f>IFERROR(VLOOKUP(TABLA!F935,BLIOTECAS!$C$1:$E$26,3,FALSE),"")</f>
        <v>Ciencias Experimentales</v>
      </c>
      <c r="D935" s="209">
        <v>43970.65347222222</v>
      </c>
      <c r="E935" s="209" t="s">
        <v>396</v>
      </c>
      <c r="F935" t="s">
        <v>94</v>
      </c>
      <c r="G935" t="s">
        <v>305</v>
      </c>
      <c r="H935" t="s">
        <v>300</v>
      </c>
      <c r="I935" t="s">
        <v>306</v>
      </c>
      <c r="J935" t="s">
        <v>94</v>
      </c>
      <c r="K935" t="s">
        <v>98</v>
      </c>
      <c r="L935" t="s">
        <v>96</v>
      </c>
      <c r="M935" t="s">
        <v>752</v>
      </c>
      <c r="S935" t="s">
        <v>270</v>
      </c>
      <c r="T935" t="s">
        <v>270</v>
      </c>
      <c r="U935">
        <v>3</v>
      </c>
      <c r="V935">
        <v>1</v>
      </c>
      <c r="W935">
        <v>2</v>
      </c>
      <c r="X935">
        <v>2</v>
      </c>
      <c r="Y935">
        <v>5</v>
      </c>
      <c r="Z935">
        <v>5</v>
      </c>
      <c r="AA935">
        <v>2</v>
      </c>
      <c r="AB935">
        <v>1</v>
      </c>
      <c r="AC935">
        <v>4</v>
      </c>
      <c r="AD935">
        <v>4</v>
      </c>
      <c r="AF935">
        <v>3</v>
      </c>
      <c r="AG935">
        <v>3</v>
      </c>
      <c r="AH935">
        <v>4</v>
      </c>
      <c r="AI935">
        <v>3</v>
      </c>
      <c r="AJ935">
        <v>4</v>
      </c>
      <c r="AK935" t="s">
        <v>26</v>
      </c>
      <c r="AL935">
        <v>5</v>
      </c>
      <c r="AM935">
        <v>2</v>
      </c>
      <c r="AN935" t="s">
        <v>400</v>
      </c>
      <c r="AV935" s="109" t="s">
        <v>26</v>
      </c>
      <c r="AW935" t="s">
        <v>26</v>
      </c>
      <c r="AY935">
        <v>4</v>
      </c>
      <c r="AZ935" s="109">
        <v>3</v>
      </c>
      <c r="BA935" s="191" t="s">
        <v>311</v>
      </c>
      <c r="BB935" t="s">
        <v>308</v>
      </c>
      <c r="BD935">
        <f t="shared" ref="BD935:BD998" si="70">IF(IFERROR(FIND(BD$1,$I935,1),0)&lt;&gt;0,1,0)</f>
        <v>1</v>
      </c>
      <c r="BE935">
        <f t="shared" si="69"/>
        <v>0</v>
      </c>
      <c r="BF935">
        <f t="shared" si="69"/>
        <v>0</v>
      </c>
      <c r="BG935">
        <f t="shared" si="69"/>
        <v>0</v>
      </c>
      <c r="BH935">
        <f t="shared" si="69"/>
        <v>0</v>
      </c>
      <c r="BI935">
        <f t="shared" si="69"/>
        <v>0</v>
      </c>
      <c r="BJ935">
        <f t="shared" si="67"/>
        <v>0</v>
      </c>
      <c r="BK935">
        <f t="shared" si="68"/>
        <v>0</v>
      </c>
      <c r="BL935">
        <f t="shared" si="68"/>
        <v>1</v>
      </c>
      <c r="BM935">
        <f t="shared" si="68"/>
        <v>1</v>
      </c>
      <c r="BN935">
        <f t="shared" si="68"/>
        <v>0</v>
      </c>
      <c r="BO935">
        <f t="shared" si="68"/>
        <v>0</v>
      </c>
      <c r="BP935">
        <f t="shared" si="68"/>
        <v>0</v>
      </c>
    </row>
    <row r="936" spans="3:68" x14ac:dyDescent="0.2">
      <c r="C936" s="150" t="str">
        <f>IFERROR(VLOOKUP(TABLA!F936,BLIOTECAS!$C$1:$E$26,3,FALSE),"")</f>
        <v>Humanidades</v>
      </c>
      <c r="D936" s="209">
        <v>43970.652777777781</v>
      </c>
      <c r="E936" s="209" t="s">
        <v>396</v>
      </c>
      <c r="F936" t="s">
        <v>104</v>
      </c>
      <c r="G936" t="s">
        <v>300</v>
      </c>
      <c r="H936" t="s">
        <v>300</v>
      </c>
      <c r="I936" t="s">
        <v>318</v>
      </c>
      <c r="J936" t="s">
        <v>104</v>
      </c>
      <c r="K936" t="s">
        <v>309</v>
      </c>
      <c r="L936" t="s">
        <v>89</v>
      </c>
      <c r="S936" t="s">
        <v>270</v>
      </c>
      <c r="T936" t="s">
        <v>270</v>
      </c>
      <c r="U936">
        <v>4</v>
      </c>
      <c r="V936">
        <v>3</v>
      </c>
      <c r="W936">
        <v>2</v>
      </c>
      <c r="X936">
        <v>1</v>
      </c>
      <c r="Y936">
        <v>3</v>
      </c>
      <c r="Z936">
        <v>1</v>
      </c>
      <c r="AA936">
        <v>4</v>
      </c>
      <c r="AB936">
        <v>2</v>
      </c>
      <c r="AC936">
        <v>5</v>
      </c>
      <c r="AD936">
        <v>4</v>
      </c>
      <c r="AF936">
        <v>4</v>
      </c>
      <c r="AG936">
        <v>3</v>
      </c>
      <c r="AH936">
        <v>3</v>
      </c>
      <c r="AI936">
        <v>3</v>
      </c>
      <c r="AJ936">
        <v>4</v>
      </c>
      <c r="AK936" t="s">
        <v>26</v>
      </c>
      <c r="AL936">
        <v>3</v>
      </c>
      <c r="AM936">
        <v>3</v>
      </c>
      <c r="AN936" t="s">
        <v>354</v>
      </c>
      <c r="AV936" s="109" t="s">
        <v>26</v>
      </c>
      <c r="AW936" t="s">
        <v>26</v>
      </c>
      <c r="AZ936" s="109">
        <v>3</v>
      </c>
      <c r="BA936" s="191" t="s">
        <v>311</v>
      </c>
      <c r="BB936" t="s">
        <v>317</v>
      </c>
      <c r="BD936">
        <f t="shared" si="70"/>
        <v>0</v>
      </c>
      <c r="BE936">
        <f t="shared" si="69"/>
        <v>0</v>
      </c>
      <c r="BF936">
        <f t="shared" si="69"/>
        <v>1</v>
      </c>
      <c r="BG936">
        <f t="shared" si="69"/>
        <v>0</v>
      </c>
      <c r="BH936">
        <f t="shared" si="69"/>
        <v>0</v>
      </c>
      <c r="BI936">
        <f t="shared" si="69"/>
        <v>0</v>
      </c>
      <c r="BJ936">
        <f t="shared" si="67"/>
        <v>1</v>
      </c>
      <c r="BK936">
        <f t="shared" si="68"/>
        <v>0</v>
      </c>
      <c r="BL936">
        <f t="shared" si="68"/>
        <v>0</v>
      </c>
      <c r="BM936">
        <f t="shared" si="68"/>
        <v>1</v>
      </c>
      <c r="BN936">
        <f t="shared" si="68"/>
        <v>0</v>
      </c>
      <c r="BO936">
        <f t="shared" si="68"/>
        <v>0</v>
      </c>
      <c r="BP936">
        <f t="shared" si="68"/>
        <v>0</v>
      </c>
    </row>
    <row r="937" spans="3:68" x14ac:dyDescent="0.2">
      <c r="C937" s="150" t="str">
        <f>IFERROR(VLOOKUP(TABLA!F937,BLIOTECAS!$C$1:$E$26,3,FALSE),"")</f>
        <v>Humanidades</v>
      </c>
      <c r="D937" s="209">
        <v>43970.652083333334</v>
      </c>
      <c r="E937" s="209" t="s">
        <v>396</v>
      </c>
      <c r="F937" t="s">
        <v>102</v>
      </c>
      <c r="G937" t="s">
        <v>300</v>
      </c>
      <c r="H937" t="s">
        <v>300</v>
      </c>
      <c r="I937" t="s">
        <v>306</v>
      </c>
      <c r="J937" t="s">
        <v>309</v>
      </c>
      <c r="K937" t="s">
        <v>103</v>
      </c>
      <c r="L937" t="s">
        <v>310</v>
      </c>
      <c r="M937" t="s">
        <v>753</v>
      </c>
      <c r="S937" t="s">
        <v>26</v>
      </c>
      <c r="T937" t="s">
        <v>26</v>
      </c>
      <c r="U937">
        <v>3</v>
      </c>
      <c r="V937">
        <v>3</v>
      </c>
      <c r="W937">
        <v>3</v>
      </c>
      <c r="X937">
        <v>4</v>
      </c>
      <c r="Y937">
        <v>5</v>
      </c>
      <c r="Z937">
        <v>5</v>
      </c>
      <c r="AA937">
        <v>4</v>
      </c>
      <c r="AB937">
        <v>2</v>
      </c>
      <c r="AC937">
        <v>4</v>
      </c>
      <c r="AD937">
        <v>4</v>
      </c>
      <c r="AF937">
        <v>3</v>
      </c>
      <c r="AG937">
        <v>4</v>
      </c>
      <c r="AH937">
        <v>5</v>
      </c>
      <c r="AI937">
        <v>4</v>
      </c>
      <c r="AJ937">
        <v>4</v>
      </c>
      <c r="AK937" t="s">
        <v>26</v>
      </c>
      <c r="AL937">
        <v>4</v>
      </c>
      <c r="AM937">
        <v>4</v>
      </c>
      <c r="AN937" t="s">
        <v>408</v>
      </c>
      <c r="AV937" s="109" t="s">
        <v>270</v>
      </c>
      <c r="AW937" t="s">
        <v>270</v>
      </c>
      <c r="AX937" t="s">
        <v>313</v>
      </c>
      <c r="AY937">
        <v>4</v>
      </c>
      <c r="AZ937" s="109">
        <v>4</v>
      </c>
      <c r="BA937" s="191" t="s">
        <v>311</v>
      </c>
      <c r="BB937" t="s">
        <v>308</v>
      </c>
      <c r="BD937">
        <f t="shared" si="70"/>
        <v>1</v>
      </c>
      <c r="BE937">
        <f t="shared" si="69"/>
        <v>0</v>
      </c>
      <c r="BF937">
        <f t="shared" si="69"/>
        <v>0</v>
      </c>
      <c r="BG937">
        <f t="shared" si="69"/>
        <v>0</v>
      </c>
      <c r="BH937">
        <f t="shared" si="69"/>
        <v>0</v>
      </c>
      <c r="BI937">
        <f t="shared" si="69"/>
        <v>0</v>
      </c>
      <c r="BJ937">
        <f t="shared" si="67"/>
        <v>1</v>
      </c>
      <c r="BK937">
        <f t="shared" si="68"/>
        <v>0</v>
      </c>
      <c r="BL937">
        <f t="shared" si="68"/>
        <v>1</v>
      </c>
      <c r="BM937">
        <f t="shared" si="68"/>
        <v>1</v>
      </c>
      <c r="BN937">
        <f t="shared" si="68"/>
        <v>0</v>
      </c>
      <c r="BO937">
        <f t="shared" si="68"/>
        <v>0</v>
      </c>
      <c r="BP937">
        <f t="shared" si="68"/>
        <v>0</v>
      </c>
    </row>
    <row r="938" spans="3:68" x14ac:dyDescent="0.2">
      <c r="C938" s="150" t="str">
        <f>IFERROR(VLOOKUP(TABLA!F938,BLIOTECAS!$C$1:$E$26,3,FALSE),"")</f>
        <v>Humanidades</v>
      </c>
      <c r="D938" s="209">
        <v>43970.651388888888</v>
      </c>
      <c r="E938" s="209" t="s">
        <v>407</v>
      </c>
      <c r="F938" t="s">
        <v>100</v>
      </c>
      <c r="G938" t="s">
        <v>305</v>
      </c>
      <c r="H938" t="s">
        <v>301</v>
      </c>
      <c r="I938" t="s">
        <v>316</v>
      </c>
      <c r="J938" t="s">
        <v>100</v>
      </c>
      <c r="K938" t="s">
        <v>309</v>
      </c>
      <c r="M938" t="s">
        <v>754</v>
      </c>
      <c r="S938" t="s">
        <v>26</v>
      </c>
      <c r="T938" t="s">
        <v>270</v>
      </c>
      <c r="U938">
        <v>2</v>
      </c>
      <c r="V938">
        <v>5</v>
      </c>
      <c r="W938">
        <v>5</v>
      </c>
      <c r="X938">
        <v>4</v>
      </c>
      <c r="Y938">
        <v>1</v>
      </c>
      <c r="Z938">
        <v>5</v>
      </c>
      <c r="AA938">
        <v>1</v>
      </c>
      <c r="AB938">
        <v>4</v>
      </c>
      <c r="AC938">
        <v>1</v>
      </c>
      <c r="AD938">
        <v>4</v>
      </c>
      <c r="AF938">
        <v>5</v>
      </c>
      <c r="AG938">
        <v>5</v>
      </c>
      <c r="AH938">
        <v>4</v>
      </c>
      <c r="AI938">
        <v>3</v>
      </c>
      <c r="AJ938">
        <v>2</v>
      </c>
      <c r="AK938" t="s">
        <v>270</v>
      </c>
      <c r="AL938">
        <v>5</v>
      </c>
      <c r="AM938">
        <v>3</v>
      </c>
      <c r="AN938" t="s">
        <v>354</v>
      </c>
      <c r="AV938" s="109" t="s">
        <v>270</v>
      </c>
      <c r="AW938" t="s">
        <v>270</v>
      </c>
      <c r="AX938" t="s">
        <v>328</v>
      </c>
      <c r="AY938">
        <v>4</v>
      </c>
      <c r="AZ938" s="109">
        <v>5</v>
      </c>
      <c r="BA938" s="191" t="s">
        <v>303</v>
      </c>
      <c r="BB938" t="s">
        <v>317</v>
      </c>
      <c r="BD938">
        <f t="shared" si="70"/>
        <v>0</v>
      </c>
      <c r="BE938">
        <f t="shared" si="69"/>
        <v>0</v>
      </c>
      <c r="BF938">
        <f t="shared" si="69"/>
        <v>0</v>
      </c>
      <c r="BG938">
        <f t="shared" si="69"/>
        <v>1</v>
      </c>
      <c r="BH938">
        <f t="shared" si="69"/>
        <v>0</v>
      </c>
      <c r="BI938">
        <f t="shared" si="69"/>
        <v>0</v>
      </c>
      <c r="BJ938">
        <f t="shared" si="67"/>
        <v>1</v>
      </c>
      <c r="BK938">
        <f t="shared" si="68"/>
        <v>0</v>
      </c>
      <c r="BL938">
        <f t="shared" si="68"/>
        <v>0</v>
      </c>
      <c r="BM938">
        <f t="shared" si="68"/>
        <v>1</v>
      </c>
      <c r="BN938">
        <f t="shared" si="68"/>
        <v>0</v>
      </c>
      <c r="BO938">
        <f t="shared" si="68"/>
        <v>0</v>
      </c>
      <c r="BP938">
        <f t="shared" si="68"/>
        <v>0</v>
      </c>
    </row>
    <row r="939" spans="3:68" x14ac:dyDescent="0.2">
      <c r="C939" s="150" t="str">
        <f>IFERROR(VLOOKUP(TABLA!F939,BLIOTECAS!$C$1:$E$26,3,FALSE),"")</f>
        <v>Ciencias Experimentales</v>
      </c>
      <c r="D939" s="209">
        <v>43970.650694444441</v>
      </c>
      <c r="E939" s="209" t="s">
        <v>396</v>
      </c>
      <c r="F939" t="s">
        <v>95</v>
      </c>
      <c r="G939" t="s">
        <v>300</v>
      </c>
      <c r="H939" t="s">
        <v>300</v>
      </c>
      <c r="I939" t="s">
        <v>306</v>
      </c>
      <c r="J939" t="s">
        <v>95</v>
      </c>
      <c r="K939" t="s">
        <v>95</v>
      </c>
      <c r="L939" t="s">
        <v>95</v>
      </c>
      <c r="S939" t="s">
        <v>270</v>
      </c>
      <c r="T939" t="s">
        <v>26</v>
      </c>
      <c r="U939">
        <v>1</v>
      </c>
      <c r="V939">
        <v>1</v>
      </c>
      <c r="W939">
        <v>1</v>
      </c>
      <c r="X939">
        <v>3</v>
      </c>
      <c r="Y939">
        <v>1</v>
      </c>
      <c r="Z939">
        <v>4</v>
      </c>
      <c r="AA939">
        <v>5</v>
      </c>
      <c r="AB939">
        <v>5</v>
      </c>
      <c r="AC939">
        <v>1</v>
      </c>
      <c r="AD939">
        <v>4</v>
      </c>
      <c r="AF939">
        <v>3</v>
      </c>
      <c r="AG939">
        <v>3</v>
      </c>
      <c r="AH939">
        <v>3</v>
      </c>
      <c r="AI939">
        <v>3</v>
      </c>
      <c r="AJ939">
        <v>4</v>
      </c>
      <c r="AK939" t="s">
        <v>26</v>
      </c>
      <c r="AL939">
        <v>3</v>
      </c>
      <c r="AM939">
        <v>3</v>
      </c>
      <c r="AN939" t="s">
        <v>593</v>
      </c>
      <c r="AV939" s="109" t="s">
        <v>270</v>
      </c>
      <c r="AW939" t="s">
        <v>270</v>
      </c>
      <c r="AX939" t="s">
        <v>25</v>
      </c>
      <c r="AY939">
        <v>3</v>
      </c>
      <c r="AZ939" s="109">
        <v>4</v>
      </c>
      <c r="BA939" s="191" t="s">
        <v>311</v>
      </c>
      <c r="BB939" t="s">
        <v>317</v>
      </c>
      <c r="BD939">
        <f t="shared" si="70"/>
        <v>1</v>
      </c>
      <c r="BE939">
        <f t="shared" si="69"/>
        <v>0</v>
      </c>
      <c r="BF939">
        <f t="shared" si="69"/>
        <v>0</v>
      </c>
      <c r="BG939">
        <f t="shared" si="69"/>
        <v>0</v>
      </c>
      <c r="BH939">
        <f t="shared" si="69"/>
        <v>0</v>
      </c>
      <c r="BI939">
        <f t="shared" si="69"/>
        <v>0</v>
      </c>
      <c r="BJ939">
        <f t="shared" si="67"/>
        <v>0</v>
      </c>
      <c r="BK939">
        <f t="shared" si="68"/>
        <v>0</v>
      </c>
      <c r="BL939">
        <f t="shared" si="68"/>
        <v>0</v>
      </c>
      <c r="BM939">
        <f t="shared" si="68"/>
        <v>0</v>
      </c>
      <c r="BN939">
        <f t="shared" si="68"/>
        <v>1</v>
      </c>
      <c r="BO939">
        <f t="shared" si="68"/>
        <v>0</v>
      </c>
      <c r="BP939">
        <f t="shared" si="68"/>
        <v>0</v>
      </c>
    </row>
    <row r="940" spans="3:68" x14ac:dyDescent="0.2">
      <c r="C940" s="150" t="str">
        <f>IFERROR(VLOOKUP(TABLA!F940,BLIOTECAS!$C$1:$E$26,3,FALSE),"")</f>
        <v>Humanidades</v>
      </c>
      <c r="D940" s="209">
        <v>43970.65</v>
      </c>
      <c r="E940" s="209" t="s">
        <v>396</v>
      </c>
      <c r="F940" t="s">
        <v>100</v>
      </c>
      <c r="G940" t="s">
        <v>305</v>
      </c>
      <c r="H940" t="s">
        <v>305</v>
      </c>
      <c r="I940" t="s">
        <v>306</v>
      </c>
      <c r="J940" t="s">
        <v>100</v>
      </c>
      <c r="K940" t="s">
        <v>309</v>
      </c>
      <c r="L940" t="s">
        <v>322</v>
      </c>
      <c r="M940" t="s">
        <v>755</v>
      </c>
      <c r="S940" t="s">
        <v>26</v>
      </c>
      <c r="T940" t="s">
        <v>270</v>
      </c>
      <c r="U940">
        <v>4</v>
      </c>
      <c r="V940">
        <v>4</v>
      </c>
      <c r="W940">
        <v>4</v>
      </c>
      <c r="X940">
        <v>4</v>
      </c>
      <c r="Y940">
        <v>4</v>
      </c>
      <c r="Z940">
        <v>4</v>
      </c>
      <c r="AA940">
        <v>4</v>
      </c>
      <c r="AB940">
        <v>4</v>
      </c>
      <c r="AC940">
        <v>2</v>
      </c>
      <c r="AD940">
        <v>3</v>
      </c>
      <c r="AF940">
        <v>4</v>
      </c>
      <c r="AG940">
        <v>3</v>
      </c>
      <c r="AH940">
        <v>2</v>
      </c>
      <c r="AI940">
        <v>3</v>
      </c>
      <c r="AJ940">
        <v>3</v>
      </c>
      <c r="AK940" t="s">
        <v>26</v>
      </c>
      <c r="AL940">
        <v>4</v>
      </c>
      <c r="AM940">
        <v>4</v>
      </c>
      <c r="AN940" t="s">
        <v>438</v>
      </c>
      <c r="AV940" s="109" t="s">
        <v>26</v>
      </c>
      <c r="AW940" t="s">
        <v>26</v>
      </c>
      <c r="AY940">
        <v>3</v>
      </c>
      <c r="AZ940" s="109">
        <v>4</v>
      </c>
      <c r="BA940" s="191" t="s">
        <v>311</v>
      </c>
      <c r="BB940" t="s">
        <v>308</v>
      </c>
      <c r="BD940">
        <f t="shared" si="70"/>
        <v>1</v>
      </c>
      <c r="BE940">
        <f t="shared" si="69"/>
        <v>0</v>
      </c>
      <c r="BF940">
        <f t="shared" si="69"/>
        <v>0</v>
      </c>
      <c r="BG940">
        <f t="shared" si="69"/>
        <v>0</v>
      </c>
      <c r="BH940">
        <f t="shared" si="69"/>
        <v>0</v>
      </c>
      <c r="BI940">
        <f t="shared" si="69"/>
        <v>0</v>
      </c>
      <c r="BJ940">
        <f t="shared" si="67"/>
        <v>1</v>
      </c>
      <c r="BK940">
        <f t="shared" si="68"/>
        <v>1</v>
      </c>
      <c r="BL940">
        <f t="shared" si="68"/>
        <v>0</v>
      </c>
      <c r="BM940">
        <f t="shared" si="68"/>
        <v>1</v>
      </c>
      <c r="BN940">
        <f t="shared" si="68"/>
        <v>0</v>
      </c>
      <c r="BO940">
        <f t="shared" si="68"/>
        <v>0</v>
      </c>
      <c r="BP940">
        <f t="shared" si="68"/>
        <v>0</v>
      </c>
    </row>
    <row r="941" spans="3:68" x14ac:dyDescent="0.2">
      <c r="C941" s="150" t="str">
        <f>IFERROR(VLOOKUP(TABLA!F941,BLIOTECAS!$C$1:$E$26,3,FALSE),"")</f>
        <v>Ciencias de la Salud</v>
      </c>
      <c r="D941" s="209">
        <v>43970.65</v>
      </c>
      <c r="E941" s="209" t="s">
        <v>396</v>
      </c>
      <c r="F941" t="s">
        <v>109</v>
      </c>
      <c r="G941" t="s">
        <v>397</v>
      </c>
      <c r="H941" t="s">
        <v>300</v>
      </c>
      <c r="I941" t="s">
        <v>318</v>
      </c>
      <c r="J941" t="s">
        <v>104</v>
      </c>
      <c r="K941" t="s">
        <v>109</v>
      </c>
      <c r="S941" t="s">
        <v>270</v>
      </c>
      <c r="T941" t="s">
        <v>270</v>
      </c>
      <c r="U941">
        <v>3</v>
      </c>
      <c r="V941">
        <v>3</v>
      </c>
      <c r="W941">
        <v>4</v>
      </c>
      <c r="X941">
        <v>1</v>
      </c>
      <c r="Y941">
        <v>5</v>
      </c>
      <c r="Z941">
        <v>2</v>
      </c>
      <c r="AA941">
        <v>5</v>
      </c>
      <c r="AB941">
        <v>1</v>
      </c>
      <c r="AC941">
        <v>4</v>
      </c>
      <c r="AD941">
        <v>5</v>
      </c>
      <c r="AF941">
        <v>5</v>
      </c>
      <c r="AG941">
        <v>5</v>
      </c>
      <c r="AH941">
        <v>4</v>
      </c>
      <c r="AI941">
        <v>5</v>
      </c>
      <c r="AJ941">
        <v>5</v>
      </c>
      <c r="AK941" t="s">
        <v>26</v>
      </c>
      <c r="AL941">
        <v>4</v>
      </c>
      <c r="AM941">
        <v>4</v>
      </c>
      <c r="AN941" t="s">
        <v>409</v>
      </c>
      <c r="AV941" s="109" t="s">
        <v>270</v>
      </c>
      <c r="AW941" t="s">
        <v>270</v>
      </c>
      <c r="AY941">
        <v>5</v>
      </c>
      <c r="AZ941" s="109">
        <v>5</v>
      </c>
      <c r="BA941" s="191" t="s">
        <v>303</v>
      </c>
      <c r="BB941" t="s">
        <v>304</v>
      </c>
      <c r="BD941">
        <f t="shared" si="70"/>
        <v>0</v>
      </c>
      <c r="BE941">
        <f t="shared" si="69"/>
        <v>0</v>
      </c>
      <c r="BF941">
        <f t="shared" si="69"/>
        <v>1</v>
      </c>
      <c r="BG941">
        <f t="shared" si="69"/>
        <v>0</v>
      </c>
      <c r="BH941">
        <f t="shared" si="69"/>
        <v>0</v>
      </c>
      <c r="BI941">
        <f t="shared" si="69"/>
        <v>0</v>
      </c>
      <c r="BJ941">
        <f t="shared" si="67"/>
        <v>0</v>
      </c>
      <c r="BK941">
        <f t="shared" si="68"/>
        <v>1</v>
      </c>
      <c r="BL941">
        <f t="shared" si="68"/>
        <v>1</v>
      </c>
      <c r="BM941">
        <f t="shared" si="68"/>
        <v>0</v>
      </c>
      <c r="BN941">
        <f t="shared" si="68"/>
        <v>0</v>
      </c>
      <c r="BO941">
        <f t="shared" si="68"/>
        <v>0</v>
      </c>
      <c r="BP941">
        <f t="shared" si="68"/>
        <v>0</v>
      </c>
    </row>
    <row r="942" spans="3:68" x14ac:dyDescent="0.2">
      <c r="C942" s="150" t="str">
        <f>IFERROR(VLOOKUP(TABLA!F942,BLIOTECAS!$C$1:$E$26,3,FALSE),"")</f>
        <v>Humanidades</v>
      </c>
      <c r="D942" s="209">
        <v>43970.65</v>
      </c>
      <c r="E942" s="209" t="s">
        <v>396</v>
      </c>
      <c r="F942" t="s">
        <v>100</v>
      </c>
      <c r="G942" t="s">
        <v>300</v>
      </c>
      <c r="H942" t="s">
        <v>300</v>
      </c>
      <c r="I942" t="s">
        <v>306</v>
      </c>
      <c r="J942" t="s">
        <v>100</v>
      </c>
      <c r="S942" t="s">
        <v>26</v>
      </c>
      <c r="T942" t="s">
        <v>270</v>
      </c>
      <c r="U942">
        <v>3</v>
      </c>
      <c r="V942">
        <v>3</v>
      </c>
      <c r="W942">
        <v>3</v>
      </c>
      <c r="X942">
        <v>2</v>
      </c>
      <c r="Y942">
        <v>4</v>
      </c>
      <c r="Z942">
        <v>4</v>
      </c>
      <c r="AA942">
        <v>4</v>
      </c>
      <c r="AB942">
        <v>3</v>
      </c>
      <c r="AC942">
        <v>3</v>
      </c>
      <c r="AD942">
        <v>4</v>
      </c>
      <c r="AF942">
        <v>3</v>
      </c>
      <c r="AG942">
        <v>3</v>
      </c>
      <c r="AH942">
        <v>3</v>
      </c>
      <c r="AI942">
        <v>3</v>
      </c>
      <c r="AJ942">
        <v>3</v>
      </c>
      <c r="AK942" t="s">
        <v>26</v>
      </c>
      <c r="AL942">
        <v>3</v>
      </c>
      <c r="AM942">
        <v>4</v>
      </c>
      <c r="AN942" t="s">
        <v>354</v>
      </c>
      <c r="AV942" s="109" t="s">
        <v>26</v>
      </c>
      <c r="AW942" t="s">
        <v>26</v>
      </c>
      <c r="AY942">
        <v>3</v>
      </c>
      <c r="AZ942" s="109">
        <v>3</v>
      </c>
      <c r="BA942" s="191" t="s">
        <v>311</v>
      </c>
      <c r="BB942" t="s">
        <v>317</v>
      </c>
      <c r="BD942">
        <f t="shared" si="70"/>
        <v>1</v>
      </c>
      <c r="BE942">
        <f t="shared" si="69"/>
        <v>0</v>
      </c>
      <c r="BF942">
        <f t="shared" si="69"/>
        <v>0</v>
      </c>
      <c r="BG942">
        <f t="shared" si="69"/>
        <v>0</v>
      </c>
      <c r="BH942">
        <f t="shared" si="69"/>
        <v>0</v>
      </c>
      <c r="BI942">
        <f t="shared" si="69"/>
        <v>0</v>
      </c>
      <c r="BJ942">
        <f t="shared" si="67"/>
        <v>1</v>
      </c>
      <c r="BK942">
        <f t="shared" si="68"/>
        <v>0</v>
      </c>
      <c r="BL942">
        <f t="shared" si="68"/>
        <v>0</v>
      </c>
      <c r="BM942">
        <f t="shared" si="68"/>
        <v>1</v>
      </c>
      <c r="BN942">
        <f t="shared" si="68"/>
        <v>0</v>
      </c>
      <c r="BO942">
        <f t="shared" si="68"/>
        <v>0</v>
      </c>
      <c r="BP942">
        <f t="shared" si="68"/>
        <v>0</v>
      </c>
    </row>
    <row r="943" spans="3:68" x14ac:dyDescent="0.2">
      <c r="C943" s="150" t="str">
        <f>IFERROR(VLOOKUP(TABLA!F943,BLIOTECAS!$C$1:$E$26,3,FALSE),"")</f>
        <v>Ciencias de la Salud</v>
      </c>
      <c r="D943" s="209">
        <v>43970.65</v>
      </c>
      <c r="E943" s="209" t="s">
        <v>396</v>
      </c>
      <c r="F943" t="s">
        <v>224</v>
      </c>
      <c r="G943" t="s">
        <v>397</v>
      </c>
      <c r="H943" t="s">
        <v>320</v>
      </c>
      <c r="I943" t="s">
        <v>329</v>
      </c>
      <c r="J943" t="s">
        <v>224</v>
      </c>
      <c r="K943" t="s">
        <v>94</v>
      </c>
      <c r="L943" t="s">
        <v>96</v>
      </c>
      <c r="M943" t="s">
        <v>756</v>
      </c>
      <c r="S943" t="s">
        <v>26</v>
      </c>
      <c r="T943" t="s">
        <v>26</v>
      </c>
      <c r="U943">
        <v>2</v>
      </c>
      <c r="V943">
        <v>2</v>
      </c>
      <c r="W943">
        <v>4</v>
      </c>
      <c r="X943">
        <v>4</v>
      </c>
      <c r="Y943">
        <v>4</v>
      </c>
      <c r="Z943">
        <v>4</v>
      </c>
      <c r="AA943">
        <v>4</v>
      </c>
      <c r="AB943">
        <v>2</v>
      </c>
      <c r="AC943">
        <v>2</v>
      </c>
      <c r="AD943">
        <v>4</v>
      </c>
      <c r="AF943">
        <v>4</v>
      </c>
      <c r="AG943">
        <v>2</v>
      </c>
      <c r="AH943">
        <v>2</v>
      </c>
      <c r="AI943">
        <v>2</v>
      </c>
      <c r="AJ943">
        <v>3</v>
      </c>
      <c r="AK943" t="s">
        <v>26</v>
      </c>
      <c r="AL943">
        <v>4</v>
      </c>
      <c r="AM943">
        <v>2</v>
      </c>
      <c r="AN943" t="s">
        <v>400</v>
      </c>
      <c r="AV943" s="109" t="s">
        <v>26</v>
      </c>
      <c r="AW943" t="s">
        <v>26</v>
      </c>
      <c r="AY943">
        <v>2</v>
      </c>
      <c r="AZ943" s="109">
        <v>2</v>
      </c>
      <c r="BA943" s="191" t="s">
        <v>330</v>
      </c>
      <c r="BB943" t="s">
        <v>317</v>
      </c>
      <c r="BD943">
        <f t="shared" si="70"/>
        <v>0</v>
      </c>
      <c r="BE943">
        <f t="shared" si="69"/>
        <v>0</v>
      </c>
      <c r="BF943">
        <f t="shared" si="69"/>
        <v>0</v>
      </c>
      <c r="BG943">
        <f t="shared" si="69"/>
        <v>0</v>
      </c>
      <c r="BH943">
        <f t="shared" si="69"/>
        <v>1</v>
      </c>
      <c r="BI943">
        <f t="shared" si="69"/>
        <v>0</v>
      </c>
      <c r="BJ943">
        <f t="shared" si="67"/>
        <v>0</v>
      </c>
      <c r="BK943">
        <f t="shared" si="68"/>
        <v>0</v>
      </c>
      <c r="BL943">
        <f t="shared" si="68"/>
        <v>1</v>
      </c>
      <c r="BM943">
        <f t="shared" si="68"/>
        <v>1</v>
      </c>
      <c r="BN943">
        <f t="shared" si="68"/>
        <v>0</v>
      </c>
      <c r="BO943">
        <f t="shared" si="68"/>
        <v>0</v>
      </c>
      <c r="BP943">
        <f t="shared" si="68"/>
        <v>0</v>
      </c>
    </row>
    <row r="944" spans="3:68" x14ac:dyDescent="0.2">
      <c r="C944" s="150" t="str">
        <f>IFERROR(VLOOKUP(TABLA!F944,BLIOTECAS!$C$1:$E$26,3,FALSE),"")</f>
        <v>Ciencias de la Salud</v>
      </c>
      <c r="D944" s="209">
        <v>43970.649305555555</v>
      </c>
      <c r="E944" s="209" t="s">
        <v>396</v>
      </c>
      <c r="F944" t="s">
        <v>109</v>
      </c>
      <c r="G944" t="s">
        <v>301</v>
      </c>
      <c r="H944" t="s">
        <v>301</v>
      </c>
      <c r="I944" t="s">
        <v>306</v>
      </c>
      <c r="J944" t="s">
        <v>109</v>
      </c>
      <c r="K944" t="s">
        <v>109</v>
      </c>
      <c r="L944" t="s">
        <v>109</v>
      </c>
      <c r="M944" t="s">
        <v>757</v>
      </c>
      <c r="S944" t="s">
        <v>26</v>
      </c>
      <c r="T944" t="s">
        <v>270</v>
      </c>
      <c r="U944">
        <v>3</v>
      </c>
      <c r="V944">
        <v>4</v>
      </c>
      <c r="W944">
        <v>4</v>
      </c>
      <c r="X944">
        <v>1</v>
      </c>
      <c r="Y944">
        <v>5</v>
      </c>
      <c r="Z944">
        <v>5</v>
      </c>
      <c r="AA944">
        <v>5</v>
      </c>
      <c r="AB944">
        <v>1</v>
      </c>
      <c r="AC944">
        <v>5</v>
      </c>
      <c r="AD944">
        <v>5</v>
      </c>
      <c r="AF944">
        <v>5</v>
      </c>
      <c r="AG944">
        <v>5</v>
      </c>
      <c r="AH944">
        <v>5</v>
      </c>
      <c r="AI944">
        <v>5</v>
      </c>
      <c r="AJ944">
        <v>5</v>
      </c>
      <c r="AK944" t="s">
        <v>26</v>
      </c>
      <c r="AL944">
        <v>4</v>
      </c>
      <c r="AM944">
        <v>5</v>
      </c>
      <c r="AN944" t="s">
        <v>428</v>
      </c>
      <c r="AV944" s="109" t="s">
        <v>26</v>
      </c>
      <c r="AW944" t="s">
        <v>26</v>
      </c>
      <c r="AY944">
        <v>5</v>
      </c>
      <c r="AZ944" s="109">
        <v>5</v>
      </c>
      <c r="BA944" s="191" t="s">
        <v>303</v>
      </c>
      <c r="BB944" t="s">
        <v>304</v>
      </c>
      <c r="BC944" t="s">
        <v>758</v>
      </c>
      <c r="BD944">
        <f t="shared" si="70"/>
        <v>1</v>
      </c>
      <c r="BE944">
        <f t="shared" si="69"/>
        <v>0</v>
      </c>
      <c r="BF944">
        <f t="shared" si="69"/>
        <v>0</v>
      </c>
      <c r="BG944">
        <f t="shared" si="69"/>
        <v>0</v>
      </c>
      <c r="BH944">
        <f t="shared" si="69"/>
        <v>0</v>
      </c>
      <c r="BI944">
        <f t="shared" si="69"/>
        <v>0</v>
      </c>
      <c r="BJ944">
        <f t="shared" si="67"/>
        <v>0</v>
      </c>
      <c r="BK944">
        <f t="shared" si="68"/>
        <v>1</v>
      </c>
      <c r="BL944">
        <f t="shared" si="68"/>
        <v>1</v>
      </c>
      <c r="BM944">
        <f t="shared" si="68"/>
        <v>1</v>
      </c>
      <c r="BN944">
        <f t="shared" si="68"/>
        <v>0</v>
      </c>
      <c r="BO944">
        <f t="shared" si="68"/>
        <v>0</v>
      </c>
      <c r="BP944">
        <f t="shared" si="68"/>
        <v>0</v>
      </c>
    </row>
    <row r="945" spans="3:68" x14ac:dyDescent="0.2">
      <c r="C945" s="150" t="str">
        <f>IFERROR(VLOOKUP(TABLA!F945,BLIOTECAS!$C$1:$E$26,3,FALSE),"")</f>
        <v>Ciencias Sociales</v>
      </c>
      <c r="D945" s="209">
        <v>43970.648611111108</v>
      </c>
      <c r="E945" s="209" t="s">
        <v>396</v>
      </c>
      <c r="F945" t="s">
        <v>221</v>
      </c>
      <c r="G945" t="s">
        <v>305</v>
      </c>
      <c r="H945" t="s">
        <v>300</v>
      </c>
      <c r="I945" t="s">
        <v>306</v>
      </c>
      <c r="J945" t="s">
        <v>309</v>
      </c>
      <c r="K945" t="s">
        <v>221</v>
      </c>
      <c r="S945" t="s">
        <v>26</v>
      </c>
      <c r="T945" t="s">
        <v>26</v>
      </c>
      <c r="U945">
        <v>1</v>
      </c>
      <c r="V945">
        <v>1</v>
      </c>
      <c r="W945">
        <v>2</v>
      </c>
      <c r="X945">
        <v>3</v>
      </c>
      <c r="Y945">
        <v>4</v>
      </c>
      <c r="Z945">
        <v>3</v>
      </c>
      <c r="AA945">
        <v>3</v>
      </c>
      <c r="AB945">
        <v>1</v>
      </c>
      <c r="AC945">
        <v>3</v>
      </c>
      <c r="AD945">
        <v>3</v>
      </c>
      <c r="AF945">
        <v>3</v>
      </c>
      <c r="AG945">
        <v>3</v>
      </c>
      <c r="AH945">
        <v>3</v>
      </c>
      <c r="AI945">
        <v>3</v>
      </c>
      <c r="AJ945">
        <v>3</v>
      </c>
      <c r="AK945" t="s">
        <v>270</v>
      </c>
      <c r="AL945">
        <v>3</v>
      </c>
      <c r="AM945">
        <v>3</v>
      </c>
      <c r="AN945" t="s">
        <v>400</v>
      </c>
      <c r="AV945" s="109" t="s">
        <v>26</v>
      </c>
      <c r="AW945" t="s">
        <v>26</v>
      </c>
      <c r="BD945">
        <f t="shared" si="70"/>
        <v>1</v>
      </c>
      <c r="BE945">
        <f t="shared" si="69"/>
        <v>0</v>
      </c>
      <c r="BF945">
        <f t="shared" si="69"/>
        <v>0</v>
      </c>
      <c r="BG945">
        <f t="shared" si="69"/>
        <v>0</v>
      </c>
      <c r="BH945">
        <f t="shared" si="69"/>
        <v>0</v>
      </c>
      <c r="BI945">
        <f t="shared" si="69"/>
        <v>0</v>
      </c>
      <c r="BJ945">
        <f t="shared" si="67"/>
        <v>0</v>
      </c>
      <c r="BK945">
        <f t="shared" si="68"/>
        <v>0</v>
      </c>
      <c r="BL945">
        <f t="shared" si="68"/>
        <v>1</v>
      </c>
      <c r="BM945">
        <f t="shared" si="68"/>
        <v>1</v>
      </c>
      <c r="BN945">
        <f t="shared" si="68"/>
        <v>0</v>
      </c>
      <c r="BO945">
        <f t="shared" ref="BK945:BP988" si="71">IF(IFERROR(FIND(BO$1,$AN945,1),0)&lt;&gt;0,1,0)</f>
        <v>0</v>
      </c>
      <c r="BP945">
        <f t="shared" si="71"/>
        <v>0</v>
      </c>
    </row>
    <row r="946" spans="3:68" x14ac:dyDescent="0.2">
      <c r="C946" s="150" t="str">
        <f>IFERROR(VLOOKUP(TABLA!F946,BLIOTECAS!$C$1:$E$26,3,FALSE),"")</f>
        <v>Humanidades</v>
      </c>
      <c r="D946" s="209">
        <v>43970.648611111108</v>
      </c>
      <c r="E946" s="209" t="s">
        <v>396</v>
      </c>
      <c r="F946" t="s">
        <v>100</v>
      </c>
      <c r="G946" t="s">
        <v>300</v>
      </c>
      <c r="H946" t="s">
        <v>305</v>
      </c>
      <c r="I946" t="s">
        <v>321</v>
      </c>
      <c r="J946" t="s">
        <v>100</v>
      </c>
      <c r="S946" t="s">
        <v>270</v>
      </c>
      <c r="T946" t="s">
        <v>270</v>
      </c>
      <c r="U946">
        <v>3</v>
      </c>
      <c r="V946">
        <v>5</v>
      </c>
      <c r="W946">
        <v>4</v>
      </c>
      <c r="X946">
        <v>2</v>
      </c>
      <c r="Y946">
        <v>4</v>
      </c>
      <c r="Z946">
        <v>4</v>
      </c>
      <c r="AA946">
        <v>4</v>
      </c>
      <c r="AB946">
        <v>2</v>
      </c>
      <c r="AC946">
        <v>5</v>
      </c>
      <c r="AD946">
        <v>4</v>
      </c>
      <c r="AF946">
        <v>3</v>
      </c>
      <c r="AG946">
        <v>5</v>
      </c>
      <c r="AH946">
        <v>4</v>
      </c>
      <c r="AI946">
        <v>3</v>
      </c>
      <c r="AJ946">
        <v>5</v>
      </c>
      <c r="AK946" t="s">
        <v>26</v>
      </c>
      <c r="AL946">
        <v>4</v>
      </c>
      <c r="AM946">
        <v>4</v>
      </c>
      <c r="AN946" t="s">
        <v>408</v>
      </c>
      <c r="AV946" s="109" t="s">
        <v>270</v>
      </c>
      <c r="AW946" t="s">
        <v>26</v>
      </c>
      <c r="AY946">
        <v>5</v>
      </c>
      <c r="AZ946" s="109">
        <v>5</v>
      </c>
      <c r="BA946" s="191" t="s">
        <v>311</v>
      </c>
      <c r="BB946" t="s">
        <v>304</v>
      </c>
      <c r="BD946">
        <f t="shared" si="70"/>
        <v>1</v>
      </c>
      <c r="BE946">
        <f t="shared" si="69"/>
        <v>1</v>
      </c>
      <c r="BF946">
        <f t="shared" si="69"/>
        <v>0</v>
      </c>
      <c r="BG946">
        <f t="shared" si="69"/>
        <v>0</v>
      </c>
      <c r="BH946">
        <f t="shared" si="69"/>
        <v>0</v>
      </c>
      <c r="BI946">
        <f t="shared" si="69"/>
        <v>0</v>
      </c>
      <c r="BJ946">
        <f t="shared" si="67"/>
        <v>1</v>
      </c>
      <c r="BK946">
        <f t="shared" si="71"/>
        <v>0</v>
      </c>
      <c r="BL946">
        <f t="shared" si="71"/>
        <v>1</v>
      </c>
      <c r="BM946">
        <f t="shared" si="71"/>
        <v>1</v>
      </c>
      <c r="BN946">
        <f t="shared" si="71"/>
        <v>0</v>
      </c>
      <c r="BO946">
        <f t="shared" si="71"/>
        <v>0</v>
      </c>
      <c r="BP946">
        <f t="shared" si="71"/>
        <v>0</v>
      </c>
    </row>
    <row r="947" spans="3:68" x14ac:dyDescent="0.2">
      <c r="C947" s="150" t="str">
        <f>IFERROR(VLOOKUP(TABLA!F947,BLIOTECAS!$C$1:$E$26,3,FALSE),"")</f>
        <v>Ciencias de la Salud</v>
      </c>
      <c r="D947" s="209">
        <v>43970.647916666669</v>
      </c>
      <c r="E947" s="209" t="s">
        <v>396</v>
      </c>
      <c r="F947" t="s">
        <v>106</v>
      </c>
      <c r="G947" t="s">
        <v>301</v>
      </c>
      <c r="H947" t="s">
        <v>300</v>
      </c>
      <c r="I947" t="s">
        <v>315</v>
      </c>
      <c r="J947" t="s">
        <v>106</v>
      </c>
      <c r="K947" t="s">
        <v>107</v>
      </c>
      <c r="L947" t="s">
        <v>309</v>
      </c>
      <c r="S947" t="s">
        <v>26</v>
      </c>
      <c r="T947" t="s">
        <v>270</v>
      </c>
      <c r="U947">
        <v>4</v>
      </c>
      <c r="V947">
        <v>1</v>
      </c>
      <c r="W947">
        <v>4</v>
      </c>
      <c r="X947">
        <v>2</v>
      </c>
      <c r="Y947">
        <v>5</v>
      </c>
      <c r="Z947">
        <v>2</v>
      </c>
      <c r="AA947">
        <v>5</v>
      </c>
      <c r="AB947">
        <v>1</v>
      </c>
      <c r="AC947">
        <v>3</v>
      </c>
      <c r="AD947">
        <v>4</v>
      </c>
      <c r="AF947">
        <v>5</v>
      </c>
      <c r="AG947">
        <v>3</v>
      </c>
      <c r="AH947">
        <v>3</v>
      </c>
      <c r="AI947">
        <v>3</v>
      </c>
      <c r="AJ947">
        <v>4</v>
      </c>
      <c r="AK947" t="s">
        <v>26</v>
      </c>
      <c r="AL947">
        <v>4</v>
      </c>
      <c r="AM947">
        <v>3</v>
      </c>
      <c r="AN947" t="s">
        <v>345</v>
      </c>
      <c r="AV947" s="109" t="s">
        <v>26</v>
      </c>
      <c r="AW947" t="s">
        <v>26</v>
      </c>
      <c r="AY947">
        <v>5</v>
      </c>
      <c r="AZ947" s="109">
        <v>5</v>
      </c>
      <c r="BA947" s="191" t="s">
        <v>303</v>
      </c>
      <c r="BB947" t="s">
        <v>317</v>
      </c>
      <c r="BD947">
        <f t="shared" si="70"/>
        <v>0</v>
      </c>
      <c r="BE947">
        <f t="shared" si="69"/>
        <v>1</v>
      </c>
      <c r="BF947">
        <f t="shared" si="69"/>
        <v>0</v>
      </c>
      <c r="BG947">
        <f t="shared" si="69"/>
        <v>0</v>
      </c>
      <c r="BH947">
        <f t="shared" si="69"/>
        <v>0</v>
      </c>
      <c r="BI947">
        <f t="shared" si="69"/>
        <v>0</v>
      </c>
      <c r="BJ947">
        <f t="shared" si="67"/>
        <v>0</v>
      </c>
      <c r="BK947">
        <f t="shared" si="71"/>
        <v>0</v>
      </c>
      <c r="BL947">
        <f t="shared" si="71"/>
        <v>0</v>
      </c>
      <c r="BM947">
        <f t="shared" si="71"/>
        <v>1</v>
      </c>
      <c r="BN947">
        <f t="shared" si="71"/>
        <v>0</v>
      </c>
      <c r="BO947">
        <f t="shared" si="71"/>
        <v>0</v>
      </c>
      <c r="BP947">
        <f t="shared" si="71"/>
        <v>0</v>
      </c>
    </row>
    <row r="948" spans="3:68" x14ac:dyDescent="0.2">
      <c r="C948" s="150" t="str">
        <f>IFERROR(VLOOKUP(TABLA!F948,BLIOTECAS!$C$1:$E$26,3,FALSE),"")</f>
        <v>Ciencias de la Salud</v>
      </c>
      <c r="D948" s="209">
        <v>43970.647916666669</v>
      </c>
      <c r="E948" s="209" t="s">
        <v>396</v>
      </c>
      <c r="F948" t="s">
        <v>109</v>
      </c>
      <c r="G948" t="s">
        <v>305</v>
      </c>
      <c r="H948" t="s">
        <v>301</v>
      </c>
      <c r="I948" t="s">
        <v>316</v>
      </c>
      <c r="J948" t="s">
        <v>109</v>
      </c>
      <c r="K948" t="s">
        <v>309</v>
      </c>
      <c r="L948" t="s">
        <v>104</v>
      </c>
      <c r="S948" t="s">
        <v>26</v>
      </c>
      <c r="T948" t="s">
        <v>26</v>
      </c>
      <c r="U948">
        <v>2</v>
      </c>
      <c r="V948">
        <v>5</v>
      </c>
      <c r="W948">
        <v>4</v>
      </c>
      <c r="X948">
        <v>1</v>
      </c>
      <c r="Y948">
        <v>4</v>
      </c>
      <c r="Z948">
        <v>2</v>
      </c>
      <c r="AA948">
        <v>2</v>
      </c>
      <c r="AB948">
        <v>1</v>
      </c>
      <c r="AC948">
        <v>4</v>
      </c>
      <c r="AD948">
        <v>5</v>
      </c>
      <c r="AF948">
        <v>5</v>
      </c>
      <c r="AG948">
        <v>5</v>
      </c>
      <c r="AH948">
        <v>4</v>
      </c>
      <c r="AI948">
        <v>4</v>
      </c>
      <c r="AJ948">
        <v>5</v>
      </c>
      <c r="AK948" t="s">
        <v>270</v>
      </c>
      <c r="AL948">
        <v>5</v>
      </c>
      <c r="AM948">
        <v>4</v>
      </c>
      <c r="AN948" t="s">
        <v>428</v>
      </c>
      <c r="AV948" s="109" t="s">
        <v>270</v>
      </c>
      <c r="AW948" t="s">
        <v>270</v>
      </c>
      <c r="AX948" t="s">
        <v>25</v>
      </c>
      <c r="AY948">
        <v>5</v>
      </c>
      <c r="AZ948" s="109">
        <v>5</v>
      </c>
      <c r="BA948" s="191" t="s">
        <v>303</v>
      </c>
      <c r="BB948" t="s">
        <v>304</v>
      </c>
      <c r="BD948">
        <f t="shared" si="70"/>
        <v>0</v>
      </c>
      <c r="BE948">
        <f t="shared" si="69"/>
        <v>0</v>
      </c>
      <c r="BF948">
        <f t="shared" si="69"/>
        <v>0</v>
      </c>
      <c r="BG948">
        <f t="shared" si="69"/>
        <v>1</v>
      </c>
      <c r="BH948">
        <f t="shared" si="69"/>
        <v>0</v>
      </c>
      <c r="BI948">
        <f t="shared" si="69"/>
        <v>0</v>
      </c>
      <c r="BJ948">
        <f t="shared" si="67"/>
        <v>0</v>
      </c>
      <c r="BK948">
        <f t="shared" si="71"/>
        <v>1</v>
      </c>
      <c r="BL948">
        <f t="shared" si="71"/>
        <v>1</v>
      </c>
      <c r="BM948">
        <f t="shared" si="71"/>
        <v>1</v>
      </c>
      <c r="BN948">
        <f t="shared" si="71"/>
        <v>0</v>
      </c>
      <c r="BO948">
        <f t="shared" si="71"/>
        <v>0</v>
      </c>
      <c r="BP948">
        <f t="shared" si="71"/>
        <v>0</v>
      </c>
    </row>
    <row r="949" spans="3:68" x14ac:dyDescent="0.2">
      <c r="C949" s="150" t="str">
        <f>IFERROR(VLOOKUP(TABLA!F949,BLIOTECAS!$C$1:$E$26,3,FALSE),"")</f>
        <v>Humanidades</v>
      </c>
      <c r="D949" s="209">
        <v>43970.647222222222</v>
      </c>
      <c r="E949" s="209" t="s">
        <v>396</v>
      </c>
      <c r="F949" t="s">
        <v>100</v>
      </c>
      <c r="G949" t="s">
        <v>397</v>
      </c>
      <c r="H949" t="s">
        <v>305</v>
      </c>
      <c r="I949" t="s">
        <v>545</v>
      </c>
      <c r="J949" t="s">
        <v>100</v>
      </c>
      <c r="K949" t="s">
        <v>309</v>
      </c>
      <c r="S949" t="s">
        <v>26</v>
      </c>
      <c r="T949" t="s">
        <v>26</v>
      </c>
      <c r="U949">
        <v>2</v>
      </c>
      <c r="V949">
        <v>4</v>
      </c>
      <c r="W949">
        <v>5</v>
      </c>
      <c r="X949">
        <v>1</v>
      </c>
      <c r="Y949">
        <v>4</v>
      </c>
      <c r="Z949">
        <v>5</v>
      </c>
      <c r="AA949">
        <v>4</v>
      </c>
      <c r="AB949">
        <v>5</v>
      </c>
      <c r="AC949">
        <v>3</v>
      </c>
      <c r="AD949">
        <v>3</v>
      </c>
      <c r="AF949">
        <v>5</v>
      </c>
      <c r="AG949">
        <v>3</v>
      </c>
      <c r="AH949">
        <v>3</v>
      </c>
      <c r="AI949">
        <v>3</v>
      </c>
      <c r="AJ949">
        <v>4</v>
      </c>
      <c r="AK949" t="s">
        <v>26</v>
      </c>
      <c r="AL949">
        <v>3</v>
      </c>
      <c r="AM949">
        <v>3</v>
      </c>
      <c r="AN949" t="s">
        <v>354</v>
      </c>
      <c r="AV949" s="109" t="s">
        <v>26</v>
      </c>
      <c r="AW949" t="s">
        <v>26</v>
      </c>
      <c r="AY949">
        <v>3</v>
      </c>
      <c r="AZ949" s="109">
        <v>3</v>
      </c>
      <c r="BA949" s="191" t="s">
        <v>311</v>
      </c>
      <c r="BB949" t="s">
        <v>317</v>
      </c>
      <c r="BD949">
        <f t="shared" si="70"/>
        <v>1</v>
      </c>
      <c r="BE949">
        <f t="shared" si="69"/>
        <v>0</v>
      </c>
      <c r="BF949">
        <f t="shared" si="69"/>
        <v>1</v>
      </c>
      <c r="BG949">
        <f t="shared" si="69"/>
        <v>1</v>
      </c>
      <c r="BH949">
        <f t="shared" si="69"/>
        <v>0</v>
      </c>
      <c r="BI949">
        <f t="shared" si="69"/>
        <v>0</v>
      </c>
      <c r="BJ949">
        <f t="shared" si="67"/>
        <v>1</v>
      </c>
      <c r="BK949">
        <f t="shared" si="71"/>
        <v>0</v>
      </c>
      <c r="BL949">
        <f t="shared" si="71"/>
        <v>0</v>
      </c>
      <c r="BM949">
        <f t="shared" si="71"/>
        <v>1</v>
      </c>
      <c r="BN949">
        <f t="shared" si="71"/>
        <v>0</v>
      </c>
      <c r="BO949">
        <f t="shared" si="71"/>
        <v>0</v>
      </c>
      <c r="BP949">
        <f t="shared" si="71"/>
        <v>0</v>
      </c>
    </row>
    <row r="950" spans="3:68" x14ac:dyDescent="0.2">
      <c r="C950" s="150" t="str">
        <f>IFERROR(VLOOKUP(TABLA!F950,BLIOTECAS!$C$1:$E$26,3,FALSE),"")</f>
        <v>Humanidades</v>
      </c>
      <c r="D950" s="209">
        <v>43970.647222222222</v>
      </c>
      <c r="E950" s="209" t="s">
        <v>396</v>
      </c>
      <c r="F950" t="s">
        <v>102</v>
      </c>
      <c r="G950" t="s">
        <v>300</v>
      </c>
      <c r="H950" t="s">
        <v>320</v>
      </c>
      <c r="I950" t="s">
        <v>315</v>
      </c>
      <c r="J950" t="s">
        <v>309</v>
      </c>
      <c r="S950" t="s">
        <v>26</v>
      </c>
      <c r="T950" t="s">
        <v>270</v>
      </c>
      <c r="U950">
        <v>3</v>
      </c>
      <c r="V950">
        <v>1</v>
      </c>
      <c r="W950">
        <v>1</v>
      </c>
      <c r="X950">
        <v>2</v>
      </c>
      <c r="Y950">
        <v>5</v>
      </c>
      <c r="Z950">
        <v>5</v>
      </c>
      <c r="AA950">
        <v>5</v>
      </c>
      <c r="AB950">
        <v>3</v>
      </c>
      <c r="AC950">
        <v>3</v>
      </c>
      <c r="AD950">
        <v>4</v>
      </c>
      <c r="AF950">
        <v>3</v>
      </c>
      <c r="AG950">
        <v>5</v>
      </c>
      <c r="AH950">
        <v>4</v>
      </c>
      <c r="AI950">
        <v>3</v>
      </c>
      <c r="AJ950">
        <v>4</v>
      </c>
      <c r="AK950" t="s">
        <v>26</v>
      </c>
      <c r="AL950">
        <v>3</v>
      </c>
      <c r="AM950">
        <v>3</v>
      </c>
      <c r="AN950" t="s">
        <v>345</v>
      </c>
      <c r="AV950" s="109" t="s">
        <v>270</v>
      </c>
      <c r="AW950" t="s">
        <v>26</v>
      </c>
      <c r="AY950">
        <v>5</v>
      </c>
      <c r="AZ950" s="109">
        <v>5</v>
      </c>
      <c r="BA950" s="191" t="s">
        <v>303</v>
      </c>
      <c r="BB950" t="s">
        <v>308</v>
      </c>
      <c r="BD950">
        <f t="shared" si="70"/>
        <v>0</v>
      </c>
      <c r="BE950">
        <f t="shared" si="69"/>
        <v>1</v>
      </c>
      <c r="BF950">
        <f t="shared" si="69"/>
        <v>0</v>
      </c>
      <c r="BG950">
        <f t="shared" si="69"/>
        <v>0</v>
      </c>
      <c r="BH950">
        <f t="shared" si="69"/>
        <v>0</v>
      </c>
      <c r="BI950">
        <f t="shared" si="69"/>
        <v>0</v>
      </c>
      <c r="BJ950">
        <f t="shared" ref="BJ950:BJ1013" si="72">IF(IFERROR(FIND(BJ$1,$AN950,1),0)&lt;&gt;0,1,0)</f>
        <v>0</v>
      </c>
      <c r="BK950">
        <f t="shared" si="71"/>
        <v>0</v>
      </c>
      <c r="BL950">
        <f t="shared" si="71"/>
        <v>0</v>
      </c>
      <c r="BM950">
        <f t="shared" si="71"/>
        <v>1</v>
      </c>
      <c r="BN950">
        <f t="shared" si="71"/>
        <v>0</v>
      </c>
      <c r="BO950">
        <f t="shared" si="71"/>
        <v>0</v>
      </c>
      <c r="BP950">
        <f t="shared" si="71"/>
        <v>0</v>
      </c>
    </row>
    <row r="951" spans="3:68" x14ac:dyDescent="0.2">
      <c r="C951" s="150" t="str">
        <f>IFERROR(VLOOKUP(TABLA!F951,BLIOTECAS!$C$1:$E$26,3,FALSE),"")</f>
        <v>Humanidades</v>
      </c>
      <c r="D951" s="209">
        <v>43970.647222222222</v>
      </c>
      <c r="E951" s="209" t="s">
        <v>396</v>
      </c>
      <c r="F951" t="s">
        <v>104</v>
      </c>
      <c r="G951" t="s">
        <v>300</v>
      </c>
      <c r="H951" t="s">
        <v>305</v>
      </c>
      <c r="I951" t="s">
        <v>306</v>
      </c>
      <c r="J951" t="s">
        <v>104</v>
      </c>
      <c r="K951" t="s">
        <v>309</v>
      </c>
      <c r="S951" t="s">
        <v>270</v>
      </c>
      <c r="T951" t="s">
        <v>26</v>
      </c>
      <c r="U951">
        <v>5</v>
      </c>
      <c r="V951">
        <v>2</v>
      </c>
      <c r="W951">
        <v>2</v>
      </c>
      <c r="X951">
        <v>2</v>
      </c>
      <c r="Y951">
        <v>5</v>
      </c>
      <c r="Z951">
        <v>3</v>
      </c>
      <c r="AA951">
        <v>5</v>
      </c>
      <c r="AB951">
        <v>1</v>
      </c>
      <c r="AC951">
        <v>1</v>
      </c>
      <c r="AD951">
        <v>3</v>
      </c>
      <c r="AF951">
        <v>3</v>
      </c>
      <c r="AH951">
        <v>3</v>
      </c>
      <c r="AJ951">
        <v>2</v>
      </c>
      <c r="AK951" t="s">
        <v>26</v>
      </c>
      <c r="AL951">
        <v>3</v>
      </c>
      <c r="AM951">
        <v>1</v>
      </c>
      <c r="AN951" t="s">
        <v>691</v>
      </c>
      <c r="AV951" s="109" t="s">
        <v>26</v>
      </c>
      <c r="AW951" t="s">
        <v>26</v>
      </c>
      <c r="AZ951" s="109">
        <v>5</v>
      </c>
      <c r="BA951" s="191" t="s">
        <v>311</v>
      </c>
      <c r="BD951">
        <f t="shared" si="70"/>
        <v>1</v>
      </c>
      <c r="BE951">
        <f t="shared" si="69"/>
        <v>0</v>
      </c>
      <c r="BF951">
        <f t="shared" si="69"/>
        <v>0</v>
      </c>
      <c r="BG951">
        <f t="shared" si="69"/>
        <v>0</v>
      </c>
      <c r="BH951">
        <f t="shared" si="69"/>
        <v>0</v>
      </c>
      <c r="BI951">
        <f t="shared" si="69"/>
        <v>0</v>
      </c>
      <c r="BJ951">
        <f t="shared" si="72"/>
        <v>0</v>
      </c>
      <c r="BK951">
        <f t="shared" si="71"/>
        <v>0</v>
      </c>
      <c r="BL951">
        <f t="shared" si="71"/>
        <v>1</v>
      </c>
      <c r="BM951">
        <f t="shared" si="71"/>
        <v>0</v>
      </c>
      <c r="BN951">
        <f t="shared" si="71"/>
        <v>1</v>
      </c>
      <c r="BO951">
        <f t="shared" si="71"/>
        <v>0</v>
      </c>
      <c r="BP951">
        <f t="shared" si="71"/>
        <v>0</v>
      </c>
    </row>
    <row r="952" spans="3:68" x14ac:dyDescent="0.2">
      <c r="C952" s="150" t="str">
        <f>IFERROR(VLOOKUP(TABLA!F952,BLIOTECAS!$C$1:$E$26,3,FALSE),"")</f>
        <v>Humanidades</v>
      </c>
      <c r="D952" s="209">
        <v>43970.647222222222</v>
      </c>
      <c r="E952" s="209" t="s">
        <v>396</v>
      </c>
      <c r="F952" t="s">
        <v>102</v>
      </c>
      <c r="G952" t="s">
        <v>305</v>
      </c>
      <c r="H952" t="s">
        <v>300</v>
      </c>
      <c r="I952" t="s">
        <v>327</v>
      </c>
      <c r="J952" t="s">
        <v>103</v>
      </c>
      <c r="K952" t="s">
        <v>309</v>
      </c>
      <c r="L952" t="s">
        <v>93</v>
      </c>
      <c r="S952" t="s">
        <v>270</v>
      </c>
      <c r="T952" t="s">
        <v>270</v>
      </c>
      <c r="U952">
        <v>5</v>
      </c>
      <c r="V952">
        <v>1</v>
      </c>
      <c r="W952">
        <v>1</v>
      </c>
      <c r="X952">
        <v>5</v>
      </c>
      <c r="Y952">
        <v>5</v>
      </c>
      <c r="Z952">
        <v>5</v>
      </c>
      <c r="AA952">
        <v>5</v>
      </c>
      <c r="AB952">
        <v>5</v>
      </c>
      <c r="AC952">
        <v>5</v>
      </c>
      <c r="AD952">
        <v>5</v>
      </c>
      <c r="AF952">
        <v>3</v>
      </c>
      <c r="AG952">
        <v>5</v>
      </c>
      <c r="AH952">
        <v>3</v>
      </c>
      <c r="AI952">
        <v>3</v>
      </c>
      <c r="AJ952">
        <v>5</v>
      </c>
      <c r="AK952" t="s">
        <v>26</v>
      </c>
      <c r="AL952">
        <v>5</v>
      </c>
      <c r="AM952">
        <v>5</v>
      </c>
      <c r="AN952" t="s">
        <v>345</v>
      </c>
      <c r="AV952" s="109" t="s">
        <v>270</v>
      </c>
      <c r="AW952" t="s">
        <v>26</v>
      </c>
      <c r="AY952">
        <v>5</v>
      </c>
      <c r="AZ952" s="109">
        <v>5</v>
      </c>
      <c r="BA952" s="191" t="s">
        <v>303</v>
      </c>
      <c r="BB952" t="s">
        <v>304</v>
      </c>
      <c r="BD952">
        <f t="shared" si="70"/>
        <v>1</v>
      </c>
      <c r="BE952">
        <f t="shared" si="69"/>
        <v>0</v>
      </c>
      <c r="BF952">
        <f t="shared" si="69"/>
        <v>1</v>
      </c>
      <c r="BG952">
        <f t="shared" si="69"/>
        <v>0</v>
      </c>
      <c r="BH952">
        <f t="shared" si="69"/>
        <v>0</v>
      </c>
      <c r="BI952">
        <f t="shared" si="69"/>
        <v>0</v>
      </c>
      <c r="BJ952">
        <f t="shared" si="72"/>
        <v>0</v>
      </c>
      <c r="BK952">
        <f t="shared" si="71"/>
        <v>0</v>
      </c>
      <c r="BL952">
        <f t="shared" si="71"/>
        <v>0</v>
      </c>
      <c r="BM952">
        <f t="shared" si="71"/>
        <v>1</v>
      </c>
      <c r="BN952">
        <f t="shared" si="71"/>
        <v>0</v>
      </c>
      <c r="BO952">
        <f t="shared" si="71"/>
        <v>0</v>
      </c>
      <c r="BP952">
        <f t="shared" si="71"/>
        <v>0</v>
      </c>
    </row>
    <row r="953" spans="3:68" x14ac:dyDescent="0.2">
      <c r="C953" s="150" t="str">
        <f>IFERROR(VLOOKUP(TABLA!F953,BLIOTECAS!$C$1:$E$26,3,FALSE),"")</f>
        <v>Ciencias Experimentales</v>
      </c>
      <c r="D953" s="209">
        <v>43970.646527777775</v>
      </c>
      <c r="E953" s="209" t="s">
        <v>407</v>
      </c>
      <c r="F953" t="s">
        <v>105</v>
      </c>
      <c r="G953" t="s">
        <v>397</v>
      </c>
      <c r="H953" t="s">
        <v>320</v>
      </c>
      <c r="I953" t="s">
        <v>316</v>
      </c>
      <c r="J953" t="s">
        <v>105</v>
      </c>
      <c r="K953" t="s">
        <v>309</v>
      </c>
      <c r="S953" t="s">
        <v>26</v>
      </c>
      <c r="T953" t="s">
        <v>26</v>
      </c>
      <c r="V953">
        <v>1</v>
      </c>
      <c r="W953">
        <v>1</v>
      </c>
      <c r="X953">
        <v>1</v>
      </c>
      <c r="Y953">
        <v>5</v>
      </c>
      <c r="Z953">
        <v>5</v>
      </c>
      <c r="AA953">
        <v>5</v>
      </c>
      <c r="AB953">
        <v>1</v>
      </c>
      <c r="AC953">
        <v>1</v>
      </c>
      <c r="AD953">
        <v>3</v>
      </c>
      <c r="AF953">
        <v>3</v>
      </c>
      <c r="AG953">
        <v>5</v>
      </c>
      <c r="AH953">
        <v>4</v>
      </c>
      <c r="AI953">
        <v>3</v>
      </c>
      <c r="AJ953">
        <v>3</v>
      </c>
      <c r="AK953" t="s">
        <v>26</v>
      </c>
      <c r="AL953">
        <v>3</v>
      </c>
      <c r="AM953">
        <v>4</v>
      </c>
      <c r="AN953" t="s">
        <v>468</v>
      </c>
      <c r="AV953" s="109" t="s">
        <v>26</v>
      </c>
      <c r="AW953" t="s">
        <v>26</v>
      </c>
      <c r="AY953">
        <v>5</v>
      </c>
      <c r="AZ953" s="109">
        <v>5</v>
      </c>
      <c r="BA953" s="191" t="s">
        <v>311</v>
      </c>
      <c r="BB953" t="s">
        <v>317</v>
      </c>
      <c r="BD953">
        <f t="shared" si="70"/>
        <v>0</v>
      </c>
      <c r="BE953">
        <f t="shared" si="69"/>
        <v>0</v>
      </c>
      <c r="BF953">
        <f t="shared" si="69"/>
        <v>0</v>
      </c>
      <c r="BG953">
        <f t="shared" si="69"/>
        <v>1</v>
      </c>
      <c r="BH953">
        <f t="shared" si="69"/>
        <v>0</v>
      </c>
      <c r="BI953">
        <f t="shared" si="69"/>
        <v>0</v>
      </c>
      <c r="BJ953">
        <f t="shared" si="72"/>
        <v>1</v>
      </c>
      <c r="BK953">
        <f t="shared" si="71"/>
        <v>1</v>
      </c>
      <c r="BL953">
        <f t="shared" si="71"/>
        <v>1</v>
      </c>
      <c r="BM953">
        <f t="shared" si="71"/>
        <v>1</v>
      </c>
      <c r="BN953">
        <f t="shared" si="71"/>
        <v>1</v>
      </c>
      <c r="BO953">
        <f t="shared" si="71"/>
        <v>0</v>
      </c>
      <c r="BP953">
        <f t="shared" si="71"/>
        <v>0</v>
      </c>
    </row>
    <row r="954" spans="3:68" x14ac:dyDescent="0.2">
      <c r="C954" s="150" t="str">
        <f>IFERROR(VLOOKUP(TABLA!F954,BLIOTECAS!$C$1:$E$26,3,FALSE),"")</f>
        <v>Humanidades</v>
      </c>
      <c r="D954" s="209">
        <v>43970.646527777775</v>
      </c>
      <c r="E954" s="209" t="s">
        <v>396</v>
      </c>
      <c r="F954" t="s">
        <v>89</v>
      </c>
      <c r="G954" t="s">
        <v>300</v>
      </c>
      <c r="H954" t="s">
        <v>300</v>
      </c>
      <c r="I954" t="s">
        <v>318</v>
      </c>
      <c r="J954" t="s">
        <v>89</v>
      </c>
      <c r="S954" t="s">
        <v>270</v>
      </c>
      <c r="T954" t="s">
        <v>270</v>
      </c>
      <c r="U954">
        <v>4</v>
      </c>
      <c r="V954">
        <v>4</v>
      </c>
      <c r="W954">
        <v>3</v>
      </c>
      <c r="X954">
        <v>4</v>
      </c>
      <c r="Y954">
        <v>5</v>
      </c>
      <c r="Z954">
        <v>5</v>
      </c>
      <c r="AA954">
        <v>5</v>
      </c>
      <c r="AB954">
        <v>5</v>
      </c>
      <c r="AC954">
        <v>4</v>
      </c>
      <c r="AD954">
        <v>5</v>
      </c>
      <c r="AF954">
        <v>4</v>
      </c>
      <c r="AG954">
        <v>4</v>
      </c>
      <c r="AH954">
        <v>4</v>
      </c>
      <c r="AI954">
        <v>4</v>
      </c>
      <c r="AJ954">
        <v>4</v>
      </c>
      <c r="AK954" t="s">
        <v>26</v>
      </c>
      <c r="AL954">
        <v>2</v>
      </c>
      <c r="AM954">
        <v>2</v>
      </c>
      <c r="AN954" t="s">
        <v>408</v>
      </c>
      <c r="AV954" s="109" t="s">
        <v>26</v>
      </c>
      <c r="AW954" t="s">
        <v>26</v>
      </c>
      <c r="AY954">
        <v>5</v>
      </c>
      <c r="AZ954" s="109">
        <v>5</v>
      </c>
      <c r="BA954" s="191" t="s">
        <v>311</v>
      </c>
      <c r="BB954" t="s">
        <v>308</v>
      </c>
      <c r="BD954">
        <f t="shared" si="70"/>
        <v>0</v>
      </c>
      <c r="BE954">
        <f t="shared" si="69"/>
        <v>0</v>
      </c>
      <c r="BF954">
        <f t="shared" si="69"/>
        <v>1</v>
      </c>
      <c r="BG954">
        <f t="shared" si="69"/>
        <v>0</v>
      </c>
      <c r="BH954">
        <f t="shared" si="69"/>
        <v>0</v>
      </c>
      <c r="BI954">
        <f t="shared" si="69"/>
        <v>0</v>
      </c>
      <c r="BJ954">
        <f t="shared" si="72"/>
        <v>1</v>
      </c>
      <c r="BK954">
        <f t="shared" si="71"/>
        <v>0</v>
      </c>
      <c r="BL954">
        <f t="shared" si="71"/>
        <v>1</v>
      </c>
      <c r="BM954">
        <f t="shared" si="71"/>
        <v>1</v>
      </c>
      <c r="BN954">
        <f t="shared" si="71"/>
        <v>0</v>
      </c>
      <c r="BO954">
        <f t="shared" si="71"/>
        <v>0</v>
      </c>
      <c r="BP954">
        <f t="shared" si="71"/>
        <v>0</v>
      </c>
    </row>
    <row r="955" spans="3:68" x14ac:dyDescent="0.2">
      <c r="C955" s="150" t="str">
        <f>IFERROR(VLOOKUP(TABLA!F955,BLIOTECAS!$C$1:$E$26,3,FALSE),"")</f>
        <v>Ciencias Sociales</v>
      </c>
      <c r="D955" s="209">
        <v>43970.646527777775</v>
      </c>
      <c r="E955" s="209" t="s">
        <v>396</v>
      </c>
      <c r="F955" t="s">
        <v>99</v>
      </c>
      <c r="G955" t="s">
        <v>300</v>
      </c>
      <c r="H955" t="s">
        <v>300</v>
      </c>
      <c r="I955" t="s">
        <v>306</v>
      </c>
      <c r="J955" t="s">
        <v>309</v>
      </c>
      <c r="K955" t="s">
        <v>103</v>
      </c>
      <c r="L955" t="s">
        <v>322</v>
      </c>
      <c r="S955" t="s">
        <v>270</v>
      </c>
      <c r="T955" t="s">
        <v>270</v>
      </c>
      <c r="U955">
        <v>3</v>
      </c>
      <c r="V955">
        <v>1</v>
      </c>
      <c r="W955">
        <v>3</v>
      </c>
      <c r="X955">
        <v>1</v>
      </c>
      <c r="Y955">
        <v>5</v>
      </c>
      <c r="Z955">
        <v>5</v>
      </c>
      <c r="AA955">
        <v>5</v>
      </c>
      <c r="AB955">
        <v>1</v>
      </c>
      <c r="AC955">
        <v>1</v>
      </c>
      <c r="AD955">
        <v>1</v>
      </c>
      <c r="AF955">
        <v>4</v>
      </c>
      <c r="AG955">
        <v>2</v>
      </c>
      <c r="AH955">
        <v>5</v>
      </c>
      <c r="AI955">
        <v>1</v>
      </c>
      <c r="AJ955">
        <v>5</v>
      </c>
      <c r="AK955" t="s">
        <v>270</v>
      </c>
      <c r="AL955">
        <v>4</v>
      </c>
      <c r="AM955">
        <v>2</v>
      </c>
      <c r="AN955" t="s">
        <v>405</v>
      </c>
      <c r="AV955" s="109" t="s">
        <v>270</v>
      </c>
      <c r="AW955" t="s">
        <v>26</v>
      </c>
      <c r="AY955">
        <v>5</v>
      </c>
      <c r="AZ955" s="109">
        <v>4</v>
      </c>
      <c r="BA955" s="191" t="s">
        <v>311</v>
      </c>
      <c r="BB955" t="s">
        <v>317</v>
      </c>
      <c r="BD955">
        <f t="shared" si="70"/>
        <v>1</v>
      </c>
      <c r="BE955">
        <f t="shared" si="69"/>
        <v>0</v>
      </c>
      <c r="BF955">
        <f t="shared" si="69"/>
        <v>0</v>
      </c>
      <c r="BG955">
        <f t="shared" si="69"/>
        <v>0</v>
      </c>
      <c r="BH955">
        <f t="shared" si="69"/>
        <v>0</v>
      </c>
      <c r="BI955">
        <f t="shared" si="69"/>
        <v>0</v>
      </c>
      <c r="BJ955">
        <f t="shared" si="72"/>
        <v>1</v>
      </c>
      <c r="BK955">
        <f t="shared" si="71"/>
        <v>1</v>
      </c>
      <c r="BL955">
        <f t="shared" si="71"/>
        <v>1</v>
      </c>
      <c r="BM955">
        <f t="shared" si="71"/>
        <v>1</v>
      </c>
      <c r="BN955">
        <f t="shared" si="71"/>
        <v>0</v>
      </c>
      <c r="BO955">
        <f t="shared" si="71"/>
        <v>0</v>
      </c>
      <c r="BP955">
        <f t="shared" si="71"/>
        <v>0</v>
      </c>
    </row>
    <row r="956" spans="3:68" x14ac:dyDescent="0.2">
      <c r="C956" s="150" t="str">
        <f>IFERROR(VLOOKUP(TABLA!F956,BLIOTECAS!$C$1:$E$26,3,FALSE),"")</f>
        <v>Ciencias Experimentales</v>
      </c>
      <c r="D956" s="209">
        <v>43970.646527777775</v>
      </c>
      <c r="E956" s="209" t="s">
        <v>396</v>
      </c>
      <c r="F956" t="s">
        <v>105</v>
      </c>
      <c r="G956" t="s">
        <v>301</v>
      </c>
      <c r="H956" t="s">
        <v>305</v>
      </c>
      <c r="I956" t="s">
        <v>357</v>
      </c>
      <c r="J956" t="s">
        <v>105</v>
      </c>
      <c r="K956" t="s">
        <v>309</v>
      </c>
      <c r="L956" t="s">
        <v>104</v>
      </c>
      <c r="S956" t="s">
        <v>270</v>
      </c>
      <c r="T956" t="s">
        <v>270</v>
      </c>
      <c r="U956">
        <v>5</v>
      </c>
      <c r="V956">
        <v>2</v>
      </c>
      <c r="W956">
        <v>5</v>
      </c>
      <c r="X956">
        <v>3</v>
      </c>
      <c r="Y956">
        <v>4</v>
      </c>
      <c r="Z956">
        <v>5</v>
      </c>
      <c r="AA956">
        <v>2</v>
      </c>
      <c r="AB956">
        <v>4</v>
      </c>
      <c r="AC956">
        <v>3</v>
      </c>
      <c r="AD956">
        <v>4</v>
      </c>
      <c r="AF956">
        <v>3</v>
      </c>
      <c r="AG956">
        <v>5</v>
      </c>
      <c r="AH956">
        <v>4</v>
      </c>
      <c r="AI956">
        <v>3</v>
      </c>
      <c r="AJ956">
        <v>5</v>
      </c>
      <c r="AK956" t="s">
        <v>270</v>
      </c>
      <c r="AL956">
        <v>4</v>
      </c>
      <c r="AM956">
        <v>1</v>
      </c>
      <c r="AN956" t="s">
        <v>307</v>
      </c>
      <c r="AV956" s="109" t="s">
        <v>270</v>
      </c>
      <c r="AW956" t="s">
        <v>26</v>
      </c>
      <c r="AY956">
        <v>5</v>
      </c>
      <c r="AZ956" s="109">
        <v>5</v>
      </c>
      <c r="BA956" s="191" t="s">
        <v>311</v>
      </c>
      <c r="BB956" t="s">
        <v>308</v>
      </c>
      <c r="BD956">
        <f t="shared" si="70"/>
        <v>1</v>
      </c>
      <c r="BE956">
        <f t="shared" si="69"/>
        <v>0</v>
      </c>
      <c r="BF956">
        <f t="shared" si="69"/>
        <v>1</v>
      </c>
      <c r="BG956">
        <f t="shared" si="69"/>
        <v>0</v>
      </c>
      <c r="BH956">
        <f t="shared" si="69"/>
        <v>1</v>
      </c>
      <c r="BI956">
        <f t="shared" si="69"/>
        <v>0</v>
      </c>
      <c r="BJ956">
        <f t="shared" si="72"/>
        <v>0</v>
      </c>
      <c r="BK956">
        <f t="shared" si="71"/>
        <v>0</v>
      </c>
      <c r="BL956">
        <f t="shared" si="71"/>
        <v>0</v>
      </c>
      <c r="BM956">
        <f t="shared" si="71"/>
        <v>0</v>
      </c>
      <c r="BN956">
        <f t="shared" si="71"/>
        <v>0</v>
      </c>
      <c r="BO956">
        <f t="shared" si="71"/>
        <v>1</v>
      </c>
      <c r="BP956">
        <f t="shared" si="71"/>
        <v>0</v>
      </c>
    </row>
    <row r="957" spans="3:68" x14ac:dyDescent="0.2">
      <c r="C957" s="150" t="str">
        <f>IFERROR(VLOOKUP(TABLA!F957,BLIOTECAS!$C$1:$E$26,3,FALSE),"")</f>
        <v>Ciencias Sociales</v>
      </c>
      <c r="D957" s="209">
        <v>43970.645833333336</v>
      </c>
      <c r="E957" s="209" t="s">
        <v>396</v>
      </c>
      <c r="F957" t="s">
        <v>99</v>
      </c>
      <c r="G957" t="s">
        <v>397</v>
      </c>
      <c r="H957" t="s">
        <v>320</v>
      </c>
      <c r="I957" t="s">
        <v>306</v>
      </c>
      <c r="J957" t="s">
        <v>309</v>
      </c>
      <c r="S957" t="s">
        <v>26</v>
      </c>
      <c r="T957" t="s">
        <v>26</v>
      </c>
      <c r="U957">
        <v>5</v>
      </c>
      <c r="V957">
        <v>2</v>
      </c>
      <c r="W957">
        <v>4</v>
      </c>
      <c r="X957">
        <v>5</v>
      </c>
      <c r="Y957">
        <v>5</v>
      </c>
      <c r="Z957">
        <v>3</v>
      </c>
      <c r="AA957">
        <v>5</v>
      </c>
      <c r="AB957">
        <v>1</v>
      </c>
      <c r="AC957">
        <v>5</v>
      </c>
      <c r="AD957">
        <v>3</v>
      </c>
      <c r="AF957">
        <v>5</v>
      </c>
      <c r="AG957">
        <v>5</v>
      </c>
      <c r="AH957">
        <v>5</v>
      </c>
      <c r="AI957">
        <v>5</v>
      </c>
      <c r="AJ957">
        <v>5</v>
      </c>
      <c r="AK957" t="s">
        <v>26</v>
      </c>
      <c r="AL957">
        <v>4</v>
      </c>
      <c r="AM957">
        <v>4</v>
      </c>
      <c r="AN957" t="s">
        <v>408</v>
      </c>
      <c r="AV957" s="109" t="s">
        <v>26</v>
      </c>
      <c r="AW957" t="s">
        <v>26</v>
      </c>
      <c r="AY957">
        <v>5</v>
      </c>
      <c r="AZ957" s="109">
        <v>5</v>
      </c>
      <c r="BA957" s="191" t="s">
        <v>303</v>
      </c>
      <c r="BD957">
        <f t="shared" si="70"/>
        <v>1</v>
      </c>
      <c r="BE957">
        <f t="shared" si="69"/>
        <v>0</v>
      </c>
      <c r="BF957">
        <f t="shared" si="69"/>
        <v>0</v>
      </c>
      <c r="BG957">
        <f t="shared" si="69"/>
        <v>0</v>
      </c>
      <c r="BH957">
        <f t="shared" si="69"/>
        <v>0</v>
      </c>
      <c r="BI957">
        <f t="shared" si="69"/>
        <v>0</v>
      </c>
      <c r="BJ957">
        <f t="shared" si="72"/>
        <v>1</v>
      </c>
      <c r="BK957">
        <f t="shared" si="71"/>
        <v>0</v>
      </c>
      <c r="BL957">
        <f t="shared" si="71"/>
        <v>1</v>
      </c>
      <c r="BM957">
        <f t="shared" si="71"/>
        <v>1</v>
      </c>
      <c r="BN957">
        <f t="shared" si="71"/>
        <v>0</v>
      </c>
      <c r="BO957">
        <f t="shared" si="71"/>
        <v>0</v>
      </c>
      <c r="BP957">
        <f t="shared" si="71"/>
        <v>0</v>
      </c>
    </row>
    <row r="958" spans="3:68" x14ac:dyDescent="0.2">
      <c r="C958" s="150" t="str">
        <f>IFERROR(VLOOKUP(TABLA!F958,BLIOTECAS!$C$1:$E$26,3,FALSE),"")</f>
        <v>Ciencias Experimentales</v>
      </c>
      <c r="D958" s="209">
        <v>43970.645138888889</v>
      </c>
      <c r="E958" s="209" t="s">
        <v>396</v>
      </c>
      <c r="F958" t="s">
        <v>98</v>
      </c>
      <c r="G958" t="s">
        <v>301</v>
      </c>
      <c r="H958" t="s">
        <v>320</v>
      </c>
      <c r="I958" t="s">
        <v>306</v>
      </c>
      <c r="J958" t="s">
        <v>98</v>
      </c>
      <c r="K958" t="s">
        <v>98</v>
      </c>
      <c r="L958" t="s">
        <v>98</v>
      </c>
      <c r="S958" t="s">
        <v>26</v>
      </c>
      <c r="T958" t="s">
        <v>26</v>
      </c>
      <c r="U958">
        <v>3</v>
      </c>
      <c r="V958">
        <v>1</v>
      </c>
      <c r="W958">
        <v>1</v>
      </c>
      <c r="X958">
        <v>1</v>
      </c>
      <c r="Y958">
        <v>5</v>
      </c>
      <c r="Z958">
        <v>5</v>
      </c>
      <c r="AA958">
        <v>5</v>
      </c>
      <c r="AB958">
        <v>5</v>
      </c>
      <c r="AC958">
        <v>3</v>
      </c>
      <c r="AD958">
        <v>5</v>
      </c>
      <c r="AF958">
        <v>5</v>
      </c>
      <c r="AG958">
        <v>5</v>
      </c>
      <c r="AH958">
        <v>3</v>
      </c>
      <c r="AI958">
        <v>4</v>
      </c>
      <c r="AJ958">
        <v>5</v>
      </c>
      <c r="AK958" t="s">
        <v>26</v>
      </c>
      <c r="AL958">
        <v>3</v>
      </c>
      <c r="AM958">
        <v>3</v>
      </c>
      <c r="AN958" t="s">
        <v>400</v>
      </c>
      <c r="AV958" s="109" t="s">
        <v>26</v>
      </c>
      <c r="AW958" t="s">
        <v>26</v>
      </c>
      <c r="AY958">
        <v>5</v>
      </c>
      <c r="AZ958" s="109">
        <v>5</v>
      </c>
      <c r="BA958" s="191" t="s">
        <v>303</v>
      </c>
      <c r="BB958" t="s">
        <v>308</v>
      </c>
      <c r="BD958">
        <f t="shared" si="70"/>
        <v>1</v>
      </c>
      <c r="BE958">
        <f t="shared" si="69"/>
        <v>0</v>
      </c>
      <c r="BF958">
        <f t="shared" si="69"/>
        <v>0</v>
      </c>
      <c r="BG958">
        <f t="shared" si="69"/>
        <v>0</v>
      </c>
      <c r="BH958">
        <f t="shared" si="69"/>
        <v>0</v>
      </c>
      <c r="BI958">
        <f t="shared" si="69"/>
        <v>0</v>
      </c>
      <c r="BJ958">
        <f t="shared" si="72"/>
        <v>0</v>
      </c>
      <c r="BK958">
        <f t="shared" si="71"/>
        <v>0</v>
      </c>
      <c r="BL958">
        <f t="shared" si="71"/>
        <v>1</v>
      </c>
      <c r="BM958">
        <f t="shared" si="71"/>
        <v>1</v>
      </c>
      <c r="BN958">
        <f t="shared" si="71"/>
        <v>0</v>
      </c>
      <c r="BO958">
        <f t="shared" si="71"/>
        <v>0</v>
      </c>
      <c r="BP958">
        <f t="shared" si="71"/>
        <v>0</v>
      </c>
    </row>
    <row r="959" spans="3:68" x14ac:dyDescent="0.2">
      <c r="C959" s="150" t="str">
        <f>IFERROR(VLOOKUP(TABLA!F959,BLIOTECAS!$C$1:$E$26,3,FALSE),"")</f>
        <v>Ciencias de la Salud</v>
      </c>
      <c r="D959" s="209">
        <v>43970.645138888889</v>
      </c>
      <c r="E959" s="209" t="s">
        <v>396</v>
      </c>
      <c r="F959" t="s">
        <v>222</v>
      </c>
      <c r="G959" t="s">
        <v>305</v>
      </c>
      <c r="H959" t="s">
        <v>320</v>
      </c>
      <c r="I959" t="s">
        <v>315</v>
      </c>
      <c r="J959" t="s">
        <v>106</v>
      </c>
      <c r="K959" t="s">
        <v>222</v>
      </c>
      <c r="S959" t="s">
        <v>26</v>
      </c>
      <c r="T959" t="s">
        <v>26</v>
      </c>
      <c r="U959">
        <v>1</v>
      </c>
      <c r="V959">
        <v>1</v>
      </c>
      <c r="W959">
        <v>2</v>
      </c>
      <c r="X959">
        <v>2</v>
      </c>
      <c r="Y959">
        <v>4</v>
      </c>
      <c r="Z959">
        <v>5</v>
      </c>
      <c r="AA959">
        <v>5</v>
      </c>
      <c r="AC959">
        <v>2</v>
      </c>
      <c r="AD959">
        <v>3</v>
      </c>
      <c r="AF959">
        <v>1</v>
      </c>
      <c r="AG959">
        <v>4</v>
      </c>
      <c r="AH959">
        <v>1</v>
      </c>
      <c r="AI959">
        <v>4</v>
      </c>
      <c r="AJ959">
        <v>1</v>
      </c>
      <c r="AK959" t="s">
        <v>26</v>
      </c>
      <c r="AL959">
        <v>2</v>
      </c>
      <c r="AM959">
        <v>1</v>
      </c>
      <c r="AN959" t="s">
        <v>400</v>
      </c>
      <c r="AV959" s="109" t="s">
        <v>26</v>
      </c>
      <c r="AW959" t="s">
        <v>26</v>
      </c>
      <c r="AY959">
        <v>5</v>
      </c>
      <c r="AZ959" s="109">
        <v>5</v>
      </c>
      <c r="BA959" s="191" t="s">
        <v>319</v>
      </c>
      <c r="BB959" t="s">
        <v>308</v>
      </c>
      <c r="BD959">
        <f t="shared" si="70"/>
        <v>0</v>
      </c>
      <c r="BE959">
        <f t="shared" si="69"/>
        <v>1</v>
      </c>
      <c r="BF959">
        <f t="shared" si="69"/>
        <v>0</v>
      </c>
      <c r="BG959">
        <f t="shared" si="69"/>
        <v>0</v>
      </c>
      <c r="BH959">
        <f t="shared" si="69"/>
        <v>0</v>
      </c>
      <c r="BI959">
        <f t="shared" si="69"/>
        <v>0</v>
      </c>
      <c r="BJ959">
        <f t="shared" si="72"/>
        <v>0</v>
      </c>
      <c r="BK959">
        <f t="shared" si="71"/>
        <v>0</v>
      </c>
      <c r="BL959">
        <f t="shared" si="71"/>
        <v>1</v>
      </c>
      <c r="BM959">
        <f t="shared" si="71"/>
        <v>1</v>
      </c>
      <c r="BN959">
        <f t="shared" si="71"/>
        <v>0</v>
      </c>
      <c r="BO959">
        <f t="shared" si="71"/>
        <v>0</v>
      </c>
      <c r="BP959">
        <f t="shared" si="71"/>
        <v>0</v>
      </c>
    </row>
    <row r="960" spans="3:68" x14ac:dyDescent="0.2">
      <c r="C960" s="150" t="str">
        <f>IFERROR(VLOOKUP(TABLA!F960,BLIOTECAS!$C$1:$E$26,3,FALSE),"")</f>
        <v>Humanidades</v>
      </c>
      <c r="D960" s="209">
        <v>43970.645138888889</v>
      </c>
      <c r="E960" s="209" t="s">
        <v>401</v>
      </c>
      <c r="F960" t="s">
        <v>100</v>
      </c>
      <c r="G960" t="s">
        <v>300</v>
      </c>
      <c r="H960" t="s">
        <v>301</v>
      </c>
      <c r="I960" t="s">
        <v>306</v>
      </c>
      <c r="J960" t="s">
        <v>100</v>
      </c>
      <c r="K960" t="s">
        <v>108</v>
      </c>
      <c r="L960" t="s">
        <v>106</v>
      </c>
      <c r="S960" t="s">
        <v>26</v>
      </c>
      <c r="T960" t="s">
        <v>270</v>
      </c>
      <c r="U960">
        <v>3</v>
      </c>
      <c r="V960">
        <v>5</v>
      </c>
      <c r="W960">
        <v>5</v>
      </c>
      <c r="X960">
        <v>2</v>
      </c>
      <c r="Y960">
        <v>2</v>
      </c>
      <c r="Z960">
        <v>1</v>
      </c>
      <c r="AA960">
        <v>2</v>
      </c>
      <c r="AB960">
        <v>1</v>
      </c>
      <c r="AC960">
        <v>4</v>
      </c>
      <c r="AD960">
        <v>4</v>
      </c>
      <c r="AF960">
        <v>5</v>
      </c>
      <c r="AG960">
        <v>5</v>
      </c>
      <c r="AH960">
        <v>5</v>
      </c>
      <c r="AI960">
        <v>5</v>
      </c>
      <c r="AJ960">
        <v>5</v>
      </c>
      <c r="AK960" t="s">
        <v>270</v>
      </c>
      <c r="AL960">
        <v>5</v>
      </c>
      <c r="AM960">
        <v>3</v>
      </c>
      <c r="AN960" t="s">
        <v>334</v>
      </c>
      <c r="AV960" s="109" t="s">
        <v>270</v>
      </c>
      <c r="AW960" t="s">
        <v>270</v>
      </c>
      <c r="AX960" t="s">
        <v>313</v>
      </c>
      <c r="AY960">
        <v>5</v>
      </c>
      <c r="AZ960" s="109">
        <v>5</v>
      </c>
      <c r="BA960" s="191" t="s">
        <v>311</v>
      </c>
      <c r="BB960" t="s">
        <v>308</v>
      </c>
      <c r="BD960">
        <f t="shared" si="70"/>
        <v>1</v>
      </c>
      <c r="BE960">
        <f t="shared" si="69"/>
        <v>0</v>
      </c>
      <c r="BF960">
        <f t="shared" si="69"/>
        <v>0</v>
      </c>
      <c r="BG960">
        <f t="shared" si="69"/>
        <v>0</v>
      </c>
      <c r="BH960">
        <f t="shared" si="69"/>
        <v>0</v>
      </c>
      <c r="BI960">
        <f t="shared" si="69"/>
        <v>0</v>
      </c>
      <c r="BJ960">
        <f t="shared" si="72"/>
        <v>0</v>
      </c>
      <c r="BK960">
        <f t="shared" si="71"/>
        <v>1</v>
      </c>
      <c r="BL960">
        <f t="shared" si="71"/>
        <v>0</v>
      </c>
      <c r="BM960">
        <f t="shared" si="71"/>
        <v>0</v>
      </c>
      <c r="BN960">
        <f t="shared" si="71"/>
        <v>0</v>
      </c>
      <c r="BO960">
        <f t="shared" si="71"/>
        <v>0</v>
      </c>
      <c r="BP960">
        <f t="shared" si="71"/>
        <v>0</v>
      </c>
    </row>
    <row r="961" spans="3:68" x14ac:dyDescent="0.2">
      <c r="C961" s="150" t="str">
        <f>IFERROR(VLOOKUP(TABLA!F961,BLIOTECAS!$C$1:$E$26,3,FALSE),"")</f>
        <v>Humanidades</v>
      </c>
      <c r="D961" s="209">
        <v>43970.645138888889</v>
      </c>
      <c r="E961" s="209" t="s">
        <v>396</v>
      </c>
      <c r="F961" t="s">
        <v>104</v>
      </c>
      <c r="G961" t="s">
        <v>301</v>
      </c>
      <c r="H961" t="s">
        <v>305</v>
      </c>
      <c r="I961" t="s">
        <v>327</v>
      </c>
      <c r="J961" t="s">
        <v>309</v>
      </c>
      <c r="K961" t="s">
        <v>104</v>
      </c>
      <c r="L961" t="s">
        <v>322</v>
      </c>
      <c r="S961" t="s">
        <v>270</v>
      </c>
      <c r="T961" t="s">
        <v>270</v>
      </c>
      <c r="U961">
        <v>5</v>
      </c>
      <c r="V961">
        <v>3</v>
      </c>
      <c r="W961">
        <v>5</v>
      </c>
      <c r="X961">
        <v>4</v>
      </c>
      <c r="Y961">
        <v>5</v>
      </c>
      <c r="Z961">
        <v>2</v>
      </c>
      <c r="AA961">
        <v>4</v>
      </c>
      <c r="AB961">
        <v>3</v>
      </c>
      <c r="AC961">
        <v>4</v>
      </c>
      <c r="AD961">
        <v>5</v>
      </c>
      <c r="AF961">
        <v>5</v>
      </c>
      <c r="AG961">
        <v>5</v>
      </c>
      <c r="AH961">
        <v>5</v>
      </c>
      <c r="AI961">
        <v>5</v>
      </c>
      <c r="AJ961">
        <v>5</v>
      </c>
      <c r="AK961" t="s">
        <v>270</v>
      </c>
      <c r="AL961">
        <v>4</v>
      </c>
      <c r="AM961">
        <v>2</v>
      </c>
      <c r="AN961" t="s">
        <v>408</v>
      </c>
      <c r="AV961" s="109" t="s">
        <v>270</v>
      </c>
      <c r="AW961" t="s">
        <v>270</v>
      </c>
      <c r="AX961" t="s">
        <v>25</v>
      </c>
      <c r="AY961">
        <v>5</v>
      </c>
      <c r="AZ961" s="109">
        <v>5</v>
      </c>
      <c r="BA961" s="191" t="s">
        <v>303</v>
      </c>
      <c r="BB961" t="s">
        <v>304</v>
      </c>
      <c r="BC961" t="s">
        <v>759</v>
      </c>
      <c r="BD961">
        <f t="shared" si="70"/>
        <v>1</v>
      </c>
      <c r="BE961">
        <f t="shared" si="69"/>
        <v>0</v>
      </c>
      <c r="BF961">
        <f t="shared" si="69"/>
        <v>1</v>
      </c>
      <c r="BG961">
        <f t="shared" si="69"/>
        <v>0</v>
      </c>
      <c r="BH961">
        <f t="shared" si="69"/>
        <v>0</v>
      </c>
      <c r="BI961">
        <f t="shared" si="69"/>
        <v>0</v>
      </c>
      <c r="BJ961">
        <f t="shared" si="72"/>
        <v>1</v>
      </c>
      <c r="BK961">
        <f t="shared" si="71"/>
        <v>0</v>
      </c>
      <c r="BL961">
        <f t="shared" si="71"/>
        <v>1</v>
      </c>
      <c r="BM961">
        <f t="shared" si="71"/>
        <v>1</v>
      </c>
      <c r="BN961">
        <f t="shared" si="71"/>
        <v>0</v>
      </c>
      <c r="BO961">
        <f t="shared" si="71"/>
        <v>0</v>
      </c>
      <c r="BP961">
        <f t="shared" si="71"/>
        <v>0</v>
      </c>
    </row>
    <row r="962" spans="3:68" x14ac:dyDescent="0.2">
      <c r="C962" s="150" t="str">
        <f>IFERROR(VLOOKUP(TABLA!F962,BLIOTECAS!$C$1:$E$26,3,FALSE),"")</f>
        <v>Ciencias de la Salud</v>
      </c>
      <c r="D962" s="209">
        <v>43970.644444444442</v>
      </c>
      <c r="E962" s="209" t="s">
        <v>396</v>
      </c>
      <c r="F962" t="s">
        <v>222</v>
      </c>
      <c r="G962" t="s">
        <v>300</v>
      </c>
      <c r="H962" t="s">
        <v>300</v>
      </c>
      <c r="I962" t="s">
        <v>306</v>
      </c>
      <c r="J962" t="s">
        <v>222</v>
      </c>
      <c r="K962" t="s">
        <v>106</v>
      </c>
      <c r="L962" t="s">
        <v>94</v>
      </c>
      <c r="S962" t="s">
        <v>26</v>
      </c>
      <c r="T962" t="s">
        <v>26</v>
      </c>
      <c r="U962">
        <v>5</v>
      </c>
      <c r="V962">
        <v>2</v>
      </c>
      <c r="W962">
        <v>4</v>
      </c>
      <c r="X962">
        <v>2</v>
      </c>
      <c r="Y962">
        <v>5</v>
      </c>
      <c r="Z962">
        <v>5</v>
      </c>
      <c r="AA962">
        <v>5</v>
      </c>
      <c r="AB962">
        <v>1</v>
      </c>
      <c r="AC962">
        <v>5</v>
      </c>
      <c r="AD962">
        <v>5</v>
      </c>
      <c r="AF962">
        <v>5</v>
      </c>
      <c r="AG962">
        <v>5</v>
      </c>
      <c r="AH962">
        <v>4</v>
      </c>
      <c r="AI962">
        <v>4</v>
      </c>
      <c r="AJ962">
        <v>4</v>
      </c>
      <c r="AK962" t="s">
        <v>26</v>
      </c>
      <c r="AL962">
        <v>5</v>
      </c>
      <c r="AM962">
        <v>5</v>
      </c>
      <c r="AN962" t="s">
        <v>400</v>
      </c>
      <c r="AV962" s="109" t="s">
        <v>270</v>
      </c>
      <c r="AW962" t="s">
        <v>26</v>
      </c>
      <c r="AY962">
        <v>5</v>
      </c>
      <c r="AZ962" s="109">
        <v>5</v>
      </c>
      <c r="BA962" s="191" t="s">
        <v>303</v>
      </c>
      <c r="BB962" t="s">
        <v>308</v>
      </c>
      <c r="BC962" t="s">
        <v>760</v>
      </c>
      <c r="BD962">
        <f t="shared" si="70"/>
        <v>1</v>
      </c>
      <c r="BE962">
        <f t="shared" si="69"/>
        <v>0</v>
      </c>
      <c r="BF962">
        <f t="shared" si="69"/>
        <v>0</v>
      </c>
      <c r="BG962">
        <f t="shared" si="69"/>
        <v>0</v>
      </c>
      <c r="BH962">
        <f t="shared" si="69"/>
        <v>0</v>
      </c>
      <c r="BI962">
        <f t="shared" si="69"/>
        <v>0</v>
      </c>
      <c r="BJ962">
        <f t="shared" si="72"/>
        <v>0</v>
      </c>
      <c r="BK962">
        <f t="shared" si="71"/>
        <v>0</v>
      </c>
      <c r="BL962">
        <f t="shared" si="71"/>
        <v>1</v>
      </c>
      <c r="BM962">
        <f t="shared" si="71"/>
        <v>1</v>
      </c>
      <c r="BN962">
        <f t="shared" si="71"/>
        <v>0</v>
      </c>
      <c r="BO962">
        <f t="shared" si="71"/>
        <v>0</v>
      </c>
      <c r="BP962">
        <f t="shared" si="71"/>
        <v>0</v>
      </c>
    </row>
    <row r="963" spans="3:68" x14ac:dyDescent="0.2">
      <c r="C963" s="150" t="str">
        <f>IFERROR(VLOOKUP(TABLA!F963,BLIOTECAS!$C$1:$E$26,3,FALSE),"")</f>
        <v>Ciencias de la Salud</v>
      </c>
      <c r="D963" s="209">
        <v>43970.644444444442</v>
      </c>
      <c r="E963" s="209" t="s">
        <v>396</v>
      </c>
      <c r="F963" t="s">
        <v>109</v>
      </c>
      <c r="G963" t="s">
        <v>397</v>
      </c>
      <c r="H963" t="s">
        <v>320</v>
      </c>
      <c r="I963" t="s">
        <v>306</v>
      </c>
      <c r="J963" t="s">
        <v>309</v>
      </c>
      <c r="K963" t="s">
        <v>109</v>
      </c>
      <c r="S963" t="s">
        <v>26</v>
      </c>
      <c r="T963" t="s">
        <v>270</v>
      </c>
      <c r="U963">
        <v>3</v>
      </c>
      <c r="V963">
        <v>1</v>
      </c>
      <c r="W963">
        <v>1</v>
      </c>
      <c r="X963">
        <v>2</v>
      </c>
      <c r="Y963">
        <v>5</v>
      </c>
      <c r="Z963">
        <v>3</v>
      </c>
      <c r="AA963">
        <v>5</v>
      </c>
      <c r="AB963">
        <v>1</v>
      </c>
      <c r="AC963">
        <v>4</v>
      </c>
      <c r="AD963">
        <v>5</v>
      </c>
      <c r="AF963">
        <v>5</v>
      </c>
      <c r="AG963">
        <v>4</v>
      </c>
      <c r="AH963">
        <v>3</v>
      </c>
      <c r="AI963">
        <v>4</v>
      </c>
      <c r="AJ963">
        <v>4</v>
      </c>
      <c r="AK963" t="s">
        <v>26</v>
      </c>
      <c r="AL963">
        <v>3</v>
      </c>
      <c r="AM963">
        <v>2</v>
      </c>
      <c r="AN963" t="s">
        <v>345</v>
      </c>
      <c r="AV963" s="109" t="s">
        <v>26</v>
      </c>
      <c r="AW963" t="s">
        <v>26</v>
      </c>
      <c r="AY963">
        <v>3</v>
      </c>
      <c r="AZ963" s="109">
        <v>3</v>
      </c>
      <c r="BA963" s="191" t="s">
        <v>319</v>
      </c>
      <c r="BB963" t="s">
        <v>317</v>
      </c>
      <c r="BD963">
        <f t="shared" si="70"/>
        <v>1</v>
      </c>
      <c r="BE963">
        <f t="shared" si="69"/>
        <v>0</v>
      </c>
      <c r="BF963">
        <f t="shared" si="69"/>
        <v>0</v>
      </c>
      <c r="BG963">
        <f t="shared" si="69"/>
        <v>0</v>
      </c>
      <c r="BH963">
        <f t="shared" si="69"/>
        <v>0</v>
      </c>
      <c r="BI963">
        <f t="shared" si="69"/>
        <v>0</v>
      </c>
      <c r="BJ963">
        <f t="shared" si="72"/>
        <v>0</v>
      </c>
      <c r="BK963">
        <f t="shared" si="71"/>
        <v>0</v>
      </c>
      <c r="BL963">
        <f t="shared" si="71"/>
        <v>0</v>
      </c>
      <c r="BM963">
        <f t="shared" si="71"/>
        <v>1</v>
      </c>
      <c r="BN963">
        <f t="shared" si="71"/>
        <v>0</v>
      </c>
      <c r="BO963">
        <f t="shared" si="71"/>
        <v>0</v>
      </c>
      <c r="BP963">
        <f t="shared" si="71"/>
        <v>0</v>
      </c>
    </row>
    <row r="964" spans="3:68" x14ac:dyDescent="0.2">
      <c r="C964" s="150" t="str">
        <f>IFERROR(VLOOKUP(TABLA!F964,BLIOTECAS!$C$1:$E$26,3,FALSE),"")</f>
        <v>Ciencias Sociales</v>
      </c>
      <c r="D964" s="209">
        <v>43970.644444444442</v>
      </c>
      <c r="E964" s="209" t="s">
        <v>396</v>
      </c>
      <c r="F964" t="s">
        <v>97</v>
      </c>
      <c r="G964" t="s">
        <v>301</v>
      </c>
      <c r="H964" t="s">
        <v>305</v>
      </c>
      <c r="I964" t="s">
        <v>315</v>
      </c>
      <c r="J964" t="s">
        <v>97</v>
      </c>
      <c r="K964" t="s">
        <v>225</v>
      </c>
      <c r="L964" t="s">
        <v>93</v>
      </c>
      <c r="M964" t="s">
        <v>598</v>
      </c>
      <c r="S964" t="s">
        <v>270</v>
      </c>
      <c r="T964" t="s">
        <v>270</v>
      </c>
      <c r="U964">
        <v>5</v>
      </c>
      <c r="V964">
        <v>4</v>
      </c>
      <c r="W964">
        <v>4</v>
      </c>
      <c r="X964">
        <v>3</v>
      </c>
      <c r="Y964">
        <v>4</v>
      </c>
      <c r="Z964">
        <v>5</v>
      </c>
      <c r="AA964">
        <v>5</v>
      </c>
      <c r="AB964">
        <v>5</v>
      </c>
      <c r="AC964">
        <v>5</v>
      </c>
      <c r="AD964">
        <v>5</v>
      </c>
      <c r="AF964">
        <v>5</v>
      </c>
      <c r="AG964">
        <v>5</v>
      </c>
      <c r="AH964">
        <v>5</v>
      </c>
      <c r="AI964">
        <v>4</v>
      </c>
      <c r="AJ964">
        <v>5</v>
      </c>
      <c r="AK964" t="s">
        <v>26</v>
      </c>
      <c r="AL964">
        <v>4</v>
      </c>
      <c r="AM964">
        <v>3</v>
      </c>
      <c r="AN964" t="s">
        <v>400</v>
      </c>
      <c r="AV964" s="109" t="s">
        <v>26</v>
      </c>
      <c r="AW964" t="s">
        <v>26</v>
      </c>
      <c r="AY964">
        <v>5</v>
      </c>
      <c r="AZ964" s="109">
        <v>5</v>
      </c>
      <c r="BA964" s="191" t="s">
        <v>311</v>
      </c>
      <c r="BC964" t="s">
        <v>761</v>
      </c>
      <c r="BD964">
        <f t="shared" si="70"/>
        <v>0</v>
      </c>
      <c r="BE964">
        <f t="shared" si="69"/>
        <v>1</v>
      </c>
      <c r="BF964">
        <f t="shared" si="69"/>
        <v>0</v>
      </c>
      <c r="BG964">
        <f t="shared" si="69"/>
        <v>0</v>
      </c>
      <c r="BH964">
        <f t="shared" si="69"/>
        <v>0</v>
      </c>
      <c r="BI964">
        <f t="shared" si="69"/>
        <v>0</v>
      </c>
      <c r="BJ964">
        <f t="shared" si="72"/>
        <v>0</v>
      </c>
      <c r="BK964">
        <f t="shared" si="71"/>
        <v>0</v>
      </c>
      <c r="BL964">
        <f t="shared" si="71"/>
        <v>1</v>
      </c>
      <c r="BM964">
        <f t="shared" si="71"/>
        <v>1</v>
      </c>
      <c r="BN964">
        <f t="shared" si="71"/>
        <v>0</v>
      </c>
      <c r="BO964">
        <f t="shared" si="71"/>
        <v>0</v>
      </c>
      <c r="BP964">
        <f t="shared" si="71"/>
        <v>0</v>
      </c>
    </row>
    <row r="965" spans="3:68" x14ac:dyDescent="0.2">
      <c r="C965" s="150" t="str">
        <f>IFERROR(VLOOKUP(TABLA!F965,BLIOTECAS!$C$1:$E$26,3,FALSE),"")</f>
        <v>Ciencias de la Salud</v>
      </c>
      <c r="D965" s="209">
        <v>43970.643750000003</v>
      </c>
      <c r="E965" s="209" t="s">
        <v>396</v>
      </c>
      <c r="F965" t="s">
        <v>101</v>
      </c>
      <c r="G965" t="s">
        <v>300</v>
      </c>
      <c r="H965" t="s">
        <v>300</v>
      </c>
      <c r="I965" t="s">
        <v>306</v>
      </c>
      <c r="J965" t="s">
        <v>101</v>
      </c>
      <c r="K965" t="s">
        <v>309</v>
      </c>
      <c r="S965" t="s">
        <v>26</v>
      </c>
      <c r="T965" t="s">
        <v>270</v>
      </c>
      <c r="U965">
        <v>1</v>
      </c>
      <c r="V965">
        <v>1</v>
      </c>
      <c r="W965">
        <v>3</v>
      </c>
      <c r="X965">
        <v>1</v>
      </c>
      <c r="Y965">
        <v>3</v>
      </c>
      <c r="Z965">
        <v>3</v>
      </c>
      <c r="AA965">
        <v>3</v>
      </c>
      <c r="AB965">
        <v>3</v>
      </c>
      <c r="AC965">
        <v>3</v>
      </c>
      <c r="AD965">
        <v>3</v>
      </c>
      <c r="AF965">
        <v>3</v>
      </c>
      <c r="AG965">
        <v>3</v>
      </c>
      <c r="AH965">
        <v>3</v>
      </c>
      <c r="AI965">
        <v>3</v>
      </c>
      <c r="AJ965">
        <v>3</v>
      </c>
      <c r="AK965" t="s">
        <v>26</v>
      </c>
      <c r="AL965">
        <v>2</v>
      </c>
      <c r="AM965">
        <v>3</v>
      </c>
      <c r="AN965" t="s">
        <v>428</v>
      </c>
      <c r="AV965" s="109" t="s">
        <v>26</v>
      </c>
      <c r="AW965" t="s">
        <v>26</v>
      </c>
      <c r="AY965">
        <v>3</v>
      </c>
      <c r="AZ965" s="109">
        <v>3</v>
      </c>
      <c r="BA965" s="191" t="s">
        <v>311</v>
      </c>
      <c r="BB965" t="s">
        <v>317</v>
      </c>
      <c r="BD965">
        <f t="shared" si="70"/>
        <v>1</v>
      </c>
      <c r="BE965">
        <f t="shared" si="69"/>
        <v>0</v>
      </c>
      <c r="BF965">
        <f t="shared" si="69"/>
        <v>0</v>
      </c>
      <c r="BG965">
        <f t="shared" si="69"/>
        <v>0</v>
      </c>
      <c r="BH965">
        <f t="shared" si="69"/>
        <v>0</v>
      </c>
      <c r="BI965">
        <f t="shared" si="69"/>
        <v>0</v>
      </c>
      <c r="BJ965">
        <f t="shared" si="72"/>
        <v>0</v>
      </c>
      <c r="BK965">
        <f t="shared" si="71"/>
        <v>1</v>
      </c>
      <c r="BL965">
        <f t="shared" si="71"/>
        <v>1</v>
      </c>
      <c r="BM965">
        <f t="shared" si="71"/>
        <v>1</v>
      </c>
      <c r="BN965">
        <f t="shared" si="71"/>
        <v>0</v>
      </c>
      <c r="BO965">
        <f t="shared" si="71"/>
        <v>0</v>
      </c>
      <c r="BP965">
        <f t="shared" si="71"/>
        <v>0</v>
      </c>
    </row>
    <row r="966" spans="3:68" x14ac:dyDescent="0.2">
      <c r="C966" s="150" t="str">
        <f>IFERROR(VLOOKUP(TABLA!F966,BLIOTECAS!$C$1:$E$26,3,FALSE),"")</f>
        <v>Ciencias Experimentales</v>
      </c>
      <c r="D966" s="209">
        <v>43970.643055555556</v>
      </c>
      <c r="E966" s="209" t="s">
        <v>396</v>
      </c>
      <c r="F966" t="s">
        <v>98</v>
      </c>
      <c r="G966" t="s">
        <v>301</v>
      </c>
      <c r="H966" t="s">
        <v>300</v>
      </c>
      <c r="I966" t="s">
        <v>315</v>
      </c>
      <c r="J966" t="s">
        <v>98</v>
      </c>
      <c r="K966" t="s">
        <v>309</v>
      </c>
      <c r="L966" t="s">
        <v>92</v>
      </c>
      <c r="S966" t="s">
        <v>26</v>
      </c>
      <c r="T966" t="s">
        <v>270</v>
      </c>
      <c r="U966">
        <v>2</v>
      </c>
      <c r="V966">
        <v>2</v>
      </c>
      <c r="W966">
        <v>2</v>
      </c>
      <c r="X966">
        <v>2</v>
      </c>
      <c r="Y966">
        <v>5</v>
      </c>
      <c r="Z966">
        <v>4</v>
      </c>
      <c r="AA966">
        <v>4</v>
      </c>
      <c r="AB966">
        <v>3</v>
      </c>
      <c r="AC966">
        <v>4</v>
      </c>
      <c r="AD966">
        <v>3</v>
      </c>
      <c r="AF966">
        <v>3</v>
      </c>
      <c r="AG966">
        <v>4</v>
      </c>
      <c r="AH966">
        <v>3</v>
      </c>
      <c r="AI966">
        <v>3</v>
      </c>
      <c r="AJ966">
        <v>4</v>
      </c>
      <c r="AK966" t="s">
        <v>270</v>
      </c>
      <c r="AL966">
        <v>3</v>
      </c>
      <c r="AM966">
        <v>2</v>
      </c>
      <c r="AN966" t="s">
        <v>503</v>
      </c>
      <c r="AV966" s="109" t="s">
        <v>270</v>
      </c>
      <c r="AW966" t="s">
        <v>26</v>
      </c>
      <c r="AY966">
        <v>4</v>
      </c>
      <c r="AZ966" s="109">
        <v>5</v>
      </c>
      <c r="BA966" s="191" t="s">
        <v>311</v>
      </c>
      <c r="BD966">
        <f t="shared" si="70"/>
        <v>0</v>
      </c>
      <c r="BE966">
        <f t="shared" si="69"/>
        <v>1</v>
      </c>
      <c r="BF966">
        <f t="shared" si="69"/>
        <v>0</v>
      </c>
      <c r="BG966">
        <f t="shared" si="69"/>
        <v>0</v>
      </c>
      <c r="BH966">
        <f t="shared" si="69"/>
        <v>0</v>
      </c>
      <c r="BI966">
        <f t="shared" si="69"/>
        <v>0</v>
      </c>
      <c r="BJ966">
        <f t="shared" si="72"/>
        <v>0</v>
      </c>
      <c r="BK966">
        <f t="shared" si="71"/>
        <v>0</v>
      </c>
      <c r="BL966">
        <f t="shared" si="71"/>
        <v>1</v>
      </c>
      <c r="BM966">
        <f t="shared" si="71"/>
        <v>1</v>
      </c>
      <c r="BN966">
        <f t="shared" si="71"/>
        <v>0</v>
      </c>
      <c r="BO966">
        <f t="shared" si="71"/>
        <v>0</v>
      </c>
      <c r="BP966">
        <f t="shared" si="71"/>
        <v>0</v>
      </c>
    </row>
    <row r="967" spans="3:68" x14ac:dyDescent="0.2">
      <c r="C967" s="150" t="str">
        <f>IFERROR(VLOOKUP(TABLA!F967,BLIOTECAS!$C$1:$E$26,3,FALSE),"")</f>
        <v>Ciencias de la Salud</v>
      </c>
      <c r="D967" s="209">
        <v>43970.643055555556</v>
      </c>
      <c r="E967" s="209" t="s">
        <v>396</v>
      </c>
      <c r="F967" t="s">
        <v>222</v>
      </c>
      <c r="G967" t="s">
        <v>300</v>
      </c>
      <c r="H967" t="s">
        <v>300</v>
      </c>
      <c r="I967" t="s">
        <v>306</v>
      </c>
      <c r="J967" t="s">
        <v>222</v>
      </c>
      <c r="K967" t="s">
        <v>106</v>
      </c>
      <c r="S967" t="s">
        <v>26</v>
      </c>
      <c r="T967" t="s">
        <v>270</v>
      </c>
      <c r="U967">
        <v>3</v>
      </c>
      <c r="V967">
        <v>3</v>
      </c>
      <c r="W967">
        <v>2</v>
      </c>
      <c r="X967">
        <v>4</v>
      </c>
      <c r="Y967">
        <v>5</v>
      </c>
      <c r="Z967">
        <v>5</v>
      </c>
      <c r="AA967">
        <v>5</v>
      </c>
      <c r="AB967">
        <v>1</v>
      </c>
      <c r="AC967">
        <v>5</v>
      </c>
      <c r="AD967">
        <v>5</v>
      </c>
      <c r="AF967">
        <v>5</v>
      </c>
      <c r="AG967">
        <v>5</v>
      </c>
      <c r="AH967">
        <v>4</v>
      </c>
      <c r="AI967">
        <v>4</v>
      </c>
      <c r="AJ967">
        <v>4</v>
      </c>
      <c r="AK967" t="s">
        <v>26</v>
      </c>
      <c r="AL967">
        <v>4</v>
      </c>
      <c r="AM967">
        <v>4</v>
      </c>
      <c r="AN967" t="s">
        <v>400</v>
      </c>
      <c r="AV967" s="109" t="s">
        <v>270</v>
      </c>
      <c r="AW967" t="s">
        <v>270</v>
      </c>
      <c r="AY967">
        <v>5</v>
      </c>
      <c r="AZ967" s="109">
        <v>5</v>
      </c>
      <c r="BA967" s="191" t="s">
        <v>303</v>
      </c>
      <c r="BB967" t="s">
        <v>308</v>
      </c>
      <c r="BD967">
        <f t="shared" si="70"/>
        <v>1</v>
      </c>
      <c r="BE967">
        <f t="shared" si="69"/>
        <v>0</v>
      </c>
      <c r="BF967">
        <f t="shared" si="69"/>
        <v>0</v>
      </c>
      <c r="BG967">
        <f t="shared" si="69"/>
        <v>0</v>
      </c>
      <c r="BH967">
        <f t="shared" si="69"/>
        <v>0</v>
      </c>
      <c r="BI967">
        <f t="shared" si="69"/>
        <v>0</v>
      </c>
      <c r="BJ967">
        <f t="shared" si="72"/>
        <v>0</v>
      </c>
      <c r="BK967">
        <f t="shared" si="71"/>
        <v>0</v>
      </c>
      <c r="BL967">
        <f t="shared" si="71"/>
        <v>1</v>
      </c>
      <c r="BM967">
        <f t="shared" si="71"/>
        <v>1</v>
      </c>
      <c r="BN967">
        <f t="shared" si="71"/>
        <v>0</v>
      </c>
      <c r="BO967">
        <f t="shared" si="71"/>
        <v>0</v>
      </c>
      <c r="BP967">
        <f t="shared" si="71"/>
        <v>0</v>
      </c>
    </row>
    <row r="968" spans="3:68" x14ac:dyDescent="0.2">
      <c r="C968" s="150" t="str">
        <f>IFERROR(VLOOKUP(TABLA!F968,BLIOTECAS!$C$1:$E$26,3,FALSE),"")</f>
        <v>Ciencias Sociales</v>
      </c>
      <c r="D968" s="209">
        <v>43970.643055555556</v>
      </c>
      <c r="E968" s="209" t="s">
        <v>396</v>
      </c>
      <c r="F968" t="s">
        <v>92</v>
      </c>
      <c r="G968" t="s">
        <v>305</v>
      </c>
      <c r="H968" t="s">
        <v>300</v>
      </c>
      <c r="I968" t="s">
        <v>306</v>
      </c>
      <c r="J968" t="s">
        <v>92</v>
      </c>
      <c r="S968" t="s">
        <v>270</v>
      </c>
      <c r="T968" t="s">
        <v>270</v>
      </c>
      <c r="U968">
        <v>5</v>
      </c>
      <c r="V968">
        <v>1</v>
      </c>
      <c r="W968">
        <v>2</v>
      </c>
      <c r="X968">
        <v>2</v>
      </c>
      <c r="Y968">
        <v>5</v>
      </c>
      <c r="Z968">
        <v>5</v>
      </c>
      <c r="AA968">
        <v>5</v>
      </c>
      <c r="AB968">
        <v>2</v>
      </c>
      <c r="AC968">
        <v>3</v>
      </c>
      <c r="AD968">
        <v>4</v>
      </c>
      <c r="AF968">
        <v>4</v>
      </c>
      <c r="AG968">
        <v>5</v>
      </c>
      <c r="AH968">
        <v>3</v>
      </c>
      <c r="AI968">
        <v>4</v>
      </c>
      <c r="AJ968">
        <v>4</v>
      </c>
      <c r="AK968" t="s">
        <v>26</v>
      </c>
      <c r="AL968">
        <v>3</v>
      </c>
      <c r="AN968" t="s">
        <v>307</v>
      </c>
      <c r="AV968" s="109" t="s">
        <v>26</v>
      </c>
      <c r="AW968" t="s">
        <v>26</v>
      </c>
      <c r="AY968">
        <v>5</v>
      </c>
      <c r="AZ968" s="109">
        <v>5</v>
      </c>
      <c r="BA968" s="191" t="s">
        <v>303</v>
      </c>
      <c r="BB968" t="s">
        <v>308</v>
      </c>
      <c r="BD968">
        <f t="shared" si="70"/>
        <v>1</v>
      </c>
      <c r="BE968">
        <f t="shared" si="69"/>
        <v>0</v>
      </c>
      <c r="BF968">
        <f t="shared" si="69"/>
        <v>0</v>
      </c>
      <c r="BG968">
        <f t="shared" si="69"/>
        <v>0</v>
      </c>
      <c r="BH968">
        <f t="shared" si="69"/>
        <v>0</v>
      </c>
      <c r="BI968">
        <f t="shared" si="69"/>
        <v>0</v>
      </c>
      <c r="BJ968">
        <f t="shared" si="72"/>
        <v>0</v>
      </c>
      <c r="BK968">
        <f t="shared" si="71"/>
        <v>0</v>
      </c>
      <c r="BL968">
        <f t="shared" si="71"/>
        <v>0</v>
      </c>
      <c r="BM968">
        <f t="shared" si="71"/>
        <v>0</v>
      </c>
      <c r="BN968">
        <f t="shared" si="71"/>
        <v>0</v>
      </c>
      <c r="BO968">
        <f t="shared" si="71"/>
        <v>1</v>
      </c>
      <c r="BP968">
        <f t="shared" si="71"/>
        <v>0</v>
      </c>
    </row>
    <row r="969" spans="3:68" x14ac:dyDescent="0.2">
      <c r="C969" s="150" t="str">
        <f>IFERROR(VLOOKUP(TABLA!F969,BLIOTECAS!$C$1:$E$26,3,FALSE),"")</f>
        <v>Ciencias Experimentales</v>
      </c>
      <c r="D969" s="209">
        <v>43970.642361111109</v>
      </c>
      <c r="E969" s="209" t="s">
        <v>407</v>
      </c>
      <c r="F969" t="s">
        <v>98</v>
      </c>
      <c r="G969" t="s">
        <v>305</v>
      </c>
      <c r="H969" t="s">
        <v>301</v>
      </c>
      <c r="I969" t="s">
        <v>306</v>
      </c>
      <c r="J969" t="s">
        <v>98</v>
      </c>
      <c r="K969" t="s">
        <v>90</v>
      </c>
      <c r="S969" t="s">
        <v>26</v>
      </c>
      <c r="T969" t="s">
        <v>270</v>
      </c>
      <c r="U969">
        <v>4</v>
      </c>
      <c r="V969">
        <v>1</v>
      </c>
      <c r="W969">
        <v>4</v>
      </c>
      <c r="X969">
        <v>2</v>
      </c>
      <c r="Y969">
        <v>5</v>
      </c>
      <c r="Z969">
        <v>3</v>
      </c>
      <c r="AA969">
        <v>5</v>
      </c>
      <c r="AB969">
        <v>2</v>
      </c>
      <c r="AC969">
        <v>5</v>
      </c>
      <c r="AD969">
        <v>5</v>
      </c>
      <c r="AF969">
        <v>5</v>
      </c>
      <c r="AG969">
        <v>5</v>
      </c>
      <c r="AH969">
        <v>5</v>
      </c>
      <c r="AI969">
        <v>4</v>
      </c>
      <c r="AJ969">
        <v>5</v>
      </c>
      <c r="AK969" t="s">
        <v>270</v>
      </c>
      <c r="AL969">
        <v>5</v>
      </c>
      <c r="AM969">
        <v>5</v>
      </c>
      <c r="AN969" t="s">
        <v>421</v>
      </c>
      <c r="AV969" s="109" t="s">
        <v>270</v>
      </c>
      <c r="AW969" t="s">
        <v>26</v>
      </c>
      <c r="AY969">
        <v>5</v>
      </c>
      <c r="AZ969" s="109">
        <v>5</v>
      </c>
      <c r="BA969" s="191" t="s">
        <v>303</v>
      </c>
      <c r="BB969" t="s">
        <v>304</v>
      </c>
      <c r="BD969">
        <f t="shared" si="70"/>
        <v>1</v>
      </c>
      <c r="BE969">
        <f t="shared" si="69"/>
        <v>0</v>
      </c>
      <c r="BF969">
        <f t="shared" si="69"/>
        <v>0</v>
      </c>
      <c r="BG969">
        <f t="shared" si="69"/>
        <v>0</v>
      </c>
      <c r="BH969">
        <f t="shared" si="69"/>
        <v>0</v>
      </c>
      <c r="BI969">
        <f t="shared" si="69"/>
        <v>0</v>
      </c>
      <c r="BJ969">
        <f t="shared" si="72"/>
        <v>0</v>
      </c>
      <c r="BK969">
        <f t="shared" si="71"/>
        <v>1</v>
      </c>
      <c r="BL969">
        <f t="shared" si="71"/>
        <v>0</v>
      </c>
      <c r="BM969">
        <f t="shared" si="71"/>
        <v>1</v>
      </c>
      <c r="BN969">
        <f t="shared" si="71"/>
        <v>1</v>
      </c>
      <c r="BO969">
        <f t="shared" si="71"/>
        <v>0</v>
      </c>
      <c r="BP969">
        <f t="shared" si="71"/>
        <v>0</v>
      </c>
    </row>
    <row r="970" spans="3:68" x14ac:dyDescent="0.2">
      <c r="C970" s="150" t="str">
        <f>IFERROR(VLOOKUP(TABLA!F970,BLIOTECAS!$C$1:$E$26,3,FALSE),"")</f>
        <v>Ciencias de la Salud</v>
      </c>
      <c r="D970" s="209">
        <v>43970.642361111109</v>
      </c>
      <c r="E970" s="209" t="s">
        <v>396</v>
      </c>
      <c r="F970" t="s">
        <v>101</v>
      </c>
      <c r="G970" t="s">
        <v>305</v>
      </c>
      <c r="H970" t="s">
        <v>300</v>
      </c>
      <c r="I970" t="s">
        <v>306</v>
      </c>
      <c r="J970" t="s">
        <v>95</v>
      </c>
      <c r="K970" t="s">
        <v>90</v>
      </c>
      <c r="L970" t="s">
        <v>309</v>
      </c>
      <c r="M970" t="s">
        <v>762</v>
      </c>
      <c r="S970" t="s">
        <v>26</v>
      </c>
      <c r="T970" t="s">
        <v>26</v>
      </c>
      <c r="U970">
        <v>2</v>
      </c>
      <c r="V970">
        <v>2</v>
      </c>
      <c r="W970">
        <v>1</v>
      </c>
      <c r="X970">
        <v>1</v>
      </c>
      <c r="Y970">
        <v>5</v>
      </c>
      <c r="Z970">
        <v>5</v>
      </c>
      <c r="AA970">
        <v>5</v>
      </c>
      <c r="AB970">
        <v>5</v>
      </c>
      <c r="AC970">
        <v>3</v>
      </c>
      <c r="AD970">
        <v>5</v>
      </c>
      <c r="AF970">
        <v>3</v>
      </c>
      <c r="AG970">
        <v>5</v>
      </c>
      <c r="AH970">
        <v>5</v>
      </c>
      <c r="AI970">
        <v>5</v>
      </c>
      <c r="AJ970">
        <v>5</v>
      </c>
      <c r="AK970" t="s">
        <v>26</v>
      </c>
      <c r="AL970">
        <v>4</v>
      </c>
      <c r="AM970">
        <v>5</v>
      </c>
      <c r="AN970" t="s">
        <v>408</v>
      </c>
      <c r="AV970" s="109" t="s">
        <v>26</v>
      </c>
      <c r="AW970" t="s">
        <v>26</v>
      </c>
      <c r="AY970">
        <v>5</v>
      </c>
      <c r="AZ970" s="109">
        <v>5</v>
      </c>
      <c r="BA970" s="191" t="s">
        <v>311</v>
      </c>
      <c r="BB970" t="s">
        <v>317</v>
      </c>
      <c r="BD970">
        <f t="shared" si="70"/>
        <v>1</v>
      </c>
      <c r="BE970">
        <f t="shared" si="69"/>
        <v>0</v>
      </c>
      <c r="BF970">
        <f t="shared" si="69"/>
        <v>0</v>
      </c>
      <c r="BG970">
        <f t="shared" si="69"/>
        <v>0</v>
      </c>
      <c r="BH970">
        <f t="shared" si="69"/>
        <v>0</v>
      </c>
      <c r="BI970">
        <f t="shared" si="69"/>
        <v>0</v>
      </c>
      <c r="BJ970">
        <f t="shared" si="72"/>
        <v>1</v>
      </c>
      <c r="BK970">
        <f t="shared" si="71"/>
        <v>0</v>
      </c>
      <c r="BL970">
        <f t="shared" si="71"/>
        <v>1</v>
      </c>
      <c r="BM970">
        <f t="shared" si="71"/>
        <v>1</v>
      </c>
      <c r="BN970">
        <f t="shared" si="71"/>
        <v>0</v>
      </c>
      <c r="BO970">
        <f t="shared" si="71"/>
        <v>0</v>
      </c>
      <c r="BP970">
        <f t="shared" si="71"/>
        <v>0</v>
      </c>
    </row>
    <row r="971" spans="3:68" x14ac:dyDescent="0.2">
      <c r="C971" s="150" t="str">
        <f>IFERROR(VLOOKUP(TABLA!F971,BLIOTECAS!$C$1:$E$26,3,FALSE),"")</f>
        <v>Humanidades</v>
      </c>
      <c r="D971" s="209">
        <v>43970.64166666667</v>
      </c>
      <c r="E971" s="209" t="s">
        <v>401</v>
      </c>
      <c r="F971" t="s">
        <v>104</v>
      </c>
      <c r="G971" t="s">
        <v>300</v>
      </c>
      <c r="H971" t="s">
        <v>301</v>
      </c>
      <c r="I971" t="s">
        <v>306</v>
      </c>
      <c r="J971" t="s">
        <v>104</v>
      </c>
      <c r="K971" t="s">
        <v>309</v>
      </c>
      <c r="M971" t="s">
        <v>267</v>
      </c>
      <c r="S971" t="s">
        <v>270</v>
      </c>
      <c r="T971" t="s">
        <v>270</v>
      </c>
      <c r="U971">
        <v>4</v>
      </c>
      <c r="V971">
        <v>4</v>
      </c>
      <c r="W971">
        <v>4</v>
      </c>
      <c r="X971">
        <v>3</v>
      </c>
      <c r="Y971">
        <v>4</v>
      </c>
      <c r="Z971">
        <v>5</v>
      </c>
      <c r="AA971">
        <v>2</v>
      </c>
      <c r="AB971">
        <v>4</v>
      </c>
      <c r="AC971">
        <v>4</v>
      </c>
      <c r="AD971">
        <v>5</v>
      </c>
      <c r="AF971">
        <v>5</v>
      </c>
      <c r="AG971">
        <v>5</v>
      </c>
      <c r="AH971">
        <v>4</v>
      </c>
      <c r="AI971">
        <v>4</v>
      </c>
      <c r="AJ971">
        <v>4</v>
      </c>
      <c r="AK971" t="s">
        <v>270</v>
      </c>
      <c r="AL971">
        <v>5</v>
      </c>
      <c r="AM971">
        <v>4</v>
      </c>
      <c r="AN971" t="s">
        <v>408</v>
      </c>
      <c r="AV971" s="109" t="s">
        <v>270</v>
      </c>
      <c r="AW971" t="s">
        <v>26</v>
      </c>
      <c r="AY971">
        <v>5</v>
      </c>
      <c r="AZ971" s="109">
        <v>5</v>
      </c>
      <c r="BA971" s="191" t="s">
        <v>303</v>
      </c>
      <c r="BB971" t="s">
        <v>308</v>
      </c>
      <c r="BD971">
        <f t="shared" si="70"/>
        <v>1</v>
      </c>
      <c r="BE971">
        <f t="shared" si="69"/>
        <v>0</v>
      </c>
      <c r="BF971">
        <f t="shared" si="69"/>
        <v>0</v>
      </c>
      <c r="BG971">
        <f t="shared" si="69"/>
        <v>0</v>
      </c>
      <c r="BH971">
        <f t="shared" si="69"/>
        <v>0</v>
      </c>
      <c r="BI971">
        <f t="shared" si="69"/>
        <v>0</v>
      </c>
      <c r="BJ971">
        <f t="shared" si="72"/>
        <v>1</v>
      </c>
      <c r="BK971">
        <f t="shared" si="71"/>
        <v>0</v>
      </c>
      <c r="BL971">
        <f t="shared" si="71"/>
        <v>1</v>
      </c>
      <c r="BM971">
        <f t="shared" si="71"/>
        <v>1</v>
      </c>
      <c r="BN971">
        <f t="shared" si="71"/>
        <v>0</v>
      </c>
      <c r="BO971">
        <f t="shared" si="71"/>
        <v>0</v>
      </c>
      <c r="BP971">
        <f t="shared" si="71"/>
        <v>0</v>
      </c>
    </row>
    <row r="972" spans="3:68" x14ac:dyDescent="0.2">
      <c r="C972" s="150" t="str">
        <f>IFERROR(VLOOKUP(TABLA!F972,BLIOTECAS!$C$1:$E$26,3,FALSE),"")</f>
        <v>Humanidades</v>
      </c>
      <c r="D972" s="209">
        <v>43970.64166666667</v>
      </c>
      <c r="E972" s="209" t="s">
        <v>407</v>
      </c>
      <c r="F972" t="s">
        <v>100</v>
      </c>
      <c r="G972" t="s">
        <v>305</v>
      </c>
      <c r="H972" t="s">
        <v>300</v>
      </c>
      <c r="I972" t="s">
        <v>318</v>
      </c>
      <c r="J972" t="s">
        <v>100</v>
      </c>
      <c r="K972" t="s">
        <v>225</v>
      </c>
      <c r="L972" t="s">
        <v>91</v>
      </c>
      <c r="S972" t="s">
        <v>26</v>
      </c>
      <c r="T972" t="s">
        <v>270</v>
      </c>
      <c r="U972">
        <v>2</v>
      </c>
      <c r="V972">
        <v>4</v>
      </c>
      <c r="W972">
        <v>5</v>
      </c>
      <c r="X972">
        <v>2</v>
      </c>
      <c r="Y972">
        <v>5</v>
      </c>
      <c r="Z972">
        <v>5</v>
      </c>
      <c r="AA972">
        <v>5</v>
      </c>
      <c r="AB972">
        <v>4</v>
      </c>
      <c r="AC972">
        <v>3</v>
      </c>
      <c r="AD972">
        <v>3</v>
      </c>
      <c r="AF972">
        <v>3</v>
      </c>
      <c r="AG972">
        <v>3</v>
      </c>
      <c r="AH972">
        <v>2</v>
      </c>
      <c r="AI972">
        <v>2</v>
      </c>
      <c r="AJ972">
        <v>4</v>
      </c>
      <c r="AK972" t="s">
        <v>26</v>
      </c>
      <c r="AL972">
        <v>3</v>
      </c>
      <c r="AM972">
        <v>3</v>
      </c>
      <c r="AN972" t="s">
        <v>326</v>
      </c>
      <c r="AV972" s="109" t="s">
        <v>270</v>
      </c>
      <c r="AW972" t="s">
        <v>270</v>
      </c>
      <c r="AX972" t="s">
        <v>313</v>
      </c>
      <c r="AY972">
        <v>2</v>
      </c>
      <c r="AZ972" s="109">
        <v>2</v>
      </c>
      <c r="BA972" s="191" t="s">
        <v>319</v>
      </c>
      <c r="BB972" t="s">
        <v>308</v>
      </c>
      <c r="BD972">
        <f t="shared" si="70"/>
        <v>0</v>
      </c>
      <c r="BE972">
        <f t="shared" si="69"/>
        <v>0</v>
      </c>
      <c r="BF972">
        <f t="shared" si="69"/>
        <v>1</v>
      </c>
      <c r="BG972">
        <f t="shared" si="69"/>
        <v>0</v>
      </c>
      <c r="BH972">
        <f t="shared" si="69"/>
        <v>0</v>
      </c>
      <c r="BI972">
        <f t="shared" si="69"/>
        <v>0</v>
      </c>
      <c r="BJ972">
        <f t="shared" si="72"/>
        <v>0</v>
      </c>
      <c r="BK972">
        <f t="shared" si="71"/>
        <v>1</v>
      </c>
      <c r="BL972">
        <f t="shared" si="71"/>
        <v>0</v>
      </c>
      <c r="BM972">
        <f t="shared" si="71"/>
        <v>1</v>
      </c>
      <c r="BN972">
        <f t="shared" si="71"/>
        <v>0</v>
      </c>
      <c r="BO972">
        <f t="shared" si="71"/>
        <v>0</v>
      </c>
      <c r="BP972">
        <f t="shared" si="71"/>
        <v>0</v>
      </c>
    </row>
    <row r="973" spans="3:68" x14ac:dyDescent="0.2">
      <c r="C973" s="150" t="str">
        <f>IFERROR(VLOOKUP(TABLA!F973,BLIOTECAS!$C$1:$E$26,3,FALSE),"")</f>
        <v>Ciencias Sociales</v>
      </c>
      <c r="D973" s="209">
        <v>43970.640972222223</v>
      </c>
      <c r="E973" s="209" t="s">
        <v>396</v>
      </c>
      <c r="F973" t="s">
        <v>99</v>
      </c>
      <c r="G973" t="s">
        <v>397</v>
      </c>
      <c r="H973" t="s">
        <v>300</v>
      </c>
      <c r="I973" t="s">
        <v>306</v>
      </c>
      <c r="J973" t="s">
        <v>309</v>
      </c>
      <c r="S973" t="s">
        <v>26</v>
      </c>
      <c r="T973" t="s">
        <v>26</v>
      </c>
      <c r="U973">
        <v>1</v>
      </c>
      <c r="V973">
        <v>1</v>
      </c>
      <c r="W973">
        <v>2</v>
      </c>
      <c r="X973">
        <v>3</v>
      </c>
      <c r="Y973">
        <v>4</v>
      </c>
      <c r="Z973">
        <v>5</v>
      </c>
      <c r="AA973">
        <v>5</v>
      </c>
      <c r="AB973">
        <v>2</v>
      </c>
      <c r="AC973">
        <v>2</v>
      </c>
      <c r="AD973">
        <v>3</v>
      </c>
      <c r="AF973">
        <v>3</v>
      </c>
      <c r="AG973">
        <v>3</v>
      </c>
      <c r="AH973">
        <v>3</v>
      </c>
      <c r="AI973">
        <v>3</v>
      </c>
      <c r="AJ973">
        <v>3</v>
      </c>
      <c r="AK973" t="s">
        <v>270</v>
      </c>
      <c r="AL973">
        <v>3</v>
      </c>
      <c r="AM973">
        <v>1</v>
      </c>
      <c r="AN973" t="s">
        <v>408</v>
      </c>
      <c r="AV973" s="109" t="s">
        <v>26</v>
      </c>
      <c r="AW973" t="s">
        <v>26</v>
      </c>
      <c r="AY973">
        <v>4</v>
      </c>
      <c r="AZ973" s="109">
        <v>3</v>
      </c>
      <c r="BA973" s="191" t="s">
        <v>319</v>
      </c>
      <c r="BB973" t="s">
        <v>317</v>
      </c>
      <c r="BD973">
        <f t="shared" si="70"/>
        <v>1</v>
      </c>
      <c r="BE973">
        <f t="shared" si="69"/>
        <v>0</v>
      </c>
      <c r="BF973">
        <f t="shared" si="69"/>
        <v>0</v>
      </c>
      <c r="BG973">
        <f t="shared" si="69"/>
        <v>0</v>
      </c>
      <c r="BH973">
        <f t="shared" si="69"/>
        <v>0</v>
      </c>
      <c r="BI973">
        <f t="shared" si="69"/>
        <v>0</v>
      </c>
      <c r="BJ973">
        <f t="shared" si="72"/>
        <v>1</v>
      </c>
      <c r="BK973">
        <f t="shared" si="71"/>
        <v>0</v>
      </c>
      <c r="BL973">
        <f t="shared" si="71"/>
        <v>1</v>
      </c>
      <c r="BM973">
        <f t="shared" si="71"/>
        <v>1</v>
      </c>
      <c r="BN973">
        <f t="shared" si="71"/>
        <v>0</v>
      </c>
      <c r="BO973">
        <f t="shared" si="71"/>
        <v>0</v>
      </c>
      <c r="BP973">
        <f t="shared" si="71"/>
        <v>0</v>
      </c>
    </row>
    <row r="974" spans="3:68" x14ac:dyDescent="0.2">
      <c r="C974" s="150" t="str">
        <f>IFERROR(VLOOKUP(TABLA!F974,BLIOTECAS!$C$1:$E$26,3,FALSE),"")</f>
        <v>Humanidades</v>
      </c>
      <c r="D974" s="209">
        <v>43970.640972222223</v>
      </c>
      <c r="E974" s="209" t="s">
        <v>401</v>
      </c>
      <c r="F974" t="s">
        <v>102</v>
      </c>
      <c r="G974" t="s">
        <v>300</v>
      </c>
      <c r="H974" t="s">
        <v>305</v>
      </c>
      <c r="I974" t="s">
        <v>306</v>
      </c>
      <c r="J974" t="s">
        <v>309</v>
      </c>
      <c r="K974" t="s">
        <v>310</v>
      </c>
      <c r="L974" t="s">
        <v>103</v>
      </c>
      <c r="S974" t="s">
        <v>26</v>
      </c>
      <c r="T974" t="s">
        <v>26</v>
      </c>
      <c r="U974">
        <v>2</v>
      </c>
      <c r="V974">
        <v>5</v>
      </c>
      <c r="W974">
        <v>5</v>
      </c>
      <c r="X974">
        <v>2</v>
      </c>
      <c r="Y974">
        <v>4</v>
      </c>
      <c r="Z974">
        <v>5</v>
      </c>
      <c r="AA974">
        <v>4</v>
      </c>
      <c r="AB974">
        <v>4</v>
      </c>
      <c r="AC974">
        <v>4</v>
      </c>
      <c r="AD974">
        <v>5</v>
      </c>
      <c r="AF974">
        <v>5</v>
      </c>
      <c r="AG974">
        <v>5</v>
      </c>
      <c r="AH974">
        <v>5</v>
      </c>
      <c r="AI974">
        <v>5</v>
      </c>
      <c r="AJ974">
        <v>5</v>
      </c>
      <c r="AK974" t="s">
        <v>270</v>
      </c>
      <c r="AL974">
        <v>5</v>
      </c>
      <c r="AM974">
        <v>5</v>
      </c>
      <c r="AN974" t="s">
        <v>326</v>
      </c>
      <c r="AV974" s="109" t="s">
        <v>270</v>
      </c>
      <c r="AW974" t="s">
        <v>26</v>
      </c>
      <c r="AY974">
        <v>5</v>
      </c>
      <c r="AZ974" s="109">
        <v>4</v>
      </c>
      <c r="BA974" s="191" t="s">
        <v>303</v>
      </c>
      <c r="BB974" t="s">
        <v>308</v>
      </c>
      <c r="BD974">
        <f t="shared" si="70"/>
        <v>1</v>
      </c>
      <c r="BE974">
        <f t="shared" si="69"/>
        <v>0</v>
      </c>
      <c r="BF974">
        <f t="shared" si="69"/>
        <v>0</v>
      </c>
      <c r="BG974">
        <f t="shared" si="69"/>
        <v>0</v>
      </c>
      <c r="BH974">
        <f t="shared" si="69"/>
        <v>0</v>
      </c>
      <c r="BI974">
        <f t="shared" si="69"/>
        <v>0</v>
      </c>
      <c r="BJ974">
        <f t="shared" si="72"/>
        <v>0</v>
      </c>
      <c r="BK974">
        <f t="shared" si="71"/>
        <v>1</v>
      </c>
      <c r="BL974">
        <f t="shared" si="71"/>
        <v>0</v>
      </c>
      <c r="BM974">
        <f t="shared" si="71"/>
        <v>1</v>
      </c>
      <c r="BN974">
        <f t="shared" si="71"/>
        <v>0</v>
      </c>
      <c r="BO974">
        <f t="shared" si="71"/>
        <v>0</v>
      </c>
      <c r="BP974">
        <f t="shared" si="71"/>
        <v>0</v>
      </c>
    </row>
    <row r="975" spans="3:68" x14ac:dyDescent="0.2">
      <c r="C975" s="150" t="str">
        <f>IFERROR(VLOOKUP(TABLA!F975,BLIOTECAS!$C$1:$E$26,3,FALSE),"")</f>
        <v>Ciencias Sociales</v>
      </c>
      <c r="D975" s="209">
        <v>43970.640972222223</v>
      </c>
      <c r="E975" s="209" t="s">
        <v>396</v>
      </c>
      <c r="F975" t="s">
        <v>93</v>
      </c>
      <c r="G975" t="s">
        <v>300</v>
      </c>
      <c r="H975" t="s">
        <v>300</v>
      </c>
      <c r="I975" t="s">
        <v>327</v>
      </c>
      <c r="J975" t="s">
        <v>91</v>
      </c>
      <c r="M975" t="s">
        <v>763</v>
      </c>
      <c r="S975" t="s">
        <v>270</v>
      </c>
      <c r="T975" t="s">
        <v>270</v>
      </c>
      <c r="U975">
        <v>4</v>
      </c>
      <c r="W975">
        <v>2</v>
      </c>
      <c r="X975">
        <v>2</v>
      </c>
      <c r="Y975">
        <v>2</v>
      </c>
      <c r="Z975">
        <v>4</v>
      </c>
      <c r="AA975">
        <v>4</v>
      </c>
      <c r="AB975">
        <v>2</v>
      </c>
      <c r="AD975">
        <v>3</v>
      </c>
      <c r="AF975">
        <v>3</v>
      </c>
      <c r="AG975">
        <v>5</v>
      </c>
      <c r="AH975">
        <v>4</v>
      </c>
      <c r="AJ975">
        <v>4</v>
      </c>
      <c r="AK975" t="s">
        <v>26</v>
      </c>
      <c r="AL975">
        <v>3</v>
      </c>
      <c r="AN975" t="s">
        <v>409</v>
      </c>
      <c r="AV975" s="109" t="s">
        <v>270</v>
      </c>
      <c r="AW975" t="s">
        <v>26</v>
      </c>
      <c r="AY975">
        <v>4</v>
      </c>
      <c r="AZ975" s="109">
        <v>5</v>
      </c>
      <c r="BA975" s="191" t="s">
        <v>311</v>
      </c>
      <c r="BB975" t="s">
        <v>317</v>
      </c>
      <c r="BC975" t="s">
        <v>764</v>
      </c>
      <c r="BD975">
        <f t="shared" si="70"/>
        <v>1</v>
      </c>
      <c r="BE975">
        <f t="shared" si="69"/>
        <v>0</v>
      </c>
      <c r="BF975">
        <f t="shared" si="69"/>
        <v>1</v>
      </c>
      <c r="BG975">
        <f t="shared" si="69"/>
        <v>0</v>
      </c>
      <c r="BH975">
        <f t="shared" si="69"/>
        <v>0</v>
      </c>
      <c r="BI975">
        <f t="shared" si="69"/>
        <v>0</v>
      </c>
      <c r="BJ975">
        <f t="shared" si="72"/>
        <v>0</v>
      </c>
      <c r="BK975">
        <f t="shared" si="71"/>
        <v>1</v>
      </c>
      <c r="BL975">
        <f t="shared" si="71"/>
        <v>1</v>
      </c>
      <c r="BM975">
        <f t="shared" si="71"/>
        <v>0</v>
      </c>
      <c r="BN975">
        <f t="shared" si="71"/>
        <v>0</v>
      </c>
      <c r="BO975">
        <f t="shared" si="71"/>
        <v>0</v>
      </c>
      <c r="BP975">
        <f t="shared" si="71"/>
        <v>0</v>
      </c>
    </row>
    <row r="976" spans="3:68" x14ac:dyDescent="0.2">
      <c r="C976" s="150" t="str">
        <f>IFERROR(VLOOKUP(TABLA!F976,BLIOTECAS!$C$1:$E$26,3,FALSE),"")</f>
        <v>Ciencias Sociales</v>
      </c>
      <c r="D976" s="209">
        <v>43970.63958333333</v>
      </c>
      <c r="E976" s="209" t="s">
        <v>396</v>
      </c>
      <c r="F976" t="s">
        <v>92</v>
      </c>
      <c r="G976" t="s">
        <v>305</v>
      </c>
      <c r="H976" t="s">
        <v>397</v>
      </c>
      <c r="I976" t="s">
        <v>306</v>
      </c>
      <c r="J976" t="s">
        <v>92</v>
      </c>
      <c r="K976" t="s">
        <v>322</v>
      </c>
      <c r="S976" t="s">
        <v>26</v>
      </c>
      <c r="T976" t="s">
        <v>270</v>
      </c>
      <c r="U976">
        <v>4</v>
      </c>
      <c r="V976">
        <v>2</v>
      </c>
      <c r="W976">
        <v>2</v>
      </c>
      <c r="X976">
        <v>1</v>
      </c>
      <c r="Y976">
        <v>4</v>
      </c>
      <c r="Z976">
        <v>4</v>
      </c>
      <c r="AA976">
        <v>4</v>
      </c>
      <c r="AB976">
        <v>1</v>
      </c>
      <c r="AC976">
        <v>2</v>
      </c>
      <c r="AD976">
        <v>2</v>
      </c>
      <c r="AF976">
        <v>5</v>
      </c>
      <c r="AG976">
        <v>5</v>
      </c>
      <c r="AH976">
        <v>5</v>
      </c>
      <c r="AI976">
        <v>5</v>
      </c>
      <c r="AJ976">
        <v>5</v>
      </c>
      <c r="AK976" t="s">
        <v>26</v>
      </c>
      <c r="AL976">
        <v>2</v>
      </c>
      <c r="AM976">
        <v>1</v>
      </c>
      <c r="AN976" t="s">
        <v>400</v>
      </c>
      <c r="AV976" s="109" t="s">
        <v>26</v>
      </c>
      <c r="AW976" t="s">
        <v>26</v>
      </c>
      <c r="AY976">
        <v>3</v>
      </c>
      <c r="AZ976" s="109">
        <v>4</v>
      </c>
      <c r="BA976" s="191" t="s">
        <v>311</v>
      </c>
      <c r="BB976" t="s">
        <v>317</v>
      </c>
      <c r="BD976">
        <f t="shared" si="70"/>
        <v>1</v>
      </c>
      <c r="BE976">
        <f t="shared" si="69"/>
        <v>0</v>
      </c>
      <c r="BF976">
        <f t="shared" si="69"/>
        <v>0</v>
      </c>
      <c r="BG976">
        <f t="shared" si="69"/>
        <v>0</v>
      </c>
      <c r="BH976">
        <f t="shared" si="69"/>
        <v>0</v>
      </c>
      <c r="BI976">
        <f t="shared" si="69"/>
        <v>0</v>
      </c>
      <c r="BJ976">
        <f t="shared" si="72"/>
        <v>0</v>
      </c>
      <c r="BK976">
        <f t="shared" si="71"/>
        <v>0</v>
      </c>
      <c r="BL976">
        <f t="shared" si="71"/>
        <v>1</v>
      </c>
      <c r="BM976">
        <f t="shared" si="71"/>
        <v>1</v>
      </c>
      <c r="BN976">
        <f t="shared" si="71"/>
        <v>0</v>
      </c>
      <c r="BO976">
        <f t="shared" si="71"/>
        <v>0</v>
      </c>
      <c r="BP976">
        <f t="shared" si="71"/>
        <v>0</v>
      </c>
    </row>
    <row r="977" spans="3:68" x14ac:dyDescent="0.2">
      <c r="C977" s="150" t="str">
        <f>IFERROR(VLOOKUP(TABLA!F977,BLIOTECAS!$C$1:$E$26,3,FALSE),"")</f>
        <v>Ciencias Experimentales</v>
      </c>
      <c r="D977" s="209">
        <v>43970.63958333333</v>
      </c>
      <c r="E977" s="209" t="s">
        <v>396</v>
      </c>
      <c r="F977" t="s">
        <v>105</v>
      </c>
      <c r="G977" t="s">
        <v>397</v>
      </c>
      <c r="H977" t="s">
        <v>397</v>
      </c>
      <c r="I977" t="s">
        <v>306</v>
      </c>
      <c r="J977" t="s">
        <v>105</v>
      </c>
      <c r="K977" t="s">
        <v>309</v>
      </c>
      <c r="S977" t="s">
        <v>26</v>
      </c>
      <c r="T977" t="s">
        <v>26</v>
      </c>
      <c r="U977">
        <v>2</v>
      </c>
      <c r="V977">
        <v>1</v>
      </c>
      <c r="W977">
        <v>1</v>
      </c>
      <c r="X977">
        <v>1</v>
      </c>
      <c r="Y977">
        <v>5</v>
      </c>
      <c r="Z977">
        <v>4</v>
      </c>
      <c r="AA977">
        <v>5</v>
      </c>
      <c r="AB977">
        <v>1</v>
      </c>
      <c r="AC977">
        <v>3</v>
      </c>
      <c r="AD977">
        <v>4</v>
      </c>
      <c r="AF977">
        <v>3</v>
      </c>
      <c r="AG977">
        <v>3</v>
      </c>
      <c r="AH977">
        <v>2</v>
      </c>
      <c r="AI977">
        <v>3</v>
      </c>
      <c r="AJ977">
        <v>4</v>
      </c>
      <c r="AK977" t="s">
        <v>26</v>
      </c>
      <c r="AL977">
        <v>3</v>
      </c>
      <c r="AM977">
        <v>5</v>
      </c>
      <c r="AN977" t="s">
        <v>354</v>
      </c>
      <c r="AV977" s="109" t="s">
        <v>270</v>
      </c>
      <c r="AW977" t="s">
        <v>270</v>
      </c>
      <c r="AX977" t="s">
        <v>313</v>
      </c>
      <c r="AY977">
        <v>4</v>
      </c>
      <c r="AZ977" s="109">
        <v>4</v>
      </c>
      <c r="BA977" s="191" t="s">
        <v>311</v>
      </c>
      <c r="BB977" t="s">
        <v>308</v>
      </c>
      <c r="BD977">
        <f t="shared" si="70"/>
        <v>1</v>
      </c>
      <c r="BE977">
        <f t="shared" si="69"/>
        <v>0</v>
      </c>
      <c r="BF977">
        <f t="shared" si="69"/>
        <v>0</v>
      </c>
      <c r="BG977">
        <f t="shared" si="69"/>
        <v>0</v>
      </c>
      <c r="BH977">
        <f t="shared" si="69"/>
        <v>0</v>
      </c>
      <c r="BI977">
        <f t="shared" si="69"/>
        <v>0</v>
      </c>
      <c r="BJ977">
        <f t="shared" si="72"/>
        <v>1</v>
      </c>
      <c r="BK977">
        <f t="shared" si="71"/>
        <v>0</v>
      </c>
      <c r="BL977">
        <f t="shared" si="71"/>
        <v>0</v>
      </c>
      <c r="BM977">
        <f t="shared" si="71"/>
        <v>1</v>
      </c>
      <c r="BN977">
        <f t="shared" si="71"/>
        <v>0</v>
      </c>
      <c r="BO977">
        <f t="shared" si="71"/>
        <v>0</v>
      </c>
      <c r="BP977">
        <f t="shared" si="71"/>
        <v>0</v>
      </c>
    </row>
    <row r="978" spans="3:68" x14ac:dyDescent="0.2">
      <c r="C978" s="150" t="str">
        <f>IFERROR(VLOOKUP(TABLA!F978,BLIOTECAS!$C$1:$E$26,3,FALSE),"")</f>
        <v>Ciencias Sociales</v>
      </c>
      <c r="D978" s="209">
        <v>43970.638888888891</v>
      </c>
      <c r="E978" s="209" t="s">
        <v>396</v>
      </c>
      <c r="F978" t="s">
        <v>97</v>
      </c>
      <c r="G978" t="s">
        <v>305</v>
      </c>
      <c r="H978" t="s">
        <v>320</v>
      </c>
      <c r="I978" t="s">
        <v>306</v>
      </c>
      <c r="J978" t="s">
        <v>97</v>
      </c>
      <c r="K978" t="s">
        <v>225</v>
      </c>
      <c r="L978" t="s">
        <v>309</v>
      </c>
      <c r="S978" t="s">
        <v>270</v>
      </c>
      <c r="T978" t="s">
        <v>26</v>
      </c>
      <c r="U978">
        <v>5</v>
      </c>
      <c r="V978">
        <v>1</v>
      </c>
      <c r="W978">
        <v>1</v>
      </c>
      <c r="X978">
        <v>4</v>
      </c>
      <c r="Y978">
        <v>4</v>
      </c>
      <c r="Z978">
        <v>4</v>
      </c>
      <c r="AA978">
        <v>4</v>
      </c>
      <c r="AB978">
        <v>1</v>
      </c>
      <c r="AC978">
        <v>2</v>
      </c>
      <c r="AD978">
        <v>5</v>
      </c>
      <c r="AF978">
        <v>3</v>
      </c>
      <c r="AG978">
        <v>2</v>
      </c>
      <c r="AH978">
        <v>3</v>
      </c>
      <c r="AI978">
        <v>3</v>
      </c>
      <c r="AJ978">
        <v>5</v>
      </c>
      <c r="AK978" t="s">
        <v>26</v>
      </c>
      <c r="AL978">
        <v>3</v>
      </c>
      <c r="AM978">
        <v>1</v>
      </c>
      <c r="AN978" t="s">
        <v>307</v>
      </c>
      <c r="AV978" s="109" t="s">
        <v>26</v>
      </c>
      <c r="AW978" t="s">
        <v>26</v>
      </c>
      <c r="AY978">
        <v>4</v>
      </c>
      <c r="AZ978" s="109">
        <v>4</v>
      </c>
      <c r="BA978" s="191" t="s">
        <v>303</v>
      </c>
      <c r="BD978">
        <f t="shared" si="70"/>
        <v>1</v>
      </c>
      <c r="BE978">
        <f t="shared" si="69"/>
        <v>0</v>
      </c>
      <c r="BF978">
        <f t="shared" si="69"/>
        <v>0</v>
      </c>
      <c r="BG978">
        <f t="shared" si="69"/>
        <v>0</v>
      </c>
      <c r="BH978">
        <f t="shared" si="69"/>
        <v>0</v>
      </c>
      <c r="BI978">
        <f t="shared" si="69"/>
        <v>0</v>
      </c>
      <c r="BJ978">
        <f t="shared" si="72"/>
        <v>0</v>
      </c>
      <c r="BK978">
        <f t="shared" si="71"/>
        <v>0</v>
      </c>
      <c r="BL978">
        <f t="shared" si="71"/>
        <v>0</v>
      </c>
      <c r="BM978">
        <f t="shared" si="71"/>
        <v>0</v>
      </c>
      <c r="BN978">
        <f t="shared" si="71"/>
        <v>0</v>
      </c>
      <c r="BO978">
        <f t="shared" si="71"/>
        <v>1</v>
      </c>
      <c r="BP978">
        <f t="shared" si="71"/>
        <v>0</v>
      </c>
    </row>
    <row r="979" spans="3:68" x14ac:dyDescent="0.2">
      <c r="C979" s="150" t="str">
        <f>IFERROR(VLOOKUP(TABLA!F979,BLIOTECAS!$C$1:$E$26,3,FALSE),"")</f>
        <v>Ciencias de la Salud</v>
      </c>
      <c r="D979" s="209">
        <v>43970.638888888891</v>
      </c>
      <c r="E979" s="209" t="s">
        <v>396</v>
      </c>
      <c r="F979" t="s">
        <v>106</v>
      </c>
      <c r="G979" t="s">
        <v>301</v>
      </c>
      <c r="H979" t="s">
        <v>397</v>
      </c>
      <c r="I979" t="s">
        <v>306</v>
      </c>
      <c r="J979" t="s">
        <v>106</v>
      </c>
      <c r="S979" t="s">
        <v>26</v>
      </c>
      <c r="T979" t="s">
        <v>26</v>
      </c>
      <c r="U979">
        <v>1</v>
      </c>
      <c r="V979">
        <v>1</v>
      </c>
      <c r="W979">
        <v>5</v>
      </c>
      <c r="X979">
        <v>5</v>
      </c>
      <c r="Y979">
        <v>5</v>
      </c>
      <c r="Z979">
        <v>1</v>
      </c>
      <c r="AA979">
        <v>5</v>
      </c>
      <c r="AB979">
        <v>1</v>
      </c>
      <c r="AC979">
        <v>5</v>
      </c>
      <c r="AD979">
        <v>5</v>
      </c>
      <c r="AF979">
        <v>5</v>
      </c>
      <c r="AG979">
        <v>5</v>
      </c>
      <c r="AH979">
        <v>5</v>
      </c>
      <c r="AI979">
        <v>5</v>
      </c>
      <c r="AJ979">
        <v>5</v>
      </c>
      <c r="AK979" t="s">
        <v>270</v>
      </c>
      <c r="AL979">
        <v>5</v>
      </c>
      <c r="AM979">
        <v>1</v>
      </c>
      <c r="AN979" t="s">
        <v>408</v>
      </c>
      <c r="AV979" s="109" t="s">
        <v>26</v>
      </c>
      <c r="AW979" t="s">
        <v>26</v>
      </c>
      <c r="AY979">
        <v>5</v>
      </c>
      <c r="AZ979" s="109">
        <v>5</v>
      </c>
      <c r="BA979" s="191" t="s">
        <v>303</v>
      </c>
      <c r="BD979">
        <f t="shared" si="70"/>
        <v>1</v>
      </c>
      <c r="BE979">
        <f t="shared" si="69"/>
        <v>0</v>
      </c>
      <c r="BF979">
        <f t="shared" si="69"/>
        <v>0</v>
      </c>
      <c r="BG979">
        <f t="shared" si="69"/>
        <v>0</v>
      </c>
      <c r="BH979">
        <f t="shared" si="69"/>
        <v>0</v>
      </c>
      <c r="BI979">
        <f t="shared" si="69"/>
        <v>0</v>
      </c>
      <c r="BJ979">
        <f t="shared" si="72"/>
        <v>1</v>
      </c>
      <c r="BK979">
        <f t="shared" si="71"/>
        <v>0</v>
      </c>
      <c r="BL979">
        <f t="shared" si="71"/>
        <v>1</v>
      </c>
      <c r="BM979">
        <f t="shared" si="71"/>
        <v>1</v>
      </c>
      <c r="BN979">
        <f t="shared" si="71"/>
        <v>0</v>
      </c>
      <c r="BO979">
        <f t="shared" si="71"/>
        <v>0</v>
      </c>
      <c r="BP979">
        <f t="shared" si="71"/>
        <v>0</v>
      </c>
    </row>
    <row r="980" spans="3:68" x14ac:dyDescent="0.2">
      <c r="C980" s="150" t="str">
        <f>IFERROR(VLOOKUP(TABLA!F980,BLIOTECAS!$C$1:$E$26,3,FALSE),"")</f>
        <v>Ciencias Sociales</v>
      </c>
      <c r="D980" s="209">
        <v>43970.638888888891</v>
      </c>
      <c r="E980" s="209" t="s">
        <v>407</v>
      </c>
      <c r="F980" t="s">
        <v>97</v>
      </c>
      <c r="G980" t="s">
        <v>305</v>
      </c>
      <c r="H980" t="s">
        <v>300</v>
      </c>
      <c r="I980" t="s">
        <v>340</v>
      </c>
      <c r="J980" t="s">
        <v>97</v>
      </c>
      <c r="K980" t="s">
        <v>225</v>
      </c>
      <c r="S980" t="s">
        <v>270</v>
      </c>
      <c r="T980" t="s">
        <v>270</v>
      </c>
      <c r="U980">
        <v>4</v>
      </c>
      <c r="V980">
        <v>1</v>
      </c>
      <c r="W980">
        <v>3</v>
      </c>
      <c r="X980">
        <v>2</v>
      </c>
      <c r="Y980">
        <v>5</v>
      </c>
      <c r="Z980">
        <v>5</v>
      </c>
      <c r="AA980">
        <v>2</v>
      </c>
      <c r="AB980">
        <v>4</v>
      </c>
      <c r="AC980">
        <v>4</v>
      </c>
      <c r="AD980">
        <v>3</v>
      </c>
      <c r="AF980">
        <v>3</v>
      </c>
      <c r="AG980">
        <v>5</v>
      </c>
      <c r="AH980">
        <v>3</v>
      </c>
      <c r="AI980">
        <v>2</v>
      </c>
      <c r="AJ980">
        <v>4</v>
      </c>
      <c r="AK980" t="s">
        <v>270</v>
      </c>
      <c r="AL980">
        <v>3</v>
      </c>
      <c r="AM980">
        <v>1</v>
      </c>
      <c r="AN980" t="s">
        <v>428</v>
      </c>
      <c r="AV980" s="109" t="s">
        <v>270</v>
      </c>
      <c r="AW980" t="s">
        <v>270</v>
      </c>
      <c r="AX980" t="s">
        <v>337</v>
      </c>
      <c r="AY980">
        <v>4</v>
      </c>
      <c r="AZ980" s="109">
        <v>4</v>
      </c>
      <c r="BA980" s="191" t="s">
        <v>319</v>
      </c>
      <c r="BB980" t="s">
        <v>308</v>
      </c>
      <c r="BD980">
        <f t="shared" si="70"/>
        <v>1</v>
      </c>
      <c r="BE980">
        <f t="shared" si="69"/>
        <v>1</v>
      </c>
      <c r="BF980">
        <f t="shared" si="69"/>
        <v>1</v>
      </c>
      <c r="BG980">
        <f t="shared" si="69"/>
        <v>0</v>
      </c>
      <c r="BH980">
        <f t="shared" si="69"/>
        <v>0</v>
      </c>
      <c r="BI980">
        <f t="shared" si="69"/>
        <v>0</v>
      </c>
      <c r="BJ980">
        <f t="shared" si="72"/>
        <v>0</v>
      </c>
      <c r="BK980">
        <f t="shared" si="71"/>
        <v>1</v>
      </c>
      <c r="BL980">
        <f t="shared" si="71"/>
        <v>1</v>
      </c>
      <c r="BM980">
        <f t="shared" si="71"/>
        <v>1</v>
      </c>
      <c r="BN980">
        <f t="shared" si="71"/>
        <v>0</v>
      </c>
      <c r="BO980">
        <f t="shared" si="71"/>
        <v>0</v>
      </c>
      <c r="BP980">
        <f t="shared" si="71"/>
        <v>0</v>
      </c>
    </row>
    <row r="981" spans="3:68" x14ac:dyDescent="0.2">
      <c r="C981" s="150" t="str">
        <f>IFERROR(VLOOKUP(TABLA!F981,BLIOTECAS!$C$1:$E$26,3,FALSE),"")</f>
        <v>Ciencias Sociales</v>
      </c>
      <c r="D981" s="209">
        <v>43970.638888888891</v>
      </c>
      <c r="E981" s="209" t="s">
        <v>396</v>
      </c>
      <c r="F981" t="s">
        <v>99</v>
      </c>
      <c r="G981" t="s">
        <v>320</v>
      </c>
      <c r="H981" t="s">
        <v>305</v>
      </c>
      <c r="I981" t="s">
        <v>318</v>
      </c>
      <c r="J981" t="s">
        <v>309</v>
      </c>
      <c r="K981" t="s">
        <v>322</v>
      </c>
      <c r="L981" t="s">
        <v>103</v>
      </c>
      <c r="S981" t="s">
        <v>26</v>
      </c>
      <c r="T981" t="s">
        <v>26</v>
      </c>
      <c r="U981">
        <v>4</v>
      </c>
      <c r="V981">
        <v>3</v>
      </c>
      <c r="W981">
        <v>4</v>
      </c>
      <c r="X981">
        <v>4</v>
      </c>
      <c r="Y981">
        <v>5</v>
      </c>
      <c r="Z981">
        <v>5</v>
      </c>
      <c r="AA981">
        <v>4</v>
      </c>
      <c r="AB981">
        <v>2</v>
      </c>
      <c r="AC981">
        <v>1</v>
      </c>
      <c r="AD981">
        <v>1</v>
      </c>
      <c r="AF981">
        <v>1</v>
      </c>
      <c r="AG981">
        <v>3</v>
      </c>
      <c r="AH981">
        <v>1</v>
      </c>
      <c r="AI981">
        <v>1</v>
      </c>
      <c r="AJ981">
        <v>3</v>
      </c>
      <c r="AK981" t="s">
        <v>26</v>
      </c>
      <c r="AL981">
        <v>3</v>
      </c>
      <c r="AM981">
        <v>2</v>
      </c>
      <c r="AN981" t="s">
        <v>428</v>
      </c>
      <c r="AV981" s="109" t="s">
        <v>26</v>
      </c>
      <c r="AW981" t="s">
        <v>270</v>
      </c>
      <c r="AX981" t="s">
        <v>25</v>
      </c>
      <c r="AY981">
        <v>5</v>
      </c>
      <c r="AZ981" s="109">
        <v>5</v>
      </c>
      <c r="BA981" s="191" t="s">
        <v>303</v>
      </c>
      <c r="BB981" t="s">
        <v>304</v>
      </c>
      <c r="BD981">
        <f t="shared" si="70"/>
        <v>0</v>
      </c>
      <c r="BE981">
        <f t="shared" si="69"/>
        <v>0</v>
      </c>
      <c r="BF981">
        <f t="shared" si="69"/>
        <v>1</v>
      </c>
      <c r="BG981">
        <f t="shared" si="69"/>
        <v>0</v>
      </c>
      <c r="BH981">
        <f t="shared" si="69"/>
        <v>0</v>
      </c>
      <c r="BI981">
        <f t="shared" si="69"/>
        <v>0</v>
      </c>
      <c r="BJ981">
        <f t="shared" si="72"/>
        <v>0</v>
      </c>
      <c r="BK981">
        <f t="shared" si="71"/>
        <v>1</v>
      </c>
      <c r="BL981">
        <f t="shared" si="71"/>
        <v>1</v>
      </c>
      <c r="BM981">
        <f t="shared" si="71"/>
        <v>1</v>
      </c>
      <c r="BN981">
        <f t="shared" si="71"/>
        <v>0</v>
      </c>
      <c r="BO981">
        <f t="shared" si="71"/>
        <v>0</v>
      </c>
      <c r="BP981">
        <f t="shared" si="71"/>
        <v>0</v>
      </c>
    </row>
    <row r="982" spans="3:68" x14ac:dyDescent="0.2">
      <c r="C982" s="150" t="str">
        <f>IFERROR(VLOOKUP(TABLA!F982,BLIOTECAS!$C$1:$E$26,3,FALSE),"")</f>
        <v>Ciencias de la Salud</v>
      </c>
      <c r="D982" s="209">
        <v>43970.638888888891</v>
      </c>
      <c r="E982" s="209" t="s">
        <v>396</v>
      </c>
      <c r="F982" t="s">
        <v>109</v>
      </c>
      <c r="G982" t="s">
        <v>305</v>
      </c>
      <c r="H982" t="s">
        <v>320</v>
      </c>
      <c r="I982" t="s">
        <v>315</v>
      </c>
      <c r="J982" t="s">
        <v>109</v>
      </c>
      <c r="K982" t="s">
        <v>309</v>
      </c>
      <c r="L982" t="s">
        <v>103</v>
      </c>
      <c r="S982" t="s">
        <v>26</v>
      </c>
      <c r="T982" t="s">
        <v>270</v>
      </c>
      <c r="U982">
        <v>2</v>
      </c>
      <c r="V982">
        <v>1</v>
      </c>
      <c r="W982">
        <v>1</v>
      </c>
      <c r="X982">
        <v>1</v>
      </c>
      <c r="Y982">
        <v>5</v>
      </c>
      <c r="Z982">
        <v>5</v>
      </c>
      <c r="AA982">
        <v>5</v>
      </c>
      <c r="AB982">
        <v>1</v>
      </c>
      <c r="AC982">
        <v>3</v>
      </c>
      <c r="AD982">
        <v>4</v>
      </c>
      <c r="AF982">
        <v>3</v>
      </c>
      <c r="AG982">
        <v>5</v>
      </c>
      <c r="AH982">
        <v>2</v>
      </c>
      <c r="AI982">
        <v>4</v>
      </c>
      <c r="AJ982">
        <v>4</v>
      </c>
      <c r="AK982" t="s">
        <v>26</v>
      </c>
      <c r="AL982">
        <v>3</v>
      </c>
      <c r="AN982" t="s">
        <v>354</v>
      </c>
      <c r="AV982" s="109" t="s">
        <v>270</v>
      </c>
      <c r="AW982" t="s">
        <v>26</v>
      </c>
      <c r="AY982">
        <v>5</v>
      </c>
      <c r="AZ982" s="109">
        <v>4</v>
      </c>
      <c r="BA982" s="191" t="s">
        <v>311</v>
      </c>
      <c r="BB982" t="s">
        <v>308</v>
      </c>
      <c r="BD982">
        <f t="shared" si="70"/>
        <v>0</v>
      </c>
      <c r="BE982">
        <f t="shared" si="69"/>
        <v>1</v>
      </c>
      <c r="BF982">
        <f t="shared" si="69"/>
        <v>0</v>
      </c>
      <c r="BG982">
        <f t="shared" ref="BE982:BI1033" si="73">IF(IFERROR(FIND(BG$1,$I982,1),0)&lt;&gt;0,1,0)</f>
        <v>0</v>
      </c>
      <c r="BH982">
        <f t="shared" si="73"/>
        <v>0</v>
      </c>
      <c r="BI982">
        <f t="shared" si="73"/>
        <v>0</v>
      </c>
      <c r="BJ982">
        <f t="shared" si="72"/>
        <v>1</v>
      </c>
      <c r="BK982">
        <f t="shared" si="71"/>
        <v>0</v>
      </c>
      <c r="BL982">
        <f t="shared" si="71"/>
        <v>0</v>
      </c>
      <c r="BM982">
        <f t="shared" si="71"/>
        <v>1</v>
      </c>
      <c r="BN982">
        <f t="shared" si="71"/>
        <v>0</v>
      </c>
      <c r="BO982">
        <f t="shared" si="71"/>
        <v>0</v>
      </c>
      <c r="BP982">
        <f t="shared" si="71"/>
        <v>0</v>
      </c>
    </row>
    <row r="983" spans="3:68" x14ac:dyDescent="0.2">
      <c r="C983" s="150" t="str">
        <f>IFERROR(VLOOKUP(TABLA!F983,BLIOTECAS!$C$1:$E$26,3,FALSE),"")</f>
        <v>Ciencias Sociales</v>
      </c>
      <c r="D983" s="209">
        <v>43970.638888888891</v>
      </c>
      <c r="E983" s="209" t="s">
        <v>396</v>
      </c>
      <c r="F983" t="s">
        <v>99</v>
      </c>
      <c r="G983" t="s">
        <v>320</v>
      </c>
      <c r="H983" t="s">
        <v>305</v>
      </c>
      <c r="I983" t="s">
        <v>318</v>
      </c>
      <c r="J983" t="s">
        <v>309</v>
      </c>
      <c r="S983" t="s">
        <v>26</v>
      </c>
      <c r="T983" t="s">
        <v>26</v>
      </c>
      <c r="U983">
        <v>1</v>
      </c>
      <c r="V983">
        <v>5</v>
      </c>
      <c r="W983">
        <v>3</v>
      </c>
      <c r="X983">
        <v>5</v>
      </c>
      <c r="Y983">
        <v>4</v>
      </c>
      <c r="Z983">
        <v>4</v>
      </c>
      <c r="AA983">
        <v>1</v>
      </c>
      <c r="AB983">
        <v>1</v>
      </c>
      <c r="AC983">
        <v>1</v>
      </c>
      <c r="AD983">
        <v>4</v>
      </c>
      <c r="AF983">
        <v>3</v>
      </c>
      <c r="AG983">
        <v>1</v>
      </c>
      <c r="AH983">
        <v>2</v>
      </c>
      <c r="AK983" t="s">
        <v>270</v>
      </c>
      <c r="AL983">
        <v>4</v>
      </c>
      <c r="AM983">
        <v>4</v>
      </c>
      <c r="AN983" t="s">
        <v>307</v>
      </c>
      <c r="AV983" s="109" t="s">
        <v>26</v>
      </c>
      <c r="AW983" t="s">
        <v>26</v>
      </c>
      <c r="BA983" s="191" t="s">
        <v>319</v>
      </c>
      <c r="BB983" t="s">
        <v>317</v>
      </c>
      <c r="BD983">
        <f t="shared" si="70"/>
        <v>0</v>
      </c>
      <c r="BE983">
        <f t="shared" si="73"/>
        <v>0</v>
      </c>
      <c r="BF983">
        <f t="shared" si="73"/>
        <v>1</v>
      </c>
      <c r="BG983">
        <f t="shared" si="73"/>
        <v>0</v>
      </c>
      <c r="BH983">
        <f t="shared" si="73"/>
        <v>0</v>
      </c>
      <c r="BI983">
        <f t="shared" si="73"/>
        <v>0</v>
      </c>
      <c r="BJ983">
        <f t="shared" si="72"/>
        <v>0</v>
      </c>
      <c r="BK983">
        <f t="shared" si="71"/>
        <v>0</v>
      </c>
      <c r="BL983">
        <f t="shared" si="71"/>
        <v>0</v>
      </c>
      <c r="BM983">
        <f t="shared" si="71"/>
        <v>0</v>
      </c>
      <c r="BN983">
        <f t="shared" si="71"/>
        <v>0</v>
      </c>
      <c r="BO983">
        <f t="shared" si="71"/>
        <v>1</v>
      </c>
      <c r="BP983">
        <f t="shared" si="71"/>
        <v>0</v>
      </c>
    </row>
    <row r="984" spans="3:68" x14ac:dyDescent="0.2">
      <c r="C984" s="150" t="str">
        <f>IFERROR(VLOOKUP(TABLA!F984,BLIOTECAS!$C$1:$E$26,3,FALSE),"")</f>
        <v>Ciencias de la Salud</v>
      </c>
      <c r="D984" s="209">
        <v>43970.638194444444</v>
      </c>
      <c r="E984" s="209" t="s">
        <v>396</v>
      </c>
      <c r="F984" t="s">
        <v>106</v>
      </c>
      <c r="G984" t="s">
        <v>300</v>
      </c>
      <c r="H984" t="s">
        <v>300</v>
      </c>
      <c r="I984" t="s">
        <v>765</v>
      </c>
      <c r="J984" t="s">
        <v>106</v>
      </c>
      <c r="K984" t="s">
        <v>107</v>
      </c>
      <c r="L984" t="s">
        <v>309</v>
      </c>
      <c r="M984" t="s">
        <v>766</v>
      </c>
      <c r="S984" t="s">
        <v>270</v>
      </c>
      <c r="T984" t="s">
        <v>270</v>
      </c>
      <c r="U984">
        <v>3</v>
      </c>
      <c r="V984">
        <v>1</v>
      </c>
      <c r="W984">
        <v>1</v>
      </c>
      <c r="X984">
        <v>1</v>
      </c>
      <c r="Y984">
        <v>2</v>
      </c>
      <c r="Z984">
        <v>3</v>
      </c>
      <c r="AA984">
        <v>5</v>
      </c>
      <c r="AB984">
        <v>1</v>
      </c>
      <c r="AC984">
        <v>4</v>
      </c>
      <c r="AD984">
        <v>4</v>
      </c>
      <c r="AF984">
        <v>3</v>
      </c>
      <c r="AG984">
        <v>4</v>
      </c>
      <c r="AH984">
        <v>3</v>
      </c>
      <c r="AI984">
        <v>2</v>
      </c>
      <c r="AJ984">
        <v>3</v>
      </c>
      <c r="AK984" t="s">
        <v>270</v>
      </c>
      <c r="AL984">
        <v>3</v>
      </c>
      <c r="AM984">
        <v>1</v>
      </c>
      <c r="AN984" t="s">
        <v>405</v>
      </c>
      <c r="AV984" s="109" t="s">
        <v>26</v>
      </c>
      <c r="AW984" t="s">
        <v>26</v>
      </c>
      <c r="AY984">
        <v>5</v>
      </c>
      <c r="AZ984" s="109">
        <v>5</v>
      </c>
      <c r="BA984" s="191" t="s">
        <v>319</v>
      </c>
      <c r="BB984" t="s">
        <v>308</v>
      </c>
      <c r="BD984">
        <f t="shared" si="70"/>
        <v>1</v>
      </c>
      <c r="BE984">
        <f t="shared" si="73"/>
        <v>0</v>
      </c>
      <c r="BF984">
        <f t="shared" si="73"/>
        <v>0</v>
      </c>
      <c r="BG984">
        <f t="shared" si="73"/>
        <v>0</v>
      </c>
      <c r="BH984">
        <f t="shared" si="73"/>
        <v>0</v>
      </c>
      <c r="BI984">
        <f t="shared" si="73"/>
        <v>0</v>
      </c>
      <c r="BJ984">
        <f t="shared" si="72"/>
        <v>1</v>
      </c>
      <c r="BK984">
        <f t="shared" si="71"/>
        <v>1</v>
      </c>
      <c r="BL984">
        <f t="shared" si="71"/>
        <v>1</v>
      </c>
      <c r="BM984">
        <f t="shared" si="71"/>
        <v>1</v>
      </c>
      <c r="BN984">
        <f t="shared" si="71"/>
        <v>0</v>
      </c>
      <c r="BO984">
        <f t="shared" si="71"/>
        <v>0</v>
      </c>
      <c r="BP984">
        <f t="shared" si="71"/>
        <v>0</v>
      </c>
    </row>
    <row r="985" spans="3:68" x14ac:dyDescent="0.2">
      <c r="C985" s="150" t="str">
        <f>IFERROR(VLOOKUP(TABLA!F985,BLIOTECAS!$C$1:$E$26,3,FALSE),"")</f>
        <v>Humanidades</v>
      </c>
      <c r="D985" s="209">
        <v>43970.637499999997</v>
      </c>
      <c r="E985" s="209" t="s">
        <v>396</v>
      </c>
      <c r="F985" t="s">
        <v>104</v>
      </c>
      <c r="G985" t="s">
        <v>300</v>
      </c>
      <c r="H985" t="s">
        <v>300</v>
      </c>
      <c r="I985" t="s">
        <v>306</v>
      </c>
      <c r="J985" t="s">
        <v>104</v>
      </c>
      <c r="S985" t="s">
        <v>270</v>
      </c>
      <c r="T985" t="s">
        <v>270</v>
      </c>
      <c r="U985">
        <v>3</v>
      </c>
      <c r="V985">
        <v>1</v>
      </c>
      <c r="W985">
        <v>1</v>
      </c>
      <c r="X985">
        <v>1</v>
      </c>
      <c r="Y985">
        <v>5</v>
      </c>
      <c r="Z985">
        <v>3</v>
      </c>
      <c r="AA985">
        <v>5</v>
      </c>
      <c r="AB985">
        <v>1</v>
      </c>
      <c r="AC985">
        <v>2</v>
      </c>
      <c r="AD985">
        <v>1</v>
      </c>
      <c r="AF985">
        <v>2</v>
      </c>
      <c r="AG985">
        <v>3</v>
      </c>
      <c r="AH985">
        <v>3</v>
      </c>
      <c r="AI985">
        <v>2</v>
      </c>
      <c r="AJ985">
        <v>2</v>
      </c>
      <c r="AK985" t="s">
        <v>26</v>
      </c>
      <c r="AL985">
        <v>2</v>
      </c>
      <c r="AM985">
        <v>4</v>
      </c>
      <c r="AN985" t="s">
        <v>400</v>
      </c>
      <c r="AV985" s="109" t="s">
        <v>270</v>
      </c>
      <c r="AW985" t="s">
        <v>270</v>
      </c>
      <c r="AX985" t="s">
        <v>25</v>
      </c>
      <c r="AY985">
        <v>5</v>
      </c>
      <c r="AZ985" s="109">
        <v>5</v>
      </c>
      <c r="BA985" s="191" t="s">
        <v>319</v>
      </c>
      <c r="BB985" t="s">
        <v>317</v>
      </c>
      <c r="BC985" t="s">
        <v>767</v>
      </c>
      <c r="BD985">
        <f t="shared" si="70"/>
        <v>1</v>
      </c>
      <c r="BE985">
        <f t="shared" si="73"/>
        <v>0</v>
      </c>
      <c r="BF985">
        <f t="shared" si="73"/>
        <v>0</v>
      </c>
      <c r="BG985">
        <f t="shared" si="73"/>
        <v>0</v>
      </c>
      <c r="BH985">
        <f t="shared" si="73"/>
        <v>0</v>
      </c>
      <c r="BI985">
        <f t="shared" si="73"/>
        <v>0</v>
      </c>
      <c r="BJ985">
        <f t="shared" si="72"/>
        <v>0</v>
      </c>
      <c r="BK985">
        <f t="shared" si="71"/>
        <v>0</v>
      </c>
      <c r="BL985">
        <f t="shared" si="71"/>
        <v>1</v>
      </c>
      <c r="BM985">
        <f t="shared" si="71"/>
        <v>1</v>
      </c>
      <c r="BN985">
        <f t="shared" si="71"/>
        <v>0</v>
      </c>
      <c r="BO985">
        <f t="shared" si="71"/>
        <v>0</v>
      </c>
      <c r="BP985">
        <f t="shared" si="71"/>
        <v>0</v>
      </c>
    </row>
    <row r="986" spans="3:68" x14ac:dyDescent="0.2">
      <c r="C986" s="150" t="str">
        <f>IFERROR(VLOOKUP(TABLA!F986,BLIOTECAS!$C$1:$E$26,3,FALSE),"")</f>
        <v>Ciencias Experimentales</v>
      </c>
      <c r="D986" s="209">
        <v>43970.636805555558</v>
      </c>
      <c r="E986" s="209" t="s">
        <v>396</v>
      </c>
      <c r="F986" t="s">
        <v>223</v>
      </c>
      <c r="G986" t="s">
        <v>300</v>
      </c>
      <c r="H986" t="s">
        <v>305</v>
      </c>
      <c r="I986" t="s">
        <v>357</v>
      </c>
      <c r="J986" t="s">
        <v>223</v>
      </c>
      <c r="K986" t="s">
        <v>96</v>
      </c>
      <c r="L986" t="s">
        <v>93</v>
      </c>
      <c r="M986" t="s">
        <v>768</v>
      </c>
      <c r="S986" t="s">
        <v>270</v>
      </c>
      <c r="T986" t="s">
        <v>270</v>
      </c>
      <c r="U986">
        <v>3</v>
      </c>
      <c r="V986">
        <v>2</v>
      </c>
      <c r="W986">
        <v>2</v>
      </c>
      <c r="X986">
        <v>2</v>
      </c>
      <c r="Y986">
        <v>4</v>
      </c>
      <c r="Z986">
        <v>4</v>
      </c>
      <c r="AA986">
        <v>4</v>
      </c>
      <c r="AB986">
        <v>3</v>
      </c>
      <c r="AC986">
        <v>4</v>
      </c>
      <c r="AD986">
        <v>4</v>
      </c>
      <c r="AF986">
        <v>3</v>
      </c>
      <c r="AG986">
        <v>4</v>
      </c>
      <c r="AH986">
        <v>4</v>
      </c>
      <c r="AI986">
        <v>3</v>
      </c>
      <c r="AJ986">
        <v>4</v>
      </c>
      <c r="AK986" t="s">
        <v>270</v>
      </c>
      <c r="AL986">
        <v>4</v>
      </c>
      <c r="AM986">
        <v>4</v>
      </c>
      <c r="AN986" t="s">
        <v>408</v>
      </c>
      <c r="AV986" s="109" t="s">
        <v>270</v>
      </c>
      <c r="AW986" t="s">
        <v>26</v>
      </c>
      <c r="AY986">
        <v>4</v>
      </c>
      <c r="AZ986" s="109">
        <v>4</v>
      </c>
      <c r="BA986" s="191" t="s">
        <v>311</v>
      </c>
      <c r="BB986" t="s">
        <v>308</v>
      </c>
      <c r="BD986">
        <f t="shared" si="70"/>
        <v>1</v>
      </c>
      <c r="BE986">
        <f t="shared" si="73"/>
        <v>0</v>
      </c>
      <c r="BF986">
        <f t="shared" si="73"/>
        <v>1</v>
      </c>
      <c r="BG986">
        <f t="shared" si="73"/>
        <v>0</v>
      </c>
      <c r="BH986">
        <f t="shared" si="73"/>
        <v>1</v>
      </c>
      <c r="BI986">
        <f t="shared" si="73"/>
        <v>0</v>
      </c>
      <c r="BJ986">
        <f t="shared" si="72"/>
        <v>1</v>
      </c>
      <c r="BK986">
        <f t="shared" si="71"/>
        <v>0</v>
      </c>
      <c r="BL986">
        <f t="shared" si="71"/>
        <v>1</v>
      </c>
      <c r="BM986">
        <f t="shared" si="71"/>
        <v>1</v>
      </c>
      <c r="BN986">
        <f t="shared" si="71"/>
        <v>0</v>
      </c>
      <c r="BO986">
        <f t="shared" si="71"/>
        <v>0</v>
      </c>
      <c r="BP986">
        <f t="shared" si="71"/>
        <v>0</v>
      </c>
    </row>
    <row r="987" spans="3:68" x14ac:dyDescent="0.2">
      <c r="C987" s="150" t="str">
        <f>IFERROR(VLOOKUP(TABLA!F987,BLIOTECAS!$C$1:$E$26,3,FALSE),"")</f>
        <v>Ciencias Sociales</v>
      </c>
      <c r="D987" s="209">
        <v>43970.636805555558</v>
      </c>
      <c r="E987" s="209" t="s">
        <v>396</v>
      </c>
      <c r="F987" t="s">
        <v>99</v>
      </c>
      <c r="G987" t="s">
        <v>300</v>
      </c>
      <c r="H987" t="s">
        <v>397</v>
      </c>
      <c r="I987" t="s">
        <v>306</v>
      </c>
      <c r="J987" t="s">
        <v>89</v>
      </c>
      <c r="M987" t="s">
        <v>769</v>
      </c>
      <c r="S987" t="s">
        <v>270</v>
      </c>
      <c r="T987" t="s">
        <v>270</v>
      </c>
      <c r="U987">
        <v>5</v>
      </c>
      <c r="V987">
        <v>3</v>
      </c>
      <c r="W987">
        <v>5</v>
      </c>
      <c r="X987">
        <v>3</v>
      </c>
      <c r="Y987">
        <v>5</v>
      </c>
      <c r="Z987">
        <v>5</v>
      </c>
      <c r="AA987">
        <v>4</v>
      </c>
      <c r="AB987">
        <v>3</v>
      </c>
      <c r="AC987">
        <v>3</v>
      </c>
      <c r="AD987">
        <v>5</v>
      </c>
      <c r="AF987">
        <v>5</v>
      </c>
      <c r="AG987">
        <v>5</v>
      </c>
      <c r="AH987">
        <v>4</v>
      </c>
      <c r="AI987">
        <v>3</v>
      </c>
      <c r="AJ987">
        <v>4</v>
      </c>
      <c r="AK987" t="s">
        <v>270</v>
      </c>
      <c r="AL987">
        <v>5</v>
      </c>
      <c r="AM987">
        <v>4</v>
      </c>
      <c r="AN987" t="s">
        <v>334</v>
      </c>
      <c r="AV987" s="109" t="s">
        <v>270</v>
      </c>
      <c r="AW987" t="s">
        <v>270</v>
      </c>
      <c r="AX987" t="s">
        <v>328</v>
      </c>
      <c r="AY987">
        <v>5</v>
      </c>
      <c r="AZ987" s="109">
        <v>5</v>
      </c>
      <c r="BA987" s="191" t="s">
        <v>303</v>
      </c>
      <c r="BB987" t="s">
        <v>304</v>
      </c>
      <c r="BC987" t="s">
        <v>770</v>
      </c>
      <c r="BD987">
        <f t="shared" si="70"/>
        <v>1</v>
      </c>
      <c r="BE987">
        <f t="shared" si="73"/>
        <v>0</v>
      </c>
      <c r="BF987">
        <f t="shared" si="73"/>
        <v>0</v>
      </c>
      <c r="BG987">
        <f t="shared" si="73"/>
        <v>0</v>
      </c>
      <c r="BH987">
        <f t="shared" si="73"/>
        <v>0</v>
      </c>
      <c r="BI987">
        <f t="shared" si="73"/>
        <v>0</v>
      </c>
      <c r="BJ987">
        <f t="shared" si="72"/>
        <v>0</v>
      </c>
      <c r="BK987">
        <f t="shared" si="71"/>
        <v>1</v>
      </c>
      <c r="BL987">
        <f t="shared" si="71"/>
        <v>0</v>
      </c>
      <c r="BM987">
        <f t="shared" si="71"/>
        <v>0</v>
      </c>
      <c r="BN987">
        <f t="shared" si="71"/>
        <v>0</v>
      </c>
      <c r="BO987">
        <f t="shared" si="71"/>
        <v>0</v>
      </c>
      <c r="BP987">
        <f t="shared" si="71"/>
        <v>0</v>
      </c>
    </row>
    <row r="988" spans="3:68" x14ac:dyDescent="0.2">
      <c r="C988" s="150" t="str">
        <f>IFERROR(VLOOKUP(TABLA!F988,BLIOTECAS!$C$1:$E$26,3,FALSE),"")</f>
        <v>Ciencias Experimentales</v>
      </c>
      <c r="D988" s="209">
        <v>43970.636805555558</v>
      </c>
      <c r="E988" s="209" t="s">
        <v>418</v>
      </c>
      <c r="F988" t="s">
        <v>94</v>
      </c>
      <c r="G988" t="s">
        <v>320</v>
      </c>
      <c r="H988" t="s">
        <v>300</v>
      </c>
      <c r="I988" t="s">
        <v>356</v>
      </c>
      <c r="J988" t="s">
        <v>94</v>
      </c>
      <c r="K988" t="s">
        <v>105</v>
      </c>
      <c r="L988" t="s">
        <v>96</v>
      </c>
      <c r="S988" t="s">
        <v>26</v>
      </c>
      <c r="T988" t="s">
        <v>26</v>
      </c>
      <c r="W988">
        <v>2</v>
      </c>
      <c r="X988">
        <v>5</v>
      </c>
      <c r="Y988">
        <v>5</v>
      </c>
      <c r="Z988">
        <v>5</v>
      </c>
      <c r="AA988">
        <v>5</v>
      </c>
      <c r="AB988">
        <v>5</v>
      </c>
      <c r="AC988">
        <v>3</v>
      </c>
      <c r="AD988">
        <v>3</v>
      </c>
      <c r="AF988">
        <v>4</v>
      </c>
      <c r="AG988">
        <v>5</v>
      </c>
      <c r="AH988">
        <v>5</v>
      </c>
      <c r="AI988">
        <v>4</v>
      </c>
      <c r="AJ988">
        <v>3</v>
      </c>
      <c r="AK988" t="s">
        <v>26</v>
      </c>
      <c r="AL988">
        <v>4</v>
      </c>
      <c r="AN988" t="s">
        <v>409</v>
      </c>
      <c r="AV988" s="109" t="s">
        <v>26</v>
      </c>
      <c r="AW988" t="s">
        <v>26</v>
      </c>
      <c r="AY988">
        <v>5</v>
      </c>
      <c r="AZ988" s="109">
        <v>5</v>
      </c>
      <c r="BA988" s="191" t="s">
        <v>311</v>
      </c>
      <c r="BB988" t="s">
        <v>308</v>
      </c>
      <c r="BC988" t="s">
        <v>771</v>
      </c>
      <c r="BD988">
        <f t="shared" si="70"/>
        <v>1</v>
      </c>
      <c r="BE988">
        <f t="shared" si="73"/>
        <v>0</v>
      </c>
      <c r="BF988">
        <f t="shared" si="73"/>
        <v>0</v>
      </c>
      <c r="BG988">
        <f t="shared" si="73"/>
        <v>1</v>
      </c>
      <c r="BH988">
        <f t="shared" si="73"/>
        <v>0</v>
      </c>
      <c r="BI988">
        <f t="shared" si="73"/>
        <v>0</v>
      </c>
      <c r="BJ988">
        <f t="shared" si="72"/>
        <v>0</v>
      </c>
      <c r="BK988">
        <f t="shared" si="71"/>
        <v>1</v>
      </c>
      <c r="BL988">
        <f t="shared" ref="BK988:BP1030" si="74">IF(IFERROR(FIND(BL$1,$AN988,1),0)&lt;&gt;0,1,0)</f>
        <v>1</v>
      </c>
      <c r="BM988">
        <f t="shared" si="74"/>
        <v>0</v>
      </c>
      <c r="BN988">
        <f t="shared" si="74"/>
        <v>0</v>
      </c>
      <c r="BO988">
        <f t="shared" si="74"/>
        <v>0</v>
      </c>
      <c r="BP988">
        <f t="shared" si="74"/>
        <v>0</v>
      </c>
    </row>
    <row r="989" spans="3:68" x14ac:dyDescent="0.2">
      <c r="C989" s="150" t="str">
        <f>IFERROR(VLOOKUP(TABLA!F989,BLIOTECAS!$C$1:$E$26,3,FALSE),"")</f>
        <v>Ciencias Sociales</v>
      </c>
      <c r="D989" s="209">
        <v>43970.635416666664</v>
      </c>
      <c r="E989" s="209" t="s">
        <v>401</v>
      </c>
      <c r="F989" t="s">
        <v>93</v>
      </c>
      <c r="G989" t="s">
        <v>305</v>
      </c>
      <c r="H989" t="s">
        <v>301</v>
      </c>
      <c r="I989" t="s">
        <v>321</v>
      </c>
      <c r="J989" t="s">
        <v>93</v>
      </c>
      <c r="K989" t="s">
        <v>322</v>
      </c>
      <c r="L989" t="s">
        <v>221</v>
      </c>
      <c r="S989" t="s">
        <v>26</v>
      </c>
      <c r="T989" t="s">
        <v>270</v>
      </c>
      <c r="U989">
        <v>3</v>
      </c>
      <c r="V989">
        <v>5</v>
      </c>
      <c r="W989">
        <v>5</v>
      </c>
      <c r="X989">
        <v>5</v>
      </c>
      <c r="Y989">
        <v>3</v>
      </c>
      <c r="Z989">
        <v>3</v>
      </c>
      <c r="AA989">
        <v>3</v>
      </c>
      <c r="AB989">
        <v>3</v>
      </c>
      <c r="AC989">
        <v>5</v>
      </c>
      <c r="AD989">
        <v>5</v>
      </c>
      <c r="AF989">
        <v>5</v>
      </c>
      <c r="AG989">
        <v>5</v>
      </c>
      <c r="AH989">
        <v>5</v>
      </c>
      <c r="AI989">
        <v>4</v>
      </c>
      <c r="AJ989">
        <v>4</v>
      </c>
      <c r="AK989" t="s">
        <v>270</v>
      </c>
      <c r="AL989">
        <v>5</v>
      </c>
      <c r="AM989">
        <v>3</v>
      </c>
      <c r="AN989" t="s">
        <v>593</v>
      </c>
      <c r="AV989" s="109" t="s">
        <v>270</v>
      </c>
      <c r="AW989" t="s">
        <v>270</v>
      </c>
      <c r="AY989">
        <v>5</v>
      </c>
      <c r="AZ989" s="109">
        <v>5</v>
      </c>
      <c r="BA989" s="191" t="s">
        <v>303</v>
      </c>
      <c r="BB989" t="s">
        <v>308</v>
      </c>
      <c r="BD989">
        <f t="shared" si="70"/>
        <v>1</v>
      </c>
      <c r="BE989">
        <f t="shared" si="73"/>
        <v>1</v>
      </c>
      <c r="BF989">
        <f t="shared" si="73"/>
        <v>0</v>
      </c>
      <c r="BG989">
        <f t="shared" si="73"/>
        <v>0</v>
      </c>
      <c r="BH989">
        <f t="shared" si="73"/>
        <v>0</v>
      </c>
      <c r="BI989">
        <f t="shared" si="73"/>
        <v>0</v>
      </c>
      <c r="BJ989">
        <f t="shared" si="72"/>
        <v>0</v>
      </c>
      <c r="BK989">
        <f t="shared" si="74"/>
        <v>0</v>
      </c>
      <c r="BL989">
        <f t="shared" si="74"/>
        <v>0</v>
      </c>
      <c r="BM989">
        <f t="shared" si="74"/>
        <v>0</v>
      </c>
      <c r="BN989">
        <f t="shared" si="74"/>
        <v>1</v>
      </c>
      <c r="BO989">
        <f t="shared" si="74"/>
        <v>0</v>
      </c>
      <c r="BP989">
        <f t="shared" si="74"/>
        <v>0</v>
      </c>
    </row>
    <row r="990" spans="3:68" x14ac:dyDescent="0.2">
      <c r="C990" s="150" t="str">
        <f>IFERROR(VLOOKUP(TABLA!F990,BLIOTECAS!$C$1:$E$26,3,FALSE),"")</f>
        <v>Ciencias Sociales</v>
      </c>
      <c r="D990" s="209">
        <v>43970.635416666664</v>
      </c>
      <c r="E990" s="209" t="s">
        <v>396</v>
      </c>
      <c r="F990" t="s">
        <v>225</v>
      </c>
      <c r="G990" t="s">
        <v>300</v>
      </c>
      <c r="H990" t="s">
        <v>305</v>
      </c>
      <c r="I990" t="s">
        <v>318</v>
      </c>
      <c r="J990" t="s">
        <v>225</v>
      </c>
      <c r="K990" t="s">
        <v>97</v>
      </c>
      <c r="S990" t="s">
        <v>270</v>
      </c>
      <c r="T990" t="s">
        <v>270</v>
      </c>
      <c r="U990">
        <v>1</v>
      </c>
      <c r="V990">
        <v>1</v>
      </c>
      <c r="W990">
        <v>1</v>
      </c>
      <c r="X990">
        <v>3</v>
      </c>
      <c r="Y990">
        <v>5</v>
      </c>
      <c r="Z990">
        <v>3</v>
      </c>
      <c r="AA990">
        <v>5</v>
      </c>
      <c r="AB990">
        <v>1</v>
      </c>
      <c r="AC990">
        <v>2</v>
      </c>
      <c r="AD990">
        <v>2</v>
      </c>
      <c r="AF990">
        <v>3</v>
      </c>
      <c r="AG990">
        <v>2</v>
      </c>
      <c r="AH990">
        <v>3</v>
      </c>
      <c r="AI990">
        <v>3</v>
      </c>
      <c r="AJ990">
        <v>2</v>
      </c>
      <c r="AK990" t="s">
        <v>26</v>
      </c>
      <c r="AL990">
        <v>3</v>
      </c>
      <c r="AM990">
        <v>3</v>
      </c>
      <c r="AN990" t="s">
        <v>408</v>
      </c>
      <c r="AV990" s="109" t="s">
        <v>26</v>
      </c>
      <c r="AW990" t="s">
        <v>26</v>
      </c>
      <c r="AY990">
        <v>3</v>
      </c>
      <c r="AZ990" s="109">
        <v>4</v>
      </c>
      <c r="BA990" s="191" t="s">
        <v>319</v>
      </c>
      <c r="BB990" t="s">
        <v>317</v>
      </c>
      <c r="BD990">
        <f t="shared" si="70"/>
        <v>0</v>
      </c>
      <c r="BE990">
        <f t="shared" si="73"/>
        <v>0</v>
      </c>
      <c r="BF990">
        <f t="shared" si="73"/>
        <v>1</v>
      </c>
      <c r="BG990">
        <f t="shared" si="73"/>
        <v>0</v>
      </c>
      <c r="BH990">
        <f t="shared" si="73"/>
        <v>0</v>
      </c>
      <c r="BI990">
        <f t="shared" si="73"/>
        <v>0</v>
      </c>
      <c r="BJ990">
        <f t="shared" si="72"/>
        <v>1</v>
      </c>
      <c r="BK990">
        <f t="shared" si="74"/>
        <v>0</v>
      </c>
      <c r="BL990">
        <f t="shared" si="74"/>
        <v>1</v>
      </c>
      <c r="BM990">
        <f t="shared" si="74"/>
        <v>1</v>
      </c>
      <c r="BN990">
        <f t="shared" si="74"/>
        <v>0</v>
      </c>
      <c r="BO990">
        <f t="shared" si="74"/>
        <v>0</v>
      </c>
      <c r="BP990">
        <f t="shared" si="74"/>
        <v>0</v>
      </c>
    </row>
    <row r="991" spans="3:68" x14ac:dyDescent="0.2">
      <c r="C991" s="150" t="str">
        <f>IFERROR(VLOOKUP(TABLA!F991,BLIOTECAS!$C$1:$E$26,3,FALSE),"")</f>
        <v>Ciencias Experimentales</v>
      </c>
      <c r="D991" s="209">
        <v>43970.634027777778</v>
      </c>
      <c r="E991" s="209" t="s">
        <v>396</v>
      </c>
      <c r="F991" t="s">
        <v>96</v>
      </c>
      <c r="G991" t="s">
        <v>305</v>
      </c>
      <c r="H991" t="s">
        <v>300</v>
      </c>
      <c r="I991" t="s">
        <v>321</v>
      </c>
      <c r="J991" t="s">
        <v>96</v>
      </c>
      <c r="K991" t="s">
        <v>94</v>
      </c>
      <c r="S991" t="s">
        <v>270</v>
      </c>
      <c r="T991" t="s">
        <v>270</v>
      </c>
      <c r="U991">
        <v>3</v>
      </c>
      <c r="V991">
        <v>1</v>
      </c>
      <c r="W991">
        <v>1</v>
      </c>
      <c r="X991">
        <v>3</v>
      </c>
      <c r="Y991">
        <v>5</v>
      </c>
      <c r="Z991">
        <v>5</v>
      </c>
      <c r="AA991">
        <v>5</v>
      </c>
      <c r="AB991">
        <v>1</v>
      </c>
      <c r="AC991">
        <v>4</v>
      </c>
      <c r="AD991">
        <v>4</v>
      </c>
      <c r="AF991">
        <v>3</v>
      </c>
      <c r="AG991">
        <v>4</v>
      </c>
      <c r="AH991">
        <v>3</v>
      </c>
      <c r="AI991">
        <v>3</v>
      </c>
      <c r="AJ991">
        <v>4</v>
      </c>
      <c r="AK991" t="s">
        <v>270</v>
      </c>
      <c r="AL991">
        <v>4</v>
      </c>
      <c r="AM991">
        <v>3</v>
      </c>
      <c r="AN991" t="s">
        <v>307</v>
      </c>
      <c r="AV991" s="109" t="s">
        <v>270</v>
      </c>
      <c r="AW991" t="s">
        <v>270</v>
      </c>
      <c r="AX991" t="s">
        <v>313</v>
      </c>
      <c r="AY991">
        <v>4</v>
      </c>
      <c r="AZ991" s="109">
        <v>4</v>
      </c>
      <c r="BA991" s="191" t="s">
        <v>311</v>
      </c>
      <c r="BB991" t="s">
        <v>308</v>
      </c>
      <c r="BD991">
        <f t="shared" si="70"/>
        <v>1</v>
      </c>
      <c r="BE991">
        <f t="shared" si="73"/>
        <v>1</v>
      </c>
      <c r="BF991">
        <f t="shared" si="73"/>
        <v>0</v>
      </c>
      <c r="BG991">
        <f t="shared" si="73"/>
        <v>0</v>
      </c>
      <c r="BH991">
        <f t="shared" si="73"/>
        <v>0</v>
      </c>
      <c r="BI991">
        <f t="shared" si="73"/>
        <v>0</v>
      </c>
      <c r="BJ991">
        <f t="shared" si="72"/>
        <v>0</v>
      </c>
      <c r="BK991">
        <f t="shared" si="74"/>
        <v>0</v>
      </c>
      <c r="BL991">
        <f t="shared" si="74"/>
        <v>0</v>
      </c>
      <c r="BM991">
        <f t="shared" si="74"/>
        <v>0</v>
      </c>
      <c r="BN991">
        <f t="shared" si="74"/>
        <v>0</v>
      </c>
      <c r="BO991">
        <f t="shared" si="74"/>
        <v>1</v>
      </c>
      <c r="BP991">
        <f t="shared" si="74"/>
        <v>0</v>
      </c>
    </row>
    <row r="992" spans="3:68" x14ac:dyDescent="0.2">
      <c r="C992" s="150" t="str">
        <f>IFERROR(VLOOKUP(TABLA!F992,BLIOTECAS!$C$1:$E$26,3,FALSE),"")</f>
        <v>Humanidades</v>
      </c>
      <c r="D992" s="209">
        <v>43970.634027777778</v>
      </c>
      <c r="E992" s="209" t="s">
        <v>407</v>
      </c>
      <c r="F992" t="s">
        <v>103</v>
      </c>
      <c r="G992" t="s">
        <v>397</v>
      </c>
      <c r="H992" t="s">
        <v>397</v>
      </c>
      <c r="I992" t="s">
        <v>318</v>
      </c>
      <c r="J992" t="s">
        <v>103</v>
      </c>
      <c r="K992" t="s">
        <v>310</v>
      </c>
      <c r="L992" t="s">
        <v>108</v>
      </c>
      <c r="S992" t="s">
        <v>270</v>
      </c>
      <c r="T992" t="s">
        <v>270</v>
      </c>
      <c r="U992">
        <v>4</v>
      </c>
      <c r="V992">
        <v>1</v>
      </c>
      <c r="W992">
        <v>3</v>
      </c>
      <c r="X992">
        <v>4</v>
      </c>
      <c r="Y992">
        <v>5</v>
      </c>
      <c r="Z992">
        <v>3</v>
      </c>
      <c r="AA992">
        <v>2</v>
      </c>
      <c r="AB992">
        <v>1</v>
      </c>
      <c r="AC992">
        <v>1</v>
      </c>
      <c r="AD992">
        <v>4</v>
      </c>
      <c r="AF992">
        <v>3</v>
      </c>
      <c r="AG992">
        <v>4</v>
      </c>
      <c r="AH992">
        <v>3</v>
      </c>
      <c r="AI992">
        <v>3</v>
      </c>
      <c r="AJ992">
        <v>3</v>
      </c>
      <c r="AK992" t="s">
        <v>26</v>
      </c>
      <c r="AL992">
        <v>3</v>
      </c>
      <c r="AM992">
        <v>3</v>
      </c>
      <c r="AN992" t="s">
        <v>409</v>
      </c>
      <c r="AV992" s="109" t="s">
        <v>26</v>
      </c>
      <c r="AW992" t="s">
        <v>26</v>
      </c>
      <c r="AY992">
        <v>4</v>
      </c>
      <c r="AZ992" s="109">
        <v>4</v>
      </c>
      <c r="BA992" s="191" t="s">
        <v>311</v>
      </c>
      <c r="BB992" t="s">
        <v>308</v>
      </c>
      <c r="BC992" t="s">
        <v>772</v>
      </c>
      <c r="BD992">
        <f t="shared" si="70"/>
        <v>0</v>
      </c>
      <c r="BE992">
        <f t="shared" si="73"/>
        <v>0</v>
      </c>
      <c r="BF992">
        <f t="shared" si="73"/>
        <v>1</v>
      </c>
      <c r="BG992">
        <f t="shared" si="73"/>
        <v>0</v>
      </c>
      <c r="BH992">
        <f t="shared" si="73"/>
        <v>0</v>
      </c>
      <c r="BI992">
        <f t="shared" si="73"/>
        <v>0</v>
      </c>
      <c r="BJ992">
        <f t="shared" si="72"/>
        <v>0</v>
      </c>
      <c r="BK992">
        <f t="shared" si="74"/>
        <v>1</v>
      </c>
      <c r="BL992">
        <f t="shared" si="74"/>
        <v>1</v>
      </c>
      <c r="BM992">
        <f t="shared" si="74"/>
        <v>0</v>
      </c>
      <c r="BN992">
        <f t="shared" si="74"/>
        <v>0</v>
      </c>
      <c r="BO992">
        <f t="shared" si="74"/>
        <v>0</v>
      </c>
      <c r="BP992">
        <f t="shared" si="74"/>
        <v>0</v>
      </c>
    </row>
    <row r="993" spans="3:68" x14ac:dyDescent="0.2">
      <c r="C993" s="150" t="str">
        <f>IFERROR(VLOOKUP(TABLA!F993,BLIOTECAS!$C$1:$E$26,3,FALSE),"")</f>
        <v>Ciencias Experimentales</v>
      </c>
      <c r="D993" s="209">
        <v>43970.634027777778</v>
      </c>
      <c r="E993" s="209" t="s">
        <v>401</v>
      </c>
      <c r="F993" t="s">
        <v>223</v>
      </c>
      <c r="G993" t="s">
        <v>301</v>
      </c>
      <c r="H993" t="s">
        <v>300</v>
      </c>
      <c r="I993" t="s">
        <v>306</v>
      </c>
      <c r="J993" t="s">
        <v>223</v>
      </c>
      <c r="K993" t="s">
        <v>89</v>
      </c>
      <c r="L993" t="s">
        <v>92</v>
      </c>
      <c r="S993" t="s">
        <v>270</v>
      </c>
      <c r="T993" t="s">
        <v>270</v>
      </c>
      <c r="U993">
        <v>5</v>
      </c>
      <c r="V993">
        <v>5</v>
      </c>
      <c r="W993">
        <v>5</v>
      </c>
      <c r="AC993">
        <v>3</v>
      </c>
      <c r="AD993">
        <v>4</v>
      </c>
      <c r="AF993">
        <v>5</v>
      </c>
      <c r="AG993">
        <v>5</v>
      </c>
      <c r="AH993">
        <v>5</v>
      </c>
      <c r="AI993">
        <v>5</v>
      </c>
      <c r="AJ993">
        <v>5</v>
      </c>
      <c r="AK993" t="s">
        <v>270</v>
      </c>
      <c r="AL993">
        <v>5</v>
      </c>
      <c r="AM993">
        <v>5</v>
      </c>
      <c r="AV993" s="109" t="s">
        <v>26</v>
      </c>
      <c r="AW993" t="s">
        <v>26</v>
      </c>
      <c r="AY993">
        <v>5</v>
      </c>
      <c r="AZ993" s="109">
        <v>2</v>
      </c>
      <c r="BA993" s="191" t="s">
        <v>303</v>
      </c>
      <c r="BB993" t="s">
        <v>308</v>
      </c>
      <c r="BD993">
        <f t="shared" si="70"/>
        <v>1</v>
      </c>
      <c r="BE993">
        <f t="shared" si="73"/>
        <v>0</v>
      </c>
      <c r="BF993">
        <f t="shared" si="73"/>
        <v>0</v>
      </c>
      <c r="BG993">
        <f t="shared" si="73"/>
        <v>0</v>
      </c>
      <c r="BH993">
        <f t="shared" si="73"/>
        <v>0</v>
      </c>
      <c r="BI993">
        <f t="shared" si="73"/>
        <v>0</v>
      </c>
      <c r="BJ993">
        <f t="shared" si="72"/>
        <v>0</v>
      </c>
      <c r="BK993">
        <f t="shared" si="74"/>
        <v>0</v>
      </c>
      <c r="BL993">
        <f t="shared" si="74"/>
        <v>0</v>
      </c>
      <c r="BM993">
        <f t="shared" si="74"/>
        <v>0</v>
      </c>
      <c r="BN993">
        <f t="shared" si="74"/>
        <v>0</v>
      </c>
      <c r="BO993">
        <f t="shared" si="74"/>
        <v>0</v>
      </c>
      <c r="BP993">
        <f t="shared" si="74"/>
        <v>0</v>
      </c>
    </row>
    <row r="994" spans="3:68" x14ac:dyDescent="0.2">
      <c r="C994" s="150" t="str">
        <f>IFERROR(VLOOKUP(TABLA!F994,BLIOTECAS!$C$1:$E$26,3,FALSE),"")</f>
        <v>Ciencias de la Salud</v>
      </c>
      <c r="D994" s="209">
        <v>43970.634027777778</v>
      </c>
      <c r="E994" s="209" t="s">
        <v>418</v>
      </c>
      <c r="F994" t="s">
        <v>109</v>
      </c>
      <c r="G994" t="s">
        <v>320</v>
      </c>
      <c r="H994" t="s">
        <v>300</v>
      </c>
      <c r="I994" t="s">
        <v>306</v>
      </c>
      <c r="S994" t="s">
        <v>26</v>
      </c>
      <c r="T994" t="s">
        <v>26</v>
      </c>
      <c r="U994">
        <v>2</v>
      </c>
      <c r="V994">
        <v>5</v>
      </c>
      <c r="W994">
        <v>5</v>
      </c>
      <c r="X994">
        <v>4</v>
      </c>
      <c r="Y994">
        <v>5</v>
      </c>
      <c r="Z994">
        <v>5</v>
      </c>
      <c r="AA994">
        <v>5</v>
      </c>
      <c r="AB994">
        <v>5</v>
      </c>
      <c r="AC994">
        <v>5</v>
      </c>
      <c r="AD994">
        <v>5</v>
      </c>
      <c r="AF994">
        <v>5</v>
      </c>
      <c r="AG994">
        <v>5</v>
      </c>
      <c r="AH994">
        <v>5</v>
      </c>
      <c r="AI994">
        <v>5</v>
      </c>
      <c r="AJ994">
        <v>5</v>
      </c>
      <c r="AK994" t="s">
        <v>270</v>
      </c>
      <c r="AL994">
        <v>5</v>
      </c>
      <c r="AM994">
        <v>5</v>
      </c>
      <c r="AN994" t="s">
        <v>414</v>
      </c>
      <c r="AV994" s="109" t="s">
        <v>270</v>
      </c>
      <c r="AW994" t="s">
        <v>270</v>
      </c>
      <c r="AX994" t="s">
        <v>25</v>
      </c>
      <c r="AY994">
        <v>5</v>
      </c>
      <c r="AZ994" s="109">
        <v>5</v>
      </c>
      <c r="BA994" s="191" t="s">
        <v>303</v>
      </c>
      <c r="BB994" t="s">
        <v>304</v>
      </c>
      <c r="BC994" t="s">
        <v>773</v>
      </c>
      <c r="BD994">
        <f t="shared" si="70"/>
        <v>1</v>
      </c>
      <c r="BE994">
        <f t="shared" si="73"/>
        <v>0</v>
      </c>
      <c r="BF994">
        <f t="shared" si="73"/>
        <v>0</v>
      </c>
      <c r="BG994">
        <f t="shared" si="73"/>
        <v>0</v>
      </c>
      <c r="BH994">
        <f t="shared" si="73"/>
        <v>0</v>
      </c>
      <c r="BI994">
        <f t="shared" si="73"/>
        <v>0</v>
      </c>
      <c r="BJ994">
        <f t="shared" si="72"/>
        <v>1</v>
      </c>
      <c r="BK994">
        <f t="shared" si="74"/>
        <v>0</v>
      </c>
      <c r="BL994">
        <f t="shared" si="74"/>
        <v>1</v>
      </c>
      <c r="BM994">
        <f t="shared" si="74"/>
        <v>1</v>
      </c>
      <c r="BN994">
        <f t="shared" si="74"/>
        <v>1</v>
      </c>
      <c r="BO994">
        <f t="shared" si="74"/>
        <v>0</v>
      </c>
      <c r="BP994">
        <f t="shared" si="74"/>
        <v>0</v>
      </c>
    </row>
    <row r="995" spans="3:68" x14ac:dyDescent="0.2">
      <c r="C995" s="150" t="str">
        <f>IFERROR(VLOOKUP(TABLA!F995,BLIOTECAS!$C$1:$E$26,3,FALSE),"")</f>
        <v>Ciencias Sociales</v>
      </c>
      <c r="D995" s="209">
        <v>43970.633333333331</v>
      </c>
      <c r="E995" s="209" t="s">
        <v>396</v>
      </c>
      <c r="F995" t="s">
        <v>221</v>
      </c>
      <c r="G995" t="s">
        <v>300</v>
      </c>
      <c r="H995" t="s">
        <v>320</v>
      </c>
      <c r="I995" t="s">
        <v>306</v>
      </c>
      <c r="J995" t="s">
        <v>221</v>
      </c>
      <c r="S995" t="s">
        <v>26</v>
      </c>
      <c r="T995" t="s">
        <v>26</v>
      </c>
      <c r="U995">
        <v>1</v>
      </c>
      <c r="V995">
        <v>1</v>
      </c>
      <c r="W995">
        <v>2</v>
      </c>
      <c r="X995">
        <v>4</v>
      </c>
      <c r="Y995">
        <v>5</v>
      </c>
      <c r="Z995">
        <v>4</v>
      </c>
      <c r="AA995">
        <v>5</v>
      </c>
      <c r="AB995">
        <v>1</v>
      </c>
      <c r="AC995">
        <v>3</v>
      </c>
      <c r="AD995">
        <v>4</v>
      </c>
      <c r="AF995">
        <v>4</v>
      </c>
      <c r="AG995">
        <v>5</v>
      </c>
      <c r="AH995">
        <v>4</v>
      </c>
      <c r="AI995">
        <v>5</v>
      </c>
      <c r="AJ995">
        <v>4</v>
      </c>
      <c r="AK995" t="s">
        <v>26</v>
      </c>
      <c r="AL995">
        <v>3</v>
      </c>
      <c r="AM995">
        <v>4</v>
      </c>
      <c r="AN995" t="s">
        <v>468</v>
      </c>
      <c r="AV995" s="109" t="s">
        <v>26</v>
      </c>
      <c r="AW995" t="s">
        <v>26</v>
      </c>
      <c r="AY995">
        <v>5</v>
      </c>
      <c r="AZ995" s="109">
        <v>5</v>
      </c>
      <c r="BA995" s="191" t="s">
        <v>311</v>
      </c>
      <c r="BD995">
        <f t="shared" si="70"/>
        <v>1</v>
      </c>
      <c r="BE995">
        <f t="shared" si="73"/>
        <v>0</v>
      </c>
      <c r="BF995">
        <f t="shared" si="73"/>
        <v>0</v>
      </c>
      <c r="BG995">
        <f t="shared" si="73"/>
        <v>0</v>
      </c>
      <c r="BH995">
        <f t="shared" si="73"/>
        <v>0</v>
      </c>
      <c r="BI995">
        <f t="shared" si="73"/>
        <v>0</v>
      </c>
      <c r="BJ995">
        <f t="shared" si="72"/>
        <v>1</v>
      </c>
      <c r="BK995">
        <f t="shared" si="74"/>
        <v>1</v>
      </c>
      <c r="BL995">
        <f t="shared" si="74"/>
        <v>1</v>
      </c>
      <c r="BM995">
        <f t="shared" si="74"/>
        <v>1</v>
      </c>
      <c r="BN995">
        <f t="shared" si="74"/>
        <v>1</v>
      </c>
      <c r="BO995">
        <f t="shared" si="74"/>
        <v>0</v>
      </c>
      <c r="BP995">
        <f t="shared" si="74"/>
        <v>0</v>
      </c>
    </row>
    <row r="996" spans="3:68" x14ac:dyDescent="0.2">
      <c r="C996" s="150" t="str">
        <f>IFERROR(VLOOKUP(TABLA!F996,BLIOTECAS!$C$1:$E$26,3,FALSE),"")</f>
        <v>Ciencias Experimentales</v>
      </c>
      <c r="D996" s="209">
        <v>43970.632638888892</v>
      </c>
      <c r="E996" s="209" t="s">
        <v>396</v>
      </c>
      <c r="F996" t="s">
        <v>96</v>
      </c>
      <c r="G996" t="s">
        <v>305</v>
      </c>
      <c r="H996" t="s">
        <v>305</v>
      </c>
      <c r="I996" t="s">
        <v>306</v>
      </c>
      <c r="J996" t="s">
        <v>96</v>
      </c>
      <c r="K996" t="s">
        <v>309</v>
      </c>
      <c r="L996" t="s">
        <v>322</v>
      </c>
      <c r="S996" t="s">
        <v>270</v>
      </c>
      <c r="T996" t="s">
        <v>270</v>
      </c>
      <c r="U996">
        <v>3</v>
      </c>
      <c r="V996">
        <v>1</v>
      </c>
      <c r="W996">
        <v>2</v>
      </c>
      <c r="X996">
        <v>1</v>
      </c>
      <c r="Y996">
        <v>5</v>
      </c>
      <c r="Z996">
        <v>2</v>
      </c>
      <c r="AA996">
        <v>5</v>
      </c>
      <c r="AB996">
        <v>2</v>
      </c>
      <c r="AC996">
        <v>2</v>
      </c>
      <c r="AD996">
        <v>3</v>
      </c>
      <c r="AF996">
        <v>2</v>
      </c>
      <c r="AG996">
        <v>4</v>
      </c>
      <c r="AH996">
        <v>4</v>
      </c>
      <c r="AI996">
        <v>1</v>
      </c>
      <c r="AJ996">
        <v>3</v>
      </c>
      <c r="AK996" t="s">
        <v>26</v>
      </c>
      <c r="AL996">
        <v>4</v>
      </c>
      <c r="AM996">
        <v>5</v>
      </c>
      <c r="AN996" t="s">
        <v>408</v>
      </c>
      <c r="AV996" s="109" t="s">
        <v>270</v>
      </c>
      <c r="AW996" t="s">
        <v>26</v>
      </c>
      <c r="AY996">
        <v>4</v>
      </c>
      <c r="AZ996" s="109">
        <v>4</v>
      </c>
      <c r="BA996" s="191" t="s">
        <v>319</v>
      </c>
      <c r="BC996" t="s">
        <v>774</v>
      </c>
      <c r="BD996">
        <f t="shared" si="70"/>
        <v>1</v>
      </c>
      <c r="BE996">
        <f t="shared" si="73"/>
        <v>0</v>
      </c>
      <c r="BF996">
        <f t="shared" si="73"/>
        <v>0</v>
      </c>
      <c r="BG996">
        <f t="shared" si="73"/>
        <v>0</v>
      </c>
      <c r="BH996">
        <f t="shared" si="73"/>
        <v>0</v>
      </c>
      <c r="BI996">
        <f t="shared" si="73"/>
        <v>0</v>
      </c>
      <c r="BJ996">
        <f t="shared" si="72"/>
        <v>1</v>
      </c>
      <c r="BK996">
        <f t="shared" si="74"/>
        <v>0</v>
      </c>
      <c r="BL996">
        <f t="shared" si="74"/>
        <v>1</v>
      </c>
      <c r="BM996">
        <f t="shared" si="74"/>
        <v>1</v>
      </c>
      <c r="BN996">
        <f t="shared" si="74"/>
        <v>0</v>
      </c>
      <c r="BO996">
        <f t="shared" si="74"/>
        <v>0</v>
      </c>
      <c r="BP996">
        <f t="shared" si="74"/>
        <v>0</v>
      </c>
    </row>
    <row r="997" spans="3:68" x14ac:dyDescent="0.2">
      <c r="C997" s="150" t="str">
        <f>IFERROR(VLOOKUP(TABLA!F997,BLIOTECAS!$C$1:$E$26,3,FALSE),"")</f>
        <v>Humanidades</v>
      </c>
      <c r="D997" s="209">
        <v>43970.632638888892</v>
      </c>
      <c r="E997" s="209" t="s">
        <v>396</v>
      </c>
      <c r="F997" t="s">
        <v>104</v>
      </c>
      <c r="G997" t="s">
        <v>301</v>
      </c>
      <c r="H997" t="s">
        <v>301</v>
      </c>
      <c r="I997" t="s">
        <v>306</v>
      </c>
      <c r="J997" t="s">
        <v>104</v>
      </c>
      <c r="K997" t="s">
        <v>309</v>
      </c>
      <c r="L997" t="s">
        <v>310</v>
      </c>
      <c r="S997" t="s">
        <v>270</v>
      </c>
      <c r="T997" t="s">
        <v>26</v>
      </c>
      <c r="U997">
        <v>5</v>
      </c>
      <c r="V997">
        <v>1</v>
      </c>
      <c r="W997">
        <v>5</v>
      </c>
      <c r="X997">
        <v>3</v>
      </c>
      <c r="Y997">
        <v>3</v>
      </c>
      <c r="Z997">
        <v>4</v>
      </c>
      <c r="AA997">
        <v>3</v>
      </c>
      <c r="AB997">
        <v>3</v>
      </c>
      <c r="AC997">
        <v>1</v>
      </c>
      <c r="AD997">
        <v>4</v>
      </c>
      <c r="AF997">
        <v>3</v>
      </c>
      <c r="AG997">
        <v>4</v>
      </c>
      <c r="AH997">
        <v>3</v>
      </c>
      <c r="AI997">
        <v>1</v>
      </c>
      <c r="AJ997">
        <v>3</v>
      </c>
      <c r="AK997" t="s">
        <v>26</v>
      </c>
      <c r="AL997">
        <v>2</v>
      </c>
      <c r="AM997">
        <v>4</v>
      </c>
      <c r="AN997" t="s">
        <v>400</v>
      </c>
      <c r="AV997" s="109" t="s">
        <v>26</v>
      </c>
      <c r="AW997" t="s">
        <v>26</v>
      </c>
      <c r="AY997">
        <v>5</v>
      </c>
      <c r="AZ997" s="109">
        <v>5</v>
      </c>
      <c r="BA997" s="191" t="s">
        <v>303</v>
      </c>
      <c r="BB997" t="s">
        <v>333</v>
      </c>
      <c r="BC997" t="s">
        <v>775</v>
      </c>
      <c r="BD997">
        <f t="shared" si="70"/>
        <v>1</v>
      </c>
      <c r="BE997">
        <f t="shared" si="73"/>
        <v>0</v>
      </c>
      <c r="BF997">
        <f t="shared" si="73"/>
        <v>0</v>
      </c>
      <c r="BG997">
        <f t="shared" si="73"/>
        <v>0</v>
      </c>
      <c r="BH997">
        <f t="shared" si="73"/>
        <v>0</v>
      </c>
      <c r="BI997">
        <f t="shared" si="73"/>
        <v>0</v>
      </c>
      <c r="BJ997">
        <f t="shared" si="72"/>
        <v>0</v>
      </c>
      <c r="BK997">
        <f t="shared" si="74"/>
        <v>0</v>
      </c>
      <c r="BL997">
        <f t="shared" si="74"/>
        <v>1</v>
      </c>
      <c r="BM997">
        <f t="shared" si="74"/>
        <v>1</v>
      </c>
      <c r="BN997">
        <f t="shared" si="74"/>
        <v>0</v>
      </c>
      <c r="BO997">
        <f t="shared" si="74"/>
        <v>0</v>
      </c>
      <c r="BP997">
        <f t="shared" si="74"/>
        <v>0</v>
      </c>
    </row>
    <row r="998" spans="3:68" x14ac:dyDescent="0.2">
      <c r="C998" s="150" t="str">
        <f>IFERROR(VLOOKUP(TABLA!F998,BLIOTECAS!$C$1:$E$26,3,FALSE),"")</f>
        <v>Ciencias Sociales</v>
      </c>
      <c r="D998" s="209">
        <v>43970.632638888892</v>
      </c>
      <c r="E998" s="209" t="s">
        <v>396</v>
      </c>
      <c r="F998" t="s">
        <v>92</v>
      </c>
      <c r="G998" t="s">
        <v>300</v>
      </c>
      <c r="H998" t="s">
        <v>300</v>
      </c>
      <c r="I998" t="s">
        <v>306</v>
      </c>
      <c r="J998" t="s">
        <v>92</v>
      </c>
      <c r="S998" t="s">
        <v>270</v>
      </c>
      <c r="T998" t="s">
        <v>270</v>
      </c>
      <c r="U998">
        <v>2</v>
      </c>
      <c r="V998">
        <v>1</v>
      </c>
      <c r="W998">
        <v>1</v>
      </c>
      <c r="X998">
        <v>3</v>
      </c>
      <c r="Y998">
        <v>5</v>
      </c>
      <c r="Z998">
        <v>5</v>
      </c>
      <c r="AA998">
        <v>5</v>
      </c>
      <c r="AB998">
        <v>1</v>
      </c>
      <c r="AC998">
        <v>1</v>
      </c>
      <c r="AD998">
        <v>2</v>
      </c>
      <c r="AF998">
        <v>1</v>
      </c>
      <c r="AG998">
        <v>5</v>
      </c>
      <c r="AH998">
        <v>2</v>
      </c>
      <c r="AI998">
        <v>3</v>
      </c>
      <c r="AJ998">
        <v>5</v>
      </c>
      <c r="AK998" t="s">
        <v>26</v>
      </c>
      <c r="AL998">
        <v>2</v>
      </c>
      <c r="AM998">
        <v>5</v>
      </c>
      <c r="AN998" t="s">
        <v>325</v>
      </c>
      <c r="AV998" s="109" t="s">
        <v>26</v>
      </c>
      <c r="AW998" t="s">
        <v>26</v>
      </c>
      <c r="AY998">
        <v>5</v>
      </c>
      <c r="AZ998" s="109">
        <v>5</v>
      </c>
      <c r="BA998" s="191" t="s">
        <v>319</v>
      </c>
      <c r="BB998" t="s">
        <v>317</v>
      </c>
      <c r="BD998">
        <f t="shared" si="70"/>
        <v>1</v>
      </c>
      <c r="BE998">
        <f t="shared" si="73"/>
        <v>0</v>
      </c>
      <c r="BF998">
        <f t="shared" si="73"/>
        <v>0</v>
      </c>
      <c r="BG998">
        <f t="shared" si="73"/>
        <v>0</v>
      </c>
      <c r="BH998">
        <f t="shared" si="73"/>
        <v>0</v>
      </c>
      <c r="BI998">
        <f t="shared" si="73"/>
        <v>0</v>
      </c>
      <c r="BJ998">
        <f t="shared" si="72"/>
        <v>1</v>
      </c>
      <c r="BK998">
        <f t="shared" si="74"/>
        <v>0</v>
      </c>
      <c r="BL998">
        <f t="shared" si="74"/>
        <v>0</v>
      </c>
      <c r="BM998">
        <f t="shared" si="74"/>
        <v>0</v>
      </c>
      <c r="BN998">
        <f t="shared" si="74"/>
        <v>0</v>
      </c>
      <c r="BO998">
        <f t="shared" si="74"/>
        <v>0</v>
      </c>
      <c r="BP998">
        <f t="shared" si="74"/>
        <v>0</v>
      </c>
    </row>
    <row r="999" spans="3:68" x14ac:dyDescent="0.2">
      <c r="C999" s="150" t="str">
        <f>IFERROR(VLOOKUP(TABLA!F999,BLIOTECAS!$C$1:$E$26,3,FALSE),"")</f>
        <v>Ciencias de la Salud</v>
      </c>
      <c r="D999" s="209">
        <v>43970.632638888892</v>
      </c>
      <c r="E999" s="209" t="s">
        <v>396</v>
      </c>
      <c r="F999" t="s">
        <v>108</v>
      </c>
      <c r="G999" t="s">
        <v>300</v>
      </c>
      <c r="H999" t="s">
        <v>300</v>
      </c>
      <c r="I999" t="s">
        <v>327</v>
      </c>
      <c r="J999" t="s">
        <v>108</v>
      </c>
      <c r="S999" t="s">
        <v>270</v>
      </c>
      <c r="T999" t="s">
        <v>270</v>
      </c>
      <c r="U999">
        <v>4</v>
      </c>
      <c r="V999">
        <v>3</v>
      </c>
      <c r="W999">
        <v>3</v>
      </c>
      <c r="Y999">
        <v>4</v>
      </c>
      <c r="Z999">
        <v>3</v>
      </c>
      <c r="AA999">
        <v>1</v>
      </c>
      <c r="AB999">
        <v>1</v>
      </c>
      <c r="AC999">
        <v>4</v>
      </c>
      <c r="AD999">
        <v>4</v>
      </c>
      <c r="AF999">
        <v>3</v>
      </c>
      <c r="AG999">
        <v>5</v>
      </c>
      <c r="AH999">
        <v>4</v>
      </c>
      <c r="AJ999">
        <v>4</v>
      </c>
      <c r="AK999" t="s">
        <v>26</v>
      </c>
      <c r="AL999">
        <v>4</v>
      </c>
      <c r="AN999" t="s">
        <v>307</v>
      </c>
      <c r="AV999" s="109" t="s">
        <v>26</v>
      </c>
      <c r="AW999" t="s">
        <v>26</v>
      </c>
      <c r="AY999">
        <v>5</v>
      </c>
      <c r="AZ999" s="109">
        <v>5</v>
      </c>
      <c r="BA999" s="191" t="s">
        <v>303</v>
      </c>
      <c r="BD999">
        <f t="shared" ref="BD999:BD1062" si="75">IF(IFERROR(FIND(BD$1,$I999,1),0)&lt;&gt;0,1,0)</f>
        <v>1</v>
      </c>
      <c r="BE999">
        <f t="shared" si="73"/>
        <v>0</v>
      </c>
      <c r="BF999">
        <f t="shared" si="73"/>
        <v>1</v>
      </c>
      <c r="BG999">
        <f t="shared" si="73"/>
        <v>0</v>
      </c>
      <c r="BH999">
        <f t="shared" si="73"/>
        <v>0</v>
      </c>
      <c r="BI999">
        <f t="shared" si="73"/>
        <v>0</v>
      </c>
      <c r="BJ999">
        <f t="shared" si="72"/>
        <v>0</v>
      </c>
      <c r="BK999">
        <f t="shared" si="74"/>
        <v>0</v>
      </c>
      <c r="BL999">
        <f t="shared" si="74"/>
        <v>0</v>
      </c>
      <c r="BM999">
        <f t="shared" si="74"/>
        <v>0</v>
      </c>
      <c r="BN999">
        <f t="shared" si="74"/>
        <v>0</v>
      </c>
      <c r="BO999">
        <f t="shared" si="74"/>
        <v>1</v>
      </c>
      <c r="BP999">
        <f t="shared" si="74"/>
        <v>0</v>
      </c>
    </row>
    <row r="1000" spans="3:68" x14ac:dyDescent="0.2">
      <c r="C1000" s="150" t="str">
        <f>IFERROR(VLOOKUP(TABLA!F1000,BLIOTECAS!$C$1:$E$26,3,FALSE),"")</f>
        <v>Ciencias de la Salud</v>
      </c>
      <c r="D1000" s="209">
        <v>43970.632638888892</v>
      </c>
      <c r="E1000" s="209" t="s">
        <v>401</v>
      </c>
      <c r="F1000" t="s">
        <v>108</v>
      </c>
      <c r="G1000" t="s">
        <v>300</v>
      </c>
      <c r="H1000" t="s">
        <v>300</v>
      </c>
      <c r="I1000" t="s">
        <v>315</v>
      </c>
      <c r="J1000" t="s">
        <v>108</v>
      </c>
      <c r="K1000" t="s">
        <v>221</v>
      </c>
      <c r="L1000" t="s">
        <v>91</v>
      </c>
      <c r="S1000" t="s">
        <v>270</v>
      </c>
      <c r="T1000" t="s">
        <v>270</v>
      </c>
      <c r="U1000">
        <v>3</v>
      </c>
      <c r="V1000">
        <v>3</v>
      </c>
      <c r="W1000">
        <v>1</v>
      </c>
      <c r="X1000">
        <v>1</v>
      </c>
      <c r="Y1000">
        <v>1</v>
      </c>
      <c r="Z1000">
        <v>5</v>
      </c>
      <c r="AA1000">
        <v>1</v>
      </c>
      <c r="AB1000">
        <v>4</v>
      </c>
      <c r="AC1000">
        <v>4</v>
      </c>
      <c r="AD1000">
        <v>3</v>
      </c>
      <c r="AF1000">
        <v>3</v>
      </c>
      <c r="AG1000">
        <v>4</v>
      </c>
      <c r="AH1000">
        <v>2</v>
      </c>
      <c r="AI1000">
        <v>4</v>
      </c>
      <c r="AJ1000">
        <v>4</v>
      </c>
      <c r="AK1000" t="s">
        <v>270</v>
      </c>
      <c r="AL1000">
        <v>3</v>
      </c>
      <c r="AM1000">
        <v>1</v>
      </c>
      <c r="AN1000" t="s">
        <v>434</v>
      </c>
      <c r="AV1000" s="109" t="s">
        <v>270</v>
      </c>
      <c r="AW1000" t="s">
        <v>270</v>
      </c>
      <c r="AX1000" t="s">
        <v>313</v>
      </c>
      <c r="AY1000">
        <v>4</v>
      </c>
      <c r="AZ1000" s="109">
        <v>4</v>
      </c>
      <c r="BA1000" s="191" t="s">
        <v>319</v>
      </c>
      <c r="BB1000" t="s">
        <v>317</v>
      </c>
      <c r="BD1000">
        <f t="shared" si="75"/>
        <v>0</v>
      </c>
      <c r="BE1000">
        <f t="shared" si="73"/>
        <v>1</v>
      </c>
      <c r="BF1000">
        <f t="shared" si="73"/>
        <v>0</v>
      </c>
      <c r="BG1000">
        <f t="shared" si="73"/>
        <v>0</v>
      </c>
      <c r="BH1000">
        <f t="shared" si="73"/>
        <v>0</v>
      </c>
      <c r="BI1000">
        <f t="shared" si="73"/>
        <v>0</v>
      </c>
      <c r="BJ1000">
        <f t="shared" si="72"/>
        <v>0</v>
      </c>
      <c r="BK1000">
        <f t="shared" si="74"/>
        <v>0</v>
      </c>
      <c r="BL1000">
        <f t="shared" si="74"/>
        <v>0</v>
      </c>
      <c r="BM1000">
        <f t="shared" si="74"/>
        <v>1</v>
      </c>
      <c r="BN1000">
        <f t="shared" si="74"/>
        <v>1</v>
      </c>
      <c r="BO1000">
        <f t="shared" si="74"/>
        <v>0</v>
      </c>
      <c r="BP1000">
        <f t="shared" si="74"/>
        <v>0</v>
      </c>
    </row>
    <row r="1001" spans="3:68" x14ac:dyDescent="0.2">
      <c r="C1001" s="150" t="str">
        <f>IFERROR(VLOOKUP(TABLA!F1001,BLIOTECAS!$C$1:$E$26,3,FALSE),"")</f>
        <v>Ciencias Experimentales</v>
      </c>
      <c r="D1001" s="209">
        <v>43970.631944444445</v>
      </c>
      <c r="E1001" s="209" t="s">
        <v>396</v>
      </c>
      <c r="F1001" t="s">
        <v>95</v>
      </c>
      <c r="G1001" t="s">
        <v>300</v>
      </c>
      <c r="H1001" t="s">
        <v>300</v>
      </c>
      <c r="I1001" t="s">
        <v>776</v>
      </c>
      <c r="J1001" t="s">
        <v>95</v>
      </c>
      <c r="M1001" t="s">
        <v>777</v>
      </c>
      <c r="S1001" t="s">
        <v>26</v>
      </c>
      <c r="T1001" t="s">
        <v>270</v>
      </c>
      <c r="U1001">
        <v>5</v>
      </c>
      <c r="V1001">
        <v>3</v>
      </c>
      <c r="W1001">
        <v>5</v>
      </c>
      <c r="X1001">
        <v>4</v>
      </c>
      <c r="Y1001">
        <v>5</v>
      </c>
      <c r="Z1001">
        <v>4</v>
      </c>
      <c r="AA1001">
        <v>5</v>
      </c>
      <c r="AB1001">
        <v>3</v>
      </c>
      <c r="AC1001">
        <v>5</v>
      </c>
      <c r="AD1001">
        <v>5</v>
      </c>
      <c r="AF1001">
        <v>5</v>
      </c>
      <c r="AG1001">
        <v>5</v>
      </c>
      <c r="AH1001">
        <v>5</v>
      </c>
      <c r="AI1001">
        <v>5</v>
      </c>
      <c r="AJ1001">
        <v>5</v>
      </c>
      <c r="AK1001" t="s">
        <v>270</v>
      </c>
      <c r="AL1001">
        <v>5</v>
      </c>
      <c r="AM1001">
        <v>5</v>
      </c>
      <c r="AN1001" t="s">
        <v>778</v>
      </c>
      <c r="AV1001" s="109" t="s">
        <v>270</v>
      </c>
      <c r="AY1001">
        <v>5</v>
      </c>
      <c r="AZ1001" s="109">
        <v>5</v>
      </c>
      <c r="BA1001" s="191" t="s">
        <v>303</v>
      </c>
      <c r="BB1001" t="s">
        <v>304</v>
      </c>
      <c r="BC1001" t="s">
        <v>779</v>
      </c>
      <c r="BD1001">
        <f t="shared" si="75"/>
        <v>1</v>
      </c>
      <c r="BE1001">
        <f t="shared" si="73"/>
        <v>0</v>
      </c>
      <c r="BF1001">
        <f t="shared" si="73"/>
        <v>0</v>
      </c>
      <c r="BG1001">
        <f t="shared" si="73"/>
        <v>0</v>
      </c>
      <c r="BH1001">
        <f t="shared" si="73"/>
        <v>0</v>
      </c>
      <c r="BI1001">
        <f t="shared" si="73"/>
        <v>0</v>
      </c>
      <c r="BJ1001">
        <f t="shared" si="72"/>
        <v>1</v>
      </c>
      <c r="BK1001">
        <f t="shared" si="74"/>
        <v>0</v>
      </c>
      <c r="BL1001">
        <f t="shared" si="74"/>
        <v>0</v>
      </c>
      <c r="BM1001">
        <f t="shared" si="74"/>
        <v>0</v>
      </c>
      <c r="BN1001">
        <f t="shared" si="74"/>
        <v>1</v>
      </c>
      <c r="BO1001">
        <f t="shared" si="74"/>
        <v>0</v>
      </c>
      <c r="BP1001">
        <f t="shared" si="74"/>
        <v>0</v>
      </c>
    </row>
    <row r="1002" spans="3:68" x14ac:dyDescent="0.2">
      <c r="C1002" s="150" t="str">
        <f>IFERROR(VLOOKUP(TABLA!F1002,BLIOTECAS!$C$1:$E$26,3,FALSE),"")</f>
        <v>Humanidades</v>
      </c>
      <c r="D1002" s="209">
        <v>43970.631249999999</v>
      </c>
      <c r="E1002" s="209" t="s">
        <v>396</v>
      </c>
      <c r="F1002" t="s">
        <v>100</v>
      </c>
      <c r="G1002" t="s">
        <v>305</v>
      </c>
      <c r="H1002" t="s">
        <v>301</v>
      </c>
      <c r="I1002" t="s">
        <v>306</v>
      </c>
      <c r="J1002" t="s">
        <v>100</v>
      </c>
      <c r="K1002" t="s">
        <v>96</v>
      </c>
      <c r="L1002" t="s">
        <v>90</v>
      </c>
      <c r="S1002" t="s">
        <v>270</v>
      </c>
      <c r="T1002" t="s">
        <v>270</v>
      </c>
      <c r="U1002">
        <v>4</v>
      </c>
      <c r="V1002">
        <v>1</v>
      </c>
      <c r="W1002">
        <v>4</v>
      </c>
      <c r="X1002">
        <v>3</v>
      </c>
      <c r="Y1002">
        <v>1</v>
      </c>
      <c r="Z1002">
        <v>2</v>
      </c>
      <c r="AA1002">
        <v>3</v>
      </c>
      <c r="AB1002">
        <v>2</v>
      </c>
      <c r="AC1002">
        <v>2</v>
      </c>
      <c r="AD1002">
        <v>3</v>
      </c>
      <c r="AF1002">
        <v>4</v>
      </c>
      <c r="AG1002">
        <v>3</v>
      </c>
      <c r="AH1002">
        <v>4</v>
      </c>
      <c r="AI1002">
        <v>2</v>
      </c>
      <c r="AJ1002">
        <v>2</v>
      </c>
      <c r="AK1002" t="s">
        <v>26</v>
      </c>
      <c r="AL1002">
        <v>2</v>
      </c>
      <c r="AM1002">
        <v>3</v>
      </c>
      <c r="AN1002" t="s">
        <v>400</v>
      </c>
      <c r="AV1002" s="109" t="s">
        <v>26</v>
      </c>
      <c r="AW1002" t="s">
        <v>26</v>
      </c>
      <c r="AY1002">
        <v>2</v>
      </c>
      <c r="AZ1002" s="109">
        <v>3</v>
      </c>
      <c r="BA1002" s="191" t="s">
        <v>311</v>
      </c>
      <c r="BB1002" t="s">
        <v>317</v>
      </c>
      <c r="BD1002">
        <f t="shared" si="75"/>
        <v>1</v>
      </c>
      <c r="BE1002">
        <f t="shared" si="73"/>
        <v>0</v>
      </c>
      <c r="BF1002">
        <f t="shared" si="73"/>
        <v>0</v>
      </c>
      <c r="BG1002">
        <f t="shared" si="73"/>
        <v>0</v>
      </c>
      <c r="BH1002">
        <f t="shared" si="73"/>
        <v>0</v>
      </c>
      <c r="BI1002">
        <f t="shared" si="73"/>
        <v>0</v>
      </c>
      <c r="BJ1002">
        <f t="shared" si="72"/>
        <v>0</v>
      </c>
      <c r="BK1002">
        <f t="shared" si="74"/>
        <v>0</v>
      </c>
      <c r="BL1002">
        <f t="shared" si="74"/>
        <v>1</v>
      </c>
      <c r="BM1002">
        <f t="shared" si="74"/>
        <v>1</v>
      </c>
      <c r="BN1002">
        <f t="shared" si="74"/>
        <v>0</v>
      </c>
      <c r="BO1002">
        <f t="shared" si="74"/>
        <v>0</v>
      </c>
      <c r="BP1002">
        <f t="shared" si="74"/>
        <v>0</v>
      </c>
    </row>
    <row r="1003" spans="3:68" x14ac:dyDescent="0.2">
      <c r="C1003" s="150" t="str">
        <f>IFERROR(VLOOKUP(TABLA!F1003,BLIOTECAS!$C$1:$E$26,3,FALSE),"")</f>
        <v>Ciencias Sociales</v>
      </c>
      <c r="D1003" s="209">
        <v>43970.630555555559</v>
      </c>
      <c r="E1003" s="209" t="s">
        <v>407</v>
      </c>
      <c r="F1003" t="s">
        <v>97</v>
      </c>
      <c r="G1003" t="s">
        <v>305</v>
      </c>
      <c r="H1003" t="s">
        <v>305</v>
      </c>
      <c r="I1003" t="s">
        <v>306</v>
      </c>
      <c r="J1003" t="s">
        <v>97</v>
      </c>
      <c r="K1003" t="s">
        <v>92</v>
      </c>
      <c r="L1003" t="s">
        <v>104</v>
      </c>
      <c r="S1003" t="s">
        <v>270</v>
      </c>
      <c r="T1003" t="s">
        <v>270</v>
      </c>
      <c r="U1003">
        <v>4</v>
      </c>
      <c r="V1003">
        <v>4</v>
      </c>
      <c r="W1003">
        <v>4</v>
      </c>
      <c r="X1003">
        <v>3</v>
      </c>
      <c r="Y1003">
        <v>4</v>
      </c>
      <c r="Z1003">
        <v>3</v>
      </c>
      <c r="AA1003">
        <v>3</v>
      </c>
      <c r="AB1003">
        <v>3</v>
      </c>
      <c r="AC1003">
        <v>4</v>
      </c>
      <c r="AD1003">
        <v>4</v>
      </c>
      <c r="AF1003">
        <v>4</v>
      </c>
      <c r="AG1003">
        <v>5</v>
      </c>
      <c r="AH1003">
        <v>4</v>
      </c>
      <c r="AJ1003">
        <v>4</v>
      </c>
      <c r="AK1003" t="s">
        <v>270</v>
      </c>
      <c r="AL1003">
        <v>4</v>
      </c>
      <c r="AM1003">
        <v>4</v>
      </c>
      <c r="AN1003" t="s">
        <v>448</v>
      </c>
      <c r="AV1003" s="109" t="s">
        <v>270</v>
      </c>
      <c r="AW1003" t="s">
        <v>270</v>
      </c>
      <c r="AX1003" t="s">
        <v>313</v>
      </c>
      <c r="AY1003">
        <v>5</v>
      </c>
      <c r="AZ1003" s="109">
        <v>5</v>
      </c>
      <c r="BA1003" s="191" t="s">
        <v>303</v>
      </c>
      <c r="BB1003" t="s">
        <v>308</v>
      </c>
      <c r="BD1003">
        <f t="shared" si="75"/>
        <v>1</v>
      </c>
      <c r="BE1003">
        <f t="shared" si="73"/>
        <v>0</v>
      </c>
      <c r="BF1003">
        <f t="shared" si="73"/>
        <v>0</v>
      </c>
      <c r="BG1003">
        <f t="shared" si="73"/>
        <v>0</v>
      </c>
      <c r="BH1003">
        <f t="shared" si="73"/>
        <v>0</v>
      </c>
      <c r="BI1003">
        <f t="shared" si="73"/>
        <v>0</v>
      </c>
      <c r="BJ1003">
        <f t="shared" si="72"/>
        <v>1</v>
      </c>
      <c r="BK1003">
        <f t="shared" si="74"/>
        <v>0</v>
      </c>
      <c r="BL1003">
        <f t="shared" si="74"/>
        <v>0</v>
      </c>
      <c r="BM1003">
        <f t="shared" si="74"/>
        <v>1</v>
      </c>
      <c r="BN1003">
        <f t="shared" si="74"/>
        <v>1</v>
      </c>
      <c r="BO1003">
        <f t="shared" si="74"/>
        <v>0</v>
      </c>
      <c r="BP1003">
        <f t="shared" si="74"/>
        <v>0</v>
      </c>
    </row>
    <row r="1004" spans="3:68" x14ac:dyDescent="0.2">
      <c r="C1004" s="150" t="str">
        <f>IFERROR(VLOOKUP(TABLA!F1004,BLIOTECAS!$C$1:$E$26,3,FALSE),"")</f>
        <v>Humanidades</v>
      </c>
      <c r="D1004" s="209">
        <v>43970.630555555559</v>
      </c>
      <c r="E1004" s="209" t="s">
        <v>396</v>
      </c>
      <c r="F1004" t="s">
        <v>100</v>
      </c>
      <c r="G1004" t="s">
        <v>300</v>
      </c>
      <c r="H1004" t="s">
        <v>300</v>
      </c>
      <c r="I1004" t="s">
        <v>318</v>
      </c>
      <c r="J1004" t="s">
        <v>100</v>
      </c>
      <c r="K1004" t="s">
        <v>309</v>
      </c>
      <c r="S1004" t="s">
        <v>270</v>
      </c>
      <c r="T1004" t="s">
        <v>270</v>
      </c>
      <c r="U1004">
        <v>4</v>
      </c>
      <c r="V1004">
        <v>1</v>
      </c>
      <c r="W1004">
        <v>3</v>
      </c>
      <c r="X1004">
        <v>1</v>
      </c>
      <c r="Y1004">
        <v>4</v>
      </c>
      <c r="Z1004">
        <v>5</v>
      </c>
      <c r="AA1004">
        <v>3</v>
      </c>
      <c r="AB1004">
        <v>3</v>
      </c>
      <c r="AC1004">
        <v>5</v>
      </c>
      <c r="AD1004">
        <v>3</v>
      </c>
      <c r="AF1004">
        <v>3</v>
      </c>
      <c r="AG1004">
        <v>4</v>
      </c>
      <c r="AH1004">
        <v>5</v>
      </c>
      <c r="AI1004">
        <v>3</v>
      </c>
      <c r="AJ1004">
        <v>4</v>
      </c>
      <c r="AK1004" t="s">
        <v>26</v>
      </c>
      <c r="AL1004">
        <v>4</v>
      </c>
      <c r="AM1004">
        <v>4</v>
      </c>
      <c r="AN1004" t="s">
        <v>354</v>
      </c>
      <c r="AV1004" s="109" t="s">
        <v>26</v>
      </c>
      <c r="AW1004" t="s">
        <v>26</v>
      </c>
      <c r="AY1004">
        <v>5</v>
      </c>
      <c r="AZ1004" s="109">
        <v>5</v>
      </c>
      <c r="BA1004" s="191" t="s">
        <v>311</v>
      </c>
      <c r="BB1004" t="s">
        <v>308</v>
      </c>
      <c r="BD1004">
        <f t="shared" si="75"/>
        <v>0</v>
      </c>
      <c r="BE1004">
        <f t="shared" si="73"/>
        <v>0</v>
      </c>
      <c r="BF1004">
        <f t="shared" si="73"/>
        <v>1</v>
      </c>
      <c r="BG1004">
        <f t="shared" si="73"/>
        <v>0</v>
      </c>
      <c r="BH1004">
        <f t="shared" si="73"/>
        <v>0</v>
      </c>
      <c r="BI1004">
        <f t="shared" si="73"/>
        <v>0</v>
      </c>
      <c r="BJ1004">
        <f t="shared" si="72"/>
        <v>1</v>
      </c>
      <c r="BK1004">
        <f t="shared" si="74"/>
        <v>0</v>
      </c>
      <c r="BL1004">
        <f t="shared" si="74"/>
        <v>0</v>
      </c>
      <c r="BM1004">
        <f t="shared" si="74"/>
        <v>1</v>
      </c>
      <c r="BN1004">
        <f t="shared" si="74"/>
        <v>0</v>
      </c>
      <c r="BO1004">
        <f t="shared" si="74"/>
        <v>0</v>
      </c>
      <c r="BP1004">
        <f t="shared" si="74"/>
        <v>0</v>
      </c>
    </row>
    <row r="1005" spans="3:68" x14ac:dyDescent="0.2">
      <c r="C1005" s="150" t="str">
        <f>IFERROR(VLOOKUP(TABLA!F1005,BLIOTECAS!$C$1:$E$26,3,FALSE),"")</f>
        <v>Ciencias Sociales</v>
      </c>
      <c r="D1005" s="209">
        <v>43970.629861111112</v>
      </c>
      <c r="E1005" s="209" t="s">
        <v>396</v>
      </c>
      <c r="F1005" t="s">
        <v>99</v>
      </c>
      <c r="G1005" t="s">
        <v>301</v>
      </c>
      <c r="H1005" t="s">
        <v>301</v>
      </c>
      <c r="I1005" t="s">
        <v>315</v>
      </c>
      <c r="J1005" t="s">
        <v>309</v>
      </c>
      <c r="K1005" t="s">
        <v>322</v>
      </c>
      <c r="L1005" t="s">
        <v>103</v>
      </c>
      <c r="S1005" t="s">
        <v>270</v>
      </c>
      <c r="T1005" t="s">
        <v>270</v>
      </c>
      <c r="U1005">
        <v>4</v>
      </c>
      <c r="V1005">
        <v>3</v>
      </c>
      <c r="W1005">
        <v>5</v>
      </c>
      <c r="X1005">
        <v>4</v>
      </c>
      <c r="Y1005">
        <v>3</v>
      </c>
      <c r="Z1005">
        <v>5</v>
      </c>
      <c r="AA1005">
        <v>1</v>
      </c>
      <c r="AB1005">
        <v>1</v>
      </c>
      <c r="AC1005">
        <v>5</v>
      </c>
      <c r="AD1005">
        <v>5</v>
      </c>
      <c r="AF1005">
        <v>5</v>
      </c>
      <c r="AG1005">
        <v>5</v>
      </c>
      <c r="AH1005">
        <v>5</v>
      </c>
      <c r="AI1005">
        <v>5</v>
      </c>
      <c r="AK1005" t="s">
        <v>270</v>
      </c>
      <c r="AL1005">
        <v>5</v>
      </c>
      <c r="AM1005">
        <v>5</v>
      </c>
      <c r="AN1005" t="s">
        <v>354</v>
      </c>
      <c r="AV1005" s="109" t="s">
        <v>270</v>
      </c>
      <c r="AW1005" t="s">
        <v>270</v>
      </c>
      <c r="AX1005" t="s">
        <v>25</v>
      </c>
      <c r="AY1005">
        <v>5</v>
      </c>
      <c r="AZ1005" s="109">
        <v>5</v>
      </c>
      <c r="BA1005" s="191" t="s">
        <v>303</v>
      </c>
      <c r="BB1005" t="s">
        <v>304</v>
      </c>
      <c r="BD1005">
        <f t="shared" si="75"/>
        <v>0</v>
      </c>
      <c r="BE1005">
        <f t="shared" si="73"/>
        <v>1</v>
      </c>
      <c r="BF1005">
        <f t="shared" si="73"/>
        <v>0</v>
      </c>
      <c r="BG1005">
        <f t="shared" si="73"/>
        <v>0</v>
      </c>
      <c r="BH1005">
        <f t="shared" si="73"/>
        <v>0</v>
      </c>
      <c r="BI1005">
        <f t="shared" si="73"/>
        <v>0</v>
      </c>
      <c r="BJ1005">
        <f t="shared" si="72"/>
        <v>1</v>
      </c>
      <c r="BK1005">
        <f t="shared" si="74"/>
        <v>0</v>
      </c>
      <c r="BL1005">
        <f t="shared" si="74"/>
        <v>0</v>
      </c>
      <c r="BM1005">
        <f t="shared" si="74"/>
        <v>1</v>
      </c>
      <c r="BN1005">
        <f t="shared" si="74"/>
        <v>0</v>
      </c>
      <c r="BO1005">
        <f t="shared" si="74"/>
        <v>0</v>
      </c>
      <c r="BP1005">
        <f t="shared" si="74"/>
        <v>0</v>
      </c>
    </row>
    <row r="1006" spans="3:68" x14ac:dyDescent="0.2">
      <c r="C1006" s="150" t="str">
        <f>IFERROR(VLOOKUP(TABLA!F1006,BLIOTECAS!$C$1:$E$26,3,FALSE),"")</f>
        <v>Ciencias de la Salud</v>
      </c>
      <c r="D1006" s="209">
        <v>43970.629861111112</v>
      </c>
      <c r="E1006" s="209" t="s">
        <v>396</v>
      </c>
      <c r="F1006" t="s">
        <v>224</v>
      </c>
      <c r="G1006" t="s">
        <v>305</v>
      </c>
      <c r="H1006" t="s">
        <v>397</v>
      </c>
      <c r="I1006" t="s">
        <v>526</v>
      </c>
      <c r="J1006" t="s">
        <v>224</v>
      </c>
      <c r="K1006" t="s">
        <v>224</v>
      </c>
      <c r="L1006" t="s">
        <v>224</v>
      </c>
      <c r="M1006" t="s">
        <v>780</v>
      </c>
      <c r="S1006" t="s">
        <v>26</v>
      </c>
      <c r="T1006" t="s">
        <v>270</v>
      </c>
      <c r="U1006">
        <v>2</v>
      </c>
      <c r="V1006">
        <v>1</v>
      </c>
      <c r="W1006">
        <v>1</v>
      </c>
      <c r="X1006">
        <v>4</v>
      </c>
      <c r="Y1006">
        <v>5</v>
      </c>
      <c r="Z1006">
        <v>5</v>
      </c>
      <c r="AA1006">
        <v>5</v>
      </c>
      <c r="AB1006">
        <v>5</v>
      </c>
      <c r="AC1006">
        <v>3</v>
      </c>
      <c r="AD1006">
        <v>4</v>
      </c>
      <c r="AF1006">
        <v>3</v>
      </c>
      <c r="AG1006">
        <v>3</v>
      </c>
      <c r="AH1006">
        <v>3</v>
      </c>
      <c r="AI1006">
        <v>3</v>
      </c>
      <c r="AJ1006">
        <v>2</v>
      </c>
      <c r="AK1006" t="s">
        <v>26</v>
      </c>
      <c r="AL1006">
        <v>3</v>
      </c>
      <c r="AM1006">
        <v>3</v>
      </c>
      <c r="AN1006" t="s">
        <v>781</v>
      </c>
      <c r="AV1006" s="109" t="s">
        <v>26</v>
      </c>
      <c r="AW1006" t="s">
        <v>26</v>
      </c>
      <c r="AY1006">
        <v>4</v>
      </c>
      <c r="AZ1006" s="109">
        <v>3</v>
      </c>
      <c r="BA1006" s="191" t="s">
        <v>311</v>
      </c>
      <c r="BB1006" t="s">
        <v>317</v>
      </c>
      <c r="BC1006" t="s">
        <v>782</v>
      </c>
      <c r="BD1006">
        <f t="shared" si="75"/>
        <v>0</v>
      </c>
      <c r="BE1006">
        <f t="shared" si="73"/>
        <v>1</v>
      </c>
      <c r="BF1006">
        <f t="shared" si="73"/>
        <v>0</v>
      </c>
      <c r="BG1006">
        <f t="shared" si="73"/>
        <v>0</v>
      </c>
      <c r="BH1006">
        <f t="shared" si="73"/>
        <v>1</v>
      </c>
      <c r="BI1006">
        <f t="shared" si="73"/>
        <v>0</v>
      </c>
      <c r="BJ1006">
        <f t="shared" si="72"/>
        <v>0</v>
      </c>
      <c r="BK1006">
        <f t="shared" si="74"/>
        <v>0</v>
      </c>
      <c r="BL1006">
        <f t="shared" si="74"/>
        <v>1</v>
      </c>
      <c r="BM1006">
        <f t="shared" si="74"/>
        <v>1</v>
      </c>
      <c r="BN1006">
        <f t="shared" si="74"/>
        <v>0</v>
      </c>
      <c r="BO1006">
        <f t="shared" si="74"/>
        <v>0</v>
      </c>
      <c r="BP1006">
        <f t="shared" si="74"/>
        <v>0</v>
      </c>
    </row>
    <row r="1007" spans="3:68" x14ac:dyDescent="0.2">
      <c r="C1007" s="150" t="str">
        <f>IFERROR(VLOOKUP(TABLA!F1007,BLIOTECAS!$C$1:$E$26,3,FALSE),"")</f>
        <v>Ciencias Sociales</v>
      </c>
      <c r="D1007" s="209">
        <v>43970.629861111112</v>
      </c>
      <c r="E1007" s="209" t="s">
        <v>396</v>
      </c>
      <c r="F1007" t="s">
        <v>221</v>
      </c>
      <c r="G1007" t="s">
        <v>305</v>
      </c>
      <c r="H1007" t="s">
        <v>300</v>
      </c>
      <c r="I1007" t="s">
        <v>336</v>
      </c>
      <c r="J1007" t="s">
        <v>221</v>
      </c>
      <c r="S1007" t="s">
        <v>26</v>
      </c>
      <c r="T1007" t="s">
        <v>26</v>
      </c>
      <c r="U1007">
        <v>2</v>
      </c>
      <c r="V1007">
        <v>2</v>
      </c>
      <c r="W1007">
        <v>3</v>
      </c>
      <c r="X1007">
        <v>1</v>
      </c>
      <c r="Y1007">
        <v>4</v>
      </c>
      <c r="Z1007">
        <v>4</v>
      </c>
      <c r="AA1007">
        <v>4</v>
      </c>
      <c r="AB1007">
        <v>4</v>
      </c>
      <c r="AC1007">
        <v>2</v>
      </c>
      <c r="AD1007">
        <v>3</v>
      </c>
      <c r="AF1007">
        <v>4</v>
      </c>
      <c r="AG1007">
        <v>4</v>
      </c>
      <c r="AH1007">
        <v>3</v>
      </c>
      <c r="AI1007">
        <v>3</v>
      </c>
      <c r="AJ1007">
        <v>3</v>
      </c>
      <c r="AK1007" t="s">
        <v>26</v>
      </c>
      <c r="AL1007">
        <v>4</v>
      </c>
      <c r="AM1007">
        <v>3</v>
      </c>
      <c r="AN1007" t="s">
        <v>354</v>
      </c>
      <c r="AV1007" s="109" t="s">
        <v>26</v>
      </c>
      <c r="AW1007" t="s">
        <v>26</v>
      </c>
      <c r="AY1007">
        <v>3</v>
      </c>
      <c r="AZ1007" s="109">
        <v>3</v>
      </c>
      <c r="BA1007" s="191" t="s">
        <v>319</v>
      </c>
      <c r="BB1007" t="s">
        <v>317</v>
      </c>
      <c r="BD1007">
        <f t="shared" si="75"/>
        <v>0</v>
      </c>
      <c r="BE1007">
        <f t="shared" si="73"/>
        <v>1</v>
      </c>
      <c r="BF1007">
        <f t="shared" si="73"/>
        <v>1</v>
      </c>
      <c r="BG1007">
        <f t="shared" si="73"/>
        <v>0</v>
      </c>
      <c r="BH1007">
        <f t="shared" si="73"/>
        <v>0</v>
      </c>
      <c r="BI1007">
        <f t="shared" si="73"/>
        <v>0</v>
      </c>
      <c r="BJ1007">
        <f t="shared" si="72"/>
        <v>1</v>
      </c>
      <c r="BK1007">
        <f t="shared" si="74"/>
        <v>0</v>
      </c>
      <c r="BL1007">
        <f t="shared" si="74"/>
        <v>0</v>
      </c>
      <c r="BM1007">
        <f t="shared" si="74"/>
        <v>1</v>
      </c>
      <c r="BN1007">
        <f t="shared" si="74"/>
        <v>0</v>
      </c>
      <c r="BO1007">
        <f t="shared" si="74"/>
        <v>0</v>
      </c>
      <c r="BP1007">
        <f t="shared" si="74"/>
        <v>0</v>
      </c>
    </row>
    <row r="1008" spans="3:68" x14ac:dyDescent="0.2">
      <c r="C1008" s="150" t="str">
        <f>IFERROR(VLOOKUP(TABLA!F1008,BLIOTECAS!$C$1:$E$26,3,FALSE),"")</f>
        <v>Ciencias de la Salud</v>
      </c>
      <c r="D1008" s="209">
        <v>43970.629861111112</v>
      </c>
      <c r="E1008" s="209" t="s">
        <v>396</v>
      </c>
      <c r="F1008" t="s">
        <v>109</v>
      </c>
      <c r="G1008" t="s">
        <v>320</v>
      </c>
      <c r="H1008" t="s">
        <v>301</v>
      </c>
      <c r="I1008" t="s">
        <v>335</v>
      </c>
      <c r="J1008" t="s">
        <v>309</v>
      </c>
      <c r="K1008" t="s">
        <v>109</v>
      </c>
      <c r="L1008" t="s">
        <v>103</v>
      </c>
      <c r="S1008" t="s">
        <v>26</v>
      </c>
      <c r="T1008" t="s">
        <v>26</v>
      </c>
      <c r="U1008">
        <v>2</v>
      </c>
      <c r="V1008">
        <v>5</v>
      </c>
      <c r="W1008">
        <v>5</v>
      </c>
      <c r="X1008">
        <v>4</v>
      </c>
      <c r="Y1008">
        <v>3</v>
      </c>
      <c r="Z1008">
        <v>2</v>
      </c>
      <c r="AA1008">
        <v>3</v>
      </c>
      <c r="AB1008">
        <v>3</v>
      </c>
      <c r="AC1008">
        <v>4</v>
      </c>
      <c r="AD1008">
        <v>4</v>
      </c>
      <c r="AF1008">
        <v>4</v>
      </c>
      <c r="AG1008">
        <v>4</v>
      </c>
      <c r="AH1008">
        <v>4</v>
      </c>
      <c r="AI1008">
        <v>4</v>
      </c>
      <c r="AJ1008">
        <v>4</v>
      </c>
      <c r="AK1008" t="s">
        <v>26</v>
      </c>
      <c r="AL1008">
        <v>4</v>
      </c>
      <c r="AM1008">
        <v>4</v>
      </c>
      <c r="AN1008" t="s">
        <v>307</v>
      </c>
      <c r="AV1008" s="109" t="s">
        <v>270</v>
      </c>
      <c r="AW1008" t="s">
        <v>270</v>
      </c>
      <c r="AX1008" t="s">
        <v>25</v>
      </c>
      <c r="AY1008">
        <v>4</v>
      </c>
      <c r="AZ1008" s="109">
        <v>4</v>
      </c>
      <c r="BA1008" s="191" t="s">
        <v>311</v>
      </c>
      <c r="BB1008" t="s">
        <v>308</v>
      </c>
      <c r="BD1008">
        <f t="shared" si="75"/>
        <v>0</v>
      </c>
      <c r="BE1008">
        <f t="shared" si="73"/>
        <v>1</v>
      </c>
      <c r="BF1008">
        <f t="shared" si="73"/>
        <v>0</v>
      </c>
      <c r="BG1008">
        <f t="shared" si="73"/>
        <v>1</v>
      </c>
      <c r="BH1008">
        <f t="shared" si="73"/>
        <v>0</v>
      </c>
      <c r="BI1008">
        <f t="shared" si="73"/>
        <v>0</v>
      </c>
      <c r="BJ1008">
        <f t="shared" si="72"/>
        <v>0</v>
      </c>
      <c r="BK1008">
        <f t="shared" si="74"/>
        <v>0</v>
      </c>
      <c r="BL1008">
        <f t="shared" si="74"/>
        <v>0</v>
      </c>
      <c r="BM1008">
        <f t="shared" si="74"/>
        <v>0</v>
      </c>
      <c r="BN1008">
        <f t="shared" si="74"/>
        <v>0</v>
      </c>
      <c r="BO1008">
        <f t="shared" si="74"/>
        <v>1</v>
      </c>
      <c r="BP1008">
        <f t="shared" si="74"/>
        <v>0</v>
      </c>
    </row>
    <row r="1009" spans="3:68" x14ac:dyDescent="0.2">
      <c r="C1009" s="150" t="str">
        <f>IFERROR(VLOOKUP(TABLA!F1009,BLIOTECAS!$C$1:$E$26,3,FALSE),"")</f>
        <v>Humanidades</v>
      </c>
      <c r="D1009" s="209">
        <v>43970.629166666666</v>
      </c>
      <c r="E1009" s="209" t="s">
        <v>401</v>
      </c>
      <c r="F1009" t="s">
        <v>102</v>
      </c>
      <c r="G1009" t="s">
        <v>305</v>
      </c>
      <c r="H1009" t="s">
        <v>320</v>
      </c>
      <c r="I1009" t="s">
        <v>316</v>
      </c>
      <c r="J1009" t="s">
        <v>310</v>
      </c>
      <c r="K1009" t="s">
        <v>310</v>
      </c>
      <c r="L1009" t="s">
        <v>310</v>
      </c>
      <c r="U1009">
        <v>5</v>
      </c>
      <c r="V1009">
        <v>5</v>
      </c>
      <c r="W1009">
        <v>5</v>
      </c>
      <c r="X1009">
        <v>5</v>
      </c>
      <c r="Y1009">
        <v>5</v>
      </c>
      <c r="Z1009">
        <v>5</v>
      </c>
      <c r="AA1009">
        <v>5</v>
      </c>
      <c r="AB1009">
        <v>5</v>
      </c>
      <c r="AC1009">
        <v>5</v>
      </c>
      <c r="AD1009">
        <v>5</v>
      </c>
      <c r="AF1009">
        <v>5</v>
      </c>
      <c r="AG1009">
        <v>5</v>
      </c>
      <c r="AH1009">
        <v>5</v>
      </c>
      <c r="AI1009">
        <v>5</v>
      </c>
      <c r="AJ1009">
        <v>5</v>
      </c>
      <c r="AK1009" t="s">
        <v>270</v>
      </c>
      <c r="AL1009">
        <v>5</v>
      </c>
      <c r="AM1009">
        <v>5</v>
      </c>
      <c r="AV1009" s="109" t="s">
        <v>26</v>
      </c>
      <c r="AW1009" t="s">
        <v>26</v>
      </c>
      <c r="AY1009">
        <v>5</v>
      </c>
      <c r="AZ1009" s="109">
        <v>5</v>
      </c>
      <c r="BA1009" s="191" t="s">
        <v>303</v>
      </c>
      <c r="BB1009" t="s">
        <v>304</v>
      </c>
      <c r="BD1009">
        <f t="shared" si="75"/>
        <v>0</v>
      </c>
      <c r="BE1009">
        <f t="shared" si="73"/>
        <v>0</v>
      </c>
      <c r="BF1009">
        <f t="shared" si="73"/>
        <v>0</v>
      </c>
      <c r="BG1009">
        <f t="shared" si="73"/>
        <v>1</v>
      </c>
      <c r="BH1009">
        <f t="shared" si="73"/>
        <v>0</v>
      </c>
      <c r="BI1009">
        <f t="shared" si="73"/>
        <v>0</v>
      </c>
      <c r="BJ1009">
        <f t="shared" si="72"/>
        <v>0</v>
      </c>
      <c r="BK1009">
        <f t="shared" si="74"/>
        <v>0</v>
      </c>
      <c r="BL1009">
        <f t="shared" si="74"/>
        <v>0</v>
      </c>
      <c r="BM1009">
        <f t="shared" si="74"/>
        <v>0</v>
      </c>
      <c r="BN1009">
        <f t="shared" si="74"/>
        <v>0</v>
      </c>
      <c r="BO1009">
        <f t="shared" si="74"/>
        <v>0</v>
      </c>
      <c r="BP1009">
        <f t="shared" si="74"/>
        <v>0</v>
      </c>
    </row>
    <row r="1010" spans="3:68" x14ac:dyDescent="0.2">
      <c r="C1010" s="150" t="str">
        <f>IFERROR(VLOOKUP(TABLA!F1010,BLIOTECAS!$C$1:$E$26,3,FALSE),"")</f>
        <v>Humanidades</v>
      </c>
      <c r="D1010" s="209">
        <v>43970.627083333333</v>
      </c>
      <c r="E1010" s="209" t="s">
        <v>396</v>
      </c>
      <c r="F1010" t="s">
        <v>104</v>
      </c>
      <c r="G1010" t="s">
        <v>305</v>
      </c>
      <c r="H1010" t="s">
        <v>300</v>
      </c>
      <c r="I1010" t="s">
        <v>306</v>
      </c>
      <c r="J1010" t="s">
        <v>104</v>
      </c>
      <c r="K1010" t="s">
        <v>92</v>
      </c>
      <c r="L1010" t="s">
        <v>97</v>
      </c>
      <c r="M1010" t="s">
        <v>166</v>
      </c>
      <c r="S1010" t="s">
        <v>270</v>
      </c>
      <c r="T1010" t="s">
        <v>270</v>
      </c>
      <c r="U1010">
        <v>4</v>
      </c>
      <c r="V1010">
        <v>2</v>
      </c>
      <c r="W1010">
        <v>2</v>
      </c>
      <c r="X1010">
        <v>4</v>
      </c>
      <c r="Y1010">
        <v>4</v>
      </c>
      <c r="Z1010">
        <v>4</v>
      </c>
      <c r="AA1010">
        <v>4</v>
      </c>
      <c r="AB1010">
        <v>2</v>
      </c>
      <c r="AC1010">
        <v>3</v>
      </c>
      <c r="AD1010">
        <v>4</v>
      </c>
      <c r="AF1010">
        <v>3</v>
      </c>
      <c r="AG1010">
        <v>4</v>
      </c>
      <c r="AH1010">
        <v>4</v>
      </c>
      <c r="AI1010">
        <v>1</v>
      </c>
      <c r="AJ1010">
        <v>3</v>
      </c>
      <c r="AK1010" t="s">
        <v>26</v>
      </c>
      <c r="AL1010">
        <v>3</v>
      </c>
      <c r="AM1010">
        <v>1</v>
      </c>
      <c r="AN1010" t="s">
        <v>400</v>
      </c>
      <c r="AV1010" s="109" t="s">
        <v>26</v>
      </c>
      <c r="AW1010" t="s">
        <v>26</v>
      </c>
      <c r="AY1010">
        <v>4</v>
      </c>
      <c r="AZ1010" s="109">
        <v>5</v>
      </c>
      <c r="BA1010" s="191" t="s">
        <v>311</v>
      </c>
      <c r="BB1010" t="s">
        <v>317</v>
      </c>
      <c r="BD1010">
        <f t="shared" si="75"/>
        <v>1</v>
      </c>
      <c r="BE1010">
        <f t="shared" si="73"/>
        <v>0</v>
      </c>
      <c r="BF1010">
        <f t="shared" si="73"/>
        <v>0</v>
      </c>
      <c r="BG1010">
        <f t="shared" si="73"/>
        <v>0</v>
      </c>
      <c r="BH1010">
        <f t="shared" si="73"/>
        <v>0</v>
      </c>
      <c r="BI1010">
        <f t="shared" si="73"/>
        <v>0</v>
      </c>
      <c r="BJ1010">
        <f t="shared" si="72"/>
        <v>0</v>
      </c>
      <c r="BK1010">
        <f t="shared" si="74"/>
        <v>0</v>
      </c>
      <c r="BL1010">
        <f t="shared" si="74"/>
        <v>1</v>
      </c>
      <c r="BM1010">
        <f t="shared" si="74"/>
        <v>1</v>
      </c>
      <c r="BN1010">
        <f t="shared" si="74"/>
        <v>0</v>
      </c>
      <c r="BO1010">
        <f t="shared" si="74"/>
        <v>0</v>
      </c>
      <c r="BP1010">
        <f t="shared" si="74"/>
        <v>0</v>
      </c>
    </row>
    <row r="1011" spans="3:68" x14ac:dyDescent="0.2">
      <c r="C1011" s="150" t="str">
        <f>IFERROR(VLOOKUP(TABLA!F1011,BLIOTECAS!$C$1:$E$26,3,FALSE),"")</f>
        <v>Ciencias Sociales</v>
      </c>
      <c r="D1011" s="209">
        <v>43970.627083333333</v>
      </c>
      <c r="E1011" s="209" t="s">
        <v>407</v>
      </c>
      <c r="F1011" t="s">
        <v>92</v>
      </c>
      <c r="G1011" t="s">
        <v>300</v>
      </c>
      <c r="H1011" t="s">
        <v>320</v>
      </c>
      <c r="I1011" t="s">
        <v>318</v>
      </c>
      <c r="J1011" t="s">
        <v>92</v>
      </c>
      <c r="K1011" t="s">
        <v>310</v>
      </c>
      <c r="L1011" t="s">
        <v>103</v>
      </c>
      <c r="S1011" t="s">
        <v>26</v>
      </c>
      <c r="T1011" t="s">
        <v>270</v>
      </c>
      <c r="U1011">
        <v>4</v>
      </c>
      <c r="V1011">
        <v>3</v>
      </c>
      <c r="W1011">
        <v>2</v>
      </c>
      <c r="X1011">
        <v>2</v>
      </c>
      <c r="Y1011">
        <v>2</v>
      </c>
      <c r="Z1011">
        <v>5</v>
      </c>
      <c r="AA1011">
        <v>5</v>
      </c>
      <c r="AB1011">
        <v>3</v>
      </c>
      <c r="AC1011">
        <v>3</v>
      </c>
      <c r="AD1011">
        <v>3</v>
      </c>
      <c r="AF1011">
        <v>3</v>
      </c>
      <c r="AG1011">
        <v>2</v>
      </c>
      <c r="AH1011">
        <v>2</v>
      </c>
      <c r="AI1011">
        <v>2</v>
      </c>
      <c r="AJ1011">
        <v>4</v>
      </c>
      <c r="AK1011" t="s">
        <v>26</v>
      </c>
      <c r="AL1011">
        <v>3</v>
      </c>
      <c r="AM1011">
        <v>2</v>
      </c>
      <c r="AN1011" t="s">
        <v>783</v>
      </c>
      <c r="AV1011" s="109" t="s">
        <v>26</v>
      </c>
      <c r="AW1011" t="s">
        <v>26</v>
      </c>
      <c r="AY1011">
        <v>5</v>
      </c>
      <c r="AZ1011" s="109">
        <v>5</v>
      </c>
      <c r="BA1011" s="191" t="s">
        <v>319</v>
      </c>
      <c r="BB1011" t="s">
        <v>308</v>
      </c>
      <c r="BD1011">
        <f t="shared" si="75"/>
        <v>0</v>
      </c>
      <c r="BE1011">
        <f t="shared" si="73"/>
        <v>0</v>
      </c>
      <c r="BF1011">
        <f t="shared" si="73"/>
        <v>1</v>
      </c>
      <c r="BG1011">
        <f t="shared" si="73"/>
        <v>0</v>
      </c>
      <c r="BH1011">
        <f t="shared" si="73"/>
        <v>0</v>
      </c>
      <c r="BI1011">
        <f t="shared" si="73"/>
        <v>0</v>
      </c>
      <c r="BJ1011">
        <f t="shared" si="72"/>
        <v>0</v>
      </c>
      <c r="BK1011">
        <f t="shared" si="74"/>
        <v>0</v>
      </c>
      <c r="BL1011">
        <f t="shared" si="74"/>
        <v>0</v>
      </c>
      <c r="BM1011">
        <f t="shared" si="74"/>
        <v>1</v>
      </c>
      <c r="BN1011">
        <f t="shared" si="74"/>
        <v>0</v>
      </c>
      <c r="BO1011">
        <f t="shared" si="74"/>
        <v>0</v>
      </c>
      <c r="BP1011">
        <f t="shared" si="74"/>
        <v>0</v>
      </c>
    </row>
    <row r="1012" spans="3:68" x14ac:dyDescent="0.2">
      <c r="C1012" s="150" t="str">
        <f>IFERROR(VLOOKUP(TABLA!F1012,BLIOTECAS!$C$1:$E$26,3,FALSE),"")</f>
        <v/>
      </c>
      <c r="D1012" s="209">
        <v>43970.627083333333</v>
      </c>
      <c r="E1012" s="209" t="s">
        <v>396</v>
      </c>
      <c r="F1012" t="s">
        <v>85</v>
      </c>
      <c r="G1012" t="s">
        <v>305</v>
      </c>
      <c r="H1012" t="s">
        <v>300</v>
      </c>
      <c r="I1012" t="s">
        <v>306</v>
      </c>
      <c r="J1012" t="s">
        <v>97</v>
      </c>
      <c r="K1012" t="s">
        <v>309</v>
      </c>
      <c r="S1012" t="s">
        <v>270</v>
      </c>
      <c r="T1012" t="s">
        <v>270</v>
      </c>
      <c r="U1012">
        <v>1</v>
      </c>
      <c r="V1012">
        <v>1</v>
      </c>
      <c r="W1012">
        <v>4</v>
      </c>
      <c r="X1012">
        <v>2</v>
      </c>
      <c r="Y1012">
        <v>5</v>
      </c>
      <c r="Z1012">
        <v>5</v>
      </c>
      <c r="AA1012">
        <v>3</v>
      </c>
      <c r="AB1012">
        <v>5</v>
      </c>
      <c r="AC1012">
        <v>3</v>
      </c>
      <c r="AD1012">
        <v>3</v>
      </c>
      <c r="AF1012">
        <v>4</v>
      </c>
      <c r="AG1012">
        <v>4</v>
      </c>
      <c r="AH1012">
        <v>4</v>
      </c>
      <c r="AI1012">
        <v>3</v>
      </c>
      <c r="AJ1012">
        <v>5</v>
      </c>
      <c r="AK1012" t="s">
        <v>26</v>
      </c>
      <c r="AL1012">
        <v>4</v>
      </c>
      <c r="AM1012">
        <v>3</v>
      </c>
      <c r="AN1012" t="s">
        <v>400</v>
      </c>
      <c r="AV1012" s="109" t="s">
        <v>26</v>
      </c>
      <c r="AW1012" t="s">
        <v>26</v>
      </c>
      <c r="AY1012">
        <v>4</v>
      </c>
      <c r="AZ1012" s="109">
        <v>5</v>
      </c>
      <c r="BA1012" s="191" t="s">
        <v>311</v>
      </c>
      <c r="BB1012" t="s">
        <v>317</v>
      </c>
      <c r="BD1012">
        <f t="shared" si="75"/>
        <v>1</v>
      </c>
      <c r="BE1012">
        <f t="shared" si="73"/>
        <v>0</v>
      </c>
      <c r="BF1012">
        <f t="shared" si="73"/>
        <v>0</v>
      </c>
      <c r="BG1012">
        <f t="shared" si="73"/>
        <v>0</v>
      </c>
      <c r="BH1012">
        <f t="shared" si="73"/>
        <v>0</v>
      </c>
      <c r="BI1012">
        <f t="shared" si="73"/>
        <v>0</v>
      </c>
      <c r="BJ1012">
        <f t="shared" si="72"/>
        <v>0</v>
      </c>
      <c r="BK1012">
        <f t="shared" si="74"/>
        <v>0</v>
      </c>
      <c r="BL1012">
        <f t="shared" si="74"/>
        <v>1</v>
      </c>
      <c r="BM1012">
        <f t="shared" si="74"/>
        <v>1</v>
      </c>
      <c r="BN1012">
        <f t="shared" si="74"/>
        <v>0</v>
      </c>
      <c r="BO1012">
        <f t="shared" si="74"/>
        <v>0</v>
      </c>
      <c r="BP1012">
        <f t="shared" si="74"/>
        <v>0</v>
      </c>
    </row>
    <row r="1013" spans="3:68" x14ac:dyDescent="0.2">
      <c r="C1013" s="150" t="str">
        <f>IFERROR(VLOOKUP(TABLA!F1013,BLIOTECAS!$C$1:$E$26,3,FALSE),"")</f>
        <v>Ciencias Experimentales</v>
      </c>
      <c r="D1013" s="209">
        <v>43970.626388888886</v>
      </c>
      <c r="E1013" s="209" t="s">
        <v>396</v>
      </c>
      <c r="F1013" t="s">
        <v>98</v>
      </c>
      <c r="G1013" t="s">
        <v>301</v>
      </c>
      <c r="H1013" t="s">
        <v>300</v>
      </c>
      <c r="I1013" t="s">
        <v>315</v>
      </c>
      <c r="J1013" t="s">
        <v>98</v>
      </c>
      <c r="K1013" t="s">
        <v>309</v>
      </c>
      <c r="L1013" t="s">
        <v>90</v>
      </c>
      <c r="S1013" t="s">
        <v>270</v>
      </c>
      <c r="T1013" t="s">
        <v>270</v>
      </c>
      <c r="U1013">
        <v>5</v>
      </c>
      <c r="V1013">
        <v>1</v>
      </c>
      <c r="W1013">
        <v>1</v>
      </c>
      <c r="X1013">
        <v>1</v>
      </c>
      <c r="Y1013">
        <v>5</v>
      </c>
      <c r="Z1013">
        <v>3</v>
      </c>
      <c r="AA1013">
        <v>1</v>
      </c>
      <c r="AB1013">
        <v>1</v>
      </c>
      <c r="AC1013">
        <v>4</v>
      </c>
      <c r="AD1013">
        <v>5</v>
      </c>
      <c r="AF1013">
        <v>5</v>
      </c>
      <c r="AG1013">
        <v>5</v>
      </c>
      <c r="AH1013">
        <v>4</v>
      </c>
      <c r="AI1013">
        <v>5</v>
      </c>
      <c r="AJ1013">
        <v>5</v>
      </c>
      <c r="AK1013" t="s">
        <v>26</v>
      </c>
      <c r="AL1013">
        <v>5</v>
      </c>
      <c r="AM1013">
        <v>4</v>
      </c>
      <c r="AN1013" t="s">
        <v>408</v>
      </c>
      <c r="AV1013" s="109" t="s">
        <v>26</v>
      </c>
      <c r="AW1013" t="s">
        <v>26</v>
      </c>
      <c r="AY1013">
        <v>5</v>
      </c>
      <c r="AZ1013" s="109">
        <v>5</v>
      </c>
      <c r="BA1013" s="191" t="s">
        <v>303</v>
      </c>
      <c r="BB1013" t="s">
        <v>317</v>
      </c>
      <c r="BD1013">
        <f t="shared" si="75"/>
        <v>0</v>
      </c>
      <c r="BE1013">
        <f t="shared" si="73"/>
        <v>1</v>
      </c>
      <c r="BF1013">
        <f t="shared" si="73"/>
        <v>0</v>
      </c>
      <c r="BG1013">
        <f t="shared" si="73"/>
        <v>0</v>
      </c>
      <c r="BH1013">
        <f t="shared" si="73"/>
        <v>0</v>
      </c>
      <c r="BI1013">
        <f t="shared" si="73"/>
        <v>0</v>
      </c>
      <c r="BJ1013">
        <f t="shared" si="72"/>
        <v>1</v>
      </c>
      <c r="BK1013">
        <f t="shared" si="74"/>
        <v>0</v>
      </c>
      <c r="BL1013">
        <f t="shared" si="74"/>
        <v>1</v>
      </c>
      <c r="BM1013">
        <f t="shared" si="74"/>
        <v>1</v>
      </c>
      <c r="BN1013">
        <f t="shared" si="74"/>
        <v>0</v>
      </c>
      <c r="BO1013">
        <f t="shared" si="74"/>
        <v>0</v>
      </c>
      <c r="BP1013">
        <f t="shared" si="74"/>
        <v>0</v>
      </c>
    </row>
    <row r="1014" spans="3:68" x14ac:dyDescent="0.2">
      <c r="C1014" s="150" t="str">
        <f>IFERROR(VLOOKUP(TABLA!F1014,BLIOTECAS!$C$1:$E$26,3,FALSE),"")</f>
        <v>Ciencias Sociales</v>
      </c>
      <c r="D1014" s="209">
        <v>43970.626388888886</v>
      </c>
      <c r="E1014" s="209" t="s">
        <v>396</v>
      </c>
      <c r="F1014" t="s">
        <v>99</v>
      </c>
      <c r="G1014" t="s">
        <v>300</v>
      </c>
      <c r="H1014" t="s">
        <v>305</v>
      </c>
      <c r="I1014" t="s">
        <v>327</v>
      </c>
      <c r="J1014" t="s">
        <v>309</v>
      </c>
      <c r="K1014" t="s">
        <v>309</v>
      </c>
      <c r="L1014" t="s">
        <v>309</v>
      </c>
      <c r="S1014" t="s">
        <v>270</v>
      </c>
      <c r="T1014" t="s">
        <v>270</v>
      </c>
      <c r="U1014">
        <v>5</v>
      </c>
      <c r="V1014">
        <v>3</v>
      </c>
      <c r="W1014">
        <v>4</v>
      </c>
      <c r="X1014">
        <v>3</v>
      </c>
      <c r="Y1014">
        <v>4</v>
      </c>
      <c r="Z1014">
        <v>5</v>
      </c>
      <c r="AA1014">
        <v>5</v>
      </c>
      <c r="AB1014">
        <v>2</v>
      </c>
      <c r="AC1014">
        <v>3</v>
      </c>
      <c r="AD1014">
        <v>4</v>
      </c>
      <c r="AF1014">
        <v>3</v>
      </c>
      <c r="AG1014">
        <v>5</v>
      </c>
      <c r="AH1014">
        <v>4</v>
      </c>
      <c r="AI1014">
        <v>4</v>
      </c>
      <c r="AJ1014">
        <v>5</v>
      </c>
      <c r="AK1014" t="s">
        <v>26</v>
      </c>
      <c r="AL1014">
        <v>4</v>
      </c>
      <c r="AM1014">
        <v>3</v>
      </c>
      <c r="AN1014" t="s">
        <v>326</v>
      </c>
      <c r="AV1014" s="109" t="s">
        <v>26</v>
      </c>
      <c r="AW1014" t="s">
        <v>26</v>
      </c>
      <c r="AY1014">
        <v>5</v>
      </c>
      <c r="AZ1014" s="109">
        <v>4</v>
      </c>
      <c r="BA1014" s="191" t="s">
        <v>311</v>
      </c>
      <c r="BB1014" t="s">
        <v>308</v>
      </c>
      <c r="BC1014" t="s">
        <v>784</v>
      </c>
      <c r="BD1014">
        <f t="shared" si="75"/>
        <v>1</v>
      </c>
      <c r="BE1014">
        <f t="shared" si="73"/>
        <v>0</v>
      </c>
      <c r="BF1014">
        <f t="shared" si="73"/>
        <v>1</v>
      </c>
      <c r="BG1014">
        <f t="shared" si="73"/>
        <v>0</v>
      </c>
      <c r="BH1014">
        <f t="shared" si="73"/>
        <v>0</v>
      </c>
      <c r="BI1014">
        <f t="shared" si="73"/>
        <v>0</v>
      </c>
      <c r="BJ1014">
        <f t="shared" ref="BJ1014:BJ1077" si="76">IF(IFERROR(FIND(BJ$1,$AN1014,1),0)&lt;&gt;0,1,0)</f>
        <v>0</v>
      </c>
      <c r="BK1014">
        <f t="shared" si="74"/>
        <v>1</v>
      </c>
      <c r="BL1014">
        <f t="shared" si="74"/>
        <v>0</v>
      </c>
      <c r="BM1014">
        <f t="shared" si="74"/>
        <v>1</v>
      </c>
      <c r="BN1014">
        <f t="shared" si="74"/>
        <v>0</v>
      </c>
      <c r="BO1014">
        <f t="shared" si="74"/>
        <v>0</v>
      </c>
      <c r="BP1014">
        <f t="shared" si="74"/>
        <v>0</v>
      </c>
    </row>
    <row r="1015" spans="3:68" x14ac:dyDescent="0.2">
      <c r="C1015" s="150" t="str">
        <f>IFERROR(VLOOKUP(TABLA!F1015,BLIOTECAS!$C$1:$E$26,3,FALSE),"")</f>
        <v>Ciencias Sociales</v>
      </c>
      <c r="D1015" s="209">
        <v>43970.625</v>
      </c>
      <c r="E1015" s="209" t="s">
        <v>396</v>
      </c>
      <c r="F1015" t="s">
        <v>92</v>
      </c>
      <c r="G1015" t="s">
        <v>320</v>
      </c>
      <c r="H1015" t="s">
        <v>320</v>
      </c>
      <c r="I1015" t="s">
        <v>316</v>
      </c>
      <c r="J1015" t="s">
        <v>92</v>
      </c>
      <c r="S1015" t="s">
        <v>26</v>
      </c>
      <c r="T1015" t="s">
        <v>26</v>
      </c>
      <c r="U1015">
        <v>1</v>
      </c>
      <c r="V1015">
        <v>1</v>
      </c>
      <c r="W1015">
        <v>2</v>
      </c>
      <c r="X1015">
        <v>1</v>
      </c>
      <c r="Y1015">
        <v>1</v>
      </c>
      <c r="Z1015">
        <v>3</v>
      </c>
      <c r="AA1015">
        <v>5</v>
      </c>
      <c r="AB1015">
        <v>1</v>
      </c>
      <c r="AC1015">
        <v>2</v>
      </c>
      <c r="AD1015">
        <v>2</v>
      </c>
      <c r="AF1015">
        <v>3</v>
      </c>
      <c r="AG1015">
        <v>3</v>
      </c>
      <c r="AH1015">
        <v>2</v>
      </c>
      <c r="AI1015">
        <v>4</v>
      </c>
      <c r="AJ1015">
        <v>4</v>
      </c>
      <c r="AK1015" t="s">
        <v>26</v>
      </c>
      <c r="AL1015">
        <v>4</v>
      </c>
      <c r="AM1015">
        <v>3</v>
      </c>
      <c r="AN1015" t="s">
        <v>345</v>
      </c>
      <c r="AV1015" s="109" t="s">
        <v>26</v>
      </c>
      <c r="AW1015" t="s">
        <v>26</v>
      </c>
      <c r="AY1015">
        <v>3</v>
      </c>
      <c r="AZ1015" s="109">
        <v>3</v>
      </c>
      <c r="BA1015" s="191" t="s">
        <v>319</v>
      </c>
      <c r="BB1015" t="s">
        <v>317</v>
      </c>
      <c r="BD1015">
        <f t="shared" si="75"/>
        <v>0</v>
      </c>
      <c r="BE1015">
        <f t="shared" si="73"/>
        <v>0</v>
      </c>
      <c r="BF1015">
        <f t="shared" si="73"/>
        <v>0</v>
      </c>
      <c r="BG1015">
        <f t="shared" si="73"/>
        <v>1</v>
      </c>
      <c r="BH1015">
        <f t="shared" si="73"/>
        <v>0</v>
      </c>
      <c r="BI1015">
        <f t="shared" si="73"/>
        <v>0</v>
      </c>
      <c r="BJ1015">
        <f t="shared" si="76"/>
        <v>0</v>
      </c>
      <c r="BK1015">
        <f t="shared" si="74"/>
        <v>0</v>
      </c>
      <c r="BL1015">
        <f t="shared" si="74"/>
        <v>0</v>
      </c>
      <c r="BM1015">
        <f t="shared" si="74"/>
        <v>1</v>
      </c>
      <c r="BN1015">
        <f t="shared" si="74"/>
        <v>0</v>
      </c>
      <c r="BO1015">
        <f t="shared" si="74"/>
        <v>0</v>
      </c>
      <c r="BP1015">
        <f t="shared" si="74"/>
        <v>0</v>
      </c>
    </row>
    <row r="1016" spans="3:68" x14ac:dyDescent="0.2">
      <c r="C1016" s="150" t="str">
        <f>IFERROR(VLOOKUP(TABLA!F1016,BLIOTECAS!$C$1:$E$26,3,FALSE),"")</f>
        <v>Ciencias Sociales</v>
      </c>
      <c r="D1016" s="209">
        <v>43970.625</v>
      </c>
      <c r="E1016" s="209" t="s">
        <v>401</v>
      </c>
      <c r="F1016" t="s">
        <v>97</v>
      </c>
      <c r="G1016" t="s">
        <v>305</v>
      </c>
      <c r="H1016" t="s">
        <v>301</v>
      </c>
      <c r="I1016" t="s">
        <v>306</v>
      </c>
      <c r="J1016" t="s">
        <v>97</v>
      </c>
      <c r="K1016" t="s">
        <v>93</v>
      </c>
      <c r="L1016" t="s">
        <v>309</v>
      </c>
      <c r="M1016" t="s">
        <v>785</v>
      </c>
      <c r="S1016" t="s">
        <v>270</v>
      </c>
      <c r="T1016" t="s">
        <v>270</v>
      </c>
      <c r="U1016">
        <v>4</v>
      </c>
      <c r="V1016">
        <v>4</v>
      </c>
      <c r="W1016">
        <v>4</v>
      </c>
      <c r="X1016">
        <v>4</v>
      </c>
      <c r="Y1016">
        <v>3</v>
      </c>
      <c r="Z1016">
        <v>5</v>
      </c>
      <c r="AA1016">
        <v>2</v>
      </c>
      <c r="AB1016">
        <v>4</v>
      </c>
      <c r="AC1016">
        <v>3</v>
      </c>
      <c r="AD1016">
        <v>4</v>
      </c>
      <c r="AF1016">
        <v>3</v>
      </c>
      <c r="AG1016">
        <v>5</v>
      </c>
      <c r="AH1016">
        <v>4</v>
      </c>
      <c r="AI1016">
        <v>3</v>
      </c>
      <c r="AJ1016">
        <v>3</v>
      </c>
      <c r="AK1016" t="s">
        <v>270</v>
      </c>
      <c r="AL1016">
        <v>4</v>
      </c>
      <c r="AM1016">
        <v>3</v>
      </c>
      <c r="AN1016" t="s">
        <v>405</v>
      </c>
      <c r="AV1016" s="109" t="s">
        <v>270</v>
      </c>
      <c r="AW1016" t="s">
        <v>270</v>
      </c>
      <c r="AX1016" t="s">
        <v>25</v>
      </c>
      <c r="AY1016">
        <v>4</v>
      </c>
      <c r="AZ1016" s="109">
        <v>4</v>
      </c>
      <c r="BA1016" s="191" t="s">
        <v>311</v>
      </c>
      <c r="BB1016" t="s">
        <v>317</v>
      </c>
      <c r="BC1016" t="s">
        <v>786</v>
      </c>
      <c r="BD1016">
        <f t="shared" si="75"/>
        <v>1</v>
      </c>
      <c r="BE1016">
        <f t="shared" si="73"/>
        <v>0</v>
      </c>
      <c r="BF1016">
        <f t="shared" si="73"/>
        <v>0</v>
      </c>
      <c r="BG1016">
        <f t="shared" si="73"/>
        <v>0</v>
      </c>
      <c r="BH1016">
        <f t="shared" si="73"/>
        <v>0</v>
      </c>
      <c r="BI1016">
        <f t="shared" si="73"/>
        <v>0</v>
      </c>
      <c r="BJ1016">
        <f t="shared" si="76"/>
        <v>1</v>
      </c>
      <c r="BK1016">
        <f t="shared" si="74"/>
        <v>1</v>
      </c>
      <c r="BL1016">
        <f t="shared" si="74"/>
        <v>1</v>
      </c>
      <c r="BM1016">
        <f t="shared" si="74"/>
        <v>1</v>
      </c>
      <c r="BN1016">
        <f t="shared" si="74"/>
        <v>0</v>
      </c>
      <c r="BO1016">
        <f t="shared" si="74"/>
        <v>0</v>
      </c>
      <c r="BP1016">
        <f t="shared" si="74"/>
        <v>0</v>
      </c>
    </row>
    <row r="1017" spans="3:68" x14ac:dyDescent="0.2">
      <c r="C1017" s="150" t="str">
        <f>IFERROR(VLOOKUP(TABLA!F1017,BLIOTECAS!$C$1:$E$26,3,FALSE),"")</f>
        <v>Ciencias Sociales</v>
      </c>
      <c r="D1017" s="209">
        <v>43970.625</v>
      </c>
      <c r="E1017" s="209" t="s">
        <v>407</v>
      </c>
      <c r="F1017" t="s">
        <v>92</v>
      </c>
      <c r="G1017" t="s">
        <v>305</v>
      </c>
      <c r="H1017" t="s">
        <v>305</v>
      </c>
      <c r="I1017" t="s">
        <v>306</v>
      </c>
      <c r="J1017" t="s">
        <v>92</v>
      </c>
      <c r="S1017" t="s">
        <v>26</v>
      </c>
      <c r="T1017" t="s">
        <v>26</v>
      </c>
      <c r="U1017">
        <v>5</v>
      </c>
      <c r="V1017">
        <v>5</v>
      </c>
      <c r="W1017">
        <v>5</v>
      </c>
      <c r="X1017">
        <v>5</v>
      </c>
      <c r="Y1017">
        <v>5</v>
      </c>
      <c r="Z1017">
        <v>5</v>
      </c>
      <c r="AA1017">
        <v>5</v>
      </c>
      <c r="AB1017">
        <v>5</v>
      </c>
      <c r="AC1017">
        <v>5</v>
      </c>
      <c r="AD1017">
        <v>5</v>
      </c>
      <c r="AF1017">
        <v>5</v>
      </c>
      <c r="AG1017">
        <v>5</v>
      </c>
      <c r="AH1017">
        <v>5</v>
      </c>
      <c r="AI1017">
        <v>5</v>
      </c>
      <c r="AJ1017">
        <v>5</v>
      </c>
      <c r="AK1017" t="s">
        <v>270</v>
      </c>
      <c r="AL1017">
        <v>5</v>
      </c>
      <c r="AM1017">
        <v>5</v>
      </c>
      <c r="AN1017" t="s">
        <v>408</v>
      </c>
      <c r="AV1017" s="109" t="s">
        <v>26</v>
      </c>
      <c r="AW1017" t="s">
        <v>26</v>
      </c>
      <c r="AY1017">
        <v>3</v>
      </c>
      <c r="AZ1017" s="109">
        <v>3</v>
      </c>
      <c r="BA1017" s="191" t="s">
        <v>303</v>
      </c>
      <c r="BB1017" t="s">
        <v>304</v>
      </c>
      <c r="BD1017">
        <f t="shared" si="75"/>
        <v>1</v>
      </c>
      <c r="BE1017">
        <f t="shared" si="73"/>
        <v>0</v>
      </c>
      <c r="BF1017">
        <f t="shared" si="73"/>
        <v>0</v>
      </c>
      <c r="BG1017">
        <f t="shared" si="73"/>
        <v>0</v>
      </c>
      <c r="BH1017">
        <f t="shared" si="73"/>
        <v>0</v>
      </c>
      <c r="BI1017">
        <f t="shared" si="73"/>
        <v>0</v>
      </c>
      <c r="BJ1017">
        <f t="shared" si="76"/>
        <v>1</v>
      </c>
      <c r="BK1017">
        <f t="shared" si="74"/>
        <v>0</v>
      </c>
      <c r="BL1017">
        <f t="shared" si="74"/>
        <v>1</v>
      </c>
      <c r="BM1017">
        <f t="shared" si="74"/>
        <v>1</v>
      </c>
      <c r="BN1017">
        <f t="shared" si="74"/>
        <v>0</v>
      </c>
      <c r="BO1017">
        <f t="shared" si="74"/>
        <v>0</v>
      </c>
      <c r="BP1017">
        <f t="shared" si="74"/>
        <v>0</v>
      </c>
    </row>
    <row r="1018" spans="3:68" x14ac:dyDescent="0.2">
      <c r="C1018" s="150" t="str">
        <f>IFERROR(VLOOKUP(TABLA!F1018,BLIOTECAS!$C$1:$E$26,3,FALSE),"")</f>
        <v>Humanidades</v>
      </c>
      <c r="D1018" s="209">
        <v>43970.625</v>
      </c>
      <c r="E1018" s="209" t="s">
        <v>396</v>
      </c>
      <c r="F1018" t="s">
        <v>100</v>
      </c>
      <c r="G1018" t="s">
        <v>300</v>
      </c>
      <c r="H1018" t="s">
        <v>305</v>
      </c>
      <c r="I1018" t="s">
        <v>306</v>
      </c>
      <c r="J1018" t="s">
        <v>108</v>
      </c>
      <c r="K1018" t="s">
        <v>106</v>
      </c>
      <c r="L1018" t="s">
        <v>100</v>
      </c>
      <c r="S1018" t="s">
        <v>270</v>
      </c>
      <c r="T1018" t="s">
        <v>270</v>
      </c>
      <c r="U1018">
        <v>3</v>
      </c>
      <c r="V1018">
        <v>4</v>
      </c>
      <c r="W1018">
        <v>4</v>
      </c>
      <c r="X1018">
        <v>3</v>
      </c>
      <c r="Y1018">
        <v>4</v>
      </c>
      <c r="Z1018">
        <v>5</v>
      </c>
      <c r="AA1018">
        <v>5</v>
      </c>
      <c r="AB1018">
        <v>4</v>
      </c>
      <c r="AC1018">
        <v>4</v>
      </c>
      <c r="AD1018">
        <v>4</v>
      </c>
      <c r="AF1018">
        <v>4</v>
      </c>
      <c r="AG1018">
        <v>5</v>
      </c>
      <c r="AH1018">
        <v>4</v>
      </c>
      <c r="AI1018">
        <v>1</v>
      </c>
      <c r="AJ1018">
        <v>3</v>
      </c>
      <c r="AK1018" t="s">
        <v>26</v>
      </c>
      <c r="AL1018">
        <v>4</v>
      </c>
      <c r="AM1018">
        <v>3</v>
      </c>
      <c r="AN1018" t="s">
        <v>334</v>
      </c>
      <c r="AV1018" s="109" t="s">
        <v>26</v>
      </c>
      <c r="AW1018" t="s">
        <v>26</v>
      </c>
      <c r="AY1018">
        <v>5</v>
      </c>
      <c r="AZ1018" s="109">
        <v>5</v>
      </c>
      <c r="BA1018" s="191" t="s">
        <v>311</v>
      </c>
      <c r="BB1018" t="s">
        <v>308</v>
      </c>
      <c r="BD1018">
        <f t="shared" si="75"/>
        <v>1</v>
      </c>
      <c r="BE1018">
        <f t="shared" si="73"/>
        <v>0</v>
      </c>
      <c r="BF1018">
        <f t="shared" si="73"/>
        <v>0</v>
      </c>
      <c r="BG1018">
        <f t="shared" si="73"/>
        <v>0</v>
      </c>
      <c r="BH1018">
        <f t="shared" si="73"/>
        <v>0</v>
      </c>
      <c r="BI1018">
        <f t="shared" si="73"/>
        <v>0</v>
      </c>
      <c r="BJ1018">
        <f t="shared" si="76"/>
        <v>0</v>
      </c>
      <c r="BK1018">
        <f t="shared" si="74"/>
        <v>1</v>
      </c>
      <c r="BL1018">
        <f t="shared" si="74"/>
        <v>0</v>
      </c>
      <c r="BM1018">
        <f t="shared" si="74"/>
        <v>0</v>
      </c>
      <c r="BN1018">
        <f t="shared" si="74"/>
        <v>0</v>
      </c>
      <c r="BO1018">
        <f t="shared" si="74"/>
        <v>0</v>
      </c>
      <c r="BP1018">
        <f t="shared" si="74"/>
        <v>0</v>
      </c>
    </row>
    <row r="1019" spans="3:68" x14ac:dyDescent="0.2">
      <c r="C1019" s="150" t="str">
        <f>IFERROR(VLOOKUP(TABLA!F1019,BLIOTECAS!$C$1:$E$26,3,FALSE),"")</f>
        <v>Ciencias de la Salud</v>
      </c>
      <c r="D1019" s="209">
        <v>43970.625</v>
      </c>
      <c r="E1019" s="209" t="s">
        <v>396</v>
      </c>
      <c r="F1019" t="s">
        <v>108</v>
      </c>
      <c r="G1019" t="s">
        <v>301</v>
      </c>
      <c r="H1019" t="s">
        <v>305</v>
      </c>
      <c r="I1019" t="s">
        <v>327</v>
      </c>
      <c r="J1019" t="s">
        <v>309</v>
      </c>
      <c r="K1019" t="s">
        <v>108</v>
      </c>
      <c r="L1019" t="s">
        <v>104</v>
      </c>
      <c r="S1019" t="s">
        <v>270</v>
      </c>
      <c r="T1019" t="s">
        <v>270</v>
      </c>
      <c r="U1019">
        <v>4</v>
      </c>
      <c r="V1019">
        <v>3</v>
      </c>
      <c r="W1019">
        <v>3</v>
      </c>
      <c r="X1019">
        <v>2</v>
      </c>
      <c r="Y1019">
        <v>5</v>
      </c>
      <c r="Z1019">
        <v>5</v>
      </c>
      <c r="AA1019">
        <v>4</v>
      </c>
      <c r="AB1019">
        <v>3</v>
      </c>
      <c r="AC1019">
        <v>4</v>
      </c>
      <c r="AD1019">
        <v>4</v>
      </c>
      <c r="AF1019">
        <v>4</v>
      </c>
      <c r="AG1019">
        <v>5</v>
      </c>
      <c r="AH1019">
        <v>5</v>
      </c>
      <c r="AI1019">
        <v>3</v>
      </c>
      <c r="AJ1019">
        <v>4</v>
      </c>
      <c r="AK1019" t="s">
        <v>26</v>
      </c>
      <c r="AL1019">
        <v>5</v>
      </c>
      <c r="AM1019">
        <v>5</v>
      </c>
      <c r="AN1019" t="s">
        <v>345</v>
      </c>
      <c r="AV1019" s="109" t="s">
        <v>26</v>
      </c>
      <c r="AW1019" t="s">
        <v>26</v>
      </c>
      <c r="AY1019">
        <v>4</v>
      </c>
      <c r="AZ1019" s="109">
        <v>5</v>
      </c>
      <c r="BA1019" s="191" t="s">
        <v>303</v>
      </c>
      <c r="BB1019" t="s">
        <v>304</v>
      </c>
      <c r="BD1019">
        <f t="shared" si="75"/>
        <v>1</v>
      </c>
      <c r="BE1019">
        <f t="shared" si="73"/>
        <v>0</v>
      </c>
      <c r="BF1019">
        <f t="shared" si="73"/>
        <v>1</v>
      </c>
      <c r="BG1019">
        <f t="shared" si="73"/>
        <v>0</v>
      </c>
      <c r="BH1019">
        <f t="shared" si="73"/>
        <v>0</v>
      </c>
      <c r="BI1019">
        <f t="shared" si="73"/>
        <v>0</v>
      </c>
      <c r="BJ1019">
        <f t="shared" si="76"/>
        <v>0</v>
      </c>
      <c r="BK1019">
        <f t="shared" si="74"/>
        <v>0</v>
      </c>
      <c r="BL1019">
        <f t="shared" si="74"/>
        <v>0</v>
      </c>
      <c r="BM1019">
        <f t="shared" si="74"/>
        <v>1</v>
      </c>
      <c r="BN1019">
        <f t="shared" si="74"/>
        <v>0</v>
      </c>
      <c r="BO1019">
        <f t="shared" si="74"/>
        <v>0</v>
      </c>
      <c r="BP1019">
        <f t="shared" si="74"/>
        <v>0</v>
      </c>
    </row>
    <row r="1020" spans="3:68" x14ac:dyDescent="0.2">
      <c r="C1020" s="150" t="str">
        <f>IFERROR(VLOOKUP(TABLA!F1020,BLIOTECAS!$C$1:$E$26,3,FALSE),"")</f>
        <v>Humanidades</v>
      </c>
      <c r="D1020" s="209">
        <v>43970.624305555553</v>
      </c>
      <c r="E1020" s="209" t="s">
        <v>407</v>
      </c>
      <c r="F1020" t="s">
        <v>104</v>
      </c>
      <c r="G1020" t="s">
        <v>300</v>
      </c>
      <c r="H1020" t="s">
        <v>305</v>
      </c>
      <c r="I1020" t="s">
        <v>327</v>
      </c>
      <c r="J1020" t="s">
        <v>89</v>
      </c>
      <c r="K1020" t="s">
        <v>309</v>
      </c>
      <c r="L1020" t="s">
        <v>104</v>
      </c>
      <c r="M1020" t="s">
        <v>165</v>
      </c>
      <c r="S1020" t="s">
        <v>26</v>
      </c>
      <c r="T1020" t="s">
        <v>270</v>
      </c>
      <c r="U1020">
        <v>4</v>
      </c>
      <c r="V1020">
        <v>3</v>
      </c>
      <c r="W1020">
        <v>2</v>
      </c>
      <c r="X1020">
        <v>3</v>
      </c>
      <c r="Y1020">
        <v>5</v>
      </c>
      <c r="Z1020">
        <v>5</v>
      </c>
      <c r="AA1020">
        <v>3</v>
      </c>
      <c r="AB1020">
        <v>1</v>
      </c>
      <c r="AC1020">
        <v>5</v>
      </c>
      <c r="AD1020">
        <v>5</v>
      </c>
      <c r="AF1020">
        <v>3</v>
      </c>
      <c r="AG1020">
        <v>5</v>
      </c>
      <c r="AH1020">
        <v>5</v>
      </c>
      <c r="AI1020">
        <v>5</v>
      </c>
      <c r="AJ1020">
        <v>5</v>
      </c>
      <c r="AK1020" t="s">
        <v>270</v>
      </c>
      <c r="AL1020">
        <v>4</v>
      </c>
      <c r="AM1020">
        <v>2</v>
      </c>
      <c r="AN1020" t="s">
        <v>400</v>
      </c>
      <c r="AV1020" s="109" t="s">
        <v>26</v>
      </c>
      <c r="AW1020" t="s">
        <v>26</v>
      </c>
      <c r="AY1020">
        <v>5</v>
      </c>
      <c r="AZ1020" s="109">
        <v>5</v>
      </c>
      <c r="BA1020" s="191" t="s">
        <v>303</v>
      </c>
      <c r="BB1020" t="s">
        <v>308</v>
      </c>
      <c r="BD1020">
        <f t="shared" si="75"/>
        <v>1</v>
      </c>
      <c r="BE1020">
        <f t="shared" si="73"/>
        <v>0</v>
      </c>
      <c r="BF1020">
        <f t="shared" si="73"/>
        <v>1</v>
      </c>
      <c r="BG1020">
        <f t="shared" si="73"/>
        <v>0</v>
      </c>
      <c r="BH1020">
        <f t="shared" si="73"/>
        <v>0</v>
      </c>
      <c r="BI1020">
        <f t="shared" si="73"/>
        <v>0</v>
      </c>
      <c r="BJ1020">
        <f t="shared" si="76"/>
        <v>0</v>
      </c>
      <c r="BK1020">
        <f t="shared" si="74"/>
        <v>0</v>
      </c>
      <c r="BL1020">
        <f t="shared" si="74"/>
        <v>1</v>
      </c>
      <c r="BM1020">
        <f t="shared" si="74"/>
        <v>1</v>
      </c>
      <c r="BN1020">
        <f t="shared" si="74"/>
        <v>0</v>
      </c>
      <c r="BO1020">
        <f t="shared" si="74"/>
        <v>0</v>
      </c>
      <c r="BP1020">
        <f t="shared" si="74"/>
        <v>0</v>
      </c>
    </row>
    <row r="1021" spans="3:68" x14ac:dyDescent="0.2">
      <c r="C1021" s="150" t="str">
        <f>IFERROR(VLOOKUP(TABLA!F1021,BLIOTECAS!$C$1:$E$26,3,FALSE),"")</f>
        <v>Humanidades</v>
      </c>
      <c r="D1021" s="209">
        <v>43970.624305555553</v>
      </c>
      <c r="E1021" s="209" t="s">
        <v>396</v>
      </c>
      <c r="F1021" t="s">
        <v>89</v>
      </c>
      <c r="G1021" t="s">
        <v>300</v>
      </c>
      <c r="H1021" t="s">
        <v>320</v>
      </c>
      <c r="I1021" t="s">
        <v>306</v>
      </c>
      <c r="J1021" t="s">
        <v>89</v>
      </c>
      <c r="K1021" t="s">
        <v>92</v>
      </c>
      <c r="S1021" t="s">
        <v>26</v>
      </c>
      <c r="T1021" t="s">
        <v>270</v>
      </c>
      <c r="U1021">
        <v>2</v>
      </c>
      <c r="V1021">
        <v>1</v>
      </c>
      <c r="W1021">
        <v>2</v>
      </c>
      <c r="X1021">
        <v>3</v>
      </c>
      <c r="Y1021">
        <v>5</v>
      </c>
      <c r="Z1021">
        <v>5</v>
      </c>
      <c r="AA1021">
        <v>5</v>
      </c>
      <c r="AB1021">
        <v>3</v>
      </c>
      <c r="AC1021">
        <v>2</v>
      </c>
      <c r="AD1021">
        <v>2</v>
      </c>
      <c r="AF1021">
        <v>3</v>
      </c>
      <c r="AG1021">
        <v>5</v>
      </c>
      <c r="AH1021">
        <v>4</v>
      </c>
      <c r="AI1021">
        <v>1</v>
      </c>
      <c r="AJ1021">
        <v>3</v>
      </c>
      <c r="AK1021" t="s">
        <v>270</v>
      </c>
      <c r="AL1021">
        <v>4</v>
      </c>
      <c r="AM1021">
        <v>1</v>
      </c>
      <c r="AN1021" t="s">
        <v>354</v>
      </c>
      <c r="AV1021" s="109" t="s">
        <v>26</v>
      </c>
      <c r="AW1021" t="s">
        <v>26</v>
      </c>
      <c r="AY1021">
        <v>5</v>
      </c>
      <c r="AZ1021" s="109">
        <v>5</v>
      </c>
      <c r="BA1021" s="191" t="s">
        <v>303</v>
      </c>
      <c r="BB1021" t="s">
        <v>317</v>
      </c>
      <c r="BD1021">
        <f t="shared" si="75"/>
        <v>1</v>
      </c>
      <c r="BE1021">
        <f t="shared" si="73"/>
        <v>0</v>
      </c>
      <c r="BF1021">
        <f t="shared" si="73"/>
        <v>0</v>
      </c>
      <c r="BG1021">
        <f t="shared" si="73"/>
        <v>0</v>
      </c>
      <c r="BH1021">
        <f t="shared" si="73"/>
        <v>0</v>
      </c>
      <c r="BI1021">
        <f t="shared" si="73"/>
        <v>0</v>
      </c>
      <c r="BJ1021">
        <f t="shared" si="76"/>
        <v>1</v>
      </c>
      <c r="BK1021">
        <f t="shared" si="74"/>
        <v>0</v>
      </c>
      <c r="BL1021">
        <f t="shared" si="74"/>
        <v>0</v>
      </c>
      <c r="BM1021">
        <f t="shared" si="74"/>
        <v>1</v>
      </c>
      <c r="BN1021">
        <f t="shared" si="74"/>
        <v>0</v>
      </c>
      <c r="BO1021">
        <f t="shared" si="74"/>
        <v>0</v>
      </c>
      <c r="BP1021">
        <f t="shared" si="74"/>
        <v>0</v>
      </c>
    </row>
    <row r="1022" spans="3:68" x14ac:dyDescent="0.2">
      <c r="C1022" s="150" t="str">
        <f>IFERROR(VLOOKUP(TABLA!F1022,BLIOTECAS!$C$1:$E$26,3,FALSE),"")</f>
        <v>Humanidades</v>
      </c>
      <c r="D1022" s="209">
        <v>43970.623611111114</v>
      </c>
      <c r="E1022" s="209" t="s">
        <v>396</v>
      </c>
      <c r="F1022" t="s">
        <v>89</v>
      </c>
      <c r="G1022" t="s">
        <v>300</v>
      </c>
      <c r="H1022" t="s">
        <v>300</v>
      </c>
      <c r="I1022" t="s">
        <v>327</v>
      </c>
      <c r="S1022" t="s">
        <v>270</v>
      </c>
      <c r="T1022" t="s">
        <v>270</v>
      </c>
      <c r="U1022">
        <v>4</v>
      </c>
      <c r="V1022">
        <v>2</v>
      </c>
      <c r="W1022">
        <v>2</v>
      </c>
      <c r="X1022">
        <v>1</v>
      </c>
      <c r="Y1022">
        <v>5</v>
      </c>
      <c r="Z1022">
        <v>5</v>
      </c>
      <c r="AA1022">
        <v>3</v>
      </c>
      <c r="AB1022">
        <v>1</v>
      </c>
      <c r="AC1022">
        <v>5</v>
      </c>
      <c r="AD1022">
        <v>4</v>
      </c>
      <c r="AF1022">
        <v>3</v>
      </c>
      <c r="AG1022">
        <v>5</v>
      </c>
      <c r="AH1022">
        <v>3</v>
      </c>
      <c r="AI1022">
        <v>3</v>
      </c>
      <c r="AJ1022">
        <v>4</v>
      </c>
      <c r="AK1022" t="s">
        <v>270</v>
      </c>
      <c r="AL1022">
        <v>3</v>
      </c>
      <c r="AM1022">
        <v>3</v>
      </c>
      <c r="AN1022" t="s">
        <v>428</v>
      </c>
      <c r="AV1022" s="109" t="s">
        <v>270</v>
      </c>
      <c r="AW1022" t="s">
        <v>270</v>
      </c>
      <c r="AX1022" t="s">
        <v>313</v>
      </c>
      <c r="AY1022">
        <v>5</v>
      </c>
      <c r="AZ1022" s="109">
        <v>5</v>
      </c>
      <c r="BA1022" s="191" t="s">
        <v>303</v>
      </c>
      <c r="BB1022" t="s">
        <v>317</v>
      </c>
      <c r="BD1022">
        <f t="shared" si="75"/>
        <v>1</v>
      </c>
      <c r="BE1022">
        <f t="shared" si="73"/>
        <v>0</v>
      </c>
      <c r="BF1022">
        <f t="shared" si="73"/>
        <v>1</v>
      </c>
      <c r="BG1022">
        <f t="shared" si="73"/>
        <v>0</v>
      </c>
      <c r="BH1022">
        <f t="shared" si="73"/>
        <v>0</v>
      </c>
      <c r="BI1022">
        <f t="shared" si="73"/>
        <v>0</v>
      </c>
      <c r="BJ1022">
        <f t="shared" si="76"/>
        <v>0</v>
      </c>
      <c r="BK1022">
        <f t="shared" si="74"/>
        <v>1</v>
      </c>
      <c r="BL1022">
        <f t="shared" si="74"/>
        <v>1</v>
      </c>
      <c r="BM1022">
        <f t="shared" si="74"/>
        <v>1</v>
      </c>
      <c r="BN1022">
        <f t="shared" si="74"/>
        <v>0</v>
      </c>
      <c r="BO1022">
        <f t="shared" si="74"/>
        <v>0</v>
      </c>
      <c r="BP1022">
        <f t="shared" si="74"/>
        <v>0</v>
      </c>
    </row>
    <row r="1023" spans="3:68" x14ac:dyDescent="0.2">
      <c r="C1023" s="150" t="str">
        <f>IFERROR(VLOOKUP(TABLA!F1023,BLIOTECAS!$C$1:$E$26,3,FALSE),"")</f>
        <v>Ciencias de la Salud</v>
      </c>
      <c r="D1023" s="209">
        <v>43970.622916666667</v>
      </c>
      <c r="E1023" s="209" t="s">
        <v>396</v>
      </c>
      <c r="F1023" t="s">
        <v>222</v>
      </c>
      <c r="G1023" t="s">
        <v>397</v>
      </c>
      <c r="H1023" t="s">
        <v>300</v>
      </c>
      <c r="I1023" t="s">
        <v>306</v>
      </c>
      <c r="J1023" t="s">
        <v>222</v>
      </c>
      <c r="K1023" t="s">
        <v>106</v>
      </c>
      <c r="L1023" t="s">
        <v>309</v>
      </c>
      <c r="M1023" t="s">
        <v>787</v>
      </c>
      <c r="S1023" t="s">
        <v>26</v>
      </c>
      <c r="T1023" t="s">
        <v>26</v>
      </c>
      <c r="U1023">
        <v>1</v>
      </c>
      <c r="V1023">
        <v>2</v>
      </c>
      <c r="W1023">
        <v>1</v>
      </c>
      <c r="X1023">
        <v>1</v>
      </c>
      <c r="Y1023">
        <v>5</v>
      </c>
      <c r="Z1023">
        <v>5</v>
      </c>
      <c r="AA1023">
        <v>5</v>
      </c>
      <c r="AB1023">
        <v>1</v>
      </c>
      <c r="AC1023">
        <v>3</v>
      </c>
      <c r="AD1023">
        <v>3</v>
      </c>
      <c r="AF1023">
        <v>2</v>
      </c>
      <c r="AG1023">
        <v>4</v>
      </c>
      <c r="AH1023">
        <v>2</v>
      </c>
      <c r="AI1023">
        <v>3</v>
      </c>
      <c r="AJ1023">
        <v>1</v>
      </c>
      <c r="AK1023" t="s">
        <v>26</v>
      </c>
      <c r="AL1023">
        <v>3</v>
      </c>
      <c r="AM1023">
        <v>3</v>
      </c>
      <c r="AN1023" t="s">
        <v>788</v>
      </c>
      <c r="AV1023" s="109" t="s">
        <v>26</v>
      </c>
      <c r="AW1023" t="s">
        <v>26</v>
      </c>
      <c r="AY1023">
        <v>5</v>
      </c>
      <c r="AZ1023" s="109">
        <v>4</v>
      </c>
      <c r="BA1023" s="191" t="s">
        <v>311</v>
      </c>
      <c r="BB1023" t="s">
        <v>308</v>
      </c>
      <c r="BD1023">
        <f t="shared" si="75"/>
        <v>1</v>
      </c>
      <c r="BE1023">
        <f t="shared" si="73"/>
        <v>0</v>
      </c>
      <c r="BF1023">
        <f t="shared" si="73"/>
        <v>0</v>
      </c>
      <c r="BG1023">
        <f t="shared" si="73"/>
        <v>0</v>
      </c>
      <c r="BH1023">
        <f t="shared" si="73"/>
        <v>0</v>
      </c>
      <c r="BI1023">
        <f t="shared" si="73"/>
        <v>0</v>
      </c>
      <c r="BJ1023">
        <f t="shared" si="76"/>
        <v>0</v>
      </c>
      <c r="BK1023">
        <f t="shared" si="74"/>
        <v>0</v>
      </c>
      <c r="BL1023">
        <f t="shared" si="74"/>
        <v>1</v>
      </c>
      <c r="BM1023">
        <f t="shared" si="74"/>
        <v>1</v>
      </c>
      <c r="BN1023">
        <f t="shared" si="74"/>
        <v>0</v>
      </c>
      <c r="BO1023">
        <f t="shared" si="74"/>
        <v>0</v>
      </c>
      <c r="BP1023">
        <f t="shared" si="74"/>
        <v>0</v>
      </c>
    </row>
    <row r="1024" spans="3:68" x14ac:dyDescent="0.2">
      <c r="C1024" s="150" t="str">
        <f>IFERROR(VLOOKUP(TABLA!F1024,BLIOTECAS!$C$1:$E$26,3,FALSE),"")</f>
        <v>Ciencias de la Salud</v>
      </c>
      <c r="D1024" s="209">
        <v>43970.622916666667</v>
      </c>
      <c r="E1024" s="209" t="s">
        <v>396</v>
      </c>
      <c r="F1024" t="s">
        <v>106</v>
      </c>
      <c r="G1024" t="s">
        <v>300</v>
      </c>
      <c r="H1024" t="s">
        <v>305</v>
      </c>
      <c r="I1024" t="s">
        <v>306</v>
      </c>
      <c r="J1024" t="s">
        <v>106</v>
      </c>
      <c r="K1024" t="s">
        <v>309</v>
      </c>
      <c r="S1024" t="s">
        <v>270</v>
      </c>
      <c r="T1024" t="s">
        <v>270</v>
      </c>
      <c r="U1024">
        <v>3</v>
      </c>
      <c r="V1024">
        <v>1</v>
      </c>
      <c r="W1024">
        <v>3</v>
      </c>
      <c r="X1024">
        <v>2</v>
      </c>
      <c r="Y1024">
        <v>5</v>
      </c>
      <c r="Z1024">
        <v>3</v>
      </c>
      <c r="AA1024">
        <v>5</v>
      </c>
      <c r="AB1024">
        <v>1</v>
      </c>
      <c r="AC1024">
        <v>5</v>
      </c>
      <c r="AD1024">
        <v>3</v>
      </c>
      <c r="AF1024">
        <v>4</v>
      </c>
      <c r="AG1024">
        <v>5</v>
      </c>
      <c r="AH1024">
        <v>5</v>
      </c>
      <c r="AI1024">
        <v>3</v>
      </c>
      <c r="AJ1024">
        <v>4</v>
      </c>
      <c r="AK1024" t="s">
        <v>26</v>
      </c>
      <c r="AL1024">
        <v>4</v>
      </c>
      <c r="AM1024">
        <v>3</v>
      </c>
      <c r="AN1024" t="s">
        <v>405</v>
      </c>
      <c r="AV1024" s="109" t="s">
        <v>26</v>
      </c>
      <c r="AW1024" t="s">
        <v>26</v>
      </c>
      <c r="AY1024">
        <v>5</v>
      </c>
      <c r="AZ1024" s="109">
        <v>5</v>
      </c>
      <c r="BA1024" s="191" t="s">
        <v>311</v>
      </c>
      <c r="BB1024" t="s">
        <v>308</v>
      </c>
      <c r="BD1024">
        <f t="shared" si="75"/>
        <v>1</v>
      </c>
      <c r="BE1024">
        <f t="shared" si="73"/>
        <v>0</v>
      </c>
      <c r="BF1024">
        <f t="shared" si="73"/>
        <v>0</v>
      </c>
      <c r="BG1024">
        <f t="shared" si="73"/>
        <v>0</v>
      </c>
      <c r="BH1024">
        <f t="shared" si="73"/>
        <v>0</v>
      </c>
      <c r="BI1024">
        <f t="shared" si="73"/>
        <v>0</v>
      </c>
      <c r="BJ1024">
        <f t="shared" si="76"/>
        <v>1</v>
      </c>
      <c r="BK1024">
        <f t="shared" si="74"/>
        <v>1</v>
      </c>
      <c r="BL1024">
        <f t="shared" si="74"/>
        <v>1</v>
      </c>
      <c r="BM1024">
        <f t="shared" si="74"/>
        <v>1</v>
      </c>
      <c r="BN1024">
        <f t="shared" si="74"/>
        <v>0</v>
      </c>
      <c r="BO1024">
        <f t="shared" si="74"/>
        <v>0</v>
      </c>
      <c r="BP1024">
        <f t="shared" si="74"/>
        <v>0</v>
      </c>
    </row>
    <row r="1025" spans="3:68" x14ac:dyDescent="0.2">
      <c r="C1025" s="150" t="str">
        <f>IFERROR(VLOOKUP(TABLA!F1025,BLIOTECAS!$C$1:$E$26,3,FALSE),"")</f>
        <v>Ciencias Sociales</v>
      </c>
      <c r="D1025" s="209">
        <v>43970.622916666667</v>
      </c>
      <c r="E1025" s="209" t="s">
        <v>396</v>
      </c>
      <c r="F1025" t="s">
        <v>97</v>
      </c>
      <c r="G1025" t="s">
        <v>300</v>
      </c>
      <c r="H1025" t="s">
        <v>300</v>
      </c>
      <c r="I1025" t="s">
        <v>315</v>
      </c>
      <c r="J1025" t="s">
        <v>97</v>
      </c>
      <c r="K1025" t="s">
        <v>97</v>
      </c>
      <c r="L1025" t="s">
        <v>97</v>
      </c>
      <c r="S1025" t="s">
        <v>26</v>
      </c>
      <c r="T1025" t="s">
        <v>270</v>
      </c>
      <c r="U1025">
        <v>4</v>
      </c>
      <c r="V1025">
        <v>1</v>
      </c>
      <c r="W1025">
        <v>4</v>
      </c>
      <c r="X1025">
        <v>1</v>
      </c>
      <c r="Y1025">
        <v>3</v>
      </c>
      <c r="Z1025">
        <v>3</v>
      </c>
      <c r="AA1025">
        <v>3</v>
      </c>
      <c r="AB1025">
        <v>1</v>
      </c>
      <c r="AC1025">
        <v>3</v>
      </c>
      <c r="AD1025">
        <v>3</v>
      </c>
      <c r="AF1025">
        <v>4</v>
      </c>
      <c r="AG1025">
        <v>4</v>
      </c>
      <c r="AH1025">
        <v>4</v>
      </c>
      <c r="AI1025">
        <v>4</v>
      </c>
      <c r="AJ1025">
        <v>4</v>
      </c>
      <c r="AK1025" t="s">
        <v>26</v>
      </c>
      <c r="AL1025">
        <v>4</v>
      </c>
      <c r="AM1025">
        <v>3</v>
      </c>
      <c r="AN1025" t="s">
        <v>408</v>
      </c>
      <c r="AV1025" s="109" t="s">
        <v>26</v>
      </c>
      <c r="AW1025" t="s">
        <v>26</v>
      </c>
      <c r="AY1025">
        <v>4</v>
      </c>
      <c r="AZ1025" s="109">
        <v>4</v>
      </c>
      <c r="BA1025" s="191" t="s">
        <v>311</v>
      </c>
      <c r="BD1025">
        <f t="shared" si="75"/>
        <v>0</v>
      </c>
      <c r="BE1025">
        <f t="shared" si="73"/>
        <v>1</v>
      </c>
      <c r="BF1025">
        <f t="shared" si="73"/>
        <v>0</v>
      </c>
      <c r="BG1025">
        <f t="shared" si="73"/>
        <v>0</v>
      </c>
      <c r="BH1025">
        <f t="shared" si="73"/>
        <v>0</v>
      </c>
      <c r="BI1025">
        <f t="shared" si="73"/>
        <v>0</v>
      </c>
      <c r="BJ1025">
        <f t="shared" si="76"/>
        <v>1</v>
      </c>
      <c r="BK1025">
        <f t="shared" si="74"/>
        <v>0</v>
      </c>
      <c r="BL1025">
        <f t="shared" si="74"/>
        <v>1</v>
      </c>
      <c r="BM1025">
        <f t="shared" si="74"/>
        <v>1</v>
      </c>
      <c r="BN1025">
        <f t="shared" si="74"/>
        <v>0</v>
      </c>
      <c r="BO1025">
        <f t="shared" si="74"/>
        <v>0</v>
      </c>
      <c r="BP1025">
        <f t="shared" si="74"/>
        <v>0</v>
      </c>
    </row>
    <row r="1026" spans="3:68" x14ac:dyDescent="0.2">
      <c r="C1026" s="150" t="str">
        <f>IFERROR(VLOOKUP(TABLA!F1026,BLIOTECAS!$C$1:$E$26,3,FALSE),"")</f>
        <v>Ciencias Experimentales</v>
      </c>
      <c r="D1026" s="209">
        <v>43970.62222222222</v>
      </c>
      <c r="E1026" s="209" t="s">
        <v>396</v>
      </c>
      <c r="F1026" t="s">
        <v>96</v>
      </c>
      <c r="G1026" t="s">
        <v>305</v>
      </c>
      <c r="H1026" t="s">
        <v>320</v>
      </c>
      <c r="I1026" t="s">
        <v>306</v>
      </c>
      <c r="J1026" t="s">
        <v>96</v>
      </c>
      <c r="M1026" t="s">
        <v>789</v>
      </c>
      <c r="S1026" t="s">
        <v>270</v>
      </c>
      <c r="T1026" t="s">
        <v>270</v>
      </c>
      <c r="U1026">
        <v>4</v>
      </c>
      <c r="V1026">
        <v>1</v>
      </c>
      <c r="W1026">
        <v>1</v>
      </c>
      <c r="X1026">
        <v>5</v>
      </c>
      <c r="Y1026">
        <v>5</v>
      </c>
      <c r="Z1026">
        <v>4</v>
      </c>
      <c r="AA1026">
        <v>5</v>
      </c>
      <c r="AB1026">
        <v>1</v>
      </c>
      <c r="AC1026">
        <v>5</v>
      </c>
      <c r="AD1026">
        <v>5</v>
      </c>
      <c r="AF1026">
        <v>3</v>
      </c>
      <c r="AG1026">
        <v>3</v>
      </c>
      <c r="AH1026">
        <v>3</v>
      </c>
      <c r="AI1026">
        <v>1</v>
      </c>
      <c r="AJ1026">
        <v>5</v>
      </c>
      <c r="AK1026" t="s">
        <v>26</v>
      </c>
      <c r="AL1026">
        <v>3</v>
      </c>
      <c r="AM1026">
        <v>3</v>
      </c>
      <c r="AN1026" t="s">
        <v>408</v>
      </c>
      <c r="AV1026" s="109" t="s">
        <v>26</v>
      </c>
      <c r="AW1026" t="s">
        <v>26</v>
      </c>
      <c r="AY1026">
        <v>5</v>
      </c>
      <c r="AZ1026" s="109">
        <v>5</v>
      </c>
      <c r="BA1026" s="191" t="s">
        <v>311</v>
      </c>
      <c r="BB1026" t="s">
        <v>317</v>
      </c>
      <c r="BD1026">
        <f t="shared" si="75"/>
        <v>1</v>
      </c>
      <c r="BE1026">
        <f t="shared" si="73"/>
        <v>0</v>
      </c>
      <c r="BF1026">
        <f t="shared" si="73"/>
        <v>0</v>
      </c>
      <c r="BG1026">
        <f t="shared" si="73"/>
        <v>0</v>
      </c>
      <c r="BH1026">
        <f t="shared" si="73"/>
        <v>0</v>
      </c>
      <c r="BI1026">
        <f t="shared" si="73"/>
        <v>0</v>
      </c>
      <c r="BJ1026">
        <f t="shared" si="76"/>
        <v>1</v>
      </c>
      <c r="BK1026">
        <f t="shared" si="74"/>
        <v>0</v>
      </c>
      <c r="BL1026">
        <f t="shared" si="74"/>
        <v>1</v>
      </c>
      <c r="BM1026">
        <f t="shared" si="74"/>
        <v>1</v>
      </c>
      <c r="BN1026">
        <f t="shared" si="74"/>
        <v>0</v>
      </c>
      <c r="BO1026">
        <f t="shared" si="74"/>
        <v>0</v>
      </c>
      <c r="BP1026">
        <f t="shared" si="74"/>
        <v>0</v>
      </c>
    </row>
    <row r="1027" spans="3:68" x14ac:dyDescent="0.2">
      <c r="C1027" s="150" t="str">
        <f>IFERROR(VLOOKUP(TABLA!F1027,BLIOTECAS!$C$1:$E$26,3,FALSE),"")</f>
        <v>Ciencias de la Salud</v>
      </c>
      <c r="D1027" s="209">
        <v>43970.62222222222</v>
      </c>
      <c r="E1027" s="209" t="s">
        <v>401</v>
      </c>
      <c r="F1027" t="s">
        <v>224</v>
      </c>
      <c r="G1027" t="s">
        <v>305</v>
      </c>
      <c r="H1027" t="s">
        <v>301</v>
      </c>
      <c r="I1027" t="s">
        <v>315</v>
      </c>
      <c r="J1027" t="s">
        <v>224</v>
      </c>
      <c r="K1027" t="s">
        <v>101</v>
      </c>
      <c r="L1027" t="s">
        <v>90</v>
      </c>
      <c r="S1027" t="s">
        <v>26</v>
      </c>
      <c r="T1027" t="s">
        <v>270</v>
      </c>
      <c r="U1027">
        <v>2</v>
      </c>
      <c r="V1027">
        <v>5</v>
      </c>
      <c r="W1027">
        <v>3</v>
      </c>
      <c r="X1027">
        <v>1</v>
      </c>
      <c r="Y1027">
        <v>3</v>
      </c>
      <c r="Z1027">
        <v>4</v>
      </c>
      <c r="AA1027">
        <v>2</v>
      </c>
      <c r="AB1027">
        <v>2</v>
      </c>
      <c r="AC1027">
        <v>5</v>
      </c>
      <c r="AD1027">
        <v>5</v>
      </c>
      <c r="AF1027">
        <v>5</v>
      </c>
      <c r="AG1027">
        <v>5</v>
      </c>
      <c r="AH1027">
        <v>3</v>
      </c>
      <c r="AI1027">
        <v>5</v>
      </c>
      <c r="AJ1027">
        <v>4</v>
      </c>
      <c r="AK1027" t="s">
        <v>270</v>
      </c>
      <c r="AL1027">
        <v>5</v>
      </c>
      <c r="AM1027">
        <v>3</v>
      </c>
      <c r="AN1027" t="s">
        <v>428</v>
      </c>
      <c r="AV1027" s="109" t="s">
        <v>270</v>
      </c>
      <c r="AW1027" t="s">
        <v>270</v>
      </c>
      <c r="AX1027" t="s">
        <v>25</v>
      </c>
      <c r="AY1027">
        <v>5</v>
      </c>
      <c r="AZ1027" s="109">
        <v>5</v>
      </c>
      <c r="BA1027" s="191" t="s">
        <v>303</v>
      </c>
      <c r="BB1027" t="s">
        <v>304</v>
      </c>
      <c r="BD1027">
        <f t="shared" si="75"/>
        <v>0</v>
      </c>
      <c r="BE1027">
        <f t="shared" si="73"/>
        <v>1</v>
      </c>
      <c r="BF1027">
        <f t="shared" si="73"/>
        <v>0</v>
      </c>
      <c r="BG1027">
        <f t="shared" si="73"/>
        <v>0</v>
      </c>
      <c r="BH1027">
        <f t="shared" si="73"/>
        <v>0</v>
      </c>
      <c r="BI1027">
        <f t="shared" si="73"/>
        <v>0</v>
      </c>
      <c r="BJ1027">
        <f t="shared" si="76"/>
        <v>0</v>
      </c>
      <c r="BK1027">
        <f t="shared" si="74"/>
        <v>1</v>
      </c>
      <c r="BL1027">
        <f t="shared" si="74"/>
        <v>1</v>
      </c>
      <c r="BM1027">
        <f t="shared" si="74"/>
        <v>1</v>
      </c>
      <c r="BN1027">
        <f t="shared" si="74"/>
        <v>0</v>
      </c>
      <c r="BO1027">
        <f t="shared" si="74"/>
        <v>0</v>
      </c>
      <c r="BP1027">
        <f t="shared" si="74"/>
        <v>0</v>
      </c>
    </row>
    <row r="1028" spans="3:68" x14ac:dyDescent="0.2">
      <c r="C1028" s="150" t="str">
        <f>IFERROR(VLOOKUP(TABLA!F1028,BLIOTECAS!$C$1:$E$26,3,FALSE),"")</f>
        <v>Ciencias Sociales</v>
      </c>
      <c r="D1028" s="209">
        <v>43970.621527777781</v>
      </c>
      <c r="E1028" s="209" t="s">
        <v>396</v>
      </c>
      <c r="F1028" t="s">
        <v>92</v>
      </c>
      <c r="G1028" t="s">
        <v>397</v>
      </c>
      <c r="H1028" t="s">
        <v>320</v>
      </c>
      <c r="I1028" t="s">
        <v>306</v>
      </c>
      <c r="S1028" t="s">
        <v>26</v>
      </c>
      <c r="T1028" t="s">
        <v>26</v>
      </c>
      <c r="U1028">
        <v>1</v>
      </c>
      <c r="V1028">
        <v>1</v>
      </c>
      <c r="W1028">
        <v>1</v>
      </c>
      <c r="X1028">
        <v>5</v>
      </c>
      <c r="Y1028">
        <v>5</v>
      </c>
      <c r="Z1028">
        <v>5</v>
      </c>
      <c r="AA1028">
        <v>5</v>
      </c>
      <c r="AB1028">
        <v>4</v>
      </c>
      <c r="AK1028" t="s">
        <v>26</v>
      </c>
      <c r="AN1028" t="s">
        <v>408</v>
      </c>
      <c r="AV1028" s="109" t="s">
        <v>26</v>
      </c>
      <c r="AW1028" t="s">
        <v>26</v>
      </c>
      <c r="BA1028" s="191" t="s">
        <v>303</v>
      </c>
      <c r="BD1028">
        <f t="shared" si="75"/>
        <v>1</v>
      </c>
      <c r="BE1028">
        <f t="shared" si="73"/>
        <v>0</v>
      </c>
      <c r="BF1028">
        <f t="shared" si="73"/>
        <v>0</v>
      </c>
      <c r="BG1028">
        <f t="shared" si="73"/>
        <v>0</v>
      </c>
      <c r="BH1028">
        <f t="shared" si="73"/>
        <v>0</v>
      </c>
      <c r="BI1028">
        <f t="shared" si="73"/>
        <v>0</v>
      </c>
      <c r="BJ1028">
        <f t="shared" si="76"/>
        <v>1</v>
      </c>
      <c r="BK1028">
        <f t="shared" si="74"/>
        <v>0</v>
      </c>
      <c r="BL1028">
        <f t="shared" si="74"/>
        <v>1</v>
      </c>
      <c r="BM1028">
        <f t="shared" si="74"/>
        <v>1</v>
      </c>
      <c r="BN1028">
        <f t="shared" si="74"/>
        <v>0</v>
      </c>
      <c r="BO1028">
        <f t="shared" si="74"/>
        <v>0</v>
      </c>
      <c r="BP1028">
        <f t="shared" si="74"/>
        <v>0</v>
      </c>
    </row>
    <row r="1029" spans="3:68" x14ac:dyDescent="0.2">
      <c r="C1029" s="150" t="str">
        <f>IFERROR(VLOOKUP(TABLA!F1029,BLIOTECAS!$C$1:$E$26,3,FALSE),"")</f>
        <v>Humanidades</v>
      </c>
      <c r="D1029" s="209">
        <v>43970.621527777781</v>
      </c>
      <c r="E1029" s="209" t="s">
        <v>396</v>
      </c>
      <c r="F1029" t="s">
        <v>103</v>
      </c>
      <c r="G1029" t="s">
        <v>305</v>
      </c>
      <c r="H1029" t="s">
        <v>300</v>
      </c>
      <c r="I1029" t="s">
        <v>306</v>
      </c>
      <c r="J1029" t="s">
        <v>103</v>
      </c>
      <c r="K1029" t="s">
        <v>97</v>
      </c>
      <c r="L1029" t="s">
        <v>309</v>
      </c>
      <c r="S1029" t="s">
        <v>270</v>
      </c>
      <c r="T1029" t="s">
        <v>270</v>
      </c>
      <c r="U1029">
        <v>5</v>
      </c>
      <c r="V1029">
        <v>4</v>
      </c>
      <c r="W1029">
        <v>4</v>
      </c>
      <c r="X1029">
        <v>1</v>
      </c>
      <c r="Y1029">
        <v>5</v>
      </c>
      <c r="Z1029">
        <v>3</v>
      </c>
      <c r="AA1029">
        <v>5</v>
      </c>
      <c r="AB1029">
        <v>1</v>
      </c>
      <c r="AC1029">
        <v>5</v>
      </c>
      <c r="AD1029">
        <v>4</v>
      </c>
      <c r="AF1029">
        <v>3</v>
      </c>
      <c r="AG1029">
        <v>5</v>
      </c>
      <c r="AH1029">
        <v>3</v>
      </c>
      <c r="AI1029">
        <v>3</v>
      </c>
      <c r="AJ1029">
        <v>4</v>
      </c>
      <c r="AK1029" t="s">
        <v>26</v>
      </c>
      <c r="AL1029">
        <v>4</v>
      </c>
      <c r="AM1029">
        <v>5</v>
      </c>
      <c r="AN1029" t="s">
        <v>354</v>
      </c>
      <c r="AV1029" s="109" t="s">
        <v>26</v>
      </c>
      <c r="AW1029" t="s">
        <v>26</v>
      </c>
      <c r="AY1029">
        <v>5</v>
      </c>
      <c r="AZ1029" s="109">
        <v>4</v>
      </c>
      <c r="BA1029" s="191" t="s">
        <v>303</v>
      </c>
      <c r="BB1029" t="s">
        <v>317</v>
      </c>
      <c r="BD1029">
        <f t="shared" si="75"/>
        <v>1</v>
      </c>
      <c r="BE1029">
        <f t="shared" si="73"/>
        <v>0</v>
      </c>
      <c r="BF1029">
        <f t="shared" si="73"/>
        <v>0</v>
      </c>
      <c r="BG1029">
        <f t="shared" si="73"/>
        <v>0</v>
      </c>
      <c r="BH1029">
        <f t="shared" si="73"/>
        <v>0</v>
      </c>
      <c r="BI1029">
        <f t="shared" si="73"/>
        <v>0</v>
      </c>
      <c r="BJ1029">
        <f t="shared" si="76"/>
        <v>1</v>
      </c>
      <c r="BK1029">
        <f t="shared" si="74"/>
        <v>0</v>
      </c>
      <c r="BL1029">
        <f t="shared" si="74"/>
        <v>0</v>
      </c>
      <c r="BM1029">
        <f t="shared" si="74"/>
        <v>1</v>
      </c>
      <c r="BN1029">
        <f t="shared" si="74"/>
        <v>0</v>
      </c>
      <c r="BO1029">
        <f t="shared" si="74"/>
        <v>0</v>
      </c>
      <c r="BP1029">
        <f t="shared" si="74"/>
        <v>0</v>
      </c>
    </row>
    <row r="1030" spans="3:68" x14ac:dyDescent="0.2">
      <c r="C1030" s="150" t="str">
        <f>IFERROR(VLOOKUP(TABLA!F1030,BLIOTECAS!$C$1:$E$26,3,FALSE),"")</f>
        <v>Ciencias de la Salud</v>
      </c>
      <c r="D1030" s="209">
        <v>43970.620833333334</v>
      </c>
      <c r="E1030" s="209" t="s">
        <v>396</v>
      </c>
      <c r="F1030" t="s">
        <v>222</v>
      </c>
      <c r="G1030" t="s">
        <v>300</v>
      </c>
      <c r="H1030" t="s">
        <v>300</v>
      </c>
      <c r="I1030" t="s">
        <v>306</v>
      </c>
      <c r="J1030" t="s">
        <v>106</v>
      </c>
      <c r="K1030" t="s">
        <v>222</v>
      </c>
      <c r="L1030" t="s">
        <v>309</v>
      </c>
      <c r="M1030" t="s">
        <v>790</v>
      </c>
      <c r="S1030" t="s">
        <v>26</v>
      </c>
      <c r="T1030" t="s">
        <v>26</v>
      </c>
      <c r="U1030">
        <v>1</v>
      </c>
      <c r="V1030">
        <v>1</v>
      </c>
      <c r="W1030">
        <v>2</v>
      </c>
      <c r="X1030">
        <v>4</v>
      </c>
      <c r="Y1030">
        <v>5</v>
      </c>
      <c r="Z1030">
        <v>5</v>
      </c>
      <c r="AA1030">
        <v>5</v>
      </c>
      <c r="AB1030">
        <v>3</v>
      </c>
      <c r="AC1030">
        <v>4</v>
      </c>
      <c r="AD1030">
        <v>3</v>
      </c>
      <c r="AF1030">
        <v>5</v>
      </c>
      <c r="AG1030">
        <v>4</v>
      </c>
      <c r="AH1030">
        <v>3</v>
      </c>
      <c r="AI1030">
        <v>3</v>
      </c>
      <c r="AJ1030">
        <v>3</v>
      </c>
      <c r="AK1030" t="s">
        <v>26</v>
      </c>
      <c r="AL1030">
        <v>3</v>
      </c>
      <c r="AM1030">
        <v>3</v>
      </c>
      <c r="AN1030" t="s">
        <v>400</v>
      </c>
      <c r="AV1030" s="109" t="s">
        <v>270</v>
      </c>
      <c r="AW1030" t="s">
        <v>270</v>
      </c>
      <c r="AX1030" t="s">
        <v>313</v>
      </c>
      <c r="AY1030">
        <v>4</v>
      </c>
      <c r="AZ1030" s="109">
        <v>4</v>
      </c>
      <c r="BA1030" s="191" t="s">
        <v>311</v>
      </c>
      <c r="BB1030" t="s">
        <v>308</v>
      </c>
      <c r="BD1030">
        <f t="shared" si="75"/>
        <v>1</v>
      </c>
      <c r="BE1030">
        <f t="shared" si="73"/>
        <v>0</v>
      </c>
      <c r="BF1030">
        <f t="shared" si="73"/>
        <v>0</v>
      </c>
      <c r="BG1030">
        <f t="shared" si="73"/>
        <v>0</v>
      </c>
      <c r="BH1030">
        <f t="shared" si="73"/>
        <v>0</v>
      </c>
      <c r="BI1030">
        <f t="shared" si="73"/>
        <v>0</v>
      </c>
      <c r="BJ1030">
        <f t="shared" si="76"/>
        <v>0</v>
      </c>
      <c r="BK1030">
        <f t="shared" si="74"/>
        <v>0</v>
      </c>
      <c r="BL1030">
        <f t="shared" si="74"/>
        <v>1</v>
      </c>
      <c r="BM1030">
        <f t="shared" si="74"/>
        <v>1</v>
      </c>
      <c r="BN1030">
        <f t="shared" si="74"/>
        <v>0</v>
      </c>
      <c r="BO1030">
        <f t="shared" ref="BK1030:BP1073" si="77">IF(IFERROR(FIND(BO$1,$AN1030,1),0)&lt;&gt;0,1,0)</f>
        <v>0</v>
      </c>
      <c r="BP1030">
        <f t="shared" si="77"/>
        <v>0</v>
      </c>
    </row>
    <row r="1031" spans="3:68" x14ac:dyDescent="0.2">
      <c r="C1031" s="150" t="str">
        <f>IFERROR(VLOOKUP(TABLA!F1031,BLIOTECAS!$C$1:$E$26,3,FALSE),"")</f>
        <v>Ciencias de la Salud</v>
      </c>
      <c r="D1031" s="209">
        <v>43970.620833333334</v>
      </c>
      <c r="E1031" s="209" t="s">
        <v>401</v>
      </c>
      <c r="F1031" t="s">
        <v>109</v>
      </c>
      <c r="G1031" t="s">
        <v>320</v>
      </c>
      <c r="H1031" t="s">
        <v>300</v>
      </c>
      <c r="I1031" t="s">
        <v>306</v>
      </c>
      <c r="J1031" t="s">
        <v>109</v>
      </c>
      <c r="K1031" t="s">
        <v>106</v>
      </c>
      <c r="L1031" t="s">
        <v>98</v>
      </c>
      <c r="S1031" t="s">
        <v>26</v>
      </c>
      <c r="T1031" t="s">
        <v>26</v>
      </c>
      <c r="U1031">
        <v>3</v>
      </c>
      <c r="V1031">
        <v>5</v>
      </c>
      <c r="W1031">
        <v>4</v>
      </c>
      <c r="X1031">
        <v>1</v>
      </c>
      <c r="Y1031">
        <v>1</v>
      </c>
      <c r="Z1031">
        <v>4</v>
      </c>
      <c r="AA1031">
        <v>1</v>
      </c>
      <c r="AB1031">
        <v>5</v>
      </c>
      <c r="AC1031">
        <v>4</v>
      </c>
      <c r="AD1031">
        <v>5</v>
      </c>
      <c r="AF1031">
        <v>5</v>
      </c>
      <c r="AG1031">
        <v>4</v>
      </c>
      <c r="AH1031">
        <v>5</v>
      </c>
      <c r="AI1031">
        <v>3</v>
      </c>
      <c r="AJ1031">
        <v>5</v>
      </c>
      <c r="AK1031" t="s">
        <v>270</v>
      </c>
      <c r="AL1031">
        <v>4</v>
      </c>
      <c r="AM1031">
        <v>3</v>
      </c>
      <c r="AN1031" t="s">
        <v>334</v>
      </c>
      <c r="AV1031" s="109" t="s">
        <v>270</v>
      </c>
      <c r="AW1031" t="s">
        <v>26</v>
      </c>
      <c r="AY1031">
        <v>4</v>
      </c>
      <c r="AZ1031" s="109">
        <v>5</v>
      </c>
      <c r="BA1031" s="191" t="s">
        <v>311</v>
      </c>
      <c r="BB1031" t="s">
        <v>308</v>
      </c>
      <c r="BD1031">
        <f t="shared" si="75"/>
        <v>1</v>
      </c>
      <c r="BE1031">
        <f t="shared" si="73"/>
        <v>0</v>
      </c>
      <c r="BF1031">
        <f t="shared" si="73"/>
        <v>0</v>
      </c>
      <c r="BG1031">
        <f t="shared" si="73"/>
        <v>0</v>
      </c>
      <c r="BH1031">
        <f t="shared" si="73"/>
        <v>0</v>
      </c>
      <c r="BI1031">
        <f t="shared" si="73"/>
        <v>0</v>
      </c>
      <c r="BJ1031">
        <f t="shared" si="76"/>
        <v>0</v>
      </c>
      <c r="BK1031">
        <f t="shared" si="77"/>
        <v>1</v>
      </c>
      <c r="BL1031">
        <f t="shared" si="77"/>
        <v>0</v>
      </c>
      <c r="BM1031">
        <f t="shared" si="77"/>
        <v>0</v>
      </c>
      <c r="BN1031">
        <f t="shared" si="77"/>
        <v>0</v>
      </c>
      <c r="BO1031">
        <f t="shared" si="77"/>
        <v>0</v>
      </c>
      <c r="BP1031">
        <f t="shared" si="77"/>
        <v>0</v>
      </c>
    </row>
    <row r="1032" spans="3:68" x14ac:dyDescent="0.2">
      <c r="C1032" s="150" t="str">
        <f>IFERROR(VLOOKUP(TABLA!F1032,BLIOTECAS!$C$1:$E$26,3,FALSE),"")</f>
        <v>Ciencias Sociales</v>
      </c>
      <c r="D1032" s="209">
        <v>43970.620138888888</v>
      </c>
      <c r="E1032" s="209" t="s">
        <v>396</v>
      </c>
      <c r="F1032" t="s">
        <v>92</v>
      </c>
      <c r="G1032" t="s">
        <v>300</v>
      </c>
      <c r="H1032" t="s">
        <v>320</v>
      </c>
      <c r="I1032" t="s">
        <v>315</v>
      </c>
      <c r="J1032" t="s">
        <v>92</v>
      </c>
      <c r="M1032" t="s">
        <v>791</v>
      </c>
      <c r="S1032" t="s">
        <v>26</v>
      </c>
      <c r="T1032" t="s">
        <v>270</v>
      </c>
      <c r="U1032">
        <v>3</v>
      </c>
      <c r="V1032">
        <v>1</v>
      </c>
      <c r="W1032">
        <v>1</v>
      </c>
      <c r="X1032">
        <v>1</v>
      </c>
      <c r="Y1032">
        <v>4</v>
      </c>
      <c r="Z1032">
        <v>5</v>
      </c>
      <c r="AA1032">
        <v>4</v>
      </c>
      <c r="AB1032">
        <v>1</v>
      </c>
      <c r="AC1032">
        <v>4</v>
      </c>
      <c r="AD1032">
        <v>5</v>
      </c>
      <c r="AF1032">
        <v>5</v>
      </c>
      <c r="AG1032">
        <v>5</v>
      </c>
      <c r="AH1032">
        <v>5</v>
      </c>
      <c r="AI1032">
        <v>5</v>
      </c>
      <c r="AJ1032">
        <v>4</v>
      </c>
      <c r="AK1032" t="s">
        <v>26</v>
      </c>
      <c r="AL1032">
        <v>5</v>
      </c>
      <c r="AM1032">
        <v>4</v>
      </c>
      <c r="AV1032" s="109" t="s">
        <v>26</v>
      </c>
      <c r="AW1032" t="s">
        <v>26</v>
      </c>
      <c r="AY1032">
        <v>5</v>
      </c>
      <c r="AZ1032" s="109">
        <v>4</v>
      </c>
      <c r="BA1032" s="191" t="s">
        <v>311</v>
      </c>
      <c r="BB1032" t="s">
        <v>317</v>
      </c>
      <c r="BD1032">
        <f t="shared" si="75"/>
        <v>0</v>
      </c>
      <c r="BE1032">
        <f t="shared" si="73"/>
        <v>1</v>
      </c>
      <c r="BF1032">
        <f t="shared" si="73"/>
        <v>0</v>
      </c>
      <c r="BG1032">
        <f t="shared" si="73"/>
        <v>0</v>
      </c>
      <c r="BH1032">
        <f t="shared" si="73"/>
        <v>0</v>
      </c>
      <c r="BI1032">
        <f t="shared" si="73"/>
        <v>0</v>
      </c>
      <c r="BJ1032">
        <f t="shared" si="76"/>
        <v>0</v>
      </c>
      <c r="BK1032">
        <f t="shared" si="77"/>
        <v>0</v>
      </c>
      <c r="BL1032">
        <f t="shared" si="77"/>
        <v>0</v>
      </c>
      <c r="BM1032">
        <f t="shared" si="77"/>
        <v>0</v>
      </c>
      <c r="BN1032">
        <f t="shared" si="77"/>
        <v>0</v>
      </c>
      <c r="BO1032">
        <f t="shared" si="77"/>
        <v>0</v>
      </c>
      <c r="BP1032">
        <f t="shared" si="77"/>
        <v>0</v>
      </c>
    </row>
    <row r="1033" spans="3:68" x14ac:dyDescent="0.2">
      <c r="C1033" s="150" t="str">
        <f>IFERROR(VLOOKUP(TABLA!F1033,BLIOTECAS!$C$1:$E$26,3,FALSE),"")</f>
        <v>Humanidades</v>
      </c>
      <c r="D1033" s="209">
        <v>43970.619444444441</v>
      </c>
      <c r="E1033" s="209" t="s">
        <v>407</v>
      </c>
      <c r="F1033" t="s">
        <v>102</v>
      </c>
      <c r="G1033" t="s">
        <v>301</v>
      </c>
      <c r="H1033" t="s">
        <v>305</v>
      </c>
      <c r="I1033" t="s">
        <v>327</v>
      </c>
      <c r="J1033" t="s">
        <v>309</v>
      </c>
      <c r="K1033" t="s">
        <v>92</v>
      </c>
      <c r="L1033" t="s">
        <v>310</v>
      </c>
      <c r="S1033" t="s">
        <v>26</v>
      </c>
      <c r="T1033" t="s">
        <v>270</v>
      </c>
      <c r="U1033">
        <v>4</v>
      </c>
      <c r="V1033">
        <v>3</v>
      </c>
      <c r="W1033">
        <v>3</v>
      </c>
      <c r="X1033">
        <v>4</v>
      </c>
      <c r="Y1033">
        <v>4</v>
      </c>
      <c r="Z1033">
        <v>3</v>
      </c>
      <c r="AA1033">
        <v>4</v>
      </c>
      <c r="AB1033">
        <v>5</v>
      </c>
      <c r="AC1033">
        <v>5</v>
      </c>
      <c r="AD1033">
        <v>5</v>
      </c>
      <c r="AF1033">
        <v>5</v>
      </c>
      <c r="AG1033">
        <v>5</v>
      </c>
      <c r="AH1033">
        <v>5</v>
      </c>
      <c r="AI1033">
        <v>5</v>
      </c>
      <c r="AJ1033">
        <v>5</v>
      </c>
      <c r="AK1033" t="s">
        <v>270</v>
      </c>
      <c r="AM1033">
        <v>5</v>
      </c>
      <c r="AN1033" t="s">
        <v>468</v>
      </c>
      <c r="AV1033" s="109" t="s">
        <v>270</v>
      </c>
      <c r="AW1033" t="s">
        <v>26</v>
      </c>
      <c r="AY1033">
        <v>5</v>
      </c>
      <c r="AZ1033" s="109">
        <v>5</v>
      </c>
      <c r="BA1033" s="191" t="s">
        <v>303</v>
      </c>
      <c r="BB1033" t="s">
        <v>308</v>
      </c>
      <c r="BD1033">
        <f t="shared" si="75"/>
        <v>1</v>
      </c>
      <c r="BE1033">
        <f t="shared" si="73"/>
        <v>0</v>
      </c>
      <c r="BF1033">
        <f t="shared" si="73"/>
        <v>1</v>
      </c>
      <c r="BG1033">
        <f t="shared" ref="BE1033:BI1084" si="78">IF(IFERROR(FIND(BG$1,$I1033,1),0)&lt;&gt;0,1,0)</f>
        <v>0</v>
      </c>
      <c r="BH1033">
        <f t="shared" si="78"/>
        <v>0</v>
      </c>
      <c r="BI1033">
        <f t="shared" si="78"/>
        <v>0</v>
      </c>
      <c r="BJ1033">
        <f t="shared" si="76"/>
        <v>1</v>
      </c>
      <c r="BK1033">
        <f t="shared" si="77"/>
        <v>1</v>
      </c>
      <c r="BL1033">
        <f t="shared" si="77"/>
        <v>1</v>
      </c>
      <c r="BM1033">
        <f t="shared" si="77"/>
        <v>1</v>
      </c>
      <c r="BN1033">
        <f t="shared" si="77"/>
        <v>1</v>
      </c>
      <c r="BO1033">
        <f t="shared" si="77"/>
        <v>0</v>
      </c>
      <c r="BP1033">
        <f t="shared" si="77"/>
        <v>0</v>
      </c>
    </row>
    <row r="1034" spans="3:68" x14ac:dyDescent="0.2">
      <c r="C1034" s="150" t="str">
        <f>IFERROR(VLOOKUP(TABLA!F1034,BLIOTECAS!$C$1:$E$26,3,FALSE),"")</f>
        <v>Humanidades</v>
      </c>
      <c r="D1034" s="209">
        <v>43970.618750000001</v>
      </c>
      <c r="E1034" s="209" t="s">
        <v>407</v>
      </c>
      <c r="F1034" t="s">
        <v>104</v>
      </c>
      <c r="G1034" t="s">
        <v>300</v>
      </c>
      <c r="H1034" t="s">
        <v>305</v>
      </c>
      <c r="I1034" t="s">
        <v>318</v>
      </c>
      <c r="J1034" t="s">
        <v>104</v>
      </c>
      <c r="M1034" t="s">
        <v>792</v>
      </c>
      <c r="S1034" t="s">
        <v>270</v>
      </c>
      <c r="T1034" t="s">
        <v>270</v>
      </c>
      <c r="U1034">
        <v>3</v>
      </c>
      <c r="V1034">
        <v>4</v>
      </c>
      <c r="W1034">
        <v>3</v>
      </c>
      <c r="X1034">
        <v>2</v>
      </c>
      <c r="Y1034">
        <v>4</v>
      </c>
      <c r="Z1034">
        <v>3</v>
      </c>
      <c r="AB1034">
        <v>3</v>
      </c>
      <c r="AC1034">
        <v>4</v>
      </c>
      <c r="AD1034">
        <v>2</v>
      </c>
      <c r="AF1034">
        <v>3</v>
      </c>
      <c r="AG1034">
        <v>3</v>
      </c>
      <c r="AH1034">
        <v>3</v>
      </c>
      <c r="AI1034">
        <v>2</v>
      </c>
      <c r="AJ1034">
        <v>3</v>
      </c>
      <c r="AK1034" t="s">
        <v>270</v>
      </c>
      <c r="AL1034">
        <v>3</v>
      </c>
      <c r="AM1034">
        <v>3</v>
      </c>
      <c r="AN1034" t="s">
        <v>325</v>
      </c>
      <c r="AV1034" s="109" t="s">
        <v>270</v>
      </c>
      <c r="AW1034" t="s">
        <v>270</v>
      </c>
      <c r="AX1034" t="s">
        <v>328</v>
      </c>
      <c r="AY1034">
        <v>5</v>
      </c>
      <c r="AZ1034" s="109">
        <v>5</v>
      </c>
      <c r="BA1034" s="191" t="s">
        <v>319</v>
      </c>
      <c r="BB1034" t="s">
        <v>317</v>
      </c>
      <c r="BD1034">
        <f t="shared" si="75"/>
        <v>0</v>
      </c>
      <c r="BE1034">
        <f t="shared" si="78"/>
        <v>0</v>
      </c>
      <c r="BF1034">
        <f t="shared" si="78"/>
        <v>1</v>
      </c>
      <c r="BG1034">
        <f t="shared" si="78"/>
        <v>0</v>
      </c>
      <c r="BH1034">
        <f t="shared" si="78"/>
        <v>0</v>
      </c>
      <c r="BI1034">
        <f t="shared" si="78"/>
        <v>0</v>
      </c>
      <c r="BJ1034">
        <f t="shared" si="76"/>
        <v>1</v>
      </c>
      <c r="BK1034">
        <f t="shared" si="77"/>
        <v>0</v>
      </c>
      <c r="BL1034">
        <f t="shared" si="77"/>
        <v>0</v>
      </c>
      <c r="BM1034">
        <f t="shared" si="77"/>
        <v>0</v>
      </c>
      <c r="BN1034">
        <f t="shared" si="77"/>
        <v>0</v>
      </c>
      <c r="BO1034">
        <f t="shared" si="77"/>
        <v>0</v>
      </c>
      <c r="BP1034">
        <f t="shared" si="77"/>
        <v>0</v>
      </c>
    </row>
    <row r="1035" spans="3:68" x14ac:dyDescent="0.2">
      <c r="C1035" s="150" t="str">
        <f>IFERROR(VLOOKUP(TABLA!F1035,BLIOTECAS!$C$1:$E$26,3,FALSE),"")</f>
        <v>Ciencias de la Salud</v>
      </c>
      <c r="D1035" s="209">
        <v>43970.618750000001</v>
      </c>
      <c r="E1035" s="209" t="s">
        <v>396</v>
      </c>
      <c r="F1035" t="s">
        <v>224</v>
      </c>
      <c r="G1035" t="s">
        <v>301</v>
      </c>
      <c r="H1035" t="s">
        <v>300</v>
      </c>
      <c r="I1035" t="s">
        <v>306</v>
      </c>
      <c r="J1035" t="s">
        <v>224</v>
      </c>
      <c r="S1035" t="s">
        <v>270</v>
      </c>
      <c r="T1035" t="s">
        <v>270</v>
      </c>
      <c r="U1035">
        <v>3</v>
      </c>
      <c r="V1035">
        <v>2</v>
      </c>
      <c r="W1035">
        <v>2</v>
      </c>
      <c r="X1035">
        <v>1</v>
      </c>
      <c r="Y1035">
        <v>4</v>
      </c>
      <c r="Z1035">
        <v>5</v>
      </c>
      <c r="AA1035">
        <v>5</v>
      </c>
      <c r="AB1035">
        <v>2</v>
      </c>
      <c r="AC1035">
        <v>3</v>
      </c>
      <c r="AD1035">
        <v>5</v>
      </c>
      <c r="AF1035">
        <v>5</v>
      </c>
      <c r="AG1035">
        <v>5</v>
      </c>
      <c r="AH1035">
        <v>3</v>
      </c>
      <c r="AI1035">
        <v>5</v>
      </c>
      <c r="AJ1035">
        <v>4</v>
      </c>
      <c r="AK1035" t="s">
        <v>26</v>
      </c>
      <c r="AL1035">
        <v>3</v>
      </c>
      <c r="AM1035">
        <v>3</v>
      </c>
      <c r="AN1035" t="s">
        <v>408</v>
      </c>
      <c r="AV1035" s="109" t="s">
        <v>26</v>
      </c>
      <c r="AW1035" t="s">
        <v>26</v>
      </c>
      <c r="AY1035">
        <v>5</v>
      </c>
      <c r="AZ1035" s="109">
        <v>5</v>
      </c>
      <c r="BA1035" s="191" t="s">
        <v>303</v>
      </c>
      <c r="BB1035" t="s">
        <v>304</v>
      </c>
      <c r="BD1035">
        <f t="shared" si="75"/>
        <v>1</v>
      </c>
      <c r="BE1035">
        <f t="shared" si="78"/>
        <v>0</v>
      </c>
      <c r="BF1035">
        <f t="shared" si="78"/>
        <v>0</v>
      </c>
      <c r="BG1035">
        <f t="shared" si="78"/>
        <v>0</v>
      </c>
      <c r="BH1035">
        <f t="shared" si="78"/>
        <v>0</v>
      </c>
      <c r="BI1035">
        <f t="shared" si="78"/>
        <v>0</v>
      </c>
      <c r="BJ1035">
        <f t="shared" si="76"/>
        <v>1</v>
      </c>
      <c r="BK1035">
        <f t="shared" si="77"/>
        <v>0</v>
      </c>
      <c r="BL1035">
        <f t="shared" si="77"/>
        <v>1</v>
      </c>
      <c r="BM1035">
        <f t="shared" si="77"/>
        <v>1</v>
      </c>
      <c r="BN1035">
        <f t="shared" si="77"/>
        <v>0</v>
      </c>
      <c r="BO1035">
        <f t="shared" si="77"/>
        <v>0</v>
      </c>
      <c r="BP1035">
        <f t="shared" si="77"/>
        <v>0</v>
      </c>
    </row>
    <row r="1036" spans="3:68" x14ac:dyDescent="0.2">
      <c r="C1036" s="150" t="str">
        <f>IFERROR(VLOOKUP(TABLA!F1036,BLIOTECAS!$C$1:$E$26,3,FALSE),"")</f>
        <v>Humanidades</v>
      </c>
      <c r="D1036" s="209">
        <v>43970.618055555555</v>
      </c>
      <c r="E1036" s="209" t="s">
        <v>396</v>
      </c>
      <c r="F1036" t="s">
        <v>104</v>
      </c>
      <c r="G1036" t="s">
        <v>305</v>
      </c>
      <c r="H1036" t="s">
        <v>300</v>
      </c>
      <c r="I1036" t="s">
        <v>306</v>
      </c>
      <c r="J1036" t="s">
        <v>309</v>
      </c>
      <c r="K1036" t="s">
        <v>104</v>
      </c>
      <c r="L1036" t="s">
        <v>310</v>
      </c>
      <c r="S1036" t="s">
        <v>270</v>
      </c>
      <c r="U1036">
        <v>4</v>
      </c>
      <c r="V1036">
        <v>1</v>
      </c>
      <c r="W1036">
        <v>4</v>
      </c>
      <c r="X1036">
        <v>2</v>
      </c>
      <c r="Y1036">
        <v>4</v>
      </c>
      <c r="Z1036">
        <v>4</v>
      </c>
      <c r="AA1036">
        <v>4</v>
      </c>
      <c r="AB1036">
        <v>1</v>
      </c>
      <c r="AC1036">
        <v>2</v>
      </c>
      <c r="AD1036">
        <v>4</v>
      </c>
      <c r="AF1036">
        <v>4</v>
      </c>
      <c r="AG1036">
        <v>2</v>
      </c>
      <c r="AH1036">
        <v>4</v>
      </c>
      <c r="AI1036">
        <v>2</v>
      </c>
      <c r="AJ1036">
        <v>3</v>
      </c>
      <c r="AK1036" t="s">
        <v>26</v>
      </c>
      <c r="AL1036">
        <v>4</v>
      </c>
      <c r="AM1036">
        <v>1</v>
      </c>
      <c r="AN1036" t="s">
        <v>408</v>
      </c>
      <c r="AV1036" s="109" t="s">
        <v>26</v>
      </c>
      <c r="AW1036" t="s">
        <v>26</v>
      </c>
      <c r="AY1036">
        <v>3</v>
      </c>
      <c r="AZ1036" s="109">
        <v>1</v>
      </c>
      <c r="BA1036" s="191" t="s">
        <v>311</v>
      </c>
      <c r="BB1036" t="s">
        <v>317</v>
      </c>
      <c r="BD1036">
        <f t="shared" si="75"/>
        <v>1</v>
      </c>
      <c r="BE1036">
        <f t="shared" si="78"/>
        <v>0</v>
      </c>
      <c r="BF1036">
        <f t="shared" si="78"/>
        <v>0</v>
      </c>
      <c r="BG1036">
        <f t="shared" si="78"/>
        <v>0</v>
      </c>
      <c r="BH1036">
        <f t="shared" si="78"/>
        <v>0</v>
      </c>
      <c r="BI1036">
        <f t="shared" si="78"/>
        <v>0</v>
      </c>
      <c r="BJ1036">
        <f t="shared" si="76"/>
        <v>1</v>
      </c>
      <c r="BK1036">
        <f t="shared" si="77"/>
        <v>0</v>
      </c>
      <c r="BL1036">
        <f t="shared" si="77"/>
        <v>1</v>
      </c>
      <c r="BM1036">
        <f t="shared" si="77"/>
        <v>1</v>
      </c>
      <c r="BN1036">
        <f t="shared" si="77"/>
        <v>0</v>
      </c>
      <c r="BO1036">
        <f t="shared" si="77"/>
        <v>0</v>
      </c>
      <c r="BP1036">
        <f t="shared" si="77"/>
        <v>0</v>
      </c>
    </row>
    <row r="1037" spans="3:68" x14ac:dyDescent="0.2">
      <c r="C1037" s="150" t="str">
        <f>IFERROR(VLOOKUP(TABLA!F1037,BLIOTECAS!$C$1:$E$26,3,FALSE),"")</f>
        <v>Ciencias Sociales</v>
      </c>
      <c r="D1037" s="209">
        <v>43970.618055555555</v>
      </c>
      <c r="E1037" s="209" t="s">
        <v>396</v>
      </c>
      <c r="F1037" t="s">
        <v>92</v>
      </c>
      <c r="G1037" t="s">
        <v>300</v>
      </c>
      <c r="H1037" t="s">
        <v>300</v>
      </c>
      <c r="I1037" t="s">
        <v>306</v>
      </c>
      <c r="J1037" t="s">
        <v>92</v>
      </c>
      <c r="K1037" t="s">
        <v>89</v>
      </c>
      <c r="S1037" t="s">
        <v>26</v>
      </c>
      <c r="T1037" t="s">
        <v>270</v>
      </c>
      <c r="U1037">
        <v>2</v>
      </c>
      <c r="V1037">
        <v>1</v>
      </c>
      <c r="W1037">
        <v>4</v>
      </c>
      <c r="X1037">
        <v>1</v>
      </c>
      <c r="Y1037">
        <v>5</v>
      </c>
      <c r="Z1037">
        <v>5</v>
      </c>
      <c r="AA1037">
        <v>5</v>
      </c>
      <c r="AB1037">
        <v>5</v>
      </c>
      <c r="AC1037">
        <v>4</v>
      </c>
      <c r="AD1037">
        <v>5</v>
      </c>
      <c r="AF1037">
        <v>5</v>
      </c>
      <c r="AG1037">
        <v>5</v>
      </c>
      <c r="AH1037">
        <v>4</v>
      </c>
      <c r="AI1037">
        <v>4</v>
      </c>
      <c r="AJ1037">
        <v>4</v>
      </c>
      <c r="AK1037" t="s">
        <v>270</v>
      </c>
      <c r="AL1037">
        <v>5</v>
      </c>
      <c r="AM1037">
        <v>4</v>
      </c>
      <c r="AN1037" t="s">
        <v>405</v>
      </c>
      <c r="AV1037" s="109" t="s">
        <v>270</v>
      </c>
      <c r="AW1037" t="s">
        <v>26</v>
      </c>
      <c r="AY1037">
        <v>5</v>
      </c>
      <c r="AZ1037" s="109">
        <v>5</v>
      </c>
      <c r="BA1037" s="191" t="s">
        <v>311</v>
      </c>
      <c r="BB1037" t="s">
        <v>308</v>
      </c>
      <c r="BD1037">
        <f t="shared" si="75"/>
        <v>1</v>
      </c>
      <c r="BE1037">
        <f t="shared" si="78"/>
        <v>0</v>
      </c>
      <c r="BF1037">
        <f t="shared" si="78"/>
        <v>0</v>
      </c>
      <c r="BG1037">
        <f t="shared" si="78"/>
        <v>0</v>
      </c>
      <c r="BH1037">
        <f t="shared" si="78"/>
        <v>0</v>
      </c>
      <c r="BI1037">
        <f t="shared" si="78"/>
        <v>0</v>
      </c>
      <c r="BJ1037">
        <f t="shared" si="76"/>
        <v>1</v>
      </c>
      <c r="BK1037">
        <f t="shared" si="77"/>
        <v>1</v>
      </c>
      <c r="BL1037">
        <f t="shared" si="77"/>
        <v>1</v>
      </c>
      <c r="BM1037">
        <f t="shared" si="77"/>
        <v>1</v>
      </c>
      <c r="BN1037">
        <f t="shared" si="77"/>
        <v>0</v>
      </c>
      <c r="BO1037">
        <f t="shared" si="77"/>
        <v>0</v>
      </c>
      <c r="BP1037">
        <f t="shared" si="77"/>
        <v>0</v>
      </c>
    </row>
    <row r="1038" spans="3:68" x14ac:dyDescent="0.2">
      <c r="C1038" s="150" t="str">
        <f>IFERROR(VLOOKUP(TABLA!F1038,BLIOTECAS!$C$1:$E$26,3,FALSE),"")</f>
        <v>Ciencias Experimentales</v>
      </c>
      <c r="D1038" s="209">
        <v>43970.617361111108</v>
      </c>
      <c r="E1038" s="209" t="s">
        <v>396</v>
      </c>
      <c r="F1038" t="s">
        <v>98</v>
      </c>
      <c r="G1038" t="s">
        <v>300</v>
      </c>
      <c r="H1038" t="s">
        <v>300</v>
      </c>
      <c r="I1038" t="s">
        <v>327</v>
      </c>
      <c r="J1038" t="s">
        <v>98</v>
      </c>
      <c r="K1038" t="s">
        <v>309</v>
      </c>
      <c r="L1038" t="s">
        <v>96</v>
      </c>
      <c r="S1038" t="s">
        <v>26</v>
      </c>
      <c r="T1038" t="s">
        <v>270</v>
      </c>
      <c r="U1038">
        <v>2</v>
      </c>
      <c r="V1038">
        <v>1</v>
      </c>
      <c r="W1038">
        <v>3</v>
      </c>
      <c r="X1038">
        <v>1</v>
      </c>
      <c r="Y1038">
        <v>4</v>
      </c>
      <c r="Z1038">
        <v>5</v>
      </c>
      <c r="AA1038">
        <v>5</v>
      </c>
      <c r="AB1038">
        <v>5</v>
      </c>
      <c r="AC1038">
        <v>5</v>
      </c>
      <c r="AD1038">
        <v>4</v>
      </c>
      <c r="AF1038">
        <v>3</v>
      </c>
      <c r="AG1038">
        <v>4</v>
      </c>
      <c r="AH1038">
        <v>4</v>
      </c>
      <c r="AI1038">
        <v>3</v>
      </c>
      <c r="AJ1038">
        <v>4</v>
      </c>
      <c r="AK1038" t="s">
        <v>270</v>
      </c>
      <c r="AL1038">
        <v>2</v>
      </c>
      <c r="AM1038">
        <v>3</v>
      </c>
      <c r="AN1038" t="s">
        <v>424</v>
      </c>
      <c r="AV1038" s="109" t="s">
        <v>270</v>
      </c>
      <c r="AW1038" t="s">
        <v>26</v>
      </c>
      <c r="AY1038">
        <v>5</v>
      </c>
      <c r="AZ1038" s="109">
        <v>5</v>
      </c>
      <c r="BA1038" s="191" t="s">
        <v>311</v>
      </c>
      <c r="BB1038" t="s">
        <v>333</v>
      </c>
      <c r="BC1038" t="s">
        <v>793</v>
      </c>
      <c r="BD1038">
        <f t="shared" si="75"/>
        <v>1</v>
      </c>
      <c r="BE1038">
        <f t="shared" si="78"/>
        <v>0</v>
      </c>
      <c r="BF1038">
        <f t="shared" si="78"/>
        <v>1</v>
      </c>
      <c r="BG1038">
        <f t="shared" si="78"/>
        <v>0</v>
      </c>
      <c r="BH1038">
        <f t="shared" si="78"/>
        <v>0</v>
      </c>
      <c r="BI1038">
        <f t="shared" si="78"/>
        <v>0</v>
      </c>
      <c r="BJ1038">
        <f t="shared" si="76"/>
        <v>0</v>
      </c>
      <c r="BK1038">
        <f t="shared" si="77"/>
        <v>0</v>
      </c>
      <c r="BL1038">
        <f t="shared" si="77"/>
        <v>1</v>
      </c>
      <c r="BM1038">
        <f t="shared" si="77"/>
        <v>0</v>
      </c>
      <c r="BN1038">
        <f t="shared" si="77"/>
        <v>0</v>
      </c>
      <c r="BO1038">
        <f t="shared" si="77"/>
        <v>0</v>
      </c>
      <c r="BP1038">
        <f t="shared" si="77"/>
        <v>0</v>
      </c>
    </row>
    <row r="1039" spans="3:68" x14ac:dyDescent="0.2">
      <c r="C1039" s="150" t="str">
        <f>IFERROR(VLOOKUP(TABLA!F1039,BLIOTECAS!$C$1:$E$26,3,FALSE),"")</f>
        <v>Ciencias de la Salud</v>
      </c>
      <c r="D1039" s="209">
        <v>43970.616666666669</v>
      </c>
      <c r="E1039" s="209" t="s">
        <v>396</v>
      </c>
      <c r="F1039" t="s">
        <v>106</v>
      </c>
      <c r="G1039" t="s">
        <v>301</v>
      </c>
      <c r="H1039" t="s">
        <v>300</v>
      </c>
      <c r="I1039" t="s">
        <v>315</v>
      </c>
      <c r="J1039" t="s">
        <v>222</v>
      </c>
      <c r="K1039" t="s">
        <v>106</v>
      </c>
      <c r="L1039" t="s">
        <v>107</v>
      </c>
      <c r="S1039" t="s">
        <v>26</v>
      </c>
      <c r="T1039" t="s">
        <v>270</v>
      </c>
      <c r="U1039">
        <v>2</v>
      </c>
      <c r="V1039">
        <v>2</v>
      </c>
      <c r="W1039">
        <v>4</v>
      </c>
      <c r="X1039">
        <v>4</v>
      </c>
      <c r="Y1039">
        <v>5</v>
      </c>
      <c r="Z1039">
        <v>4</v>
      </c>
      <c r="AA1039">
        <v>5</v>
      </c>
      <c r="AB1039">
        <v>1</v>
      </c>
      <c r="AC1039">
        <v>4</v>
      </c>
      <c r="AD1039">
        <v>5</v>
      </c>
      <c r="AF1039">
        <v>5</v>
      </c>
      <c r="AG1039">
        <v>5</v>
      </c>
      <c r="AH1039">
        <v>4</v>
      </c>
      <c r="AI1039">
        <v>3</v>
      </c>
      <c r="AJ1039">
        <v>4</v>
      </c>
      <c r="AK1039" t="s">
        <v>26</v>
      </c>
      <c r="AL1039">
        <v>4</v>
      </c>
      <c r="AM1039">
        <v>4</v>
      </c>
      <c r="AN1039" t="s">
        <v>345</v>
      </c>
      <c r="AV1039" s="109" t="s">
        <v>270</v>
      </c>
      <c r="AW1039" t="s">
        <v>270</v>
      </c>
      <c r="AX1039" t="s">
        <v>313</v>
      </c>
      <c r="AY1039">
        <v>5</v>
      </c>
      <c r="AZ1039" s="109">
        <v>5</v>
      </c>
      <c r="BA1039" s="191" t="s">
        <v>303</v>
      </c>
      <c r="BB1039" t="s">
        <v>308</v>
      </c>
      <c r="BD1039">
        <f t="shared" si="75"/>
        <v>0</v>
      </c>
      <c r="BE1039">
        <f t="shared" si="78"/>
        <v>1</v>
      </c>
      <c r="BF1039">
        <f t="shared" si="78"/>
        <v>0</v>
      </c>
      <c r="BG1039">
        <f t="shared" si="78"/>
        <v>0</v>
      </c>
      <c r="BH1039">
        <f t="shared" si="78"/>
        <v>0</v>
      </c>
      <c r="BI1039">
        <f t="shared" si="78"/>
        <v>0</v>
      </c>
      <c r="BJ1039">
        <f t="shared" si="76"/>
        <v>0</v>
      </c>
      <c r="BK1039">
        <f t="shared" si="77"/>
        <v>0</v>
      </c>
      <c r="BL1039">
        <f t="shared" si="77"/>
        <v>0</v>
      </c>
      <c r="BM1039">
        <f t="shared" si="77"/>
        <v>1</v>
      </c>
      <c r="BN1039">
        <f t="shared" si="77"/>
        <v>0</v>
      </c>
      <c r="BO1039">
        <f t="shared" si="77"/>
        <v>0</v>
      </c>
      <c r="BP1039">
        <f t="shared" si="77"/>
        <v>0</v>
      </c>
    </row>
    <row r="1040" spans="3:68" x14ac:dyDescent="0.2">
      <c r="C1040" s="150" t="str">
        <f>IFERROR(VLOOKUP(TABLA!F1040,BLIOTECAS!$C$1:$E$26,3,FALSE),"")</f>
        <v>Ciencias Experimentales</v>
      </c>
      <c r="D1040" s="209">
        <v>43970.616666666669</v>
      </c>
      <c r="E1040" s="209" t="s">
        <v>396</v>
      </c>
      <c r="F1040" t="s">
        <v>105</v>
      </c>
      <c r="G1040" t="s">
        <v>300</v>
      </c>
      <c r="H1040" t="s">
        <v>300</v>
      </c>
      <c r="I1040" t="s">
        <v>306</v>
      </c>
      <c r="J1040" t="s">
        <v>105</v>
      </c>
      <c r="K1040" t="s">
        <v>309</v>
      </c>
      <c r="S1040" t="s">
        <v>270</v>
      </c>
      <c r="T1040" t="s">
        <v>270</v>
      </c>
      <c r="U1040">
        <v>2</v>
      </c>
      <c r="V1040">
        <v>1</v>
      </c>
      <c r="W1040">
        <v>1</v>
      </c>
      <c r="X1040">
        <v>1</v>
      </c>
      <c r="Y1040">
        <v>5</v>
      </c>
      <c r="Z1040">
        <v>5</v>
      </c>
      <c r="AA1040">
        <v>5</v>
      </c>
      <c r="AB1040">
        <v>1</v>
      </c>
      <c r="AC1040">
        <v>3</v>
      </c>
      <c r="AD1040">
        <v>5</v>
      </c>
      <c r="AF1040">
        <v>3</v>
      </c>
      <c r="AG1040">
        <v>4</v>
      </c>
      <c r="AH1040">
        <v>4</v>
      </c>
      <c r="AI1040">
        <v>3</v>
      </c>
      <c r="AJ1040">
        <v>4</v>
      </c>
      <c r="AK1040" t="s">
        <v>26</v>
      </c>
      <c r="AL1040">
        <v>4</v>
      </c>
      <c r="AM1040">
        <v>3</v>
      </c>
      <c r="AN1040" t="s">
        <v>325</v>
      </c>
      <c r="AV1040" s="109" t="s">
        <v>26</v>
      </c>
      <c r="AW1040" t="s">
        <v>26</v>
      </c>
      <c r="AY1040">
        <v>4</v>
      </c>
      <c r="AZ1040" s="109">
        <v>4</v>
      </c>
      <c r="BA1040" s="191" t="s">
        <v>311</v>
      </c>
      <c r="BB1040" t="s">
        <v>317</v>
      </c>
      <c r="BD1040">
        <f t="shared" si="75"/>
        <v>1</v>
      </c>
      <c r="BE1040">
        <f t="shared" si="78"/>
        <v>0</v>
      </c>
      <c r="BF1040">
        <f t="shared" si="78"/>
        <v>0</v>
      </c>
      <c r="BG1040">
        <f t="shared" si="78"/>
        <v>0</v>
      </c>
      <c r="BH1040">
        <f t="shared" si="78"/>
        <v>0</v>
      </c>
      <c r="BI1040">
        <f t="shared" si="78"/>
        <v>0</v>
      </c>
      <c r="BJ1040">
        <f t="shared" si="76"/>
        <v>1</v>
      </c>
      <c r="BK1040">
        <f t="shared" si="77"/>
        <v>0</v>
      </c>
      <c r="BL1040">
        <f t="shared" si="77"/>
        <v>0</v>
      </c>
      <c r="BM1040">
        <f t="shared" si="77"/>
        <v>0</v>
      </c>
      <c r="BN1040">
        <f t="shared" si="77"/>
        <v>0</v>
      </c>
      <c r="BO1040">
        <f t="shared" si="77"/>
        <v>0</v>
      </c>
      <c r="BP1040">
        <f t="shared" si="77"/>
        <v>0</v>
      </c>
    </row>
    <row r="1041" spans="3:68" x14ac:dyDescent="0.2">
      <c r="C1041" s="150" t="str">
        <f>IFERROR(VLOOKUP(TABLA!F1041,BLIOTECAS!$C$1:$E$26,3,FALSE),"")</f>
        <v>Ciencias de la Salud</v>
      </c>
      <c r="D1041" s="209">
        <v>43970.615972222222</v>
      </c>
      <c r="E1041" s="209" t="s">
        <v>396</v>
      </c>
      <c r="F1041" t="s">
        <v>224</v>
      </c>
      <c r="G1041" t="s">
        <v>300</v>
      </c>
      <c r="H1041" t="s">
        <v>397</v>
      </c>
      <c r="I1041" t="s">
        <v>306</v>
      </c>
      <c r="J1041" t="s">
        <v>224</v>
      </c>
      <c r="K1041" t="s">
        <v>106</v>
      </c>
      <c r="L1041" t="s">
        <v>221</v>
      </c>
      <c r="S1041" t="s">
        <v>270</v>
      </c>
      <c r="T1041" t="s">
        <v>270</v>
      </c>
      <c r="U1041">
        <v>3</v>
      </c>
      <c r="V1041">
        <v>1</v>
      </c>
      <c r="W1041">
        <v>3</v>
      </c>
      <c r="X1041">
        <v>1</v>
      </c>
      <c r="Y1041">
        <v>5</v>
      </c>
      <c r="Z1041">
        <v>2</v>
      </c>
      <c r="AA1041">
        <v>5</v>
      </c>
      <c r="AB1041">
        <v>1</v>
      </c>
      <c r="AC1041">
        <v>5</v>
      </c>
      <c r="AD1041">
        <v>5</v>
      </c>
      <c r="AF1041">
        <v>3</v>
      </c>
      <c r="AG1041">
        <v>5</v>
      </c>
      <c r="AH1041">
        <v>4</v>
      </c>
      <c r="AI1041">
        <v>3</v>
      </c>
      <c r="AJ1041">
        <v>4</v>
      </c>
      <c r="AK1041" t="s">
        <v>26</v>
      </c>
      <c r="AL1041">
        <v>4</v>
      </c>
      <c r="AM1041">
        <v>3</v>
      </c>
      <c r="AN1041" t="s">
        <v>408</v>
      </c>
      <c r="AV1041" s="109" t="s">
        <v>26</v>
      </c>
      <c r="AW1041" t="s">
        <v>26</v>
      </c>
      <c r="AY1041">
        <v>5</v>
      </c>
      <c r="AZ1041" s="109">
        <v>5</v>
      </c>
      <c r="BA1041" s="191" t="s">
        <v>303</v>
      </c>
      <c r="BB1041" t="s">
        <v>317</v>
      </c>
      <c r="BD1041">
        <f t="shared" si="75"/>
        <v>1</v>
      </c>
      <c r="BE1041">
        <f t="shared" si="78"/>
        <v>0</v>
      </c>
      <c r="BF1041">
        <f t="shared" si="78"/>
        <v>0</v>
      </c>
      <c r="BG1041">
        <f t="shared" si="78"/>
        <v>0</v>
      </c>
      <c r="BH1041">
        <f t="shared" si="78"/>
        <v>0</v>
      </c>
      <c r="BI1041">
        <f t="shared" si="78"/>
        <v>0</v>
      </c>
      <c r="BJ1041">
        <f t="shared" si="76"/>
        <v>1</v>
      </c>
      <c r="BK1041">
        <f t="shared" si="77"/>
        <v>0</v>
      </c>
      <c r="BL1041">
        <f t="shared" si="77"/>
        <v>1</v>
      </c>
      <c r="BM1041">
        <f t="shared" si="77"/>
        <v>1</v>
      </c>
      <c r="BN1041">
        <f t="shared" si="77"/>
        <v>0</v>
      </c>
      <c r="BO1041">
        <f t="shared" si="77"/>
        <v>0</v>
      </c>
      <c r="BP1041">
        <f t="shared" si="77"/>
        <v>0</v>
      </c>
    </row>
    <row r="1042" spans="3:68" x14ac:dyDescent="0.2">
      <c r="C1042" s="150" t="str">
        <f>IFERROR(VLOOKUP(TABLA!F1042,BLIOTECAS!$C$1:$E$26,3,FALSE),"")</f>
        <v>Ciencias Sociales</v>
      </c>
      <c r="D1042" s="209">
        <v>43970.615972222222</v>
      </c>
      <c r="E1042" s="209" t="s">
        <v>396</v>
      </c>
      <c r="F1042" t="s">
        <v>99</v>
      </c>
      <c r="G1042" t="s">
        <v>305</v>
      </c>
      <c r="H1042" t="s">
        <v>305</v>
      </c>
      <c r="I1042" t="s">
        <v>306</v>
      </c>
      <c r="J1042" t="s">
        <v>309</v>
      </c>
      <c r="K1042" t="s">
        <v>103</v>
      </c>
      <c r="L1042" t="s">
        <v>322</v>
      </c>
      <c r="S1042" t="s">
        <v>270</v>
      </c>
      <c r="T1042" t="s">
        <v>270</v>
      </c>
      <c r="U1042">
        <v>5</v>
      </c>
      <c r="V1042">
        <v>2</v>
      </c>
      <c r="W1042">
        <v>5</v>
      </c>
      <c r="X1042">
        <v>5</v>
      </c>
      <c r="Y1042">
        <v>4</v>
      </c>
      <c r="Z1042">
        <v>3</v>
      </c>
      <c r="AA1042">
        <v>4</v>
      </c>
      <c r="AB1042">
        <v>2</v>
      </c>
      <c r="AC1042">
        <v>3</v>
      </c>
      <c r="AD1042">
        <v>3</v>
      </c>
      <c r="AF1042">
        <v>4</v>
      </c>
      <c r="AG1042">
        <v>4</v>
      </c>
      <c r="AH1042">
        <v>4</v>
      </c>
      <c r="AI1042">
        <v>4</v>
      </c>
      <c r="AJ1042">
        <v>4</v>
      </c>
      <c r="AK1042" t="s">
        <v>270</v>
      </c>
      <c r="AL1042">
        <v>4</v>
      </c>
      <c r="AM1042">
        <v>3</v>
      </c>
      <c r="AN1042" t="s">
        <v>428</v>
      </c>
      <c r="AV1042" s="109" t="s">
        <v>26</v>
      </c>
      <c r="AW1042" t="s">
        <v>26</v>
      </c>
      <c r="AY1042">
        <v>4</v>
      </c>
      <c r="AZ1042" s="109">
        <v>3</v>
      </c>
      <c r="BA1042" s="191" t="s">
        <v>319</v>
      </c>
      <c r="BB1042" t="s">
        <v>308</v>
      </c>
      <c r="BD1042">
        <f t="shared" si="75"/>
        <v>1</v>
      </c>
      <c r="BE1042">
        <f t="shared" si="78"/>
        <v>0</v>
      </c>
      <c r="BF1042">
        <f t="shared" si="78"/>
        <v>0</v>
      </c>
      <c r="BG1042">
        <f t="shared" si="78"/>
        <v>0</v>
      </c>
      <c r="BH1042">
        <f t="shared" si="78"/>
        <v>0</v>
      </c>
      <c r="BI1042">
        <f t="shared" si="78"/>
        <v>0</v>
      </c>
      <c r="BJ1042">
        <f t="shared" si="76"/>
        <v>0</v>
      </c>
      <c r="BK1042">
        <f t="shared" si="77"/>
        <v>1</v>
      </c>
      <c r="BL1042">
        <f t="shared" si="77"/>
        <v>1</v>
      </c>
      <c r="BM1042">
        <f t="shared" si="77"/>
        <v>1</v>
      </c>
      <c r="BN1042">
        <f t="shared" si="77"/>
        <v>0</v>
      </c>
      <c r="BO1042">
        <f t="shared" si="77"/>
        <v>0</v>
      </c>
      <c r="BP1042">
        <f t="shared" si="77"/>
        <v>0</v>
      </c>
    </row>
    <row r="1043" spans="3:68" x14ac:dyDescent="0.2">
      <c r="C1043" s="150" t="str">
        <f>IFERROR(VLOOKUP(TABLA!F1043,BLIOTECAS!$C$1:$E$26,3,FALSE),"")</f>
        <v>Ciencias Sociales</v>
      </c>
      <c r="D1043" s="209">
        <v>43970.613194444442</v>
      </c>
      <c r="E1043" s="209" t="s">
        <v>396</v>
      </c>
      <c r="F1043" t="s">
        <v>221</v>
      </c>
      <c r="G1043" t="s">
        <v>300</v>
      </c>
      <c r="H1043" t="s">
        <v>397</v>
      </c>
      <c r="I1043" t="s">
        <v>306</v>
      </c>
      <c r="J1043" t="s">
        <v>221</v>
      </c>
      <c r="S1043" t="s">
        <v>270</v>
      </c>
      <c r="T1043" t="s">
        <v>270</v>
      </c>
      <c r="U1043">
        <v>3</v>
      </c>
      <c r="V1043">
        <v>1</v>
      </c>
      <c r="W1043">
        <v>3</v>
      </c>
      <c r="X1043">
        <v>3</v>
      </c>
      <c r="Y1043">
        <v>5</v>
      </c>
      <c r="Z1043">
        <v>3</v>
      </c>
      <c r="AA1043">
        <v>5</v>
      </c>
      <c r="AB1043">
        <v>1</v>
      </c>
      <c r="AC1043">
        <v>4</v>
      </c>
      <c r="AD1043">
        <v>4</v>
      </c>
      <c r="AF1043">
        <v>4</v>
      </c>
      <c r="AG1043">
        <v>4</v>
      </c>
      <c r="AH1043">
        <v>4</v>
      </c>
      <c r="AI1043">
        <v>4</v>
      </c>
      <c r="AJ1043">
        <v>4</v>
      </c>
      <c r="AK1043" t="s">
        <v>270</v>
      </c>
      <c r="AL1043">
        <v>4</v>
      </c>
      <c r="AM1043">
        <v>4</v>
      </c>
      <c r="AN1043" t="s">
        <v>428</v>
      </c>
      <c r="AV1043" s="109" t="s">
        <v>26</v>
      </c>
      <c r="AW1043" t="s">
        <v>26</v>
      </c>
      <c r="AY1043">
        <v>2</v>
      </c>
      <c r="AZ1043" s="109">
        <v>2</v>
      </c>
      <c r="BA1043" s="191" t="s">
        <v>311</v>
      </c>
      <c r="BB1043" t="s">
        <v>308</v>
      </c>
      <c r="BD1043">
        <f t="shared" si="75"/>
        <v>1</v>
      </c>
      <c r="BE1043">
        <f t="shared" si="78"/>
        <v>0</v>
      </c>
      <c r="BF1043">
        <f t="shared" si="78"/>
        <v>0</v>
      </c>
      <c r="BG1043">
        <f t="shared" si="78"/>
        <v>0</v>
      </c>
      <c r="BH1043">
        <f t="shared" si="78"/>
        <v>0</v>
      </c>
      <c r="BI1043">
        <f t="shared" si="78"/>
        <v>0</v>
      </c>
      <c r="BJ1043">
        <f t="shared" si="76"/>
        <v>0</v>
      </c>
      <c r="BK1043">
        <f t="shared" si="77"/>
        <v>1</v>
      </c>
      <c r="BL1043">
        <f t="shared" si="77"/>
        <v>1</v>
      </c>
      <c r="BM1043">
        <f t="shared" si="77"/>
        <v>1</v>
      </c>
      <c r="BN1043">
        <f t="shared" si="77"/>
        <v>0</v>
      </c>
      <c r="BO1043">
        <f t="shared" si="77"/>
        <v>0</v>
      </c>
      <c r="BP1043">
        <f t="shared" si="77"/>
        <v>0</v>
      </c>
    </row>
    <row r="1044" spans="3:68" x14ac:dyDescent="0.2">
      <c r="C1044" s="150" t="str">
        <f>IFERROR(VLOOKUP(TABLA!F1044,BLIOTECAS!$C$1:$E$26,3,FALSE),"")</f>
        <v>Humanidades</v>
      </c>
      <c r="D1044" s="209">
        <v>43970.613194444442</v>
      </c>
      <c r="E1044" s="209" t="s">
        <v>396</v>
      </c>
      <c r="F1044" t="s">
        <v>104</v>
      </c>
      <c r="G1044" t="s">
        <v>301</v>
      </c>
      <c r="H1044" t="s">
        <v>301</v>
      </c>
      <c r="I1044" t="s">
        <v>315</v>
      </c>
      <c r="J1044" t="s">
        <v>103</v>
      </c>
      <c r="K1044" t="s">
        <v>104</v>
      </c>
      <c r="L1044" t="s">
        <v>310</v>
      </c>
      <c r="S1044" t="s">
        <v>270</v>
      </c>
      <c r="T1044" t="s">
        <v>270</v>
      </c>
      <c r="U1044">
        <v>3</v>
      </c>
      <c r="V1044">
        <v>5</v>
      </c>
      <c r="W1044">
        <v>5</v>
      </c>
      <c r="X1044">
        <v>1</v>
      </c>
      <c r="Y1044">
        <v>4</v>
      </c>
      <c r="Z1044">
        <v>5</v>
      </c>
      <c r="AA1044">
        <v>2</v>
      </c>
      <c r="AB1044">
        <v>1</v>
      </c>
      <c r="AC1044">
        <v>4</v>
      </c>
      <c r="AD1044">
        <v>5</v>
      </c>
      <c r="AF1044">
        <v>5</v>
      </c>
      <c r="AG1044">
        <v>4</v>
      </c>
      <c r="AH1044">
        <v>5</v>
      </c>
      <c r="AI1044">
        <v>3</v>
      </c>
      <c r="AJ1044">
        <v>5</v>
      </c>
      <c r="AK1044" t="s">
        <v>270</v>
      </c>
      <c r="AL1044">
        <v>5</v>
      </c>
      <c r="AM1044">
        <v>2</v>
      </c>
      <c r="AN1044" t="s">
        <v>408</v>
      </c>
      <c r="AV1044" s="109" t="s">
        <v>26</v>
      </c>
      <c r="AW1044" t="s">
        <v>26</v>
      </c>
      <c r="AY1044">
        <v>5</v>
      </c>
      <c r="AZ1044" s="109">
        <v>4</v>
      </c>
      <c r="BA1044" s="191" t="s">
        <v>303</v>
      </c>
      <c r="BB1044" t="s">
        <v>308</v>
      </c>
      <c r="BD1044">
        <f t="shared" si="75"/>
        <v>0</v>
      </c>
      <c r="BE1044">
        <f t="shared" si="78"/>
        <v>1</v>
      </c>
      <c r="BF1044">
        <f t="shared" si="78"/>
        <v>0</v>
      </c>
      <c r="BG1044">
        <f t="shared" si="78"/>
        <v>0</v>
      </c>
      <c r="BH1044">
        <f t="shared" si="78"/>
        <v>0</v>
      </c>
      <c r="BI1044">
        <f t="shared" si="78"/>
        <v>0</v>
      </c>
      <c r="BJ1044">
        <f t="shared" si="76"/>
        <v>1</v>
      </c>
      <c r="BK1044">
        <f t="shared" si="77"/>
        <v>0</v>
      </c>
      <c r="BL1044">
        <f t="shared" si="77"/>
        <v>1</v>
      </c>
      <c r="BM1044">
        <f t="shared" si="77"/>
        <v>1</v>
      </c>
      <c r="BN1044">
        <f t="shared" si="77"/>
        <v>0</v>
      </c>
      <c r="BO1044">
        <f t="shared" si="77"/>
        <v>0</v>
      </c>
      <c r="BP1044">
        <f t="shared" si="77"/>
        <v>0</v>
      </c>
    </row>
    <row r="1045" spans="3:68" x14ac:dyDescent="0.2">
      <c r="C1045" s="150" t="str">
        <f>IFERROR(VLOOKUP(TABLA!F1045,BLIOTECAS!$C$1:$E$26,3,FALSE),"")</f>
        <v>Ciencias Sociales</v>
      </c>
      <c r="D1045" s="209">
        <v>43970.611805555556</v>
      </c>
      <c r="E1045" s="209" t="s">
        <v>407</v>
      </c>
      <c r="F1045" t="s">
        <v>221</v>
      </c>
      <c r="G1045" t="s">
        <v>397</v>
      </c>
      <c r="H1045" t="s">
        <v>320</v>
      </c>
      <c r="I1045" t="s">
        <v>794</v>
      </c>
      <c r="J1045" t="s">
        <v>97</v>
      </c>
      <c r="K1045" t="s">
        <v>221</v>
      </c>
      <c r="L1045" t="s">
        <v>309</v>
      </c>
      <c r="M1045" t="s">
        <v>795</v>
      </c>
      <c r="S1045" t="s">
        <v>26</v>
      </c>
      <c r="T1045" t="s">
        <v>26</v>
      </c>
      <c r="U1045">
        <v>3</v>
      </c>
      <c r="V1045">
        <v>1</v>
      </c>
      <c r="W1045">
        <v>1</v>
      </c>
      <c r="X1045">
        <v>1</v>
      </c>
      <c r="Y1045">
        <v>5</v>
      </c>
      <c r="Z1045">
        <v>5</v>
      </c>
      <c r="AA1045">
        <v>5</v>
      </c>
      <c r="AB1045">
        <v>1</v>
      </c>
      <c r="AC1045">
        <v>4</v>
      </c>
      <c r="AD1045">
        <v>4</v>
      </c>
      <c r="AF1045">
        <v>4</v>
      </c>
      <c r="AG1045">
        <v>5</v>
      </c>
      <c r="AH1045">
        <v>4</v>
      </c>
      <c r="AI1045">
        <v>3</v>
      </c>
      <c r="AJ1045">
        <v>4</v>
      </c>
      <c r="AK1045" t="s">
        <v>270</v>
      </c>
      <c r="AL1045">
        <v>4</v>
      </c>
      <c r="AM1045">
        <v>5</v>
      </c>
      <c r="AN1045" t="s">
        <v>409</v>
      </c>
      <c r="AV1045" s="109" t="s">
        <v>270</v>
      </c>
      <c r="AW1045" t="s">
        <v>270</v>
      </c>
      <c r="AX1045" t="s">
        <v>25</v>
      </c>
      <c r="AY1045">
        <v>5</v>
      </c>
      <c r="AZ1045" s="109">
        <v>5</v>
      </c>
      <c r="BA1045" s="191" t="s">
        <v>303</v>
      </c>
      <c r="BB1045" t="s">
        <v>317</v>
      </c>
      <c r="BC1045" t="s">
        <v>796</v>
      </c>
      <c r="BD1045">
        <f t="shared" si="75"/>
        <v>0</v>
      </c>
      <c r="BE1045">
        <f t="shared" si="78"/>
        <v>0</v>
      </c>
      <c r="BF1045">
        <f t="shared" si="78"/>
        <v>0</v>
      </c>
      <c r="BG1045">
        <f t="shared" si="78"/>
        <v>0</v>
      </c>
      <c r="BH1045">
        <f t="shared" si="78"/>
        <v>0</v>
      </c>
      <c r="BI1045">
        <f t="shared" si="78"/>
        <v>0</v>
      </c>
      <c r="BJ1045">
        <f t="shared" si="76"/>
        <v>0</v>
      </c>
      <c r="BK1045">
        <f t="shared" si="77"/>
        <v>1</v>
      </c>
      <c r="BL1045">
        <f t="shared" si="77"/>
        <v>1</v>
      </c>
      <c r="BM1045">
        <f t="shared" si="77"/>
        <v>0</v>
      </c>
      <c r="BN1045">
        <f t="shared" si="77"/>
        <v>0</v>
      </c>
      <c r="BO1045">
        <f t="shared" si="77"/>
        <v>0</v>
      </c>
      <c r="BP1045">
        <f t="shared" si="77"/>
        <v>0</v>
      </c>
    </row>
    <row r="1046" spans="3:68" x14ac:dyDescent="0.2">
      <c r="C1046" s="150" t="str">
        <f>IFERROR(VLOOKUP(TABLA!F1046,BLIOTECAS!$C$1:$E$26,3,FALSE),"")</f>
        <v>Ciencias Experimentales</v>
      </c>
      <c r="D1046" s="209">
        <v>43970.611805555556</v>
      </c>
      <c r="E1046" s="209" t="s">
        <v>407</v>
      </c>
      <c r="F1046" t="s">
        <v>96</v>
      </c>
      <c r="G1046" t="s">
        <v>300</v>
      </c>
      <c r="H1046" t="s">
        <v>300</v>
      </c>
      <c r="I1046" t="s">
        <v>318</v>
      </c>
      <c r="J1046" t="s">
        <v>96</v>
      </c>
      <c r="K1046" t="s">
        <v>98</v>
      </c>
      <c r="L1046" t="s">
        <v>100</v>
      </c>
      <c r="S1046" t="s">
        <v>26</v>
      </c>
      <c r="T1046" t="s">
        <v>26</v>
      </c>
      <c r="U1046">
        <v>5</v>
      </c>
      <c r="V1046">
        <v>2</v>
      </c>
      <c r="W1046">
        <v>4</v>
      </c>
      <c r="X1046">
        <v>1</v>
      </c>
      <c r="Y1046">
        <v>5</v>
      </c>
      <c r="Z1046">
        <v>4</v>
      </c>
      <c r="AA1046">
        <v>5</v>
      </c>
      <c r="AB1046">
        <v>2</v>
      </c>
      <c r="AC1046">
        <v>4</v>
      </c>
      <c r="AD1046">
        <v>5</v>
      </c>
      <c r="AF1046">
        <v>5</v>
      </c>
      <c r="AG1046">
        <v>5</v>
      </c>
      <c r="AH1046">
        <v>4</v>
      </c>
      <c r="AI1046">
        <v>3</v>
      </c>
      <c r="AJ1046">
        <v>4</v>
      </c>
      <c r="AK1046" t="s">
        <v>26</v>
      </c>
      <c r="AL1046">
        <v>5</v>
      </c>
      <c r="AM1046">
        <v>4</v>
      </c>
      <c r="AN1046" t="s">
        <v>405</v>
      </c>
      <c r="AV1046" s="109" t="s">
        <v>270</v>
      </c>
      <c r="AW1046" t="s">
        <v>270</v>
      </c>
      <c r="AX1046" t="s">
        <v>25</v>
      </c>
      <c r="AY1046">
        <v>5</v>
      </c>
      <c r="AZ1046" s="109">
        <v>4</v>
      </c>
      <c r="BA1046" s="191" t="s">
        <v>311</v>
      </c>
      <c r="BB1046" t="s">
        <v>317</v>
      </c>
      <c r="BD1046">
        <f t="shared" si="75"/>
        <v>0</v>
      </c>
      <c r="BE1046">
        <f t="shared" si="78"/>
        <v>0</v>
      </c>
      <c r="BF1046">
        <f t="shared" si="78"/>
        <v>1</v>
      </c>
      <c r="BG1046">
        <f t="shared" si="78"/>
        <v>0</v>
      </c>
      <c r="BH1046">
        <f t="shared" si="78"/>
        <v>0</v>
      </c>
      <c r="BI1046">
        <f t="shared" si="78"/>
        <v>0</v>
      </c>
      <c r="BJ1046">
        <f t="shared" si="76"/>
        <v>1</v>
      </c>
      <c r="BK1046">
        <f t="shared" si="77"/>
        <v>1</v>
      </c>
      <c r="BL1046">
        <f t="shared" si="77"/>
        <v>1</v>
      </c>
      <c r="BM1046">
        <f t="shared" si="77"/>
        <v>1</v>
      </c>
      <c r="BN1046">
        <f t="shared" si="77"/>
        <v>0</v>
      </c>
      <c r="BO1046">
        <f t="shared" si="77"/>
        <v>0</v>
      </c>
      <c r="BP1046">
        <f t="shared" si="77"/>
        <v>0</v>
      </c>
    </row>
    <row r="1047" spans="3:68" x14ac:dyDescent="0.2">
      <c r="C1047" s="150" t="str">
        <f>IFERROR(VLOOKUP(TABLA!F1047,BLIOTECAS!$C$1:$E$26,3,FALSE),"")</f>
        <v>Humanidades</v>
      </c>
      <c r="D1047" s="209">
        <v>43970.611111111109</v>
      </c>
      <c r="E1047" s="209" t="s">
        <v>396</v>
      </c>
      <c r="F1047" t="s">
        <v>100</v>
      </c>
      <c r="G1047" t="s">
        <v>301</v>
      </c>
      <c r="H1047" t="s">
        <v>305</v>
      </c>
      <c r="I1047" t="s">
        <v>306</v>
      </c>
      <c r="J1047" t="s">
        <v>100</v>
      </c>
      <c r="K1047" t="s">
        <v>100</v>
      </c>
      <c r="M1047" t="s">
        <v>797</v>
      </c>
      <c r="S1047" t="s">
        <v>270</v>
      </c>
      <c r="T1047" t="s">
        <v>270</v>
      </c>
      <c r="U1047">
        <v>4</v>
      </c>
      <c r="V1047">
        <v>4</v>
      </c>
      <c r="W1047">
        <v>4</v>
      </c>
      <c r="X1047">
        <v>3</v>
      </c>
      <c r="Y1047">
        <v>5</v>
      </c>
      <c r="Z1047">
        <v>3</v>
      </c>
      <c r="AA1047">
        <v>3</v>
      </c>
      <c r="AB1047">
        <v>3</v>
      </c>
      <c r="AC1047">
        <v>5</v>
      </c>
      <c r="AD1047">
        <v>4</v>
      </c>
      <c r="AF1047">
        <v>4</v>
      </c>
      <c r="AG1047">
        <v>5</v>
      </c>
      <c r="AH1047">
        <v>4</v>
      </c>
      <c r="AJ1047">
        <v>4</v>
      </c>
      <c r="AK1047" t="s">
        <v>26</v>
      </c>
      <c r="AL1047">
        <v>4</v>
      </c>
      <c r="AM1047">
        <v>4</v>
      </c>
      <c r="AN1047" t="s">
        <v>307</v>
      </c>
      <c r="AV1047" s="109" t="s">
        <v>270</v>
      </c>
      <c r="AW1047" t="s">
        <v>26</v>
      </c>
      <c r="AY1047">
        <v>5</v>
      </c>
      <c r="AZ1047" s="109">
        <v>5</v>
      </c>
      <c r="BA1047" s="191" t="s">
        <v>303</v>
      </c>
      <c r="BB1047" t="s">
        <v>308</v>
      </c>
      <c r="BC1047" t="s">
        <v>798</v>
      </c>
      <c r="BD1047">
        <f t="shared" si="75"/>
        <v>1</v>
      </c>
      <c r="BE1047">
        <f t="shared" si="78"/>
        <v>0</v>
      </c>
      <c r="BF1047">
        <f t="shared" si="78"/>
        <v>0</v>
      </c>
      <c r="BG1047">
        <f t="shared" si="78"/>
        <v>0</v>
      </c>
      <c r="BH1047">
        <f t="shared" si="78"/>
        <v>0</v>
      </c>
      <c r="BI1047">
        <f t="shared" si="78"/>
        <v>0</v>
      </c>
      <c r="BJ1047">
        <f t="shared" si="76"/>
        <v>0</v>
      </c>
      <c r="BK1047">
        <f t="shared" si="77"/>
        <v>0</v>
      </c>
      <c r="BL1047">
        <f t="shared" si="77"/>
        <v>0</v>
      </c>
      <c r="BM1047">
        <f t="shared" si="77"/>
        <v>0</v>
      </c>
      <c r="BN1047">
        <f t="shared" si="77"/>
        <v>0</v>
      </c>
      <c r="BO1047">
        <f t="shared" si="77"/>
        <v>1</v>
      </c>
      <c r="BP1047">
        <f t="shared" si="77"/>
        <v>0</v>
      </c>
    </row>
    <row r="1048" spans="3:68" x14ac:dyDescent="0.2">
      <c r="C1048" s="150" t="str">
        <f>IFERROR(VLOOKUP(TABLA!F1048,BLIOTECAS!$C$1:$E$26,3,FALSE),"")</f>
        <v>Humanidades</v>
      </c>
      <c r="D1048" s="209">
        <v>43970.611111111109</v>
      </c>
      <c r="E1048" s="209" t="s">
        <v>396</v>
      </c>
      <c r="F1048" t="s">
        <v>100</v>
      </c>
      <c r="G1048" t="s">
        <v>301</v>
      </c>
      <c r="H1048" t="s">
        <v>300</v>
      </c>
      <c r="I1048" t="s">
        <v>327</v>
      </c>
      <c r="J1048" t="s">
        <v>100</v>
      </c>
      <c r="K1048" t="s">
        <v>309</v>
      </c>
      <c r="S1048" t="s">
        <v>26</v>
      </c>
      <c r="T1048" t="s">
        <v>270</v>
      </c>
      <c r="U1048">
        <v>4</v>
      </c>
      <c r="V1048">
        <v>1</v>
      </c>
      <c r="W1048">
        <v>3</v>
      </c>
      <c r="X1048">
        <v>3</v>
      </c>
      <c r="Y1048">
        <v>5</v>
      </c>
      <c r="Z1048">
        <v>5</v>
      </c>
      <c r="AA1048">
        <v>4</v>
      </c>
      <c r="AB1048">
        <v>4</v>
      </c>
      <c r="AC1048">
        <v>3</v>
      </c>
      <c r="AD1048">
        <v>3</v>
      </c>
      <c r="AF1048">
        <v>3</v>
      </c>
      <c r="AG1048">
        <v>3</v>
      </c>
      <c r="AH1048">
        <v>3</v>
      </c>
      <c r="AI1048">
        <v>3</v>
      </c>
      <c r="AJ1048">
        <v>3</v>
      </c>
      <c r="AK1048" t="s">
        <v>26</v>
      </c>
      <c r="AL1048">
        <v>3</v>
      </c>
      <c r="AM1048">
        <v>3</v>
      </c>
      <c r="AN1048" t="s">
        <v>424</v>
      </c>
      <c r="AV1048" s="109" t="s">
        <v>270</v>
      </c>
      <c r="AW1048" t="s">
        <v>26</v>
      </c>
      <c r="AY1048">
        <v>3</v>
      </c>
      <c r="AZ1048" s="109">
        <v>3</v>
      </c>
      <c r="BA1048" s="191" t="s">
        <v>311</v>
      </c>
      <c r="BB1048" t="s">
        <v>317</v>
      </c>
      <c r="BD1048">
        <f t="shared" si="75"/>
        <v>1</v>
      </c>
      <c r="BE1048">
        <f t="shared" si="78"/>
        <v>0</v>
      </c>
      <c r="BF1048">
        <f t="shared" si="78"/>
        <v>1</v>
      </c>
      <c r="BG1048">
        <f t="shared" si="78"/>
        <v>0</v>
      </c>
      <c r="BH1048">
        <f t="shared" si="78"/>
        <v>0</v>
      </c>
      <c r="BI1048">
        <f t="shared" si="78"/>
        <v>0</v>
      </c>
      <c r="BJ1048">
        <f t="shared" si="76"/>
        <v>0</v>
      </c>
      <c r="BK1048">
        <f t="shared" si="77"/>
        <v>0</v>
      </c>
      <c r="BL1048">
        <f t="shared" si="77"/>
        <v>1</v>
      </c>
      <c r="BM1048">
        <f t="shared" si="77"/>
        <v>0</v>
      </c>
      <c r="BN1048">
        <f t="shared" si="77"/>
        <v>0</v>
      </c>
      <c r="BO1048">
        <f t="shared" si="77"/>
        <v>0</v>
      </c>
      <c r="BP1048">
        <f t="shared" si="77"/>
        <v>0</v>
      </c>
    </row>
    <row r="1049" spans="3:68" x14ac:dyDescent="0.2">
      <c r="C1049" s="150" t="str">
        <f>IFERROR(VLOOKUP(TABLA!F1049,BLIOTECAS!$C$1:$E$26,3,FALSE),"")</f>
        <v>Ciencias Experimentales</v>
      </c>
      <c r="D1049" s="209">
        <v>43970.61041666667</v>
      </c>
      <c r="E1049" s="209" t="s">
        <v>396</v>
      </c>
      <c r="F1049" t="s">
        <v>96</v>
      </c>
      <c r="G1049" t="s">
        <v>301</v>
      </c>
      <c r="H1049" t="s">
        <v>300</v>
      </c>
      <c r="I1049" t="s">
        <v>306</v>
      </c>
      <c r="J1049" t="s">
        <v>96</v>
      </c>
      <c r="K1049" t="s">
        <v>309</v>
      </c>
      <c r="L1049" t="s">
        <v>94</v>
      </c>
      <c r="M1049" t="s">
        <v>799</v>
      </c>
      <c r="S1049" t="s">
        <v>270</v>
      </c>
      <c r="T1049" t="s">
        <v>270</v>
      </c>
      <c r="U1049">
        <v>4</v>
      </c>
      <c r="V1049">
        <v>1</v>
      </c>
      <c r="W1049">
        <v>1</v>
      </c>
      <c r="X1049">
        <v>3</v>
      </c>
      <c r="Y1049">
        <v>5</v>
      </c>
      <c r="Z1049">
        <v>4</v>
      </c>
      <c r="AA1049">
        <v>5</v>
      </c>
      <c r="AB1049">
        <v>2</v>
      </c>
      <c r="AC1049">
        <v>4</v>
      </c>
      <c r="AD1049">
        <v>5</v>
      </c>
      <c r="AF1049">
        <v>3</v>
      </c>
      <c r="AG1049">
        <v>5</v>
      </c>
      <c r="AH1049">
        <v>2</v>
      </c>
      <c r="AI1049">
        <v>3</v>
      </c>
      <c r="AJ1049">
        <v>3</v>
      </c>
      <c r="AK1049" t="s">
        <v>26</v>
      </c>
      <c r="AL1049">
        <v>2</v>
      </c>
      <c r="AM1049">
        <v>1</v>
      </c>
      <c r="AN1049" t="s">
        <v>307</v>
      </c>
      <c r="AV1049" s="109" t="s">
        <v>270</v>
      </c>
      <c r="AW1049" t="s">
        <v>26</v>
      </c>
      <c r="AY1049">
        <v>5</v>
      </c>
      <c r="AZ1049" s="109">
        <v>5</v>
      </c>
      <c r="BA1049" s="191" t="s">
        <v>311</v>
      </c>
      <c r="BB1049" t="s">
        <v>333</v>
      </c>
      <c r="BD1049">
        <f t="shared" si="75"/>
        <v>1</v>
      </c>
      <c r="BE1049">
        <f t="shared" si="78"/>
        <v>0</v>
      </c>
      <c r="BF1049">
        <f t="shared" si="78"/>
        <v>0</v>
      </c>
      <c r="BG1049">
        <f t="shared" si="78"/>
        <v>0</v>
      </c>
      <c r="BH1049">
        <f t="shared" si="78"/>
        <v>0</v>
      </c>
      <c r="BI1049">
        <f t="shared" si="78"/>
        <v>0</v>
      </c>
      <c r="BJ1049">
        <f t="shared" si="76"/>
        <v>0</v>
      </c>
      <c r="BK1049">
        <f t="shared" si="77"/>
        <v>0</v>
      </c>
      <c r="BL1049">
        <f t="shared" si="77"/>
        <v>0</v>
      </c>
      <c r="BM1049">
        <f t="shared" si="77"/>
        <v>0</v>
      </c>
      <c r="BN1049">
        <f t="shared" si="77"/>
        <v>0</v>
      </c>
      <c r="BO1049">
        <f t="shared" si="77"/>
        <v>1</v>
      </c>
      <c r="BP1049">
        <f t="shared" si="77"/>
        <v>0</v>
      </c>
    </row>
    <row r="1050" spans="3:68" x14ac:dyDescent="0.2">
      <c r="C1050" s="150" t="str">
        <f>IFERROR(VLOOKUP(TABLA!F1050,BLIOTECAS!$C$1:$E$26,3,FALSE),"")</f>
        <v>Humanidades</v>
      </c>
      <c r="D1050" s="209">
        <v>43970.61041666667</v>
      </c>
      <c r="E1050" s="209" t="s">
        <v>396</v>
      </c>
      <c r="F1050" t="s">
        <v>104</v>
      </c>
      <c r="G1050" t="s">
        <v>305</v>
      </c>
      <c r="H1050" t="s">
        <v>305</v>
      </c>
      <c r="I1050" t="s">
        <v>329</v>
      </c>
      <c r="J1050" t="s">
        <v>104</v>
      </c>
      <c r="K1050" t="s">
        <v>309</v>
      </c>
      <c r="L1050" t="s">
        <v>103</v>
      </c>
      <c r="S1050" t="s">
        <v>26</v>
      </c>
      <c r="T1050" t="s">
        <v>270</v>
      </c>
      <c r="U1050">
        <v>4</v>
      </c>
      <c r="V1050">
        <v>1</v>
      </c>
      <c r="W1050">
        <v>1</v>
      </c>
      <c r="X1050">
        <v>1</v>
      </c>
      <c r="Y1050">
        <v>4</v>
      </c>
      <c r="Z1050">
        <v>5</v>
      </c>
      <c r="AA1050">
        <v>3</v>
      </c>
      <c r="AB1050">
        <v>1</v>
      </c>
      <c r="AC1050">
        <v>1</v>
      </c>
      <c r="AD1050">
        <v>2</v>
      </c>
      <c r="AF1050">
        <v>1</v>
      </c>
      <c r="AG1050">
        <v>3</v>
      </c>
      <c r="AH1050">
        <v>3</v>
      </c>
      <c r="AI1050">
        <v>2</v>
      </c>
      <c r="AJ1050">
        <v>3</v>
      </c>
      <c r="AK1050" t="s">
        <v>270</v>
      </c>
      <c r="AL1050">
        <v>3</v>
      </c>
      <c r="AM1050">
        <v>3</v>
      </c>
      <c r="AN1050" t="s">
        <v>483</v>
      </c>
      <c r="AV1050" s="109" t="s">
        <v>26</v>
      </c>
      <c r="AW1050" t="s">
        <v>26</v>
      </c>
      <c r="AY1050">
        <v>3</v>
      </c>
      <c r="AZ1050" s="109">
        <v>3</v>
      </c>
      <c r="BA1050" s="191" t="s">
        <v>319</v>
      </c>
      <c r="BB1050" t="s">
        <v>317</v>
      </c>
      <c r="BC1050" t="s">
        <v>800</v>
      </c>
      <c r="BD1050">
        <f t="shared" si="75"/>
        <v>0</v>
      </c>
      <c r="BE1050">
        <f t="shared" si="78"/>
        <v>0</v>
      </c>
      <c r="BF1050">
        <f t="shared" si="78"/>
        <v>0</v>
      </c>
      <c r="BG1050">
        <f t="shared" si="78"/>
        <v>0</v>
      </c>
      <c r="BH1050">
        <f t="shared" si="78"/>
        <v>1</v>
      </c>
      <c r="BI1050">
        <f t="shared" si="78"/>
        <v>0</v>
      </c>
      <c r="BJ1050">
        <f t="shared" si="76"/>
        <v>1</v>
      </c>
      <c r="BK1050">
        <f t="shared" si="77"/>
        <v>0</v>
      </c>
      <c r="BL1050">
        <f t="shared" si="77"/>
        <v>1</v>
      </c>
      <c r="BM1050">
        <f t="shared" si="77"/>
        <v>0</v>
      </c>
      <c r="BN1050">
        <f t="shared" si="77"/>
        <v>0</v>
      </c>
      <c r="BO1050">
        <f t="shared" si="77"/>
        <v>0</v>
      </c>
      <c r="BP1050">
        <f t="shared" si="77"/>
        <v>0</v>
      </c>
    </row>
    <row r="1051" spans="3:68" x14ac:dyDescent="0.2">
      <c r="C1051" s="150" t="str">
        <f>IFERROR(VLOOKUP(TABLA!F1051,BLIOTECAS!$C$1:$E$26,3,FALSE),"")</f>
        <v>Ciencias Sociales</v>
      </c>
      <c r="D1051" s="209">
        <v>43970.609722222223</v>
      </c>
      <c r="E1051" s="209" t="s">
        <v>396</v>
      </c>
      <c r="F1051" t="s">
        <v>92</v>
      </c>
      <c r="G1051" t="s">
        <v>300</v>
      </c>
      <c r="H1051" t="s">
        <v>397</v>
      </c>
      <c r="I1051" t="s">
        <v>315</v>
      </c>
      <c r="J1051" t="s">
        <v>92</v>
      </c>
      <c r="K1051" t="s">
        <v>309</v>
      </c>
      <c r="S1051" t="s">
        <v>270</v>
      </c>
      <c r="T1051" t="s">
        <v>270</v>
      </c>
      <c r="U1051">
        <v>3</v>
      </c>
      <c r="V1051">
        <v>1</v>
      </c>
      <c r="W1051">
        <v>4</v>
      </c>
      <c r="X1051">
        <v>1</v>
      </c>
      <c r="Y1051">
        <v>5</v>
      </c>
      <c r="Z1051">
        <v>3</v>
      </c>
      <c r="AA1051">
        <v>4</v>
      </c>
      <c r="AB1051">
        <v>1</v>
      </c>
      <c r="AC1051">
        <v>2</v>
      </c>
      <c r="AD1051">
        <v>4</v>
      </c>
      <c r="AF1051">
        <v>4</v>
      </c>
      <c r="AG1051">
        <v>2</v>
      </c>
      <c r="AH1051">
        <v>2</v>
      </c>
      <c r="AI1051">
        <v>3</v>
      </c>
      <c r="AJ1051">
        <v>3</v>
      </c>
      <c r="AK1051" t="s">
        <v>26</v>
      </c>
      <c r="AL1051">
        <v>2</v>
      </c>
      <c r="AM1051">
        <v>1</v>
      </c>
      <c r="AN1051" t="s">
        <v>354</v>
      </c>
      <c r="AV1051" s="109" t="s">
        <v>26</v>
      </c>
      <c r="AW1051" t="s">
        <v>26</v>
      </c>
      <c r="AY1051">
        <v>2</v>
      </c>
      <c r="AZ1051" s="109">
        <v>1</v>
      </c>
      <c r="BA1051" s="191" t="s">
        <v>319</v>
      </c>
      <c r="BB1051" t="s">
        <v>333</v>
      </c>
      <c r="BD1051">
        <f t="shared" si="75"/>
        <v>0</v>
      </c>
      <c r="BE1051">
        <f t="shared" si="78"/>
        <v>1</v>
      </c>
      <c r="BF1051">
        <f t="shared" si="78"/>
        <v>0</v>
      </c>
      <c r="BG1051">
        <f t="shared" si="78"/>
        <v>0</v>
      </c>
      <c r="BH1051">
        <f t="shared" si="78"/>
        <v>0</v>
      </c>
      <c r="BI1051">
        <f t="shared" si="78"/>
        <v>0</v>
      </c>
      <c r="BJ1051">
        <f t="shared" si="76"/>
        <v>1</v>
      </c>
      <c r="BK1051">
        <f t="shared" si="77"/>
        <v>0</v>
      </c>
      <c r="BL1051">
        <f t="shared" si="77"/>
        <v>0</v>
      </c>
      <c r="BM1051">
        <f t="shared" si="77"/>
        <v>1</v>
      </c>
      <c r="BN1051">
        <f t="shared" si="77"/>
        <v>0</v>
      </c>
      <c r="BO1051">
        <f t="shared" si="77"/>
        <v>0</v>
      </c>
      <c r="BP1051">
        <f t="shared" si="77"/>
        <v>0</v>
      </c>
    </row>
    <row r="1052" spans="3:68" x14ac:dyDescent="0.2">
      <c r="C1052" s="150" t="str">
        <f>IFERROR(VLOOKUP(TABLA!F1052,BLIOTECAS!$C$1:$E$26,3,FALSE),"")</f>
        <v>Ciencias Experimentales</v>
      </c>
      <c r="D1052" s="209">
        <v>43970.609722222223</v>
      </c>
      <c r="E1052" s="209" t="s">
        <v>396</v>
      </c>
      <c r="F1052" t="s">
        <v>94</v>
      </c>
      <c r="G1052" t="s">
        <v>300</v>
      </c>
      <c r="H1052" t="s">
        <v>300</v>
      </c>
      <c r="I1052" t="s">
        <v>306</v>
      </c>
      <c r="J1052" t="s">
        <v>94</v>
      </c>
      <c r="S1052" t="s">
        <v>270</v>
      </c>
      <c r="T1052" t="s">
        <v>270</v>
      </c>
      <c r="U1052">
        <v>5</v>
      </c>
      <c r="V1052">
        <v>1</v>
      </c>
      <c r="X1052">
        <v>4</v>
      </c>
      <c r="Y1052">
        <v>5</v>
      </c>
      <c r="Z1052">
        <v>2</v>
      </c>
      <c r="AA1052">
        <v>5</v>
      </c>
      <c r="AB1052">
        <v>1</v>
      </c>
      <c r="AC1052">
        <v>3</v>
      </c>
      <c r="AD1052">
        <v>5</v>
      </c>
      <c r="AF1052">
        <v>4</v>
      </c>
      <c r="AG1052">
        <v>5</v>
      </c>
      <c r="AH1052">
        <v>4</v>
      </c>
      <c r="AI1052">
        <v>3</v>
      </c>
      <c r="AJ1052">
        <v>5</v>
      </c>
      <c r="AK1052" t="s">
        <v>26</v>
      </c>
      <c r="AL1052">
        <v>4</v>
      </c>
      <c r="AM1052">
        <v>1</v>
      </c>
      <c r="AN1052" t="s">
        <v>502</v>
      </c>
      <c r="AV1052" s="109" t="s">
        <v>270</v>
      </c>
      <c r="AW1052" t="s">
        <v>270</v>
      </c>
      <c r="AX1052" t="s">
        <v>25</v>
      </c>
      <c r="AY1052">
        <v>5</v>
      </c>
      <c r="AZ1052" s="109">
        <v>5</v>
      </c>
      <c r="BA1052" s="191" t="s">
        <v>303</v>
      </c>
      <c r="BB1052" t="s">
        <v>317</v>
      </c>
      <c r="BC1052" t="s">
        <v>801</v>
      </c>
      <c r="BD1052">
        <f t="shared" si="75"/>
        <v>1</v>
      </c>
      <c r="BE1052">
        <f t="shared" si="78"/>
        <v>0</v>
      </c>
      <c r="BF1052">
        <f t="shared" si="78"/>
        <v>0</v>
      </c>
      <c r="BG1052">
        <f t="shared" si="78"/>
        <v>0</v>
      </c>
      <c r="BH1052">
        <f t="shared" si="78"/>
        <v>0</v>
      </c>
      <c r="BI1052">
        <f t="shared" si="78"/>
        <v>0</v>
      </c>
      <c r="BJ1052">
        <f t="shared" si="76"/>
        <v>0</v>
      </c>
      <c r="BK1052">
        <f t="shared" si="77"/>
        <v>1</v>
      </c>
      <c r="BL1052">
        <f t="shared" si="77"/>
        <v>1</v>
      </c>
      <c r="BM1052">
        <f t="shared" si="77"/>
        <v>0</v>
      </c>
      <c r="BN1052">
        <f t="shared" si="77"/>
        <v>1</v>
      </c>
      <c r="BO1052">
        <f t="shared" si="77"/>
        <v>0</v>
      </c>
      <c r="BP1052">
        <f t="shared" si="77"/>
        <v>0</v>
      </c>
    </row>
    <row r="1053" spans="3:68" x14ac:dyDescent="0.2">
      <c r="C1053" s="150" t="str">
        <f>IFERROR(VLOOKUP(TABLA!F1053,BLIOTECAS!$C$1:$E$26,3,FALSE),"")</f>
        <v>Humanidades</v>
      </c>
      <c r="D1053" s="209">
        <v>43970.609027777777</v>
      </c>
      <c r="E1053" s="209" t="s">
        <v>396</v>
      </c>
      <c r="F1053" t="s">
        <v>102</v>
      </c>
      <c r="G1053" t="s">
        <v>301</v>
      </c>
      <c r="H1053" t="s">
        <v>300</v>
      </c>
      <c r="I1053" t="s">
        <v>353</v>
      </c>
      <c r="J1053" t="s">
        <v>310</v>
      </c>
      <c r="K1053" t="s">
        <v>309</v>
      </c>
      <c r="L1053" t="s">
        <v>103</v>
      </c>
      <c r="S1053" t="s">
        <v>26</v>
      </c>
      <c r="T1053" t="s">
        <v>270</v>
      </c>
      <c r="U1053">
        <v>2</v>
      </c>
      <c r="V1053">
        <v>3</v>
      </c>
      <c r="W1053">
        <v>4</v>
      </c>
      <c r="X1053">
        <v>4</v>
      </c>
      <c r="Y1053">
        <v>5</v>
      </c>
      <c r="Z1053">
        <v>5</v>
      </c>
      <c r="AA1053">
        <v>5</v>
      </c>
      <c r="AB1053">
        <v>5</v>
      </c>
      <c r="AC1053">
        <v>1</v>
      </c>
      <c r="AD1053">
        <v>5</v>
      </c>
      <c r="AF1053">
        <v>5</v>
      </c>
      <c r="AG1053">
        <v>5</v>
      </c>
      <c r="AH1053">
        <v>4</v>
      </c>
      <c r="AI1053">
        <v>3</v>
      </c>
      <c r="AJ1053">
        <v>5</v>
      </c>
      <c r="AK1053" t="s">
        <v>26</v>
      </c>
      <c r="AL1053">
        <v>4</v>
      </c>
      <c r="AM1053">
        <v>3</v>
      </c>
      <c r="AN1053" t="s">
        <v>354</v>
      </c>
      <c r="AV1053" s="109" t="s">
        <v>26</v>
      </c>
      <c r="AW1053" t="s">
        <v>26</v>
      </c>
      <c r="AY1053">
        <v>5</v>
      </c>
      <c r="AZ1053" s="109">
        <v>5</v>
      </c>
      <c r="BA1053" s="191" t="s">
        <v>303</v>
      </c>
      <c r="BB1053" t="s">
        <v>308</v>
      </c>
      <c r="BD1053">
        <f t="shared" si="75"/>
        <v>1</v>
      </c>
      <c r="BE1053">
        <f t="shared" si="78"/>
        <v>0</v>
      </c>
      <c r="BF1053">
        <f t="shared" si="78"/>
        <v>0</v>
      </c>
      <c r="BG1053">
        <f t="shared" si="78"/>
        <v>0</v>
      </c>
      <c r="BH1053">
        <f t="shared" si="78"/>
        <v>1</v>
      </c>
      <c r="BI1053">
        <f t="shared" si="78"/>
        <v>0</v>
      </c>
      <c r="BJ1053">
        <f t="shared" si="76"/>
        <v>1</v>
      </c>
      <c r="BK1053">
        <f t="shared" si="77"/>
        <v>0</v>
      </c>
      <c r="BL1053">
        <f t="shared" si="77"/>
        <v>0</v>
      </c>
      <c r="BM1053">
        <f t="shared" si="77"/>
        <v>1</v>
      </c>
      <c r="BN1053">
        <f t="shared" si="77"/>
        <v>0</v>
      </c>
      <c r="BO1053">
        <f t="shared" si="77"/>
        <v>0</v>
      </c>
      <c r="BP1053">
        <f t="shared" si="77"/>
        <v>0</v>
      </c>
    </row>
    <row r="1054" spans="3:68" x14ac:dyDescent="0.2">
      <c r="C1054" s="150" t="str">
        <f>IFERROR(VLOOKUP(TABLA!F1054,BLIOTECAS!$C$1:$E$26,3,FALSE),"")</f>
        <v>Ciencias Experimentales</v>
      </c>
      <c r="D1054" s="209">
        <v>43970.609027777777</v>
      </c>
      <c r="E1054" s="209" t="s">
        <v>407</v>
      </c>
      <c r="F1054" t="s">
        <v>96</v>
      </c>
      <c r="G1054" t="s">
        <v>305</v>
      </c>
      <c r="H1054" t="s">
        <v>305</v>
      </c>
      <c r="I1054" t="s">
        <v>327</v>
      </c>
      <c r="J1054" t="s">
        <v>96</v>
      </c>
      <c r="K1054" t="s">
        <v>93</v>
      </c>
      <c r="L1054" t="s">
        <v>309</v>
      </c>
      <c r="S1054" t="s">
        <v>26</v>
      </c>
      <c r="T1054" t="s">
        <v>26</v>
      </c>
      <c r="U1054">
        <v>5</v>
      </c>
      <c r="V1054">
        <v>4</v>
      </c>
      <c r="W1054">
        <v>4</v>
      </c>
      <c r="X1054">
        <v>5</v>
      </c>
      <c r="Y1054">
        <v>4</v>
      </c>
      <c r="Z1054">
        <v>4</v>
      </c>
      <c r="AA1054">
        <v>4</v>
      </c>
      <c r="AB1054">
        <v>5</v>
      </c>
      <c r="AC1054">
        <v>4</v>
      </c>
      <c r="AD1054">
        <v>5</v>
      </c>
      <c r="AF1054">
        <v>4</v>
      </c>
      <c r="AG1054">
        <v>3</v>
      </c>
      <c r="AH1054">
        <v>4</v>
      </c>
      <c r="AI1054">
        <v>5</v>
      </c>
      <c r="AJ1054">
        <v>4</v>
      </c>
      <c r="AK1054" t="s">
        <v>26</v>
      </c>
      <c r="AL1054">
        <v>4</v>
      </c>
      <c r="AM1054">
        <v>3</v>
      </c>
      <c r="AN1054" t="s">
        <v>468</v>
      </c>
      <c r="BD1054">
        <f t="shared" si="75"/>
        <v>1</v>
      </c>
      <c r="BE1054">
        <f t="shared" si="78"/>
        <v>0</v>
      </c>
      <c r="BF1054">
        <f t="shared" si="78"/>
        <v>1</v>
      </c>
      <c r="BG1054">
        <f t="shared" si="78"/>
        <v>0</v>
      </c>
      <c r="BH1054">
        <f t="shared" si="78"/>
        <v>0</v>
      </c>
      <c r="BI1054">
        <f t="shared" si="78"/>
        <v>0</v>
      </c>
      <c r="BJ1054">
        <f t="shared" si="76"/>
        <v>1</v>
      </c>
      <c r="BK1054">
        <f t="shared" si="77"/>
        <v>1</v>
      </c>
      <c r="BL1054">
        <f t="shared" si="77"/>
        <v>1</v>
      </c>
      <c r="BM1054">
        <f t="shared" si="77"/>
        <v>1</v>
      </c>
      <c r="BN1054">
        <f t="shared" si="77"/>
        <v>1</v>
      </c>
      <c r="BO1054">
        <f t="shared" si="77"/>
        <v>0</v>
      </c>
      <c r="BP1054">
        <f t="shared" si="77"/>
        <v>0</v>
      </c>
    </row>
    <row r="1055" spans="3:68" x14ac:dyDescent="0.2">
      <c r="C1055" s="150" t="str">
        <f>IFERROR(VLOOKUP(TABLA!F1055,BLIOTECAS!$C$1:$E$26,3,FALSE),"")</f>
        <v>Ciencias Experimentales</v>
      </c>
      <c r="D1055" s="209">
        <v>43970.609027777777</v>
      </c>
      <c r="E1055" s="209" t="s">
        <v>396</v>
      </c>
      <c r="F1055" t="s">
        <v>94</v>
      </c>
      <c r="G1055" t="s">
        <v>305</v>
      </c>
      <c r="H1055" t="s">
        <v>320</v>
      </c>
      <c r="I1055" t="s">
        <v>318</v>
      </c>
      <c r="J1055" t="s">
        <v>94</v>
      </c>
      <c r="K1055" t="s">
        <v>309</v>
      </c>
      <c r="L1055" t="s">
        <v>96</v>
      </c>
      <c r="S1055" t="s">
        <v>270</v>
      </c>
      <c r="T1055" t="s">
        <v>270</v>
      </c>
      <c r="U1055">
        <v>4</v>
      </c>
      <c r="V1055">
        <v>1</v>
      </c>
      <c r="W1055">
        <v>1</v>
      </c>
      <c r="X1055">
        <v>3</v>
      </c>
      <c r="Y1055">
        <v>4</v>
      </c>
      <c r="Z1055">
        <v>4</v>
      </c>
      <c r="AA1055">
        <v>3</v>
      </c>
      <c r="AB1055">
        <v>1</v>
      </c>
      <c r="AC1055">
        <v>4</v>
      </c>
      <c r="AD1055">
        <v>5</v>
      </c>
      <c r="AF1055">
        <v>3</v>
      </c>
      <c r="AG1055">
        <v>5</v>
      </c>
      <c r="AH1055">
        <v>3</v>
      </c>
      <c r="AI1055">
        <v>3</v>
      </c>
      <c r="AJ1055">
        <v>4</v>
      </c>
      <c r="AK1055" t="s">
        <v>26</v>
      </c>
      <c r="AL1055">
        <v>3</v>
      </c>
      <c r="AM1055">
        <v>3</v>
      </c>
      <c r="AN1055" t="s">
        <v>408</v>
      </c>
      <c r="AV1055" s="109" t="s">
        <v>26</v>
      </c>
      <c r="AW1055" t="s">
        <v>26</v>
      </c>
      <c r="AY1055">
        <v>5</v>
      </c>
      <c r="AZ1055" s="109">
        <v>5</v>
      </c>
      <c r="BA1055" s="191" t="s">
        <v>311</v>
      </c>
      <c r="BD1055">
        <f t="shared" si="75"/>
        <v>0</v>
      </c>
      <c r="BE1055">
        <f t="shared" si="78"/>
        <v>0</v>
      </c>
      <c r="BF1055">
        <f t="shared" si="78"/>
        <v>1</v>
      </c>
      <c r="BG1055">
        <f t="shared" si="78"/>
        <v>0</v>
      </c>
      <c r="BH1055">
        <f t="shared" si="78"/>
        <v>0</v>
      </c>
      <c r="BI1055">
        <f t="shared" si="78"/>
        <v>0</v>
      </c>
      <c r="BJ1055">
        <f t="shared" si="76"/>
        <v>1</v>
      </c>
      <c r="BK1055">
        <f t="shared" si="77"/>
        <v>0</v>
      </c>
      <c r="BL1055">
        <f t="shared" si="77"/>
        <v>1</v>
      </c>
      <c r="BM1055">
        <f t="shared" si="77"/>
        <v>1</v>
      </c>
      <c r="BN1055">
        <f t="shared" si="77"/>
        <v>0</v>
      </c>
      <c r="BO1055">
        <f t="shared" si="77"/>
        <v>0</v>
      </c>
      <c r="BP1055">
        <f t="shared" si="77"/>
        <v>0</v>
      </c>
    </row>
    <row r="1056" spans="3:68" x14ac:dyDescent="0.2">
      <c r="C1056" s="150" t="str">
        <f>IFERROR(VLOOKUP(TABLA!F1056,BLIOTECAS!$C$1:$E$26,3,FALSE),"")</f>
        <v>Ciencias Experimentales</v>
      </c>
      <c r="D1056" s="209">
        <v>43970.609027777777</v>
      </c>
      <c r="E1056" s="209" t="s">
        <v>396</v>
      </c>
      <c r="F1056" t="s">
        <v>98</v>
      </c>
      <c r="G1056" t="s">
        <v>301</v>
      </c>
      <c r="H1056" t="s">
        <v>300</v>
      </c>
      <c r="I1056" t="s">
        <v>306</v>
      </c>
      <c r="J1056" t="s">
        <v>98</v>
      </c>
      <c r="K1056" t="s">
        <v>90</v>
      </c>
      <c r="L1056" t="s">
        <v>96</v>
      </c>
      <c r="S1056" t="s">
        <v>270</v>
      </c>
      <c r="T1056" t="s">
        <v>270</v>
      </c>
      <c r="U1056">
        <v>3</v>
      </c>
      <c r="V1056">
        <v>1</v>
      </c>
      <c r="W1056">
        <v>1</v>
      </c>
      <c r="X1056">
        <v>1</v>
      </c>
      <c r="Y1056">
        <v>5</v>
      </c>
      <c r="Z1056">
        <v>5</v>
      </c>
      <c r="AA1056">
        <v>5</v>
      </c>
      <c r="AB1056">
        <v>1</v>
      </c>
      <c r="AC1056">
        <v>4</v>
      </c>
      <c r="AD1056">
        <v>4</v>
      </c>
      <c r="AF1056">
        <v>3</v>
      </c>
      <c r="AG1056">
        <v>5</v>
      </c>
      <c r="AH1056">
        <v>2</v>
      </c>
      <c r="AI1056">
        <v>2</v>
      </c>
      <c r="AJ1056">
        <v>3</v>
      </c>
      <c r="AK1056" t="s">
        <v>26</v>
      </c>
      <c r="AL1056">
        <v>2</v>
      </c>
      <c r="AM1056">
        <v>3</v>
      </c>
      <c r="AN1056" t="s">
        <v>408</v>
      </c>
      <c r="AV1056" s="109" t="s">
        <v>26</v>
      </c>
      <c r="AW1056" t="s">
        <v>26</v>
      </c>
      <c r="AY1056">
        <v>5</v>
      </c>
      <c r="AZ1056" s="109">
        <v>5</v>
      </c>
      <c r="BA1056" s="191" t="s">
        <v>319</v>
      </c>
      <c r="BB1056" t="s">
        <v>317</v>
      </c>
      <c r="BD1056">
        <f t="shared" si="75"/>
        <v>1</v>
      </c>
      <c r="BE1056">
        <f t="shared" si="78"/>
        <v>0</v>
      </c>
      <c r="BF1056">
        <f t="shared" si="78"/>
        <v>0</v>
      </c>
      <c r="BG1056">
        <f t="shared" si="78"/>
        <v>0</v>
      </c>
      <c r="BH1056">
        <f t="shared" si="78"/>
        <v>0</v>
      </c>
      <c r="BI1056">
        <f t="shared" si="78"/>
        <v>0</v>
      </c>
      <c r="BJ1056">
        <f t="shared" si="76"/>
        <v>1</v>
      </c>
      <c r="BK1056">
        <f t="shared" si="77"/>
        <v>0</v>
      </c>
      <c r="BL1056">
        <f t="shared" si="77"/>
        <v>1</v>
      </c>
      <c r="BM1056">
        <f t="shared" si="77"/>
        <v>1</v>
      </c>
      <c r="BN1056">
        <f t="shared" si="77"/>
        <v>0</v>
      </c>
      <c r="BO1056">
        <f t="shared" si="77"/>
        <v>0</v>
      </c>
      <c r="BP1056">
        <f t="shared" si="77"/>
        <v>0</v>
      </c>
    </row>
    <row r="1057" spans="3:68" x14ac:dyDescent="0.2">
      <c r="C1057" s="150" t="str">
        <f>IFERROR(VLOOKUP(TABLA!F1057,BLIOTECAS!$C$1:$E$26,3,FALSE),"")</f>
        <v>Ciencias Sociales</v>
      </c>
      <c r="D1057" s="209">
        <v>43970.609027777777</v>
      </c>
      <c r="E1057" s="209" t="s">
        <v>396</v>
      </c>
      <c r="F1057" t="s">
        <v>97</v>
      </c>
      <c r="G1057" t="s">
        <v>305</v>
      </c>
      <c r="H1057" t="s">
        <v>300</v>
      </c>
      <c r="I1057" t="s">
        <v>315</v>
      </c>
      <c r="J1057" t="s">
        <v>97</v>
      </c>
      <c r="K1057" t="s">
        <v>225</v>
      </c>
      <c r="L1057" t="s">
        <v>309</v>
      </c>
      <c r="S1057" t="s">
        <v>270</v>
      </c>
      <c r="U1057">
        <v>3</v>
      </c>
      <c r="V1057">
        <v>4</v>
      </c>
      <c r="W1057">
        <v>3</v>
      </c>
      <c r="X1057">
        <v>5</v>
      </c>
      <c r="Y1057">
        <v>5</v>
      </c>
      <c r="Z1057">
        <v>3</v>
      </c>
      <c r="AA1057">
        <v>5</v>
      </c>
      <c r="AB1057">
        <v>1</v>
      </c>
      <c r="AC1057">
        <v>4</v>
      </c>
      <c r="AD1057">
        <v>3</v>
      </c>
      <c r="AF1057">
        <v>4</v>
      </c>
      <c r="AG1057">
        <v>4</v>
      </c>
      <c r="AH1057">
        <v>4</v>
      </c>
      <c r="AI1057">
        <v>3</v>
      </c>
      <c r="AJ1057">
        <v>3</v>
      </c>
      <c r="AK1057" t="s">
        <v>26</v>
      </c>
      <c r="AL1057">
        <v>3</v>
      </c>
      <c r="AM1057">
        <v>3</v>
      </c>
      <c r="AN1057" t="s">
        <v>400</v>
      </c>
      <c r="AV1057" s="109" t="s">
        <v>26</v>
      </c>
      <c r="AW1057" t="s">
        <v>26</v>
      </c>
      <c r="AY1057">
        <v>4</v>
      </c>
      <c r="AZ1057" s="109">
        <v>5</v>
      </c>
      <c r="BA1057" s="191" t="s">
        <v>311</v>
      </c>
      <c r="BD1057">
        <f t="shared" si="75"/>
        <v>0</v>
      </c>
      <c r="BE1057">
        <f t="shared" si="78"/>
        <v>1</v>
      </c>
      <c r="BF1057">
        <f t="shared" si="78"/>
        <v>0</v>
      </c>
      <c r="BG1057">
        <f t="shared" si="78"/>
        <v>0</v>
      </c>
      <c r="BH1057">
        <f t="shared" si="78"/>
        <v>0</v>
      </c>
      <c r="BI1057">
        <f t="shared" si="78"/>
        <v>0</v>
      </c>
      <c r="BJ1057">
        <f t="shared" si="76"/>
        <v>0</v>
      </c>
      <c r="BK1057">
        <f t="shared" si="77"/>
        <v>0</v>
      </c>
      <c r="BL1057">
        <f t="shared" si="77"/>
        <v>1</v>
      </c>
      <c r="BM1057">
        <f t="shared" si="77"/>
        <v>1</v>
      </c>
      <c r="BN1057">
        <f t="shared" si="77"/>
        <v>0</v>
      </c>
      <c r="BO1057">
        <f t="shared" si="77"/>
        <v>0</v>
      </c>
      <c r="BP1057">
        <f t="shared" si="77"/>
        <v>0</v>
      </c>
    </row>
    <row r="1058" spans="3:68" x14ac:dyDescent="0.2">
      <c r="C1058" s="150" t="str">
        <f>IFERROR(VLOOKUP(TABLA!F1058,BLIOTECAS!$C$1:$E$26,3,FALSE),"")</f>
        <v>Ciencias Sociales</v>
      </c>
      <c r="D1058" s="209">
        <v>43970.60833333333</v>
      </c>
      <c r="E1058" s="209" t="s">
        <v>396</v>
      </c>
      <c r="F1058" t="s">
        <v>99</v>
      </c>
      <c r="G1058" t="s">
        <v>300</v>
      </c>
      <c r="H1058" t="s">
        <v>320</v>
      </c>
      <c r="I1058" t="s">
        <v>315</v>
      </c>
      <c r="J1058" t="s">
        <v>322</v>
      </c>
      <c r="S1058" t="s">
        <v>26</v>
      </c>
      <c r="T1058" t="s">
        <v>270</v>
      </c>
      <c r="U1058">
        <v>1</v>
      </c>
      <c r="V1058">
        <v>2</v>
      </c>
      <c r="W1058">
        <v>3</v>
      </c>
      <c r="X1058">
        <v>5</v>
      </c>
      <c r="Y1058">
        <v>5</v>
      </c>
      <c r="Z1058">
        <v>5</v>
      </c>
      <c r="AA1058">
        <v>5</v>
      </c>
      <c r="AB1058">
        <v>1</v>
      </c>
      <c r="AC1058">
        <v>3</v>
      </c>
      <c r="AD1058">
        <v>4</v>
      </c>
      <c r="AF1058">
        <v>3</v>
      </c>
      <c r="AG1058">
        <v>4</v>
      </c>
      <c r="AH1058">
        <v>3</v>
      </c>
      <c r="AI1058">
        <v>1</v>
      </c>
      <c r="AJ1058">
        <v>3</v>
      </c>
      <c r="AK1058" t="s">
        <v>26</v>
      </c>
      <c r="AL1058">
        <v>4</v>
      </c>
      <c r="AM1058">
        <v>3</v>
      </c>
      <c r="AN1058" t="s">
        <v>408</v>
      </c>
      <c r="AV1058" s="109" t="s">
        <v>26</v>
      </c>
      <c r="AW1058" t="s">
        <v>26</v>
      </c>
      <c r="AY1058">
        <v>4</v>
      </c>
      <c r="AZ1058" s="109">
        <v>4</v>
      </c>
      <c r="BA1058" s="191" t="s">
        <v>311</v>
      </c>
      <c r="BB1058" t="s">
        <v>308</v>
      </c>
      <c r="BD1058">
        <f t="shared" si="75"/>
        <v>0</v>
      </c>
      <c r="BE1058">
        <f t="shared" si="78"/>
        <v>1</v>
      </c>
      <c r="BF1058">
        <f t="shared" si="78"/>
        <v>0</v>
      </c>
      <c r="BG1058">
        <f t="shared" si="78"/>
        <v>0</v>
      </c>
      <c r="BH1058">
        <f t="shared" si="78"/>
        <v>0</v>
      </c>
      <c r="BI1058">
        <f t="shared" si="78"/>
        <v>0</v>
      </c>
      <c r="BJ1058">
        <f t="shared" si="76"/>
        <v>1</v>
      </c>
      <c r="BK1058">
        <f t="shared" si="77"/>
        <v>0</v>
      </c>
      <c r="BL1058">
        <f t="shared" si="77"/>
        <v>1</v>
      </c>
      <c r="BM1058">
        <f t="shared" si="77"/>
        <v>1</v>
      </c>
      <c r="BN1058">
        <f t="shared" si="77"/>
        <v>0</v>
      </c>
      <c r="BO1058">
        <f t="shared" si="77"/>
        <v>0</v>
      </c>
      <c r="BP1058">
        <f t="shared" si="77"/>
        <v>0</v>
      </c>
    </row>
    <row r="1059" spans="3:68" x14ac:dyDescent="0.2">
      <c r="C1059" s="150" t="str">
        <f>IFERROR(VLOOKUP(TABLA!F1059,BLIOTECAS!$C$1:$E$26,3,FALSE),"")</f>
        <v>Ciencias Sociales</v>
      </c>
      <c r="D1059" s="209">
        <v>43970.60833333333</v>
      </c>
      <c r="E1059" s="209" t="s">
        <v>396</v>
      </c>
      <c r="F1059" t="s">
        <v>97</v>
      </c>
      <c r="G1059" t="s">
        <v>301</v>
      </c>
      <c r="H1059" t="s">
        <v>320</v>
      </c>
      <c r="I1059" t="s">
        <v>327</v>
      </c>
      <c r="J1059" t="s">
        <v>97</v>
      </c>
      <c r="K1059" t="s">
        <v>309</v>
      </c>
      <c r="L1059" t="s">
        <v>93</v>
      </c>
      <c r="S1059" t="s">
        <v>270</v>
      </c>
      <c r="T1059" t="s">
        <v>26</v>
      </c>
      <c r="U1059">
        <v>5</v>
      </c>
      <c r="V1059">
        <v>2</v>
      </c>
      <c r="W1059">
        <v>2</v>
      </c>
      <c r="X1059">
        <v>1</v>
      </c>
      <c r="Y1059">
        <v>2</v>
      </c>
      <c r="Z1059">
        <v>1</v>
      </c>
      <c r="AA1059">
        <v>1</v>
      </c>
      <c r="AB1059">
        <v>1</v>
      </c>
      <c r="AC1059">
        <v>5</v>
      </c>
      <c r="AD1059">
        <v>5</v>
      </c>
      <c r="AF1059">
        <v>3</v>
      </c>
      <c r="AG1059">
        <v>4</v>
      </c>
      <c r="AH1059">
        <v>5</v>
      </c>
      <c r="AI1059">
        <v>4</v>
      </c>
      <c r="AJ1059">
        <v>5</v>
      </c>
      <c r="AK1059" t="s">
        <v>26</v>
      </c>
      <c r="AL1059">
        <v>4</v>
      </c>
      <c r="AM1059">
        <v>1</v>
      </c>
      <c r="AN1059" t="s">
        <v>483</v>
      </c>
      <c r="AV1059" s="109" t="s">
        <v>26</v>
      </c>
      <c r="AW1059" t="s">
        <v>26</v>
      </c>
      <c r="AY1059">
        <v>4</v>
      </c>
      <c r="AZ1059" s="109">
        <v>4</v>
      </c>
      <c r="BA1059" s="191" t="s">
        <v>303</v>
      </c>
      <c r="BB1059" t="s">
        <v>308</v>
      </c>
      <c r="BD1059">
        <f t="shared" si="75"/>
        <v>1</v>
      </c>
      <c r="BE1059">
        <f t="shared" si="78"/>
        <v>0</v>
      </c>
      <c r="BF1059">
        <f t="shared" si="78"/>
        <v>1</v>
      </c>
      <c r="BG1059">
        <f t="shared" si="78"/>
        <v>0</v>
      </c>
      <c r="BH1059">
        <f t="shared" si="78"/>
        <v>0</v>
      </c>
      <c r="BI1059">
        <f t="shared" si="78"/>
        <v>0</v>
      </c>
      <c r="BJ1059">
        <f t="shared" si="76"/>
        <v>1</v>
      </c>
      <c r="BK1059">
        <f t="shared" si="77"/>
        <v>0</v>
      </c>
      <c r="BL1059">
        <f t="shared" si="77"/>
        <v>1</v>
      </c>
      <c r="BM1059">
        <f t="shared" si="77"/>
        <v>0</v>
      </c>
      <c r="BN1059">
        <f t="shared" si="77"/>
        <v>0</v>
      </c>
      <c r="BO1059">
        <f t="shared" si="77"/>
        <v>0</v>
      </c>
      <c r="BP1059">
        <f t="shared" si="77"/>
        <v>0</v>
      </c>
    </row>
    <row r="1060" spans="3:68" x14ac:dyDescent="0.2">
      <c r="C1060" s="150" t="str">
        <f>IFERROR(VLOOKUP(TABLA!F1060,BLIOTECAS!$C$1:$E$26,3,FALSE),"")</f>
        <v>Ciencias Experimentales</v>
      </c>
      <c r="D1060" s="209">
        <v>43970.60833333333</v>
      </c>
      <c r="E1060" s="209" t="s">
        <v>396</v>
      </c>
      <c r="F1060" t="s">
        <v>95</v>
      </c>
      <c r="G1060" t="s">
        <v>301</v>
      </c>
      <c r="H1060" t="s">
        <v>320</v>
      </c>
      <c r="I1060" t="s">
        <v>318</v>
      </c>
      <c r="J1060" t="s">
        <v>95</v>
      </c>
      <c r="K1060" t="s">
        <v>104</v>
      </c>
      <c r="S1060" t="s">
        <v>26</v>
      </c>
      <c r="T1060" t="s">
        <v>26</v>
      </c>
      <c r="U1060">
        <v>1</v>
      </c>
      <c r="V1060">
        <v>1</v>
      </c>
      <c r="W1060">
        <v>1</v>
      </c>
      <c r="X1060">
        <v>1</v>
      </c>
      <c r="Y1060">
        <v>5</v>
      </c>
      <c r="Z1060">
        <v>5</v>
      </c>
      <c r="AA1060">
        <v>5</v>
      </c>
      <c r="AB1060">
        <v>1</v>
      </c>
      <c r="AC1060">
        <v>4</v>
      </c>
      <c r="AD1060">
        <v>5</v>
      </c>
      <c r="AF1060">
        <v>3</v>
      </c>
      <c r="AG1060">
        <v>3</v>
      </c>
      <c r="AH1060">
        <v>3</v>
      </c>
      <c r="AI1060">
        <v>3</v>
      </c>
      <c r="AJ1060">
        <v>3</v>
      </c>
      <c r="AK1060" t="s">
        <v>26</v>
      </c>
      <c r="AL1060">
        <v>3</v>
      </c>
      <c r="AM1060">
        <v>3</v>
      </c>
      <c r="AN1060" t="s">
        <v>400</v>
      </c>
      <c r="AV1060" s="109" t="s">
        <v>270</v>
      </c>
      <c r="AW1060" t="s">
        <v>26</v>
      </c>
      <c r="AY1060">
        <v>5</v>
      </c>
      <c r="AZ1060" s="109">
        <v>5</v>
      </c>
      <c r="BA1060" s="191" t="s">
        <v>303</v>
      </c>
      <c r="BB1060" t="s">
        <v>308</v>
      </c>
      <c r="BD1060">
        <f t="shared" si="75"/>
        <v>0</v>
      </c>
      <c r="BE1060">
        <f t="shared" si="78"/>
        <v>0</v>
      </c>
      <c r="BF1060">
        <f t="shared" si="78"/>
        <v>1</v>
      </c>
      <c r="BG1060">
        <f t="shared" si="78"/>
        <v>0</v>
      </c>
      <c r="BH1060">
        <f t="shared" si="78"/>
        <v>0</v>
      </c>
      <c r="BI1060">
        <f t="shared" si="78"/>
        <v>0</v>
      </c>
      <c r="BJ1060">
        <f t="shared" si="76"/>
        <v>0</v>
      </c>
      <c r="BK1060">
        <f t="shared" si="77"/>
        <v>0</v>
      </c>
      <c r="BL1060">
        <f t="shared" si="77"/>
        <v>1</v>
      </c>
      <c r="BM1060">
        <f t="shared" si="77"/>
        <v>1</v>
      </c>
      <c r="BN1060">
        <f t="shared" si="77"/>
        <v>0</v>
      </c>
      <c r="BO1060">
        <f t="shared" si="77"/>
        <v>0</v>
      </c>
      <c r="BP1060">
        <f t="shared" si="77"/>
        <v>0</v>
      </c>
    </row>
    <row r="1061" spans="3:68" x14ac:dyDescent="0.2">
      <c r="C1061" s="150" t="str">
        <f>IFERROR(VLOOKUP(TABLA!F1061,BLIOTECAS!$C$1:$E$26,3,FALSE),"")</f>
        <v>Humanidades</v>
      </c>
      <c r="D1061" s="209">
        <v>43970.607638888891</v>
      </c>
      <c r="E1061" s="209" t="s">
        <v>396</v>
      </c>
      <c r="F1061" t="s">
        <v>104</v>
      </c>
      <c r="G1061" t="s">
        <v>305</v>
      </c>
      <c r="H1061" t="s">
        <v>305</v>
      </c>
      <c r="I1061" t="s">
        <v>802</v>
      </c>
      <c r="J1061" t="s">
        <v>104</v>
      </c>
      <c r="K1061" t="s">
        <v>309</v>
      </c>
      <c r="M1061" t="s">
        <v>803</v>
      </c>
      <c r="S1061" t="s">
        <v>270</v>
      </c>
      <c r="T1061" t="s">
        <v>270</v>
      </c>
      <c r="U1061">
        <v>5</v>
      </c>
      <c r="V1061">
        <v>1</v>
      </c>
      <c r="W1061">
        <v>5</v>
      </c>
      <c r="X1061">
        <v>3</v>
      </c>
      <c r="Y1061">
        <v>3</v>
      </c>
      <c r="Z1061">
        <v>3</v>
      </c>
      <c r="AA1061">
        <v>5</v>
      </c>
      <c r="AB1061">
        <v>3</v>
      </c>
      <c r="AC1061">
        <v>1</v>
      </c>
      <c r="AD1061">
        <v>4</v>
      </c>
      <c r="AF1061">
        <v>2</v>
      </c>
      <c r="AG1061">
        <v>3</v>
      </c>
      <c r="AH1061">
        <v>2</v>
      </c>
      <c r="AI1061">
        <v>2</v>
      </c>
      <c r="AJ1061">
        <v>1</v>
      </c>
      <c r="AK1061" t="s">
        <v>270</v>
      </c>
      <c r="AL1061">
        <v>3</v>
      </c>
      <c r="AM1061">
        <v>2</v>
      </c>
      <c r="AN1061" t="s">
        <v>405</v>
      </c>
      <c r="AV1061" s="109" t="s">
        <v>26</v>
      </c>
      <c r="AW1061" t="s">
        <v>26</v>
      </c>
      <c r="AY1061">
        <v>3</v>
      </c>
      <c r="AZ1061" s="109">
        <v>3</v>
      </c>
      <c r="BA1061" s="191" t="s">
        <v>319</v>
      </c>
      <c r="BB1061" t="s">
        <v>317</v>
      </c>
      <c r="BD1061">
        <f t="shared" si="75"/>
        <v>0</v>
      </c>
      <c r="BE1061">
        <f t="shared" si="78"/>
        <v>0</v>
      </c>
      <c r="BF1061">
        <f t="shared" si="78"/>
        <v>0</v>
      </c>
      <c r="BG1061">
        <f t="shared" si="78"/>
        <v>0</v>
      </c>
      <c r="BH1061">
        <f t="shared" si="78"/>
        <v>0</v>
      </c>
      <c r="BI1061">
        <f t="shared" si="78"/>
        <v>0</v>
      </c>
      <c r="BJ1061">
        <f t="shared" si="76"/>
        <v>1</v>
      </c>
      <c r="BK1061">
        <f t="shared" si="77"/>
        <v>1</v>
      </c>
      <c r="BL1061">
        <f t="shared" si="77"/>
        <v>1</v>
      </c>
      <c r="BM1061">
        <f t="shared" si="77"/>
        <v>1</v>
      </c>
      <c r="BN1061">
        <f t="shared" si="77"/>
        <v>0</v>
      </c>
      <c r="BO1061">
        <f t="shared" si="77"/>
        <v>0</v>
      </c>
      <c r="BP1061">
        <f t="shared" si="77"/>
        <v>0</v>
      </c>
    </row>
    <row r="1062" spans="3:68" x14ac:dyDescent="0.2">
      <c r="C1062" s="150" t="str">
        <f>IFERROR(VLOOKUP(TABLA!F1062,BLIOTECAS!$C$1:$E$26,3,FALSE),"")</f>
        <v>Ciencias Experimentales</v>
      </c>
      <c r="D1062" s="209">
        <v>43970.606944444444</v>
      </c>
      <c r="E1062" s="209" t="s">
        <v>396</v>
      </c>
      <c r="F1062" t="s">
        <v>105</v>
      </c>
      <c r="G1062" t="s">
        <v>301</v>
      </c>
      <c r="H1062" t="s">
        <v>320</v>
      </c>
      <c r="I1062" t="s">
        <v>306</v>
      </c>
      <c r="J1062" t="s">
        <v>105</v>
      </c>
      <c r="K1062" t="s">
        <v>309</v>
      </c>
      <c r="S1062" t="s">
        <v>26</v>
      </c>
      <c r="T1062" t="s">
        <v>270</v>
      </c>
      <c r="U1062">
        <v>3</v>
      </c>
      <c r="V1062">
        <v>1</v>
      </c>
      <c r="W1062">
        <v>2</v>
      </c>
      <c r="X1062">
        <v>1</v>
      </c>
      <c r="Y1062">
        <v>5</v>
      </c>
      <c r="Z1062">
        <v>2</v>
      </c>
      <c r="AA1062">
        <v>5</v>
      </c>
      <c r="AB1062">
        <v>1</v>
      </c>
      <c r="AC1062">
        <v>3</v>
      </c>
      <c r="AD1062">
        <v>5</v>
      </c>
      <c r="AF1062">
        <v>5</v>
      </c>
      <c r="AG1062">
        <v>5</v>
      </c>
      <c r="AH1062">
        <v>4</v>
      </c>
      <c r="AI1062">
        <v>4</v>
      </c>
      <c r="AJ1062">
        <v>5</v>
      </c>
      <c r="AK1062" t="s">
        <v>270</v>
      </c>
      <c r="AL1062">
        <v>4</v>
      </c>
      <c r="AM1062">
        <v>2</v>
      </c>
      <c r="AN1062" t="s">
        <v>428</v>
      </c>
      <c r="AV1062" s="109" t="s">
        <v>26</v>
      </c>
      <c r="AW1062" t="s">
        <v>26</v>
      </c>
      <c r="AY1062">
        <v>5</v>
      </c>
      <c r="AZ1062" s="109">
        <v>4</v>
      </c>
      <c r="BA1062" s="191" t="s">
        <v>303</v>
      </c>
      <c r="BB1062" t="s">
        <v>304</v>
      </c>
      <c r="BD1062">
        <f t="shared" si="75"/>
        <v>1</v>
      </c>
      <c r="BE1062">
        <f t="shared" si="78"/>
        <v>0</v>
      </c>
      <c r="BF1062">
        <f t="shared" si="78"/>
        <v>0</v>
      </c>
      <c r="BG1062">
        <f t="shared" si="78"/>
        <v>0</v>
      </c>
      <c r="BH1062">
        <f t="shared" si="78"/>
        <v>0</v>
      </c>
      <c r="BI1062">
        <f t="shared" si="78"/>
        <v>0</v>
      </c>
      <c r="BJ1062">
        <f t="shared" si="76"/>
        <v>0</v>
      </c>
      <c r="BK1062">
        <f t="shared" si="77"/>
        <v>1</v>
      </c>
      <c r="BL1062">
        <f t="shared" si="77"/>
        <v>1</v>
      </c>
      <c r="BM1062">
        <f t="shared" si="77"/>
        <v>1</v>
      </c>
      <c r="BN1062">
        <f t="shared" si="77"/>
        <v>0</v>
      </c>
      <c r="BO1062">
        <f t="shared" si="77"/>
        <v>0</v>
      </c>
      <c r="BP1062">
        <f t="shared" si="77"/>
        <v>0</v>
      </c>
    </row>
    <row r="1063" spans="3:68" x14ac:dyDescent="0.2">
      <c r="C1063" s="150" t="str">
        <f>IFERROR(VLOOKUP(TABLA!F1063,BLIOTECAS!$C$1:$E$26,3,FALSE),"")</f>
        <v>Ciencias de la Salud</v>
      </c>
      <c r="D1063" s="209">
        <v>43970.606944444444</v>
      </c>
      <c r="E1063" s="209" t="s">
        <v>396</v>
      </c>
      <c r="F1063" t="s">
        <v>106</v>
      </c>
      <c r="G1063" t="s">
        <v>301</v>
      </c>
      <c r="H1063" t="s">
        <v>305</v>
      </c>
      <c r="I1063" t="s">
        <v>315</v>
      </c>
      <c r="J1063" t="s">
        <v>222</v>
      </c>
      <c r="K1063" t="s">
        <v>106</v>
      </c>
      <c r="L1063" t="s">
        <v>107</v>
      </c>
      <c r="S1063" t="s">
        <v>26</v>
      </c>
      <c r="T1063" t="s">
        <v>270</v>
      </c>
      <c r="U1063">
        <v>2</v>
      </c>
      <c r="V1063">
        <v>2</v>
      </c>
      <c r="W1063">
        <v>5</v>
      </c>
      <c r="X1063">
        <v>3</v>
      </c>
      <c r="Y1063">
        <v>5</v>
      </c>
      <c r="Z1063">
        <v>3</v>
      </c>
      <c r="AA1063">
        <v>4</v>
      </c>
      <c r="AB1063">
        <v>1</v>
      </c>
      <c r="AC1063">
        <v>3</v>
      </c>
      <c r="AD1063">
        <v>5</v>
      </c>
      <c r="AF1063">
        <v>5</v>
      </c>
      <c r="AG1063">
        <v>5</v>
      </c>
      <c r="AH1063">
        <v>5</v>
      </c>
      <c r="AI1063">
        <v>5</v>
      </c>
      <c r="AJ1063">
        <v>3</v>
      </c>
      <c r="AK1063" t="s">
        <v>26</v>
      </c>
      <c r="AL1063">
        <v>5</v>
      </c>
      <c r="AM1063">
        <v>3</v>
      </c>
      <c r="AN1063" t="s">
        <v>400</v>
      </c>
      <c r="AV1063" s="109" t="s">
        <v>270</v>
      </c>
      <c r="AW1063" t="s">
        <v>270</v>
      </c>
      <c r="AX1063" t="s">
        <v>313</v>
      </c>
      <c r="AY1063">
        <v>5</v>
      </c>
      <c r="AZ1063" s="109">
        <v>5</v>
      </c>
      <c r="BA1063" s="191" t="s">
        <v>303</v>
      </c>
      <c r="BB1063" t="s">
        <v>308</v>
      </c>
      <c r="BD1063">
        <f t="shared" ref="BD1063:BD1126" si="79">IF(IFERROR(FIND(BD$1,$I1063,1),0)&lt;&gt;0,1,0)</f>
        <v>0</v>
      </c>
      <c r="BE1063">
        <f t="shared" si="78"/>
        <v>1</v>
      </c>
      <c r="BF1063">
        <f t="shared" si="78"/>
        <v>0</v>
      </c>
      <c r="BG1063">
        <f t="shared" si="78"/>
        <v>0</v>
      </c>
      <c r="BH1063">
        <f t="shared" si="78"/>
        <v>0</v>
      </c>
      <c r="BI1063">
        <f t="shared" si="78"/>
        <v>0</v>
      </c>
      <c r="BJ1063">
        <f t="shared" si="76"/>
        <v>0</v>
      </c>
      <c r="BK1063">
        <f t="shared" si="77"/>
        <v>0</v>
      </c>
      <c r="BL1063">
        <f t="shared" si="77"/>
        <v>1</v>
      </c>
      <c r="BM1063">
        <f t="shared" si="77"/>
        <v>1</v>
      </c>
      <c r="BN1063">
        <f t="shared" si="77"/>
        <v>0</v>
      </c>
      <c r="BO1063">
        <f t="shared" si="77"/>
        <v>0</v>
      </c>
      <c r="BP1063">
        <f t="shared" si="77"/>
        <v>0</v>
      </c>
    </row>
    <row r="1064" spans="3:68" x14ac:dyDescent="0.2">
      <c r="C1064" s="150" t="str">
        <f>IFERROR(VLOOKUP(TABLA!F1064,BLIOTECAS!$C$1:$E$26,3,FALSE),"")</f>
        <v>Ciencias Experimentales</v>
      </c>
      <c r="D1064" s="209">
        <v>43970.606944444444</v>
      </c>
      <c r="E1064" s="209" t="s">
        <v>396</v>
      </c>
      <c r="F1064" t="s">
        <v>94</v>
      </c>
      <c r="G1064" t="s">
        <v>301</v>
      </c>
      <c r="H1064" t="s">
        <v>301</v>
      </c>
      <c r="I1064" t="s">
        <v>318</v>
      </c>
      <c r="J1064" t="s">
        <v>94</v>
      </c>
      <c r="K1064" t="s">
        <v>98</v>
      </c>
      <c r="L1064" t="s">
        <v>106</v>
      </c>
      <c r="S1064" t="s">
        <v>270</v>
      </c>
      <c r="T1064" t="s">
        <v>270</v>
      </c>
      <c r="U1064">
        <v>5</v>
      </c>
      <c r="V1064">
        <v>1</v>
      </c>
      <c r="W1064">
        <v>5</v>
      </c>
      <c r="X1064">
        <v>5</v>
      </c>
      <c r="Y1064">
        <v>5</v>
      </c>
      <c r="Z1064">
        <v>5</v>
      </c>
      <c r="AA1064">
        <v>5</v>
      </c>
      <c r="AB1064">
        <v>5</v>
      </c>
      <c r="AC1064">
        <v>5</v>
      </c>
      <c r="AD1064">
        <v>5</v>
      </c>
      <c r="AF1064">
        <v>5</v>
      </c>
      <c r="AG1064">
        <v>4</v>
      </c>
      <c r="AH1064">
        <v>5</v>
      </c>
      <c r="AI1064">
        <v>5</v>
      </c>
      <c r="AJ1064">
        <v>5</v>
      </c>
      <c r="AK1064" t="s">
        <v>26</v>
      </c>
      <c r="AL1064">
        <v>5</v>
      </c>
      <c r="AN1064" t="s">
        <v>307</v>
      </c>
      <c r="AV1064" s="109" t="s">
        <v>270</v>
      </c>
      <c r="AW1064" t="s">
        <v>26</v>
      </c>
      <c r="AY1064">
        <v>5</v>
      </c>
      <c r="AZ1064" s="109">
        <v>5</v>
      </c>
      <c r="BA1064" s="191" t="s">
        <v>303</v>
      </c>
      <c r="BB1064" t="s">
        <v>304</v>
      </c>
      <c r="BD1064">
        <f t="shared" si="79"/>
        <v>0</v>
      </c>
      <c r="BE1064">
        <f t="shared" si="78"/>
        <v>0</v>
      </c>
      <c r="BF1064">
        <f t="shared" si="78"/>
        <v>1</v>
      </c>
      <c r="BG1064">
        <f t="shared" si="78"/>
        <v>0</v>
      </c>
      <c r="BH1064">
        <f t="shared" si="78"/>
        <v>0</v>
      </c>
      <c r="BI1064">
        <f t="shared" si="78"/>
        <v>0</v>
      </c>
      <c r="BJ1064">
        <f t="shared" si="76"/>
        <v>0</v>
      </c>
      <c r="BK1064">
        <f t="shared" si="77"/>
        <v>0</v>
      </c>
      <c r="BL1064">
        <f t="shared" si="77"/>
        <v>0</v>
      </c>
      <c r="BM1064">
        <f t="shared" si="77"/>
        <v>0</v>
      </c>
      <c r="BN1064">
        <f t="shared" si="77"/>
        <v>0</v>
      </c>
      <c r="BO1064">
        <f t="shared" si="77"/>
        <v>1</v>
      </c>
      <c r="BP1064">
        <f t="shared" si="77"/>
        <v>0</v>
      </c>
    </row>
    <row r="1065" spans="3:68" x14ac:dyDescent="0.2">
      <c r="C1065" s="150" t="str">
        <f>IFERROR(VLOOKUP(TABLA!F1065,BLIOTECAS!$C$1:$E$26,3,FALSE),"")</f>
        <v>Humanidades</v>
      </c>
      <c r="D1065" s="209">
        <v>43970.606944444444</v>
      </c>
      <c r="E1065" s="209" t="s">
        <v>396</v>
      </c>
      <c r="F1065" t="s">
        <v>100</v>
      </c>
      <c r="G1065" t="s">
        <v>300</v>
      </c>
      <c r="H1065" t="s">
        <v>397</v>
      </c>
      <c r="I1065" t="s">
        <v>306</v>
      </c>
      <c r="J1065" t="s">
        <v>100</v>
      </c>
      <c r="K1065" t="s">
        <v>309</v>
      </c>
      <c r="S1065" t="s">
        <v>26</v>
      </c>
      <c r="T1065" t="s">
        <v>270</v>
      </c>
      <c r="U1065">
        <v>2</v>
      </c>
      <c r="V1065">
        <v>2</v>
      </c>
      <c r="W1065">
        <v>2</v>
      </c>
      <c r="X1065">
        <v>4</v>
      </c>
      <c r="Y1065">
        <v>4</v>
      </c>
      <c r="Z1065">
        <v>4</v>
      </c>
      <c r="AA1065">
        <v>4</v>
      </c>
      <c r="AB1065">
        <v>2</v>
      </c>
      <c r="AC1065">
        <v>2</v>
      </c>
      <c r="AD1065">
        <v>3</v>
      </c>
      <c r="AF1065">
        <v>3</v>
      </c>
      <c r="AG1065">
        <v>3</v>
      </c>
      <c r="AH1065">
        <v>3</v>
      </c>
      <c r="AI1065">
        <v>3</v>
      </c>
      <c r="AJ1065">
        <v>3</v>
      </c>
      <c r="AK1065" t="s">
        <v>270</v>
      </c>
      <c r="AL1065">
        <v>2</v>
      </c>
      <c r="AM1065">
        <v>2</v>
      </c>
      <c r="AN1065" t="s">
        <v>354</v>
      </c>
      <c r="AV1065" s="109" t="s">
        <v>270</v>
      </c>
      <c r="AW1065" t="s">
        <v>26</v>
      </c>
      <c r="AY1065">
        <v>2</v>
      </c>
      <c r="AZ1065" s="109">
        <v>3</v>
      </c>
      <c r="BA1065" s="191" t="s">
        <v>319</v>
      </c>
      <c r="BB1065" t="s">
        <v>308</v>
      </c>
      <c r="BD1065">
        <f t="shared" si="79"/>
        <v>1</v>
      </c>
      <c r="BE1065">
        <f t="shared" si="78"/>
        <v>0</v>
      </c>
      <c r="BF1065">
        <f t="shared" si="78"/>
        <v>0</v>
      </c>
      <c r="BG1065">
        <f t="shared" si="78"/>
        <v>0</v>
      </c>
      <c r="BH1065">
        <f t="shared" si="78"/>
        <v>0</v>
      </c>
      <c r="BI1065">
        <f t="shared" si="78"/>
        <v>0</v>
      </c>
      <c r="BJ1065">
        <f t="shared" si="76"/>
        <v>1</v>
      </c>
      <c r="BK1065">
        <f t="shared" si="77"/>
        <v>0</v>
      </c>
      <c r="BL1065">
        <f t="shared" si="77"/>
        <v>0</v>
      </c>
      <c r="BM1065">
        <f t="shared" si="77"/>
        <v>1</v>
      </c>
      <c r="BN1065">
        <f t="shared" si="77"/>
        <v>0</v>
      </c>
      <c r="BO1065">
        <f t="shared" si="77"/>
        <v>0</v>
      </c>
      <c r="BP1065">
        <f t="shared" si="77"/>
        <v>0</v>
      </c>
    </row>
    <row r="1066" spans="3:68" x14ac:dyDescent="0.2">
      <c r="C1066" s="150" t="str">
        <f>IFERROR(VLOOKUP(TABLA!F1066,BLIOTECAS!$C$1:$E$26,3,FALSE),"")</f>
        <v>Ciencias de la Salud</v>
      </c>
      <c r="D1066" s="209">
        <v>43970.606944444444</v>
      </c>
      <c r="E1066" s="209" t="s">
        <v>396</v>
      </c>
      <c r="F1066" t="s">
        <v>222</v>
      </c>
      <c r="G1066" t="s">
        <v>300</v>
      </c>
      <c r="H1066" t="s">
        <v>301</v>
      </c>
      <c r="I1066" t="s">
        <v>306</v>
      </c>
      <c r="J1066" t="s">
        <v>222</v>
      </c>
      <c r="K1066" t="s">
        <v>106</v>
      </c>
      <c r="S1066" t="s">
        <v>270</v>
      </c>
      <c r="T1066" t="s">
        <v>26</v>
      </c>
      <c r="U1066">
        <v>3</v>
      </c>
      <c r="V1066">
        <v>3</v>
      </c>
      <c r="W1066">
        <v>3</v>
      </c>
      <c r="X1066">
        <v>4</v>
      </c>
      <c r="Y1066">
        <v>4</v>
      </c>
      <c r="Z1066">
        <v>4</v>
      </c>
      <c r="AA1066">
        <v>4</v>
      </c>
      <c r="AB1066">
        <v>3</v>
      </c>
      <c r="AC1066">
        <v>5</v>
      </c>
      <c r="AD1066">
        <v>5</v>
      </c>
      <c r="AF1066">
        <v>5</v>
      </c>
      <c r="AG1066">
        <v>5</v>
      </c>
      <c r="AH1066">
        <v>4</v>
      </c>
      <c r="AI1066">
        <v>4</v>
      </c>
      <c r="AJ1066">
        <v>4</v>
      </c>
      <c r="AK1066" t="s">
        <v>270</v>
      </c>
      <c r="AL1066">
        <v>4</v>
      </c>
      <c r="AM1066">
        <v>4</v>
      </c>
      <c r="AN1066" t="s">
        <v>515</v>
      </c>
      <c r="AV1066" s="109" t="s">
        <v>270</v>
      </c>
      <c r="AW1066" t="s">
        <v>26</v>
      </c>
      <c r="AY1066">
        <v>5</v>
      </c>
      <c r="AZ1066" s="109">
        <v>5</v>
      </c>
      <c r="BA1066" s="191" t="s">
        <v>311</v>
      </c>
      <c r="BB1066" t="s">
        <v>308</v>
      </c>
      <c r="BD1066">
        <f t="shared" si="79"/>
        <v>1</v>
      </c>
      <c r="BE1066">
        <f t="shared" si="78"/>
        <v>0</v>
      </c>
      <c r="BF1066">
        <f t="shared" si="78"/>
        <v>0</v>
      </c>
      <c r="BG1066">
        <f t="shared" si="78"/>
        <v>0</v>
      </c>
      <c r="BH1066">
        <f t="shared" si="78"/>
        <v>0</v>
      </c>
      <c r="BI1066">
        <f t="shared" si="78"/>
        <v>0</v>
      </c>
      <c r="BJ1066">
        <f t="shared" si="76"/>
        <v>1</v>
      </c>
      <c r="BK1066">
        <f t="shared" si="77"/>
        <v>1</v>
      </c>
      <c r="BL1066">
        <f t="shared" si="77"/>
        <v>0</v>
      </c>
      <c r="BM1066">
        <f t="shared" si="77"/>
        <v>0</v>
      </c>
      <c r="BN1066">
        <f t="shared" si="77"/>
        <v>0</v>
      </c>
      <c r="BO1066">
        <f t="shared" si="77"/>
        <v>0</v>
      </c>
      <c r="BP1066">
        <f t="shared" si="77"/>
        <v>0</v>
      </c>
    </row>
    <row r="1067" spans="3:68" x14ac:dyDescent="0.2">
      <c r="C1067" s="150" t="str">
        <f>IFERROR(VLOOKUP(TABLA!F1067,BLIOTECAS!$C$1:$E$26,3,FALSE),"")</f>
        <v>Humanidades</v>
      </c>
      <c r="D1067" s="209">
        <v>43970.606944444444</v>
      </c>
      <c r="E1067" s="209" t="s">
        <v>407</v>
      </c>
      <c r="F1067" t="s">
        <v>103</v>
      </c>
      <c r="G1067" t="s">
        <v>301</v>
      </c>
      <c r="H1067" t="s">
        <v>301</v>
      </c>
      <c r="I1067" t="s">
        <v>318</v>
      </c>
      <c r="J1067" t="s">
        <v>103</v>
      </c>
      <c r="K1067" t="s">
        <v>309</v>
      </c>
      <c r="M1067" t="s">
        <v>804</v>
      </c>
      <c r="S1067" t="s">
        <v>26</v>
      </c>
      <c r="T1067" t="s">
        <v>270</v>
      </c>
      <c r="U1067">
        <v>5</v>
      </c>
      <c r="V1067">
        <v>4</v>
      </c>
      <c r="W1067">
        <v>3</v>
      </c>
      <c r="X1067">
        <v>4</v>
      </c>
      <c r="Y1067">
        <v>4</v>
      </c>
      <c r="Z1067">
        <v>5</v>
      </c>
      <c r="AA1067">
        <v>5</v>
      </c>
      <c r="AB1067">
        <v>5</v>
      </c>
      <c r="AC1067">
        <v>5</v>
      </c>
      <c r="AD1067">
        <v>4</v>
      </c>
      <c r="AF1067">
        <v>3</v>
      </c>
      <c r="AG1067">
        <v>4</v>
      </c>
      <c r="AH1067">
        <v>4</v>
      </c>
      <c r="AI1067">
        <v>4</v>
      </c>
      <c r="AJ1067">
        <v>4</v>
      </c>
      <c r="AK1067" t="s">
        <v>270</v>
      </c>
      <c r="AL1067">
        <v>5</v>
      </c>
      <c r="AM1067">
        <v>3</v>
      </c>
      <c r="AN1067" t="s">
        <v>428</v>
      </c>
      <c r="AV1067" s="109" t="s">
        <v>270</v>
      </c>
      <c r="AW1067" t="s">
        <v>26</v>
      </c>
      <c r="AY1067">
        <v>4</v>
      </c>
      <c r="AZ1067" s="109">
        <v>5</v>
      </c>
      <c r="BA1067" s="191" t="s">
        <v>303</v>
      </c>
      <c r="BB1067" t="s">
        <v>308</v>
      </c>
      <c r="BD1067">
        <f t="shared" si="79"/>
        <v>0</v>
      </c>
      <c r="BE1067">
        <f t="shared" si="78"/>
        <v>0</v>
      </c>
      <c r="BF1067">
        <f t="shared" si="78"/>
        <v>1</v>
      </c>
      <c r="BG1067">
        <f t="shared" si="78"/>
        <v>0</v>
      </c>
      <c r="BH1067">
        <f t="shared" si="78"/>
        <v>0</v>
      </c>
      <c r="BI1067">
        <f t="shared" si="78"/>
        <v>0</v>
      </c>
      <c r="BJ1067">
        <f t="shared" si="76"/>
        <v>0</v>
      </c>
      <c r="BK1067">
        <f t="shared" si="77"/>
        <v>1</v>
      </c>
      <c r="BL1067">
        <f t="shared" si="77"/>
        <v>1</v>
      </c>
      <c r="BM1067">
        <f t="shared" si="77"/>
        <v>1</v>
      </c>
      <c r="BN1067">
        <f t="shared" si="77"/>
        <v>0</v>
      </c>
      <c r="BO1067">
        <f t="shared" si="77"/>
        <v>0</v>
      </c>
      <c r="BP1067">
        <f t="shared" si="77"/>
        <v>0</v>
      </c>
    </row>
    <row r="1068" spans="3:68" x14ac:dyDescent="0.2">
      <c r="C1068" s="150" t="str">
        <f>IFERROR(VLOOKUP(TABLA!F1068,BLIOTECAS!$C$1:$E$26,3,FALSE),"")</f>
        <v>Ciencias Sociales</v>
      </c>
      <c r="D1068" s="209">
        <v>43970.606249999997</v>
      </c>
      <c r="E1068" s="209" t="s">
        <v>396</v>
      </c>
      <c r="F1068" t="s">
        <v>99</v>
      </c>
      <c r="G1068" t="s">
        <v>305</v>
      </c>
      <c r="H1068" t="s">
        <v>301</v>
      </c>
      <c r="I1068" t="s">
        <v>306</v>
      </c>
      <c r="J1068" t="s">
        <v>322</v>
      </c>
      <c r="K1068" t="s">
        <v>309</v>
      </c>
      <c r="L1068" t="s">
        <v>310</v>
      </c>
      <c r="S1068" t="s">
        <v>270</v>
      </c>
      <c r="T1068" t="s">
        <v>270</v>
      </c>
      <c r="U1068">
        <v>5</v>
      </c>
      <c r="V1068">
        <v>1</v>
      </c>
      <c r="W1068">
        <v>4</v>
      </c>
      <c r="X1068">
        <v>5</v>
      </c>
      <c r="Y1068">
        <v>2</v>
      </c>
      <c r="Z1068">
        <v>5</v>
      </c>
      <c r="AA1068">
        <v>1</v>
      </c>
      <c r="AB1068">
        <v>1</v>
      </c>
      <c r="AC1068">
        <v>4</v>
      </c>
      <c r="AD1068">
        <v>3</v>
      </c>
      <c r="AF1068">
        <v>1</v>
      </c>
      <c r="AG1068">
        <v>5</v>
      </c>
      <c r="AH1068">
        <v>5</v>
      </c>
      <c r="AI1068">
        <v>1</v>
      </c>
      <c r="AJ1068">
        <v>3</v>
      </c>
      <c r="AK1068" t="s">
        <v>270</v>
      </c>
      <c r="AL1068">
        <v>4</v>
      </c>
      <c r="AM1068">
        <v>5</v>
      </c>
      <c r="AN1068" t="s">
        <v>345</v>
      </c>
      <c r="AV1068" s="109" t="s">
        <v>26</v>
      </c>
      <c r="AW1068" t="s">
        <v>26</v>
      </c>
      <c r="AY1068">
        <v>5</v>
      </c>
      <c r="AZ1068" s="109">
        <v>5</v>
      </c>
      <c r="BA1068" s="191" t="s">
        <v>311</v>
      </c>
      <c r="BB1068" t="s">
        <v>317</v>
      </c>
      <c r="BD1068">
        <f t="shared" si="79"/>
        <v>1</v>
      </c>
      <c r="BE1068">
        <f t="shared" si="78"/>
        <v>0</v>
      </c>
      <c r="BF1068">
        <f t="shared" si="78"/>
        <v>0</v>
      </c>
      <c r="BG1068">
        <f t="shared" si="78"/>
        <v>0</v>
      </c>
      <c r="BH1068">
        <f t="shared" si="78"/>
        <v>0</v>
      </c>
      <c r="BI1068">
        <f t="shared" si="78"/>
        <v>0</v>
      </c>
      <c r="BJ1068">
        <f t="shared" si="76"/>
        <v>0</v>
      </c>
      <c r="BK1068">
        <f t="shared" si="77"/>
        <v>0</v>
      </c>
      <c r="BL1068">
        <f t="shared" si="77"/>
        <v>0</v>
      </c>
      <c r="BM1068">
        <f t="shared" si="77"/>
        <v>1</v>
      </c>
      <c r="BN1068">
        <f t="shared" si="77"/>
        <v>0</v>
      </c>
      <c r="BO1068">
        <f t="shared" si="77"/>
        <v>0</v>
      </c>
      <c r="BP1068">
        <f t="shared" si="77"/>
        <v>0</v>
      </c>
    </row>
    <row r="1069" spans="3:68" x14ac:dyDescent="0.2">
      <c r="C1069" s="150" t="str">
        <f>IFERROR(VLOOKUP(TABLA!F1069,BLIOTECAS!$C$1:$E$26,3,FALSE),"")</f>
        <v>Humanidades</v>
      </c>
      <c r="D1069" s="209">
        <v>43970.606249999997</v>
      </c>
      <c r="E1069" s="209" t="s">
        <v>396</v>
      </c>
      <c r="F1069" t="s">
        <v>89</v>
      </c>
      <c r="G1069" t="s">
        <v>300</v>
      </c>
      <c r="H1069" t="s">
        <v>300</v>
      </c>
      <c r="I1069" t="s">
        <v>329</v>
      </c>
      <c r="J1069" t="s">
        <v>89</v>
      </c>
      <c r="K1069" t="s">
        <v>89</v>
      </c>
      <c r="L1069" t="s">
        <v>89</v>
      </c>
      <c r="S1069" t="s">
        <v>26</v>
      </c>
      <c r="T1069" t="s">
        <v>270</v>
      </c>
      <c r="U1069">
        <v>1</v>
      </c>
      <c r="V1069">
        <v>1</v>
      </c>
      <c r="W1069">
        <v>1</v>
      </c>
      <c r="X1069">
        <v>2</v>
      </c>
      <c r="Y1069">
        <v>4</v>
      </c>
      <c r="Z1069">
        <v>5</v>
      </c>
      <c r="AA1069">
        <v>3</v>
      </c>
      <c r="AB1069">
        <v>1</v>
      </c>
      <c r="AC1069">
        <v>4</v>
      </c>
      <c r="AD1069">
        <v>4</v>
      </c>
      <c r="AF1069">
        <v>3</v>
      </c>
      <c r="AG1069">
        <v>4</v>
      </c>
      <c r="AH1069">
        <v>3</v>
      </c>
      <c r="AI1069">
        <v>4</v>
      </c>
      <c r="AJ1069">
        <v>3</v>
      </c>
      <c r="AK1069" t="s">
        <v>26</v>
      </c>
      <c r="AL1069">
        <v>4</v>
      </c>
      <c r="AM1069">
        <v>3</v>
      </c>
      <c r="AN1069" t="s">
        <v>408</v>
      </c>
      <c r="AV1069" s="109" t="s">
        <v>270</v>
      </c>
      <c r="AW1069" t="s">
        <v>26</v>
      </c>
      <c r="AY1069">
        <v>5</v>
      </c>
      <c r="AZ1069" s="109">
        <v>5</v>
      </c>
      <c r="BA1069" s="191" t="s">
        <v>303</v>
      </c>
      <c r="BB1069" t="s">
        <v>304</v>
      </c>
      <c r="BD1069">
        <f t="shared" si="79"/>
        <v>0</v>
      </c>
      <c r="BE1069">
        <f t="shared" si="78"/>
        <v>0</v>
      </c>
      <c r="BF1069">
        <f t="shared" si="78"/>
        <v>0</v>
      </c>
      <c r="BG1069">
        <f t="shared" si="78"/>
        <v>0</v>
      </c>
      <c r="BH1069">
        <f t="shared" si="78"/>
        <v>1</v>
      </c>
      <c r="BI1069">
        <f t="shared" si="78"/>
        <v>0</v>
      </c>
      <c r="BJ1069">
        <f t="shared" si="76"/>
        <v>1</v>
      </c>
      <c r="BK1069">
        <f t="shared" si="77"/>
        <v>0</v>
      </c>
      <c r="BL1069">
        <f t="shared" si="77"/>
        <v>1</v>
      </c>
      <c r="BM1069">
        <f t="shared" si="77"/>
        <v>1</v>
      </c>
      <c r="BN1069">
        <f t="shared" si="77"/>
        <v>0</v>
      </c>
      <c r="BO1069">
        <f t="shared" si="77"/>
        <v>0</v>
      </c>
      <c r="BP1069">
        <f t="shared" si="77"/>
        <v>0</v>
      </c>
    </row>
    <row r="1070" spans="3:68" x14ac:dyDescent="0.2">
      <c r="C1070" s="150" t="str">
        <f>IFERROR(VLOOKUP(TABLA!F1070,BLIOTECAS!$C$1:$E$26,3,FALSE),"")</f>
        <v>Ciencias Experimentales</v>
      </c>
      <c r="D1070" s="209">
        <v>43970.606249999997</v>
      </c>
      <c r="E1070" s="209" t="s">
        <v>396</v>
      </c>
      <c r="F1070" t="s">
        <v>96</v>
      </c>
      <c r="G1070" t="s">
        <v>397</v>
      </c>
      <c r="H1070" t="s">
        <v>300</v>
      </c>
      <c r="I1070" t="s">
        <v>306</v>
      </c>
      <c r="J1070" t="s">
        <v>309</v>
      </c>
      <c r="K1070" t="s">
        <v>96</v>
      </c>
      <c r="L1070" t="s">
        <v>93</v>
      </c>
      <c r="S1070" t="s">
        <v>270</v>
      </c>
      <c r="T1070" t="s">
        <v>270</v>
      </c>
      <c r="U1070">
        <v>3</v>
      </c>
      <c r="V1070">
        <v>1</v>
      </c>
      <c r="W1070">
        <v>1</v>
      </c>
      <c r="X1070">
        <v>4</v>
      </c>
      <c r="Y1070">
        <v>4</v>
      </c>
      <c r="Z1070">
        <v>4</v>
      </c>
      <c r="AA1070">
        <v>4</v>
      </c>
      <c r="AB1070">
        <v>1</v>
      </c>
      <c r="AC1070">
        <v>4</v>
      </c>
      <c r="AD1070">
        <v>3</v>
      </c>
      <c r="AF1070">
        <v>3</v>
      </c>
      <c r="AG1070">
        <v>3</v>
      </c>
      <c r="AH1070">
        <v>4</v>
      </c>
      <c r="AI1070">
        <v>4</v>
      </c>
      <c r="AJ1070">
        <v>4</v>
      </c>
      <c r="AK1070" t="s">
        <v>270</v>
      </c>
      <c r="AL1070">
        <v>4</v>
      </c>
      <c r="AM1070">
        <v>3</v>
      </c>
      <c r="AN1070" t="s">
        <v>307</v>
      </c>
      <c r="AV1070" s="109" t="s">
        <v>26</v>
      </c>
      <c r="AW1070" t="s">
        <v>26</v>
      </c>
      <c r="AY1070">
        <v>4</v>
      </c>
      <c r="AZ1070" s="109">
        <v>4</v>
      </c>
      <c r="BA1070" s="191" t="s">
        <v>311</v>
      </c>
      <c r="BB1070" t="s">
        <v>308</v>
      </c>
      <c r="BD1070">
        <f t="shared" si="79"/>
        <v>1</v>
      </c>
      <c r="BE1070">
        <f t="shared" si="78"/>
        <v>0</v>
      </c>
      <c r="BF1070">
        <f t="shared" si="78"/>
        <v>0</v>
      </c>
      <c r="BG1070">
        <f t="shared" si="78"/>
        <v>0</v>
      </c>
      <c r="BH1070">
        <f t="shared" si="78"/>
        <v>0</v>
      </c>
      <c r="BI1070">
        <f t="shared" si="78"/>
        <v>0</v>
      </c>
      <c r="BJ1070">
        <f t="shared" si="76"/>
        <v>0</v>
      </c>
      <c r="BK1070">
        <f t="shared" si="77"/>
        <v>0</v>
      </c>
      <c r="BL1070">
        <f t="shared" si="77"/>
        <v>0</v>
      </c>
      <c r="BM1070">
        <f t="shared" si="77"/>
        <v>0</v>
      </c>
      <c r="BN1070">
        <f t="shared" si="77"/>
        <v>0</v>
      </c>
      <c r="BO1070">
        <f t="shared" si="77"/>
        <v>1</v>
      </c>
      <c r="BP1070">
        <f t="shared" si="77"/>
        <v>0</v>
      </c>
    </row>
    <row r="1071" spans="3:68" x14ac:dyDescent="0.2">
      <c r="C1071" s="150" t="str">
        <f>IFERROR(VLOOKUP(TABLA!F1071,BLIOTECAS!$C$1:$E$26,3,FALSE),"")</f>
        <v>Humanidades</v>
      </c>
      <c r="D1071" s="209">
        <v>43970.605555555558</v>
      </c>
      <c r="E1071" s="209" t="s">
        <v>396</v>
      </c>
      <c r="F1071" t="s">
        <v>104</v>
      </c>
      <c r="G1071" t="s">
        <v>300</v>
      </c>
      <c r="H1071" t="s">
        <v>300</v>
      </c>
      <c r="I1071" t="s">
        <v>306</v>
      </c>
      <c r="J1071" t="s">
        <v>104</v>
      </c>
      <c r="K1071" t="s">
        <v>309</v>
      </c>
      <c r="L1071" t="s">
        <v>310</v>
      </c>
      <c r="M1071" t="s">
        <v>598</v>
      </c>
      <c r="S1071" t="s">
        <v>26</v>
      </c>
      <c r="T1071" t="s">
        <v>270</v>
      </c>
      <c r="U1071">
        <v>3</v>
      </c>
      <c r="V1071">
        <v>4</v>
      </c>
      <c r="W1071">
        <v>4</v>
      </c>
      <c r="X1071">
        <v>2</v>
      </c>
      <c r="Y1071">
        <v>5</v>
      </c>
      <c r="Z1071">
        <v>5</v>
      </c>
      <c r="AA1071">
        <v>5</v>
      </c>
      <c r="AB1071">
        <v>3</v>
      </c>
      <c r="AC1071">
        <v>3</v>
      </c>
      <c r="AD1071">
        <v>3</v>
      </c>
      <c r="AF1071">
        <v>1</v>
      </c>
      <c r="AG1071">
        <v>3</v>
      </c>
      <c r="AH1071">
        <v>2</v>
      </c>
      <c r="AI1071">
        <v>3</v>
      </c>
      <c r="AJ1071">
        <v>3</v>
      </c>
      <c r="AK1071" t="s">
        <v>270</v>
      </c>
      <c r="AL1071">
        <v>2</v>
      </c>
      <c r="AM1071">
        <v>3</v>
      </c>
      <c r="AN1071" t="s">
        <v>428</v>
      </c>
      <c r="AV1071" s="109" t="s">
        <v>26</v>
      </c>
      <c r="AW1071" t="s">
        <v>26</v>
      </c>
      <c r="AY1071">
        <v>3</v>
      </c>
      <c r="AZ1071" s="109">
        <v>3</v>
      </c>
      <c r="BA1071" s="191" t="s">
        <v>330</v>
      </c>
      <c r="BB1071" t="s">
        <v>317</v>
      </c>
      <c r="BC1071" t="s">
        <v>805</v>
      </c>
      <c r="BD1071">
        <f t="shared" si="79"/>
        <v>1</v>
      </c>
      <c r="BE1071">
        <f t="shared" si="78"/>
        <v>0</v>
      </c>
      <c r="BF1071">
        <f t="shared" si="78"/>
        <v>0</v>
      </c>
      <c r="BG1071">
        <f t="shared" si="78"/>
        <v>0</v>
      </c>
      <c r="BH1071">
        <f t="shared" si="78"/>
        <v>0</v>
      </c>
      <c r="BI1071">
        <f t="shared" si="78"/>
        <v>0</v>
      </c>
      <c r="BJ1071">
        <f t="shared" si="76"/>
        <v>0</v>
      </c>
      <c r="BK1071">
        <f t="shared" si="77"/>
        <v>1</v>
      </c>
      <c r="BL1071">
        <f t="shared" si="77"/>
        <v>1</v>
      </c>
      <c r="BM1071">
        <f t="shared" si="77"/>
        <v>1</v>
      </c>
      <c r="BN1071">
        <f t="shared" si="77"/>
        <v>0</v>
      </c>
      <c r="BO1071">
        <f t="shared" si="77"/>
        <v>0</v>
      </c>
      <c r="BP1071">
        <f t="shared" si="77"/>
        <v>0</v>
      </c>
    </row>
    <row r="1072" spans="3:68" x14ac:dyDescent="0.2">
      <c r="C1072" s="150" t="str">
        <f>IFERROR(VLOOKUP(TABLA!F1072,BLIOTECAS!$C$1:$E$26,3,FALSE),"")</f>
        <v>Ciencias Experimentales</v>
      </c>
      <c r="D1072" s="209">
        <v>43970.605555555558</v>
      </c>
      <c r="E1072" s="209" t="s">
        <v>396</v>
      </c>
      <c r="F1072" t="s">
        <v>90</v>
      </c>
      <c r="G1072" t="s">
        <v>301</v>
      </c>
      <c r="H1072" t="s">
        <v>320</v>
      </c>
      <c r="I1072" t="s">
        <v>306</v>
      </c>
      <c r="J1072" t="s">
        <v>90</v>
      </c>
      <c r="K1072" t="s">
        <v>95</v>
      </c>
      <c r="L1072" t="s">
        <v>106</v>
      </c>
      <c r="M1072" t="s">
        <v>806</v>
      </c>
      <c r="S1072" t="s">
        <v>26</v>
      </c>
      <c r="T1072" t="s">
        <v>270</v>
      </c>
      <c r="U1072">
        <v>3</v>
      </c>
      <c r="V1072">
        <v>1</v>
      </c>
      <c r="W1072">
        <v>1</v>
      </c>
      <c r="X1072">
        <v>1</v>
      </c>
      <c r="Y1072">
        <v>5</v>
      </c>
      <c r="Z1072">
        <v>4</v>
      </c>
      <c r="AA1072">
        <v>5</v>
      </c>
      <c r="AB1072">
        <v>3</v>
      </c>
      <c r="AC1072">
        <v>3</v>
      </c>
      <c r="AD1072">
        <v>3</v>
      </c>
      <c r="AF1072">
        <v>3</v>
      </c>
      <c r="AG1072">
        <v>3</v>
      </c>
      <c r="AH1072">
        <v>2</v>
      </c>
      <c r="AI1072">
        <v>3</v>
      </c>
      <c r="AJ1072">
        <v>2</v>
      </c>
      <c r="AK1072" t="s">
        <v>26</v>
      </c>
      <c r="AL1072">
        <v>3</v>
      </c>
      <c r="AM1072">
        <v>3</v>
      </c>
      <c r="AN1072" t="s">
        <v>408</v>
      </c>
      <c r="AV1072" s="109" t="s">
        <v>270</v>
      </c>
      <c r="AW1072" t="s">
        <v>26</v>
      </c>
      <c r="AY1072">
        <v>3</v>
      </c>
      <c r="AZ1072" s="109">
        <v>2</v>
      </c>
      <c r="BA1072" s="191" t="s">
        <v>319</v>
      </c>
      <c r="BB1072" t="s">
        <v>317</v>
      </c>
      <c r="BC1072" t="s">
        <v>807</v>
      </c>
      <c r="BD1072">
        <f t="shared" si="79"/>
        <v>1</v>
      </c>
      <c r="BE1072">
        <f t="shared" si="78"/>
        <v>0</v>
      </c>
      <c r="BF1072">
        <f t="shared" si="78"/>
        <v>0</v>
      </c>
      <c r="BG1072">
        <f t="shared" si="78"/>
        <v>0</v>
      </c>
      <c r="BH1072">
        <f t="shared" si="78"/>
        <v>0</v>
      </c>
      <c r="BI1072">
        <f t="shared" si="78"/>
        <v>0</v>
      </c>
      <c r="BJ1072">
        <f t="shared" si="76"/>
        <v>1</v>
      </c>
      <c r="BK1072">
        <f t="shared" si="77"/>
        <v>0</v>
      </c>
      <c r="BL1072">
        <f t="shared" si="77"/>
        <v>1</v>
      </c>
      <c r="BM1072">
        <f t="shared" si="77"/>
        <v>1</v>
      </c>
      <c r="BN1072">
        <f t="shared" si="77"/>
        <v>0</v>
      </c>
      <c r="BO1072">
        <f t="shared" si="77"/>
        <v>0</v>
      </c>
      <c r="BP1072">
        <f t="shared" si="77"/>
        <v>0</v>
      </c>
    </row>
    <row r="1073" spans="3:68" x14ac:dyDescent="0.2">
      <c r="C1073" s="150" t="str">
        <f>IFERROR(VLOOKUP(TABLA!F1073,BLIOTECAS!$C$1:$E$26,3,FALSE),"")</f>
        <v>Humanidades</v>
      </c>
      <c r="D1073" s="209">
        <v>43970.605555555558</v>
      </c>
      <c r="E1073" s="209" t="s">
        <v>401</v>
      </c>
      <c r="F1073" t="s">
        <v>104</v>
      </c>
      <c r="G1073" t="s">
        <v>305</v>
      </c>
      <c r="H1073" t="s">
        <v>305</v>
      </c>
      <c r="I1073" t="s">
        <v>336</v>
      </c>
      <c r="J1073" t="s">
        <v>104</v>
      </c>
      <c r="K1073" t="s">
        <v>103</v>
      </c>
      <c r="M1073" t="s">
        <v>808</v>
      </c>
      <c r="S1073" t="s">
        <v>270</v>
      </c>
      <c r="T1073" t="s">
        <v>270</v>
      </c>
      <c r="U1073">
        <v>4</v>
      </c>
      <c r="V1073">
        <v>4</v>
      </c>
      <c r="W1073">
        <v>4</v>
      </c>
      <c r="X1073">
        <v>2</v>
      </c>
      <c r="Y1073">
        <v>1</v>
      </c>
      <c r="Z1073">
        <v>5</v>
      </c>
      <c r="AA1073">
        <v>1</v>
      </c>
      <c r="AB1073">
        <v>4</v>
      </c>
      <c r="AC1073">
        <v>3</v>
      </c>
      <c r="AD1073">
        <v>2</v>
      </c>
      <c r="AF1073">
        <v>1</v>
      </c>
      <c r="AG1073">
        <v>2</v>
      </c>
      <c r="AH1073">
        <v>1</v>
      </c>
      <c r="AI1073">
        <v>2</v>
      </c>
      <c r="AJ1073">
        <v>2</v>
      </c>
      <c r="AK1073" t="s">
        <v>270</v>
      </c>
      <c r="AL1073">
        <v>2</v>
      </c>
      <c r="AM1073">
        <v>3</v>
      </c>
      <c r="AN1073" t="s">
        <v>409</v>
      </c>
      <c r="AV1073" s="109" t="s">
        <v>270</v>
      </c>
      <c r="AW1073" t="s">
        <v>26</v>
      </c>
      <c r="AY1073">
        <v>4</v>
      </c>
      <c r="AZ1073" s="109">
        <v>4</v>
      </c>
      <c r="BA1073" s="191" t="s">
        <v>319</v>
      </c>
      <c r="BB1073" t="s">
        <v>317</v>
      </c>
      <c r="BC1073" t="s">
        <v>809</v>
      </c>
      <c r="BD1073">
        <f t="shared" si="79"/>
        <v>0</v>
      </c>
      <c r="BE1073">
        <f t="shared" si="78"/>
        <v>1</v>
      </c>
      <c r="BF1073">
        <f t="shared" si="78"/>
        <v>1</v>
      </c>
      <c r="BG1073">
        <f t="shared" si="78"/>
        <v>0</v>
      </c>
      <c r="BH1073">
        <f t="shared" si="78"/>
        <v>0</v>
      </c>
      <c r="BI1073">
        <f t="shared" si="78"/>
        <v>0</v>
      </c>
      <c r="BJ1073">
        <f t="shared" si="76"/>
        <v>0</v>
      </c>
      <c r="BK1073">
        <f t="shared" si="77"/>
        <v>1</v>
      </c>
      <c r="BL1073">
        <f t="shared" ref="BK1073:BP1115" si="80">IF(IFERROR(FIND(BL$1,$AN1073,1),0)&lt;&gt;0,1,0)</f>
        <v>1</v>
      </c>
      <c r="BM1073">
        <f t="shared" si="80"/>
        <v>0</v>
      </c>
      <c r="BN1073">
        <f t="shared" si="80"/>
        <v>0</v>
      </c>
      <c r="BO1073">
        <f t="shared" si="80"/>
        <v>0</v>
      </c>
      <c r="BP1073">
        <f t="shared" si="80"/>
        <v>0</v>
      </c>
    </row>
    <row r="1074" spans="3:68" x14ac:dyDescent="0.2">
      <c r="C1074" s="150" t="str">
        <f>IFERROR(VLOOKUP(TABLA!F1074,BLIOTECAS!$C$1:$E$26,3,FALSE),"")</f>
        <v>Ciencias Experimentales</v>
      </c>
      <c r="D1074" s="209">
        <v>43970.604861111111</v>
      </c>
      <c r="E1074" s="209" t="s">
        <v>396</v>
      </c>
      <c r="F1074" t="s">
        <v>98</v>
      </c>
      <c r="G1074" t="s">
        <v>301</v>
      </c>
      <c r="H1074" t="s">
        <v>300</v>
      </c>
      <c r="I1074" t="s">
        <v>641</v>
      </c>
      <c r="J1074" t="s">
        <v>98</v>
      </c>
      <c r="K1074" t="s">
        <v>106</v>
      </c>
      <c r="L1074" t="s">
        <v>94</v>
      </c>
      <c r="M1074" t="s">
        <v>810</v>
      </c>
      <c r="S1074" t="s">
        <v>26</v>
      </c>
      <c r="T1074" t="s">
        <v>270</v>
      </c>
      <c r="U1074">
        <v>1</v>
      </c>
      <c r="V1074">
        <v>1</v>
      </c>
      <c r="W1074">
        <v>1</v>
      </c>
      <c r="X1074">
        <v>2</v>
      </c>
      <c r="Y1074">
        <v>4</v>
      </c>
      <c r="Z1074">
        <v>3</v>
      </c>
      <c r="AA1074">
        <v>4</v>
      </c>
      <c r="AB1074">
        <v>3</v>
      </c>
      <c r="AC1074">
        <v>2</v>
      </c>
      <c r="AD1074">
        <v>4</v>
      </c>
      <c r="AF1074">
        <v>3</v>
      </c>
      <c r="AG1074">
        <v>5</v>
      </c>
      <c r="AH1074">
        <v>5</v>
      </c>
      <c r="AI1074">
        <v>5</v>
      </c>
      <c r="AJ1074">
        <v>5</v>
      </c>
      <c r="AK1074" t="s">
        <v>26</v>
      </c>
      <c r="AL1074">
        <v>5</v>
      </c>
      <c r="AM1074">
        <v>4</v>
      </c>
      <c r="AN1074" t="s">
        <v>400</v>
      </c>
      <c r="AV1074" s="109" t="s">
        <v>270</v>
      </c>
      <c r="AW1074" t="s">
        <v>26</v>
      </c>
      <c r="AY1074">
        <v>5</v>
      </c>
      <c r="AZ1074" s="109">
        <v>5</v>
      </c>
      <c r="BA1074" s="191" t="s">
        <v>303</v>
      </c>
      <c r="BB1074" t="s">
        <v>308</v>
      </c>
      <c r="BD1074">
        <f t="shared" si="79"/>
        <v>0</v>
      </c>
      <c r="BE1074">
        <f t="shared" si="78"/>
        <v>0</v>
      </c>
      <c r="BF1074">
        <f t="shared" si="78"/>
        <v>1</v>
      </c>
      <c r="BG1074">
        <f t="shared" si="78"/>
        <v>0</v>
      </c>
      <c r="BH1074">
        <f t="shared" si="78"/>
        <v>1</v>
      </c>
      <c r="BI1074">
        <f t="shared" si="78"/>
        <v>0</v>
      </c>
      <c r="BJ1074">
        <f t="shared" si="76"/>
        <v>0</v>
      </c>
      <c r="BK1074">
        <f t="shared" si="80"/>
        <v>0</v>
      </c>
      <c r="BL1074">
        <f t="shared" si="80"/>
        <v>1</v>
      </c>
      <c r="BM1074">
        <f t="shared" si="80"/>
        <v>1</v>
      </c>
      <c r="BN1074">
        <f t="shared" si="80"/>
        <v>0</v>
      </c>
      <c r="BO1074">
        <f t="shared" si="80"/>
        <v>0</v>
      </c>
      <c r="BP1074">
        <f t="shared" si="80"/>
        <v>0</v>
      </c>
    </row>
    <row r="1075" spans="3:68" x14ac:dyDescent="0.2">
      <c r="C1075" s="150" t="str">
        <f>IFERROR(VLOOKUP(TABLA!F1075,BLIOTECAS!$C$1:$E$26,3,FALSE),"")</f>
        <v>Humanidades</v>
      </c>
      <c r="D1075" s="209">
        <v>43970.604861111111</v>
      </c>
      <c r="E1075" s="209" t="s">
        <v>418</v>
      </c>
      <c r="F1075" t="s">
        <v>104</v>
      </c>
      <c r="G1075" t="s">
        <v>300</v>
      </c>
      <c r="H1075" t="s">
        <v>300</v>
      </c>
      <c r="I1075" t="s">
        <v>306</v>
      </c>
      <c r="J1075" t="s">
        <v>104</v>
      </c>
      <c r="K1075" t="s">
        <v>309</v>
      </c>
      <c r="S1075" t="s">
        <v>26</v>
      </c>
      <c r="T1075" t="s">
        <v>270</v>
      </c>
      <c r="U1075">
        <v>4</v>
      </c>
      <c r="X1075">
        <v>4</v>
      </c>
      <c r="Z1075">
        <v>4</v>
      </c>
      <c r="AA1075">
        <v>4</v>
      </c>
      <c r="AC1075">
        <v>3</v>
      </c>
      <c r="AD1075">
        <v>4</v>
      </c>
      <c r="AF1075">
        <v>4</v>
      </c>
      <c r="AG1075">
        <v>3</v>
      </c>
      <c r="AH1075">
        <v>3</v>
      </c>
      <c r="AI1075">
        <v>3</v>
      </c>
      <c r="AJ1075">
        <v>3</v>
      </c>
      <c r="AK1075" t="s">
        <v>26</v>
      </c>
      <c r="AL1075">
        <v>4</v>
      </c>
      <c r="AM1075">
        <v>3</v>
      </c>
      <c r="AN1075" t="s">
        <v>520</v>
      </c>
      <c r="AV1075" s="109" t="s">
        <v>26</v>
      </c>
      <c r="AW1075" t="s">
        <v>26</v>
      </c>
      <c r="AY1075">
        <v>4</v>
      </c>
      <c r="AZ1075" s="109">
        <v>4</v>
      </c>
      <c r="BA1075" s="191" t="s">
        <v>311</v>
      </c>
      <c r="BB1075" t="s">
        <v>317</v>
      </c>
      <c r="BD1075">
        <f t="shared" si="79"/>
        <v>1</v>
      </c>
      <c r="BE1075">
        <f t="shared" si="78"/>
        <v>0</v>
      </c>
      <c r="BF1075">
        <f t="shared" si="78"/>
        <v>0</v>
      </c>
      <c r="BG1075">
        <f t="shared" si="78"/>
        <v>0</v>
      </c>
      <c r="BH1075">
        <f t="shared" si="78"/>
        <v>0</v>
      </c>
      <c r="BI1075">
        <f t="shared" si="78"/>
        <v>0</v>
      </c>
      <c r="BJ1075">
        <f t="shared" si="76"/>
        <v>1</v>
      </c>
      <c r="BK1075">
        <f t="shared" si="80"/>
        <v>1</v>
      </c>
      <c r="BL1075">
        <f t="shared" si="80"/>
        <v>1</v>
      </c>
      <c r="BM1075">
        <f t="shared" si="80"/>
        <v>0</v>
      </c>
      <c r="BN1075">
        <f t="shared" si="80"/>
        <v>0</v>
      </c>
      <c r="BO1075">
        <f t="shared" si="80"/>
        <v>0</v>
      </c>
      <c r="BP1075">
        <f t="shared" si="80"/>
        <v>0</v>
      </c>
    </row>
    <row r="1076" spans="3:68" x14ac:dyDescent="0.2">
      <c r="C1076" s="150" t="str">
        <f>IFERROR(VLOOKUP(TABLA!F1076,BLIOTECAS!$C$1:$E$26,3,FALSE),"")</f>
        <v>Ciencias Experimentales</v>
      </c>
      <c r="D1076" s="209">
        <v>43970.604861111111</v>
      </c>
      <c r="E1076" s="209" t="s">
        <v>396</v>
      </c>
      <c r="F1076" t="s">
        <v>98</v>
      </c>
      <c r="G1076" t="s">
        <v>301</v>
      </c>
      <c r="H1076" t="s">
        <v>397</v>
      </c>
      <c r="I1076" t="s">
        <v>329</v>
      </c>
      <c r="J1076" t="s">
        <v>98</v>
      </c>
      <c r="K1076" t="s">
        <v>309</v>
      </c>
      <c r="L1076" t="s">
        <v>95</v>
      </c>
      <c r="S1076" t="s">
        <v>26</v>
      </c>
      <c r="T1076" t="s">
        <v>270</v>
      </c>
      <c r="U1076">
        <v>2</v>
      </c>
      <c r="V1076">
        <v>1</v>
      </c>
      <c r="W1076">
        <v>4</v>
      </c>
      <c r="X1076">
        <v>1</v>
      </c>
      <c r="Y1076">
        <v>5</v>
      </c>
      <c r="Z1076">
        <v>5</v>
      </c>
      <c r="AA1076">
        <v>5</v>
      </c>
      <c r="AB1076">
        <v>2</v>
      </c>
      <c r="AC1076">
        <v>5</v>
      </c>
      <c r="AD1076">
        <v>4</v>
      </c>
      <c r="AF1076">
        <v>4</v>
      </c>
      <c r="AG1076">
        <v>5</v>
      </c>
      <c r="AH1076">
        <v>3</v>
      </c>
      <c r="AI1076">
        <v>5</v>
      </c>
      <c r="AJ1076">
        <v>5</v>
      </c>
      <c r="AK1076" t="s">
        <v>26</v>
      </c>
      <c r="AL1076">
        <v>5</v>
      </c>
      <c r="AM1076">
        <v>1</v>
      </c>
      <c r="AN1076" t="s">
        <v>468</v>
      </c>
      <c r="AV1076" s="109" t="s">
        <v>270</v>
      </c>
      <c r="AW1076" t="s">
        <v>270</v>
      </c>
      <c r="AX1076" t="s">
        <v>337</v>
      </c>
      <c r="AY1076">
        <v>3</v>
      </c>
      <c r="AZ1076" s="109">
        <v>4</v>
      </c>
      <c r="BA1076" s="191" t="s">
        <v>311</v>
      </c>
      <c r="BB1076" t="s">
        <v>308</v>
      </c>
      <c r="BD1076">
        <f t="shared" si="79"/>
        <v>0</v>
      </c>
      <c r="BE1076">
        <f t="shared" si="78"/>
        <v>0</v>
      </c>
      <c r="BF1076">
        <f t="shared" si="78"/>
        <v>0</v>
      </c>
      <c r="BG1076">
        <f t="shared" si="78"/>
        <v>0</v>
      </c>
      <c r="BH1076">
        <f t="shared" si="78"/>
        <v>1</v>
      </c>
      <c r="BI1076">
        <f t="shared" si="78"/>
        <v>0</v>
      </c>
      <c r="BJ1076">
        <f t="shared" si="76"/>
        <v>1</v>
      </c>
      <c r="BK1076">
        <f t="shared" si="80"/>
        <v>1</v>
      </c>
      <c r="BL1076">
        <f t="shared" si="80"/>
        <v>1</v>
      </c>
      <c r="BM1076">
        <f t="shared" si="80"/>
        <v>1</v>
      </c>
      <c r="BN1076">
        <f t="shared" si="80"/>
        <v>1</v>
      </c>
      <c r="BO1076">
        <f t="shared" si="80"/>
        <v>0</v>
      </c>
      <c r="BP1076">
        <f t="shared" si="80"/>
        <v>0</v>
      </c>
    </row>
    <row r="1077" spans="3:68" x14ac:dyDescent="0.2">
      <c r="C1077" s="150" t="str">
        <f>IFERROR(VLOOKUP(TABLA!F1077,BLIOTECAS!$C$1:$E$26,3,FALSE),"")</f>
        <v>Ciencias Sociales</v>
      </c>
      <c r="D1077" s="209">
        <v>43970.604861111111</v>
      </c>
      <c r="E1077" s="209" t="s">
        <v>396</v>
      </c>
      <c r="F1077" t="s">
        <v>99</v>
      </c>
      <c r="G1077" t="s">
        <v>305</v>
      </c>
      <c r="H1077" t="s">
        <v>300</v>
      </c>
      <c r="I1077" t="s">
        <v>315</v>
      </c>
      <c r="J1077" t="s">
        <v>309</v>
      </c>
      <c r="S1077" t="s">
        <v>26</v>
      </c>
      <c r="T1077" t="s">
        <v>270</v>
      </c>
      <c r="U1077">
        <v>3</v>
      </c>
      <c r="V1077">
        <v>1</v>
      </c>
      <c r="W1077">
        <v>4</v>
      </c>
      <c r="X1077">
        <v>5</v>
      </c>
      <c r="Y1077">
        <v>5</v>
      </c>
      <c r="Z1077">
        <v>5</v>
      </c>
      <c r="AA1077">
        <v>5</v>
      </c>
      <c r="AB1077">
        <v>4</v>
      </c>
      <c r="AC1077">
        <v>2</v>
      </c>
      <c r="AD1077">
        <v>4</v>
      </c>
      <c r="AF1077">
        <v>4</v>
      </c>
      <c r="AG1077">
        <v>2</v>
      </c>
      <c r="AH1077">
        <v>5</v>
      </c>
      <c r="AI1077">
        <v>1</v>
      </c>
      <c r="AJ1077">
        <v>4</v>
      </c>
      <c r="AK1077" t="s">
        <v>26</v>
      </c>
      <c r="AL1077">
        <v>4</v>
      </c>
      <c r="AM1077">
        <v>3</v>
      </c>
      <c r="AN1077" t="s">
        <v>354</v>
      </c>
      <c r="AV1077" s="109" t="s">
        <v>26</v>
      </c>
      <c r="AW1077" t="s">
        <v>26</v>
      </c>
      <c r="AY1077">
        <v>2</v>
      </c>
      <c r="AZ1077" s="109">
        <v>2</v>
      </c>
      <c r="BA1077" s="191" t="s">
        <v>319</v>
      </c>
      <c r="BB1077" t="s">
        <v>317</v>
      </c>
      <c r="BD1077">
        <f t="shared" si="79"/>
        <v>0</v>
      </c>
      <c r="BE1077">
        <f t="shared" si="78"/>
        <v>1</v>
      </c>
      <c r="BF1077">
        <f t="shared" si="78"/>
        <v>0</v>
      </c>
      <c r="BG1077">
        <f t="shared" si="78"/>
        <v>0</v>
      </c>
      <c r="BH1077">
        <f t="shared" si="78"/>
        <v>0</v>
      </c>
      <c r="BI1077">
        <f t="shared" si="78"/>
        <v>0</v>
      </c>
      <c r="BJ1077">
        <f t="shared" si="76"/>
        <v>1</v>
      </c>
      <c r="BK1077">
        <f t="shared" si="80"/>
        <v>0</v>
      </c>
      <c r="BL1077">
        <f t="shared" si="80"/>
        <v>0</v>
      </c>
      <c r="BM1077">
        <f t="shared" si="80"/>
        <v>1</v>
      </c>
      <c r="BN1077">
        <f t="shared" si="80"/>
        <v>0</v>
      </c>
      <c r="BO1077">
        <f t="shared" si="80"/>
        <v>0</v>
      </c>
      <c r="BP1077">
        <f t="shared" si="80"/>
        <v>0</v>
      </c>
    </row>
    <row r="1078" spans="3:68" x14ac:dyDescent="0.2">
      <c r="C1078" s="150" t="str">
        <f>IFERROR(VLOOKUP(TABLA!F1078,BLIOTECAS!$C$1:$E$26,3,FALSE),"")</f>
        <v>Ciencias de la Salud</v>
      </c>
      <c r="D1078" s="209">
        <v>43970.604166666664</v>
      </c>
      <c r="E1078" s="209" t="s">
        <v>396</v>
      </c>
      <c r="F1078" t="s">
        <v>101</v>
      </c>
      <c r="G1078" t="s">
        <v>300</v>
      </c>
      <c r="H1078" t="s">
        <v>301</v>
      </c>
      <c r="I1078" t="s">
        <v>315</v>
      </c>
      <c r="J1078" t="s">
        <v>101</v>
      </c>
      <c r="S1078" t="s">
        <v>270</v>
      </c>
      <c r="T1078" t="s">
        <v>270</v>
      </c>
      <c r="U1078">
        <v>4</v>
      </c>
      <c r="V1078">
        <v>1</v>
      </c>
      <c r="W1078">
        <v>5</v>
      </c>
      <c r="X1078">
        <v>1</v>
      </c>
      <c r="Y1078">
        <v>5</v>
      </c>
      <c r="Z1078">
        <v>3</v>
      </c>
      <c r="AA1078">
        <v>5</v>
      </c>
      <c r="AB1078">
        <v>3</v>
      </c>
      <c r="AC1078">
        <v>4</v>
      </c>
      <c r="AD1078">
        <v>4</v>
      </c>
      <c r="AF1078">
        <v>4</v>
      </c>
      <c r="AG1078">
        <v>4</v>
      </c>
      <c r="AH1078">
        <v>3</v>
      </c>
      <c r="AI1078">
        <v>3</v>
      </c>
      <c r="AJ1078">
        <v>4</v>
      </c>
      <c r="AK1078" t="s">
        <v>26</v>
      </c>
      <c r="AL1078">
        <v>4</v>
      </c>
      <c r="AM1078">
        <v>2</v>
      </c>
      <c r="AN1078" t="s">
        <v>408</v>
      </c>
      <c r="AV1078" s="109" t="s">
        <v>26</v>
      </c>
      <c r="AW1078" t="s">
        <v>26</v>
      </c>
      <c r="AY1078">
        <v>4</v>
      </c>
      <c r="AZ1078" s="109">
        <v>4</v>
      </c>
      <c r="BA1078" s="191" t="s">
        <v>303</v>
      </c>
      <c r="BB1078" t="s">
        <v>317</v>
      </c>
      <c r="BD1078">
        <f t="shared" si="79"/>
        <v>0</v>
      </c>
      <c r="BE1078">
        <f t="shared" si="78"/>
        <v>1</v>
      </c>
      <c r="BF1078">
        <f t="shared" si="78"/>
        <v>0</v>
      </c>
      <c r="BG1078">
        <f t="shared" si="78"/>
        <v>0</v>
      </c>
      <c r="BH1078">
        <f t="shared" si="78"/>
        <v>0</v>
      </c>
      <c r="BI1078">
        <f t="shared" si="78"/>
        <v>0</v>
      </c>
      <c r="BJ1078">
        <f t="shared" ref="BJ1078:BJ1141" si="81">IF(IFERROR(FIND(BJ$1,$AN1078,1),0)&lt;&gt;0,1,0)</f>
        <v>1</v>
      </c>
      <c r="BK1078">
        <f t="shared" si="80"/>
        <v>0</v>
      </c>
      <c r="BL1078">
        <f t="shared" si="80"/>
        <v>1</v>
      </c>
      <c r="BM1078">
        <f t="shared" si="80"/>
        <v>1</v>
      </c>
      <c r="BN1078">
        <f t="shared" si="80"/>
        <v>0</v>
      </c>
      <c r="BO1078">
        <f t="shared" si="80"/>
        <v>0</v>
      </c>
      <c r="BP1078">
        <f t="shared" si="80"/>
        <v>0</v>
      </c>
    </row>
    <row r="1079" spans="3:68" x14ac:dyDescent="0.2">
      <c r="C1079" s="150" t="str">
        <f>IFERROR(VLOOKUP(TABLA!F1079,BLIOTECAS!$C$1:$E$26,3,FALSE),"")</f>
        <v>Humanidades</v>
      </c>
      <c r="D1079" s="209">
        <v>43970.603472222225</v>
      </c>
      <c r="E1079" s="209" t="s">
        <v>396</v>
      </c>
      <c r="F1079" t="s">
        <v>104</v>
      </c>
      <c r="G1079" t="s">
        <v>305</v>
      </c>
      <c r="H1079" t="s">
        <v>305</v>
      </c>
      <c r="I1079" t="s">
        <v>306</v>
      </c>
      <c r="J1079" t="s">
        <v>104</v>
      </c>
      <c r="K1079" t="s">
        <v>310</v>
      </c>
      <c r="L1079" t="s">
        <v>103</v>
      </c>
      <c r="S1079" t="s">
        <v>270</v>
      </c>
      <c r="T1079" t="s">
        <v>270</v>
      </c>
      <c r="U1079">
        <v>5</v>
      </c>
      <c r="V1079">
        <v>2</v>
      </c>
      <c r="W1079">
        <v>4</v>
      </c>
      <c r="X1079">
        <v>5</v>
      </c>
      <c r="Y1079">
        <v>5</v>
      </c>
      <c r="Z1079">
        <v>3</v>
      </c>
      <c r="AA1079">
        <v>5</v>
      </c>
      <c r="AB1079">
        <v>3</v>
      </c>
      <c r="AC1079">
        <v>2</v>
      </c>
      <c r="AD1079">
        <v>5</v>
      </c>
      <c r="AF1079">
        <v>5</v>
      </c>
      <c r="AG1079">
        <v>3</v>
      </c>
      <c r="AH1079">
        <v>4</v>
      </c>
      <c r="AI1079">
        <v>3</v>
      </c>
      <c r="AJ1079">
        <v>5</v>
      </c>
      <c r="AK1079" t="s">
        <v>26</v>
      </c>
      <c r="AL1079">
        <v>3</v>
      </c>
      <c r="AM1079">
        <v>2</v>
      </c>
      <c r="AN1079" t="s">
        <v>345</v>
      </c>
      <c r="AV1079" s="109" t="s">
        <v>26</v>
      </c>
      <c r="AW1079" t="s">
        <v>26</v>
      </c>
      <c r="AY1079">
        <v>3</v>
      </c>
      <c r="AZ1079" s="109">
        <v>3</v>
      </c>
      <c r="BA1079" s="191" t="s">
        <v>311</v>
      </c>
      <c r="BB1079" t="s">
        <v>317</v>
      </c>
      <c r="BD1079">
        <f t="shared" si="79"/>
        <v>1</v>
      </c>
      <c r="BE1079">
        <f t="shared" si="78"/>
        <v>0</v>
      </c>
      <c r="BF1079">
        <f t="shared" si="78"/>
        <v>0</v>
      </c>
      <c r="BG1079">
        <f t="shared" si="78"/>
        <v>0</v>
      </c>
      <c r="BH1079">
        <f t="shared" si="78"/>
        <v>0</v>
      </c>
      <c r="BI1079">
        <f t="shared" si="78"/>
        <v>0</v>
      </c>
      <c r="BJ1079">
        <f t="shared" si="81"/>
        <v>0</v>
      </c>
      <c r="BK1079">
        <f t="shared" si="80"/>
        <v>0</v>
      </c>
      <c r="BL1079">
        <f t="shared" si="80"/>
        <v>0</v>
      </c>
      <c r="BM1079">
        <f t="shared" si="80"/>
        <v>1</v>
      </c>
      <c r="BN1079">
        <f t="shared" si="80"/>
        <v>0</v>
      </c>
      <c r="BO1079">
        <f t="shared" si="80"/>
        <v>0</v>
      </c>
      <c r="BP1079">
        <f t="shared" si="80"/>
        <v>0</v>
      </c>
    </row>
    <row r="1080" spans="3:68" x14ac:dyDescent="0.2">
      <c r="C1080" s="150" t="str">
        <f>IFERROR(VLOOKUP(TABLA!F1080,BLIOTECAS!$C$1:$E$26,3,FALSE),"")</f>
        <v>Ciencias Experimentales</v>
      </c>
      <c r="D1080" s="209">
        <v>43970.603472222225</v>
      </c>
      <c r="E1080" s="209" t="s">
        <v>396</v>
      </c>
      <c r="F1080" t="s">
        <v>105</v>
      </c>
      <c r="G1080" t="s">
        <v>301</v>
      </c>
      <c r="H1080" t="s">
        <v>305</v>
      </c>
      <c r="I1080" t="s">
        <v>306</v>
      </c>
      <c r="J1080" t="s">
        <v>105</v>
      </c>
      <c r="K1080" t="s">
        <v>309</v>
      </c>
      <c r="L1080" t="s">
        <v>94</v>
      </c>
      <c r="M1080" t="s">
        <v>811</v>
      </c>
      <c r="S1080" t="s">
        <v>270</v>
      </c>
      <c r="T1080" t="s">
        <v>270</v>
      </c>
      <c r="U1080">
        <v>4</v>
      </c>
      <c r="V1080">
        <v>2</v>
      </c>
      <c r="W1080">
        <v>4</v>
      </c>
      <c r="X1080">
        <v>3</v>
      </c>
      <c r="Y1080">
        <v>4</v>
      </c>
      <c r="Z1080">
        <v>5</v>
      </c>
      <c r="AA1080">
        <v>4</v>
      </c>
      <c r="AB1080">
        <v>4</v>
      </c>
      <c r="AC1080">
        <v>5</v>
      </c>
      <c r="AF1080">
        <v>5</v>
      </c>
      <c r="AG1080">
        <v>5</v>
      </c>
      <c r="AH1080">
        <v>5</v>
      </c>
      <c r="AI1080">
        <v>5</v>
      </c>
      <c r="AJ1080">
        <v>5</v>
      </c>
      <c r="AK1080" t="s">
        <v>270</v>
      </c>
      <c r="AL1080">
        <v>5</v>
      </c>
      <c r="AM1080">
        <v>5</v>
      </c>
      <c r="AN1080" t="s">
        <v>408</v>
      </c>
      <c r="AV1080" s="109" t="s">
        <v>26</v>
      </c>
      <c r="AY1080">
        <v>5</v>
      </c>
      <c r="AZ1080" s="109">
        <v>5</v>
      </c>
      <c r="BA1080" s="191" t="s">
        <v>303</v>
      </c>
      <c r="BB1080" t="s">
        <v>308</v>
      </c>
      <c r="BC1080" t="s">
        <v>812</v>
      </c>
      <c r="BD1080">
        <f t="shared" si="79"/>
        <v>1</v>
      </c>
      <c r="BE1080">
        <f t="shared" si="78"/>
        <v>0</v>
      </c>
      <c r="BF1080">
        <f t="shared" si="78"/>
        <v>0</v>
      </c>
      <c r="BG1080">
        <f t="shared" si="78"/>
        <v>0</v>
      </c>
      <c r="BH1080">
        <f t="shared" si="78"/>
        <v>0</v>
      </c>
      <c r="BI1080">
        <f t="shared" si="78"/>
        <v>0</v>
      </c>
      <c r="BJ1080">
        <f t="shared" si="81"/>
        <v>1</v>
      </c>
      <c r="BK1080">
        <f t="shared" si="80"/>
        <v>0</v>
      </c>
      <c r="BL1080">
        <f t="shared" si="80"/>
        <v>1</v>
      </c>
      <c r="BM1080">
        <f t="shared" si="80"/>
        <v>1</v>
      </c>
      <c r="BN1080">
        <f t="shared" si="80"/>
        <v>0</v>
      </c>
      <c r="BO1080">
        <f t="shared" si="80"/>
        <v>0</v>
      </c>
      <c r="BP1080">
        <f t="shared" si="80"/>
        <v>0</v>
      </c>
    </row>
    <row r="1081" spans="3:68" x14ac:dyDescent="0.2">
      <c r="C1081" s="150" t="str">
        <f>IFERROR(VLOOKUP(TABLA!F1081,BLIOTECAS!$C$1:$E$26,3,FALSE),"")</f>
        <v>Ciencias Sociales</v>
      </c>
      <c r="D1081" s="209">
        <v>43970.602777777778</v>
      </c>
      <c r="E1081" s="209" t="s">
        <v>396</v>
      </c>
      <c r="F1081" t="s">
        <v>99</v>
      </c>
      <c r="G1081" t="s">
        <v>305</v>
      </c>
      <c r="H1081" t="s">
        <v>300</v>
      </c>
      <c r="I1081" t="s">
        <v>306</v>
      </c>
      <c r="J1081" t="s">
        <v>309</v>
      </c>
      <c r="K1081" t="s">
        <v>108</v>
      </c>
      <c r="S1081" t="s">
        <v>270</v>
      </c>
      <c r="T1081" t="s">
        <v>270</v>
      </c>
      <c r="U1081">
        <v>3</v>
      </c>
      <c r="V1081">
        <v>1</v>
      </c>
      <c r="W1081">
        <v>1</v>
      </c>
      <c r="X1081">
        <v>3</v>
      </c>
      <c r="Y1081">
        <v>2</v>
      </c>
      <c r="Z1081">
        <v>5</v>
      </c>
      <c r="AA1081">
        <v>5</v>
      </c>
      <c r="AB1081">
        <v>3</v>
      </c>
      <c r="AC1081">
        <v>5</v>
      </c>
      <c r="AD1081">
        <v>5</v>
      </c>
      <c r="AF1081">
        <v>5</v>
      </c>
      <c r="AG1081">
        <v>5</v>
      </c>
      <c r="AH1081">
        <v>5</v>
      </c>
      <c r="AI1081">
        <v>5</v>
      </c>
      <c r="AJ1081">
        <v>5</v>
      </c>
      <c r="AK1081" t="s">
        <v>26</v>
      </c>
      <c r="AL1081">
        <v>5</v>
      </c>
      <c r="AM1081">
        <v>5</v>
      </c>
      <c r="AN1081" t="s">
        <v>354</v>
      </c>
      <c r="AV1081" s="109" t="s">
        <v>26</v>
      </c>
      <c r="AW1081" t="s">
        <v>26</v>
      </c>
      <c r="AY1081">
        <v>4</v>
      </c>
      <c r="AZ1081" s="109">
        <v>4</v>
      </c>
      <c r="BA1081" s="191" t="s">
        <v>303</v>
      </c>
      <c r="BB1081" t="s">
        <v>308</v>
      </c>
      <c r="BD1081">
        <f t="shared" si="79"/>
        <v>1</v>
      </c>
      <c r="BE1081">
        <f t="shared" si="78"/>
        <v>0</v>
      </c>
      <c r="BF1081">
        <f t="shared" si="78"/>
        <v>0</v>
      </c>
      <c r="BG1081">
        <f t="shared" si="78"/>
        <v>0</v>
      </c>
      <c r="BH1081">
        <f t="shared" si="78"/>
        <v>0</v>
      </c>
      <c r="BI1081">
        <f t="shared" si="78"/>
        <v>0</v>
      </c>
      <c r="BJ1081">
        <f t="shared" si="81"/>
        <v>1</v>
      </c>
      <c r="BK1081">
        <f t="shared" si="80"/>
        <v>0</v>
      </c>
      <c r="BL1081">
        <f t="shared" si="80"/>
        <v>0</v>
      </c>
      <c r="BM1081">
        <f t="shared" si="80"/>
        <v>1</v>
      </c>
      <c r="BN1081">
        <f t="shared" si="80"/>
        <v>0</v>
      </c>
      <c r="BO1081">
        <f t="shared" si="80"/>
        <v>0</v>
      </c>
      <c r="BP1081">
        <f t="shared" si="80"/>
        <v>0</v>
      </c>
    </row>
    <row r="1082" spans="3:68" x14ac:dyDescent="0.2">
      <c r="C1082" s="150" t="str">
        <f>IFERROR(VLOOKUP(TABLA!F1082,BLIOTECAS!$C$1:$E$26,3,FALSE),"")</f>
        <v>Ciencias Sociales</v>
      </c>
      <c r="D1082" s="209">
        <v>43970.602777777778</v>
      </c>
      <c r="E1082" s="209" t="s">
        <v>396</v>
      </c>
      <c r="F1082" t="s">
        <v>92</v>
      </c>
      <c r="G1082" t="s">
        <v>397</v>
      </c>
      <c r="H1082" t="s">
        <v>397</v>
      </c>
      <c r="I1082" t="s">
        <v>327</v>
      </c>
      <c r="J1082" t="s">
        <v>309</v>
      </c>
      <c r="K1082" t="s">
        <v>92</v>
      </c>
      <c r="S1082" t="s">
        <v>26</v>
      </c>
      <c r="T1082" t="s">
        <v>270</v>
      </c>
      <c r="U1082">
        <v>4</v>
      </c>
      <c r="V1082">
        <v>1</v>
      </c>
      <c r="W1082">
        <v>3</v>
      </c>
      <c r="X1082">
        <v>5</v>
      </c>
      <c r="Y1082">
        <v>5</v>
      </c>
      <c r="Z1082">
        <v>5</v>
      </c>
      <c r="AA1082">
        <v>5</v>
      </c>
      <c r="AB1082">
        <v>5</v>
      </c>
      <c r="AC1082">
        <v>2</v>
      </c>
      <c r="AD1082">
        <v>2</v>
      </c>
      <c r="AF1082">
        <v>1</v>
      </c>
      <c r="AG1082">
        <v>5</v>
      </c>
      <c r="AH1082">
        <v>2</v>
      </c>
      <c r="AI1082">
        <v>1</v>
      </c>
      <c r="AJ1082">
        <v>1</v>
      </c>
      <c r="AK1082" t="s">
        <v>270</v>
      </c>
      <c r="AL1082">
        <v>2</v>
      </c>
      <c r="AM1082">
        <v>2</v>
      </c>
      <c r="AN1082" t="s">
        <v>345</v>
      </c>
      <c r="AV1082" s="109" t="s">
        <v>26</v>
      </c>
      <c r="AW1082" t="s">
        <v>26</v>
      </c>
      <c r="AY1082">
        <v>5</v>
      </c>
      <c r="AZ1082" s="109">
        <v>5</v>
      </c>
      <c r="BA1082" s="191" t="s">
        <v>319</v>
      </c>
      <c r="BB1082" t="s">
        <v>304</v>
      </c>
      <c r="BD1082">
        <f t="shared" si="79"/>
        <v>1</v>
      </c>
      <c r="BE1082">
        <f t="shared" si="78"/>
        <v>0</v>
      </c>
      <c r="BF1082">
        <f t="shared" si="78"/>
        <v>1</v>
      </c>
      <c r="BG1082">
        <f t="shared" si="78"/>
        <v>0</v>
      </c>
      <c r="BH1082">
        <f t="shared" si="78"/>
        <v>0</v>
      </c>
      <c r="BI1082">
        <f t="shared" si="78"/>
        <v>0</v>
      </c>
      <c r="BJ1082">
        <f t="shared" si="81"/>
        <v>0</v>
      </c>
      <c r="BK1082">
        <f t="shared" si="80"/>
        <v>0</v>
      </c>
      <c r="BL1082">
        <f t="shared" si="80"/>
        <v>0</v>
      </c>
      <c r="BM1082">
        <f t="shared" si="80"/>
        <v>1</v>
      </c>
      <c r="BN1082">
        <f t="shared" si="80"/>
        <v>0</v>
      </c>
      <c r="BO1082">
        <f t="shared" si="80"/>
        <v>0</v>
      </c>
      <c r="BP1082">
        <f t="shared" si="80"/>
        <v>0</v>
      </c>
    </row>
    <row r="1083" spans="3:68" x14ac:dyDescent="0.2">
      <c r="C1083" s="150" t="str">
        <f>IFERROR(VLOOKUP(TABLA!F1083,BLIOTECAS!$C$1:$E$26,3,FALSE),"")</f>
        <v>Ciencias de la Salud</v>
      </c>
      <c r="D1083" s="209">
        <v>43970.602083333331</v>
      </c>
      <c r="E1083" s="209" t="s">
        <v>396</v>
      </c>
      <c r="F1083" t="s">
        <v>101</v>
      </c>
      <c r="G1083" t="s">
        <v>301</v>
      </c>
      <c r="H1083" t="s">
        <v>397</v>
      </c>
      <c r="I1083" t="s">
        <v>306</v>
      </c>
      <c r="J1083" t="s">
        <v>101</v>
      </c>
      <c r="K1083" t="s">
        <v>309</v>
      </c>
      <c r="L1083" t="s">
        <v>222</v>
      </c>
      <c r="S1083" t="s">
        <v>26</v>
      </c>
      <c r="T1083" t="s">
        <v>270</v>
      </c>
      <c r="U1083">
        <v>3</v>
      </c>
      <c r="V1083">
        <v>1</v>
      </c>
      <c r="W1083">
        <v>3</v>
      </c>
      <c r="X1083">
        <v>2</v>
      </c>
      <c r="Y1083">
        <v>5</v>
      </c>
      <c r="Z1083">
        <v>3</v>
      </c>
      <c r="AA1083">
        <v>5</v>
      </c>
      <c r="AB1083">
        <v>1</v>
      </c>
      <c r="AC1083">
        <v>3</v>
      </c>
      <c r="AD1083">
        <v>4</v>
      </c>
      <c r="AF1083">
        <v>3</v>
      </c>
      <c r="AG1083">
        <v>3</v>
      </c>
      <c r="AH1083">
        <v>4</v>
      </c>
      <c r="AI1083">
        <v>4</v>
      </c>
      <c r="AJ1083">
        <v>3</v>
      </c>
      <c r="AK1083" t="s">
        <v>26</v>
      </c>
      <c r="AL1083">
        <v>4</v>
      </c>
      <c r="AM1083">
        <v>2</v>
      </c>
      <c r="AN1083" t="s">
        <v>345</v>
      </c>
      <c r="AV1083" s="109" t="s">
        <v>26</v>
      </c>
      <c r="AW1083" t="s">
        <v>26</v>
      </c>
      <c r="AY1083">
        <v>3</v>
      </c>
      <c r="AZ1083" s="109">
        <v>3</v>
      </c>
      <c r="BA1083" s="191" t="s">
        <v>311</v>
      </c>
      <c r="BB1083" t="s">
        <v>317</v>
      </c>
      <c r="BC1083" t="s">
        <v>813</v>
      </c>
      <c r="BD1083">
        <f t="shared" si="79"/>
        <v>1</v>
      </c>
      <c r="BE1083">
        <f t="shared" si="78"/>
        <v>0</v>
      </c>
      <c r="BF1083">
        <f t="shared" si="78"/>
        <v>0</v>
      </c>
      <c r="BG1083">
        <f t="shared" si="78"/>
        <v>0</v>
      </c>
      <c r="BH1083">
        <f t="shared" si="78"/>
        <v>0</v>
      </c>
      <c r="BI1083">
        <f t="shared" si="78"/>
        <v>0</v>
      </c>
      <c r="BJ1083">
        <f t="shared" si="81"/>
        <v>0</v>
      </c>
      <c r="BK1083">
        <f t="shared" si="80"/>
        <v>0</v>
      </c>
      <c r="BL1083">
        <f t="shared" si="80"/>
        <v>0</v>
      </c>
      <c r="BM1083">
        <f t="shared" si="80"/>
        <v>1</v>
      </c>
      <c r="BN1083">
        <f t="shared" si="80"/>
        <v>0</v>
      </c>
      <c r="BO1083">
        <f t="shared" si="80"/>
        <v>0</v>
      </c>
      <c r="BP1083">
        <f t="shared" si="80"/>
        <v>0</v>
      </c>
    </row>
    <row r="1084" spans="3:68" x14ac:dyDescent="0.2">
      <c r="C1084" s="150" t="str">
        <f>IFERROR(VLOOKUP(TABLA!F1084,BLIOTECAS!$C$1:$E$26,3,FALSE),"")</f>
        <v>Humanidades</v>
      </c>
      <c r="D1084" s="209">
        <v>43970.602083333331</v>
      </c>
      <c r="E1084" s="209" t="s">
        <v>401</v>
      </c>
      <c r="F1084" t="s">
        <v>89</v>
      </c>
      <c r="G1084" t="s">
        <v>300</v>
      </c>
      <c r="H1084" t="s">
        <v>305</v>
      </c>
      <c r="I1084" t="s">
        <v>318</v>
      </c>
      <c r="J1084" t="s">
        <v>104</v>
      </c>
      <c r="K1084" t="s">
        <v>103</v>
      </c>
      <c r="L1084" t="s">
        <v>92</v>
      </c>
      <c r="M1084" t="s">
        <v>814</v>
      </c>
      <c r="S1084" t="s">
        <v>270</v>
      </c>
      <c r="T1084" t="s">
        <v>270</v>
      </c>
      <c r="U1084">
        <v>4</v>
      </c>
      <c r="V1084">
        <v>3</v>
      </c>
      <c r="W1084">
        <v>3</v>
      </c>
      <c r="X1084">
        <v>3</v>
      </c>
      <c r="Y1084">
        <v>1</v>
      </c>
      <c r="Z1084">
        <v>5</v>
      </c>
      <c r="AA1084">
        <v>1</v>
      </c>
      <c r="AB1084">
        <v>4</v>
      </c>
      <c r="AC1084">
        <v>3</v>
      </c>
      <c r="AD1084">
        <v>3</v>
      </c>
      <c r="AF1084">
        <v>2</v>
      </c>
      <c r="AG1084">
        <v>4</v>
      </c>
      <c r="AH1084">
        <v>5</v>
      </c>
      <c r="AI1084">
        <v>4</v>
      </c>
      <c r="AJ1084">
        <v>4</v>
      </c>
      <c r="AK1084" t="s">
        <v>270</v>
      </c>
      <c r="AL1084">
        <v>4</v>
      </c>
      <c r="AM1084">
        <v>1</v>
      </c>
      <c r="AN1084" t="s">
        <v>446</v>
      </c>
      <c r="AV1084" s="109" t="s">
        <v>26</v>
      </c>
      <c r="AW1084" t="s">
        <v>26</v>
      </c>
      <c r="AY1084">
        <v>4</v>
      </c>
      <c r="AZ1084" s="109">
        <v>4</v>
      </c>
      <c r="BA1084" s="191" t="s">
        <v>311</v>
      </c>
      <c r="BB1084" t="s">
        <v>317</v>
      </c>
      <c r="BC1084" t="s">
        <v>815</v>
      </c>
      <c r="BD1084">
        <f t="shared" si="79"/>
        <v>0</v>
      </c>
      <c r="BE1084">
        <f t="shared" si="78"/>
        <v>0</v>
      </c>
      <c r="BF1084">
        <f t="shared" si="78"/>
        <v>1</v>
      </c>
      <c r="BG1084">
        <f t="shared" ref="BE1084:BI1135" si="82">IF(IFERROR(FIND(BG$1,$I1084,1),0)&lt;&gt;0,1,0)</f>
        <v>0</v>
      </c>
      <c r="BH1084">
        <f t="shared" si="82"/>
        <v>0</v>
      </c>
      <c r="BI1084">
        <f t="shared" si="82"/>
        <v>0</v>
      </c>
      <c r="BJ1084">
        <f t="shared" si="81"/>
        <v>0</v>
      </c>
      <c r="BK1084">
        <f t="shared" si="80"/>
        <v>1</v>
      </c>
      <c r="BL1084">
        <f t="shared" si="80"/>
        <v>0</v>
      </c>
      <c r="BM1084">
        <f t="shared" si="80"/>
        <v>0</v>
      </c>
      <c r="BN1084">
        <f t="shared" si="80"/>
        <v>1</v>
      </c>
      <c r="BO1084">
        <f t="shared" si="80"/>
        <v>0</v>
      </c>
      <c r="BP1084">
        <f t="shared" si="80"/>
        <v>0</v>
      </c>
    </row>
    <row r="1085" spans="3:68" x14ac:dyDescent="0.2">
      <c r="C1085" s="150" t="str">
        <f>IFERROR(VLOOKUP(TABLA!F1085,BLIOTECAS!$C$1:$E$26,3,FALSE),"")</f>
        <v>Humanidades</v>
      </c>
      <c r="D1085" s="209">
        <v>43970.602083333331</v>
      </c>
      <c r="E1085" s="209" t="s">
        <v>401</v>
      </c>
      <c r="F1085" t="s">
        <v>104</v>
      </c>
      <c r="G1085" t="s">
        <v>300</v>
      </c>
      <c r="H1085" t="s">
        <v>301</v>
      </c>
      <c r="I1085" t="s">
        <v>316</v>
      </c>
      <c r="J1085" t="s">
        <v>104</v>
      </c>
      <c r="K1085" t="s">
        <v>84</v>
      </c>
      <c r="L1085" t="s">
        <v>89</v>
      </c>
      <c r="M1085" t="s">
        <v>816</v>
      </c>
      <c r="S1085" t="s">
        <v>26</v>
      </c>
      <c r="T1085" t="s">
        <v>26</v>
      </c>
      <c r="U1085">
        <v>2</v>
      </c>
      <c r="V1085">
        <v>5</v>
      </c>
      <c r="W1085">
        <v>5</v>
      </c>
      <c r="X1085">
        <v>3</v>
      </c>
      <c r="Y1085">
        <v>5</v>
      </c>
      <c r="Z1085">
        <v>5</v>
      </c>
      <c r="AA1085">
        <v>1</v>
      </c>
      <c r="AB1085">
        <v>4</v>
      </c>
      <c r="AC1085">
        <v>3</v>
      </c>
      <c r="AD1085">
        <v>3</v>
      </c>
      <c r="AF1085">
        <v>5</v>
      </c>
      <c r="AG1085">
        <v>3</v>
      </c>
      <c r="AH1085">
        <v>5</v>
      </c>
      <c r="AI1085">
        <v>3</v>
      </c>
      <c r="AJ1085">
        <v>4</v>
      </c>
      <c r="AK1085" t="s">
        <v>270</v>
      </c>
      <c r="AL1085">
        <v>5</v>
      </c>
      <c r="AM1085">
        <v>3</v>
      </c>
      <c r="AN1085" t="s">
        <v>334</v>
      </c>
      <c r="AV1085" s="109" t="s">
        <v>270</v>
      </c>
      <c r="AW1085" t="s">
        <v>26</v>
      </c>
      <c r="AY1085">
        <v>4</v>
      </c>
      <c r="AZ1085" s="109">
        <v>4</v>
      </c>
      <c r="BA1085" s="191" t="s">
        <v>311</v>
      </c>
      <c r="BB1085" t="s">
        <v>308</v>
      </c>
      <c r="BC1085" t="s">
        <v>817</v>
      </c>
      <c r="BD1085">
        <f t="shared" si="79"/>
        <v>0</v>
      </c>
      <c r="BE1085">
        <f t="shared" si="82"/>
        <v>0</v>
      </c>
      <c r="BF1085">
        <f t="shared" si="82"/>
        <v>0</v>
      </c>
      <c r="BG1085">
        <f t="shared" si="82"/>
        <v>1</v>
      </c>
      <c r="BH1085">
        <f t="shared" si="82"/>
        <v>0</v>
      </c>
      <c r="BI1085">
        <f t="shared" si="82"/>
        <v>0</v>
      </c>
      <c r="BJ1085">
        <f t="shared" si="81"/>
        <v>0</v>
      </c>
      <c r="BK1085">
        <f t="shared" si="80"/>
        <v>1</v>
      </c>
      <c r="BL1085">
        <f t="shared" si="80"/>
        <v>0</v>
      </c>
      <c r="BM1085">
        <f t="shared" si="80"/>
        <v>0</v>
      </c>
      <c r="BN1085">
        <f t="shared" si="80"/>
        <v>0</v>
      </c>
      <c r="BO1085">
        <f t="shared" si="80"/>
        <v>0</v>
      </c>
      <c r="BP1085">
        <f t="shared" si="80"/>
        <v>0</v>
      </c>
    </row>
    <row r="1086" spans="3:68" x14ac:dyDescent="0.2">
      <c r="C1086" s="150" t="str">
        <f>IFERROR(VLOOKUP(TABLA!F1086,BLIOTECAS!$C$1:$E$26,3,FALSE),"")</f>
        <v>Humanidades</v>
      </c>
      <c r="D1086" s="209">
        <v>43970.602083333331</v>
      </c>
      <c r="E1086" s="209" t="s">
        <v>396</v>
      </c>
      <c r="F1086" t="s">
        <v>100</v>
      </c>
      <c r="G1086" t="s">
        <v>300</v>
      </c>
      <c r="H1086" t="s">
        <v>300</v>
      </c>
      <c r="I1086" t="s">
        <v>306</v>
      </c>
      <c r="J1086" t="s">
        <v>100</v>
      </c>
      <c r="M1086" t="s">
        <v>818</v>
      </c>
      <c r="S1086" t="s">
        <v>270</v>
      </c>
      <c r="T1086" t="s">
        <v>270</v>
      </c>
      <c r="U1086">
        <v>2</v>
      </c>
      <c r="V1086">
        <v>2</v>
      </c>
      <c r="W1086">
        <v>3</v>
      </c>
      <c r="X1086">
        <v>2</v>
      </c>
      <c r="Y1086">
        <v>3</v>
      </c>
      <c r="Z1086">
        <v>4</v>
      </c>
      <c r="AA1086">
        <v>4</v>
      </c>
      <c r="AB1086">
        <v>2</v>
      </c>
      <c r="AC1086">
        <v>3</v>
      </c>
      <c r="AD1086">
        <v>2</v>
      </c>
      <c r="AF1086">
        <v>4</v>
      </c>
      <c r="AG1086">
        <v>3</v>
      </c>
      <c r="AH1086">
        <v>4</v>
      </c>
      <c r="AI1086">
        <v>2</v>
      </c>
      <c r="AJ1086">
        <v>2</v>
      </c>
      <c r="AK1086" t="s">
        <v>26</v>
      </c>
      <c r="AL1086">
        <v>4</v>
      </c>
      <c r="AM1086">
        <v>2</v>
      </c>
      <c r="AN1086" t="s">
        <v>354</v>
      </c>
      <c r="AV1086" s="109" t="s">
        <v>26</v>
      </c>
      <c r="AW1086" t="s">
        <v>26</v>
      </c>
      <c r="AY1086">
        <v>2</v>
      </c>
      <c r="AZ1086" s="109">
        <v>4</v>
      </c>
      <c r="BA1086" s="191" t="s">
        <v>311</v>
      </c>
      <c r="BB1086" t="s">
        <v>317</v>
      </c>
      <c r="BD1086">
        <f t="shared" si="79"/>
        <v>1</v>
      </c>
      <c r="BE1086">
        <f t="shared" si="82"/>
        <v>0</v>
      </c>
      <c r="BF1086">
        <f t="shared" si="82"/>
        <v>0</v>
      </c>
      <c r="BG1086">
        <f t="shared" si="82"/>
        <v>0</v>
      </c>
      <c r="BH1086">
        <f t="shared" si="82"/>
        <v>0</v>
      </c>
      <c r="BI1086">
        <f t="shared" si="82"/>
        <v>0</v>
      </c>
      <c r="BJ1086">
        <f t="shared" si="81"/>
        <v>1</v>
      </c>
      <c r="BK1086">
        <f t="shared" si="80"/>
        <v>0</v>
      </c>
      <c r="BL1086">
        <f t="shared" si="80"/>
        <v>0</v>
      </c>
      <c r="BM1086">
        <f t="shared" si="80"/>
        <v>1</v>
      </c>
      <c r="BN1086">
        <f t="shared" si="80"/>
        <v>0</v>
      </c>
      <c r="BO1086">
        <f t="shared" si="80"/>
        <v>0</v>
      </c>
      <c r="BP1086">
        <f t="shared" si="80"/>
        <v>0</v>
      </c>
    </row>
    <row r="1087" spans="3:68" x14ac:dyDescent="0.2">
      <c r="C1087" s="150" t="str">
        <f>IFERROR(VLOOKUP(TABLA!F1087,BLIOTECAS!$C$1:$E$26,3,FALSE),"")</f>
        <v>Humanidades</v>
      </c>
      <c r="D1087" s="209">
        <v>43970.602083333331</v>
      </c>
      <c r="E1087" s="209" t="s">
        <v>396</v>
      </c>
      <c r="F1087" t="s">
        <v>89</v>
      </c>
      <c r="G1087" t="s">
        <v>301</v>
      </c>
      <c r="H1087" t="s">
        <v>300</v>
      </c>
      <c r="I1087" t="s">
        <v>315</v>
      </c>
      <c r="J1087" t="s">
        <v>89</v>
      </c>
      <c r="K1087" t="s">
        <v>97</v>
      </c>
      <c r="L1087" t="s">
        <v>108</v>
      </c>
      <c r="S1087" t="s">
        <v>26</v>
      </c>
      <c r="T1087" t="s">
        <v>26</v>
      </c>
      <c r="U1087">
        <v>3</v>
      </c>
      <c r="V1087">
        <v>2</v>
      </c>
      <c r="W1087">
        <v>3</v>
      </c>
      <c r="X1087">
        <v>5</v>
      </c>
      <c r="Y1087">
        <v>4</v>
      </c>
      <c r="Z1087">
        <v>4</v>
      </c>
      <c r="AA1087">
        <v>3</v>
      </c>
      <c r="AB1087">
        <v>1</v>
      </c>
      <c r="AC1087">
        <v>4</v>
      </c>
      <c r="AD1087">
        <v>4</v>
      </c>
      <c r="AF1087">
        <v>4</v>
      </c>
      <c r="AG1087">
        <v>4</v>
      </c>
      <c r="AH1087">
        <v>4</v>
      </c>
      <c r="AI1087">
        <v>4</v>
      </c>
      <c r="AJ1087">
        <v>4</v>
      </c>
      <c r="AK1087" t="s">
        <v>26</v>
      </c>
      <c r="AL1087">
        <v>4</v>
      </c>
      <c r="AM1087">
        <v>4</v>
      </c>
      <c r="AN1087" t="s">
        <v>408</v>
      </c>
      <c r="AV1087" s="109" t="s">
        <v>26</v>
      </c>
      <c r="AW1087" t="s">
        <v>26</v>
      </c>
      <c r="AY1087">
        <v>4</v>
      </c>
      <c r="AZ1087" s="109">
        <v>4</v>
      </c>
      <c r="BA1087" s="191" t="s">
        <v>303</v>
      </c>
      <c r="BB1087" t="s">
        <v>308</v>
      </c>
      <c r="BD1087">
        <f t="shared" si="79"/>
        <v>0</v>
      </c>
      <c r="BE1087">
        <f t="shared" si="82"/>
        <v>1</v>
      </c>
      <c r="BF1087">
        <f t="shared" si="82"/>
        <v>0</v>
      </c>
      <c r="BG1087">
        <f t="shared" si="82"/>
        <v>0</v>
      </c>
      <c r="BH1087">
        <f t="shared" si="82"/>
        <v>0</v>
      </c>
      <c r="BI1087">
        <f t="shared" si="82"/>
        <v>0</v>
      </c>
      <c r="BJ1087">
        <f t="shared" si="81"/>
        <v>1</v>
      </c>
      <c r="BK1087">
        <f t="shared" si="80"/>
        <v>0</v>
      </c>
      <c r="BL1087">
        <f t="shared" si="80"/>
        <v>1</v>
      </c>
      <c r="BM1087">
        <f t="shared" si="80"/>
        <v>1</v>
      </c>
      <c r="BN1087">
        <f t="shared" si="80"/>
        <v>0</v>
      </c>
      <c r="BO1087">
        <f t="shared" si="80"/>
        <v>0</v>
      </c>
      <c r="BP1087">
        <f t="shared" si="80"/>
        <v>0</v>
      </c>
    </row>
    <row r="1088" spans="3:68" x14ac:dyDescent="0.2">
      <c r="C1088" s="150" t="str">
        <f>IFERROR(VLOOKUP(TABLA!F1088,BLIOTECAS!$C$1:$E$26,3,FALSE),"")</f>
        <v>Ciencias Experimentales</v>
      </c>
      <c r="D1088" s="209">
        <v>43970.601388888892</v>
      </c>
      <c r="E1088" s="209" t="s">
        <v>407</v>
      </c>
      <c r="F1088" t="s">
        <v>94</v>
      </c>
      <c r="G1088" t="s">
        <v>300</v>
      </c>
      <c r="H1088" t="s">
        <v>397</v>
      </c>
      <c r="I1088" t="s">
        <v>306</v>
      </c>
      <c r="J1088" t="s">
        <v>94</v>
      </c>
      <c r="K1088" t="s">
        <v>96</v>
      </c>
      <c r="L1088" t="s">
        <v>98</v>
      </c>
      <c r="M1088" t="s">
        <v>819</v>
      </c>
      <c r="S1088" t="s">
        <v>26</v>
      </c>
      <c r="T1088" t="s">
        <v>26</v>
      </c>
      <c r="U1088">
        <v>2</v>
      </c>
      <c r="V1088">
        <v>4</v>
      </c>
      <c r="W1088">
        <v>1</v>
      </c>
      <c r="X1088">
        <v>3</v>
      </c>
      <c r="Y1088">
        <v>5</v>
      </c>
      <c r="Z1088">
        <v>5</v>
      </c>
      <c r="AA1088">
        <v>5</v>
      </c>
      <c r="AB1088">
        <v>3</v>
      </c>
      <c r="AC1088">
        <v>4</v>
      </c>
      <c r="AD1088">
        <v>5</v>
      </c>
      <c r="AF1088">
        <v>5</v>
      </c>
      <c r="AG1088">
        <v>5</v>
      </c>
      <c r="AH1088">
        <v>4</v>
      </c>
      <c r="AI1088">
        <v>4</v>
      </c>
      <c r="AJ1088">
        <v>5</v>
      </c>
      <c r="AK1088" t="s">
        <v>26</v>
      </c>
      <c r="AL1088">
        <v>4</v>
      </c>
      <c r="AM1088">
        <v>4</v>
      </c>
      <c r="AN1088" t="s">
        <v>483</v>
      </c>
      <c r="AV1088" s="109" t="s">
        <v>270</v>
      </c>
      <c r="AW1088" t="s">
        <v>270</v>
      </c>
      <c r="AX1088" t="s">
        <v>25</v>
      </c>
      <c r="AY1088">
        <v>5</v>
      </c>
      <c r="AZ1088" s="109">
        <v>5</v>
      </c>
      <c r="BA1088" s="191" t="s">
        <v>311</v>
      </c>
      <c r="BB1088" t="s">
        <v>308</v>
      </c>
      <c r="BD1088">
        <f t="shared" si="79"/>
        <v>1</v>
      </c>
      <c r="BE1088">
        <f t="shared" si="82"/>
        <v>0</v>
      </c>
      <c r="BF1088">
        <f t="shared" si="82"/>
        <v>0</v>
      </c>
      <c r="BG1088">
        <f t="shared" si="82"/>
        <v>0</v>
      </c>
      <c r="BH1088">
        <f t="shared" si="82"/>
        <v>0</v>
      </c>
      <c r="BI1088">
        <f t="shared" si="82"/>
        <v>0</v>
      </c>
      <c r="BJ1088">
        <f t="shared" si="81"/>
        <v>1</v>
      </c>
      <c r="BK1088">
        <f t="shared" si="80"/>
        <v>0</v>
      </c>
      <c r="BL1088">
        <f t="shared" si="80"/>
        <v>1</v>
      </c>
      <c r="BM1088">
        <f t="shared" si="80"/>
        <v>0</v>
      </c>
      <c r="BN1088">
        <f t="shared" si="80"/>
        <v>0</v>
      </c>
      <c r="BO1088">
        <f t="shared" si="80"/>
        <v>0</v>
      </c>
      <c r="BP1088">
        <f t="shared" si="80"/>
        <v>0</v>
      </c>
    </row>
    <row r="1089" spans="3:68" x14ac:dyDescent="0.2">
      <c r="C1089" s="150" t="str">
        <f>IFERROR(VLOOKUP(TABLA!F1089,BLIOTECAS!$C$1:$E$26,3,FALSE),"")</f>
        <v>Ciencias Experimentales</v>
      </c>
      <c r="D1089" s="209">
        <v>43970.601388888892</v>
      </c>
      <c r="E1089" s="209" t="s">
        <v>396</v>
      </c>
      <c r="F1089" t="s">
        <v>105</v>
      </c>
      <c r="G1089" t="s">
        <v>300</v>
      </c>
      <c r="H1089" t="s">
        <v>320</v>
      </c>
      <c r="I1089" t="s">
        <v>306</v>
      </c>
      <c r="J1089" t="s">
        <v>105</v>
      </c>
      <c r="K1089" t="s">
        <v>309</v>
      </c>
      <c r="S1089" t="s">
        <v>26</v>
      </c>
      <c r="T1089" t="s">
        <v>26</v>
      </c>
      <c r="U1089">
        <v>2</v>
      </c>
      <c r="V1089">
        <v>2</v>
      </c>
      <c r="W1089">
        <v>2</v>
      </c>
      <c r="X1089">
        <v>2</v>
      </c>
      <c r="Y1089">
        <v>5</v>
      </c>
      <c r="Z1089">
        <v>5</v>
      </c>
      <c r="AA1089">
        <v>4</v>
      </c>
      <c r="AB1089">
        <v>2</v>
      </c>
      <c r="AC1089">
        <v>3</v>
      </c>
      <c r="AD1089">
        <v>3</v>
      </c>
      <c r="AF1089">
        <v>3</v>
      </c>
      <c r="AH1089">
        <v>2</v>
      </c>
      <c r="AI1089">
        <v>3</v>
      </c>
      <c r="AJ1089">
        <v>3</v>
      </c>
      <c r="AK1089" t="s">
        <v>26</v>
      </c>
      <c r="AL1089">
        <v>3</v>
      </c>
      <c r="AM1089">
        <v>3</v>
      </c>
      <c r="AN1089" t="s">
        <v>354</v>
      </c>
      <c r="AV1089" s="109" t="s">
        <v>26</v>
      </c>
      <c r="AW1089" t="s">
        <v>26</v>
      </c>
      <c r="AY1089">
        <v>3</v>
      </c>
      <c r="AZ1089" s="109">
        <v>3</v>
      </c>
      <c r="BA1089" s="191" t="s">
        <v>311</v>
      </c>
      <c r="BB1089" t="s">
        <v>308</v>
      </c>
      <c r="BD1089">
        <f t="shared" si="79"/>
        <v>1</v>
      </c>
      <c r="BE1089">
        <f t="shared" si="82"/>
        <v>0</v>
      </c>
      <c r="BF1089">
        <f t="shared" si="82"/>
        <v>0</v>
      </c>
      <c r="BG1089">
        <f t="shared" si="82"/>
        <v>0</v>
      </c>
      <c r="BH1089">
        <f t="shared" si="82"/>
        <v>0</v>
      </c>
      <c r="BI1089">
        <f t="shared" si="82"/>
        <v>0</v>
      </c>
      <c r="BJ1089">
        <f t="shared" si="81"/>
        <v>1</v>
      </c>
      <c r="BK1089">
        <f t="shared" si="80"/>
        <v>0</v>
      </c>
      <c r="BL1089">
        <f t="shared" si="80"/>
        <v>0</v>
      </c>
      <c r="BM1089">
        <f t="shared" si="80"/>
        <v>1</v>
      </c>
      <c r="BN1089">
        <f t="shared" si="80"/>
        <v>0</v>
      </c>
      <c r="BO1089">
        <f t="shared" si="80"/>
        <v>0</v>
      </c>
      <c r="BP1089">
        <f t="shared" si="80"/>
        <v>0</v>
      </c>
    </row>
    <row r="1090" spans="3:68" x14ac:dyDescent="0.2">
      <c r="C1090" s="150" t="str">
        <f>IFERROR(VLOOKUP(TABLA!F1090,BLIOTECAS!$C$1:$E$26,3,FALSE),"")</f>
        <v>Humanidades</v>
      </c>
      <c r="D1090" s="209">
        <v>43970.600694444445</v>
      </c>
      <c r="E1090" s="209" t="s">
        <v>396</v>
      </c>
      <c r="F1090" t="s">
        <v>100</v>
      </c>
      <c r="G1090" t="s">
        <v>300</v>
      </c>
      <c r="H1090" t="s">
        <v>300</v>
      </c>
      <c r="I1090" t="s">
        <v>306</v>
      </c>
      <c r="S1090" t="s">
        <v>26</v>
      </c>
      <c r="T1090" t="s">
        <v>270</v>
      </c>
      <c r="U1090">
        <v>2</v>
      </c>
      <c r="V1090">
        <v>1</v>
      </c>
      <c r="W1090">
        <v>1</v>
      </c>
      <c r="X1090">
        <v>1</v>
      </c>
      <c r="Y1090">
        <v>5</v>
      </c>
      <c r="Z1090">
        <v>4</v>
      </c>
      <c r="AA1090">
        <v>5</v>
      </c>
      <c r="AB1090">
        <v>2</v>
      </c>
      <c r="AC1090">
        <v>5</v>
      </c>
      <c r="AD1090">
        <v>5</v>
      </c>
      <c r="AF1090">
        <v>3</v>
      </c>
      <c r="AG1090">
        <v>4</v>
      </c>
      <c r="AH1090">
        <v>3</v>
      </c>
      <c r="AI1090">
        <v>3</v>
      </c>
      <c r="AJ1090">
        <v>3</v>
      </c>
      <c r="AK1090" t="s">
        <v>26</v>
      </c>
      <c r="AL1090">
        <v>3</v>
      </c>
      <c r="AM1090">
        <v>1</v>
      </c>
      <c r="AN1090" t="s">
        <v>820</v>
      </c>
      <c r="AV1090" s="109" t="s">
        <v>26</v>
      </c>
      <c r="AW1090" t="s">
        <v>26</v>
      </c>
      <c r="AY1090">
        <v>4</v>
      </c>
      <c r="AZ1090" s="109">
        <v>5</v>
      </c>
      <c r="BA1090" s="191" t="s">
        <v>311</v>
      </c>
      <c r="BB1090" t="s">
        <v>317</v>
      </c>
      <c r="BD1090">
        <f t="shared" si="79"/>
        <v>1</v>
      </c>
      <c r="BE1090">
        <f t="shared" si="82"/>
        <v>0</v>
      </c>
      <c r="BF1090">
        <f t="shared" si="82"/>
        <v>0</v>
      </c>
      <c r="BG1090">
        <f t="shared" si="82"/>
        <v>0</v>
      </c>
      <c r="BH1090">
        <f t="shared" si="82"/>
        <v>0</v>
      </c>
      <c r="BI1090">
        <f t="shared" si="82"/>
        <v>0</v>
      </c>
      <c r="BJ1090">
        <f t="shared" si="81"/>
        <v>1</v>
      </c>
      <c r="BK1090">
        <f t="shared" si="80"/>
        <v>0</v>
      </c>
      <c r="BL1090">
        <f t="shared" si="80"/>
        <v>1</v>
      </c>
      <c r="BM1090">
        <f t="shared" si="80"/>
        <v>1</v>
      </c>
      <c r="BN1090">
        <f t="shared" si="80"/>
        <v>0</v>
      </c>
      <c r="BO1090">
        <f t="shared" si="80"/>
        <v>0</v>
      </c>
      <c r="BP1090">
        <f t="shared" si="80"/>
        <v>0</v>
      </c>
    </row>
    <row r="1091" spans="3:68" x14ac:dyDescent="0.2">
      <c r="C1091" s="150" t="str">
        <f>IFERROR(VLOOKUP(TABLA!F1091,BLIOTECAS!$C$1:$E$26,3,FALSE),"")</f>
        <v>Ciencias Sociales</v>
      </c>
      <c r="D1091" s="209">
        <v>43970.600694444445</v>
      </c>
      <c r="E1091" s="209" t="s">
        <v>396</v>
      </c>
      <c r="F1091" t="s">
        <v>97</v>
      </c>
      <c r="G1091" t="s">
        <v>300</v>
      </c>
      <c r="H1091" t="s">
        <v>320</v>
      </c>
      <c r="I1091" t="s">
        <v>315</v>
      </c>
      <c r="J1091" t="s">
        <v>97</v>
      </c>
      <c r="S1091" t="s">
        <v>26</v>
      </c>
      <c r="T1091" t="s">
        <v>270</v>
      </c>
      <c r="U1091">
        <v>2</v>
      </c>
      <c r="V1091">
        <v>1</v>
      </c>
      <c r="W1091">
        <v>1</v>
      </c>
      <c r="X1091">
        <v>1</v>
      </c>
      <c r="Y1091">
        <v>5</v>
      </c>
      <c r="Z1091">
        <v>5</v>
      </c>
      <c r="AA1091">
        <v>5</v>
      </c>
      <c r="AB1091">
        <v>5</v>
      </c>
      <c r="AC1091">
        <v>4</v>
      </c>
      <c r="AD1091">
        <v>5</v>
      </c>
      <c r="AF1091">
        <v>5</v>
      </c>
      <c r="AG1091">
        <v>4</v>
      </c>
      <c r="AH1091">
        <v>4</v>
      </c>
      <c r="AI1091">
        <v>4</v>
      </c>
      <c r="AJ1091">
        <v>4</v>
      </c>
      <c r="AK1091" t="s">
        <v>26</v>
      </c>
      <c r="AL1091">
        <v>4</v>
      </c>
      <c r="AM1091">
        <v>4</v>
      </c>
      <c r="AN1091" t="s">
        <v>405</v>
      </c>
      <c r="AV1091" s="109" t="s">
        <v>270</v>
      </c>
      <c r="AW1091" t="s">
        <v>26</v>
      </c>
      <c r="AY1091">
        <v>3</v>
      </c>
      <c r="AZ1091" s="109">
        <v>2</v>
      </c>
      <c r="BA1091" s="191" t="s">
        <v>319</v>
      </c>
      <c r="BB1091" t="s">
        <v>317</v>
      </c>
      <c r="BD1091">
        <f t="shared" si="79"/>
        <v>0</v>
      </c>
      <c r="BE1091">
        <f t="shared" si="82"/>
        <v>1</v>
      </c>
      <c r="BF1091">
        <f t="shared" si="82"/>
        <v>0</v>
      </c>
      <c r="BG1091">
        <f t="shared" si="82"/>
        <v>0</v>
      </c>
      <c r="BH1091">
        <f t="shared" si="82"/>
        <v>0</v>
      </c>
      <c r="BI1091">
        <f t="shared" si="82"/>
        <v>0</v>
      </c>
      <c r="BJ1091">
        <f t="shared" si="81"/>
        <v>1</v>
      </c>
      <c r="BK1091">
        <f t="shared" si="80"/>
        <v>1</v>
      </c>
      <c r="BL1091">
        <f t="shared" si="80"/>
        <v>1</v>
      </c>
      <c r="BM1091">
        <f t="shared" si="80"/>
        <v>1</v>
      </c>
      <c r="BN1091">
        <f t="shared" si="80"/>
        <v>0</v>
      </c>
      <c r="BO1091">
        <f t="shared" si="80"/>
        <v>0</v>
      </c>
      <c r="BP1091">
        <f t="shared" si="80"/>
        <v>0</v>
      </c>
    </row>
    <row r="1092" spans="3:68" x14ac:dyDescent="0.2">
      <c r="C1092" s="150" t="str">
        <f>IFERROR(VLOOKUP(TABLA!F1092,BLIOTECAS!$C$1:$E$26,3,FALSE),"")</f>
        <v>Ciencias de la Salud</v>
      </c>
      <c r="D1092" s="209">
        <v>43970.600694444445</v>
      </c>
      <c r="E1092" s="209" t="s">
        <v>396</v>
      </c>
      <c r="F1092" t="s">
        <v>107</v>
      </c>
      <c r="G1092" t="s">
        <v>305</v>
      </c>
      <c r="H1092" t="s">
        <v>397</v>
      </c>
      <c r="I1092" t="s">
        <v>329</v>
      </c>
      <c r="J1092" t="s">
        <v>107</v>
      </c>
      <c r="S1092" t="s">
        <v>26</v>
      </c>
      <c r="T1092" t="s">
        <v>26</v>
      </c>
      <c r="U1092">
        <v>2</v>
      </c>
      <c r="V1092">
        <v>1</v>
      </c>
      <c r="W1092">
        <v>3</v>
      </c>
      <c r="X1092">
        <v>3</v>
      </c>
      <c r="Y1092">
        <v>5</v>
      </c>
      <c r="Z1092">
        <v>4</v>
      </c>
      <c r="AA1092">
        <v>4</v>
      </c>
      <c r="AB1092">
        <v>3</v>
      </c>
      <c r="AC1092">
        <v>5</v>
      </c>
      <c r="AD1092">
        <v>4</v>
      </c>
      <c r="AF1092">
        <v>3</v>
      </c>
      <c r="AG1092">
        <v>4</v>
      </c>
      <c r="AH1092">
        <v>3</v>
      </c>
      <c r="AI1092">
        <v>4</v>
      </c>
      <c r="AJ1092">
        <v>2</v>
      </c>
      <c r="AK1092" t="s">
        <v>26</v>
      </c>
      <c r="AL1092">
        <v>3</v>
      </c>
      <c r="AM1092">
        <v>2</v>
      </c>
      <c r="AN1092" t="s">
        <v>400</v>
      </c>
      <c r="AV1092" s="109" t="s">
        <v>26</v>
      </c>
      <c r="AW1092" t="s">
        <v>270</v>
      </c>
      <c r="AX1092" t="s">
        <v>328</v>
      </c>
      <c r="AY1092">
        <v>5</v>
      </c>
      <c r="AZ1092" s="109">
        <v>5</v>
      </c>
      <c r="BA1092" s="191" t="s">
        <v>311</v>
      </c>
      <c r="BB1092" t="s">
        <v>308</v>
      </c>
      <c r="BD1092">
        <f t="shared" si="79"/>
        <v>0</v>
      </c>
      <c r="BE1092">
        <f t="shared" si="82"/>
        <v>0</v>
      </c>
      <c r="BF1092">
        <f t="shared" si="82"/>
        <v>0</v>
      </c>
      <c r="BG1092">
        <f t="shared" si="82"/>
        <v>0</v>
      </c>
      <c r="BH1092">
        <f t="shared" si="82"/>
        <v>1</v>
      </c>
      <c r="BI1092">
        <f t="shared" si="82"/>
        <v>0</v>
      </c>
      <c r="BJ1092">
        <f t="shared" si="81"/>
        <v>0</v>
      </c>
      <c r="BK1092">
        <f t="shared" si="80"/>
        <v>0</v>
      </c>
      <c r="BL1092">
        <f t="shared" si="80"/>
        <v>1</v>
      </c>
      <c r="BM1092">
        <f t="shared" si="80"/>
        <v>1</v>
      </c>
      <c r="BN1092">
        <f t="shared" si="80"/>
        <v>0</v>
      </c>
      <c r="BO1092">
        <f t="shared" si="80"/>
        <v>0</v>
      </c>
      <c r="BP1092">
        <f t="shared" si="80"/>
        <v>0</v>
      </c>
    </row>
    <row r="1093" spans="3:68" x14ac:dyDescent="0.2">
      <c r="C1093" s="150" t="str">
        <f>IFERROR(VLOOKUP(TABLA!F1093,BLIOTECAS!$C$1:$E$26,3,FALSE),"")</f>
        <v>Ciencias Experimentales</v>
      </c>
      <c r="D1093" s="209">
        <v>43970.6</v>
      </c>
      <c r="E1093" s="209" t="s">
        <v>396</v>
      </c>
      <c r="F1093" t="s">
        <v>98</v>
      </c>
      <c r="G1093" t="s">
        <v>300</v>
      </c>
      <c r="H1093" t="s">
        <v>300</v>
      </c>
      <c r="I1093" t="s">
        <v>306</v>
      </c>
      <c r="J1093" t="s">
        <v>98</v>
      </c>
      <c r="K1093" t="s">
        <v>94</v>
      </c>
      <c r="L1093" t="s">
        <v>96</v>
      </c>
      <c r="S1093" t="s">
        <v>270</v>
      </c>
      <c r="T1093" t="s">
        <v>270</v>
      </c>
      <c r="U1093">
        <v>1</v>
      </c>
      <c r="V1093">
        <v>1</v>
      </c>
      <c r="W1093">
        <v>3</v>
      </c>
      <c r="X1093">
        <v>2</v>
      </c>
      <c r="Y1093">
        <v>4</v>
      </c>
      <c r="Z1093">
        <v>3</v>
      </c>
      <c r="AA1093">
        <v>4</v>
      </c>
      <c r="AB1093">
        <v>1</v>
      </c>
      <c r="AC1093">
        <v>3</v>
      </c>
      <c r="AD1093">
        <v>3</v>
      </c>
      <c r="AF1093">
        <v>4</v>
      </c>
      <c r="AG1093">
        <v>4</v>
      </c>
      <c r="AH1093">
        <v>3</v>
      </c>
      <c r="AI1093">
        <v>3</v>
      </c>
      <c r="AJ1093">
        <v>3</v>
      </c>
      <c r="AK1093" t="s">
        <v>26</v>
      </c>
      <c r="AL1093">
        <v>3</v>
      </c>
      <c r="AM1093">
        <v>3</v>
      </c>
      <c r="AN1093" t="s">
        <v>483</v>
      </c>
      <c r="AV1093" s="109" t="s">
        <v>26</v>
      </c>
      <c r="AW1093" t="s">
        <v>26</v>
      </c>
      <c r="AY1093">
        <v>4</v>
      </c>
      <c r="AZ1093" s="109">
        <v>5</v>
      </c>
      <c r="BA1093" s="191" t="s">
        <v>311</v>
      </c>
      <c r="BD1093">
        <f t="shared" si="79"/>
        <v>1</v>
      </c>
      <c r="BE1093">
        <f t="shared" si="82"/>
        <v>0</v>
      </c>
      <c r="BF1093">
        <f t="shared" si="82"/>
        <v>0</v>
      </c>
      <c r="BG1093">
        <f t="shared" si="82"/>
        <v>0</v>
      </c>
      <c r="BH1093">
        <f t="shared" si="82"/>
        <v>0</v>
      </c>
      <c r="BI1093">
        <f t="shared" si="82"/>
        <v>0</v>
      </c>
      <c r="BJ1093">
        <f t="shared" si="81"/>
        <v>1</v>
      </c>
      <c r="BK1093">
        <f t="shared" si="80"/>
        <v>0</v>
      </c>
      <c r="BL1093">
        <f t="shared" si="80"/>
        <v>1</v>
      </c>
      <c r="BM1093">
        <f t="shared" si="80"/>
        <v>0</v>
      </c>
      <c r="BN1093">
        <f t="shared" si="80"/>
        <v>0</v>
      </c>
      <c r="BO1093">
        <f t="shared" si="80"/>
        <v>0</v>
      </c>
      <c r="BP1093">
        <f t="shared" si="80"/>
        <v>0</v>
      </c>
    </row>
    <row r="1094" spans="3:68" x14ac:dyDescent="0.2">
      <c r="C1094" s="150" t="str">
        <f>IFERROR(VLOOKUP(TABLA!F1094,BLIOTECAS!$C$1:$E$26,3,FALSE),"")</f>
        <v>Humanidades</v>
      </c>
      <c r="D1094" s="209">
        <v>43970.6</v>
      </c>
      <c r="E1094" s="209" t="s">
        <v>396</v>
      </c>
      <c r="F1094" t="s">
        <v>102</v>
      </c>
      <c r="G1094" t="s">
        <v>301</v>
      </c>
      <c r="H1094" t="s">
        <v>320</v>
      </c>
      <c r="I1094" t="s">
        <v>641</v>
      </c>
      <c r="J1094" t="s">
        <v>309</v>
      </c>
      <c r="K1094" t="s">
        <v>310</v>
      </c>
      <c r="L1094" t="s">
        <v>104</v>
      </c>
      <c r="S1094" t="s">
        <v>26</v>
      </c>
      <c r="T1094" t="s">
        <v>270</v>
      </c>
      <c r="U1094">
        <v>2</v>
      </c>
      <c r="V1094">
        <v>2</v>
      </c>
      <c r="W1094">
        <v>1</v>
      </c>
      <c r="X1094">
        <v>5</v>
      </c>
      <c r="Y1094">
        <v>2</v>
      </c>
      <c r="Z1094">
        <v>4</v>
      </c>
      <c r="AA1094">
        <v>3</v>
      </c>
      <c r="AB1094">
        <v>4</v>
      </c>
      <c r="AC1094">
        <v>1</v>
      </c>
      <c r="AD1094">
        <v>2</v>
      </c>
      <c r="AF1094">
        <v>2</v>
      </c>
      <c r="AG1094">
        <v>2</v>
      </c>
      <c r="AH1094">
        <v>1</v>
      </c>
      <c r="AI1094">
        <v>1</v>
      </c>
      <c r="AJ1094">
        <v>2</v>
      </c>
      <c r="AK1094" t="s">
        <v>26</v>
      </c>
      <c r="AL1094">
        <v>2</v>
      </c>
      <c r="AM1094">
        <v>2</v>
      </c>
      <c r="AN1094" t="s">
        <v>326</v>
      </c>
      <c r="AV1094" s="109" t="s">
        <v>26</v>
      </c>
      <c r="AW1094" t="s">
        <v>26</v>
      </c>
      <c r="AY1094">
        <v>3</v>
      </c>
      <c r="AZ1094" s="109">
        <v>3</v>
      </c>
      <c r="BA1094" s="191" t="s">
        <v>319</v>
      </c>
      <c r="BB1094" t="s">
        <v>317</v>
      </c>
      <c r="BD1094">
        <f t="shared" si="79"/>
        <v>0</v>
      </c>
      <c r="BE1094">
        <f t="shared" si="82"/>
        <v>0</v>
      </c>
      <c r="BF1094">
        <f t="shared" si="82"/>
        <v>1</v>
      </c>
      <c r="BG1094">
        <f t="shared" si="82"/>
        <v>0</v>
      </c>
      <c r="BH1094">
        <f t="shared" si="82"/>
        <v>1</v>
      </c>
      <c r="BI1094">
        <f t="shared" si="82"/>
        <v>0</v>
      </c>
      <c r="BJ1094">
        <f t="shared" si="81"/>
        <v>0</v>
      </c>
      <c r="BK1094">
        <f t="shared" si="80"/>
        <v>1</v>
      </c>
      <c r="BL1094">
        <f t="shared" si="80"/>
        <v>0</v>
      </c>
      <c r="BM1094">
        <f t="shared" si="80"/>
        <v>1</v>
      </c>
      <c r="BN1094">
        <f t="shared" si="80"/>
        <v>0</v>
      </c>
      <c r="BO1094">
        <f t="shared" si="80"/>
        <v>0</v>
      </c>
      <c r="BP1094">
        <f t="shared" si="80"/>
        <v>0</v>
      </c>
    </row>
    <row r="1095" spans="3:68" x14ac:dyDescent="0.2">
      <c r="C1095" s="150" t="str">
        <f>IFERROR(VLOOKUP(TABLA!F1095,BLIOTECAS!$C$1:$E$26,3,FALSE),"")</f>
        <v>Ciencias de la Salud</v>
      </c>
      <c r="D1095" s="209">
        <v>43970.599305555559</v>
      </c>
      <c r="E1095" s="209" t="s">
        <v>396</v>
      </c>
      <c r="F1095" t="s">
        <v>106</v>
      </c>
      <c r="G1095" t="s">
        <v>397</v>
      </c>
      <c r="H1095" t="s">
        <v>300</v>
      </c>
      <c r="I1095" t="s">
        <v>306</v>
      </c>
      <c r="J1095" t="s">
        <v>106</v>
      </c>
      <c r="K1095" t="s">
        <v>309</v>
      </c>
      <c r="S1095" t="s">
        <v>26</v>
      </c>
      <c r="T1095" t="s">
        <v>270</v>
      </c>
      <c r="U1095">
        <v>3</v>
      </c>
      <c r="V1095">
        <v>1</v>
      </c>
      <c r="W1095">
        <v>2</v>
      </c>
      <c r="X1095">
        <v>3</v>
      </c>
      <c r="Y1095">
        <v>5</v>
      </c>
      <c r="Z1095">
        <v>3</v>
      </c>
      <c r="AA1095">
        <v>5</v>
      </c>
      <c r="AB1095">
        <v>1</v>
      </c>
      <c r="AC1095">
        <v>3</v>
      </c>
      <c r="AD1095">
        <v>3</v>
      </c>
      <c r="AF1095">
        <v>4</v>
      </c>
      <c r="AG1095">
        <v>3</v>
      </c>
      <c r="AH1095">
        <v>4</v>
      </c>
      <c r="AI1095">
        <v>2</v>
      </c>
      <c r="AJ1095">
        <v>3</v>
      </c>
      <c r="AK1095" t="s">
        <v>26</v>
      </c>
      <c r="AL1095">
        <v>4</v>
      </c>
      <c r="AM1095">
        <v>3</v>
      </c>
      <c r="AN1095" t="s">
        <v>408</v>
      </c>
      <c r="AV1095" s="109" t="s">
        <v>26</v>
      </c>
      <c r="AW1095" t="s">
        <v>26</v>
      </c>
      <c r="AY1095">
        <v>3</v>
      </c>
      <c r="AZ1095" s="109">
        <v>4</v>
      </c>
      <c r="BA1095" s="191" t="s">
        <v>319</v>
      </c>
      <c r="BB1095" t="s">
        <v>308</v>
      </c>
      <c r="BD1095">
        <f t="shared" si="79"/>
        <v>1</v>
      </c>
      <c r="BE1095">
        <f t="shared" si="82"/>
        <v>0</v>
      </c>
      <c r="BF1095">
        <f t="shared" si="82"/>
        <v>0</v>
      </c>
      <c r="BG1095">
        <f t="shared" si="82"/>
        <v>0</v>
      </c>
      <c r="BH1095">
        <f t="shared" si="82"/>
        <v>0</v>
      </c>
      <c r="BI1095">
        <f t="shared" si="82"/>
        <v>0</v>
      </c>
      <c r="BJ1095">
        <f t="shared" si="81"/>
        <v>1</v>
      </c>
      <c r="BK1095">
        <f t="shared" si="80"/>
        <v>0</v>
      </c>
      <c r="BL1095">
        <f t="shared" si="80"/>
        <v>1</v>
      </c>
      <c r="BM1095">
        <f t="shared" si="80"/>
        <v>1</v>
      </c>
      <c r="BN1095">
        <f t="shared" si="80"/>
        <v>0</v>
      </c>
      <c r="BO1095">
        <f t="shared" si="80"/>
        <v>0</v>
      </c>
      <c r="BP1095">
        <f t="shared" si="80"/>
        <v>0</v>
      </c>
    </row>
    <row r="1096" spans="3:68" x14ac:dyDescent="0.2">
      <c r="C1096" s="150" t="str">
        <f>IFERROR(VLOOKUP(TABLA!F1096,BLIOTECAS!$C$1:$E$26,3,FALSE),"")</f>
        <v>Ciencias Experimentales</v>
      </c>
      <c r="D1096" s="209">
        <v>43970.599305555559</v>
      </c>
      <c r="E1096" s="209" t="s">
        <v>396</v>
      </c>
      <c r="F1096" t="s">
        <v>96</v>
      </c>
      <c r="G1096" t="s">
        <v>301</v>
      </c>
      <c r="H1096" t="s">
        <v>300</v>
      </c>
      <c r="I1096" t="s">
        <v>306</v>
      </c>
      <c r="J1096" t="s">
        <v>96</v>
      </c>
      <c r="M1096" t="s">
        <v>821</v>
      </c>
      <c r="S1096" t="s">
        <v>270</v>
      </c>
      <c r="T1096" t="s">
        <v>270</v>
      </c>
      <c r="U1096">
        <v>2</v>
      </c>
      <c r="V1096">
        <v>1</v>
      </c>
      <c r="W1096">
        <v>2</v>
      </c>
      <c r="X1096">
        <v>2</v>
      </c>
      <c r="Y1096">
        <v>5</v>
      </c>
      <c r="Z1096">
        <v>3</v>
      </c>
      <c r="AA1096">
        <v>4</v>
      </c>
      <c r="AB1096">
        <v>1</v>
      </c>
      <c r="AC1096">
        <v>5</v>
      </c>
      <c r="AD1096">
        <v>5</v>
      </c>
      <c r="AF1096">
        <v>4</v>
      </c>
      <c r="AG1096">
        <v>5</v>
      </c>
      <c r="AH1096">
        <v>4</v>
      </c>
      <c r="AI1096">
        <v>5</v>
      </c>
      <c r="AJ1096">
        <v>4</v>
      </c>
      <c r="AK1096" t="s">
        <v>26</v>
      </c>
      <c r="AL1096">
        <v>4</v>
      </c>
      <c r="AM1096">
        <v>4</v>
      </c>
      <c r="AN1096" t="s">
        <v>400</v>
      </c>
      <c r="AV1096" s="109" t="s">
        <v>270</v>
      </c>
      <c r="AW1096" t="s">
        <v>270</v>
      </c>
      <c r="AX1096" t="s">
        <v>313</v>
      </c>
      <c r="AY1096">
        <v>5</v>
      </c>
      <c r="AZ1096" s="109">
        <v>5</v>
      </c>
      <c r="BA1096" s="191" t="s">
        <v>303</v>
      </c>
      <c r="BB1096" t="s">
        <v>308</v>
      </c>
      <c r="BD1096">
        <f t="shared" si="79"/>
        <v>1</v>
      </c>
      <c r="BE1096">
        <f t="shared" si="82"/>
        <v>0</v>
      </c>
      <c r="BF1096">
        <f t="shared" si="82"/>
        <v>0</v>
      </c>
      <c r="BG1096">
        <f t="shared" si="82"/>
        <v>0</v>
      </c>
      <c r="BH1096">
        <f t="shared" si="82"/>
        <v>0</v>
      </c>
      <c r="BI1096">
        <f t="shared" si="82"/>
        <v>0</v>
      </c>
      <c r="BJ1096">
        <f t="shared" si="81"/>
        <v>0</v>
      </c>
      <c r="BK1096">
        <f t="shared" si="80"/>
        <v>0</v>
      </c>
      <c r="BL1096">
        <f t="shared" si="80"/>
        <v>1</v>
      </c>
      <c r="BM1096">
        <f t="shared" si="80"/>
        <v>1</v>
      </c>
      <c r="BN1096">
        <f t="shared" si="80"/>
        <v>0</v>
      </c>
      <c r="BO1096">
        <f t="shared" si="80"/>
        <v>0</v>
      </c>
      <c r="BP1096">
        <f t="shared" si="80"/>
        <v>0</v>
      </c>
    </row>
    <row r="1097" spans="3:68" x14ac:dyDescent="0.2">
      <c r="C1097" s="150" t="str">
        <f>IFERROR(VLOOKUP(TABLA!F1097,BLIOTECAS!$C$1:$E$26,3,FALSE),"")</f>
        <v>Humanidades</v>
      </c>
      <c r="D1097" s="209">
        <v>43970.599305555559</v>
      </c>
      <c r="E1097" s="209" t="s">
        <v>396</v>
      </c>
      <c r="F1097" t="s">
        <v>102</v>
      </c>
      <c r="G1097" t="s">
        <v>305</v>
      </c>
      <c r="H1097" t="s">
        <v>305</v>
      </c>
      <c r="I1097" t="s">
        <v>327</v>
      </c>
      <c r="J1097" t="s">
        <v>309</v>
      </c>
      <c r="K1097" t="s">
        <v>310</v>
      </c>
      <c r="S1097" t="s">
        <v>26</v>
      </c>
      <c r="T1097" t="s">
        <v>270</v>
      </c>
      <c r="U1097">
        <v>3</v>
      </c>
      <c r="V1097">
        <v>1</v>
      </c>
      <c r="W1097">
        <v>1</v>
      </c>
      <c r="X1097">
        <v>5</v>
      </c>
      <c r="Y1097">
        <v>5</v>
      </c>
      <c r="Z1097">
        <v>5</v>
      </c>
      <c r="AA1097">
        <v>5</v>
      </c>
      <c r="AB1097">
        <v>4</v>
      </c>
      <c r="AC1097">
        <v>2</v>
      </c>
      <c r="AD1097">
        <v>5</v>
      </c>
      <c r="AF1097">
        <v>5</v>
      </c>
      <c r="AG1097">
        <v>5</v>
      </c>
      <c r="AH1097">
        <v>5</v>
      </c>
      <c r="AI1097">
        <v>4</v>
      </c>
      <c r="AJ1097">
        <v>3</v>
      </c>
      <c r="AK1097" t="s">
        <v>26</v>
      </c>
      <c r="AL1097">
        <v>5</v>
      </c>
      <c r="AM1097">
        <v>4</v>
      </c>
      <c r="AN1097" t="s">
        <v>408</v>
      </c>
      <c r="AV1097" s="109" t="s">
        <v>26</v>
      </c>
      <c r="AW1097" t="s">
        <v>26</v>
      </c>
      <c r="AY1097">
        <v>5</v>
      </c>
      <c r="AZ1097" s="109">
        <v>5</v>
      </c>
      <c r="BA1097" s="191" t="s">
        <v>311</v>
      </c>
      <c r="BB1097" t="s">
        <v>317</v>
      </c>
      <c r="BD1097">
        <f t="shared" si="79"/>
        <v>1</v>
      </c>
      <c r="BE1097">
        <f t="shared" si="82"/>
        <v>0</v>
      </c>
      <c r="BF1097">
        <f t="shared" si="82"/>
        <v>1</v>
      </c>
      <c r="BG1097">
        <f t="shared" si="82"/>
        <v>0</v>
      </c>
      <c r="BH1097">
        <f t="shared" si="82"/>
        <v>0</v>
      </c>
      <c r="BI1097">
        <f t="shared" si="82"/>
        <v>0</v>
      </c>
      <c r="BJ1097">
        <f t="shared" si="81"/>
        <v>1</v>
      </c>
      <c r="BK1097">
        <f t="shared" si="80"/>
        <v>0</v>
      </c>
      <c r="BL1097">
        <f t="shared" si="80"/>
        <v>1</v>
      </c>
      <c r="BM1097">
        <f t="shared" si="80"/>
        <v>1</v>
      </c>
      <c r="BN1097">
        <f t="shared" si="80"/>
        <v>0</v>
      </c>
      <c r="BO1097">
        <f t="shared" si="80"/>
        <v>0</v>
      </c>
      <c r="BP1097">
        <f t="shared" si="80"/>
        <v>0</v>
      </c>
    </row>
    <row r="1098" spans="3:68" x14ac:dyDescent="0.2">
      <c r="C1098" s="150" t="str">
        <f>IFERROR(VLOOKUP(TABLA!F1098,BLIOTECAS!$C$1:$E$26,3,FALSE),"")</f>
        <v>Ciencias Sociales</v>
      </c>
      <c r="D1098" s="209">
        <v>43970.599305555559</v>
      </c>
      <c r="E1098" s="209" t="s">
        <v>407</v>
      </c>
      <c r="F1098" t="s">
        <v>93</v>
      </c>
      <c r="G1098" t="s">
        <v>301</v>
      </c>
      <c r="H1098" t="s">
        <v>305</v>
      </c>
      <c r="I1098" t="s">
        <v>327</v>
      </c>
      <c r="J1098" t="s">
        <v>93</v>
      </c>
      <c r="K1098" t="s">
        <v>309</v>
      </c>
      <c r="L1098" t="s">
        <v>97</v>
      </c>
      <c r="M1098" t="s">
        <v>822</v>
      </c>
      <c r="S1098" t="s">
        <v>270</v>
      </c>
      <c r="T1098" t="s">
        <v>270</v>
      </c>
      <c r="U1098">
        <v>5</v>
      </c>
      <c r="V1098">
        <v>1</v>
      </c>
      <c r="W1098">
        <v>3</v>
      </c>
      <c r="X1098">
        <v>4</v>
      </c>
      <c r="Y1098">
        <v>4</v>
      </c>
      <c r="Z1098">
        <v>2</v>
      </c>
      <c r="AA1098">
        <v>4</v>
      </c>
      <c r="AB1098">
        <v>3</v>
      </c>
      <c r="AC1098">
        <v>4</v>
      </c>
      <c r="AD1098">
        <v>5</v>
      </c>
      <c r="AF1098">
        <v>3</v>
      </c>
      <c r="AG1098">
        <v>4</v>
      </c>
      <c r="AH1098">
        <v>5</v>
      </c>
      <c r="AI1098">
        <v>5</v>
      </c>
      <c r="AJ1098">
        <v>4</v>
      </c>
      <c r="AK1098" t="s">
        <v>26</v>
      </c>
      <c r="AL1098">
        <v>5</v>
      </c>
      <c r="AM1098">
        <v>4</v>
      </c>
      <c r="AN1098" t="s">
        <v>408</v>
      </c>
      <c r="AV1098" s="109" t="s">
        <v>270</v>
      </c>
      <c r="AW1098" t="s">
        <v>270</v>
      </c>
      <c r="AX1098" t="s">
        <v>313</v>
      </c>
      <c r="AY1098">
        <v>5</v>
      </c>
      <c r="AZ1098" s="109">
        <v>5</v>
      </c>
      <c r="BA1098" s="191" t="s">
        <v>303</v>
      </c>
      <c r="BB1098" t="s">
        <v>317</v>
      </c>
      <c r="BD1098">
        <f t="shared" si="79"/>
        <v>1</v>
      </c>
      <c r="BE1098">
        <f t="shared" si="82"/>
        <v>0</v>
      </c>
      <c r="BF1098">
        <f t="shared" si="82"/>
        <v>1</v>
      </c>
      <c r="BG1098">
        <f t="shared" si="82"/>
        <v>0</v>
      </c>
      <c r="BH1098">
        <f t="shared" si="82"/>
        <v>0</v>
      </c>
      <c r="BI1098">
        <f t="shared" si="82"/>
        <v>0</v>
      </c>
      <c r="BJ1098">
        <f t="shared" si="81"/>
        <v>1</v>
      </c>
      <c r="BK1098">
        <f t="shared" si="80"/>
        <v>0</v>
      </c>
      <c r="BL1098">
        <f t="shared" si="80"/>
        <v>1</v>
      </c>
      <c r="BM1098">
        <f t="shared" si="80"/>
        <v>1</v>
      </c>
      <c r="BN1098">
        <f t="shared" si="80"/>
        <v>0</v>
      </c>
      <c r="BO1098">
        <f t="shared" si="80"/>
        <v>0</v>
      </c>
      <c r="BP1098">
        <f t="shared" si="80"/>
        <v>0</v>
      </c>
    </row>
    <row r="1099" spans="3:68" x14ac:dyDescent="0.2">
      <c r="C1099" s="150" t="str">
        <f>IFERROR(VLOOKUP(TABLA!F1099,BLIOTECAS!$C$1:$E$26,3,FALSE),"")</f>
        <v>Humanidades</v>
      </c>
      <c r="D1099" s="209">
        <v>43970.599305555559</v>
      </c>
      <c r="E1099" s="209" t="s">
        <v>396</v>
      </c>
      <c r="F1099" t="s">
        <v>104</v>
      </c>
      <c r="G1099" t="s">
        <v>305</v>
      </c>
      <c r="H1099" t="s">
        <v>305</v>
      </c>
      <c r="I1099" t="s">
        <v>318</v>
      </c>
      <c r="J1099" t="s">
        <v>104</v>
      </c>
      <c r="K1099" t="s">
        <v>309</v>
      </c>
      <c r="L1099" t="s">
        <v>97</v>
      </c>
      <c r="S1099" t="s">
        <v>26</v>
      </c>
      <c r="T1099" t="s">
        <v>270</v>
      </c>
      <c r="U1099">
        <v>4</v>
      </c>
      <c r="V1099">
        <v>3</v>
      </c>
      <c r="W1099">
        <v>3</v>
      </c>
      <c r="X1099">
        <v>5</v>
      </c>
      <c r="Y1099">
        <v>4</v>
      </c>
      <c r="Z1099">
        <v>5</v>
      </c>
      <c r="AA1099">
        <v>4</v>
      </c>
      <c r="AB1099">
        <v>3</v>
      </c>
      <c r="AC1099">
        <v>1</v>
      </c>
      <c r="AD1099">
        <v>2</v>
      </c>
      <c r="AF1099">
        <v>3</v>
      </c>
      <c r="AG1099">
        <v>1</v>
      </c>
      <c r="AH1099">
        <v>3</v>
      </c>
      <c r="AI1099">
        <v>1</v>
      </c>
      <c r="AJ1099">
        <v>3</v>
      </c>
      <c r="AK1099" t="s">
        <v>270</v>
      </c>
      <c r="AL1099">
        <v>3</v>
      </c>
      <c r="AM1099">
        <v>3</v>
      </c>
      <c r="AN1099" t="s">
        <v>354</v>
      </c>
      <c r="AV1099" s="109" t="s">
        <v>270</v>
      </c>
      <c r="AW1099" t="s">
        <v>26</v>
      </c>
      <c r="AY1099">
        <v>3</v>
      </c>
      <c r="AZ1099" s="109">
        <v>3</v>
      </c>
      <c r="BA1099" s="191" t="s">
        <v>319</v>
      </c>
      <c r="BB1099" t="s">
        <v>317</v>
      </c>
      <c r="BD1099">
        <f t="shared" si="79"/>
        <v>0</v>
      </c>
      <c r="BE1099">
        <f t="shared" si="82"/>
        <v>0</v>
      </c>
      <c r="BF1099">
        <f t="shared" si="82"/>
        <v>1</v>
      </c>
      <c r="BG1099">
        <f t="shared" si="82"/>
        <v>0</v>
      </c>
      <c r="BH1099">
        <f t="shared" si="82"/>
        <v>0</v>
      </c>
      <c r="BI1099">
        <f t="shared" si="82"/>
        <v>0</v>
      </c>
      <c r="BJ1099">
        <f t="shared" si="81"/>
        <v>1</v>
      </c>
      <c r="BK1099">
        <f t="shared" si="80"/>
        <v>0</v>
      </c>
      <c r="BL1099">
        <f t="shared" si="80"/>
        <v>0</v>
      </c>
      <c r="BM1099">
        <f t="shared" si="80"/>
        <v>1</v>
      </c>
      <c r="BN1099">
        <f t="shared" si="80"/>
        <v>0</v>
      </c>
      <c r="BO1099">
        <f t="shared" si="80"/>
        <v>0</v>
      </c>
      <c r="BP1099">
        <f t="shared" si="80"/>
        <v>0</v>
      </c>
    </row>
    <row r="1100" spans="3:68" x14ac:dyDescent="0.2">
      <c r="C1100" s="150" t="str">
        <f>IFERROR(VLOOKUP(TABLA!F1100,BLIOTECAS!$C$1:$E$26,3,FALSE),"")</f>
        <v>Ciencias Sociales</v>
      </c>
      <c r="D1100" s="209">
        <v>43970.598611111112</v>
      </c>
      <c r="E1100" s="209" t="s">
        <v>407</v>
      </c>
      <c r="F1100" t="s">
        <v>92</v>
      </c>
      <c r="G1100" t="s">
        <v>305</v>
      </c>
      <c r="H1100" t="s">
        <v>301</v>
      </c>
      <c r="I1100" t="s">
        <v>329</v>
      </c>
      <c r="J1100" t="s">
        <v>92</v>
      </c>
      <c r="K1100" t="s">
        <v>91</v>
      </c>
      <c r="L1100" t="s">
        <v>104</v>
      </c>
      <c r="S1100" t="s">
        <v>26</v>
      </c>
      <c r="T1100" t="s">
        <v>270</v>
      </c>
      <c r="U1100">
        <v>2</v>
      </c>
      <c r="V1100">
        <v>3</v>
      </c>
      <c r="W1100">
        <v>3</v>
      </c>
      <c r="X1100">
        <v>3</v>
      </c>
      <c r="Y1100">
        <v>2</v>
      </c>
      <c r="Z1100">
        <v>5</v>
      </c>
      <c r="AA1100">
        <v>2</v>
      </c>
      <c r="AB1100">
        <v>4</v>
      </c>
      <c r="AC1100">
        <v>3</v>
      </c>
      <c r="AD1100">
        <v>4</v>
      </c>
      <c r="AF1100">
        <v>4</v>
      </c>
      <c r="AG1100">
        <v>4</v>
      </c>
      <c r="AH1100">
        <v>5</v>
      </c>
      <c r="AI1100">
        <v>3</v>
      </c>
      <c r="AJ1100">
        <v>5</v>
      </c>
      <c r="AK1100" t="s">
        <v>270</v>
      </c>
      <c r="AL1100">
        <v>4</v>
      </c>
      <c r="AM1100">
        <v>4</v>
      </c>
      <c r="AN1100" t="s">
        <v>400</v>
      </c>
      <c r="AV1100" s="109" t="s">
        <v>26</v>
      </c>
      <c r="AW1100" t="s">
        <v>26</v>
      </c>
      <c r="AY1100">
        <v>4</v>
      </c>
      <c r="AZ1100" s="109">
        <v>5</v>
      </c>
      <c r="BA1100" s="191" t="s">
        <v>311</v>
      </c>
      <c r="BB1100" t="s">
        <v>308</v>
      </c>
      <c r="BD1100">
        <f t="shared" si="79"/>
        <v>0</v>
      </c>
      <c r="BE1100">
        <f t="shared" si="82"/>
        <v>0</v>
      </c>
      <c r="BF1100">
        <f t="shared" si="82"/>
        <v>0</v>
      </c>
      <c r="BG1100">
        <f t="shared" si="82"/>
        <v>0</v>
      </c>
      <c r="BH1100">
        <f t="shared" si="82"/>
        <v>1</v>
      </c>
      <c r="BI1100">
        <f t="shared" si="82"/>
        <v>0</v>
      </c>
      <c r="BJ1100">
        <f t="shared" si="81"/>
        <v>0</v>
      </c>
      <c r="BK1100">
        <f t="shared" si="80"/>
        <v>0</v>
      </c>
      <c r="BL1100">
        <f t="shared" si="80"/>
        <v>1</v>
      </c>
      <c r="BM1100">
        <f t="shared" si="80"/>
        <v>1</v>
      </c>
      <c r="BN1100">
        <f t="shared" si="80"/>
        <v>0</v>
      </c>
      <c r="BO1100">
        <f t="shared" si="80"/>
        <v>0</v>
      </c>
      <c r="BP1100">
        <f t="shared" si="80"/>
        <v>0</v>
      </c>
    </row>
    <row r="1101" spans="3:68" x14ac:dyDescent="0.2">
      <c r="C1101" s="150" t="str">
        <f>IFERROR(VLOOKUP(TABLA!F1101,BLIOTECAS!$C$1:$E$26,3,FALSE),"")</f>
        <v>Humanidades</v>
      </c>
      <c r="D1101" s="209">
        <v>43970.597916666666</v>
      </c>
      <c r="E1101" s="209" t="s">
        <v>396</v>
      </c>
      <c r="F1101" t="s">
        <v>104</v>
      </c>
      <c r="G1101" t="s">
        <v>305</v>
      </c>
      <c r="H1101" t="s">
        <v>305</v>
      </c>
      <c r="I1101" t="s">
        <v>306</v>
      </c>
      <c r="J1101" t="s">
        <v>104</v>
      </c>
      <c r="K1101" t="s">
        <v>309</v>
      </c>
      <c r="S1101" t="s">
        <v>270</v>
      </c>
      <c r="T1101" t="s">
        <v>270</v>
      </c>
      <c r="U1101">
        <v>5</v>
      </c>
      <c r="V1101">
        <v>3</v>
      </c>
      <c r="W1101">
        <v>5</v>
      </c>
      <c r="X1101">
        <v>5</v>
      </c>
      <c r="Y1101">
        <v>5</v>
      </c>
      <c r="Z1101">
        <v>2</v>
      </c>
      <c r="AA1101">
        <v>5</v>
      </c>
      <c r="AB1101">
        <v>1</v>
      </c>
      <c r="AC1101">
        <v>5</v>
      </c>
      <c r="AD1101">
        <v>5</v>
      </c>
      <c r="AF1101">
        <v>5</v>
      </c>
      <c r="AG1101">
        <v>5</v>
      </c>
      <c r="AH1101">
        <v>5</v>
      </c>
      <c r="AI1101">
        <v>5</v>
      </c>
      <c r="AJ1101">
        <v>3</v>
      </c>
      <c r="AK1101" t="s">
        <v>26</v>
      </c>
      <c r="AL1101">
        <v>5</v>
      </c>
      <c r="AM1101">
        <v>4</v>
      </c>
      <c r="AN1101" t="s">
        <v>354</v>
      </c>
      <c r="AV1101" s="109" t="s">
        <v>26</v>
      </c>
      <c r="AW1101" t="s">
        <v>26</v>
      </c>
      <c r="AY1101">
        <v>5</v>
      </c>
      <c r="AZ1101" s="109">
        <v>5</v>
      </c>
      <c r="BA1101" s="191" t="s">
        <v>303</v>
      </c>
      <c r="BB1101" t="s">
        <v>308</v>
      </c>
      <c r="BD1101">
        <f t="shared" si="79"/>
        <v>1</v>
      </c>
      <c r="BE1101">
        <f t="shared" si="82"/>
        <v>0</v>
      </c>
      <c r="BF1101">
        <f t="shared" si="82"/>
        <v>0</v>
      </c>
      <c r="BG1101">
        <f t="shared" si="82"/>
        <v>0</v>
      </c>
      <c r="BH1101">
        <f t="shared" si="82"/>
        <v>0</v>
      </c>
      <c r="BI1101">
        <f t="shared" si="82"/>
        <v>0</v>
      </c>
      <c r="BJ1101">
        <f t="shared" si="81"/>
        <v>1</v>
      </c>
      <c r="BK1101">
        <f t="shared" si="80"/>
        <v>0</v>
      </c>
      <c r="BL1101">
        <f t="shared" si="80"/>
        <v>0</v>
      </c>
      <c r="BM1101">
        <f t="shared" si="80"/>
        <v>1</v>
      </c>
      <c r="BN1101">
        <f t="shared" si="80"/>
        <v>0</v>
      </c>
      <c r="BO1101">
        <f t="shared" si="80"/>
        <v>0</v>
      </c>
      <c r="BP1101">
        <f t="shared" si="80"/>
        <v>0</v>
      </c>
    </row>
    <row r="1102" spans="3:68" x14ac:dyDescent="0.2">
      <c r="C1102" s="150" t="str">
        <f>IFERROR(VLOOKUP(TABLA!F1102,BLIOTECAS!$C$1:$E$26,3,FALSE),"")</f>
        <v>Ciencias Sociales</v>
      </c>
      <c r="D1102" s="209">
        <v>43970.597916666666</v>
      </c>
      <c r="E1102" s="209" t="s">
        <v>396</v>
      </c>
      <c r="F1102" t="s">
        <v>91</v>
      </c>
      <c r="G1102" t="s">
        <v>320</v>
      </c>
      <c r="H1102" t="s">
        <v>300</v>
      </c>
      <c r="I1102" t="s">
        <v>316</v>
      </c>
      <c r="J1102" t="s">
        <v>91</v>
      </c>
      <c r="K1102" t="s">
        <v>92</v>
      </c>
      <c r="S1102" t="s">
        <v>270</v>
      </c>
      <c r="T1102" t="s">
        <v>270</v>
      </c>
      <c r="U1102">
        <v>4</v>
      </c>
      <c r="V1102">
        <v>3</v>
      </c>
      <c r="W1102">
        <v>1</v>
      </c>
      <c r="X1102">
        <v>1</v>
      </c>
      <c r="Y1102">
        <v>5</v>
      </c>
      <c r="Z1102">
        <v>5</v>
      </c>
      <c r="AA1102">
        <v>5</v>
      </c>
      <c r="AB1102">
        <v>5</v>
      </c>
      <c r="AC1102">
        <v>4</v>
      </c>
      <c r="AD1102">
        <v>4</v>
      </c>
      <c r="AF1102">
        <v>1</v>
      </c>
      <c r="AG1102">
        <v>5</v>
      </c>
      <c r="AH1102">
        <v>5</v>
      </c>
      <c r="AI1102">
        <v>3</v>
      </c>
      <c r="AJ1102">
        <v>5</v>
      </c>
      <c r="AK1102" t="s">
        <v>26</v>
      </c>
      <c r="AL1102">
        <v>5</v>
      </c>
      <c r="AM1102">
        <v>3</v>
      </c>
      <c r="AN1102" t="s">
        <v>354</v>
      </c>
      <c r="AV1102" s="109" t="s">
        <v>26</v>
      </c>
      <c r="AW1102" t="s">
        <v>26</v>
      </c>
      <c r="AY1102">
        <v>4</v>
      </c>
      <c r="AZ1102" s="109">
        <v>5</v>
      </c>
      <c r="BA1102" s="191" t="s">
        <v>311</v>
      </c>
      <c r="BB1102" t="s">
        <v>317</v>
      </c>
      <c r="BD1102">
        <f t="shared" si="79"/>
        <v>0</v>
      </c>
      <c r="BE1102">
        <f t="shared" si="82"/>
        <v>0</v>
      </c>
      <c r="BF1102">
        <f t="shared" si="82"/>
        <v>0</v>
      </c>
      <c r="BG1102">
        <f t="shared" si="82"/>
        <v>1</v>
      </c>
      <c r="BH1102">
        <f t="shared" si="82"/>
        <v>0</v>
      </c>
      <c r="BI1102">
        <f t="shared" si="82"/>
        <v>0</v>
      </c>
      <c r="BJ1102">
        <f t="shared" si="81"/>
        <v>1</v>
      </c>
      <c r="BK1102">
        <f t="shared" si="80"/>
        <v>0</v>
      </c>
      <c r="BL1102">
        <f t="shared" si="80"/>
        <v>0</v>
      </c>
      <c r="BM1102">
        <f t="shared" si="80"/>
        <v>1</v>
      </c>
      <c r="BN1102">
        <f t="shared" si="80"/>
        <v>0</v>
      </c>
      <c r="BO1102">
        <f t="shared" si="80"/>
        <v>0</v>
      </c>
      <c r="BP1102">
        <f t="shared" si="80"/>
        <v>0</v>
      </c>
    </row>
    <row r="1103" spans="3:68" x14ac:dyDescent="0.2">
      <c r="C1103" s="150" t="str">
        <f>IFERROR(VLOOKUP(TABLA!F1103,BLIOTECAS!$C$1:$E$26,3,FALSE),"")</f>
        <v>Humanidades</v>
      </c>
      <c r="D1103" s="209">
        <v>43970.597916666666</v>
      </c>
      <c r="E1103" s="209" t="s">
        <v>401</v>
      </c>
      <c r="F1103" t="s">
        <v>102</v>
      </c>
      <c r="G1103" t="s">
        <v>300</v>
      </c>
      <c r="H1103" t="s">
        <v>300</v>
      </c>
      <c r="I1103" t="s">
        <v>306</v>
      </c>
      <c r="J1103" t="s">
        <v>103</v>
      </c>
      <c r="K1103" t="s">
        <v>322</v>
      </c>
      <c r="L1103" t="s">
        <v>310</v>
      </c>
      <c r="M1103" t="s">
        <v>823</v>
      </c>
      <c r="S1103" t="s">
        <v>26</v>
      </c>
      <c r="T1103" t="s">
        <v>26</v>
      </c>
      <c r="U1103">
        <v>2</v>
      </c>
      <c r="V1103">
        <v>2</v>
      </c>
      <c r="W1103">
        <v>3</v>
      </c>
      <c r="Y1103">
        <v>5</v>
      </c>
      <c r="Z1103">
        <v>5</v>
      </c>
      <c r="AA1103">
        <v>2</v>
      </c>
      <c r="AB1103">
        <v>2</v>
      </c>
      <c r="AC1103">
        <v>4</v>
      </c>
      <c r="AD1103">
        <v>4</v>
      </c>
      <c r="AF1103">
        <v>5</v>
      </c>
      <c r="AG1103">
        <v>5</v>
      </c>
      <c r="AH1103">
        <v>5</v>
      </c>
      <c r="AI1103">
        <v>3</v>
      </c>
      <c r="AJ1103">
        <v>3</v>
      </c>
      <c r="AK1103" t="s">
        <v>270</v>
      </c>
      <c r="AL1103">
        <v>5</v>
      </c>
      <c r="AM1103">
        <v>3</v>
      </c>
      <c r="AN1103" t="s">
        <v>515</v>
      </c>
      <c r="AV1103" s="109" t="s">
        <v>270</v>
      </c>
      <c r="AW1103" t="s">
        <v>26</v>
      </c>
      <c r="AY1103">
        <v>4</v>
      </c>
      <c r="AZ1103" s="109">
        <v>4</v>
      </c>
      <c r="BA1103" s="191" t="s">
        <v>303</v>
      </c>
      <c r="BB1103" t="s">
        <v>308</v>
      </c>
      <c r="BD1103">
        <f t="shared" si="79"/>
        <v>1</v>
      </c>
      <c r="BE1103">
        <f t="shared" si="82"/>
        <v>0</v>
      </c>
      <c r="BF1103">
        <f t="shared" si="82"/>
        <v>0</v>
      </c>
      <c r="BG1103">
        <f t="shared" si="82"/>
        <v>0</v>
      </c>
      <c r="BH1103">
        <f t="shared" si="82"/>
        <v>0</v>
      </c>
      <c r="BI1103">
        <f t="shared" si="82"/>
        <v>0</v>
      </c>
      <c r="BJ1103">
        <f t="shared" si="81"/>
        <v>1</v>
      </c>
      <c r="BK1103">
        <f t="shared" si="80"/>
        <v>1</v>
      </c>
      <c r="BL1103">
        <f t="shared" si="80"/>
        <v>0</v>
      </c>
      <c r="BM1103">
        <f t="shared" si="80"/>
        <v>0</v>
      </c>
      <c r="BN1103">
        <f t="shared" si="80"/>
        <v>0</v>
      </c>
      <c r="BO1103">
        <f t="shared" si="80"/>
        <v>0</v>
      </c>
      <c r="BP1103">
        <f t="shared" si="80"/>
        <v>0</v>
      </c>
    </row>
    <row r="1104" spans="3:68" x14ac:dyDescent="0.2">
      <c r="C1104" s="150" t="str">
        <f>IFERROR(VLOOKUP(TABLA!F1104,BLIOTECAS!$C$1:$E$26,3,FALSE),"")</f>
        <v>Ciencias Sociales</v>
      </c>
      <c r="D1104" s="209">
        <v>43970.597916666666</v>
      </c>
      <c r="E1104" s="209" t="s">
        <v>396</v>
      </c>
      <c r="F1104" t="s">
        <v>97</v>
      </c>
      <c r="G1104" t="s">
        <v>397</v>
      </c>
      <c r="H1104" t="s">
        <v>397</v>
      </c>
      <c r="I1104" t="s">
        <v>315</v>
      </c>
      <c r="J1104" t="s">
        <v>97</v>
      </c>
      <c r="K1104" t="s">
        <v>322</v>
      </c>
      <c r="L1104" t="s">
        <v>103</v>
      </c>
      <c r="S1104" t="s">
        <v>26</v>
      </c>
      <c r="T1104" t="s">
        <v>270</v>
      </c>
      <c r="U1104">
        <v>2</v>
      </c>
      <c r="V1104">
        <v>2</v>
      </c>
      <c r="W1104">
        <v>3</v>
      </c>
      <c r="X1104">
        <v>2</v>
      </c>
      <c r="Y1104">
        <v>1</v>
      </c>
      <c r="Z1104">
        <v>2</v>
      </c>
      <c r="AA1104">
        <v>3</v>
      </c>
      <c r="AB1104">
        <v>2</v>
      </c>
      <c r="AC1104">
        <v>3</v>
      </c>
      <c r="AD1104">
        <v>3</v>
      </c>
      <c r="AF1104">
        <v>3</v>
      </c>
      <c r="AG1104">
        <v>2</v>
      </c>
      <c r="AH1104">
        <v>3</v>
      </c>
      <c r="AI1104">
        <v>3</v>
      </c>
      <c r="AJ1104">
        <v>3</v>
      </c>
      <c r="AK1104" t="s">
        <v>26</v>
      </c>
      <c r="AL1104">
        <v>2</v>
      </c>
      <c r="AM1104">
        <v>2</v>
      </c>
      <c r="AN1104" t="s">
        <v>424</v>
      </c>
      <c r="AV1104" s="109" t="s">
        <v>26</v>
      </c>
      <c r="AW1104" t="s">
        <v>26</v>
      </c>
      <c r="AY1104">
        <v>3</v>
      </c>
      <c r="AZ1104" s="109">
        <v>3</v>
      </c>
      <c r="BA1104" s="191" t="s">
        <v>319</v>
      </c>
      <c r="BB1104" t="s">
        <v>333</v>
      </c>
      <c r="BD1104">
        <f t="shared" si="79"/>
        <v>0</v>
      </c>
      <c r="BE1104">
        <f t="shared" si="82"/>
        <v>1</v>
      </c>
      <c r="BF1104">
        <f t="shared" si="82"/>
        <v>0</v>
      </c>
      <c r="BG1104">
        <f t="shared" si="82"/>
        <v>0</v>
      </c>
      <c r="BH1104">
        <f t="shared" si="82"/>
        <v>0</v>
      </c>
      <c r="BI1104">
        <f t="shared" si="82"/>
        <v>0</v>
      </c>
      <c r="BJ1104">
        <f t="shared" si="81"/>
        <v>0</v>
      </c>
      <c r="BK1104">
        <f t="shared" si="80"/>
        <v>0</v>
      </c>
      <c r="BL1104">
        <f t="shared" si="80"/>
        <v>1</v>
      </c>
      <c r="BM1104">
        <f t="shared" si="80"/>
        <v>0</v>
      </c>
      <c r="BN1104">
        <f t="shared" si="80"/>
        <v>0</v>
      </c>
      <c r="BO1104">
        <f t="shared" si="80"/>
        <v>0</v>
      </c>
      <c r="BP1104">
        <f t="shared" si="80"/>
        <v>0</v>
      </c>
    </row>
    <row r="1105" spans="3:68" x14ac:dyDescent="0.2">
      <c r="C1105" s="150" t="str">
        <f>IFERROR(VLOOKUP(TABLA!F1105,BLIOTECAS!$C$1:$E$26,3,FALSE),"")</f>
        <v>Ciencias Sociales</v>
      </c>
      <c r="D1105" s="209">
        <v>43970.597916666666</v>
      </c>
      <c r="E1105" s="209" t="s">
        <v>396</v>
      </c>
      <c r="F1105" t="s">
        <v>97</v>
      </c>
      <c r="G1105" t="s">
        <v>300</v>
      </c>
      <c r="H1105" t="s">
        <v>301</v>
      </c>
      <c r="I1105" t="s">
        <v>318</v>
      </c>
      <c r="J1105" t="s">
        <v>97</v>
      </c>
      <c r="K1105" t="s">
        <v>322</v>
      </c>
      <c r="S1105" t="s">
        <v>26</v>
      </c>
      <c r="T1105" t="s">
        <v>270</v>
      </c>
      <c r="U1105">
        <v>1</v>
      </c>
      <c r="V1105">
        <v>4</v>
      </c>
      <c r="W1105">
        <v>2</v>
      </c>
      <c r="X1105">
        <v>3</v>
      </c>
      <c r="Y1105">
        <v>4</v>
      </c>
      <c r="Z1105">
        <v>4</v>
      </c>
      <c r="AA1105">
        <v>4</v>
      </c>
      <c r="AB1105">
        <v>4</v>
      </c>
      <c r="AC1105">
        <v>2</v>
      </c>
      <c r="AD1105">
        <v>3</v>
      </c>
      <c r="AF1105">
        <v>1</v>
      </c>
      <c r="AG1105">
        <v>3</v>
      </c>
      <c r="AH1105">
        <v>1</v>
      </c>
      <c r="AI1105">
        <v>2</v>
      </c>
      <c r="AJ1105">
        <v>2</v>
      </c>
      <c r="AK1105" t="s">
        <v>26</v>
      </c>
      <c r="AL1105">
        <v>2</v>
      </c>
      <c r="AM1105">
        <v>2</v>
      </c>
      <c r="AN1105" t="s">
        <v>448</v>
      </c>
      <c r="AV1105" s="109" t="s">
        <v>270</v>
      </c>
      <c r="AW1105" t="s">
        <v>26</v>
      </c>
      <c r="AY1105">
        <v>4</v>
      </c>
      <c r="AZ1105" s="109">
        <v>4</v>
      </c>
      <c r="BA1105" s="191" t="s">
        <v>330</v>
      </c>
      <c r="BB1105" t="s">
        <v>317</v>
      </c>
      <c r="BC1105" t="s">
        <v>824</v>
      </c>
      <c r="BD1105">
        <f t="shared" si="79"/>
        <v>0</v>
      </c>
      <c r="BE1105">
        <f t="shared" si="82"/>
        <v>0</v>
      </c>
      <c r="BF1105">
        <f t="shared" si="82"/>
        <v>1</v>
      </c>
      <c r="BG1105">
        <f t="shared" si="82"/>
        <v>0</v>
      </c>
      <c r="BH1105">
        <f t="shared" si="82"/>
        <v>0</v>
      </c>
      <c r="BI1105">
        <f t="shared" si="82"/>
        <v>0</v>
      </c>
      <c r="BJ1105">
        <f t="shared" si="81"/>
        <v>1</v>
      </c>
      <c r="BK1105">
        <f t="shared" si="80"/>
        <v>0</v>
      </c>
      <c r="BL1105">
        <f t="shared" si="80"/>
        <v>0</v>
      </c>
      <c r="BM1105">
        <f t="shared" si="80"/>
        <v>1</v>
      </c>
      <c r="BN1105">
        <f t="shared" si="80"/>
        <v>1</v>
      </c>
      <c r="BO1105">
        <f t="shared" si="80"/>
        <v>0</v>
      </c>
      <c r="BP1105">
        <f t="shared" si="80"/>
        <v>0</v>
      </c>
    </row>
    <row r="1106" spans="3:68" x14ac:dyDescent="0.2">
      <c r="C1106" s="150" t="str">
        <f>IFERROR(VLOOKUP(TABLA!F1106,BLIOTECAS!$C$1:$E$26,3,FALSE),"")</f>
        <v>Ciencias Sociales</v>
      </c>
      <c r="D1106" s="209">
        <v>43970.597916666666</v>
      </c>
      <c r="E1106" s="209" t="s">
        <v>407</v>
      </c>
      <c r="F1106" t="s">
        <v>93</v>
      </c>
      <c r="G1106" t="s">
        <v>300</v>
      </c>
      <c r="H1106" t="s">
        <v>320</v>
      </c>
      <c r="I1106" t="s">
        <v>306</v>
      </c>
      <c r="J1106" t="s">
        <v>93</v>
      </c>
      <c r="S1106" t="s">
        <v>270</v>
      </c>
      <c r="T1106" t="s">
        <v>270</v>
      </c>
      <c r="U1106">
        <v>4</v>
      </c>
      <c r="V1106">
        <v>1</v>
      </c>
      <c r="W1106">
        <v>1</v>
      </c>
      <c r="X1106">
        <v>2</v>
      </c>
      <c r="Y1106">
        <v>5</v>
      </c>
      <c r="Z1106">
        <v>5</v>
      </c>
      <c r="AA1106">
        <v>4</v>
      </c>
      <c r="AB1106">
        <v>3</v>
      </c>
      <c r="AC1106">
        <v>5</v>
      </c>
      <c r="AD1106">
        <v>5</v>
      </c>
      <c r="AF1106">
        <v>5</v>
      </c>
      <c r="AG1106">
        <v>5</v>
      </c>
      <c r="AH1106">
        <v>5</v>
      </c>
      <c r="AI1106">
        <v>3</v>
      </c>
      <c r="AJ1106">
        <v>4</v>
      </c>
      <c r="AK1106" t="s">
        <v>26</v>
      </c>
      <c r="AL1106">
        <v>5</v>
      </c>
      <c r="AM1106">
        <v>3</v>
      </c>
      <c r="AV1106" s="109" t="s">
        <v>26</v>
      </c>
      <c r="AW1106" t="s">
        <v>26</v>
      </c>
      <c r="AY1106">
        <v>5</v>
      </c>
      <c r="AZ1106" s="109">
        <v>5</v>
      </c>
      <c r="BA1106" s="191" t="s">
        <v>311</v>
      </c>
      <c r="BB1106" t="s">
        <v>317</v>
      </c>
      <c r="BD1106">
        <f t="shared" si="79"/>
        <v>1</v>
      </c>
      <c r="BE1106">
        <f t="shared" si="82"/>
        <v>0</v>
      </c>
      <c r="BF1106">
        <f t="shared" si="82"/>
        <v>0</v>
      </c>
      <c r="BG1106">
        <f t="shared" si="82"/>
        <v>0</v>
      </c>
      <c r="BH1106">
        <f t="shared" si="82"/>
        <v>0</v>
      </c>
      <c r="BI1106">
        <f t="shared" si="82"/>
        <v>0</v>
      </c>
      <c r="BJ1106">
        <f t="shared" si="81"/>
        <v>0</v>
      </c>
      <c r="BK1106">
        <f t="shared" si="80"/>
        <v>0</v>
      </c>
      <c r="BL1106">
        <f t="shared" si="80"/>
        <v>0</v>
      </c>
      <c r="BM1106">
        <f t="shared" si="80"/>
        <v>0</v>
      </c>
      <c r="BN1106">
        <f t="shared" si="80"/>
        <v>0</v>
      </c>
      <c r="BO1106">
        <f t="shared" si="80"/>
        <v>0</v>
      </c>
      <c r="BP1106">
        <f t="shared" si="80"/>
        <v>0</v>
      </c>
    </row>
    <row r="1107" spans="3:68" x14ac:dyDescent="0.2">
      <c r="C1107" s="150" t="str">
        <f>IFERROR(VLOOKUP(TABLA!F1107,BLIOTECAS!$C$1:$E$26,3,FALSE),"")</f>
        <v>Ciencias de la Salud</v>
      </c>
      <c r="D1107" s="209">
        <v>43970.59652777778</v>
      </c>
      <c r="E1107" s="209" t="s">
        <v>396</v>
      </c>
      <c r="F1107" t="s">
        <v>224</v>
      </c>
      <c r="G1107" t="s">
        <v>301</v>
      </c>
      <c r="H1107" t="s">
        <v>320</v>
      </c>
      <c r="I1107" t="s">
        <v>306</v>
      </c>
      <c r="J1107" t="s">
        <v>224</v>
      </c>
      <c r="K1107" t="s">
        <v>106</v>
      </c>
      <c r="L1107" t="s">
        <v>309</v>
      </c>
      <c r="S1107" t="s">
        <v>26</v>
      </c>
      <c r="T1107" t="s">
        <v>26</v>
      </c>
      <c r="U1107">
        <v>3</v>
      </c>
      <c r="V1107">
        <v>2</v>
      </c>
      <c r="W1107">
        <v>4</v>
      </c>
      <c r="X1107">
        <v>1</v>
      </c>
      <c r="Y1107">
        <v>5</v>
      </c>
      <c r="Z1107">
        <v>2</v>
      </c>
      <c r="AA1107">
        <v>5</v>
      </c>
      <c r="AB1107">
        <v>1</v>
      </c>
      <c r="AC1107">
        <v>5</v>
      </c>
      <c r="AD1107">
        <v>4</v>
      </c>
      <c r="AF1107">
        <v>2</v>
      </c>
      <c r="AH1107">
        <v>4</v>
      </c>
      <c r="AI1107">
        <v>4</v>
      </c>
      <c r="AJ1107">
        <v>4</v>
      </c>
      <c r="AK1107" t="s">
        <v>26</v>
      </c>
      <c r="AL1107">
        <v>3</v>
      </c>
      <c r="AM1107">
        <v>5</v>
      </c>
      <c r="AN1107" t="s">
        <v>354</v>
      </c>
      <c r="AV1107" s="109" t="s">
        <v>26</v>
      </c>
      <c r="AW1107" t="s">
        <v>26</v>
      </c>
      <c r="AY1107">
        <v>5</v>
      </c>
      <c r="AZ1107" s="109">
        <v>5</v>
      </c>
      <c r="BA1107" s="191" t="s">
        <v>311</v>
      </c>
      <c r="BB1107" t="s">
        <v>308</v>
      </c>
      <c r="BD1107">
        <f t="shared" si="79"/>
        <v>1</v>
      </c>
      <c r="BE1107">
        <f t="shared" si="82"/>
        <v>0</v>
      </c>
      <c r="BF1107">
        <f t="shared" si="82"/>
        <v>0</v>
      </c>
      <c r="BG1107">
        <f t="shared" si="82"/>
        <v>0</v>
      </c>
      <c r="BH1107">
        <f t="shared" si="82"/>
        <v>0</v>
      </c>
      <c r="BI1107">
        <f t="shared" si="82"/>
        <v>0</v>
      </c>
      <c r="BJ1107">
        <f t="shared" si="81"/>
        <v>1</v>
      </c>
      <c r="BK1107">
        <f t="shared" si="80"/>
        <v>0</v>
      </c>
      <c r="BL1107">
        <f t="shared" si="80"/>
        <v>0</v>
      </c>
      <c r="BM1107">
        <f t="shared" si="80"/>
        <v>1</v>
      </c>
      <c r="BN1107">
        <f t="shared" si="80"/>
        <v>0</v>
      </c>
      <c r="BO1107">
        <f t="shared" si="80"/>
        <v>0</v>
      </c>
      <c r="BP1107">
        <f t="shared" si="80"/>
        <v>0</v>
      </c>
    </row>
    <row r="1108" spans="3:68" x14ac:dyDescent="0.2">
      <c r="C1108" s="150" t="str">
        <f>IFERROR(VLOOKUP(TABLA!F1108,BLIOTECAS!$C$1:$E$26,3,FALSE),"")</f>
        <v>Ciencias de la Salud</v>
      </c>
      <c r="D1108" s="209">
        <v>43970.59652777778</v>
      </c>
      <c r="E1108" s="209" t="s">
        <v>396</v>
      </c>
      <c r="F1108" t="s">
        <v>101</v>
      </c>
      <c r="G1108" t="s">
        <v>305</v>
      </c>
      <c r="H1108" t="s">
        <v>300</v>
      </c>
      <c r="I1108" t="s">
        <v>315</v>
      </c>
      <c r="J1108" t="s">
        <v>101</v>
      </c>
      <c r="K1108" t="s">
        <v>105</v>
      </c>
      <c r="M1108" t="s">
        <v>825</v>
      </c>
      <c r="S1108" t="s">
        <v>26</v>
      </c>
      <c r="T1108" t="s">
        <v>270</v>
      </c>
      <c r="U1108">
        <v>4</v>
      </c>
      <c r="V1108">
        <v>1</v>
      </c>
      <c r="W1108">
        <v>4</v>
      </c>
      <c r="X1108">
        <v>1</v>
      </c>
      <c r="Y1108">
        <v>5</v>
      </c>
      <c r="Z1108">
        <v>2</v>
      </c>
      <c r="AA1108">
        <v>5</v>
      </c>
      <c r="AB1108">
        <v>2</v>
      </c>
      <c r="AC1108">
        <v>4</v>
      </c>
      <c r="AD1108">
        <v>3</v>
      </c>
      <c r="AF1108">
        <v>2</v>
      </c>
      <c r="AG1108">
        <v>4</v>
      </c>
      <c r="AI1108">
        <v>3</v>
      </c>
      <c r="AJ1108">
        <v>4</v>
      </c>
      <c r="AK1108" t="s">
        <v>26</v>
      </c>
      <c r="AL1108">
        <v>3</v>
      </c>
      <c r="AM1108">
        <v>2</v>
      </c>
      <c r="AN1108" t="s">
        <v>354</v>
      </c>
      <c r="AV1108" s="109" t="s">
        <v>26</v>
      </c>
      <c r="AW1108" t="s">
        <v>26</v>
      </c>
      <c r="AY1108">
        <v>5</v>
      </c>
      <c r="AZ1108" s="109">
        <v>5</v>
      </c>
      <c r="BA1108" s="191" t="s">
        <v>330</v>
      </c>
      <c r="BB1108" t="s">
        <v>317</v>
      </c>
      <c r="BC1108" t="s">
        <v>826</v>
      </c>
      <c r="BD1108">
        <f t="shared" si="79"/>
        <v>0</v>
      </c>
      <c r="BE1108">
        <f t="shared" si="82"/>
        <v>1</v>
      </c>
      <c r="BF1108">
        <f t="shared" si="82"/>
        <v>0</v>
      </c>
      <c r="BG1108">
        <f t="shared" si="82"/>
        <v>0</v>
      </c>
      <c r="BH1108">
        <f t="shared" si="82"/>
        <v>0</v>
      </c>
      <c r="BI1108">
        <f t="shared" si="82"/>
        <v>0</v>
      </c>
      <c r="BJ1108">
        <f t="shared" si="81"/>
        <v>1</v>
      </c>
      <c r="BK1108">
        <f t="shared" si="80"/>
        <v>0</v>
      </c>
      <c r="BL1108">
        <f t="shared" si="80"/>
        <v>0</v>
      </c>
      <c r="BM1108">
        <f t="shared" si="80"/>
        <v>1</v>
      </c>
      <c r="BN1108">
        <f t="shared" si="80"/>
        <v>0</v>
      </c>
      <c r="BO1108">
        <f t="shared" si="80"/>
        <v>0</v>
      </c>
      <c r="BP1108">
        <f t="shared" si="80"/>
        <v>0</v>
      </c>
    </row>
    <row r="1109" spans="3:68" x14ac:dyDescent="0.2">
      <c r="C1109" s="150" t="str">
        <f>IFERROR(VLOOKUP(TABLA!F1109,BLIOTECAS!$C$1:$E$26,3,FALSE),"")</f>
        <v>Humanidades</v>
      </c>
      <c r="D1109" s="209">
        <v>43970.59652777778</v>
      </c>
      <c r="E1109" s="209" t="s">
        <v>396</v>
      </c>
      <c r="F1109" t="s">
        <v>102</v>
      </c>
      <c r="G1109" t="s">
        <v>305</v>
      </c>
      <c r="H1109" t="s">
        <v>301</v>
      </c>
      <c r="I1109" t="s">
        <v>318</v>
      </c>
      <c r="J1109" t="s">
        <v>309</v>
      </c>
      <c r="K1109" t="s">
        <v>310</v>
      </c>
      <c r="L1109" t="s">
        <v>322</v>
      </c>
      <c r="M1109" t="s">
        <v>352</v>
      </c>
      <c r="S1109" t="s">
        <v>270</v>
      </c>
      <c r="T1109" t="s">
        <v>270</v>
      </c>
      <c r="U1109">
        <v>3</v>
      </c>
      <c r="V1109">
        <v>1</v>
      </c>
      <c r="W1109">
        <v>1</v>
      </c>
      <c r="X1109">
        <v>5</v>
      </c>
      <c r="Y1109">
        <v>4</v>
      </c>
      <c r="Z1109">
        <v>2</v>
      </c>
      <c r="AA1109">
        <v>2</v>
      </c>
      <c r="AB1109">
        <v>1</v>
      </c>
      <c r="AC1109">
        <v>3</v>
      </c>
      <c r="AD1109">
        <v>3</v>
      </c>
      <c r="AF1109">
        <v>2</v>
      </c>
      <c r="AG1109">
        <v>3</v>
      </c>
      <c r="AH1109">
        <v>4</v>
      </c>
      <c r="AI1109">
        <v>2</v>
      </c>
      <c r="AJ1109">
        <v>1</v>
      </c>
      <c r="AK1109" t="s">
        <v>26</v>
      </c>
      <c r="AL1109">
        <v>3</v>
      </c>
      <c r="AM1109">
        <v>3</v>
      </c>
      <c r="AN1109" t="s">
        <v>408</v>
      </c>
      <c r="AV1109" s="109" t="s">
        <v>26</v>
      </c>
      <c r="AW1109" t="s">
        <v>26</v>
      </c>
      <c r="AY1109">
        <v>3</v>
      </c>
      <c r="AZ1109" s="109">
        <v>3</v>
      </c>
      <c r="BA1109" s="191" t="s">
        <v>319</v>
      </c>
      <c r="BB1109" t="s">
        <v>317</v>
      </c>
      <c r="BD1109">
        <f t="shared" si="79"/>
        <v>0</v>
      </c>
      <c r="BE1109">
        <f t="shared" si="82"/>
        <v>0</v>
      </c>
      <c r="BF1109">
        <f t="shared" si="82"/>
        <v>1</v>
      </c>
      <c r="BG1109">
        <f t="shared" si="82"/>
        <v>0</v>
      </c>
      <c r="BH1109">
        <f t="shared" si="82"/>
        <v>0</v>
      </c>
      <c r="BI1109">
        <f t="shared" si="82"/>
        <v>0</v>
      </c>
      <c r="BJ1109">
        <f t="shared" si="81"/>
        <v>1</v>
      </c>
      <c r="BK1109">
        <f t="shared" si="80"/>
        <v>0</v>
      </c>
      <c r="BL1109">
        <f t="shared" si="80"/>
        <v>1</v>
      </c>
      <c r="BM1109">
        <f t="shared" si="80"/>
        <v>1</v>
      </c>
      <c r="BN1109">
        <f t="shared" si="80"/>
        <v>0</v>
      </c>
      <c r="BO1109">
        <f t="shared" si="80"/>
        <v>0</v>
      </c>
      <c r="BP1109">
        <f t="shared" si="80"/>
        <v>0</v>
      </c>
    </row>
    <row r="1110" spans="3:68" x14ac:dyDescent="0.2">
      <c r="C1110" s="150" t="str">
        <f>IFERROR(VLOOKUP(TABLA!F1110,BLIOTECAS!$C$1:$E$26,3,FALSE),"")</f>
        <v>Ciencias Experimentales</v>
      </c>
      <c r="D1110" s="209">
        <v>43970.59652777778</v>
      </c>
      <c r="E1110" s="209" t="s">
        <v>396</v>
      </c>
      <c r="F1110" t="s">
        <v>94</v>
      </c>
      <c r="G1110" t="s">
        <v>300</v>
      </c>
      <c r="H1110" t="s">
        <v>300</v>
      </c>
      <c r="I1110" t="s">
        <v>306</v>
      </c>
      <c r="J1110" t="s">
        <v>94</v>
      </c>
      <c r="K1110" t="s">
        <v>96</v>
      </c>
      <c r="S1110" t="s">
        <v>270</v>
      </c>
      <c r="T1110" t="s">
        <v>270</v>
      </c>
      <c r="U1110">
        <v>3</v>
      </c>
      <c r="V1110">
        <v>1</v>
      </c>
      <c r="W1110">
        <v>1</v>
      </c>
      <c r="X1110">
        <v>1</v>
      </c>
      <c r="Y1110">
        <v>2</v>
      </c>
      <c r="Z1110">
        <v>2</v>
      </c>
      <c r="AA1110">
        <v>5</v>
      </c>
      <c r="AB1110">
        <v>1</v>
      </c>
      <c r="AC1110">
        <v>4</v>
      </c>
      <c r="AD1110">
        <v>4</v>
      </c>
      <c r="AF1110">
        <v>3</v>
      </c>
      <c r="AG1110">
        <v>3</v>
      </c>
      <c r="AH1110">
        <v>3</v>
      </c>
      <c r="AI1110">
        <v>3</v>
      </c>
      <c r="AJ1110">
        <v>4</v>
      </c>
      <c r="AK1110" t="s">
        <v>26</v>
      </c>
      <c r="AL1110">
        <v>3</v>
      </c>
      <c r="AM1110">
        <v>1</v>
      </c>
      <c r="AN1110" t="s">
        <v>400</v>
      </c>
      <c r="AV1110" s="109" t="s">
        <v>26</v>
      </c>
      <c r="AW1110" t="s">
        <v>26</v>
      </c>
      <c r="AY1110">
        <v>4</v>
      </c>
      <c r="AZ1110" s="109">
        <v>4</v>
      </c>
      <c r="BA1110" s="191" t="s">
        <v>311</v>
      </c>
      <c r="BB1110" t="s">
        <v>317</v>
      </c>
      <c r="BD1110">
        <f t="shared" si="79"/>
        <v>1</v>
      </c>
      <c r="BE1110">
        <f t="shared" si="82"/>
        <v>0</v>
      </c>
      <c r="BF1110">
        <f t="shared" si="82"/>
        <v>0</v>
      </c>
      <c r="BG1110">
        <f t="shared" si="82"/>
        <v>0</v>
      </c>
      <c r="BH1110">
        <f t="shared" si="82"/>
        <v>0</v>
      </c>
      <c r="BI1110">
        <f t="shared" si="82"/>
        <v>0</v>
      </c>
      <c r="BJ1110">
        <f t="shared" si="81"/>
        <v>0</v>
      </c>
      <c r="BK1110">
        <f t="shared" si="80"/>
        <v>0</v>
      </c>
      <c r="BL1110">
        <f t="shared" si="80"/>
        <v>1</v>
      </c>
      <c r="BM1110">
        <f t="shared" si="80"/>
        <v>1</v>
      </c>
      <c r="BN1110">
        <f t="shared" si="80"/>
        <v>0</v>
      </c>
      <c r="BO1110">
        <f t="shared" si="80"/>
        <v>0</v>
      </c>
      <c r="BP1110">
        <f t="shared" si="80"/>
        <v>0</v>
      </c>
    </row>
    <row r="1111" spans="3:68" x14ac:dyDescent="0.2">
      <c r="C1111" s="150" t="str">
        <f>IFERROR(VLOOKUP(TABLA!F1111,BLIOTECAS!$C$1:$E$26,3,FALSE),"")</f>
        <v>Humanidades</v>
      </c>
      <c r="D1111" s="209">
        <v>43970.595833333333</v>
      </c>
      <c r="E1111" s="209" t="s">
        <v>396</v>
      </c>
      <c r="F1111" t="s">
        <v>104</v>
      </c>
      <c r="G1111" t="s">
        <v>305</v>
      </c>
      <c r="H1111" t="s">
        <v>305</v>
      </c>
      <c r="I1111" t="s">
        <v>306</v>
      </c>
      <c r="J1111" t="s">
        <v>104</v>
      </c>
      <c r="K1111" t="s">
        <v>310</v>
      </c>
      <c r="L1111" t="s">
        <v>103</v>
      </c>
      <c r="S1111" t="s">
        <v>270</v>
      </c>
      <c r="T1111" t="s">
        <v>270</v>
      </c>
      <c r="U1111">
        <v>4</v>
      </c>
      <c r="V1111">
        <v>3</v>
      </c>
      <c r="W1111">
        <v>2</v>
      </c>
      <c r="X1111">
        <v>2</v>
      </c>
      <c r="Y1111">
        <v>4</v>
      </c>
      <c r="Z1111">
        <v>3</v>
      </c>
      <c r="AA1111">
        <v>4</v>
      </c>
      <c r="AB1111">
        <v>1</v>
      </c>
      <c r="AC1111">
        <v>3</v>
      </c>
      <c r="AD1111">
        <v>4</v>
      </c>
      <c r="AF1111">
        <v>5</v>
      </c>
      <c r="AG1111">
        <v>4</v>
      </c>
      <c r="AH1111">
        <v>4</v>
      </c>
      <c r="AI1111">
        <v>3</v>
      </c>
      <c r="AJ1111">
        <v>4</v>
      </c>
      <c r="AK1111" t="s">
        <v>26</v>
      </c>
      <c r="AL1111">
        <v>3</v>
      </c>
      <c r="AM1111">
        <v>3</v>
      </c>
      <c r="AN1111" t="s">
        <v>483</v>
      </c>
      <c r="AV1111" s="109" t="s">
        <v>26</v>
      </c>
      <c r="AW1111" t="s">
        <v>26</v>
      </c>
      <c r="AY1111">
        <v>3</v>
      </c>
      <c r="AZ1111" s="109">
        <v>4</v>
      </c>
      <c r="BA1111" s="191" t="s">
        <v>311</v>
      </c>
      <c r="BB1111" t="s">
        <v>317</v>
      </c>
      <c r="BD1111">
        <f t="shared" si="79"/>
        <v>1</v>
      </c>
      <c r="BE1111">
        <f t="shared" si="82"/>
        <v>0</v>
      </c>
      <c r="BF1111">
        <f t="shared" si="82"/>
        <v>0</v>
      </c>
      <c r="BG1111">
        <f t="shared" si="82"/>
        <v>0</v>
      </c>
      <c r="BH1111">
        <f t="shared" si="82"/>
        <v>0</v>
      </c>
      <c r="BI1111">
        <f t="shared" si="82"/>
        <v>0</v>
      </c>
      <c r="BJ1111">
        <f t="shared" si="81"/>
        <v>1</v>
      </c>
      <c r="BK1111">
        <f t="shared" si="80"/>
        <v>0</v>
      </c>
      <c r="BL1111">
        <f t="shared" si="80"/>
        <v>1</v>
      </c>
      <c r="BM1111">
        <f t="shared" si="80"/>
        <v>0</v>
      </c>
      <c r="BN1111">
        <f t="shared" si="80"/>
        <v>0</v>
      </c>
      <c r="BO1111">
        <f t="shared" si="80"/>
        <v>0</v>
      </c>
      <c r="BP1111">
        <f t="shared" si="80"/>
        <v>0</v>
      </c>
    </row>
    <row r="1112" spans="3:68" x14ac:dyDescent="0.2">
      <c r="C1112" s="150" t="str">
        <f>IFERROR(VLOOKUP(TABLA!F1112,BLIOTECAS!$C$1:$E$26,3,FALSE),"")</f>
        <v>Ciencias Experimentales</v>
      </c>
      <c r="D1112" s="209">
        <v>43970.595833333333</v>
      </c>
      <c r="E1112" s="209" t="s">
        <v>396</v>
      </c>
      <c r="F1112" t="s">
        <v>96</v>
      </c>
      <c r="G1112" t="s">
        <v>300</v>
      </c>
      <c r="H1112" t="s">
        <v>320</v>
      </c>
      <c r="I1112" t="s">
        <v>327</v>
      </c>
      <c r="J1112" t="s">
        <v>96</v>
      </c>
      <c r="S1112" t="s">
        <v>270</v>
      </c>
      <c r="T1112" t="s">
        <v>270</v>
      </c>
      <c r="U1112">
        <v>5</v>
      </c>
      <c r="V1112">
        <v>1</v>
      </c>
      <c r="W1112">
        <v>3</v>
      </c>
      <c r="X1112">
        <v>2</v>
      </c>
      <c r="Y1112">
        <v>5</v>
      </c>
      <c r="Z1112">
        <v>3</v>
      </c>
      <c r="AA1112">
        <v>5</v>
      </c>
      <c r="AB1112">
        <v>3</v>
      </c>
      <c r="AC1112">
        <v>2</v>
      </c>
      <c r="AD1112">
        <v>4</v>
      </c>
      <c r="AF1112">
        <v>3</v>
      </c>
      <c r="AG1112">
        <v>3</v>
      </c>
      <c r="AH1112">
        <v>3</v>
      </c>
      <c r="AI1112">
        <v>3</v>
      </c>
      <c r="AJ1112">
        <v>4</v>
      </c>
      <c r="AK1112" t="s">
        <v>26</v>
      </c>
      <c r="AL1112">
        <v>4</v>
      </c>
      <c r="AM1112">
        <v>3</v>
      </c>
      <c r="AN1112" t="s">
        <v>483</v>
      </c>
      <c r="AV1112" s="109" t="s">
        <v>270</v>
      </c>
      <c r="AW1112" t="s">
        <v>26</v>
      </c>
      <c r="AY1112">
        <v>4</v>
      </c>
      <c r="AZ1112" s="109">
        <v>4</v>
      </c>
      <c r="BA1112" s="191" t="s">
        <v>311</v>
      </c>
      <c r="BB1112" t="s">
        <v>308</v>
      </c>
      <c r="BD1112">
        <f t="shared" si="79"/>
        <v>1</v>
      </c>
      <c r="BE1112">
        <f t="shared" si="82"/>
        <v>0</v>
      </c>
      <c r="BF1112">
        <f t="shared" si="82"/>
        <v>1</v>
      </c>
      <c r="BG1112">
        <f t="shared" si="82"/>
        <v>0</v>
      </c>
      <c r="BH1112">
        <f t="shared" si="82"/>
        <v>0</v>
      </c>
      <c r="BI1112">
        <f t="shared" si="82"/>
        <v>0</v>
      </c>
      <c r="BJ1112">
        <f t="shared" si="81"/>
        <v>1</v>
      </c>
      <c r="BK1112">
        <f t="shared" si="80"/>
        <v>0</v>
      </c>
      <c r="BL1112">
        <f t="shared" si="80"/>
        <v>1</v>
      </c>
      <c r="BM1112">
        <f t="shared" si="80"/>
        <v>0</v>
      </c>
      <c r="BN1112">
        <f t="shared" si="80"/>
        <v>0</v>
      </c>
      <c r="BO1112">
        <f t="shared" si="80"/>
        <v>0</v>
      </c>
      <c r="BP1112">
        <f t="shared" si="80"/>
        <v>0</v>
      </c>
    </row>
    <row r="1113" spans="3:68" x14ac:dyDescent="0.2">
      <c r="C1113" s="150" t="str">
        <f>IFERROR(VLOOKUP(TABLA!F1113,BLIOTECAS!$C$1:$E$26,3,FALSE),"")</f>
        <v>Ciencias de la Salud</v>
      </c>
      <c r="D1113" s="209">
        <v>43970.595833333333</v>
      </c>
      <c r="E1113" s="209" t="s">
        <v>396</v>
      </c>
      <c r="F1113" t="s">
        <v>106</v>
      </c>
      <c r="G1113" t="s">
        <v>397</v>
      </c>
      <c r="H1113" t="s">
        <v>300</v>
      </c>
      <c r="I1113" t="s">
        <v>306</v>
      </c>
      <c r="S1113" t="s">
        <v>26</v>
      </c>
      <c r="T1113" t="s">
        <v>26</v>
      </c>
      <c r="U1113">
        <v>2</v>
      </c>
      <c r="V1113">
        <v>3</v>
      </c>
      <c r="W1113">
        <v>3</v>
      </c>
      <c r="X1113">
        <v>4</v>
      </c>
      <c r="Y1113">
        <v>5</v>
      </c>
      <c r="Z1113">
        <v>5</v>
      </c>
      <c r="AA1113">
        <v>5</v>
      </c>
      <c r="AB1113">
        <v>2</v>
      </c>
      <c r="AC1113">
        <v>5</v>
      </c>
      <c r="AD1113">
        <v>5</v>
      </c>
      <c r="AF1113">
        <v>5</v>
      </c>
      <c r="AG1113">
        <v>5</v>
      </c>
      <c r="AH1113">
        <v>5</v>
      </c>
      <c r="AI1113">
        <v>5</v>
      </c>
      <c r="AJ1113">
        <v>5</v>
      </c>
      <c r="AK1113" t="s">
        <v>270</v>
      </c>
      <c r="AL1113">
        <v>4</v>
      </c>
      <c r="AM1113">
        <v>4</v>
      </c>
      <c r="AN1113" t="s">
        <v>400</v>
      </c>
      <c r="AV1113" s="109" t="s">
        <v>26</v>
      </c>
      <c r="AW1113" t="s">
        <v>26</v>
      </c>
      <c r="AY1113">
        <v>5</v>
      </c>
      <c r="AZ1113" s="109">
        <v>5</v>
      </c>
      <c r="BA1113" s="191" t="s">
        <v>311</v>
      </c>
      <c r="BB1113" t="s">
        <v>308</v>
      </c>
      <c r="BD1113">
        <f t="shared" si="79"/>
        <v>1</v>
      </c>
      <c r="BE1113">
        <f t="shared" si="82"/>
        <v>0</v>
      </c>
      <c r="BF1113">
        <f t="shared" si="82"/>
        <v>0</v>
      </c>
      <c r="BG1113">
        <f t="shared" si="82"/>
        <v>0</v>
      </c>
      <c r="BH1113">
        <f t="shared" si="82"/>
        <v>0</v>
      </c>
      <c r="BI1113">
        <f t="shared" si="82"/>
        <v>0</v>
      </c>
      <c r="BJ1113">
        <f t="shared" si="81"/>
        <v>0</v>
      </c>
      <c r="BK1113">
        <f t="shared" si="80"/>
        <v>0</v>
      </c>
      <c r="BL1113">
        <f t="shared" si="80"/>
        <v>1</v>
      </c>
      <c r="BM1113">
        <f t="shared" si="80"/>
        <v>1</v>
      </c>
      <c r="BN1113">
        <f t="shared" si="80"/>
        <v>0</v>
      </c>
      <c r="BO1113">
        <f t="shared" si="80"/>
        <v>0</v>
      </c>
      <c r="BP1113">
        <f t="shared" si="80"/>
        <v>0</v>
      </c>
    </row>
    <row r="1114" spans="3:68" x14ac:dyDescent="0.2">
      <c r="C1114" s="150" t="str">
        <f>IFERROR(VLOOKUP(TABLA!F1114,BLIOTECAS!$C$1:$E$26,3,FALSE),"")</f>
        <v>Ciencias de la Salud</v>
      </c>
      <c r="D1114" s="209">
        <v>43970.595833333333</v>
      </c>
      <c r="E1114" s="209" t="s">
        <v>396</v>
      </c>
      <c r="F1114" t="s">
        <v>101</v>
      </c>
      <c r="G1114" t="s">
        <v>301</v>
      </c>
      <c r="H1114" t="s">
        <v>320</v>
      </c>
      <c r="I1114" t="s">
        <v>329</v>
      </c>
      <c r="J1114" t="s">
        <v>101</v>
      </c>
      <c r="K1114" t="s">
        <v>106</v>
      </c>
      <c r="M1114" t="s">
        <v>827</v>
      </c>
      <c r="S1114" t="s">
        <v>26</v>
      </c>
      <c r="T1114" t="s">
        <v>270</v>
      </c>
      <c r="U1114">
        <v>4</v>
      </c>
      <c r="V1114">
        <v>1</v>
      </c>
      <c r="W1114">
        <v>1</v>
      </c>
      <c r="X1114">
        <v>1</v>
      </c>
      <c r="Y1114">
        <v>1</v>
      </c>
      <c r="Z1114">
        <v>5</v>
      </c>
      <c r="AA1114">
        <v>5</v>
      </c>
      <c r="AB1114">
        <v>1</v>
      </c>
      <c r="AC1114">
        <v>1</v>
      </c>
      <c r="AD1114">
        <v>1</v>
      </c>
      <c r="AF1114">
        <v>1</v>
      </c>
      <c r="AG1114">
        <v>5</v>
      </c>
      <c r="AH1114">
        <v>1</v>
      </c>
      <c r="AI1114">
        <v>1</v>
      </c>
      <c r="AJ1114">
        <v>2</v>
      </c>
      <c r="AK1114" t="s">
        <v>26</v>
      </c>
      <c r="AL1114">
        <v>1</v>
      </c>
      <c r="AM1114">
        <v>2</v>
      </c>
      <c r="AN1114" t="s">
        <v>428</v>
      </c>
      <c r="AV1114" s="109" t="s">
        <v>26</v>
      </c>
      <c r="AW1114" t="s">
        <v>270</v>
      </c>
      <c r="AX1114" t="s">
        <v>25</v>
      </c>
      <c r="AY1114">
        <v>4</v>
      </c>
      <c r="AZ1114" s="109">
        <v>4</v>
      </c>
      <c r="BA1114" s="191" t="s">
        <v>330</v>
      </c>
      <c r="BB1114" t="s">
        <v>317</v>
      </c>
      <c r="BC1114" t="s">
        <v>828</v>
      </c>
      <c r="BD1114">
        <f t="shared" si="79"/>
        <v>0</v>
      </c>
      <c r="BE1114">
        <f t="shared" si="82"/>
        <v>0</v>
      </c>
      <c r="BF1114">
        <f t="shared" si="82"/>
        <v>0</v>
      </c>
      <c r="BG1114">
        <f t="shared" si="82"/>
        <v>0</v>
      </c>
      <c r="BH1114">
        <f t="shared" si="82"/>
        <v>1</v>
      </c>
      <c r="BI1114">
        <f t="shared" si="82"/>
        <v>0</v>
      </c>
      <c r="BJ1114">
        <f t="shared" si="81"/>
        <v>0</v>
      </c>
      <c r="BK1114">
        <f t="shared" si="80"/>
        <v>1</v>
      </c>
      <c r="BL1114">
        <f t="shared" si="80"/>
        <v>1</v>
      </c>
      <c r="BM1114">
        <f t="shared" si="80"/>
        <v>1</v>
      </c>
      <c r="BN1114">
        <f t="shared" si="80"/>
        <v>0</v>
      </c>
      <c r="BO1114">
        <f t="shared" si="80"/>
        <v>0</v>
      </c>
      <c r="BP1114">
        <f t="shared" si="80"/>
        <v>0</v>
      </c>
    </row>
    <row r="1115" spans="3:68" x14ac:dyDescent="0.2">
      <c r="C1115" s="150" t="str">
        <f>IFERROR(VLOOKUP(TABLA!F1115,BLIOTECAS!$C$1:$E$26,3,FALSE),"")</f>
        <v>Ciencias Experimentales</v>
      </c>
      <c r="D1115" s="209">
        <v>43970.595138888886</v>
      </c>
      <c r="E1115" s="209" t="s">
        <v>396</v>
      </c>
      <c r="F1115" t="s">
        <v>94</v>
      </c>
      <c r="G1115" t="s">
        <v>301</v>
      </c>
      <c r="H1115" t="s">
        <v>305</v>
      </c>
      <c r="I1115" t="s">
        <v>336</v>
      </c>
      <c r="J1115" t="s">
        <v>96</v>
      </c>
      <c r="K1115" t="s">
        <v>94</v>
      </c>
      <c r="L1115" t="s">
        <v>98</v>
      </c>
      <c r="S1115" t="s">
        <v>270</v>
      </c>
      <c r="T1115" t="s">
        <v>270</v>
      </c>
      <c r="U1115">
        <v>5</v>
      </c>
      <c r="V1115">
        <v>1</v>
      </c>
      <c r="W1115">
        <v>5</v>
      </c>
      <c r="X1115">
        <v>3</v>
      </c>
      <c r="Y1115">
        <v>4</v>
      </c>
      <c r="Z1115">
        <v>4</v>
      </c>
      <c r="AA1115">
        <v>4</v>
      </c>
      <c r="AB1115">
        <v>2</v>
      </c>
      <c r="AC1115">
        <v>5</v>
      </c>
      <c r="AD1115">
        <v>5</v>
      </c>
      <c r="AF1115">
        <v>5</v>
      </c>
      <c r="AG1115">
        <v>5</v>
      </c>
      <c r="AH1115">
        <v>5</v>
      </c>
      <c r="AI1115">
        <v>2</v>
      </c>
      <c r="AJ1115">
        <v>5</v>
      </c>
      <c r="AK1115" t="s">
        <v>26</v>
      </c>
      <c r="AL1115">
        <v>5</v>
      </c>
      <c r="AM1115">
        <v>5</v>
      </c>
      <c r="AN1115" t="s">
        <v>520</v>
      </c>
      <c r="AV1115" s="109" t="s">
        <v>270</v>
      </c>
      <c r="AW1115" t="s">
        <v>270</v>
      </c>
      <c r="AX1115" t="s">
        <v>25</v>
      </c>
      <c r="AY1115">
        <v>5</v>
      </c>
      <c r="AZ1115" s="109">
        <v>5</v>
      </c>
      <c r="BA1115" s="191" t="s">
        <v>303</v>
      </c>
      <c r="BB1115" t="s">
        <v>304</v>
      </c>
      <c r="BC1115" t="s">
        <v>829</v>
      </c>
      <c r="BD1115">
        <f t="shared" si="79"/>
        <v>0</v>
      </c>
      <c r="BE1115">
        <f t="shared" si="82"/>
        <v>1</v>
      </c>
      <c r="BF1115">
        <f t="shared" si="82"/>
        <v>1</v>
      </c>
      <c r="BG1115">
        <f t="shared" si="82"/>
        <v>0</v>
      </c>
      <c r="BH1115">
        <f t="shared" si="82"/>
        <v>0</v>
      </c>
      <c r="BI1115">
        <f t="shared" si="82"/>
        <v>0</v>
      </c>
      <c r="BJ1115">
        <f t="shared" si="81"/>
        <v>1</v>
      </c>
      <c r="BK1115">
        <f t="shared" si="80"/>
        <v>1</v>
      </c>
      <c r="BL1115">
        <f t="shared" si="80"/>
        <v>1</v>
      </c>
      <c r="BM1115">
        <f t="shared" si="80"/>
        <v>0</v>
      </c>
      <c r="BN1115">
        <f t="shared" si="80"/>
        <v>0</v>
      </c>
      <c r="BO1115">
        <f t="shared" ref="BK1115:BP1158" si="83">IF(IFERROR(FIND(BO$1,$AN1115,1),0)&lt;&gt;0,1,0)</f>
        <v>0</v>
      </c>
      <c r="BP1115">
        <f t="shared" si="83"/>
        <v>0</v>
      </c>
    </row>
    <row r="1116" spans="3:68" x14ac:dyDescent="0.2">
      <c r="C1116" s="150" t="str">
        <f>IFERROR(VLOOKUP(TABLA!F1116,BLIOTECAS!$C$1:$E$26,3,FALSE),"")</f>
        <v>Ciencias Experimentales</v>
      </c>
      <c r="D1116" s="209">
        <v>43970.595138888886</v>
      </c>
      <c r="E1116" s="209" t="s">
        <v>396</v>
      </c>
      <c r="F1116" t="s">
        <v>98</v>
      </c>
      <c r="G1116" t="s">
        <v>301</v>
      </c>
      <c r="H1116" t="s">
        <v>300</v>
      </c>
      <c r="I1116" t="s">
        <v>327</v>
      </c>
      <c r="J1116" t="s">
        <v>98</v>
      </c>
      <c r="M1116" t="s">
        <v>830</v>
      </c>
      <c r="S1116" t="s">
        <v>270</v>
      </c>
      <c r="T1116" t="s">
        <v>270</v>
      </c>
      <c r="U1116">
        <v>5</v>
      </c>
      <c r="X1116">
        <v>5</v>
      </c>
      <c r="Z1116">
        <v>4</v>
      </c>
      <c r="AA1116">
        <v>4</v>
      </c>
      <c r="AC1116">
        <v>5</v>
      </c>
      <c r="AD1116">
        <v>5</v>
      </c>
      <c r="AF1116">
        <v>4</v>
      </c>
      <c r="AG1116">
        <v>5</v>
      </c>
      <c r="AH1116">
        <v>4</v>
      </c>
      <c r="AI1116">
        <v>5</v>
      </c>
      <c r="AJ1116">
        <v>5</v>
      </c>
      <c r="AK1116" t="s">
        <v>26</v>
      </c>
      <c r="AL1116">
        <v>4</v>
      </c>
      <c r="AM1116">
        <v>2</v>
      </c>
      <c r="AN1116" t="s">
        <v>831</v>
      </c>
      <c r="AV1116" s="109" t="s">
        <v>26</v>
      </c>
      <c r="AW1116" t="s">
        <v>26</v>
      </c>
      <c r="AY1116">
        <v>5</v>
      </c>
      <c r="AZ1116" s="109">
        <v>4</v>
      </c>
      <c r="BA1116" s="191" t="s">
        <v>303</v>
      </c>
      <c r="BB1116" t="s">
        <v>304</v>
      </c>
      <c r="BD1116">
        <f t="shared" si="79"/>
        <v>1</v>
      </c>
      <c r="BE1116">
        <f t="shared" si="82"/>
        <v>0</v>
      </c>
      <c r="BF1116">
        <f t="shared" si="82"/>
        <v>1</v>
      </c>
      <c r="BG1116">
        <f t="shared" si="82"/>
        <v>0</v>
      </c>
      <c r="BH1116">
        <f t="shared" si="82"/>
        <v>0</v>
      </c>
      <c r="BI1116">
        <f t="shared" si="82"/>
        <v>0</v>
      </c>
      <c r="BJ1116">
        <f t="shared" si="81"/>
        <v>0</v>
      </c>
      <c r="BK1116">
        <f t="shared" si="83"/>
        <v>0</v>
      </c>
      <c r="BL1116">
        <f t="shared" si="83"/>
        <v>1</v>
      </c>
      <c r="BM1116">
        <f t="shared" si="83"/>
        <v>0</v>
      </c>
      <c r="BN1116">
        <f t="shared" si="83"/>
        <v>0</v>
      </c>
      <c r="BO1116">
        <f t="shared" si="83"/>
        <v>0</v>
      </c>
      <c r="BP1116">
        <f t="shared" si="83"/>
        <v>0</v>
      </c>
    </row>
    <row r="1117" spans="3:68" x14ac:dyDescent="0.2">
      <c r="C1117" s="150" t="str">
        <f>IFERROR(VLOOKUP(TABLA!F1117,BLIOTECAS!$C$1:$E$26,3,FALSE),"")</f>
        <v>Ciencias Experimentales</v>
      </c>
      <c r="D1117" s="209">
        <v>43970.595138888886</v>
      </c>
      <c r="E1117" s="209" t="s">
        <v>396</v>
      </c>
      <c r="F1117" t="s">
        <v>98</v>
      </c>
      <c r="G1117" t="s">
        <v>305</v>
      </c>
      <c r="H1117" t="s">
        <v>300</v>
      </c>
      <c r="I1117" t="s">
        <v>353</v>
      </c>
      <c r="J1117" t="s">
        <v>98</v>
      </c>
      <c r="K1117" t="s">
        <v>94</v>
      </c>
      <c r="L1117" t="s">
        <v>96</v>
      </c>
      <c r="M1117" t="s">
        <v>352</v>
      </c>
      <c r="S1117" t="s">
        <v>26</v>
      </c>
      <c r="T1117" t="s">
        <v>26</v>
      </c>
      <c r="U1117">
        <v>2</v>
      </c>
      <c r="V1117">
        <v>1</v>
      </c>
      <c r="W1117">
        <v>2</v>
      </c>
      <c r="X1117">
        <v>4</v>
      </c>
      <c r="Y1117">
        <v>5</v>
      </c>
      <c r="Z1117">
        <v>4</v>
      </c>
      <c r="AA1117">
        <v>5</v>
      </c>
      <c r="AB1117">
        <v>1</v>
      </c>
      <c r="AC1117">
        <v>5</v>
      </c>
      <c r="AD1117">
        <v>4</v>
      </c>
      <c r="AF1117">
        <v>4</v>
      </c>
      <c r="AG1117">
        <v>4</v>
      </c>
      <c r="AH1117">
        <v>4</v>
      </c>
      <c r="AI1117">
        <v>3</v>
      </c>
      <c r="AJ1117">
        <v>4</v>
      </c>
      <c r="AK1117" t="s">
        <v>26</v>
      </c>
      <c r="AL1117">
        <v>3</v>
      </c>
      <c r="AM1117">
        <v>2</v>
      </c>
      <c r="AN1117" t="s">
        <v>408</v>
      </c>
      <c r="AV1117" s="109" t="s">
        <v>26</v>
      </c>
      <c r="AW1117" t="s">
        <v>26</v>
      </c>
      <c r="AY1117">
        <v>3</v>
      </c>
      <c r="AZ1117" s="109">
        <v>3</v>
      </c>
      <c r="BA1117" s="191" t="s">
        <v>330</v>
      </c>
      <c r="BB1117" t="s">
        <v>317</v>
      </c>
      <c r="BC1117" t="s">
        <v>832</v>
      </c>
      <c r="BD1117">
        <f t="shared" si="79"/>
        <v>1</v>
      </c>
      <c r="BE1117">
        <f t="shared" si="82"/>
        <v>0</v>
      </c>
      <c r="BF1117">
        <f t="shared" si="82"/>
        <v>0</v>
      </c>
      <c r="BG1117">
        <f t="shared" si="82"/>
        <v>0</v>
      </c>
      <c r="BH1117">
        <f t="shared" si="82"/>
        <v>1</v>
      </c>
      <c r="BI1117">
        <f t="shared" si="82"/>
        <v>0</v>
      </c>
      <c r="BJ1117">
        <f t="shared" si="81"/>
        <v>1</v>
      </c>
      <c r="BK1117">
        <f t="shared" si="83"/>
        <v>0</v>
      </c>
      <c r="BL1117">
        <f t="shared" si="83"/>
        <v>1</v>
      </c>
      <c r="BM1117">
        <f t="shared" si="83"/>
        <v>1</v>
      </c>
      <c r="BN1117">
        <f t="shared" si="83"/>
        <v>0</v>
      </c>
      <c r="BO1117">
        <f t="shared" si="83"/>
        <v>0</v>
      </c>
      <c r="BP1117">
        <f t="shared" si="83"/>
        <v>0</v>
      </c>
    </row>
    <row r="1118" spans="3:68" x14ac:dyDescent="0.2">
      <c r="C1118" s="150" t="str">
        <f>IFERROR(VLOOKUP(TABLA!F1118,BLIOTECAS!$C$1:$E$26,3,FALSE),"")</f>
        <v>Ciencias Experimentales</v>
      </c>
      <c r="D1118" s="209">
        <v>43970.59375</v>
      </c>
      <c r="E1118" s="209" t="s">
        <v>407</v>
      </c>
      <c r="F1118" t="s">
        <v>98</v>
      </c>
      <c r="G1118" t="s">
        <v>305</v>
      </c>
      <c r="H1118" t="s">
        <v>305</v>
      </c>
      <c r="I1118" t="s">
        <v>315</v>
      </c>
      <c r="J1118" t="s">
        <v>98</v>
      </c>
      <c r="M1118" t="s">
        <v>833</v>
      </c>
      <c r="S1118" t="s">
        <v>26</v>
      </c>
      <c r="T1118" t="s">
        <v>26</v>
      </c>
      <c r="U1118">
        <v>1</v>
      </c>
      <c r="V1118">
        <v>5</v>
      </c>
      <c r="W1118">
        <v>5</v>
      </c>
      <c r="X1118">
        <v>4</v>
      </c>
      <c r="Y1118">
        <v>5</v>
      </c>
      <c r="Z1118">
        <v>5</v>
      </c>
      <c r="AA1118">
        <v>3</v>
      </c>
      <c r="AB1118">
        <v>5</v>
      </c>
      <c r="AC1118">
        <v>5</v>
      </c>
      <c r="AD1118">
        <v>4</v>
      </c>
      <c r="AF1118">
        <v>4</v>
      </c>
      <c r="AG1118">
        <v>5</v>
      </c>
      <c r="AH1118">
        <v>4</v>
      </c>
      <c r="AI1118">
        <v>4</v>
      </c>
      <c r="AK1118" t="s">
        <v>26</v>
      </c>
      <c r="AL1118">
        <v>5</v>
      </c>
      <c r="AM1118">
        <v>4</v>
      </c>
      <c r="AN1118" t="s">
        <v>502</v>
      </c>
      <c r="AV1118" s="109" t="s">
        <v>270</v>
      </c>
      <c r="AW1118" t="s">
        <v>26</v>
      </c>
      <c r="AY1118">
        <v>5</v>
      </c>
      <c r="AZ1118" s="109">
        <v>5</v>
      </c>
      <c r="BA1118" s="191" t="s">
        <v>303</v>
      </c>
      <c r="BB1118" t="s">
        <v>308</v>
      </c>
      <c r="BD1118">
        <f t="shared" si="79"/>
        <v>0</v>
      </c>
      <c r="BE1118">
        <f t="shared" si="82"/>
        <v>1</v>
      </c>
      <c r="BF1118">
        <f t="shared" si="82"/>
        <v>0</v>
      </c>
      <c r="BG1118">
        <f t="shared" si="82"/>
        <v>0</v>
      </c>
      <c r="BH1118">
        <f t="shared" si="82"/>
        <v>0</v>
      </c>
      <c r="BI1118">
        <f t="shared" si="82"/>
        <v>0</v>
      </c>
      <c r="BJ1118">
        <f t="shared" si="81"/>
        <v>0</v>
      </c>
      <c r="BK1118">
        <f t="shared" si="83"/>
        <v>1</v>
      </c>
      <c r="BL1118">
        <f t="shared" si="83"/>
        <v>1</v>
      </c>
      <c r="BM1118">
        <f t="shared" si="83"/>
        <v>0</v>
      </c>
      <c r="BN1118">
        <f t="shared" si="83"/>
        <v>1</v>
      </c>
      <c r="BO1118">
        <f t="shared" si="83"/>
        <v>0</v>
      </c>
      <c r="BP1118">
        <f t="shared" si="83"/>
        <v>0</v>
      </c>
    </row>
    <row r="1119" spans="3:68" x14ac:dyDescent="0.2">
      <c r="C1119" s="150" t="str">
        <f>IFERROR(VLOOKUP(TABLA!F1119,BLIOTECAS!$C$1:$E$26,3,FALSE),"")</f>
        <v>Ciencias Sociales</v>
      </c>
      <c r="D1119" s="209">
        <v>43970.59375</v>
      </c>
      <c r="E1119" s="209" t="s">
        <v>401</v>
      </c>
      <c r="F1119" t="s">
        <v>97</v>
      </c>
      <c r="G1119" t="s">
        <v>300</v>
      </c>
      <c r="H1119" t="s">
        <v>301</v>
      </c>
      <c r="I1119" t="s">
        <v>306</v>
      </c>
      <c r="J1119" t="s">
        <v>97</v>
      </c>
      <c r="K1119" t="s">
        <v>309</v>
      </c>
      <c r="L1119" t="s">
        <v>93</v>
      </c>
      <c r="M1119" t="s">
        <v>834</v>
      </c>
      <c r="S1119" t="s">
        <v>270</v>
      </c>
      <c r="T1119" t="s">
        <v>270</v>
      </c>
      <c r="U1119">
        <v>4</v>
      </c>
      <c r="V1119">
        <v>5</v>
      </c>
      <c r="W1119">
        <v>5</v>
      </c>
      <c r="X1119">
        <v>3</v>
      </c>
      <c r="Y1119">
        <v>1</v>
      </c>
      <c r="Z1119">
        <v>3</v>
      </c>
      <c r="AA1119">
        <v>1</v>
      </c>
      <c r="AB1119">
        <v>2</v>
      </c>
      <c r="AC1119">
        <v>4</v>
      </c>
      <c r="AD1119">
        <v>4</v>
      </c>
      <c r="AF1119">
        <v>5</v>
      </c>
      <c r="AG1119">
        <v>5</v>
      </c>
      <c r="AH1119">
        <v>5</v>
      </c>
      <c r="AI1119">
        <v>3</v>
      </c>
      <c r="AJ1119">
        <v>4</v>
      </c>
      <c r="AK1119" t="s">
        <v>270</v>
      </c>
      <c r="AL1119">
        <v>5</v>
      </c>
      <c r="AM1119">
        <v>3</v>
      </c>
      <c r="AN1119" t="s">
        <v>421</v>
      </c>
      <c r="AV1119" s="109" t="s">
        <v>270</v>
      </c>
      <c r="AW1119" t="s">
        <v>26</v>
      </c>
      <c r="AY1119">
        <v>5</v>
      </c>
      <c r="AZ1119" s="109">
        <v>5</v>
      </c>
      <c r="BA1119" s="191" t="s">
        <v>311</v>
      </c>
      <c r="BB1119" t="s">
        <v>308</v>
      </c>
      <c r="BD1119">
        <f t="shared" si="79"/>
        <v>1</v>
      </c>
      <c r="BE1119">
        <f t="shared" si="82"/>
        <v>0</v>
      </c>
      <c r="BF1119">
        <f t="shared" si="82"/>
        <v>0</v>
      </c>
      <c r="BG1119">
        <f t="shared" si="82"/>
        <v>0</v>
      </c>
      <c r="BH1119">
        <f t="shared" si="82"/>
        <v>0</v>
      </c>
      <c r="BI1119">
        <f t="shared" si="82"/>
        <v>0</v>
      </c>
      <c r="BJ1119">
        <f t="shared" si="81"/>
        <v>0</v>
      </c>
      <c r="BK1119">
        <f t="shared" si="83"/>
        <v>1</v>
      </c>
      <c r="BL1119">
        <f t="shared" si="83"/>
        <v>0</v>
      </c>
      <c r="BM1119">
        <f t="shared" si="83"/>
        <v>1</v>
      </c>
      <c r="BN1119">
        <f t="shared" si="83"/>
        <v>1</v>
      </c>
      <c r="BO1119">
        <f t="shared" si="83"/>
        <v>0</v>
      </c>
      <c r="BP1119">
        <f t="shared" si="83"/>
        <v>0</v>
      </c>
    </row>
    <row r="1120" spans="3:68" x14ac:dyDescent="0.2">
      <c r="C1120" s="150" t="str">
        <f>IFERROR(VLOOKUP(TABLA!F1120,BLIOTECAS!$C$1:$E$26,3,FALSE),"")</f>
        <v>Humanidades</v>
      </c>
      <c r="D1120" s="209">
        <v>43970.59375</v>
      </c>
      <c r="E1120" s="209" t="s">
        <v>396</v>
      </c>
      <c r="F1120" t="s">
        <v>100</v>
      </c>
      <c r="G1120" t="s">
        <v>300</v>
      </c>
      <c r="H1120" t="s">
        <v>320</v>
      </c>
      <c r="S1120" t="s">
        <v>26</v>
      </c>
      <c r="T1120" t="s">
        <v>26</v>
      </c>
      <c r="U1120">
        <v>3</v>
      </c>
      <c r="V1120">
        <v>2</v>
      </c>
      <c r="W1120">
        <v>2</v>
      </c>
      <c r="X1120">
        <v>1</v>
      </c>
      <c r="Y1120">
        <v>4</v>
      </c>
      <c r="Z1120">
        <v>4</v>
      </c>
      <c r="AA1120">
        <v>4</v>
      </c>
      <c r="AB1120">
        <v>1</v>
      </c>
      <c r="AC1120">
        <v>3</v>
      </c>
      <c r="AD1120">
        <v>2</v>
      </c>
      <c r="AF1120">
        <v>3</v>
      </c>
      <c r="AG1120">
        <v>3</v>
      </c>
      <c r="AH1120">
        <v>3</v>
      </c>
      <c r="AI1120">
        <v>2</v>
      </c>
      <c r="AJ1120">
        <v>3</v>
      </c>
      <c r="AK1120" t="s">
        <v>26</v>
      </c>
      <c r="AL1120">
        <v>3</v>
      </c>
      <c r="AM1120">
        <v>1</v>
      </c>
      <c r="AN1120" t="s">
        <v>400</v>
      </c>
      <c r="AV1120" s="109" t="s">
        <v>26</v>
      </c>
      <c r="AW1120" t="s">
        <v>26</v>
      </c>
      <c r="AY1120">
        <v>2</v>
      </c>
      <c r="AZ1120" s="109">
        <v>2</v>
      </c>
      <c r="BA1120" s="191" t="s">
        <v>319</v>
      </c>
      <c r="BB1120" t="s">
        <v>317</v>
      </c>
      <c r="BD1120">
        <f t="shared" si="79"/>
        <v>0</v>
      </c>
      <c r="BE1120">
        <f t="shared" si="82"/>
        <v>0</v>
      </c>
      <c r="BF1120">
        <f t="shared" si="82"/>
        <v>0</v>
      </c>
      <c r="BG1120">
        <f t="shared" si="82"/>
        <v>0</v>
      </c>
      <c r="BH1120">
        <f t="shared" si="82"/>
        <v>0</v>
      </c>
      <c r="BI1120">
        <f t="shared" si="82"/>
        <v>0</v>
      </c>
      <c r="BJ1120">
        <f t="shared" si="81"/>
        <v>0</v>
      </c>
      <c r="BK1120">
        <f t="shared" si="83"/>
        <v>0</v>
      </c>
      <c r="BL1120">
        <f t="shared" si="83"/>
        <v>1</v>
      </c>
      <c r="BM1120">
        <f t="shared" si="83"/>
        <v>1</v>
      </c>
      <c r="BN1120">
        <f t="shared" si="83"/>
        <v>0</v>
      </c>
      <c r="BO1120">
        <f t="shared" si="83"/>
        <v>0</v>
      </c>
      <c r="BP1120">
        <f t="shared" si="83"/>
        <v>0</v>
      </c>
    </row>
    <row r="1121" spans="3:68" x14ac:dyDescent="0.2">
      <c r="C1121" s="150" t="str">
        <f>IFERROR(VLOOKUP(TABLA!F1121,BLIOTECAS!$C$1:$E$26,3,FALSE),"")</f>
        <v>Ciencias de la Salud</v>
      </c>
      <c r="D1121" s="209">
        <v>43970.593055555553</v>
      </c>
      <c r="E1121" s="209" t="s">
        <v>396</v>
      </c>
      <c r="F1121" t="s">
        <v>106</v>
      </c>
      <c r="G1121" t="s">
        <v>301</v>
      </c>
      <c r="H1121" t="s">
        <v>320</v>
      </c>
      <c r="I1121" t="s">
        <v>306</v>
      </c>
      <c r="J1121" t="s">
        <v>309</v>
      </c>
      <c r="K1121" t="s">
        <v>104</v>
      </c>
      <c r="L1121" t="s">
        <v>106</v>
      </c>
      <c r="M1121" t="s">
        <v>835</v>
      </c>
      <c r="S1121" t="s">
        <v>26</v>
      </c>
      <c r="T1121" t="s">
        <v>270</v>
      </c>
      <c r="U1121">
        <v>4</v>
      </c>
      <c r="V1121">
        <v>3</v>
      </c>
      <c r="W1121">
        <v>2</v>
      </c>
      <c r="X1121">
        <v>5</v>
      </c>
      <c r="Y1121">
        <v>3</v>
      </c>
      <c r="Z1121">
        <v>5</v>
      </c>
      <c r="AA1121">
        <v>5</v>
      </c>
      <c r="AB1121">
        <v>5</v>
      </c>
      <c r="AC1121">
        <v>1</v>
      </c>
      <c r="AD1121">
        <v>2</v>
      </c>
      <c r="AF1121">
        <v>2</v>
      </c>
      <c r="AG1121">
        <v>2</v>
      </c>
      <c r="AH1121">
        <v>1</v>
      </c>
      <c r="AI1121">
        <v>1</v>
      </c>
      <c r="AJ1121">
        <v>2</v>
      </c>
      <c r="AK1121" t="s">
        <v>26</v>
      </c>
      <c r="AL1121">
        <v>1</v>
      </c>
      <c r="AM1121">
        <v>2</v>
      </c>
      <c r="AN1121" t="s">
        <v>400</v>
      </c>
      <c r="AV1121" s="109" t="s">
        <v>26</v>
      </c>
      <c r="AW1121" t="s">
        <v>26</v>
      </c>
      <c r="AY1121">
        <v>3</v>
      </c>
      <c r="AZ1121" s="109">
        <v>3</v>
      </c>
      <c r="BA1121" s="191" t="s">
        <v>319</v>
      </c>
      <c r="BB1121" t="s">
        <v>308</v>
      </c>
      <c r="BC1121" t="s">
        <v>836</v>
      </c>
      <c r="BD1121">
        <f t="shared" si="79"/>
        <v>1</v>
      </c>
      <c r="BE1121">
        <f t="shared" si="82"/>
        <v>0</v>
      </c>
      <c r="BF1121">
        <f t="shared" si="82"/>
        <v>0</v>
      </c>
      <c r="BG1121">
        <f t="shared" si="82"/>
        <v>0</v>
      </c>
      <c r="BH1121">
        <f t="shared" si="82"/>
        <v>0</v>
      </c>
      <c r="BI1121">
        <f t="shared" si="82"/>
        <v>0</v>
      </c>
      <c r="BJ1121">
        <f t="shared" si="81"/>
        <v>0</v>
      </c>
      <c r="BK1121">
        <f t="shared" si="83"/>
        <v>0</v>
      </c>
      <c r="BL1121">
        <f t="shared" si="83"/>
        <v>1</v>
      </c>
      <c r="BM1121">
        <f t="shared" si="83"/>
        <v>1</v>
      </c>
      <c r="BN1121">
        <f t="shared" si="83"/>
        <v>0</v>
      </c>
      <c r="BO1121">
        <f t="shared" si="83"/>
        <v>0</v>
      </c>
      <c r="BP1121">
        <f t="shared" si="83"/>
        <v>0</v>
      </c>
    </row>
    <row r="1122" spans="3:68" x14ac:dyDescent="0.2">
      <c r="C1122" s="150" t="str">
        <f>IFERROR(VLOOKUP(TABLA!F1122,BLIOTECAS!$C$1:$E$26,3,FALSE),"")</f>
        <v>Ciencias Experimentales</v>
      </c>
      <c r="D1122" s="209">
        <v>43970.593055555553</v>
      </c>
      <c r="E1122" s="209" t="s">
        <v>396</v>
      </c>
      <c r="F1122" t="s">
        <v>105</v>
      </c>
      <c r="G1122" t="s">
        <v>305</v>
      </c>
      <c r="H1122" t="s">
        <v>300</v>
      </c>
      <c r="I1122" t="s">
        <v>353</v>
      </c>
      <c r="J1122" t="s">
        <v>105</v>
      </c>
      <c r="K1122" t="s">
        <v>309</v>
      </c>
      <c r="L1122" t="s">
        <v>310</v>
      </c>
      <c r="S1122" t="s">
        <v>270</v>
      </c>
      <c r="T1122" t="s">
        <v>270</v>
      </c>
      <c r="U1122">
        <v>2</v>
      </c>
      <c r="V1122">
        <v>1</v>
      </c>
      <c r="W1122">
        <v>2</v>
      </c>
      <c r="X1122">
        <v>4</v>
      </c>
      <c r="Y1122">
        <v>5</v>
      </c>
      <c r="Z1122">
        <v>5</v>
      </c>
      <c r="AA1122">
        <v>3</v>
      </c>
      <c r="AB1122">
        <v>1</v>
      </c>
      <c r="AC1122">
        <v>2</v>
      </c>
      <c r="AD1122">
        <v>4</v>
      </c>
      <c r="AF1122">
        <v>3</v>
      </c>
      <c r="AG1122">
        <v>5</v>
      </c>
      <c r="AH1122">
        <v>4</v>
      </c>
      <c r="AI1122">
        <v>3</v>
      </c>
      <c r="AJ1122">
        <v>4</v>
      </c>
      <c r="AK1122" t="s">
        <v>26</v>
      </c>
      <c r="AL1122">
        <v>2</v>
      </c>
      <c r="AM1122">
        <v>1</v>
      </c>
      <c r="AN1122" t="s">
        <v>408</v>
      </c>
      <c r="AV1122" s="109" t="s">
        <v>26</v>
      </c>
      <c r="AW1122" t="s">
        <v>26</v>
      </c>
      <c r="AY1122">
        <v>4</v>
      </c>
      <c r="AZ1122" s="109">
        <v>5</v>
      </c>
      <c r="BA1122" s="191" t="s">
        <v>303</v>
      </c>
      <c r="BB1122" t="s">
        <v>317</v>
      </c>
      <c r="BD1122">
        <f t="shared" si="79"/>
        <v>1</v>
      </c>
      <c r="BE1122">
        <f t="shared" si="82"/>
        <v>0</v>
      </c>
      <c r="BF1122">
        <f t="shared" si="82"/>
        <v>0</v>
      </c>
      <c r="BG1122">
        <f t="shared" si="82"/>
        <v>0</v>
      </c>
      <c r="BH1122">
        <f t="shared" si="82"/>
        <v>1</v>
      </c>
      <c r="BI1122">
        <f t="shared" si="82"/>
        <v>0</v>
      </c>
      <c r="BJ1122">
        <f t="shared" si="81"/>
        <v>1</v>
      </c>
      <c r="BK1122">
        <f t="shared" si="83"/>
        <v>0</v>
      </c>
      <c r="BL1122">
        <f t="shared" si="83"/>
        <v>1</v>
      </c>
      <c r="BM1122">
        <f t="shared" si="83"/>
        <v>1</v>
      </c>
      <c r="BN1122">
        <f t="shared" si="83"/>
        <v>0</v>
      </c>
      <c r="BO1122">
        <f t="shared" si="83"/>
        <v>0</v>
      </c>
      <c r="BP1122">
        <f t="shared" si="83"/>
        <v>0</v>
      </c>
    </row>
    <row r="1123" spans="3:68" x14ac:dyDescent="0.2">
      <c r="C1123" s="150" t="str">
        <f>IFERROR(VLOOKUP(TABLA!F1123,BLIOTECAS!$C$1:$E$26,3,FALSE),"")</f>
        <v>Ciencias Sociales</v>
      </c>
      <c r="D1123" s="209">
        <v>43970.593055555553</v>
      </c>
      <c r="E1123" s="209" t="s">
        <v>396</v>
      </c>
      <c r="F1123" t="s">
        <v>225</v>
      </c>
      <c r="G1123" t="s">
        <v>300</v>
      </c>
      <c r="H1123" t="s">
        <v>320</v>
      </c>
      <c r="I1123" t="s">
        <v>306</v>
      </c>
      <c r="J1123" t="s">
        <v>225</v>
      </c>
      <c r="K1123" t="s">
        <v>97</v>
      </c>
      <c r="L1123" t="s">
        <v>309</v>
      </c>
      <c r="S1123" t="s">
        <v>270</v>
      </c>
      <c r="T1123" t="s">
        <v>270</v>
      </c>
      <c r="U1123">
        <v>3</v>
      </c>
      <c r="V1123">
        <v>2</v>
      </c>
      <c r="W1123">
        <v>1</v>
      </c>
      <c r="X1123">
        <v>4</v>
      </c>
      <c r="Y1123">
        <v>5</v>
      </c>
      <c r="Z1123">
        <v>5</v>
      </c>
      <c r="AA1123">
        <v>5</v>
      </c>
      <c r="AB1123">
        <v>5</v>
      </c>
      <c r="AC1123">
        <v>5</v>
      </c>
      <c r="AD1123">
        <v>5</v>
      </c>
      <c r="AF1123">
        <v>5</v>
      </c>
      <c r="AG1123">
        <v>5</v>
      </c>
      <c r="AH1123">
        <v>2</v>
      </c>
      <c r="AI1123">
        <v>1</v>
      </c>
      <c r="AJ1123">
        <v>5</v>
      </c>
      <c r="AK1123" t="s">
        <v>26</v>
      </c>
      <c r="AL1123">
        <v>2</v>
      </c>
      <c r="AM1123">
        <v>3</v>
      </c>
      <c r="AN1123" t="s">
        <v>408</v>
      </c>
      <c r="AV1123" s="109" t="s">
        <v>26</v>
      </c>
      <c r="AW1123" t="s">
        <v>26</v>
      </c>
      <c r="AY1123">
        <v>5</v>
      </c>
      <c r="AZ1123" s="109">
        <v>5</v>
      </c>
      <c r="BA1123" s="191" t="s">
        <v>311</v>
      </c>
      <c r="BB1123" t="s">
        <v>308</v>
      </c>
      <c r="BD1123">
        <f t="shared" si="79"/>
        <v>1</v>
      </c>
      <c r="BE1123">
        <f t="shared" si="82"/>
        <v>0</v>
      </c>
      <c r="BF1123">
        <f t="shared" si="82"/>
        <v>0</v>
      </c>
      <c r="BG1123">
        <f t="shared" si="82"/>
        <v>0</v>
      </c>
      <c r="BH1123">
        <f t="shared" si="82"/>
        <v>0</v>
      </c>
      <c r="BI1123">
        <f t="shared" si="82"/>
        <v>0</v>
      </c>
      <c r="BJ1123">
        <f t="shared" si="81"/>
        <v>1</v>
      </c>
      <c r="BK1123">
        <f t="shared" si="83"/>
        <v>0</v>
      </c>
      <c r="BL1123">
        <f t="shared" si="83"/>
        <v>1</v>
      </c>
      <c r="BM1123">
        <f t="shared" si="83"/>
        <v>1</v>
      </c>
      <c r="BN1123">
        <f t="shared" si="83"/>
        <v>0</v>
      </c>
      <c r="BO1123">
        <f t="shared" si="83"/>
        <v>0</v>
      </c>
      <c r="BP1123">
        <f t="shared" si="83"/>
        <v>0</v>
      </c>
    </row>
    <row r="1124" spans="3:68" x14ac:dyDescent="0.2">
      <c r="C1124" s="150" t="str">
        <f>IFERROR(VLOOKUP(TABLA!F1124,BLIOTECAS!$C$1:$E$26,3,FALSE),"")</f>
        <v>Humanidades</v>
      </c>
      <c r="D1124" s="209">
        <v>43970.593055555553</v>
      </c>
      <c r="E1124" s="209" t="s">
        <v>396</v>
      </c>
      <c r="F1124" t="s">
        <v>100</v>
      </c>
      <c r="G1124" t="s">
        <v>300</v>
      </c>
      <c r="H1124" t="s">
        <v>300</v>
      </c>
      <c r="I1124" t="s">
        <v>306</v>
      </c>
      <c r="J1124" t="s">
        <v>309</v>
      </c>
      <c r="K1124" t="s">
        <v>100</v>
      </c>
      <c r="L1124" t="s">
        <v>100</v>
      </c>
      <c r="S1124" t="s">
        <v>26</v>
      </c>
      <c r="T1124" t="s">
        <v>26</v>
      </c>
      <c r="U1124">
        <v>3</v>
      </c>
      <c r="V1124">
        <v>3</v>
      </c>
      <c r="W1124">
        <v>4</v>
      </c>
      <c r="X1124">
        <v>5</v>
      </c>
      <c r="Y1124">
        <v>4</v>
      </c>
      <c r="Z1124">
        <v>5</v>
      </c>
      <c r="AA1124">
        <v>5</v>
      </c>
      <c r="AB1124">
        <v>5</v>
      </c>
      <c r="AC1124">
        <v>4</v>
      </c>
      <c r="AD1124">
        <v>4</v>
      </c>
      <c r="AF1124">
        <v>4</v>
      </c>
      <c r="AG1124">
        <v>5</v>
      </c>
      <c r="AH1124">
        <v>4</v>
      </c>
      <c r="AI1124">
        <v>4</v>
      </c>
      <c r="AJ1124">
        <v>4</v>
      </c>
      <c r="AK1124" t="s">
        <v>26</v>
      </c>
      <c r="AL1124">
        <v>4</v>
      </c>
      <c r="AM1124">
        <v>4</v>
      </c>
      <c r="AN1124" t="s">
        <v>428</v>
      </c>
      <c r="AV1124" s="109" t="s">
        <v>270</v>
      </c>
      <c r="AW1124" t="s">
        <v>26</v>
      </c>
      <c r="AY1124">
        <v>4</v>
      </c>
      <c r="AZ1124" s="109">
        <v>5</v>
      </c>
      <c r="BA1124" s="191" t="s">
        <v>311</v>
      </c>
      <c r="BB1124" t="s">
        <v>308</v>
      </c>
      <c r="BD1124">
        <f t="shared" si="79"/>
        <v>1</v>
      </c>
      <c r="BE1124">
        <f t="shared" si="82"/>
        <v>0</v>
      </c>
      <c r="BF1124">
        <f t="shared" si="82"/>
        <v>0</v>
      </c>
      <c r="BG1124">
        <f t="shared" si="82"/>
        <v>0</v>
      </c>
      <c r="BH1124">
        <f t="shared" si="82"/>
        <v>0</v>
      </c>
      <c r="BI1124">
        <f t="shared" si="82"/>
        <v>0</v>
      </c>
      <c r="BJ1124">
        <f t="shared" si="81"/>
        <v>0</v>
      </c>
      <c r="BK1124">
        <f t="shared" si="83"/>
        <v>1</v>
      </c>
      <c r="BL1124">
        <f t="shared" si="83"/>
        <v>1</v>
      </c>
      <c r="BM1124">
        <f t="shared" si="83"/>
        <v>1</v>
      </c>
      <c r="BN1124">
        <f t="shared" si="83"/>
        <v>0</v>
      </c>
      <c r="BO1124">
        <f t="shared" si="83"/>
        <v>0</v>
      </c>
      <c r="BP1124">
        <f t="shared" si="83"/>
        <v>0</v>
      </c>
    </row>
    <row r="1125" spans="3:68" x14ac:dyDescent="0.2">
      <c r="C1125" s="150" t="str">
        <f>IFERROR(VLOOKUP(TABLA!F1125,BLIOTECAS!$C$1:$E$26,3,FALSE),"")</f>
        <v>Ciencias de la Salud</v>
      </c>
      <c r="D1125" s="209">
        <v>43970.592361111114</v>
      </c>
      <c r="E1125" s="209" t="s">
        <v>396</v>
      </c>
      <c r="F1125" t="s">
        <v>101</v>
      </c>
      <c r="G1125" t="s">
        <v>305</v>
      </c>
      <c r="H1125" t="s">
        <v>397</v>
      </c>
      <c r="I1125" t="s">
        <v>315</v>
      </c>
      <c r="J1125" t="s">
        <v>309</v>
      </c>
      <c r="K1125" t="s">
        <v>101</v>
      </c>
      <c r="L1125" t="s">
        <v>107</v>
      </c>
      <c r="S1125" t="s">
        <v>26</v>
      </c>
      <c r="T1125" t="s">
        <v>26</v>
      </c>
      <c r="U1125">
        <v>3</v>
      </c>
      <c r="V1125">
        <v>1</v>
      </c>
      <c r="W1125">
        <v>2</v>
      </c>
      <c r="X1125">
        <v>4</v>
      </c>
      <c r="Y1125">
        <v>4</v>
      </c>
      <c r="Z1125">
        <v>5</v>
      </c>
      <c r="AA1125">
        <v>4</v>
      </c>
      <c r="AB1125">
        <v>1</v>
      </c>
      <c r="AC1125">
        <v>4</v>
      </c>
      <c r="AD1125">
        <v>4</v>
      </c>
      <c r="AF1125">
        <v>4</v>
      </c>
      <c r="AG1125">
        <v>5</v>
      </c>
      <c r="AH1125">
        <v>4</v>
      </c>
      <c r="AI1125">
        <v>5</v>
      </c>
      <c r="AJ1125">
        <v>4</v>
      </c>
      <c r="AK1125" t="s">
        <v>26</v>
      </c>
      <c r="AL1125">
        <v>4</v>
      </c>
      <c r="AM1125">
        <v>4</v>
      </c>
      <c r="AN1125" t="s">
        <v>354</v>
      </c>
      <c r="AV1125" s="109" t="s">
        <v>26</v>
      </c>
      <c r="AW1125" t="s">
        <v>26</v>
      </c>
      <c r="AY1125">
        <v>5</v>
      </c>
      <c r="AZ1125" s="109">
        <v>5</v>
      </c>
      <c r="BA1125" s="191" t="s">
        <v>311</v>
      </c>
      <c r="BB1125" t="s">
        <v>308</v>
      </c>
      <c r="BD1125">
        <f t="shared" si="79"/>
        <v>0</v>
      </c>
      <c r="BE1125">
        <f t="shared" si="82"/>
        <v>1</v>
      </c>
      <c r="BF1125">
        <f t="shared" si="82"/>
        <v>0</v>
      </c>
      <c r="BG1125">
        <f t="shared" si="82"/>
        <v>0</v>
      </c>
      <c r="BH1125">
        <f t="shared" si="82"/>
        <v>0</v>
      </c>
      <c r="BI1125">
        <f t="shared" si="82"/>
        <v>0</v>
      </c>
      <c r="BJ1125">
        <f t="shared" si="81"/>
        <v>1</v>
      </c>
      <c r="BK1125">
        <f t="shared" si="83"/>
        <v>0</v>
      </c>
      <c r="BL1125">
        <f t="shared" si="83"/>
        <v>0</v>
      </c>
      <c r="BM1125">
        <f t="shared" si="83"/>
        <v>1</v>
      </c>
      <c r="BN1125">
        <f t="shared" si="83"/>
        <v>0</v>
      </c>
      <c r="BO1125">
        <f t="shared" si="83"/>
        <v>0</v>
      </c>
      <c r="BP1125">
        <f t="shared" si="83"/>
        <v>0</v>
      </c>
    </row>
    <row r="1126" spans="3:68" x14ac:dyDescent="0.2">
      <c r="C1126" s="150" t="str">
        <f>IFERROR(VLOOKUP(TABLA!F1126,BLIOTECAS!$C$1:$E$26,3,FALSE),"")</f>
        <v>Ciencias Sociales</v>
      </c>
      <c r="D1126" s="209">
        <v>43970.592361111114</v>
      </c>
      <c r="E1126" s="209" t="s">
        <v>401</v>
      </c>
      <c r="F1126" t="s">
        <v>91</v>
      </c>
      <c r="G1126" t="s">
        <v>300</v>
      </c>
      <c r="H1126" t="s">
        <v>305</v>
      </c>
      <c r="I1126" t="s">
        <v>318</v>
      </c>
      <c r="J1126" t="s">
        <v>91</v>
      </c>
      <c r="K1126" t="s">
        <v>92</v>
      </c>
      <c r="M1126" t="s">
        <v>837</v>
      </c>
      <c r="S1126" t="s">
        <v>270</v>
      </c>
      <c r="T1126" t="s">
        <v>270</v>
      </c>
      <c r="U1126">
        <v>5</v>
      </c>
      <c r="V1126">
        <v>3</v>
      </c>
      <c r="W1126">
        <v>3</v>
      </c>
      <c r="Y1126">
        <v>2</v>
      </c>
      <c r="Z1126">
        <v>4</v>
      </c>
      <c r="AB1126">
        <v>3</v>
      </c>
      <c r="AC1126">
        <v>4</v>
      </c>
      <c r="AD1126">
        <v>5</v>
      </c>
      <c r="AF1126">
        <v>4</v>
      </c>
      <c r="AG1126">
        <v>4</v>
      </c>
      <c r="AH1126">
        <v>3</v>
      </c>
      <c r="AI1126">
        <v>3</v>
      </c>
      <c r="AJ1126">
        <v>3</v>
      </c>
      <c r="AK1126" t="s">
        <v>270</v>
      </c>
      <c r="AL1126">
        <v>3</v>
      </c>
      <c r="AN1126" t="s">
        <v>307</v>
      </c>
      <c r="AV1126" s="109" t="s">
        <v>270</v>
      </c>
      <c r="AW1126" t="s">
        <v>26</v>
      </c>
      <c r="AY1126">
        <v>5</v>
      </c>
      <c r="AZ1126" s="109">
        <v>5</v>
      </c>
      <c r="BA1126" s="191" t="s">
        <v>311</v>
      </c>
      <c r="BB1126" t="s">
        <v>308</v>
      </c>
      <c r="BD1126">
        <f t="shared" si="79"/>
        <v>0</v>
      </c>
      <c r="BE1126">
        <f t="shared" si="82"/>
        <v>0</v>
      </c>
      <c r="BF1126">
        <f t="shared" si="82"/>
        <v>1</v>
      </c>
      <c r="BG1126">
        <f t="shared" si="82"/>
        <v>0</v>
      </c>
      <c r="BH1126">
        <f t="shared" si="82"/>
        <v>0</v>
      </c>
      <c r="BI1126">
        <f t="shared" si="82"/>
        <v>0</v>
      </c>
      <c r="BJ1126">
        <f t="shared" si="81"/>
        <v>0</v>
      </c>
      <c r="BK1126">
        <f t="shared" si="83"/>
        <v>0</v>
      </c>
      <c r="BL1126">
        <f t="shared" si="83"/>
        <v>0</v>
      </c>
      <c r="BM1126">
        <f t="shared" si="83"/>
        <v>0</v>
      </c>
      <c r="BN1126">
        <f t="shared" si="83"/>
        <v>0</v>
      </c>
      <c r="BO1126">
        <f t="shared" si="83"/>
        <v>1</v>
      </c>
      <c r="BP1126">
        <f t="shared" si="83"/>
        <v>0</v>
      </c>
    </row>
    <row r="1127" spans="3:68" x14ac:dyDescent="0.2">
      <c r="C1127" s="150" t="str">
        <f>IFERROR(VLOOKUP(TABLA!F1127,BLIOTECAS!$C$1:$E$26,3,FALSE),"")</f>
        <v>Humanidades</v>
      </c>
      <c r="D1127" s="209">
        <v>43970.591666666667</v>
      </c>
      <c r="E1127" s="209" t="s">
        <v>396</v>
      </c>
      <c r="F1127" t="s">
        <v>89</v>
      </c>
      <c r="G1127" t="s">
        <v>300</v>
      </c>
      <c r="H1127" t="s">
        <v>305</v>
      </c>
      <c r="I1127" t="s">
        <v>306</v>
      </c>
      <c r="J1127" t="s">
        <v>89</v>
      </c>
      <c r="K1127" t="s">
        <v>309</v>
      </c>
      <c r="L1127" t="s">
        <v>104</v>
      </c>
      <c r="S1127" t="s">
        <v>26</v>
      </c>
      <c r="T1127" t="s">
        <v>270</v>
      </c>
      <c r="U1127">
        <v>3</v>
      </c>
      <c r="V1127">
        <v>1</v>
      </c>
      <c r="W1127">
        <v>1</v>
      </c>
      <c r="X1127">
        <v>4</v>
      </c>
      <c r="Y1127">
        <v>3</v>
      </c>
      <c r="Z1127">
        <v>5</v>
      </c>
      <c r="AA1127">
        <v>4</v>
      </c>
      <c r="AB1127">
        <v>3</v>
      </c>
      <c r="AC1127">
        <v>5</v>
      </c>
      <c r="AD1127">
        <v>5</v>
      </c>
      <c r="AF1127">
        <v>5</v>
      </c>
      <c r="AG1127">
        <v>5</v>
      </c>
      <c r="AH1127">
        <v>5</v>
      </c>
      <c r="AI1127">
        <v>4</v>
      </c>
      <c r="AJ1127">
        <v>5</v>
      </c>
      <c r="AK1127" t="s">
        <v>26</v>
      </c>
      <c r="AL1127">
        <v>5</v>
      </c>
      <c r="AM1127">
        <v>5</v>
      </c>
      <c r="AN1127" t="s">
        <v>400</v>
      </c>
      <c r="AV1127" s="109" t="s">
        <v>26</v>
      </c>
      <c r="AW1127" t="s">
        <v>26</v>
      </c>
      <c r="AY1127">
        <v>5</v>
      </c>
      <c r="AZ1127" s="109">
        <v>5</v>
      </c>
      <c r="BA1127" s="191" t="s">
        <v>303</v>
      </c>
      <c r="BB1127" t="s">
        <v>304</v>
      </c>
      <c r="BD1127">
        <f t="shared" ref="BD1127:BD1190" si="84">IF(IFERROR(FIND(BD$1,$I1127,1),0)&lt;&gt;0,1,0)</f>
        <v>1</v>
      </c>
      <c r="BE1127">
        <f t="shared" si="82"/>
        <v>0</v>
      </c>
      <c r="BF1127">
        <f t="shared" si="82"/>
        <v>0</v>
      </c>
      <c r="BG1127">
        <f t="shared" si="82"/>
        <v>0</v>
      </c>
      <c r="BH1127">
        <f t="shared" si="82"/>
        <v>0</v>
      </c>
      <c r="BI1127">
        <f t="shared" si="82"/>
        <v>0</v>
      </c>
      <c r="BJ1127">
        <f t="shared" si="81"/>
        <v>0</v>
      </c>
      <c r="BK1127">
        <f t="shared" si="83"/>
        <v>0</v>
      </c>
      <c r="BL1127">
        <f t="shared" si="83"/>
        <v>1</v>
      </c>
      <c r="BM1127">
        <f t="shared" si="83"/>
        <v>1</v>
      </c>
      <c r="BN1127">
        <f t="shared" si="83"/>
        <v>0</v>
      </c>
      <c r="BO1127">
        <f t="shared" si="83"/>
        <v>0</v>
      </c>
      <c r="BP1127">
        <f t="shared" si="83"/>
        <v>0</v>
      </c>
    </row>
    <row r="1128" spans="3:68" x14ac:dyDescent="0.2">
      <c r="C1128" s="150" t="str">
        <f>IFERROR(VLOOKUP(TABLA!F1128,BLIOTECAS!$C$1:$E$26,3,FALSE),"")</f>
        <v>Ciencias de la Salud</v>
      </c>
      <c r="D1128" s="209">
        <v>43970.591666666667</v>
      </c>
      <c r="E1128" s="209" t="s">
        <v>396</v>
      </c>
      <c r="F1128" t="s">
        <v>101</v>
      </c>
      <c r="G1128" t="s">
        <v>305</v>
      </c>
      <c r="H1128" t="s">
        <v>300</v>
      </c>
      <c r="I1128" t="s">
        <v>315</v>
      </c>
      <c r="J1128" t="s">
        <v>101</v>
      </c>
      <c r="K1128" t="s">
        <v>309</v>
      </c>
      <c r="L1128" t="s">
        <v>106</v>
      </c>
      <c r="S1128" t="s">
        <v>26</v>
      </c>
      <c r="T1128" t="s">
        <v>26</v>
      </c>
      <c r="U1128">
        <v>1</v>
      </c>
      <c r="V1128">
        <v>1</v>
      </c>
      <c r="W1128">
        <v>4</v>
      </c>
      <c r="X1128">
        <v>3</v>
      </c>
      <c r="Y1128">
        <v>5</v>
      </c>
      <c r="Z1128">
        <v>3</v>
      </c>
      <c r="AA1128">
        <v>5</v>
      </c>
      <c r="AB1128">
        <v>2</v>
      </c>
      <c r="AC1128">
        <v>4</v>
      </c>
      <c r="AD1128">
        <v>5</v>
      </c>
      <c r="AF1128">
        <v>5</v>
      </c>
      <c r="AG1128">
        <v>4</v>
      </c>
      <c r="AH1128">
        <v>4</v>
      </c>
      <c r="AI1128">
        <v>3</v>
      </c>
      <c r="AJ1128">
        <v>4</v>
      </c>
      <c r="AK1128" t="s">
        <v>26</v>
      </c>
      <c r="AL1128">
        <v>4</v>
      </c>
      <c r="AM1128">
        <v>2</v>
      </c>
      <c r="AN1128" t="s">
        <v>405</v>
      </c>
      <c r="AV1128" s="109" t="s">
        <v>26</v>
      </c>
      <c r="AW1128" t="s">
        <v>26</v>
      </c>
      <c r="AY1128">
        <v>4</v>
      </c>
      <c r="AZ1128" s="109">
        <v>4</v>
      </c>
      <c r="BA1128" s="191" t="s">
        <v>311</v>
      </c>
      <c r="BB1128" t="s">
        <v>317</v>
      </c>
      <c r="BD1128">
        <f t="shared" si="84"/>
        <v>0</v>
      </c>
      <c r="BE1128">
        <f t="shared" si="82"/>
        <v>1</v>
      </c>
      <c r="BF1128">
        <f t="shared" si="82"/>
        <v>0</v>
      </c>
      <c r="BG1128">
        <f t="shared" si="82"/>
        <v>0</v>
      </c>
      <c r="BH1128">
        <f t="shared" si="82"/>
        <v>0</v>
      </c>
      <c r="BI1128">
        <f t="shared" si="82"/>
        <v>0</v>
      </c>
      <c r="BJ1128">
        <f t="shared" si="81"/>
        <v>1</v>
      </c>
      <c r="BK1128">
        <f t="shared" si="83"/>
        <v>1</v>
      </c>
      <c r="BL1128">
        <f t="shared" si="83"/>
        <v>1</v>
      </c>
      <c r="BM1128">
        <f t="shared" si="83"/>
        <v>1</v>
      </c>
      <c r="BN1128">
        <f t="shared" si="83"/>
        <v>0</v>
      </c>
      <c r="BO1128">
        <f t="shared" si="83"/>
        <v>0</v>
      </c>
      <c r="BP1128">
        <f t="shared" si="83"/>
        <v>0</v>
      </c>
    </row>
    <row r="1129" spans="3:68" x14ac:dyDescent="0.2">
      <c r="C1129" s="150" t="str">
        <f>IFERROR(VLOOKUP(TABLA!F1129,BLIOTECAS!$C$1:$E$26,3,FALSE),"")</f>
        <v>Ciencias Experimentales</v>
      </c>
      <c r="D1129" s="209">
        <v>43970.591666666667</v>
      </c>
      <c r="E1129" s="209" t="s">
        <v>396</v>
      </c>
      <c r="F1129" t="s">
        <v>94</v>
      </c>
      <c r="G1129" t="s">
        <v>300</v>
      </c>
      <c r="H1129" t="s">
        <v>300</v>
      </c>
      <c r="I1129" t="s">
        <v>306</v>
      </c>
      <c r="J1129" t="s">
        <v>96</v>
      </c>
      <c r="K1129" t="s">
        <v>94</v>
      </c>
      <c r="L1129" t="s">
        <v>98</v>
      </c>
      <c r="S1129" t="s">
        <v>270</v>
      </c>
      <c r="T1129" t="s">
        <v>270</v>
      </c>
      <c r="U1129">
        <v>3</v>
      </c>
      <c r="V1129">
        <v>1</v>
      </c>
      <c r="W1129">
        <v>1</v>
      </c>
      <c r="X1129">
        <v>4</v>
      </c>
      <c r="Y1129">
        <v>5</v>
      </c>
      <c r="Z1129">
        <v>2</v>
      </c>
      <c r="AA1129">
        <v>4</v>
      </c>
      <c r="AB1129">
        <v>2</v>
      </c>
      <c r="AC1129">
        <v>3</v>
      </c>
      <c r="AD1129">
        <v>4</v>
      </c>
      <c r="AF1129">
        <v>4</v>
      </c>
      <c r="AG1129">
        <v>3</v>
      </c>
      <c r="AH1129">
        <v>3</v>
      </c>
      <c r="AI1129">
        <v>2</v>
      </c>
      <c r="AJ1129">
        <v>4</v>
      </c>
      <c r="AK1129" t="s">
        <v>26</v>
      </c>
      <c r="AL1129">
        <v>3</v>
      </c>
      <c r="AM1129">
        <v>3</v>
      </c>
      <c r="AN1129" t="s">
        <v>345</v>
      </c>
      <c r="AV1129" s="109" t="s">
        <v>26</v>
      </c>
      <c r="AW1129" t="s">
        <v>26</v>
      </c>
      <c r="AY1129">
        <v>4</v>
      </c>
      <c r="AZ1129" s="109">
        <v>4</v>
      </c>
      <c r="BA1129" s="191" t="s">
        <v>303</v>
      </c>
      <c r="BB1129" t="s">
        <v>308</v>
      </c>
      <c r="BD1129">
        <f t="shared" si="84"/>
        <v>1</v>
      </c>
      <c r="BE1129">
        <f t="shared" si="82"/>
        <v>0</v>
      </c>
      <c r="BF1129">
        <f t="shared" si="82"/>
        <v>0</v>
      </c>
      <c r="BG1129">
        <f t="shared" si="82"/>
        <v>0</v>
      </c>
      <c r="BH1129">
        <f t="shared" si="82"/>
        <v>0</v>
      </c>
      <c r="BI1129">
        <f t="shared" si="82"/>
        <v>0</v>
      </c>
      <c r="BJ1129">
        <f t="shared" si="81"/>
        <v>0</v>
      </c>
      <c r="BK1129">
        <f t="shared" si="83"/>
        <v>0</v>
      </c>
      <c r="BL1129">
        <f t="shared" si="83"/>
        <v>0</v>
      </c>
      <c r="BM1129">
        <f t="shared" si="83"/>
        <v>1</v>
      </c>
      <c r="BN1129">
        <f t="shared" si="83"/>
        <v>0</v>
      </c>
      <c r="BO1129">
        <f t="shared" si="83"/>
        <v>0</v>
      </c>
      <c r="BP1129">
        <f t="shared" si="83"/>
        <v>0</v>
      </c>
    </row>
    <row r="1130" spans="3:68" x14ac:dyDescent="0.2">
      <c r="C1130" s="150" t="str">
        <f>IFERROR(VLOOKUP(TABLA!F1130,BLIOTECAS!$C$1:$E$26,3,FALSE),"")</f>
        <v>Ciencias Sociales</v>
      </c>
      <c r="D1130" s="209">
        <v>43970.591666666667</v>
      </c>
      <c r="E1130" s="209" t="s">
        <v>407</v>
      </c>
      <c r="F1130" t="s">
        <v>97</v>
      </c>
      <c r="J1130" t="s">
        <v>97</v>
      </c>
      <c r="S1130" t="s">
        <v>26</v>
      </c>
      <c r="T1130" t="s">
        <v>270</v>
      </c>
      <c r="U1130">
        <v>3</v>
      </c>
      <c r="V1130">
        <v>2</v>
      </c>
      <c r="W1130">
        <v>2</v>
      </c>
      <c r="X1130">
        <v>4</v>
      </c>
      <c r="Y1130">
        <v>3</v>
      </c>
      <c r="Z1130">
        <v>2</v>
      </c>
      <c r="AA1130">
        <v>2</v>
      </c>
      <c r="AB1130">
        <v>4</v>
      </c>
      <c r="AC1130">
        <v>4</v>
      </c>
      <c r="AD1130">
        <v>2</v>
      </c>
      <c r="AF1130">
        <v>2</v>
      </c>
      <c r="AG1130">
        <v>2</v>
      </c>
      <c r="AH1130">
        <v>3</v>
      </c>
      <c r="AI1130">
        <v>4</v>
      </c>
      <c r="AJ1130">
        <v>4</v>
      </c>
      <c r="AK1130" t="s">
        <v>270</v>
      </c>
      <c r="AL1130">
        <v>3</v>
      </c>
      <c r="AM1130">
        <v>2</v>
      </c>
      <c r="AN1130" t="s">
        <v>424</v>
      </c>
      <c r="AV1130" s="109" t="s">
        <v>26</v>
      </c>
      <c r="AW1130" t="s">
        <v>26</v>
      </c>
      <c r="AY1130">
        <v>3</v>
      </c>
      <c r="AZ1130" s="109">
        <v>4</v>
      </c>
      <c r="BA1130" s="191" t="s">
        <v>330</v>
      </c>
      <c r="BB1130" t="s">
        <v>308</v>
      </c>
      <c r="BD1130">
        <f t="shared" si="84"/>
        <v>0</v>
      </c>
      <c r="BE1130">
        <f t="shared" si="82"/>
        <v>0</v>
      </c>
      <c r="BF1130">
        <f t="shared" si="82"/>
        <v>0</v>
      </c>
      <c r="BG1130">
        <f t="shared" si="82"/>
        <v>0</v>
      </c>
      <c r="BH1130">
        <f t="shared" si="82"/>
        <v>0</v>
      </c>
      <c r="BI1130">
        <f t="shared" si="82"/>
        <v>0</v>
      </c>
      <c r="BJ1130">
        <f t="shared" si="81"/>
        <v>0</v>
      </c>
      <c r="BK1130">
        <f t="shared" si="83"/>
        <v>0</v>
      </c>
      <c r="BL1130">
        <f t="shared" si="83"/>
        <v>1</v>
      </c>
      <c r="BM1130">
        <f t="shared" si="83"/>
        <v>0</v>
      </c>
      <c r="BN1130">
        <f t="shared" si="83"/>
        <v>0</v>
      </c>
      <c r="BO1130">
        <f t="shared" si="83"/>
        <v>0</v>
      </c>
      <c r="BP1130">
        <f t="shared" si="83"/>
        <v>0</v>
      </c>
    </row>
    <row r="1131" spans="3:68" x14ac:dyDescent="0.2">
      <c r="C1131" s="150" t="str">
        <f>IFERROR(VLOOKUP(TABLA!F1131,BLIOTECAS!$C$1:$E$26,3,FALSE),"")</f>
        <v>Humanidades</v>
      </c>
      <c r="D1131" s="209">
        <v>43970.591666666667</v>
      </c>
      <c r="E1131" s="209" t="s">
        <v>407</v>
      </c>
      <c r="F1131" t="s">
        <v>104</v>
      </c>
      <c r="G1131" t="s">
        <v>305</v>
      </c>
      <c r="H1131" t="s">
        <v>305</v>
      </c>
      <c r="I1131" t="s">
        <v>327</v>
      </c>
      <c r="J1131" t="s">
        <v>309</v>
      </c>
      <c r="K1131" t="s">
        <v>89</v>
      </c>
      <c r="L1131" t="s">
        <v>310</v>
      </c>
      <c r="M1131" t="s">
        <v>838</v>
      </c>
      <c r="S1131" t="s">
        <v>270</v>
      </c>
      <c r="T1131" t="s">
        <v>270</v>
      </c>
      <c r="U1131">
        <v>4</v>
      </c>
      <c r="V1131">
        <v>2</v>
      </c>
      <c r="W1131">
        <v>3</v>
      </c>
      <c r="X1131">
        <v>3</v>
      </c>
      <c r="Y1131">
        <v>3</v>
      </c>
      <c r="Z1131">
        <v>4</v>
      </c>
      <c r="AA1131">
        <v>2</v>
      </c>
      <c r="AB1131">
        <v>4</v>
      </c>
      <c r="AC1131">
        <v>3</v>
      </c>
      <c r="AD1131">
        <v>4</v>
      </c>
      <c r="AF1131">
        <v>4</v>
      </c>
      <c r="AG1131">
        <v>4</v>
      </c>
      <c r="AH1131">
        <v>4</v>
      </c>
      <c r="AI1131">
        <v>4</v>
      </c>
      <c r="AJ1131">
        <v>4</v>
      </c>
      <c r="AK1131" t="s">
        <v>270</v>
      </c>
      <c r="AL1131">
        <v>4</v>
      </c>
      <c r="AM1131">
        <v>4</v>
      </c>
      <c r="AN1131" t="s">
        <v>354</v>
      </c>
      <c r="AV1131" s="109" t="s">
        <v>270</v>
      </c>
      <c r="AW1131" t="s">
        <v>26</v>
      </c>
      <c r="AY1131">
        <v>5</v>
      </c>
      <c r="AZ1131" s="109">
        <v>5</v>
      </c>
      <c r="BA1131" s="191" t="s">
        <v>311</v>
      </c>
      <c r="BB1131" t="s">
        <v>308</v>
      </c>
      <c r="BD1131">
        <f t="shared" si="84"/>
        <v>1</v>
      </c>
      <c r="BE1131">
        <f t="shared" si="82"/>
        <v>0</v>
      </c>
      <c r="BF1131">
        <f t="shared" si="82"/>
        <v>1</v>
      </c>
      <c r="BG1131">
        <f t="shared" si="82"/>
        <v>0</v>
      </c>
      <c r="BH1131">
        <f t="shared" si="82"/>
        <v>0</v>
      </c>
      <c r="BI1131">
        <f t="shared" si="82"/>
        <v>0</v>
      </c>
      <c r="BJ1131">
        <f t="shared" si="81"/>
        <v>1</v>
      </c>
      <c r="BK1131">
        <f t="shared" si="83"/>
        <v>0</v>
      </c>
      <c r="BL1131">
        <f t="shared" si="83"/>
        <v>0</v>
      </c>
      <c r="BM1131">
        <f t="shared" si="83"/>
        <v>1</v>
      </c>
      <c r="BN1131">
        <f t="shared" si="83"/>
        <v>0</v>
      </c>
      <c r="BO1131">
        <f t="shared" si="83"/>
        <v>0</v>
      </c>
      <c r="BP1131">
        <f t="shared" si="83"/>
        <v>0</v>
      </c>
    </row>
    <row r="1132" spans="3:68" x14ac:dyDescent="0.2">
      <c r="C1132" s="150" t="str">
        <f>IFERROR(VLOOKUP(TABLA!F1132,BLIOTECAS!$C$1:$E$26,3,FALSE),"")</f>
        <v>Humanidades</v>
      </c>
      <c r="D1132" s="209">
        <v>43970.591666666667</v>
      </c>
      <c r="E1132" s="209" t="s">
        <v>401</v>
      </c>
      <c r="F1132" t="s">
        <v>102</v>
      </c>
      <c r="G1132" t="s">
        <v>301</v>
      </c>
      <c r="H1132" t="s">
        <v>301</v>
      </c>
      <c r="I1132" t="s">
        <v>336</v>
      </c>
      <c r="J1132" t="s">
        <v>310</v>
      </c>
      <c r="K1132" t="s">
        <v>103</v>
      </c>
      <c r="L1132" t="s">
        <v>104</v>
      </c>
      <c r="S1132" t="s">
        <v>270</v>
      </c>
      <c r="T1132" t="s">
        <v>270</v>
      </c>
      <c r="U1132">
        <v>4</v>
      </c>
      <c r="V1132">
        <v>3</v>
      </c>
      <c r="W1132">
        <v>4</v>
      </c>
      <c r="X1132">
        <v>2</v>
      </c>
      <c r="Y1132">
        <v>1</v>
      </c>
      <c r="Z1132">
        <v>5</v>
      </c>
      <c r="AA1132">
        <v>2</v>
      </c>
      <c r="AB1132">
        <v>1</v>
      </c>
      <c r="AC1132">
        <v>4</v>
      </c>
      <c r="AD1132">
        <v>4</v>
      </c>
      <c r="AF1132">
        <v>3</v>
      </c>
      <c r="AG1132">
        <v>5</v>
      </c>
      <c r="AH1132">
        <v>4</v>
      </c>
      <c r="AI1132">
        <v>3</v>
      </c>
      <c r="AJ1132">
        <v>2</v>
      </c>
      <c r="AK1132" t="s">
        <v>270</v>
      </c>
      <c r="AL1132">
        <v>4</v>
      </c>
      <c r="AM1132">
        <v>5</v>
      </c>
      <c r="AN1132" t="s">
        <v>520</v>
      </c>
      <c r="AV1132" s="109" t="s">
        <v>270</v>
      </c>
      <c r="AW1132" t="s">
        <v>26</v>
      </c>
      <c r="AY1132">
        <v>5</v>
      </c>
      <c r="AZ1132" s="109">
        <v>5</v>
      </c>
      <c r="BA1132" s="191" t="s">
        <v>303</v>
      </c>
      <c r="BB1132" t="s">
        <v>308</v>
      </c>
      <c r="BD1132">
        <f t="shared" si="84"/>
        <v>0</v>
      </c>
      <c r="BE1132">
        <f t="shared" si="82"/>
        <v>1</v>
      </c>
      <c r="BF1132">
        <f t="shared" si="82"/>
        <v>1</v>
      </c>
      <c r="BG1132">
        <f t="shared" si="82"/>
        <v>0</v>
      </c>
      <c r="BH1132">
        <f t="shared" si="82"/>
        <v>0</v>
      </c>
      <c r="BI1132">
        <f t="shared" si="82"/>
        <v>0</v>
      </c>
      <c r="BJ1132">
        <f t="shared" si="81"/>
        <v>1</v>
      </c>
      <c r="BK1132">
        <f t="shared" si="83"/>
        <v>1</v>
      </c>
      <c r="BL1132">
        <f t="shared" si="83"/>
        <v>1</v>
      </c>
      <c r="BM1132">
        <f t="shared" si="83"/>
        <v>0</v>
      </c>
      <c r="BN1132">
        <f t="shared" si="83"/>
        <v>0</v>
      </c>
      <c r="BO1132">
        <f t="shared" si="83"/>
        <v>0</v>
      </c>
      <c r="BP1132">
        <f t="shared" si="83"/>
        <v>0</v>
      </c>
    </row>
    <row r="1133" spans="3:68" x14ac:dyDescent="0.2">
      <c r="C1133" s="150" t="str">
        <f>IFERROR(VLOOKUP(TABLA!F1133,BLIOTECAS!$C$1:$E$26,3,FALSE),"")</f>
        <v>Ciencias Sociales</v>
      </c>
      <c r="D1133" s="209">
        <v>43970.59097222222</v>
      </c>
      <c r="E1133" s="209" t="s">
        <v>407</v>
      </c>
      <c r="F1133" t="s">
        <v>99</v>
      </c>
      <c r="G1133" t="s">
        <v>301</v>
      </c>
      <c r="H1133" t="s">
        <v>300</v>
      </c>
      <c r="I1133" t="s">
        <v>315</v>
      </c>
      <c r="J1133" t="s">
        <v>309</v>
      </c>
      <c r="K1133" t="s">
        <v>97</v>
      </c>
      <c r="S1133" t="s">
        <v>270</v>
      </c>
      <c r="T1133" t="s">
        <v>270</v>
      </c>
      <c r="U1133">
        <v>5</v>
      </c>
      <c r="V1133">
        <v>2</v>
      </c>
      <c r="W1133">
        <v>1</v>
      </c>
      <c r="X1133">
        <v>3</v>
      </c>
      <c r="Y1133">
        <v>2</v>
      </c>
      <c r="Z1133">
        <v>2</v>
      </c>
      <c r="AA1133">
        <v>2</v>
      </c>
      <c r="AB1133">
        <v>3</v>
      </c>
      <c r="AC1133">
        <v>3</v>
      </c>
      <c r="AD1133">
        <v>4</v>
      </c>
      <c r="AF1133">
        <v>3</v>
      </c>
      <c r="AG1133">
        <v>4</v>
      </c>
      <c r="AH1133">
        <v>4</v>
      </c>
      <c r="AI1133">
        <v>3</v>
      </c>
      <c r="AJ1133">
        <v>3</v>
      </c>
      <c r="AK1133" t="s">
        <v>26</v>
      </c>
      <c r="AL1133">
        <v>2</v>
      </c>
      <c r="AM1133">
        <v>2</v>
      </c>
      <c r="AN1133" t="s">
        <v>502</v>
      </c>
      <c r="AV1133" s="109" t="s">
        <v>26</v>
      </c>
      <c r="AW1133" t="s">
        <v>26</v>
      </c>
      <c r="AY1133">
        <v>4</v>
      </c>
      <c r="AZ1133" s="109">
        <v>4</v>
      </c>
      <c r="BA1133" s="191" t="s">
        <v>311</v>
      </c>
      <c r="BB1133" t="s">
        <v>308</v>
      </c>
      <c r="BD1133">
        <f t="shared" si="84"/>
        <v>0</v>
      </c>
      <c r="BE1133">
        <f t="shared" si="82"/>
        <v>1</v>
      </c>
      <c r="BF1133">
        <f t="shared" si="82"/>
        <v>0</v>
      </c>
      <c r="BG1133">
        <f t="shared" si="82"/>
        <v>0</v>
      </c>
      <c r="BH1133">
        <f t="shared" si="82"/>
        <v>0</v>
      </c>
      <c r="BI1133">
        <f t="shared" si="82"/>
        <v>0</v>
      </c>
      <c r="BJ1133">
        <f t="shared" si="81"/>
        <v>0</v>
      </c>
      <c r="BK1133">
        <f t="shared" si="83"/>
        <v>1</v>
      </c>
      <c r="BL1133">
        <f t="shared" si="83"/>
        <v>1</v>
      </c>
      <c r="BM1133">
        <f t="shared" si="83"/>
        <v>0</v>
      </c>
      <c r="BN1133">
        <f t="shared" si="83"/>
        <v>1</v>
      </c>
      <c r="BO1133">
        <f t="shared" si="83"/>
        <v>0</v>
      </c>
      <c r="BP1133">
        <f t="shared" si="83"/>
        <v>0</v>
      </c>
    </row>
    <row r="1134" spans="3:68" x14ac:dyDescent="0.2">
      <c r="C1134" s="150" t="str">
        <f>IFERROR(VLOOKUP(TABLA!F1134,BLIOTECAS!$C$1:$E$26,3,FALSE),"")</f>
        <v>Ciencias Experimentales</v>
      </c>
      <c r="D1134" s="209">
        <v>43970.59097222222</v>
      </c>
      <c r="E1134" s="209" t="s">
        <v>396</v>
      </c>
      <c r="F1134" t="s">
        <v>90</v>
      </c>
      <c r="G1134" t="s">
        <v>305</v>
      </c>
      <c r="H1134" t="s">
        <v>397</v>
      </c>
      <c r="I1134" t="s">
        <v>306</v>
      </c>
      <c r="J1134" t="s">
        <v>90</v>
      </c>
      <c r="K1134" t="s">
        <v>309</v>
      </c>
      <c r="S1134" t="s">
        <v>26</v>
      </c>
      <c r="T1134" t="s">
        <v>270</v>
      </c>
      <c r="U1134">
        <v>3</v>
      </c>
      <c r="V1134">
        <v>3</v>
      </c>
      <c r="W1134">
        <v>4</v>
      </c>
      <c r="X1134">
        <v>1</v>
      </c>
      <c r="Y1134">
        <v>5</v>
      </c>
      <c r="Z1134">
        <v>5</v>
      </c>
      <c r="AA1134">
        <v>5</v>
      </c>
      <c r="AB1134">
        <v>3</v>
      </c>
      <c r="AC1134">
        <v>5</v>
      </c>
      <c r="AD1134">
        <v>5</v>
      </c>
      <c r="AF1134">
        <v>3</v>
      </c>
      <c r="AG1134">
        <v>5</v>
      </c>
      <c r="AH1134">
        <v>3</v>
      </c>
      <c r="AJ1134">
        <v>5</v>
      </c>
      <c r="AK1134" t="s">
        <v>26</v>
      </c>
      <c r="AL1134">
        <v>4</v>
      </c>
      <c r="AM1134">
        <v>4</v>
      </c>
      <c r="AN1134" t="s">
        <v>345</v>
      </c>
      <c r="AV1134" s="109" t="s">
        <v>26</v>
      </c>
      <c r="AW1134" t="s">
        <v>26</v>
      </c>
      <c r="AY1134">
        <v>5</v>
      </c>
      <c r="AZ1134" s="109">
        <v>4</v>
      </c>
      <c r="BA1134" s="191" t="s">
        <v>303</v>
      </c>
      <c r="BD1134">
        <f t="shared" si="84"/>
        <v>1</v>
      </c>
      <c r="BE1134">
        <f t="shared" si="82"/>
        <v>0</v>
      </c>
      <c r="BF1134">
        <f t="shared" si="82"/>
        <v>0</v>
      </c>
      <c r="BG1134">
        <f t="shared" si="82"/>
        <v>0</v>
      </c>
      <c r="BH1134">
        <f t="shared" si="82"/>
        <v>0</v>
      </c>
      <c r="BI1134">
        <f t="shared" si="82"/>
        <v>0</v>
      </c>
      <c r="BJ1134">
        <f t="shared" si="81"/>
        <v>0</v>
      </c>
      <c r="BK1134">
        <f t="shared" si="83"/>
        <v>0</v>
      </c>
      <c r="BL1134">
        <f t="shared" si="83"/>
        <v>0</v>
      </c>
      <c r="BM1134">
        <f t="shared" si="83"/>
        <v>1</v>
      </c>
      <c r="BN1134">
        <f t="shared" si="83"/>
        <v>0</v>
      </c>
      <c r="BO1134">
        <f t="shared" si="83"/>
        <v>0</v>
      </c>
      <c r="BP1134">
        <f t="shared" si="83"/>
        <v>0</v>
      </c>
    </row>
    <row r="1135" spans="3:68" x14ac:dyDescent="0.2">
      <c r="C1135" s="150" t="str">
        <f>IFERROR(VLOOKUP(TABLA!F1135,BLIOTECAS!$C$1:$E$26,3,FALSE),"")</f>
        <v>Ciencias Experimentales</v>
      </c>
      <c r="D1135" s="209">
        <v>43970.590277777781</v>
      </c>
      <c r="E1135" s="209" t="s">
        <v>396</v>
      </c>
      <c r="F1135" t="s">
        <v>94</v>
      </c>
      <c r="G1135" t="s">
        <v>305</v>
      </c>
      <c r="H1135" t="s">
        <v>305</v>
      </c>
      <c r="I1135" t="s">
        <v>306</v>
      </c>
      <c r="J1135" t="s">
        <v>309</v>
      </c>
      <c r="K1135" t="s">
        <v>94</v>
      </c>
      <c r="L1135" t="s">
        <v>96</v>
      </c>
      <c r="S1135" t="s">
        <v>270</v>
      </c>
      <c r="T1135" t="s">
        <v>270</v>
      </c>
      <c r="U1135">
        <v>4</v>
      </c>
      <c r="V1135">
        <v>1</v>
      </c>
      <c r="W1135">
        <v>1</v>
      </c>
      <c r="X1135">
        <v>2</v>
      </c>
      <c r="Y1135">
        <v>5</v>
      </c>
      <c r="Z1135">
        <v>5</v>
      </c>
      <c r="AA1135">
        <v>5</v>
      </c>
      <c r="AB1135">
        <v>1</v>
      </c>
      <c r="AC1135">
        <v>5</v>
      </c>
      <c r="AD1135">
        <v>5</v>
      </c>
      <c r="AF1135">
        <v>3</v>
      </c>
      <c r="AG1135">
        <v>3</v>
      </c>
      <c r="AH1135">
        <v>5</v>
      </c>
      <c r="AI1135">
        <v>3</v>
      </c>
      <c r="AJ1135">
        <v>3</v>
      </c>
      <c r="AK1135" t="s">
        <v>26</v>
      </c>
      <c r="AL1135">
        <v>4</v>
      </c>
      <c r="AM1135">
        <v>3</v>
      </c>
      <c r="AN1135" t="s">
        <v>483</v>
      </c>
      <c r="AV1135" s="109" t="s">
        <v>270</v>
      </c>
      <c r="AW1135" t="s">
        <v>26</v>
      </c>
      <c r="AY1135">
        <v>3</v>
      </c>
      <c r="AZ1135" s="109">
        <v>3</v>
      </c>
      <c r="BA1135" s="191" t="s">
        <v>311</v>
      </c>
      <c r="BB1135" t="s">
        <v>317</v>
      </c>
      <c r="BD1135">
        <f t="shared" si="84"/>
        <v>1</v>
      </c>
      <c r="BE1135">
        <f t="shared" si="82"/>
        <v>0</v>
      </c>
      <c r="BF1135">
        <f t="shared" si="82"/>
        <v>0</v>
      </c>
      <c r="BG1135">
        <f t="shared" ref="BE1135:BI1186" si="85">IF(IFERROR(FIND(BG$1,$I1135,1),0)&lt;&gt;0,1,0)</f>
        <v>0</v>
      </c>
      <c r="BH1135">
        <f t="shared" si="85"/>
        <v>0</v>
      </c>
      <c r="BI1135">
        <f t="shared" si="85"/>
        <v>0</v>
      </c>
      <c r="BJ1135">
        <f t="shared" si="81"/>
        <v>1</v>
      </c>
      <c r="BK1135">
        <f t="shared" si="83"/>
        <v>0</v>
      </c>
      <c r="BL1135">
        <f t="shared" si="83"/>
        <v>1</v>
      </c>
      <c r="BM1135">
        <f t="shared" si="83"/>
        <v>0</v>
      </c>
      <c r="BN1135">
        <f t="shared" si="83"/>
        <v>0</v>
      </c>
      <c r="BO1135">
        <f t="shared" si="83"/>
        <v>0</v>
      </c>
      <c r="BP1135">
        <f t="shared" si="83"/>
        <v>0</v>
      </c>
    </row>
    <row r="1136" spans="3:68" x14ac:dyDescent="0.2">
      <c r="C1136" s="150" t="str">
        <f>IFERROR(VLOOKUP(TABLA!F1136,BLIOTECAS!$C$1:$E$26,3,FALSE),"")</f>
        <v>Ciencias Experimentales</v>
      </c>
      <c r="D1136" s="209">
        <v>43970.590277777781</v>
      </c>
      <c r="E1136" s="209" t="s">
        <v>396</v>
      </c>
      <c r="F1136" t="s">
        <v>223</v>
      </c>
      <c r="G1136" t="s">
        <v>300</v>
      </c>
      <c r="H1136" t="s">
        <v>320</v>
      </c>
      <c r="I1136" t="s">
        <v>306</v>
      </c>
      <c r="J1136" t="s">
        <v>223</v>
      </c>
      <c r="S1136" t="s">
        <v>26</v>
      </c>
      <c r="T1136" t="s">
        <v>270</v>
      </c>
      <c r="U1136">
        <v>2</v>
      </c>
      <c r="V1136">
        <v>1</v>
      </c>
      <c r="W1136">
        <v>1</v>
      </c>
      <c r="X1136">
        <v>1</v>
      </c>
      <c r="Y1136">
        <v>5</v>
      </c>
      <c r="Z1136">
        <v>2</v>
      </c>
      <c r="AA1136">
        <v>5</v>
      </c>
      <c r="AB1136">
        <v>1</v>
      </c>
      <c r="AC1136">
        <v>4</v>
      </c>
      <c r="AD1136">
        <v>4</v>
      </c>
      <c r="AF1136">
        <v>3</v>
      </c>
      <c r="AG1136">
        <v>3</v>
      </c>
      <c r="AH1136">
        <v>3</v>
      </c>
      <c r="AI1136">
        <v>3</v>
      </c>
      <c r="AJ1136">
        <v>4</v>
      </c>
      <c r="AK1136" t="s">
        <v>26</v>
      </c>
      <c r="AL1136">
        <v>3</v>
      </c>
      <c r="AM1136">
        <v>2</v>
      </c>
      <c r="AN1136" t="s">
        <v>345</v>
      </c>
      <c r="AV1136" s="109" t="s">
        <v>26</v>
      </c>
      <c r="AW1136" t="s">
        <v>26</v>
      </c>
      <c r="AY1136">
        <v>4</v>
      </c>
      <c r="AZ1136" s="109">
        <v>4</v>
      </c>
      <c r="BA1136" s="191" t="s">
        <v>319</v>
      </c>
      <c r="BD1136">
        <f t="shared" si="84"/>
        <v>1</v>
      </c>
      <c r="BE1136">
        <f t="shared" si="85"/>
        <v>0</v>
      </c>
      <c r="BF1136">
        <f t="shared" si="85"/>
        <v>0</v>
      </c>
      <c r="BG1136">
        <f t="shared" si="85"/>
        <v>0</v>
      </c>
      <c r="BH1136">
        <f t="shared" si="85"/>
        <v>0</v>
      </c>
      <c r="BI1136">
        <f t="shared" si="85"/>
        <v>0</v>
      </c>
      <c r="BJ1136">
        <f t="shared" si="81"/>
        <v>0</v>
      </c>
      <c r="BK1136">
        <f t="shared" si="83"/>
        <v>0</v>
      </c>
      <c r="BL1136">
        <f t="shared" si="83"/>
        <v>0</v>
      </c>
      <c r="BM1136">
        <f t="shared" si="83"/>
        <v>1</v>
      </c>
      <c r="BN1136">
        <f t="shared" si="83"/>
        <v>0</v>
      </c>
      <c r="BO1136">
        <f t="shared" si="83"/>
        <v>0</v>
      </c>
      <c r="BP1136">
        <f t="shared" si="83"/>
        <v>0</v>
      </c>
    </row>
    <row r="1137" spans="3:68" x14ac:dyDescent="0.2">
      <c r="C1137" s="150" t="str">
        <f>IFERROR(VLOOKUP(TABLA!F1137,BLIOTECAS!$C$1:$E$26,3,FALSE),"")</f>
        <v>Ciencias Experimentales</v>
      </c>
      <c r="D1137" s="209">
        <v>43970.590277777781</v>
      </c>
      <c r="E1137" s="209" t="s">
        <v>396</v>
      </c>
      <c r="F1137" t="s">
        <v>223</v>
      </c>
      <c r="G1137" t="s">
        <v>301</v>
      </c>
      <c r="H1137" t="s">
        <v>300</v>
      </c>
      <c r="I1137" t="s">
        <v>306</v>
      </c>
      <c r="J1137" t="s">
        <v>223</v>
      </c>
      <c r="K1137" t="s">
        <v>309</v>
      </c>
      <c r="L1137" t="s">
        <v>96</v>
      </c>
      <c r="S1137" t="s">
        <v>270</v>
      </c>
      <c r="T1137" t="s">
        <v>270</v>
      </c>
      <c r="U1137">
        <v>4</v>
      </c>
      <c r="V1137">
        <v>1</v>
      </c>
      <c r="W1137">
        <v>3</v>
      </c>
      <c r="X1137">
        <v>1</v>
      </c>
      <c r="Y1137">
        <v>4</v>
      </c>
      <c r="Z1137">
        <v>4</v>
      </c>
      <c r="AA1137">
        <v>5</v>
      </c>
      <c r="AB1137">
        <v>3</v>
      </c>
      <c r="AC1137">
        <v>4</v>
      </c>
      <c r="AD1137">
        <v>5</v>
      </c>
      <c r="AF1137">
        <v>3</v>
      </c>
      <c r="AG1137">
        <v>4</v>
      </c>
      <c r="AH1137">
        <v>2</v>
      </c>
      <c r="AI1137">
        <v>2</v>
      </c>
      <c r="AJ1137">
        <v>4</v>
      </c>
      <c r="AK1137" t="s">
        <v>26</v>
      </c>
      <c r="AL1137">
        <v>3</v>
      </c>
      <c r="AM1137">
        <v>4</v>
      </c>
      <c r="AN1137" t="s">
        <v>408</v>
      </c>
      <c r="AV1137" s="109" t="s">
        <v>26</v>
      </c>
      <c r="AW1137" t="s">
        <v>26</v>
      </c>
      <c r="AY1137">
        <v>4</v>
      </c>
      <c r="AZ1137" s="109">
        <v>5</v>
      </c>
      <c r="BA1137" s="191" t="s">
        <v>311</v>
      </c>
      <c r="BB1137" t="s">
        <v>317</v>
      </c>
      <c r="BD1137">
        <f t="shared" si="84"/>
        <v>1</v>
      </c>
      <c r="BE1137">
        <f t="shared" si="85"/>
        <v>0</v>
      </c>
      <c r="BF1137">
        <f t="shared" si="85"/>
        <v>0</v>
      </c>
      <c r="BG1137">
        <f t="shared" si="85"/>
        <v>0</v>
      </c>
      <c r="BH1137">
        <f t="shared" si="85"/>
        <v>0</v>
      </c>
      <c r="BI1137">
        <f t="shared" si="85"/>
        <v>0</v>
      </c>
      <c r="BJ1137">
        <f t="shared" si="81"/>
        <v>1</v>
      </c>
      <c r="BK1137">
        <f t="shared" si="83"/>
        <v>0</v>
      </c>
      <c r="BL1137">
        <f t="shared" si="83"/>
        <v>1</v>
      </c>
      <c r="BM1137">
        <f t="shared" si="83"/>
        <v>1</v>
      </c>
      <c r="BN1137">
        <f t="shared" si="83"/>
        <v>0</v>
      </c>
      <c r="BO1137">
        <f t="shared" si="83"/>
        <v>0</v>
      </c>
      <c r="BP1137">
        <f t="shared" si="83"/>
        <v>0</v>
      </c>
    </row>
    <row r="1138" spans="3:68" x14ac:dyDescent="0.2">
      <c r="C1138" s="150" t="str">
        <f>IFERROR(VLOOKUP(TABLA!F1138,BLIOTECAS!$C$1:$E$26,3,FALSE),"")</f>
        <v>Ciencias Experimentales</v>
      </c>
      <c r="D1138" s="209">
        <v>43970.590277777781</v>
      </c>
      <c r="E1138" s="209" t="s">
        <v>396</v>
      </c>
      <c r="F1138" t="s">
        <v>105</v>
      </c>
      <c r="G1138" t="s">
        <v>305</v>
      </c>
      <c r="H1138" t="s">
        <v>320</v>
      </c>
      <c r="I1138" t="s">
        <v>306</v>
      </c>
      <c r="J1138" t="s">
        <v>105</v>
      </c>
      <c r="K1138" t="s">
        <v>96</v>
      </c>
      <c r="S1138" t="s">
        <v>270</v>
      </c>
      <c r="T1138" t="s">
        <v>270</v>
      </c>
      <c r="U1138">
        <v>2</v>
      </c>
      <c r="V1138">
        <v>1</v>
      </c>
      <c r="W1138">
        <v>1</v>
      </c>
      <c r="X1138">
        <v>1</v>
      </c>
      <c r="Y1138">
        <v>5</v>
      </c>
      <c r="Z1138">
        <v>3</v>
      </c>
      <c r="AA1138">
        <v>5</v>
      </c>
      <c r="AB1138">
        <v>1</v>
      </c>
      <c r="AC1138">
        <v>3</v>
      </c>
      <c r="AD1138">
        <v>5</v>
      </c>
      <c r="AF1138">
        <v>3</v>
      </c>
      <c r="AG1138">
        <v>3</v>
      </c>
      <c r="AH1138">
        <v>4</v>
      </c>
      <c r="AI1138">
        <v>3</v>
      </c>
      <c r="AJ1138">
        <v>4</v>
      </c>
      <c r="AK1138" t="s">
        <v>26</v>
      </c>
      <c r="AL1138">
        <v>3</v>
      </c>
      <c r="AM1138">
        <v>3</v>
      </c>
      <c r="AN1138" t="s">
        <v>408</v>
      </c>
      <c r="AV1138" s="109" t="s">
        <v>26</v>
      </c>
      <c r="AW1138" t="s">
        <v>26</v>
      </c>
      <c r="AY1138">
        <v>4</v>
      </c>
      <c r="AZ1138" s="109">
        <v>4</v>
      </c>
      <c r="BA1138" s="191" t="s">
        <v>311</v>
      </c>
      <c r="BB1138" t="s">
        <v>308</v>
      </c>
      <c r="BD1138">
        <f t="shared" si="84"/>
        <v>1</v>
      </c>
      <c r="BE1138">
        <f t="shared" si="85"/>
        <v>0</v>
      </c>
      <c r="BF1138">
        <f t="shared" si="85"/>
        <v>0</v>
      </c>
      <c r="BG1138">
        <f t="shared" si="85"/>
        <v>0</v>
      </c>
      <c r="BH1138">
        <f t="shared" si="85"/>
        <v>0</v>
      </c>
      <c r="BI1138">
        <f t="shared" si="85"/>
        <v>0</v>
      </c>
      <c r="BJ1138">
        <f t="shared" si="81"/>
        <v>1</v>
      </c>
      <c r="BK1138">
        <f t="shared" si="83"/>
        <v>0</v>
      </c>
      <c r="BL1138">
        <f t="shared" si="83"/>
        <v>1</v>
      </c>
      <c r="BM1138">
        <f t="shared" si="83"/>
        <v>1</v>
      </c>
      <c r="BN1138">
        <f t="shared" si="83"/>
        <v>0</v>
      </c>
      <c r="BO1138">
        <f t="shared" si="83"/>
        <v>0</v>
      </c>
      <c r="BP1138">
        <f t="shared" si="83"/>
        <v>0</v>
      </c>
    </row>
    <row r="1139" spans="3:68" x14ac:dyDescent="0.2">
      <c r="C1139" s="150" t="str">
        <f>IFERROR(VLOOKUP(TABLA!F1139,BLIOTECAS!$C$1:$E$26,3,FALSE),"")</f>
        <v>Ciencias de la Salud</v>
      </c>
      <c r="D1139" s="209">
        <v>43970.590277777781</v>
      </c>
      <c r="E1139" s="209" t="s">
        <v>396</v>
      </c>
      <c r="F1139" t="s">
        <v>101</v>
      </c>
      <c r="G1139" t="s">
        <v>305</v>
      </c>
      <c r="H1139" t="s">
        <v>300</v>
      </c>
      <c r="I1139" t="s">
        <v>315</v>
      </c>
      <c r="J1139" t="s">
        <v>101</v>
      </c>
      <c r="K1139" t="s">
        <v>106</v>
      </c>
      <c r="S1139" t="s">
        <v>26</v>
      </c>
      <c r="T1139" t="s">
        <v>270</v>
      </c>
      <c r="U1139">
        <v>5</v>
      </c>
      <c r="V1139">
        <v>2</v>
      </c>
      <c r="W1139">
        <v>4</v>
      </c>
      <c r="X1139">
        <v>1</v>
      </c>
      <c r="Y1139">
        <v>5</v>
      </c>
      <c r="Z1139">
        <v>4</v>
      </c>
      <c r="AA1139">
        <v>4</v>
      </c>
      <c r="AB1139">
        <v>2</v>
      </c>
      <c r="AC1139">
        <v>4</v>
      </c>
      <c r="AD1139">
        <v>5</v>
      </c>
      <c r="AF1139">
        <v>4</v>
      </c>
      <c r="AG1139">
        <v>5</v>
      </c>
      <c r="AH1139">
        <v>4</v>
      </c>
      <c r="AI1139">
        <v>3</v>
      </c>
      <c r="AJ1139">
        <v>5</v>
      </c>
      <c r="AK1139" t="s">
        <v>26</v>
      </c>
      <c r="AL1139">
        <v>5</v>
      </c>
      <c r="AM1139">
        <v>5</v>
      </c>
      <c r="AN1139" t="s">
        <v>345</v>
      </c>
      <c r="AV1139" s="109" t="s">
        <v>26</v>
      </c>
      <c r="AW1139" t="s">
        <v>26</v>
      </c>
      <c r="AY1139">
        <v>5</v>
      </c>
      <c r="AZ1139" s="109">
        <v>5</v>
      </c>
      <c r="BA1139" s="191" t="s">
        <v>303</v>
      </c>
      <c r="BB1139" t="s">
        <v>308</v>
      </c>
      <c r="BD1139">
        <f t="shared" si="84"/>
        <v>0</v>
      </c>
      <c r="BE1139">
        <f t="shared" si="85"/>
        <v>1</v>
      </c>
      <c r="BF1139">
        <f t="shared" si="85"/>
        <v>0</v>
      </c>
      <c r="BG1139">
        <f t="shared" si="85"/>
        <v>0</v>
      </c>
      <c r="BH1139">
        <f t="shared" si="85"/>
        <v>0</v>
      </c>
      <c r="BI1139">
        <f t="shared" si="85"/>
        <v>0</v>
      </c>
      <c r="BJ1139">
        <f t="shared" si="81"/>
        <v>0</v>
      </c>
      <c r="BK1139">
        <f t="shared" si="83"/>
        <v>0</v>
      </c>
      <c r="BL1139">
        <f t="shared" si="83"/>
        <v>0</v>
      </c>
      <c r="BM1139">
        <f t="shared" si="83"/>
        <v>1</v>
      </c>
      <c r="BN1139">
        <f t="shared" si="83"/>
        <v>0</v>
      </c>
      <c r="BO1139">
        <f t="shared" si="83"/>
        <v>0</v>
      </c>
      <c r="BP1139">
        <f t="shared" si="83"/>
        <v>0</v>
      </c>
    </row>
    <row r="1140" spans="3:68" x14ac:dyDescent="0.2">
      <c r="C1140" s="150" t="str">
        <f>IFERROR(VLOOKUP(TABLA!F1140,BLIOTECAS!$C$1:$E$26,3,FALSE),"")</f>
        <v>Humanidades</v>
      </c>
      <c r="D1140" s="209">
        <v>43970.590277777781</v>
      </c>
      <c r="E1140" s="209" t="s">
        <v>396</v>
      </c>
      <c r="F1140" t="s">
        <v>102</v>
      </c>
      <c r="G1140" t="s">
        <v>300</v>
      </c>
      <c r="H1140" t="s">
        <v>320</v>
      </c>
      <c r="I1140" t="s">
        <v>316</v>
      </c>
      <c r="J1140" t="s">
        <v>309</v>
      </c>
      <c r="K1140" t="s">
        <v>310</v>
      </c>
      <c r="S1140" t="s">
        <v>26</v>
      </c>
      <c r="T1140" t="s">
        <v>26</v>
      </c>
      <c r="U1140">
        <v>1</v>
      </c>
      <c r="V1140">
        <v>1</v>
      </c>
      <c r="W1140">
        <v>1</v>
      </c>
      <c r="X1140">
        <v>5</v>
      </c>
      <c r="Y1140">
        <v>4</v>
      </c>
      <c r="Z1140">
        <v>5</v>
      </c>
      <c r="AA1140">
        <v>3</v>
      </c>
      <c r="AB1140">
        <v>4</v>
      </c>
      <c r="AC1140">
        <v>3</v>
      </c>
      <c r="AD1140">
        <v>3</v>
      </c>
      <c r="AF1140">
        <v>1</v>
      </c>
      <c r="AG1140">
        <v>3</v>
      </c>
      <c r="AH1140">
        <v>2</v>
      </c>
      <c r="AI1140">
        <v>3</v>
      </c>
      <c r="AJ1140">
        <v>3</v>
      </c>
      <c r="AK1140" t="s">
        <v>26</v>
      </c>
      <c r="AL1140">
        <v>3</v>
      </c>
      <c r="AM1140">
        <v>4</v>
      </c>
      <c r="AN1140" t="s">
        <v>405</v>
      </c>
      <c r="AV1140" s="109" t="s">
        <v>270</v>
      </c>
      <c r="AW1140" t="s">
        <v>26</v>
      </c>
      <c r="AY1140">
        <v>5</v>
      </c>
      <c r="AZ1140" s="109">
        <v>5</v>
      </c>
      <c r="BA1140" s="191" t="s">
        <v>319</v>
      </c>
      <c r="BB1140" t="s">
        <v>317</v>
      </c>
      <c r="BD1140">
        <f t="shared" si="84"/>
        <v>0</v>
      </c>
      <c r="BE1140">
        <f t="shared" si="85"/>
        <v>0</v>
      </c>
      <c r="BF1140">
        <f t="shared" si="85"/>
        <v>0</v>
      </c>
      <c r="BG1140">
        <f t="shared" si="85"/>
        <v>1</v>
      </c>
      <c r="BH1140">
        <f t="shared" si="85"/>
        <v>0</v>
      </c>
      <c r="BI1140">
        <f t="shared" si="85"/>
        <v>0</v>
      </c>
      <c r="BJ1140">
        <f t="shared" si="81"/>
        <v>1</v>
      </c>
      <c r="BK1140">
        <f t="shared" si="83"/>
        <v>1</v>
      </c>
      <c r="BL1140">
        <f t="shared" si="83"/>
        <v>1</v>
      </c>
      <c r="BM1140">
        <f t="shared" si="83"/>
        <v>1</v>
      </c>
      <c r="BN1140">
        <f t="shared" si="83"/>
        <v>0</v>
      </c>
      <c r="BO1140">
        <f t="shared" si="83"/>
        <v>0</v>
      </c>
      <c r="BP1140">
        <f t="shared" si="83"/>
        <v>0</v>
      </c>
    </row>
    <row r="1141" spans="3:68" x14ac:dyDescent="0.2">
      <c r="C1141" s="150" t="str">
        <f>IFERROR(VLOOKUP(TABLA!F1141,BLIOTECAS!$C$1:$E$26,3,FALSE),"")</f>
        <v>Ciencias Experimentales</v>
      </c>
      <c r="D1141" s="209">
        <v>43970.590277777781</v>
      </c>
      <c r="E1141" s="209" t="s">
        <v>407</v>
      </c>
      <c r="F1141" t="s">
        <v>98</v>
      </c>
      <c r="G1141" t="s">
        <v>305</v>
      </c>
      <c r="H1141" t="s">
        <v>300</v>
      </c>
      <c r="I1141" t="s">
        <v>526</v>
      </c>
      <c r="J1141" t="s">
        <v>98</v>
      </c>
      <c r="K1141" t="s">
        <v>309</v>
      </c>
      <c r="M1141" t="s">
        <v>839</v>
      </c>
      <c r="S1141" t="s">
        <v>26</v>
      </c>
      <c r="T1141" t="s">
        <v>270</v>
      </c>
      <c r="U1141">
        <v>1</v>
      </c>
      <c r="V1141">
        <v>1</v>
      </c>
      <c r="W1141">
        <v>3</v>
      </c>
      <c r="X1141">
        <v>4</v>
      </c>
      <c r="Y1141">
        <v>5</v>
      </c>
      <c r="Z1141">
        <v>4</v>
      </c>
      <c r="AA1141">
        <v>5</v>
      </c>
      <c r="AB1141">
        <v>4</v>
      </c>
      <c r="AC1141">
        <v>3</v>
      </c>
      <c r="AD1141">
        <v>5</v>
      </c>
      <c r="AF1141">
        <v>4</v>
      </c>
      <c r="AG1141">
        <v>5</v>
      </c>
      <c r="AH1141">
        <v>4</v>
      </c>
      <c r="AI1141">
        <v>3</v>
      </c>
      <c r="AJ1141">
        <v>3</v>
      </c>
      <c r="AK1141" t="s">
        <v>26</v>
      </c>
      <c r="AL1141">
        <v>4</v>
      </c>
      <c r="AM1141">
        <v>4</v>
      </c>
      <c r="AN1141" t="s">
        <v>408</v>
      </c>
      <c r="AV1141" s="109" t="s">
        <v>26</v>
      </c>
      <c r="AW1141" t="s">
        <v>26</v>
      </c>
      <c r="AY1141">
        <v>5</v>
      </c>
      <c r="AZ1141" s="109">
        <v>5</v>
      </c>
      <c r="BA1141" s="191" t="s">
        <v>311</v>
      </c>
      <c r="BB1141" t="s">
        <v>317</v>
      </c>
      <c r="BD1141">
        <f t="shared" si="84"/>
        <v>0</v>
      </c>
      <c r="BE1141">
        <f t="shared" si="85"/>
        <v>1</v>
      </c>
      <c r="BF1141">
        <f t="shared" si="85"/>
        <v>0</v>
      </c>
      <c r="BG1141">
        <f t="shared" si="85"/>
        <v>0</v>
      </c>
      <c r="BH1141">
        <f t="shared" si="85"/>
        <v>1</v>
      </c>
      <c r="BI1141">
        <f t="shared" si="85"/>
        <v>0</v>
      </c>
      <c r="BJ1141">
        <f t="shared" si="81"/>
        <v>1</v>
      </c>
      <c r="BK1141">
        <f t="shared" si="83"/>
        <v>0</v>
      </c>
      <c r="BL1141">
        <f t="shared" si="83"/>
        <v>1</v>
      </c>
      <c r="BM1141">
        <f t="shared" si="83"/>
        <v>1</v>
      </c>
      <c r="BN1141">
        <f t="shared" si="83"/>
        <v>0</v>
      </c>
      <c r="BO1141">
        <f t="shared" si="83"/>
        <v>0</v>
      </c>
      <c r="BP1141">
        <f t="shared" si="83"/>
        <v>0</v>
      </c>
    </row>
    <row r="1142" spans="3:68" x14ac:dyDescent="0.2">
      <c r="C1142" s="150" t="str">
        <f>IFERROR(VLOOKUP(TABLA!F1142,BLIOTECAS!$C$1:$E$26,3,FALSE),"")</f>
        <v>Ciencias de la Salud</v>
      </c>
      <c r="D1142" s="209">
        <v>43970.589583333334</v>
      </c>
      <c r="E1142" s="209" t="s">
        <v>396</v>
      </c>
      <c r="F1142" t="s">
        <v>109</v>
      </c>
      <c r="G1142" t="s">
        <v>300</v>
      </c>
      <c r="H1142" t="s">
        <v>320</v>
      </c>
      <c r="I1142" t="s">
        <v>315</v>
      </c>
      <c r="J1142" t="s">
        <v>109</v>
      </c>
      <c r="K1142" t="s">
        <v>101</v>
      </c>
      <c r="S1142" t="s">
        <v>26</v>
      </c>
      <c r="T1142" t="s">
        <v>26</v>
      </c>
      <c r="U1142">
        <v>2</v>
      </c>
      <c r="V1142">
        <v>2</v>
      </c>
      <c r="W1142">
        <v>2</v>
      </c>
      <c r="X1142">
        <v>1</v>
      </c>
      <c r="Y1142">
        <v>5</v>
      </c>
      <c r="Z1142">
        <v>5</v>
      </c>
      <c r="AA1142">
        <v>5</v>
      </c>
      <c r="AB1142">
        <v>1</v>
      </c>
      <c r="AC1142">
        <v>5</v>
      </c>
      <c r="AD1142">
        <v>4</v>
      </c>
      <c r="AF1142">
        <v>4</v>
      </c>
      <c r="AG1142">
        <v>5</v>
      </c>
      <c r="AH1142">
        <v>5</v>
      </c>
      <c r="AI1142">
        <v>4</v>
      </c>
      <c r="AJ1142">
        <v>4</v>
      </c>
      <c r="AK1142" t="s">
        <v>26</v>
      </c>
      <c r="AL1142">
        <v>4</v>
      </c>
      <c r="AM1142">
        <v>3</v>
      </c>
      <c r="AN1142" t="s">
        <v>408</v>
      </c>
      <c r="AV1142" s="109" t="s">
        <v>270</v>
      </c>
      <c r="AW1142" t="s">
        <v>270</v>
      </c>
      <c r="AX1142" t="s">
        <v>313</v>
      </c>
      <c r="AY1142">
        <v>4</v>
      </c>
      <c r="AZ1142" s="109">
        <v>5</v>
      </c>
      <c r="BA1142" s="191" t="s">
        <v>311</v>
      </c>
      <c r="BB1142" t="s">
        <v>308</v>
      </c>
      <c r="BD1142">
        <f t="shared" si="84"/>
        <v>0</v>
      </c>
      <c r="BE1142">
        <f t="shared" si="85"/>
        <v>1</v>
      </c>
      <c r="BF1142">
        <f t="shared" si="85"/>
        <v>0</v>
      </c>
      <c r="BG1142">
        <f t="shared" si="85"/>
        <v>0</v>
      </c>
      <c r="BH1142">
        <f t="shared" si="85"/>
        <v>0</v>
      </c>
      <c r="BI1142">
        <f t="shared" si="85"/>
        <v>0</v>
      </c>
      <c r="BJ1142">
        <f t="shared" ref="BJ1142:BJ1205" si="86">IF(IFERROR(FIND(BJ$1,$AN1142,1),0)&lt;&gt;0,1,0)</f>
        <v>1</v>
      </c>
      <c r="BK1142">
        <f t="shared" si="83"/>
        <v>0</v>
      </c>
      <c r="BL1142">
        <f t="shared" si="83"/>
        <v>1</v>
      </c>
      <c r="BM1142">
        <f t="shared" si="83"/>
        <v>1</v>
      </c>
      <c r="BN1142">
        <f t="shared" si="83"/>
        <v>0</v>
      </c>
      <c r="BO1142">
        <f t="shared" si="83"/>
        <v>0</v>
      </c>
      <c r="BP1142">
        <f t="shared" si="83"/>
        <v>0</v>
      </c>
    </row>
    <row r="1143" spans="3:68" x14ac:dyDescent="0.2">
      <c r="C1143" s="150" t="str">
        <f>IFERROR(VLOOKUP(TABLA!F1143,BLIOTECAS!$C$1:$E$26,3,FALSE),"")</f>
        <v>Ciencias Sociales</v>
      </c>
      <c r="D1143" s="209">
        <v>43970.589583333334</v>
      </c>
      <c r="E1143" s="209" t="s">
        <v>396</v>
      </c>
      <c r="F1143" t="s">
        <v>221</v>
      </c>
      <c r="G1143" t="s">
        <v>397</v>
      </c>
      <c r="H1143" t="s">
        <v>320</v>
      </c>
      <c r="I1143" t="s">
        <v>306</v>
      </c>
      <c r="J1143" t="s">
        <v>104</v>
      </c>
      <c r="K1143" t="s">
        <v>309</v>
      </c>
      <c r="M1143" t="s">
        <v>600</v>
      </c>
      <c r="S1143" t="s">
        <v>270</v>
      </c>
      <c r="T1143" t="s">
        <v>270</v>
      </c>
      <c r="U1143">
        <v>1</v>
      </c>
      <c r="V1143">
        <v>1</v>
      </c>
      <c r="W1143">
        <v>1</v>
      </c>
      <c r="X1143">
        <v>1</v>
      </c>
      <c r="Y1143">
        <v>5</v>
      </c>
      <c r="Z1143">
        <v>5</v>
      </c>
      <c r="AA1143">
        <v>5</v>
      </c>
      <c r="AB1143">
        <v>3</v>
      </c>
      <c r="AC1143">
        <v>3</v>
      </c>
      <c r="AD1143">
        <v>2</v>
      </c>
      <c r="AF1143">
        <v>3</v>
      </c>
      <c r="AG1143">
        <v>3</v>
      </c>
      <c r="AH1143">
        <v>4</v>
      </c>
      <c r="AI1143">
        <v>3</v>
      </c>
      <c r="AJ1143">
        <v>3</v>
      </c>
      <c r="AK1143" t="s">
        <v>26</v>
      </c>
      <c r="AL1143">
        <v>3</v>
      </c>
      <c r="AM1143">
        <v>3</v>
      </c>
      <c r="AN1143" t="s">
        <v>408</v>
      </c>
      <c r="AV1143" s="109" t="s">
        <v>26</v>
      </c>
      <c r="AW1143" t="s">
        <v>26</v>
      </c>
      <c r="AY1143">
        <v>4</v>
      </c>
      <c r="AZ1143" s="109">
        <v>2</v>
      </c>
      <c r="BA1143" s="191" t="s">
        <v>311</v>
      </c>
      <c r="BB1143" t="s">
        <v>317</v>
      </c>
      <c r="BD1143">
        <f t="shared" si="84"/>
        <v>1</v>
      </c>
      <c r="BE1143">
        <f t="shared" si="85"/>
        <v>0</v>
      </c>
      <c r="BF1143">
        <f t="shared" si="85"/>
        <v>0</v>
      </c>
      <c r="BG1143">
        <f t="shared" si="85"/>
        <v>0</v>
      </c>
      <c r="BH1143">
        <f t="shared" si="85"/>
        <v>0</v>
      </c>
      <c r="BI1143">
        <f t="shared" si="85"/>
        <v>0</v>
      </c>
      <c r="BJ1143">
        <f t="shared" si="86"/>
        <v>1</v>
      </c>
      <c r="BK1143">
        <f t="shared" si="83"/>
        <v>0</v>
      </c>
      <c r="BL1143">
        <f t="shared" si="83"/>
        <v>1</v>
      </c>
      <c r="BM1143">
        <f t="shared" si="83"/>
        <v>1</v>
      </c>
      <c r="BN1143">
        <f t="shared" si="83"/>
        <v>0</v>
      </c>
      <c r="BO1143">
        <f t="shared" si="83"/>
        <v>0</v>
      </c>
      <c r="BP1143">
        <f t="shared" si="83"/>
        <v>0</v>
      </c>
    </row>
    <row r="1144" spans="3:68" x14ac:dyDescent="0.2">
      <c r="C1144" s="150" t="str">
        <f>IFERROR(VLOOKUP(TABLA!F1144,BLIOTECAS!$C$1:$E$26,3,FALSE),"")</f>
        <v>Humanidades</v>
      </c>
      <c r="D1144" s="209">
        <v>43970.589583333334</v>
      </c>
      <c r="E1144" s="209" t="s">
        <v>401</v>
      </c>
      <c r="F1144" t="s">
        <v>103</v>
      </c>
      <c r="G1144" t="s">
        <v>320</v>
      </c>
      <c r="H1144" t="s">
        <v>301</v>
      </c>
      <c r="I1144" t="s">
        <v>306</v>
      </c>
      <c r="J1144" t="s">
        <v>310</v>
      </c>
      <c r="K1144" t="s">
        <v>309</v>
      </c>
      <c r="S1144" t="s">
        <v>270</v>
      </c>
      <c r="T1144" t="s">
        <v>270</v>
      </c>
      <c r="U1144">
        <v>5</v>
      </c>
      <c r="V1144">
        <v>2</v>
      </c>
      <c r="W1144">
        <v>2</v>
      </c>
      <c r="X1144">
        <v>5</v>
      </c>
      <c r="Y1144">
        <v>2</v>
      </c>
      <c r="Z1144">
        <v>2</v>
      </c>
      <c r="AA1144">
        <v>3</v>
      </c>
      <c r="AB1144">
        <v>2</v>
      </c>
      <c r="AC1144">
        <v>5</v>
      </c>
      <c r="AD1144">
        <v>4</v>
      </c>
      <c r="AF1144">
        <v>5</v>
      </c>
      <c r="AG1144">
        <v>4</v>
      </c>
      <c r="AH1144">
        <v>5</v>
      </c>
      <c r="AI1144">
        <v>3</v>
      </c>
      <c r="AJ1144">
        <v>4</v>
      </c>
      <c r="AK1144" t="s">
        <v>270</v>
      </c>
      <c r="AL1144">
        <v>4</v>
      </c>
      <c r="AM1144">
        <v>3</v>
      </c>
      <c r="AN1144" t="s">
        <v>354</v>
      </c>
      <c r="AV1144" s="109" t="s">
        <v>26</v>
      </c>
      <c r="AW1144" t="s">
        <v>26</v>
      </c>
      <c r="AY1144">
        <v>5</v>
      </c>
      <c r="AZ1144" s="109">
        <v>5</v>
      </c>
      <c r="BA1144" s="191" t="s">
        <v>303</v>
      </c>
      <c r="BB1144" t="s">
        <v>317</v>
      </c>
      <c r="BC1144" t="s">
        <v>840</v>
      </c>
      <c r="BD1144">
        <f t="shared" si="84"/>
        <v>1</v>
      </c>
      <c r="BE1144">
        <f t="shared" si="85"/>
        <v>0</v>
      </c>
      <c r="BF1144">
        <f t="shared" si="85"/>
        <v>0</v>
      </c>
      <c r="BG1144">
        <f t="shared" si="85"/>
        <v>0</v>
      </c>
      <c r="BH1144">
        <f t="shared" si="85"/>
        <v>0</v>
      </c>
      <c r="BI1144">
        <f t="shared" si="85"/>
        <v>0</v>
      </c>
      <c r="BJ1144">
        <f t="shared" si="86"/>
        <v>1</v>
      </c>
      <c r="BK1144">
        <f t="shared" si="83"/>
        <v>0</v>
      </c>
      <c r="BL1144">
        <f t="shared" si="83"/>
        <v>0</v>
      </c>
      <c r="BM1144">
        <f t="shared" si="83"/>
        <v>1</v>
      </c>
      <c r="BN1144">
        <f t="shared" si="83"/>
        <v>0</v>
      </c>
      <c r="BO1144">
        <f t="shared" si="83"/>
        <v>0</v>
      </c>
      <c r="BP1144">
        <f t="shared" si="83"/>
        <v>0</v>
      </c>
    </row>
    <row r="1145" spans="3:68" x14ac:dyDescent="0.2">
      <c r="C1145" s="150" t="str">
        <f>IFERROR(VLOOKUP(TABLA!F1145,BLIOTECAS!$C$1:$E$26,3,FALSE),"")</f>
        <v>Ciencias Sociales</v>
      </c>
      <c r="D1145" s="209">
        <v>43970.588888888888</v>
      </c>
      <c r="E1145" s="209" t="s">
        <v>396</v>
      </c>
      <c r="F1145" t="s">
        <v>99</v>
      </c>
      <c r="G1145" t="s">
        <v>305</v>
      </c>
      <c r="H1145" t="s">
        <v>301</v>
      </c>
      <c r="I1145" t="s">
        <v>353</v>
      </c>
      <c r="J1145" t="s">
        <v>309</v>
      </c>
      <c r="S1145" t="s">
        <v>270</v>
      </c>
      <c r="T1145" t="s">
        <v>26</v>
      </c>
      <c r="U1145">
        <v>5</v>
      </c>
      <c r="V1145">
        <v>1</v>
      </c>
      <c r="W1145">
        <v>1</v>
      </c>
      <c r="X1145">
        <v>3</v>
      </c>
      <c r="Y1145">
        <v>5</v>
      </c>
      <c r="Z1145">
        <v>5</v>
      </c>
      <c r="AA1145">
        <v>5</v>
      </c>
      <c r="AB1145">
        <v>5</v>
      </c>
      <c r="AC1145">
        <v>1</v>
      </c>
      <c r="AD1145">
        <v>3</v>
      </c>
      <c r="AF1145">
        <v>3</v>
      </c>
      <c r="AG1145">
        <v>2</v>
      </c>
      <c r="AH1145">
        <v>5</v>
      </c>
      <c r="AI1145">
        <v>3</v>
      </c>
      <c r="AJ1145">
        <v>1</v>
      </c>
      <c r="AK1145" t="s">
        <v>26</v>
      </c>
      <c r="AL1145">
        <v>2</v>
      </c>
      <c r="AM1145">
        <v>1</v>
      </c>
      <c r="AN1145" t="s">
        <v>400</v>
      </c>
      <c r="AV1145" s="109" t="s">
        <v>26</v>
      </c>
      <c r="AW1145" t="s">
        <v>26</v>
      </c>
      <c r="AY1145">
        <v>5</v>
      </c>
      <c r="AZ1145" s="109">
        <v>4</v>
      </c>
      <c r="BA1145" s="191" t="s">
        <v>311</v>
      </c>
      <c r="BB1145" t="s">
        <v>317</v>
      </c>
      <c r="BC1145" t="s">
        <v>841</v>
      </c>
      <c r="BD1145">
        <f t="shared" si="84"/>
        <v>1</v>
      </c>
      <c r="BE1145">
        <f t="shared" si="85"/>
        <v>0</v>
      </c>
      <c r="BF1145">
        <f t="shared" si="85"/>
        <v>0</v>
      </c>
      <c r="BG1145">
        <f t="shared" si="85"/>
        <v>0</v>
      </c>
      <c r="BH1145">
        <f t="shared" si="85"/>
        <v>1</v>
      </c>
      <c r="BI1145">
        <f t="shared" si="85"/>
        <v>0</v>
      </c>
      <c r="BJ1145">
        <f t="shared" si="86"/>
        <v>0</v>
      </c>
      <c r="BK1145">
        <f t="shared" si="83"/>
        <v>0</v>
      </c>
      <c r="BL1145">
        <f t="shared" si="83"/>
        <v>1</v>
      </c>
      <c r="BM1145">
        <f t="shared" si="83"/>
        <v>1</v>
      </c>
      <c r="BN1145">
        <f t="shared" si="83"/>
        <v>0</v>
      </c>
      <c r="BO1145">
        <f t="shared" si="83"/>
        <v>0</v>
      </c>
      <c r="BP1145">
        <f t="shared" si="83"/>
        <v>0</v>
      </c>
    </row>
    <row r="1146" spans="3:68" x14ac:dyDescent="0.2">
      <c r="C1146" s="150" t="str">
        <f>IFERROR(VLOOKUP(TABLA!F1146,BLIOTECAS!$C$1:$E$26,3,FALSE),"")</f>
        <v>Humanidades</v>
      </c>
      <c r="D1146" s="209">
        <v>43970.588888888888</v>
      </c>
      <c r="E1146" s="209" t="s">
        <v>401</v>
      </c>
      <c r="F1146" t="s">
        <v>104</v>
      </c>
      <c r="G1146" t="s">
        <v>301</v>
      </c>
      <c r="H1146" t="s">
        <v>301</v>
      </c>
      <c r="I1146" t="s">
        <v>306</v>
      </c>
      <c r="J1146" t="s">
        <v>104</v>
      </c>
      <c r="K1146" t="s">
        <v>89</v>
      </c>
      <c r="L1146" t="s">
        <v>84</v>
      </c>
      <c r="M1146" t="s">
        <v>166</v>
      </c>
      <c r="S1146" t="s">
        <v>270</v>
      </c>
      <c r="T1146" t="s">
        <v>270</v>
      </c>
      <c r="U1146">
        <v>5</v>
      </c>
      <c r="V1146">
        <v>2</v>
      </c>
      <c r="W1146">
        <v>3</v>
      </c>
      <c r="X1146">
        <v>2</v>
      </c>
      <c r="Y1146">
        <v>1</v>
      </c>
      <c r="Z1146">
        <v>2</v>
      </c>
      <c r="AA1146">
        <v>1</v>
      </c>
      <c r="AB1146">
        <v>3</v>
      </c>
      <c r="AC1146">
        <v>1</v>
      </c>
      <c r="AD1146">
        <v>4</v>
      </c>
      <c r="AF1146">
        <v>3</v>
      </c>
      <c r="AG1146">
        <v>5</v>
      </c>
      <c r="AH1146">
        <v>3</v>
      </c>
      <c r="AI1146">
        <v>3</v>
      </c>
      <c r="AJ1146">
        <v>3</v>
      </c>
      <c r="AK1146" t="s">
        <v>26</v>
      </c>
      <c r="AL1146">
        <v>2</v>
      </c>
      <c r="AM1146">
        <v>2</v>
      </c>
      <c r="AN1146" t="s">
        <v>409</v>
      </c>
      <c r="AV1146" s="109" t="s">
        <v>26</v>
      </c>
      <c r="AW1146" t="s">
        <v>26</v>
      </c>
      <c r="AY1146">
        <v>4</v>
      </c>
      <c r="AZ1146" s="109">
        <v>4</v>
      </c>
      <c r="BA1146" s="191" t="s">
        <v>311</v>
      </c>
      <c r="BB1146" t="s">
        <v>308</v>
      </c>
      <c r="BC1146" t="s">
        <v>842</v>
      </c>
      <c r="BD1146">
        <f t="shared" si="84"/>
        <v>1</v>
      </c>
      <c r="BE1146">
        <f t="shared" si="85"/>
        <v>0</v>
      </c>
      <c r="BF1146">
        <f t="shared" si="85"/>
        <v>0</v>
      </c>
      <c r="BG1146">
        <f t="shared" si="85"/>
        <v>0</v>
      </c>
      <c r="BH1146">
        <f t="shared" si="85"/>
        <v>0</v>
      </c>
      <c r="BI1146">
        <f t="shared" si="85"/>
        <v>0</v>
      </c>
      <c r="BJ1146">
        <f t="shared" si="86"/>
        <v>0</v>
      </c>
      <c r="BK1146">
        <f t="shared" si="83"/>
        <v>1</v>
      </c>
      <c r="BL1146">
        <f t="shared" si="83"/>
        <v>1</v>
      </c>
      <c r="BM1146">
        <f t="shared" si="83"/>
        <v>0</v>
      </c>
      <c r="BN1146">
        <f t="shared" si="83"/>
        <v>0</v>
      </c>
      <c r="BO1146">
        <f t="shared" si="83"/>
        <v>0</v>
      </c>
      <c r="BP1146">
        <f t="shared" si="83"/>
        <v>0</v>
      </c>
    </row>
    <row r="1147" spans="3:68" x14ac:dyDescent="0.2">
      <c r="C1147" s="150" t="str">
        <f>IFERROR(VLOOKUP(TABLA!F1147,BLIOTECAS!$C$1:$E$26,3,FALSE),"")</f>
        <v>Ciencias Sociales</v>
      </c>
      <c r="D1147" s="209">
        <v>43970.588888888888</v>
      </c>
      <c r="E1147" s="209" t="s">
        <v>396</v>
      </c>
      <c r="F1147" t="s">
        <v>99</v>
      </c>
      <c r="G1147" t="s">
        <v>305</v>
      </c>
      <c r="H1147" t="s">
        <v>305</v>
      </c>
      <c r="I1147" t="s">
        <v>318</v>
      </c>
      <c r="J1147" t="s">
        <v>309</v>
      </c>
      <c r="K1147" t="s">
        <v>322</v>
      </c>
      <c r="L1147" t="s">
        <v>103</v>
      </c>
      <c r="M1147" t="s">
        <v>221</v>
      </c>
      <c r="S1147" t="s">
        <v>270</v>
      </c>
      <c r="T1147" t="s">
        <v>270</v>
      </c>
      <c r="U1147">
        <v>5</v>
      </c>
      <c r="V1147">
        <v>4</v>
      </c>
      <c r="W1147">
        <v>5</v>
      </c>
      <c r="X1147">
        <v>2</v>
      </c>
      <c r="Y1147">
        <v>3</v>
      </c>
      <c r="Z1147">
        <v>3</v>
      </c>
      <c r="AA1147">
        <v>3</v>
      </c>
      <c r="AB1147">
        <v>1</v>
      </c>
      <c r="AC1147">
        <v>3</v>
      </c>
      <c r="AD1147">
        <v>5</v>
      </c>
      <c r="AF1147">
        <v>3</v>
      </c>
      <c r="AG1147">
        <v>5</v>
      </c>
      <c r="AH1147">
        <v>5</v>
      </c>
      <c r="AI1147">
        <v>5</v>
      </c>
      <c r="AJ1147">
        <v>5</v>
      </c>
      <c r="AK1147" t="s">
        <v>26</v>
      </c>
      <c r="AL1147">
        <v>4</v>
      </c>
      <c r="AM1147">
        <v>1</v>
      </c>
      <c r="AN1147" t="s">
        <v>424</v>
      </c>
      <c r="AV1147" s="109" t="s">
        <v>270</v>
      </c>
      <c r="AW1147" t="s">
        <v>270</v>
      </c>
      <c r="AX1147" t="s">
        <v>25</v>
      </c>
      <c r="AY1147">
        <v>5</v>
      </c>
      <c r="AZ1147" s="109">
        <v>5</v>
      </c>
      <c r="BA1147" s="191" t="s">
        <v>303</v>
      </c>
      <c r="BB1147" t="s">
        <v>308</v>
      </c>
      <c r="BC1147" t="s">
        <v>843</v>
      </c>
      <c r="BD1147">
        <f t="shared" si="84"/>
        <v>0</v>
      </c>
      <c r="BE1147">
        <f t="shared" si="85"/>
        <v>0</v>
      </c>
      <c r="BF1147">
        <f t="shared" si="85"/>
        <v>1</v>
      </c>
      <c r="BG1147">
        <f t="shared" si="85"/>
        <v>0</v>
      </c>
      <c r="BH1147">
        <f t="shared" si="85"/>
        <v>0</v>
      </c>
      <c r="BI1147">
        <f t="shared" si="85"/>
        <v>0</v>
      </c>
      <c r="BJ1147">
        <f t="shared" si="86"/>
        <v>0</v>
      </c>
      <c r="BK1147">
        <f t="shared" si="83"/>
        <v>0</v>
      </c>
      <c r="BL1147">
        <f t="shared" si="83"/>
        <v>1</v>
      </c>
      <c r="BM1147">
        <f t="shared" si="83"/>
        <v>0</v>
      </c>
      <c r="BN1147">
        <f t="shared" si="83"/>
        <v>0</v>
      </c>
      <c r="BO1147">
        <f t="shared" si="83"/>
        <v>0</v>
      </c>
      <c r="BP1147">
        <f t="shared" si="83"/>
        <v>0</v>
      </c>
    </row>
    <row r="1148" spans="3:68" x14ac:dyDescent="0.2">
      <c r="C1148" s="150" t="str">
        <f>IFERROR(VLOOKUP(TABLA!F1148,BLIOTECAS!$C$1:$E$26,3,FALSE),"")</f>
        <v>Ciencias de la Salud</v>
      </c>
      <c r="D1148" s="209">
        <v>43970.588888888888</v>
      </c>
      <c r="E1148" s="209" t="s">
        <v>418</v>
      </c>
      <c r="F1148" t="s">
        <v>108</v>
      </c>
      <c r="G1148" t="s">
        <v>305</v>
      </c>
      <c r="H1148" t="s">
        <v>300</v>
      </c>
      <c r="I1148" t="s">
        <v>844</v>
      </c>
      <c r="J1148" t="s">
        <v>108</v>
      </c>
      <c r="K1148" t="s">
        <v>309</v>
      </c>
      <c r="L1148" t="s">
        <v>104</v>
      </c>
      <c r="S1148" t="s">
        <v>270</v>
      </c>
      <c r="T1148" t="s">
        <v>270</v>
      </c>
      <c r="U1148">
        <v>5</v>
      </c>
      <c r="V1148">
        <v>1</v>
      </c>
      <c r="W1148">
        <v>1</v>
      </c>
      <c r="X1148">
        <v>5</v>
      </c>
      <c r="Y1148">
        <v>1</v>
      </c>
      <c r="Z1148">
        <v>5</v>
      </c>
      <c r="AA1148">
        <v>2</v>
      </c>
      <c r="AB1148">
        <v>1</v>
      </c>
      <c r="AC1148">
        <v>5</v>
      </c>
      <c r="AD1148">
        <v>5</v>
      </c>
      <c r="AF1148">
        <v>5</v>
      </c>
      <c r="AG1148">
        <v>5</v>
      </c>
      <c r="AH1148">
        <v>5</v>
      </c>
      <c r="AI1148">
        <v>5</v>
      </c>
      <c r="AJ1148">
        <v>5</v>
      </c>
      <c r="AK1148" t="s">
        <v>26</v>
      </c>
      <c r="AL1148">
        <v>5</v>
      </c>
      <c r="AM1148">
        <v>5</v>
      </c>
      <c r="AN1148" t="s">
        <v>405</v>
      </c>
      <c r="AV1148" s="109" t="s">
        <v>26</v>
      </c>
      <c r="AW1148" t="s">
        <v>26</v>
      </c>
      <c r="AY1148">
        <v>5</v>
      </c>
      <c r="AZ1148" s="109">
        <v>4</v>
      </c>
      <c r="BA1148" s="191" t="s">
        <v>303</v>
      </c>
      <c r="BB1148" t="s">
        <v>317</v>
      </c>
      <c r="BD1148">
        <f t="shared" si="84"/>
        <v>1</v>
      </c>
      <c r="BE1148">
        <f t="shared" si="85"/>
        <v>0</v>
      </c>
      <c r="BF1148">
        <f t="shared" si="85"/>
        <v>0</v>
      </c>
      <c r="BG1148">
        <f t="shared" si="85"/>
        <v>0</v>
      </c>
      <c r="BH1148">
        <f t="shared" si="85"/>
        <v>0</v>
      </c>
      <c r="BI1148">
        <f t="shared" si="85"/>
        <v>0</v>
      </c>
      <c r="BJ1148">
        <f t="shared" si="86"/>
        <v>1</v>
      </c>
      <c r="BK1148">
        <f t="shared" si="83"/>
        <v>1</v>
      </c>
      <c r="BL1148">
        <f t="shared" si="83"/>
        <v>1</v>
      </c>
      <c r="BM1148">
        <f t="shared" si="83"/>
        <v>1</v>
      </c>
      <c r="BN1148">
        <f t="shared" si="83"/>
        <v>0</v>
      </c>
      <c r="BO1148">
        <f t="shared" si="83"/>
        <v>0</v>
      </c>
      <c r="BP1148">
        <f t="shared" si="83"/>
        <v>0</v>
      </c>
    </row>
    <row r="1149" spans="3:68" x14ac:dyDescent="0.2">
      <c r="C1149" s="150" t="str">
        <f>IFERROR(VLOOKUP(TABLA!F1149,BLIOTECAS!$C$1:$E$26,3,FALSE),"")</f>
        <v>Ciencias Sociales</v>
      </c>
      <c r="D1149" s="209">
        <v>43970.588194444441</v>
      </c>
      <c r="E1149" s="209" t="s">
        <v>396</v>
      </c>
      <c r="F1149" t="s">
        <v>93</v>
      </c>
      <c r="G1149" t="s">
        <v>305</v>
      </c>
      <c r="H1149" t="s">
        <v>300</v>
      </c>
      <c r="I1149" t="s">
        <v>306</v>
      </c>
      <c r="J1149" t="s">
        <v>93</v>
      </c>
      <c r="K1149" t="s">
        <v>221</v>
      </c>
      <c r="S1149" t="s">
        <v>270</v>
      </c>
      <c r="T1149" t="s">
        <v>270</v>
      </c>
      <c r="U1149">
        <v>4</v>
      </c>
      <c r="V1149">
        <v>1</v>
      </c>
      <c r="W1149">
        <v>3</v>
      </c>
      <c r="X1149">
        <v>2</v>
      </c>
      <c r="Y1149">
        <v>4</v>
      </c>
      <c r="Z1149">
        <v>2</v>
      </c>
      <c r="AA1149">
        <v>3</v>
      </c>
      <c r="AB1149">
        <v>2</v>
      </c>
      <c r="AC1149">
        <v>5</v>
      </c>
      <c r="AD1149">
        <v>5</v>
      </c>
      <c r="AF1149">
        <v>3</v>
      </c>
      <c r="AG1149">
        <v>5</v>
      </c>
      <c r="AH1149">
        <v>4</v>
      </c>
      <c r="AI1149">
        <v>3</v>
      </c>
      <c r="AJ1149">
        <v>3</v>
      </c>
      <c r="AK1149" t="s">
        <v>26</v>
      </c>
      <c r="AL1149">
        <v>5</v>
      </c>
      <c r="AM1149">
        <v>4</v>
      </c>
      <c r="AN1149" t="s">
        <v>405</v>
      </c>
      <c r="AV1149" s="109" t="s">
        <v>26</v>
      </c>
      <c r="AW1149" t="s">
        <v>26</v>
      </c>
      <c r="AY1149">
        <v>4</v>
      </c>
      <c r="AZ1149" s="109">
        <v>4</v>
      </c>
      <c r="BA1149" s="191" t="s">
        <v>311</v>
      </c>
      <c r="BB1149" t="s">
        <v>308</v>
      </c>
      <c r="BD1149">
        <f t="shared" si="84"/>
        <v>1</v>
      </c>
      <c r="BE1149">
        <f t="shared" si="85"/>
        <v>0</v>
      </c>
      <c r="BF1149">
        <f t="shared" si="85"/>
        <v>0</v>
      </c>
      <c r="BG1149">
        <f t="shared" si="85"/>
        <v>0</v>
      </c>
      <c r="BH1149">
        <f t="shared" si="85"/>
        <v>0</v>
      </c>
      <c r="BI1149">
        <f t="shared" si="85"/>
        <v>0</v>
      </c>
      <c r="BJ1149">
        <f t="shared" si="86"/>
        <v>1</v>
      </c>
      <c r="BK1149">
        <f t="shared" si="83"/>
        <v>1</v>
      </c>
      <c r="BL1149">
        <f t="shared" si="83"/>
        <v>1</v>
      </c>
      <c r="BM1149">
        <f t="shared" si="83"/>
        <v>1</v>
      </c>
      <c r="BN1149">
        <f t="shared" si="83"/>
        <v>0</v>
      </c>
      <c r="BO1149">
        <f t="shared" si="83"/>
        <v>0</v>
      </c>
      <c r="BP1149">
        <f t="shared" si="83"/>
        <v>0</v>
      </c>
    </row>
    <row r="1150" spans="3:68" x14ac:dyDescent="0.2">
      <c r="C1150" s="150" t="str">
        <f>IFERROR(VLOOKUP(TABLA!F1150,BLIOTECAS!$C$1:$E$26,3,FALSE),"")</f>
        <v>Ciencias Experimentales</v>
      </c>
      <c r="D1150" s="209">
        <v>43970.588194444441</v>
      </c>
      <c r="E1150" s="209" t="s">
        <v>396</v>
      </c>
      <c r="F1150" t="s">
        <v>98</v>
      </c>
      <c r="G1150" t="s">
        <v>301</v>
      </c>
      <c r="H1150" t="s">
        <v>397</v>
      </c>
      <c r="I1150" t="s">
        <v>306</v>
      </c>
      <c r="J1150" t="s">
        <v>98</v>
      </c>
      <c r="K1150" t="s">
        <v>309</v>
      </c>
      <c r="L1150" t="s">
        <v>106</v>
      </c>
      <c r="M1150" t="s">
        <v>845</v>
      </c>
      <c r="S1150" t="s">
        <v>26</v>
      </c>
      <c r="T1150" t="s">
        <v>270</v>
      </c>
      <c r="U1150">
        <v>2</v>
      </c>
      <c r="V1150">
        <v>1</v>
      </c>
      <c r="W1150">
        <v>1</v>
      </c>
      <c r="X1150">
        <v>2</v>
      </c>
      <c r="Y1150">
        <v>4</v>
      </c>
      <c r="Z1150">
        <v>5</v>
      </c>
      <c r="AA1150">
        <v>5</v>
      </c>
      <c r="AB1150">
        <v>3</v>
      </c>
      <c r="AC1150">
        <v>4</v>
      </c>
      <c r="AD1150">
        <v>4</v>
      </c>
      <c r="AF1150">
        <v>4</v>
      </c>
      <c r="AG1150">
        <v>4</v>
      </c>
      <c r="AH1150">
        <v>3</v>
      </c>
      <c r="AI1150">
        <v>2</v>
      </c>
      <c r="AJ1150">
        <v>4</v>
      </c>
      <c r="AK1150" t="s">
        <v>26</v>
      </c>
      <c r="AL1150">
        <v>3</v>
      </c>
      <c r="AM1150">
        <v>3</v>
      </c>
      <c r="AN1150" t="s">
        <v>408</v>
      </c>
      <c r="AV1150" s="109" t="s">
        <v>270</v>
      </c>
      <c r="AW1150" t="s">
        <v>26</v>
      </c>
      <c r="AY1150">
        <v>4</v>
      </c>
      <c r="AZ1150" s="109">
        <v>5</v>
      </c>
      <c r="BA1150" s="191" t="s">
        <v>303</v>
      </c>
      <c r="BB1150" t="s">
        <v>317</v>
      </c>
      <c r="BD1150">
        <f t="shared" si="84"/>
        <v>1</v>
      </c>
      <c r="BE1150">
        <f t="shared" si="85"/>
        <v>0</v>
      </c>
      <c r="BF1150">
        <f t="shared" si="85"/>
        <v>0</v>
      </c>
      <c r="BG1150">
        <f t="shared" si="85"/>
        <v>0</v>
      </c>
      <c r="BH1150">
        <f t="shared" si="85"/>
        <v>0</v>
      </c>
      <c r="BI1150">
        <f t="shared" si="85"/>
        <v>0</v>
      </c>
      <c r="BJ1150">
        <f t="shared" si="86"/>
        <v>1</v>
      </c>
      <c r="BK1150">
        <f t="shared" si="83"/>
        <v>0</v>
      </c>
      <c r="BL1150">
        <f t="shared" si="83"/>
        <v>1</v>
      </c>
      <c r="BM1150">
        <f t="shared" si="83"/>
        <v>1</v>
      </c>
      <c r="BN1150">
        <f t="shared" si="83"/>
        <v>0</v>
      </c>
      <c r="BO1150">
        <f t="shared" si="83"/>
        <v>0</v>
      </c>
      <c r="BP1150">
        <f t="shared" si="83"/>
        <v>0</v>
      </c>
    </row>
    <row r="1151" spans="3:68" x14ac:dyDescent="0.2">
      <c r="C1151" s="150" t="str">
        <f>IFERROR(VLOOKUP(TABLA!F1151,BLIOTECAS!$C$1:$E$26,3,FALSE),"")</f>
        <v>Ciencias de la Salud</v>
      </c>
      <c r="D1151" s="209">
        <v>43970.588194444441</v>
      </c>
      <c r="E1151" s="209" t="s">
        <v>396</v>
      </c>
      <c r="F1151" t="s">
        <v>106</v>
      </c>
      <c r="G1151" t="s">
        <v>300</v>
      </c>
      <c r="H1151" t="s">
        <v>300</v>
      </c>
      <c r="I1151" t="s">
        <v>306</v>
      </c>
      <c r="J1151" t="s">
        <v>106</v>
      </c>
      <c r="K1151" t="s">
        <v>222</v>
      </c>
      <c r="L1151" t="s">
        <v>101</v>
      </c>
      <c r="S1151" t="s">
        <v>26</v>
      </c>
      <c r="T1151" t="s">
        <v>270</v>
      </c>
      <c r="U1151">
        <v>3</v>
      </c>
      <c r="V1151">
        <v>2</v>
      </c>
      <c r="W1151">
        <v>1</v>
      </c>
      <c r="X1151">
        <v>4</v>
      </c>
      <c r="Y1151">
        <v>5</v>
      </c>
      <c r="Z1151">
        <v>5</v>
      </c>
      <c r="AA1151">
        <v>4</v>
      </c>
      <c r="AB1151">
        <v>4</v>
      </c>
      <c r="AC1151">
        <v>3</v>
      </c>
      <c r="AD1151">
        <v>3</v>
      </c>
      <c r="AF1151">
        <v>4</v>
      </c>
      <c r="AG1151">
        <v>4</v>
      </c>
      <c r="AH1151">
        <v>4</v>
      </c>
      <c r="AI1151">
        <v>3</v>
      </c>
      <c r="AJ1151">
        <v>3</v>
      </c>
      <c r="AK1151" t="s">
        <v>270</v>
      </c>
      <c r="AL1151">
        <v>4</v>
      </c>
      <c r="AM1151">
        <v>3</v>
      </c>
      <c r="AN1151" t="s">
        <v>409</v>
      </c>
      <c r="AV1151" s="109" t="s">
        <v>26</v>
      </c>
      <c r="AW1151" t="s">
        <v>26</v>
      </c>
      <c r="AY1151">
        <v>4</v>
      </c>
      <c r="AZ1151" s="109">
        <v>4</v>
      </c>
      <c r="BA1151" s="191" t="s">
        <v>319</v>
      </c>
      <c r="BB1151" t="s">
        <v>308</v>
      </c>
      <c r="BD1151">
        <f t="shared" si="84"/>
        <v>1</v>
      </c>
      <c r="BE1151">
        <f t="shared" si="85"/>
        <v>0</v>
      </c>
      <c r="BF1151">
        <f t="shared" si="85"/>
        <v>0</v>
      </c>
      <c r="BG1151">
        <f t="shared" si="85"/>
        <v>0</v>
      </c>
      <c r="BH1151">
        <f t="shared" si="85"/>
        <v>0</v>
      </c>
      <c r="BI1151">
        <f t="shared" si="85"/>
        <v>0</v>
      </c>
      <c r="BJ1151">
        <f t="shared" si="86"/>
        <v>0</v>
      </c>
      <c r="BK1151">
        <f t="shared" si="83"/>
        <v>1</v>
      </c>
      <c r="BL1151">
        <f t="shared" si="83"/>
        <v>1</v>
      </c>
      <c r="BM1151">
        <f t="shared" si="83"/>
        <v>0</v>
      </c>
      <c r="BN1151">
        <f t="shared" si="83"/>
        <v>0</v>
      </c>
      <c r="BO1151">
        <f t="shared" si="83"/>
        <v>0</v>
      </c>
      <c r="BP1151">
        <f t="shared" si="83"/>
        <v>0</v>
      </c>
    </row>
    <row r="1152" spans="3:68" x14ac:dyDescent="0.2">
      <c r="C1152" s="150" t="str">
        <f>IFERROR(VLOOKUP(TABLA!F1152,BLIOTECAS!$C$1:$E$26,3,FALSE),"")</f>
        <v>Ciencias Experimentales</v>
      </c>
      <c r="D1152" s="209">
        <v>43970.588194444441</v>
      </c>
      <c r="E1152" s="209" t="s">
        <v>396</v>
      </c>
      <c r="F1152" t="s">
        <v>96</v>
      </c>
      <c r="G1152" t="s">
        <v>305</v>
      </c>
      <c r="H1152" t="s">
        <v>300</v>
      </c>
      <c r="I1152" t="s">
        <v>327</v>
      </c>
      <c r="J1152" t="s">
        <v>96</v>
      </c>
      <c r="K1152" t="s">
        <v>309</v>
      </c>
      <c r="L1152" t="s">
        <v>94</v>
      </c>
      <c r="S1152" t="s">
        <v>270</v>
      </c>
      <c r="T1152" t="s">
        <v>270</v>
      </c>
      <c r="U1152">
        <v>5</v>
      </c>
      <c r="V1152">
        <v>1</v>
      </c>
      <c r="W1152">
        <v>3</v>
      </c>
      <c r="X1152">
        <v>2</v>
      </c>
      <c r="Y1152">
        <v>5</v>
      </c>
      <c r="Z1152">
        <v>5</v>
      </c>
      <c r="AA1152">
        <v>1</v>
      </c>
      <c r="AB1152">
        <v>1</v>
      </c>
      <c r="AC1152">
        <v>4</v>
      </c>
      <c r="AD1152">
        <v>5</v>
      </c>
      <c r="AF1152">
        <v>5</v>
      </c>
      <c r="AG1152">
        <v>5</v>
      </c>
      <c r="AH1152">
        <v>5</v>
      </c>
      <c r="AI1152">
        <v>3</v>
      </c>
      <c r="AJ1152">
        <v>3</v>
      </c>
      <c r="AK1152" t="s">
        <v>270</v>
      </c>
      <c r="AL1152">
        <v>5</v>
      </c>
      <c r="AM1152">
        <v>5</v>
      </c>
      <c r="AN1152" t="s">
        <v>405</v>
      </c>
      <c r="AV1152" s="109" t="s">
        <v>270</v>
      </c>
      <c r="AW1152" t="s">
        <v>270</v>
      </c>
      <c r="AX1152" t="s">
        <v>25</v>
      </c>
      <c r="AY1152">
        <v>5</v>
      </c>
      <c r="AZ1152" s="109">
        <v>5</v>
      </c>
      <c r="BA1152" s="191" t="s">
        <v>303</v>
      </c>
      <c r="BB1152" t="s">
        <v>304</v>
      </c>
      <c r="BD1152">
        <f t="shared" si="84"/>
        <v>1</v>
      </c>
      <c r="BE1152">
        <f t="shared" si="85"/>
        <v>0</v>
      </c>
      <c r="BF1152">
        <f t="shared" si="85"/>
        <v>1</v>
      </c>
      <c r="BG1152">
        <f t="shared" si="85"/>
        <v>0</v>
      </c>
      <c r="BH1152">
        <f t="shared" si="85"/>
        <v>0</v>
      </c>
      <c r="BI1152">
        <f t="shared" si="85"/>
        <v>0</v>
      </c>
      <c r="BJ1152">
        <f t="shared" si="86"/>
        <v>1</v>
      </c>
      <c r="BK1152">
        <f t="shared" si="83"/>
        <v>1</v>
      </c>
      <c r="BL1152">
        <f t="shared" si="83"/>
        <v>1</v>
      </c>
      <c r="BM1152">
        <f t="shared" si="83"/>
        <v>1</v>
      </c>
      <c r="BN1152">
        <f t="shared" si="83"/>
        <v>0</v>
      </c>
      <c r="BO1152">
        <f t="shared" si="83"/>
        <v>0</v>
      </c>
      <c r="BP1152">
        <f t="shared" si="83"/>
        <v>0</v>
      </c>
    </row>
    <row r="1153" spans="3:68" x14ac:dyDescent="0.2">
      <c r="C1153" s="150" t="str">
        <f>IFERROR(VLOOKUP(TABLA!F1153,BLIOTECAS!$C$1:$E$26,3,FALSE),"")</f>
        <v>Humanidades</v>
      </c>
      <c r="D1153" s="209">
        <v>43970.587500000001</v>
      </c>
      <c r="E1153" s="209" t="s">
        <v>396</v>
      </c>
      <c r="F1153" t="s">
        <v>100</v>
      </c>
      <c r="G1153" t="s">
        <v>301</v>
      </c>
      <c r="H1153" t="s">
        <v>305</v>
      </c>
      <c r="I1153" t="s">
        <v>306</v>
      </c>
      <c r="J1153" t="s">
        <v>100</v>
      </c>
      <c r="K1153" t="s">
        <v>100</v>
      </c>
      <c r="L1153" t="s">
        <v>100</v>
      </c>
      <c r="S1153" t="s">
        <v>270</v>
      </c>
      <c r="T1153" t="s">
        <v>270</v>
      </c>
      <c r="U1153">
        <v>5</v>
      </c>
      <c r="V1153">
        <v>5</v>
      </c>
      <c r="W1153">
        <v>5</v>
      </c>
      <c r="X1153">
        <v>5</v>
      </c>
      <c r="Y1153">
        <v>5</v>
      </c>
      <c r="Z1153">
        <v>3</v>
      </c>
      <c r="AA1153">
        <v>5</v>
      </c>
      <c r="AB1153">
        <v>4</v>
      </c>
      <c r="AC1153">
        <v>3</v>
      </c>
      <c r="AD1153">
        <v>4</v>
      </c>
      <c r="AF1153">
        <v>5</v>
      </c>
      <c r="AG1153">
        <v>5</v>
      </c>
      <c r="AH1153">
        <v>3</v>
      </c>
      <c r="AI1153">
        <v>3</v>
      </c>
      <c r="AJ1153">
        <v>4</v>
      </c>
      <c r="AK1153" t="s">
        <v>26</v>
      </c>
      <c r="AL1153">
        <v>3</v>
      </c>
      <c r="AM1153">
        <v>3</v>
      </c>
      <c r="AN1153" t="s">
        <v>400</v>
      </c>
      <c r="AV1153" s="109" t="s">
        <v>270</v>
      </c>
      <c r="AW1153" t="s">
        <v>26</v>
      </c>
      <c r="AY1153">
        <v>5</v>
      </c>
      <c r="AZ1153" s="109">
        <v>5</v>
      </c>
      <c r="BA1153" s="191" t="s">
        <v>303</v>
      </c>
      <c r="BB1153" t="s">
        <v>308</v>
      </c>
      <c r="BD1153">
        <f t="shared" si="84"/>
        <v>1</v>
      </c>
      <c r="BE1153">
        <f t="shared" si="85"/>
        <v>0</v>
      </c>
      <c r="BF1153">
        <f t="shared" si="85"/>
        <v>0</v>
      </c>
      <c r="BG1153">
        <f t="shared" si="85"/>
        <v>0</v>
      </c>
      <c r="BH1153">
        <f t="shared" si="85"/>
        <v>0</v>
      </c>
      <c r="BI1153">
        <f t="shared" si="85"/>
        <v>0</v>
      </c>
      <c r="BJ1153">
        <f t="shared" si="86"/>
        <v>0</v>
      </c>
      <c r="BK1153">
        <f t="shared" si="83"/>
        <v>0</v>
      </c>
      <c r="BL1153">
        <f t="shared" si="83"/>
        <v>1</v>
      </c>
      <c r="BM1153">
        <f t="shared" si="83"/>
        <v>1</v>
      </c>
      <c r="BN1153">
        <f t="shared" si="83"/>
        <v>0</v>
      </c>
      <c r="BO1153">
        <f t="shared" si="83"/>
        <v>0</v>
      </c>
      <c r="BP1153">
        <f t="shared" si="83"/>
        <v>0</v>
      </c>
    </row>
    <row r="1154" spans="3:68" x14ac:dyDescent="0.2">
      <c r="C1154" s="150" t="str">
        <f>IFERROR(VLOOKUP(TABLA!F1154,BLIOTECAS!$C$1:$E$26,3,FALSE),"")</f>
        <v>Ciencias de la Salud</v>
      </c>
      <c r="D1154" s="209">
        <v>43970.587500000001</v>
      </c>
      <c r="E1154" s="209" t="s">
        <v>396</v>
      </c>
      <c r="F1154" t="s">
        <v>106</v>
      </c>
      <c r="G1154" t="s">
        <v>305</v>
      </c>
      <c r="H1154" t="s">
        <v>397</v>
      </c>
      <c r="I1154" t="s">
        <v>306</v>
      </c>
      <c r="J1154" t="s">
        <v>106</v>
      </c>
      <c r="K1154" t="s">
        <v>309</v>
      </c>
      <c r="L1154" t="s">
        <v>92</v>
      </c>
      <c r="S1154" t="s">
        <v>26</v>
      </c>
      <c r="T1154" t="s">
        <v>270</v>
      </c>
      <c r="U1154">
        <v>4</v>
      </c>
      <c r="V1154">
        <v>2</v>
      </c>
      <c r="W1154">
        <v>2</v>
      </c>
      <c r="X1154">
        <v>3</v>
      </c>
      <c r="Y1154">
        <v>4</v>
      </c>
      <c r="Z1154">
        <v>4</v>
      </c>
      <c r="AA1154">
        <v>5</v>
      </c>
      <c r="AB1154">
        <v>1</v>
      </c>
      <c r="AC1154">
        <v>3</v>
      </c>
      <c r="AD1154">
        <v>4</v>
      </c>
      <c r="AF1154">
        <v>2</v>
      </c>
      <c r="AG1154">
        <v>4</v>
      </c>
      <c r="AH1154">
        <v>2</v>
      </c>
      <c r="AI1154">
        <v>3</v>
      </c>
      <c r="AJ1154">
        <v>3</v>
      </c>
      <c r="AK1154" t="s">
        <v>26</v>
      </c>
      <c r="AL1154">
        <v>3</v>
      </c>
      <c r="AM1154">
        <v>3</v>
      </c>
      <c r="AN1154" t="s">
        <v>428</v>
      </c>
      <c r="AV1154" s="109" t="s">
        <v>26</v>
      </c>
      <c r="AW1154" t="s">
        <v>26</v>
      </c>
      <c r="AY1154">
        <v>4</v>
      </c>
      <c r="AZ1154" s="109">
        <v>4</v>
      </c>
      <c r="BA1154" s="191" t="s">
        <v>311</v>
      </c>
      <c r="BB1154" t="s">
        <v>308</v>
      </c>
      <c r="BD1154">
        <f t="shared" si="84"/>
        <v>1</v>
      </c>
      <c r="BE1154">
        <f t="shared" si="85"/>
        <v>0</v>
      </c>
      <c r="BF1154">
        <f t="shared" si="85"/>
        <v>0</v>
      </c>
      <c r="BG1154">
        <f t="shared" si="85"/>
        <v>0</v>
      </c>
      <c r="BH1154">
        <f t="shared" si="85"/>
        <v>0</v>
      </c>
      <c r="BI1154">
        <f t="shared" si="85"/>
        <v>0</v>
      </c>
      <c r="BJ1154">
        <f t="shared" si="86"/>
        <v>0</v>
      </c>
      <c r="BK1154">
        <f t="shared" si="83"/>
        <v>1</v>
      </c>
      <c r="BL1154">
        <f t="shared" si="83"/>
        <v>1</v>
      </c>
      <c r="BM1154">
        <f t="shared" si="83"/>
        <v>1</v>
      </c>
      <c r="BN1154">
        <f t="shared" si="83"/>
        <v>0</v>
      </c>
      <c r="BO1154">
        <f t="shared" si="83"/>
        <v>0</v>
      </c>
      <c r="BP1154">
        <f t="shared" si="83"/>
        <v>0</v>
      </c>
    </row>
    <row r="1155" spans="3:68" x14ac:dyDescent="0.2">
      <c r="C1155" s="150" t="str">
        <f>IFERROR(VLOOKUP(TABLA!F1155,BLIOTECAS!$C$1:$E$26,3,FALSE),"")</f>
        <v>Ciencias de la Salud</v>
      </c>
      <c r="D1155" s="209">
        <v>43970.587500000001</v>
      </c>
      <c r="E1155" s="209" t="s">
        <v>396</v>
      </c>
      <c r="F1155" t="s">
        <v>222</v>
      </c>
      <c r="G1155" t="s">
        <v>300</v>
      </c>
      <c r="H1155" t="s">
        <v>305</v>
      </c>
      <c r="I1155" t="s">
        <v>315</v>
      </c>
      <c r="J1155" t="s">
        <v>222</v>
      </c>
      <c r="K1155" t="s">
        <v>106</v>
      </c>
      <c r="S1155" t="s">
        <v>26</v>
      </c>
      <c r="T1155" t="s">
        <v>270</v>
      </c>
      <c r="U1155">
        <v>4</v>
      </c>
      <c r="V1155">
        <v>3</v>
      </c>
      <c r="W1155">
        <v>5</v>
      </c>
      <c r="X1155">
        <v>2</v>
      </c>
      <c r="Y1155">
        <v>4</v>
      </c>
      <c r="Z1155">
        <v>2</v>
      </c>
      <c r="AA1155">
        <v>4</v>
      </c>
      <c r="AB1155">
        <v>1</v>
      </c>
      <c r="AC1155">
        <v>5</v>
      </c>
      <c r="AD1155">
        <v>4</v>
      </c>
      <c r="AF1155">
        <v>4</v>
      </c>
      <c r="AG1155">
        <v>5</v>
      </c>
      <c r="AH1155">
        <v>5</v>
      </c>
      <c r="AI1155">
        <v>4</v>
      </c>
      <c r="AJ1155">
        <v>5</v>
      </c>
      <c r="AK1155" t="s">
        <v>26</v>
      </c>
      <c r="AL1155">
        <v>4</v>
      </c>
      <c r="AM1155">
        <v>2</v>
      </c>
      <c r="AN1155" t="s">
        <v>307</v>
      </c>
      <c r="AV1155" s="109" t="s">
        <v>270</v>
      </c>
      <c r="AW1155" t="s">
        <v>26</v>
      </c>
      <c r="AY1155">
        <v>5</v>
      </c>
      <c r="AZ1155" s="109">
        <v>5</v>
      </c>
      <c r="BA1155" s="191" t="s">
        <v>303</v>
      </c>
      <c r="BB1155" t="s">
        <v>308</v>
      </c>
      <c r="BD1155">
        <f t="shared" si="84"/>
        <v>0</v>
      </c>
      <c r="BE1155">
        <f t="shared" si="85"/>
        <v>1</v>
      </c>
      <c r="BF1155">
        <f t="shared" si="85"/>
        <v>0</v>
      </c>
      <c r="BG1155">
        <f t="shared" si="85"/>
        <v>0</v>
      </c>
      <c r="BH1155">
        <f t="shared" si="85"/>
        <v>0</v>
      </c>
      <c r="BI1155">
        <f t="shared" si="85"/>
        <v>0</v>
      </c>
      <c r="BJ1155">
        <f t="shared" si="86"/>
        <v>0</v>
      </c>
      <c r="BK1155">
        <f t="shared" si="83"/>
        <v>0</v>
      </c>
      <c r="BL1155">
        <f t="shared" si="83"/>
        <v>0</v>
      </c>
      <c r="BM1155">
        <f t="shared" si="83"/>
        <v>0</v>
      </c>
      <c r="BN1155">
        <f t="shared" si="83"/>
        <v>0</v>
      </c>
      <c r="BO1155">
        <f t="shared" si="83"/>
        <v>1</v>
      </c>
      <c r="BP1155">
        <f t="shared" si="83"/>
        <v>0</v>
      </c>
    </row>
    <row r="1156" spans="3:68" x14ac:dyDescent="0.2">
      <c r="C1156" s="150" t="str">
        <f>IFERROR(VLOOKUP(TABLA!F1156,BLIOTECAS!$C$1:$E$26,3,FALSE),"")</f>
        <v>Ciencias Experimentales</v>
      </c>
      <c r="D1156" s="209">
        <v>43970.587500000001</v>
      </c>
      <c r="E1156" s="209" t="s">
        <v>396</v>
      </c>
      <c r="F1156" t="s">
        <v>94</v>
      </c>
      <c r="G1156" t="s">
        <v>300</v>
      </c>
      <c r="H1156" t="s">
        <v>320</v>
      </c>
      <c r="I1156" t="s">
        <v>306</v>
      </c>
      <c r="J1156" t="s">
        <v>94</v>
      </c>
      <c r="K1156" t="s">
        <v>96</v>
      </c>
      <c r="L1156" t="s">
        <v>90</v>
      </c>
      <c r="S1156" t="s">
        <v>270</v>
      </c>
      <c r="T1156" t="s">
        <v>270</v>
      </c>
      <c r="U1156">
        <v>5</v>
      </c>
      <c r="V1156">
        <v>1</v>
      </c>
      <c r="W1156">
        <v>1</v>
      </c>
      <c r="X1156">
        <v>3</v>
      </c>
      <c r="Y1156">
        <v>5</v>
      </c>
      <c r="Z1156">
        <v>5</v>
      </c>
      <c r="AA1156">
        <v>5</v>
      </c>
      <c r="AB1156">
        <v>3</v>
      </c>
      <c r="AC1156">
        <v>4</v>
      </c>
      <c r="AD1156">
        <v>4</v>
      </c>
      <c r="AF1156">
        <v>2</v>
      </c>
      <c r="AG1156">
        <v>4</v>
      </c>
      <c r="AH1156">
        <v>1</v>
      </c>
      <c r="AI1156">
        <v>2</v>
      </c>
      <c r="AJ1156">
        <v>2</v>
      </c>
      <c r="AK1156" t="s">
        <v>26</v>
      </c>
      <c r="AL1156">
        <v>3</v>
      </c>
      <c r="AM1156">
        <v>2</v>
      </c>
      <c r="AN1156" t="s">
        <v>400</v>
      </c>
      <c r="AV1156" s="109" t="s">
        <v>26</v>
      </c>
      <c r="AW1156" t="s">
        <v>26</v>
      </c>
      <c r="AY1156">
        <v>3</v>
      </c>
      <c r="AZ1156" s="109">
        <v>4</v>
      </c>
      <c r="BA1156" s="191" t="s">
        <v>319</v>
      </c>
      <c r="BB1156" t="s">
        <v>317</v>
      </c>
      <c r="BC1156" t="s">
        <v>846</v>
      </c>
      <c r="BD1156">
        <f t="shared" si="84"/>
        <v>1</v>
      </c>
      <c r="BE1156">
        <f t="shared" si="85"/>
        <v>0</v>
      </c>
      <c r="BF1156">
        <f t="shared" si="85"/>
        <v>0</v>
      </c>
      <c r="BG1156">
        <f t="shared" si="85"/>
        <v>0</v>
      </c>
      <c r="BH1156">
        <f t="shared" si="85"/>
        <v>0</v>
      </c>
      <c r="BI1156">
        <f t="shared" si="85"/>
        <v>0</v>
      </c>
      <c r="BJ1156">
        <f t="shared" si="86"/>
        <v>0</v>
      </c>
      <c r="BK1156">
        <f t="shared" si="83"/>
        <v>0</v>
      </c>
      <c r="BL1156">
        <f t="shared" si="83"/>
        <v>1</v>
      </c>
      <c r="BM1156">
        <f t="shared" si="83"/>
        <v>1</v>
      </c>
      <c r="BN1156">
        <f t="shared" si="83"/>
        <v>0</v>
      </c>
      <c r="BO1156">
        <f t="shared" si="83"/>
        <v>0</v>
      </c>
      <c r="BP1156">
        <f t="shared" si="83"/>
        <v>0</v>
      </c>
    </row>
    <row r="1157" spans="3:68" x14ac:dyDescent="0.2">
      <c r="C1157" s="150" t="str">
        <f>IFERROR(VLOOKUP(TABLA!F1157,BLIOTECAS!$C$1:$E$26,3,FALSE),"")</f>
        <v>Ciencias Sociales</v>
      </c>
      <c r="D1157" s="209">
        <v>43970.586805555555</v>
      </c>
      <c r="E1157" s="209" t="s">
        <v>401</v>
      </c>
      <c r="F1157" t="s">
        <v>93</v>
      </c>
      <c r="G1157" t="s">
        <v>300</v>
      </c>
      <c r="H1157" t="s">
        <v>305</v>
      </c>
      <c r="I1157" t="s">
        <v>306</v>
      </c>
      <c r="J1157" t="s">
        <v>93</v>
      </c>
      <c r="S1157" t="s">
        <v>270</v>
      </c>
      <c r="T1157" t="s">
        <v>270</v>
      </c>
      <c r="V1157">
        <v>5</v>
      </c>
      <c r="W1157">
        <v>4</v>
      </c>
      <c r="AB1157">
        <v>4</v>
      </c>
      <c r="AC1157">
        <v>4</v>
      </c>
      <c r="AD1157">
        <v>4</v>
      </c>
      <c r="AF1157">
        <v>4</v>
      </c>
      <c r="AG1157">
        <v>4</v>
      </c>
      <c r="AH1157">
        <v>4</v>
      </c>
      <c r="AI1157">
        <v>4</v>
      </c>
      <c r="AJ1157">
        <v>4</v>
      </c>
      <c r="AK1157" t="s">
        <v>270</v>
      </c>
      <c r="AL1157">
        <v>4</v>
      </c>
      <c r="AM1157">
        <v>3</v>
      </c>
      <c r="AN1157" t="s">
        <v>515</v>
      </c>
      <c r="AV1157" s="109" t="s">
        <v>270</v>
      </c>
      <c r="AW1157" t="s">
        <v>26</v>
      </c>
      <c r="AY1157">
        <v>4</v>
      </c>
      <c r="AZ1157" s="109">
        <v>4</v>
      </c>
      <c r="BA1157" s="191" t="s">
        <v>311</v>
      </c>
      <c r="BB1157" t="s">
        <v>308</v>
      </c>
      <c r="BD1157">
        <f t="shared" si="84"/>
        <v>1</v>
      </c>
      <c r="BE1157">
        <f t="shared" si="85"/>
        <v>0</v>
      </c>
      <c r="BF1157">
        <f t="shared" si="85"/>
        <v>0</v>
      </c>
      <c r="BG1157">
        <f t="shared" si="85"/>
        <v>0</v>
      </c>
      <c r="BH1157">
        <f t="shared" si="85"/>
        <v>0</v>
      </c>
      <c r="BI1157">
        <f t="shared" si="85"/>
        <v>0</v>
      </c>
      <c r="BJ1157">
        <f t="shared" si="86"/>
        <v>1</v>
      </c>
      <c r="BK1157">
        <f t="shared" si="83"/>
        <v>1</v>
      </c>
      <c r="BL1157">
        <f t="shared" si="83"/>
        <v>0</v>
      </c>
      <c r="BM1157">
        <f t="shared" si="83"/>
        <v>0</v>
      </c>
      <c r="BN1157">
        <f t="shared" si="83"/>
        <v>0</v>
      </c>
      <c r="BO1157">
        <f t="shared" si="83"/>
        <v>0</v>
      </c>
      <c r="BP1157">
        <f t="shared" si="83"/>
        <v>0</v>
      </c>
    </row>
    <row r="1158" spans="3:68" x14ac:dyDescent="0.2">
      <c r="C1158" s="150" t="str">
        <f>IFERROR(VLOOKUP(TABLA!F1158,BLIOTECAS!$C$1:$E$26,3,FALSE),"")</f>
        <v>Ciencias de la Salud</v>
      </c>
      <c r="D1158" s="209">
        <v>43970.586805555555</v>
      </c>
      <c r="E1158" s="209" t="s">
        <v>396</v>
      </c>
      <c r="F1158" t="s">
        <v>101</v>
      </c>
      <c r="G1158" t="s">
        <v>397</v>
      </c>
      <c r="H1158" t="s">
        <v>320</v>
      </c>
      <c r="I1158" t="s">
        <v>316</v>
      </c>
      <c r="J1158" t="s">
        <v>309</v>
      </c>
      <c r="K1158" t="s">
        <v>101</v>
      </c>
      <c r="L1158" t="s">
        <v>309</v>
      </c>
      <c r="S1158" t="s">
        <v>26</v>
      </c>
      <c r="T1158" t="s">
        <v>26</v>
      </c>
      <c r="U1158">
        <v>1</v>
      </c>
      <c r="V1158">
        <v>2</v>
      </c>
      <c r="W1158">
        <v>2</v>
      </c>
      <c r="X1158">
        <v>3</v>
      </c>
      <c r="Y1158">
        <v>5</v>
      </c>
      <c r="Z1158">
        <v>5</v>
      </c>
      <c r="AA1158">
        <v>5</v>
      </c>
      <c r="AB1158">
        <v>5</v>
      </c>
      <c r="AC1158">
        <v>2</v>
      </c>
      <c r="AD1158">
        <v>4</v>
      </c>
      <c r="AF1158">
        <v>4</v>
      </c>
      <c r="AG1158">
        <v>4</v>
      </c>
      <c r="AH1158">
        <v>4</v>
      </c>
      <c r="AI1158">
        <v>3</v>
      </c>
      <c r="AJ1158">
        <v>3</v>
      </c>
      <c r="AK1158" t="s">
        <v>26</v>
      </c>
      <c r="AL1158">
        <v>3</v>
      </c>
      <c r="AM1158">
        <v>3</v>
      </c>
      <c r="AN1158" t="s">
        <v>400</v>
      </c>
      <c r="AV1158" s="109" t="s">
        <v>26</v>
      </c>
      <c r="AW1158" t="s">
        <v>26</v>
      </c>
      <c r="AY1158">
        <v>4</v>
      </c>
      <c r="AZ1158" s="109">
        <v>4</v>
      </c>
      <c r="BA1158" s="191" t="s">
        <v>319</v>
      </c>
      <c r="BB1158" t="s">
        <v>317</v>
      </c>
      <c r="BD1158">
        <f t="shared" si="84"/>
        <v>0</v>
      </c>
      <c r="BE1158">
        <f t="shared" si="85"/>
        <v>0</v>
      </c>
      <c r="BF1158">
        <f t="shared" si="85"/>
        <v>0</v>
      </c>
      <c r="BG1158">
        <f t="shared" si="85"/>
        <v>1</v>
      </c>
      <c r="BH1158">
        <f t="shared" si="85"/>
        <v>0</v>
      </c>
      <c r="BI1158">
        <f t="shared" si="85"/>
        <v>0</v>
      </c>
      <c r="BJ1158">
        <f t="shared" si="86"/>
        <v>0</v>
      </c>
      <c r="BK1158">
        <f t="shared" si="83"/>
        <v>0</v>
      </c>
      <c r="BL1158">
        <f t="shared" ref="BK1158:BP1200" si="87">IF(IFERROR(FIND(BL$1,$AN1158,1),0)&lt;&gt;0,1,0)</f>
        <v>1</v>
      </c>
      <c r="BM1158">
        <f t="shared" si="87"/>
        <v>1</v>
      </c>
      <c r="BN1158">
        <f t="shared" si="87"/>
        <v>0</v>
      </c>
      <c r="BO1158">
        <f t="shared" si="87"/>
        <v>0</v>
      </c>
      <c r="BP1158">
        <f t="shared" si="87"/>
        <v>0</v>
      </c>
    </row>
    <row r="1159" spans="3:68" x14ac:dyDescent="0.2">
      <c r="C1159" s="150" t="str">
        <f>IFERROR(VLOOKUP(TABLA!F1159,BLIOTECAS!$C$1:$E$26,3,FALSE),"")</f>
        <v>Humanidades</v>
      </c>
      <c r="D1159" s="209">
        <v>43970.586111111108</v>
      </c>
      <c r="E1159" s="209" t="s">
        <v>396</v>
      </c>
      <c r="F1159" t="s">
        <v>104</v>
      </c>
      <c r="G1159" t="s">
        <v>301</v>
      </c>
      <c r="H1159" t="s">
        <v>301</v>
      </c>
      <c r="I1159" t="s">
        <v>306</v>
      </c>
      <c r="J1159" t="s">
        <v>104</v>
      </c>
      <c r="K1159" t="s">
        <v>95</v>
      </c>
      <c r="L1159" t="s">
        <v>309</v>
      </c>
      <c r="S1159" t="s">
        <v>270</v>
      </c>
      <c r="T1159" t="s">
        <v>270</v>
      </c>
      <c r="U1159">
        <v>4</v>
      </c>
      <c r="V1159">
        <v>4</v>
      </c>
      <c r="W1159">
        <v>3</v>
      </c>
      <c r="X1159">
        <v>3</v>
      </c>
      <c r="Y1159">
        <v>4</v>
      </c>
      <c r="Z1159">
        <v>3</v>
      </c>
      <c r="AA1159">
        <v>4</v>
      </c>
      <c r="AB1159">
        <v>3</v>
      </c>
      <c r="AC1159">
        <v>5</v>
      </c>
      <c r="AD1159">
        <v>5</v>
      </c>
      <c r="AF1159">
        <v>3</v>
      </c>
      <c r="AG1159">
        <v>3</v>
      </c>
      <c r="AH1159">
        <v>4</v>
      </c>
      <c r="AJ1159">
        <v>2</v>
      </c>
      <c r="AK1159" t="s">
        <v>26</v>
      </c>
      <c r="AL1159">
        <v>4</v>
      </c>
      <c r="AM1159">
        <v>2</v>
      </c>
      <c r="AN1159" t="s">
        <v>424</v>
      </c>
      <c r="AV1159" s="109" t="s">
        <v>270</v>
      </c>
      <c r="AW1159" t="s">
        <v>26</v>
      </c>
      <c r="AY1159">
        <v>4</v>
      </c>
      <c r="AZ1159" s="109">
        <v>4</v>
      </c>
      <c r="BA1159" s="191" t="s">
        <v>311</v>
      </c>
      <c r="BB1159" t="s">
        <v>317</v>
      </c>
      <c r="BD1159">
        <f t="shared" si="84"/>
        <v>1</v>
      </c>
      <c r="BE1159">
        <f t="shared" si="85"/>
        <v>0</v>
      </c>
      <c r="BF1159">
        <f t="shared" si="85"/>
        <v>0</v>
      </c>
      <c r="BG1159">
        <f t="shared" si="85"/>
        <v>0</v>
      </c>
      <c r="BH1159">
        <f t="shared" si="85"/>
        <v>0</v>
      </c>
      <c r="BI1159">
        <f t="shared" si="85"/>
        <v>0</v>
      </c>
      <c r="BJ1159">
        <f t="shared" si="86"/>
        <v>0</v>
      </c>
      <c r="BK1159">
        <f t="shared" si="87"/>
        <v>0</v>
      </c>
      <c r="BL1159">
        <f t="shared" si="87"/>
        <v>1</v>
      </c>
      <c r="BM1159">
        <f t="shared" si="87"/>
        <v>0</v>
      </c>
      <c r="BN1159">
        <f t="shared" si="87"/>
        <v>0</v>
      </c>
      <c r="BO1159">
        <f t="shared" si="87"/>
        <v>0</v>
      </c>
      <c r="BP1159">
        <f t="shared" si="87"/>
        <v>0</v>
      </c>
    </row>
    <row r="1160" spans="3:68" x14ac:dyDescent="0.2">
      <c r="C1160" s="150" t="str">
        <f>IFERROR(VLOOKUP(TABLA!F1160,BLIOTECAS!$C$1:$E$26,3,FALSE),"")</f>
        <v>Ciencias Sociales</v>
      </c>
      <c r="D1160" s="209">
        <v>43970.586111111108</v>
      </c>
      <c r="E1160" s="209" t="s">
        <v>396</v>
      </c>
      <c r="F1160" t="s">
        <v>221</v>
      </c>
      <c r="G1160" t="s">
        <v>320</v>
      </c>
      <c r="H1160" t="s">
        <v>300</v>
      </c>
      <c r="I1160" t="s">
        <v>606</v>
      </c>
      <c r="J1160" t="s">
        <v>221</v>
      </c>
      <c r="M1160" t="s">
        <v>847</v>
      </c>
      <c r="S1160" t="s">
        <v>26</v>
      </c>
      <c r="T1160" t="s">
        <v>26</v>
      </c>
      <c r="U1160">
        <v>2</v>
      </c>
      <c r="V1160">
        <v>3</v>
      </c>
      <c r="W1160">
        <v>3</v>
      </c>
      <c r="X1160">
        <v>4</v>
      </c>
      <c r="Y1160">
        <v>5</v>
      </c>
      <c r="Z1160">
        <v>5</v>
      </c>
      <c r="AA1160">
        <v>5</v>
      </c>
      <c r="AB1160">
        <v>4</v>
      </c>
      <c r="AC1160">
        <v>4</v>
      </c>
      <c r="AD1160">
        <v>4</v>
      </c>
      <c r="AF1160">
        <v>5</v>
      </c>
      <c r="AG1160">
        <v>5</v>
      </c>
      <c r="AH1160">
        <v>2</v>
      </c>
      <c r="AI1160">
        <v>3</v>
      </c>
      <c r="AJ1160">
        <v>4</v>
      </c>
      <c r="AK1160" t="s">
        <v>26</v>
      </c>
      <c r="AL1160">
        <v>3</v>
      </c>
      <c r="AM1160">
        <v>2</v>
      </c>
      <c r="AN1160" t="s">
        <v>408</v>
      </c>
      <c r="AV1160" s="109" t="s">
        <v>26</v>
      </c>
      <c r="AW1160" t="s">
        <v>26</v>
      </c>
      <c r="AY1160">
        <v>3</v>
      </c>
      <c r="AZ1160" s="109">
        <v>4</v>
      </c>
      <c r="BA1160" s="191" t="s">
        <v>311</v>
      </c>
      <c r="BB1160" t="s">
        <v>308</v>
      </c>
      <c r="BD1160">
        <f t="shared" si="84"/>
        <v>0</v>
      </c>
      <c r="BE1160">
        <f t="shared" si="85"/>
        <v>0</v>
      </c>
      <c r="BF1160">
        <f t="shared" si="85"/>
        <v>1</v>
      </c>
      <c r="BG1160">
        <f t="shared" si="85"/>
        <v>1</v>
      </c>
      <c r="BH1160">
        <f t="shared" si="85"/>
        <v>1</v>
      </c>
      <c r="BI1160">
        <f t="shared" si="85"/>
        <v>0</v>
      </c>
      <c r="BJ1160">
        <f t="shared" si="86"/>
        <v>1</v>
      </c>
      <c r="BK1160">
        <f t="shared" si="87"/>
        <v>0</v>
      </c>
      <c r="BL1160">
        <f t="shared" si="87"/>
        <v>1</v>
      </c>
      <c r="BM1160">
        <f t="shared" si="87"/>
        <v>1</v>
      </c>
      <c r="BN1160">
        <f t="shared" si="87"/>
        <v>0</v>
      </c>
      <c r="BO1160">
        <f t="shared" si="87"/>
        <v>0</v>
      </c>
      <c r="BP1160">
        <f t="shared" si="87"/>
        <v>0</v>
      </c>
    </row>
    <row r="1161" spans="3:68" x14ac:dyDescent="0.2">
      <c r="C1161" s="150" t="str">
        <f>IFERROR(VLOOKUP(TABLA!F1161,BLIOTECAS!$C$1:$E$26,3,FALSE),"")</f>
        <v>Ciencias Experimentales</v>
      </c>
      <c r="D1161" s="209">
        <v>43970.586111111108</v>
      </c>
      <c r="E1161" s="209" t="s">
        <v>396</v>
      </c>
      <c r="F1161" t="s">
        <v>96</v>
      </c>
      <c r="G1161" t="s">
        <v>305</v>
      </c>
      <c r="H1161" t="s">
        <v>305</v>
      </c>
      <c r="I1161" t="s">
        <v>327</v>
      </c>
      <c r="J1161" t="s">
        <v>96</v>
      </c>
      <c r="K1161" t="s">
        <v>94</v>
      </c>
      <c r="L1161" t="s">
        <v>105</v>
      </c>
      <c r="S1161" t="s">
        <v>270</v>
      </c>
      <c r="T1161" t="s">
        <v>270</v>
      </c>
      <c r="U1161">
        <v>4</v>
      </c>
      <c r="V1161">
        <v>4</v>
      </c>
      <c r="W1161">
        <v>5</v>
      </c>
      <c r="X1161">
        <v>3</v>
      </c>
      <c r="Y1161">
        <v>4</v>
      </c>
      <c r="Z1161">
        <v>3</v>
      </c>
      <c r="AA1161">
        <v>4</v>
      </c>
      <c r="AB1161">
        <v>2</v>
      </c>
      <c r="AC1161">
        <v>2</v>
      </c>
      <c r="AD1161">
        <v>3</v>
      </c>
      <c r="AF1161">
        <v>4</v>
      </c>
      <c r="AG1161">
        <v>3</v>
      </c>
      <c r="AH1161">
        <v>5</v>
      </c>
      <c r="AI1161">
        <v>3</v>
      </c>
      <c r="AJ1161">
        <v>3</v>
      </c>
      <c r="AK1161" t="s">
        <v>270</v>
      </c>
      <c r="AL1161">
        <v>5</v>
      </c>
      <c r="AM1161">
        <v>3</v>
      </c>
      <c r="AN1161" t="s">
        <v>345</v>
      </c>
      <c r="AV1161" s="109" t="s">
        <v>270</v>
      </c>
      <c r="AW1161" t="s">
        <v>26</v>
      </c>
      <c r="AY1161">
        <v>3</v>
      </c>
      <c r="AZ1161" s="109">
        <v>3</v>
      </c>
      <c r="BA1161" s="191" t="s">
        <v>311</v>
      </c>
      <c r="BD1161">
        <f t="shared" si="84"/>
        <v>1</v>
      </c>
      <c r="BE1161">
        <f t="shared" si="85"/>
        <v>0</v>
      </c>
      <c r="BF1161">
        <f t="shared" si="85"/>
        <v>1</v>
      </c>
      <c r="BG1161">
        <f t="shared" si="85"/>
        <v>0</v>
      </c>
      <c r="BH1161">
        <f t="shared" si="85"/>
        <v>0</v>
      </c>
      <c r="BI1161">
        <f t="shared" si="85"/>
        <v>0</v>
      </c>
      <c r="BJ1161">
        <f t="shared" si="86"/>
        <v>0</v>
      </c>
      <c r="BK1161">
        <f t="shared" si="87"/>
        <v>0</v>
      </c>
      <c r="BL1161">
        <f t="shared" si="87"/>
        <v>0</v>
      </c>
      <c r="BM1161">
        <f t="shared" si="87"/>
        <v>1</v>
      </c>
      <c r="BN1161">
        <f t="shared" si="87"/>
        <v>0</v>
      </c>
      <c r="BO1161">
        <f t="shared" si="87"/>
        <v>0</v>
      </c>
      <c r="BP1161">
        <f t="shared" si="87"/>
        <v>0</v>
      </c>
    </row>
    <row r="1162" spans="3:68" x14ac:dyDescent="0.2">
      <c r="C1162" s="150" t="str">
        <f>IFERROR(VLOOKUP(TABLA!F1162,BLIOTECAS!$C$1:$E$26,3,FALSE),"")</f>
        <v>Ciencias Experimentales</v>
      </c>
      <c r="D1162" s="209">
        <v>43970.586111111108</v>
      </c>
      <c r="E1162" s="209" t="s">
        <v>396</v>
      </c>
      <c r="F1162" t="s">
        <v>98</v>
      </c>
      <c r="G1162" t="s">
        <v>300</v>
      </c>
      <c r="H1162" t="s">
        <v>320</v>
      </c>
      <c r="I1162" t="s">
        <v>306</v>
      </c>
      <c r="J1162" t="s">
        <v>98</v>
      </c>
      <c r="K1162" t="s">
        <v>101</v>
      </c>
      <c r="L1162" t="s">
        <v>94</v>
      </c>
      <c r="S1162" t="s">
        <v>26</v>
      </c>
      <c r="T1162" t="s">
        <v>270</v>
      </c>
      <c r="U1162">
        <v>5</v>
      </c>
      <c r="V1162">
        <v>1</v>
      </c>
      <c r="W1162">
        <v>3</v>
      </c>
      <c r="X1162">
        <v>2</v>
      </c>
      <c r="Y1162">
        <v>5</v>
      </c>
      <c r="Z1162">
        <v>1</v>
      </c>
      <c r="AA1162">
        <v>5</v>
      </c>
      <c r="AB1162">
        <v>1</v>
      </c>
      <c r="AC1162">
        <v>4</v>
      </c>
      <c r="AD1162">
        <v>4</v>
      </c>
      <c r="AF1162">
        <v>3</v>
      </c>
      <c r="AG1162">
        <v>5</v>
      </c>
      <c r="AH1162">
        <v>3</v>
      </c>
      <c r="AI1162">
        <v>3</v>
      </c>
      <c r="AJ1162">
        <v>5</v>
      </c>
      <c r="AK1162" t="s">
        <v>26</v>
      </c>
      <c r="AL1162">
        <v>5</v>
      </c>
      <c r="AM1162">
        <v>3</v>
      </c>
      <c r="AN1162" t="s">
        <v>483</v>
      </c>
      <c r="AV1162" s="109" t="s">
        <v>270</v>
      </c>
      <c r="AW1162" t="s">
        <v>270</v>
      </c>
      <c r="AX1162" t="s">
        <v>25</v>
      </c>
      <c r="AY1162">
        <v>5</v>
      </c>
      <c r="AZ1162" s="109">
        <v>5</v>
      </c>
      <c r="BA1162" s="191" t="s">
        <v>303</v>
      </c>
      <c r="BB1162" t="s">
        <v>317</v>
      </c>
      <c r="BD1162">
        <f t="shared" si="84"/>
        <v>1</v>
      </c>
      <c r="BE1162">
        <f t="shared" si="85"/>
        <v>0</v>
      </c>
      <c r="BF1162">
        <f t="shared" si="85"/>
        <v>0</v>
      </c>
      <c r="BG1162">
        <f t="shared" si="85"/>
        <v>0</v>
      </c>
      <c r="BH1162">
        <f t="shared" si="85"/>
        <v>0</v>
      </c>
      <c r="BI1162">
        <f t="shared" si="85"/>
        <v>0</v>
      </c>
      <c r="BJ1162">
        <f t="shared" si="86"/>
        <v>1</v>
      </c>
      <c r="BK1162">
        <f t="shared" si="87"/>
        <v>0</v>
      </c>
      <c r="BL1162">
        <f t="shared" si="87"/>
        <v>1</v>
      </c>
      <c r="BM1162">
        <f t="shared" si="87"/>
        <v>0</v>
      </c>
      <c r="BN1162">
        <f t="shared" si="87"/>
        <v>0</v>
      </c>
      <c r="BO1162">
        <f t="shared" si="87"/>
        <v>0</v>
      </c>
      <c r="BP1162">
        <f t="shared" si="87"/>
        <v>0</v>
      </c>
    </row>
    <row r="1163" spans="3:68" x14ac:dyDescent="0.2">
      <c r="C1163" s="150" t="str">
        <f>IFERROR(VLOOKUP(TABLA!F1163,BLIOTECAS!$C$1:$E$26,3,FALSE),"")</f>
        <v>Ciencias de la Salud</v>
      </c>
      <c r="D1163" s="209">
        <v>43970.586111111108</v>
      </c>
      <c r="E1163" s="209" t="s">
        <v>396</v>
      </c>
      <c r="F1163" t="s">
        <v>108</v>
      </c>
      <c r="G1163" t="s">
        <v>301</v>
      </c>
      <c r="H1163" t="s">
        <v>305</v>
      </c>
      <c r="I1163" t="s">
        <v>315</v>
      </c>
      <c r="J1163" t="s">
        <v>108</v>
      </c>
      <c r="K1163" t="s">
        <v>309</v>
      </c>
      <c r="S1163" t="s">
        <v>270</v>
      </c>
      <c r="T1163" t="s">
        <v>26</v>
      </c>
      <c r="U1163">
        <v>4</v>
      </c>
      <c r="V1163">
        <v>1</v>
      </c>
      <c r="W1163">
        <v>2</v>
      </c>
      <c r="X1163">
        <v>4</v>
      </c>
      <c r="Y1163">
        <v>5</v>
      </c>
      <c r="Z1163">
        <v>3</v>
      </c>
      <c r="AA1163">
        <v>5</v>
      </c>
      <c r="AB1163">
        <v>4</v>
      </c>
      <c r="AC1163">
        <v>3</v>
      </c>
      <c r="AD1163">
        <v>4</v>
      </c>
      <c r="AF1163">
        <v>4</v>
      </c>
      <c r="AG1163">
        <v>4</v>
      </c>
      <c r="AH1163">
        <v>4</v>
      </c>
      <c r="AI1163">
        <v>4</v>
      </c>
      <c r="AJ1163">
        <v>4</v>
      </c>
      <c r="AK1163" t="s">
        <v>26</v>
      </c>
      <c r="AL1163">
        <v>4</v>
      </c>
      <c r="AM1163">
        <v>4</v>
      </c>
      <c r="AN1163" t="s">
        <v>408</v>
      </c>
      <c r="AV1163" s="109" t="s">
        <v>26</v>
      </c>
      <c r="AW1163" t="s">
        <v>26</v>
      </c>
      <c r="AY1163">
        <v>4</v>
      </c>
      <c r="AZ1163" s="109">
        <v>1</v>
      </c>
      <c r="BA1163" s="191" t="s">
        <v>319</v>
      </c>
      <c r="BB1163" t="s">
        <v>317</v>
      </c>
      <c r="BD1163">
        <f t="shared" si="84"/>
        <v>0</v>
      </c>
      <c r="BE1163">
        <f t="shared" si="85"/>
        <v>1</v>
      </c>
      <c r="BF1163">
        <f t="shared" si="85"/>
        <v>0</v>
      </c>
      <c r="BG1163">
        <f t="shared" si="85"/>
        <v>0</v>
      </c>
      <c r="BH1163">
        <f t="shared" si="85"/>
        <v>0</v>
      </c>
      <c r="BI1163">
        <f t="shared" si="85"/>
        <v>0</v>
      </c>
      <c r="BJ1163">
        <f t="shared" si="86"/>
        <v>1</v>
      </c>
      <c r="BK1163">
        <f t="shared" si="87"/>
        <v>0</v>
      </c>
      <c r="BL1163">
        <f t="shared" si="87"/>
        <v>1</v>
      </c>
      <c r="BM1163">
        <f t="shared" si="87"/>
        <v>1</v>
      </c>
      <c r="BN1163">
        <f t="shared" si="87"/>
        <v>0</v>
      </c>
      <c r="BO1163">
        <f t="shared" si="87"/>
        <v>0</v>
      </c>
      <c r="BP1163">
        <f t="shared" si="87"/>
        <v>0</v>
      </c>
    </row>
    <row r="1164" spans="3:68" x14ac:dyDescent="0.2">
      <c r="C1164" s="150" t="str">
        <f>IFERROR(VLOOKUP(TABLA!F1164,BLIOTECAS!$C$1:$E$26,3,FALSE),"")</f>
        <v>Ciencias de la Salud</v>
      </c>
      <c r="D1164" s="209">
        <v>43970.585416666669</v>
      </c>
      <c r="E1164" s="209" t="s">
        <v>396</v>
      </c>
      <c r="F1164" t="s">
        <v>109</v>
      </c>
      <c r="G1164" t="s">
        <v>300</v>
      </c>
      <c r="H1164" t="s">
        <v>397</v>
      </c>
      <c r="I1164" t="s">
        <v>315</v>
      </c>
      <c r="J1164" t="s">
        <v>309</v>
      </c>
      <c r="K1164" t="s">
        <v>109</v>
      </c>
      <c r="M1164" t="s">
        <v>848</v>
      </c>
      <c r="S1164" t="s">
        <v>26</v>
      </c>
      <c r="T1164" t="s">
        <v>26</v>
      </c>
      <c r="U1164">
        <v>1</v>
      </c>
      <c r="V1164">
        <v>1</v>
      </c>
      <c r="W1164">
        <v>2</v>
      </c>
      <c r="X1164">
        <v>1</v>
      </c>
      <c r="Y1164">
        <v>5</v>
      </c>
      <c r="Z1164">
        <v>5</v>
      </c>
      <c r="AA1164">
        <v>5</v>
      </c>
      <c r="AB1164">
        <v>2</v>
      </c>
      <c r="AC1164">
        <v>3</v>
      </c>
      <c r="AD1164">
        <v>3</v>
      </c>
      <c r="AF1164">
        <v>3</v>
      </c>
      <c r="AG1164">
        <v>4</v>
      </c>
      <c r="AH1164">
        <v>3</v>
      </c>
      <c r="AI1164">
        <v>4</v>
      </c>
      <c r="AJ1164">
        <v>4</v>
      </c>
      <c r="AK1164" t="s">
        <v>26</v>
      </c>
      <c r="AL1164">
        <v>3</v>
      </c>
      <c r="AN1164" t="s">
        <v>354</v>
      </c>
      <c r="AV1164" s="109" t="s">
        <v>270</v>
      </c>
      <c r="AW1164" t="s">
        <v>26</v>
      </c>
      <c r="AY1164">
        <v>5</v>
      </c>
      <c r="AZ1164" s="109">
        <v>5</v>
      </c>
      <c r="BA1164" s="191" t="s">
        <v>311</v>
      </c>
      <c r="BD1164">
        <f t="shared" si="84"/>
        <v>0</v>
      </c>
      <c r="BE1164">
        <f t="shared" si="85"/>
        <v>1</v>
      </c>
      <c r="BF1164">
        <f t="shared" si="85"/>
        <v>0</v>
      </c>
      <c r="BG1164">
        <f t="shared" si="85"/>
        <v>0</v>
      </c>
      <c r="BH1164">
        <f t="shared" si="85"/>
        <v>0</v>
      </c>
      <c r="BI1164">
        <f t="shared" si="85"/>
        <v>0</v>
      </c>
      <c r="BJ1164">
        <f t="shared" si="86"/>
        <v>1</v>
      </c>
      <c r="BK1164">
        <f t="shared" si="87"/>
        <v>0</v>
      </c>
      <c r="BL1164">
        <f t="shared" si="87"/>
        <v>0</v>
      </c>
      <c r="BM1164">
        <f t="shared" si="87"/>
        <v>1</v>
      </c>
      <c r="BN1164">
        <f t="shared" si="87"/>
        <v>0</v>
      </c>
      <c r="BO1164">
        <f t="shared" si="87"/>
        <v>0</v>
      </c>
      <c r="BP1164">
        <f t="shared" si="87"/>
        <v>0</v>
      </c>
    </row>
    <row r="1165" spans="3:68" x14ac:dyDescent="0.2">
      <c r="C1165" s="150" t="str">
        <f>IFERROR(VLOOKUP(TABLA!F1165,BLIOTECAS!$C$1:$E$26,3,FALSE),"")</f>
        <v>Ciencias Sociales</v>
      </c>
      <c r="D1165" s="209">
        <v>43970.585416666669</v>
      </c>
      <c r="E1165" s="209" t="s">
        <v>396</v>
      </c>
      <c r="F1165" t="s">
        <v>221</v>
      </c>
      <c r="G1165" t="s">
        <v>305</v>
      </c>
      <c r="H1165" t="s">
        <v>305</v>
      </c>
      <c r="I1165" t="s">
        <v>306</v>
      </c>
      <c r="J1165" t="s">
        <v>309</v>
      </c>
      <c r="K1165" t="s">
        <v>221</v>
      </c>
      <c r="S1165" t="s">
        <v>270</v>
      </c>
      <c r="T1165" t="s">
        <v>270</v>
      </c>
      <c r="U1165">
        <v>5</v>
      </c>
      <c r="V1165">
        <v>3</v>
      </c>
      <c r="W1165">
        <v>3</v>
      </c>
      <c r="X1165">
        <v>1</v>
      </c>
      <c r="Y1165">
        <v>5</v>
      </c>
      <c r="Z1165">
        <v>1</v>
      </c>
      <c r="AA1165">
        <v>5</v>
      </c>
      <c r="AB1165">
        <v>1</v>
      </c>
      <c r="AC1165">
        <v>5</v>
      </c>
      <c r="AD1165">
        <v>5</v>
      </c>
      <c r="AF1165">
        <v>5</v>
      </c>
      <c r="AG1165">
        <v>5</v>
      </c>
      <c r="AH1165">
        <v>5</v>
      </c>
      <c r="AI1165">
        <v>5</v>
      </c>
      <c r="AJ1165">
        <v>5</v>
      </c>
      <c r="AK1165" t="s">
        <v>26</v>
      </c>
      <c r="AL1165">
        <v>5</v>
      </c>
      <c r="AM1165">
        <v>5</v>
      </c>
      <c r="AN1165" t="s">
        <v>354</v>
      </c>
      <c r="AV1165" s="109" t="s">
        <v>26</v>
      </c>
      <c r="AW1165" t="s">
        <v>26</v>
      </c>
      <c r="AY1165">
        <v>5</v>
      </c>
      <c r="AZ1165" s="109">
        <v>5</v>
      </c>
      <c r="BA1165" s="191" t="s">
        <v>303</v>
      </c>
      <c r="BB1165" t="s">
        <v>304</v>
      </c>
      <c r="BD1165">
        <f t="shared" si="84"/>
        <v>1</v>
      </c>
      <c r="BE1165">
        <f t="shared" si="85"/>
        <v>0</v>
      </c>
      <c r="BF1165">
        <f t="shared" si="85"/>
        <v>0</v>
      </c>
      <c r="BG1165">
        <f t="shared" si="85"/>
        <v>0</v>
      </c>
      <c r="BH1165">
        <f t="shared" si="85"/>
        <v>0</v>
      </c>
      <c r="BI1165">
        <f t="shared" si="85"/>
        <v>0</v>
      </c>
      <c r="BJ1165">
        <f t="shared" si="86"/>
        <v>1</v>
      </c>
      <c r="BK1165">
        <f t="shared" si="87"/>
        <v>0</v>
      </c>
      <c r="BL1165">
        <f t="shared" si="87"/>
        <v>0</v>
      </c>
      <c r="BM1165">
        <f t="shared" si="87"/>
        <v>1</v>
      </c>
      <c r="BN1165">
        <f t="shared" si="87"/>
        <v>0</v>
      </c>
      <c r="BO1165">
        <f t="shared" si="87"/>
        <v>0</v>
      </c>
      <c r="BP1165">
        <f t="shared" si="87"/>
        <v>0</v>
      </c>
    </row>
    <row r="1166" spans="3:68" x14ac:dyDescent="0.2">
      <c r="C1166" s="150" t="str">
        <f>IFERROR(VLOOKUP(TABLA!F1166,BLIOTECAS!$C$1:$E$26,3,FALSE),"")</f>
        <v>Humanidades</v>
      </c>
      <c r="D1166" s="209">
        <v>43970.584722222222</v>
      </c>
      <c r="E1166" s="209" t="s">
        <v>396</v>
      </c>
      <c r="F1166" t="s">
        <v>104</v>
      </c>
      <c r="G1166" t="s">
        <v>305</v>
      </c>
      <c r="H1166" t="s">
        <v>301</v>
      </c>
      <c r="I1166" t="s">
        <v>306</v>
      </c>
      <c r="J1166" t="s">
        <v>104</v>
      </c>
      <c r="K1166" t="s">
        <v>309</v>
      </c>
      <c r="L1166" t="s">
        <v>89</v>
      </c>
      <c r="S1166" t="s">
        <v>270</v>
      </c>
      <c r="T1166" t="s">
        <v>270</v>
      </c>
      <c r="U1166">
        <v>3</v>
      </c>
      <c r="V1166">
        <v>1</v>
      </c>
      <c r="W1166">
        <v>3</v>
      </c>
      <c r="X1166">
        <v>5</v>
      </c>
      <c r="Y1166">
        <v>4</v>
      </c>
      <c r="Z1166">
        <v>5</v>
      </c>
      <c r="AA1166">
        <v>4</v>
      </c>
      <c r="AB1166">
        <v>1</v>
      </c>
      <c r="AC1166">
        <v>3</v>
      </c>
      <c r="AD1166">
        <v>4</v>
      </c>
      <c r="AF1166">
        <v>5</v>
      </c>
      <c r="AG1166">
        <v>4</v>
      </c>
      <c r="AH1166">
        <v>5</v>
      </c>
      <c r="AI1166">
        <v>2</v>
      </c>
      <c r="AJ1166">
        <v>4</v>
      </c>
      <c r="AK1166" t="s">
        <v>26</v>
      </c>
      <c r="AL1166">
        <v>4</v>
      </c>
      <c r="AM1166">
        <v>1</v>
      </c>
      <c r="AV1166" s="109" t="s">
        <v>26</v>
      </c>
      <c r="AW1166" t="s">
        <v>26</v>
      </c>
      <c r="AY1166">
        <v>4</v>
      </c>
      <c r="AZ1166" s="109">
        <v>5</v>
      </c>
      <c r="BA1166" s="191" t="s">
        <v>311</v>
      </c>
      <c r="BB1166" t="s">
        <v>317</v>
      </c>
      <c r="BD1166">
        <f t="shared" si="84"/>
        <v>1</v>
      </c>
      <c r="BE1166">
        <f t="shared" si="85"/>
        <v>0</v>
      </c>
      <c r="BF1166">
        <f t="shared" si="85"/>
        <v>0</v>
      </c>
      <c r="BG1166">
        <f t="shared" si="85"/>
        <v>0</v>
      </c>
      <c r="BH1166">
        <f t="shared" si="85"/>
        <v>0</v>
      </c>
      <c r="BI1166">
        <f t="shared" si="85"/>
        <v>0</v>
      </c>
      <c r="BJ1166">
        <f t="shared" si="86"/>
        <v>0</v>
      </c>
      <c r="BK1166">
        <f t="shared" si="87"/>
        <v>0</v>
      </c>
      <c r="BL1166">
        <f t="shared" si="87"/>
        <v>0</v>
      </c>
      <c r="BM1166">
        <f t="shared" si="87"/>
        <v>0</v>
      </c>
      <c r="BN1166">
        <f t="shared" si="87"/>
        <v>0</v>
      </c>
      <c r="BO1166">
        <f t="shared" si="87"/>
        <v>0</v>
      </c>
      <c r="BP1166">
        <f t="shared" si="87"/>
        <v>0</v>
      </c>
    </row>
    <row r="1167" spans="3:68" x14ac:dyDescent="0.2">
      <c r="C1167" s="150" t="str">
        <f>IFERROR(VLOOKUP(TABLA!F1167,BLIOTECAS!$C$1:$E$26,3,FALSE),"")</f>
        <v>Humanidades</v>
      </c>
      <c r="D1167" s="209">
        <v>43970.584722222222</v>
      </c>
      <c r="E1167" s="209" t="s">
        <v>396</v>
      </c>
      <c r="F1167" t="s">
        <v>103</v>
      </c>
      <c r="G1167" t="s">
        <v>305</v>
      </c>
      <c r="H1167" t="s">
        <v>300</v>
      </c>
      <c r="I1167" t="s">
        <v>306</v>
      </c>
      <c r="J1167" t="s">
        <v>103</v>
      </c>
      <c r="K1167" t="s">
        <v>309</v>
      </c>
      <c r="L1167" t="s">
        <v>104</v>
      </c>
      <c r="S1167" t="s">
        <v>270</v>
      </c>
      <c r="T1167" t="s">
        <v>270</v>
      </c>
      <c r="U1167">
        <v>3</v>
      </c>
      <c r="V1167">
        <v>1</v>
      </c>
      <c r="W1167">
        <v>2</v>
      </c>
      <c r="X1167">
        <v>3</v>
      </c>
      <c r="Y1167">
        <v>5</v>
      </c>
      <c r="Z1167">
        <v>5</v>
      </c>
      <c r="AA1167">
        <v>5</v>
      </c>
      <c r="AB1167">
        <v>4</v>
      </c>
      <c r="AC1167">
        <v>4</v>
      </c>
      <c r="AD1167">
        <v>5</v>
      </c>
      <c r="AF1167">
        <v>3</v>
      </c>
      <c r="AG1167">
        <v>5</v>
      </c>
      <c r="AH1167">
        <v>4</v>
      </c>
      <c r="AI1167">
        <v>4</v>
      </c>
      <c r="AJ1167">
        <v>4</v>
      </c>
      <c r="AK1167" t="s">
        <v>26</v>
      </c>
      <c r="AL1167">
        <v>3</v>
      </c>
      <c r="AM1167">
        <v>4</v>
      </c>
      <c r="AN1167" t="s">
        <v>345</v>
      </c>
      <c r="AV1167" s="109" t="s">
        <v>26</v>
      </c>
      <c r="AW1167" t="s">
        <v>26</v>
      </c>
      <c r="AY1167">
        <v>5</v>
      </c>
      <c r="AZ1167" s="109">
        <v>5</v>
      </c>
      <c r="BA1167" s="191" t="s">
        <v>311</v>
      </c>
      <c r="BB1167" t="s">
        <v>308</v>
      </c>
      <c r="BD1167">
        <f t="shared" si="84"/>
        <v>1</v>
      </c>
      <c r="BE1167">
        <f t="shared" si="85"/>
        <v>0</v>
      </c>
      <c r="BF1167">
        <f t="shared" si="85"/>
        <v>0</v>
      </c>
      <c r="BG1167">
        <f t="shared" si="85"/>
        <v>0</v>
      </c>
      <c r="BH1167">
        <f t="shared" si="85"/>
        <v>0</v>
      </c>
      <c r="BI1167">
        <f t="shared" si="85"/>
        <v>0</v>
      </c>
      <c r="BJ1167">
        <f t="shared" si="86"/>
        <v>0</v>
      </c>
      <c r="BK1167">
        <f t="shared" si="87"/>
        <v>0</v>
      </c>
      <c r="BL1167">
        <f t="shared" si="87"/>
        <v>0</v>
      </c>
      <c r="BM1167">
        <f t="shared" si="87"/>
        <v>1</v>
      </c>
      <c r="BN1167">
        <f t="shared" si="87"/>
        <v>0</v>
      </c>
      <c r="BO1167">
        <f t="shared" si="87"/>
        <v>0</v>
      </c>
      <c r="BP1167">
        <f t="shared" si="87"/>
        <v>0</v>
      </c>
    </row>
    <row r="1168" spans="3:68" x14ac:dyDescent="0.2">
      <c r="C1168" s="150" t="str">
        <f>IFERROR(VLOOKUP(TABLA!F1168,BLIOTECAS!$C$1:$E$26,3,FALSE),"")</f>
        <v>Humanidades</v>
      </c>
      <c r="D1168" s="209">
        <v>43970.584722222222</v>
      </c>
      <c r="E1168" s="209" t="s">
        <v>407</v>
      </c>
      <c r="F1168" t="s">
        <v>103</v>
      </c>
      <c r="G1168" t="s">
        <v>305</v>
      </c>
      <c r="H1168" t="s">
        <v>305</v>
      </c>
      <c r="I1168" t="s">
        <v>340</v>
      </c>
      <c r="J1168" t="s">
        <v>103</v>
      </c>
      <c r="K1168" t="s">
        <v>310</v>
      </c>
      <c r="L1168" t="s">
        <v>97</v>
      </c>
      <c r="S1168" t="s">
        <v>270</v>
      </c>
      <c r="T1168" t="s">
        <v>270</v>
      </c>
      <c r="U1168">
        <v>3</v>
      </c>
      <c r="V1168">
        <v>5</v>
      </c>
      <c r="W1168">
        <v>5</v>
      </c>
      <c r="X1168">
        <v>4</v>
      </c>
      <c r="Y1168">
        <v>4</v>
      </c>
      <c r="Z1168">
        <v>2</v>
      </c>
      <c r="AA1168">
        <v>4</v>
      </c>
      <c r="AB1168">
        <v>3</v>
      </c>
      <c r="AC1168">
        <v>5</v>
      </c>
      <c r="AD1168">
        <v>5</v>
      </c>
      <c r="AF1168">
        <v>5</v>
      </c>
      <c r="AG1168">
        <v>5</v>
      </c>
      <c r="AH1168">
        <v>5</v>
      </c>
      <c r="AI1168">
        <v>5</v>
      </c>
      <c r="AJ1168">
        <v>5</v>
      </c>
      <c r="AK1168" t="s">
        <v>270</v>
      </c>
      <c r="AL1168">
        <v>5</v>
      </c>
      <c r="AM1168">
        <v>3</v>
      </c>
      <c r="AN1168" t="s">
        <v>325</v>
      </c>
      <c r="AV1168" s="109" t="s">
        <v>26</v>
      </c>
      <c r="AW1168" t="s">
        <v>26</v>
      </c>
      <c r="AY1168">
        <v>5</v>
      </c>
      <c r="AZ1168" s="109">
        <v>4</v>
      </c>
      <c r="BA1168" s="191" t="s">
        <v>303</v>
      </c>
      <c r="BB1168" t="s">
        <v>308</v>
      </c>
      <c r="BD1168">
        <f t="shared" si="84"/>
        <v>1</v>
      </c>
      <c r="BE1168">
        <f t="shared" si="85"/>
        <v>1</v>
      </c>
      <c r="BF1168">
        <f t="shared" si="85"/>
        <v>1</v>
      </c>
      <c r="BG1168">
        <f t="shared" si="85"/>
        <v>0</v>
      </c>
      <c r="BH1168">
        <f t="shared" si="85"/>
        <v>0</v>
      </c>
      <c r="BI1168">
        <f t="shared" si="85"/>
        <v>0</v>
      </c>
      <c r="BJ1168">
        <f t="shared" si="86"/>
        <v>1</v>
      </c>
      <c r="BK1168">
        <f t="shared" si="87"/>
        <v>0</v>
      </c>
      <c r="BL1168">
        <f t="shared" si="87"/>
        <v>0</v>
      </c>
      <c r="BM1168">
        <f t="shared" si="87"/>
        <v>0</v>
      </c>
      <c r="BN1168">
        <f t="shared" si="87"/>
        <v>0</v>
      </c>
      <c r="BO1168">
        <f t="shared" si="87"/>
        <v>0</v>
      </c>
      <c r="BP1168">
        <f t="shared" si="87"/>
        <v>0</v>
      </c>
    </row>
    <row r="1169" spans="3:68" x14ac:dyDescent="0.2">
      <c r="C1169" s="150" t="str">
        <f>IFERROR(VLOOKUP(TABLA!F1169,BLIOTECAS!$C$1:$E$26,3,FALSE),"")</f>
        <v>Ciencias de la Salud</v>
      </c>
      <c r="D1169" s="209">
        <v>43970.584722222222</v>
      </c>
      <c r="E1169" s="209" t="s">
        <v>396</v>
      </c>
      <c r="F1169" t="s">
        <v>109</v>
      </c>
      <c r="G1169" t="s">
        <v>300</v>
      </c>
      <c r="H1169" t="s">
        <v>305</v>
      </c>
      <c r="I1169" t="s">
        <v>306</v>
      </c>
      <c r="J1169" t="s">
        <v>109</v>
      </c>
      <c r="K1169" t="s">
        <v>309</v>
      </c>
      <c r="L1169" t="s">
        <v>98</v>
      </c>
      <c r="M1169" t="s">
        <v>849</v>
      </c>
      <c r="S1169" t="s">
        <v>26</v>
      </c>
      <c r="T1169" t="s">
        <v>270</v>
      </c>
      <c r="U1169">
        <v>4</v>
      </c>
      <c r="V1169">
        <v>1</v>
      </c>
      <c r="W1169">
        <v>5</v>
      </c>
      <c r="X1169">
        <v>1</v>
      </c>
      <c r="Y1169">
        <v>5</v>
      </c>
      <c r="Z1169">
        <v>4</v>
      </c>
      <c r="AA1169">
        <v>2</v>
      </c>
      <c r="AB1169">
        <v>2</v>
      </c>
      <c r="AC1169">
        <v>2</v>
      </c>
      <c r="AD1169">
        <v>5</v>
      </c>
      <c r="AF1169">
        <v>3</v>
      </c>
      <c r="AG1169">
        <v>5</v>
      </c>
      <c r="AH1169">
        <v>5</v>
      </c>
      <c r="AI1169">
        <v>3</v>
      </c>
      <c r="AJ1169">
        <v>5</v>
      </c>
      <c r="AK1169" t="s">
        <v>26</v>
      </c>
      <c r="AL1169">
        <v>4</v>
      </c>
      <c r="AM1169">
        <v>5</v>
      </c>
      <c r="AN1169" t="s">
        <v>354</v>
      </c>
      <c r="AV1169" s="109" t="s">
        <v>270</v>
      </c>
      <c r="AW1169" t="s">
        <v>26</v>
      </c>
      <c r="AY1169">
        <v>5</v>
      </c>
      <c r="AZ1169" s="109">
        <v>5</v>
      </c>
      <c r="BA1169" s="191" t="s">
        <v>311</v>
      </c>
      <c r="BB1169" t="s">
        <v>308</v>
      </c>
      <c r="BC1169" t="s">
        <v>850</v>
      </c>
      <c r="BD1169">
        <f t="shared" si="84"/>
        <v>1</v>
      </c>
      <c r="BE1169">
        <f t="shared" si="85"/>
        <v>0</v>
      </c>
      <c r="BF1169">
        <f t="shared" si="85"/>
        <v>0</v>
      </c>
      <c r="BG1169">
        <f t="shared" si="85"/>
        <v>0</v>
      </c>
      <c r="BH1169">
        <f t="shared" si="85"/>
        <v>0</v>
      </c>
      <c r="BI1169">
        <f t="shared" si="85"/>
        <v>0</v>
      </c>
      <c r="BJ1169">
        <f t="shared" si="86"/>
        <v>1</v>
      </c>
      <c r="BK1169">
        <f t="shared" si="87"/>
        <v>0</v>
      </c>
      <c r="BL1169">
        <f t="shared" si="87"/>
        <v>0</v>
      </c>
      <c r="BM1169">
        <f t="shared" si="87"/>
        <v>1</v>
      </c>
      <c r="BN1169">
        <f t="shared" si="87"/>
        <v>0</v>
      </c>
      <c r="BO1169">
        <f t="shared" si="87"/>
        <v>0</v>
      </c>
      <c r="BP1169">
        <f t="shared" si="87"/>
        <v>0</v>
      </c>
    </row>
    <row r="1170" spans="3:68" x14ac:dyDescent="0.2">
      <c r="C1170" s="150" t="str">
        <f>IFERROR(VLOOKUP(TABLA!F1170,BLIOTECAS!$C$1:$E$26,3,FALSE),"")</f>
        <v>Humanidades</v>
      </c>
      <c r="D1170" s="209">
        <v>43970.584722222222</v>
      </c>
      <c r="E1170" s="209" t="s">
        <v>407</v>
      </c>
      <c r="F1170" t="s">
        <v>102</v>
      </c>
      <c r="G1170" t="s">
        <v>305</v>
      </c>
      <c r="H1170" t="s">
        <v>397</v>
      </c>
      <c r="I1170" t="s">
        <v>851</v>
      </c>
      <c r="J1170" t="s">
        <v>309</v>
      </c>
      <c r="K1170" t="s">
        <v>104</v>
      </c>
      <c r="L1170" t="s">
        <v>310</v>
      </c>
      <c r="M1170" t="s">
        <v>852</v>
      </c>
      <c r="S1170" t="s">
        <v>270</v>
      </c>
      <c r="T1170" t="s">
        <v>26</v>
      </c>
      <c r="U1170">
        <v>3</v>
      </c>
      <c r="V1170">
        <v>3</v>
      </c>
      <c r="W1170">
        <v>2</v>
      </c>
      <c r="X1170">
        <v>5</v>
      </c>
      <c r="Y1170">
        <v>5</v>
      </c>
      <c r="Z1170">
        <v>3</v>
      </c>
      <c r="AA1170">
        <v>4</v>
      </c>
      <c r="AB1170">
        <v>5</v>
      </c>
      <c r="AC1170">
        <v>4</v>
      </c>
      <c r="AD1170">
        <v>3</v>
      </c>
      <c r="AF1170">
        <v>3</v>
      </c>
      <c r="AG1170">
        <v>4</v>
      </c>
      <c r="AH1170">
        <v>3</v>
      </c>
      <c r="AI1170">
        <v>3</v>
      </c>
      <c r="AJ1170">
        <v>3</v>
      </c>
      <c r="AK1170" t="s">
        <v>26</v>
      </c>
      <c r="AL1170">
        <v>3</v>
      </c>
      <c r="AM1170">
        <v>3</v>
      </c>
      <c r="AN1170" t="s">
        <v>502</v>
      </c>
      <c r="AV1170" s="109" t="s">
        <v>26</v>
      </c>
      <c r="AW1170" t="s">
        <v>26</v>
      </c>
      <c r="AY1170">
        <v>5</v>
      </c>
      <c r="AZ1170" s="109">
        <v>5</v>
      </c>
      <c r="BA1170" s="191" t="s">
        <v>303</v>
      </c>
      <c r="BB1170" t="s">
        <v>317</v>
      </c>
      <c r="BC1170" t="s">
        <v>853</v>
      </c>
      <c r="BD1170">
        <f t="shared" si="84"/>
        <v>0</v>
      </c>
      <c r="BE1170">
        <f t="shared" si="85"/>
        <v>0</v>
      </c>
      <c r="BF1170">
        <f t="shared" si="85"/>
        <v>0</v>
      </c>
      <c r="BG1170">
        <f t="shared" si="85"/>
        <v>0</v>
      </c>
      <c r="BH1170">
        <f t="shared" si="85"/>
        <v>0</v>
      </c>
      <c r="BI1170">
        <f t="shared" si="85"/>
        <v>0</v>
      </c>
      <c r="BJ1170">
        <f t="shared" si="86"/>
        <v>0</v>
      </c>
      <c r="BK1170">
        <f t="shared" si="87"/>
        <v>1</v>
      </c>
      <c r="BL1170">
        <f t="shared" si="87"/>
        <v>1</v>
      </c>
      <c r="BM1170">
        <f t="shared" si="87"/>
        <v>0</v>
      </c>
      <c r="BN1170">
        <f t="shared" si="87"/>
        <v>1</v>
      </c>
      <c r="BO1170">
        <f t="shared" si="87"/>
        <v>0</v>
      </c>
      <c r="BP1170">
        <f t="shared" si="87"/>
        <v>0</v>
      </c>
    </row>
    <row r="1171" spans="3:68" x14ac:dyDescent="0.2">
      <c r="C1171" s="150" t="str">
        <f>IFERROR(VLOOKUP(TABLA!F1171,BLIOTECAS!$C$1:$E$26,3,FALSE),"")</f>
        <v>Humanidades</v>
      </c>
      <c r="D1171" s="209">
        <v>43970.584722222222</v>
      </c>
      <c r="E1171" s="209" t="s">
        <v>396</v>
      </c>
      <c r="F1171" t="s">
        <v>104</v>
      </c>
      <c r="G1171" t="s">
        <v>300</v>
      </c>
      <c r="H1171" t="s">
        <v>300</v>
      </c>
      <c r="I1171" t="s">
        <v>316</v>
      </c>
      <c r="J1171" t="s">
        <v>104</v>
      </c>
      <c r="S1171" t="s">
        <v>26</v>
      </c>
      <c r="T1171" t="s">
        <v>26</v>
      </c>
      <c r="V1171">
        <v>5</v>
      </c>
      <c r="W1171">
        <v>5</v>
      </c>
      <c r="X1171">
        <v>3</v>
      </c>
      <c r="Y1171">
        <v>5</v>
      </c>
      <c r="Z1171">
        <v>5</v>
      </c>
      <c r="AA1171">
        <v>5</v>
      </c>
      <c r="AB1171">
        <v>3</v>
      </c>
      <c r="AC1171">
        <v>4</v>
      </c>
      <c r="AD1171">
        <v>4</v>
      </c>
      <c r="AF1171">
        <v>4</v>
      </c>
      <c r="AG1171">
        <v>4</v>
      </c>
      <c r="AH1171">
        <v>4</v>
      </c>
      <c r="AI1171">
        <v>4</v>
      </c>
      <c r="AJ1171">
        <v>4</v>
      </c>
      <c r="AK1171" t="s">
        <v>26</v>
      </c>
      <c r="AL1171">
        <v>4</v>
      </c>
      <c r="AM1171">
        <v>4</v>
      </c>
      <c r="AV1171" s="109" t="s">
        <v>26</v>
      </c>
      <c r="AW1171" t="s">
        <v>26</v>
      </c>
      <c r="AY1171">
        <v>4</v>
      </c>
      <c r="AZ1171" s="109">
        <v>5</v>
      </c>
      <c r="BA1171" s="191" t="s">
        <v>303</v>
      </c>
      <c r="BB1171" t="s">
        <v>308</v>
      </c>
      <c r="BD1171">
        <f t="shared" si="84"/>
        <v>0</v>
      </c>
      <c r="BE1171">
        <f t="shared" si="85"/>
        <v>0</v>
      </c>
      <c r="BF1171">
        <f t="shared" si="85"/>
        <v>0</v>
      </c>
      <c r="BG1171">
        <f t="shared" si="85"/>
        <v>1</v>
      </c>
      <c r="BH1171">
        <f t="shared" si="85"/>
        <v>0</v>
      </c>
      <c r="BI1171">
        <f t="shared" si="85"/>
        <v>0</v>
      </c>
      <c r="BJ1171">
        <f t="shared" si="86"/>
        <v>0</v>
      </c>
      <c r="BK1171">
        <f t="shared" si="87"/>
        <v>0</v>
      </c>
      <c r="BL1171">
        <f t="shared" si="87"/>
        <v>0</v>
      </c>
      <c r="BM1171">
        <f t="shared" si="87"/>
        <v>0</v>
      </c>
      <c r="BN1171">
        <f t="shared" si="87"/>
        <v>0</v>
      </c>
      <c r="BO1171">
        <f t="shared" si="87"/>
        <v>0</v>
      </c>
      <c r="BP1171">
        <f t="shared" si="87"/>
        <v>0</v>
      </c>
    </row>
    <row r="1172" spans="3:68" x14ac:dyDescent="0.2">
      <c r="C1172" s="150" t="str">
        <f>IFERROR(VLOOKUP(TABLA!F1172,BLIOTECAS!$C$1:$E$26,3,FALSE),"")</f>
        <v>Ciencias Sociales</v>
      </c>
      <c r="D1172" s="209">
        <v>43970.584027777775</v>
      </c>
      <c r="E1172" s="209" t="s">
        <v>407</v>
      </c>
      <c r="F1172" t="s">
        <v>92</v>
      </c>
      <c r="G1172" t="s">
        <v>305</v>
      </c>
      <c r="H1172" t="s">
        <v>300</v>
      </c>
      <c r="I1172" t="s">
        <v>306</v>
      </c>
      <c r="J1172" t="s">
        <v>92</v>
      </c>
      <c r="K1172" t="s">
        <v>309</v>
      </c>
      <c r="L1172" t="s">
        <v>91</v>
      </c>
      <c r="S1172" t="s">
        <v>26</v>
      </c>
      <c r="T1172" t="s">
        <v>270</v>
      </c>
      <c r="U1172">
        <v>5</v>
      </c>
      <c r="X1172">
        <v>5</v>
      </c>
      <c r="Z1172">
        <v>5</v>
      </c>
      <c r="AA1172">
        <v>5</v>
      </c>
      <c r="AC1172">
        <v>4</v>
      </c>
      <c r="AD1172">
        <v>4</v>
      </c>
      <c r="AF1172">
        <v>4</v>
      </c>
      <c r="AG1172">
        <v>4</v>
      </c>
      <c r="AH1172">
        <v>4</v>
      </c>
      <c r="AI1172">
        <v>4</v>
      </c>
      <c r="AJ1172">
        <v>4</v>
      </c>
      <c r="AK1172" t="s">
        <v>270</v>
      </c>
      <c r="AL1172">
        <v>4</v>
      </c>
      <c r="AM1172">
        <v>4</v>
      </c>
      <c r="AN1172" t="s">
        <v>488</v>
      </c>
      <c r="AV1172" s="109" t="s">
        <v>26</v>
      </c>
      <c r="AW1172" t="s">
        <v>26</v>
      </c>
      <c r="AY1172">
        <v>4</v>
      </c>
      <c r="AZ1172" s="109">
        <v>4</v>
      </c>
      <c r="BA1172" s="191" t="s">
        <v>311</v>
      </c>
      <c r="BB1172" t="s">
        <v>308</v>
      </c>
      <c r="BD1172">
        <f t="shared" si="84"/>
        <v>1</v>
      </c>
      <c r="BE1172">
        <f t="shared" si="85"/>
        <v>0</v>
      </c>
      <c r="BF1172">
        <f t="shared" si="85"/>
        <v>0</v>
      </c>
      <c r="BG1172">
        <f t="shared" si="85"/>
        <v>0</v>
      </c>
      <c r="BH1172">
        <f t="shared" si="85"/>
        <v>0</v>
      </c>
      <c r="BI1172">
        <f t="shared" si="85"/>
        <v>0</v>
      </c>
      <c r="BJ1172">
        <f t="shared" si="86"/>
        <v>1</v>
      </c>
      <c r="BK1172">
        <f t="shared" si="87"/>
        <v>1</v>
      </c>
      <c r="BL1172">
        <f t="shared" si="87"/>
        <v>0</v>
      </c>
      <c r="BM1172">
        <f t="shared" si="87"/>
        <v>1</v>
      </c>
      <c r="BN1172">
        <f t="shared" si="87"/>
        <v>1</v>
      </c>
      <c r="BO1172">
        <f t="shared" si="87"/>
        <v>0</v>
      </c>
      <c r="BP1172">
        <f t="shared" si="87"/>
        <v>0</v>
      </c>
    </row>
    <row r="1173" spans="3:68" x14ac:dyDescent="0.2">
      <c r="C1173" s="150" t="str">
        <f>IFERROR(VLOOKUP(TABLA!F1173,BLIOTECAS!$C$1:$E$26,3,FALSE),"")</f>
        <v>Ciencias Sociales</v>
      </c>
      <c r="D1173" s="209">
        <v>43970.583333333336</v>
      </c>
      <c r="E1173" s="209" t="s">
        <v>396</v>
      </c>
      <c r="F1173" t="s">
        <v>93</v>
      </c>
      <c r="G1173" t="s">
        <v>300</v>
      </c>
      <c r="H1173" t="s">
        <v>320</v>
      </c>
      <c r="I1173" t="s">
        <v>315</v>
      </c>
      <c r="J1173" t="s">
        <v>93</v>
      </c>
      <c r="S1173" t="s">
        <v>270</v>
      </c>
      <c r="T1173" t="s">
        <v>270</v>
      </c>
      <c r="U1173">
        <v>2</v>
      </c>
      <c r="V1173">
        <v>1</v>
      </c>
      <c r="W1173">
        <v>2</v>
      </c>
      <c r="X1173">
        <v>3</v>
      </c>
      <c r="Y1173">
        <v>5</v>
      </c>
      <c r="Z1173">
        <v>3</v>
      </c>
      <c r="AA1173">
        <v>4</v>
      </c>
      <c r="AB1173">
        <v>3</v>
      </c>
      <c r="AC1173">
        <v>3</v>
      </c>
      <c r="AD1173">
        <v>3</v>
      </c>
      <c r="AF1173">
        <v>2</v>
      </c>
      <c r="AG1173">
        <v>2</v>
      </c>
      <c r="AH1173">
        <v>2</v>
      </c>
      <c r="AI1173">
        <v>2</v>
      </c>
      <c r="AJ1173">
        <v>2</v>
      </c>
      <c r="AK1173" t="s">
        <v>26</v>
      </c>
      <c r="AL1173">
        <v>3</v>
      </c>
      <c r="AM1173">
        <v>2</v>
      </c>
      <c r="AN1173" t="s">
        <v>307</v>
      </c>
      <c r="AV1173" s="109" t="s">
        <v>26</v>
      </c>
      <c r="AW1173" t="s">
        <v>26</v>
      </c>
      <c r="AY1173">
        <v>3</v>
      </c>
      <c r="AZ1173" s="109">
        <v>4</v>
      </c>
      <c r="BA1173" s="191" t="s">
        <v>319</v>
      </c>
      <c r="BB1173" t="s">
        <v>317</v>
      </c>
      <c r="BD1173">
        <f t="shared" si="84"/>
        <v>0</v>
      </c>
      <c r="BE1173">
        <f t="shared" si="85"/>
        <v>1</v>
      </c>
      <c r="BF1173">
        <f t="shared" si="85"/>
        <v>0</v>
      </c>
      <c r="BG1173">
        <f t="shared" si="85"/>
        <v>0</v>
      </c>
      <c r="BH1173">
        <f t="shared" si="85"/>
        <v>0</v>
      </c>
      <c r="BI1173">
        <f t="shared" si="85"/>
        <v>0</v>
      </c>
      <c r="BJ1173">
        <f t="shared" si="86"/>
        <v>0</v>
      </c>
      <c r="BK1173">
        <f t="shared" si="87"/>
        <v>0</v>
      </c>
      <c r="BL1173">
        <f t="shared" si="87"/>
        <v>0</v>
      </c>
      <c r="BM1173">
        <f t="shared" si="87"/>
        <v>0</v>
      </c>
      <c r="BN1173">
        <f t="shared" si="87"/>
        <v>0</v>
      </c>
      <c r="BO1173">
        <f t="shared" si="87"/>
        <v>1</v>
      </c>
      <c r="BP1173">
        <f t="shared" si="87"/>
        <v>0</v>
      </c>
    </row>
    <row r="1174" spans="3:68" x14ac:dyDescent="0.2">
      <c r="C1174" s="150" t="str">
        <f>IFERROR(VLOOKUP(TABLA!F1174,BLIOTECAS!$C$1:$E$26,3,FALSE),"")</f>
        <v>Ciencias de la Salud</v>
      </c>
      <c r="D1174" s="209">
        <v>43970.583333333336</v>
      </c>
      <c r="E1174" s="209" t="s">
        <v>396</v>
      </c>
      <c r="F1174" t="s">
        <v>106</v>
      </c>
      <c r="G1174" t="s">
        <v>300</v>
      </c>
      <c r="H1174" t="s">
        <v>397</v>
      </c>
      <c r="I1174" t="s">
        <v>329</v>
      </c>
      <c r="J1174" t="s">
        <v>106</v>
      </c>
      <c r="K1174" t="s">
        <v>222</v>
      </c>
      <c r="L1174" t="s">
        <v>309</v>
      </c>
      <c r="M1174" t="s">
        <v>854</v>
      </c>
      <c r="S1174" t="s">
        <v>26</v>
      </c>
      <c r="T1174" t="s">
        <v>270</v>
      </c>
      <c r="U1174">
        <v>3</v>
      </c>
      <c r="V1174">
        <v>2</v>
      </c>
      <c r="W1174">
        <v>2</v>
      </c>
      <c r="X1174">
        <v>4</v>
      </c>
      <c r="Y1174">
        <v>5</v>
      </c>
      <c r="Z1174">
        <v>5</v>
      </c>
      <c r="AA1174">
        <v>5</v>
      </c>
      <c r="AB1174">
        <v>1</v>
      </c>
      <c r="AC1174">
        <v>5</v>
      </c>
      <c r="AD1174">
        <v>3</v>
      </c>
      <c r="AF1174">
        <v>2</v>
      </c>
      <c r="AG1174">
        <v>5</v>
      </c>
      <c r="AH1174">
        <v>1</v>
      </c>
      <c r="AI1174">
        <v>3</v>
      </c>
      <c r="AJ1174">
        <v>3</v>
      </c>
      <c r="AK1174" t="s">
        <v>26</v>
      </c>
      <c r="AL1174">
        <v>1</v>
      </c>
      <c r="AM1174">
        <v>4</v>
      </c>
      <c r="AN1174" t="s">
        <v>408</v>
      </c>
      <c r="AV1174" s="109" t="s">
        <v>270</v>
      </c>
      <c r="AW1174" t="s">
        <v>270</v>
      </c>
      <c r="AX1174" t="s">
        <v>313</v>
      </c>
      <c r="AY1174">
        <v>5</v>
      </c>
      <c r="AZ1174" s="109">
        <v>5</v>
      </c>
      <c r="BA1174" s="191" t="s">
        <v>311</v>
      </c>
      <c r="BB1174" t="s">
        <v>317</v>
      </c>
      <c r="BC1174" t="s">
        <v>855</v>
      </c>
      <c r="BD1174">
        <f t="shared" si="84"/>
        <v>0</v>
      </c>
      <c r="BE1174">
        <f t="shared" si="85"/>
        <v>0</v>
      </c>
      <c r="BF1174">
        <f t="shared" si="85"/>
        <v>0</v>
      </c>
      <c r="BG1174">
        <f t="shared" si="85"/>
        <v>0</v>
      </c>
      <c r="BH1174">
        <f t="shared" si="85"/>
        <v>1</v>
      </c>
      <c r="BI1174">
        <f t="shared" si="85"/>
        <v>0</v>
      </c>
      <c r="BJ1174">
        <f t="shared" si="86"/>
        <v>1</v>
      </c>
      <c r="BK1174">
        <f t="shared" si="87"/>
        <v>0</v>
      </c>
      <c r="BL1174">
        <f t="shared" si="87"/>
        <v>1</v>
      </c>
      <c r="BM1174">
        <f t="shared" si="87"/>
        <v>1</v>
      </c>
      <c r="BN1174">
        <f t="shared" si="87"/>
        <v>0</v>
      </c>
      <c r="BO1174">
        <f t="shared" si="87"/>
        <v>0</v>
      </c>
      <c r="BP1174">
        <f t="shared" si="87"/>
        <v>0</v>
      </c>
    </row>
    <row r="1175" spans="3:68" x14ac:dyDescent="0.2">
      <c r="C1175" s="150" t="str">
        <f>IFERROR(VLOOKUP(TABLA!F1175,BLIOTECAS!$C$1:$E$26,3,FALSE),"")</f>
        <v>Humanidades</v>
      </c>
      <c r="D1175" s="209">
        <v>43970.583333333336</v>
      </c>
      <c r="E1175" s="209" t="s">
        <v>396</v>
      </c>
      <c r="F1175" t="s">
        <v>104</v>
      </c>
      <c r="G1175" t="s">
        <v>300</v>
      </c>
      <c r="H1175" t="s">
        <v>305</v>
      </c>
      <c r="I1175" t="s">
        <v>357</v>
      </c>
      <c r="J1175" t="s">
        <v>104</v>
      </c>
      <c r="K1175" t="s">
        <v>309</v>
      </c>
      <c r="L1175" t="s">
        <v>103</v>
      </c>
      <c r="S1175" t="s">
        <v>26</v>
      </c>
      <c r="T1175" t="s">
        <v>270</v>
      </c>
      <c r="U1175">
        <v>4</v>
      </c>
      <c r="V1175">
        <v>3</v>
      </c>
      <c r="W1175">
        <v>3</v>
      </c>
      <c r="X1175">
        <v>1</v>
      </c>
      <c r="Y1175">
        <v>5</v>
      </c>
      <c r="Z1175">
        <v>4</v>
      </c>
      <c r="AA1175">
        <v>4</v>
      </c>
      <c r="AB1175">
        <v>2</v>
      </c>
      <c r="AC1175">
        <v>4</v>
      </c>
      <c r="AD1175">
        <v>4</v>
      </c>
      <c r="AF1175">
        <v>3</v>
      </c>
      <c r="AG1175">
        <v>3</v>
      </c>
      <c r="AH1175">
        <v>4</v>
      </c>
      <c r="AI1175">
        <v>3</v>
      </c>
      <c r="AJ1175">
        <v>3</v>
      </c>
      <c r="AK1175" t="s">
        <v>270</v>
      </c>
      <c r="AL1175">
        <v>4</v>
      </c>
      <c r="AM1175">
        <v>3</v>
      </c>
      <c r="AN1175" t="s">
        <v>438</v>
      </c>
      <c r="AV1175" s="109" t="s">
        <v>270</v>
      </c>
      <c r="AW1175" t="s">
        <v>26</v>
      </c>
      <c r="AY1175">
        <v>4</v>
      </c>
      <c r="AZ1175" s="109">
        <v>5</v>
      </c>
      <c r="BA1175" s="191" t="s">
        <v>311</v>
      </c>
      <c r="BB1175" t="s">
        <v>308</v>
      </c>
      <c r="BD1175">
        <f t="shared" si="84"/>
        <v>1</v>
      </c>
      <c r="BE1175">
        <f t="shared" si="85"/>
        <v>0</v>
      </c>
      <c r="BF1175">
        <f t="shared" si="85"/>
        <v>1</v>
      </c>
      <c r="BG1175">
        <f t="shared" si="85"/>
        <v>0</v>
      </c>
      <c r="BH1175">
        <f t="shared" si="85"/>
        <v>1</v>
      </c>
      <c r="BI1175">
        <f t="shared" si="85"/>
        <v>0</v>
      </c>
      <c r="BJ1175">
        <f t="shared" si="86"/>
        <v>1</v>
      </c>
      <c r="BK1175">
        <f t="shared" si="87"/>
        <v>1</v>
      </c>
      <c r="BL1175">
        <f t="shared" si="87"/>
        <v>0</v>
      </c>
      <c r="BM1175">
        <f t="shared" si="87"/>
        <v>1</v>
      </c>
      <c r="BN1175">
        <f t="shared" si="87"/>
        <v>0</v>
      </c>
      <c r="BO1175">
        <f t="shared" si="87"/>
        <v>0</v>
      </c>
      <c r="BP1175">
        <f t="shared" si="87"/>
        <v>0</v>
      </c>
    </row>
    <row r="1176" spans="3:68" x14ac:dyDescent="0.2">
      <c r="C1176" s="150" t="str">
        <f>IFERROR(VLOOKUP(TABLA!F1176,BLIOTECAS!$C$1:$E$26,3,FALSE),"")</f>
        <v>Humanidades</v>
      </c>
      <c r="D1176" s="209">
        <v>43970.583333333336</v>
      </c>
      <c r="E1176" s="209" t="s">
        <v>396</v>
      </c>
      <c r="F1176" t="s">
        <v>104</v>
      </c>
      <c r="G1176" t="s">
        <v>305</v>
      </c>
      <c r="H1176" t="s">
        <v>305</v>
      </c>
      <c r="I1176" t="s">
        <v>306</v>
      </c>
      <c r="J1176" t="s">
        <v>104</v>
      </c>
      <c r="K1176" t="s">
        <v>310</v>
      </c>
      <c r="L1176" t="s">
        <v>309</v>
      </c>
      <c r="S1176" t="s">
        <v>26</v>
      </c>
      <c r="T1176" t="s">
        <v>270</v>
      </c>
      <c r="U1176">
        <v>2</v>
      </c>
      <c r="V1176">
        <v>1</v>
      </c>
      <c r="W1176">
        <v>3</v>
      </c>
      <c r="X1176">
        <v>1</v>
      </c>
      <c r="Y1176">
        <v>4</v>
      </c>
      <c r="Z1176">
        <v>4</v>
      </c>
      <c r="AA1176">
        <v>5</v>
      </c>
      <c r="AB1176">
        <v>1</v>
      </c>
      <c r="AC1176">
        <v>3</v>
      </c>
      <c r="AD1176">
        <v>3</v>
      </c>
      <c r="AF1176">
        <v>2</v>
      </c>
      <c r="AG1176">
        <v>3</v>
      </c>
      <c r="AH1176">
        <v>4</v>
      </c>
      <c r="AI1176">
        <v>3</v>
      </c>
      <c r="AJ1176">
        <v>3</v>
      </c>
      <c r="AK1176" t="s">
        <v>26</v>
      </c>
      <c r="AL1176">
        <v>4</v>
      </c>
      <c r="AM1176">
        <v>1</v>
      </c>
      <c r="AN1176" t="s">
        <v>408</v>
      </c>
      <c r="AV1176" s="109" t="s">
        <v>26</v>
      </c>
      <c r="AW1176" t="s">
        <v>26</v>
      </c>
      <c r="AY1176">
        <v>4</v>
      </c>
      <c r="AZ1176" s="109">
        <v>5</v>
      </c>
      <c r="BA1176" s="191" t="s">
        <v>311</v>
      </c>
      <c r="BB1176" t="s">
        <v>317</v>
      </c>
      <c r="BD1176">
        <f t="shared" si="84"/>
        <v>1</v>
      </c>
      <c r="BE1176">
        <f t="shared" si="85"/>
        <v>0</v>
      </c>
      <c r="BF1176">
        <f t="shared" si="85"/>
        <v>0</v>
      </c>
      <c r="BG1176">
        <f t="shared" si="85"/>
        <v>0</v>
      </c>
      <c r="BH1176">
        <f t="shared" si="85"/>
        <v>0</v>
      </c>
      <c r="BI1176">
        <f t="shared" si="85"/>
        <v>0</v>
      </c>
      <c r="BJ1176">
        <f t="shared" si="86"/>
        <v>1</v>
      </c>
      <c r="BK1176">
        <f t="shared" si="87"/>
        <v>0</v>
      </c>
      <c r="BL1176">
        <f t="shared" si="87"/>
        <v>1</v>
      </c>
      <c r="BM1176">
        <f t="shared" si="87"/>
        <v>1</v>
      </c>
      <c r="BN1176">
        <f t="shared" si="87"/>
        <v>0</v>
      </c>
      <c r="BO1176">
        <f t="shared" si="87"/>
        <v>0</v>
      </c>
      <c r="BP1176">
        <f t="shared" si="87"/>
        <v>0</v>
      </c>
    </row>
    <row r="1177" spans="3:68" x14ac:dyDescent="0.2">
      <c r="C1177" s="150" t="str">
        <f>IFERROR(VLOOKUP(TABLA!F1177,BLIOTECAS!$C$1:$E$26,3,FALSE),"")</f>
        <v>Ciencias de la Salud</v>
      </c>
      <c r="D1177" s="209">
        <v>43970.583333333336</v>
      </c>
      <c r="E1177" s="209" t="s">
        <v>396</v>
      </c>
      <c r="F1177" t="s">
        <v>108</v>
      </c>
      <c r="G1177" t="s">
        <v>300</v>
      </c>
      <c r="H1177" t="s">
        <v>305</v>
      </c>
      <c r="I1177" t="s">
        <v>306</v>
      </c>
      <c r="J1177" t="s">
        <v>108</v>
      </c>
      <c r="K1177" t="s">
        <v>309</v>
      </c>
      <c r="M1177" t="s">
        <v>856</v>
      </c>
      <c r="S1177" t="s">
        <v>270</v>
      </c>
      <c r="T1177" t="s">
        <v>270</v>
      </c>
      <c r="U1177">
        <v>4</v>
      </c>
      <c r="V1177">
        <v>2</v>
      </c>
      <c r="W1177">
        <v>1</v>
      </c>
      <c r="X1177">
        <v>1</v>
      </c>
      <c r="Y1177">
        <v>5</v>
      </c>
      <c r="Z1177">
        <v>3</v>
      </c>
      <c r="AA1177">
        <v>5</v>
      </c>
      <c r="AB1177">
        <v>1</v>
      </c>
      <c r="AC1177">
        <v>3</v>
      </c>
      <c r="AD1177">
        <v>4</v>
      </c>
      <c r="AF1177">
        <v>3</v>
      </c>
      <c r="AG1177">
        <v>5</v>
      </c>
      <c r="AH1177">
        <v>5</v>
      </c>
      <c r="AI1177">
        <v>4</v>
      </c>
      <c r="AJ1177">
        <v>5</v>
      </c>
      <c r="AK1177" t="s">
        <v>26</v>
      </c>
      <c r="AL1177">
        <v>4</v>
      </c>
      <c r="AM1177">
        <v>2</v>
      </c>
      <c r="AN1177" t="s">
        <v>354</v>
      </c>
      <c r="AV1177" s="109" t="s">
        <v>270</v>
      </c>
      <c r="AW1177" t="s">
        <v>270</v>
      </c>
      <c r="AX1177" t="s">
        <v>313</v>
      </c>
      <c r="AY1177">
        <v>5</v>
      </c>
      <c r="AZ1177" s="109">
        <v>5</v>
      </c>
      <c r="BA1177" s="191" t="s">
        <v>311</v>
      </c>
      <c r="BB1177" t="s">
        <v>317</v>
      </c>
      <c r="BD1177">
        <f t="shared" si="84"/>
        <v>1</v>
      </c>
      <c r="BE1177">
        <f t="shared" si="85"/>
        <v>0</v>
      </c>
      <c r="BF1177">
        <f t="shared" si="85"/>
        <v>0</v>
      </c>
      <c r="BG1177">
        <f t="shared" si="85"/>
        <v>0</v>
      </c>
      <c r="BH1177">
        <f t="shared" si="85"/>
        <v>0</v>
      </c>
      <c r="BI1177">
        <f t="shared" si="85"/>
        <v>0</v>
      </c>
      <c r="BJ1177">
        <f t="shared" si="86"/>
        <v>1</v>
      </c>
      <c r="BK1177">
        <f t="shared" si="87"/>
        <v>0</v>
      </c>
      <c r="BL1177">
        <f t="shared" si="87"/>
        <v>0</v>
      </c>
      <c r="BM1177">
        <f t="shared" si="87"/>
        <v>1</v>
      </c>
      <c r="BN1177">
        <f t="shared" si="87"/>
        <v>0</v>
      </c>
      <c r="BO1177">
        <f t="shared" si="87"/>
        <v>0</v>
      </c>
      <c r="BP1177">
        <f t="shared" si="87"/>
        <v>0</v>
      </c>
    </row>
    <row r="1178" spans="3:68" x14ac:dyDescent="0.2">
      <c r="C1178" s="150" t="str">
        <f>IFERROR(VLOOKUP(TABLA!F1178,BLIOTECAS!$C$1:$E$26,3,FALSE),"")</f>
        <v>Humanidades</v>
      </c>
      <c r="D1178" s="209">
        <v>43970.583333333336</v>
      </c>
      <c r="E1178" s="209" t="s">
        <v>407</v>
      </c>
      <c r="F1178" t="s">
        <v>89</v>
      </c>
      <c r="G1178" t="s">
        <v>305</v>
      </c>
      <c r="H1178" t="s">
        <v>301</v>
      </c>
      <c r="I1178" t="s">
        <v>306</v>
      </c>
      <c r="J1178" t="s">
        <v>89</v>
      </c>
      <c r="K1178" t="s">
        <v>104</v>
      </c>
      <c r="L1178" t="s">
        <v>103</v>
      </c>
      <c r="S1178" t="s">
        <v>270</v>
      </c>
      <c r="T1178" t="s">
        <v>270</v>
      </c>
      <c r="U1178">
        <v>4</v>
      </c>
      <c r="V1178">
        <v>4</v>
      </c>
      <c r="W1178">
        <v>4</v>
      </c>
      <c r="X1178">
        <v>2</v>
      </c>
      <c r="Y1178">
        <v>3</v>
      </c>
      <c r="Z1178">
        <v>4</v>
      </c>
      <c r="AA1178">
        <v>4</v>
      </c>
      <c r="AB1178">
        <v>4</v>
      </c>
      <c r="AC1178">
        <v>4</v>
      </c>
      <c r="AD1178">
        <v>4</v>
      </c>
      <c r="AF1178">
        <v>4</v>
      </c>
      <c r="AG1178">
        <v>4</v>
      </c>
      <c r="AH1178">
        <v>3</v>
      </c>
      <c r="AI1178">
        <v>4</v>
      </c>
      <c r="AJ1178">
        <v>5</v>
      </c>
      <c r="AK1178" t="s">
        <v>270</v>
      </c>
      <c r="AL1178">
        <v>5</v>
      </c>
      <c r="AM1178">
        <v>4</v>
      </c>
      <c r="AN1178" t="s">
        <v>345</v>
      </c>
      <c r="AV1178" s="109" t="s">
        <v>270</v>
      </c>
      <c r="AW1178" t="s">
        <v>26</v>
      </c>
      <c r="AY1178">
        <v>5</v>
      </c>
      <c r="AZ1178" s="109">
        <v>5</v>
      </c>
      <c r="BA1178" s="191" t="s">
        <v>303</v>
      </c>
      <c r="BB1178" t="s">
        <v>308</v>
      </c>
      <c r="BD1178">
        <f t="shared" si="84"/>
        <v>1</v>
      </c>
      <c r="BE1178">
        <f t="shared" si="85"/>
        <v>0</v>
      </c>
      <c r="BF1178">
        <f t="shared" si="85"/>
        <v>0</v>
      </c>
      <c r="BG1178">
        <f t="shared" si="85"/>
        <v>0</v>
      </c>
      <c r="BH1178">
        <f t="shared" si="85"/>
        <v>0</v>
      </c>
      <c r="BI1178">
        <f t="shared" si="85"/>
        <v>0</v>
      </c>
      <c r="BJ1178">
        <f t="shared" si="86"/>
        <v>0</v>
      </c>
      <c r="BK1178">
        <f t="shared" si="87"/>
        <v>0</v>
      </c>
      <c r="BL1178">
        <f t="shared" si="87"/>
        <v>0</v>
      </c>
      <c r="BM1178">
        <f t="shared" si="87"/>
        <v>1</v>
      </c>
      <c r="BN1178">
        <f t="shared" si="87"/>
        <v>0</v>
      </c>
      <c r="BO1178">
        <f t="shared" si="87"/>
        <v>0</v>
      </c>
      <c r="BP1178">
        <f t="shared" si="87"/>
        <v>0</v>
      </c>
    </row>
    <row r="1179" spans="3:68" x14ac:dyDescent="0.2">
      <c r="C1179" s="150" t="str">
        <f>IFERROR(VLOOKUP(TABLA!F1179,BLIOTECAS!$C$1:$E$26,3,FALSE),"")</f>
        <v>Humanidades</v>
      </c>
      <c r="D1179" s="209">
        <v>43970.583333333336</v>
      </c>
      <c r="E1179" s="209" t="s">
        <v>396</v>
      </c>
      <c r="F1179" t="s">
        <v>89</v>
      </c>
      <c r="G1179" t="s">
        <v>300</v>
      </c>
      <c r="H1179" t="s">
        <v>300</v>
      </c>
      <c r="I1179" t="s">
        <v>318</v>
      </c>
      <c r="J1179" t="s">
        <v>89</v>
      </c>
      <c r="K1179" t="s">
        <v>103</v>
      </c>
      <c r="M1179" t="s">
        <v>857</v>
      </c>
      <c r="S1179" t="s">
        <v>26</v>
      </c>
      <c r="T1179" t="s">
        <v>270</v>
      </c>
      <c r="U1179">
        <v>3</v>
      </c>
      <c r="V1179">
        <v>3</v>
      </c>
      <c r="W1179">
        <v>4</v>
      </c>
      <c r="X1179">
        <v>4</v>
      </c>
      <c r="Y1179">
        <v>4</v>
      </c>
      <c r="Z1179">
        <v>4</v>
      </c>
      <c r="AA1179">
        <v>2</v>
      </c>
      <c r="AB1179">
        <v>3</v>
      </c>
      <c r="AC1179">
        <v>2</v>
      </c>
      <c r="AD1179">
        <v>5</v>
      </c>
      <c r="AF1179">
        <v>2</v>
      </c>
      <c r="AG1179">
        <v>4</v>
      </c>
      <c r="AH1179">
        <v>4</v>
      </c>
      <c r="AI1179">
        <v>2</v>
      </c>
      <c r="AJ1179">
        <v>5</v>
      </c>
      <c r="AK1179" t="s">
        <v>270</v>
      </c>
      <c r="AL1179">
        <v>5</v>
      </c>
      <c r="AM1179">
        <v>2</v>
      </c>
      <c r="AN1179" t="s">
        <v>307</v>
      </c>
      <c r="AV1179" s="109" t="s">
        <v>26</v>
      </c>
      <c r="AW1179" t="s">
        <v>270</v>
      </c>
      <c r="AX1179" t="s">
        <v>25</v>
      </c>
      <c r="AY1179">
        <v>5</v>
      </c>
      <c r="AZ1179" s="109">
        <v>5</v>
      </c>
      <c r="BA1179" s="191" t="s">
        <v>319</v>
      </c>
      <c r="BB1179" t="s">
        <v>304</v>
      </c>
      <c r="BC1179" t="s">
        <v>858</v>
      </c>
      <c r="BD1179">
        <f t="shared" si="84"/>
        <v>0</v>
      </c>
      <c r="BE1179">
        <f t="shared" si="85"/>
        <v>0</v>
      </c>
      <c r="BF1179">
        <f t="shared" si="85"/>
        <v>1</v>
      </c>
      <c r="BG1179">
        <f t="shared" si="85"/>
        <v>0</v>
      </c>
      <c r="BH1179">
        <f t="shared" si="85"/>
        <v>0</v>
      </c>
      <c r="BI1179">
        <f t="shared" si="85"/>
        <v>0</v>
      </c>
      <c r="BJ1179">
        <f t="shared" si="86"/>
        <v>0</v>
      </c>
      <c r="BK1179">
        <f t="shared" si="87"/>
        <v>0</v>
      </c>
      <c r="BL1179">
        <f t="shared" si="87"/>
        <v>0</v>
      </c>
      <c r="BM1179">
        <f t="shared" si="87"/>
        <v>0</v>
      </c>
      <c r="BN1179">
        <f t="shared" si="87"/>
        <v>0</v>
      </c>
      <c r="BO1179">
        <f t="shared" si="87"/>
        <v>1</v>
      </c>
      <c r="BP1179">
        <f t="shared" si="87"/>
        <v>0</v>
      </c>
    </row>
    <row r="1180" spans="3:68" x14ac:dyDescent="0.2">
      <c r="C1180" s="150" t="str">
        <f>IFERROR(VLOOKUP(TABLA!F1180,BLIOTECAS!$C$1:$E$26,3,FALSE),"")</f>
        <v>Ciencias de la Salud</v>
      </c>
      <c r="D1180" s="209">
        <v>43970.583333333336</v>
      </c>
      <c r="E1180" s="209" t="s">
        <v>396</v>
      </c>
      <c r="F1180" t="s">
        <v>109</v>
      </c>
      <c r="G1180" t="s">
        <v>301</v>
      </c>
      <c r="H1180" t="s">
        <v>397</v>
      </c>
      <c r="I1180" t="s">
        <v>315</v>
      </c>
      <c r="J1180" t="s">
        <v>109</v>
      </c>
      <c r="K1180" t="s">
        <v>309</v>
      </c>
      <c r="L1180" t="s">
        <v>92</v>
      </c>
      <c r="S1180" t="s">
        <v>26</v>
      </c>
      <c r="T1180" t="s">
        <v>270</v>
      </c>
      <c r="U1180">
        <v>5</v>
      </c>
      <c r="V1180">
        <v>5</v>
      </c>
      <c r="W1180">
        <v>3</v>
      </c>
      <c r="X1180">
        <v>1</v>
      </c>
      <c r="Y1180">
        <v>5</v>
      </c>
      <c r="Z1180">
        <v>5</v>
      </c>
      <c r="AA1180">
        <v>5</v>
      </c>
      <c r="AB1180">
        <v>3</v>
      </c>
      <c r="AC1180">
        <v>5</v>
      </c>
      <c r="AD1180">
        <v>5</v>
      </c>
      <c r="AF1180">
        <v>5</v>
      </c>
      <c r="AG1180">
        <v>5</v>
      </c>
      <c r="AH1180">
        <v>3</v>
      </c>
      <c r="AI1180">
        <v>5</v>
      </c>
      <c r="AJ1180">
        <v>5</v>
      </c>
      <c r="AK1180" t="s">
        <v>26</v>
      </c>
      <c r="AL1180">
        <v>5</v>
      </c>
      <c r="AM1180">
        <v>5</v>
      </c>
      <c r="AN1180" t="s">
        <v>354</v>
      </c>
      <c r="AV1180" s="109" t="s">
        <v>270</v>
      </c>
      <c r="AW1180" t="s">
        <v>26</v>
      </c>
      <c r="AY1180">
        <v>5</v>
      </c>
      <c r="AZ1180" s="109">
        <v>5</v>
      </c>
      <c r="BA1180" s="191" t="s">
        <v>303</v>
      </c>
      <c r="BB1180" t="s">
        <v>304</v>
      </c>
      <c r="BD1180">
        <f t="shared" si="84"/>
        <v>0</v>
      </c>
      <c r="BE1180">
        <f t="shared" si="85"/>
        <v>1</v>
      </c>
      <c r="BF1180">
        <f t="shared" si="85"/>
        <v>0</v>
      </c>
      <c r="BG1180">
        <f t="shared" si="85"/>
        <v>0</v>
      </c>
      <c r="BH1180">
        <f t="shared" si="85"/>
        <v>0</v>
      </c>
      <c r="BI1180">
        <f t="shared" si="85"/>
        <v>0</v>
      </c>
      <c r="BJ1180">
        <f t="shared" si="86"/>
        <v>1</v>
      </c>
      <c r="BK1180">
        <f t="shared" si="87"/>
        <v>0</v>
      </c>
      <c r="BL1180">
        <f t="shared" si="87"/>
        <v>0</v>
      </c>
      <c r="BM1180">
        <f t="shared" si="87"/>
        <v>1</v>
      </c>
      <c r="BN1180">
        <f t="shared" si="87"/>
        <v>0</v>
      </c>
      <c r="BO1180">
        <f t="shared" si="87"/>
        <v>0</v>
      </c>
      <c r="BP1180">
        <f t="shared" si="87"/>
        <v>0</v>
      </c>
    </row>
    <row r="1181" spans="3:68" x14ac:dyDescent="0.2">
      <c r="C1181" s="150" t="str">
        <f>IFERROR(VLOOKUP(TABLA!F1181,BLIOTECAS!$C$1:$E$26,3,FALSE),"")</f>
        <v>Ciencias Experimentales</v>
      </c>
      <c r="D1181" s="209">
        <v>43970.582638888889</v>
      </c>
      <c r="E1181" s="209" t="s">
        <v>396</v>
      </c>
      <c r="F1181" t="s">
        <v>96</v>
      </c>
      <c r="G1181" t="s">
        <v>301</v>
      </c>
      <c r="H1181" t="s">
        <v>300</v>
      </c>
      <c r="I1181" t="s">
        <v>306</v>
      </c>
      <c r="J1181" t="s">
        <v>96</v>
      </c>
      <c r="M1181" t="s">
        <v>859</v>
      </c>
      <c r="S1181" t="s">
        <v>270</v>
      </c>
      <c r="T1181" t="s">
        <v>270</v>
      </c>
      <c r="U1181">
        <v>5</v>
      </c>
      <c r="V1181">
        <v>1</v>
      </c>
      <c r="W1181">
        <v>1</v>
      </c>
      <c r="X1181">
        <v>1</v>
      </c>
      <c r="Y1181">
        <v>4</v>
      </c>
      <c r="Z1181">
        <v>4</v>
      </c>
      <c r="AA1181">
        <v>4</v>
      </c>
      <c r="AB1181">
        <v>2</v>
      </c>
      <c r="AC1181">
        <v>4</v>
      </c>
      <c r="AD1181">
        <v>3</v>
      </c>
      <c r="AF1181">
        <v>5</v>
      </c>
      <c r="AG1181">
        <v>4</v>
      </c>
      <c r="AH1181">
        <v>4</v>
      </c>
      <c r="AI1181">
        <v>3</v>
      </c>
      <c r="AJ1181">
        <v>4</v>
      </c>
      <c r="AK1181" t="s">
        <v>26</v>
      </c>
      <c r="AL1181">
        <v>4</v>
      </c>
      <c r="AM1181">
        <v>3</v>
      </c>
      <c r="AN1181" t="s">
        <v>408</v>
      </c>
      <c r="AV1181" s="109" t="s">
        <v>270</v>
      </c>
      <c r="AW1181" t="s">
        <v>270</v>
      </c>
      <c r="AX1181" t="s">
        <v>313</v>
      </c>
      <c r="AY1181">
        <v>5</v>
      </c>
      <c r="AZ1181" s="109">
        <v>5</v>
      </c>
      <c r="BA1181" s="191" t="s">
        <v>311</v>
      </c>
      <c r="BB1181" t="s">
        <v>308</v>
      </c>
      <c r="BD1181">
        <f t="shared" si="84"/>
        <v>1</v>
      </c>
      <c r="BE1181">
        <f t="shared" si="85"/>
        <v>0</v>
      </c>
      <c r="BF1181">
        <f t="shared" si="85"/>
        <v>0</v>
      </c>
      <c r="BG1181">
        <f t="shared" si="85"/>
        <v>0</v>
      </c>
      <c r="BH1181">
        <f t="shared" si="85"/>
        <v>0</v>
      </c>
      <c r="BI1181">
        <f t="shared" si="85"/>
        <v>0</v>
      </c>
      <c r="BJ1181">
        <f t="shared" si="86"/>
        <v>1</v>
      </c>
      <c r="BK1181">
        <f t="shared" si="87"/>
        <v>0</v>
      </c>
      <c r="BL1181">
        <f t="shared" si="87"/>
        <v>1</v>
      </c>
      <c r="BM1181">
        <f t="shared" si="87"/>
        <v>1</v>
      </c>
      <c r="BN1181">
        <f t="shared" si="87"/>
        <v>0</v>
      </c>
      <c r="BO1181">
        <f t="shared" si="87"/>
        <v>0</v>
      </c>
      <c r="BP1181">
        <f t="shared" si="87"/>
        <v>0</v>
      </c>
    </row>
    <row r="1182" spans="3:68" x14ac:dyDescent="0.2">
      <c r="C1182" s="150" t="str">
        <f>IFERROR(VLOOKUP(TABLA!F1182,BLIOTECAS!$C$1:$E$26,3,FALSE),"")</f>
        <v>Ciencias Sociales</v>
      </c>
      <c r="D1182" s="209">
        <v>43970.582638888889</v>
      </c>
      <c r="E1182" s="209" t="s">
        <v>396</v>
      </c>
      <c r="F1182" t="s">
        <v>99</v>
      </c>
      <c r="G1182" t="s">
        <v>301</v>
      </c>
      <c r="H1182" t="s">
        <v>301</v>
      </c>
      <c r="I1182" t="s">
        <v>306</v>
      </c>
      <c r="J1182" t="s">
        <v>322</v>
      </c>
      <c r="K1182" t="s">
        <v>97</v>
      </c>
      <c r="L1182" t="s">
        <v>93</v>
      </c>
      <c r="M1182" t="s">
        <v>860</v>
      </c>
      <c r="S1182" t="s">
        <v>26</v>
      </c>
      <c r="T1182" t="s">
        <v>270</v>
      </c>
      <c r="U1182">
        <v>4</v>
      </c>
      <c r="V1182">
        <v>3</v>
      </c>
      <c r="W1182">
        <v>5</v>
      </c>
      <c r="X1182">
        <v>5</v>
      </c>
      <c r="Y1182">
        <v>2</v>
      </c>
      <c r="Z1182">
        <v>5</v>
      </c>
      <c r="AA1182">
        <v>4</v>
      </c>
      <c r="AB1182">
        <v>5</v>
      </c>
      <c r="AC1182">
        <v>5</v>
      </c>
      <c r="AD1182">
        <v>5</v>
      </c>
      <c r="AF1182">
        <v>5</v>
      </c>
      <c r="AG1182">
        <v>5</v>
      </c>
      <c r="AH1182">
        <v>2</v>
      </c>
      <c r="AI1182">
        <v>5</v>
      </c>
      <c r="AJ1182">
        <v>4</v>
      </c>
      <c r="AK1182" t="s">
        <v>26</v>
      </c>
      <c r="AL1182">
        <v>5</v>
      </c>
      <c r="AM1182">
        <v>5</v>
      </c>
      <c r="AN1182" t="s">
        <v>428</v>
      </c>
      <c r="AV1182" s="109" t="s">
        <v>270</v>
      </c>
      <c r="AW1182" t="s">
        <v>270</v>
      </c>
      <c r="AX1182" t="s">
        <v>25</v>
      </c>
      <c r="AY1182">
        <v>5</v>
      </c>
      <c r="AZ1182" s="109">
        <v>5</v>
      </c>
      <c r="BA1182" s="191" t="s">
        <v>303</v>
      </c>
      <c r="BB1182" t="s">
        <v>308</v>
      </c>
      <c r="BC1182" t="s">
        <v>861</v>
      </c>
      <c r="BD1182">
        <f t="shared" si="84"/>
        <v>1</v>
      </c>
      <c r="BE1182">
        <f t="shared" si="85"/>
        <v>0</v>
      </c>
      <c r="BF1182">
        <f t="shared" si="85"/>
        <v>0</v>
      </c>
      <c r="BG1182">
        <f t="shared" si="85"/>
        <v>0</v>
      </c>
      <c r="BH1182">
        <f t="shared" si="85"/>
        <v>0</v>
      </c>
      <c r="BI1182">
        <f t="shared" si="85"/>
        <v>0</v>
      </c>
      <c r="BJ1182">
        <f t="shared" si="86"/>
        <v>0</v>
      </c>
      <c r="BK1182">
        <f t="shared" si="87"/>
        <v>1</v>
      </c>
      <c r="BL1182">
        <f t="shared" si="87"/>
        <v>1</v>
      </c>
      <c r="BM1182">
        <f t="shared" si="87"/>
        <v>1</v>
      </c>
      <c r="BN1182">
        <f t="shared" si="87"/>
        <v>0</v>
      </c>
      <c r="BO1182">
        <f t="shared" si="87"/>
        <v>0</v>
      </c>
      <c r="BP1182">
        <f t="shared" si="87"/>
        <v>0</v>
      </c>
    </row>
    <row r="1183" spans="3:68" x14ac:dyDescent="0.2">
      <c r="C1183" s="150" t="str">
        <f>IFERROR(VLOOKUP(TABLA!F1183,BLIOTECAS!$C$1:$E$26,3,FALSE),"")</f>
        <v>Ciencias Sociales</v>
      </c>
      <c r="D1183" s="209">
        <v>43970.582638888889</v>
      </c>
      <c r="E1183" s="209" t="s">
        <v>407</v>
      </c>
      <c r="F1183" t="s">
        <v>92</v>
      </c>
      <c r="G1183" t="s">
        <v>305</v>
      </c>
      <c r="H1183" t="s">
        <v>300</v>
      </c>
      <c r="I1183" t="s">
        <v>318</v>
      </c>
      <c r="J1183" t="s">
        <v>91</v>
      </c>
      <c r="K1183" t="s">
        <v>104</v>
      </c>
      <c r="L1183" t="s">
        <v>89</v>
      </c>
      <c r="S1183" t="s">
        <v>270</v>
      </c>
      <c r="T1183" t="s">
        <v>270</v>
      </c>
      <c r="U1183">
        <v>4</v>
      </c>
      <c r="V1183">
        <v>2</v>
      </c>
      <c r="W1183">
        <v>3</v>
      </c>
      <c r="X1183">
        <v>1</v>
      </c>
      <c r="Y1183">
        <v>5</v>
      </c>
      <c r="Z1183">
        <v>5</v>
      </c>
      <c r="AA1183">
        <v>2</v>
      </c>
      <c r="AB1183">
        <v>3</v>
      </c>
      <c r="AC1183">
        <v>3</v>
      </c>
      <c r="AD1183">
        <v>3</v>
      </c>
      <c r="AF1183">
        <v>4</v>
      </c>
      <c r="AG1183">
        <v>4</v>
      </c>
      <c r="AH1183">
        <v>4</v>
      </c>
      <c r="AI1183">
        <v>4</v>
      </c>
      <c r="AJ1183">
        <v>3</v>
      </c>
      <c r="AK1183" t="s">
        <v>270</v>
      </c>
      <c r="AL1183">
        <v>4</v>
      </c>
      <c r="AM1183">
        <v>4</v>
      </c>
      <c r="AN1183" t="s">
        <v>345</v>
      </c>
      <c r="AV1183" s="109" t="s">
        <v>26</v>
      </c>
      <c r="AW1183" t="s">
        <v>26</v>
      </c>
      <c r="AY1183">
        <v>4</v>
      </c>
      <c r="AZ1183" s="109">
        <v>4</v>
      </c>
      <c r="BA1183" s="191" t="s">
        <v>311</v>
      </c>
      <c r="BB1183" t="s">
        <v>308</v>
      </c>
      <c r="BD1183">
        <f t="shared" si="84"/>
        <v>0</v>
      </c>
      <c r="BE1183">
        <f t="shared" si="85"/>
        <v>0</v>
      </c>
      <c r="BF1183">
        <f t="shared" si="85"/>
        <v>1</v>
      </c>
      <c r="BG1183">
        <f t="shared" si="85"/>
        <v>0</v>
      </c>
      <c r="BH1183">
        <f t="shared" si="85"/>
        <v>0</v>
      </c>
      <c r="BI1183">
        <f t="shared" si="85"/>
        <v>0</v>
      </c>
      <c r="BJ1183">
        <f t="shared" si="86"/>
        <v>0</v>
      </c>
      <c r="BK1183">
        <f t="shared" si="87"/>
        <v>0</v>
      </c>
      <c r="BL1183">
        <f t="shared" si="87"/>
        <v>0</v>
      </c>
      <c r="BM1183">
        <f t="shared" si="87"/>
        <v>1</v>
      </c>
      <c r="BN1183">
        <f t="shared" si="87"/>
        <v>0</v>
      </c>
      <c r="BO1183">
        <f t="shared" si="87"/>
        <v>0</v>
      </c>
      <c r="BP1183">
        <f t="shared" si="87"/>
        <v>0</v>
      </c>
    </row>
    <row r="1184" spans="3:68" x14ac:dyDescent="0.2">
      <c r="C1184" s="150" t="str">
        <f>IFERROR(VLOOKUP(TABLA!F1184,BLIOTECAS!$C$1:$E$26,3,FALSE),"")</f>
        <v>Ciencias de la Salud</v>
      </c>
      <c r="D1184" s="209">
        <v>43970.582638888889</v>
      </c>
      <c r="E1184" s="209" t="s">
        <v>396</v>
      </c>
      <c r="F1184" t="s">
        <v>109</v>
      </c>
      <c r="G1184" t="s">
        <v>300</v>
      </c>
      <c r="H1184" t="s">
        <v>300</v>
      </c>
      <c r="I1184" t="s">
        <v>318</v>
      </c>
      <c r="J1184" t="s">
        <v>109</v>
      </c>
      <c r="S1184" t="s">
        <v>26</v>
      </c>
      <c r="T1184" t="s">
        <v>270</v>
      </c>
      <c r="U1184">
        <v>4</v>
      </c>
      <c r="V1184">
        <v>2</v>
      </c>
      <c r="W1184">
        <v>3</v>
      </c>
      <c r="X1184">
        <v>1</v>
      </c>
      <c r="Y1184">
        <v>5</v>
      </c>
      <c r="Z1184">
        <v>5</v>
      </c>
      <c r="AA1184">
        <v>5</v>
      </c>
      <c r="AB1184">
        <v>2</v>
      </c>
      <c r="AC1184">
        <v>3</v>
      </c>
      <c r="AD1184">
        <v>3</v>
      </c>
      <c r="AF1184">
        <v>2</v>
      </c>
      <c r="AG1184">
        <v>5</v>
      </c>
      <c r="AH1184">
        <v>1</v>
      </c>
      <c r="AI1184">
        <v>4</v>
      </c>
      <c r="AJ1184">
        <v>3</v>
      </c>
      <c r="AK1184" t="s">
        <v>270</v>
      </c>
      <c r="AL1184">
        <v>2</v>
      </c>
      <c r="AM1184">
        <v>3</v>
      </c>
      <c r="AN1184" t="s">
        <v>408</v>
      </c>
      <c r="AV1184" s="109" t="s">
        <v>270</v>
      </c>
      <c r="AW1184" t="s">
        <v>270</v>
      </c>
      <c r="AY1184">
        <v>3</v>
      </c>
      <c r="AZ1184" s="109">
        <v>4</v>
      </c>
      <c r="BA1184" s="191" t="s">
        <v>319</v>
      </c>
      <c r="BB1184" t="s">
        <v>308</v>
      </c>
      <c r="BD1184">
        <f t="shared" si="84"/>
        <v>0</v>
      </c>
      <c r="BE1184">
        <f t="shared" si="85"/>
        <v>0</v>
      </c>
      <c r="BF1184">
        <f t="shared" si="85"/>
        <v>1</v>
      </c>
      <c r="BG1184">
        <f t="shared" si="85"/>
        <v>0</v>
      </c>
      <c r="BH1184">
        <f t="shared" si="85"/>
        <v>0</v>
      </c>
      <c r="BI1184">
        <f t="shared" si="85"/>
        <v>0</v>
      </c>
      <c r="BJ1184">
        <f t="shared" si="86"/>
        <v>1</v>
      </c>
      <c r="BK1184">
        <f t="shared" si="87"/>
        <v>0</v>
      </c>
      <c r="BL1184">
        <f t="shared" si="87"/>
        <v>1</v>
      </c>
      <c r="BM1184">
        <f t="shared" si="87"/>
        <v>1</v>
      </c>
      <c r="BN1184">
        <f t="shared" si="87"/>
        <v>0</v>
      </c>
      <c r="BO1184">
        <f t="shared" si="87"/>
        <v>0</v>
      </c>
      <c r="BP1184">
        <f t="shared" si="87"/>
        <v>0</v>
      </c>
    </row>
    <row r="1185" spans="3:68" x14ac:dyDescent="0.2">
      <c r="C1185" s="150" t="str">
        <f>IFERROR(VLOOKUP(TABLA!F1185,BLIOTECAS!$C$1:$E$26,3,FALSE),"")</f>
        <v>Humanidades</v>
      </c>
      <c r="D1185" s="209">
        <v>43970.582638888889</v>
      </c>
      <c r="E1185" s="209" t="s">
        <v>396</v>
      </c>
      <c r="F1185" t="s">
        <v>104</v>
      </c>
      <c r="G1185" t="s">
        <v>305</v>
      </c>
      <c r="H1185" t="s">
        <v>305</v>
      </c>
      <c r="I1185" t="s">
        <v>862</v>
      </c>
      <c r="J1185" t="s">
        <v>104</v>
      </c>
      <c r="K1185" t="s">
        <v>309</v>
      </c>
      <c r="L1185" t="s">
        <v>103</v>
      </c>
      <c r="S1185" t="s">
        <v>270</v>
      </c>
      <c r="T1185" t="s">
        <v>270</v>
      </c>
      <c r="U1185">
        <v>4</v>
      </c>
      <c r="V1185">
        <v>1</v>
      </c>
      <c r="W1185">
        <v>1</v>
      </c>
      <c r="X1185">
        <v>3</v>
      </c>
      <c r="Y1185">
        <v>3</v>
      </c>
      <c r="Z1185">
        <v>3</v>
      </c>
      <c r="AA1185">
        <v>4</v>
      </c>
      <c r="AB1185">
        <v>2</v>
      </c>
      <c r="AC1185">
        <v>4</v>
      </c>
      <c r="AD1185">
        <v>3</v>
      </c>
      <c r="AF1185">
        <v>4</v>
      </c>
      <c r="AG1185">
        <v>4</v>
      </c>
      <c r="AH1185">
        <v>5</v>
      </c>
      <c r="AI1185">
        <v>4</v>
      </c>
      <c r="AJ1185">
        <v>4</v>
      </c>
      <c r="AK1185" t="s">
        <v>26</v>
      </c>
      <c r="AL1185">
        <v>4</v>
      </c>
      <c r="AM1185">
        <v>1</v>
      </c>
      <c r="AN1185" t="s">
        <v>345</v>
      </c>
      <c r="AV1185" s="109" t="s">
        <v>26</v>
      </c>
      <c r="AW1185" t="s">
        <v>26</v>
      </c>
      <c r="AY1185">
        <v>3</v>
      </c>
      <c r="AZ1185" s="109">
        <v>3</v>
      </c>
      <c r="BA1185" s="191" t="s">
        <v>311</v>
      </c>
      <c r="BB1185" t="s">
        <v>317</v>
      </c>
      <c r="BD1185">
        <f t="shared" si="84"/>
        <v>0</v>
      </c>
      <c r="BE1185">
        <f t="shared" si="85"/>
        <v>0</v>
      </c>
      <c r="BF1185">
        <f t="shared" si="85"/>
        <v>0</v>
      </c>
      <c r="BG1185">
        <f t="shared" si="85"/>
        <v>0</v>
      </c>
      <c r="BH1185">
        <f t="shared" si="85"/>
        <v>0</v>
      </c>
      <c r="BI1185">
        <f t="shared" si="85"/>
        <v>0</v>
      </c>
      <c r="BJ1185">
        <f t="shared" si="86"/>
        <v>0</v>
      </c>
      <c r="BK1185">
        <f t="shared" si="87"/>
        <v>0</v>
      </c>
      <c r="BL1185">
        <f t="shared" si="87"/>
        <v>0</v>
      </c>
      <c r="BM1185">
        <f t="shared" si="87"/>
        <v>1</v>
      </c>
      <c r="BN1185">
        <f t="shared" si="87"/>
        <v>0</v>
      </c>
      <c r="BO1185">
        <f t="shared" si="87"/>
        <v>0</v>
      </c>
      <c r="BP1185">
        <f t="shared" si="87"/>
        <v>0</v>
      </c>
    </row>
    <row r="1186" spans="3:68" x14ac:dyDescent="0.2">
      <c r="C1186" s="150" t="str">
        <f>IFERROR(VLOOKUP(TABLA!F1186,BLIOTECAS!$C$1:$E$26,3,FALSE),"")</f>
        <v>Ciencias Sociales</v>
      </c>
      <c r="D1186" s="209">
        <v>43970.581944444442</v>
      </c>
      <c r="E1186" s="209" t="s">
        <v>396</v>
      </c>
      <c r="F1186" t="s">
        <v>92</v>
      </c>
      <c r="G1186" t="s">
        <v>300</v>
      </c>
      <c r="H1186" t="s">
        <v>305</v>
      </c>
      <c r="I1186" t="s">
        <v>306</v>
      </c>
      <c r="J1186" t="s">
        <v>92</v>
      </c>
      <c r="K1186" t="s">
        <v>309</v>
      </c>
      <c r="L1186" t="s">
        <v>97</v>
      </c>
      <c r="S1186" t="s">
        <v>270</v>
      </c>
      <c r="T1186" t="s">
        <v>270</v>
      </c>
      <c r="U1186">
        <v>3</v>
      </c>
      <c r="V1186">
        <v>1</v>
      </c>
      <c r="W1186">
        <v>1</v>
      </c>
      <c r="X1186">
        <v>1</v>
      </c>
      <c r="Y1186">
        <v>4</v>
      </c>
      <c r="Z1186">
        <v>4</v>
      </c>
      <c r="AA1186">
        <v>1</v>
      </c>
      <c r="AB1186">
        <v>3</v>
      </c>
      <c r="AC1186">
        <v>2</v>
      </c>
      <c r="AD1186">
        <v>3</v>
      </c>
      <c r="AF1186">
        <v>2</v>
      </c>
      <c r="AG1186">
        <v>3</v>
      </c>
      <c r="AH1186">
        <v>4</v>
      </c>
      <c r="AI1186">
        <v>2</v>
      </c>
      <c r="AJ1186">
        <v>4</v>
      </c>
      <c r="AK1186" t="s">
        <v>26</v>
      </c>
      <c r="AL1186">
        <v>5</v>
      </c>
      <c r="AM1186">
        <v>3</v>
      </c>
      <c r="AN1186" t="s">
        <v>408</v>
      </c>
      <c r="AV1186" s="109" t="s">
        <v>26</v>
      </c>
      <c r="AW1186" t="s">
        <v>26</v>
      </c>
      <c r="AY1186">
        <v>4</v>
      </c>
      <c r="AZ1186" s="109">
        <v>4</v>
      </c>
      <c r="BA1186" s="191" t="s">
        <v>311</v>
      </c>
      <c r="BB1186" t="s">
        <v>317</v>
      </c>
      <c r="BD1186">
        <f t="shared" si="84"/>
        <v>1</v>
      </c>
      <c r="BE1186">
        <f t="shared" si="85"/>
        <v>0</v>
      </c>
      <c r="BF1186">
        <f t="shared" si="85"/>
        <v>0</v>
      </c>
      <c r="BG1186">
        <f t="shared" ref="BE1186:BI1237" si="88">IF(IFERROR(FIND(BG$1,$I1186,1),0)&lt;&gt;0,1,0)</f>
        <v>0</v>
      </c>
      <c r="BH1186">
        <f t="shared" si="88"/>
        <v>0</v>
      </c>
      <c r="BI1186">
        <f t="shared" si="88"/>
        <v>0</v>
      </c>
      <c r="BJ1186">
        <f t="shared" si="86"/>
        <v>1</v>
      </c>
      <c r="BK1186">
        <f t="shared" si="87"/>
        <v>0</v>
      </c>
      <c r="BL1186">
        <f t="shared" si="87"/>
        <v>1</v>
      </c>
      <c r="BM1186">
        <f t="shared" si="87"/>
        <v>1</v>
      </c>
      <c r="BN1186">
        <f t="shared" si="87"/>
        <v>0</v>
      </c>
      <c r="BO1186">
        <f t="shared" si="87"/>
        <v>0</v>
      </c>
      <c r="BP1186">
        <f t="shared" si="87"/>
        <v>0</v>
      </c>
    </row>
    <row r="1187" spans="3:68" x14ac:dyDescent="0.2">
      <c r="C1187" s="150" t="str">
        <f>IFERROR(VLOOKUP(TABLA!F1187,BLIOTECAS!$C$1:$E$26,3,FALSE),"")</f>
        <v>Humanidades</v>
      </c>
      <c r="D1187" s="209">
        <v>43970.581944444442</v>
      </c>
      <c r="E1187" s="209" t="s">
        <v>396</v>
      </c>
      <c r="F1187" t="s">
        <v>103</v>
      </c>
      <c r="G1187" t="s">
        <v>300</v>
      </c>
      <c r="H1187" t="s">
        <v>300</v>
      </c>
      <c r="I1187" t="s">
        <v>306</v>
      </c>
      <c r="J1187" t="s">
        <v>103</v>
      </c>
      <c r="K1187" t="s">
        <v>309</v>
      </c>
      <c r="L1187" t="s">
        <v>322</v>
      </c>
      <c r="S1187" t="s">
        <v>270</v>
      </c>
      <c r="T1187" t="s">
        <v>26</v>
      </c>
      <c r="U1187">
        <v>3</v>
      </c>
      <c r="V1187">
        <v>1</v>
      </c>
      <c r="W1187">
        <v>1</v>
      </c>
      <c r="X1187">
        <v>3</v>
      </c>
      <c r="Y1187">
        <v>4</v>
      </c>
      <c r="Z1187">
        <v>4</v>
      </c>
      <c r="AA1187">
        <v>5</v>
      </c>
      <c r="AB1187">
        <v>3</v>
      </c>
      <c r="AC1187">
        <v>4</v>
      </c>
      <c r="AD1187">
        <v>5</v>
      </c>
      <c r="AF1187">
        <v>4</v>
      </c>
      <c r="AG1187">
        <v>5</v>
      </c>
      <c r="AH1187">
        <v>5</v>
      </c>
      <c r="AI1187">
        <v>4</v>
      </c>
      <c r="AJ1187">
        <v>4</v>
      </c>
      <c r="AK1187" t="s">
        <v>26</v>
      </c>
      <c r="AL1187">
        <v>4</v>
      </c>
      <c r="AM1187">
        <v>4</v>
      </c>
      <c r="AN1187" t="s">
        <v>325</v>
      </c>
      <c r="AV1187" s="109" t="s">
        <v>26</v>
      </c>
      <c r="AW1187" t="s">
        <v>26</v>
      </c>
      <c r="AY1187">
        <v>5</v>
      </c>
      <c r="AZ1187" s="109">
        <v>5</v>
      </c>
      <c r="BA1187" s="191" t="s">
        <v>303</v>
      </c>
      <c r="BD1187">
        <f t="shared" si="84"/>
        <v>1</v>
      </c>
      <c r="BE1187">
        <f t="shared" si="88"/>
        <v>0</v>
      </c>
      <c r="BF1187">
        <f t="shared" si="88"/>
        <v>0</v>
      </c>
      <c r="BG1187">
        <f t="shared" si="88"/>
        <v>0</v>
      </c>
      <c r="BH1187">
        <f t="shared" si="88"/>
        <v>0</v>
      </c>
      <c r="BI1187">
        <f t="shared" si="88"/>
        <v>0</v>
      </c>
      <c r="BJ1187">
        <f t="shared" si="86"/>
        <v>1</v>
      </c>
      <c r="BK1187">
        <f t="shared" si="87"/>
        <v>0</v>
      </c>
      <c r="BL1187">
        <f t="shared" si="87"/>
        <v>0</v>
      </c>
      <c r="BM1187">
        <f t="shared" si="87"/>
        <v>0</v>
      </c>
      <c r="BN1187">
        <f t="shared" si="87"/>
        <v>0</v>
      </c>
      <c r="BO1187">
        <f t="shared" si="87"/>
        <v>0</v>
      </c>
      <c r="BP1187">
        <f t="shared" si="87"/>
        <v>0</v>
      </c>
    </row>
    <row r="1188" spans="3:68" x14ac:dyDescent="0.2">
      <c r="C1188" s="150" t="str">
        <f>IFERROR(VLOOKUP(TABLA!F1188,BLIOTECAS!$C$1:$E$26,3,FALSE),"")</f>
        <v>Ciencias Experimentales</v>
      </c>
      <c r="D1188" s="209">
        <v>43970.581944444442</v>
      </c>
      <c r="E1188" s="209" t="s">
        <v>396</v>
      </c>
      <c r="F1188" t="s">
        <v>94</v>
      </c>
      <c r="G1188" t="s">
        <v>305</v>
      </c>
      <c r="H1188" t="s">
        <v>397</v>
      </c>
      <c r="I1188" t="s">
        <v>315</v>
      </c>
      <c r="J1188" t="s">
        <v>309</v>
      </c>
      <c r="K1188" t="s">
        <v>94</v>
      </c>
      <c r="L1188" t="s">
        <v>96</v>
      </c>
      <c r="S1188" t="s">
        <v>270</v>
      </c>
      <c r="T1188" t="s">
        <v>270</v>
      </c>
      <c r="U1188">
        <v>4</v>
      </c>
      <c r="V1188">
        <v>1</v>
      </c>
      <c r="W1188">
        <v>1</v>
      </c>
      <c r="X1188">
        <v>2</v>
      </c>
      <c r="Y1188">
        <v>4</v>
      </c>
      <c r="Z1188">
        <v>4</v>
      </c>
      <c r="AA1188">
        <v>5</v>
      </c>
      <c r="AB1188">
        <v>2</v>
      </c>
      <c r="AC1188">
        <v>4</v>
      </c>
      <c r="AD1188">
        <v>4</v>
      </c>
      <c r="AF1188">
        <v>3</v>
      </c>
      <c r="AG1188">
        <v>4</v>
      </c>
      <c r="AH1188">
        <v>4</v>
      </c>
      <c r="AI1188">
        <v>3</v>
      </c>
      <c r="AJ1188">
        <v>4</v>
      </c>
      <c r="AK1188" t="s">
        <v>26</v>
      </c>
      <c r="AL1188">
        <v>4</v>
      </c>
      <c r="AM1188">
        <v>3</v>
      </c>
      <c r="AN1188" t="s">
        <v>408</v>
      </c>
      <c r="AV1188" s="109" t="s">
        <v>26</v>
      </c>
      <c r="AW1188" t="s">
        <v>26</v>
      </c>
      <c r="AY1188">
        <v>4</v>
      </c>
      <c r="AZ1188" s="109">
        <v>4</v>
      </c>
      <c r="BA1188" s="191" t="s">
        <v>311</v>
      </c>
      <c r="BB1188" t="s">
        <v>333</v>
      </c>
      <c r="BC1188" t="s">
        <v>863</v>
      </c>
      <c r="BD1188">
        <f t="shared" si="84"/>
        <v>0</v>
      </c>
      <c r="BE1188">
        <f t="shared" si="88"/>
        <v>1</v>
      </c>
      <c r="BF1188">
        <f t="shared" si="88"/>
        <v>0</v>
      </c>
      <c r="BG1188">
        <f t="shared" si="88"/>
        <v>0</v>
      </c>
      <c r="BH1188">
        <f t="shared" si="88"/>
        <v>0</v>
      </c>
      <c r="BI1188">
        <f t="shared" si="88"/>
        <v>0</v>
      </c>
      <c r="BJ1188">
        <f t="shared" si="86"/>
        <v>1</v>
      </c>
      <c r="BK1188">
        <f t="shared" si="87"/>
        <v>0</v>
      </c>
      <c r="BL1188">
        <f t="shared" si="87"/>
        <v>1</v>
      </c>
      <c r="BM1188">
        <f t="shared" si="87"/>
        <v>1</v>
      </c>
      <c r="BN1188">
        <f t="shared" si="87"/>
        <v>0</v>
      </c>
      <c r="BO1188">
        <f t="shared" si="87"/>
        <v>0</v>
      </c>
      <c r="BP1188">
        <f t="shared" si="87"/>
        <v>0</v>
      </c>
    </row>
    <row r="1189" spans="3:68" x14ac:dyDescent="0.2">
      <c r="C1189" s="150" t="str">
        <f>IFERROR(VLOOKUP(TABLA!F1189,BLIOTECAS!$C$1:$E$26,3,FALSE),"")</f>
        <v>Humanidades</v>
      </c>
      <c r="D1189" s="209">
        <v>43970.581944444442</v>
      </c>
      <c r="E1189" s="209" t="s">
        <v>396</v>
      </c>
      <c r="F1189" t="s">
        <v>100</v>
      </c>
      <c r="G1189" t="s">
        <v>300</v>
      </c>
      <c r="H1189" t="s">
        <v>397</v>
      </c>
      <c r="I1189" t="s">
        <v>315</v>
      </c>
      <c r="J1189" t="s">
        <v>100</v>
      </c>
      <c r="M1189" t="s">
        <v>864</v>
      </c>
      <c r="S1189" t="s">
        <v>270</v>
      </c>
      <c r="T1189" t="s">
        <v>270</v>
      </c>
      <c r="U1189">
        <v>2</v>
      </c>
      <c r="V1189">
        <v>4</v>
      </c>
      <c r="W1189">
        <v>4</v>
      </c>
      <c r="X1189">
        <v>1</v>
      </c>
      <c r="Y1189">
        <v>2</v>
      </c>
      <c r="Z1189">
        <v>5</v>
      </c>
      <c r="AA1189">
        <v>2</v>
      </c>
      <c r="AB1189">
        <v>4</v>
      </c>
      <c r="AC1189">
        <v>2</v>
      </c>
      <c r="AD1189">
        <v>2</v>
      </c>
      <c r="AF1189">
        <v>2</v>
      </c>
      <c r="AG1189">
        <v>2</v>
      </c>
      <c r="AH1189">
        <v>3</v>
      </c>
      <c r="AI1189">
        <v>3</v>
      </c>
      <c r="AJ1189">
        <v>3</v>
      </c>
      <c r="AK1189" t="s">
        <v>270</v>
      </c>
      <c r="AL1189">
        <v>3</v>
      </c>
      <c r="AM1189">
        <v>3</v>
      </c>
      <c r="AN1189" t="s">
        <v>520</v>
      </c>
      <c r="AV1189" s="109" t="s">
        <v>270</v>
      </c>
      <c r="AW1189" t="s">
        <v>26</v>
      </c>
      <c r="AY1189">
        <v>3</v>
      </c>
      <c r="AZ1189" s="109">
        <v>3</v>
      </c>
      <c r="BA1189" s="191" t="s">
        <v>319</v>
      </c>
      <c r="BB1189" t="s">
        <v>317</v>
      </c>
      <c r="BD1189">
        <f t="shared" si="84"/>
        <v>0</v>
      </c>
      <c r="BE1189">
        <f t="shared" si="88"/>
        <v>1</v>
      </c>
      <c r="BF1189">
        <f t="shared" si="88"/>
        <v>0</v>
      </c>
      <c r="BG1189">
        <f t="shared" si="88"/>
        <v>0</v>
      </c>
      <c r="BH1189">
        <f t="shared" si="88"/>
        <v>0</v>
      </c>
      <c r="BI1189">
        <f t="shared" si="88"/>
        <v>0</v>
      </c>
      <c r="BJ1189">
        <f t="shared" si="86"/>
        <v>1</v>
      </c>
      <c r="BK1189">
        <f t="shared" si="87"/>
        <v>1</v>
      </c>
      <c r="BL1189">
        <f t="shared" si="87"/>
        <v>1</v>
      </c>
      <c r="BM1189">
        <f t="shared" si="87"/>
        <v>0</v>
      </c>
      <c r="BN1189">
        <f t="shared" si="87"/>
        <v>0</v>
      </c>
      <c r="BO1189">
        <f t="shared" si="87"/>
        <v>0</v>
      </c>
      <c r="BP1189">
        <f t="shared" si="87"/>
        <v>0</v>
      </c>
    </row>
    <row r="1190" spans="3:68" x14ac:dyDescent="0.2">
      <c r="C1190" s="150" t="str">
        <f>IFERROR(VLOOKUP(TABLA!F1190,BLIOTECAS!$C$1:$E$26,3,FALSE),"")</f>
        <v>Ciencias Sociales</v>
      </c>
      <c r="D1190" s="209">
        <v>43970.581944444442</v>
      </c>
      <c r="E1190" s="209" t="s">
        <v>396</v>
      </c>
      <c r="F1190" t="s">
        <v>91</v>
      </c>
      <c r="G1190" t="s">
        <v>397</v>
      </c>
      <c r="H1190" t="s">
        <v>300</v>
      </c>
      <c r="I1190" t="s">
        <v>327</v>
      </c>
      <c r="J1190" t="s">
        <v>91</v>
      </c>
      <c r="M1190" t="s">
        <v>865</v>
      </c>
      <c r="S1190" t="s">
        <v>26</v>
      </c>
      <c r="T1190" t="s">
        <v>26</v>
      </c>
      <c r="U1190">
        <v>2</v>
      </c>
      <c r="V1190">
        <v>3</v>
      </c>
      <c r="W1190">
        <v>3</v>
      </c>
      <c r="X1190">
        <v>3</v>
      </c>
      <c r="Y1190">
        <v>4</v>
      </c>
      <c r="Z1190">
        <v>4</v>
      </c>
      <c r="AA1190">
        <v>4</v>
      </c>
      <c r="AB1190">
        <v>3</v>
      </c>
      <c r="AC1190">
        <v>4</v>
      </c>
      <c r="AD1190">
        <v>3</v>
      </c>
      <c r="AF1190">
        <v>4</v>
      </c>
      <c r="AG1190">
        <v>4</v>
      </c>
      <c r="AH1190">
        <v>4</v>
      </c>
      <c r="AI1190">
        <v>3</v>
      </c>
      <c r="AJ1190">
        <v>3</v>
      </c>
      <c r="AK1190" t="s">
        <v>270</v>
      </c>
      <c r="AL1190">
        <v>4</v>
      </c>
      <c r="AM1190">
        <v>1</v>
      </c>
      <c r="AN1190" t="s">
        <v>408</v>
      </c>
      <c r="AV1190" s="109" t="s">
        <v>26</v>
      </c>
      <c r="AW1190" t="s">
        <v>26</v>
      </c>
      <c r="AY1190">
        <v>4</v>
      </c>
      <c r="AZ1190" s="109">
        <v>4</v>
      </c>
      <c r="BA1190" s="191" t="s">
        <v>311</v>
      </c>
      <c r="BB1190" t="s">
        <v>317</v>
      </c>
      <c r="BD1190">
        <f t="shared" si="84"/>
        <v>1</v>
      </c>
      <c r="BE1190">
        <f t="shared" si="88"/>
        <v>0</v>
      </c>
      <c r="BF1190">
        <f t="shared" si="88"/>
        <v>1</v>
      </c>
      <c r="BG1190">
        <f t="shared" si="88"/>
        <v>0</v>
      </c>
      <c r="BH1190">
        <f t="shared" si="88"/>
        <v>0</v>
      </c>
      <c r="BI1190">
        <f t="shared" si="88"/>
        <v>0</v>
      </c>
      <c r="BJ1190">
        <f t="shared" si="86"/>
        <v>1</v>
      </c>
      <c r="BK1190">
        <f t="shared" si="87"/>
        <v>0</v>
      </c>
      <c r="BL1190">
        <f t="shared" si="87"/>
        <v>1</v>
      </c>
      <c r="BM1190">
        <f t="shared" si="87"/>
        <v>1</v>
      </c>
      <c r="BN1190">
        <f t="shared" si="87"/>
        <v>0</v>
      </c>
      <c r="BO1190">
        <f t="shared" si="87"/>
        <v>0</v>
      </c>
      <c r="BP1190">
        <f t="shared" si="87"/>
        <v>0</v>
      </c>
    </row>
    <row r="1191" spans="3:68" x14ac:dyDescent="0.2">
      <c r="C1191" s="150" t="str">
        <f>IFERROR(VLOOKUP(TABLA!F1191,BLIOTECAS!$C$1:$E$26,3,FALSE),"")</f>
        <v>Ciencias de la Salud</v>
      </c>
      <c r="D1191" s="209">
        <v>43970.581944444442</v>
      </c>
      <c r="E1191" s="209" t="s">
        <v>396</v>
      </c>
      <c r="F1191" t="s">
        <v>106</v>
      </c>
      <c r="G1191" t="s">
        <v>300</v>
      </c>
      <c r="H1191" t="s">
        <v>397</v>
      </c>
      <c r="I1191" t="s">
        <v>306</v>
      </c>
      <c r="J1191" t="s">
        <v>106</v>
      </c>
      <c r="K1191" t="s">
        <v>309</v>
      </c>
      <c r="S1191" t="s">
        <v>26</v>
      </c>
      <c r="T1191" t="s">
        <v>270</v>
      </c>
      <c r="U1191">
        <v>3</v>
      </c>
      <c r="V1191">
        <v>3</v>
      </c>
      <c r="W1191">
        <v>2</v>
      </c>
      <c r="X1191">
        <v>4</v>
      </c>
      <c r="Y1191">
        <v>4</v>
      </c>
      <c r="Z1191">
        <v>3</v>
      </c>
      <c r="AA1191">
        <v>4</v>
      </c>
      <c r="AB1191">
        <v>3</v>
      </c>
      <c r="AC1191">
        <v>3</v>
      </c>
      <c r="AD1191">
        <v>4</v>
      </c>
      <c r="AF1191">
        <v>3</v>
      </c>
      <c r="AG1191">
        <v>3</v>
      </c>
      <c r="AH1191">
        <v>3</v>
      </c>
      <c r="AI1191">
        <v>3</v>
      </c>
      <c r="AJ1191">
        <v>3</v>
      </c>
      <c r="AK1191" t="s">
        <v>26</v>
      </c>
      <c r="AL1191">
        <v>3</v>
      </c>
      <c r="AM1191">
        <v>3</v>
      </c>
      <c r="AN1191" t="s">
        <v>400</v>
      </c>
      <c r="AV1191" s="109" t="s">
        <v>26</v>
      </c>
      <c r="AW1191" t="s">
        <v>26</v>
      </c>
      <c r="AY1191">
        <v>4</v>
      </c>
      <c r="AZ1191" s="109">
        <v>4</v>
      </c>
      <c r="BA1191" s="191" t="s">
        <v>311</v>
      </c>
      <c r="BB1191" t="s">
        <v>317</v>
      </c>
      <c r="BD1191">
        <f t="shared" ref="BD1191:BD1254" si="89">IF(IFERROR(FIND(BD$1,$I1191,1),0)&lt;&gt;0,1,0)</f>
        <v>1</v>
      </c>
      <c r="BE1191">
        <f t="shared" si="88"/>
        <v>0</v>
      </c>
      <c r="BF1191">
        <f t="shared" si="88"/>
        <v>0</v>
      </c>
      <c r="BG1191">
        <f t="shared" si="88"/>
        <v>0</v>
      </c>
      <c r="BH1191">
        <f t="shared" si="88"/>
        <v>0</v>
      </c>
      <c r="BI1191">
        <f t="shared" si="88"/>
        <v>0</v>
      </c>
      <c r="BJ1191">
        <f t="shared" si="86"/>
        <v>0</v>
      </c>
      <c r="BK1191">
        <f t="shared" si="87"/>
        <v>0</v>
      </c>
      <c r="BL1191">
        <f t="shared" si="87"/>
        <v>1</v>
      </c>
      <c r="BM1191">
        <f t="shared" si="87"/>
        <v>1</v>
      </c>
      <c r="BN1191">
        <f t="shared" si="87"/>
        <v>0</v>
      </c>
      <c r="BO1191">
        <f t="shared" si="87"/>
        <v>0</v>
      </c>
      <c r="BP1191">
        <f t="shared" si="87"/>
        <v>0</v>
      </c>
    </row>
    <row r="1192" spans="3:68" x14ac:dyDescent="0.2">
      <c r="C1192" s="150" t="str">
        <f>IFERROR(VLOOKUP(TABLA!F1192,BLIOTECAS!$C$1:$E$26,3,FALSE),"")</f>
        <v>Ciencias Experimentales</v>
      </c>
      <c r="D1192" s="209">
        <v>43970.581944444442</v>
      </c>
      <c r="E1192" s="209" t="s">
        <v>407</v>
      </c>
      <c r="F1192" t="s">
        <v>105</v>
      </c>
      <c r="G1192" t="s">
        <v>301</v>
      </c>
      <c r="H1192" t="s">
        <v>300</v>
      </c>
      <c r="I1192" t="s">
        <v>357</v>
      </c>
      <c r="J1192" t="s">
        <v>105</v>
      </c>
      <c r="K1192" t="s">
        <v>309</v>
      </c>
      <c r="S1192" t="s">
        <v>270</v>
      </c>
      <c r="T1192" t="s">
        <v>270</v>
      </c>
      <c r="U1192">
        <v>4</v>
      </c>
      <c r="V1192">
        <v>1</v>
      </c>
      <c r="W1192">
        <v>2</v>
      </c>
      <c r="X1192">
        <v>2</v>
      </c>
      <c r="Y1192">
        <v>2</v>
      </c>
      <c r="Z1192">
        <v>5</v>
      </c>
      <c r="AA1192">
        <v>5</v>
      </c>
      <c r="AB1192">
        <v>1</v>
      </c>
      <c r="AC1192">
        <v>5</v>
      </c>
      <c r="AD1192">
        <v>5</v>
      </c>
      <c r="AF1192">
        <v>4</v>
      </c>
      <c r="AG1192">
        <v>4</v>
      </c>
      <c r="AH1192">
        <v>4</v>
      </c>
      <c r="AI1192">
        <v>4</v>
      </c>
      <c r="AJ1192">
        <v>4</v>
      </c>
      <c r="AK1192" t="s">
        <v>270</v>
      </c>
      <c r="AL1192">
        <v>4</v>
      </c>
      <c r="AM1192">
        <v>3</v>
      </c>
      <c r="AN1192" t="s">
        <v>354</v>
      </c>
      <c r="AV1192" s="109" t="s">
        <v>26</v>
      </c>
      <c r="AW1192" t="s">
        <v>26</v>
      </c>
      <c r="AY1192">
        <v>5</v>
      </c>
      <c r="AZ1192" s="109">
        <v>4</v>
      </c>
      <c r="BA1192" s="191" t="s">
        <v>311</v>
      </c>
      <c r="BB1192" t="s">
        <v>308</v>
      </c>
      <c r="BD1192">
        <f t="shared" si="89"/>
        <v>1</v>
      </c>
      <c r="BE1192">
        <f t="shared" si="88"/>
        <v>0</v>
      </c>
      <c r="BF1192">
        <f t="shared" si="88"/>
        <v>1</v>
      </c>
      <c r="BG1192">
        <f t="shared" si="88"/>
        <v>0</v>
      </c>
      <c r="BH1192">
        <f t="shared" si="88"/>
        <v>1</v>
      </c>
      <c r="BI1192">
        <f t="shared" si="88"/>
        <v>0</v>
      </c>
      <c r="BJ1192">
        <f t="shared" si="86"/>
        <v>1</v>
      </c>
      <c r="BK1192">
        <f t="shared" si="87"/>
        <v>0</v>
      </c>
      <c r="BL1192">
        <f t="shared" si="87"/>
        <v>0</v>
      </c>
      <c r="BM1192">
        <f t="shared" si="87"/>
        <v>1</v>
      </c>
      <c r="BN1192">
        <f t="shared" si="87"/>
        <v>0</v>
      </c>
      <c r="BO1192">
        <f t="shared" si="87"/>
        <v>0</v>
      </c>
      <c r="BP1192">
        <f t="shared" si="87"/>
        <v>0</v>
      </c>
    </row>
    <row r="1193" spans="3:68" x14ac:dyDescent="0.2">
      <c r="C1193" s="150" t="str">
        <f>IFERROR(VLOOKUP(TABLA!F1193,BLIOTECAS!$C$1:$E$26,3,FALSE),"")</f>
        <v>Ciencias de la Salud</v>
      </c>
      <c r="D1193" s="209">
        <v>43970.581250000003</v>
      </c>
      <c r="E1193" s="209" t="s">
        <v>407</v>
      </c>
      <c r="F1193" t="s">
        <v>101</v>
      </c>
      <c r="G1193" t="s">
        <v>300</v>
      </c>
      <c r="H1193" t="s">
        <v>305</v>
      </c>
      <c r="I1193" t="s">
        <v>327</v>
      </c>
      <c r="J1193" t="s">
        <v>101</v>
      </c>
      <c r="S1193" t="s">
        <v>270</v>
      </c>
      <c r="T1193" t="s">
        <v>270</v>
      </c>
      <c r="U1193">
        <v>3</v>
      </c>
      <c r="V1193">
        <v>4</v>
      </c>
      <c r="W1193">
        <v>3</v>
      </c>
      <c r="X1193">
        <v>2</v>
      </c>
      <c r="Y1193">
        <v>3</v>
      </c>
      <c r="Z1193">
        <v>5</v>
      </c>
      <c r="AA1193">
        <v>3</v>
      </c>
      <c r="AB1193">
        <v>3</v>
      </c>
      <c r="AC1193">
        <v>4</v>
      </c>
      <c r="AD1193">
        <v>4</v>
      </c>
      <c r="AF1193">
        <v>5</v>
      </c>
      <c r="AG1193">
        <v>5</v>
      </c>
      <c r="AH1193">
        <v>3</v>
      </c>
      <c r="AI1193">
        <v>4</v>
      </c>
      <c r="AJ1193">
        <v>3</v>
      </c>
      <c r="AK1193" t="s">
        <v>26</v>
      </c>
      <c r="AL1193">
        <v>3</v>
      </c>
      <c r="AM1193">
        <v>3</v>
      </c>
      <c r="AN1193" t="s">
        <v>409</v>
      </c>
      <c r="AV1193" s="109" t="s">
        <v>26</v>
      </c>
      <c r="AW1193" t="s">
        <v>26</v>
      </c>
      <c r="AY1193">
        <v>5</v>
      </c>
      <c r="AZ1193" s="109">
        <v>5</v>
      </c>
      <c r="BA1193" s="191" t="s">
        <v>311</v>
      </c>
      <c r="BB1193" t="s">
        <v>308</v>
      </c>
      <c r="BD1193">
        <f t="shared" si="89"/>
        <v>1</v>
      </c>
      <c r="BE1193">
        <f t="shared" si="88"/>
        <v>0</v>
      </c>
      <c r="BF1193">
        <f t="shared" si="88"/>
        <v>1</v>
      </c>
      <c r="BG1193">
        <f t="shared" si="88"/>
        <v>0</v>
      </c>
      <c r="BH1193">
        <f t="shared" si="88"/>
        <v>0</v>
      </c>
      <c r="BI1193">
        <f t="shared" si="88"/>
        <v>0</v>
      </c>
      <c r="BJ1193">
        <f t="shared" si="86"/>
        <v>0</v>
      </c>
      <c r="BK1193">
        <f t="shared" si="87"/>
        <v>1</v>
      </c>
      <c r="BL1193">
        <f t="shared" si="87"/>
        <v>1</v>
      </c>
      <c r="BM1193">
        <f t="shared" si="87"/>
        <v>0</v>
      </c>
      <c r="BN1193">
        <f t="shared" si="87"/>
        <v>0</v>
      </c>
      <c r="BO1193">
        <f t="shared" si="87"/>
        <v>0</v>
      </c>
      <c r="BP1193">
        <f t="shared" si="87"/>
        <v>0</v>
      </c>
    </row>
    <row r="1194" spans="3:68" x14ac:dyDescent="0.2">
      <c r="C1194" s="150" t="str">
        <f>IFERROR(VLOOKUP(TABLA!F1194,BLIOTECAS!$C$1:$E$26,3,FALSE),"")</f>
        <v>Humanidades</v>
      </c>
      <c r="D1194" s="209">
        <v>43970.580555555556</v>
      </c>
      <c r="E1194" s="209" t="s">
        <v>396</v>
      </c>
      <c r="F1194" t="s">
        <v>104</v>
      </c>
      <c r="G1194" t="s">
        <v>300</v>
      </c>
      <c r="H1194" t="s">
        <v>300</v>
      </c>
      <c r="I1194" t="s">
        <v>306</v>
      </c>
      <c r="J1194" t="s">
        <v>309</v>
      </c>
      <c r="K1194" t="s">
        <v>104</v>
      </c>
      <c r="T1194" t="s">
        <v>270</v>
      </c>
      <c r="U1194">
        <v>5</v>
      </c>
      <c r="V1194">
        <v>4</v>
      </c>
      <c r="W1194">
        <v>3</v>
      </c>
      <c r="X1194">
        <v>4</v>
      </c>
      <c r="Y1194">
        <v>5</v>
      </c>
      <c r="Z1194">
        <v>4</v>
      </c>
      <c r="AA1194">
        <v>4</v>
      </c>
      <c r="AB1194">
        <v>3</v>
      </c>
      <c r="AC1194">
        <v>5</v>
      </c>
      <c r="AD1194">
        <v>5</v>
      </c>
      <c r="AF1194">
        <v>5</v>
      </c>
      <c r="AG1194">
        <v>5</v>
      </c>
      <c r="AH1194">
        <v>5</v>
      </c>
      <c r="AJ1194">
        <v>5</v>
      </c>
      <c r="AK1194" t="s">
        <v>26</v>
      </c>
      <c r="AL1194">
        <v>4</v>
      </c>
      <c r="AN1194" t="s">
        <v>307</v>
      </c>
      <c r="AV1194" s="109" t="s">
        <v>26</v>
      </c>
      <c r="AW1194" t="s">
        <v>26</v>
      </c>
      <c r="AY1194">
        <v>5</v>
      </c>
      <c r="AZ1194" s="109">
        <v>5</v>
      </c>
      <c r="BA1194" s="191" t="s">
        <v>311</v>
      </c>
      <c r="BB1194" t="s">
        <v>317</v>
      </c>
      <c r="BD1194">
        <f t="shared" si="89"/>
        <v>1</v>
      </c>
      <c r="BE1194">
        <f t="shared" si="88"/>
        <v>0</v>
      </c>
      <c r="BF1194">
        <f t="shared" si="88"/>
        <v>0</v>
      </c>
      <c r="BG1194">
        <f t="shared" si="88"/>
        <v>0</v>
      </c>
      <c r="BH1194">
        <f t="shared" si="88"/>
        <v>0</v>
      </c>
      <c r="BI1194">
        <f t="shared" si="88"/>
        <v>0</v>
      </c>
      <c r="BJ1194">
        <f t="shared" si="86"/>
        <v>0</v>
      </c>
      <c r="BK1194">
        <f t="shared" si="87"/>
        <v>0</v>
      </c>
      <c r="BL1194">
        <f t="shared" si="87"/>
        <v>0</v>
      </c>
      <c r="BM1194">
        <f t="shared" si="87"/>
        <v>0</v>
      </c>
      <c r="BN1194">
        <f t="shared" si="87"/>
        <v>0</v>
      </c>
      <c r="BO1194">
        <f t="shared" si="87"/>
        <v>1</v>
      </c>
      <c r="BP1194">
        <f t="shared" si="87"/>
        <v>0</v>
      </c>
    </row>
    <row r="1195" spans="3:68" x14ac:dyDescent="0.2">
      <c r="C1195" s="150" t="str">
        <f>IFERROR(VLOOKUP(TABLA!F1195,BLIOTECAS!$C$1:$E$26,3,FALSE),"")</f>
        <v>Ciencias Experimentales</v>
      </c>
      <c r="D1195" s="209">
        <v>43970.580555555556</v>
      </c>
      <c r="E1195" s="209" t="s">
        <v>396</v>
      </c>
      <c r="F1195" t="s">
        <v>96</v>
      </c>
      <c r="G1195" t="s">
        <v>305</v>
      </c>
      <c r="H1195" t="s">
        <v>320</v>
      </c>
      <c r="I1195" t="s">
        <v>315</v>
      </c>
      <c r="J1195" t="s">
        <v>96</v>
      </c>
      <c r="S1195" t="s">
        <v>270</v>
      </c>
      <c r="T1195" t="s">
        <v>270</v>
      </c>
      <c r="U1195">
        <v>1</v>
      </c>
      <c r="V1195">
        <v>1</v>
      </c>
      <c r="W1195">
        <v>1</v>
      </c>
      <c r="X1195">
        <v>1</v>
      </c>
      <c r="Y1195">
        <v>5</v>
      </c>
      <c r="Z1195">
        <v>3</v>
      </c>
      <c r="AA1195">
        <v>4</v>
      </c>
      <c r="AB1195">
        <v>1</v>
      </c>
      <c r="AC1195">
        <v>3</v>
      </c>
      <c r="AD1195">
        <v>3</v>
      </c>
      <c r="AF1195">
        <v>4</v>
      </c>
      <c r="AG1195">
        <v>4</v>
      </c>
      <c r="AH1195">
        <v>4</v>
      </c>
      <c r="AI1195">
        <v>4</v>
      </c>
      <c r="AJ1195">
        <v>4</v>
      </c>
      <c r="AK1195" t="s">
        <v>26</v>
      </c>
      <c r="AL1195">
        <v>4</v>
      </c>
      <c r="AM1195">
        <v>4</v>
      </c>
      <c r="AV1195" s="109" t="s">
        <v>26</v>
      </c>
      <c r="AW1195" t="s">
        <v>26</v>
      </c>
      <c r="AY1195">
        <v>4</v>
      </c>
      <c r="AZ1195" s="109">
        <v>5</v>
      </c>
      <c r="BA1195" s="191" t="s">
        <v>311</v>
      </c>
      <c r="BB1195" t="s">
        <v>308</v>
      </c>
      <c r="BD1195">
        <f t="shared" si="89"/>
        <v>0</v>
      </c>
      <c r="BE1195">
        <f t="shared" si="88"/>
        <v>1</v>
      </c>
      <c r="BF1195">
        <f t="shared" si="88"/>
        <v>0</v>
      </c>
      <c r="BG1195">
        <f t="shared" si="88"/>
        <v>0</v>
      </c>
      <c r="BH1195">
        <f t="shared" si="88"/>
        <v>0</v>
      </c>
      <c r="BI1195">
        <f t="shared" si="88"/>
        <v>0</v>
      </c>
      <c r="BJ1195">
        <f t="shared" si="86"/>
        <v>0</v>
      </c>
      <c r="BK1195">
        <f t="shared" si="87"/>
        <v>0</v>
      </c>
      <c r="BL1195">
        <f t="shared" si="87"/>
        <v>0</v>
      </c>
      <c r="BM1195">
        <f t="shared" si="87"/>
        <v>0</v>
      </c>
      <c r="BN1195">
        <f t="shared" si="87"/>
        <v>0</v>
      </c>
      <c r="BO1195">
        <f t="shared" si="87"/>
        <v>0</v>
      </c>
      <c r="BP1195">
        <f t="shared" si="87"/>
        <v>0</v>
      </c>
    </row>
    <row r="1196" spans="3:68" x14ac:dyDescent="0.2">
      <c r="C1196" s="150" t="str">
        <f>IFERROR(VLOOKUP(TABLA!F1196,BLIOTECAS!$C$1:$E$26,3,FALSE),"")</f>
        <v>Ciencias Experimentales</v>
      </c>
      <c r="D1196" s="209">
        <v>43970.580555555556</v>
      </c>
      <c r="E1196" s="209" t="s">
        <v>396</v>
      </c>
      <c r="F1196" t="s">
        <v>98</v>
      </c>
      <c r="G1196" t="s">
        <v>301</v>
      </c>
      <c r="H1196" t="s">
        <v>300</v>
      </c>
      <c r="I1196" t="s">
        <v>327</v>
      </c>
      <c r="J1196" t="s">
        <v>96</v>
      </c>
      <c r="K1196" t="s">
        <v>310</v>
      </c>
      <c r="L1196" t="s">
        <v>98</v>
      </c>
      <c r="S1196" t="s">
        <v>270</v>
      </c>
      <c r="T1196" t="s">
        <v>270</v>
      </c>
      <c r="U1196">
        <v>4</v>
      </c>
      <c r="V1196">
        <v>1</v>
      </c>
      <c r="W1196">
        <v>3</v>
      </c>
      <c r="X1196">
        <v>3</v>
      </c>
      <c r="Y1196">
        <v>5</v>
      </c>
      <c r="Z1196">
        <v>5</v>
      </c>
      <c r="AA1196">
        <v>4</v>
      </c>
      <c r="AB1196">
        <v>1</v>
      </c>
      <c r="AC1196">
        <v>4</v>
      </c>
      <c r="AD1196">
        <v>4</v>
      </c>
      <c r="AF1196">
        <v>4</v>
      </c>
      <c r="AG1196">
        <v>4</v>
      </c>
      <c r="AH1196">
        <v>4</v>
      </c>
      <c r="AI1196">
        <v>4</v>
      </c>
      <c r="AJ1196">
        <v>4</v>
      </c>
      <c r="AK1196" t="s">
        <v>270</v>
      </c>
      <c r="AL1196">
        <v>4</v>
      </c>
      <c r="AM1196">
        <v>1</v>
      </c>
      <c r="AN1196" t="s">
        <v>345</v>
      </c>
      <c r="AV1196" s="109" t="s">
        <v>270</v>
      </c>
      <c r="AW1196" t="s">
        <v>26</v>
      </c>
      <c r="AY1196">
        <v>5</v>
      </c>
      <c r="AZ1196" s="109">
        <v>5</v>
      </c>
      <c r="BA1196" s="191" t="s">
        <v>311</v>
      </c>
      <c r="BB1196" t="s">
        <v>317</v>
      </c>
      <c r="BD1196">
        <f t="shared" si="89"/>
        <v>1</v>
      </c>
      <c r="BE1196">
        <f t="shared" si="88"/>
        <v>0</v>
      </c>
      <c r="BF1196">
        <f t="shared" si="88"/>
        <v>1</v>
      </c>
      <c r="BG1196">
        <f t="shared" si="88"/>
        <v>0</v>
      </c>
      <c r="BH1196">
        <f t="shared" si="88"/>
        <v>0</v>
      </c>
      <c r="BI1196">
        <f t="shared" si="88"/>
        <v>0</v>
      </c>
      <c r="BJ1196">
        <f t="shared" si="86"/>
        <v>0</v>
      </c>
      <c r="BK1196">
        <f t="shared" si="87"/>
        <v>0</v>
      </c>
      <c r="BL1196">
        <f t="shared" si="87"/>
        <v>0</v>
      </c>
      <c r="BM1196">
        <f t="shared" si="87"/>
        <v>1</v>
      </c>
      <c r="BN1196">
        <f t="shared" si="87"/>
        <v>0</v>
      </c>
      <c r="BO1196">
        <f t="shared" si="87"/>
        <v>0</v>
      </c>
      <c r="BP1196">
        <f t="shared" si="87"/>
        <v>0</v>
      </c>
    </row>
    <row r="1197" spans="3:68" x14ac:dyDescent="0.2">
      <c r="C1197" s="150" t="str">
        <f>IFERROR(VLOOKUP(TABLA!F1197,BLIOTECAS!$C$1:$E$26,3,FALSE),"")</f>
        <v>Ciencias Experimentales</v>
      </c>
      <c r="D1197" s="209">
        <v>43970.580555555556</v>
      </c>
      <c r="E1197" s="209" t="s">
        <v>396</v>
      </c>
      <c r="F1197" t="s">
        <v>94</v>
      </c>
      <c r="G1197" t="s">
        <v>301</v>
      </c>
      <c r="H1197" t="s">
        <v>300</v>
      </c>
      <c r="I1197" t="s">
        <v>353</v>
      </c>
      <c r="J1197" t="s">
        <v>94</v>
      </c>
      <c r="K1197" t="s">
        <v>309</v>
      </c>
      <c r="L1197" t="s">
        <v>98</v>
      </c>
      <c r="M1197" t="s">
        <v>866</v>
      </c>
      <c r="S1197" t="s">
        <v>270</v>
      </c>
      <c r="T1197" t="s">
        <v>270</v>
      </c>
      <c r="U1197">
        <v>4</v>
      </c>
      <c r="V1197">
        <v>1</v>
      </c>
      <c r="W1197">
        <v>1</v>
      </c>
      <c r="X1197">
        <v>4</v>
      </c>
      <c r="Y1197">
        <v>5</v>
      </c>
      <c r="Z1197">
        <v>4</v>
      </c>
      <c r="AA1197">
        <v>5</v>
      </c>
      <c r="AB1197">
        <v>1</v>
      </c>
      <c r="AC1197">
        <v>4</v>
      </c>
      <c r="AD1197">
        <v>4</v>
      </c>
      <c r="AF1197">
        <v>3</v>
      </c>
      <c r="AG1197">
        <v>5</v>
      </c>
      <c r="AH1197">
        <v>3</v>
      </c>
      <c r="AI1197">
        <v>4</v>
      </c>
      <c r="AJ1197">
        <v>4</v>
      </c>
      <c r="AK1197" t="s">
        <v>270</v>
      </c>
      <c r="AL1197">
        <v>3</v>
      </c>
      <c r="AM1197">
        <v>3</v>
      </c>
      <c r="AN1197" t="s">
        <v>408</v>
      </c>
      <c r="AV1197" s="109" t="s">
        <v>270</v>
      </c>
      <c r="AW1197" t="s">
        <v>270</v>
      </c>
      <c r="AX1197" t="s">
        <v>25</v>
      </c>
      <c r="AY1197">
        <v>5</v>
      </c>
      <c r="AZ1197" s="109">
        <v>4</v>
      </c>
      <c r="BA1197" s="191" t="s">
        <v>311</v>
      </c>
      <c r="BB1197" t="s">
        <v>308</v>
      </c>
      <c r="BD1197">
        <f t="shared" si="89"/>
        <v>1</v>
      </c>
      <c r="BE1197">
        <f t="shared" si="88"/>
        <v>0</v>
      </c>
      <c r="BF1197">
        <f t="shared" si="88"/>
        <v>0</v>
      </c>
      <c r="BG1197">
        <f t="shared" si="88"/>
        <v>0</v>
      </c>
      <c r="BH1197">
        <f t="shared" si="88"/>
        <v>1</v>
      </c>
      <c r="BI1197">
        <f t="shared" si="88"/>
        <v>0</v>
      </c>
      <c r="BJ1197">
        <f t="shared" si="86"/>
        <v>1</v>
      </c>
      <c r="BK1197">
        <f t="shared" si="87"/>
        <v>0</v>
      </c>
      <c r="BL1197">
        <f t="shared" si="87"/>
        <v>1</v>
      </c>
      <c r="BM1197">
        <f t="shared" si="87"/>
        <v>1</v>
      </c>
      <c r="BN1197">
        <f t="shared" si="87"/>
        <v>0</v>
      </c>
      <c r="BO1197">
        <f t="shared" si="87"/>
        <v>0</v>
      </c>
      <c r="BP1197">
        <f t="shared" si="87"/>
        <v>0</v>
      </c>
    </row>
    <row r="1198" spans="3:68" x14ac:dyDescent="0.2">
      <c r="C1198" s="150" t="str">
        <f>IFERROR(VLOOKUP(TABLA!F1198,BLIOTECAS!$C$1:$E$26,3,FALSE),"")</f>
        <v>Ciencias Sociales</v>
      </c>
      <c r="D1198" s="209">
        <v>43970.580555555556</v>
      </c>
      <c r="E1198" s="209" t="s">
        <v>396</v>
      </c>
      <c r="F1198" t="s">
        <v>91</v>
      </c>
      <c r="G1198" t="s">
        <v>320</v>
      </c>
      <c r="H1198" t="s">
        <v>320</v>
      </c>
      <c r="I1198" t="s">
        <v>306</v>
      </c>
      <c r="J1198" t="s">
        <v>91</v>
      </c>
      <c r="K1198" t="s">
        <v>91</v>
      </c>
      <c r="L1198" t="s">
        <v>91</v>
      </c>
      <c r="S1198" t="s">
        <v>26</v>
      </c>
      <c r="T1198" t="s">
        <v>26</v>
      </c>
      <c r="U1198">
        <v>1</v>
      </c>
      <c r="V1198">
        <v>1</v>
      </c>
      <c r="W1198">
        <v>1</v>
      </c>
      <c r="X1198">
        <v>1</v>
      </c>
      <c r="Y1198">
        <v>2</v>
      </c>
      <c r="Z1198">
        <v>2</v>
      </c>
      <c r="AA1198">
        <v>1</v>
      </c>
      <c r="AB1198">
        <v>1</v>
      </c>
      <c r="AC1198">
        <v>1</v>
      </c>
      <c r="AD1198">
        <v>1</v>
      </c>
      <c r="AF1198">
        <v>3</v>
      </c>
      <c r="AG1198">
        <v>4</v>
      </c>
      <c r="AH1198">
        <v>1</v>
      </c>
      <c r="AI1198">
        <v>1</v>
      </c>
      <c r="AJ1198">
        <v>1</v>
      </c>
      <c r="AK1198" t="s">
        <v>26</v>
      </c>
      <c r="AL1198">
        <v>1</v>
      </c>
      <c r="AM1198">
        <v>1</v>
      </c>
      <c r="AN1198" t="s">
        <v>699</v>
      </c>
      <c r="AV1198" s="109" t="s">
        <v>26</v>
      </c>
      <c r="AW1198" t="s">
        <v>26</v>
      </c>
      <c r="AY1198">
        <v>1</v>
      </c>
      <c r="AZ1198" s="109">
        <v>4</v>
      </c>
      <c r="BA1198" s="191" t="s">
        <v>331</v>
      </c>
      <c r="BB1198" t="s">
        <v>317</v>
      </c>
      <c r="BD1198">
        <f t="shared" si="89"/>
        <v>1</v>
      </c>
      <c r="BE1198">
        <f t="shared" si="88"/>
        <v>0</v>
      </c>
      <c r="BF1198">
        <f t="shared" si="88"/>
        <v>0</v>
      </c>
      <c r="BG1198">
        <f t="shared" si="88"/>
        <v>0</v>
      </c>
      <c r="BH1198">
        <f t="shared" si="88"/>
        <v>0</v>
      </c>
      <c r="BI1198">
        <f t="shared" si="88"/>
        <v>0</v>
      </c>
      <c r="BJ1198">
        <f t="shared" si="86"/>
        <v>0</v>
      </c>
      <c r="BK1198">
        <f t="shared" si="87"/>
        <v>0</v>
      </c>
      <c r="BL1198">
        <f t="shared" si="87"/>
        <v>1</v>
      </c>
      <c r="BM1198">
        <f t="shared" si="87"/>
        <v>1</v>
      </c>
      <c r="BN1198">
        <f t="shared" si="87"/>
        <v>0</v>
      </c>
      <c r="BO1198">
        <f t="shared" si="87"/>
        <v>0</v>
      </c>
      <c r="BP1198">
        <f t="shared" si="87"/>
        <v>0</v>
      </c>
    </row>
    <row r="1199" spans="3:68" x14ac:dyDescent="0.2">
      <c r="C1199" s="150" t="str">
        <f>IFERROR(VLOOKUP(TABLA!F1199,BLIOTECAS!$C$1:$E$26,3,FALSE),"")</f>
        <v>Ciencias de la Salud</v>
      </c>
      <c r="D1199" s="209">
        <v>43970.580555555556</v>
      </c>
      <c r="E1199" s="209" t="s">
        <v>396</v>
      </c>
      <c r="F1199" t="s">
        <v>106</v>
      </c>
      <c r="G1199" t="s">
        <v>320</v>
      </c>
      <c r="H1199" t="s">
        <v>305</v>
      </c>
      <c r="I1199" t="s">
        <v>356</v>
      </c>
      <c r="S1199" t="s">
        <v>26</v>
      </c>
      <c r="T1199" t="s">
        <v>26</v>
      </c>
      <c r="U1199">
        <v>1</v>
      </c>
      <c r="V1199">
        <v>4</v>
      </c>
      <c r="W1199">
        <v>5</v>
      </c>
      <c r="X1199">
        <v>3</v>
      </c>
      <c r="Y1199">
        <v>4</v>
      </c>
      <c r="Z1199">
        <v>5</v>
      </c>
      <c r="AA1199">
        <v>2</v>
      </c>
      <c r="AB1199">
        <v>1</v>
      </c>
      <c r="AC1199">
        <v>2</v>
      </c>
      <c r="AD1199">
        <v>5</v>
      </c>
      <c r="AF1199">
        <v>4</v>
      </c>
      <c r="AG1199">
        <v>5</v>
      </c>
      <c r="AH1199">
        <v>2</v>
      </c>
      <c r="AI1199">
        <v>3</v>
      </c>
      <c r="AJ1199">
        <v>3</v>
      </c>
      <c r="AK1199" t="s">
        <v>270</v>
      </c>
      <c r="AL1199">
        <v>2</v>
      </c>
      <c r="AM1199">
        <v>1</v>
      </c>
      <c r="AN1199" t="s">
        <v>307</v>
      </c>
      <c r="AV1199" s="109" t="s">
        <v>270</v>
      </c>
      <c r="AW1199" t="s">
        <v>270</v>
      </c>
      <c r="AX1199" t="s">
        <v>337</v>
      </c>
      <c r="AY1199">
        <v>5</v>
      </c>
      <c r="AZ1199" s="109">
        <v>4</v>
      </c>
      <c r="BA1199" s="191" t="s">
        <v>319</v>
      </c>
      <c r="BB1199" t="s">
        <v>308</v>
      </c>
      <c r="BC1199" t="s">
        <v>867</v>
      </c>
      <c r="BD1199">
        <f t="shared" si="89"/>
        <v>1</v>
      </c>
      <c r="BE1199">
        <f t="shared" si="88"/>
        <v>0</v>
      </c>
      <c r="BF1199">
        <f t="shared" si="88"/>
        <v>0</v>
      </c>
      <c r="BG1199">
        <f t="shared" si="88"/>
        <v>1</v>
      </c>
      <c r="BH1199">
        <f t="shared" si="88"/>
        <v>0</v>
      </c>
      <c r="BI1199">
        <f t="shared" si="88"/>
        <v>0</v>
      </c>
      <c r="BJ1199">
        <f t="shared" si="86"/>
        <v>0</v>
      </c>
      <c r="BK1199">
        <f t="shared" si="87"/>
        <v>0</v>
      </c>
      <c r="BL1199">
        <f t="shared" si="87"/>
        <v>0</v>
      </c>
      <c r="BM1199">
        <f t="shared" si="87"/>
        <v>0</v>
      </c>
      <c r="BN1199">
        <f t="shared" si="87"/>
        <v>0</v>
      </c>
      <c r="BO1199">
        <f t="shared" si="87"/>
        <v>1</v>
      </c>
      <c r="BP1199">
        <f t="shared" si="87"/>
        <v>0</v>
      </c>
    </row>
    <row r="1200" spans="3:68" x14ac:dyDescent="0.2">
      <c r="C1200" s="150" t="str">
        <f>IFERROR(VLOOKUP(TABLA!F1200,BLIOTECAS!$C$1:$E$26,3,FALSE),"")</f>
        <v>Ciencias Experimentales</v>
      </c>
      <c r="D1200" s="209">
        <v>43970.580555555556</v>
      </c>
      <c r="E1200" s="209" t="s">
        <v>396</v>
      </c>
      <c r="F1200" t="s">
        <v>96</v>
      </c>
      <c r="G1200" t="s">
        <v>305</v>
      </c>
      <c r="H1200" t="s">
        <v>397</v>
      </c>
      <c r="I1200" t="s">
        <v>306</v>
      </c>
      <c r="J1200" t="s">
        <v>96</v>
      </c>
      <c r="K1200" t="s">
        <v>309</v>
      </c>
      <c r="S1200" t="s">
        <v>26</v>
      </c>
      <c r="T1200" t="s">
        <v>270</v>
      </c>
      <c r="U1200">
        <v>2</v>
      </c>
      <c r="V1200">
        <v>1</v>
      </c>
      <c r="W1200">
        <v>1</v>
      </c>
      <c r="X1200">
        <v>2</v>
      </c>
      <c r="Y1200">
        <v>5</v>
      </c>
      <c r="Z1200">
        <v>4</v>
      </c>
      <c r="AA1200">
        <v>5</v>
      </c>
      <c r="AB1200">
        <v>2</v>
      </c>
      <c r="AC1200">
        <v>2</v>
      </c>
      <c r="AD1200">
        <v>3</v>
      </c>
      <c r="AF1200">
        <v>4</v>
      </c>
      <c r="AG1200">
        <v>5</v>
      </c>
      <c r="AH1200">
        <v>5</v>
      </c>
      <c r="AI1200">
        <v>5</v>
      </c>
      <c r="AJ1200">
        <v>4</v>
      </c>
      <c r="AK1200" t="s">
        <v>26</v>
      </c>
      <c r="AL1200">
        <v>5</v>
      </c>
      <c r="AM1200">
        <v>4</v>
      </c>
      <c r="AN1200" t="s">
        <v>400</v>
      </c>
      <c r="AV1200" s="109" t="s">
        <v>270</v>
      </c>
      <c r="AW1200" t="s">
        <v>26</v>
      </c>
      <c r="AY1200">
        <v>5</v>
      </c>
      <c r="AZ1200" s="109">
        <v>5</v>
      </c>
      <c r="BA1200" s="191" t="s">
        <v>311</v>
      </c>
      <c r="BB1200" t="s">
        <v>308</v>
      </c>
      <c r="BD1200">
        <f t="shared" si="89"/>
        <v>1</v>
      </c>
      <c r="BE1200">
        <f t="shared" si="88"/>
        <v>0</v>
      </c>
      <c r="BF1200">
        <f t="shared" si="88"/>
        <v>0</v>
      </c>
      <c r="BG1200">
        <f t="shared" si="88"/>
        <v>0</v>
      </c>
      <c r="BH1200">
        <f t="shared" si="88"/>
        <v>0</v>
      </c>
      <c r="BI1200">
        <f t="shared" si="88"/>
        <v>0</v>
      </c>
      <c r="BJ1200">
        <f t="shared" si="86"/>
        <v>0</v>
      </c>
      <c r="BK1200">
        <f t="shared" si="87"/>
        <v>0</v>
      </c>
      <c r="BL1200">
        <f t="shared" si="87"/>
        <v>1</v>
      </c>
      <c r="BM1200">
        <f t="shared" si="87"/>
        <v>1</v>
      </c>
      <c r="BN1200">
        <f t="shared" si="87"/>
        <v>0</v>
      </c>
      <c r="BO1200">
        <f t="shared" ref="BK1200:BP1243" si="90">IF(IFERROR(FIND(BO$1,$AN1200,1),0)&lt;&gt;0,1,0)</f>
        <v>0</v>
      </c>
      <c r="BP1200">
        <f t="shared" si="90"/>
        <v>0</v>
      </c>
    </row>
    <row r="1201" spans="3:68" x14ac:dyDescent="0.2">
      <c r="C1201" s="150" t="str">
        <f>IFERROR(VLOOKUP(TABLA!F1201,BLIOTECAS!$C$1:$E$26,3,FALSE),"")</f>
        <v>Humanidades</v>
      </c>
      <c r="D1201" s="209">
        <v>43970.580555555556</v>
      </c>
      <c r="E1201" s="209" t="s">
        <v>396</v>
      </c>
      <c r="F1201" t="s">
        <v>100</v>
      </c>
      <c r="G1201" t="s">
        <v>300</v>
      </c>
      <c r="H1201" t="s">
        <v>300</v>
      </c>
      <c r="I1201" t="s">
        <v>327</v>
      </c>
      <c r="J1201" t="s">
        <v>100</v>
      </c>
      <c r="K1201" t="s">
        <v>104</v>
      </c>
      <c r="L1201" t="s">
        <v>309</v>
      </c>
      <c r="S1201" t="s">
        <v>26</v>
      </c>
      <c r="T1201" t="s">
        <v>26</v>
      </c>
      <c r="U1201">
        <v>3</v>
      </c>
      <c r="V1201">
        <v>1</v>
      </c>
      <c r="Y1201">
        <v>2</v>
      </c>
      <c r="Z1201">
        <v>4</v>
      </c>
      <c r="AA1201">
        <v>2</v>
      </c>
      <c r="AB1201">
        <v>4</v>
      </c>
      <c r="AC1201">
        <v>2</v>
      </c>
      <c r="AD1201">
        <v>3</v>
      </c>
      <c r="AF1201">
        <v>3</v>
      </c>
      <c r="AG1201">
        <v>3</v>
      </c>
      <c r="AH1201">
        <v>4</v>
      </c>
      <c r="AI1201">
        <v>2</v>
      </c>
      <c r="AJ1201">
        <v>2</v>
      </c>
      <c r="AK1201" t="s">
        <v>26</v>
      </c>
      <c r="AL1201">
        <v>3</v>
      </c>
      <c r="AM1201">
        <v>3</v>
      </c>
      <c r="AN1201" t="s">
        <v>400</v>
      </c>
      <c r="AV1201" s="109" t="s">
        <v>26</v>
      </c>
      <c r="AW1201" t="s">
        <v>26</v>
      </c>
      <c r="AY1201">
        <v>3</v>
      </c>
      <c r="AZ1201" s="109">
        <v>3</v>
      </c>
      <c r="BA1201" s="191" t="s">
        <v>319</v>
      </c>
      <c r="BB1201" t="s">
        <v>317</v>
      </c>
      <c r="BD1201">
        <f t="shared" si="89"/>
        <v>1</v>
      </c>
      <c r="BE1201">
        <f t="shared" si="88"/>
        <v>0</v>
      </c>
      <c r="BF1201">
        <f t="shared" si="88"/>
        <v>1</v>
      </c>
      <c r="BG1201">
        <f t="shared" si="88"/>
        <v>0</v>
      </c>
      <c r="BH1201">
        <f t="shared" si="88"/>
        <v>0</v>
      </c>
      <c r="BI1201">
        <f t="shared" si="88"/>
        <v>0</v>
      </c>
      <c r="BJ1201">
        <f t="shared" si="86"/>
        <v>0</v>
      </c>
      <c r="BK1201">
        <f t="shared" si="90"/>
        <v>0</v>
      </c>
      <c r="BL1201">
        <f t="shared" si="90"/>
        <v>1</v>
      </c>
      <c r="BM1201">
        <f t="shared" si="90"/>
        <v>1</v>
      </c>
      <c r="BN1201">
        <f t="shared" si="90"/>
        <v>0</v>
      </c>
      <c r="BO1201">
        <f t="shared" si="90"/>
        <v>0</v>
      </c>
      <c r="BP1201">
        <f t="shared" si="90"/>
        <v>0</v>
      </c>
    </row>
    <row r="1202" spans="3:68" x14ac:dyDescent="0.2">
      <c r="C1202" s="150" t="str">
        <f>IFERROR(VLOOKUP(TABLA!F1202,BLIOTECAS!$C$1:$E$26,3,FALSE),"")</f>
        <v>Humanidades</v>
      </c>
      <c r="D1202" s="209">
        <v>43970.579861111109</v>
      </c>
      <c r="E1202" s="209" t="s">
        <v>396</v>
      </c>
      <c r="F1202" t="s">
        <v>102</v>
      </c>
      <c r="G1202" t="s">
        <v>301</v>
      </c>
      <c r="H1202" t="s">
        <v>320</v>
      </c>
      <c r="I1202" t="s">
        <v>315</v>
      </c>
      <c r="J1202" t="s">
        <v>309</v>
      </c>
      <c r="K1202" t="s">
        <v>310</v>
      </c>
      <c r="L1202" t="s">
        <v>104</v>
      </c>
      <c r="S1202" t="s">
        <v>26</v>
      </c>
      <c r="T1202" t="s">
        <v>26</v>
      </c>
      <c r="U1202">
        <v>1</v>
      </c>
      <c r="V1202">
        <v>3</v>
      </c>
      <c r="W1202">
        <v>4</v>
      </c>
      <c r="X1202">
        <v>4</v>
      </c>
      <c r="Y1202">
        <v>5</v>
      </c>
      <c r="Z1202">
        <v>5</v>
      </c>
      <c r="AA1202">
        <v>5</v>
      </c>
      <c r="AB1202">
        <v>4</v>
      </c>
      <c r="AC1202">
        <v>4</v>
      </c>
      <c r="AD1202">
        <v>5</v>
      </c>
      <c r="AF1202">
        <v>4</v>
      </c>
      <c r="AG1202">
        <v>4</v>
      </c>
      <c r="AH1202">
        <v>4</v>
      </c>
      <c r="AI1202">
        <v>5</v>
      </c>
      <c r="AJ1202">
        <v>4</v>
      </c>
      <c r="AK1202" t="s">
        <v>26</v>
      </c>
      <c r="AL1202">
        <v>3</v>
      </c>
      <c r="AM1202">
        <v>5</v>
      </c>
      <c r="AN1202" t="s">
        <v>354</v>
      </c>
      <c r="AV1202" s="109" t="s">
        <v>26</v>
      </c>
      <c r="AW1202" t="s">
        <v>26</v>
      </c>
      <c r="AY1202">
        <v>4</v>
      </c>
      <c r="AZ1202" s="109">
        <v>4</v>
      </c>
      <c r="BA1202" s="191" t="s">
        <v>303</v>
      </c>
      <c r="BB1202" t="s">
        <v>308</v>
      </c>
      <c r="BD1202">
        <f t="shared" si="89"/>
        <v>0</v>
      </c>
      <c r="BE1202">
        <f t="shared" si="88"/>
        <v>1</v>
      </c>
      <c r="BF1202">
        <f t="shared" si="88"/>
        <v>0</v>
      </c>
      <c r="BG1202">
        <f t="shared" si="88"/>
        <v>0</v>
      </c>
      <c r="BH1202">
        <f t="shared" si="88"/>
        <v>0</v>
      </c>
      <c r="BI1202">
        <f t="shared" si="88"/>
        <v>0</v>
      </c>
      <c r="BJ1202">
        <f t="shared" si="86"/>
        <v>1</v>
      </c>
      <c r="BK1202">
        <f t="shared" si="90"/>
        <v>0</v>
      </c>
      <c r="BL1202">
        <f t="shared" si="90"/>
        <v>0</v>
      </c>
      <c r="BM1202">
        <f t="shared" si="90"/>
        <v>1</v>
      </c>
      <c r="BN1202">
        <f t="shared" si="90"/>
        <v>0</v>
      </c>
      <c r="BO1202">
        <f t="shared" si="90"/>
        <v>0</v>
      </c>
      <c r="BP1202">
        <f t="shared" si="90"/>
        <v>0</v>
      </c>
    </row>
    <row r="1203" spans="3:68" x14ac:dyDescent="0.2">
      <c r="C1203" s="150" t="str">
        <f>IFERROR(VLOOKUP(TABLA!F1203,BLIOTECAS!$C$1:$E$26,3,FALSE),"")</f>
        <v>Ciencias Sociales</v>
      </c>
      <c r="D1203" s="209">
        <v>43970.579861111109</v>
      </c>
      <c r="E1203" s="209" t="s">
        <v>396</v>
      </c>
      <c r="F1203" t="s">
        <v>91</v>
      </c>
      <c r="G1203" t="s">
        <v>300</v>
      </c>
      <c r="H1203" t="s">
        <v>301</v>
      </c>
      <c r="I1203" t="s">
        <v>306</v>
      </c>
      <c r="J1203" t="s">
        <v>91</v>
      </c>
      <c r="M1203" t="s">
        <v>868</v>
      </c>
      <c r="S1203" t="s">
        <v>270</v>
      </c>
      <c r="T1203" t="s">
        <v>270</v>
      </c>
      <c r="U1203">
        <v>2</v>
      </c>
      <c r="V1203">
        <v>4</v>
      </c>
      <c r="W1203">
        <v>4</v>
      </c>
      <c r="X1203">
        <v>5</v>
      </c>
      <c r="Y1203">
        <v>5</v>
      </c>
      <c r="Z1203">
        <v>4</v>
      </c>
      <c r="AA1203">
        <v>3</v>
      </c>
      <c r="AB1203">
        <v>1</v>
      </c>
      <c r="AC1203">
        <v>5</v>
      </c>
      <c r="AD1203">
        <v>4</v>
      </c>
      <c r="AF1203">
        <v>5</v>
      </c>
      <c r="AG1203">
        <v>5</v>
      </c>
      <c r="AH1203">
        <v>5</v>
      </c>
      <c r="AI1203">
        <v>5</v>
      </c>
      <c r="AJ1203">
        <v>5</v>
      </c>
      <c r="AK1203" t="s">
        <v>270</v>
      </c>
      <c r="AL1203">
        <v>5</v>
      </c>
      <c r="AM1203">
        <v>4</v>
      </c>
      <c r="AN1203" t="s">
        <v>334</v>
      </c>
      <c r="AV1203" s="109" t="s">
        <v>270</v>
      </c>
      <c r="AW1203" t="s">
        <v>26</v>
      </c>
      <c r="AY1203">
        <v>5</v>
      </c>
      <c r="AZ1203" s="109">
        <v>5</v>
      </c>
      <c r="BA1203" s="191" t="s">
        <v>303</v>
      </c>
      <c r="BB1203" t="s">
        <v>308</v>
      </c>
      <c r="BC1203" t="s">
        <v>869</v>
      </c>
      <c r="BD1203">
        <f t="shared" si="89"/>
        <v>1</v>
      </c>
      <c r="BE1203">
        <f t="shared" si="88"/>
        <v>0</v>
      </c>
      <c r="BF1203">
        <f t="shared" si="88"/>
        <v>0</v>
      </c>
      <c r="BG1203">
        <f t="shared" si="88"/>
        <v>0</v>
      </c>
      <c r="BH1203">
        <f t="shared" si="88"/>
        <v>0</v>
      </c>
      <c r="BI1203">
        <f t="shared" si="88"/>
        <v>0</v>
      </c>
      <c r="BJ1203">
        <f t="shared" si="86"/>
        <v>0</v>
      </c>
      <c r="BK1203">
        <f t="shared" si="90"/>
        <v>1</v>
      </c>
      <c r="BL1203">
        <f t="shared" si="90"/>
        <v>0</v>
      </c>
      <c r="BM1203">
        <f t="shared" si="90"/>
        <v>0</v>
      </c>
      <c r="BN1203">
        <f t="shared" si="90"/>
        <v>0</v>
      </c>
      <c r="BO1203">
        <f t="shared" si="90"/>
        <v>0</v>
      </c>
      <c r="BP1203">
        <f t="shared" si="90"/>
        <v>0</v>
      </c>
    </row>
    <row r="1204" spans="3:68" x14ac:dyDescent="0.2">
      <c r="C1204" s="150" t="str">
        <f>IFERROR(VLOOKUP(TABLA!F1204,BLIOTECAS!$C$1:$E$26,3,FALSE),"")</f>
        <v>Humanidades</v>
      </c>
      <c r="D1204" s="209">
        <v>43970.579861111109</v>
      </c>
      <c r="E1204" s="209" t="s">
        <v>407</v>
      </c>
      <c r="F1204" t="s">
        <v>89</v>
      </c>
      <c r="G1204" t="s">
        <v>305</v>
      </c>
      <c r="H1204" t="s">
        <v>305</v>
      </c>
      <c r="I1204" t="s">
        <v>318</v>
      </c>
      <c r="J1204" t="s">
        <v>89</v>
      </c>
      <c r="M1204" t="s">
        <v>870</v>
      </c>
      <c r="S1204" t="s">
        <v>270</v>
      </c>
      <c r="T1204" t="s">
        <v>270</v>
      </c>
      <c r="U1204">
        <v>4</v>
      </c>
      <c r="V1204">
        <v>2</v>
      </c>
      <c r="W1204">
        <v>4</v>
      </c>
      <c r="X1204">
        <v>4</v>
      </c>
      <c r="Y1204">
        <v>4</v>
      </c>
      <c r="Z1204">
        <v>4</v>
      </c>
      <c r="AA1204">
        <v>3</v>
      </c>
      <c r="AB1204">
        <v>3</v>
      </c>
      <c r="AC1204">
        <v>5</v>
      </c>
      <c r="AD1204">
        <v>4</v>
      </c>
      <c r="AF1204">
        <v>4</v>
      </c>
      <c r="AG1204">
        <v>5</v>
      </c>
      <c r="AH1204">
        <v>4</v>
      </c>
      <c r="AI1204">
        <v>4</v>
      </c>
      <c r="AJ1204">
        <v>5</v>
      </c>
      <c r="AK1204" t="s">
        <v>270</v>
      </c>
      <c r="AL1204">
        <v>4</v>
      </c>
      <c r="AM1204">
        <v>5</v>
      </c>
      <c r="AN1204" t="s">
        <v>345</v>
      </c>
      <c r="AV1204" s="109" t="s">
        <v>270</v>
      </c>
      <c r="AW1204" t="s">
        <v>270</v>
      </c>
      <c r="AX1204" t="s">
        <v>25</v>
      </c>
      <c r="AY1204">
        <v>5</v>
      </c>
      <c r="AZ1204" s="109">
        <v>5</v>
      </c>
      <c r="BA1204" s="191" t="s">
        <v>303</v>
      </c>
      <c r="BB1204" t="s">
        <v>317</v>
      </c>
      <c r="BD1204">
        <f t="shared" si="89"/>
        <v>0</v>
      </c>
      <c r="BE1204">
        <f t="shared" si="88"/>
        <v>0</v>
      </c>
      <c r="BF1204">
        <f t="shared" si="88"/>
        <v>1</v>
      </c>
      <c r="BG1204">
        <f t="shared" si="88"/>
        <v>0</v>
      </c>
      <c r="BH1204">
        <f t="shared" si="88"/>
        <v>0</v>
      </c>
      <c r="BI1204">
        <f t="shared" si="88"/>
        <v>0</v>
      </c>
      <c r="BJ1204">
        <f t="shared" si="86"/>
        <v>0</v>
      </c>
      <c r="BK1204">
        <f t="shared" si="90"/>
        <v>0</v>
      </c>
      <c r="BL1204">
        <f t="shared" si="90"/>
        <v>0</v>
      </c>
      <c r="BM1204">
        <f t="shared" si="90"/>
        <v>1</v>
      </c>
      <c r="BN1204">
        <f t="shared" si="90"/>
        <v>0</v>
      </c>
      <c r="BO1204">
        <f t="shared" si="90"/>
        <v>0</v>
      </c>
      <c r="BP1204">
        <f t="shared" si="90"/>
        <v>0</v>
      </c>
    </row>
    <row r="1205" spans="3:68" x14ac:dyDescent="0.2">
      <c r="C1205" s="150" t="str">
        <f>IFERROR(VLOOKUP(TABLA!F1205,BLIOTECAS!$C$1:$E$26,3,FALSE),"")</f>
        <v>Ciencias de la Salud</v>
      </c>
      <c r="D1205" s="209">
        <v>43970.579861111109</v>
      </c>
      <c r="E1205" s="209" t="s">
        <v>396</v>
      </c>
      <c r="F1205" t="s">
        <v>222</v>
      </c>
      <c r="G1205" t="s">
        <v>305</v>
      </c>
      <c r="H1205" t="s">
        <v>305</v>
      </c>
      <c r="I1205" t="s">
        <v>315</v>
      </c>
      <c r="J1205" t="s">
        <v>222</v>
      </c>
      <c r="K1205" t="s">
        <v>222</v>
      </c>
      <c r="L1205" t="s">
        <v>107</v>
      </c>
      <c r="S1205" t="s">
        <v>26</v>
      </c>
      <c r="T1205" t="s">
        <v>26</v>
      </c>
      <c r="U1205">
        <v>3</v>
      </c>
      <c r="V1205">
        <v>5</v>
      </c>
      <c r="W1205">
        <v>5</v>
      </c>
      <c r="X1205">
        <v>2</v>
      </c>
      <c r="Y1205">
        <v>4</v>
      </c>
      <c r="Z1205">
        <v>3</v>
      </c>
      <c r="AA1205">
        <v>4</v>
      </c>
      <c r="AB1205">
        <v>2</v>
      </c>
      <c r="AC1205">
        <v>5</v>
      </c>
      <c r="AD1205">
        <v>5</v>
      </c>
      <c r="AF1205">
        <v>5</v>
      </c>
      <c r="AG1205">
        <v>5</v>
      </c>
      <c r="AH1205">
        <v>4</v>
      </c>
      <c r="AI1205">
        <v>5</v>
      </c>
      <c r="AJ1205">
        <v>4</v>
      </c>
      <c r="AK1205" t="s">
        <v>270</v>
      </c>
      <c r="AL1205">
        <v>4</v>
      </c>
      <c r="AM1205">
        <v>5</v>
      </c>
      <c r="AN1205" t="s">
        <v>428</v>
      </c>
      <c r="AV1205" s="109" t="s">
        <v>270</v>
      </c>
      <c r="AW1205" t="s">
        <v>270</v>
      </c>
      <c r="AX1205" t="s">
        <v>25</v>
      </c>
      <c r="AY1205">
        <v>5</v>
      </c>
      <c r="AZ1205" s="109">
        <v>5</v>
      </c>
      <c r="BA1205" s="191" t="s">
        <v>303</v>
      </c>
      <c r="BB1205" t="s">
        <v>304</v>
      </c>
      <c r="BD1205">
        <f t="shared" si="89"/>
        <v>0</v>
      </c>
      <c r="BE1205">
        <f t="shared" si="88"/>
        <v>1</v>
      </c>
      <c r="BF1205">
        <f t="shared" si="88"/>
        <v>0</v>
      </c>
      <c r="BG1205">
        <f t="shared" si="88"/>
        <v>0</v>
      </c>
      <c r="BH1205">
        <f t="shared" si="88"/>
        <v>0</v>
      </c>
      <c r="BI1205">
        <f t="shared" si="88"/>
        <v>0</v>
      </c>
      <c r="BJ1205">
        <f t="shared" si="86"/>
        <v>0</v>
      </c>
      <c r="BK1205">
        <f t="shared" si="90"/>
        <v>1</v>
      </c>
      <c r="BL1205">
        <f t="shared" si="90"/>
        <v>1</v>
      </c>
      <c r="BM1205">
        <f t="shared" si="90"/>
        <v>1</v>
      </c>
      <c r="BN1205">
        <f t="shared" si="90"/>
        <v>0</v>
      </c>
      <c r="BO1205">
        <f t="shared" si="90"/>
        <v>0</v>
      </c>
      <c r="BP1205">
        <f t="shared" si="90"/>
        <v>0</v>
      </c>
    </row>
    <row r="1206" spans="3:68" x14ac:dyDescent="0.2">
      <c r="C1206" s="150" t="str">
        <f>IFERROR(VLOOKUP(TABLA!F1206,BLIOTECAS!$C$1:$E$26,3,FALSE),"")</f>
        <v>Ciencias Experimentales</v>
      </c>
      <c r="D1206" s="209">
        <v>43970.57916666667</v>
      </c>
      <c r="E1206" s="209" t="s">
        <v>396</v>
      </c>
      <c r="F1206" t="s">
        <v>94</v>
      </c>
      <c r="G1206" t="s">
        <v>305</v>
      </c>
      <c r="H1206" t="s">
        <v>300</v>
      </c>
      <c r="I1206" t="s">
        <v>306</v>
      </c>
      <c r="J1206" t="s">
        <v>94</v>
      </c>
      <c r="K1206" t="s">
        <v>96</v>
      </c>
      <c r="L1206" t="s">
        <v>105</v>
      </c>
      <c r="S1206" t="s">
        <v>26</v>
      </c>
      <c r="T1206" t="s">
        <v>270</v>
      </c>
      <c r="U1206">
        <v>3</v>
      </c>
      <c r="V1206">
        <v>1</v>
      </c>
      <c r="W1206">
        <v>3</v>
      </c>
      <c r="X1206">
        <v>2</v>
      </c>
      <c r="Y1206">
        <v>5</v>
      </c>
      <c r="Z1206">
        <v>5</v>
      </c>
      <c r="AA1206">
        <v>5</v>
      </c>
      <c r="AB1206">
        <v>3</v>
      </c>
      <c r="AC1206">
        <v>4</v>
      </c>
      <c r="AD1206">
        <v>4</v>
      </c>
      <c r="AF1206">
        <v>4</v>
      </c>
      <c r="AG1206">
        <v>4</v>
      </c>
      <c r="AH1206">
        <v>3</v>
      </c>
      <c r="AI1206">
        <v>3</v>
      </c>
      <c r="AJ1206">
        <v>4</v>
      </c>
      <c r="AK1206" t="s">
        <v>26</v>
      </c>
      <c r="AL1206">
        <v>3</v>
      </c>
      <c r="AM1206">
        <v>3</v>
      </c>
      <c r="AN1206" t="s">
        <v>483</v>
      </c>
      <c r="AV1206" s="109" t="s">
        <v>26</v>
      </c>
      <c r="AW1206" t="s">
        <v>26</v>
      </c>
      <c r="AY1206">
        <v>4</v>
      </c>
      <c r="AZ1206" s="109">
        <v>4</v>
      </c>
      <c r="BA1206" s="191" t="s">
        <v>311</v>
      </c>
      <c r="BB1206" t="s">
        <v>308</v>
      </c>
      <c r="BD1206">
        <f t="shared" si="89"/>
        <v>1</v>
      </c>
      <c r="BE1206">
        <f t="shared" si="88"/>
        <v>0</v>
      </c>
      <c r="BF1206">
        <f t="shared" si="88"/>
        <v>0</v>
      </c>
      <c r="BG1206">
        <f t="shared" si="88"/>
        <v>0</v>
      </c>
      <c r="BH1206">
        <f t="shared" si="88"/>
        <v>0</v>
      </c>
      <c r="BI1206">
        <f t="shared" si="88"/>
        <v>0</v>
      </c>
      <c r="BJ1206">
        <f t="shared" ref="BJ1206:BJ1269" si="91">IF(IFERROR(FIND(BJ$1,$AN1206,1),0)&lt;&gt;0,1,0)</f>
        <v>1</v>
      </c>
      <c r="BK1206">
        <f t="shared" si="90"/>
        <v>0</v>
      </c>
      <c r="BL1206">
        <f t="shared" si="90"/>
        <v>1</v>
      </c>
      <c r="BM1206">
        <f t="shared" si="90"/>
        <v>0</v>
      </c>
      <c r="BN1206">
        <f t="shared" si="90"/>
        <v>0</v>
      </c>
      <c r="BO1206">
        <f t="shared" si="90"/>
        <v>0</v>
      </c>
      <c r="BP1206">
        <f t="shared" si="90"/>
        <v>0</v>
      </c>
    </row>
    <row r="1207" spans="3:68" x14ac:dyDescent="0.2">
      <c r="C1207" s="150" t="str">
        <f>IFERROR(VLOOKUP(TABLA!F1207,BLIOTECAS!$C$1:$E$26,3,FALSE),"")</f>
        <v>Ciencias Sociales</v>
      </c>
      <c r="D1207" s="209">
        <v>43970.57916666667</v>
      </c>
      <c r="E1207" s="209" t="s">
        <v>401</v>
      </c>
      <c r="F1207" t="s">
        <v>97</v>
      </c>
      <c r="G1207" t="s">
        <v>320</v>
      </c>
      <c r="H1207" t="s">
        <v>300</v>
      </c>
      <c r="I1207" t="s">
        <v>316</v>
      </c>
      <c r="J1207" t="s">
        <v>309</v>
      </c>
      <c r="K1207" t="s">
        <v>89</v>
      </c>
      <c r="L1207" t="s">
        <v>92</v>
      </c>
      <c r="S1207" t="s">
        <v>26</v>
      </c>
      <c r="T1207" t="s">
        <v>26</v>
      </c>
      <c r="U1207">
        <v>3</v>
      </c>
      <c r="V1207">
        <v>3</v>
      </c>
      <c r="W1207">
        <v>3</v>
      </c>
      <c r="X1207">
        <v>4</v>
      </c>
      <c r="Y1207">
        <v>4</v>
      </c>
      <c r="Z1207">
        <v>4</v>
      </c>
      <c r="AA1207">
        <v>4</v>
      </c>
      <c r="AB1207">
        <v>4</v>
      </c>
      <c r="AC1207">
        <v>3</v>
      </c>
      <c r="AD1207">
        <v>3</v>
      </c>
      <c r="AF1207">
        <v>3</v>
      </c>
      <c r="AG1207">
        <v>5</v>
      </c>
      <c r="AH1207">
        <v>4</v>
      </c>
      <c r="AI1207">
        <v>4</v>
      </c>
      <c r="AJ1207">
        <v>4</v>
      </c>
      <c r="AK1207" t="s">
        <v>270</v>
      </c>
      <c r="AL1207">
        <v>3</v>
      </c>
      <c r="AM1207">
        <v>4</v>
      </c>
      <c r="AN1207" t="s">
        <v>445</v>
      </c>
      <c r="AV1207" s="109" t="s">
        <v>270</v>
      </c>
      <c r="AW1207" t="s">
        <v>270</v>
      </c>
      <c r="AX1207" t="s">
        <v>25</v>
      </c>
      <c r="AY1207">
        <v>4</v>
      </c>
      <c r="AZ1207" s="109">
        <v>4</v>
      </c>
      <c r="BA1207" s="191" t="s">
        <v>303</v>
      </c>
      <c r="BB1207" t="s">
        <v>304</v>
      </c>
      <c r="BD1207">
        <f t="shared" si="89"/>
        <v>0</v>
      </c>
      <c r="BE1207">
        <f t="shared" si="88"/>
        <v>0</v>
      </c>
      <c r="BF1207">
        <f t="shared" si="88"/>
        <v>0</v>
      </c>
      <c r="BG1207">
        <f t="shared" si="88"/>
        <v>1</v>
      </c>
      <c r="BH1207">
        <f t="shared" si="88"/>
        <v>0</v>
      </c>
      <c r="BI1207">
        <f t="shared" si="88"/>
        <v>0</v>
      </c>
      <c r="BJ1207">
        <f t="shared" si="91"/>
        <v>0</v>
      </c>
      <c r="BK1207">
        <f t="shared" si="90"/>
        <v>0</v>
      </c>
      <c r="BL1207">
        <f t="shared" si="90"/>
        <v>1</v>
      </c>
      <c r="BM1207">
        <f t="shared" si="90"/>
        <v>1</v>
      </c>
      <c r="BN1207">
        <f t="shared" si="90"/>
        <v>1</v>
      </c>
      <c r="BO1207">
        <f t="shared" si="90"/>
        <v>0</v>
      </c>
      <c r="BP1207">
        <f t="shared" si="90"/>
        <v>0</v>
      </c>
    </row>
    <row r="1208" spans="3:68" x14ac:dyDescent="0.2">
      <c r="C1208" s="150" t="str">
        <f>IFERROR(VLOOKUP(TABLA!F1208,BLIOTECAS!$C$1:$E$26,3,FALSE),"")</f>
        <v>Ciencias Experimentales</v>
      </c>
      <c r="D1208" s="209">
        <v>43970.57916666667</v>
      </c>
      <c r="E1208" s="209" t="s">
        <v>396</v>
      </c>
      <c r="F1208" t="s">
        <v>96</v>
      </c>
      <c r="G1208" t="s">
        <v>301</v>
      </c>
      <c r="H1208" t="s">
        <v>300</v>
      </c>
      <c r="I1208" t="s">
        <v>306</v>
      </c>
      <c r="J1208" t="s">
        <v>96</v>
      </c>
      <c r="K1208" t="s">
        <v>309</v>
      </c>
      <c r="S1208" t="s">
        <v>270</v>
      </c>
      <c r="T1208" t="s">
        <v>270</v>
      </c>
      <c r="U1208">
        <v>4</v>
      </c>
      <c r="V1208">
        <v>1</v>
      </c>
      <c r="W1208">
        <v>2</v>
      </c>
      <c r="X1208">
        <v>1</v>
      </c>
      <c r="Y1208">
        <v>5</v>
      </c>
      <c r="Z1208">
        <v>2</v>
      </c>
      <c r="AA1208">
        <v>2</v>
      </c>
      <c r="AB1208">
        <v>1</v>
      </c>
      <c r="AC1208">
        <v>2</v>
      </c>
      <c r="AD1208">
        <v>3</v>
      </c>
      <c r="AF1208">
        <v>3</v>
      </c>
      <c r="AG1208">
        <v>4</v>
      </c>
      <c r="AH1208">
        <v>3</v>
      </c>
      <c r="AI1208">
        <v>4</v>
      </c>
      <c r="AJ1208">
        <v>4</v>
      </c>
      <c r="AK1208" t="s">
        <v>270</v>
      </c>
      <c r="AL1208">
        <v>3</v>
      </c>
      <c r="AM1208">
        <v>1</v>
      </c>
      <c r="AN1208" t="s">
        <v>400</v>
      </c>
      <c r="AV1208" s="109" t="s">
        <v>270</v>
      </c>
      <c r="AW1208" t="s">
        <v>270</v>
      </c>
      <c r="AX1208" t="s">
        <v>328</v>
      </c>
      <c r="AY1208">
        <v>5</v>
      </c>
      <c r="AZ1208" s="109">
        <v>4</v>
      </c>
      <c r="BA1208" s="191" t="s">
        <v>303</v>
      </c>
      <c r="BB1208" t="s">
        <v>308</v>
      </c>
      <c r="BD1208">
        <f t="shared" si="89"/>
        <v>1</v>
      </c>
      <c r="BE1208">
        <f t="shared" si="88"/>
        <v>0</v>
      </c>
      <c r="BF1208">
        <f t="shared" si="88"/>
        <v>0</v>
      </c>
      <c r="BG1208">
        <f t="shared" si="88"/>
        <v>0</v>
      </c>
      <c r="BH1208">
        <f t="shared" si="88"/>
        <v>0</v>
      </c>
      <c r="BI1208">
        <f t="shared" si="88"/>
        <v>0</v>
      </c>
      <c r="BJ1208">
        <f t="shared" si="91"/>
        <v>0</v>
      </c>
      <c r="BK1208">
        <f t="shared" si="90"/>
        <v>0</v>
      </c>
      <c r="BL1208">
        <f t="shared" si="90"/>
        <v>1</v>
      </c>
      <c r="BM1208">
        <f t="shared" si="90"/>
        <v>1</v>
      </c>
      <c r="BN1208">
        <f t="shared" si="90"/>
        <v>0</v>
      </c>
      <c r="BO1208">
        <f t="shared" si="90"/>
        <v>0</v>
      </c>
      <c r="BP1208">
        <f t="shared" si="90"/>
        <v>0</v>
      </c>
    </row>
    <row r="1209" spans="3:68" x14ac:dyDescent="0.2">
      <c r="C1209" s="150" t="str">
        <f>IFERROR(VLOOKUP(TABLA!F1209,BLIOTECAS!$C$1:$E$26,3,FALSE),"")</f>
        <v>Humanidades</v>
      </c>
      <c r="D1209" s="209">
        <v>43970.57916666667</v>
      </c>
      <c r="E1209" s="209" t="s">
        <v>396</v>
      </c>
      <c r="F1209" t="s">
        <v>102</v>
      </c>
      <c r="G1209" t="s">
        <v>301</v>
      </c>
      <c r="H1209" t="s">
        <v>305</v>
      </c>
      <c r="I1209" t="s">
        <v>357</v>
      </c>
      <c r="J1209" t="s">
        <v>309</v>
      </c>
      <c r="K1209" t="s">
        <v>310</v>
      </c>
      <c r="L1209" t="s">
        <v>91</v>
      </c>
      <c r="S1209" t="s">
        <v>26</v>
      </c>
      <c r="T1209" t="s">
        <v>270</v>
      </c>
      <c r="U1209">
        <v>5</v>
      </c>
      <c r="V1209">
        <v>1</v>
      </c>
      <c r="W1209">
        <v>2</v>
      </c>
      <c r="X1209">
        <v>5</v>
      </c>
      <c r="Y1209">
        <v>5</v>
      </c>
      <c r="Z1209">
        <v>5</v>
      </c>
      <c r="AA1209">
        <v>5</v>
      </c>
      <c r="AB1209">
        <v>5</v>
      </c>
      <c r="AC1209">
        <v>5</v>
      </c>
      <c r="AD1209">
        <v>4</v>
      </c>
      <c r="AF1209">
        <v>5</v>
      </c>
      <c r="AG1209">
        <v>5</v>
      </c>
      <c r="AH1209">
        <v>2</v>
      </c>
      <c r="AI1209">
        <v>3</v>
      </c>
      <c r="AJ1209">
        <v>3</v>
      </c>
      <c r="AK1209" t="s">
        <v>26</v>
      </c>
      <c r="AL1209">
        <v>4</v>
      </c>
      <c r="AM1209">
        <v>4</v>
      </c>
      <c r="AN1209" t="s">
        <v>488</v>
      </c>
      <c r="AV1209" s="109" t="s">
        <v>26</v>
      </c>
      <c r="AW1209" t="s">
        <v>26</v>
      </c>
      <c r="AY1209">
        <v>5</v>
      </c>
      <c r="AZ1209" s="109">
        <v>4</v>
      </c>
      <c r="BA1209" s="191" t="s">
        <v>311</v>
      </c>
      <c r="BB1209" t="s">
        <v>308</v>
      </c>
      <c r="BC1209" t="s">
        <v>871</v>
      </c>
      <c r="BD1209">
        <f t="shared" si="89"/>
        <v>1</v>
      </c>
      <c r="BE1209">
        <f t="shared" si="88"/>
        <v>0</v>
      </c>
      <c r="BF1209">
        <f t="shared" si="88"/>
        <v>1</v>
      </c>
      <c r="BG1209">
        <f t="shared" si="88"/>
        <v>0</v>
      </c>
      <c r="BH1209">
        <f t="shared" si="88"/>
        <v>1</v>
      </c>
      <c r="BI1209">
        <f t="shared" si="88"/>
        <v>0</v>
      </c>
      <c r="BJ1209">
        <f t="shared" si="91"/>
        <v>1</v>
      </c>
      <c r="BK1209">
        <f t="shared" si="90"/>
        <v>1</v>
      </c>
      <c r="BL1209">
        <f t="shared" si="90"/>
        <v>0</v>
      </c>
      <c r="BM1209">
        <f t="shared" si="90"/>
        <v>1</v>
      </c>
      <c r="BN1209">
        <f t="shared" si="90"/>
        <v>1</v>
      </c>
      <c r="BO1209">
        <f t="shared" si="90"/>
        <v>0</v>
      </c>
      <c r="BP1209">
        <f t="shared" si="90"/>
        <v>0</v>
      </c>
    </row>
    <row r="1210" spans="3:68" x14ac:dyDescent="0.2">
      <c r="C1210" s="150" t="str">
        <f>IFERROR(VLOOKUP(TABLA!F1210,BLIOTECAS!$C$1:$E$26,3,FALSE),"")</f>
        <v>Ciencias de la Salud</v>
      </c>
      <c r="D1210" s="209">
        <v>43970.57916666667</v>
      </c>
      <c r="E1210" s="209" t="s">
        <v>396</v>
      </c>
      <c r="F1210" t="s">
        <v>106</v>
      </c>
      <c r="G1210" t="s">
        <v>301</v>
      </c>
      <c r="H1210" t="s">
        <v>397</v>
      </c>
      <c r="I1210" t="s">
        <v>306</v>
      </c>
      <c r="J1210" t="s">
        <v>106</v>
      </c>
      <c r="K1210" t="s">
        <v>309</v>
      </c>
      <c r="L1210" t="s">
        <v>222</v>
      </c>
      <c r="M1210" t="s">
        <v>872</v>
      </c>
      <c r="S1210" t="s">
        <v>26</v>
      </c>
      <c r="T1210" t="s">
        <v>270</v>
      </c>
      <c r="U1210">
        <v>4</v>
      </c>
      <c r="V1210">
        <v>2</v>
      </c>
      <c r="W1210">
        <v>3</v>
      </c>
      <c r="X1210">
        <v>1</v>
      </c>
      <c r="Y1210">
        <v>3</v>
      </c>
      <c r="Z1210">
        <v>5</v>
      </c>
      <c r="AA1210">
        <v>5</v>
      </c>
      <c r="AB1210">
        <v>1</v>
      </c>
      <c r="AC1210">
        <v>1</v>
      </c>
      <c r="AD1210">
        <v>3</v>
      </c>
      <c r="AF1210">
        <v>2</v>
      </c>
      <c r="AG1210">
        <v>1</v>
      </c>
      <c r="AH1210">
        <v>2</v>
      </c>
      <c r="AI1210">
        <v>2</v>
      </c>
      <c r="AJ1210">
        <v>3</v>
      </c>
      <c r="AK1210" t="s">
        <v>26</v>
      </c>
      <c r="AL1210">
        <v>2</v>
      </c>
      <c r="AM1210">
        <v>1</v>
      </c>
      <c r="AN1210" t="s">
        <v>408</v>
      </c>
      <c r="AV1210" s="109" t="s">
        <v>26</v>
      </c>
      <c r="AW1210" t="s">
        <v>26</v>
      </c>
      <c r="AY1210">
        <v>1</v>
      </c>
      <c r="AZ1210" s="109">
        <v>4</v>
      </c>
      <c r="BA1210" s="191" t="s">
        <v>311</v>
      </c>
      <c r="BB1210" t="s">
        <v>317</v>
      </c>
      <c r="BD1210">
        <f t="shared" si="89"/>
        <v>1</v>
      </c>
      <c r="BE1210">
        <f t="shared" si="88"/>
        <v>0</v>
      </c>
      <c r="BF1210">
        <f t="shared" si="88"/>
        <v>0</v>
      </c>
      <c r="BG1210">
        <f t="shared" si="88"/>
        <v>0</v>
      </c>
      <c r="BH1210">
        <f t="shared" si="88"/>
        <v>0</v>
      </c>
      <c r="BI1210">
        <f t="shared" si="88"/>
        <v>0</v>
      </c>
      <c r="BJ1210">
        <f t="shared" si="91"/>
        <v>1</v>
      </c>
      <c r="BK1210">
        <f t="shared" si="90"/>
        <v>0</v>
      </c>
      <c r="BL1210">
        <f t="shared" si="90"/>
        <v>1</v>
      </c>
      <c r="BM1210">
        <f t="shared" si="90"/>
        <v>1</v>
      </c>
      <c r="BN1210">
        <f t="shared" si="90"/>
        <v>0</v>
      </c>
      <c r="BO1210">
        <f t="shared" si="90"/>
        <v>0</v>
      </c>
      <c r="BP1210">
        <f t="shared" si="90"/>
        <v>0</v>
      </c>
    </row>
    <row r="1211" spans="3:68" x14ac:dyDescent="0.2">
      <c r="C1211" s="150" t="str">
        <f>IFERROR(VLOOKUP(TABLA!F1211,BLIOTECAS!$C$1:$E$26,3,FALSE),"")</f>
        <v>Humanidades</v>
      </c>
      <c r="D1211" s="209">
        <v>43970.57916666667</v>
      </c>
      <c r="E1211" s="209" t="s">
        <v>396</v>
      </c>
      <c r="F1211" t="s">
        <v>102</v>
      </c>
      <c r="G1211" t="s">
        <v>301</v>
      </c>
      <c r="H1211" t="s">
        <v>300</v>
      </c>
      <c r="I1211" t="s">
        <v>306</v>
      </c>
      <c r="J1211" t="s">
        <v>310</v>
      </c>
      <c r="K1211" t="s">
        <v>309</v>
      </c>
      <c r="L1211" t="s">
        <v>104</v>
      </c>
      <c r="S1211" t="s">
        <v>26</v>
      </c>
      <c r="T1211" t="s">
        <v>270</v>
      </c>
      <c r="U1211">
        <v>5</v>
      </c>
      <c r="V1211">
        <v>2</v>
      </c>
      <c r="W1211">
        <v>2</v>
      </c>
      <c r="X1211">
        <v>4</v>
      </c>
      <c r="Y1211">
        <v>4</v>
      </c>
      <c r="Z1211">
        <v>3</v>
      </c>
      <c r="AA1211">
        <v>4</v>
      </c>
      <c r="AB1211">
        <v>2</v>
      </c>
      <c r="AC1211">
        <v>5</v>
      </c>
      <c r="AD1211">
        <v>5</v>
      </c>
      <c r="AF1211">
        <v>5</v>
      </c>
      <c r="AG1211">
        <v>4</v>
      </c>
      <c r="AH1211">
        <v>5</v>
      </c>
      <c r="AI1211">
        <v>5</v>
      </c>
      <c r="AJ1211">
        <v>5</v>
      </c>
      <c r="AK1211" t="s">
        <v>26</v>
      </c>
      <c r="AL1211">
        <v>3</v>
      </c>
      <c r="AM1211">
        <v>4</v>
      </c>
      <c r="AN1211" t="s">
        <v>307</v>
      </c>
      <c r="AV1211" s="109" t="s">
        <v>270</v>
      </c>
      <c r="AW1211" t="s">
        <v>26</v>
      </c>
      <c r="AY1211">
        <v>5</v>
      </c>
      <c r="AZ1211" s="109">
        <v>5</v>
      </c>
      <c r="BA1211" s="191" t="s">
        <v>303</v>
      </c>
      <c r="BB1211" t="s">
        <v>308</v>
      </c>
      <c r="BD1211">
        <f t="shared" si="89"/>
        <v>1</v>
      </c>
      <c r="BE1211">
        <f t="shared" si="88"/>
        <v>0</v>
      </c>
      <c r="BF1211">
        <f t="shared" si="88"/>
        <v>0</v>
      </c>
      <c r="BG1211">
        <f t="shared" si="88"/>
        <v>0</v>
      </c>
      <c r="BH1211">
        <f t="shared" si="88"/>
        <v>0</v>
      </c>
      <c r="BI1211">
        <f t="shared" si="88"/>
        <v>0</v>
      </c>
      <c r="BJ1211">
        <f t="shared" si="91"/>
        <v>0</v>
      </c>
      <c r="BK1211">
        <f t="shared" si="90"/>
        <v>0</v>
      </c>
      <c r="BL1211">
        <f t="shared" si="90"/>
        <v>0</v>
      </c>
      <c r="BM1211">
        <f t="shared" si="90"/>
        <v>0</v>
      </c>
      <c r="BN1211">
        <f t="shared" si="90"/>
        <v>0</v>
      </c>
      <c r="BO1211">
        <f t="shared" si="90"/>
        <v>1</v>
      </c>
      <c r="BP1211">
        <f t="shared" si="90"/>
        <v>0</v>
      </c>
    </row>
    <row r="1212" spans="3:68" x14ac:dyDescent="0.2">
      <c r="C1212" s="150" t="str">
        <f>IFERROR(VLOOKUP(TABLA!F1212,BLIOTECAS!$C$1:$E$26,3,FALSE),"")</f>
        <v>Humanidades</v>
      </c>
      <c r="D1212" s="209">
        <v>43970.57916666667</v>
      </c>
      <c r="E1212" s="209" t="s">
        <v>396</v>
      </c>
      <c r="F1212" t="s">
        <v>104</v>
      </c>
      <c r="G1212" t="s">
        <v>301</v>
      </c>
      <c r="H1212" t="s">
        <v>301</v>
      </c>
      <c r="I1212" t="s">
        <v>318</v>
      </c>
      <c r="J1212" t="s">
        <v>104</v>
      </c>
      <c r="K1212" t="s">
        <v>309</v>
      </c>
      <c r="L1212" t="s">
        <v>103</v>
      </c>
      <c r="M1212" t="s">
        <v>873</v>
      </c>
      <c r="S1212" t="s">
        <v>270</v>
      </c>
      <c r="T1212" t="s">
        <v>270</v>
      </c>
      <c r="U1212">
        <v>5</v>
      </c>
      <c r="V1212">
        <v>2</v>
      </c>
      <c r="W1212">
        <v>4</v>
      </c>
      <c r="X1212">
        <v>5</v>
      </c>
      <c r="Y1212">
        <v>2</v>
      </c>
      <c r="Z1212">
        <v>5</v>
      </c>
      <c r="AA1212">
        <v>5</v>
      </c>
      <c r="AB1212">
        <v>3</v>
      </c>
      <c r="AC1212">
        <v>3</v>
      </c>
      <c r="AD1212">
        <v>2</v>
      </c>
      <c r="AF1212">
        <v>2</v>
      </c>
      <c r="AG1212">
        <v>3</v>
      </c>
      <c r="AH1212">
        <v>2</v>
      </c>
      <c r="AI1212">
        <v>3</v>
      </c>
      <c r="AJ1212">
        <v>3</v>
      </c>
      <c r="AK1212" t="s">
        <v>26</v>
      </c>
      <c r="AL1212">
        <v>2</v>
      </c>
      <c r="AM1212">
        <v>3</v>
      </c>
      <c r="AN1212" t="s">
        <v>438</v>
      </c>
      <c r="AV1212" s="109" t="s">
        <v>26</v>
      </c>
      <c r="AW1212" t="s">
        <v>26</v>
      </c>
      <c r="AY1212">
        <v>4</v>
      </c>
      <c r="AZ1212" s="109">
        <v>3</v>
      </c>
      <c r="BA1212" s="191" t="s">
        <v>330</v>
      </c>
      <c r="BB1212" t="s">
        <v>317</v>
      </c>
      <c r="BC1212" t="s">
        <v>874</v>
      </c>
      <c r="BD1212">
        <f t="shared" si="89"/>
        <v>0</v>
      </c>
      <c r="BE1212">
        <f t="shared" si="88"/>
        <v>0</v>
      </c>
      <c r="BF1212">
        <f t="shared" si="88"/>
        <v>1</v>
      </c>
      <c r="BG1212">
        <f t="shared" si="88"/>
        <v>0</v>
      </c>
      <c r="BH1212">
        <f t="shared" si="88"/>
        <v>0</v>
      </c>
      <c r="BI1212">
        <f t="shared" si="88"/>
        <v>0</v>
      </c>
      <c r="BJ1212">
        <f t="shared" si="91"/>
        <v>1</v>
      </c>
      <c r="BK1212">
        <f t="shared" si="90"/>
        <v>1</v>
      </c>
      <c r="BL1212">
        <f t="shared" si="90"/>
        <v>0</v>
      </c>
      <c r="BM1212">
        <f t="shared" si="90"/>
        <v>1</v>
      </c>
      <c r="BN1212">
        <f t="shared" si="90"/>
        <v>0</v>
      </c>
      <c r="BO1212">
        <f t="shared" si="90"/>
        <v>0</v>
      </c>
      <c r="BP1212">
        <f t="shared" si="90"/>
        <v>0</v>
      </c>
    </row>
    <row r="1213" spans="3:68" x14ac:dyDescent="0.2">
      <c r="C1213" s="150" t="str">
        <f>IFERROR(VLOOKUP(TABLA!F1213,BLIOTECAS!$C$1:$E$26,3,FALSE),"")</f>
        <v>Ciencias de la Salud</v>
      </c>
      <c r="D1213" s="209">
        <v>43970.57916666667</v>
      </c>
      <c r="E1213" s="209" t="s">
        <v>396</v>
      </c>
      <c r="F1213" t="s">
        <v>106</v>
      </c>
      <c r="G1213" t="s">
        <v>300</v>
      </c>
      <c r="H1213" t="s">
        <v>397</v>
      </c>
      <c r="I1213" t="s">
        <v>306</v>
      </c>
      <c r="J1213" t="s">
        <v>106</v>
      </c>
      <c r="K1213" t="s">
        <v>106</v>
      </c>
      <c r="L1213" t="s">
        <v>106</v>
      </c>
      <c r="S1213" t="s">
        <v>270</v>
      </c>
      <c r="T1213" t="s">
        <v>270</v>
      </c>
      <c r="U1213">
        <v>3</v>
      </c>
      <c r="V1213">
        <v>4</v>
      </c>
      <c r="W1213">
        <v>5</v>
      </c>
      <c r="X1213">
        <v>5</v>
      </c>
      <c r="Y1213">
        <v>2</v>
      </c>
      <c r="Z1213">
        <v>4</v>
      </c>
      <c r="AB1213">
        <v>1</v>
      </c>
      <c r="AC1213">
        <v>5</v>
      </c>
      <c r="AD1213">
        <v>5</v>
      </c>
      <c r="AF1213">
        <v>5</v>
      </c>
      <c r="AG1213">
        <v>5</v>
      </c>
      <c r="AH1213">
        <v>5</v>
      </c>
      <c r="AI1213">
        <v>5</v>
      </c>
      <c r="AJ1213">
        <v>5</v>
      </c>
      <c r="AK1213" t="s">
        <v>26</v>
      </c>
      <c r="AL1213">
        <v>4</v>
      </c>
      <c r="AM1213">
        <v>1</v>
      </c>
      <c r="AV1213" s="109" t="s">
        <v>270</v>
      </c>
      <c r="AW1213" t="s">
        <v>26</v>
      </c>
      <c r="AY1213">
        <v>5</v>
      </c>
      <c r="AZ1213" s="109">
        <v>5</v>
      </c>
      <c r="BA1213" s="191" t="s">
        <v>311</v>
      </c>
      <c r="BB1213" t="s">
        <v>317</v>
      </c>
      <c r="BD1213">
        <f t="shared" si="89"/>
        <v>1</v>
      </c>
      <c r="BE1213">
        <f t="shared" si="88"/>
        <v>0</v>
      </c>
      <c r="BF1213">
        <f t="shared" si="88"/>
        <v>0</v>
      </c>
      <c r="BG1213">
        <f t="shared" si="88"/>
        <v>0</v>
      </c>
      <c r="BH1213">
        <f t="shared" si="88"/>
        <v>0</v>
      </c>
      <c r="BI1213">
        <f t="shared" si="88"/>
        <v>0</v>
      </c>
      <c r="BJ1213">
        <f t="shared" si="91"/>
        <v>0</v>
      </c>
      <c r="BK1213">
        <f t="shared" si="90"/>
        <v>0</v>
      </c>
      <c r="BL1213">
        <f t="shared" si="90"/>
        <v>0</v>
      </c>
      <c r="BM1213">
        <f t="shared" si="90"/>
        <v>0</v>
      </c>
      <c r="BN1213">
        <f t="shared" si="90"/>
        <v>0</v>
      </c>
      <c r="BO1213">
        <f t="shared" si="90"/>
        <v>0</v>
      </c>
      <c r="BP1213">
        <f t="shared" si="90"/>
        <v>0</v>
      </c>
    </row>
    <row r="1214" spans="3:68" x14ac:dyDescent="0.2">
      <c r="C1214" s="150" t="str">
        <f>IFERROR(VLOOKUP(TABLA!F1214,BLIOTECAS!$C$1:$E$26,3,FALSE),"")</f>
        <v>Ciencias Sociales</v>
      </c>
      <c r="D1214" s="209">
        <v>43970.578472222223</v>
      </c>
      <c r="E1214" s="209" t="s">
        <v>407</v>
      </c>
      <c r="F1214" t="s">
        <v>97</v>
      </c>
      <c r="G1214" t="s">
        <v>300</v>
      </c>
      <c r="H1214" t="s">
        <v>300</v>
      </c>
      <c r="I1214" t="s">
        <v>316</v>
      </c>
      <c r="J1214" t="s">
        <v>97</v>
      </c>
      <c r="K1214" t="s">
        <v>225</v>
      </c>
      <c r="L1214" t="s">
        <v>93</v>
      </c>
      <c r="S1214" t="s">
        <v>26</v>
      </c>
      <c r="T1214" t="s">
        <v>270</v>
      </c>
      <c r="U1214">
        <v>4</v>
      </c>
      <c r="V1214">
        <v>4</v>
      </c>
      <c r="W1214">
        <v>3</v>
      </c>
      <c r="X1214">
        <v>3</v>
      </c>
      <c r="Y1214">
        <v>4</v>
      </c>
      <c r="Z1214">
        <v>5</v>
      </c>
      <c r="AA1214">
        <v>3</v>
      </c>
      <c r="AB1214">
        <v>4</v>
      </c>
      <c r="AC1214">
        <v>4</v>
      </c>
      <c r="AD1214">
        <v>4</v>
      </c>
      <c r="AF1214">
        <v>4</v>
      </c>
      <c r="AG1214">
        <v>5</v>
      </c>
      <c r="AH1214">
        <v>4</v>
      </c>
      <c r="AI1214">
        <v>4</v>
      </c>
      <c r="AJ1214">
        <v>5</v>
      </c>
      <c r="AK1214" t="s">
        <v>270</v>
      </c>
      <c r="AL1214">
        <v>4</v>
      </c>
      <c r="AM1214">
        <v>4</v>
      </c>
      <c r="AN1214" t="s">
        <v>438</v>
      </c>
      <c r="AV1214" s="109" t="s">
        <v>26</v>
      </c>
      <c r="AW1214" t="s">
        <v>26</v>
      </c>
      <c r="AY1214">
        <v>5</v>
      </c>
      <c r="AZ1214" s="109">
        <v>5</v>
      </c>
      <c r="BA1214" s="191" t="s">
        <v>311</v>
      </c>
      <c r="BB1214" t="s">
        <v>308</v>
      </c>
      <c r="BC1214" t="s">
        <v>875</v>
      </c>
      <c r="BD1214">
        <f t="shared" si="89"/>
        <v>0</v>
      </c>
      <c r="BE1214">
        <f t="shared" si="88"/>
        <v>0</v>
      </c>
      <c r="BF1214">
        <f t="shared" si="88"/>
        <v>0</v>
      </c>
      <c r="BG1214">
        <f t="shared" si="88"/>
        <v>1</v>
      </c>
      <c r="BH1214">
        <f t="shared" si="88"/>
        <v>0</v>
      </c>
      <c r="BI1214">
        <f t="shared" si="88"/>
        <v>0</v>
      </c>
      <c r="BJ1214">
        <f t="shared" si="91"/>
        <v>1</v>
      </c>
      <c r="BK1214">
        <f t="shared" si="90"/>
        <v>1</v>
      </c>
      <c r="BL1214">
        <f t="shared" si="90"/>
        <v>0</v>
      </c>
      <c r="BM1214">
        <f t="shared" si="90"/>
        <v>1</v>
      </c>
      <c r="BN1214">
        <f t="shared" si="90"/>
        <v>0</v>
      </c>
      <c r="BO1214">
        <f t="shared" si="90"/>
        <v>0</v>
      </c>
      <c r="BP1214">
        <f t="shared" si="90"/>
        <v>0</v>
      </c>
    </row>
    <row r="1215" spans="3:68" x14ac:dyDescent="0.2">
      <c r="C1215" s="150" t="str">
        <f>IFERROR(VLOOKUP(TABLA!F1215,BLIOTECAS!$C$1:$E$26,3,FALSE),"")</f>
        <v>Ciencias Experimentales</v>
      </c>
      <c r="D1215" s="209">
        <v>43970.578472222223</v>
      </c>
      <c r="E1215" s="209" t="s">
        <v>396</v>
      </c>
      <c r="F1215" t="s">
        <v>94</v>
      </c>
      <c r="G1215" t="s">
        <v>305</v>
      </c>
      <c r="H1215" t="s">
        <v>320</v>
      </c>
      <c r="I1215" t="s">
        <v>306</v>
      </c>
      <c r="J1215" t="s">
        <v>94</v>
      </c>
      <c r="K1215" t="s">
        <v>309</v>
      </c>
      <c r="L1215" t="s">
        <v>101</v>
      </c>
      <c r="S1215" t="s">
        <v>26</v>
      </c>
      <c r="T1215" t="s">
        <v>26</v>
      </c>
      <c r="U1215">
        <v>2</v>
      </c>
      <c r="V1215">
        <v>1</v>
      </c>
      <c r="W1215">
        <v>1</v>
      </c>
      <c r="X1215">
        <v>2</v>
      </c>
      <c r="Y1215">
        <v>4</v>
      </c>
      <c r="Z1215">
        <v>3</v>
      </c>
      <c r="AA1215">
        <v>3</v>
      </c>
      <c r="AB1215">
        <v>1</v>
      </c>
      <c r="AC1215">
        <v>3</v>
      </c>
      <c r="AD1215">
        <v>2</v>
      </c>
      <c r="AF1215">
        <v>3</v>
      </c>
      <c r="AG1215">
        <v>3</v>
      </c>
      <c r="AH1215">
        <v>3</v>
      </c>
      <c r="AI1215">
        <v>3</v>
      </c>
      <c r="AJ1215">
        <v>3</v>
      </c>
      <c r="AK1215" t="s">
        <v>26</v>
      </c>
      <c r="AL1215">
        <v>3</v>
      </c>
      <c r="AM1215">
        <v>2</v>
      </c>
      <c r="AN1215" t="s">
        <v>405</v>
      </c>
      <c r="AV1215" s="109" t="s">
        <v>26</v>
      </c>
      <c r="AW1215" t="s">
        <v>26</v>
      </c>
      <c r="AY1215">
        <v>3</v>
      </c>
      <c r="AZ1215" s="109">
        <v>2</v>
      </c>
      <c r="BA1215" s="191" t="s">
        <v>319</v>
      </c>
      <c r="BB1215" t="s">
        <v>308</v>
      </c>
      <c r="BD1215">
        <f t="shared" si="89"/>
        <v>1</v>
      </c>
      <c r="BE1215">
        <f t="shared" si="88"/>
        <v>0</v>
      </c>
      <c r="BF1215">
        <f t="shared" si="88"/>
        <v>0</v>
      </c>
      <c r="BG1215">
        <f t="shared" si="88"/>
        <v>0</v>
      </c>
      <c r="BH1215">
        <f t="shared" si="88"/>
        <v>0</v>
      </c>
      <c r="BI1215">
        <f t="shared" si="88"/>
        <v>0</v>
      </c>
      <c r="BJ1215">
        <f t="shared" si="91"/>
        <v>1</v>
      </c>
      <c r="BK1215">
        <f t="shared" si="90"/>
        <v>1</v>
      </c>
      <c r="BL1215">
        <f t="shared" si="90"/>
        <v>1</v>
      </c>
      <c r="BM1215">
        <f t="shared" si="90"/>
        <v>1</v>
      </c>
      <c r="BN1215">
        <f t="shared" si="90"/>
        <v>0</v>
      </c>
      <c r="BO1215">
        <f t="shared" si="90"/>
        <v>0</v>
      </c>
      <c r="BP1215">
        <f t="shared" si="90"/>
        <v>0</v>
      </c>
    </row>
    <row r="1216" spans="3:68" x14ac:dyDescent="0.2">
      <c r="C1216" s="150" t="str">
        <f>IFERROR(VLOOKUP(TABLA!F1216,BLIOTECAS!$C$1:$E$26,3,FALSE),"")</f>
        <v>Humanidades</v>
      </c>
      <c r="D1216" s="209">
        <v>43970.578472222223</v>
      </c>
      <c r="E1216" s="209" t="s">
        <v>396</v>
      </c>
      <c r="F1216" t="s">
        <v>100</v>
      </c>
      <c r="G1216" t="s">
        <v>300</v>
      </c>
      <c r="H1216" t="s">
        <v>300</v>
      </c>
      <c r="I1216" t="s">
        <v>306</v>
      </c>
      <c r="J1216" t="s">
        <v>100</v>
      </c>
      <c r="S1216" t="s">
        <v>26</v>
      </c>
      <c r="T1216" t="s">
        <v>270</v>
      </c>
      <c r="U1216">
        <v>3</v>
      </c>
      <c r="V1216">
        <v>1</v>
      </c>
      <c r="W1216">
        <v>3</v>
      </c>
      <c r="X1216">
        <v>5</v>
      </c>
      <c r="Y1216">
        <v>5</v>
      </c>
      <c r="Z1216">
        <v>5</v>
      </c>
      <c r="AA1216">
        <v>5</v>
      </c>
      <c r="AB1216">
        <v>3</v>
      </c>
      <c r="AC1216">
        <v>5</v>
      </c>
      <c r="AD1216">
        <v>5</v>
      </c>
      <c r="AF1216">
        <v>5</v>
      </c>
      <c r="AG1216">
        <v>5</v>
      </c>
      <c r="AH1216">
        <v>4</v>
      </c>
      <c r="AI1216">
        <v>4</v>
      </c>
      <c r="AJ1216">
        <v>4</v>
      </c>
      <c r="AK1216" t="s">
        <v>26</v>
      </c>
      <c r="AL1216">
        <v>4</v>
      </c>
      <c r="AM1216">
        <v>2</v>
      </c>
      <c r="AN1216" t="s">
        <v>345</v>
      </c>
      <c r="AV1216" s="109" t="s">
        <v>270</v>
      </c>
      <c r="AW1216" t="s">
        <v>26</v>
      </c>
      <c r="AY1216">
        <v>5</v>
      </c>
      <c r="AZ1216" s="109">
        <v>5</v>
      </c>
      <c r="BA1216" s="191" t="s">
        <v>303</v>
      </c>
      <c r="BB1216" t="s">
        <v>317</v>
      </c>
      <c r="BD1216">
        <f t="shared" si="89"/>
        <v>1</v>
      </c>
      <c r="BE1216">
        <f t="shared" si="88"/>
        <v>0</v>
      </c>
      <c r="BF1216">
        <f t="shared" si="88"/>
        <v>0</v>
      </c>
      <c r="BG1216">
        <f t="shared" si="88"/>
        <v>0</v>
      </c>
      <c r="BH1216">
        <f t="shared" si="88"/>
        <v>0</v>
      </c>
      <c r="BI1216">
        <f t="shared" si="88"/>
        <v>0</v>
      </c>
      <c r="BJ1216">
        <f t="shared" si="91"/>
        <v>0</v>
      </c>
      <c r="BK1216">
        <f t="shared" si="90"/>
        <v>0</v>
      </c>
      <c r="BL1216">
        <f t="shared" si="90"/>
        <v>0</v>
      </c>
      <c r="BM1216">
        <f t="shared" si="90"/>
        <v>1</v>
      </c>
      <c r="BN1216">
        <f t="shared" si="90"/>
        <v>0</v>
      </c>
      <c r="BO1216">
        <f t="shared" si="90"/>
        <v>0</v>
      </c>
      <c r="BP1216">
        <f t="shared" si="90"/>
        <v>0</v>
      </c>
    </row>
    <row r="1217" spans="3:68" x14ac:dyDescent="0.2">
      <c r="C1217" s="150" t="str">
        <f>IFERROR(VLOOKUP(TABLA!F1217,BLIOTECAS!$C$1:$E$26,3,FALSE),"")</f>
        <v/>
      </c>
      <c r="D1217" s="209">
        <v>43970.578472222223</v>
      </c>
      <c r="E1217" s="209" t="s">
        <v>396</v>
      </c>
      <c r="G1217" t="s">
        <v>305</v>
      </c>
      <c r="H1217" t="s">
        <v>320</v>
      </c>
      <c r="I1217" t="s">
        <v>306</v>
      </c>
      <c r="J1217" t="s">
        <v>90</v>
      </c>
      <c r="K1217" t="s">
        <v>109</v>
      </c>
      <c r="L1217" t="s">
        <v>84</v>
      </c>
      <c r="S1217" t="s">
        <v>270</v>
      </c>
      <c r="T1217" t="s">
        <v>270</v>
      </c>
      <c r="U1217">
        <v>3</v>
      </c>
      <c r="V1217">
        <v>1</v>
      </c>
      <c r="W1217">
        <v>1</v>
      </c>
      <c r="X1217">
        <v>4</v>
      </c>
      <c r="Y1217">
        <v>1</v>
      </c>
      <c r="Z1217">
        <v>1</v>
      </c>
      <c r="AA1217">
        <v>5</v>
      </c>
      <c r="AB1217">
        <v>2</v>
      </c>
      <c r="AC1217">
        <v>3</v>
      </c>
      <c r="AD1217">
        <v>3</v>
      </c>
      <c r="AF1217">
        <v>3</v>
      </c>
      <c r="AG1217">
        <v>3</v>
      </c>
      <c r="AH1217">
        <v>3</v>
      </c>
      <c r="AI1217">
        <v>3</v>
      </c>
      <c r="AJ1217">
        <v>3</v>
      </c>
      <c r="AK1217" t="s">
        <v>26</v>
      </c>
      <c r="AL1217">
        <v>1</v>
      </c>
      <c r="AM1217">
        <v>1</v>
      </c>
      <c r="AN1217" t="s">
        <v>307</v>
      </c>
      <c r="AV1217" s="109" t="s">
        <v>26</v>
      </c>
      <c r="AW1217" t="s">
        <v>26</v>
      </c>
      <c r="AY1217">
        <v>4</v>
      </c>
      <c r="AZ1217" s="109">
        <v>5</v>
      </c>
      <c r="BA1217" s="191" t="s">
        <v>311</v>
      </c>
      <c r="BB1217" t="s">
        <v>308</v>
      </c>
      <c r="BD1217">
        <f t="shared" si="89"/>
        <v>1</v>
      </c>
      <c r="BE1217">
        <f t="shared" si="88"/>
        <v>0</v>
      </c>
      <c r="BF1217">
        <f t="shared" si="88"/>
        <v>0</v>
      </c>
      <c r="BG1217">
        <f t="shared" si="88"/>
        <v>0</v>
      </c>
      <c r="BH1217">
        <f t="shared" si="88"/>
        <v>0</v>
      </c>
      <c r="BI1217">
        <f t="shared" si="88"/>
        <v>0</v>
      </c>
      <c r="BJ1217">
        <f t="shared" si="91"/>
        <v>0</v>
      </c>
      <c r="BK1217">
        <f t="shared" si="90"/>
        <v>0</v>
      </c>
      <c r="BL1217">
        <f t="shared" si="90"/>
        <v>0</v>
      </c>
      <c r="BM1217">
        <f t="shared" si="90"/>
        <v>0</v>
      </c>
      <c r="BN1217">
        <f t="shared" si="90"/>
        <v>0</v>
      </c>
      <c r="BO1217">
        <f t="shared" si="90"/>
        <v>1</v>
      </c>
      <c r="BP1217">
        <f t="shared" si="90"/>
        <v>0</v>
      </c>
    </row>
    <row r="1218" spans="3:68" x14ac:dyDescent="0.2">
      <c r="C1218" s="150" t="str">
        <f>IFERROR(VLOOKUP(TABLA!F1218,BLIOTECAS!$C$1:$E$26,3,FALSE),"")</f>
        <v>Ciencias Experimentales</v>
      </c>
      <c r="D1218" s="209">
        <v>43970.577777777777</v>
      </c>
      <c r="E1218" s="209" t="s">
        <v>396</v>
      </c>
      <c r="F1218" t="s">
        <v>98</v>
      </c>
      <c r="G1218" t="s">
        <v>300</v>
      </c>
      <c r="H1218" t="s">
        <v>300</v>
      </c>
      <c r="I1218" t="s">
        <v>306</v>
      </c>
      <c r="J1218" t="s">
        <v>98</v>
      </c>
      <c r="K1218" t="s">
        <v>90</v>
      </c>
      <c r="L1218" t="s">
        <v>94</v>
      </c>
      <c r="S1218" t="s">
        <v>26</v>
      </c>
      <c r="T1218" t="s">
        <v>270</v>
      </c>
      <c r="U1218">
        <v>4</v>
      </c>
      <c r="V1218">
        <v>1</v>
      </c>
      <c r="W1218">
        <v>2</v>
      </c>
      <c r="X1218">
        <v>4</v>
      </c>
      <c r="Y1218">
        <v>5</v>
      </c>
      <c r="Z1218">
        <v>4</v>
      </c>
      <c r="AA1218">
        <v>5</v>
      </c>
      <c r="AB1218">
        <v>1</v>
      </c>
      <c r="AC1218">
        <v>5</v>
      </c>
      <c r="AD1218">
        <v>4</v>
      </c>
      <c r="AF1218">
        <v>2</v>
      </c>
      <c r="AG1218">
        <v>5</v>
      </c>
      <c r="AH1218">
        <v>2</v>
      </c>
      <c r="AI1218">
        <v>4</v>
      </c>
      <c r="AJ1218">
        <v>4</v>
      </c>
      <c r="AK1218" t="s">
        <v>270</v>
      </c>
      <c r="AL1218">
        <v>3</v>
      </c>
      <c r="AM1218">
        <v>3</v>
      </c>
      <c r="AN1218" t="s">
        <v>515</v>
      </c>
      <c r="AV1218" s="109" t="s">
        <v>270</v>
      </c>
      <c r="AW1218" t="s">
        <v>270</v>
      </c>
      <c r="AX1218" t="s">
        <v>25</v>
      </c>
      <c r="AY1218">
        <v>5</v>
      </c>
      <c r="AZ1218" s="109">
        <v>4</v>
      </c>
      <c r="BA1218" s="191" t="s">
        <v>311</v>
      </c>
      <c r="BB1218" t="s">
        <v>308</v>
      </c>
      <c r="BD1218">
        <f t="shared" si="89"/>
        <v>1</v>
      </c>
      <c r="BE1218">
        <f t="shared" si="88"/>
        <v>0</v>
      </c>
      <c r="BF1218">
        <f t="shared" si="88"/>
        <v>0</v>
      </c>
      <c r="BG1218">
        <f t="shared" si="88"/>
        <v>0</v>
      </c>
      <c r="BH1218">
        <f t="shared" si="88"/>
        <v>0</v>
      </c>
      <c r="BI1218">
        <f t="shared" si="88"/>
        <v>0</v>
      </c>
      <c r="BJ1218">
        <f t="shared" si="91"/>
        <v>1</v>
      </c>
      <c r="BK1218">
        <f t="shared" si="90"/>
        <v>1</v>
      </c>
      <c r="BL1218">
        <f t="shared" si="90"/>
        <v>0</v>
      </c>
      <c r="BM1218">
        <f t="shared" si="90"/>
        <v>0</v>
      </c>
      <c r="BN1218">
        <f t="shared" si="90"/>
        <v>0</v>
      </c>
      <c r="BO1218">
        <f t="shared" si="90"/>
        <v>0</v>
      </c>
      <c r="BP1218">
        <f t="shared" si="90"/>
        <v>0</v>
      </c>
    </row>
    <row r="1219" spans="3:68" x14ac:dyDescent="0.2">
      <c r="C1219" s="150" t="str">
        <f>IFERROR(VLOOKUP(TABLA!F1219,BLIOTECAS!$C$1:$E$26,3,FALSE),"")</f>
        <v>Humanidades</v>
      </c>
      <c r="D1219" s="209">
        <v>43970.57708333333</v>
      </c>
      <c r="E1219" s="209" t="s">
        <v>407</v>
      </c>
      <c r="F1219" t="s">
        <v>102</v>
      </c>
      <c r="G1219" t="s">
        <v>300</v>
      </c>
      <c r="H1219" t="s">
        <v>300</v>
      </c>
      <c r="I1219" t="s">
        <v>306</v>
      </c>
      <c r="J1219" t="s">
        <v>309</v>
      </c>
      <c r="K1219" t="s">
        <v>310</v>
      </c>
      <c r="S1219" t="s">
        <v>270</v>
      </c>
      <c r="T1219" t="s">
        <v>270</v>
      </c>
      <c r="U1219">
        <v>5</v>
      </c>
      <c r="V1219">
        <v>2</v>
      </c>
      <c r="W1219">
        <v>5</v>
      </c>
      <c r="X1219">
        <v>2</v>
      </c>
      <c r="Y1219">
        <v>4</v>
      </c>
      <c r="Z1219">
        <v>3</v>
      </c>
      <c r="AA1219">
        <v>5</v>
      </c>
      <c r="AB1219">
        <v>3</v>
      </c>
      <c r="AC1219">
        <v>5</v>
      </c>
      <c r="AD1219">
        <v>4</v>
      </c>
      <c r="AF1219">
        <v>4</v>
      </c>
      <c r="AG1219">
        <v>4</v>
      </c>
      <c r="AH1219">
        <v>4</v>
      </c>
      <c r="AI1219">
        <v>4</v>
      </c>
      <c r="AJ1219">
        <v>4</v>
      </c>
      <c r="AK1219" t="s">
        <v>26</v>
      </c>
      <c r="AL1219">
        <v>4</v>
      </c>
      <c r="AM1219">
        <v>4</v>
      </c>
      <c r="AN1219" t="s">
        <v>428</v>
      </c>
      <c r="AV1219" s="109" t="s">
        <v>26</v>
      </c>
      <c r="AW1219" t="s">
        <v>26</v>
      </c>
      <c r="AY1219">
        <v>5</v>
      </c>
      <c r="AZ1219" s="109">
        <v>5</v>
      </c>
      <c r="BA1219" s="191" t="s">
        <v>303</v>
      </c>
      <c r="BB1219" t="s">
        <v>308</v>
      </c>
      <c r="BD1219">
        <f t="shared" si="89"/>
        <v>1</v>
      </c>
      <c r="BE1219">
        <f t="shared" si="88"/>
        <v>0</v>
      </c>
      <c r="BF1219">
        <f t="shared" si="88"/>
        <v>0</v>
      </c>
      <c r="BG1219">
        <f t="shared" si="88"/>
        <v>0</v>
      </c>
      <c r="BH1219">
        <f t="shared" si="88"/>
        <v>0</v>
      </c>
      <c r="BI1219">
        <f t="shared" si="88"/>
        <v>0</v>
      </c>
      <c r="BJ1219">
        <f t="shared" si="91"/>
        <v>0</v>
      </c>
      <c r="BK1219">
        <f t="shared" si="90"/>
        <v>1</v>
      </c>
      <c r="BL1219">
        <f t="shared" si="90"/>
        <v>1</v>
      </c>
      <c r="BM1219">
        <f t="shared" si="90"/>
        <v>1</v>
      </c>
      <c r="BN1219">
        <f t="shared" si="90"/>
        <v>0</v>
      </c>
      <c r="BO1219">
        <f t="shared" si="90"/>
        <v>0</v>
      </c>
      <c r="BP1219">
        <f t="shared" si="90"/>
        <v>0</v>
      </c>
    </row>
    <row r="1220" spans="3:68" x14ac:dyDescent="0.2">
      <c r="C1220" s="150" t="str">
        <f>IFERROR(VLOOKUP(TABLA!F1220,BLIOTECAS!$C$1:$E$26,3,FALSE),"")</f>
        <v>Ciencias Experimentales</v>
      </c>
      <c r="D1220" s="209">
        <v>43970.57708333333</v>
      </c>
      <c r="E1220" s="209" t="s">
        <v>396</v>
      </c>
      <c r="F1220" t="s">
        <v>98</v>
      </c>
      <c r="G1220" t="s">
        <v>301</v>
      </c>
      <c r="H1220" t="s">
        <v>305</v>
      </c>
      <c r="I1220" t="s">
        <v>316</v>
      </c>
      <c r="J1220" t="s">
        <v>98</v>
      </c>
      <c r="S1220" t="s">
        <v>26</v>
      </c>
      <c r="T1220" t="s">
        <v>26</v>
      </c>
      <c r="U1220">
        <v>3</v>
      </c>
      <c r="V1220">
        <v>1</v>
      </c>
      <c r="W1220">
        <v>3</v>
      </c>
      <c r="X1220">
        <v>1</v>
      </c>
      <c r="Y1220">
        <v>5</v>
      </c>
      <c r="Z1220">
        <v>4</v>
      </c>
      <c r="AA1220">
        <v>5</v>
      </c>
      <c r="AB1220">
        <v>3</v>
      </c>
      <c r="AC1220">
        <v>3</v>
      </c>
      <c r="AD1220">
        <v>3</v>
      </c>
      <c r="AF1220">
        <v>3</v>
      </c>
      <c r="AG1220">
        <v>3</v>
      </c>
      <c r="AH1220">
        <v>2</v>
      </c>
      <c r="AI1220">
        <v>3</v>
      </c>
      <c r="AJ1220">
        <v>1</v>
      </c>
      <c r="AK1220" t="s">
        <v>26</v>
      </c>
      <c r="AL1220">
        <v>3</v>
      </c>
      <c r="AM1220">
        <v>3</v>
      </c>
      <c r="AN1220" t="s">
        <v>400</v>
      </c>
      <c r="AV1220" s="109" t="s">
        <v>26</v>
      </c>
      <c r="AW1220" t="s">
        <v>26</v>
      </c>
      <c r="AY1220">
        <v>3</v>
      </c>
      <c r="AZ1220" s="109">
        <v>5</v>
      </c>
      <c r="BA1220" s="191" t="s">
        <v>311</v>
      </c>
      <c r="BB1220" t="s">
        <v>308</v>
      </c>
      <c r="BD1220">
        <f t="shared" si="89"/>
        <v>0</v>
      </c>
      <c r="BE1220">
        <f t="shared" si="88"/>
        <v>0</v>
      </c>
      <c r="BF1220">
        <f t="shared" si="88"/>
        <v>0</v>
      </c>
      <c r="BG1220">
        <f t="shared" si="88"/>
        <v>1</v>
      </c>
      <c r="BH1220">
        <f t="shared" si="88"/>
        <v>0</v>
      </c>
      <c r="BI1220">
        <f t="shared" si="88"/>
        <v>0</v>
      </c>
      <c r="BJ1220">
        <f t="shared" si="91"/>
        <v>0</v>
      </c>
      <c r="BK1220">
        <f t="shared" si="90"/>
        <v>0</v>
      </c>
      <c r="BL1220">
        <f t="shared" si="90"/>
        <v>1</v>
      </c>
      <c r="BM1220">
        <f t="shared" si="90"/>
        <v>1</v>
      </c>
      <c r="BN1220">
        <f t="shared" si="90"/>
        <v>0</v>
      </c>
      <c r="BO1220">
        <f t="shared" si="90"/>
        <v>0</v>
      </c>
      <c r="BP1220">
        <f t="shared" si="90"/>
        <v>0</v>
      </c>
    </row>
    <row r="1221" spans="3:68" x14ac:dyDescent="0.2">
      <c r="C1221" s="150" t="str">
        <f>IFERROR(VLOOKUP(TABLA!F1221,BLIOTECAS!$C$1:$E$26,3,FALSE),"")</f>
        <v>Ciencias de la Salud</v>
      </c>
      <c r="D1221" s="209">
        <v>43970.57708333333</v>
      </c>
      <c r="E1221" s="209" t="s">
        <v>396</v>
      </c>
      <c r="F1221" t="s">
        <v>101</v>
      </c>
      <c r="G1221" t="s">
        <v>300</v>
      </c>
      <c r="H1221" t="s">
        <v>301</v>
      </c>
      <c r="I1221" t="s">
        <v>316</v>
      </c>
      <c r="S1221" t="s">
        <v>26</v>
      </c>
      <c r="T1221" t="s">
        <v>270</v>
      </c>
      <c r="U1221">
        <v>1</v>
      </c>
      <c r="V1221">
        <v>1</v>
      </c>
      <c r="W1221">
        <v>4</v>
      </c>
      <c r="X1221">
        <v>1</v>
      </c>
      <c r="Y1221">
        <v>5</v>
      </c>
      <c r="Z1221">
        <v>1</v>
      </c>
      <c r="AA1221">
        <v>5</v>
      </c>
      <c r="AB1221">
        <v>1</v>
      </c>
      <c r="AC1221">
        <v>3</v>
      </c>
      <c r="AD1221">
        <v>3</v>
      </c>
      <c r="AF1221">
        <v>5</v>
      </c>
      <c r="AG1221">
        <v>4</v>
      </c>
      <c r="AH1221">
        <v>3</v>
      </c>
      <c r="AI1221">
        <v>1</v>
      </c>
      <c r="AJ1221">
        <v>4</v>
      </c>
      <c r="AK1221" t="s">
        <v>26</v>
      </c>
      <c r="AL1221">
        <v>3</v>
      </c>
      <c r="AM1221">
        <v>2</v>
      </c>
      <c r="AN1221" t="s">
        <v>354</v>
      </c>
      <c r="AV1221" s="109" t="s">
        <v>26</v>
      </c>
      <c r="AW1221" t="s">
        <v>26</v>
      </c>
      <c r="AY1221">
        <v>4</v>
      </c>
      <c r="AZ1221" s="109">
        <v>3</v>
      </c>
      <c r="BA1221" s="191" t="s">
        <v>311</v>
      </c>
      <c r="BB1221" t="s">
        <v>317</v>
      </c>
      <c r="BD1221">
        <f t="shared" si="89"/>
        <v>0</v>
      </c>
      <c r="BE1221">
        <f t="shared" si="88"/>
        <v>0</v>
      </c>
      <c r="BF1221">
        <f t="shared" si="88"/>
        <v>0</v>
      </c>
      <c r="BG1221">
        <f t="shared" si="88"/>
        <v>1</v>
      </c>
      <c r="BH1221">
        <f t="shared" si="88"/>
        <v>0</v>
      </c>
      <c r="BI1221">
        <f t="shared" si="88"/>
        <v>0</v>
      </c>
      <c r="BJ1221">
        <f t="shared" si="91"/>
        <v>1</v>
      </c>
      <c r="BK1221">
        <f t="shared" si="90"/>
        <v>0</v>
      </c>
      <c r="BL1221">
        <f t="shared" si="90"/>
        <v>0</v>
      </c>
      <c r="BM1221">
        <f t="shared" si="90"/>
        <v>1</v>
      </c>
      <c r="BN1221">
        <f t="shared" si="90"/>
        <v>0</v>
      </c>
      <c r="BO1221">
        <f t="shared" si="90"/>
        <v>0</v>
      </c>
      <c r="BP1221">
        <f t="shared" si="90"/>
        <v>0</v>
      </c>
    </row>
    <row r="1222" spans="3:68" x14ac:dyDescent="0.2">
      <c r="C1222" s="150" t="str">
        <f>IFERROR(VLOOKUP(TABLA!F1222,BLIOTECAS!$C$1:$E$26,3,FALSE),"")</f>
        <v>Ciencias Sociales</v>
      </c>
      <c r="D1222" s="209">
        <v>43970.57708333333</v>
      </c>
      <c r="E1222" s="209" t="s">
        <v>396</v>
      </c>
      <c r="F1222" t="s">
        <v>92</v>
      </c>
      <c r="G1222" t="s">
        <v>301</v>
      </c>
      <c r="H1222" t="s">
        <v>300</v>
      </c>
      <c r="I1222" t="s">
        <v>327</v>
      </c>
      <c r="J1222" t="s">
        <v>92</v>
      </c>
      <c r="K1222" t="s">
        <v>309</v>
      </c>
      <c r="L1222" t="s">
        <v>225</v>
      </c>
      <c r="S1222" t="s">
        <v>270</v>
      </c>
      <c r="T1222" t="s">
        <v>270</v>
      </c>
      <c r="U1222">
        <v>5</v>
      </c>
      <c r="V1222">
        <v>2</v>
      </c>
      <c r="W1222">
        <v>3</v>
      </c>
      <c r="X1222">
        <v>1</v>
      </c>
      <c r="Y1222">
        <v>5</v>
      </c>
      <c r="Z1222">
        <v>5</v>
      </c>
      <c r="AA1222">
        <v>5</v>
      </c>
      <c r="AB1222">
        <v>2</v>
      </c>
      <c r="AC1222">
        <v>5</v>
      </c>
      <c r="AD1222">
        <v>4</v>
      </c>
      <c r="AF1222">
        <v>5</v>
      </c>
      <c r="AG1222">
        <v>5</v>
      </c>
      <c r="AH1222">
        <v>2</v>
      </c>
      <c r="AI1222">
        <v>3</v>
      </c>
      <c r="AJ1222">
        <v>3</v>
      </c>
      <c r="AK1222" t="s">
        <v>26</v>
      </c>
      <c r="AL1222">
        <v>3</v>
      </c>
      <c r="AM1222">
        <v>3</v>
      </c>
      <c r="AN1222" t="s">
        <v>354</v>
      </c>
      <c r="AV1222" s="109" t="s">
        <v>26</v>
      </c>
      <c r="AW1222" t="s">
        <v>26</v>
      </c>
      <c r="AY1222">
        <v>3</v>
      </c>
      <c r="AZ1222" s="109">
        <v>4</v>
      </c>
      <c r="BA1222" s="191" t="s">
        <v>311</v>
      </c>
      <c r="BB1222" t="s">
        <v>317</v>
      </c>
      <c r="BC1222" t="s">
        <v>876</v>
      </c>
      <c r="BD1222">
        <f t="shared" si="89"/>
        <v>1</v>
      </c>
      <c r="BE1222">
        <f t="shared" si="88"/>
        <v>0</v>
      </c>
      <c r="BF1222">
        <f t="shared" si="88"/>
        <v>1</v>
      </c>
      <c r="BG1222">
        <f t="shared" si="88"/>
        <v>0</v>
      </c>
      <c r="BH1222">
        <f t="shared" si="88"/>
        <v>0</v>
      </c>
      <c r="BI1222">
        <f t="shared" si="88"/>
        <v>0</v>
      </c>
      <c r="BJ1222">
        <f t="shared" si="91"/>
        <v>1</v>
      </c>
      <c r="BK1222">
        <f t="shared" si="90"/>
        <v>0</v>
      </c>
      <c r="BL1222">
        <f t="shared" si="90"/>
        <v>0</v>
      </c>
      <c r="BM1222">
        <f t="shared" si="90"/>
        <v>1</v>
      </c>
      <c r="BN1222">
        <f t="shared" si="90"/>
        <v>0</v>
      </c>
      <c r="BO1222">
        <f t="shared" si="90"/>
        <v>0</v>
      </c>
      <c r="BP1222">
        <f t="shared" si="90"/>
        <v>0</v>
      </c>
    </row>
    <row r="1223" spans="3:68" x14ac:dyDescent="0.2">
      <c r="C1223" s="150" t="str">
        <f>IFERROR(VLOOKUP(TABLA!F1223,BLIOTECAS!$C$1:$E$26,3,FALSE),"")</f>
        <v>Humanidades</v>
      </c>
      <c r="D1223" s="209">
        <v>43970.57708333333</v>
      </c>
      <c r="E1223" s="209" t="s">
        <v>396</v>
      </c>
      <c r="F1223" t="s">
        <v>104</v>
      </c>
      <c r="G1223" t="s">
        <v>300</v>
      </c>
      <c r="H1223" t="s">
        <v>300</v>
      </c>
      <c r="I1223" t="s">
        <v>306</v>
      </c>
      <c r="J1223" t="s">
        <v>104</v>
      </c>
      <c r="K1223" t="s">
        <v>309</v>
      </c>
      <c r="S1223" t="s">
        <v>26</v>
      </c>
      <c r="T1223" t="s">
        <v>270</v>
      </c>
      <c r="U1223">
        <v>3</v>
      </c>
      <c r="V1223">
        <v>1</v>
      </c>
      <c r="W1223">
        <v>2</v>
      </c>
      <c r="X1223">
        <v>1</v>
      </c>
      <c r="Y1223">
        <v>4</v>
      </c>
      <c r="Z1223">
        <v>4</v>
      </c>
      <c r="AA1223">
        <v>2</v>
      </c>
      <c r="AB1223">
        <v>2</v>
      </c>
      <c r="AC1223">
        <v>4</v>
      </c>
      <c r="AD1223">
        <v>4</v>
      </c>
      <c r="AF1223">
        <v>3</v>
      </c>
      <c r="AG1223">
        <v>4</v>
      </c>
      <c r="AH1223">
        <v>3</v>
      </c>
      <c r="AI1223">
        <v>3</v>
      </c>
      <c r="AJ1223">
        <v>5</v>
      </c>
      <c r="AK1223" t="s">
        <v>26</v>
      </c>
      <c r="AL1223">
        <v>4</v>
      </c>
      <c r="AM1223">
        <v>3</v>
      </c>
      <c r="AN1223" t="s">
        <v>354</v>
      </c>
      <c r="AV1223" s="109" t="s">
        <v>270</v>
      </c>
      <c r="AW1223" t="s">
        <v>26</v>
      </c>
      <c r="AY1223">
        <v>5</v>
      </c>
      <c r="AZ1223" s="109">
        <v>5</v>
      </c>
      <c r="BA1223" s="191" t="s">
        <v>311</v>
      </c>
      <c r="BB1223" t="s">
        <v>317</v>
      </c>
      <c r="BD1223">
        <f t="shared" si="89"/>
        <v>1</v>
      </c>
      <c r="BE1223">
        <f t="shared" si="88"/>
        <v>0</v>
      </c>
      <c r="BF1223">
        <f t="shared" si="88"/>
        <v>0</v>
      </c>
      <c r="BG1223">
        <f t="shared" si="88"/>
        <v>0</v>
      </c>
      <c r="BH1223">
        <f t="shared" si="88"/>
        <v>0</v>
      </c>
      <c r="BI1223">
        <f t="shared" si="88"/>
        <v>0</v>
      </c>
      <c r="BJ1223">
        <f t="shared" si="91"/>
        <v>1</v>
      </c>
      <c r="BK1223">
        <f t="shared" si="90"/>
        <v>0</v>
      </c>
      <c r="BL1223">
        <f t="shared" si="90"/>
        <v>0</v>
      </c>
      <c r="BM1223">
        <f t="shared" si="90"/>
        <v>1</v>
      </c>
      <c r="BN1223">
        <f t="shared" si="90"/>
        <v>0</v>
      </c>
      <c r="BO1223">
        <f t="shared" si="90"/>
        <v>0</v>
      </c>
      <c r="BP1223">
        <f t="shared" si="90"/>
        <v>0</v>
      </c>
    </row>
    <row r="1224" spans="3:68" x14ac:dyDescent="0.2">
      <c r="C1224" s="150" t="str">
        <f>IFERROR(VLOOKUP(TABLA!F1224,BLIOTECAS!$C$1:$E$26,3,FALSE),"")</f>
        <v>Humanidades</v>
      </c>
      <c r="D1224" s="209">
        <v>43970.57708333333</v>
      </c>
      <c r="E1224" s="209" t="s">
        <v>396</v>
      </c>
      <c r="F1224" t="s">
        <v>89</v>
      </c>
      <c r="G1224" t="s">
        <v>301</v>
      </c>
      <c r="H1224" t="s">
        <v>305</v>
      </c>
      <c r="I1224" t="s">
        <v>306</v>
      </c>
      <c r="J1224" t="s">
        <v>89</v>
      </c>
      <c r="S1224" t="s">
        <v>26</v>
      </c>
      <c r="T1224" t="s">
        <v>270</v>
      </c>
      <c r="U1224">
        <v>5</v>
      </c>
      <c r="V1224">
        <v>1</v>
      </c>
      <c r="W1224">
        <v>1</v>
      </c>
      <c r="X1224">
        <v>5</v>
      </c>
      <c r="Y1224">
        <v>4</v>
      </c>
      <c r="Z1224">
        <v>1</v>
      </c>
      <c r="AA1224">
        <v>5</v>
      </c>
      <c r="AB1224">
        <v>1</v>
      </c>
      <c r="AC1224">
        <v>5</v>
      </c>
      <c r="AD1224">
        <v>5</v>
      </c>
      <c r="AF1224">
        <v>4</v>
      </c>
      <c r="AG1224">
        <v>4</v>
      </c>
      <c r="AH1224">
        <v>5</v>
      </c>
      <c r="AI1224">
        <v>4</v>
      </c>
      <c r="AJ1224">
        <v>5</v>
      </c>
      <c r="AK1224" t="s">
        <v>26</v>
      </c>
      <c r="AM1224">
        <v>4</v>
      </c>
      <c r="AN1224" t="s">
        <v>788</v>
      </c>
      <c r="AV1224" s="109" t="s">
        <v>26</v>
      </c>
      <c r="AW1224" t="s">
        <v>26</v>
      </c>
      <c r="AY1224">
        <v>5</v>
      </c>
      <c r="AZ1224" s="109">
        <v>5</v>
      </c>
      <c r="BA1224" s="191" t="s">
        <v>303</v>
      </c>
      <c r="BB1224" t="s">
        <v>304</v>
      </c>
      <c r="BD1224">
        <f t="shared" si="89"/>
        <v>1</v>
      </c>
      <c r="BE1224">
        <f t="shared" si="88"/>
        <v>0</v>
      </c>
      <c r="BF1224">
        <f t="shared" si="88"/>
        <v>0</v>
      </c>
      <c r="BG1224">
        <f t="shared" si="88"/>
        <v>0</v>
      </c>
      <c r="BH1224">
        <f t="shared" si="88"/>
        <v>0</v>
      </c>
      <c r="BI1224">
        <f t="shared" si="88"/>
        <v>0</v>
      </c>
      <c r="BJ1224">
        <f t="shared" si="91"/>
        <v>0</v>
      </c>
      <c r="BK1224">
        <f t="shared" si="90"/>
        <v>0</v>
      </c>
      <c r="BL1224">
        <f t="shared" si="90"/>
        <v>1</v>
      </c>
      <c r="BM1224">
        <f t="shared" si="90"/>
        <v>1</v>
      </c>
      <c r="BN1224">
        <f t="shared" si="90"/>
        <v>0</v>
      </c>
      <c r="BO1224">
        <f t="shared" si="90"/>
        <v>0</v>
      </c>
      <c r="BP1224">
        <f t="shared" si="90"/>
        <v>0</v>
      </c>
    </row>
    <row r="1225" spans="3:68" x14ac:dyDescent="0.2">
      <c r="C1225" s="150" t="str">
        <f>IFERROR(VLOOKUP(TABLA!F1225,BLIOTECAS!$C$1:$E$26,3,FALSE),"")</f>
        <v>Humanidades</v>
      </c>
      <c r="D1225" s="209">
        <v>43970.57708333333</v>
      </c>
      <c r="E1225" s="209" t="s">
        <v>396</v>
      </c>
      <c r="F1225" t="s">
        <v>104</v>
      </c>
      <c r="G1225" t="s">
        <v>301</v>
      </c>
      <c r="H1225" t="s">
        <v>305</v>
      </c>
      <c r="I1225" t="s">
        <v>306</v>
      </c>
      <c r="J1225" t="s">
        <v>104</v>
      </c>
      <c r="S1225" t="s">
        <v>270</v>
      </c>
      <c r="T1225" t="s">
        <v>270</v>
      </c>
      <c r="U1225">
        <v>3</v>
      </c>
      <c r="V1225">
        <v>1</v>
      </c>
      <c r="W1225">
        <v>2</v>
      </c>
      <c r="X1225">
        <v>1</v>
      </c>
      <c r="Y1225">
        <v>5</v>
      </c>
      <c r="Z1225">
        <v>5</v>
      </c>
      <c r="AA1225">
        <v>3</v>
      </c>
      <c r="AB1225">
        <v>2</v>
      </c>
      <c r="AC1225">
        <v>4</v>
      </c>
      <c r="AD1225">
        <v>4</v>
      </c>
      <c r="AF1225">
        <v>3</v>
      </c>
      <c r="AG1225">
        <v>3</v>
      </c>
      <c r="AH1225">
        <v>5</v>
      </c>
      <c r="AI1225">
        <v>5</v>
      </c>
      <c r="AJ1225">
        <v>4</v>
      </c>
      <c r="AK1225" t="s">
        <v>270</v>
      </c>
      <c r="AL1225">
        <v>3</v>
      </c>
      <c r="AM1225">
        <v>2</v>
      </c>
      <c r="AN1225" t="s">
        <v>400</v>
      </c>
      <c r="AV1225" s="109" t="s">
        <v>270</v>
      </c>
      <c r="AW1225" t="s">
        <v>26</v>
      </c>
      <c r="AY1225">
        <v>2</v>
      </c>
      <c r="AZ1225" s="109">
        <v>4</v>
      </c>
      <c r="BA1225" s="191" t="s">
        <v>311</v>
      </c>
      <c r="BB1225" t="s">
        <v>317</v>
      </c>
      <c r="BC1225" t="s">
        <v>877</v>
      </c>
      <c r="BD1225">
        <f t="shared" si="89"/>
        <v>1</v>
      </c>
      <c r="BE1225">
        <f t="shared" si="88"/>
        <v>0</v>
      </c>
      <c r="BF1225">
        <f t="shared" si="88"/>
        <v>0</v>
      </c>
      <c r="BG1225">
        <f t="shared" si="88"/>
        <v>0</v>
      </c>
      <c r="BH1225">
        <f t="shared" si="88"/>
        <v>0</v>
      </c>
      <c r="BI1225">
        <f t="shared" si="88"/>
        <v>0</v>
      </c>
      <c r="BJ1225">
        <f t="shared" si="91"/>
        <v>0</v>
      </c>
      <c r="BK1225">
        <f t="shared" si="90"/>
        <v>0</v>
      </c>
      <c r="BL1225">
        <f t="shared" si="90"/>
        <v>1</v>
      </c>
      <c r="BM1225">
        <f t="shared" si="90"/>
        <v>1</v>
      </c>
      <c r="BN1225">
        <f t="shared" si="90"/>
        <v>0</v>
      </c>
      <c r="BO1225">
        <f t="shared" si="90"/>
        <v>0</v>
      </c>
      <c r="BP1225">
        <f t="shared" si="90"/>
        <v>0</v>
      </c>
    </row>
    <row r="1226" spans="3:68" x14ac:dyDescent="0.2">
      <c r="C1226" s="150" t="str">
        <f>IFERROR(VLOOKUP(TABLA!F1226,BLIOTECAS!$C$1:$E$26,3,FALSE),"")</f>
        <v>Ciencias Experimentales</v>
      </c>
      <c r="D1226" s="209">
        <v>43970.57708333333</v>
      </c>
      <c r="E1226" s="209" t="s">
        <v>396</v>
      </c>
      <c r="F1226" t="s">
        <v>90</v>
      </c>
      <c r="G1226" t="s">
        <v>397</v>
      </c>
      <c r="H1226" t="s">
        <v>320</v>
      </c>
      <c r="I1226" t="s">
        <v>306</v>
      </c>
      <c r="J1226" t="s">
        <v>90</v>
      </c>
      <c r="K1226" t="s">
        <v>95</v>
      </c>
      <c r="L1226" t="s">
        <v>309</v>
      </c>
      <c r="S1226" t="s">
        <v>26</v>
      </c>
      <c r="T1226" t="s">
        <v>270</v>
      </c>
      <c r="U1226">
        <v>3</v>
      </c>
      <c r="V1226">
        <v>1</v>
      </c>
      <c r="W1226">
        <v>2</v>
      </c>
      <c r="X1226">
        <v>1</v>
      </c>
      <c r="Y1226">
        <v>5</v>
      </c>
      <c r="Z1226">
        <v>5</v>
      </c>
      <c r="AA1226">
        <v>5</v>
      </c>
      <c r="AB1226">
        <v>3</v>
      </c>
      <c r="AC1226">
        <v>1</v>
      </c>
      <c r="AD1226">
        <v>3</v>
      </c>
      <c r="AF1226">
        <v>3</v>
      </c>
      <c r="AG1226">
        <v>3</v>
      </c>
      <c r="AH1226">
        <v>3</v>
      </c>
      <c r="AI1226">
        <v>3</v>
      </c>
      <c r="AJ1226">
        <v>3</v>
      </c>
      <c r="AK1226" t="s">
        <v>26</v>
      </c>
      <c r="AL1226">
        <v>3</v>
      </c>
      <c r="AM1226">
        <v>3</v>
      </c>
      <c r="AN1226" t="s">
        <v>438</v>
      </c>
      <c r="AV1226" s="109" t="s">
        <v>26</v>
      </c>
      <c r="AW1226" t="s">
        <v>26</v>
      </c>
      <c r="AY1226">
        <v>4</v>
      </c>
      <c r="AZ1226" s="109">
        <v>3</v>
      </c>
      <c r="BA1226" s="191" t="s">
        <v>311</v>
      </c>
      <c r="BB1226" t="s">
        <v>317</v>
      </c>
      <c r="BD1226">
        <f t="shared" si="89"/>
        <v>1</v>
      </c>
      <c r="BE1226">
        <f t="shared" si="88"/>
        <v>0</v>
      </c>
      <c r="BF1226">
        <f t="shared" si="88"/>
        <v>0</v>
      </c>
      <c r="BG1226">
        <f t="shared" si="88"/>
        <v>0</v>
      </c>
      <c r="BH1226">
        <f t="shared" si="88"/>
        <v>0</v>
      </c>
      <c r="BI1226">
        <f t="shared" si="88"/>
        <v>0</v>
      </c>
      <c r="BJ1226">
        <f t="shared" si="91"/>
        <v>1</v>
      </c>
      <c r="BK1226">
        <f t="shared" si="90"/>
        <v>1</v>
      </c>
      <c r="BL1226">
        <f t="shared" si="90"/>
        <v>0</v>
      </c>
      <c r="BM1226">
        <f t="shared" si="90"/>
        <v>1</v>
      </c>
      <c r="BN1226">
        <f t="shared" si="90"/>
        <v>0</v>
      </c>
      <c r="BO1226">
        <f t="shared" si="90"/>
        <v>0</v>
      </c>
      <c r="BP1226">
        <f t="shared" si="90"/>
        <v>0</v>
      </c>
    </row>
    <row r="1227" spans="3:68" x14ac:dyDescent="0.2">
      <c r="C1227" s="150" t="str">
        <f>IFERROR(VLOOKUP(TABLA!F1227,BLIOTECAS!$C$1:$E$26,3,FALSE),"")</f>
        <v>Ciencias Sociales</v>
      </c>
      <c r="D1227" s="209">
        <v>43970.576388888891</v>
      </c>
      <c r="E1227" s="209" t="s">
        <v>396</v>
      </c>
      <c r="F1227" t="s">
        <v>99</v>
      </c>
      <c r="G1227" t="s">
        <v>300</v>
      </c>
      <c r="H1227" t="s">
        <v>305</v>
      </c>
      <c r="I1227" t="s">
        <v>306</v>
      </c>
      <c r="J1227" t="s">
        <v>309</v>
      </c>
      <c r="K1227" t="s">
        <v>108</v>
      </c>
      <c r="L1227" t="s">
        <v>322</v>
      </c>
      <c r="S1227" t="s">
        <v>270</v>
      </c>
      <c r="T1227" t="s">
        <v>270</v>
      </c>
      <c r="U1227">
        <v>5</v>
      </c>
      <c r="V1227">
        <v>3</v>
      </c>
      <c r="W1227">
        <v>4</v>
      </c>
      <c r="X1227">
        <v>1</v>
      </c>
      <c r="Y1227">
        <v>2</v>
      </c>
      <c r="Z1227">
        <v>3</v>
      </c>
      <c r="AA1227">
        <v>4</v>
      </c>
      <c r="AB1227">
        <v>2</v>
      </c>
      <c r="AC1227">
        <v>2</v>
      </c>
      <c r="AD1227">
        <v>4</v>
      </c>
      <c r="AF1227">
        <v>4</v>
      </c>
      <c r="AG1227">
        <v>3</v>
      </c>
      <c r="AH1227">
        <v>4</v>
      </c>
      <c r="AI1227">
        <v>2</v>
      </c>
      <c r="AJ1227">
        <v>3</v>
      </c>
      <c r="AK1227" t="s">
        <v>26</v>
      </c>
      <c r="AL1227">
        <v>4</v>
      </c>
      <c r="AM1227">
        <v>3</v>
      </c>
      <c r="AN1227" t="s">
        <v>414</v>
      </c>
      <c r="AV1227" s="109" t="s">
        <v>270</v>
      </c>
      <c r="AW1227" t="s">
        <v>26</v>
      </c>
      <c r="AY1227">
        <v>4</v>
      </c>
      <c r="AZ1227" s="109">
        <v>3</v>
      </c>
      <c r="BA1227" s="191" t="s">
        <v>311</v>
      </c>
      <c r="BB1227" t="s">
        <v>308</v>
      </c>
      <c r="BD1227">
        <f t="shared" si="89"/>
        <v>1</v>
      </c>
      <c r="BE1227">
        <f t="shared" si="88"/>
        <v>0</v>
      </c>
      <c r="BF1227">
        <f t="shared" si="88"/>
        <v>0</v>
      </c>
      <c r="BG1227">
        <f t="shared" si="88"/>
        <v>0</v>
      </c>
      <c r="BH1227">
        <f t="shared" si="88"/>
        <v>0</v>
      </c>
      <c r="BI1227">
        <f t="shared" si="88"/>
        <v>0</v>
      </c>
      <c r="BJ1227">
        <f t="shared" si="91"/>
        <v>1</v>
      </c>
      <c r="BK1227">
        <f t="shared" si="90"/>
        <v>0</v>
      </c>
      <c r="BL1227">
        <f t="shared" si="90"/>
        <v>1</v>
      </c>
      <c r="BM1227">
        <f t="shared" si="90"/>
        <v>1</v>
      </c>
      <c r="BN1227">
        <f t="shared" si="90"/>
        <v>1</v>
      </c>
      <c r="BO1227">
        <f t="shared" si="90"/>
        <v>0</v>
      </c>
      <c r="BP1227">
        <f t="shared" si="90"/>
        <v>0</v>
      </c>
    </row>
    <row r="1228" spans="3:68" x14ac:dyDescent="0.2">
      <c r="C1228" s="150" t="str">
        <f>IFERROR(VLOOKUP(TABLA!F1228,BLIOTECAS!$C$1:$E$26,3,FALSE),"")</f>
        <v>Humanidades</v>
      </c>
      <c r="D1228" s="209">
        <v>43970.576388888891</v>
      </c>
      <c r="E1228" s="209" t="s">
        <v>407</v>
      </c>
      <c r="F1228" t="s">
        <v>89</v>
      </c>
      <c r="G1228" t="s">
        <v>305</v>
      </c>
      <c r="H1228" t="s">
        <v>300</v>
      </c>
      <c r="I1228" t="s">
        <v>526</v>
      </c>
      <c r="J1228" t="s">
        <v>92</v>
      </c>
      <c r="K1228" t="s">
        <v>89</v>
      </c>
      <c r="L1228" t="s">
        <v>100</v>
      </c>
      <c r="S1228" t="s">
        <v>26</v>
      </c>
      <c r="T1228" t="s">
        <v>270</v>
      </c>
      <c r="U1228">
        <v>4</v>
      </c>
      <c r="V1228">
        <v>3</v>
      </c>
      <c r="W1228">
        <v>5</v>
      </c>
      <c r="X1228">
        <v>1</v>
      </c>
      <c r="Y1228">
        <v>5</v>
      </c>
      <c r="Z1228">
        <v>2</v>
      </c>
      <c r="AA1228">
        <v>5</v>
      </c>
      <c r="AB1228">
        <v>3</v>
      </c>
      <c r="AC1228">
        <v>4</v>
      </c>
      <c r="AD1228">
        <v>4</v>
      </c>
      <c r="AF1228">
        <v>4</v>
      </c>
      <c r="AG1228">
        <v>5</v>
      </c>
      <c r="AH1228">
        <v>4</v>
      </c>
      <c r="AI1228">
        <v>4</v>
      </c>
      <c r="AJ1228">
        <v>4</v>
      </c>
      <c r="AK1228" t="s">
        <v>270</v>
      </c>
      <c r="AL1228">
        <v>4</v>
      </c>
      <c r="AM1228">
        <v>3</v>
      </c>
      <c r="AN1228" t="s">
        <v>400</v>
      </c>
      <c r="AV1228" s="109" t="s">
        <v>26</v>
      </c>
      <c r="AW1228" t="s">
        <v>26</v>
      </c>
      <c r="AY1228">
        <v>4</v>
      </c>
      <c r="AZ1228" s="109">
        <v>4</v>
      </c>
      <c r="BA1228" s="191" t="s">
        <v>311</v>
      </c>
      <c r="BB1228" t="s">
        <v>308</v>
      </c>
      <c r="BD1228">
        <f t="shared" si="89"/>
        <v>0</v>
      </c>
      <c r="BE1228">
        <f t="shared" si="88"/>
        <v>1</v>
      </c>
      <c r="BF1228">
        <f t="shared" si="88"/>
        <v>0</v>
      </c>
      <c r="BG1228">
        <f t="shared" si="88"/>
        <v>0</v>
      </c>
      <c r="BH1228">
        <f t="shared" si="88"/>
        <v>1</v>
      </c>
      <c r="BI1228">
        <f t="shared" si="88"/>
        <v>0</v>
      </c>
      <c r="BJ1228">
        <f t="shared" si="91"/>
        <v>0</v>
      </c>
      <c r="BK1228">
        <f t="shared" si="90"/>
        <v>0</v>
      </c>
      <c r="BL1228">
        <f t="shared" si="90"/>
        <v>1</v>
      </c>
      <c r="BM1228">
        <f t="shared" si="90"/>
        <v>1</v>
      </c>
      <c r="BN1228">
        <f t="shared" si="90"/>
        <v>0</v>
      </c>
      <c r="BO1228">
        <f t="shared" si="90"/>
        <v>0</v>
      </c>
      <c r="BP1228">
        <f t="shared" si="90"/>
        <v>0</v>
      </c>
    </row>
    <row r="1229" spans="3:68" x14ac:dyDescent="0.2">
      <c r="C1229" s="150" t="str">
        <f>IFERROR(VLOOKUP(TABLA!F1229,BLIOTECAS!$C$1:$E$26,3,FALSE),"")</f>
        <v>Ciencias Experimentales</v>
      </c>
      <c r="D1229" s="209">
        <v>43970.576388888891</v>
      </c>
      <c r="E1229" s="209" t="s">
        <v>396</v>
      </c>
      <c r="F1229" t="s">
        <v>96</v>
      </c>
      <c r="G1229" t="s">
        <v>301</v>
      </c>
      <c r="H1229" t="s">
        <v>320</v>
      </c>
      <c r="I1229" t="s">
        <v>306</v>
      </c>
      <c r="J1229" t="s">
        <v>96</v>
      </c>
      <c r="K1229" t="s">
        <v>309</v>
      </c>
      <c r="M1229" t="s">
        <v>878</v>
      </c>
      <c r="S1229" t="s">
        <v>26</v>
      </c>
      <c r="T1229" t="s">
        <v>26</v>
      </c>
      <c r="U1229">
        <v>4</v>
      </c>
      <c r="V1229">
        <v>1</v>
      </c>
      <c r="W1229">
        <v>1</v>
      </c>
      <c r="X1229">
        <v>3</v>
      </c>
      <c r="Y1229">
        <v>5</v>
      </c>
      <c r="Z1229">
        <v>4</v>
      </c>
      <c r="AA1229">
        <v>5</v>
      </c>
      <c r="AB1229">
        <v>1</v>
      </c>
      <c r="AC1229">
        <v>1</v>
      </c>
      <c r="AD1229">
        <v>4</v>
      </c>
      <c r="AF1229">
        <v>3</v>
      </c>
      <c r="AG1229">
        <v>4</v>
      </c>
      <c r="AH1229">
        <v>2</v>
      </c>
      <c r="AI1229">
        <v>1</v>
      </c>
      <c r="AJ1229">
        <v>1</v>
      </c>
      <c r="AK1229" t="s">
        <v>26</v>
      </c>
      <c r="AL1229">
        <v>2</v>
      </c>
      <c r="AM1229">
        <v>1</v>
      </c>
      <c r="AN1229" t="s">
        <v>334</v>
      </c>
      <c r="AV1229" s="109" t="s">
        <v>26</v>
      </c>
      <c r="AW1229" t="s">
        <v>26</v>
      </c>
      <c r="AY1229">
        <v>5</v>
      </c>
      <c r="AZ1229" s="109">
        <v>4</v>
      </c>
      <c r="BA1229" s="191" t="s">
        <v>311</v>
      </c>
      <c r="BB1229" t="s">
        <v>308</v>
      </c>
      <c r="BD1229">
        <f t="shared" si="89"/>
        <v>1</v>
      </c>
      <c r="BE1229">
        <f t="shared" si="88"/>
        <v>0</v>
      </c>
      <c r="BF1229">
        <f t="shared" si="88"/>
        <v>0</v>
      </c>
      <c r="BG1229">
        <f t="shared" si="88"/>
        <v>0</v>
      </c>
      <c r="BH1229">
        <f t="shared" si="88"/>
        <v>0</v>
      </c>
      <c r="BI1229">
        <f t="shared" si="88"/>
        <v>0</v>
      </c>
      <c r="BJ1229">
        <f t="shared" si="91"/>
        <v>0</v>
      </c>
      <c r="BK1229">
        <f t="shared" si="90"/>
        <v>1</v>
      </c>
      <c r="BL1229">
        <f t="shared" si="90"/>
        <v>0</v>
      </c>
      <c r="BM1229">
        <f t="shared" si="90"/>
        <v>0</v>
      </c>
      <c r="BN1229">
        <f t="shared" si="90"/>
        <v>0</v>
      </c>
      <c r="BO1229">
        <f t="shared" si="90"/>
        <v>0</v>
      </c>
      <c r="BP1229">
        <f t="shared" si="90"/>
        <v>0</v>
      </c>
    </row>
    <row r="1230" spans="3:68" x14ac:dyDescent="0.2">
      <c r="C1230" s="150" t="str">
        <f>IFERROR(VLOOKUP(TABLA!F1230,BLIOTECAS!$C$1:$E$26,3,FALSE),"")</f>
        <v>Ciencias Experimentales</v>
      </c>
      <c r="D1230" s="209">
        <v>43970.576388888891</v>
      </c>
      <c r="E1230" s="209" t="s">
        <v>396</v>
      </c>
      <c r="F1230" t="s">
        <v>96</v>
      </c>
      <c r="G1230" t="s">
        <v>305</v>
      </c>
      <c r="H1230" t="s">
        <v>300</v>
      </c>
      <c r="I1230" t="s">
        <v>306</v>
      </c>
      <c r="J1230" t="s">
        <v>96</v>
      </c>
      <c r="K1230" t="s">
        <v>94</v>
      </c>
      <c r="L1230" t="s">
        <v>98</v>
      </c>
      <c r="S1230" t="s">
        <v>270</v>
      </c>
      <c r="T1230" t="s">
        <v>270</v>
      </c>
      <c r="U1230">
        <v>5</v>
      </c>
      <c r="V1230">
        <v>1</v>
      </c>
      <c r="W1230">
        <v>2</v>
      </c>
      <c r="X1230">
        <v>3</v>
      </c>
      <c r="Y1230">
        <v>4</v>
      </c>
      <c r="Z1230">
        <v>4</v>
      </c>
      <c r="AA1230">
        <v>4</v>
      </c>
      <c r="AB1230">
        <v>1</v>
      </c>
      <c r="AC1230">
        <v>4</v>
      </c>
      <c r="AD1230">
        <v>4</v>
      </c>
      <c r="AF1230">
        <v>4</v>
      </c>
      <c r="AG1230">
        <v>4</v>
      </c>
      <c r="AH1230">
        <v>3</v>
      </c>
      <c r="AI1230">
        <v>4</v>
      </c>
      <c r="AJ1230">
        <v>4</v>
      </c>
      <c r="AK1230" t="s">
        <v>26</v>
      </c>
      <c r="AL1230">
        <v>4</v>
      </c>
      <c r="AM1230">
        <v>5</v>
      </c>
      <c r="AN1230" t="s">
        <v>408</v>
      </c>
      <c r="AV1230" s="109" t="s">
        <v>270</v>
      </c>
      <c r="AW1230" t="s">
        <v>270</v>
      </c>
      <c r="AX1230" t="s">
        <v>25</v>
      </c>
      <c r="AY1230">
        <v>5</v>
      </c>
      <c r="AZ1230" s="109">
        <v>5</v>
      </c>
      <c r="BA1230" s="191" t="s">
        <v>311</v>
      </c>
      <c r="BB1230" t="s">
        <v>304</v>
      </c>
      <c r="BD1230">
        <f t="shared" si="89"/>
        <v>1</v>
      </c>
      <c r="BE1230">
        <f t="shared" si="88"/>
        <v>0</v>
      </c>
      <c r="BF1230">
        <f t="shared" si="88"/>
        <v>0</v>
      </c>
      <c r="BG1230">
        <f t="shared" si="88"/>
        <v>0</v>
      </c>
      <c r="BH1230">
        <f t="shared" si="88"/>
        <v>0</v>
      </c>
      <c r="BI1230">
        <f t="shared" si="88"/>
        <v>0</v>
      </c>
      <c r="BJ1230">
        <f t="shared" si="91"/>
        <v>1</v>
      </c>
      <c r="BK1230">
        <f t="shared" si="90"/>
        <v>0</v>
      </c>
      <c r="BL1230">
        <f t="shared" si="90"/>
        <v>1</v>
      </c>
      <c r="BM1230">
        <f t="shared" si="90"/>
        <v>1</v>
      </c>
      <c r="BN1230">
        <f t="shared" si="90"/>
        <v>0</v>
      </c>
      <c r="BO1230">
        <f t="shared" si="90"/>
        <v>0</v>
      </c>
      <c r="BP1230">
        <f t="shared" si="90"/>
        <v>0</v>
      </c>
    </row>
    <row r="1231" spans="3:68" x14ac:dyDescent="0.2">
      <c r="C1231" s="150" t="str">
        <f>IFERROR(VLOOKUP(TABLA!F1231,BLIOTECAS!$C$1:$E$26,3,FALSE),"")</f>
        <v>Ciencias Experimentales</v>
      </c>
      <c r="D1231" s="209">
        <v>43970.576388888891</v>
      </c>
      <c r="E1231" s="209" t="s">
        <v>396</v>
      </c>
      <c r="F1231" t="s">
        <v>94</v>
      </c>
      <c r="G1231" t="s">
        <v>300</v>
      </c>
      <c r="H1231" t="s">
        <v>397</v>
      </c>
      <c r="I1231" t="s">
        <v>315</v>
      </c>
      <c r="J1231" t="s">
        <v>94</v>
      </c>
      <c r="K1231" t="s">
        <v>98</v>
      </c>
      <c r="L1231" t="s">
        <v>309</v>
      </c>
      <c r="S1231" t="s">
        <v>26</v>
      </c>
      <c r="T1231" t="s">
        <v>270</v>
      </c>
      <c r="U1231">
        <v>2</v>
      </c>
      <c r="V1231">
        <v>2</v>
      </c>
      <c r="W1231">
        <v>2</v>
      </c>
      <c r="X1231">
        <v>5</v>
      </c>
      <c r="Y1231">
        <v>5</v>
      </c>
      <c r="Z1231">
        <v>5</v>
      </c>
      <c r="AA1231">
        <v>5</v>
      </c>
      <c r="AB1231">
        <v>2</v>
      </c>
      <c r="AC1231">
        <v>5</v>
      </c>
      <c r="AD1231">
        <v>5</v>
      </c>
      <c r="AF1231">
        <v>5</v>
      </c>
      <c r="AG1231">
        <v>5</v>
      </c>
      <c r="AH1231">
        <v>3</v>
      </c>
      <c r="AI1231">
        <v>3</v>
      </c>
      <c r="AJ1231">
        <v>4</v>
      </c>
      <c r="AK1231" t="s">
        <v>26</v>
      </c>
      <c r="AL1231">
        <v>4</v>
      </c>
      <c r="AM1231">
        <v>1</v>
      </c>
      <c r="AN1231" t="s">
        <v>325</v>
      </c>
      <c r="AV1231" s="109" t="s">
        <v>26</v>
      </c>
      <c r="AW1231" t="s">
        <v>26</v>
      </c>
      <c r="AY1231">
        <v>5</v>
      </c>
      <c r="AZ1231" s="109">
        <v>5</v>
      </c>
      <c r="BA1231" s="191" t="s">
        <v>311</v>
      </c>
      <c r="BB1231" t="s">
        <v>317</v>
      </c>
      <c r="BD1231">
        <f t="shared" si="89"/>
        <v>0</v>
      </c>
      <c r="BE1231">
        <f t="shared" si="88"/>
        <v>1</v>
      </c>
      <c r="BF1231">
        <f t="shared" si="88"/>
        <v>0</v>
      </c>
      <c r="BG1231">
        <f t="shared" si="88"/>
        <v>0</v>
      </c>
      <c r="BH1231">
        <f t="shared" si="88"/>
        <v>0</v>
      </c>
      <c r="BI1231">
        <f t="shared" si="88"/>
        <v>0</v>
      </c>
      <c r="BJ1231">
        <f t="shared" si="91"/>
        <v>1</v>
      </c>
      <c r="BK1231">
        <f t="shared" si="90"/>
        <v>0</v>
      </c>
      <c r="BL1231">
        <f t="shared" si="90"/>
        <v>0</v>
      </c>
      <c r="BM1231">
        <f t="shared" si="90"/>
        <v>0</v>
      </c>
      <c r="BN1231">
        <f t="shared" si="90"/>
        <v>0</v>
      </c>
      <c r="BO1231">
        <f t="shared" si="90"/>
        <v>0</v>
      </c>
      <c r="BP1231">
        <f t="shared" si="90"/>
        <v>0</v>
      </c>
    </row>
    <row r="1232" spans="3:68" x14ac:dyDescent="0.2">
      <c r="C1232" s="150" t="str">
        <f>IFERROR(VLOOKUP(TABLA!F1232,BLIOTECAS!$C$1:$E$26,3,FALSE),"")</f>
        <v>Humanidades</v>
      </c>
      <c r="D1232" s="209">
        <v>43970.576388888891</v>
      </c>
      <c r="E1232" s="209" t="s">
        <v>407</v>
      </c>
      <c r="F1232" t="s">
        <v>100</v>
      </c>
      <c r="G1232" t="s">
        <v>305</v>
      </c>
      <c r="H1232" t="s">
        <v>300</v>
      </c>
      <c r="I1232" t="s">
        <v>318</v>
      </c>
      <c r="J1232" t="s">
        <v>100</v>
      </c>
      <c r="K1232" t="s">
        <v>94</v>
      </c>
      <c r="L1232" t="s">
        <v>98</v>
      </c>
      <c r="M1232" t="s">
        <v>879</v>
      </c>
      <c r="S1232" t="s">
        <v>26</v>
      </c>
      <c r="T1232" t="s">
        <v>26</v>
      </c>
      <c r="U1232">
        <v>3</v>
      </c>
      <c r="V1232">
        <v>4</v>
      </c>
      <c r="W1232">
        <v>1</v>
      </c>
      <c r="X1232">
        <v>5</v>
      </c>
      <c r="Y1232">
        <v>5</v>
      </c>
      <c r="Z1232">
        <v>5</v>
      </c>
      <c r="AA1232">
        <v>2</v>
      </c>
      <c r="AB1232">
        <v>4</v>
      </c>
      <c r="AC1232">
        <v>1</v>
      </c>
      <c r="AD1232">
        <v>4</v>
      </c>
      <c r="AF1232">
        <v>2</v>
      </c>
      <c r="AG1232">
        <v>3</v>
      </c>
      <c r="AH1232">
        <v>1</v>
      </c>
      <c r="AI1232">
        <v>3</v>
      </c>
      <c r="AJ1232">
        <v>4</v>
      </c>
      <c r="AK1232" t="s">
        <v>26</v>
      </c>
      <c r="AL1232">
        <v>4</v>
      </c>
      <c r="AM1232">
        <v>2</v>
      </c>
      <c r="AN1232" t="s">
        <v>468</v>
      </c>
      <c r="AV1232" s="109" t="s">
        <v>270</v>
      </c>
      <c r="AW1232" t="s">
        <v>26</v>
      </c>
      <c r="AY1232">
        <v>3</v>
      </c>
      <c r="AZ1232" s="109">
        <v>3</v>
      </c>
      <c r="BA1232" s="191" t="s">
        <v>319</v>
      </c>
      <c r="BB1232" t="s">
        <v>317</v>
      </c>
      <c r="BC1232" t="s">
        <v>880</v>
      </c>
      <c r="BD1232">
        <f t="shared" si="89"/>
        <v>0</v>
      </c>
      <c r="BE1232">
        <f t="shared" si="88"/>
        <v>0</v>
      </c>
      <c r="BF1232">
        <f t="shared" si="88"/>
        <v>1</v>
      </c>
      <c r="BG1232">
        <f t="shared" si="88"/>
        <v>0</v>
      </c>
      <c r="BH1232">
        <f t="shared" si="88"/>
        <v>0</v>
      </c>
      <c r="BI1232">
        <f t="shared" si="88"/>
        <v>0</v>
      </c>
      <c r="BJ1232">
        <f t="shared" si="91"/>
        <v>1</v>
      </c>
      <c r="BK1232">
        <f t="shared" si="90"/>
        <v>1</v>
      </c>
      <c r="BL1232">
        <f t="shared" si="90"/>
        <v>1</v>
      </c>
      <c r="BM1232">
        <f t="shared" si="90"/>
        <v>1</v>
      </c>
      <c r="BN1232">
        <f t="shared" si="90"/>
        <v>1</v>
      </c>
      <c r="BO1232">
        <f t="shared" si="90"/>
        <v>0</v>
      </c>
      <c r="BP1232">
        <f t="shared" si="90"/>
        <v>0</v>
      </c>
    </row>
    <row r="1233" spans="3:68" x14ac:dyDescent="0.2">
      <c r="C1233" s="150" t="str">
        <f>IFERROR(VLOOKUP(TABLA!F1233,BLIOTECAS!$C$1:$E$26,3,FALSE),"")</f>
        <v>Ciencias Sociales</v>
      </c>
      <c r="D1233" s="209">
        <v>43970.575694444444</v>
      </c>
      <c r="E1233" s="209" t="s">
        <v>396</v>
      </c>
      <c r="F1233" t="s">
        <v>99</v>
      </c>
      <c r="G1233" t="s">
        <v>305</v>
      </c>
      <c r="H1233" t="s">
        <v>320</v>
      </c>
      <c r="I1233" t="s">
        <v>318</v>
      </c>
      <c r="J1233" t="s">
        <v>309</v>
      </c>
      <c r="M1233" t="s">
        <v>881</v>
      </c>
      <c r="S1233" t="s">
        <v>26</v>
      </c>
      <c r="T1233" t="s">
        <v>270</v>
      </c>
      <c r="U1233">
        <v>1</v>
      </c>
      <c r="V1233">
        <v>1</v>
      </c>
      <c r="W1233">
        <v>2</v>
      </c>
      <c r="X1233">
        <v>4</v>
      </c>
      <c r="Y1233">
        <v>2</v>
      </c>
      <c r="Z1233">
        <v>4</v>
      </c>
      <c r="AA1233">
        <v>5</v>
      </c>
      <c r="AB1233">
        <v>1</v>
      </c>
      <c r="AC1233">
        <v>3</v>
      </c>
      <c r="AD1233">
        <v>2</v>
      </c>
      <c r="AF1233">
        <v>3</v>
      </c>
      <c r="AG1233">
        <v>3</v>
      </c>
      <c r="AH1233">
        <v>4</v>
      </c>
      <c r="AI1233">
        <v>5</v>
      </c>
      <c r="AJ1233">
        <v>4</v>
      </c>
      <c r="AK1233" t="s">
        <v>26</v>
      </c>
      <c r="AL1233">
        <v>3</v>
      </c>
      <c r="AM1233">
        <v>1</v>
      </c>
      <c r="AN1233" t="s">
        <v>326</v>
      </c>
      <c r="AV1233" s="109" t="s">
        <v>270</v>
      </c>
      <c r="AW1233" t="s">
        <v>26</v>
      </c>
      <c r="AY1233">
        <v>5</v>
      </c>
      <c r="AZ1233" s="109">
        <v>5</v>
      </c>
      <c r="BA1233" s="191" t="s">
        <v>311</v>
      </c>
      <c r="BB1233" t="s">
        <v>308</v>
      </c>
      <c r="BD1233">
        <f t="shared" si="89"/>
        <v>0</v>
      </c>
      <c r="BE1233">
        <f t="shared" si="88"/>
        <v>0</v>
      </c>
      <c r="BF1233">
        <f t="shared" si="88"/>
        <v>1</v>
      </c>
      <c r="BG1233">
        <f t="shared" si="88"/>
        <v>0</v>
      </c>
      <c r="BH1233">
        <f t="shared" si="88"/>
        <v>0</v>
      </c>
      <c r="BI1233">
        <f t="shared" si="88"/>
        <v>0</v>
      </c>
      <c r="BJ1233">
        <f t="shared" si="91"/>
        <v>0</v>
      </c>
      <c r="BK1233">
        <f t="shared" si="90"/>
        <v>1</v>
      </c>
      <c r="BL1233">
        <f t="shared" si="90"/>
        <v>0</v>
      </c>
      <c r="BM1233">
        <f t="shared" si="90"/>
        <v>1</v>
      </c>
      <c r="BN1233">
        <f t="shared" si="90"/>
        <v>0</v>
      </c>
      <c r="BO1233">
        <f t="shared" si="90"/>
        <v>0</v>
      </c>
      <c r="BP1233">
        <f t="shared" si="90"/>
        <v>0</v>
      </c>
    </row>
    <row r="1234" spans="3:68" x14ac:dyDescent="0.2">
      <c r="C1234" s="150" t="str">
        <f>IFERROR(VLOOKUP(TABLA!F1234,BLIOTECAS!$C$1:$E$26,3,FALSE),"")</f>
        <v>Ciencias de la Salud</v>
      </c>
      <c r="D1234" s="209">
        <v>43970.575694444444</v>
      </c>
      <c r="E1234" s="209" t="s">
        <v>396</v>
      </c>
      <c r="F1234" t="s">
        <v>109</v>
      </c>
      <c r="G1234" t="s">
        <v>300</v>
      </c>
      <c r="H1234" t="s">
        <v>300</v>
      </c>
      <c r="I1234" t="s">
        <v>306</v>
      </c>
      <c r="J1234" t="s">
        <v>109</v>
      </c>
      <c r="K1234" t="s">
        <v>309</v>
      </c>
      <c r="S1234" t="s">
        <v>26</v>
      </c>
      <c r="T1234" t="s">
        <v>270</v>
      </c>
      <c r="U1234">
        <v>5</v>
      </c>
      <c r="V1234">
        <v>1</v>
      </c>
      <c r="W1234">
        <v>5</v>
      </c>
      <c r="X1234">
        <v>3</v>
      </c>
      <c r="Y1234">
        <v>5</v>
      </c>
      <c r="Z1234">
        <v>3</v>
      </c>
      <c r="AA1234">
        <v>5</v>
      </c>
      <c r="AB1234">
        <v>1</v>
      </c>
      <c r="AC1234">
        <v>3</v>
      </c>
      <c r="AD1234">
        <v>4</v>
      </c>
      <c r="AF1234">
        <v>3</v>
      </c>
      <c r="AG1234">
        <v>4</v>
      </c>
      <c r="AH1234">
        <v>3</v>
      </c>
      <c r="AI1234">
        <v>3</v>
      </c>
      <c r="AJ1234">
        <v>3</v>
      </c>
      <c r="AK1234" t="s">
        <v>26</v>
      </c>
      <c r="AL1234">
        <v>4</v>
      </c>
      <c r="AM1234">
        <v>3</v>
      </c>
      <c r="AN1234" t="s">
        <v>438</v>
      </c>
      <c r="AV1234" s="109" t="s">
        <v>270</v>
      </c>
      <c r="AW1234" t="s">
        <v>26</v>
      </c>
      <c r="AY1234">
        <v>3</v>
      </c>
      <c r="AZ1234" s="109">
        <v>3</v>
      </c>
      <c r="BA1234" s="191" t="s">
        <v>311</v>
      </c>
      <c r="BB1234" t="s">
        <v>308</v>
      </c>
      <c r="BD1234">
        <f t="shared" si="89"/>
        <v>1</v>
      </c>
      <c r="BE1234">
        <f t="shared" si="88"/>
        <v>0</v>
      </c>
      <c r="BF1234">
        <f t="shared" si="88"/>
        <v>0</v>
      </c>
      <c r="BG1234">
        <f t="shared" si="88"/>
        <v>0</v>
      </c>
      <c r="BH1234">
        <f t="shared" si="88"/>
        <v>0</v>
      </c>
      <c r="BI1234">
        <f t="shared" si="88"/>
        <v>0</v>
      </c>
      <c r="BJ1234">
        <f t="shared" si="91"/>
        <v>1</v>
      </c>
      <c r="BK1234">
        <f t="shared" si="90"/>
        <v>1</v>
      </c>
      <c r="BL1234">
        <f t="shared" si="90"/>
        <v>0</v>
      </c>
      <c r="BM1234">
        <f t="shared" si="90"/>
        <v>1</v>
      </c>
      <c r="BN1234">
        <f t="shared" si="90"/>
        <v>0</v>
      </c>
      <c r="BO1234">
        <f t="shared" si="90"/>
        <v>0</v>
      </c>
      <c r="BP1234">
        <f t="shared" si="90"/>
        <v>0</v>
      </c>
    </row>
    <row r="1235" spans="3:68" x14ac:dyDescent="0.2">
      <c r="C1235" s="150" t="str">
        <f>IFERROR(VLOOKUP(TABLA!F1235,BLIOTECAS!$C$1:$E$26,3,FALSE),"")</f>
        <v>Ciencias Experimentales</v>
      </c>
      <c r="D1235" s="209">
        <v>43970.575694444444</v>
      </c>
      <c r="E1235" s="209" t="s">
        <v>396</v>
      </c>
      <c r="F1235" t="s">
        <v>105</v>
      </c>
      <c r="G1235" t="s">
        <v>305</v>
      </c>
      <c r="H1235" t="s">
        <v>300</v>
      </c>
      <c r="I1235" t="s">
        <v>315</v>
      </c>
      <c r="J1235" t="s">
        <v>105</v>
      </c>
      <c r="K1235" t="s">
        <v>309</v>
      </c>
      <c r="L1235" t="s">
        <v>92</v>
      </c>
      <c r="S1235" t="s">
        <v>270</v>
      </c>
      <c r="T1235" t="s">
        <v>270</v>
      </c>
      <c r="U1235">
        <v>1</v>
      </c>
      <c r="V1235">
        <v>1</v>
      </c>
      <c r="W1235">
        <v>2</v>
      </c>
      <c r="X1235">
        <v>2</v>
      </c>
      <c r="Y1235">
        <v>4</v>
      </c>
      <c r="Z1235">
        <v>4</v>
      </c>
      <c r="AA1235">
        <v>4</v>
      </c>
      <c r="AB1235">
        <v>3</v>
      </c>
      <c r="AC1235">
        <v>5</v>
      </c>
      <c r="AD1235">
        <v>4</v>
      </c>
      <c r="AF1235">
        <v>4</v>
      </c>
      <c r="AG1235">
        <v>5</v>
      </c>
      <c r="AH1235">
        <v>4</v>
      </c>
      <c r="AI1235">
        <v>3</v>
      </c>
      <c r="AJ1235">
        <v>4</v>
      </c>
      <c r="AK1235" t="s">
        <v>26</v>
      </c>
      <c r="AL1235">
        <v>4</v>
      </c>
      <c r="AM1235">
        <v>1</v>
      </c>
      <c r="AN1235" t="s">
        <v>400</v>
      </c>
      <c r="AV1235" s="109" t="s">
        <v>26</v>
      </c>
      <c r="AW1235" t="s">
        <v>26</v>
      </c>
      <c r="AY1235">
        <v>5</v>
      </c>
      <c r="AZ1235" s="109">
        <v>5</v>
      </c>
      <c r="BA1235" s="191" t="s">
        <v>303</v>
      </c>
      <c r="BB1235" t="s">
        <v>304</v>
      </c>
      <c r="BD1235">
        <f t="shared" si="89"/>
        <v>0</v>
      </c>
      <c r="BE1235">
        <f t="shared" si="88"/>
        <v>1</v>
      </c>
      <c r="BF1235">
        <f t="shared" si="88"/>
        <v>0</v>
      </c>
      <c r="BG1235">
        <f t="shared" si="88"/>
        <v>0</v>
      </c>
      <c r="BH1235">
        <f t="shared" si="88"/>
        <v>0</v>
      </c>
      <c r="BI1235">
        <f t="shared" si="88"/>
        <v>0</v>
      </c>
      <c r="BJ1235">
        <f t="shared" si="91"/>
        <v>0</v>
      </c>
      <c r="BK1235">
        <f t="shared" si="90"/>
        <v>0</v>
      </c>
      <c r="BL1235">
        <f t="shared" si="90"/>
        <v>1</v>
      </c>
      <c r="BM1235">
        <f t="shared" si="90"/>
        <v>1</v>
      </c>
      <c r="BN1235">
        <f t="shared" si="90"/>
        <v>0</v>
      </c>
      <c r="BO1235">
        <f t="shared" si="90"/>
        <v>0</v>
      </c>
      <c r="BP1235">
        <f t="shared" si="90"/>
        <v>0</v>
      </c>
    </row>
    <row r="1236" spans="3:68" x14ac:dyDescent="0.2">
      <c r="C1236" s="150" t="str">
        <f>IFERROR(VLOOKUP(TABLA!F1236,BLIOTECAS!$C$1:$E$26,3,FALSE),"")</f>
        <v>Humanidades</v>
      </c>
      <c r="D1236" s="209">
        <v>43970.575694444444</v>
      </c>
      <c r="E1236" s="209" t="s">
        <v>396</v>
      </c>
      <c r="F1236" t="s">
        <v>102</v>
      </c>
      <c r="G1236" t="s">
        <v>397</v>
      </c>
      <c r="H1236" t="s">
        <v>320</v>
      </c>
      <c r="I1236" t="s">
        <v>306</v>
      </c>
      <c r="J1236" t="s">
        <v>309</v>
      </c>
      <c r="K1236" t="s">
        <v>310</v>
      </c>
      <c r="L1236" t="s">
        <v>103</v>
      </c>
      <c r="S1236" t="s">
        <v>26</v>
      </c>
      <c r="T1236" t="s">
        <v>26</v>
      </c>
      <c r="U1236">
        <v>2</v>
      </c>
      <c r="V1236">
        <v>1</v>
      </c>
      <c r="W1236">
        <v>2</v>
      </c>
      <c r="X1236">
        <v>4</v>
      </c>
      <c r="Y1236">
        <v>5</v>
      </c>
      <c r="Z1236">
        <v>5</v>
      </c>
      <c r="AA1236">
        <v>5</v>
      </c>
      <c r="AB1236">
        <v>2</v>
      </c>
      <c r="AC1236">
        <v>3</v>
      </c>
      <c r="AD1236">
        <v>4</v>
      </c>
      <c r="AF1236">
        <v>4</v>
      </c>
      <c r="AG1236">
        <v>4</v>
      </c>
      <c r="AH1236">
        <v>4</v>
      </c>
      <c r="AI1236">
        <v>3</v>
      </c>
      <c r="AJ1236">
        <v>4</v>
      </c>
      <c r="AK1236" t="s">
        <v>26</v>
      </c>
      <c r="AL1236">
        <v>3</v>
      </c>
      <c r="AM1236">
        <v>3</v>
      </c>
      <c r="AN1236" t="s">
        <v>354</v>
      </c>
      <c r="AV1236" s="109" t="s">
        <v>270</v>
      </c>
      <c r="AW1236" t="s">
        <v>26</v>
      </c>
      <c r="AY1236">
        <v>4</v>
      </c>
      <c r="AZ1236" s="109">
        <v>4</v>
      </c>
      <c r="BA1236" s="191" t="s">
        <v>311</v>
      </c>
      <c r="BB1236" t="s">
        <v>317</v>
      </c>
      <c r="BD1236">
        <f t="shared" si="89"/>
        <v>1</v>
      </c>
      <c r="BE1236">
        <f t="shared" si="88"/>
        <v>0</v>
      </c>
      <c r="BF1236">
        <f t="shared" si="88"/>
        <v>0</v>
      </c>
      <c r="BG1236">
        <f t="shared" si="88"/>
        <v>0</v>
      </c>
      <c r="BH1236">
        <f t="shared" si="88"/>
        <v>0</v>
      </c>
      <c r="BI1236">
        <f t="shared" si="88"/>
        <v>0</v>
      </c>
      <c r="BJ1236">
        <f t="shared" si="91"/>
        <v>1</v>
      </c>
      <c r="BK1236">
        <f t="shared" si="90"/>
        <v>0</v>
      </c>
      <c r="BL1236">
        <f t="shared" si="90"/>
        <v>0</v>
      </c>
      <c r="BM1236">
        <f t="shared" si="90"/>
        <v>1</v>
      </c>
      <c r="BN1236">
        <f t="shared" si="90"/>
        <v>0</v>
      </c>
      <c r="BO1236">
        <f t="shared" si="90"/>
        <v>0</v>
      </c>
      <c r="BP1236">
        <f t="shared" si="90"/>
        <v>0</v>
      </c>
    </row>
    <row r="1237" spans="3:68" x14ac:dyDescent="0.2">
      <c r="C1237" s="150" t="str">
        <f>IFERROR(VLOOKUP(TABLA!F1237,BLIOTECAS!$C$1:$E$26,3,FALSE),"")</f>
        <v>Humanidades</v>
      </c>
      <c r="D1237" s="209">
        <v>43970.575694444444</v>
      </c>
      <c r="E1237" s="209" t="s">
        <v>396</v>
      </c>
      <c r="F1237" t="s">
        <v>100</v>
      </c>
      <c r="G1237" t="s">
        <v>305</v>
      </c>
      <c r="H1237" t="s">
        <v>300</v>
      </c>
      <c r="I1237" t="s">
        <v>306</v>
      </c>
      <c r="J1237" t="s">
        <v>100</v>
      </c>
      <c r="S1237" t="s">
        <v>270</v>
      </c>
      <c r="T1237" t="s">
        <v>270</v>
      </c>
      <c r="U1237">
        <v>4</v>
      </c>
      <c r="V1237">
        <v>2</v>
      </c>
      <c r="W1237">
        <v>4</v>
      </c>
      <c r="X1237">
        <v>1</v>
      </c>
      <c r="Y1237">
        <v>4</v>
      </c>
      <c r="Z1237">
        <v>5</v>
      </c>
      <c r="AA1237">
        <v>5</v>
      </c>
      <c r="AB1237">
        <v>4</v>
      </c>
      <c r="AC1237">
        <v>4</v>
      </c>
      <c r="AD1237">
        <v>4</v>
      </c>
      <c r="AF1237">
        <v>4</v>
      </c>
      <c r="AG1237">
        <v>4</v>
      </c>
      <c r="AH1237">
        <v>3</v>
      </c>
      <c r="AI1237">
        <v>2</v>
      </c>
      <c r="AJ1237">
        <v>5</v>
      </c>
      <c r="AK1237" t="s">
        <v>26</v>
      </c>
      <c r="AL1237">
        <v>5</v>
      </c>
      <c r="AM1237">
        <v>2</v>
      </c>
      <c r="AN1237" t="s">
        <v>345</v>
      </c>
      <c r="AV1237" s="109" t="s">
        <v>270</v>
      </c>
      <c r="AW1237" t="s">
        <v>26</v>
      </c>
      <c r="AY1237">
        <v>3</v>
      </c>
      <c r="AZ1237" s="109">
        <v>3</v>
      </c>
      <c r="BA1237" s="191" t="s">
        <v>311</v>
      </c>
      <c r="BB1237" t="s">
        <v>317</v>
      </c>
      <c r="BD1237">
        <f t="shared" si="89"/>
        <v>1</v>
      </c>
      <c r="BE1237">
        <f t="shared" si="88"/>
        <v>0</v>
      </c>
      <c r="BF1237">
        <f t="shared" si="88"/>
        <v>0</v>
      </c>
      <c r="BG1237">
        <f t="shared" ref="BE1237:BI1288" si="92">IF(IFERROR(FIND(BG$1,$I1237,1),0)&lt;&gt;0,1,0)</f>
        <v>0</v>
      </c>
      <c r="BH1237">
        <f t="shared" si="92"/>
        <v>0</v>
      </c>
      <c r="BI1237">
        <f t="shared" si="92"/>
        <v>0</v>
      </c>
      <c r="BJ1237">
        <f t="shared" si="91"/>
        <v>0</v>
      </c>
      <c r="BK1237">
        <f t="shared" si="90"/>
        <v>0</v>
      </c>
      <c r="BL1237">
        <f t="shared" si="90"/>
        <v>0</v>
      </c>
      <c r="BM1237">
        <f t="shared" si="90"/>
        <v>1</v>
      </c>
      <c r="BN1237">
        <f t="shared" si="90"/>
        <v>0</v>
      </c>
      <c r="BO1237">
        <f t="shared" si="90"/>
        <v>0</v>
      </c>
      <c r="BP1237">
        <f t="shared" si="90"/>
        <v>0</v>
      </c>
    </row>
    <row r="1238" spans="3:68" x14ac:dyDescent="0.2">
      <c r="C1238" s="150" t="str">
        <f>IFERROR(VLOOKUP(TABLA!F1238,BLIOTECAS!$C$1:$E$26,3,FALSE),"")</f>
        <v>Ciencias Sociales</v>
      </c>
      <c r="D1238" s="209">
        <v>43970.575694444444</v>
      </c>
      <c r="E1238" s="209" t="s">
        <v>396</v>
      </c>
      <c r="F1238" t="s">
        <v>97</v>
      </c>
      <c r="G1238" t="s">
        <v>301</v>
      </c>
      <c r="H1238" t="s">
        <v>300</v>
      </c>
      <c r="I1238" t="s">
        <v>306</v>
      </c>
      <c r="J1238" t="s">
        <v>97</v>
      </c>
      <c r="K1238" t="s">
        <v>309</v>
      </c>
      <c r="M1238" t="s">
        <v>882</v>
      </c>
      <c r="S1238" t="s">
        <v>270</v>
      </c>
      <c r="T1238" t="s">
        <v>270</v>
      </c>
      <c r="U1238">
        <v>3</v>
      </c>
      <c r="V1238">
        <v>2</v>
      </c>
      <c r="W1238">
        <v>3</v>
      </c>
      <c r="X1238">
        <v>3</v>
      </c>
      <c r="Y1238">
        <v>4</v>
      </c>
      <c r="Z1238">
        <v>5</v>
      </c>
      <c r="AA1238">
        <v>4</v>
      </c>
      <c r="AB1238">
        <v>3</v>
      </c>
      <c r="AC1238">
        <v>3</v>
      </c>
      <c r="AD1238">
        <v>4</v>
      </c>
      <c r="AF1238">
        <v>3</v>
      </c>
      <c r="AG1238">
        <v>3</v>
      </c>
      <c r="AH1238">
        <v>4</v>
      </c>
      <c r="AI1238">
        <v>2</v>
      </c>
      <c r="AJ1238">
        <v>3</v>
      </c>
      <c r="AK1238" t="s">
        <v>26</v>
      </c>
      <c r="AL1238">
        <v>3</v>
      </c>
      <c r="AM1238">
        <v>3</v>
      </c>
      <c r="AN1238" t="s">
        <v>408</v>
      </c>
      <c r="AV1238" s="109" t="s">
        <v>26</v>
      </c>
      <c r="AW1238" t="s">
        <v>26</v>
      </c>
      <c r="AY1238">
        <v>3</v>
      </c>
      <c r="AZ1238" s="109">
        <v>4</v>
      </c>
      <c r="BA1238" s="191" t="s">
        <v>311</v>
      </c>
      <c r="BB1238" t="s">
        <v>308</v>
      </c>
      <c r="BD1238">
        <f t="shared" si="89"/>
        <v>1</v>
      </c>
      <c r="BE1238">
        <f t="shared" si="92"/>
        <v>0</v>
      </c>
      <c r="BF1238">
        <f t="shared" si="92"/>
        <v>0</v>
      </c>
      <c r="BG1238">
        <f t="shared" si="92"/>
        <v>0</v>
      </c>
      <c r="BH1238">
        <f t="shared" si="92"/>
        <v>0</v>
      </c>
      <c r="BI1238">
        <f t="shared" si="92"/>
        <v>0</v>
      </c>
      <c r="BJ1238">
        <f t="shared" si="91"/>
        <v>1</v>
      </c>
      <c r="BK1238">
        <f t="shared" si="90"/>
        <v>0</v>
      </c>
      <c r="BL1238">
        <f t="shared" si="90"/>
        <v>1</v>
      </c>
      <c r="BM1238">
        <f t="shared" si="90"/>
        <v>1</v>
      </c>
      <c r="BN1238">
        <f t="shared" si="90"/>
        <v>0</v>
      </c>
      <c r="BO1238">
        <f t="shared" si="90"/>
        <v>0</v>
      </c>
      <c r="BP1238">
        <f t="shared" si="90"/>
        <v>0</v>
      </c>
    </row>
    <row r="1239" spans="3:68" x14ac:dyDescent="0.2">
      <c r="C1239" s="150" t="str">
        <f>IFERROR(VLOOKUP(TABLA!F1239,BLIOTECAS!$C$1:$E$26,3,FALSE),"")</f>
        <v>Ciencias de la Salud</v>
      </c>
      <c r="D1239" s="209">
        <v>43970.575694444444</v>
      </c>
      <c r="E1239" s="209" t="s">
        <v>396</v>
      </c>
      <c r="F1239" t="s">
        <v>222</v>
      </c>
      <c r="G1239" t="s">
        <v>301</v>
      </c>
      <c r="H1239" t="s">
        <v>320</v>
      </c>
      <c r="I1239" t="s">
        <v>306</v>
      </c>
      <c r="J1239" t="s">
        <v>222</v>
      </c>
      <c r="K1239" t="s">
        <v>107</v>
      </c>
      <c r="L1239" t="s">
        <v>106</v>
      </c>
      <c r="M1239" t="s">
        <v>883</v>
      </c>
      <c r="S1239" t="s">
        <v>26</v>
      </c>
      <c r="T1239" t="s">
        <v>270</v>
      </c>
      <c r="U1239">
        <v>2</v>
      </c>
      <c r="V1239">
        <v>1</v>
      </c>
      <c r="W1239">
        <v>1</v>
      </c>
      <c r="X1239">
        <v>1</v>
      </c>
      <c r="Y1239">
        <v>5</v>
      </c>
      <c r="Z1239">
        <v>4</v>
      </c>
      <c r="AA1239">
        <v>5</v>
      </c>
      <c r="AB1239">
        <v>1</v>
      </c>
      <c r="AC1239">
        <v>4</v>
      </c>
      <c r="AD1239">
        <v>3</v>
      </c>
      <c r="AF1239">
        <v>3</v>
      </c>
      <c r="AG1239">
        <v>5</v>
      </c>
      <c r="AH1239">
        <v>3</v>
      </c>
      <c r="AI1239">
        <v>3</v>
      </c>
      <c r="AJ1239">
        <v>4</v>
      </c>
      <c r="AK1239" t="s">
        <v>270</v>
      </c>
      <c r="AL1239">
        <v>3</v>
      </c>
      <c r="AM1239">
        <v>3</v>
      </c>
      <c r="AN1239" t="s">
        <v>400</v>
      </c>
      <c r="AV1239" s="109" t="s">
        <v>270</v>
      </c>
      <c r="AW1239" t="s">
        <v>270</v>
      </c>
      <c r="AX1239" t="s">
        <v>25</v>
      </c>
      <c r="AY1239">
        <v>5</v>
      </c>
      <c r="AZ1239" s="109">
        <v>4</v>
      </c>
      <c r="BA1239" s="191" t="s">
        <v>303</v>
      </c>
      <c r="BB1239" t="s">
        <v>304</v>
      </c>
      <c r="BC1239" t="s">
        <v>884</v>
      </c>
      <c r="BD1239">
        <f t="shared" si="89"/>
        <v>1</v>
      </c>
      <c r="BE1239">
        <f t="shared" si="92"/>
        <v>0</v>
      </c>
      <c r="BF1239">
        <f t="shared" si="92"/>
        <v>0</v>
      </c>
      <c r="BG1239">
        <f t="shared" si="92"/>
        <v>0</v>
      </c>
      <c r="BH1239">
        <f t="shared" si="92"/>
        <v>0</v>
      </c>
      <c r="BI1239">
        <f t="shared" si="92"/>
        <v>0</v>
      </c>
      <c r="BJ1239">
        <f t="shared" si="91"/>
        <v>0</v>
      </c>
      <c r="BK1239">
        <f t="shared" si="90"/>
        <v>0</v>
      </c>
      <c r="BL1239">
        <f t="shared" si="90"/>
        <v>1</v>
      </c>
      <c r="BM1239">
        <f t="shared" si="90"/>
        <v>1</v>
      </c>
      <c r="BN1239">
        <f t="shared" si="90"/>
        <v>0</v>
      </c>
      <c r="BO1239">
        <f t="shared" si="90"/>
        <v>0</v>
      </c>
      <c r="BP1239">
        <f t="shared" si="90"/>
        <v>0</v>
      </c>
    </row>
    <row r="1240" spans="3:68" x14ac:dyDescent="0.2">
      <c r="C1240" s="150" t="str">
        <f>IFERROR(VLOOKUP(TABLA!F1240,BLIOTECAS!$C$1:$E$26,3,FALSE),"")</f>
        <v/>
      </c>
      <c r="D1240" s="209">
        <v>43970.574999999997</v>
      </c>
      <c r="E1240" s="209" t="s">
        <v>396</v>
      </c>
      <c r="F1240" t="s">
        <v>85</v>
      </c>
      <c r="G1240" t="s">
        <v>305</v>
      </c>
      <c r="H1240" t="s">
        <v>320</v>
      </c>
      <c r="I1240" t="s">
        <v>306</v>
      </c>
      <c r="J1240" t="s">
        <v>90</v>
      </c>
      <c r="K1240" t="s">
        <v>109</v>
      </c>
      <c r="L1240" t="s">
        <v>84</v>
      </c>
      <c r="S1240" t="s">
        <v>270</v>
      </c>
      <c r="T1240" t="s">
        <v>270</v>
      </c>
      <c r="U1240">
        <v>2</v>
      </c>
      <c r="V1240">
        <v>2</v>
      </c>
      <c r="W1240">
        <v>1</v>
      </c>
      <c r="X1240">
        <v>4</v>
      </c>
      <c r="Y1240">
        <v>1</v>
      </c>
      <c r="Z1240">
        <v>1</v>
      </c>
      <c r="AA1240">
        <v>5</v>
      </c>
      <c r="AB1240">
        <v>1</v>
      </c>
      <c r="AC1240">
        <v>4</v>
      </c>
      <c r="AD1240">
        <v>3</v>
      </c>
      <c r="AF1240">
        <v>3</v>
      </c>
      <c r="AG1240">
        <v>3</v>
      </c>
      <c r="AH1240">
        <v>3</v>
      </c>
      <c r="AI1240">
        <v>3</v>
      </c>
      <c r="AJ1240">
        <v>3</v>
      </c>
      <c r="AK1240" t="s">
        <v>26</v>
      </c>
      <c r="AL1240">
        <v>3</v>
      </c>
      <c r="AM1240">
        <v>1</v>
      </c>
      <c r="AN1240" t="s">
        <v>307</v>
      </c>
      <c r="AV1240" s="109" t="s">
        <v>26</v>
      </c>
      <c r="AY1240">
        <v>4</v>
      </c>
      <c r="AZ1240" s="109">
        <v>5</v>
      </c>
      <c r="BA1240" s="191" t="s">
        <v>311</v>
      </c>
      <c r="BB1240" t="s">
        <v>308</v>
      </c>
      <c r="BD1240">
        <f t="shared" si="89"/>
        <v>1</v>
      </c>
      <c r="BE1240">
        <f t="shared" si="92"/>
        <v>0</v>
      </c>
      <c r="BF1240">
        <f t="shared" si="92"/>
        <v>0</v>
      </c>
      <c r="BG1240">
        <f t="shared" si="92"/>
        <v>0</v>
      </c>
      <c r="BH1240">
        <f t="shared" si="92"/>
        <v>0</v>
      </c>
      <c r="BI1240">
        <f t="shared" si="92"/>
        <v>0</v>
      </c>
      <c r="BJ1240">
        <f t="shared" si="91"/>
        <v>0</v>
      </c>
      <c r="BK1240">
        <f t="shared" si="90"/>
        <v>0</v>
      </c>
      <c r="BL1240">
        <f t="shared" si="90"/>
        <v>0</v>
      </c>
      <c r="BM1240">
        <f t="shared" si="90"/>
        <v>0</v>
      </c>
      <c r="BN1240">
        <f t="shared" si="90"/>
        <v>0</v>
      </c>
      <c r="BO1240">
        <f t="shared" si="90"/>
        <v>1</v>
      </c>
      <c r="BP1240">
        <f t="shared" si="90"/>
        <v>0</v>
      </c>
    </row>
    <row r="1241" spans="3:68" x14ac:dyDescent="0.2">
      <c r="C1241" s="150" t="str">
        <f>IFERROR(VLOOKUP(TABLA!F1241,BLIOTECAS!$C$1:$E$26,3,FALSE),"")</f>
        <v>Ciencias Sociales</v>
      </c>
      <c r="D1241" s="209">
        <v>43970.574999999997</v>
      </c>
      <c r="E1241" s="209" t="s">
        <v>396</v>
      </c>
      <c r="F1241" t="s">
        <v>99</v>
      </c>
      <c r="G1241" t="s">
        <v>301</v>
      </c>
      <c r="H1241" t="s">
        <v>305</v>
      </c>
      <c r="I1241" t="s">
        <v>306</v>
      </c>
      <c r="J1241" t="s">
        <v>309</v>
      </c>
      <c r="K1241" t="s">
        <v>309</v>
      </c>
      <c r="L1241" t="s">
        <v>309</v>
      </c>
      <c r="S1241" t="s">
        <v>270</v>
      </c>
      <c r="T1241" t="s">
        <v>270</v>
      </c>
      <c r="U1241">
        <v>4</v>
      </c>
      <c r="V1241">
        <v>2</v>
      </c>
      <c r="W1241">
        <v>4</v>
      </c>
      <c r="X1241">
        <v>1</v>
      </c>
      <c r="Y1241">
        <v>3</v>
      </c>
      <c r="Z1241">
        <v>1</v>
      </c>
      <c r="AA1241">
        <v>3</v>
      </c>
      <c r="AB1241">
        <v>4</v>
      </c>
      <c r="AC1241">
        <v>3</v>
      </c>
      <c r="AD1241">
        <v>4</v>
      </c>
      <c r="AF1241">
        <v>4</v>
      </c>
      <c r="AG1241">
        <v>4</v>
      </c>
      <c r="AH1241">
        <v>3</v>
      </c>
      <c r="AI1241">
        <v>4</v>
      </c>
      <c r="AJ1241">
        <v>4</v>
      </c>
      <c r="AK1241" t="s">
        <v>26</v>
      </c>
      <c r="AL1241">
        <v>3</v>
      </c>
      <c r="AM1241">
        <v>3</v>
      </c>
      <c r="AN1241" t="s">
        <v>400</v>
      </c>
      <c r="AV1241" s="109" t="s">
        <v>270</v>
      </c>
      <c r="AW1241" t="s">
        <v>270</v>
      </c>
      <c r="AX1241" t="s">
        <v>313</v>
      </c>
      <c r="AY1241">
        <v>3</v>
      </c>
      <c r="AZ1241" s="109">
        <v>4</v>
      </c>
      <c r="BA1241" s="191" t="s">
        <v>311</v>
      </c>
      <c r="BB1241" t="s">
        <v>308</v>
      </c>
      <c r="BD1241">
        <f t="shared" si="89"/>
        <v>1</v>
      </c>
      <c r="BE1241">
        <f t="shared" si="92"/>
        <v>0</v>
      </c>
      <c r="BF1241">
        <f t="shared" si="92"/>
        <v>0</v>
      </c>
      <c r="BG1241">
        <f t="shared" si="92"/>
        <v>0</v>
      </c>
      <c r="BH1241">
        <f t="shared" si="92"/>
        <v>0</v>
      </c>
      <c r="BI1241">
        <f t="shared" si="92"/>
        <v>0</v>
      </c>
      <c r="BJ1241">
        <f t="shared" si="91"/>
        <v>0</v>
      </c>
      <c r="BK1241">
        <f t="shared" si="90"/>
        <v>0</v>
      </c>
      <c r="BL1241">
        <f t="shared" si="90"/>
        <v>1</v>
      </c>
      <c r="BM1241">
        <f t="shared" si="90"/>
        <v>1</v>
      </c>
      <c r="BN1241">
        <f t="shared" si="90"/>
        <v>0</v>
      </c>
      <c r="BO1241">
        <f t="shared" si="90"/>
        <v>0</v>
      </c>
      <c r="BP1241">
        <f t="shared" si="90"/>
        <v>0</v>
      </c>
    </row>
    <row r="1242" spans="3:68" x14ac:dyDescent="0.2">
      <c r="C1242" s="150" t="str">
        <f>IFERROR(VLOOKUP(TABLA!F1242,BLIOTECAS!$C$1:$E$26,3,FALSE),"")</f>
        <v>Ciencias Sociales</v>
      </c>
      <c r="D1242" s="209">
        <v>43970.574999999997</v>
      </c>
      <c r="E1242" s="209" t="s">
        <v>396</v>
      </c>
      <c r="F1242" t="s">
        <v>92</v>
      </c>
      <c r="G1242" t="s">
        <v>300</v>
      </c>
      <c r="H1242" t="s">
        <v>320</v>
      </c>
      <c r="I1242" t="s">
        <v>306</v>
      </c>
      <c r="J1242" t="s">
        <v>92</v>
      </c>
      <c r="K1242" t="s">
        <v>309</v>
      </c>
      <c r="L1242" t="s">
        <v>222</v>
      </c>
      <c r="M1242" t="s">
        <v>339</v>
      </c>
      <c r="S1242" t="s">
        <v>26</v>
      </c>
      <c r="T1242" t="s">
        <v>270</v>
      </c>
      <c r="U1242">
        <v>3</v>
      </c>
      <c r="V1242">
        <v>1</v>
      </c>
      <c r="W1242">
        <v>3</v>
      </c>
      <c r="X1242">
        <v>4</v>
      </c>
      <c r="Y1242">
        <v>5</v>
      </c>
      <c r="Z1242">
        <v>5</v>
      </c>
      <c r="AA1242">
        <v>5</v>
      </c>
      <c r="AB1242">
        <v>1</v>
      </c>
      <c r="AC1242">
        <v>4</v>
      </c>
      <c r="AD1242">
        <v>3</v>
      </c>
      <c r="AF1242">
        <v>3</v>
      </c>
      <c r="AG1242">
        <v>5</v>
      </c>
      <c r="AH1242">
        <v>5</v>
      </c>
      <c r="AI1242">
        <v>3</v>
      </c>
      <c r="AJ1242">
        <v>4</v>
      </c>
      <c r="AK1242" t="s">
        <v>26</v>
      </c>
      <c r="AL1242">
        <v>3</v>
      </c>
      <c r="AM1242">
        <v>4</v>
      </c>
      <c r="AN1242" t="s">
        <v>354</v>
      </c>
      <c r="AV1242" s="109" t="s">
        <v>26</v>
      </c>
      <c r="AW1242" t="s">
        <v>26</v>
      </c>
      <c r="AY1242">
        <v>5</v>
      </c>
      <c r="AZ1242" s="109">
        <v>5</v>
      </c>
      <c r="BA1242" s="191" t="s">
        <v>319</v>
      </c>
      <c r="BB1242" t="s">
        <v>317</v>
      </c>
      <c r="BD1242">
        <f t="shared" si="89"/>
        <v>1</v>
      </c>
      <c r="BE1242">
        <f t="shared" si="92"/>
        <v>0</v>
      </c>
      <c r="BF1242">
        <f t="shared" si="92"/>
        <v>0</v>
      </c>
      <c r="BG1242">
        <f t="shared" si="92"/>
        <v>0</v>
      </c>
      <c r="BH1242">
        <f t="shared" si="92"/>
        <v>0</v>
      </c>
      <c r="BI1242">
        <f t="shared" si="92"/>
        <v>0</v>
      </c>
      <c r="BJ1242">
        <f t="shared" si="91"/>
        <v>1</v>
      </c>
      <c r="BK1242">
        <f t="shared" si="90"/>
        <v>0</v>
      </c>
      <c r="BL1242">
        <f t="shared" si="90"/>
        <v>0</v>
      </c>
      <c r="BM1242">
        <f t="shared" si="90"/>
        <v>1</v>
      </c>
      <c r="BN1242">
        <f t="shared" si="90"/>
        <v>0</v>
      </c>
      <c r="BO1242">
        <f t="shared" si="90"/>
        <v>0</v>
      </c>
      <c r="BP1242">
        <f t="shared" si="90"/>
        <v>0</v>
      </c>
    </row>
    <row r="1243" spans="3:68" x14ac:dyDescent="0.2">
      <c r="C1243" s="150" t="str">
        <f>IFERROR(VLOOKUP(TABLA!F1243,BLIOTECAS!$C$1:$E$26,3,FALSE),"")</f>
        <v>Ciencias Experimentales</v>
      </c>
      <c r="D1243" s="209">
        <v>43970.574999999997</v>
      </c>
      <c r="E1243" s="209" t="s">
        <v>396</v>
      </c>
      <c r="F1243" t="s">
        <v>96</v>
      </c>
      <c r="G1243" t="s">
        <v>301</v>
      </c>
      <c r="H1243" t="s">
        <v>300</v>
      </c>
      <c r="I1243" t="s">
        <v>306</v>
      </c>
      <c r="J1243" t="s">
        <v>96</v>
      </c>
      <c r="K1243" t="s">
        <v>94</v>
      </c>
      <c r="L1243" t="s">
        <v>309</v>
      </c>
      <c r="S1243" t="s">
        <v>26</v>
      </c>
      <c r="T1243" t="s">
        <v>270</v>
      </c>
      <c r="U1243">
        <v>4</v>
      </c>
      <c r="V1243">
        <v>2</v>
      </c>
      <c r="W1243">
        <v>2</v>
      </c>
      <c r="X1243">
        <v>4</v>
      </c>
      <c r="Y1243">
        <v>3</v>
      </c>
      <c r="Z1243">
        <v>1</v>
      </c>
      <c r="AA1243">
        <v>4</v>
      </c>
      <c r="AB1243">
        <v>4</v>
      </c>
      <c r="AC1243">
        <v>4</v>
      </c>
      <c r="AD1243">
        <v>3</v>
      </c>
      <c r="AF1243">
        <v>5</v>
      </c>
      <c r="AG1243">
        <v>5</v>
      </c>
      <c r="AH1243">
        <v>2</v>
      </c>
      <c r="AI1243">
        <v>3</v>
      </c>
      <c r="AJ1243">
        <v>2</v>
      </c>
      <c r="AK1243" t="s">
        <v>26</v>
      </c>
      <c r="AL1243">
        <v>3</v>
      </c>
      <c r="AM1243">
        <v>4</v>
      </c>
      <c r="AN1243" t="s">
        <v>438</v>
      </c>
      <c r="AV1243" s="109" t="s">
        <v>26</v>
      </c>
      <c r="AW1243" t="s">
        <v>270</v>
      </c>
      <c r="AX1243" t="s">
        <v>313</v>
      </c>
      <c r="AY1243">
        <v>4</v>
      </c>
      <c r="AZ1243" s="109">
        <v>4</v>
      </c>
      <c r="BA1243" s="191" t="s">
        <v>311</v>
      </c>
      <c r="BB1243" t="s">
        <v>308</v>
      </c>
      <c r="BD1243">
        <f t="shared" si="89"/>
        <v>1</v>
      </c>
      <c r="BE1243">
        <f t="shared" si="92"/>
        <v>0</v>
      </c>
      <c r="BF1243">
        <f t="shared" si="92"/>
        <v>0</v>
      </c>
      <c r="BG1243">
        <f t="shared" si="92"/>
        <v>0</v>
      </c>
      <c r="BH1243">
        <f t="shared" si="92"/>
        <v>0</v>
      </c>
      <c r="BI1243">
        <f t="shared" si="92"/>
        <v>0</v>
      </c>
      <c r="BJ1243">
        <f t="shared" si="91"/>
        <v>1</v>
      </c>
      <c r="BK1243">
        <f t="shared" si="90"/>
        <v>1</v>
      </c>
      <c r="BL1243">
        <f t="shared" ref="BK1243:BP1285" si="93">IF(IFERROR(FIND(BL$1,$AN1243,1),0)&lt;&gt;0,1,0)</f>
        <v>0</v>
      </c>
      <c r="BM1243">
        <f t="shared" si="93"/>
        <v>1</v>
      </c>
      <c r="BN1243">
        <f t="shared" si="93"/>
        <v>0</v>
      </c>
      <c r="BO1243">
        <f t="shared" si="93"/>
        <v>0</v>
      </c>
      <c r="BP1243">
        <f t="shared" si="93"/>
        <v>0</v>
      </c>
    </row>
    <row r="1244" spans="3:68" x14ac:dyDescent="0.2">
      <c r="C1244" s="150" t="str">
        <f>IFERROR(VLOOKUP(TABLA!F1244,BLIOTECAS!$C$1:$E$26,3,FALSE),"")</f>
        <v>Ciencias Experimentales</v>
      </c>
      <c r="D1244" s="209">
        <v>43970.574999999997</v>
      </c>
      <c r="E1244" s="209" t="s">
        <v>396</v>
      </c>
      <c r="F1244" t="s">
        <v>105</v>
      </c>
      <c r="G1244" t="s">
        <v>301</v>
      </c>
      <c r="H1244" t="s">
        <v>300</v>
      </c>
      <c r="I1244" t="s">
        <v>306</v>
      </c>
      <c r="J1244" t="s">
        <v>105</v>
      </c>
      <c r="S1244" t="s">
        <v>26</v>
      </c>
      <c r="T1244" t="s">
        <v>26</v>
      </c>
      <c r="U1244">
        <v>5</v>
      </c>
      <c r="V1244">
        <v>1</v>
      </c>
      <c r="W1244">
        <v>2</v>
      </c>
      <c r="X1244">
        <v>4</v>
      </c>
      <c r="Y1244">
        <v>1</v>
      </c>
      <c r="Z1244">
        <v>5</v>
      </c>
      <c r="AA1244">
        <v>4</v>
      </c>
      <c r="AB1244">
        <v>1</v>
      </c>
      <c r="AC1244">
        <v>3</v>
      </c>
      <c r="AD1244">
        <v>2</v>
      </c>
      <c r="AF1244">
        <v>4</v>
      </c>
      <c r="AG1244">
        <v>5</v>
      </c>
      <c r="AH1244">
        <v>2</v>
      </c>
      <c r="AI1244">
        <v>4</v>
      </c>
      <c r="AJ1244">
        <v>3</v>
      </c>
      <c r="AK1244" t="s">
        <v>270</v>
      </c>
      <c r="AL1244">
        <v>3</v>
      </c>
      <c r="AM1244">
        <v>2</v>
      </c>
      <c r="AN1244" t="s">
        <v>424</v>
      </c>
      <c r="AV1244" s="109" t="s">
        <v>26</v>
      </c>
      <c r="AW1244" t="s">
        <v>26</v>
      </c>
      <c r="AY1244">
        <v>4</v>
      </c>
      <c r="AZ1244" s="109">
        <v>5</v>
      </c>
      <c r="BA1244" s="191" t="s">
        <v>303</v>
      </c>
      <c r="BB1244" t="s">
        <v>317</v>
      </c>
      <c r="BD1244">
        <f t="shared" si="89"/>
        <v>1</v>
      </c>
      <c r="BE1244">
        <f t="shared" si="92"/>
        <v>0</v>
      </c>
      <c r="BF1244">
        <f t="shared" si="92"/>
        <v>0</v>
      </c>
      <c r="BG1244">
        <f t="shared" si="92"/>
        <v>0</v>
      </c>
      <c r="BH1244">
        <f t="shared" si="92"/>
        <v>0</v>
      </c>
      <c r="BI1244">
        <f t="shared" si="92"/>
        <v>0</v>
      </c>
      <c r="BJ1244">
        <f t="shared" si="91"/>
        <v>0</v>
      </c>
      <c r="BK1244">
        <f t="shared" si="93"/>
        <v>0</v>
      </c>
      <c r="BL1244">
        <f t="shared" si="93"/>
        <v>1</v>
      </c>
      <c r="BM1244">
        <f t="shared" si="93"/>
        <v>0</v>
      </c>
      <c r="BN1244">
        <f t="shared" si="93"/>
        <v>0</v>
      </c>
      <c r="BO1244">
        <f t="shared" si="93"/>
        <v>0</v>
      </c>
      <c r="BP1244">
        <f t="shared" si="93"/>
        <v>0</v>
      </c>
    </row>
    <row r="1245" spans="3:68" x14ac:dyDescent="0.2">
      <c r="C1245" s="150" t="str">
        <f>IFERROR(VLOOKUP(TABLA!F1245,BLIOTECAS!$C$1:$E$26,3,FALSE),"")</f>
        <v>Humanidades</v>
      </c>
      <c r="D1245" s="209">
        <v>43970.574999999997</v>
      </c>
      <c r="E1245" s="209" t="s">
        <v>396</v>
      </c>
      <c r="F1245" t="s">
        <v>104</v>
      </c>
      <c r="G1245" t="s">
        <v>301</v>
      </c>
      <c r="H1245" t="s">
        <v>300</v>
      </c>
      <c r="I1245" t="s">
        <v>327</v>
      </c>
      <c r="J1245" t="s">
        <v>104</v>
      </c>
      <c r="K1245" t="s">
        <v>309</v>
      </c>
      <c r="S1245" t="s">
        <v>270</v>
      </c>
      <c r="T1245" t="s">
        <v>270</v>
      </c>
      <c r="U1245">
        <v>3</v>
      </c>
      <c r="V1245">
        <v>1</v>
      </c>
      <c r="W1245">
        <v>4</v>
      </c>
      <c r="X1245">
        <v>4</v>
      </c>
      <c r="Y1245">
        <v>1</v>
      </c>
      <c r="Z1245">
        <v>5</v>
      </c>
      <c r="AA1245">
        <v>1</v>
      </c>
      <c r="AB1245">
        <v>3</v>
      </c>
      <c r="AC1245">
        <v>2</v>
      </c>
      <c r="AD1245">
        <v>3</v>
      </c>
      <c r="AF1245">
        <v>3</v>
      </c>
      <c r="AG1245">
        <v>2</v>
      </c>
      <c r="AH1245">
        <v>3</v>
      </c>
      <c r="AI1245">
        <v>1</v>
      </c>
      <c r="AJ1245">
        <v>1</v>
      </c>
      <c r="AK1245" t="s">
        <v>26</v>
      </c>
      <c r="AL1245">
        <v>3</v>
      </c>
      <c r="AM1245">
        <v>1</v>
      </c>
      <c r="AN1245" t="s">
        <v>408</v>
      </c>
      <c r="AV1245" s="109" t="s">
        <v>26</v>
      </c>
      <c r="AW1245" t="s">
        <v>26</v>
      </c>
      <c r="AY1245">
        <v>2</v>
      </c>
      <c r="AZ1245" s="109">
        <v>2</v>
      </c>
      <c r="BA1245" s="191" t="s">
        <v>319</v>
      </c>
      <c r="BB1245" t="s">
        <v>317</v>
      </c>
      <c r="BC1245" t="s">
        <v>885</v>
      </c>
      <c r="BD1245">
        <f t="shared" si="89"/>
        <v>1</v>
      </c>
      <c r="BE1245">
        <f t="shared" si="92"/>
        <v>0</v>
      </c>
      <c r="BF1245">
        <f t="shared" si="92"/>
        <v>1</v>
      </c>
      <c r="BG1245">
        <f t="shared" si="92"/>
        <v>0</v>
      </c>
      <c r="BH1245">
        <f t="shared" si="92"/>
        <v>0</v>
      </c>
      <c r="BI1245">
        <f t="shared" si="92"/>
        <v>0</v>
      </c>
      <c r="BJ1245">
        <f t="shared" si="91"/>
        <v>1</v>
      </c>
      <c r="BK1245">
        <f t="shared" si="93"/>
        <v>0</v>
      </c>
      <c r="BL1245">
        <f t="shared" si="93"/>
        <v>1</v>
      </c>
      <c r="BM1245">
        <f t="shared" si="93"/>
        <v>1</v>
      </c>
      <c r="BN1245">
        <f t="shared" si="93"/>
        <v>0</v>
      </c>
      <c r="BO1245">
        <f t="shared" si="93"/>
        <v>0</v>
      </c>
      <c r="BP1245">
        <f t="shared" si="93"/>
        <v>0</v>
      </c>
    </row>
    <row r="1246" spans="3:68" x14ac:dyDescent="0.2">
      <c r="C1246" s="150" t="str">
        <f>IFERROR(VLOOKUP(TABLA!F1246,BLIOTECAS!$C$1:$E$26,3,FALSE),"")</f>
        <v>Ciencias Experimentales</v>
      </c>
      <c r="D1246" s="209">
        <v>43970.574999999997</v>
      </c>
      <c r="E1246" s="209" t="s">
        <v>396</v>
      </c>
      <c r="F1246" t="s">
        <v>98</v>
      </c>
      <c r="G1246" t="s">
        <v>320</v>
      </c>
      <c r="H1246" t="s">
        <v>320</v>
      </c>
      <c r="I1246" t="s">
        <v>306</v>
      </c>
      <c r="S1246" t="s">
        <v>270</v>
      </c>
      <c r="T1246" t="s">
        <v>270</v>
      </c>
      <c r="U1246">
        <v>1</v>
      </c>
      <c r="V1246">
        <v>1</v>
      </c>
      <c r="W1246">
        <v>3</v>
      </c>
      <c r="X1246">
        <v>1</v>
      </c>
      <c r="Y1246">
        <v>5</v>
      </c>
      <c r="Z1246">
        <v>4</v>
      </c>
      <c r="AA1246">
        <v>4</v>
      </c>
      <c r="AB1246">
        <v>3</v>
      </c>
      <c r="AC1246">
        <v>4</v>
      </c>
      <c r="AD1246">
        <v>4</v>
      </c>
      <c r="AF1246">
        <v>4</v>
      </c>
      <c r="AG1246">
        <v>4</v>
      </c>
      <c r="AH1246">
        <v>4</v>
      </c>
      <c r="AI1246">
        <v>4</v>
      </c>
      <c r="AJ1246">
        <v>5</v>
      </c>
      <c r="AK1246" t="s">
        <v>26</v>
      </c>
      <c r="AL1246">
        <v>4</v>
      </c>
      <c r="AM1246">
        <v>4</v>
      </c>
      <c r="AN1246" t="s">
        <v>400</v>
      </c>
      <c r="AV1246" s="109" t="s">
        <v>270</v>
      </c>
      <c r="AW1246" t="s">
        <v>26</v>
      </c>
      <c r="AY1246">
        <v>3</v>
      </c>
      <c r="AZ1246" s="109">
        <v>5</v>
      </c>
      <c r="BA1246" s="191" t="s">
        <v>311</v>
      </c>
      <c r="BB1246" t="s">
        <v>317</v>
      </c>
      <c r="BD1246">
        <f t="shared" si="89"/>
        <v>1</v>
      </c>
      <c r="BE1246">
        <f t="shared" si="92"/>
        <v>0</v>
      </c>
      <c r="BF1246">
        <f t="shared" si="92"/>
        <v>0</v>
      </c>
      <c r="BG1246">
        <f t="shared" si="92"/>
        <v>0</v>
      </c>
      <c r="BH1246">
        <f t="shared" si="92"/>
        <v>0</v>
      </c>
      <c r="BI1246">
        <f t="shared" si="92"/>
        <v>0</v>
      </c>
      <c r="BJ1246">
        <f t="shared" si="91"/>
        <v>0</v>
      </c>
      <c r="BK1246">
        <f t="shared" si="93"/>
        <v>0</v>
      </c>
      <c r="BL1246">
        <f t="shared" si="93"/>
        <v>1</v>
      </c>
      <c r="BM1246">
        <f t="shared" si="93"/>
        <v>1</v>
      </c>
      <c r="BN1246">
        <f t="shared" si="93"/>
        <v>0</v>
      </c>
      <c r="BO1246">
        <f t="shared" si="93"/>
        <v>0</v>
      </c>
      <c r="BP1246">
        <f t="shared" si="93"/>
        <v>0</v>
      </c>
    </row>
    <row r="1247" spans="3:68" x14ac:dyDescent="0.2">
      <c r="C1247" s="150" t="str">
        <f>IFERROR(VLOOKUP(TABLA!F1247,BLIOTECAS!$C$1:$E$26,3,FALSE),"")</f>
        <v>Ciencias Sociales</v>
      </c>
      <c r="D1247" s="209">
        <v>43970.574999999997</v>
      </c>
      <c r="E1247" s="209" t="s">
        <v>396</v>
      </c>
      <c r="F1247" t="s">
        <v>99</v>
      </c>
      <c r="G1247" t="s">
        <v>300</v>
      </c>
      <c r="H1247" t="s">
        <v>300</v>
      </c>
      <c r="I1247" t="s">
        <v>315</v>
      </c>
      <c r="J1247" t="s">
        <v>309</v>
      </c>
      <c r="K1247" t="s">
        <v>93</v>
      </c>
      <c r="L1247" t="s">
        <v>84</v>
      </c>
      <c r="S1247" t="s">
        <v>26</v>
      </c>
      <c r="T1247" t="s">
        <v>26</v>
      </c>
      <c r="U1247">
        <v>2</v>
      </c>
      <c r="V1247">
        <v>3</v>
      </c>
      <c r="W1247">
        <v>4</v>
      </c>
      <c r="X1247">
        <v>5</v>
      </c>
      <c r="Y1247">
        <v>5</v>
      </c>
      <c r="Z1247">
        <v>5</v>
      </c>
      <c r="AA1247">
        <v>4</v>
      </c>
      <c r="AB1247">
        <v>2</v>
      </c>
      <c r="AC1247">
        <v>3</v>
      </c>
      <c r="AD1247">
        <v>3</v>
      </c>
      <c r="AF1247">
        <v>4</v>
      </c>
      <c r="AG1247">
        <v>4</v>
      </c>
      <c r="AH1247">
        <v>4</v>
      </c>
      <c r="AI1247">
        <v>4</v>
      </c>
      <c r="AJ1247">
        <v>3</v>
      </c>
      <c r="AK1247" t="s">
        <v>270</v>
      </c>
      <c r="AL1247">
        <v>4</v>
      </c>
      <c r="AM1247">
        <v>3</v>
      </c>
      <c r="AN1247" t="s">
        <v>400</v>
      </c>
      <c r="AV1247" s="109" t="s">
        <v>26</v>
      </c>
      <c r="AW1247" t="s">
        <v>26</v>
      </c>
      <c r="AY1247">
        <v>5</v>
      </c>
      <c r="AZ1247" s="109">
        <v>5</v>
      </c>
      <c r="BA1247" s="191" t="s">
        <v>311</v>
      </c>
      <c r="BB1247" t="s">
        <v>308</v>
      </c>
      <c r="BD1247">
        <f t="shared" si="89"/>
        <v>0</v>
      </c>
      <c r="BE1247">
        <f t="shared" si="92"/>
        <v>1</v>
      </c>
      <c r="BF1247">
        <f t="shared" si="92"/>
        <v>0</v>
      </c>
      <c r="BG1247">
        <f t="shared" si="92"/>
        <v>0</v>
      </c>
      <c r="BH1247">
        <f t="shared" si="92"/>
        <v>0</v>
      </c>
      <c r="BI1247">
        <f t="shared" si="92"/>
        <v>0</v>
      </c>
      <c r="BJ1247">
        <f t="shared" si="91"/>
        <v>0</v>
      </c>
      <c r="BK1247">
        <f t="shared" si="93"/>
        <v>0</v>
      </c>
      <c r="BL1247">
        <f t="shared" si="93"/>
        <v>1</v>
      </c>
      <c r="BM1247">
        <f t="shared" si="93"/>
        <v>1</v>
      </c>
      <c r="BN1247">
        <f t="shared" si="93"/>
        <v>0</v>
      </c>
      <c r="BO1247">
        <f t="shared" si="93"/>
        <v>0</v>
      </c>
      <c r="BP1247">
        <f t="shared" si="93"/>
        <v>0</v>
      </c>
    </row>
    <row r="1248" spans="3:68" x14ac:dyDescent="0.2">
      <c r="C1248" s="150" t="str">
        <f>IFERROR(VLOOKUP(TABLA!F1248,BLIOTECAS!$C$1:$E$26,3,FALSE),"")</f>
        <v>Ciencias Experimentales</v>
      </c>
      <c r="D1248" s="209">
        <v>43970.574305555558</v>
      </c>
      <c r="E1248" s="209" t="s">
        <v>396</v>
      </c>
      <c r="F1248" t="s">
        <v>98</v>
      </c>
      <c r="G1248" t="s">
        <v>300</v>
      </c>
      <c r="H1248" t="s">
        <v>320</v>
      </c>
      <c r="I1248" t="s">
        <v>306</v>
      </c>
      <c r="J1248" t="s">
        <v>98</v>
      </c>
      <c r="K1248" t="s">
        <v>309</v>
      </c>
      <c r="M1248" t="s">
        <v>886</v>
      </c>
      <c r="S1248" t="s">
        <v>26</v>
      </c>
      <c r="T1248" t="s">
        <v>270</v>
      </c>
      <c r="U1248">
        <v>4</v>
      </c>
      <c r="V1248">
        <v>1</v>
      </c>
      <c r="W1248">
        <v>1</v>
      </c>
      <c r="X1248">
        <v>1</v>
      </c>
      <c r="Y1248">
        <v>4</v>
      </c>
      <c r="Z1248">
        <v>4</v>
      </c>
      <c r="AA1248">
        <v>4</v>
      </c>
      <c r="AB1248">
        <v>1</v>
      </c>
      <c r="AC1248">
        <v>5</v>
      </c>
      <c r="AD1248">
        <v>5</v>
      </c>
      <c r="AF1248">
        <v>5</v>
      </c>
      <c r="AG1248">
        <v>4</v>
      </c>
      <c r="AH1248">
        <v>3</v>
      </c>
      <c r="AI1248">
        <v>3</v>
      </c>
      <c r="AJ1248">
        <v>4</v>
      </c>
      <c r="AK1248" t="s">
        <v>26</v>
      </c>
      <c r="AL1248">
        <v>3</v>
      </c>
      <c r="AM1248">
        <v>3</v>
      </c>
      <c r="AN1248" t="s">
        <v>887</v>
      </c>
      <c r="AV1248" s="109" t="s">
        <v>26</v>
      </c>
      <c r="AW1248" t="s">
        <v>26</v>
      </c>
      <c r="AY1248">
        <v>4</v>
      </c>
      <c r="AZ1248" s="109">
        <v>5</v>
      </c>
      <c r="BA1248" s="191" t="s">
        <v>303</v>
      </c>
      <c r="BB1248" t="s">
        <v>317</v>
      </c>
      <c r="BD1248">
        <f t="shared" si="89"/>
        <v>1</v>
      </c>
      <c r="BE1248">
        <f t="shared" si="92"/>
        <v>0</v>
      </c>
      <c r="BF1248">
        <f t="shared" si="92"/>
        <v>0</v>
      </c>
      <c r="BG1248">
        <f t="shared" si="92"/>
        <v>0</v>
      </c>
      <c r="BH1248">
        <f t="shared" si="92"/>
        <v>0</v>
      </c>
      <c r="BI1248">
        <f t="shared" si="92"/>
        <v>0</v>
      </c>
      <c r="BJ1248">
        <f t="shared" si="91"/>
        <v>0</v>
      </c>
      <c r="BK1248">
        <f t="shared" si="93"/>
        <v>0</v>
      </c>
      <c r="BL1248">
        <f t="shared" si="93"/>
        <v>1</v>
      </c>
      <c r="BM1248">
        <f t="shared" si="93"/>
        <v>1</v>
      </c>
      <c r="BN1248">
        <f t="shared" si="93"/>
        <v>0</v>
      </c>
      <c r="BO1248">
        <f t="shared" si="93"/>
        <v>0</v>
      </c>
      <c r="BP1248">
        <f t="shared" si="93"/>
        <v>0</v>
      </c>
    </row>
    <row r="1249" spans="3:68" x14ac:dyDescent="0.2">
      <c r="C1249" s="150" t="str">
        <f>IFERROR(VLOOKUP(TABLA!F1249,BLIOTECAS!$C$1:$E$26,3,FALSE),"")</f>
        <v>Ciencias Experimentales</v>
      </c>
      <c r="D1249" s="209">
        <v>43970.574305555558</v>
      </c>
      <c r="E1249" s="209" t="s">
        <v>396</v>
      </c>
      <c r="F1249" t="s">
        <v>90</v>
      </c>
      <c r="G1249" t="s">
        <v>305</v>
      </c>
      <c r="H1249" t="s">
        <v>320</v>
      </c>
      <c r="I1249" t="s">
        <v>306</v>
      </c>
      <c r="J1249" t="s">
        <v>90</v>
      </c>
      <c r="S1249" t="s">
        <v>26</v>
      </c>
      <c r="T1249" t="s">
        <v>26</v>
      </c>
      <c r="U1249">
        <v>1</v>
      </c>
      <c r="V1249">
        <v>1</v>
      </c>
      <c r="W1249">
        <v>1</v>
      </c>
      <c r="X1249">
        <v>1</v>
      </c>
      <c r="Y1249">
        <v>5</v>
      </c>
      <c r="Z1249">
        <v>3</v>
      </c>
      <c r="AA1249">
        <v>5</v>
      </c>
      <c r="AK1249" t="s">
        <v>26</v>
      </c>
      <c r="AM1249">
        <v>1</v>
      </c>
      <c r="AN1249" t="s">
        <v>408</v>
      </c>
      <c r="AV1249" s="109" t="s">
        <v>26</v>
      </c>
      <c r="AW1249" t="s">
        <v>26</v>
      </c>
      <c r="AY1249">
        <v>5</v>
      </c>
      <c r="AZ1249" s="109">
        <v>5</v>
      </c>
      <c r="BA1249" s="191" t="s">
        <v>311</v>
      </c>
      <c r="BB1249" t="s">
        <v>317</v>
      </c>
      <c r="BD1249">
        <f t="shared" si="89"/>
        <v>1</v>
      </c>
      <c r="BE1249">
        <f t="shared" si="92"/>
        <v>0</v>
      </c>
      <c r="BF1249">
        <f t="shared" si="92"/>
        <v>0</v>
      </c>
      <c r="BG1249">
        <f t="shared" si="92"/>
        <v>0</v>
      </c>
      <c r="BH1249">
        <f t="shared" si="92"/>
        <v>0</v>
      </c>
      <c r="BI1249">
        <f t="shared" si="92"/>
        <v>0</v>
      </c>
      <c r="BJ1249">
        <f t="shared" si="91"/>
        <v>1</v>
      </c>
      <c r="BK1249">
        <f t="shared" si="93"/>
        <v>0</v>
      </c>
      <c r="BL1249">
        <f t="shared" si="93"/>
        <v>1</v>
      </c>
      <c r="BM1249">
        <f t="shared" si="93"/>
        <v>1</v>
      </c>
      <c r="BN1249">
        <f t="shared" si="93"/>
        <v>0</v>
      </c>
      <c r="BO1249">
        <f t="shared" si="93"/>
        <v>0</v>
      </c>
      <c r="BP1249">
        <f t="shared" si="93"/>
        <v>0</v>
      </c>
    </row>
    <row r="1250" spans="3:68" x14ac:dyDescent="0.2">
      <c r="C1250" s="150" t="str">
        <f>IFERROR(VLOOKUP(TABLA!F1250,BLIOTECAS!$C$1:$E$26,3,FALSE),"")</f>
        <v>Ciencias Sociales</v>
      </c>
      <c r="D1250" s="209">
        <v>43970.574305555558</v>
      </c>
      <c r="E1250" s="209" t="s">
        <v>396</v>
      </c>
      <c r="F1250" t="s">
        <v>92</v>
      </c>
      <c r="G1250" t="s">
        <v>305</v>
      </c>
      <c r="H1250" t="s">
        <v>300</v>
      </c>
      <c r="I1250" t="s">
        <v>316</v>
      </c>
      <c r="J1250" t="s">
        <v>92</v>
      </c>
      <c r="S1250" t="s">
        <v>26</v>
      </c>
      <c r="T1250" t="s">
        <v>26</v>
      </c>
      <c r="U1250">
        <v>3</v>
      </c>
      <c r="V1250">
        <v>1</v>
      </c>
      <c r="W1250">
        <v>2</v>
      </c>
      <c r="X1250">
        <v>4</v>
      </c>
      <c r="Y1250">
        <v>5</v>
      </c>
      <c r="Z1250">
        <v>3</v>
      </c>
      <c r="AA1250">
        <v>2</v>
      </c>
      <c r="AB1250">
        <v>1</v>
      </c>
      <c r="AC1250">
        <v>2</v>
      </c>
      <c r="AD1250">
        <v>2</v>
      </c>
      <c r="AF1250">
        <v>2</v>
      </c>
      <c r="AG1250">
        <v>2</v>
      </c>
      <c r="AH1250">
        <v>2</v>
      </c>
      <c r="AI1250">
        <v>2</v>
      </c>
      <c r="AJ1250">
        <v>2</v>
      </c>
      <c r="AK1250" t="s">
        <v>270</v>
      </c>
      <c r="AL1250">
        <v>2</v>
      </c>
      <c r="AM1250">
        <v>2</v>
      </c>
      <c r="AN1250" t="s">
        <v>408</v>
      </c>
      <c r="AV1250" s="109" t="s">
        <v>26</v>
      </c>
      <c r="AW1250" t="s">
        <v>26</v>
      </c>
      <c r="AY1250">
        <v>3</v>
      </c>
      <c r="AZ1250" s="109">
        <v>3</v>
      </c>
      <c r="BA1250" s="191" t="s">
        <v>319</v>
      </c>
      <c r="BB1250" t="s">
        <v>317</v>
      </c>
      <c r="BD1250">
        <f t="shared" si="89"/>
        <v>0</v>
      </c>
      <c r="BE1250">
        <f t="shared" si="92"/>
        <v>0</v>
      </c>
      <c r="BF1250">
        <f t="shared" si="92"/>
        <v>0</v>
      </c>
      <c r="BG1250">
        <f t="shared" si="92"/>
        <v>1</v>
      </c>
      <c r="BH1250">
        <f t="shared" si="92"/>
        <v>0</v>
      </c>
      <c r="BI1250">
        <f t="shared" si="92"/>
        <v>0</v>
      </c>
      <c r="BJ1250">
        <f t="shared" si="91"/>
        <v>1</v>
      </c>
      <c r="BK1250">
        <f t="shared" si="93"/>
        <v>0</v>
      </c>
      <c r="BL1250">
        <f t="shared" si="93"/>
        <v>1</v>
      </c>
      <c r="BM1250">
        <f t="shared" si="93"/>
        <v>1</v>
      </c>
      <c r="BN1250">
        <f t="shared" si="93"/>
        <v>0</v>
      </c>
      <c r="BO1250">
        <f t="shared" si="93"/>
        <v>0</v>
      </c>
      <c r="BP1250">
        <f t="shared" si="93"/>
        <v>0</v>
      </c>
    </row>
    <row r="1251" spans="3:68" x14ac:dyDescent="0.2">
      <c r="C1251" s="150" t="str">
        <f>IFERROR(VLOOKUP(TABLA!F1251,BLIOTECAS!$C$1:$E$26,3,FALSE),"")</f>
        <v>Humanidades</v>
      </c>
      <c r="D1251" s="209">
        <v>43970.574305555558</v>
      </c>
      <c r="E1251" s="209" t="s">
        <v>396</v>
      </c>
      <c r="F1251" t="s">
        <v>102</v>
      </c>
      <c r="G1251" t="s">
        <v>305</v>
      </c>
      <c r="H1251" t="s">
        <v>305</v>
      </c>
      <c r="I1251" t="s">
        <v>306</v>
      </c>
      <c r="J1251" t="s">
        <v>309</v>
      </c>
      <c r="K1251" t="s">
        <v>310</v>
      </c>
      <c r="M1251" t="s">
        <v>888</v>
      </c>
      <c r="S1251" t="s">
        <v>270</v>
      </c>
      <c r="T1251" t="s">
        <v>26</v>
      </c>
      <c r="U1251">
        <v>3</v>
      </c>
      <c r="V1251">
        <v>3</v>
      </c>
      <c r="W1251">
        <v>3</v>
      </c>
      <c r="X1251">
        <v>1</v>
      </c>
      <c r="Y1251">
        <v>5</v>
      </c>
      <c r="Z1251">
        <v>5</v>
      </c>
      <c r="AA1251">
        <v>5</v>
      </c>
      <c r="AB1251">
        <v>5</v>
      </c>
      <c r="AC1251">
        <v>4</v>
      </c>
      <c r="AD1251">
        <v>4</v>
      </c>
      <c r="AF1251">
        <v>4</v>
      </c>
      <c r="AG1251">
        <v>4</v>
      </c>
      <c r="AH1251">
        <v>4</v>
      </c>
      <c r="AI1251">
        <v>4</v>
      </c>
      <c r="AJ1251">
        <v>4</v>
      </c>
      <c r="AK1251" t="s">
        <v>270</v>
      </c>
      <c r="AL1251">
        <v>5</v>
      </c>
      <c r="AM1251">
        <v>5</v>
      </c>
      <c r="AN1251" t="s">
        <v>889</v>
      </c>
      <c r="AV1251" s="109" t="s">
        <v>270</v>
      </c>
      <c r="AW1251" t="s">
        <v>26</v>
      </c>
      <c r="AY1251">
        <v>4</v>
      </c>
      <c r="AZ1251" s="109">
        <v>3</v>
      </c>
      <c r="BA1251" s="191" t="s">
        <v>311</v>
      </c>
      <c r="BB1251" t="s">
        <v>308</v>
      </c>
      <c r="BD1251">
        <f t="shared" si="89"/>
        <v>1</v>
      </c>
      <c r="BE1251">
        <f t="shared" si="92"/>
        <v>0</v>
      </c>
      <c r="BF1251">
        <f t="shared" si="92"/>
        <v>0</v>
      </c>
      <c r="BG1251">
        <f t="shared" si="92"/>
        <v>0</v>
      </c>
      <c r="BH1251">
        <f t="shared" si="92"/>
        <v>0</v>
      </c>
      <c r="BI1251">
        <f t="shared" si="92"/>
        <v>0</v>
      </c>
      <c r="BJ1251">
        <f t="shared" si="91"/>
        <v>0</v>
      </c>
      <c r="BK1251">
        <f t="shared" si="93"/>
        <v>1</v>
      </c>
      <c r="BL1251">
        <f t="shared" si="93"/>
        <v>1</v>
      </c>
      <c r="BM1251">
        <f t="shared" si="93"/>
        <v>0</v>
      </c>
      <c r="BN1251">
        <f t="shared" si="93"/>
        <v>0</v>
      </c>
      <c r="BO1251">
        <f t="shared" si="93"/>
        <v>0</v>
      </c>
      <c r="BP1251">
        <f t="shared" si="93"/>
        <v>0</v>
      </c>
    </row>
    <row r="1252" spans="3:68" x14ac:dyDescent="0.2">
      <c r="C1252" s="150" t="str">
        <f>IFERROR(VLOOKUP(TABLA!F1252,BLIOTECAS!$C$1:$E$26,3,FALSE),"")</f>
        <v>Ciencias de la Salud</v>
      </c>
      <c r="D1252" s="209">
        <v>43970.574305555558</v>
      </c>
      <c r="E1252" s="209" t="s">
        <v>396</v>
      </c>
      <c r="F1252" t="s">
        <v>107</v>
      </c>
      <c r="G1252" t="s">
        <v>300</v>
      </c>
      <c r="H1252" t="s">
        <v>300</v>
      </c>
      <c r="I1252" t="s">
        <v>306</v>
      </c>
      <c r="J1252" t="s">
        <v>107</v>
      </c>
      <c r="K1252" t="s">
        <v>106</v>
      </c>
      <c r="L1252" t="s">
        <v>222</v>
      </c>
      <c r="S1252" t="s">
        <v>26</v>
      </c>
      <c r="T1252" t="s">
        <v>270</v>
      </c>
      <c r="U1252">
        <v>4</v>
      </c>
      <c r="V1252">
        <v>1</v>
      </c>
      <c r="W1252">
        <v>1</v>
      </c>
      <c r="X1252">
        <v>1</v>
      </c>
      <c r="Y1252">
        <v>5</v>
      </c>
      <c r="Z1252">
        <v>5</v>
      </c>
      <c r="AA1252">
        <v>5</v>
      </c>
      <c r="AB1252">
        <v>3</v>
      </c>
      <c r="AC1252">
        <v>1</v>
      </c>
      <c r="AD1252">
        <v>1</v>
      </c>
      <c r="AF1252">
        <v>3</v>
      </c>
      <c r="AG1252">
        <v>5</v>
      </c>
      <c r="AH1252">
        <v>3</v>
      </c>
      <c r="AI1252">
        <v>3</v>
      </c>
      <c r="AJ1252">
        <v>3</v>
      </c>
      <c r="AK1252" t="s">
        <v>26</v>
      </c>
      <c r="AL1252">
        <v>3</v>
      </c>
      <c r="AM1252">
        <v>1</v>
      </c>
      <c r="AN1252" t="s">
        <v>400</v>
      </c>
      <c r="AV1252" s="109" t="s">
        <v>26</v>
      </c>
      <c r="AW1252" t="s">
        <v>26</v>
      </c>
      <c r="AY1252">
        <v>5</v>
      </c>
      <c r="AZ1252" s="109">
        <v>5</v>
      </c>
      <c r="BA1252" s="191" t="s">
        <v>319</v>
      </c>
      <c r="BB1252" t="s">
        <v>308</v>
      </c>
      <c r="BD1252">
        <f t="shared" si="89"/>
        <v>1</v>
      </c>
      <c r="BE1252">
        <f t="shared" si="92"/>
        <v>0</v>
      </c>
      <c r="BF1252">
        <f t="shared" si="92"/>
        <v>0</v>
      </c>
      <c r="BG1252">
        <f t="shared" si="92"/>
        <v>0</v>
      </c>
      <c r="BH1252">
        <f t="shared" si="92"/>
        <v>0</v>
      </c>
      <c r="BI1252">
        <f t="shared" si="92"/>
        <v>0</v>
      </c>
      <c r="BJ1252">
        <f t="shared" si="91"/>
        <v>0</v>
      </c>
      <c r="BK1252">
        <f t="shared" si="93"/>
        <v>0</v>
      </c>
      <c r="BL1252">
        <f t="shared" si="93"/>
        <v>1</v>
      </c>
      <c r="BM1252">
        <f t="shared" si="93"/>
        <v>1</v>
      </c>
      <c r="BN1252">
        <f t="shared" si="93"/>
        <v>0</v>
      </c>
      <c r="BO1252">
        <f t="shared" si="93"/>
        <v>0</v>
      </c>
      <c r="BP1252">
        <f t="shared" si="93"/>
        <v>0</v>
      </c>
    </row>
    <row r="1253" spans="3:68" x14ac:dyDescent="0.2">
      <c r="C1253" s="150" t="str">
        <f>IFERROR(VLOOKUP(TABLA!F1253,BLIOTECAS!$C$1:$E$26,3,FALSE),"")</f>
        <v>Ciencias de la Salud</v>
      </c>
      <c r="D1253" s="209">
        <v>43970.573611111111</v>
      </c>
      <c r="E1253" s="209" t="s">
        <v>396</v>
      </c>
      <c r="F1253" t="s">
        <v>224</v>
      </c>
      <c r="G1253" t="s">
        <v>305</v>
      </c>
      <c r="H1253" t="s">
        <v>397</v>
      </c>
      <c r="I1253" t="s">
        <v>306</v>
      </c>
      <c r="J1253" t="s">
        <v>224</v>
      </c>
      <c r="S1253" t="s">
        <v>26</v>
      </c>
      <c r="T1253" t="s">
        <v>26</v>
      </c>
      <c r="U1253">
        <v>1</v>
      </c>
      <c r="V1253">
        <v>1</v>
      </c>
      <c r="W1253">
        <v>1</v>
      </c>
      <c r="X1253">
        <v>1</v>
      </c>
      <c r="Y1253">
        <v>5</v>
      </c>
      <c r="Z1253">
        <v>4</v>
      </c>
      <c r="AA1253">
        <v>5</v>
      </c>
      <c r="AB1253">
        <v>1</v>
      </c>
      <c r="AC1253">
        <v>3</v>
      </c>
      <c r="AD1253">
        <v>3</v>
      </c>
      <c r="AF1253">
        <v>4</v>
      </c>
      <c r="AG1253">
        <v>4</v>
      </c>
      <c r="AH1253">
        <v>2</v>
      </c>
      <c r="AI1253">
        <v>3</v>
      </c>
      <c r="AJ1253">
        <v>3</v>
      </c>
      <c r="AK1253" t="s">
        <v>26</v>
      </c>
      <c r="AL1253">
        <v>4</v>
      </c>
      <c r="AM1253">
        <v>3</v>
      </c>
      <c r="AN1253" t="s">
        <v>408</v>
      </c>
      <c r="AV1253" s="109" t="s">
        <v>270</v>
      </c>
      <c r="AW1253" t="s">
        <v>26</v>
      </c>
      <c r="AY1253">
        <v>4</v>
      </c>
      <c r="AZ1253" s="109">
        <v>4</v>
      </c>
      <c r="BA1253" s="191" t="s">
        <v>311</v>
      </c>
      <c r="BB1253" t="s">
        <v>308</v>
      </c>
      <c r="BD1253">
        <f t="shared" si="89"/>
        <v>1</v>
      </c>
      <c r="BE1253">
        <f t="shared" si="92"/>
        <v>0</v>
      </c>
      <c r="BF1253">
        <f t="shared" si="92"/>
        <v>0</v>
      </c>
      <c r="BG1253">
        <f t="shared" si="92"/>
        <v>0</v>
      </c>
      <c r="BH1253">
        <f t="shared" si="92"/>
        <v>0</v>
      </c>
      <c r="BI1253">
        <f t="shared" si="92"/>
        <v>0</v>
      </c>
      <c r="BJ1253">
        <f t="shared" si="91"/>
        <v>1</v>
      </c>
      <c r="BK1253">
        <f t="shared" si="93"/>
        <v>0</v>
      </c>
      <c r="BL1253">
        <f t="shared" si="93"/>
        <v>1</v>
      </c>
      <c r="BM1253">
        <f t="shared" si="93"/>
        <v>1</v>
      </c>
      <c r="BN1253">
        <f t="shared" si="93"/>
        <v>0</v>
      </c>
      <c r="BO1253">
        <f t="shared" si="93"/>
        <v>0</v>
      </c>
      <c r="BP1253">
        <f t="shared" si="93"/>
        <v>0</v>
      </c>
    </row>
    <row r="1254" spans="3:68" x14ac:dyDescent="0.2">
      <c r="C1254" s="150" t="str">
        <f>IFERROR(VLOOKUP(TABLA!F1254,BLIOTECAS!$C$1:$E$26,3,FALSE),"")</f>
        <v>Humanidades</v>
      </c>
      <c r="D1254" s="209">
        <v>43970.573611111111</v>
      </c>
      <c r="E1254" s="209" t="s">
        <v>407</v>
      </c>
      <c r="F1254" t="s">
        <v>102</v>
      </c>
      <c r="G1254" t="s">
        <v>305</v>
      </c>
      <c r="H1254" t="s">
        <v>300</v>
      </c>
      <c r="I1254" t="s">
        <v>315</v>
      </c>
      <c r="J1254" t="s">
        <v>309</v>
      </c>
      <c r="K1254" t="s">
        <v>310</v>
      </c>
      <c r="L1254" t="s">
        <v>92</v>
      </c>
      <c r="S1254" t="s">
        <v>270</v>
      </c>
      <c r="T1254" t="s">
        <v>270</v>
      </c>
      <c r="U1254">
        <v>3</v>
      </c>
      <c r="V1254">
        <v>3</v>
      </c>
      <c r="W1254">
        <v>4</v>
      </c>
      <c r="X1254">
        <v>2</v>
      </c>
      <c r="Y1254">
        <v>3</v>
      </c>
      <c r="Z1254">
        <v>5</v>
      </c>
      <c r="AA1254">
        <v>3</v>
      </c>
      <c r="AB1254">
        <v>3</v>
      </c>
      <c r="AC1254">
        <v>4</v>
      </c>
      <c r="AD1254">
        <v>4</v>
      </c>
      <c r="AF1254">
        <v>4</v>
      </c>
      <c r="AG1254">
        <v>4</v>
      </c>
      <c r="AH1254">
        <v>3</v>
      </c>
      <c r="AI1254">
        <v>4</v>
      </c>
      <c r="AJ1254">
        <v>4</v>
      </c>
      <c r="AK1254" t="s">
        <v>270</v>
      </c>
      <c r="AL1254">
        <v>4</v>
      </c>
      <c r="AM1254">
        <v>3</v>
      </c>
      <c r="AN1254" t="s">
        <v>421</v>
      </c>
      <c r="AV1254" s="109" t="s">
        <v>270</v>
      </c>
      <c r="AW1254" t="s">
        <v>26</v>
      </c>
      <c r="AY1254">
        <v>4</v>
      </c>
      <c r="AZ1254" s="109">
        <v>4</v>
      </c>
      <c r="BA1254" s="191" t="s">
        <v>311</v>
      </c>
      <c r="BB1254" t="s">
        <v>308</v>
      </c>
      <c r="BD1254">
        <f t="shared" si="89"/>
        <v>0</v>
      </c>
      <c r="BE1254">
        <f t="shared" si="92"/>
        <v>1</v>
      </c>
      <c r="BF1254">
        <f t="shared" si="92"/>
        <v>0</v>
      </c>
      <c r="BG1254">
        <f t="shared" si="92"/>
        <v>0</v>
      </c>
      <c r="BH1254">
        <f t="shared" si="92"/>
        <v>0</v>
      </c>
      <c r="BI1254">
        <f t="shared" si="92"/>
        <v>0</v>
      </c>
      <c r="BJ1254">
        <f t="shared" si="91"/>
        <v>0</v>
      </c>
      <c r="BK1254">
        <f t="shared" si="93"/>
        <v>1</v>
      </c>
      <c r="BL1254">
        <f t="shared" si="93"/>
        <v>0</v>
      </c>
      <c r="BM1254">
        <f t="shared" si="93"/>
        <v>1</v>
      </c>
      <c r="BN1254">
        <f t="shared" si="93"/>
        <v>1</v>
      </c>
      <c r="BO1254">
        <f t="shared" si="93"/>
        <v>0</v>
      </c>
      <c r="BP1254">
        <f t="shared" si="93"/>
        <v>0</v>
      </c>
    </row>
    <row r="1255" spans="3:68" x14ac:dyDescent="0.2">
      <c r="C1255" s="150" t="str">
        <f>IFERROR(VLOOKUP(TABLA!F1255,BLIOTECAS!$C$1:$E$26,3,FALSE),"")</f>
        <v>Humanidades</v>
      </c>
      <c r="D1255" s="209">
        <v>43970.572916666664</v>
      </c>
      <c r="E1255" s="209" t="s">
        <v>407</v>
      </c>
      <c r="F1255" t="s">
        <v>100</v>
      </c>
      <c r="G1255" t="s">
        <v>305</v>
      </c>
      <c r="H1255" t="s">
        <v>305</v>
      </c>
      <c r="I1255" t="s">
        <v>306</v>
      </c>
      <c r="J1255" t="s">
        <v>108</v>
      </c>
      <c r="K1255" t="s">
        <v>100</v>
      </c>
      <c r="L1255" t="s">
        <v>97</v>
      </c>
      <c r="S1255" t="s">
        <v>270</v>
      </c>
      <c r="T1255" t="s">
        <v>270</v>
      </c>
      <c r="U1255">
        <v>5</v>
      </c>
      <c r="V1255">
        <v>4</v>
      </c>
      <c r="W1255">
        <v>5</v>
      </c>
      <c r="X1255">
        <v>2</v>
      </c>
      <c r="Y1255">
        <v>3</v>
      </c>
      <c r="Z1255">
        <v>4</v>
      </c>
      <c r="AA1255">
        <v>4</v>
      </c>
      <c r="AB1255">
        <v>3</v>
      </c>
      <c r="AC1255">
        <v>2</v>
      </c>
      <c r="AD1255">
        <v>3</v>
      </c>
      <c r="AF1255">
        <v>4</v>
      </c>
      <c r="AG1255">
        <v>3</v>
      </c>
      <c r="AH1255">
        <v>4</v>
      </c>
      <c r="AI1255">
        <v>3</v>
      </c>
      <c r="AJ1255">
        <v>3</v>
      </c>
      <c r="AK1255" t="s">
        <v>26</v>
      </c>
      <c r="AL1255">
        <v>4</v>
      </c>
      <c r="AM1255">
        <v>2</v>
      </c>
      <c r="AN1255" t="s">
        <v>400</v>
      </c>
      <c r="AV1255" s="109" t="s">
        <v>270</v>
      </c>
      <c r="AW1255" t="s">
        <v>270</v>
      </c>
      <c r="AX1255" t="s">
        <v>328</v>
      </c>
      <c r="AY1255">
        <v>3</v>
      </c>
      <c r="AZ1255" s="109">
        <v>3</v>
      </c>
      <c r="BA1255" s="191" t="s">
        <v>311</v>
      </c>
      <c r="BB1255" t="s">
        <v>317</v>
      </c>
      <c r="BD1255">
        <f t="shared" ref="BD1255:BD1318" si="94">IF(IFERROR(FIND(BD$1,$I1255,1),0)&lt;&gt;0,1,0)</f>
        <v>1</v>
      </c>
      <c r="BE1255">
        <f t="shared" si="92"/>
        <v>0</v>
      </c>
      <c r="BF1255">
        <f t="shared" si="92"/>
        <v>0</v>
      </c>
      <c r="BG1255">
        <f t="shared" si="92"/>
        <v>0</v>
      </c>
      <c r="BH1255">
        <f t="shared" si="92"/>
        <v>0</v>
      </c>
      <c r="BI1255">
        <f t="shared" si="92"/>
        <v>0</v>
      </c>
      <c r="BJ1255">
        <f t="shared" si="91"/>
        <v>0</v>
      </c>
      <c r="BK1255">
        <f t="shared" si="93"/>
        <v>0</v>
      </c>
      <c r="BL1255">
        <f t="shared" si="93"/>
        <v>1</v>
      </c>
      <c r="BM1255">
        <f t="shared" si="93"/>
        <v>1</v>
      </c>
      <c r="BN1255">
        <f t="shared" si="93"/>
        <v>0</v>
      </c>
      <c r="BO1255">
        <f t="shared" si="93"/>
        <v>0</v>
      </c>
      <c r="BP1255">
        <f t="shared" si="93"/>
        <v>0</v>
      </c>
    </row>
    <row r="1256" spans="3:68" x14ac:dyDescent="0.2">
      <c r="C1256" s="150" t="str">
        <f>IFERROR(VLOOKUP(TABLA!F1256,BLIOTECAS!$C$1:$E$26,3,FALSE),"")</f>
        <v>Ciencias de la Salud</v>
      </c>
      <c r="D1256" s="209">
        <v>43970.572916666664</v>
      </c>
      <c r="E1256" s="209" t="s">
        <v>396</v>
      </c>
      <c r="F1256" t="s">
        <v>101</v>
      </c>
      <c r="G1256" t="s">
        <v>305</v>
      </c>
      <c r="H1256" t="s">
        <v>300</v>
      </c>
      <c r="I1256" t="s">
        <v>315</v>
      </c>
      <c r="J1256" t="s">
        <v>101</v>
      </c>
      <c r="K1256" t="s">
        <v>106</v>
      </c>
      <c r="L1256" t="s">
        <v>101</v>
      </c>
      <c r="S1256" t="s">
        <v>26</v>
      </c>
      <c r="T1256" t="s">
        <v>26</v>
      </c>
      <c r="U1256">
        <v>1</v>
      </c>
      <c r="V1256">
        <v>1</v>
      </c>
      <c r="W1256">
        <v>1</v>
      </c>
      <c r="X1256">
        <v>2</v>
      </c>
      <c r="Y1256">
        <v>5</v>
      </c>
      <c r="Z1256">
        <v>5</v>
      </c>
      <c r="AA1256">
        <v>1</v>
      </c>
      <c r="AB1256">
        <v>4</v>
      </c>
      <c r="AC1256">
        <v>3</v>
      </c>
      <c r="AD1256">
        <v>4</v>
      </c>
      <c r="AF1256">
        <v>4</v>
      </c>
      <c r="AG1256">
        <v>4</v>
      </c>
      <c r="AH1256">
        <v>2</v>
      </c>
      <c r="AI1256">
        <v>3</v>
      </c>
      <c r="AJ1256">
        <v>3</v>
      </c>
      <c r="AK1256" t="s">
        <v>26</v>
      </c>
      <c r="AL1256">
        <v>4</v>
      </c>
      <c r="AM1256">
        <v>3</v>
      </c>
      <c r="AN1256" t="s">
        <v>405</v>
      </c>
      <c r="AV1256" s="109" t="s">
        <v>26</v>
      </c>
      <c r="AW1256" t="s">
        <v>26</v>
      </c>
      <c r="AY1256">
        <v>3</v>
      </c>
      <c r="AZ1256" s="109">
        <v>3</v>
      </c>
      <c r="BA1256" s="191" t="s">
        <v>319</v>
      </c>
      <c r="BB1256" t="s">
        <v>308</v>
      </c>
      <c r="BD1256">
        <f t="shared" si="94"/>
        <v>0</v>
      </c>
      <c r="BE1256">
        <f t="shared" si="92"/>
        <v>1</v>
      </c>
      <c r="BF1256">
        <f t="shared" si="92"/>
        <v>0</v>
      </c>
      <c r="BG1256">
        <f t="shared" si="92"/>
        <v>0</v>
      </c>
      <c r="BH1256">
        <f t="shared" si="92"/>
        <v>0</v>
      </c>
      <c r="BI1256">
        <f t="shared" si="92"/>
        <v>0</v>
      </c>
      <c r="BJ1256">
        <f t="shared" si="91"/>
        <v>1</v>
      </c>
      <c r="BK1256">
        <f t="shared" si="93"/>
        <v>1</v>
      </c>
      <c r="BL1256">
        <f t="shared" si="93"/>
        <v>1</v>
      </c>
      <c r="BM1256">
        <f t="shared" si="93"/>
        <v>1</v>
      </c>
      <c r="BN1256">
        <f t="shared" si="93"/>
        <v>0</v>
      </c>
      <c r="BO1256">
        <f t="shared" si="93"/>
        <v>0</v>
      </c>
      <c r="BP1256">
        <f t="shared" si="93"/>
        <v>0</v>
      </c>
    </row>
    <row r="1257" spans="3:68" x14ac:dyDescent="0.2">
      <c r="C1257" s="150" t="str">
        <f>IFERROR(VLOOKUP(TABLA!F1257,BLIOTECAS!$C$1:$E$26,3,FALSE),"")</f>
        <v>Humanidades</v>
      </c>
      <c r="D1257" s="209">
        <v>43970.572916666664</v>
      </c>
      <c r="E1257" s="209" t="s">
        <v>396</v>
      </c>
      <c r="F1257" t="s">
        <v>104</v>
      </c>
      <c r="G1257" t="s">
        <v>300</v>
      </c>
      <c r="H1257" t="s">
        <v>300</v>
      </c>
      <c r="I1257" t="s">
        <v>315</v>
      </c>
      <c r="J1257" t="s">
        <v>104</v>
      </c>
      <c r="M1257" t="s">
        <v>890</v>
      </c>
      <c r="S1257" t="s">
        <v>26</v>
      </c>
      <c r="T1257" t="s">
        <v>270</v>
      </c>
      <c r="U1257">
        <v>4</v>
      </c>
      <c r="V1257">
        <v>3</v>
      </c>
      <c r="W1257">
        <v>3</v>
      </c>
      <c r="X1257">
        <v>2</v>
      </c>
      <c r="Y1257">
        <v>5</v>
      </c>
      <c r="Z1257">
        <v>3</v>
      </c>
      <c r="AA1257">
        <v>5</v>
      </c>
      <c r="AB1257">
        <v>2</v>
      </c>
      <c r="AC1257">
        <v>2</v>
      </c>
      <c r="AD1257">
        <v>5</v>
      </c>
      <c r="AF1257">
        <v>4</v>
      </c>
      <c r="AG1257">
        <v>5</v>
      </c>
      <c r="AH1257">
        <v>4</v>
      </c>
      <c r="AI1257">
        <v>3</v>
      </c>
      <c r="AJ1257">
        <v>5</v>
      </c>
      <c r="AK1257" t="s">
        <v>26</v>
      </c>
      <c r="AL1257">
        <v>4</v>
      </c>
      <c r="AM1257">
        <v>3</v>
      </c>
      <c r="AN1257" t="s">
        <v>409</v>
      </c>
      <c r="AV1257" s="109" t="s">
        <v>26</v>
      </c>
      <c r="AW1257" t="s">
        <v>26</v>
      </c>
      <c r="AY1257">
        <v>5</v>
      </c>
      <c r="AZ1257" s="109">
        <v>5</v>
      </c>
      <c r="BA1257" s="191" t="s">
        <v>303</v>
      </c>
      <c r="BB1257" t="s">
        <v>304</v>
      </c>
      <c r="BC1257" t="s">
        <v>891</v>
      </c>
      <c r="BD1257">
        <f t="shared" si="94"/>
        <v>0</v>
      </c>
      <c r="BE1257">
        <f t="shared" si="92"/>
        <v>1</v>
      </c>
      <c r="BF1257">
        <f t="shared" si="92"/>
        <v>0</v>
      </c>
      <c r="BG1257">
        <f t="shared" si="92"/>
        <v>0</v>
      </c>
      <c r="BH1257">
        <f t="shared" si="92"/>
        <v>0</v>
      </c>
      <c r="BI1257">
        <f t="shared" si="92"/>
        <v>0</v>
      </c>
      <c r="BJ1257">
        <f t="shared" si="91"/>
        <v>0</v>
      </c>
      <c r="BK1257">
        <f t="shared" si="93"/>
        <v>1</v>
      </c>
      <c r="BL1257">
        <f t="shared" si="93"/>
        <v>1</v>
      </c>
      <c r="BM1257">
        <f t="shared" si="93"/>
        <v>0</v>
      </c>
      <c r="BN1257">
        <f t="shared" si="93"/>
        <v>0</v>
      </c>
      <c r="BO1257">
        <f t="shared" si="93"/>
        <v>0</v>
      </c>
      <c r="BP1257">
        <f t="shared" si="93"/>
        <v>0</v>
      </c>
    </row>
    <row r="1258" spans="3:68" x14ac:dyDescent="0.2">
      <c r="C1258" s="150" t="str">
        <f>IFERROR(VLOOKUP(TABLA!F1258,BLIOTECAS!$C$1:$E$26,3,FALSE),"")</f>
        <v>Humanidades</v>
      </c>
      <c r="D1258" s="209">
        <v>43970.572916666664</v>
      </c>
      <c r="E1258" s="209" t="s">
        <v>396</v>
      </c>
      <c r="F1258" t="s">
        <v>89</v>
      </c>
      <c r="G1258" t="s">
        <v>305</v>
      </c>
      <c r="H1258" t="s">
        <v>320</v>
      </c>
      <c r="I1258" t="s">
        <v>306</v>
      </c>
      <c r="J1258" t="s">
        <v>89</v>
      </c>
      <c r="K1258" t="s">
        <v>309</v>
      </c>
      <c r="M1258" t="s">
        <v>892</v>
      </c>
      <c r="S1258" t="s">
        <v>26</v>
      </c>
      <c r="T1258" t="s">
        <v>26</v>
      </c>
      <c r="U1258">
        <v>2</v>
      </c>
      <c r="V1258">
        <v>1</v>
      </c>
      <c r="W1258">
        <v>1</v>
      </c>
      <c r="X1258">
        <v>3</v>
      </c>
      <c r="Y1258">
        <v>5</v>
      </c>
      <c r="Z1258">
        <v>5</v>
      </c>
      <c r="AA1258">
        <v>3</v>
      </c>
      <c r="AB1258">
        <v>1</v>
      </c>
      <c r="AC1258">
        <v>2</v>
      </c>
      <c r="AD1258">
        <v>3</v>
      </c>
      <c r="AF1258">
        <v>1</v>
      </c>
      <c r="AG1258">
        <v>1</v>
      </c>
      <c r="AH1258">
        <v>2</v>
      </c>
      <c r="AI1258">
        <v>1</v>
      </c>
      <c r="AJ1258">
        <v>3</v>
      </c>
      <c r="AK1258" t="s">
        <v>26</v>
      </c>
      <c r="AL1258">
        <v>3</v>
      </c>
      <c r="AM1258">
        <v>1</v>
      </c>
      <c r="AN1258" t="s">
        <v>445</v>
      </c>
      <c r="AV1258" s="109" t="s">
        <v>26</v>
      </c>
      <c r="AW1258" t="s">
        <v>26</v>
      </c>
      <c r="AY1258">
        <v>4</v>
      </c>
      <c r="AZ1258" s="109">
        <v>4</v>
      </c>
      <c r="BA1258" s="191" t="s">
        <v>319</v>
      </c>
      <c r="BB1258" t="s">
        <v>317</v>
      </c>
      <c r="BD1258">
        <f t="shared" si="94"/>
        <v>1</v>
      </c>
      <c r="BE1258">
        <f t="shared" si="92"/>
        <v>0</v>
      </c>
      <c r="BF1258">
        <f t="shared" si="92"/>
        <v>0</v>
      </c>
      <c r="BG1258">
        <f t="shared" si="92"/>
        <v>0</v>
      </c>
      <c r="BH1258">
        <f t="shared" si="92"/>
        <v>0</v>
      </c>
      <c r="BI1258">
        <f t="shared" si="92"/>
        <v>0</v>
      </c>
      <c r="BJ1258">
        <f t="shared" si="91"/>
        <v>0</v>
      </c>
      <c r="BK1258">
        <f t="shared" si="93"/>
        <v>0</v>
      </c>
      <c r="BL1258">
        <f t="shared" si="93"/>
        <v>1</v>
      </c>
      <c r="BM1258">
        <f t="shared" si="93"/>
        <v>1</v>
      </c>
      <c r="BN1258">
        <f t="shared" si="93"/>
        <v>1</v>
      </c>
      <c r="BO1258">
        <f t="shared" si="93"/>
        <v>0</v>
      </c>
      <c r="BP1258">
        <f t="shared" si="93"/>
        <v>0</v>
      </c>
    </row>
    <row r="1259" spans="3:68" x14ac:dyDescent="0.2">
      <c r="C1259" s="150" t="str">
        <f>IFERROR(VLOOKUP(TABLA!F1259,BLIOTECAS!$C$1:$E$26,3,FALSE),"")</f>
        <v>Humanidades</v>
      </c>
      <c r="D1259" s="209">
        <v>43970.572222222225</v>
      </c>
      <c r="E1259" s="209" t="s">
        <v>396</v>
      </c>
      <c r="F1259" t="s">
        <v>104</v>
      </c>
      <c r="G1259" t="s">
        <v>305</v>
      </c>
      <c r="H1259" t="s">
        <v>300</v>
      </c>
      <c r="I1259" t="s">
        <v>306</v>
      </c>
      <c r="J1259" t="s">
        <v>104</v>
      </c>
      <c r="K1259" t="s">
        <v>89</v>
      </c>
      <c r="L1259" t="s">
        <v>100</v>
      </c>
      <c r="S1259" t="s">
        <v>270</v>
      </c>
      <c r="T1259" t="s">
        <v>270</v>
      </c>
      <c r="U1259">
        <v>5</v>
      </c>
      <c r="V1259">
        <v>3</v>
      </c>
      <c r="W1259">
        <v>4</v>
      </c>
      <c r="X1259">
        <v>5</v>
      </c>
      <c r="Y1259">
        <v>5</v>
      </c>
      <c r="Z1259">
        <v>3</v>
      </c>
      <c r="AA1259">
        <v>5</v>
      </c>
      <c r="AB1259">
        <v>2</v>
      </c>
      <c r="AC1259">
        <v>4</v>
      </c>
      <c r="AD1259">
        <v>5</v>
      </c>
      <c r="AF1259">
        <v>5</v>
      </c>
      <c r="AG1259">
        <v>5</v>
      </c>
      <c r="AH1259">
        <v>4</v>
      </c>
      <c r="AI1259">
        <v>3</v>
      </c>
      <c r="AJ1259">
        <v>5</v>
      </c>
      <c r="AK1259" t="s">
        <v>270</v>
      </c>
      <c r="AL1259">
        <v>4</v>
      </c>
      <c r="AM1259">
        <v>4</v>
      </c>
      <c r="AN1259" t="s">
        <v>702</v>
      </c>
      <c r="AV1259" s="109" t="s">
        <v>270</v>
      </c>
      <c r="AW1259" t="s">
        <v>26</v>
      </c>
      <c r="AY1259">
        <v>5</v>
      </c>
      <c r="AZ1259" s="109">
        <v>5</v>
      </c>
      <c r="BA1259" s="191" t="s">
        <v>303</v>
      </c>
      <c r="BB1259" t="s">
        <v>308</v>
      </c>
      <c r="BC1259" t="s">
        <v>893</v>
      </c>
      <c r="BD1259">
        <f t="shared" si="94"/>
        <v>1</v>
      </c>
      <c r="BE1259">
        <f t="shared" si="92"/>
        <v>0</v>
      </c>
      <c r="BF1259">
        <f t="shared" si="92"/>
        <v>0</v>
      </c>
      <c r="BG1259">
        <f t="shared" si="92"/>
        <v>0</v>
      </c>
      <c r="BH1259">
        <f t="shared" si="92"/>
        <v>0</v>
      </c>
      <c r="BI1259">
        <f t="shared" si="92"/>
        <v>0</v>
      </c>
      <c r="BJ1259">
        <f t="shared" si="91"/>
        <v>1</v>
      </c>
      <c r="BK1259">
        <f t="shared" si="93"/>
        <v>0</v>
      </c>
      <c r="BL1259">
        <f t="shared" si="93"/>
        <v>1</v>
      </c>
      <c r="BM1259">
        <f t="shared" si="93"/>
        <v>0</v>
      </c>
      <c r="BN1259">
        <f t="shared" si="93"/>
        <v>1</v>
      </c>
      <c r="BO1259">
        <f t="shared" si="93"/>
        <v>0</v>
      </c>
      <c r="BP1259">
        <f t="shared" si="93"/>
        <v>0</v>
      </c>
    </row>
    <row r="1260" spans="3:68" x14ac:dyDescent="0.2">
      <c r="C1260" s="150" t="str">
        <f>IFERROR(VLOOKUP(TABLA!F1260,BLIOTECAS!$C$1:$E$26,3,FALSE),"")</f>
        <v>Humanidades</v>
      </c>
      <c r="D1260" s="209">
        <v>43970.572222222225</v>
      </c>
      <c r="E1260" s="209" t="s">
        <v>396</v>
      </c>
      <c r="F1260" t="s">
        <v>104</v>
      </c>
      <c r="G1260" t="s">
        <v>305</v>
      </c>
      <c r="H1260" t="s">
        <v>305</v>
      </c>
      <c r="I1260" t="s">
        <v>353</v>
      </c>
      <c r="J1260" t="s">
        <v>104</v>
      </c>
      <c r="K1260" t="s">
        <v>309</v>
      </c>
      <c r="S1260" t="s">
        <v>26</v>
      </c>
      <c r="T1260" t="s">
        <v>270</v>
      </c>
      <c r="U1260">
        <v>3</v>
      </c>
      <c r="V1260">
        <v>1</v>
      </c>
      <c r="W1260">
        <v>2</v>
      </c>
      <c r="X1260">
        <v>3</v>
      </c>
      <c r="Y1260">
        <v>5</v>
      </c>
      <c r="Z1260">
        <v>5</v>
      </c>
      <c r="AA1260">
        <v>5</v>
      </c>
      <c r="AB1260">
        <v>3</v>
      </c>
      <c r="AC1260">
        <v>4</v>
      </c>
      <c r="AD1260">
        <v>4</v>
      </c>
      <c r="AF1260">
        <v>3</v>
      </c>
      <c r="AG1260">
        <v>5</v>
      </c>
      <c r="AH1260">
        <v>5</v>
      </c>
      <c r="AI1260">
        <v>4</v>
      </c>
      <c r="AJ1260">
        <v>4</v>
      </c>
      <c r="AK1260" t="s">
        <v>270</v>
      </c>
      <c r="AL1260">
        <v>5</v>
      </c>
      <c r="AM1260">
        <v>2</v>
      </c>
      <c r="AN1260" t="s">
        <v>405</v>
      </c>
      <c r="AV1260" s="109" t="s">
        <v>26</v>
      </c>
      <c r="AW1260" t="s">
        <v>26</v>
      </c>
      <c r="AY1260">
        <v>5</v>
      </c>
      <c r="AZ1260" s="109">
        <v>5</v>
      </c>
      <c r="BA1260" s="191" t="s">
        <v>311</v>
      </c>
      <c r="BB1260" t="s">
        <v>317</v>
      </c>
      <c r="BD1260">
        <f t="shared" si="94"/>
        <v>1</v>
      </c>
      <c r="BE1260">
        <f t="shared" si="92"/>
        <v>0</v>
      </c>
      <c r="BF1260">
        <f t="shared" si="92"/>
        <v>0</v>
      </c>
      <c r="BG1260">
        <f t="shared" si="92"/>
        <v>0</v>
      </c>
      <c r="BH1260">
        <f t="shared" si="92"/>
        <v>1</v>
      </c>
      <c r="BI1260">
        <f t="shared" si="92"/>
        <v>0</v>
      </c>
      <c r="BJ1260">
        <f t="shared" si="91"/>
        <v>1</v>
      </c>
      <c r="BK1260">
        <f t="shared" si="93"/>
        <v>1</v>
      </c>
      <c r="BL1260">
        <f t="shared" si="93"/>
        <v>1</v>
      </c>
      <c r="BM1260">
        <f t="shared" si="93"/>
        <v>1</v>
      </c>
      <c r="BN1260">
        <f t="shared" si="93"/>
        <v>0</v>
      </c>
      <c r="BO1260">
        <f t="shared" si="93"/>
        <v>0</v>
      </c>
      <c r="BP1260">
        <f t="shared" si="93"/>
        <v>0</v>
      </c>
    </row>
    <row r="1261" spans="3:68" x14ac:dyDescent="0.2">
      <c r="C1261" s="150" t="str">
        <f>IFERROR(VLOOKUP(TABLA!F1261,BLIOTECAS!$C$1:$E$26,3,FALSE),"")</f>
        <v>Ciencias Sociales</v>
      </c>
      <c r="D1261" s="209">
        <v>43970.572222222225</v>
      </c>
      <c r="E1261" s="209" t="s">
        <v>396</v>
      </c>
      <c r="F1261" t="s">
        <v>99</v>
      </c>
      <c r="G1261" t="s">
        <v>300</v>
      </c>
      <c r="H1261" t="s">
        <v>397</v>
      </c>
      <c r="I1261" t="s">
        <v>306</v>
      </c>
      <c r="J1261" t="s">
        <v>309</v>
      </c>
      <c r="K1261" t="s">
        <v>309</v>
      </c>
      <c r="L1261" t="s">
        <v>309</v>
      </c>
      <c r="S1261" t="s">
        <v>26</v>
      </c>
      <c r="T1261" t="s">
        <v>26</v>
      </c>
      <c r="U1261">
        <v>1</v>
      </c>
      <c r="V1261">
        <v>3</v>
      </c>
      <c r="W1261">
        <v>2</v>
      </c>
      <c r="X1261">
        <v>4</v>
      </c>
      <c r="Y1261">
        <v>5</v>
      </c>
      <c r="Z1261">
        <v>4</v>
      </c>
      <c r="AA1261">
        <v>4</v>
      </c>
      <c r="AB1261">
        <v>5</v>
      </c>
      <c r="AC1261">
        <v>2</v>
      </c>
      <c r="AD1261">
        <v>2</v>
      </c>
      <c r="AF1261">
        <v>2</v>
      </c>
      <c r="AG1261">
        <v>3</v>
      </c>
      <c r="AH1261">
        <v>4</v>
      </c>
      <c r="AI1261">
        <v>3</v>
      </c>
      <c r="AJ1261">
        <v>3</v>
      </c>
      <c r="AK1261" t="s">
        <v>26</v>
      </c>
      <c r="AL1261">
        <v>3</v>
      </c>
      <c r="AM1261">
        <v>2</v>
      </c>
      <c r="AN1261" t="s">
        <v>408</v>
      </c>
      <c r="AV1261" s="109" t="s">
        <v>26</v>
      </c>
      <c r="AW1261" t="s">
        <v>26</v>
      </c>
      <c r="AY1261">
        <v>2</v>
      </c>
      <c r="AZ1261" s="109">
        <v>2</v>
      </c>
      <c r="BA1261" s="191" t="s">
        <v>311</v>
      </c>
      <c r="BB1261" t="s">
        <v>308</v>
      </c>
      <c r="BC1261" t="s">
        <v>894</v>
      </c>
      <c r="BD1261">
        <f t="shared" si="94"/>
        <v>1</v>
      </c>
      <c r="BE1261">
        <f t="shared" si="92"/>
        <v>0</v>
      </c>
      <c r="BF1261">
        <f t="shared" si="92"/>
        <v>0</v>
      </c>
      <c r="BG1261">
        <f t="shared" si="92"/>
        <v>0</v>
      </c>
      <c r="BH1261">
        <f t="shared" si="92"/>
        <v>0</v>
      </c>
      <c r="BI1261">
        <f t="shared" si="92"/>
        <v>0</v>
      </c>
      <c r="BJ1261">
        <f t="shared" si="91"/>
        <v>1</v>
      </c>
      <c r="BK1261">
        <f t="shared" si="93"/>
        <v>0</v>
      </c>
      <c r="BL1261">
        <f t="shared" si="93"/>
        <v>1</v>
      </c>
      <c r="BM1261">
        <f t="shared" si="93"/>
        <v>1</v>
      </c>
      <c r="BN1261">
        <f t="shared" si="93"/>
        <v>0</v>
      </c>
      <c r="BO1261">
        <f t="shared" si="93"/>
        <v>0</v>
      </c>
      <c r="BP1261">
        <f t="shared" si="93"/>
        <v>0</v>
      </c>
    </row>
    <row r="1262" spans="3:68" x14ac:dyDescent="0.2">
      <c r="C1262" s="150" t="str">
        <f>IFERROR(VLOOKUP(TABLA!F1262,BLIOTECAS!$C$1:$E$26,3,FALSE),"")</f>
        <v>Humanidades</v>
      </c>
      <c r="D1262" s="209">
        <v>43970.571527777778</v>
      </c>
      <c r="E1262" s="209" t="s">
        <v>401</v>
      </c>
      <c r="F1262" t="s">
        <v>100</v>
      </c>
      <c r="G1262" t="s">
        <v>300</v>
      </c>
      <c r="H1262" t="s">
        <v>305</v>
      </c>
      <c r="I1262" t="s">
        <v>318</v>
      </c>
      <c r="J1262" t="s">
        <v>100</v>
      </c>
      <c r="K1262" t="s">
        <v>108</v>
      </c>
      <c r="S1262" t="s">
        <v>270</v>
      </c>
      <c r="T1262" t="s">
        <v>270</v>
      </c>
      <c r="U1262">
        <v>2</v>
      </c>
      <c r="V1262">
        <v>5</v>
      </c>
      <c r="W1262">
        <v>5</v>
      </c>
      <c r="X1262">
        <v>4</v>
      </c>
      <c r="Y1262">
        <v>5</v>
      </c>
      <c r="Z1262">
        <v>5</v>
      </c>
      <c r="AB1262">
        <v>5</v>
      </c>
      <c r="AC1262">
        <v>5</v>
      </c>
      <c r="AD1262">
        <v>4</v>
      </c>
      <c r="AF1262">
        <v>5</v>
      </c>
      <c r="AG1262">
        <v>5</v>
      </c>
      <c r="AH1262">
        <v>4</v>
      </c>
      <c r="AJ1262">
        <v>5</v>
      </c>
      <c r="AK1262" t="s">
        <v>270</v>
      </c>
      <c r="AL1262">
        <v>5</v>
      </c>
      <c r="AM1262">
        <v>5</v>
      </c>
      <c r="AN1262" t="s">
        <v>446</v>
      </c>
      <c r="AV1262" s="109" t="s">
        <v>270</v>
      </c>
      <c r="AW1262" t="s">
        <v>270</v>
      </c>
      <c r="AX1262" t="s">
        <v>25</v>
      </c>
      <c r="AY1262">
        <v>5</v>
      </c>
      <c r="AZ1262" s="109">
        <v>5</v>
      </c>
      <c r="BA1262" s="191" t="s">
        <v>303</v>
      </c>
      <c r="BB1262" t="s">
        <v>308</v>
      </c>
      <c r="BD1262">
        <f t="shared" si="94"/>
        <v>0</v>
      </c>
      <c r="BE1262">
        <f t="shared" si="92"/>
        <v>0</v>
      </c>
      <c r="BF1262">
        <f t="shared" si="92"/>
        <v>1</v>
      </c>
      <c r="BG1262">
        <f t="shared" si="92"/>
        <v>0</v>
      </c>
      <c r="BH1262">
        <f t="shared" si="92"/>
        <v>0</v>
      </c>
      <c r="BI1262">
        <f t="shared" si="92"/>
        <v>0</v>
      </c>
      <c r="BJ1262">
        <f t="shared" si="91"/>
        <v>0</v>
      </c>
      <c r="BK1262">
        <f t="shared" si="93"/>
        <v>1</v>
      </c>
      <c r="BL1262">
        <f t="shared" si="93"/>
        <v>0</v>
      </c>
      <c r="BM1262">
        <f t="shared" si="93"/>
        <v>0</v>
      </c>
      <c r="BN1262">
        <f t="shared" si="93"/>
        <v>1</v>
      </c>
      <c r="BO1262">
        <f t="shared" si="93"/>
        <v>0</v>
      </c>
      <c r="BP1262">
        <f t="shared" si="93"/>
        <v>0</v>
      </c>
    </row>
    <row r="1263" spans="3:68" x14ac:dyDescent="0.2">
      <c r="C1263" s="150" t="str">
        <f>IFERROR(VLOOKUP(TABLA!F1263,BLIOTECAS!$C$1:$E$26,3,FALSE),"")</f>
        <v>Humanidades</v>
      </c>
      <c r="D1263" s="209">
        <v>43970.571527777778</v>
      </c>
      <c r="E1263" s="209" t="s">
        <v>407</v>
      </c>
      <c r="F1263" t="s">
        <v>100</v>
      </c>
      <c r="G1263" t="s">
        <v>305</v>
      </c>
      <c r="H1263" t="s">
        <v>300</v>
      </c>
      <c r="I1263" t="s">
        <v>315</v>
      </c>
      <c r="J1263" t="s">
        <v>100</v>
      </c>
      <c r="K1263" t="s">
        <v>84</v>
      </c>
      <c r="M1263" t="s">
        <v>895</v>
      </c>
      <c r="S1263" t="s">
        <v>270</v>
      </c>
      <c r="T1263" t="s">
        <v>270</v>
      </c>
      <c r="U1263">
        <v>3</v>
      </c>
      <c r="V1263">
        <v>3</v>
      </c>
      <c r="W1263">
        <v>3</v>
      </c>
      <c r="X1263">
        <v>2</v>
      </c>
      <c r="Y1263">
        <v>5</v>
      </c>
      <c r="Z1263">
        <v>3</v>
      </c>
      <c r="AA1263">
        <v>5</v>
      </c>
      <c r="AB1263">
        <v>2</v>
      </c>
      <c r="AC1263">
        <v>5</v>
      </c>
      <c r="AD1263">
        <v>5</v>
      </c>
      <c r="AF1263">
        <v>4</v>
      </c>
      <c r="AG1263">
        <v>5</v>
      </c>
      <c r="AH1263">
        <v>4</v>
      </c>
      <c r="AI1263">
        <v>5</v>
      </c>
      <c r="AJ1263">
        <v>4</v>
      </c>
      <c r="AK1263" t="s">
        <v>26</v>
      </c>
      <c r="AL1263">
        <v>5</v>
      </c>
      <c r="AM1263">
        <v>4</v>
      </c>
      <c r="AN1263" t="s">
        <v>400</v>
      </c>
      <c r="AV1263" s="109" t="s">
        <v>270</v>
      </c>
      <c r="AW1263" t="s">
        <v>26</v>
      </c>
      <c r="AY1263">
        <v>5</v>
      </c>
      <c r="AZ1263" s="109">
        <v>5</v>
      </c>
      <c r="BA1263" s="191" t="s">
        <v>311</v>
      </c>
      <c r="BB1263" t="s">
        <v>308</v>
      </c>
      <c r="BD1263">
        <f t="shared" si="94"/>
        <v>0</v>
      </c>
      <c r="BE1263">
        <f t="shared" si="92"/>
        <v>1</v>
      </c>
      <c r="BF1263">
        <f t="shared" si="92"/>
        <v>0</v>
      </c>
      <c r="BG1263">
        <f t="shared" si="92"/>
        <v>0</v>
      </c>
      <c r="BH1263">
        <f t="shared" si="92"/>
        <v>0</v>
      </c>
      <c r="BI1263">
        <f t="shared" si="92"/>
        <v>0</v>
      </c>
      <c r="BJ1263">
        <f t="shared" si="91"/>
        <v>0</v>
      </c>
      <c r="BK1263">
        <f t="shared" si="93"/>
        <v>0</v>
      </c>
      <c r="BL1263">
        <f t="shared" si="93"/>
        <v>1</v>
      </c>
      <c r="BM1263">
        <f t="shared" si="93"/>
        <v>1</v>
      </c>
      <c r="BN1263">
        <f t="shared" si="93"/>
        <v>0</v>
      </c>
      <c r="BO1263">
        <f t="shared" si="93"/>
        <v>0</v>
      </c>
      <c r="BP1263">
        <f t="shared" si="93"/>
        <v>0</v>
      </c>
    </row>
    <row r="1264" spans="3:68" x14ac:dyDescent="0.2">
      <c r="C1264" s="150" t="str">
        <f>IFERROR(VLOOKUP(TABLA!F1264,BLIOTECAS!$C$1:$E$26,3,FALSE),"")</f>
        <v>Ciencias Experimentales</v>
      </c>
      <c r="D1264" s="209">
        <v>43970.571527777778</v>
      </c>
      <c r="E1264" s="209" t="s">
        <v>396</v>
      </c>
      <c r="F1264" t="s">
        <v>98</v>
      </c>
      <c r="G1264" t="s">
        <v>305</v>
      </c>
      <c r="H1264" t="s">
        <v>320</v>
      </c>
      <c r="I1264" t="s">
        <v>306</v>
      </c>
      <c r="J1264" t="s">
        <v>98</v>
      </c>
      <c r="S1264" t="s">
        <v>26</v>
      </c>
      <c r="T1264" t="s">
        <v>270</v>
      </c>
      <c r="U1264">
        <v>2</v>
      </c>
      <c r="V1264">
        <v>1</v>
      </c>
      <c r="W1264">
        <v>1</v>
      </c>
      <c r="X1264">
        <v>3</v>
      </c>
      <c r="Y1264">
        <v>5</v>
      </c>
      <c r="Z1264">
        <v>5</v>
      </c>
      <c r="AA1264">
        <v>5</v>
      </c>
      <c r="AB1264">
        <v>4</v>
      </c>
      <c r="AC1264">
        <v>4</v>
      </c>
      <c r="AD1264">
        <v>5</v>
      </c>
      <c r="AF1264">
        <v>5</v>
      </c>
      <c r="AG1264">
        <v>5</v>
      </c>
      <c r="AH1264">
        <v>4</v>
      </c>
      <c r="AI1264">
        <v>5</v>
      </c>
      <c r="AJ1264">
        <v>5</v>
      </c>
      <c r="AK1264" t="s">
        <v>270</v>
      </c>
      <c r="AL1264">
        <v>5</v>
      </c>
      <c r="AM1264">
        <v>5</v>
      </c>
      <c r="AN1264" t="s">
        <v>307</v>
      </c>
      <c r="AV1264" s="109" t="s">
        <v>26</v>
      </c>
      <c r="AW1264" t="s">
        <v>26</v>
      </c>
      <c r="AY1264">
        <v>5</v>
      </c>
      <c r="AZ1264" s="109">
        <v>5</v>
      </c>
      <c r="BA1264" s="191" t="s">
        <v>303</v>
      </c>
      <c r="BB1264" t="s">
        <v>308</v>
      </c>
      <c r="BD1264">
        <f t="shared" si="94"/>
        <v>1</v>
      </c>
      <c r="BE1264">
        <f t="shared" si="92"/>
        <v>0</v>
      </c>
      <c r="BF1264">
        <f t="shared" si="92"/>
        <v>0</v>
      </c>
      <c r="BG1264">
        <f t="shared" si="92"/>
        <v>0</v>
      </c>
      <c r="BH1264">
        <f t="shared" si="92"/>
        <v>0</v>
      </c>
      <c r="BI1264">
        <f t="shared" si="92"/>
        <v>0</v>
      </c>
      <c r="BJ1264">
        <f t="shared" si="91"/>
        <v>0</v>
      </c>
      <c r="BK1264">
        <f t="shared" si="93"/>
        <v>0</v>
      </c>
      <c r="BL1264">
        <f t="shared" si="93"/>
        <v>0</v>
      </c>
      <c r="BM1264">
        <f t="shared" si="93"/>
        <v>0</v>
      </c>
      <c r="BN1264">
        <f t="shared" si="93"/>
        <v>0</v>
      </c>
      <c r="BO1264">
        <f t="shared" si="93"/>
        <v>1</v>
      </c>
      <c r="BP1264">
        <f t="shared" si="93"/>
        <v>0</v>
      </c>
    </row>
    <row r="1265" spans="3:68" x14ac:dyDescent="0.2">
      <c r="C1265" s="150" t="str">
        <f>IFERROR(VLOOKUP(TABLA!F1265,BLIOTECAS!$C$1:$E$26,3,FALSE),"")</f>
        <v>Ciencias Sociales</v>
      </c>
      <c r="D1265" s="209">
        <v>43970.571527777778</v>
      </c>
      <c r="E1265" s="209" t="s">
        <v>407</v>
      </c>
      <c r="F1265" t="s">
        <v>92</v>
      </c>
      <c r="G1265" t="s">
        <v>301</v>
      </c>
      <c r="H1265" t="s">
        <v>305</v>
      </c>
      <c r="I1265" t="s">
        <v>327</v>
      </c>
      <c r="J1265" t="s">
        <v>309</v>
      </c>
      <c r="K1265" t="s">
        <v>92</v>
      </c>
      <c r="L1265" t="s">
        <v>310</v>
      </c>
      <c r="S1265" t="s">
        <v>270</v>
      </c>
      <c r="T1265" t="s">
        <v>270</v>
      </c>
      <c r="U1265">
        <v>5</v>
      </c>
      <c r="V1265">
        <v>3</v>
      </c>
      <c r="W1265">
        <v>4</v>
      </c>
      <c r="X1265">
        <v>5</v>
      </c>
      <c r="Y1265">
        <v>4</v>
      </c>
      <c r="Z1265">
        <v>4</v>
      </c>
      <c r="AA1265">
        <v>3</v>
      </c>
      <c r="AB1265">
        <v>3</v>
      </c>
      <c r="AC1265">
        <v>3</v>
      </c>
      <c r="AD1265">
        <v>3</v>
      </c>
      <c r="AF1265">
        <v>3</v>
      </c>
      <c r="AG1265">
        <v>3</v>
      </c>
      <c r="AH1265">
        <v>4</v>
      </c>
      <c r="AI1265">
        <v>4</v>
      </c>
      <c r="AJ1265">
        <v>4</v>
      </c>
      <c r="AK1265" t="s">
        <v>26</v>
      </c>
      <c r="AL1265">
        <v>3</v>
      </c>
      <c r="AM1265">
        <v>2</v>
      </c>
      <c r="AN1265" t="s">
        <v>345</v>
      </c>
      <c r="AV1265" s="109" t="s">
        <v>26</v>
      </c>
      <c r="AW1265" t="s">
        <v>26</v>
      </c>
      <c r="AY1265">
        <v>3</v>
      </c>
      <c r="AZ1265" s="109">
        <v>3</v>
      </c>
      <c r="BA1265" s="191" t="s">
        <v>311</v>
      </c>
      <c r="BB1265" t="s">
        <v>317</v>
      </c>
      <c r="BD1265">
        <f t="shared" si="94"/>
        <v>1</v>
      </c>
      <c r="BE1265">
        <f t="shared" si="92"/>
        <v>0</v>
      </c>
      <c r="BF1265">
        <f t="shared" si="92"/>
        <v>1</v>
      </c>
      <c r="BG1265">
        <f t="shared" si="92"/>
        <v>0</v>
      </c>
      <c r="BH1265">
        <f t="shared" si="92"/>
        <v>0</v>
      </c>
      <c r="BI1265">
        <f t="shared" si="92"/>
        <v>0</v>
      </c>
      <c r="BJ1265">
        <f t="shared" si="91"/>
        <v>0</v>
      </c>
      <c r="BK1265">
        <f t="shared" si="93"/>
        <v>0</v>
      </c>
      <c r="BL1265">
        <f t="shared" si="93"/>
        <v>0</v>
      </c>
      <c r="BM1265">
        <f t="shared" si="93"/>
        <v>1</v>
      </c>
      <c r="BN1265">
        <f t="shared" si="93"/>
        <v>0</v>
      </c>
      <c r="BO1265">
        <f t="shared" si="93"/>
        <v>0</v>
      </c>
      <c r="BP1265">
        <f t="shared" si="93"/>
        <v>0</v>
      </c>
    </row>
    <row r="1266" spans="3:68" x14ac:dyDescent="0.2">
      <c r="C1266" s="150" t="str">
        <f>IFERROR(VLOOKUP(TABLA!F1266,BLIOTECAS!$C$1:$E$26,3,FALSE),"")</f>
        <v>Ciencias Sociales</v>
      </c>
      <c r="D1266" s="209">
        <v>43970.571527777778</v>
      </c>
      <c r="E1266" s="209" t="s">
        <v>396</v>
      </c>
      <c r="F1266" t="s">
        <v>225</v>
      </c>
      <c r="G1266" t="s">
        <v>301</v>
      </c>
      <c r="H1266" t="s">
        <v>300</v>
      </c>
      <c r="I1266" t="s">
        <v>327</v>
      </c>
      <c r="J1266" t="s">
        <v>225</v>
      </c>
      <c r="K1266" t="s">
        <v>97</v>
      </c>
      <c r="S1266" t="s">
        <v>270</v>
      </c>
      <c r="T1266" t="s">
        <v>270</v>
      </c>
      <c r="U1266">
        <v>5</v>
      </c>
      <c r="V1266">
        <v>2</v>
      </c>
      <c r="W1266">
        <v>3</v>
      </c>
      <c r="X1266">
        <v>1</v>
      </c>
      <c r="Y1266">
        <v>4</v>
      </c>
      <c r="Z1266">
        <v>5</v>
      </c>
      <c r="AA1266">
        <v>5</v>
      </c>
      <c r="AB1266">
        <v>4</v>
      </c>
      <c r="AC1266">
        <v>3</v>
      </c>
      <c r="AD1266">
        <v>3</v>
      </c>
      <c r="AF1266">
        <v>4</v>
      </c>
      <c r="AG1266">
        <v>5</v>
      </c>
      <c r="AH1266">
        <v>3</v>
      </c>
      <c r="AI1266">
        <v>3</v>
      </c>
      <c r="AJ1266">
        <v>3</v>
      </c>
      <c r="AK1266" t="s">
        <v>26</v>
      </c>
      <c r="AL1266">
        <v>3</v>
      </c>
      <c r="AM1266">
        <v>3</v>
      </c>
      <c r="AN1266" t="s">
        <v>405</v>
      </c>
      <c r="AV1266" s="109" t="s">
        <v>270</v>
      </c>
      <c r="AW1266" t="s">
        <v>26</v>
      </c>
      <c r="AY1266">
        <v>4</v>
      </c>
      <c r="AZ1266" s="109">
        <v>5</v>
      </c>
      <c r="BA1266" s="191" t="s">
        <v>311</v>
      </c>
      <c r="BB1266" t="s">
        <v>308</v>
      </c>
      <c r="BD1266">
        <f t="shared" si="94"/>
        <v>1</v>
      </c>
      <c r="BE1266">
        <f t="shared" si="92"/>
        <v>0</v>
      </c>
      <c r="BF1266">
        <f t="shared" si="92"/>
        <v>1</v>
      </c>
      <c r="BG1266">
        <f t="shared" si="92"/>
        <v>0</v>
      </c>
      <c r="BH1266">
        <f t="shared" si="92"/>
        <v>0</v>
      </c>
      <c r="BI1266">
        <f t="shared" si="92"/>
        <v>0</v>
      </c>
      <c r="BJ1266">
        <f t="shared" si="91"/>
        <v>1</v>
      </c>
      <c r="BK1266">
        <f t="shared" si="93"/>
        <v>1</v>
      </c>
      <c r="BL1266">
        <f t="shared" si="93"/>
        <v>1</v>
      </c>
      <c r="BM1266">
        <f t="shared" si="93"/>
        <v>1</v>
      </c>
      <c r="BN1266">
        <f t="shared" si="93"/>
        <v>0</v>
      </c>
      <c r="BO1266">
        <f t="shared" si="93"/>
        <v>0</v>
      </c>
      <c r="BP1266">
        <f t="shared" si="93"/>
        <v>0</v>
      </c>
    </row>
    <row r="1267" spans="3:68" x14ac:dyDescent="0.2">
      <c r="C1267" s="150" t="str">
        <f>IFERROR(VLOOKUP(TABLA!F1267,BLIOTECAS!$C$1:$E$26,3,FALSE),"")</f>
        <v>Ciencias Experimentales</v>
      </c>
      <c r="D1267" s="209">
        <v>43970.571527777778</v>
      </c>
      <c r="E1267" s="209" t="s">
        <v>396</v>
      </c>
      <c r="F1267" t="s">
        <v>98</v>
      </c>
      <c r="G1267" t="s">
        <v>305</v>
      </c>
      <c r="H1267" t="s">
        <v>320</v>
      </c>
      <c r="I1267" t="s">
        <v>306</v>
      </c>
      <c r="J1267" t="s">
        <v>98</v>
      </c>
      <c r="S1267" t="s">
        <v>26</v>
      </c>
      <c r="T1267" t="s">
        <v>26</v>
      </c>
      <c r="U1267">
        <v>2</v>
      </c>
      <c r="V1267">
        <v>1</v>
      </c>
      <c r="W1267">
        <v>2</v>
      </c>
      <c r="X1267">
        <v>4</v>
      </c>
      <c r="Y1267">
        <v>5</v>
      </c>
      <c r="Z1267">
        <v>5</v>
      </c>
      <c r="AA1267">
        <v>5</v>
      </c>
      <c r="AB1267">
        <v>2</v>
      </c>
      <c r="AC1267">
        <v>4</v>
      </c>
      <c r="AD1267">
        <v>4</v>
      </c>
      <c r="AF1267">
        <v>3</v>
      </c>
      <c r="AG1267">
        <v>4</v>
      </c>
      <c r="AH1267">
        <v>2</v>
      </c>
      <c r="AI1267">
        <v>3</v>
      </c>
      <c r="AJ1267">
        <v>4</v>
      </c>
      <c r="AK1267" t="s">
        <v>26</v>
      </c>
      <c r="AL1267">
        <v>3</v>
      </c>
      <c r="AM1267">
        <v>3</v>
      </c>
      <c r="AN1267" t="s">
        <v>405</v>
      </c>
      <c r="AV1267" s="109" t="s">
        <v>270</v>
      </c>
      <c r="AW1267" t="s">
        <v>26</v>
      </c>
      <c r="AY1267">
        <v>5</v>
      </c>
      <c r="AZ1267" s="109">
        <v>5</v>
      </c>
      <c r="BA1267" s="191" t="s">
        <v>303</v>
      </c>
      <c r="BB1267" t="s">
        <v>308</v>
      </c>
      <c r="BD1267">
        <f t="shared" si="94"/>
        <v>1</v>
      </c>
      <c r="BE1267">
        <f t="shared" si="92"/>
        <v>0</v>
      </c>
      <c r="BF1267">
        <f t="shared" si="92"/>
        <v>0</v>
      </c>
      <c r="BG1267">
        <f t="shared" si="92"/>
        <v>0</v>
      </c>
      <c r="BH1267">
        <f t="shared" si="92"/>
        <v>0</v>
      </c>
      <c r="BI1267">
        <f t="shared" si="92"/>
        <v>0</v>
      </c>
      <c r="BJ1267">
        <f t="shared" si="91"/>
        <v>1</v>
      </c>
      <c r="BK1267">
        <f t="shared" si="93"/>
        <v>1</v>
      </c>
      <c r="BL1267">
        <f t="shared" si="93"/>
        <v>1</v>
      </c>
      <c r="BM1267">
        <f t="shared" si="93"/>
        <v>1</v>
      </c>
      <c r="BN1267">
        <f t="shared" si="93"/>
        <v>0</v>
      </c>
      <c r="BO1267">
        <f t="shared" si="93"/>
        <v>0</v>
      </c>
      <c r="BP1267">
        <f t="shared" si="93"/>
        <v>0</v>
      </c>
    </row>
    <row r="1268" spans="3:68" x14ac:dyDescent="0.2">
      <c r="C1268" s="150" t="str">
        <f>IFERROR(VLOOKUP(TABLA!F1268,BLIOTECAS!$C$1:$E$26,3,FALSE),"")</f>
        <v>Humanidades</v>
      </c>
      <c r="D1268" s="209">
        <v>43970.571527777778</v>
      </c>
      <c r="E1268" s="209" t="s">
        <v>396</v>
      </c>
      <c r="F1268" t="s">
        <v>100</v>
      </c>
      <c r="G1268" t="s">
        <v>397</v>
      </c>
      <c r="H1268" t="s">
        <v>320</v>
      </c>
      <c r="I1268" t="s">
        <v>329</v>
      </c>
      <c r="J1268" t="s">
        <v>100</v>
      </c>
      <c r="K1268" t="s">
        <v>309</v>
      </c>
      <c r="M1268" t="s">
        <v>989</v>
      </c>
      <c r="S1268" t="s">
        <v>26</v>
      </c>
      <c r="T1268" t="s">
        <v>270</v>
      </c>
      <c r="U1268">
        <v>4</v>
      </c>
      <c r="V1268">
        <v>1</v>
      </c>
      <c r="W1268">
        <v>1</v>
      </c>
      <c r="X1268">
        <v>1</v>
      </c>
      <c r="Y1268">
        <v>5</v>
      </c>
      <c r="Z1268">
        <v>5</v>
      </c>
      <c r="AA1268">
        <v>5</v>
      </c>
      <c r="AB1268">
        <v>4</v>
      </c>
      <c r="AC1268">
        <v>3</v>
      </c>
      <c r="AD1268">
        <v>3</v>
      </c>
      <c r="AF1268">
        <v>3</v>
      </c>
      <c r="AG1268">
        <v>3</v>
      </c>
      <c r="AH1268">
        <v>2</v>
      </c>
      <c r="AI1268">
        <v>2</v>
      </c>
      <c r="AJ1268">
        <v>3</v>
      </c>
      <c r="AK1268" t="s">
        <v>26</v>
      </c>
      <c r="AL1268">
        <v>3</v>
      </c>
      <c r="AM1268">
        <v>2</v>
      </c>
      <c r="AN1268" t="s">
        <v>354</v>
      </c>
      <c r="AV1268" s="109" t="s">
        <v>26</v>
      </c>
      <c r="AW1268" t="s">
        <v>26</v>
      </c>
      <c r="AY1268">
        <v>3</v>
      </c>
      <c r="AZ1268" s="109">
        <v>3</v>
      </c>
      <c r="BA1268" s="191" t="s">
        <v>319</v>
      </c>
      <c r="BB1268" t="s">
        <v>317</v>
      </c>
      <c r="BD1268">
        <f t="shared" si="94"/>
        <v>0</v>
      </c>
      <c r="BE1268">
        <f t="shared" si="92"/>
        <v>0</v>
      </c>
      <c r="BF1268">
        <f t="shared" si="92"/>
        <v>0</v>
      </c>
      <c r="BG1268">
        <f t="shared" si="92"/>
        <v>0</v>
      </c>
      <c r="BH1268">
        <f t="shared" si="92"/>
        <v>1</v>
      </c>
      <c r="BI1268">
        <f t="shared" si="92"/>
        <v>0</v>
      </c>
      <c r="BJ1268">
        <f t="shared" si="91"/>
        <v>1</v>
      </c>
      <c r="BK1268">
        <f t="shared" si="93"/>
        <v>0</v>
      </c>
      <c r="BL1268">
        <f t="shared" si="93"/>
        <v>0</v>
      </c>
      <c r="BM1268">
        <f t="shared" si="93"/>
        <v>1</v>
      </c>
      <c r="BN1268">
        <f t="shared" si="93"/>
        <v>0</v>
      </c>
      <c r="BO1268">
        <f t="shared" si="93"/>
        <v>0</v>
      </c>
      <c r="BP1268">
        <f t="shared" si="93"/>
        <v>0</v>
      </c>
    </row>
    <row r="1269" spans="3:68" x14ac:dyDescent="0.2">
      <c r="C1269" s="150" t="str">
        <f>IFERROR(VLOOKUP(TABLA!F1269,BLIOTECAS!$C$1:$E$26,3,FALSE),"")</f>
        <v>Ciencias Sociales</v>
      </c>
      <c r="D1269" s="209">
        <v>43970.570833333331</v>
      </c>
      <c r="E1269" s="209" t="s">
        <v>396</v>
      </c>
      <c r="F1269" t="s">
        <v>92</v>
      </c>
      <c r="G1269" t="s">
        <v>397</v>
      </c>
      <c r="H1269" t="s">
        <v>320</v>
      </c>
      <c r="I1269" t="s">
        <v>306</v>
      </c>
      <c r="J1269" t="s">
        <v>92</v>
      </c>
      <c r="S1269" t="s">
        <v>26</v>
      </c>
      <c r="T1269" t="s">
        <v>270</v>
      </c>
      <c r="U1269">
        <v>5</v>
      </c>
      <c r="V1269">
        <v>2</v>
      </c>
      <c r="W1269">
        <v>1</v>
      </c>
      <c r="X1269">
        <v>5</v>
      </c>
      <c r="Y1269">
        <v>5</v>
      </c>
      <c r="Z1269">
        <v>5</v>
      </c>
      <c r="AA1269">
        <v>5</v>
      </c>
      <c r="AB1269">
        <v>5</v>
      </c>
      <c r="AC1269">
        <v>5</v>
      </c>
      <c r="AD1269">
        <v>4</v>
      </c>
      <c r="AF1269">
        <v>5</v>
      </c>
      <c r="AG1269">
        <v>5</v>
      </c>
      <c r="AH1269">
        <v>5</v>
      </c>
      <c r="AI1269">
        <v>5</v>
      </c>
      <c r="AJ1269">
        <v>5</v>
      </c>
      <c r="AK1269" t="s">
        <v>26</v>
      </c>
      <c r="AL1269">
        <v>5</v>
      </c>
      <c r="AM1269">
        <v>3</v>
      </c>
      <c r="AN1269" t="s">
        <v>408</v>
      </c>
      <c r="AV1269" s="109" t="s">
        <v>26</v>
      </c>
      <c r="AW1269" t="s">
        <v>26</v>
      </c>
      <c r="AY1269">
        <v>4</v>
      </c>
      <c r="AZ1269" s="109">
        <v>4</v>
      </c>
      <c r="BA1269" s="191" t="s">
        <v>303</v>
      </c>
      <c r="BB1269" t="s">
        <v>308</v>
      </c>
      <c r="BD1269">
        <f t="shared" si="94"/>
        <v>1</v>
      </c>
      <c r="BE1269">
        <f t="shared" si="92"/>
        <v>0</v>
      </c>
      <c r="BF1269">
        <f t="shared" si="92"/>
        <v>0</v>
      </c>
      <c r="BG1269">
        <f t="shared" si="92"/>
        <v>0</v>
      </c>
      <c r="BH1269">
        <f t="shared" si="92"/>
        <v>0</v>
      </c>
      <c r="BI1269">
        <f t="shared" si="92"/>
        <v>0</v>
      </c>
      <c r="BJ1269">
        <f t="shared" si="91"/>
        <v>1</v>
      </c>
      <c r="BK1269">
        <f t="shared" si="93"/>
        <v>0</v>
      </c>
      <c r="BL1269">
        <f t="shared" si="93"/>
        <v>1</v>
      </c>
      <c r="BM1269">
        <f t="shared" si="93"/>
        <v>1</v>
      </c>
      <c r="BN1269">
        <f t="shared" si="93"/>
        <v>0</v>
      </c>
      <c r="BO1269">
        <f t="shared" si="93"/>
        <v>0</v>
      </c>
      <c r="BP1269">
        <f t="shared" si="93"/>
        <v>0</v>
      </c>
    </row>
    <row r="1270" spans="3:68" x14ac:dyDescent="0.2">
      <c r="C1270" s="150" t="str">
        <f>IFERROR(VLOOKUP(TABLA!F1270,BLIOTECAS!$C$1:$E$26,3,FALSE),"")</f>
        <v>Ciencias de la Salud</v>
      </c>
      <c r="D1270" s="209">
        <v>43970.570833333331</v>
      </c>
      <c r="E1270" s="209" t="s">
        <v>396</v>
      </c>
      <c r="F1270" t="s">
        <v>101</v>
      </c>
      <c r="G1270" t="s">
        <v>305</v>
      </c>
      <c r="H1270" t="s">
        <v>300</v>
      </c>
      <c r="I1270" t="s">
        <v>315</v>
      </c>
      <c r="J1270" t="s">
        <v>101</v>
      </c>
      <c r="K1270" t="s">
        <v>106</v>
      </c>
      <c r="L1270" t="s">
        <v>309</v>
      </c>
      <c r="S1270" t="s">
        <v>26</v>
      </c>
      <c r="T1270" t="s">
        <v>26</v>
      </c>
      <c r="U1270">
        <v>1</v>
      </c>
      <c r="V1270">
        <v>1</v>
      </c>
      <c r="W1270">
        <v>3</v>
      </c>
      <c r="X1270">
        <v>1</v>
      </c>
      <c r="Y1270">
        <v>4</v>
      </c>
      <c r="Z1270">
        <v>3</v>
      </c>
      <c r="AA1270">
        <v>4</v>
      </c>
      <c r="AB1270">
        <v>2</v>
      </c>
      <c r="AC1270">
        <v>3</v>
      </c>
      <c r="AD1270">
        <v>3</v>
      </c>
      <c r="AF1270">
        <v>3</v>
      </c>
      <c r="AG1270">
        <v>3</v>
      </c>
      <c r="AH1270">
        <v>3</v>
      </c>
      <c r="AI1270">
        <v>3</v>
      </c>
      <c r="AJ1270">
        <v>3</v>
      </c>
      <c r="AK1270" t="s">
        <v>26</v>
      </c>
      <c r="AL1270">
        <v>3</v>
      </c>
      <c r="AM1270">
        <v>3</v>
      </c>
      <c r="AN1270" t="s">
        <v>400</v>
      </c>
      <c r="AV1270" s="109" t="s">
        <v>26</v>
      </c>
      <c r="AW1270" t="s">
        <v>26</v>
      </c>
      <c r="AY1270">
        <v>4</v>
      </c>
      <c r="AZ1270" s="109">
        <v>4</v>
      </c>
      <c r="BA1270" s="191" t="s">
        <v>311</v>
      </c>
      <c r="BB1270" t="s">
        <v>308</v>
      </c>
      <c r="BD1270">
        <f t="shared" si="94"/>
        <v>0</v>
      </c>
      <c r="BE1270">
        <f t="shared" si="92"/>
        <v>1</v>
      </c>
      <c r="BF1270">
        <f t="shared" si="92"/>
        <v>0</v>
      </c>
      <c r="BG1270">
        <f t="shared" si="92"/>
        <v>0</v>
      </c>
      <c r="BH1270">
        <f t="shared" si="92"/>
        <v>0</v>
      </c>
      <c r="BI1270">
        <f t="shared" si="92"/>
        <v>0</v>
      </c>
      <c r="BJ1270">
        <f t="shared" ref="BJ1270:BJ1333" si="95">IF(IFERROR(FIND(BJ$1,$AN1270,1),0)&lt;&gt;0,1,0)</f>
        <v>0</v>
      </c>
      <c r="BK1270">
        <f t="shared" si="93"/>
        <v>0</v>
      </c>
      <c r="BL1270">
        <f t="shared" si="93"/>
        <v>1</v>
      </c>
      <c r="BM1270">
        <f t="shared" si="93"/>
        <v>1</v>
      </c>
      <c r="BN1270">
        <f t="shared" si="93"/>
        <v>0</v>
      </c>
      <c r="BO1270">
        <f t="shared" si="93"/>
        <v>0</v>
      </c>
      <c r="BP1270">
        <f t="shared" si="93"/>
        <v>0</v>
      </c>
    </row>
    <row r="1271" spans="3:68" x14ac:dyDescent="0.2">
      <c r="C1271" s="150" t="str">
        <f>IFERROR(VLOOKUP(TABLA!F1271,BLIOTECAS!$C$1:$E$26,3,FALSE),"")</f>
        <v>Ciencias Experimentales</v>
      </c>
      <c r="D1271" s="209">
        <v>43970.570833333331</v>
      </c>
      <c r="E1271" s="209" t="s">
        <v>396</v>
      </c>
      <c r="F1271" t="s">
        <v>94</v>
      </c>
      <c r="G1271" t="s">
        <v>397</v>
      </c>
      <c r="H1271" t="s">
        <v>320</v>
      </c>
      <c r="I1271" t="s">
        <v>318</v>
      </c>
      <c r="J1271" t="s">
        <v>309</v>
      </c>
      <c r="K1271" t="s">
        <v>90</v>
      </c>
      <c r="L1271" t="s">
        <v>96</v>
      </c>
      <c r="S1271" t="s">
        <v>270</v>
      </c>
      <c r="T1271" t="s">
        <v>270</v>
      </c>
      <c r="U1271">
        <v>4</v>
      </c>
      <c r="V1271">
        <v>1</v>
      </c>
      <c r="W1271">
        <v>1</v>
      </c>
      <c r="X1271">
        <v>1</v>
      </c>
      <c r="Y1271">
        <v>4</v>
      </c>
      <c r="Z1271">
        <v>4</v>
      </c>
      <c r="AA1271">
        <v>4</v>
      </c>
      <c r="AB1271">
        <v>1</v>
      </c>
      <c r="AC1271">
        <v>4</v>
      </c>
      <c r="AD1271">
        <v>5</v>
      </c>
      <c r="AF1271">
        <v>3</v>
      </c>
      <c r="AG1271">
        <v>4</v>
      </c>
      <c r="AH1271">
        <v>3</v>
      </c>
      <c r="AI1271">
        <v>3</v>
      </c>
      <c r="AJ1271">
        <v>4</v>
      </c>
      <c r="AK1271" t="s">
        <v>26</v>
      </c>
      <c r="AL1271">
        <v>4</v>
      </c>
      <c r="AM1271">
        <v>3</v>
      </c>
      <c r="AN1271" t="s">
        <v>354</v>
      </c>
      <c r="AV1271" s="109" t="s">
        <v>26</v>
      </c>
      <c r="AW1271" t="s">
        <v>26</v>
      </c>
      <c r="AY1271">
        <v>5</v>
      </c>
      <c r="AZ1271" s="109">
        <v>5</v>
      </c>
      <c r="BA1271" s="191" t="s">
        <v>303</v>
      </c>
      <c r="BB1271" t="s">
        <v>308</v>
      </c>
      <c r="BD1271">
        <f t="shared" si="94"/>
        <v>0</v>
      </c>
      <c r="BE1271">
        <f t="shared" si="92"/>
        <v>0</v>
      </c>
      <c r="BF1271">
        <f t="shared" si="92"/>
        <v>1</v>
      </c>
      <c r="BG1271">
        <f t="shared" si="92"/>
        <v>0</v>
      </c>
      <c r="BH1271">
        <f t="shared" si="92"/>
        <v>0</v>
      </c>
      <c r="BI1271">
        <f t="shared" si="92"/>
        <v>0</v>
      </c>
      <c r="BJ1271">
        <f t="shared" si="95"/>
        <v>1</v>
      </c>
      <c r="BK1271">
        <f t="shared" si="93"/>
        <v>0</v>
      </c>
      <c r="BL1271">
        <f t="shared" si="93"/>
        <v>0</v>
      </c>
      <c r="BM1271">
        <f t="shared" si="93"/>
        <v>1</v>
      </c>
      <c r="BN1271">
        <f t="shared" si="93"/>
        <v>0</v>
      </c>
      <c r="BO1271">
        <f t="shared" si="93"/>
        <v>0</v>
      </c>
      <c r="BP1271">
        <f t="shared" si="93"/>
        <v>0</v>
      </c>
    </row>
    <row r="1272" spans="3:68" x14ac:dyDescent="0.2">
      <c r="C1272" s="150" t="str">
        <f>IFERROR(VLOOKUP(TABLA!F1272,BLIOTECAS!$C$1:$E$26,3,FALSE),"")</f>
        <v>Humanidades</v>
      </c>
      <c r="D1272" s="209">
        <v>43970.570833333331</v>
      </c>
      <c r="E1272" s="209" t="s">
        <v>407</v>
      </c>
      <c r="F1272" t="s">
        <v>102</v>
      </c>
      <c r="G1272" t="s">
        <v>301</v>
      </c>
      <c r="H1272" t="s">
        <v>305</v>
      </c>
      <c r="I1272" t="s">
        <v>327</v>
      </c>
      <c r="J1272" t="s">
        <v>309</v>
      </c>
      <c r="K1272" t="s">
        <v>310</v>
      </c>
      <c r="L1272" t="s">
        <v>91</v>
      </c>
      <c r="S1272" t="s">
        <v>270</v>
      </c>
      <c r="T1272" t="s">
        <v>270</v>
      </c>
      <c r="U1272">
        <v>4</v>
      </c>
      <c r="V1272">
        <v>3</v>
      </c>
      <c r="W1272">
        <v>2</v>
      </c>
      <c r="X1272">
        <v>3</v>
      </c>
      <c r="Y1272">
        <v>5</v>
      </c>
      <c r="Z1272">
        <v>4</v>
      </c>
      <c r="AA1272">
        <v>4</v>
      </c>
      <c r="AB1272">
        <v>5</v>
      </c>
      <c r="AC1272">
        <v>2</v>
      </c>
      <c r="AD1272">
        <v>4</v>
      </c>
      <c r="AF1272">
        <v>4</v>
      </c>
      <c r="AG1272">
        <v>4</v>
      </c>
      <c r="AH1272">
        <v>3</v>
      </c>
      <c r="AI1272">
        <v>4</v>
      </c>
      <c r="AJ1272">
        <v>3</v>
      </c>
      <c r="AK1272" t="s">
        <v>270</v>
      </c>
      <c r="AL1272">
        <v>4</v>
      </c>
      <c r="AM1272">
        <v>1</v>
      </c>
      <c r="AN1272" t="s">
        <v>307</v>
      </c>
      <c r="AV1272" s="109" t="s">
        <v>270</v>
      </c>
      <c r="AW1272" t="s">
        <v>26</v>
      </c>
      <c r="AY1272">
        <v>5</v>
      </c>
      <c r="AZ1272" s="109">
        <v>5</v>
      </c>
      <c r="BA1272" s="191" t="s">
        <v>303</v>
      </c>
      <c r="BB1272" t="s">
        <v>308</v>
      </c>
      <c r="BD1272">
        <f t="shared" si="94"/>
        <v>1</v>
      </c>
      <c r="BE1272">
        <f t="shared" si="92"/>
        <v>0</v>
      </c>
      <c r="BF1272">
        <f t="shared" si="92"/>
        <v>1</v>
      </c>
      <c r="BG1272">
        <f t="shared" si="92"/>
        <v>0</v>
      </c>
      <c r="BH1272">
        <f t="shared" si="92"/>
        <v>0</v>
      </c>
      <c r="BI1272">
        <f t="shared" si="92"/>
        <v>0</v>
      </c>
      <c r="BJ1272">
        <f t="shared" si="95"/>
        <v>0</v>
      </c>
      <c r="BK1272">
        <f t="shared" si="93"/>
        <v>0</v>
      </c>
      <c r="BL1272">
        <f t="shared" si="93"/>
        <v>0</v>
      </c>
      <c r="BM1272">
        <f t="shared" si="93"/>
        <v>0</v>
      </c>
      <c r="BN1272">
        <f t="shared" si="93"/>
        <v>0</v>
      </c>
      <c r="BO1272">
        <f t="shared" si="93"/>
        <v>1</v>
      </c>
      <c r="BP1272">
        <f t="shared" si="93"/>
        <v>0</v>
      </c>
    </row>
    <row r="1273" spans="3:68" x14ac:dyDescent="0.2">
      <c r="C1273" s="150" t="str">
        <f>IFERROR(VLOOKUP(TABLA!F1273,BLIOTECAS!$C$1:$E$26,3,FALSE),"")</f>
        <v>Ciencias de la Salud</v>
      </c>
      <c r="D1273" s="209">
        <v>43970.570833333331</v>
      </c>
      <c r="E1273" s="209" t="s">
        <v>396</v>
      </c>
      <c r="F1273" t="s">
        <v>101</v>
      </c>
      <c r="G1273" t="s">
        <v>301</v>
      </c>
      <c r="H1273" t="s">
        <v>320</v>
      </c>
      <c r="I1273" t="s">
        <v>306</v>
      </c>
      <c r="J1273" t="s">
        <v>106</v>
      </c>
      <c r="K1273" t="s">
        <v>309</v>
      </c>
      <c r="L1273" t="s">
        <v>101</v>
      </c>
      <c r="S1273" t="s">
        <v>26</v>
      </c>
      <c r="T1273" t="s">
        <v>270</v>
      </c>
      <c r="U1273">
        <v>3</v>
      </c>
      <c r="V1273">
        <v>1</v>
      </c>
      <c r="W1273">
        <v>1</v>
      </c>
      <c r="X1273">
        <v>1</v>
      </c>
      <c r="Y1273">
        <v>4</v>
      </c>
      <c r="Z1273">
        <v>4</v>
      </c>
      <c r="AA1273">
        <v>5</v>
      </c>
      <c r="AB1273">
        <v>5</v>
      </c>
      <c r="AC1273">
        <v>3</v>
      </c>
      <c r="AD1273">
        <v>3</v>
      </c>
      <c r="AF1273">
        <v>4</v>
      </c>
      <c r="AG1273">
        <v>4</v>
      </c>
      <c r="AH1273">
        <v>4</v>
      </c>
      <c r="AI1273">
        <v>4</v>
      </c>
      <c r="AJ1273">
        <v>4</v>
      </c>
      <c r="AK1273" t="s">
        <v>26</v>
      </c>
      <c r="AL1273">
        <v>4</v>
      </c>
      <c r="AM1273">
        <v>1</v>
      </c>
      <c r="AN1273" t="s">
        <v>307</v>
      </c>
      <c r="AV1273" s="109" t="s">
        <v>26</v>
      </c>
      <c r="AW1273" t="s">
        <v>26</v>
      </c>
      <c r="AY1273">
        <v>4</v>
      </c>
      <c r="AZ1273" s="109">
        <v>5</v>
      </c>
      <c r="BA1273" s="191" t="s">
        <v>319</v>
      </c>
      <c r="BB1273" t="s">
        <v>317</v>
      </c>
      <c r="BD1273">
        <f t="shared" si="94"/>
        <v>1</v>
      </c>
      <c r="BE1273">
        <f t="shared" si="92"/>
        <v>0</v>
      </c>
      <c r="BF1273">
        <f t="shared" si="92"/>
        <v>0</v>
      </c>
      <c r="BG1273">
        <f t="shared" si="92"/>
        <v>0</v>
      </c>
      <c r="BH1273">
        <f t="shared" si="92"/>
        <v>0</v>
      </c>
      <c r="BI1273">
        <f t="shared" si="92"/>
        <v>0</v>
      </c>
      <c r="BJ1273">
        <f t="shared" si="95"/>
        <v>0</v>
      </c>
      <c r="BK1273">
        <f t="shared" si="93"/>
        <v>0</v>
      </c>
      <c r="BL1273">
        <f t="shared" si="93"/>
        <v>0</v>
      </c>
      <c r="BM1273">
        <f t="shared" si="93"/>
        <v>0</v>
      </c>
      <c r="BN1273">
        <f t="shared" si="93"/>
        <v>0</v>
      </c>
      <c r="BO1273">
        <f t="shared" si="93"/>
        <v>1</v>
      </c>
      <c r="BP1273">
        <f t="shared" si="93"/>
        <v>0</v>
      </c>
    </row>
    <row r="1274" spans="3:68" x14ac:dyDescent="0.2">
      <c r="C1274" s="150" t="str">
        <f>IFERROR(VLOOKUP(TABLA!F1274,BLIOTECAS!$C$1:$E$26,3,FALSE),"")</f>
        <v>Ciencias Sociales</v>
      </c>
      <c r="D1274" s="209">
        <v>43970.570833333331</v>
      </c>
      <c r="E1274" s="209" t="s">
        <v>396</v>
      </c>
      <c r="F1274" t="s">
        <v>97</v>
      </c>
      <c r="G1274" t="s">
        <v>300</v>
      </c>
      <c r="H1274" t="s">
        <v>300</v>
      </c>
      <c r="I1274" t="s">
        <v>357</v>
      </c>
      <c r="J1274" t="s">
        <v>97</v>
      </c>
      <c r="K1274" t="s">
        <v>93</v>
      </c>
      <c r="L1274" t="s">
        <v>108</v>
      </c>
      <c r="S1274" t="s">
        <v>270</v>
      </c>
      <c r="T1274" t="s">
        <v>270</v>
      </c>
      <c r="U1274">
        <v>3</v>
      </c>
      <c r="V1274">
        <v>1</v>
      </c>
      <c r="W1274">
        <v>3</v>
      </c>
      <c r="X1274">
        <v>3</v>
      </c>
      <c r="Y1274">
        <v>2</v>
      </c>
      <c r="Z1274">
        <v>4</v>
      </c>
      <c r="AA1274">
        <v>3</v>
      </c>
      <c r="AB1274">
        <v>2</v>
      </c>
      <c r="AC1274">
        <v>2</v>
      </c>
      <c r="AD1274">
        <v>3</v>
      </c>
      <c r="AF1274">
        <v>4</v>
      </c>
      <c r="AG1274">
        <v>3</v>
      </c>
      <c r="AH1274">
        <v>3</v>
      </c>
      <c r="AI1274">
        <v>2</v>
      </c>
      <c r="AJ1274">
        <v>3</v>
      </c>
      <c r="AK1274" t="s">
        <v>270</v>
      </c>
      <c r="AL1274">
        <v>3</v>
      </c>
      <c r="AM1274">
        <v>3</v>
      </c>
      <c r="AN1274" t="s">
        <v>400</v>
      </c>
      <c r="AV1274" s="109" t="s">
        <v>26</v>
      </c>
      <c r="AW1274" t="s">
        <v>26</v>
      </c>
      <c r="AY1274">
        <v>3</v>
      </c>
      <c r="AZ1274" s="109">
        <v>3</v>
      </c>
      <c r="BA1274" s="191" t="s">
        <v>319</v>
      </c>
      <c r="BB1274" t="s">
        <v>317</v>
      </c>
      <c r="BD1274">
        <f t="shared" si="94"/>
        <v>1</v>
      </c>
      <c r="BE1274">
        <f t="shared" si="92"/>
        <v>0</v>
      </c>
      <c r="BF1274">
        <f t="shared" si="92"/>
        <v>1</v>
      </c>
      <c r="BG1274">
        <f t="shared" si="92"/>
        <v>0</v>
      </c>
      <c r="BH1274">
        <f t="shared" si="92"/>
        <v>1</v>
      </c>
      <c r="BI1274">
        <f t="shared" si="92"/>
        <v>0</v>
      </c>
      <c r="BJ1274">
        <f t="shared" si="95"/>
        <v>0</v>
      </c>
      <c r="BK1274">
        <f t="shared" si="93"/>
        <v>0</v>
      </c>
      <c r="BL1274">
        <f t="shared" si="93"/>
        <v>1</v>
      </c>
      <c r="BM1274">
        <f t="shared" si="93"/>
        <v>1</v>
      </c>
      <c r="BN1274">
        <f t="shared" si="93"/>
        <v>0</v>
      </c>
      <c r="BO1274">
        <f t="shared" si="93"/>
        <v>0</v>
      </c>
      <c r="BP1274">
        <f t="shared" si="93"/>
        <v>0</v>
      </c>
    </row>
    <row r="1275" spans="3:68" x14ac:dyDescent="0.2">
      <c r="C1275" s="150" t="str">
        <f>IFERROR(VLOOKUP(TABLA!F1275,BLIOTECAS!$C$1:$E$26,3,FALSE),"")</f>
        <v>Ciencias Experimentales</v>
      </c>
      <c r="D1275" s="209">
        <v>43970.570833333331</v>
      </c>
      <c r="E1275" s="209" t="s">
        <v>396</v>
      </c>
      <c r="F1275" t="s">
        <v>94</v>
      </c>
      <c r="G1275" t="s">
        <v>305</v>
      </c>
      <c r="H1275" t="s">
        <v>300</v>
      </c>
      <c r="I1275" t="s">
        <v>306</v>
      </c>
      <c r="J1275" t="s">
        <v>94</v>
      </c>
      <c r="K1275" t="s">
        <v>96</v>
      </c>
      <c r="L1275" t="s">
        <v>309</v>
      </c>
      <c r="S1275" t="s">
        <v>270</v>
      </c>
      <c r="T1275" t="s">
        <v>270</v>
      </c>
      <c r="U1275">
        <v>5</v>
      </c>
      <c r="V1275">
        <v>1</v>
      </c>
      <c r="W1275">
        <v>1</v>
      </c>
      <c r="X1275">
        <v>1</v>
      </c>
      <c r="Y1275">
        <v>5</v>
      </c>
      <c r="Z1275">
        <v>5</v>
      </c>
      <c r="AA1275">
        <v>5</v>
      </c>
      <c r="AB1275">
        <v>1</v>
      </c>
      <c r="AC1275">
        <v>3</v>
      </c>
      <c r="AD1275">
        <v>2</v>
      </c>
      <c r="AF1275">
        <v>4</v>
      </c>
      <c r="AG1275">
        <v>5</v>
      </c>
      <c r="AH1275">
        <v>5</v>
      </c>
      <c r="AI1275">
        <v>3</v>
      </c>
      <c r="AJ1275">
        <v>2</v>
      </c>
      <c r="AK1275" t="s">
        <v>26</v>
      </c>
      <c r="AL1275">
        <v>4</v>
      </c>
      <c r="AM1275">
        <v>2</v>
      </c>
      <c r="AN1275" t="s">
        <v>424</v>
      </c>
      <c r="AV1275" s="109" t="s">
        <v>270</v>
      </c>
      <c r="AW1275" t="s">
        <v>26</v>
      </c>
      <c r="AY1275">
        <v>5</v>
      </c>
      <c r="AZ1275" s="109">
        <v>5</v>
      </c>
      <c r="BA1275" s="191" t="s">
        <v>311</v>
      </c>
      <c r="BB1275" t="s">
        <v>317</v>
      </c>
      <c r="BD1275">
        <f t="shared" si="94"/>
        <v>1</v>
      </c>
      <c r="BE1275">
        <f t="shared" si="92"/>
        <v>0</v>
      </c>
      <c r="BF1275">
        <f t="shared" si="92"/>
        <v>0</v>
      </c>
      <c r="BG1275">
        <f t="shared" si="92"/>
        <v>0</v>
      </c>
      <c r="BH1275">
        <f t="shared" si="92"/>
        <v>0</v>
      </c>
      <c r="BI1275">
        <f t="shared" si="92"/>
        <v>0</v>
      </c>
      <c r="BJ1275">
        <f t="shared" si="95"/>
        <v>0</v>
      </c>
      <c r="BK1275">
        <f t="shared" si="93"/>
        <v>0</v>
      </c>
      <c r="BL1275">
        <f t="shared" si="93"/>
        <v>1</v>
      </c>
      <c r="BM1275">
        <f t="shared" si="93"/>
        <v>0</v>
      </c>
      <c r="BN1275">
        <f t="shared" si="93"/>
        <v>0</v>
      </c>
      <c r="BO1275">
        <f t="shared" si="93"/>
        <v>0</v>
      </c>
      <c r="BP1275">
        <f t="shared" si="93"/>
        <v>0</v>
      </c>
    </row>
    <row r="1276" spans="3:68" x14ac:dyDescent="0.2">
      <c r="C1276" s="150" t="str">
        <f>IFERROR(VLOOKUP(TABLA!F1276,BLIOTECAS!$C$1:$E$26,3,FALSE),"")</f>
        <v>Ciencias de la Salud</v>
      </c>
      <c r="D1276" s="209">
        <v>43970.570833333331</v>
      </c>
      <c r="E1276" s="209" t="s">
        <v>396</v>
      </c>
      <c r="F1276" t="s">
        <v>108</v>
      </c>
      <c r="G1276" t="s">
        <v>300</v>
      </c>
      <c r="H1276" t="s">
        <v>305</v>
      </c>
      <c r="I1276" t="s">
        <v>329</v>
      </c>
      <c r="S1276" t="s">
        <v>26</v>
      </c>
      <c r="T1276" t="s">
        <v>270</v>
      </c>
      <c r="U1276">
        <v>2</v>
      </c>
      <c r="V1276">
        <v>3</v>
      </c>
      <c r="W1276">
        <v>2</v>
      </c>
      <c r="X1276">
        <v>4</v>
      </c>
      <c r="Y1276">
        <v>5</v>
      </c>
      <c r="Z1276">
        <v>5</v>
      </c>
      <c r="AA1276">
        <v>5</v>
      </c>
      <c r="AB1276">
        <v>2</v>
      </c>
      <c r="AC1276">
        <v>3</v>
      </c>
      <c r="AD1276">
        <v>4</v>
      </c>
      <c r="AF1276">
        <v>3</v>
      </c>
      <c r="AG1276">
        <v>4</v>
      </c>
      <c r="AH1276">
        <v>4</v>
      </c>
      <c r="AI1276">
        <v>3</v>
      </c>
      <c r="AJ1276">
        <v>3</v>
      </c>
      <c r="AK1276" t="s">
        <v>270</v>
      </c>
      <c r="AL1276">
        <v>3</v>
      </c>
      <c r="AM1276">
        <v>2</v>
      </c>
      <c r="AN1276" t="s">
        <v>400</v>
      </c>
      <c r="AV1276" s="109" t="s">
        <v>270</v>
      </c>
      <c r="AW1276" t="s">
        <v>26</v>
      </c>
      <c r="AY1276">
        <v>4</v>
      </c>
      <c r="AZ1276" s="109">
        <v>4</v>
      </c>
      <c r="BA1276" s="191" t="s">
        <v>319</v>
      </c>
      <c r="BB1276" t="s">
        <v>308</v>
      </c>
      <c r="BD1276">
        <f t="shared" si="94"/>
        <v>0</v>
      </c>
      <c r="BE1276">
        <f t="shared" si="92"/>
        <v>0</v>
      </c>
      <c r="BF1276">
        <f t="shared" si="92"/>
        <v>0</v>
      </c>
      <c r="BG1276">
        <f t="shared" si="92"/>
        <v>0</v>
      </c>
      <c r="BH1276">
        <f t="shared" si="92"/>
        <v>1</v>
      </c>
      <c r="BI1276">
        <f t="shared" si="92"/>
        <v>0</v>
      </c>
      <c r="BJ1276">
        <f t="shared" si="95"/>
        <v>0</v>
      </c>
      <c r="BK1276">
        <f t="shared" si="93"/>
        <v>0</v>
      </c>
      <c r="BL1276">
        <f t="shared" si="93"/>
        <v>1</v>
      </c>
      <c r="BM1276">
        <f t="shared" si="93"/>
        <v>1</v>
      </c>
      <c r="BN1276">
        <f t="shared" si="93"/>
        <v>0</v>
      </c>
      <c r="BO1276">
        <f t="shared" si="93"/>
        <v>0</v>
      </c>
      <c r="BP1276">
        <f t="shared" si="93"/>
        <v>0</v>
      </c>
    </row>
    <row r="1277" spans="3:68" x14ac:dyDescent="0.2">
      <c r="C1277" s="150" t="str">
        <f>IFERROR(VLOOKUP(TABLA!F1277,BLIOTECAS!$C$1:$E$26,3,FALSE),"")</f>
        <v>Humanidades</v>
      </c>
      <c r="D1277" s="209">
        <v>43970.570138888892</v>
      </c>
      <c r="E1277" s="209" t="s">
        <v>396</v>
      </c>
      <c r="F1277" t="s">
        <v>89</v>
      </c>
      <c r="G1277" t="s">
        <v>305</v>
      </c>
      <c r="H1277" t="s">
        <v>305</v>
      </c>
      <c r="I1277" t="s">
        <v>327</v>
      </c>
      <c r="J1277" t="s">
        <v>89</v>
      </c>
      <c r="K1277" t="s">
        <v>309</v>
      </c>
      <c r="L1277" t="s">
        <v>92</v>
      </c>
      <c r="S1277" t="s">
        <v>270</v>
      </c>
      <c r="T1277" t="s">
        <v>270</v>
      </c>
      <c r="U1277">
        <v>5</v>
      </c>
      <c r="V1277">
        <v>3</v>
      </c>
      <c r="W1277">
        <v>2</v>
      </c>
      <c r="X1277">
        <v>5</v>
      </c>
      <c r="Y1277">
        <v>5</v>
      </c>
      <c r="Z1277">
        <v>2</v>
      </c>
      <c r="AA1277">
        <v>5</v>
      </c>
      <c r="AB1277">
        <v>1</v>
      </c>
      <c r="AC1277">
        <v>2</v>
      </c>
      <c r="AD1277">
        <v>4</v>
      </c>
      <c r="AF1277">
        <v>4</v>
      </c>
      <c r="AG1277">
        <v>5</v>
      </c>
      <c r="AH1277">
        <v>5</v>
      </c>
      <c r="AI1277">
        <v>5</v>
      </c>
      <c r="AJ1277">
        <v>5</v>
      </c>
      <c r="AK1277" t="s">
        <v>26</v>
      </c>
      <c r="AL1277">
        <v>1</v>
      </c>
      <c r="AM1277">
        <v>4</v>
      </c>
      <c r="AN1277" t="s">
        <v>400</v>
      </c>
      <c r="AV1277" s="109" t="s">
        <v>270</v>
      </c>
      <c r="AW1277" t="s">
        <v>270</v>
      </c>
      <c r="AX1277" t="s">
        <v>337</v>
      </c>
      <c r="AY1277">
        <v>5</v>
      </c>
      <c r="AZ1277" s="109">
        <v>5</v>
      </c>
      <c r="BA1277" s="191" t="s">
        <v>311</v>
      </c>
      <c r="BB1277" t="s">
        <v>308</v>
      </c>
      <c r="BC1277" t="s">
        <v>990</v>
      </c>
      <c r="BD1277">
        <f t="shared" si="94"/>
        <v>1</v>
      </c>
      <c r="BE1277">
        <f t="shared" si="92"/>
        <v>0</v>
      </c>
      <c r="BF1277">
        <f t="shared" si="92"/>
        <v>1</v>
      </c>
      <c r="BG1277">
        <f t="shared" si="92"/>
        <v>0</v>
      </c>
      <c r="BH1277">
        <f t="shared" si="92"/>
        <v>0</v>
      </c>
      <c r="BI1277">
        <f t="shared" si="92"/>
        <v>0</v>
      </c>
      <c r="BJ1277">
        <f t="shared" si="95"/>
        <v>0</v>
      </c>
      <c r="BK1277">
        <f t="shared" si="93"/>
        <v>0</v>
      </c>
      <c r="BL1277">
        <f t="shared" si="93"/>
        <v>1</v>
      </c>
      <c r="BM1277">
        <f t="shared" si="93"/>
        <v>1</v>
      </c>
      <c r="BN1277">
        <f t="shared" si="93"/>
        <v>0</v>
      </c>
      <c r="BO1277">
        <f t="shared" si="93"/>
        <v>0</v>
      </c>
      <c r="BP1277">
        <f t="shared" si="93"/>
        <v>0</v>
      </c>
    </row>
    <row r="1278" spans="3:68" x14ac:dyDescent="0.2">
      <c r="C1278" s="150" t="str">
        <f>IFERROR(VLOOKUP(TABLA!F1278,BLIOTECAS!$C$1:$E$26,3,FALSE),"")</f>
        <v>Ciencias Experimentales</v>
      </c>
      <c r="D1278" s="209">
        <v>43970.570138888892</v>
      </c>
      <c r="E1278" s="209" t="s">
        <v>407</v>
      </c>
      <c r="F1278" t="s">
        <v>95</v>
      </c>
      <c r="G1278" t="s">
        <v>305</v>
      </c>
      <c r="H1278" t="s">
        <v>300</v>
      </c>
      <c r="I1278" t="s">
        <v>315</v>
      </c>
      <c r="J1278" t="s">
        <v>95</v>
      </c>
      <c r="K1278" t="s">
        <v>90</v>
      </c>
      <c r="L1278" t="s">
        <v>309</v>
      </c>
      <c r="S1278" t="s">
        <v>26</v>
      </c>
      <c r="T1278" t="s">
        <v>26</v>
      </c>
      <c r="U1278">
        <v>2</v>
      </c>
      <c r="V1278">
        <v>1</v>
      </c>
      <c r="W1278">
        <v>2</v>
      </c>
      <c r="X1278">
        <v>2</v>
      </c>
      <c r="Y1278">
        <v>4</v>
      </c>
      <c r="Z1278">
        <v>4</v>
      </c>
      <c r="AA1278">
        <v>4</v>
      </c>
      <c r="AB1278">
        <v>1</v>
      </c>
      <c r="AC1278">
        <v>3</v>
      </c>
      <c r="AD1278">
        <v>3</v>
      </c>
      <c r="AF1278">
        <v>3</v>
      </c>
      <c r="AG1278">
        <v>3</v>
      </c>
      <c r="AH1278">
        <v>3</v>
      </c>
      <c r="AI1278">
        <v>3</v>
      </c>
      <c r="AJ1278">
        <v>3</v>
      </c>
      <c r="AK1278" t="s">
        <v>26</v>
      </c>
      <c r="AL1278">
        <v>3</v>
      </c>
      <c r="AM1278">
        <v>3</v>
      </c>
      <c r="AN1278" t="s">
        <v>428</v>
      </c>
      <c r="AV1278" s="109" t="s">
        <v>26</v>
      </c>
      <c r="AW1278" t="s">
        <v>26</v>
      </c>
      <c r="AY1278">
        <v>5</v>
      </c>
      <c r="AZ1278" s="109">
        <v>4</v>
      </c>
      <c r="BA1278" s="191" t="s">
        <v>311</v>
      </c>
      <c r="BB1278" t="s">
        <v>317</v>
      </c>
      <c r="BD1278">
        <f t="shared" si="94"/>
        <v>0</v>
      </c>
      <c r="BE1278">
        <f t="shared" si="92"/>
        <v>1</v>
      </c>
      <c r="BF1278">
        <f t="shared" si="92"/>
        <v>0</v>
      </c>
      <c r="BG1278">
        <f t="shared" si="92"/>
        <v>0</v>
      </c>
      <c r="BH1278">
        <f t="shared" si="92"/>
        <v>0</v>
      </c>
      <c r="BI1278">
        <f t="shared" si="92"/>
        <v>0</v>
      </c>
      <c r="BJ1278">
        <f t="shared" si="95"/>
        <v>0</v>
      </c>
      <c r="BK1278">
        <f t="shared" si="93"/>
        <v>1</v>
      </c>
      <c r="BL1278">
        <f t="shared" si="93"/>
        <v>1</v>
      </c>
      <c r="BM1278">
        <f t="shared" si="93"/>
        <v>1</v>
      </c>
      <c r="BN1278">
        <f t="shared" si="93"/>
        <v>0</v>
      </c>
      <c r="BO1278">
        <f t="shared" si="93"/>
        <v>0</v>
      </c>
      <c r="BP1278">
        <f t="shared" si="93"/>
        <v>0</v>
      </c>
    </row>
    <row r="1279" spans="3:68" x14ac:dyDescent="0.2">
      <c r="C1279" s="150" t="str">
        <f>IFERROR(VLOOKUP(TABLA!F1279,BLIOTECAS!$C$1:$E$26,3,FALSE),"")</f>
        <v>Ciencias Sociales</v>
      </c>
      <c r="D1279" s="209">
        <v>43970.569444444445</v>
      </c>
      <c r="E1279" s="209" t="s">
        <v>396</v>
      </c>
      <c r="F1279" t="s">
        <v>99</v>
      </c>
      <c r="G1279" t="s">
        <v>300</v>
      </c>
      <c r="H1279" t="s">
        <v>305</v>
      </c>
      <c r="I1279" t="s">
        <v>315</v>
      </c>
      <c r="J1279" t="s">
        <v>309</v>
      </c>
      <c r="K1279" t="s">
        <v>104</v>
      </c>
      <c r="S1279" t="s">
        <v>26</v>
      </c>
      <c r="T1279" t="s">
        <v>26</v>
      </c>
      <c r="U1279">
        <v>3</v>
      </c>
      <c r="V1279">
        <v>1</v>
      </c>
      <c r="W1279">
        <v>1</v>
      </c>
      <c r="X1279">
        <v>4</v>
      </c>
      <c r="Y1279">
        <v>4</v>
      </c>
      <c r="Z1279">
        <v>1</v>
      </c>
      <c r="AA1279">
        <v>4</v>
      </c>
      <c r="AB1279">
        <v>1</v>
      </c>
      <c r="AC1279">
        <v>4</v>
      </c>
      <c r="AD1279">
        <v>4</v>
      </c>
      <c r="AF1279">
        <v>2</v>
      </c>
      <c r="AG1279">
        <v>4</v>
      </c>
      <c r="AH1279">
        <v>4</v>
      </c>
      <c r="AI1279">
        <v>4</v>
      </c>
      <c r="AJ1279">
        <v>4</v>
      </c>
      <c r="AK1279" t="s">
        <v>270</v>
      </c>
      <c r="AL1279">
        <v>3</v>
      </c>
      <c r="AM1279">
        <v>1</v>
      </c>
      <c r="AN1279" t="s">
        <v>345</v>
      </c>
      <c r="AV1279" s="109" t="s">
        <v>270</v>
      </c>
      <c r="AW1279" t="s">
        <v>270</v>
      </c>
      <c r="AX1279" t="s">
        <v>313</v>
      </c>
      <c r="AY1279">
        <v>5</v>
      </c>
      <c r="AZ1279" s="109">
        <v>5</v>
      </c>
      <c r="BA1279" s="191" t="s">
        <v>311</v>
      </c>
      <c r="BB1279" t="s">
        <v>308</v>
      </c>
      <c r="BD1279">
        <f t="shared" si="94"/>
        <v>0</v>
      </c>
      <c r="BE1279">
        <f t="shared" si="92"/>
        <v>1</v>
      </c>
      <c r="BF1279">
        <f t="shared" si="92"/>
        <v>0</v>
      </c>
      <c r="BG1279">
        <f t="shared" si="92"/>
        <v>0</v>
      </c>
      <c r="BH1279">
        <f t="shared" si="92"/>
        <v>0</v>
      </c>
      <c r="BI1279">
        <f t="shared" si="92"/>
        <v>0</v>
      </c>
      <c r="BJ1279">
        <f t="shared" si="95"/>
        <v>0</v>
      </c>
      <c r="BK1279">
        <f t="shared" si="93"/>
        <v>0</v>
      </c>
      <c r="BL1279">
        <f t="shared" si="93"/>
        <v>0</v>
      </c>
      <c r="BM1279">
        <f t="shared" si="93"/>
        <v>1</v>
      </c>
      <c r="BN1279">
        <f t="shared" si="93"/>
        <v>0</v>
      </c>
      <c r="BO1279">
        <f t="shared" si="93"/>
        <v>0</v>
      </c>
      <c r="BP1279">
        <f t="shared" si="93"/>
        <v>0</v>
      </c>
    </row>
    <row r="1280" spans="3:68" x14ac:dyDescent="0.2">
      <c r="C1280" s="150" t="str">
        <f>IFERROR(VLOOKUP(TABLA!F1280,BLIOTECAS!$C$1:$E$26,3,FALSE),"")</f>
        <v>Ciencias Sociales</v>
      </c>
      <c r="D1280" s="209">
        <v>43970.569444444445</v>
      </c>
      <c r="E1280" s="209" t="s">
        <v>396</v>
      </c>
      <c r="F1280" t="s">
        <v>93</v>
      </c>
      <c r="G1280" t="s">
        <v>305</v>
      </c>
      <c r="H1280" t="s">
        <v>300</v>
      </c>
      <c r="I1280" t="s">
        <v>327</v>
      </c>
      <c r="J1280" t="s">
        <v>93</v>
      </c>
      <c r="K1280" t="s">
        <v>309</v>
      </c>
      <c r="L1280" t="s">
        <v>108</v>
      </c>
      <c r="S1280" t="s">
        <v>270</v>
      </c>
      <c r="T1280" t="s">
        <v>270</v>
      </c>
      <c r="U1280">
        <v>4</v>
      </c>
      <c r="V1280">
        <v>1</v>
      </c>
      <c r="W1280">
        <v>3</v>
      </c>
      <c r="X1280">
        <v>4</v>
      </c>
      <c r="Y1280">
        <v>4</v>
      </c>
      <c r="Z1280">
        <v>4</v>
      </c>
      <c r="AA1280">
        <v>3</v>
      </c>
      <c r="AB1280">
        <v>2</v>
      </c>
      <c r="AC1280">
        <v>4</v>
      </c>
      <c r="AD1280">
        <v>3</v>
      </c>
      <c r="AF1280">
        <v>4</v>
      </c>
      <c r="AG1280">
        <v>3</v>
      </c>
      <c r="AH1280">
        <v>3</v>
      </c>
      <c r="AI1280">
        <v>3</v>
      </c>
      <c r="AJ1280">
        <v>4</v>
      </c>
      <c r="AK1280" t="s">
        <v>26</v>
      </c>
      <c r="AL1280">
        <v>4</v>
      </c>
      <c r="AM1280">
        <v>4</v>
      </c>
      <c r="AN1280" t="s">
        <v>408</v>
      </c>
      <c r="AV1280" s="109" t="s">
        <v>26</v>
      </c>
      <c r="AW1280" t="s">
        <v>26</v>
      </c>
      <c r="AY1280">
        <v>5</v>
      </c>
      <c r="AZ1280" s="109">
        <v>5</v>
      </c>
      <c r="BA1280" s="191" t="s">
        <v>311</v>
      </c>
      <c r="BB1280" t="s">
        <v>317</v>
      </c>
      <c r="BD1280">
        <f t="shared" si="94"/>
        <v>1</v>
      </c>
      <c r="BE1280">
        <f t="shared" si="92"/>
        <v>0</v>
      </c>
      <c r="BF1280">
        <f t="shared" si="92"/>
        <v>1</v>
      </c>
      <c r="BG1280">
        <f t="shared" si="92"/>
        <v>0</v>
      </c>
      <c r="BH1280">
        <f t="shared" si="92"/>
        <v>0</v>
      </c>
      <c r="BI1280">
        <f t="shared" si="92"/>
        <v>0</v>
      </c>
      <c r="BJ1280">
        <f t="shared" si="95"/>
        <v>1</v>
      </c>
      <c r="BK1280">
        <f t="shared" si="93"/>
        <v>0</v>
      </c>
      <c r="BL1280">
        <f t="shared" si="93"/>
        <v>1</v>
      </c>
      <c r="BM1280">
        <f t="shared" si="93"/>
        <v>1</v>
      </c>
      <c r="BN1280">
        <f t="shared" si="93"/>
        <v>0</v>
      </c>
      <c r="BO1280">
        <f t="shared" si="93"/>
        <v>0</v>
      </c>
      <c r="BP1280">
        <f t="shared" si="93"/>
        <v>0</v>
      </c>
    </row>
    <row r="1281" spans="3:68" x14ac:dyDescent="0.2">
      <c r="C1281" s="150" t="str">
        <f>IFERROR(VLOOKUP(TABLA!F1281,BLIOTECAS!$C$1:$E$26,3,FALSE),"")</f>
        <v>Ciencias de la Salud</v>
      </c>
      <c r="D1281" s="209">
        <v>43970.569444444445</v>
      </c>
      <c r="E1281" s="209" t="s">
        <v>396</v>
      </c>
      <c r="F1281" t="s">
        <v>106</v>
      </c>
      <c r="G1281" t="s">
        <v>320</v>
      </c>
      <c r="H1281" t="s">
        <v>320</v>
      </c>
      <c r="I1281" t="s">
        <v>329</v>
      </c>
      <c r="S1281" t="s">
        <v>26</v>
      </c>
      <c r="T1281" t="s">
        <v>26</v>
      </c>
      <c r="U1281">
        <v>1</v>
      </c>
      <c r="V1281">
        <v>1</v>
      </c>
      <c r="W1281">
        <v>1</v>
      </c>
      <c r="X1281">
        <v>3</v>
      </c>
      <c r="Y1281">
        <v>5</v>
      </c>
      <c r="Z1281">
        <v>3</v>
      </c>
      <c r="AA1281">
        <v>5</v>
      </c>
      <c r="AB1281">
        <v>2</v>
      </c>
      <c r="AC1281">
        <v>3</v>
      </c>
      <c r="AD1281">
        <v>4</v>
      </c>
      <c r="AF1281">
        <v>2</v>
      </c>
      <c r="AG1281">
        <v>3</v>
      </c>
      <c r="AK1281" t="s">
        <v>270</v>
      </c>
      <c r="AL1281">
        <v>4</v>
      </c>
      <c r="AM1281">
        <v>2</v>
      </c>
      <c r="AN1281" t="s">
        <v>400</v>
      </c>
      <c r="AV1281" s="109" t="s">
        <v>26</v>
      </c>
      <c r="AW1281" t="s">
        <v>270</v>
      </c>
      <c r="AX1281" t="s">
        <v>313</v>
      </c>
      <c r="BA1281" s="191" t="s">
        <v>319</v>
      </c>
      <c r="BD1281">
        <f t="shared" si="94"/>
        <v>0</v>
      </c>
      <c r="BE1281">
        <f t="shared" si="92"/>
        <v>0</v>
      </c>
      <c r="BF1281">
        <f t="shared" si="92"/>
        <v>0</v>
      </c>
      <c r="BG1281">
        <f t="shared" si="92"/>
        <v>0</v>
      </c>
      <c r="BH1281">
        <f t="shared" si="92"/>
        <v>1</v>
      </c>
      <c r="BI1281">
        <f t="shared" si="92"/>
        <v>0</v>
      </c>
      <c r="BJ1281">
        <f t="shared" si="95"/>
        <v>0</v>
      </c>
      <c r="BK1281">
        <f t="shared" si="93"/>
        <v>0</v>
      </c>
      <c r="BL1281">
        <f t="shared" si="93"/>
        <v>1</v>
      </c>
      <c r="BM1281">
        <f t="shared" si="93"/>
        <v>1</v>
      </c>
      <c r="BN1281">
        <f t="shared" si="93"/>
        <v>0</v>
      </c>
      <c r="BO1281">
        <f t="shared" si="93"/>
        <v>0</v>
      </c>
      <c r="BP1281">
        <f t="shared" si="93"/>
        <v>0</v>
      </c>
    </row>
    <row r="1282" spans="3:68" x14ac:dyDescent="0.2">
      <c r="C1282" s="150" t="str">
        <f>IFERROR(VLOOKUP(TABLA!F1282,BLIOTECAS!$C$1:$E$26,3,FALSE),"")</f>
        <v>Ciencias de la Salud</v>
      </c>
      <c r="D1282" s="209">
        <v>43970.569444444445</v>
      </c>
      <c r="E1282" s="209" t="s">
        <v>396</v>
      </c>
      <c r="F1282" t="s">
        <v>109</v>
      </c>
      <c r="G1282" t="s">
        <v>397</v>
      </c>
      <c r="H1282" t="s">
        <v>300</v>
      </c>
      <c r="I1282" t="s">
        <v>306</v>
      </c>
      <c r="J1282" t="s">
        <v>309</v>
      </c>
      <c r="K1282" t="s">
        <v>104</v>
      </c>
      <c r="L1282" t="s">
        <v>109</v>
      </c>
      <c r="S1282" t="s">
        <v>26</v>
      </c>
      <c r="T1282" t="s">
        <v>270</v>
      </c>
      <c r="U1282">
        <v>2</v>
      </c>
      <c r="V1282">
        <v>1</v>
      </c>
      <c r="W1282">
        <v>1</v>
      </c>
      <c r="X1282">
        <v>2</v>
      </c>
      <c r="Y1282">
        <v>5</v>
      </c>
      <c r="Z1282">
        <v>2</v>
      </c>
      <c r="AA1282">
        <v>5</v>
      </c>
      <c r="AB1282">
        <v>1</v>
      </c>
      <c r="AC1282">
        <v>4</v>
      </c>
      <c r="AD1282">
        <v>5</v>
      </c>
      <c r="AF1282">
        <v>4</v>
      </c>
      <c r="AG1282">
        <v>5</v>
      </c>
      <c r="AH1282">
        <v>3</v>
      </c>
      <c r="AI1282">
        <v>5</v>
      </c>
      <c r="AJ1282">
        <v>4</v>
      </c>
      <c r="AK1282" t="s">
        <v>270</v>
      </c>
      <c r="AL1282">
        <v>5</v>
      </c>
      <c r="AM1282">
        <v>5</v>
      </c>
      <c r="AN1282" t="s">
        <v>405</v>
      </c>
      <c r="AV1282" s="109" t="s">
        <v>270</v>
      </c>
      <c r="AW1282" t="s">
        <v>270</v>
      </c>
      <c r="AX1282" t="s">
        <v>25</v>
      </c>
      <c r="AY1282">
        <v>5</v>
      </c>
      <c r="AZ1282" s="109">
        <v>5</v>
      </c>
      <c r="BA1282" s="191" t="s">
        <v>303</v>
      </c>
      <c r="BB1282" t="s">
        <v>308</v>
      </c>
      <c r="BD1282">
        <f t="shared" si="94"/>
        <v>1</v>
      </c>
      <c r="BE1282">
        <f t="shared" si="92"/>
        <v>0</v>
      </c>
      <c r="BF1282">
        <f t="shared" si="92"/>
        <v>0</v>
      </c>
      <c r="BG1282">
        <f t="shared" si="92"/>
        <v>0</v>
      </c>
      <c r="BH1282">
        <f t="shared" si="92"/>
        <v>0</v>
      </c>
      <c r="BI1282">
        <f t="shared" si="92"/>
        <v>0</v>
      </c>
      <c r="BJ1282">
        <f t="shared" si="95"/>
        <v>1</v>
      </c>
      <c r="BK1282">
        <f t="shared" si="93"/>
        <v>1</v>
      </c>
      <c r="BL1282">
        <f t="shared" si="93"/>
        <v>1</v>
      </c>
      <c r="BM1282">
        <f t="shared" si="93"/>
        <v>1</v>
      </c>
      <c r="BN1282">
        <f t="shared" si="93"/>
        <v>0</v>
      </c>
      <c r="BO1282">
        <f t="shared" si="93"/>
        <v>0</v>
      </c>
      <c r="BP1282">
        <f t="shared" si="93"/>
        <v>0</v>
      </c>
    </row>
    <row r="1283" spans="3:68" x14ac:dyDescent="0.2">
      <c r="C1283" s="150" t="str">
        <f>IFERROR(VLOOKUP(TABLA!F1283,BLIOTECAS!$C$1:$E$26,3,FALSE),"")</f>
        <v>Ciencias Experimentales</v>
      </c>
      <c r="D1283" s="209">
        <v>43970.569444444445</v>
      </c>
      <c r="E1283" s="209" t="s">
        <v>396</v>
      </c>
      <c r="F1283" t="s">
        <v>94</v>
      </c>
      <c r="G1283" t="s">
        <v>301</v>
      </c>
      <c r="H1283" t="s">
        <v>320</v>
      </c>
      <c r="I1283" t="s">
        <v>306</v>
      </c>
      <c r="J1283" t="s">
        <v>94</v>
      </c>
      <c r="K1283" t="s">
        <v>96</v>
      </c>
      <c r="M1283" t="s">
        <v>991</v>
      </c>
      <c r="S1283" t="s">
        <v>270</v>
      </c>
      <c r="T1283" t="s">
        <v>270</v>
      </c>
      <c r="U1283">
        <v>3</v>
      </c>
      <c r="V1283">
        <v>1</v>
      </c>
      <c r="W1283">
        <v>1</v>
      </c>
      <c r="X1283">
        <v>3</v>
      </c>
      <c r="Y1283">
        <v>5</v>
      </c>
      <c r="Z1283">
        <v>3</v>
      </c>
      <c r="AA1283">
        <v>5</v>
      </c>
      <c r="AB1283">
        <v>1</v>
      </c>
      <c r="AC1283">
        <v>4</v>
      </c>
      <c r="AD1283">
        <v>4</v>
      </c>
      <c r="AF1283">
        <v>3</v>
      </c>
      <c r="AG1283">
        <v>4</v>
      </c>
      <c r="AH1283">
        <v>4</v>
      </c>
      <c r="AI1283">
        <v>4</v>
      </c>
      <c r="AJ1283">
        <v>3</v>
      </c>
      <c r="AK1283" t="s">
        <v>26</v>
      </c>
      <c r="AL1283">
        <v>4</v>
      </c>
      <c r="AM1283">
        <v>4</v>
      </c>
      <c r="AN1283" t="s">
        <v>354</v>
      </c>
      <c r="AV1283" s="109" t="s">
        <v>270</v>
      </c>
      <c r="AW1283" t="s">
        <v>26</v>
      </c>
      <c r="AY1283">
        <v>5</v>
      </c>
      <c r="AZ1283" s="109">
        <v>4</v>
      </c>
      <c r="BA1283" s="191" t="s">
        <v>311</v>
      </c>
      <c r="BB1283" t="s">
        <v>317</v>
      </c>
      <c r="BC1283" t="s">
        <v>992</v>
      </c>
      <c r="BD1283">
        <f t="shared" si="94"/>
        <v>1</v>
      </c>
      <c r="BE1283">
        <f t="shared" si="92"/>
        <v>0</v>
      </c>
      <c r="BF1283">
        <f t="shared" si="92"/>
        <v>0</v>
      </c>
      <c r="BG1283">
        <f t="shared" si="92"/>
        <v>0</v>
      </c>
      <c r="BH1283">
        <f t="shared" si="92"/>
        <v>0</v>
      </c>
      <c r="BI1283">
        <f t="shared" si="92"/>
        <v>0</v>
      </c>
      <c r="BJ1283">
        <f t="shared" si="95"/>
        <v>1</v>
      </c>
      <c r="BK1283">
        <f t="shared" si="93"/>
        <v>0</v>
      </c>
      <c r="BL1283">
        <f t="shared" si="93"/>
        <v>0</v>
      </c>
      <c r="BM1283">
        <f t="shared" si="93"/>
        <v>1</v>
      </c>
      <c r="BN1283">
        <f t="shared" si="93"/>
        <v>0</v>
      </c>
      <c r="BO1283">
        <f t="shared" si="93"/>
        <v>0</v>
      </c>
      <c r="BP1283">
        <f t="shared" si="93"/>
        <v>0</v>
      </c>
    </row>
    <row r="1284" spans="3:68" x14ac:dyDescent="0.2">
      <c r="C1284" s="150" t="str">
        <f>IFERROR(VLOOKUP(TABLA!F1284,BLIOTECAS!$C$1:$E$26,3,FALSE),"")</f>
        <v>Ciencias Sociales</v>
      </c>
      <c r="D1284" s="209">
        <v>43970.569444444445</v>
      </c>
      <c r="E1284" s="209" t="s">
        <v>396</v>
      </c>
      <c r="F1284" t="s">
        <v>92</v>
      </c>
      <c r="G1284" t="s">
        <v>300</v>
      </c>
      <c r="H1284" t="s">
        <v>300</v>
      </c>
      <c r="I1284" t="s">
        <v>306</v>
      </c>
      <c r="J1284" t="s">
        <v>92</v>
      </c>
      <c r="K1284" t="s">
        <v>309</v>
      </c>
      <c r="L1284" t="s">
        <v>101</v>
      </c>
      <c r="S1284" t="s">
        <v>26</v>
      </c>
      <c r="T1284" t="s">
        <v>270</v>
      </c>
      <c r="U1284">
        <v>2</v>
      </c>
      <c r="V1284">
        <v>1</v>
      </c>
      <c r="W1284">
        <v>3</v>
      </c>
      <c r="X1284">
        <v>5</v>
      </c>
      <c r="Y1284">
        <v>5</v>
      </c>
      <c r="Z1284">
        <v>5</v>
      </c>
      <c r="AA1284">
        <v>5</v>
      </c>
      <c r="AB1284">
        <v>1</v>
      </c>
      <c r="AC1284">
        <v>5</v>
      </c>
      <c r="AD1284">
        <v>5</v>
      </c>
      <c r="AF1284">
        <v>5</v>
      </c>
      <c r="AG1284">
        <v>5</v>
      </c>
      <c r="AH1284">
        <v>5</v>
      </c>
      <c r="AI1284">
        <v>5</v>
      </c>
      <c r="AJ1284">
        <v>5</v>
      </c>
      <c r="AK1284" t="s">
        <v>26</v>
      </c>
      <c r="AL1284">
        <v>4</v>
      </c>
      <c r="AM1284">
        <v>4</v>
      </c>
      <c r="AN1284" t="s">
        <v>325</v>
      </c>
      <c r="AV1284" s="109" t="s">
        <v>26</v>
      </c>
      <c r="AW1284" t="s">
        <v>26</v>
      </c>
      <c r="AY1284">
        <v>4</v>
      </c>
      <c r="AZ1284" s="109">
        <v>3</v>
      </c>
      <c r="BA1284" s="191" t="s">
        <v>311</v>
      </c>
      <c r="BB1284" t="s">
        <v>304</v>
      </c>
      <c r="BD1284">
        <f t="shared" si="94"/>
        <v>1</v>
      </c>
      <c r="BE1284">
        <f t="shared" si="92"/>
        <v>0</v>
      </c>
      <c r="BF1284">
        <f t="shared" si="92"/>
        <v>0</v>
      </c>
      <c r="BG1284">
        <f t="shared" si="92"/>
        <v>0</v>
      </c>
      <c r="BH1284">
        <f t="shared" si="92"/>
        <v>0</v>
      </c>
      <c r="BI1284">
        <f t="shared" si="92"/>
        <v>0</v>
      </c>
      <c r="BJ1284">
        <f t="shared" si="95"/>
        <v>1</v>
      </c>
      <c r="BK1284">
        <f t="shared" si="93"/>
        <v>0</v>
      </c>
      <c r="BL1284">
        <f t="shared" si="93"/>
        <v>0</v>
      </c>
      <c r="BM1284">
        <f t="shared" si="93"/>
        <v>0</v>
      </c>
      <c r="BN1284">
        <f t="shared" si="93"/>
        <v>0</v>
      </c>
      <c r="BO1284">
        <f t="shared" si="93"/>
        <v>0</v>
      </c>
      <c r="BP1284">
        <f t="shared" si="93"/>
        <v>0</v>
      </c>
    </row>
    <row r="1285" spans="3:68" x14ac:dyDescent="0.2">
      <c r="C1285" s="150" t="str">
        <f>IFERROR(VLOOKUP(TABLA!F1285,BLIOTECAS!$C$1:$E$26,3,FALSE),"")</f>
        <v>Humanidades</v>
      </c>
      <c r="D1285" s="209">
        <v>43970.569444444445</v>
      </c>
      <c r="E1285" s="209" t="s">
        <v>396</v>
      </c>
      <c r="F1285" t="s">
        <v>89</v>
      </c>
      <c r="G1285" t="s">
        <v>301</v>
      </c>
      <c r="H1285" t="s">
        <v>301</v>
      </c>
      <c r="I1285" t="s">
        <v>327</v>
      </c>
      <c r="J1285" t="s">
        <v>89</v>
      </c>
      <c r="K1285" t="s">
        <v>309</v>
      </c>
      <c r="L1285" t="s">
        <v>104</v>
      </c>
      <c r="S1285" t="s">
        <v>270</v>
      </c>
      <c r="T1285" t="s">
        <v>270</v>
      </c>
      <c r="U1285">
        <v>5</v>
      </c>
      <c r="V1285">
        <v>1</v>
      </c>
      <c r="W1285">
        <v>3</v>
      </c>
      <c r="X1285">
        <v>4</v>
      </c>
      <c r="Y1285">
        <v>2</v>
      </c>
      <c r="Z1285">
        <v>5</v>
      </c>
      <c r="AA1285">
        <v>1</v>
      </c>
      <c r="AB1285">
        <v>2</v>
      </c>
      <c r="AC1285">
        <v>3</v>
      </c>
      <c r="AD1285">
        <v>4</v>
      </c>
      <c r="AF1285">
        <v>3</v>
      </c>
      <c r="AG1285">
        <v>4</v>
      </c>
      <c r="AH1285">
        <v>4</v>
      </c>
      <c r="AI1285">
        <v>3</v>
      </c>
      <c r="AJ1285">
        <v>3</v>
      </c>
      <c r="AK1285" t="s">
        <v>270</v>
      </c>
      <c r="AL1285">
        <v>2</v>
      </c>
      <c r="AM1285">
        <v>2</v>
      </c>
      <c r="AN1285" t="s">
        <v>993</v>
      </c>
      <c r="AV1285" s="109" t="s">
        <v>270</v>
      </c>
      <c r="AW1285" t="s">
        <v>26</v>
      </c>
      <c r="AY1285">
        <v>4</v>
      </c>
      <c r="AZ1285" s="109">
        <v>4</v>
      </c>
      <c r="BA1285" s="191" t="s">
        <v>319</v>
      </c>
      <c r="BB1285" t="s">
        <v>317</v>
      </c>
      <c r="BC1285" t="s">
        <v>994</v>
      </c>
      <c r="BD1285">
        <f t="shared" si="94"/>
        <v>1</v>
      </c>
      <c r="BE1285">
        <f t="shared" si="92"/>
        <v>0</v>
      </c>
      <c r="BF1285">
        <f t="shared" si="92"/>
        <v>1</v>
      </c>
      <c r="BG1285">
        <f t="shared" si="92"/>
        <v>0</v>
      </c>
      <c r="BH1285">
        <f t="shared" si="92"/>
        <v>0</v>
      </c>
      <c r="BI1285">
        <f t="shared" si="92"/>
        <v>0</v>
      </c>
      <c r="BJ1285">
        <f t="shared" si="95"/>
        <v>0</v>
      </c>
      <c r="BK1285">
        <f t="shared" si="93"/>
        <v>0</v>
      </c>
      <c r="BL1285">
        <f t="shared" si="93"/>
        <v>0</v>
      </c>
      <c r="BM1285">
        <f t="shared" si="93"/>
        <v>1</v>
      </c>
      <c r="BN1285">
        <f t="shared" si="93"/>
        <v>0</v>
      </c>
      <c r="BO1285">
        <f t="shared" ref="BK1285:BP1328" si="96">IF(IFERROR(FIND(BO$1,$AN1285,1),0)&lt;&gt;0,1,0)</f>
        <v>0</v>
      </c>
      <c r="BP1285">
        <f t="shared" si="96"/>
        <v>0</v>
      </c>
    </row>
    <row r="1286" spans="3:68" x14ac:dyDescent="0.2">
      <c r="C1286" s="150" t="str">
        <f>IFERROR(VLOOKUP(TABLA!F1286,BLIOTECAS!$C$1:$E$26,3,FALSE),"")</f>
        <v>Ciencias Experimentales</v>
      </c>
      <c r="D1286" s="209">
        <v>43970.569444444445</v>
      </c>
      <c r="E1286" s="209" t="s">
        <v>396</v>
      </c>
      <c r="F1286" t="s">
        <v>223</v>
      </c>
      <c r="G1286" t="s">
        <v>305</v>
      </c>
      <c r="H1286" t="s">
        <v>300</v>
      </c>
      <c r="I1286" t="s">
        <v>306</v>
      </c>
      <c r="J1286" t="s">
        <v>309</v>
      </c>
      <c r="K1286" t="s">
        <v>223</v>
      </c>
      <c r="S1286" t="s">
        <v>26</v>
      </c>
      <c r="T1286" t="s">
        <v>270</v>
      </c>
      <c r="U1286">
        <v>1</v>
      </c>
      <c r="V1286">
        <v>1</v>
      </c>
      <c r="W1286">
        <v>1</v>
      </c>
      <c r="X1286">
        <v>2</v>
      </c>
      <c r="Y1286">
        <v>2</v>
      </c>
      <c r="Z1286">
        <v>3</v>
      </c>
      <c r="AA1286">
        <v>3</v>
      </c>
      <c r="AB1286">
        <v>3</v>
      </c>
      <c r="AC1286">
        <v>3</v>
      </c>
      <c r="AD1286">
        <v>3</v>
      </c>
      <c r="AF1286">
        <v>4</v>
      </c>
      <c r="AG1286">
        <v>4</v>
      </c>
      <c r="AH1286">
        <v>4</v>
      </c>
      <c r="AI1286">
        <v>2</v>
      </c>
      <c r="AJ1286">
        <v>2</v>
      </c>
      <c r="AK1286" t="s">
        <v>26</v>
      </c>
      <c r="AL1286">
        <v>4</v>
      </c>
      <c r="AM1286">
        <v>4</v>
      </c>
      <c r="AN1286" t="s">
        <v>354</v>
      </c>
      <c r="AV1286" s="109" t="s">
        <v>26</v>
      </c>
      <c r="AW1286" t="s">
        <v>26</v>
      </c>
      <c r="AY1286">
        <v>5</v>
      </c>
      <c r="AZ1286" s="109">
        <v>5</v>
      </c>
      <c r="BA1286" s="191" t="s">
        <v>311</v>
      </c>
      <c r="BB1286" t="s">
        <v>308</v>
      </c>
      <c r="BD1286">
        <f t="shared" si="94"/>
        <v>1</v>
      </c>
      <c r="BE1286">
        <f t="shared" si="92"/>
        <v>0</v>
      </c>
      <c r="BF1286">
        <f t="shared" si="92"/>
        <v>0</v>
      </c>
      <c r="BG1286">
        <f t="shared" si="92"/>
        <v>0</v>
      </c>
      <c r="BH1286">
        <f t="shared" si="92"/>
        <v>0</v>
      </c>
      <c r="BI1286">
        <f t="shared" si="92"/>
        <v>0</v>
      </c>
      <c r="BJ1286">
        <f t="shared" si="95"/>
        <v>1</v>
      </c>
      <c r="BK1286">
        <f t="shared" si="96"/>
        <v>0</v>
      </c>
      <c r="BL1286">
        <f t="shared" si="96"/>
        <v>0</v>
      </c>
      <c r="BM1286">
        <f t="shared" si="96"/>
        <v>1</v>
      </c>
      <c r="BN1286">
        <f t="shared" si="96"/>
        <v>0</v>
      </c>
      <c r="BO1286">
        <f t="shared" si="96"/>
        <v>0</v>
      </c>
      <c r="BP1286">
        <f t="shared" si="96"/>
        <v>0</v>
      </c>
    </row>
    <row r="1287" spans="3:68" x14ac:dyDescent="0.2">
      <c r="C1287" s="150" t="str">
        <f>IFERROR(VLOOKUP(TABLA!F1287,BLIOTECAS!$C$1:$E$26,3,FALSE),"")</f>
        <v>Ciencias de la Salud</v>
      </c>
      <c r="D1287" s="209">
        <v>43970.569444444445</v>
      </c>
      <c r="E1287" s="209" t="s">
        <v>396</v>
      </c>
      <c r="F1287" t="s">
        <v>101</v>
      </c>
      <c r="G1287" t="s">
        <v>300</v>
      </c>
      <c r="H1287" t="s">
        <v>300</v>
      </c>
      <c r="I1287" t="s">
        <v>306</v>
      </c>
      <c r="J1287" t="s">
        <v>101</v>
      </c>
      <c r="K1287" t="s">
        <v>107</v>
      </c>
      <c r="M1287" t="s">
        <v>995</v>
      </c>
      <c r="S1287" t="s">
        <v>26</v>
      </c>
      <c r="T1287" t="s">
        <v>26</v>
      </c>
      <c r="U1287">
        <v>1</v>
      </c>
      <c r="V1287">
        <v>1</v>
      </c>
      <c r="W1287">
        <v>3</v>
      </c>
      <c r="X1287">
        <v>2</v>
      </c>
      <c r="Y1287">
        <v>5</v>
      </c>
      <c r="Z1287">
        <v>3</v>
      </c>
      <c r="AA1287">
        <v>5</v>
      </c>
      <c r="AB1287">
        <v>1</v>
      </c>
      <c r="AC1287">
        <v>2</v>
      </c>
      <c r="AD1287">
        <v>3</v>
      </c>
      <c r="AF1287">
        <v>3</v>
      </c>
      <c r="AG1287">
        <v>3</v>
      </c>
      <c r="AH1287">
        <v>2</v>
      </c>
      <c r="AI1287">
        <v>3</v>
      </c>
      <c r="AJ1287">
        <v>2</v>
      </c>
      <c r="AK1287" t="s">
        <v>270</v>
      </c>
      <c r="AL1287">
        <v>3</v>
      </c>
      <c r="AM1287">
        <v>2</v>
      </c>
      <c r="AN1287" t="s">
        <v>405</v>
      </c>
      <c r="AV1287" s="109" t="s">
        <v>270</v>
      </c>
      <c r="AW1287" t="s">
        <v>270</v>
      </c>
      <c r="AX1287" t="s">
        <v>328</v>
      </c>
      <c r="AY1287">
        <v>3</v>
      </c>
      <c r="AZ1287" s="109">
        <v>3</v>
      </c>
      <c r="BA1287" s="191" t="s">
        <v>319</v>
      </c>
      <c r="BB1287" t="s">
        <v>308</v>
      </c>
      <c r="BD1287">
        <f t="shared" si="94"/>
        <v>1</v>
      </c>
      <c r="BE1287">
        <f t="shared" si="92"/>
        <v>0</v>
      </c>
      <c r="BF1287">
        <f t="shared" si="92"/>
        <v>0</v>
      </c>
      <c r="BG1287">
        <f t="shared" si="92"/>
        <v>0</v>
      </c>
      <c r="BH1287">
        <f t="shared" si="92"/>
        <v>0</v>
      </c>
      <c r="BI1287">
        <f t="shared" si="92"/>
        <v>0</v>
      </c>
      <c r="BJ1287">
        <f t="shared" si="95"/>
        <v>1</v>
      </c>
      <c r="BK1287">
        <f t="shared" si="96"/>
        <v>1</v>
      </c>
      <c r="BL1287">
        <f t="shared" si="96"/>
        <v>1</v>
      </c>
      <c r="BM1287">
        <f t="shared" si="96"/>
        <v>1</v>
      </c>
      <c r="BN1287">
        <f t="shared" si="96"/>
        <v>0</v>
      </c>
      <c r="BO1287">
        <f t="shared" si="96"/>
        <v>0</v>
      </c>
      <c r="BP1287">
        <f t="shared" si="96"/>
        <v>0</v>
      </c>
    </row>
    <row r="1288" spans="3:68" x14ac:dyDescent="0.2">
      <c r="C1288" s="150" t="str">
        <f>IFERROR(VLOOKUP(TABLA!F1288,BLIOTECAS!$C$1:$E$26,3,FALSE),"")</f>
        <v>Ciencias Sociales</v>
      </c>
      <c r="D1288" s="209">
        <v>43970.569444444445</v>
      </c>
      <c r="E1288" s="209" t="s">
        <v>396</v>
      </c>
      <c r="F1288" t="s">
        <v>92</v>
      </c>
      <c r="G1288" t="s">
        <v>320</v>
      </c>
      <c r="H1288" t="s">
        <v>320</v>
      </c>
      <c r="I1288" t="s">
        <v>306</v>
      </c>
      <c r="S1288" t="s">
        <v>26</v>
      </c>
      <c r="T1288" t="s">
        <v>26</v>
      </c>
      <c r="U1288">
        <v>1</v>
      </c>
      <c r="V1288">
        <v>1</v>
      </c>
      <c r="W1288">
        <v>1</v>
      </c>
      <c r="X1288">
        <v>5</v>
      </c>
      <c r="Y1288">
        <v>5</v>
      </c>
      <c r="Z1288">
        <v>5</v>
      </c>
      <c r="AA1288">
        <v>5</v>
      </c>
      <c r="AB1288">
        <v>1</v>
      </c>
      <c r="AC1288">
        <v>1</v>
      </c>
      <c r="AD1288">
        <v>3</v>
      </c>
      <c r="AN1288" t="s">
        <v>996</v>
      </c>
      <c r="AV1288" s="109" t="s">
        <v>26</v>
      </c>
      <c r="AW1288" t="s">
        <v>26</v>
      </c>
      <c r="BD1288">
        <f t="shared" si="94"/>
        <v>1</v>
      </c>
      <c r="BE1288">
        <f t="shared" si="92"/>
        <v>0</v>
      </c>
      <c r="BF1288">
        <f t="shared" si="92"/>
        <v>0</v>
      </c>
      <c r="BG1288">
        <f t="shared" ref="BE1288:BI1339" si="97">IF(IFERROR(FIND(BG$1,$I1288,1),0)&lt;&gt;0,1,0)</f>
        <v>0</v>
      </c>
      <c r="BH1288">
        <f t="shared" si="97"/>
        <v>0</v>
      </c>
      <c r="BI1288">
        <f t="shared" si="97"/>
        <v>0</v>
      </c>
      <c r="BJ1288">
        <f t="shared" si="95"/>
        <v>1</v>
      </c>
      <c r="BK1288">
        <f t="shared" si="96"/>
        <v>0</v>
      </c>
      <c r="BL1288">
        <f t="shared" si="96"/>
        <v>1</v>
      </c>
      <c r="BM1288">
        <f t="shared" si="96"/>
        <v>1</v>
      </c>
      <c r="BN1288">
        <f t="shared" si="96"/>
        <v>0</v>
      </c>
      <c r="BO1288">
        <f t="shared" si="96"/>
        <v>0</v>
      </c>
      <c r="BP1288">
        <f t="shared" si="96"/>
        <v>0</v>
      </c>
    </row>
    <row r="1289" spans="3:68" x14ac:dyDescent="0.2">
      <c r="C1289" s="150" t="str">
        <f>IFERROR(VLOOKUP(TABLA!F1289,BLIOTECAS!$C$1:$E$26,3,FALSE),"")</f>
        <v>Humanidades</v>
      </c>
      <c r="D1289" s="209">
        <v>43970.568749999999</v>
      </c>
      <c r="E1289" s="209" t="s">
        <v>396</v>
      </c>
      <c r="F1289" t="s">
        <v>104</v>
      </c>
      <c r="G1289" t="s">
        <v>305</v>
      </c>
      <c r="H1289" t="s">
        <v>305</v>
      </c>
      <c r="I1289" t="s">
        <v>526</v>
      </c>
      <c r="J1289" t="s">
        <v>104</v>
      </c>
      <c r="K1289" t="s">
        <v>309</v>
      </c>
      <c r="L1289" t="s">
        <v>310</v>
      </c>
      <c r="M1289" t="s">
        <v>997</v>
      </c>
      <c r="S1289" t="s">
        <v>270</v>
      </c>
      <c r="T1289" t="s">
        <v>270</v>
      </c>
      <c r="U1289">
        <v>5</v>
      </c>
      <c r="V1289">
        <v>3</v>
      </c>
      <c r="W1289">
        <v>3</v>
      </c>
      <c r="X1289">
        <v>4</v>
      </c>
      <c r="Y1289">
        <v>5</v>
      </c>
      <c r="Z1289">
        <v>5</v>
      </c>
      <c r="AA1289">
        <v>4</v>
      </c>
      <c r="AB1289">
        <v>5</v>
      </c>
      <c r="AC1289">
        <v>1</v>
      </c>
      <c r="AD1289">
        <v>3</v>
      </c>
      <c r="AF1289">
        <v>2</v>
      </c>
      <c r="AG1289">
        <v>1</v>
      </c>
      <c r="AH1289">
        <v>3</v>
      </c>
      <c r="AI1289">
        <v>1</v>
      </c>
      <c r="AJ1289">
        <v>3</v>
      </c>
      <c r="AK1289" t="s">
        <v>26</v>
      </c>
      <c r="AL1289">
        <v>3</v>
      </c>
      <c r="AM1289">
        <v>2</v>
      </c>
      <c r="AN1289" t="s">
        <v>428</v>
      </c>
      <c r="AV1289" s="109" t="s">
        <v>270</v>
      </c>
      <c r="AW1289" t="s">
        <v>26</v>
      </c>
      <c r="AY1289">
        <v>2</v>
      </c>
      <c r="AZ1289" s="109">
        <v>3</v>
      </c>
      <c r="BA1289" s="191" t="s">
        <v>330</v>
      </c>
      <c r="BB1289" t="s">
        <v>333</v>
      </c>
      <c r="BC1289" t="s">
        <v>998</v>
      </c>
      <c r="BD1289">
        <f t="shared" si="94"/>
        <v>0</v>
      </c>
      <c r="BE1289">
        <f t="shared" si="97"/>
        <v>1</v>
      </c>
      <c r="BF1289">
        <f t="shared" si="97"/>
        <v>0</v>
      </c>
      <c r="BG1289">
        <f t="shared" si="97"/>
        <v>0</v>
      </c>
      <c r="BH1289">
        <f t="shared" si="97"/>
        <v>1</v>
      </c>
      <c r="BI1289">
        <f t="shared" si="97"/>
        <v>0</v>
      </c>
      <c r="BJ1289">
        <f t="shared" si="95"/>
        <v>0</v>
      </c>
      <c r="BK1289">
        <f t="shared" si="96"/>
        <v>1</v>
      </c>
      <c r="BL1289">
        <f t="shared" si="96"/>
        <v>1</v>
      </c>
      <c r="BM1289">
        <f t="shared" si="96"/>
        <v>1</v>
      </c>
      <c r="BN1289">
        <f t="shared" si="96"/>
        <v>0</v>
      </c>
      <c r="BO1289">
        <f t="shared" si="96"/>
        <v>0</v>
      </c>
      <c r="BP1289">
        <f t="shared" si="96"/>
        <v>0</v>
      </c>
    </row>
    <row r="1290" spans="3:68" x14ac:dyDescent="0.2">
      <c r="C1290" s="150" t="str">
        <f>IFERROR(VLOOKUP(TABLA!F1290,BLIOTECAS!$C$1:$E$26,3,FALSE),"")</f>
        <v>Ciencias de la Salud</v>
      </c>
      <c r="D1290" s="209">
        <v>43970.568749999999</v>
      </c>
      <c r="E1290" s="209" t="s">
        <v>407</v>
      </c>
      <c r="F1290" t="s">
        <v>101</v>
      </c>
      <c r="G1290" t="s">
        <v>305</v>
      </c>
      <c r="H1290" t="s">
        <v>300</v>
      </c>
      <c r="I1290" t="s">
        <v>306</v>
      </c>
      <c r="J1290" t="s">
        <v>90</v>
      </c>
      <c r="K1290" t="s">
        <v>101</v>
      </c>
      <c r="S1290" t="s">
        <v>26</v>
      </c>
      <c r="T1290" t="s">
        <v>26</v>
      </c>
      <c r="U1290">
        <v>2</v>
      </c>
      <c r="V1290">
        <v>2</v>
      </c>
      <c r="W1290">
        <v>2</v>
      </c>
      <c r="X1290">
        <v>1</v>
      </c>
      <c r="Y1290">
        <v>4</v>
      </c>
      <c r="Z1290">
        <v>5</v>
      </c>
      <c r="AA1290">
        <v>1</v>
      </c>
      <c r="AB1290">
        <v>1</v>
      </c>
      <c r="AC1290">
        <v>4</v>
      </c>
      <c r="AD1290">
        <v>4</v>
      </c>
      <c r="AF1290">
        <v>4</v>
      </c>
      <c r="AG1290">
        <v>5</v>
      </c>
      <c r="AH1290">
        <v>4</v>
      </c>
      <c r="AK1290" t="s">
        <v>270</v>
      </c>
      <c r="AL1290">
        <v>4</v>
      </c>
      <c r="AN1290" t="s">
        <v>409</v>
      </c>
      <c r="AV1290" s="109" t="s">
        <v>270</v>
      </c>
      <c r="AW1290" t="s">
        <v>270</v>
      </c>
      <c r="AX1290" t="s">
        <v>313</v>
      </c>
      <c r="AY1290">
        <v>5</v>
      </c>
      <c r="AZ1290" s="109">
        <v>5</v>
      </c>
      <c r="BA1290" s="191" t="s">
        <v>303</v>
      </c>
      <c r="BB1290" t="s">
        <v>308</v>
      </c>
      <c r="BD1290">
        <f t="shared" si="94"/>
        <v>1</v>
      </c>
      <c r="BE1290">
        <f t="shared" si="97"/>
        <v>0</v>
      </c>
      <c r="BF1290">
        <f t="shared" si="97"/>
        <v>0</v>
      </c>
      <c r="BG1290">
        <f t="shared" si="97"/>
        <v>0</v>
      </c>
      <c r="BH1290">
        <f t="shared" si="97"/>
        <v>0</v>
      </c>
      <c r="BI1290">
        <f t="shared" si="97"/>
        <v>0</v>
      </c>
      <c r="BJ1290">
        <f t="shared" si="95"/>
        <v>0</v>
      </c>
      <c r="BK1290">
        <f t="shared" si="96"/>
        <v>1</v>
      </c>
      <c r="BL1290">
        <f t="shared" si="96"/>
        <v>1</v>
      </c>
      <c r="BM1290">
        <f t="shared" si="96"/>
        <v>0</v>
      </c>
      <c r="BN1290">
        <f t="shared" si="96"/>
        <v>0</v>
      </c>
      <c r="BO1290">
        <f t="shared" si="96"/>
        <v>0</v>
      </c>
      <c r="BP1290">
        <f t="shared" si="96"/>
        <v>0</v>
      </c>
    </row>
    <row r="1291" spans="3:68" x14ac:dyDescent="0.2">
      <c r="C1291" s="150" t="str">
        <f>IFERROR(VLOOKUP(TABLA!F1291,BLIOTECAS!$C$1:$E$26,3,FALSE),"")</f>
        <v>Ciencias Sociales</v>
      </c>
      <c r="D1291" s="209">
        <v>43970.568749999999</v>
      </c>
      <c r="E1291" s="209" t="s">
        <v>396</v>
      </c>
      <c r="F1291" t="s">
        <v>221</v>
      </c>
      <c r="G1291" t="s">
        <v>300</v>
      </c>
      <c r="H1291" t="s">
        <v>397</v>
      </c>
      <c r="I1291" t="s">
        <v>318</v>
      </c>
      <c r="J1291" t="s">
        <v>221</v>
      </c>
      <c r="K1291" t="s">
        <v>309</v>
      </c>
      <c r="S1291" t="s">
        <v>26</v>
      </c>
      <c r="T1291" t="s">
        <v>270</v>
      </c>
      <c r="U1291">
        <v>2</v>
      </c>
      <c r="V1291">
        <v>2</v>
      </c>
      <c r="W1291">
        <v>2</v>
      </c>
      <c r="X1291">
        <v>3</v>
      </c>
      <c r="Y1291">
        <v>4</v>
      </c>
      <c r="Z1291">
        <v>5</v>
      </c>
      <c r="AA1291">
        <v>4</v>
      </c>
      <c r="AB1291">
        <v>1</v>
      </c>
      <c r="AC1291">
        <v>4</v>
      </c>
      <c r="AD1291">
        <v>3</v>
      </c>
      <c r="AF1291">
        <v>2</v>
      </c>
      <c r="AG1291">
        <v>3</v>
      </c>
      <c r="AH1291">
        <v>1</v>
      </c>
      <c r="AI1291">
        <v>2</v>
      </c>
      <c r="AJ1291">
        <v>2</v>
      </c>
      <c r="AK1291" t="s">
        <v>26</v>
      </c>
      <c r="AL1291">
        <v>3</v>
      </c>
      <c r="AM1291">
        <v>2</v>
      </c>
      <c r="AN1291" t="s">
        <v>405</v>
      </c>
      <c r="AV1291" s="109" t="s">
        <v>26</v>
      </c>
      <c r="AW1291" t="s">
        <v>26</v>
      </c>
      <c r="AY1291">
        <v>4</v>
      </c>
      <c r="AZ1291" s="109">
        <v>3</v>
      </c>
      <c r="BA1291" s="191" t="s">
        <v>319</v>
      </c>
      <c r="BB1291" t="s">
        <v>317</v>
      </c>
      <c r="BC1291" t="s">
        <v>999</v>
      </c>
      <c r="BD1291">
        <f t="shared" si="94"/>
        <v>0</v>
      </c>
      <c r="BE1291">
        <f t="shared" si="97"/>
        <v>0</v>
      </c>
      <c r="BF1291">
        <f t="shared" si="97"/>
        <v>1</v>
      </c>
      <c r="BG1291">
        <f t="shared" si="97"/>
        <v>0</v>
      </c>
      <c r="BH1291">
        <f t="shared" si="97"/>
        <v>0</v>
      </c>
      <c r="BI1291">
        <f t="shared" si="97"/>
        <v>0</v>
      </c>
      <c r="BJ1291">
        <f t="shared" si="95"/>
        <v>1</v>
      </c>
      <c r="BK1291">
        <f t="shared" si="96"/>
        <v>1</v>
      </c>
      <c r="BL1291">
        <f t="shared" si="96"/>
        <v>1</v>
      </c>
      <c r="BM1291">
        <f t="shared" si="96"/>
        <v>1</v>
      </c>
      <c r="BN1291">
        <f t="shared" si="96"/>
        <v>0</v>
      </c>
      <c r="BO1291">
        <f t="shared" si="96"/>
        <v>0</v>
      </c>
      <c r="BP1291">
        <f t="shared" si="96"/>
        <v>0</v>
      </c>
    </row>
    <row r="1292" spans="3:68" x14ac:dyDescent="0.2">
      <c r="C1292" s="150" t="str">
        <f>IFERROR(VLOOKUP(TABLA!F1292,BLIOTECAS!$C$1:$E$26,3,FALSE),"")</f>
        <v>Ciencias Sociales</v>
      </c>
      <c r="D1292" s="209">
        <v>43970.568749999999</v>
      </c>
      <c r="E1292" s="209" t="s">
        <v>396</v>
      </c>
      <c r="F1292" t="s">
        <v>221</v>
      </c>
      <c r="G1292" t="s">
        <v>305</v>
      </c>
      <c r="H1292" t="s">
        <v>300</v>
      </c>
      <c r="J1292" t="s">
        <v>221</v>
      </c>
      <c r="S1292" t="s">
        <v>270</v>
      </c>
      <c r="T1292" t="s">
        <v>270</v>
      </c>
      <c r="U1292">
        <v>5</v>
      </c>
      <c r="V1292">
        <v>1</v>
      </c>
      <c r="W1292">
        <v>5</v>
      </c>
      <c r="Y1292">
        <v>5</v>
      </c>
      <c r="Z1292">
        <v>5</v>
      </c>
      <c r="AA1292">
        <v>5</v>
      </c>
      <c r="AB1292">
        <v>1</v>
      </c>
      <c r="AC1292">
        <v>2</v>
      </c>
      <c r="AD1292">
        <v>5</v>
      </c>
      <c r="AF1292">
        <v>5</v>
      </c>
      <c r="AG1292">
        <v>4</v>
      </c>
      <c r="AH1292">
        <v>5</v>
      </c>
      <c r="AI1292">
        <v>3</v>
      </c>
      <c r="AJ1292">
        <v>5</v>
      </c>
      <c r="AK1292" t="s">
        <v>270</v>
      </c>
      <c r="AN1292" t="s">
        <v>702</v>
      </c>
      <c r="AV1292" s="109" t="s">
        <v>270</v>
      </c>
      <c r="AW1292" t="s">
        <v>26</v>
      </c>
      <c r="AY1292">
        <v>4</v>
      </c>
      <c r="AZ1292" s="109">
        <v>3</v>
      </c>
      <c r="BA1292" s="191" t="s">
        <v>311</v>
      </c>
      <c r="BB1292" t="s">
        <v>317</v>
      </c>
      <c r="BD1292">
        <f t="shared" si="94"/>
        <v>0</v>
      </c>
      <c r="BE1292">
        <f t="shared" si="97"/>
        <v>0</v>
      </c>
      <c r="BF1292">
        <f t="shared" si="97"/>
        <v>0</v>
      </c>
      <c r="BG1292">
        <f t="shared" si="97"/>
        <v>0</v>
      </c>
      <c r="BH1292">
        <f t="shared" si="97"/>
        <v>0</v>
      </c>
      <c r="BI1292">
        <f t="shared" si="97"/>
        <v>0</v>
      </c>
      <c r="BJ1292">
        <f t="shared" si="95"/>
        <v>1</v>
      </c>
      <c r="BK1292">
        <f t="shared" si="96"/>
        <v>0</v>
      </c>
      <c r="BL1292">
        <f t="shared" si="96"/>
        <v>1</v>
      </c>
      <c r="BM1292">
        <f t="shared" si="96"/>
        <v>0</v>
      </c>
      <c r="BN1292">
        <f t="shared" si="96"/>
        <v>1</v>
      </c>
      <c r="BO1292">
        <f t="shared" si="96"/>
        <v>0</v>
      </c>
      <c r="BP1292">
        <f t="shared" si="96"/>
        <v>0</v>
      </c>
    </row>
    <row r="1293" spans="3:68" x14ac:dyDescent="0.2">
      <c r="C1293" s="150" t="str">
        <f>IFERROR(VLOOKUP(TABLA!F1293,BLIOTECAS!$C$1:$E$26,3,FALSE),"")</f>
        <v>Ciencias Sociales</v>
      </c>
      <c r="D1293" s="209">
        <v>43970.568749999999</v>
      </c>
      <c r="E1293" s="209" t="s">
        <v>396</v>
      </c>
      <c r="F1293" t="s">
        <v>99</v>
      </c>
      <c r="G1293" t="s">
        <v>305</v>
      </c>
      <c r="H1293" t="s">
        <v>305</v>
      </c>
      <c r="I1293" t="s">
        <v>315</v>
      </c>
      <c r="J1293" t="s">
        <v>309</v>
      </c>
      <c r="K1293" t="s">
        <v>103</v>
      </c>
      <c r="L1293" t="s">
        <v>104</v>
      </c>
      <c r="S1293" t="s">
        <v>270</v>
      </c>
      <c r="T1293" t="s">
        <v>270</v>
      </c>
      <c r="U1293">
        <v>4</v>
      </c>
      <c r="V1293">
        <v>1</v>
      </c>
      <c r="W1293">
        <v>4</v>
      </c>
      <c r="X1293">
        <v>2</v>
      </c>
      <c r="Y1293">
        <v>5</v>
      </c>
      <c r="Z1293">
        <v>4</v>
      </c>
      <c r="AA1293">
        <v>5</v>
      </c>
      <c r="AB1293">
        <v>2</v>
      </c>
      <c r="AC1293">
        <v>3</v>
      </c>
      <c r="AD1293">
        <v>4</v>
      </c>
      <c r="AF1293">
        <v>4</v>
      </c>
      <c r="AG1293">
        <v>3</v>
      </c>
      <c r="AH1293">
        <v>4</v>
      </c>
      <c r="AI1293">
        <v>2</v>
      </c>
      <c r="AJ1293">
        <v>3</v>
      </c>
      <c r="AK1293" t="s">
        <v>270</v>
      </c>
      <c r="AL1293">
        <v>4</v>
      </c>
      <c r="AM1293">
        <v>4</v>
      </c>
      <c r="AN1293" t="s">
        <v>468</v>
      </c>
      <c r="AV1293" s="109" t="s">
        <v>26</v>
      </c>
      <c r="AW1293" t="s">
        <v>26</v>
      </c>
      <c r="AY1293">
        <v>4</v>
      </c>
      <c r="AZ1293" s="109">
        <v>3</v>
      </c>
      <c r="BA1293" s="191" t="s">
        <v>311</v>
      </c>
      <c r="BB1293" t="s">
        <v>308</v>
      </c>
      <c r="BD1293">
        <f t="shared" si="94"/>
        <v>0</v>
      </c>
      <c r="BE1293">
        <f t="shared" si="97"/>
        <v>1</v>
      </c>
      <c r="BF1293">
        <f t="shared" si="97"/>
        <v>0</v>
      </c>
      <c r="BG1293">
        <f t="shared" si="97"/>
        <v>0</v>
      </c>
      <c r="BH1293">
        <f t="shared" si="97"/>
        <v>0</v>
      </c>
      <c r="BI1293">
        <f t="shared" si="97"/>
        <v>0</v>
      </c>
      <c r="BJ1293">
        <f t="shared" si="95"/>
        <v>1</v>
      </c>
      <c r="BK1293">
        <f t="shared" si="96"/>
        <v>1</v>
      </c>
      <c r="BL1293">
        <f t="shared" si="96"/>
        <v>1</v>
      </c>
      <c r="BM1293">
        <f t="shared" si="96"/>
        <v>1</v>
      </c>
      <c r="BN1293">
        <f t="shared" si="96"/>
        <v>1</v>
      </c>
      <c r="BO1293">
        <f t="shared" si="96"/>
        <v>0</v>
      </c>
      <c r="BP1293">
        <f t="shared" si="96"/>
        <v>0</v>
      </c>
    </row>
    <row r="1294" spans="3:68" x14ac:dyDescent="0.2">
      <c r="C1294" s="150" t="str">
        <f>IFERROR(VLOOKUP(TABLA!F1294,BLIOTECAS!$C$1:$E$26,3,FALSE),"")</f>
        <v>Ciencias Sociales</v>
      </c>
      <c r="D1294" s="209">
        <v>43970.568749999999</v>
      </c>
      <c r="E1294" s="209" t="s">
        <v>396</v>
      </c>
      <c r="F1294" t="s">
        <v>97</v>
      </c>
      <c r="G1294" t="s">
        <v>300</v>
      </c>
      <c r="H1294" t="s">
        <v>300</v>
      </c>
      <c r="I1294" t="s">
        <v>315</v>
      </c>
      <c r="J1294" t="s">
        <v>97</v>
      </c>
      <c r="K1294" t="s">
        <v>309</v>
      </c>
      <c r="S1294" t="s">
        <v>26</v>
      </c>
      <c r="T1294" t="s">
        <v>26</v>
      </c>
      <c r="U1294">
        <v>1</v>
      </c>
      <c r="V1294">
        <v>4</v>
      </c>
      <c r="W1294">
        <v>4</v>
      </c>
      <c r="X1294">
        <v>4</v>
      </c>
      <c r="Y1294">
        <v>5</v>
      </c>
      <c r="Z1294">
        <v>3</v>
      </c>
      <c r="AA1294">
        <v>5</v>
      </c>
      <c r="AB1294">
        <v>1</v>
      </c>
      <c r="AC1294">
        <v>4</v>
      </c>
      <c r="AD1294">
        <v>4</v>
      </c>
      <c r="AF1294">
        <v>3</v>
      </c>
      <c r="AG1294">
        <v>3</v>
      </c>
      <c r="AH1294">
        <v>3</v>
      </c>
      <c r="AI1294">
        <v>3</v>
      </c>
      <c r="AJ1294">
        <v>4</v>
      </c>
      <c r="AK1294" t="s">
        <v>270</v>
      </c>
      <c r="AL1294">
        <v>3</v>
      </c>
      <c r="AM1294">
        <v>3</v>
      </c>
      <c r="AV1294" s="109" t="s">
        <v>26</v>
      </c>
      <c r="AW1294" t="s">
        <v>26</v>
      </c>
      <c r="AY1294">
        <v>4</v>
      </c>
      <c r="AZ1294" s="109">
        <v>4</v>
      </c>
      <c r="BA1294" s="191" t="s">
        <v>311</v>
      </c>
      <c r="BB1294" t="s">
        <v>308</v>
      </c>
      <c r="BD1294">
        <f t="shared" si="94"/>
        <v>0</v>
      </c>
      <c r="BE1294">
        <f t="shared" si="97"/>
        <v>1</v>
      </c>
      <c r="BF1294">
        <f t="shared" si="97"/>
        <v>0</v>
      </c>
      <c r="BG1294">
        <f t="shared" si="97"/>
        <v>0</v>
      </c>
      <c r="BH1294">
        <f t="shared" si="97"/>
        <v>0</v>
      </c>
      <c r="BI1294">
        <f t="shared" si="97"/>
        <v>0</v>
      </c>
      <c r="BJ1294">
        <f t="shared" si="95"/>
        <v>0</v>
      </c>
      <c r="BK1294">
        <f t="shared" si="96"/>
        <v>0</v>
      </c>
      <c r="BL1294">
        <f t="shared" si="96"/>
        <v>0</v>
      </c>
      <c r="BM1294">
        <f t="shared" si="96"/>
        <v>0</v>
      </c>
      <c r="BN1294">
        <f t="shared" si="96"/>
        <v>0</v>
      </c>
      <c r="BO1294">
        <f t="shared" si="96"/>
        <v>0</v>
      </c>
      <c r="BP1294">
        <f t="shared" si="96"/>
        <v>0</v>
      </c>
    </row>
    <row r="1295" spans="3:68" x14ac:dyDescent="0.2">
      <c r="C1295" s="150" t="str">
        <f>IFERROR(VLOOKUP(TABLA!F1295,BLIOTECAS!$C$1:$E$26,3,FALSE),"")</f>
        <v>Ciencias Sociales</v>
      </c>
      <c r="D1295" s="209">
        <v>43970.568749999999</v>
      </c>
      <c r="E1295" s="209" t="s">
        <v>401</v>
      </c>
      <c r="F1295" t="s">
        <v>99</v>
      </c>
      <c r="G1295" t="s">
        <v>300</v>
      </c>
      <c r="H1295" t="s">
        <v>300</v>
      </c>
      <c r="I1295" t="s">
        <v>306</v>
      </c>
      <c r="J1295" t="s">
        <v>309</v>
      </c>
      <c r="K1295" t="s">
        <v>93</v>
      </c>
      <c r="M1295" t="s">
        <v>358</v>
      </c>
      <c r="S1295" t="s">
        <v>270</v>
      </c>
      <c r="T1295" t="s">
        <v>270</v>
      </c>
      <c r="U1295">
        <v>5</v>
      </c>
      <c r="V1295">
        <v>4</v>
      </c>
      <c r="W1295">
        <v>3</v>
      </c>
      <c r="X1295">
        <v>4</v>
      </c>
      <c r="Y1295">
        <v>5</v>
      </c>
      <c r="Z1295">
        <v>5</v>
      </c>
      <c r="AA1295">
        <v>1</v>
      </c>
      <c r="AB1295">
        <v>5</v>
      </c>
      <c r="AC1295">
        <v>5</v>
      </c>
      <c r="AD1295">
        <v>5</v>
      </c>
      <c r="AF1295">
        <v>5</v>
      </c>
      <c r="AG1295">
        <v>5</v>
      </c>
      <c r="AH1295">
        <v>5</v>
      </c>
      <c r="AI1295">
        <v>5</v>
      </c>
      <c r="AJ1295">
        <v>5</v>
      </c>
      <c r="AK1295" t="s">
        <v>270</v>
      </c>
      <c r="AL1295">
        <v>5</v>
      </c>
      <c r="AM1295">
        <v>5</v>
      </c>
      <c r="AN1295" t="s">
        <v>593</v>
      </c>
      <c r="AV1295" s="109" t="s">
        <v>26</v>
      </c>
      <c r="AW1295" t="s">
        <v>26</v>
      </c>
      <c r="AY1295">
        <v>5</v>
      </c>
      <c r="AZ1295" s="109">
        <v>5</v>
      </c>
      <c r="BA1295" s="191" t="s">
        <v>303</v>
      </c>
      <c r="BB1295" t="s">
        <v>317</v>
      </c>
      <c r="BD1295">
        <f t="shared" si="94"/>
        <v>1</v>
      </c>
      <c r="BE1295">
        <f t="shared" si="97"/>
        <v>0</v>
      </c>
      <c r="BF1295">
        <f t="shared" si="97"/>
        <v>0</v>
      </c>
      <c r="BG1295">
        <f t="shared" si="97"/>
        <v>0</v>
      </c>
      <c r="BH1295">
        <f t="shared" si="97"/>
        <v>0</v>
      </c>
      <c r="BI1295">
        <f t="shared" si="97"/>
        <v>0</v>
      </c>
      <c r="BJ1295">
        <f t="shared" si="95"/>
        <v>0</v>
      </c>
      <c r="BK1295">
        <f t="shared" si="96"/>
        <v>0</v>
      </c>
      <c r="BL1295">
        <f t="shared" si="96"/>
        <v>0</v>
      </c>
      <c r="BM1295">
        <f t="shared" si="96"/>
        <v>0</v>
      </c>
      <c r="BN1295">
        <f t="shared" si="96"/>
        <v>1</v>
      </c>
      <c r="BO1295">
        <f t="shared" si="96"/>
        <v>0</v>
      </c>
      <c r="BP1295">
        <f t="shared" si="96"/>
        <v>0</v>
      </c>
    </row>
    <row r="1296" spans="3:68" x14ac:dyDescent="0.2">
      <c r="C1296" s="150" t="str">
        <f>IFERROR(VLOOKUP(TABLA!F1296,BLIOTECAS!$C$1:$E$26,3,FALSE),"")</f>
        <v>Ciencias de la Salud</v>
      </c>
      <c r="D1296" s="209">
        <v>43970.568749999999</v>
      </c>
      <c r="E1296" s="209" t="s">
        <v>396</v>
      </c>
      <c r="F1296" t="s">
        <v>101</v>
      </c>
      <c r="G1296" t="s">
        <v>300</v>
      </c>
      <c r="H1296" t="s">
        <v>397</v>
      </c>
      <c r="I1296" t="s">
        <v>315</v>
      </c>
      <c r="J1296" t="s">
        <v>101</v>
      </c>
      <c r="K1296" t="s">
        <v>309</v>
      </c>
      <c r="S1296" t="s">
        <v>26</v>
      </c>
      <c r="T1296" t="s">
        <v>26</v>
      </c>
      <c r="U1296">
        <v>2</v>
      </c>
      <c r="V1296">
        <v>1</v>
      </c>
      <c r="W1296">
        <v>3</v>
      </c>
      <c r="X1296">
        <v>1</v>
      </c>
      <c r="Y1296">
        <v>2</v>
      </c>
      <c r="Z1296">
        <v>1</v>
      </c>
      <c r="AA1296">
        <v>4</v>
      </c>
      <c r="AB1296">
        <v>1</v>
      </c>
      <c r="AC1296">
        <v>3</v>
      </c>
      <c r="AD1296">
        <v>3</v>
      </c>
      <c r="AF1296">
        <v>4</v>
      </c>
      <c r="AG1296">
        <v>3</v>
      </c>
      <c r="AH1296">
        <v>3</v>
      </c>
      <c r="AI1296">
        <v>3</v>
      </c>
      <c r="AJ1296">
        <v>3</v>
      </c>
      <c r="AK1296" t="s">
        <v>26</v>
      </c>
      <c r="AL1296">
        <v>3</v>
      </c>
      <c r="AM1296">
        <v>3</v>
      </c>
      <c r="AN1296" t="s">
        <v>408</v>
      </c>
      <c r="AV1296" s="109" t="s">
        <v>26</v>
      </c>
      <c r="AW1296" t="s">
        <v>26</v>
      </c>
      <c r="AY1296">
        <v>4</v>
      </c>
      <c r="AZ1296" s="109">
        <v>4</v>
      </c>
      <c r="BA1296" s="191" t="s">
        <v>311</v>
      </c>
      <c r="BB1296" t="s">
        <v>308</v>
      </c>
      <c r="BD1296">
        <f t="shared" si="94"/>
        <v>0</v>
      </c>
      <c r="BE1296">
        <f t="shared" si="97"/>
        <v>1</v>
      </c>
      <c r="BF1296">
        <f t="shared" si="97"/>
        <v>0</v>
      </c>
      <c r="BG1296">
        <f t="shared" si="97"/>
        <v>0</v>
      </c>
      <c r="BH1296">
        <f t="shared" si="97"/>
        <v>0</v>
      </c>
      <c r="BI1296">
        <f t="shared" si="97"/>
        <v>0</v>
      </c>
      <c r="BJ1296">
        <f t="shared" si="95"/>
        <v>1</v>
      </c>
      <c r="BK1296">
        <f t="shared" si="96"/>
        <v>0</v>
      </c>
      <c r="BL1296">
        <f t="shared" si="96"/>
        <v>1</v>
      </c>
      <c r="BM1296">
        <f t="shared" si="96"/>
        <v>1</v>
      </c>
      <c r="BN1296">
        <f t="shared" si="96"/>
        <v>0</v>
      </c>
      <c r="BO1296">
        <f t="shared" si="96"/>
        <v>0</v>
      </c>
      <c r="BP1296">
        <f t="shared" si="96"/>
        <v>0</v>
      </c>
    </row>
    <row r="1297" spans="3:68" x14ac:dyDescent="0.2">
      <c r="C1297" s="150" t="str">
        <f>IFERROR(VLOOKUP(TABLA!F1297,BLIOTECAS!$C$1:$E$26,3,FALSE),"")</f>
        <v>Ciencias Experimentales</v>
      </c>
      <c r="D1297" s="209">
        <v>43970.568749999999</v>
      </c>
      <c r="E1297" s="209" t="s">
        <v>396</v>
      </c>
      <c r="F1297" t="s">
        <v>90</v>
      </c>
      <c r="G1297" t="s">
        <v>301</v>
      </c>
      <c r="H1297" t="s">
        <v>305</v>
      </c>
      <c r="I1297" t="s">
        <v>306</v>
      </c>
      <c r="J1297" t="s">
        <v>90</v>
      </c>
      <c r="K1297" t="s">
        <v>95</v>
      </c>
      <c r="L1297" t="s">
        <v>106</v>
      </c>
      <c r="S1297" t="s">
        <v>26</v>
      </c>
      <c r="T1297" t="s">
        <v>270</v>
      </c>
      <c r="U1297">
        <v>3</v>
      </c>
      <c r="V1297">
        <v>1</v>
      </c>
      <c r="W1297">
        <v>2</v>
      </c>
      <c r="X1297">
        <v>1</v>
      </c>
      <c r="Y1297">
        <v>4</v>
      </c>
      <c r="Z1297">
        <v>3</v>
      </c>
      <c r="AA1297">
        <v>4</v>
      </c>
      <c r="AB1297">
        <v>1</v>
      </c>
      <c r="AC1297">
        <v>1</v>
      </c>
      <c r="AD1297">
        <v>3</v>
      </c>
      <c r="AF1297">
        <v>1</v>
      </c>
      <c r="AG1297">
        <v>1</v>
      </c>
      <c r="AH1297">
        <v>4</v>
      </c>
      <c r="AI1297">
        <v>1</v>
      </c>
      <c r="AJ1297">
        <v>1</v>
      </c>
      <c r="AK1297" t="s">
        <v>270</v>
      </c>
      <c r="AL1297">
        <v>3</v>
      </c>
      <c r="AM1297">
        <v>1</v>
      </c>
      <c r="AN1297" t="s">
        <v>408</v>
      </c>
      <c r="AV1297" s="109" t="s">
        <v>270</v>
      </c>
      <c r="AW1297" t="s">
        <v>26</v>
      </c>
      <c r="AY1297">
        <v>2</v>
      </c>
      <c r="AZ1297" s="109">
        <v>2</v>
      </c>
      <c r="BA1297" s="191" t="s">
        <v>319</v>
      </c>
      <c r="BB1297" t="s">
        <v>317</v>
      </c>
      <c r="BD1297">
        <f t="shared" si="94"/>
        <v>1</v>
      </c>
      <c r="BE1297">
        <f t="shared" si="97"/>
        <v>0</v>
      </c>
      <c r="BF1297">
        <f t="shared" si="97"/>
        <v>0</v>
      </c>
      <c r="BG1297">
        <f t="shared" si="97"/>
        <v>0</v>
      </c>
      <c r="BH1297">
        <f t="shared" si="97"/>
        <v>0</v>
      </c>
      <c r="BI1297">
        <f t="shared" si="97"/>
        <v>0</v>
      </c>
      <c r="BJ1297">
        <f t="shared" si="95"/>
        <v>1</v>
      </c>
      <c r="BK1297">
        <f t="shared" si="96"/>
        <v>0</v>
      </c>
      <c r="BL1297">
        <f t="shared" si="96"/>
        <v>1</v>
      </c>
      <c r="BM1297">
        <f t="shared" si="96"/>
        <v>1</v>
      </c>
      <c r="BN1297">
        <f t="shared" si="96"/>
        <v>0</v>
      </c>
      <c r="BO1297">
        <f t="shared" si="96"/>
        <v>0</v>
      </c>
      <c r="BP1297">
        <f t="shared" si="96"/>
        <v>0</v>
      </c>
    </row>
    <row r="1298" spans="3:68" x14ac:dyDescent="0.2">
      <c r="C1298" s="150" t="str">
        <f>IFERROR(VLOOKUP(TABLA!F1298,BLIOTECAS!$C$1:$E$26,3,FALSE),"")</f>
        <v>Ciencias Sociales</v>
      </c>
      <c r="D1298" s="209">
        <v>43970.568749999999</v>
      </c>
      <c r="E1298" s="209" t="s">
        <v>401</v>
      </c>
      <c r="F1298" t="s">
        <v>97</v>
      </c>
      <c r="G1298" t="s">
        <v>305</v>
      </c>
      <c r="H1298" t="s">
        <v>301</v>
      </c>
      <c r="I1298" t="s">
        <v>306</v>
      </c>
      <c r="J1298" t="s">
        <v>97</v>
      </c>
      <c r="K1298" t="s">
        <v>104</v>
      </c>
      <c r="L1298" t="s">
        <v>93</v>
      </c>
      <c r="M1298" t="s">
        <v>1000</v>
      </c>
      <c r="S1298" t="s">
        <v>270</v>
      </c>
      <c r="T1298" t="s">
        <v>270</v>
      </c>
      <c r="U1298">
        <v>4</v>
      </c>
      <c r="V1298">
        <v>5</v>
      </c>
      <c r="W1298">
        <v>3</v>
      </c>
      <c r="X1298">
        <v>4</v>
      </c>
      <c r="Y1298">
        <v>1</v>
      </c>
      <c r="Z1298">
        <v>2</v>
      </c>
      <c r="AA1298">
        <v>1</v>
      </c>
      <c r="AB1298">
        <v>4</v>
      </c>
      <c r="AC1298">
        <v>5</v>
      </c>
      <c r="AD1298">
        <v>2</v>
      </c>
      <c r="AF1298">
        <v>4</v>
      </c>
      <c r="AG1298">
        <v>5</v>
      </c>
      <c r="AH1298">
        <v>2</v>
      </c>
      <c r="AI1298">
        <v>5</v>
      </c>
      <c r="AJ1298">
        <v>4</v>
      </c>
      <c r="AK1298" t="s">
        <v>270</v>
      </c>
      <c r="AL1298">
        <v>2</v>
      </c>
      <c r="AM1298">
        <v>1</v>
      </c>
      <c r="AN1298" t="s">
        <v>307</v>
      </c>
      <c r="AV1298" s="109" t="s">
        <v>270</v>
      </c>
      <c r="AW1298" t="s">
        <v>270</v>
      </c>
      <c r="AY1298">
        <v>5</v>
      </c>
      <c r="AZ1298" s="109">
        <v>5</v>
      </c>
      <c r="BA1298" s="191" t="s">
        <v>311</v>
      </c>
      <c r="BB1298" t="s">
        <v>308</v>
      </c>
      <c r="BD1298">
        <f t="shared" si="94"/>
        <v>1</v>
      </c>
      <c r="BE1298">
        <f t="shared" si="97"/>
        <v>0</v>
      </c>
      <c r="BF1298">
        <f t="shared" si="97"/>
        <v>0</v>
      </c>
      <c r="BG1298">
        <f t="shared" si="97"/>
        <v>0</v>
      </c>
      <c r="BH1298">
        <f t="shared" si="97"/>
        <v>0</v>
      </c>
      <c r="BI1298">
        <f t="shared" si="97"/>
        <v>0</v>
      </c>
      <c r="BJ1298">
        <f t="shared" si="95"/>
        <v>0</v>
      </c>
      <c r="BK1298">
        <f t="shared" si="96"/>
        <v>0</v>
      </c>
      <c r="BL1298">
        <f t="shared" si="96"/>
        <v>0</v>
      </c>
      <c r="BM1298">
        <f t="shared" si="96"/>
        <v>0</v>
      </c>
      <c r="BN1298">
        <f t="shared" si="96"/>
        <v>0</v>
      </c>
      <c r="BO1298">
        <f t="shared" si="96"/>
        <v>1</v>
      </c>
      <c r="BP1298">
        <f t="shared" si="96"/>
        <v>0</v>
      </c>
    </row>
    <row r="1299" spans="3:68" x14ac:dyDescent="0.2">
      <c r="C1299" s="150" t="str">
        <f>IFERROR(VLOOKUP(TABLA!F1299,BLIOTECAS!$C$1:$E$26,3,FALSE),"")</f>
        <v>Ciencias de la Salud</v>
      </c>
      <c r="D1299" s="209">
        <v>43970.568749999999</v>
      </c>
      <c r="E1299" s="209" t="s">
        <v>396</v>
      </c>
      <c r="F1299" t="s">
        <v>222</v>
      </c>
      <c r="G1299" t="s">
        <v>397</v>
      </c>
      <c r="H1299" t="s">
        <v>300</v>
      </c>
      <c r="I1299" t="s">
        <v>306</v>
      </c>
      <c r="J1299" t="s">
        <v>222</v>
      </c>
      <c r="S1299" t="s">
        <v>26</v>
      </c>
      <c r="T1299" t="s">
        <v>26</v>
      </c>
      <c r="U1299">
        <v>1</v>
      </c>
      <c r="V1299">
        <v>1</v>
      </c>
      <c r="W1299">
        <v>1</v>
      </c>
      <c r="X1299">
        <v>1</v>
      </c>
      <c r="Y1299">
        <v>5</v>
      </c>
      <c r="Z1299">
        <v>2</v>
      </c>
      <c r="AA1299">
        <v>5</v>
      </c>
      <c r="AB1299">
        <v>2</v>
      </c>
      <c r="AC1299">
        <v>3</v>
      </c>
      <c r="AD1299">
        <v>3</v>
      </c>
      <c r="AF1299">
        <v>4</v>
      </c>
      <c r="AG1299">
        <v>4</v>
      </c>
      <c r="AH1299">
        <v>4</v>
      </c>
      <c r="AI1299">
        <v>4</v>
      </c>
      <c r="AJ1299">
        <v>4</v>
      </c>
      <c r="AK1299" t="s">
        <v>26</v>
      </c>
      <c r="AL1299">
        <v>4</v>
      </c>
      <c r="AM1299">
        <v>4</v>
      </c>
      <c r="AN1299" t="s">
        <v>405</v>
      </c>
      <c r="AV1299" s="109" t="s">
        <v>26</v>
      </c>
      <c r="AW1299" t="s">
        <v>26</v>
      </c>
      <c r="AY1299">
        <v>4</v>
      </c>
      <c r="AZ1299" s="109">
        <v>4</v>
      </c>
      <c r="BA1299" s="191" t="s">
        <v>311</v>
      </c>
      <c r="BB1299" t="s">
        <v>317</v>
      </c>
      <c r="BD1299">
        <f t="shared" si="94"/>
        <v>1</v>
      </c>
      <c r="BE1299">
        <f t="shared" si="97"/>
        <v>0</v>
      </c>
      <c r="BF1299">
        <f t="shared" si="97"/>
        <v>0</v>
      </c>
      <c r="BG1299">
        <f t="shared" si="97"/>
        <v>0</v>
      </c>
      <c r="BH1299">
        <f t="shared" si="97"/>
        <v>0</v>
      </c>
      <c r="BI1299">
        <f t="shared" si="97"/>
        <v>0</v>
      </c>
      <c r="BJ1299">
        <f t="shared" si="95"/>
        <v>1</v>
      </c>
      <c r="BK1299">
        <f t="shared" si="96"/>
        <v>1</v>
      </c>
      <c r="BL1299">
        <f t="shared" si="96"/>
        <v>1</v>
      </c>
      <c r="BM1299">
        <f t="shared" si="96"/>
        <v>1</v>
      </c>
      <c r="BN1299">
        <f t="shared" si="96"/>
        <v>0</v>
      </c>
      <c r="BO1299">
        <f t="shared" si="96"/>
        <v>0</v>
      </c>
      <c r="BP1299">
        <f t="shared" si="96"/>
        <v>0</v>
      </c>
    </row>
    <row r="1300" spans="3:68" x14ac:dyDescent="0.2">
      <c r="C1300" s="150" t="str">
        <f>IFERROR(VLOOKUP(TABLA!F1300,BLIOTECAS!$C$1:$E$26,3,FALSE),"")</f>
        <v>Ciencias de la Salud</v>
      </c>
      <c r="D1300" s="209">
        <v>43970.568749999999</v>
      </c>
      <c r="E1300" s="209" t="s">
        <v>396</v>
      </c>
      <c r="F1300" t="s">
        <v>108</v>
      </c>
      <c r="G1300" t="s">
        <v>301</v>
      </c>
      <c r="H1300" t="s">
        <v>305</v>
      </c>
      <c r="I1300" t="s">
        <v>1001</v>
      </c>
      <c r="J1300" t="s">
        <v>108</v>
      </c>
      <c r="K1300" t="s">
        <v>309</v>
      </c>
      <c r="M1300" t="s">
        <v>1002</v>
      </c>
      <c r="S1300" t="s">
        <v>270</v>
      </c>
      <c r="T1300" t="s">
        <v>270</v>
      </c>
      <c r="U1300">
        <v>4</v>
      </c>
      <c r="V1300">
        <v>2</v>
      </c>
      <c r="W1300">
        <v>2</v>
      </c>
      <c r="X1300">
        <v>1</v>
      </c>
      <c r="Y1300">
        <v>5</v>
      </c>
      <c r="Z1300">
        <v>3</v>
      </c>
      <c r="AA1300">
        <v>3</v>
      </c>
      <c r="AB1300">
        <v>2</v>
      </c>
      <c r="AC1300">
        <v>5</v>
      </c>
      <c r="AD1300">
        <v>4</v>
      </c>
      <c r="AF1300">
        <v>4</v>
      </c>
      <c r="AG1300">
        <v>5</v>
      </c>
      <c r="AH1300">
        <v>5</v>
      </c>
      <c r="AI1300">
        <v>4</v>
      </c>
      <c r="AJ1300">
        <v>4</v>
      </c>
      <c r="AK1300" t="s">
        <v>26</v>
      </c>
      <c r="AL1300">
        <v>4</v>
      </c>
      <c r="AM1300">
        <v>3</v>
      </c>
      <c r="AN1300" t="s">
        <v>424</v>
      </c>
      <c r="AV1300" s="109" t="s">
        <v>270</v>
      </c>
      <c r="AW1300" t="s">
        <v>270</v>
      </c>
      <c r="AX1300" t="s">
        <v>313</v>
      </c>
      <c r="AY1300">
        <v>4</v>
      </c>
      <c r="AZ1300" s="109">
        <v>4</v>
      </c>
      <c r="BA1300" s="191" t="s">
        <v>311</v>
      </c>
      <c r="BD1300">
        <f t="shared" si="94"/>
        <v>0</v>
      </c>
      <c r="BE1300">
        <f t="shared" si="97"/>
        <v>0</v>
      </c>
      <c r="BF1300">
        <f t="shared" si="97"/>
        <v>0</v>
      </c>
      <c r="BG1300">
        <f t="shared" si="97"/>
        <v>0</v>
      </c>
      <c r="BH1300">
        <f t="shared" si="97"/>
        <v>0</v>
      </c>
      <c r="BI1300">
        <f t="shared" si="97"/>
        <v>0</v>
      </c>
      <c r="BJ1300">
        <f t="shared" si="95"/>
        <v>0</v>
      </c>
      <c r="BK1300">
        <f t="shared" si="96"/>
        <v>0</v>
      </c>
      <c r="BL1300">
        <f t="shared" si="96"/>
        <v>1</v>
      </c>
      <c r="BM1300">
        <f t="shared" si="96"/>
        <v>0</v>
      </c>
      <c r="BN1300">
        <f t="shared" si="96"/>
        <v>0</v>
      </c>
      <c r="BO1300">
        <f t="shared" si="96"/>
        <v>0</v>
      </c>
      <c r="BP1300">
        <f t="shared" si="96"/>
        <v>0</v>
      </c>
    </row>
    <row r="1301" spans="3:68" x14ac:dyDescent="0.2">
      <c r="C1301" s="150" t="str">
        <f>IFERROR(VLOOKUP(TABLA!F1301,BLIOTECAS!$C$1:$E$26,3,FALSE),"")</f>
        <v>Ciencias Sociales</v>
      </c>
      <c r="D1301" s="209">
        <v>43970.568749999999</v>
      </c>
      <c r="E1301" s="209" t="s">
        <v>396</v>
      </c>
      <c r="F1301" t="s">
        <v>225</v>
      </c>
      <c r="G1301" t="s">
        <v>305</v>
      </c>
      <c r="H1301" t="s">
        <v>301</v>
      </c>
      <c r="I1301" t="s">
        <v>327</v>
      </c>
      <c r="J1301" t="s">
        <v>225</v>
      </c>
      <c r="K1301" t="s">
        <v>97</v>
      </c>
      <c r="S1301" t="s">
        <v>270</v>
      </c>
      <c r="T1301" t="s">
        <v>270</v>
      </c>
      <c r="U1301">
        <v>5</v>
      </c>
      <c r="V1301">
        <v>2</v>
      </c>
      <c r="W1301">
        <v>4</v>
      </c>
      <c r="X1301">
        <v>1</v>
      </c>
      <c r="Y1301">
        <v>5</v>
      </c>
      <c r="Z1301">
        <v>5</v>
      </c>
      <c r="AA1301">
        <v>5</v>
      </c>
      <c r="AB1301">
        <v>4</v>
      </c>
      <c r="AC1301">
        <v>3</v>
      </c>
      <c r="AD1301">
        <v>5</v>
      </c>
      <c r="AF1301">
        <v>4</v>
      </c>
      <c r="AG1301">
        <v>5</v>
      </c>
      <c r="AH1301">
        <v>5</v>
      </c>
      <c r="AI1301">
        <v>5</v>
      </c>
      <c r="AJ1301">
        <v>5</v>
      </c>
      <c r="AK1301" t="s">
        <v>26</v>
      </c>
      <c r="AL1301">
        <v>5</v>
      </c>
      <c r="AM1301">
        <v>5</v>
      </c>
      <c r="AN1301" t="s">
        <v>408</v>
      </c>
      <c r="AV1301" s="109" t="s">
        <v>26</v>
      </c>
      <c r="AW1301" t="s">
        <v>26</v>
      </c>
      <c r="AY1301">
        <v>5</v>
      </c>
      <c r="AZ1301" s="109">
        <v>5</v>
      </c>
      <c r="BA1301" s="191" t="s">
        <v>303</v>
      </c>
      <c r="BB1301" t="s">
        <v>308</v>
      </c>
      <c r="BC1301" t="s">
        <v>1003</v>
      </c>
      <c r="BD1301">
        <f t="shared" si="94"/>
        <v>1</v>
      </c>
      <c r="BE1301">
        <f t="shared" si="97"/>
        <v>0</v>
      </c>
      <c r="BF1301">
        <f t="shared" si="97"/>
        <v>1</v>
      </c>
      <c r="BG1301">
        <f t="shared" si="97"/>
        <v>0</v>
      </c>
      <c r="BH1301">
        <f t="shared" si="97"/>
        <v>0</v>
      </c>
      <c r="BI1301">
        <f t="shared" si="97"/>
        <v>0</v>
      </c>
      <c r="BJ1301">
        <f t="shared" si="95"/>
        <v>1</v>
      </c>
      <c r="BK1301">
        <f t="shared" si="96"/>
        <v>0</v>
      </c>
      <c r="BL1301">
        <f t="shared" si="96"/>
        <v>1</v>
      </c>
      <c r="BM1301">
        <f t="shared" si="96"/>
        <v>1</v>
      </c>
      <c r="BN1301">
        <f t="shared" si="96"/>
        <v>0</v>
      </c>
      <c r="BO1301">
        <f t="shared" si="96"/>
        <v>0</v>
      </c>
      <c r="BP1301">
        <f t="shared" si="96"/>
        <v>0</v>
      </c>
    </row>
    <row r="1302" spans="3:68" x14ac:dyDescent="0.2">
      <c r="C1302" s="150" t="str">
        <f>IFERROR(VLOOKUP(TABLA!F1302,BLIOTECAS!$C$1:$E$26,3,FALSE),"")</f>
        <v>Ciencias Sociales</v>
      </c>
      <c r="D1302" s="209">
        <v>43970.568055555559</v>
      </c>
      <c r="E1302" s="209" t="s">
        <v>396</v>
      </c>
      <c r="F1302" t="s">
        <v>97</v>
      </c>
      <c r="G1302" t="s">
        <v>300</v>
      </c>
      <c r="H1302" t="s">
        <v>305</v>
      </c>
      <c r="I1302" t="s">
        <v>335</v>
      </c>
      <c r="J1302" t="s">
        <v>309</v>
      </c>
      <c r="K1302" t="s">
        <v>97</v>
      </c>
      <c r="M1302" t="s">
        <v>622</v>
      </c>
      <c r="S1302" t="s">
        <v>26</v>
      </c>
      <c r="T1302" t="s">
        <v>270</v>
      </c>
      <c r="U1302">
        <v>5</v>
      </c>
      <c r="V1302">
        <v>3</v>
      </c>
      <c r="W1302">
        <v>3</v>
      </c>
      <c r="X1302">
        <v>3</v>
      </c>
      <c r="Y1302">
        <v>5</v>
      </c>
      <c r="Z1302">
        <v>3</v>
      </c>
      <c r="AA1302">
        <v>5</v>
      </c>
      <c r="AB1302">
        <v>2</v>
      </c>
      <c r="AC1302">
        <v>2</v>
      </c>
      <c r="AD1302">
        <v>3</v>
      </c>
      <c r="AF1302">
        <v>4</v>
      </c>
      <c r="AG1302">
        <v>4</v>
      </c>
      <c r="AH1302">
        <v>3</v>
      </c>
      <c r="AI1302">
        <v>5</v>
      </c>
      <c r="AJ1302">
        <v>4</v>
      </c>
      <c r="AK1302" t="s">
        <v>26</v>
      </c>
      <c r="AL1302">
        <v>3</v>
      </c>
      <c r="AM1302">
        <v>2</v>
      </c>
      <c r="AN1302" t="s">
        <v>468</v>
      </c>
      <c r="AV1302" s="109" t="s">
        <v>26</v>
      </c>
      <c r="AW1302" t="s">
        <v>270</v>
      </c>
      <c r="AX1302" t="s">
        <v>337</v>
      </c>
      <c r="AY1302">
        <v>5</v>
      </c>
      <c r="AZ1302" s="109">
        <v>5</v>
      </c>
      <c r="BA1302" s="191" t="s">
        <v>311</v>
      </c>
      <c r="BB1302" t="s">
        <v>317</v>
      </c>
      <c r="BD1302">
        <f t="shared" si="94"/>
        <v>0</v>
      </c>
      <c r="BE1302">
        <f t="shared" si="97"/>
        <v>1</v>
      </c>
      <c r="BF1302">
        <f t="shared" si="97"/>
        <v>0</v>
      </c>
      <c r="BG1302">
        <f t="shared" si="97"/>
        <v>1</v>
      </c>
      <c r="BH1302">
        <f t="shared" si="97"/>
        <v>0</v>
      </c>
      <c r="BI1302">
        <f t="shared" si="97"/>
        <v>0</v>
      </c>
      <c r="BJ1302">
        <f t="shared" si="95"/>
        <v>1</v>
      </c>
      <c r="BK1302">
        <f t="shared" si="96"/>
        <v>1</v>
      </c>
      <c r="BL1302">
        <f t="shared" si="96"/>
        <v>1</v>
      </c>
      <c r="BM1302">
        <f t="shared" si="96"/>
        <v>1</v>
      </c>
      <c r="BN1302">
        <f t="shared" si="96"/>
        <v>1</v>
      </c>
      <c r="BO1302">
        <f t="shared" si="96"/>
        <v>0</v>
      </c>
      <c r="BP1302">
        <f t="shared" si="96"/>
        <v>0</v>
      </c>
    </row>
    <row r="1303" spans="3:68" x14ac:dyDescent="0.2">
      <c r="C1303" s="150" t="str">
        <f>IFERROR(VLOOKUP(TABLA!F1303,BLIOTECAS!$C$1:$E$26,3,FALSE),"")</f>
        <v>Ciencias Experimentales</v>
      </c>
      <c r="D1303" s="209">
        <v>43970.567361111112</v>
      </c>
      <c r="E1303" s="209" t="s">
        <v>401</v>
      </c>
      <c r="F1303" t="s">
        <v>98</v>
      </c>
      <c r="G1303" t="s">
        <v>300</v>
      </c>
      <c r="H1303" t="s">
        <v>320</v>
      </c>
      <c r="I1303" t="s">
        <v>306</v>
      </c>
      <c r="J1303" t="s">
        <v>98</v>
      </c>
      <c r="K1303" t="s">
        <v>309</v>
      </c>
      <c r="L1303" t="s">
        <v>96</v>
      </c>
      <c r="S1303" t="s">
        <v>26</v>
      </c>
      <c r="T1303" t="s">
        <v>270</v>
      </c>
      <c r="U1303">
        <v>2</v>
      </c>
      <c r="V1303">
        <v>1</v>
      </c>
      <c r="W1303">
        <v>1</v>
      </c>
      <c r="X1303">
        <v>1</v>
      </c>
      <c r="Y1303">
        <v>3</v>
      </c>
      <c r="Z1303">
        <v>5</v>
      </c>
      <c r="AA1303">
        <v>3</v>
      </c>
      <c r="AB1303">
        <v>1</v>
      </c>
      <c r="AC1303">
        <v>2</v>
      </c>
      <c r="AD1303">
        <v>5</v>
      </c>
      <c r="AF1303">
        <v>3</v>
      </c>
      <c r="AG1303">
        <v>4</v>
      </c>
      <c r="AH1303">
        <v>4</v>
      </c>
      <c r="AI1303">
        <v>3</v>
      </c>
      <c r="AJ1303">
        <v>4</v>
      </c>
      <c r="AK1303" t="s">
        <v>270</v>
      </c>
      <c r="AL1303">
        <v>3</v>
      </c>
      <c r="AM1303">
        <v>3</v>
      </c>
      <c r="AN1303" t="s">
        <v>400</v>
      </c>
      <c r="AV1303" s="109" t="s">
        <v>26</v>
      </c>
      <c r="AW1303" t="s">
        <v>26</v>
      </c>
      <c r="AY1303">
        <v>5</v>
      </c>
      <c r="AZ1303" s="109">
        <v>4</v>
      </c>
      <c r="BA1303" s="191" t="s">
        <v>303</v>
      </c>
      <c r="BB1303" t="s">
        <v>308</v>
      </c>
      <c r="BD1303">
        <f t="shared" si="94"/>
        <v>1</v>
      </c>
      <c r="BE1303">
        <f t="shared" si="97"/>
        <v>0</v>
      </c>
      <c r="BF1303">
        <f t="shared" si="97"/>
        <v>0</v>
      </c>
      <c r="BG1303">
        <f t="shared" si="97"/>
        <v>0</v>
      </c>
      <c r="BH1303">
        <f t="shared" si="97"/>
        <v>0</v>
      </c>
      <c r="BI1303">
        <f t="shared" si="97"/>
        <v>0</v>
      </c>
      <c r="BJ1303">
        <f t="shared" si="95"/>
        <v>0</v>
      </c>
      <c r="BK1303">
        <f t="shared" si="96"/>
        <v>0</v>
      </c>
      <c r="BL1303">
        <f t="shared" si="96"/>
        <v>1</v>
      </c>
      <c r="BM1303">
        <f t="shared" si="96"/>
        <v>1</v>
      </c>
      <c r="BN1303">
        <f t="shared" si="96"/>
        <v>0</v>
      </c>
      <c r="BO1303">
        <f t="shared" si="96"/>
        <v>0</v>
      </c>
      <c r="BP1303">
        <f t="shared" si="96"/>
        <v>0</v>
      </c>
    </row>
    <row r="1304" spans="3:68" x14ac:dyDescent="0.2">
      <c r="C1304" s="150" t="str">
        <f>IFERROR(VLOOKUP(TABLA!F1304,BLIOTECAS!$C$1:$E$26,3,FALSE),"")</f>
        <v>Ciencias Experimentales</v>
      </c>
      <c r="D1304" s="209">
        <v>43970.567361111112</v>
      </c>
      <c r="E1304" s="209" t="s">
        <v>396</v>
      </c>
      <c r="F1304" t="s">
        <v>90</v>
      </c>
      <c r="G1304" t="s">
        <v>300</v>
      </c>
      <c r="H1304" t="s">
        <v>320</v>
      </c>
      <c r="I1304" t="s">
        <v>306</v>
      </c>
      <c r="J1304" t="s">
        <v>90</v>
      </c>
      <c r="K1304" t="s">
        <v>95</v>
      </c>
      <c r="S1304" t="s">
        <v>26</v>
      </c>
      <c r="T1304" t="s">
        <v>26</v>
      </c>
      <c r="U1304">
        <v>1</v>
      </c>
      <c r="V1304">
        <v>1</v>
      </c>
      <c r="W1304">
        <v>1</v>
      </c>
      <c r="X1304">
        <v>2</v>
      </c>
      <c r="Y1304">
        <v>5</v>
      </c>
      <c r="Z1304">
        <v>1</v>
      </c>
      <c r="AA1304">
        <v>4</v>
      </c>
      <c r="AB1304">
        <v>1</v>
      </c>
      <c r="AC1304">
        <v>3</v>
      </c>
      <c r="AD1304">
        <v>3</v>
      </c>
      <c r="AF1304">
        <v>4</v>
      </c>
      <c r="AG1304">
        <v>3</v>
      </c>
      <c r="AH1304">
        <v>2</v>
      </c>
      <c r="AI1304">
        <v>2</v>
      </c>
      <c r="AJ1304">
        <v>3</v>
      </c>
      <c r="AK1304" t="s">
        <v>26</v>
      </c>
      <c r="AL1304">
        <v>3</v>
      </c>
      <c r="AM1304">
        <v>2</v>
      </c>
      <c r="AN1304" t="s">
        <v>400</v>
      </c>
      <c r="AV1304" s="109" t="s">
        <v>26</v>
      </c>
      <c r="AW1304" t="s">
        <v>26</v>
      </c>
      <c r="AY1304">
        <v>3</v>
      </c>
      <c r="AZ1304" s="109">
        <v>5</v>
      </c>
      <c r="BA1304" s="191" t="s">
        <v>319</v>
      </c>
      <c r="BB1304" t="s">
        <v>308</v>
      </c>
      <c r="BD1304">
        <f t="shared" si="94"/>
        <v>1</v>
      </c>
      <c r="BE1304">
        <f t="shared" si="97"/>
        <v>0</v>
      </c>
      <c r="BF1304">
        <f t="shared" si="97"/>
        <v>0</v>
      </c>
      <c r="BG1304">
        <f t="shared" si="97"/>
        <v>0</v>
      </c>
      <c r="BH1304">
        <f t="shared" si="97"/>
        <v>0</v>
      </c>
      <c r="BI1304">
        <f t="shared" si="97"/>
        <v>0</v>
      </c>
      <c r="BJ1304">
        <f t="shared" si="95"/>
        <v>0</v>
      </c>
      <c r="BK1304">
        <f t="shared" si="96"/>
        <v>0</v>
      </c>
      <c r="BL1304">
        <f t="shared" si="96"/>
        <v>1</v>
      </c>
      <c r="BM1304">
        <f t="shared" si="96"/>
        <v>1</v>
      </c>
      <c r="BN1304">
        <f t="shared" si="96"/>
        <v>0</v>
      </c>
      <c r="BO1304">
        <f t="shared" si="96"/>
        <v>0</v>
      </c>
      <c r="BP1304">
        <f t="shared" si="96"/>
        <v>0</v>
      </c>
    </row>
    <row r="1305" spans="3:68" x14ac:dyDescent="0.2">
      <c r="C1305" s="150" t="str">
        <f>IFERROR(VLOOKUP(TABLA!F1305,BLIOTECAS!$C$1:$E$26,3,FALSE),"")</f>
        <v>Ciencias Sociales</v>
      </c>
      <c r="D1305" s="209">
        <v>43970.567361111112</v>
      </c>
      <c r="E1305" s="209" t="s">
        <v>396</v>
      </c>
      <c r="F1305" t="s">
        <v>93</v>
      </c>
      <c r="G1305" t="s">
        <v>305</v>
      </c>
      <c r="H1305" t="s">
        <v>300</v>
      </c>
      <c r="I1305" t="s">
        <v>306</v>
      </c>
      <c r="J1305" t="s">
        <v>93</v>
      </c>
      <c r="S1305" t="s">
        <v>270</v>
      </c>
      <c r="T1305" t="s">
        <v>270</v>
      </c>
      <c r="U1305">
        <v>4</v>
      </c>
      <c r="V1305">
        <v>3</v>
      </c>
      <c r="W1305">
        <v>4</v>
      </c>
      <c r="X1305">
        <v>4</v>
      </c>
      <c r="Y1305">
        <v>4</v>
      </c>
      <c r="Z1305">
        <v>4</v>
      </c>
      <c r="AA1305">
        <v>3</v>
      </c>
      <c r="AB1305">
        <v>4</v>
      </c>
      <c r="AC1305">
        <v>4</v>
      </c>
      <c r="AD1305">
        <v>4</v>
      </c>
      <c r="AF1305">
        <v>5</v>
      </c>
      <c r="AG1305">
        <v>4</v>
      </c>
      <c r="AH1305">
        <v>5</v>
      </c>
      <c r="AI1305">
        <v>4</v>
      </c>
      <c r="AJ1305">
        <v>5</v>
      </c>
      <c r="AK1305" t="s">
        <v>270</v>
      </c>
      <c r="AL1305">
        <v>4</v>
      </c>
      <c r="AM1305">
        <v>3</v>
      </c>
      <c r="AN1305" t="s">
        <v>408</v>
      </c>
      <c r="AV1305" s="109" t="s">
        <v>270</v>
      </c>
      <c r="AW1305" t="s">
        <v>26</v>
      </c>
      <c r="AY1305">
        <v>5</v>
      </c>
      <c r="AZ1305" s="109">
        <v>5</v>
      </c>
      <c r="BA1305" s="191" t="s">
        <v>311</v>
      </c>
      <c r="BB1305" t="s">
        <v>308</v>
      </c>
      <c r="BD1305">
        <f t="shared" si="94"/>
        <v>1</v>
      </c>
      <c r="BE1305">
        <f t="shared" si="97"/>
        <v>0</v>
      </c>
      <c r="BF1305">
        <f t="shared" si="97"/>
        <v>0</v>
      </c>
      <c r="BG1305">
        <f t="shared" si="97"/>
        <v>0</v>
      </c>
      <c r="BH1305">
        <f t="shared" si="97"/>
        <v>0</v>
      </c>
      <c r="BI1305">
        <f t="shared" si="97"/>
        <v>0</v>
      </c>
      <c r="BJ1305">
        <f t="shared" si="95"/>
        <v>1</v>
      </c>
      <c r="BK1305">
        <f t="shared" si="96"/>
        <v>0</v>
      </c>
      <c r="BL1305">
        <f t="shared" si="96"/>
        <v>1</v>
      </c>
      <c r="BM1305">
        <f t="shared" si="96"/>
        <v>1</v>
      </c>
      <c r="BN1305">
        <f t="shared" si="96"/>
        <v>0</v>
      </c>
      <c r="BO1305">
        <f t="shared" si="96"/>
        <v>0</v>
      </c>
      <c r="BP1305">
        <f t="shared" si="96"/>
        <v>0</v>
      </c>
    </row>
    <row r="1306" spans="3:68" x14ac:dyDescent="0.2">
      <c r="C1306" s="150" t="str">
        <f>IFERROR(VLOOKUP(TABLA!F1306,BLIOTECAS!$C$1:$E$26,3,FALSE),"")</f>
        <v>Ciencias de la Salud</v>
      </c>
      <c r="D1306" s="209">
        <v>43970.567361111112</v>
      </c>
      <c r="E1306" s="209" t="s">
        <v>396</v>
      </c>
      <c r="F1306" t="s">
        <v>101</v>
      </c>
      <c r="G1306" t="s">
        <v>300</v>
      </c>
      <c r="H1306" t="s">
        <v>320</v>
      </c>
      <c r="I1306" t="s">
        <v>306</v>
      </c>
      <c r="J1306" t="s">
        <v>309</v>
      </c>
      <c r="K1306" t="s">
        <v>101</v>
      </c>
      <c r="L1306" t="s">
        <v>106</v>
      </c>
      <c r="S1306" t="s">
        <v>26</v>
      </c>
      <c r="T1306" t="s">
        <v>270</v>
      </c>
      <c r="U1306">
        <v>2</v>
      </c>
      <c r="V1306">
        <v>1</v>
      </c>
      <c r="W1306">
        <v>3</v>
      </c>
      <c r="X1306">
        <v>2</v>
      </c>
      <c r="Y1306">
        <v>5</v>
      </c>
      <c r="Z1306">
        <v>5</v>
      </c>
      <c r="AA1306">
        <v>5</v>
      </c>
      <c r="AB1306">
        <v>4</v>
      </c>
      <c r="AC1306">
        <v>2</v>
      </c>
      <c r="AD1306">
        <v>3</v>
      </c>
      <c r="AF1306">
        <v>4</v>
      </c>
      <c r="AG1306">
        <v>4</v>
      </c>
      <c r="AH1306">
        <v>4</v>
      </c>
      <c r="AI1306">
        <v>2</v>
      </c>
      <c r="AJ1306">
        <v>1</v>
      </c>
      <c r="AK1306" t="s">
        <v>26</v>
      </c>
      <c r="AL1306">
        <v>3</v>
      </c>
      <c r="AM1306">
        <v>2</v>
      </c>
      <c r="AN1306" t="s">
        <v>408</v>
      </c>
      <c r="AV1306" s="109" t="s">
        <v>26</v>
      </c>
      <c r="AW1306" t="s">
        <v>26</v>
      </c>
      <c r="AY1306">
        <v>2</v>
      </c>
      <c r="AZ1306" s="109">
        <v>4</v>
      </c>
      <c r="BA1306" s="191" t="s">
        <v>319</v>
      </c>
      <c r="BB1306" t="s">
        <v>317</v>
      </c>
      <c r="BD1306">
        <f t="shared" si="94"/>
        <v>1</v>
      </c>
      <c r="BE1306">
        <f t="shared" si="97"/>
        <v>0</v>
      </c>
      <c r="BF1306">
        <f t="shared" si="97"/>
        <v>0</v>
      </c>
      <c r="BG1306">
        <f t="shared" si="97"/>
        <v>0</v>
      </c>
      <c r="BH1306">
        <f t="shared" si="97"/>
        <v>0</v>
      </c>
      <c r="BI1306">
        <f t="shared" si="97"/>
        <v>0</v>
      </c>
      <c r="BJ1306">
        <f t="shared" si="95"/>
        <v>1</v>
      </c>
      <c r="BK1306">
        <f t="shared" si="96"/>
        <v>0</v>
      </c>
      <c r="BL1306">
        <f t="shared" si="96"/>
        <v>1</v>
      </c>
      <c r="BM1306">
        <f t="shared" si="96"/>
        <v>1</v>
      </c>
      <c r="BN1306">
        <f t="shared" si="96"/>
        <v>0</v>
      </c>
      <c r="BO1306">
        <f t="shared" si="96"/>
        <v>0</v>
      </c>
      <c r="BP1306">
        <f t="shared" si="96"/>
        <v>0</v>
      </c>
    </row>
    <row r="1307" spans="3:68" x14ac:dyDescent="0.2">
      <c r="C1307" s="150" t="str">
        <f>IFERROR(VLOOKUP(TABLA!F1307,BLIOTECAS!$C$1:$E$26,3,FALSE),"")</f>
        <v>Humanidades</v>
      </c>
      <c r="D1307" s="209">
        <v>43970.566666666666</v>
      </c>
      <c r="E1307" s="209" t="s">
        <v>407</v>
      </c>
      <c r="F1307" t="s">
        <v>102</v>
      </c>
      <c r="G1307" t="s">
        <v>305</v>
      </c>
      <c r="H1307" t="s">
        <v>305</v>
      </c>
      <c r="I1307" t="s">
        <v>315</v>
      </c>
      <c r="J1307" t="s">
        <v>310</v>
      </c>
      <c r="K1307" t="s">
        <v>309</v>
      </c>
      <c r="M1307" t="s">
        <v>1004</v>
      </c>
      <c r="S1307" t="s">
        <v>26</v>
      </c>
      <c r="T1307" t="s">
        <v>270</v>
      </c>
      <c r="U1307">
        <v>5</v>
      </c>
      <c r="V1307">
        <v>5</v>
      </c>
      <c r="W1307">
        <v>5</v>
      </c>
      <c r="Y1307">
        <v>5</v>
      </c>
      <c r="Z1307">
        <v>5</v>
      </c>
      <c r="AA1307">
        <v>5</v>
      </c>
      <c r="AB1307">
        <v>4</v>
      </c>
      <c r="AC1307">
        <v>4</v>
      </c>
      <c r="AD1307">
        <v>4</v>
      </c>
      <c r="AF1307">
        <v>4</v>
      </c>
      <c r="AG1307">
        <v>4</v>
      </c>
      <c r="AH1307">
        <v>5</v>
      </c>
      <c r="AI1307">
        <v>5</v>
      </c>
      <c r="AJ1307">
        <v>4</v>
      </c>
      <c r="AK1307" t="s">
        <v>270</v>
      </c>
      <c r="AL1307">
        <v>4</v>
      </c>
      <c r="AM1307">
        <v>4</v>
      </c>
      <c r="AN1307" t="s">
        <v>424</v>
      </c>
      <c r="AV1307" s="109" t="s">
        <v>270</v>
      </c>
      <c r="AW1307" t="s">
        <v>26</v>
      </c>
      <c r="AY1307">
        <v>4</v>
      </c>
      <c r="AZ1307" s="109">
        <v>4</v>
      </c>
      <c r="BA1307" s="191" t="s">
        <v>311</v>
      </c>
      <c r="BB1307" t="s">
        <v>308</v>
      </c>
      <c r="BD1307">
        <f t="shared" si="94"/>
        <v>0</v>
      </c>
      <c r="BE1307">
        <f t="shared" si="97"/>
        <v>1</v>
      </c>
      <c r="BF1307">
        <f t="shared" si="97"/>
        <v>0</v>
      </c>
      <c r="BG1307">
        <f t="shared" si="97"/>
        <v>0</v>
      </c>
      <c r="BH1307">
        <f t="shared" si="97"/>
        <v>0</v>
      </c>
      <c r="BI1307">
        <f t="shared" si="97"/>
        <v>0</v>
      </c>
      <c r="BJ1307">
        <f t="shared" si="95"/>
        <v>0</v>
      </c>
      <c r="BK1307">
        <f t="shared" si="96"/>
        <v>0</v>
      </c>
      <c r="BL1307">
        <f t="shared" si="96"/>
        <v>1</v>
      </c>
      <c r="BM1307">
        <f t="shared" si="96"/>
        <v>0</v>
      </c>
      <c r="BN1307">
        <f t="shared" si="96"/>
        <v>0</v>
      </c>
      <c r="BO1307">
        <f t="shared" si="96"/>
        <v>0</v>
      </c>
      <c r="BP1307">
        <f t="shared" si="96"/>
        <v>0</v>
      </c>
    </row>
    <row r="1308" spans="3:68" x14ac:dyDescent="0.2">
      <c r="C1308" s="150" t="str">
        <f>IFERROR(VLOOKUP(TABLA!F1308,BLIOTECAS!$C$1:$E$26,3,FALSE),"")</f>
        <v>Ciencias Experimentales</v>
      </c>
      <c r="D1308" s="209">
        <v>43970.566666666666</v>
      </c>
      <c r="E1308" s="209" t="s">
        <v>396</v>
      </c>
      <c r="F1308" t="s">
        <v>98</v>
      </c>
      <c r="G1308" t="s">
        <v>305</v>
      </c>
      <c r="H1308" t="s">
        <v>301</v>
      </c>
      <c r="I1308" t="s">
        <v>316</v>
      </c>
      <c r="J1308" t="s">
        <v>98</v>
      </c>
      <c r="S1308" t="s">
        <v>270</v>
      </c>
      <c r="T1308" t="s">
        <v>26</v>
      </c>
      <c r="U1308">
        <v>5</v>
      </c>
      <c r="V1308">
        <v>1</v>
      </c>
      <c r="W1308">
        <v>1</v>
      </c>
      <c r="X1308">
        <v>5</v>
      </c>
      <c r="Y1308">
        <v>5</v>
      </c>
      <c r="Z1308">
        <v>5</v>
      </c>
      <c r="AA1308">
        <v>5</v>
      </c>
      <c r="AB1308">
        <v>1</v>
      </c>
      <c r="AC1308">
        <v>4</v>
      </c>
      <c r="AD1308">
        <v>5</v>
      </c>
      <c r="AF1308">
        <v>5</v>
      </c>
      <c r="AG1308">
        <v>5</v>
      </c>
      <c r="AH1308">
        <v>4</v>
      </c>
      <c r="AI1308">
        <v>3</v>
      </c>
      <c r="AJ1308">
        <v>3</v>
      </c>
      <c r="AK1308" t="s">
        <v>26</v>
      </c>
      <c r="AL1308">
        <v>3</v>
      </c>
      <c r="AM1308">
        <v>3</v>
      </c>
      <c r="AN1308" t="s">
        <v>400</v>
      </c>
      <c r="AV1308" s="109" t="s">
        <v>26</v>
      </c>
      <c r="AW1308" t="s">
        <v>26</v>
      </c>
      <c r="AY1308">
        <v>5</v>
      </c>
      <c r="AZ1308" s="109">
        <v>5</v>
      </c>
      <c r="BA1308" s="191" t="s">
        <v>303</v>
      </c>
      <c r="BB1308" t="s">
        <v>317</v>
      </c>
      <c r="BD1308">
        <f t="shared" si="94"/>
        <v>0</v>
      </c>
      <c r="BE1308">
        <f t="shared" si="97"/>
        <v>0</v>
      </c>
      <c r="BF1308">
        <f t="shared" si="97"/>
        <v>0</v>
      </c>
      <c r="BG1308">
        <f t="shared" si="97"/>
        <v>1</v>
      </c>
      <c r="BH1308">
        <f t="shared" si="97"/>
        <v>0</v>
      </c>
      <c r="BI1308">
        <f t="shared" si="97"/>
        <v>0</v>
      </c>
      <c r="BJ1308">
        <f t="shared" si="95"/>
        <v>0</v>
      </c>
      <c r="BK1308">
        <f t="shared" si="96"/>
        <v>0</v>
      </c>
      <c r="BL1308">
        <f t="shared" si="96"/>
        <v>1</v>
      </c>
      <c r="BM1308">
        <f t="shared" si="96"/>
        <v>1</v>
      </c>
      <c r="BN1308">
        <f t="shared" si="96"/>
        <v>0</v>
      </c>
      <c r="BO1308">
        <f t="shared" si="96"/>
        <v>0</v>
      </c>
      <c r="BP1308">
        <f t="shared" si="96"/>
        <v>0</v>
      </c>
    </row>
    <row r="1309" spans="3:68" x14ac:dyDescent="0.2">
      <c r="C1309" s="150" t="str">
        <f>IFERROR(VLOOKUP(TABLA!F1309,BLIOTECAS!$C$1:$E$26,3,FALSE),"")</f>
        <v>Ciencias Sociales</v>
      </c>
      <c r="D1309" s="209">
        <v>43970.566666666666</v>
      </c>
      <c r="E1309" s="209" t="s">
        <v>396</v>
      </c>
      <c r="F1309" t="s">
        <v>92</v>
      </c>
      <c r="G1309" t="s">
        <v>397</v>
      </c>
      <c r="H1309" t="s">
        <v>300</v>
      </c>
      <c r="I1309" t="s">
        <v>306</v>
      </c>
      <c r="J1309" t="s">
        <v>309</v>
      </c>
      <c r="K1309" t="s">
        <v>92</v>
      </c>
      <c r="S1309" t="s">
        <v>270</v>
      </c>
      <c r="T1309" t="s">
        <v>270</v>
      </c>
      <c r="U1309">
        <v>3</v>
      </c>
      <c r="V1309">
        <v>1</v>
      </c>
      <c r="W1309">
        <v>2</v>
      </c>
      <c r="X1309">
        <v>3</v>
      </c>
      <c r="Y1309">
        <v>5</v>
      </c>
      <c r="Z1309">
        <v>4</v>
      </c>
      <c r="AA1309">
        <v>5</v>
      </c>
      <c r="AB1309">
        <v>2</v>
      </c>
      <c r="AC1309">
        <v>5</v>
      </c>
      <c r="AD1309">
        <v>5</v>
      </c>
      <c r="AF1309">
        <v>5</v>
      </c>
      <c r="AG1309">
        <v>4</v>
      </c>
      <c r="AH1309">
        <v>4</v>
      </c>
      <c r="AI1309">
        <v>4</v>
      </c>
      <c r="AJ1309">
        <v>4</v>
      </c>
      <c r="AK1309" t="s">
        <v>26</v>
      </c>
      <c r="AL1309">
        <v>4</v>
      </c>
      <c r="AM1309">
        <v>3</v>
      </c>
      <c r="AN1309" t="s">
        <v>499</v>
      </c>
      <c r="AV1309" s="109" t="s">
        <v>26</v>
      </c>
      <c r="AW1309" t="s">
        <v>26</v>
      </c>
      <c r="AY1309">
        <v>4</v>
      </c>
      <c r="AZ1309" s="109">
        <v>3</v>
      </c>
      <c r="BA1309" s="191" t="s">
        <v>311</v>
      </c>
      <c r="BB1309" t="s">
        <v>317</v>
      </c>
      <c r="BD1309">
        <f t="shared" si="94"/>
        <v>1</v>
      </c>
      <c r="BE1309">
        <f t="shared" si="97"/>
        <v>0</v>
      </c>
      <c r="BF1309">
        <f t="shared" si="97"/>
        <v>0</v>
      </c>
      <c r="BG1309">
        <f t="shared" si="97"/>
        <v>0</v>
      </c>
      <c r="BH1309">
        <f t="shared" si="97"/>
        <v>0</v>
      </c>
      <c r="BI1309">
        <f t="shared" si="97"/>
        <v>0</v>
      </c>
      <c r="BJ1309">
        <f t="shared" si="95"/>
        <v>0</v>
      </c>
      <c r="BK1309">
        <f t="shared" si="96"/>
        <v>1</v>
      </c>
      <c r="BL1309">
        <f t="shared" si="96"/>
        <v>1</v>
      </c>
      <c r="BM1309">
        <f t="shared" si="96"/>
        <v>1</v>
      </c>
      <c r="BN1309">
        <f t="shared" si="96"/>
        <v>1</v>
      </c>
      <c r="BO1309">
        <f t="shared" si="96"/>
        <v>0</v>
      </c>
      <c r="BP1309">
        <f t="shared" si="96"/>
        <v>0</v>
      </c>
    </row>
    <row r="1310" spans="3:68" x14ac:dyDescent="0.2">
      <c r="C1310" s="150" t="str">
        <f>IFERROR(VLOOKUP(TABLA!F1310,BLIOTECAS!$C$1:$E$26,3,FALSE),"")</f>
        <v>Ciencias de la Salud</v>
      </c>
      <c r="D1310" s="209">
        <v>43970.566666666666</v>
      </c>
      <c r="E1310" s="209" t="s">
        <v>396</v>
      </c>
      <c r="F1310" t="s">
        <v>101</v>
      </c>
      <c r="G1310" t="s">
        <v>301</v>
      </c>
      <c r="H1310" t="s">
        <v>320</v>
      </c>
      <c r="I1310" t="s">
        <v>306</v>
      </c>
      <c r="J1310" t="s">
        <v>309</v>
      </c>
      <c r="K1310" t="s">
        <v>107</v>
      </c>
      <c r="L1310" t="s">
        <v>101</v>
      </c>
      <c r="S1310" t="s">
        <v>26</v>
      </c>
      <c r="T1310" t="s">
        <v>26</v>
      </c>
      <c r="U1310">
        <v>1</v>
      </c>
      <c r="V1310">
        <v>1</v>
      </c>
      <c r="W1310">
        <v>1</v>
      </c>
      <c r="X1310">
        <v>1</v>
      </c>
      <c r="Y1310">
        <v>5</v>
      </c>
      <c r="Z1310">
        <v>5</v>
      </c>
      <c r="AA1310">
        <v>5</v>
      </c>
      <c r="AB1310">
        <v>1</v>
      </c>
      <c r="AC1310">
        <v>4</v>
      </c>
      <c r="AD1310">
        <v>4</v>
      </c>
      <c r="AF1310">
        <v>2</v>
      </c>
      <c r="AG1310">
        <v>4</v>
      </c>
      <c r="AH1310">
        <v>4</v>
      </c>
      <c r="AI1310">
        <v>4</v>
      </c>
      <c r="AJ1310">
        <v>4</v>
      </c>
      <c r="AK1310" t="s">
        <v>26</v>
      </c>
      <c r="AL1310">
        <v>4</v>
      </c>
      <c r="AM1310">
        <v>4</v>
      </c>
      <c r="AN1310" t="s">
        <v>1005</v>
      </c>
      <c r="AV1310" s="109" t="s">
        <v>270</v>
      </c>
      <c r="AW1310" t="s">
        <v>270</v>
      </c>
      <c r="AX1310" t="s">
        <v>313</v>
      </c>
      <c r="AY1310">
        <v>4</v>
      </c>
      <c r="AZ1310" s="109">
        <v>3</v>
      </c>
      <c r="BA1310" s="191" t="s">
        <v>331</v>
      </c>
      <c r="BB1310" t="s">
        <v>317</v>
      </c>
      <c r="BD1310">
        <f t="shared" si="94"/>
        <v>1</v>
      </c>
      <c r="BE1310">
        <f t="shared" si="97"/>
        <v>0</v>
      </c>
      <c r="BF1310">
        <f t="shared" si="97"/>
        <v>0</v>
      </c>
      <c r="BG1310">
        <f t="shared" si="97"/>
        <v>0</v>
      </c>
      <c r="BH1310">
        <f t="shared" si="97"/>
        <v>0</v>
      </c>
      <c r="BI1310">
        <f t="shared" si="97"/>
        <v>0</v>
      </c>
      <c r="BJ1310">
        <f t="shared" si="95"/>
        <v>0</v>
      </c>
      <c r="BK1310">
        <f t="shared" si="96"/>
        <v>0</v>
      </c>
      <c r="BL1310">
        <f t="shared" si="96"/>
        <v>0</v>
      </c>
      <c r="BM1310">
        <f t="shared" si="96"/>
        <v>0</v>
      </c>
      <c r="BN1310">
        <f t="shared" si="96"/>
        <v>0</v>
      </c>
      <c r="BO1310">
        <f t="shared" si="96"/>
        <v>0</v>
      </c>
      <c r="BP1310">
        <f t="shared" si="96"/>
        <v>0</v>
      </c>
    </row>
    <row r="1311" spans="3:68" x14ac:dyDescent="0.2">
      <c r="C1311" s="150" t="str">
        <f>IFERROR(VLOOKUP(TABLA!F1311,BLIOTECAS!$C$1:$E$26,3,FALSE),"")</f>
        <v>Humanidades</v>
      </c>
      <c r="D1311" s="209">
        <v>43970.565972222219</v>
      </c>
      <c r="E1311" s="209" t="s">
        <v>396</v>
      </c>
      <c r="F1311" t="s">
        <v>104</v>
      </c>
      <c r="G1311" t="s">
        <v>305</v>
      </c>
      <c r="H1311" t="s">
        <v>300</v>
      </c>
      <c r="I1311" t="s">
        <v>306</v>
      </c>
      <c r="J1311" t="s">
        <v>104</v>
      </c>
      <c r="K1311" t="s">
        <v>90</v>
      </c>
      <c r="L1311" t="s">
        <v>95</v>
      </c>
      <c r="S1311" t="s">
        <v>270</v>
      </c>
      <c r="T1311" t="s">
        <v>270</v>
      </c>
      <c r="U1311">
        <v>4</v>
      </c>
      <c r="V1311">
        <v>4</v>
      </c>
      <c r="W1311">
        <v>1</v>
      </c>
      <c r="X1311">
        <v>2</v>
      </c>
      <c r="Y1311">
        <v>5</v>
      </c>
      <c r="Z1311">
        <v>3</v>
      </c>
      <c r="AA1311">
        <v>4</v>
      </c>
      <c r="AB1311">
        <v>2</v>
      </c>
      <c r="AC1311">
        <v>4</v>
      </c>
      <c r="AD1311">
        <v>2</v>
      </c>
      <c r="AF1311">
        <v>2</v>
      </c>
      <c r="AG1311">
        <v>5</v>
      </c>
      <c r="AH1311">
        <v>3</v>
      </c>
      <c r="AI1311">
        <v>2</v>
      </c>
      <c r="AJ1311">
        <v>3</v>
      </c>
      <c r="AK1311" t="s">
        <v>270</v>
      </c>
      <c r="AL1311">
        <v>3</v>
      </c>
      <c r="AM1311">
        <v>1</v>
      </c>
      <c r="AN1311" t="s">
        <v>307</v>
      </c>
      <c r="AV1311" s="109" t="s">
        <v>26</v>
      </c>
      <c r="AW1311" t="s">
        <v>26</v>
      </c>
      <c r="AY1311">
        <v>5</v>
      </c>
      <c r="AZ1311" s="109">
        <v>5</v>
      </c>
      <c r="BA1311" s="191" t="s">
        <v>311</v>
      </c>
      <c r="BB1311" t="s">
        <v>308</v>
      </c>
      <c r="BD1311">
        <f t="shared" si="94"/>
        <v>1</v>
      </c>
      <c r="BE1311">
        <f t="shared" si="97"/>
        <v>0</v>
      </c>
      <c r="BF1311">
        <f t="shared" si="97"/>
        <v>0</v>
      </c>
      <c r="BG1311">
        <f t="shared" si="97"/>
        <v>0</v>
      </c>
      <c r="BH1311">
        <f t="shared" si="97"/>
        <v>0</v>
      </c>
      <c r="BI1311">
        <f t="shared" si="97"/>
        <v>0</v>
      </c>
      <c r="BJ1311">
        <f t="shared" si="95"/>
        <v>0</v>
      </c>
      <c r="BK1311">
        <f t="shared" si="96"/>
        <v>0</v>
      </c>
      <c r="BL1311">
        <f t="shared" si="96"/>
        <v>0</v>
      </c>
      <c r="BM1311">
        <f t="shared" si="96"/>
        <v>0</v>
      </c>
      <c r="BN1311">
        <f t="shared" si="96"/>
        <v>0</v>
      </c>
      <c r="BO1311">
        <f t="shared" si="96"/>
        <v>1</v>
      </c>
      <c r="BP1311">
        <f t="shared" si="96"/>
        <v>0</v>
      </c>
    </row>
    <row r="1312" spans="3:68" x14ac:dyDescent="0.2">
      <c r="C1312" s="150" t="str">
        <f>IFERROR(VLOOKUP(TABLA!F1312,BLIOTECAS!$C$1:$E$26,3,FALSE),"")</f>
        <v>Ciencias Experimentales</v>
      </c>
      <c r="D1312" s="209">
        <v>43970.565972222219</v>
      </c>
      <c r="E1312" s="209" t="s">
        <v>407</v>
      </c>
      <c r="F1312" t="s">
        <v>223</v>
      </c>
      <c r="G1312" t="s">
        <v>320</v>
      </c>
      <c r="H1312" t="s">
        <v>320</v>
      </c>
      <c r="I1312" t="s">
        <v>355</v>
      </c>
      <c r="S1312" t="s">
        <v>26</v>
      </c>
      <c r="T1312" t="s">
        <v>26</v>
      </c>
      <c r="U1312">
        <v>1</v>
      </c>
      <c r="V1312">
        <v>1</v>
      </c>
      <c r="W1312">
        <v>1</v>
      </c>
      <c r="X1312">
        <v>2</v>
      </c>
      <c r="Y1312">
        <v>2</v>
      </c>
      <c r="Z1312">
        <v>5</v>
      </c>
      <c r="AA1312">
        <v>2</v>
      </c>
      <c r="AB1312">
        <v>4</v>
      </c>
      <c r="AC1312">
        <v>1</v>
      </c>
      <c r="AD1312">
        <v>1</v>
      </c>
      <c r="AF1312">
        <v>2</v>
      </c>
      <c r="AG1312">
        <v>1</v>
      </c>
      <c r="AH1312">
        <v>3</v>
      </c>
      <c r="AI1312">
        <v>2</v>
      </c>
      <c r="AJ1312">
        <v>2</v>
      </c>
      <c r="AK1312" t="s">
        <v>26</v>
      </c>
      <c r="AL1312">
        <v>3</v>
      </c>
      <c r="AM1312">
        <v>2</v>
      </c>
      <c r="AN1312" t="s">
        <v>499</v>
      </c>
      <c r="AV1312" s="109" t="s">
        <v>26</v>
      </c>
      <c r="AW1312" t="s">
        <v>26</v>
      </c>
      <c r="AY1312">
        <v>3</v>
      </c>
      <c r="AZ1312" s="109">
        <v>3</v>
      </c>
      <c r="BA1312" s="191" t="s">
        <v>331</v>
      </c>
      <c r="BB1312" t="s">
        <v>317</v>
      </c>
      <c r="BD1312">
        <f t="shared" si="94"/>
        <v>0</v>
      </c>
      <c r="BE1312">
        <f t="shared" si="97"/>
        <v>1</v>
      </c>
      <c r="BF1312">
        <f t="shared" si="97"/>
        <v>0</v>
      </c>
      <c r="BG1312">
        <f t="shared" si="97"/>
        <v>1</v>
      </c>
      <c r="BH1312">
        <f t="shared" si="97"/>
        <v>1</v>
      </c>
      <c r="BI1312">
        <f t="shared" si="97"/>
        <v>0</v>
      </c>
      <c r="BJ1312">
        <f t="shared" si="95"/>
        <v>0</v>
      </c>
      <c r="BK1312">
        <f t="shared" si="96"/>
        <v>1</v>
      </c>
      <c r="BL1312">
        <f t="shared" si="96"/>
        <v>1</v>
      </c>
      <c r="BM1312">
        <f t="shared" si="96"/>
        <v>1</v>
      </c>
      <c r="BN1312">
        <f t="shared" si="96"/>
        <v>1</v>
      </c>
      <c r="BO1312">
        <f t="shared" si="96"/>
        <v>0</v>
      </c>
      <c r="BP1312">
        <f t="shared" si="96"/>
        <v>0</v>
      </c>
    </row>
    <row r="1313" spans="3:68" x14ac:dyDescent="0.2">
      <c r="C1313" s="150" t="str">
        <f>IFERROR(VLOOKUP(TABLA!F1313,BLIOTECAS!$C$1:$E$26,3,FALSE),"")</f>
        <v>Humanidades</v>
      </c>
      <c r="D1313" s="209">
        <v>43970.565972222219</v>
      </c>
      <c r="E1313" s="209" t="s">
        <v>418</v>
      </c>
      <c r="F1313" t="s">
        <v>104</v>
      </c>
      <c r="G1313" t="s">
        <v>300</v>
      </c>
      <c r="H1313" t="s">
        <v>300</v>
      </c>
      <c r="I1313" t="s">
        <v>306</v>
      </c>
      <c r="J1313" t="s">
        <v>104</v>
      </c>
      <c r="K1313" t="s">
        <v>309</v>
      </c>
      <c r="M1313" t="s">
        <v>1006</v>
      </c>
      <c r="S1313" t="s">
        <v>26</v>
      </c>
      <c r="T1313" t="s">
        <v>270</v>
      </c>
      <c r="U1313">
        <v>2</v>
      </c>
      <c r="V1313">
        <v>2</v>
      </c>
      <c r="W1313">
        <v>3</v>
      </c>
      <c r="X1313">
        <v>3</v>
      </c>
      <c r="Y1313">
        <v>4</v>
      </c>
      <c r="Z1313">
        <v>4</v>
      </c>
      <c r="AA1313">
        <v>3</v>
      </c>
      <c r="AB1313">
        <v>2</v>
      </c>
      <c r="AC1313">
        <v>4</v>
      </c>
      <c r="AD1313">
        <v>4</v>
      </c>
      <c r="AF1313">
        <v>4</v>
      </c>
      <c r="AG1313">
        <v>4</v>
      </c>
      <c r="AH1313">
        <v>5</v>
      </c>
      <c r="AI1313">
        <v>4</v>
      </c>
      <c r="AJ1313">
        <v>4</v>
      </c>
      <c r="AK1313" t="s">
        <v>270</v>
      </c>
      <c r="AL1313">
        <v>4</v>
      </c>
      <c r="AM1313">
        <v>4</v>
      </c>
      <c r="AN1313" t="s">
        <v>409</v>
      </c>
      <c r="AV1313" s="109" t="s">
        <v>26</v>
      </c>
      <c r="AW1313" t="s">
        <v>26</v>
      </c>
      <c r="AY1313">
        <v>5</v>
      </c>
      <c r="AZ1313" s="109">
        <v>5</v>
      </c>
      <c r="BA1313" s="191" t="s">
        <v>311</v>
      </c>
      <c r="BB1313" t="s">
        <v>308</v>
      </c>
      <c r="BD1313">
        <f t="shared" si="94"/>
        <v>1</v>
      </c>
      <c r="BE1313">
        <f t="shared" si="97"/>
        <v>0</v>
      </c>
      <c r="BF1313">
        <f t="shared" si="97"/>
        <v>0</v>
      </c>
      <c r="BG1313">
        <f t="shared" si="97"/>
        <v>0</v>
      </c>
      <c r="BH1313">
        <f t="shared" si="97"/>
        <v>0</v>
      </c>
      <c r="BI1313">
        <f t="shared" si="97"/>
        <v>0</v>
      </c>
      <c r="BJ1313">
        <f t="shared" si="95"/>
        <v>0</v>
      </c>
      <c r="BK1313">
        <f t="shared" si="96"/>
        <v>1</v>
      </c>
      <c r="BL1313">
        <f t="shared" si="96"/>
        <v>1</v>
      </c>
      <c r="BM1313">
        <f t="shared" si="96"/>
        <v>0</v>
      </c>
      <c r="BN1313">
        <f t="shared" si="96"/>
        <v>0</v>
      </c>
      <c r="BO1313">
        <f t="shared" si="96"/>
        <v>0</v>
      </c>
      <c r="BP1313">
        <f t="shared" si="96"/>
        <v>0</v>
      </c>
    </row>
    <row r="1314" spans="3:68" x14ac:dyDescent="0.2">
      <c r="C1314" s="150" t="str">
        <f>IFERROR(VLOOKUP(TABLA!F1314,BLIOTECAS!$C$1:$E$26,3,FALSE),"")</f>
        <v>Ciencias de la Salud</v>
      </c>
      <c r="D1314" s="209">
        <v>43970.565972222219</v>
      </c>
      <c r="E1314" s="209" t="s">
        <v>396</v>
      </c>
      <c r="F1314" t="s">
        <v>101</v>
      </c>
      <c r="G1314" t="s">
        <v>305</v>
      </c>
      <c r="H1314" t="s">
        <v>320</v>
      </c>
      <c r="I1314" t="s">
        <v>306</v>
      </c>
      <c r="J1314" t="s">
        <v>101</v>
      </c>
      <c r="K1314" t="s">
        <v>106</v>
      </c>
      <c r="S1314" t="s">
        <v>26</v>
      </c>
      <c r="T1314" t="s">
        <v>26</v>
      </c>
      <c r="U1314">
        <v>1</v>
      </c>
      <c r="V1314">
        <v>1</v>
      </c>
      <c r="W1314">
        <v>1</v>
      </c>
      <c r="X1314">
        <v>1</v>
      </c>
      <c r="Y1314">
        <v>5</v>
      </c>
      <c r="Z1314">
        <v>5</v>
      </c>
      <c r="AA1314">
        <v>5</v>
      </c>
      <c r="AB1314">
        <v>1</v>
      </c>
      <c r="AC1314">
        <v>4</v>
      </c>
      <c r="AD1314">
        <v>3</v>
      </c>
      <c r="AF1314">
        <v>3</v>
      </c>
      <c r="AG1314">
        <v>3</v>
      </c>
      <c r="AH1314">
        <v>3</v>
      </c>
      <c r="AI1314">
        <v>3</v>
      </c>
      <c r="AJ1314">
        <v>3</v>
      </c>
      <c r="AK1314" t="s">
        <v>26</v>
      </c>
      <c r="AL1314">
        <v>4</v>
      </c>
      <c r="AM1314">
        <v>4</v>
      </c>
      <c r="AN1314" t="s">
        <v>408</v>
      </c>
      <c r="AV1314" s="109" t="s">
        <v>26</v>
      </c>
      <c r="AW1314" t="s">
        <v>26</v>
      </c>
      <c r="AY1314">
        <v>3</v>
      </c>
      <c r="AZ1314" s="109">
        <v>4</v>
      </c>
      <c r="BA1314" s="191" t="s">
        <v>311</v>
      </c>
      <c r="BB1314" t="s">
        <v>317</v>
      </c>
      <c r="BD1314">
        <f t="shared" si="94"/>
        <v>1</v>
      </c>
      <c r="BE1314">
        <f t="shared" si="97"/>
        <v>0</v>
      </c>
      <c r="BF1314">
        <f t="shared" si="97"/>
        <v>0</v>
      </c>
      <c r="BG1314">
        <f t="shared" si="97"/>
        <v>0</v>
      </c>
      <c r="BH1314">
        <f t="shared" si="97"/>
        <v>0</v>
      </c>
      <c r="BI1314">
        <f t="shared" si="97"/>
        <v>0</v>
      </c>
      <c r="BJ1314">
        <f t="shared" si="95"/>
        <v>1</v>
      </c>
      <c r="BK1314">
        <f t="shared" si="96"/>
        <v>0</v>
      </c>
      <c r="BL1314">
        <f t="shared" si="96"/>
        <v>1</v>
      </c>
      <c r="BM1314">
        <f t="shared" si="96"/>
        <v>1</v>
      </c>
      <c r="BN1314">
        <f t="shared" si="96"/>
        <v>0</v>
      </c>
      <c r="BO1314">
        <f t="shared" si="96"/>
        <v>0</v>
      </c>
      <c r="BP1314">
        <f t="shared" si="96"/>
        <v>0</v>
      </c>
    </row>
    <row r="1315" spans="3:68" x14ac:dyDescent="0.2">
      <c r="C1315" s="150" t="str">
        <f>IFERROR(VLOOKUP(TABLA!F1315,BLIOTECAS!$C$1:$E$26,3,FALSE),"")</f>
        <v>Ciencias de la Salud</v>
      </c>
      <c r="D1315" s="209">
        <v>43970.565972222219</v>
      </c>
      <c r="E1315" s="209" t="s">
        <v>396</v>
      </c>
      <c r="F1315" t="s">
        <v>108</v>
      </c>
      <c r="G1315" t="s">
        <v>300</v>
      </c>
      <c r="H1315" t="s">
        <v>320</v>
      </c>
      <c r="I1315" t="s">
        <v>318</v>
      </c>
      <c r="J1315" t="s">
        <v>108</v>
      </c>
      <c r="M1315" t="s">
        <v>1007</v>
      </c>
      <c r="S1315" t="s">
        <v>26</v>
      </c>
      <c r="T1315" t="s">
        <v>270</v>
      </c>
      <c r="U1315">
        <v>4</v>
      </c>
      <c r="V1315">
        <v>4</v>
      </c>
      <c r="X1315">
        <v>4</v>
      </c>
      <c r="Y1315">
        <v>5</v>
      </c>
      <c r="Z1315">
        <v>4</v>
      </c>
      <c r="AA1315">
        <v>5</v>
      </c>
      <c r="AB1315">
        <v>1</v>
      </c>
      <c r="AC1315">
        <v>3</v>
      </c>
      <c r="AD1315">
        <v>4</v>
      </c>
      <c r="AF1315">
        <v>4</v>
      </c>
      <c r="AG1315">
        <v>5</v>
      </c>
      <c r="AH1315">
        <v>3</v>
      </c>
      <c r="AI1315">
        <v>3</v>
      </c>
      <c r="AJ1315">
        <v>5</v>
      </c>
      <c r="AK1315" t="s">
        <v>26</v>
      </c>
      <c r="AL1315">
        <v>3</v>
      </c>
      <c r="AM1315">
        <v>3</v>
      </c>
      <c r="AN1315" t="s">
        <v>400</v>
      </c>
      <c r="AV1315" s="109" t="s">
        <v>26</v>
      </c>
      <c r="AW1315" t="s">
        <v>26</v>
      </c>
      <c r="AY1315">
        <v>5</v>
      </c>
      <c r="AZ1315" s="109">
        <v>5</v>
      </c>
      <c r="BA1315" s="191" t="s">
        <v>303</v>
      </c>
      <c r="BB1315" t="s">
        <v>308</v>
      </c>
      <c r="BD1315">
        <f t="shared" si="94"/>
        <v>0</v>
      </c>
      <c r="BE1315">
        <f t="shared" si="97"/>
        <v>0</v>
      </c>
      <c r="BF1315">
        <f t="shared" si="97"/>
        <v>1</v>
      </c>
      <c r="BG1315">
        <f t="shared" si="97"/>
        <v>0</v>
      </c>
      <c r="BH1315">
        <f t="shared" si="97"/>
        <v>0</v>
      </c>
      <c r="BI1315">
        <f t="shared" si="97"/>
        <v>0</v>
      </c>
      <c r="BJ1315">
        <f t="shared" si="95"/>
        <v>0</v>
      </c>
      <c r="BK1315">
        <f t="shared" si="96"/>
        <v>0</v>
      </c>
      <c r="BL1315">
        <f t="shared" si="96"/>
        <v>1</v>
      </c>
      <c r="BM1315">
        <f t="shared" si="96"/>
        <v>1</v>
      </c>
      <c r="BN1315">
        <f t="shared" si="96"/>
        <v>0</v>
      </c>
      <c r="BO1315">
        <f t="shared" si="96"/>
        <v>0</v>
      </c>
      <c r="BP1315">
        <f t="shared" si="96"/>
        <v>0</v>
      </c>
    </row>
    <row r="1316" spans="3:68" x14ac:dyDescent="0.2">
      <c r="C1316" s="150" t="str">
        <f>IFERROR(VLOOKUP(TABLA!F1316,BLIOTECAS!$C$1:$E$26,3,FALSE),"")</f>
        <v>Ciencias de la Salud</v>
      </c>
      <c r="D1316" s="209">
        <v>43970.565972222219</v>
      </c>
      <c r="E1316" s="209" t="s">
        <v>396</v>
      </c>
      <c r="F1316" t="s">
        <v>109</v>
      </c>
      <c r="G1316" t="s">
        <v>397</v>
      </c>
      <c r="H1316" t="s">
        <v>300</v>
      </c>
      <c r="I1316" t="s">
        <v>321</v>
      </c>
      <c r="J1316" t="s">
        <v>309</v>
      </c>
      <c r="K1316" t="s">
        <v>109</v>
      </c>
      <c r="L1316" t="s">
        <v>90</v>
      </c>
      <c r="S1316" t="s">
        <v>26</v>
      </c>
      <c r="T1316" t="s">
        <v>270</v>
      </c>
      <c r="U1316">
        <v>3</v>
      </c>
      <c r="V1316">
        <v>3</v>
      </c>
      <c r="W1316">
        <v>3</v>
      </c>
      <c r="X1316">
        <v>2</v>
      </c>
      <c r="Y1316">
        <v>4</v>
      </c>
      <c r="Z1316">
        <v>4</v>
      </c>
      <c r="AA1316">
        <v>1</v>
      </c>
      <c r="AB1316">
        <v>1</v>
      </c>
      <c r="AC1316">
        <v>4</v>
      </c>
      <c r="AD1316">
        <v>4</v>
      </c>
      <c r="AF1316">
        <v>3</v>
      </c>
      <c r="AG1316">
        <v>4</v>
      </c>
      <c r="AH1316">
        <v>3</v>
      </c>
      <c r="AJ1316">
        <v>5</v>
      </c>
      <c r="AK1316" t="s">
        <v>270</v>
      </c>
      <c r="AL1316">
        <v>3</v>
      </c>
      <c r="AN1316" t="s">
        <v>400</v>
      </c>
      <c r="AV1316" s="109" t="s">
        <v>270</v>
      </c>
      <c r="AW1316" t="s">
        <v>270</v>
      </c>
      <c r="AX1316" t="s">
        <v>25</v>
      </c>
      <c r="AY1316">
        <v>5</v>
      </c>
      <c r="AZ1316" s="109">
        <v>5</v>
      </c>
      <c r="BA1316" s="191" t="s">
        <v>311</v>
      </c>
      <c r="BB1316" t="s">
        <v>308</v>
      </c>
      <c r="BD1316">
        <f t="shared" si="94"/>
        <v>1</v>
      </c>
      <c r="BE1316">
        <f t="shared" si="97"/>
        <v>1</v>
      </c>
      <c r="BF1316">
        <f t="shared" si="97"/>
        <v>0</v>
      </c>
      <c r="BG1316">
        <f t="shared" si="97"/>
        <v>0</v>
      </c>
      <c r="BH1316">
        <f t="shared" si="97"/>
        <v>0</v>
      </c>
      <c r="BI1316">
        <f t="shared" si="97"/>
        <v>0</v>
      </c>
      <c r="BJ1316">
        <f t="shared" si="95"/>
        <v>0</v>
      </c>
      <c r="BK1316">
        <f t="shared" si="96"/>
        <v>0</v>
      </c>
      <c r="BL1316">
        <f t="shared" si="96"/>
        <v>1</v>
      </c>
      <c r="BM1316">
        <f t="shared" si="96"/>
        <v>1</v>
      </c>
      <c r="BN1316">
        <f t="shared" si="96"/>
        <v>0</v>
      </c>
      <c r="BO1316">
        <f t="shared" si="96"/>
        <v>0</v>
      </c>
      <c r="BP1316">
        <f t="shared" si="96"/>
        <v>0</v>
      </c>
    </row>
    <row r="1317" spans="3:68" x14ac:dyDescent="0.2">
      <c r="C1317" s="150" t="str">
        <f>IFERROR(VLOOKUP(TABLA!F1317,BLIOTECAS!$C$1:$E$26,3,FALSE),"")</f>
        <v>Ciencias Experimentales</v>
      </c>
      <c r="D1317" s="209">
        <v>43970.565972222219</v>
      </c>
      <c r="E1317" s="209" t="s">
        <v>396</v>
      </c>
      <c r="F1317" t="s">
        <v>98</v>
      </c>
      <c r="G1317" t="s">
        <v>305</v>
      </c>
      <c r="H1317" t="s">
        <v>305</v>
      </c>
      <c r="I1317" t="s">
        <v>306</v>
      </c>
      <c r="J1317" t="s">
        <v>98</v>
      </c>
      <c r="K1317" t="s">
        <v>90</v>
      </c>
      <c r="L1317" t="s">
        <v>309</v>
      </c>
      <c r="M1317" t="s">
        <v>1008</v>
      </c>
      <c r="S1317" t="s">
        <v>270</v>
      </c>
      <c r="T1317" t="s">
        <v>270</v>
      </c>
      <c r="U1317">
        <v>3</v>
      </c>
      <c r="V1317">
        <v>1</v>
      </c>
      <c r="W1317">
        <v>3</v>
      </c>
      <c r="X1317">
        <v>1</v>
      </c>
      <c r="Y1317">
        <v>5</v>
      </c>
      <c r="Z1317">
        <v>3</v>
      </c>
      <c r="AA1317">
        <v>4</v>
      </c>
      <c r="AB1317">
        <v>3</v>
      </c>
      <c r="AC1317">
        <v>4</v>
      </c>
      <c r="AD1317">
        <v>3</v>
      </c>
      <c r="AF1317">
        <v>4</v>
      </c>
      <c r="AG1317">
        <v>4</v>
      </c>
      <c r="AH1317">
        <v>4</v>
      </c>
      <c r="AI1317">
        <v>3</v>
      </c>
      <c r="AJ1317">
        <v>4</v>
      </c>
      <c r="AK1317" t="s">
        <v>26</v>
      </c>
      <c r="AL1317">
        <v>4</v>
      </c>
      <c r="AM1317">
        <v>3</v>
      </c>
      <c r="AN1317" t="s">
        <v>400</v>
      </c>
      <c r="AV1317" s="109" t="s">
        <v>270</v>
      </c>
      <c r="AW1317" t="s">
        <v>26</v>
      </c>
      <c r="AY1317">
        <v>4</v>
      </c>
      <c r="AZ1317" s="109">
        <v>4</v>
      </c>
      <c r="BA1317" s="191" t="s">
        <v>311</v>
      </c>
      <c r="BB1317" t="s">
        <v>308</v>
      </c>
      <c r="BD1317">
        <f t="shared" si="94"/>
        <v>1</v>
      </c>
      <c r="BE1317">
        <f t="shared" si="97"/>
        <v>0</v>
      </c>
      <c r="BF1317">
        <f t="shared" si="97"/>
        <v>0</v>
      </c>
      <c r="BG1317">
        <f t="shared" si="97"/>
        <v>0</v>
      </c>
      <c r="BH1317">
        <f t="shared" si="97"/>
        <v>0</v>
      </c>
      <c r="BI1317">
        <f t="shared" si="97"/>
        <v>0</v>
      </c>
      <c r="BJ1317">
        <f t="shared" si="95"/>
        <v>0</v>
      </c>
      <c r="BK1317">
        <f t="shared" si="96"/>
        <v>0</v>
      </c>
      <c r="BL1317">
        <f t="shared" si="96"/>
        <v>1</v>
      </c>
      <c r="BM1317">
        <f t="shared" si="96"/>
        <v>1</v>
      </c>
      <c r="BN1317">
        <f t="shared" si="96"/>
        <v>0</v>
      </c>
      <c r="BO1317">
        <f t="shared" si="96"/>
        <v>0</v>
      </c>
      <c r="BP1317">
        <f t="shared" si="96"/>
        <v>0</v>
      </c>
    </row>
    <row r="1318" spans="3:68" x14ac:dyDescent="0.2">
      <c r="C1318" s="150" t="str">
        <f>IFERROR(VLOOKUP(TABLA!F1318,BLIOTECAS!$C$1:$E$26,3,FALSE),"")</f>
        <v>Ciencias Sociales</v>
      </c>
      <c r="D1318" s="209">
        <v>43970.56527777778</v>
      </c>
      <c r="E1318" s="209" t="s">
        <v>396</v>
      </c>
      <c r="F1318" t="s">
        <v>97</v>
      </c>
      <c r="G1318" t="s">
        <v>300</v>
      </c>
      <c r="H1318" t="s">
        <v>305</v>
      </c>
      <c r="I1318" t="s">
        <v>321</v>
      </c>
      <c r="J1318" t="s">
        <v>97</v>
      </c>
      <c r="K1318" t="s">
        <v>309</v>
      </c>
      <c r="L1318" t="s">
        <v>93</v>
      </c>
      <c r="S1318" t="s">
        <v>270</v>
      </c>
      <c r="T1318" t="s">
        <v>270</v>
      </c>
      <c r="U1318">
        <v>3</v>
      </c>
      <c r="V1318">
        <v>5</v>
      </c>
      <c r="W1318">
        <v>5</v>
      </c>
      <c r="X1318">
        <v>1</v>
      </c>
      <c r="Y1318">
        <v>5</v>
      </c>
      <c r="Z1318">
        <v>5</v>
      </c>
      <c r="AA1318">
        <v>2</v>
      </c>
      <c r="AB1318">
        <v>2</v>
      </c>
      <c r="AC1318">
        <v>4</v>
      </c>
      <c r="AD1318">
        <v>4</v>
      </c>
      <c r="AF1318">
        <v>4</v>
      </c>
      <c r="AG1318">
        <v>5</v>
      </c>
      <c r="AH1318">
        <v>3</v>
      </c>
      <c r="AI1318">
        <v>3</v>
      </c>
      <c r="AJ1318">
        <v>5</v>
      </c>
      <c r="AK1318" t="s">
        <v>26</v>
      </c>
      <c r="AL1318">
        <v>2</v>
      </c>
      <c r="AM1318">
        <v>3</v>
      </c>
      <c r="AN1318" t="s">
        <v>408</v>
      </c>
      <c r="AV1318" s="109" t="s">
        <v>270</v>
      </c>
      <c r="AW1318" t="s">
        <v>270</v>
      </c>
      <c r="AX1318" t="s">
        <v>313</v>
      </c>
      <c r="AY1318">
        <v>4</v>
      </c>
      <c r="AZ1318" s="109">
        <v>4</v>
      </c>
      <c r="BA1318" s="191" t="s">
        <v>311</v>
      </c>
      <c r="BB1318" t="s">
        <v>308</v>
      </c>
      <c r="BC1318" t="s">
        <v>1009</v>
      </c>
      <c r="BD1318">
        <f t="shared" si="94"/>
        <v>1</v>
      </c>
      <c r="BE1318">
        <f t="shared" si="97"/>
        <v>1</v>
      </c>
      <c r="BF1318">
        <f t="shared" si="97"/>
        <v>0</v>
      </c>
      <c r="BG1318">
        <f t="shared" si="97"/>
        <v>0</v>
      </c>
      <c r="BH1318">
        <f t="shared" si="97"/>
        <v>0</v>
      </c>
      <c r="BI1318">
        <f t="shared" si="97"/>
        <v>0</v>
      </c>
      <c r="BJ1318">
        <f t="shared" si="95"/>
        <v>1</v>
      </c>
      <c r="BK1318">
        <f t="shared" si="96"/>
        <v>0</v>
      </c>
      <c r="BL1318">
        <f t="shared" si="96"/>
        <v>1</v>
      </c>
      <c r="BM1318">
        <f t="shared" si="96"/>
        <v>1</v>
      </c>
      <c r="BN1318">
        <f t="shared" si="96"/>
        <v>0</v>
      </c>
      <c r="BO1318">
        <f t="shared" si="96"/>
        <v>0</v>
      </c>
      <c r="BP1318">
        <f t="shared" si="96"/>
        <v>0</v>
      </c>
    </row>
    <row r="1319" spans="3:68" x14ac:dyDescent="0.2">
      <c r="C1319" s="150" t="str">
        <f>IFERROR(VLOOKUP(TABLA!F1319,BLIOTECAS!$C$1:$E$26,3,FALSE),"")</f>
        <v>Ciencias de la Salud</v>
      </c>
      <c r="D1319" s="209">
        <v>43970.56527777778</v>
      </c>
      <c r="E1319" s="209" t="s">
        <v>396</v>
      </c>
      <c r="F1319" t="s">
        <v>109</v>
      </c>
      <c r="G1319" t="s">
        <v>305</v>
      </c>
      <c r="H1319" t="s">
        <v>397</v>
      </c>
      <c r="I1319" t="s">
        <v>306</v>
      </c>
      <c r="J1319" t="s">
        <v>109</v>
      </c>
      <c r="K1319" t="s">
        <v>309</v>
      </c>
      <c r="L1319" t="s">
        <v>101</v>
      </c>
      <c r="S1319" t="s">
        <v>26</v>
      </c>
      <c r="T1319" t="s">
        <v>26</v>
      </c>
      <c r="U1319">
        <v>3</v>
      </c>
      <c r="V1319">
        <v>1</v>
      </c>
      <c r="W1319">
        <v>2</v>
      </c>
      <c r="X1319">
        <v>1</v>
      </c>
      <c r="Y1319">
        <v>5</v>
      </c>
      <c r="Z1319">
        <v>4</v>
      </c>
      <c r="AA1319">
        <v>5</v>
      </c>
      <c r="AB1319">
        <v>1</v>
      </c>
      <c r="AC1319">
        <v>2</v>
      </c>
      <c r="AD1319">
        <v>3</v>
      </c>
      <c r="AF1319">
        <v>3</v>
      </c>
      <c r="AG1319">
        <v>3</v>
      </c>
      <c r="AI1319">
        <v>3</v>
      </c>
      <c r="AJ1319">
        <v>3</v>
      </c>
      <c r="AK1319" t="s">
        <v>26</v>
      </c>
      <c r="AL1319">
        <v>3</v>
      </c>
      <c r="AM1319">
        <v>4</v>
      </c>
      <c r="AN1319" t="s">
        <v>400</v>
      </c>
      <c r="AV1319" s="109" t="s">
        <v>270</v>
      </c>
      <c r="AW1319" t="s">
        <v>26</v>
      </c>
      <c r="AY1319">
        <v>2</v>
      </c>
      <c r="AZ1319" s="109">
        <v>3</v>
      </c>
      <c r="BA1319" s="191" t="s">
        <v>319</v>
      </c>
      <c r="BB1319" t="s">
        <v>308</v>
      </c>
      <c r="BD1319">
        <f t="shared" ref="BD1319:BD1382" si="98">IF(IFERROR(FIND(BD$1,$I1319,1),0)&lt;&gt;0,1,0)</f>
        <v>1</v>
      </c>
      <c r="BE1319">
        <f t="shared" si="97"/>
        <v>0</v>
      </c>
      <c r="BF1319">
        <f t="shared" si="97"/>
        <v>0</v>
      </c>
      <c r="BG1319">
        <f t="shared" si="97"/>
        <v>0</v>
      </c>
      <c r="BH1319">
        <f t="shared" si="97"/>
        <v>0</v>
      </c>
      <c r="BI1319">
        <f t="shared" si="97"/>
        <v>0</v>
      </c>
      <c r="BJ1319">
        <f t="shared" si="95"/>
        <v>0</v>
      </c>
      <c r="BK1319">
        <f t="shared" si="96"/>
        <v>0</v>
      </c>
      <c r="BL1319">
        <f t="shared" si="96"/>
        <v>1</v>
      </c>
      <c r="BM1319">
        <f t="shared" si="96"/>
        <v>1</v>
      </c>
      <c r="BN1319">
        <f t="shared" si="96"/>
        <v>0</v>
      </c>
      <c r="BO1319">
        <f t="shared" si="96"/>
        <v>0</v>
      </c>
      <c r="BP1319">
        <f t="shared" si="96"/>
        <v>0</v>
      </c>
    </row>
    <row r="1320" spans="3:68" x14ac:dyDescent="0.2">
      <c r="C1320" s="150" t="str">
        <f>IFERROR(VLOOKUP(TABLA!F1320,BLIOTECAS!$C$1:$E$26,3,FALSE),"")</f>
        <v>Ciencias Sociales</v>
      </c>
      <c r="D1320" s="209">
        <v>43970.56527777778</v>
      </c>
      <c r="E1320" s="209" t="s">
        <v>396</v>
      </c>
      <c r="F1320" t="s">
        <v>221</v>
      </c>
      <c r="G1320" t="s">
        <v>305</v>
      </c>
      <c r="H1320" t="s">
        <v>397</v>
      </c>
      <c r="I1320" t="s">
        <v>318</v>
      </c>
      <c r="J1320" t="s">
        <v>221</v>
      </c>
      <c r="K1320" t="s">
        <v>309</v>
      </c>
      <c r="S1320" t="s">
        <v>270</v>
      </c>
      <c r="T1320" t="s">
        <v>26</v>
      </c>
      <c r="U1320">
        <v>5</v>
      </c>
      <c r="V1320">
        <v>4</v>
      </c>
      <c r="W1320">
        <v>4</v>
      </c>
      <c r="X1320">
        <v>1</v>
      </c>
      <c r="Y1320">
        <v>3</v>
      </c>
      <c r="Z1320">
        <v>3</v>
      </c>
      <c r="AA1320">
        <v>2</v>
      </c>
      <c r="AB1320">
        <v>5</v>
      </c>
      <c r="AC1320">
        <v>1</v>
      </c>
      <c r="AD1320">
        <v>1</v>
      </c>
      <c r="AF1320">
        <v>1</v>
      </c>
      <c r="AG1320">
        <v>1</v>
      </c>
      <c r="AH1320">
        <v>4</v>
      </c>
      <c r="AI1320">
        <v>1</v>
      </c>
      <c r="AJ1320">
        <v>4</v>
      </c>
      <c r="AK1320" t="s">
        <v>26</v>
      </c>
      <c r="AL1320">
        <v>3</v>
      </c>
      <c r="AM1320">
        <v>1</v>
      </c>
      <c r="AN1320" t="s">
        <v>307</v>
      </c>
      <c r="AV1320" s="109" t="s">
        <v>26</v>
      </c>
      <c r="AW1320" t="s">
        <v>26</v>
      </c>
      <c r="AY1320">
        <v>5</v>
      </c>
      <c r="AZ1320" s="109">
        <v>5</v>
      </c>
      <c r="BA1320" s="191" t="s">
        <v>330</v>
      </c>
      <c r="BB1320" t="s">
        <v>317</v>
      </c>
      <c r="BC1320" t="s">
        <v>1010</v>
      </c>
      <c r="BD1320">
        <f t="shared" si="98"/>
        <v>0</v>
      </c>
      <c r="BE1320">
        <f t="shared" si="97"/>
        <v>0</v>
      </c>
      <c r="BF1320">
        <f t="shared" si="97"/>
        <v>1</v>
      </c>
      <c r="BG1320">
        <f t="shared" si="97"/>
        <v>0</v>
      </c>
      <c r="BH1320">
        <f t="shared" si="97"/>
        <v>0</v>
      </c>
      <c r="BI1320">
        <f t="shared" si="97"/>
        <v>0</v>
      </c>
      <c r="BJ1320">
        <f t="shared" si="95"/>
        <v>0</v>
      </c>
      <c r="BK1320">
        <f t="shared" si="96"/>
        <v>0</v>
      </c>
      <c r="BL1320">
        <f t="shared" si="96"/>
        <v>0</v>
      </c>
      <c r="BM1320">
        <f t="shared" si="96"/>
        <v>0</v>
      </c>
      <c r="BN1320">
        <f t="shared" si="96"/>
        <v>0</v>
      </c>
      <c r="BO1320">
        <f t="shared" si="96"/>
        <v>1</v>
      </c>
      <c r="BP1320">
        <f t="shared" si="96"/>
        <v>0</v>
      </c>
    </row>
    <row r="1321" spans="3:68" x14ac:dyDescent="0.2">
      <c r="C1321" s="150" t="str">
        <f>IFERROR(VLOOKUP(TABLA!F1321,BLIOTECAS!$C$1:$E$26,3,FALSE),"")</f>
        <v>Ciencias Experimentales</v>
      </c>
      <c r="D1321" s="209">
        <v>43970.56527777778</v>
      </c>
      <c r="E1321" s="209" t="s">
        <v>396</v>
      </c>
      <c r="F1321" t="s">
        <v>98</v>
      </c>
      <c r="G1321" t="s">
        <v>397</v>
      </c>
      <c r="H1321" t="s">
        <v>300</v>
      </c>
      <c r="I1321" t="s">
        <v>306</v>
      </c>
      <c r="J1321" t="s">
        <v>98</v>
      </c>
      <c r="K1321" t="s">
        <v>98</v>
      </c>
      <c r="L1321" t="s">
        <v>98</v>
      </c>
      <c r="S1321" t="s">
        <v>26</v>
      </c>
      <c r="T1321" t="s">
        <v>270</v>
      </c>
      <c r="U1321">
        <v>2</v>
      </c>
      <c r="V1321">
        <v>2</v>
      </c>
      <c r="W1321">
        <v>3</v>
      </c>
      <c r="X1321">
        <v>1</v>
      </c>
      <c r="Y1321">
        <v>5</v>
      </c>
      <c r="Z1321">
        <v>4</v>
      </c>
      <c r="AA1321">
        <v>5</v>
      </c>
      <c r="AB1321">
        <v>1</v>
      </c>
      <c r="AC1321">
        <v>4</v>
      </c>
      <c r="AD1321">
        <v>4</v>
      </c>
      <c r="AF1321">
        <v>4</v>
      </c>
      <c r="AG1321">
        <v>4</v>
      </c>
      <c r="AH1321">
        <v>3</v>
      </c>
      <c r="AI1321">
        <v>3</v>
      </c>
      <c r="AJ1321">
        <v>4</v>
      </c>
      <c r="AK1321" t="s">
        <v>26</v>
      </c>
      <c r="AL1321">
        <v>3</v>
      </c>
      <c r="AM1321">
        <v>3</v>
      </c>
      <c r="AN1321" t="s">
        <v>400</v>
      </c>
      <c r="AV1321" s="109" t="s">
        <v>26</v>
      </c>
      <c r="AW1321" t="s">
        <v>26</v>
      </c>
      <c r="AY1321">
        <v>3</v>
      </c>
      <c r="AZ1321" s="109">
        <v>3</v>
      </c>
      <c r="BA1321" s="191" t="s">
        <v>311</v>
      </c>
      <c r="BB1321" t="s">
        <v>317</v>
      </c>
      <c r="BD1321">
        <f t="shared" si="98"/>
        <v>1</v>
      </c>
      <c r="BE1321">
        <f t="shared" si="97"/>
        <v>0</v>
      </c>
      <c r="BF1321">
        <f t="shared" si="97"/>
        <v>0</v>
      </c>
      <c r="BG1321">
        <f t="shared" si="97"/>
        <v>0</v>
      </c>
      <c r="BH1321">
        <f t="shared" si="97"/>
        <v>0</v>
      </c>
      <c r="BI1321">
        <f t="shared" si="97"/>
        <v>0</v>
      </c>
      <c r="BJ1321">
        <f t="shared" si="95"/>
        <v>0</v>
      </c>
      <c r="BK1321">
        <f t="shared" si="96"/>
        <v>0</v>
      </c>
      <c r="BL1321">
        <f t="shared" si="96"/>
        <v>1</v>
      </c>
      <c r="BM1321">
        <f t="shared" si="96"/>
        <v>1</v>
      </c>
      <c r="BN1321">
        <f t="shared" si="96"/>
        <v>0</v>
      </c>
      <c r="BO1321">
        <f t="shared" si="96"/>
        <v>0</v>
      </c>
      <c r="BP1321">
        <f t="shared" si="96"/>
        <v>0</v>
      </c>
    </row>
    <row r="1322" spans="3:68" x14ac:dyDescent="0.2">
      <c r="C1322" s="150" t="str">
        <f>IFERROR(VLOOKUP(TABLA!F1322,BLIOTECAS!$C$1:$E$26,3,FALSE),"")</f>
        <v>Ciencias de la Salud</v>
      </c>
      <c r="D1322" s="209">
        <v>43970.56527777778</v>
      </c>
      <c r="E1322" s="209" t="s">
        <v>396</v>
      </c>
      <c r="F1322" t="s">
        <v>108</v>
      </c>
      <c r="G1322" t="s">
        <v>305</v>
      </c>
      <c r="H1322" t="s">
        <v>300</v>
      </c>
      <c r="I1322" t="s">
        <v>306</v>
      </c>
      <c r="J1322" t="s">
        <v>108</v>
      </c>
      <c r="K1322" t="s">
        <v>108</v>
      </c>
      <c r="L1322" t="s">
        <v>108</v>
      </c>
      <c r="S1322" t="s">
        <v>270</v>
      </c>
      <c r="T1322" t="s">
        <v>270</v>
      </c>
      <c r="U1322">
        <v>3</v>
      </c>
      <c r="V1322">
        <v>1</v>
      </c>
      <c r="W1322">
        <v>1</v>
      </c>
      <c r="X1322">
        <v>4</v>
      </c>
      <c r="Y1322">
        <v>5</v>
      </c>
      <c r="Z1322">
        <v>3</v>
      </c>
      <c r="AA1322">
        <v>5</v>
      </c>
      <c r="AB1322">
        <v>1</v>
      </c>
      <c r="AC1322">
        <v>3</v>
      </c>
      <c r="AD1322">
        <v>4</v>
      </c>
      <c r="AF1322">
        <v>3</v>
      </c>
      <c r="AG1322">
        <v>5</v>
      </c>
      <c r="AH1322">
        <v>5</v>
      </c>
      <c r="AI1322">
        <v>3</v>
      </c>
      <c r="AJ1322">
        <v>5</v>
      </c>
      <c r="AK1322" t="s">
        <v>26</v>
      </c>
      <c r="AL1322">
        <v>5</v>
      </c>
      <c r="AM1322">
        <v>4</v>
      </c>
      <c r="AN1322" t="s">
        <v>408</v>
      </c>
      <c r="AV1322" s="109" t="s">
        <v>270</v>
      </c>
      <c r="AW1322" t="s">
        <v>270</v>
      </c>
      <c r="AX1322" t="s">
        <v>25</v>
      </c>
      <c r="AY1322">
        <v>5</v>
      </c>
      <c r="AZ1322" s="109">
        <v>5</v>
      </c>
      <c r="BA1322" s="191" t="s">
        <v>303</v>
      </c>
      <c r="BB1322" t="s">
        <v>317</v>
      </c>
      <c r="BD1322">
        <f t="shared" si="98"/>
        <v>1</v>
      </c>
      <c r="BE1322">
        <f t="shared" si="97"/>
        <v>0</v>
      </c>
      <c r="BF1322">
        <f t="shared" si="97"/>
        <v>0</v>
      </c>
      <c r="BG1322">
        <f t="shared" si="97"/>
        <v>0</v>
      </c>
      <c r="BH1322">
        <f t="shared" si="97"/>
        <v>0</v>
      </c>
      <c r="BI1322">
        <f t="shared" si="97"/>
        <v>0</v>
      </c>
      <c r="BJ1322">
        <f t="shared" si="95"/>
        <v>1</v>
      </c>
      <c r="BK1322">
        <f t="shared" si="96"/>
        <v>0</v>
      </c>
      <c r="BL1322">
        <f t="shared" si="96"/>
        <v>1</v>
      </c>
      <c r="BM1322">
        <f t="shared" si="96"/>
        <v>1</v>
      </c>
      <c r="BN1322">
        <f t="shared" si="96"/>
        <v>0</v>
      </c>
      <c r="BO1322">
        <f t="shared" si="96"/>
        <v>0</v>
      </c>
      <c r="BP1322">
        <f t="shared" si="96"/>
        <v>0</v>
      </c>
    </row>
    <row r="1323" spans="3:68" x14ac:dyDescent="0.2">
      <c r="C1323" s="150" t="str">
        <f>IFERROR(VLOOKUP(TABLA!F1323,BLIOTECAS!$C$1:$E$26,3,FALSE),"")</f>
        <v>Humanidades</v>
      </c>
      <c r="D1323" s="209">
        <v>43970.56527777778</v>
      </c>
      <c r="E1323" s="209" t="s">
        <v>396</v>
      </c>
      <c r="F1323" t="s">
        <v>103</v>
      </c>
      <c r="G1323" t="s">
        <v>301</v>
      </c>
      <c r="H1323" t="s">
        <v>300</v>
      </c>
      <c r="I1323" t="s">
        <v>318</v>
      </c>
      <c r="J1323" t="s">
        <v>103</v>
      </c>
      <c r="K1323" t="s">
        <v>310</v>
      </c>
      <c r="L1323" t="s">
        <v>104</v>
      </c>
      <c r="S1323" t="s">
        <v>270</v>
      </c>
      <c r="T1323" t="s">
        <v>270</v>
      </c>
      <c r="U1323">
        <v>4</v>
      </c>
      <c r="V1323">
        <v>1</v>
      </c>
      <c r="W1323">
        <v>1</v>
      </c>
      <c r="X1323">
        <v>5</v>
      </c>
      <c r="Y1323">
        <v>4</v>
      </c>
      <c r="Z1323">
        <v>2</v>
      </c>
      <c r="AA1323">
        <v>3</v>
      </c>
      <c r="AB1323">
        <v>2</v>
      </c>
      <c r="AC1323">
        <v>5</v>
      </c>
      <c r="AD1323">
        <v>5</v>
      </c>
      <c r="AF1323">
        <v>3</v>
      </c>
      <c r="AG1323">
        <v>5</v>
      </c>
      <c r="AH1323">
        <v>3</v>
      </c>
      <c r="AI1323">
        <v>4</v>
      </c>
      <c r="AJ1323">
        <v>5</v>
      </c>
      <c r="AK1323" t="s">
        <v>270</v>
      </c>
      <c r="AL1323">
        <v>3</v>
      </c>
      <c r="AM1323">
        <v>2</v>
      </c>
      <c r="AN1323" t="s">
        <v>325</v>
      </c>
      <c r="AV1323" s="109" t="s">
        <v>26</v>
      </c>
      <c r="AW1323" t="s">
        <v>26</v>
      </c>
      <c r="AY1323">
        <v>5</v>
      </c>
      <c r="AZ1323" s="109">
        <v>5</v>
      </c>
      <c r="BA1323" s="191" t="s">
        <v>303</v>
      </c>
      <c r="BB1323" t="s">
        <v>317</v>
      </c>
      <c r="BD1323">
        <f t="shared" si="98"/>
        <v>0</v>
      </c>
      <c r="BE1323">
        <f t="shared" si="97"/>
        <v>0</v>
      </c>
      <c r="BF1323">
        <f t="shared" si="97"/>
        <v>1</v>
      </c>
      <c r="BG1323">
        <f t="shared" si="97"/>
        <v>0</v>
      </c>
      <c r="BH1323">
        <f t="shared" si="97"/>
        <v>0</v>
      </c>
      <c r="BI1323">
        <f t="shared" si="97"/>
        <v>0</v>
      </c>
      <c r="BJ1323">
        <f t="shared" si="95"/>
        <v>1</v>
      </c>
      <c r="BK1323">
        <f t="shared" si="96"/>
        <v>0</v>
      </c>
      <c r="BL1323">
        <f t="shared" si="96"/>
        <v>0</v>
      </c>
      <c r="BM1323">
        <f t="shared" si="96"/>
        <v>0</v>
      </c>
      <c r="BN1323">
        <f t="shared" si="96"/>
        <v>0</v>
      </c>
      <c r="BO1323">
        <f t="shared" si="96"/>
        <v>0</v>
      </c>
      <c r="BP1323">
        <f t="shared" si="96"/>
        <v>0</v>
      </c>
    </row>
    <row r="1324" spans="3:68" x14ac:dyDescent="0.2">
      <c r="C1324" s="150" t="str">
        <f>IFERROR(VLOOKUP(TABLA!F1324,BLIOTECAS!$C$1:$E$26,3,FALSE),"")</f>
        <v>Ciencias de la Salud</v>
      </c>
      <c r="D1324" s="209">
        <v>43970.56527777778</v>
      </c>
      <c r="E1324" s="209" t="s">
        <v>396</v>
      </c>
      <c r="F1324" t="s">
        <v>106</v>
      </c>
      <c r="G1324" t="s">
        <v>300</v>
      </c>
      <c r="H1324" t="s">
        <v>305</v>
      </c>
      <c r="I1324" t="s">
        <v>306</v>
      </c>
      <c r="J1324" t="s">
        <v>106</v>
      </c>
      <c r="M1324" t="s">
        <v>1011</v>
      </c>
      <c r="S1324" t="s">
        <v>26</v>
      </c>
      <c r="T1324" t="s">
        <v>26</v>
      </c>
      <c r="U1324">
        <v>1</v>
      </c>
      <c r="V1324">
        <v>4</v>
      </c>
      <c r="W1324">
        <v>4</v>
      </c>
      <c r="X1324">
        <v>1</v>
      </c>
      <c r="Y1324">
        <v>5</v>
      </c>
      <c r="Z1324">
        <v>2</v>
      </c>
      <c r="AA1324">
        <v>5</v>
      </c>
      <c r="AB1324">
        <v>3</v>
      </c>
      <c r="AC1324">
        <v>4</v>
      </c>
      <c r="AD1324">
        <v>3</v>
      </c>
      <c r="AF1324">
        <v>5</v>
      </c>
      <c r="AG1324">
        <v>3</v>
      </c>
      <c r="AH1324">
        <v>5</v>
      </c>
      <c r="AI1324">
        <v>3</v>
      </c>
      <c r="AJ1324">
        <v>3</v>
      </c>
      <c r="AK1324" t="s">
        <v>26</v>
      </c>
      <c r="AL1324">
        <v>5</v>
      </c>
      <c r="AM1324">
        <v>3</v>
      </c>
      <c r="AN1324" t="s">
        <v>408</v>
      </c>
      <c r="AV1324" s="109" t="s">
        <v>270</v>
      </c>
      <c r="AW1324" t="s">
        <v>270</v>
      </c>
      <c r="AX1324" t="s">
        <v>25</v>
      </c>
      <c r="AY1324">
        <v>5</v>
      </c>
      <c r="AZ1324" s="109">
        <v>5</v>
      </c>
      <c r="BA1324" s="191" t="s">
        <v>311</v>
      </c>
      <c r="BB1324" t="s">
        <v>317</v>
      </c>
      <c r="BD1324">
        <f t="shared" si="98"/>
        <v>1</v>
      </c>
      <c r="BE1324">
        <f t="shared" si="97"/>
        <v>0</v>
      </c>
      <c r="BF1324">
        <f t="shared" si="97"/>
        <v>0</v>
      </c>
      <c r="BG1324">
        <f t="shared" si="97"/>
        <v>0</v>
      </c>
      <c r="BH1324">
        <f t="shared" si="97"/>
        <v>0</v>
      </c>
      <c r="BI1324">
        <f t="shared" si="97"/>
        <v>0</v>
      </c>
      <c r="BJ1324">
        <f t="shared" si="95"/>
        <v>1</v>
      </c>
      <c r="BK1324">
        <f t="shared" si="96"/>
        <v>0</v>
      </c>
      <c r="BL1324">
        <f t="shared" si="96"/>
        <v>1</v>
      </c>
      <c r="BM1324">
        <f t="shared" si="96"/>
        <v>1</v>
      </c>
      <c r="BN1324">
        <f t="shared" si="96"/>
        <v>0</v>
      </c>
      <c r="BO1324">
        <f t="shared" si="96"/>
        <v>0</v>
      </c>
      <c r="BP1324">
        <f t="shared" si="96"/>
        <v>0</v>
      </c>
    </row>
    <row r="1325" spans="3:68" x14ac:dyDescent="0.2">
      <c r="C1325" s="150" t="str">
        <f>IFERROR(VLOOKUP(TABLA!F1325,BLIOTECAS!$C$1:$E$26,3,FALSE),"")</f>
        <v>Ciencias de la Salud</v>
      </c>
      <c r="D1325" s="209">
        <v>43970.56527777778</v>
      </c>
      <c r="E1325" s="209" t="s">
        <v>396</v>
      </c>
      <c r="F1325" t="s">
        <v>108</v>
      </c>
      <c r="G1325" t="s">
        <v>305</v>
      </c>
      <c r="H1325" t="s">
        <v>300</v>
      </c>
      <c r="I1325" t="s">
        <v>306</v>
      </c>
      <c r="J1325" t="s">
        <v>108</v>
      </c>
      <c r="K1325" t="s">
        <v>309</v>
      </c>
      <c r="M1325" t="s">
        <v>1012</v>
      </c>
      <c r="S1325" t="s">
        <v>270</v>
      </c>
      <c r="T1325" t="s">
        <v>270</v>
      </c>
      <c r="U1325">
        <v>4</v>
      </c>
      <c r="V1325">
        <v>5</v>
      </c>
      <c r="W1325">
        <v>3</v>
      </c>
      <c r="X1325">
        <v>1</v>
      </c>
      <c r="Y1325">
        <v>5</v>
      </c>
      <c r="Z1325">
        <v>3</v>
      </c>
      <c r="AA1325">
        <v>5</v>
      </c>
      <c r="AB1325">
        <v>4</v>
      </c>
      <c r="AC1325">
        <v>1</v>
      </c>
      <c r="AD1325">
        <v>4</v>
      </c>
      <c r="AF1325">
        <v>5</v>
      </c>
      <c r="AG1325">
        <v>5</v>
      </c>
      <c r="AH1325">
        <v>4</v>
      </c>
      <c r="AI1325">
        <v>1</v>
      </c>
      <c r="AJ1325">
        <v>5</v>
      </c>
      <c r="AK1325" t="s">
        <v>26</v>
      </c>
      <c r="AL1325">
        <v>5</v>
      </c>
      <c r="AM1325">
        <v>2</v>
      </c>
      <c r="AN1325" t="s">
        <v>354</v>
      </c>
      <c r="AV1325" s="109" t="s">
        <v>270</v>
      </c>
      <c r="AW1325" t="s">
        <v>270</v>
      </c>
      <c r="AX1325" t="s">
        <v>313</v>
      </c>
      <c r="AY1325">
        <v>4</v>
      </c>
      <c r="AZ1325" s="109">
        <v>4</v>
      </c>
      <c r="BA1325" s="191" t="s">
        <v>311</v>
      </c>
      <c r="BB1325" t="s">
        <v>308</v>
      </c>
      <c r="BD1325">
        <f t="shared" si="98"/>
        <v>1</v>
      </c>
      <c r="BE1325">
        <f t="shared" si="97"/>
        <v>0</v>
      </c>
      <c r="BF1325">
        <f t="shared" si="97"/>
        <v>0</v>
      </c>
      <c r="BG1325">
        <f t="shared" si="97"/>
        <v>0</v>
      </c>
      <c r="BH1325">
        <f t="shared" si="97"/>
        <v>0</v>
      </c>
      <c r="BI1325">
        <f t="shared" si="97"/>
        <v>0</v>
      </c>
      <c r="BJ1325">
        <f t="shared" si="95"/>
        <v>1</v>
      </c>
      <c r="BK1325">
        <f t="shared" si="96"/>
        <v>0</v>
      </c>
      <c r="BL1325">
        <f t="shared" si="96"/>
        <v>0</v>
      </c>
      <c r="BM1325">
        <f t="shared" si="96"/>
        <v>1</v>
      </c>
      <c r="BN1325">
        <f t="shared" si="96"/>
        <v>0</v>
      </c>
      <c r="BO1325">
        <f t="shared" si="96"/>
        <v>0</v>
      </c>
      <c r="BP1325">
        <f t="shared" si="96"/>
        <v>0</v>
      </c>
    </row>
    <row r="1326" spans="3:68" x14ac:dyDescent="0.2">
      <c r="C1326" s="150" t="str">
        <f>IFERROR(VLOOKUP(TABLA!F1326,BLIOTECAS!$C$1:$E$26,3,FALSE),"")</f>
        <v>Ciencias de la Salud</v>
      </c>
      <c r="D1326" s="209">
        <v>43970.564583333333</v>
      </c>
      <c r="E1326" s="209" t="s">
        <v>407</v>
      </c>
      <c r="F1326" t="s">
        <v>224</v>
      </c>
      <c r="G1326" t="s">
        <v>301</v>
      </c>
      <c r="H1326" t="s">
        <v>301</v>
      </c>
      <c r="I1326" t="s">
        <v>318</v>
      </c>
      <c r="J1326" t="s">
        <v>224</v>
      </c>
      <c r="K1326" t="s">
        <v>92</v>
      </c>
      <c r="L1326" t="s">
        <v>309</v>
      </c>
      <c r="S1326" t="s">
        <v>270</v>
      </c>
      <c r="T1326" t="s">
        <v>270</v>
      </c>
      <c r="U1326">
        <v>5</v>
      </c>
      <c r="V1326">
        <v>5</v>
      </c>
      <c r="W1326">
        <v>5</v>
      </c>
      <c r="X1326">
        <v>5</v>
      </c>
      <c r="Y1326">
        <v>5</v>
      </c>
      <c r="Z1326">
        <v>5</v>
      </c>
      <c r="AA1326">
        <v>5</v>
      </c>
      <c r="AB1326">
        <v>5</v>
      </c>
      <c r="AC1326">
        <v>5</v>
      </c>
      <c r="AD1326">
        <v>5</v>
      </c>
      <c r="AF1326">
        <v>5</v>
      </c>
      <c r="AG1326">
        <v>5</v>
      </c>
      <c r="AH1326">
        <v>5</v>
      </c>
      <c r="AI1326">
        <v>5</v>
      </c>
      <c r="AJ1326">
        <v>5</v>
      </c>
      <c r="AK1326" t="s">
        <v>270</v>
      </c>
      <c r="AL1326">
        <v>5</v>
      </c>
      <c r="AM1326">
        <v>5</v>
      </c>
      <c r="AN1326" t="s">
        <v>593</v>
      </c>
      <c r="AV1326" s="109" t="s">
        <v>270</v>
      </c>
      <c r="AW1326" t="s">
        <v>270</v>
      </c>
      <c r="AX1326" t="s">
        <v>25</v>
      </c>
      <c r="AY1326">
        <v>5</v>
      </c>
      <c r="AZ1326" s="109">
        <v>5</v>
      </c>
      <c r="BA1326" s="191" t="s">
        <v>303</v>
      </c>
      <c r="BB1326" t="s">
        <v>304</v>
      </c>
      <c r="BD1326">
        <f t="shared" si="98"/>
        <v>0</v>
      </c>
      <c r="BE1326">
        <f t="shared" si="97"/>
        <v>0</v>
      </c>
      <c r="BF1326">
        <f t="shared" si="97"/>
        <v>1</v>
      </c>
      <c r="BG1326">
        <f t="shared" si="97"/>
        <v>0</v>
      </c>
      <c r="BH1326">
        <f t="shared" si="97"/>
        <v>0</v>
      </c>
      <c r="BI1326">
        <f t="shared" si="97"/>
        <v>0</v>
      </c>
      <c r="BJ1326">
        <f t="shared" si="95"/>
        <v>0</v>
      </c>
      <c r="BK1326">
        <f t="shared" si="96"/>
        <v>0</v>
      </c>
      <c r="BL1326">
        <f t="shared" si="96"/>
        <v>0</v>
      </c>
      <c r="BM1326">
        <f t="shared" si="96"/>
        <v>0</v>
      </c>
      <c r="BN1326">
        <f t="shared" si="96"/>
        <v>1</v>
      </c>
      <c r="BO1326">
        <f t="shared" si="96"/>
        <v>0</v>
      </c>
      <c r="BP1326">
        <f t="shared" si="96"/>
        <v>0</v>
      </c>
    </row>
    <row r="1327" spans="3:68" x14ac:dyDescent="0.2">
      <c r="C1327" s="150" t="str">
        <f>IFERROR(VLOOKUP(TABLA!F1327,BLIOTECAS!$C$1:$E$26,3,FALSE),"")</f>
        <v>Ciencias de la Salud</v>
      </c>
      <c r="D1327" s="209">
        <v>43970.564583333333</v>
      </c>
      <c r="E1327" s="209" t="s">
        <v>396</v>
      </c>
      <c r="F1327" t="s">
        <v>106</v>
      </c>
      <c r="G1327" t="s">
        <v>397</v>
      </c>
      <c r="H1327" t="s">
        <v>300</v>
      </c>
      <c r="I1327" t="s">
        <v>306</v>
      </c>
      <c r="S1327" t="s">
        <v>26</v>
      </c>
      <c r="T1327" t="s">
        <v>270</v>
      </c>
      <c r="U1327">
        <v>2</v>
      </c>
      <c r="V1327">
        <v>1</v>
      </c>
      <c r="W1327">
        <v>4</v>
      </c>
      <c r="X1327">
        <v>1</v>
      </c>
      <c r="Y1327">
        <v>4</v>
      </c>
      <c r="Z1327">
        <v>1</v>
      </c>
      <c r="AA1327">
        <v>5</v>
      </c>
      <c r="AB1327">
        <v>1</v>
      </c>
      <c r="AC1327">
        <v>3</v>
      </c>
      <c r="AD1327">
        <v>3</v>
      </c>
      <c r="AF1327">
        <v>4</v>
      </c>
      <c r="AG1327">
        <v>5</v>
      </c>
      <c r="AH1327">
        <v>4</v>
      </c>
      <c r="AI1327">
        <v>3</v>
      </c>
      <c r="AJ1327">
        <v>3</v>
      </c>
      <c r="AK1327" t="s">
        <v>26</v>
      </c>
      <c r="AL1327">
        <v>5</v>
      </c>
      <c r="AM1327">
        <v>2</v>
      </c>
      <c r="AN1327" t="s">
        <v>354</v>
      </c>
      <c r="AV1327" s="109" t="s">
        <v>270</v>
      </c>
      <c r="AW1327" t="s">
        <v>26</v>
      </c>
      <c r="AY1327">
        <v>5</v>
      </c>
      <c r="AZ1327" s="109">
        <v>5</v>
      </c>
      <c r="BA1327" s="191" t="s">
        <v>311</v>
      </c>
      <c r="BB1327" t="s">
        <v>317</v>
      </c>
      <c r="BD1327">
        <f t="shared" si="98"/>
        <v>1</v>
      </c>
      <c r="BE1327">
        <f t="shared" si="97"/>
        <v>0</v>
      </c>
      <c r="BF1327">
        <f t="shared" si="97"/>
        <v>0</v>
      </c>
      <c r="BG1327">
        <f t="shared" si="97"/>
        <v>0</v>
      </c>
      <c r="BH1327">
        <f t="shared" si="97"/>
        <v>0</v>
      </c>
      <c r="BI1327">
        <f t="shared" si="97"/>
        <v>0</v>
      </c>
      <c r="BJ1327">
        <f t="shared" si="95"/>
        <v>1</v>
      </c>
      <c r="BK1327">
        <f t="shared" si="96"/>
        <v>0</v>
      </c>
      <c r="BL1327">
        <f t="shared" si="96"/>
        <v>0</v>
      </c>
      <c r="BM1327">
        <f t="shared" si="96"/>
        <v>1</v>
      </c>
      <c r="BN1327">
        <f t="shared" si="96"/>
        <v>0</v>
      </c>
      <c r="BO1327">
        <f t="shared" si="96"/>
        <v>0</v>
      </c>
      <c r="BP1327">
        <f t="shared" si="96"/>
        <v>0</v>
      </c>
    </row>
    <row r="1328" spans="3:68" x14ac:dyDescent="0.2">
      <c r="C1328" s="150" t="str">
        <f>IFERROR(VLOOKUP(TABLA!F1328,BLIOTECAS!$C$1:$E$26,3,FALSE),"")</f>
        <v>Ciencias de la Salud</v>
      </c>
      <c r="D1328" s="209">
        <v>43970.564583333333</v>
      </c>
      <c r="E1328" s="209" t="s">
        <v>396</v>
      </c>
      <c r="F1328" t="s">
        <v>101</v>
      </c>
      <c r="G1328" t="s">
        <v>397</v>
      </c>
      <c r="H1328" t="s">
        <v>397</v>
      </c>
      <c r="I1328" t="s">
        <v>306</v>
      </c>
      <c r="J1328" t="s">
        <v>101</v>
      </c>
      <c r="K1328" t="s">
        <v>309</v>
      </c>
      <c r="L1328" t="s">
        <v>107</v>
      </c>
      <c r="S1328" t="s">
        <v>26</v>
      </c>
      <c r="T1328" t="s">
        <v>26</v>
      </c>
      <c r="U1328">
        <v>5</v>
      </c>
      <c r="V1328">
        <v>1</v>
      </c>
      <c r="W1328">
        <v>5</v>
      </c>
      <c r="X1328">
        <v>2</v>
      </c>
      <c r="Y1328">
        <v>5</v>
      </c>
      <c r="Z1328">
        <v>5</v>
      </c>
      <c r="AA1328">
        <v>5</v>
      </c>
      <c r="AB1328">
        <v>1</v>
      </c>
      <c r="AC1328">
        <v>5</v>
      </c>
      <c r="AD1328">
        <v>5</v>
      </c>
      <c r="AF1328">
        <v>3</v>
      </c>
      <c r="AG1328">
        <v>4</v>
      </c>
      <c r="AH1328">
        <v>4</v>
      </c>
      <c r="AI1328">
        <v>5</v>
      </c>
      <c r="AJ1328">
        <v>5</v>
      </c>
      <c r="AK1328" t="s">
        <v>26</v>
      </c>
      <c r="AL1328">
        <v>5</v>
      </c>
      <c r="AM1328">
        <v>5</v>
      </c>
      <c r="AN1328" t="s">
        <v>408</v>
      </c>
      <c r="AV1328" s="109" t="s">
        <v>26</v>
      </c>
      <c r="AW1328" t="s">
        <v>26</v>
      </c>
      <c r="AY1328">
        <v>5</v>
      </c>
      <c r="AZ1328" s="109">
        <v>5</v>
      </c>
      <c r="BA1328" s="191" t="s">
        <v>311</v>
      </c>
      <c r="BB1328" t="s">
        <v>317</v>
      </c>
      <c r="BD1328">
        <f t="shared" si="98"/>
        <v>1</v>
      </c>
      <c r="BE1328">
        <f t="shared" si="97"/>
        <v>0</v>
      </c>
      <c r="BF1328">
        <f t="shared" si="97"/>
        <v>0</v>
      </c>
      <c r="BG1328">
        <f t="shared" si="97"/>
        <v>0</v>
      </c>
      <c r="BH1328">
        <f t="shared" si="97"/>
        <v>0</v>
      </c>
      <c r="BI1328">
        <f t="shared" si="97"/>
        <v>0</v>
      </c>
      <c r="BJ1328">
        <f t="shared" si="95"/>
        <v>1</v>
      </c>
      <c r="BK1328">
        <f t="shared" si="96"/>
        <v>0</v>
      </c>
      <c r="BL1328">
        <f t="shared" ref="BK1328:BP1370" si="99">IF(IFERROR(FIND(BL$1,$AN1328,1),0)&lt;&gt;0,1,0)</f>
        <v>1</v>
      </c>
      <c r="BM1328">
        <f t="shared" si="99"/>
        <v>1</v>
      </c>
      <c r="BN1328">
        <f t="shared" si="99"/>
        <v>0</v>
      </c>
      <c r="BO1328">
        <f t="shared" si="99"/>
        <v>0</v>
      </c>
      <c r="BP1328">
        <f t="shared" si="99"/>
        <v>0</v>
      </c>
    </row>
    <row r="1329" spans="3:68" x14ac:dyDescent="0.2">
      <c r="C1329" s="150" t="str">
        <f>IFERROR(VLOOKUP(TABLA!F1329,BLIOTECAS!$C$1:$E$26,3,FALSE),"")</f>
        <v/>
      </c>
      <c r="D1329" s="209">
        <v>43970.564583333333</v>
      </c>
      <c r="E1329" s="209" t="s">
        <v>418</v>
      </c>
      <c r="F1329" t="s">
        <v>85</v>
      </c>
      <c r="G1329" t="s">
        <v>300</v>
      </c>
      <c r="H1329" t="s">
        <v>300</v>
      </c>
      <c r="I1329" t="s">
        <v>306</v>
      </c>
      <c r="J1329" t="s">
        <v>309</v>
      </c>
      <c r="K1329" t="s">
        <v>104</v>
      </c>
      <c r="L1329" t="s">
        <v>93</v>
      </c>
      <c r="S1329" t="s">
        <v>26</v>
      </c>
      <c r="T1329" t="s">
        <v>270</v>
      </c>
      <c r="U1329">
        <v>5</v>
      </c>
      <c r="V1329">
        <v>1</v>
      </c>
      <c r="W1329">
        <v>2</v>
      </c>
      <c r="X1329">
        <v>5</v>
      </c>
      <c r="Y1329">
        <v>5</v>
      </c>
      <c r="Z1329">
        <v>2</v>
      </c>
      <c r="AA1329">
        <v>5</v>
      </c>
      <c r="AB1329">
        <v>1</v>
      </c>
      <c r="AC1329">
        <v>3</v>
      </c>
      <c r="AD1329">
        <v>3</v>
      </c>
      <c r="AG1329">
        <v>2</v>
      </c>
      <c r="AH1329">
        <v>3</v>
      </c>
      <c r="AI1329">
        <v>3</v>
      </c>
      <c r="AJ1329">
        <v>4</v>
      </c>
      <c r="AK1329" t="s">
        <v>26</v>
      </c>
      <c r="AL1329">
        <v>2</v>
      </c>
      <c r="AM1329">
        <v>1</v>
      </c>
      <c r="AN1329" t="s">
        <v>307</v>
      </c>
      <c r="AV1329" s="109" t="s">
        <v>270</v>
      </c>
      <c r="AW1329" t="s">
        <v>270</v>
      </c>
      <c r="AX1329" t="s">
        <v>313</v>
      </c>
      <c r="AY1329">
        <v>3</v>
      </c>
      <c r="AZ1329" s="109">
        <v>4</v>
      </c>
      <c r="BA1329" s="191" t="s">
        <v>311</v>
      </c>
      <c r="BB1329" t="s">
        <v>308</v>
      </c>
      <c r="BD1329">
        <f t="shared" si="98"/>
        <v>1</v>
      </c>
      <c r="BE1329">
        <f t="shared" si="97"/>
        <v>0</v>
      </c>
      <c r="BF1329">
        <f t="shared" si="97"/>
        <v>0</v>
      </c>
      <c r="BG1329">
        <f t="shared" si="97"/>
        <v>0</v>
      </c>
      <c r="BH1329">
        <f t="shared" si="97"/>
        <v>0</v>
      </c>
      <c r="BI1329">
        <f t="shared" si="97"/>
        <v>0</v>
      </c>
      <c r="BJ1329">
        <f t="shared" si="95"/>
        <v>0</v>
      </c>
      <c r="BK1329">
        <f t="shared" si="99"/>
        <v>0</v>
      </c>
      <c r="BL1329">
        <f t="shared" si="99"/>
        <v>0</v>
      </c>
      <c r="BM1329">
        <f t="shared" si="99"/>
        <v>0</v>
      </c>
      <c r="BN1329">
        <f t="shared" si="99"/>
        <v>0</v>
      </c>
      <c r="BO1329">
        <f t="shared" si="99"/>
        <v>1</v>
      </c>
      <c r="BP1329">
        <f t="shared" si="99"/>
        <v>0</v>
      </c>
    </row>
    <row r="1330" spans="3:68" x14ac:dyDescent="0.2">
      <c r="C1330" s="150" t="str">
        <f>IFERROR(VLOOKUP(TABLA!F1330,BLIOTECAS!$C$1:$E$26,3,FALSE),"")</f>
        <v>Ciencias de la Salud</v>
      </c>
      <c r="D1330" s="209">
        <v>43970.564583333333</v>
      </c>
      <c r="E1330" s="209" t="s">
        <v>396</v>
      </c>
      <c r="F1330" t="s">
        <v>106</v>
      </c>
      <c r="G1330" t="s">
        <v>397</v>
      </c>
      <c r="H1330" t="s">
        <v>300</v>
      </c>
      <c r="I1330" t="s">
        <v>306</v>
      </c>
      <c r="J1330" t="s">
        <v>106</v>
      </c>
      <c r="K1330" t="s">
        <v>309</v>
      </c>
      <c r="S1330" t="s">
        <v>26</v>
      </c>
      <c r="T1330" t="s">
        <v>270</v>
      </c>
      <c r="U1330">
        <v>3</v>
      </c>
      <c r="V1330">
        <v>2</v>
      </c>
      <c r="W1330">
        <v>2</v>
      </c>
      <c r="X1330">
        <v>2</v>
      </c>
      <c r="Y1330">
        <v>4</v>
      </c>
      <c r="Z1330">
        <v>3</v>
      </c>
      <c r="AA1330">
        <v>3</v>
      </c>
      <c r="AB1330">
        <v>3</v>
      </c>
      <c r="AC1330">
        <v>4</v>
      </c>
      <c r="AD1330">
        <v>4</v>
      </c>
      <c r="AF1330">
        <v>4</v>
      </c>
      <c r="AG1330">
        <v>4</v>
      </c>
      <c r="AH1330">
        <v>3</v>
      </c>
      <c r="AI1330">
        <v>3</v>
      </c>
      <c r="AJ1330">
        <v>2</v>
      </c>
      <c r="AK1330" t="s">
        <v>26</v>
      </c>
      <c r="AL1330">
        <v>3</v>
      </c>
      <c r="AM1330">
        <v>1</v>
      </c>
      <c r="AN1330" t="s">
        <v>408</v>
      </c>
      <c r="AV1330" s="109" t="s">
        <v>270</v>
      </c>
      <c r="AW1330" t="s">
        <v>26</v>
      </c>
      <c r="AY1330">
        <v>4</v>
      </c>
      <c r="AZ1330" s="109">
        <v>3</v>
      </c>
      <c r="BA1330" s="191" t="s">
        <v>311</v>
      </c>
      <c r="BD1330">
        <f t="shared" si="98"/>
        <v>1</v>
      </c>
      <c r="BE1330">
        <f t="shared" si="97"/>
        <v>0</v>
      </c>
      <c r="BF1330">
        <f t="shared" si="97"/>
        <v>0</v>
      </c>
      <c r="BG1330">
        <f t="shared" si="97"/>
        <v>0</v>
      </c>
      <c r="BH1330">
        <f t="shared" si="97"/>
        <v>0</v>
      </c>
      <c r="BI1330">
        <f t="shared" si="97"/>
        <v>0</v>
      </c>
      <c r="BJ1330">
        <f t="shared" si="95"/>
        <v>1</v>
      </c>
      <c r="BK1330">
        <f t="shared" si="99"/>
        <v>0</v>
      </c>
      <c r="BL1330">
        <f t="shared" si="99"/>
        <v>1</v>
      </c>
      <c r="BM1330">
        <f t="shared" si="99"/>
        <v>1</v>
      </c>
      <c r="BN1330">
        <f t="shared" si="99"/>
        <v>0</v>
      </c>
      <c r="BO1330">
        <f t="shared" si="99"/>
        <v>0</v>
      </c>
      <c r="BP1330">
        <f t="shared" si="99"/>
        <v>0</v>
      </c>
    </row>
    <row r="1331" spans="3:68" x14ac:dyDescent="0.2">
      <c r="C1331" s="150" t="str">
        <f>IFERROR(VLOOKUP(TABLA!F1331,BLIOTECAS!$C$1:$E$26,3,FALSE),"")</f>
        <v>Humanidades</v>
      </c>
      <c r="D1331" s="209">
        <v>43970.564583333333</v>
      </c>
      <c r="E1331" s="209" t="s">
        <v>396</v>
      </c>
      <c r="F1331" t="s">
        <v>89</v>
      </c>
      <c r="G1331" t="s">
        <v>301</v>
      </c>
      <c r="H1331" t="s">
        <v>300</v>
      </c>
      <c r="I1331" t="s">
        <v>321</v>
      </c>
      <c r="J1331" t="s">
        <v>89</v>
      </c>
      <c r="K1331" t="s">
        <v>92</v>
      </c>
      <c r="L1331" t="s">
        <v>221</v>
      </c>
      <c r="S1331" t="s">
        <v>26</v>
      </c>
      <c r="T1331" t="s">
        <v>270</v>
      </c>
      <c r="U1331">
        <v>3</v>
      </c>
      <c r="V1331">
        <v>3</v>
      </c>
      <c r="W1331">
        <v>3</v>
      </c>
      <c r="Y1331">
        <v>3</v>
      </c>
      <c r="Z1331">
        <v>4</v>
      </c>
      <c r="AA1331">
        <v>2</v>
      </c>
      <c r="AC1331">
        <v>3</v>
      </c>
      <c r="AD1331">
        <v>4</v>
      </c>
      <c r="AF1331">
        <v>4</v>
      </c>
      <c r="AG1331">
        <v>4</v>
      </c>
      <c r="AH1331">
        <v>3</v>
      </c>
      <c r="AJ1331">
        <v>4</v>
      </c>
      <c r="AK1331" t="s">
        <v>26</v>
      </c>
      <c r="AM1331">
        <v>4</v>
      </c>
      <c r="AN1331" t="s">
        <v>345</v>
      </c>
      <c r="AV1331" s="109" t="s">
        <v>270</v>
      </c>
      <c r="AW1331" t="s">
        <v>270</v>
      </c>
      <c r="AX1331" t="s">
        <v>313</v>
      </c>
      <c r="AY1331">
        <v>4</v>
      </c>
      <c r="AZ1331" s="109">
        <v>5</v>
      </c>
      <c r="BA1331" s="191" t="s">
        <v>303</v>
      </c>
      <c r="BB1331" t="s">
        <v>308</v>
      </c>
      <c r="BD1331">
        <f t="shared" si="98"/>
        <v>1</v>
      </c>
      <c r="BE1331">
        <f t="shared" si="97"/>
        <v>1</v>
      </c>
      <c r="BF1331">
        <f t="shared" si="97"/>
        <v>0</v>
      </c>
      <c r="BG1331">
        <f t="shared" si="97"/>
        <v>0</v>
      </c>
      <c r="BH1331">
        <f t="shared" si="97"/>
        <v>0</v>
      </c>
      <c r="BI1331">
        <f t="shared" si="97"/>
        <v>0</v>
      </c>
      <c r="BJ1331">
        <f t="shared" si="95"/>
        <v>0</v>
      </c>
      <c r="BK1331">
        <f t="shared" si="99"/>
        <v>0</v>
      </c>
      <c r="BL1331">
        <f t="shared" si="99"/>
        <v>0</v>
      </c>
      <c r="BM1331">
        <f t="shared" si="99"/>
        <v>1</v>
      </c>
      <c r="BN1331">
        <f t="shared" si="99"/>
        <v>0</v>
      </c>
      <c r="BO1331">
        <f t="shared" si="99"/>
        <v>0</v>
      </c>
      <c r="BP1331">
        <f t="shared" si="99"/>
        <v>0</v>
      </c>
    </row>
    <row r="1332" spans="3:68" x14ac:dyDescent="0.2">
      <c r="C1332" s="150" t="str">
        <f>IFERROR(VLOOKUP(TABLA!F1332,BLIOTECAS!$C$1:$E$26,3,FALSE),"")</f>
        <v>Ciencias de la Salud</v>
      </c>
      <c r="D1332" s="209">
        <v>43970.563888888886</v>
      </c>
      <c r="E1332" s="209" t="s">
        <v>396</v>
      </c>
      <c r="F1332" t="s">
        <v>106</v>
      </c>
      <c r="G1332" t="s">
        <v>301</v>
      </c>
      <c r="H1332" t="s">
        <v>300</v>
      </c>
      <c r="I1332" t="s">
        <v>306</v>
      </c>
      <c r="J1332" t="s">
        <v>222</v>
      </c>
      <c r="K1332" t="s">
        <v>106</v>
      </c>
      <c r="L1332" t="s">
        <v>309</v>
      </c>
      <c r="M1332" t="s">
        <v>1013</v>
      </c>
      <c r="S1332" t="s">
        <v>270</v>
      </c>
      <c r="T1332" t="s">
        <v>270</v>
      </c>
      <c r="U1332">
        <v>4</v>
      </c>
      <c r="V1332">
        <v>1</v>
      </c>
      <c r="W1332">
        <v>3</v>
      </c>
      <c r="X1332">
        <v>1</v>
      </c>
      <c r="Y1332">
        <v>5</v>
      </c>
      <c r="Z1332">
        <v>5</v>
      </c>
      <c r="AA1332">
        <v>5</v>
      </c>
      <c r="AB1332">
        <v>2</v>
      </c>
      <c r="AC1332">
        <v>3</v>
      </c>
      <c r="AD1332">
        <v>5</v>
      </c>
      <c r="AF1332">
        <v>4</v>
      </c>
      <c r="AG1332">
        <v>4</v>
      </c>
      <c r="AH1332">
        <v>3</v>
      </c>
      <c r="AI1332">
        <v>3</v>
      </c>
      <c r="AJ1332">
        <v>4</v>
      </c>
      <c r="AK1332" t="s">
        <v>26</v>
      </c>
      <c r="AL1332">
        <v>4</v>
      </c>
      <c r="AM1332">
        <v>3</v>
      </c>
      <c r="AN1332" t="s">
        <v>354</v>
      </c>
      <c r="AV1332" s="109" t="s">
        <v>26</v>
      </c>
      <c r="AW1332" t="s">
        <v>26</v>
      </c>
      <c r="AY1332">
        <v>4</v>
      </c>
      <c r="AZ1332" s="109">
        <v>4</v>
      </c>
      <c r="BA1332" s="191" t="s">
        <v>303</v>
      </c>
      <c r="BB1332" t="s">
        <v>308</v>
      </c>
      <c r="BC1332" t="s">
        <v>1014</v>
      </c>
      <c r="BD1332">
        <f t="shared" si="98"/>
        <v>1</v>
      </c>
      <c r="BE1332">
        <f t="shared" si="97"/>
        <v>0</v>
      </c>
      <c r="BF1332">
        <f t="shared" si="97"/>
        <v>0</v>
      </c>
      <c r="BG1332">
        <f t="shared" si="97"/>
        <v>0</v>
      </c>
      <c r="BH1332">
        <f t="shared" si="97"/>
        <v>0</v>
      </c>
      <c r="BI1332">
        <f t="shared" si="97"/>
        <v>0</v>
      </c>
      <c r="BJ1332">
        <f t="shared" si="95"/>
        <v>1</v>
      </c>
      <c r="BK1332">
        <f t="shared" si="99"/>
        <v>0</v>
      </c>
      <c r="BL1332">
        <f t="shared" si="99"/>
        <v>0</v>
      </c>
      <c r="BM1332">
        <f t="shared" si="99"/>
        <v>1</v>
      </c>
      <c r="BN1332">
        <f t="shared" si="99"/>
        <v>0</v>
      </c>
      <c r="BO1332">
        <f t="shared" si="99"/>
        <v>0</v>
      </c>
      <c r="BP1332">
        <f t="shared" si="99"/>
        <v>0</v>
      </c>
    </row>
    <row r="1333" spans="3:68" x14ac:dyDescent="0.2">
      <c r="C1333" s="150" t="str">
        <f>IFERROR(VLOOKUP(TABLA!F1333,BLIOTECAS!$C$1:$E$26,3,FALSE),"")</f>
        <v>Humanidades</v>
      </c>
      <c r="D1333" s="209">
        <v>43970.563888888886</v>
      </c>
      <c r="E1333" s="209" t="s">
        <v>401</v>
      </c>
      <c r="F1333" t="s">
        <v>104</v>
      </c>
      <c r="G1333" t="s">
        <v>300</v>
      </c>
      <c r="H1333" t="s">
        <v>301</v>
      </c>
      <c r="I1333" t="s">
        <v>306</v>
      </c>
      <c r="J1333" t="s">
        <v>104</v>
      </c>
      <c r="K1333" t="s">
        <v>309</v>
      </c>
      <c r="L1333" t="s">
        <v>92</v>
      </c>
      <c r="S1333" t="s">
        <v>26</v>
      </c>
      <c r="T1333" t="s">
        <v>270</v>
      </c>
      <c r="U1333">
        <v>3</v>
      </c>
      <c r="V1333">
        <v>4</v>
      </c>
      <c r="W1333">
        <v>4</v>
      </c>
      <c r="X1333">
        <v>1</v>
      </c>
      <c r="Y1333">
        <v>1</v>
      </c>
      <c r="Z1333">
        <v>5</v>
      </c>
      <c r="AA1333">
        <v>1</v>
      </c>
      <c r="AB1333">
        <v>2</v>
      </c>
      <c r="AC1333">
        <v>2</v>
      </c>
      <c r="AD1333">
        <v>3</v>
      </c>
      <c r="AF1333">
        <v>4</v>
      </c>
      <c r="AG1333">
        <v>4</v>
      </c>
      <c r="AH1333">
        <v>3</v>
      </c>
      <c r="AI1333">
        <v>4</v>
      </c>
      <c r="AJ1333">
        <v>3</v>
      </c>
      <c r="AK1333" t="s">
        <v>270</v>
      </c>
      <c r="AL1333">
        <v>3</v>
      </c>
      <c r="AM1333">
        <v>3</v>
      </c>
      <c r="AN1333" t="s">
        <v>400</v>
      </c>
      <c r="AV1333" s="109" t="s">
        <v>270</v>
      </c>
      <c r="AW1333" t="s">
        <v>26</v>
      </c>
      <c r="AY1333">
        <v>4</v>
      </c>
      <c r="AZ1333" s="109">
        <v>4</v>
      </c>
      <c r="BA1333" s="191" t="s">
        <v>311</v>
      </c>
      <c r="BB1333" t="s">
        <v>308</v>
      </c>
      <c r="BD1333">
        <f t="shared" si="98"/>
        <v>1</v>
      </c>
      <c r="BE1333">
        <f t="shared" si="97"/>
        <v>0</v>
      </c>
      <c r="BF1333">
        <f t="shared" si="97"/>
        <v>0</v>
      </c>
      <c r="BG1333">
        <f t="shared" si="97"/>
        <v>0</v>
      </c>
      <c r="BH1333">
        <f t="shared" si="97"/>
        <v>0</v>
      </c>
      <c r="BI1333">
        <f t="shared" si="97"/>
        <v>0</v>
      </c>
      <c r="BJ1333">
        <f t="shared" si="95"/>
        <v>0</v>
      </c>
      <c r="BK1333">
        <f t="shared" si="99"/>
        <v>0</v>
      </c>
      <c r="BL1333">
        <f t="shared" si="99"/>
        <v>1</v>
      </c>
      <c r="BM1333">
        <f t="shared" si="99"/>
        <v>1</v>
      </c>
      <c r="BN1333">
        <f t="shared" si="99"/>
        <v>0</v>
      </c>
      <c r="BO1333">
        <f t="shared" si="99"/>
        <v>0</v>
      </c>
      <c r="BP1333">
        <f t="shared" si="99"/>
        <v>0</v>
      </c>
    </row>
    <row r="1334" spans="3:68" x14ac:dyDescent="0.2">
      <c r="C1334" s="150" t="str">
        <f>IFERROR(VLOOKUP(TABLA!F1334,BLIOTECAS!$C$1:$E$26,3,FALSE),"")</f>
        <v>Ciencias Sociales</v>
      </c>
      <c r="D1334" s="209">
        <v>43970.563888888886</v>
      </c>
      <c r="E1334" s="209" t="s">
        <v>396</v>
      </c>
      <c r="F1334" t="s">
        <v>97</v>
      </c>
      <c r="G1334" t="s">
        <v>301</v>
      </c>
      <c r="H1334" t="s">
        <v>300</v>
      </c>
      <c r="I1334" t="s">
        <v>306</v>
      </c>
      <c r="J1334" t="s">
        <v>97</v>
      </c>
      <c r="K1334" t="s">
        <v>225</v>
      </c>
      <c r="L1334" t="s">
        <v>93</v>
      </c>
      <c r="S1334" t="s">
        <v>26</v>
      </c>
      <c r="T1334" t="s">
        <v>270</v>
      </c>
      <c r="U1334">
        <v>3</v>
      </c>
      <c r="V1334">
        <v>1</v>
      </c>
      <c r="W1334">
        <v>3</v>
      </c>
      <c r="X1334">
        <v>1</v>
      </c>
      <c r="Y1334">
        <v>5</v>
      </c>
      <c r="Z1334">
        <v>4</v>
      </c>
      <c r="AA1334">
        <v>5</v>
      </c>
      <c r="AB1334">
        <v>2</v>
      </c>
      <c r="AC1334">
        <v>2</v>
      </c>
      <c r="AD1334">
        <v>3</v>
      </c>
      <c r="AF1334">
        <v>3</v>
      </c>
      <c r="AG1334">
        <v>3</v>
      </c>
      <c r="AH1334">
        <v>3</v>
      </c>
      <c r="AI1334">
        <v>3</v>
      </c>
      <c r="AJ1334">
        <v>4</v>
      </c>
      <c r="AK1334" t="s">
        <v>270</v>
      </c>
      <c r="AL1334">
        <v>4</v>
      </c>
      <c r="AM1334">
        <v>1</v>
      </c>
      <c r="AN1334" t="s">
        <v>483</v>
      </c>
      <c r="AV1334" s="109" t="s">
        <v>270</v>
      </c>
      <c r="AW1334" t="s">
        <v>26</v>
      </c>
      <c r="AY1334">
        <v>3</v>
      </c>
      <c r="AZ1334" s="109">
        <v>3</v>
      </c>
      <c r="BA1334" s="191" t="s">
        <v>319</v>
      </c>
      <c r="BB1334" t="s">
        <v>308</v>
      </c>
      <c r="BD1334">
        <f t="shared" si="98"/>
        <v>1</v>
      </c>
      <c r="BE1334">
        <f t="shared" si="97"/>
        <v>0</v>
      </c>
      <c r="BF1334">
        <f t="shared" si="97"/>
        <v>0</v>
      </c>
      <c r="BG1334">
        <f t="shared" si="97"/>
        <v>0</v>
      </c>
      <c r="BH1334">
        <f t="shared" si="97"/>
        <v>0</v>
      </c>
      <c r="BI1334">
        <f t="shared" si="97"/>
        <v>0</v>
      </c>
      <c r="BJ1334">
        <f t="shared" ref="BJ1334:BJ1397" si="100">IF(IFERROR(FIND(BJ$1,$AN1334,1),0)&lt;&gt;0,1,0)</f>
        <v>1</v>
      </c>
      <c r="BK1334">
        <f t="shared" si="99"/>
        <v>0</v>
      </c>
      <c r="BL1334">
        <f t="shared" si="99"/>
        <v>1</v>
      </c>
      <c r="BM1334">
        <f t="shared" si="99"/>
        <v>0</v>
      </c>
      <c r="BN1334">
        <f t="shared" si="99"/>
        <v>0</v>
      </c>
      <c r="BO1334">
        <f t="shared" si="99"/>
        <v>0</v>
      </c>
      <c r="BP1334">
        <f t="shared" si="99"/>
        <v>0</v>
      </c>
    </row>
    <row r="1335" spans="3:68" x14ac:dyDescent="0.2">
      <c r="C1335" s="150" t="str">
        <f>IFERROR(VLOOKUP(TABLA!F1335,BLIOTECAS!$C$1:$E$26,3,FALSE),"")</f>
        <v>Ciencias de la Salud</v>
      </c>
      <c r="D1335" s="209">
        <v>43970.563888888886</v>
      </c>
      <c r="E1335" s="209" t="s">
        <v>396</v>
      </c>
      <c r="F1335" t="s">
        <v>101</v>
      </c>
      <c r="G1335" t="s">
        <v>305</v>
      </c>
      <c r="H1335" t="s">
        <v>300</v>
      </c>
      <c r="I1335" t="s">
        <v>316</v>
      </c>
      <c r="J1335" t="s">
        <v>101</v>
      </c>
      <c r="K1335" t="s">
        <v>309</v>
      </c>
      <c r="M1335" t="s">
        <v>1015</v>
      </c>
      <c r="S1335" t="s">
        <v>270</v>
      </c>
      <c r="T1335" t="s">
        <v>270</v>
      </c>
      <c r="U1335">
        <v>3</v>
      </c>
      <c r="V1335">
        <v>1</v>
      </c>
      <c r="W1335">
        <v>2</v>
      </c>
      <c r="X1335">
        <v>1</v>
      </c>
      <c r="Y1335">
        <v>5</v>
      </c>
      <c r="Z1335">
        <v>5</v>
      </c>
      <c r="AA1335">
        <v>5</v>
      </c>
      <c r="AB1335">
        <v>2</v>
      </c>
      <c r="AC1335">
        <v>4</v>
      </c>
      <c r="AD1335">
        <v>4</v>
      </c>
      <c r="AF1335">
        <v>4</v>
      </c>
      <c r="AG1335">
        <v>4</v>
      </c>
      <c r="AH1335">
        <v>1</v>
      </c>
      <c r="AI1335">
        <v>2</v>
      </c>
      <c r="AJ1335">
        <v>4</v>
      </c>
      <c r="AK1335" t="s">
        <v>26</v>
      </c>
      <c r="AL1335">
        <v>1</v>
      </c>
      <c r="AM1335">
        <v>1</v>
      </c>
      <c r="AN1335" t="s">
        <v>400</v>
      </c>
      <c r="AV1335" s="109" t="s">
        <v>270</v>
      </c>
      <c r="AW1335" t="s">
        <v>270</v>
      </c>
      <c r="AX1335" t="s">
        <v>337</v>
      </c>
      <c r="AY1335">
        <v>4</v>
      </c>
      <c r="AZ1335" s="109">
        <v>4</v>
      </c>
      <c r="BA1335" s="191" t="s">
        <v>319</v>
      </c>
      <c r="BB1335" t="s">
        <v>317</v>
      </c>
      <c r="BD1335">
        <f t="shared" si="98"/>
        <v>0</v>
      </c>
      <c r="BE1335">
        <f t="shared" si="97"/>
        <v>0</v>
      </c>
      <c r="BF1335">
        <f t="shared" si="97"/>
        <v>0</v>
      </c>
      <c r="BG1335">
        <f t="shared" si="97"/>
        <v>1</v>
      </c>
      <c r="BH1335">
        <f t="shared" si="97"/>
        <v>0</v>
      </c>
      <c r="BI1335">
        <f t="shared" si="97"/>
        <v>0</v>
      </c>
      <c r="BJ1335">
        <f t="shared" si="100"/>
        <v>0</v>
      </c>
      <c r="BK1335">
        <f t="shared" si="99"/>
        <v>0</v>
      </c>
      <c r="BL1335">
        <f t="shared" si="99"/>
        <v>1</v>
      </c>
      <c r="BM1335">
        <f t="shared" si="99"/>
        <v>1</v>
      </c>
      <c r="BN1335">
        <f t="shared" si="99"/>
        <v>0</v>
      </c>
      <c r="BO1335">
        <f t="shared" si="99"/>
        <v>0</v>
      </c>
      <c r="BP1335">
        <f t="shared" si="99"/>
        <v>0</v>
      </c>
    </row>
    <row r="1336" spans="3:68" x14ac:dyDescent="0.2">
      <c r="C1336" s="150" t="str">
        <f>IFERROR(VLOOKUP(TABLA!F1336,BLIOTECAS!$C$1:$E$26,3,FALSE),"")</f>
        <v>Ciencias Experimentales</v>
      </c>
      <c r="D1336" s="209">
        <v>43970.563888888886</v>
      </c>
      <c r="E1336" s="209" t="s">
        <v>396</v>
      </c>
      <c r="F1336" t="s">
        <v>90</v>
      </c>
      <c r="G1336" t="s">
        <v>301</v>
      </c>
      <c r="H1336" t="s">
        <v>300</v>
      </c>
      <c r="I1336" t="s">
        <v>318</v>
      </c>
      <c r="J1336" t="s">
        <v>90</v>
      </c>
      <c r="K1336" t="s">
        <v>98</v>
      </c>
      <c r="L1336" t="s">
        <v>94</v>
      </c>
      <c r="S1336" t="s">
        <v>270</v>
      </c>
      <c r="T1336" t="s">
        <v>270</v>
      </c>
      <c r="U1336">
        <v>5</v>
      </c>
      <c r="V1336">
        <v>2</v>
      </c>
      <c r="W1336">
        <v>5</v>
      </c>
      <c r="X1336">
        <v>1</v>
      </c>
      <c r="Y1336">
        <v>5</v>
      </c>
      <c r="Z1336">
        <v>1</v>
      </c>
      <c r="AA1336">
        <v>5</v>
      </c>
      <c r="AB1336">
        <v>1</v>
      </c>
      <c r="AC1336">
        <v>5</v>
      </c>
      <c r="AD1336">
        <v>5</v>
      </c>
      <c r="AF1336">
        <v>5</v>
      </c>
      <c r="AG1336">
        <v>5</v>
      </c>
      <c r="AH1336">
        <v>5</v>
      </c>
      <c r="AI1336">
        <v>5</v>
      </c>
      <c r="AJ1336">
        <v>5</v>
      </c>
      <c r="AK1336" t="s">
        <v>270</v>
      </c>
      <c r="AL1336">
        <v>5</v>
      </c>
      <c r="AM1336">
        <v>3</v>
      </c>
      <c r="AN1336" t="s">
        <v>354</v>
      </c>
      <c r="AV1336" s="109" t="s">
        <v>26</v>
      </c>
      <c r="AW1336" t="s">
        <v>26</v>
      </c>
      <c r="AY1336">
        <v>5</v>
      </c>
      <c r="AZ1336" s="109">
        <v>5</v>
      </c>
      <c r="BA1336" s="191" t="s">
        <v>311</v>
      </c>
      <c r="BB1336" t="s">
        <v>317</v>
      </c>
      <c r="BD1336">
        <f t="shared" si="98"/>
        <v>0</v>
      </c>
      <c r="BE1336">
        <f t="shared" si="97"/>
        <v>0</v>
      </c>
      <c r="BF1336">
        <f t="shared" si="97"/>
        <v>1</v>
      </c>
      <c r="BG1336">
        <f t="shared" si="97"/>
        <v>0</v>
      </c>
      <c r="BH1336">
        <f t="shared" si="97"/>
        <v>0</v>
      </c>
      <c r="BI1336">
        <f t="shared" si="97"/>
        <v>0</v>
      </c>
      <c r="BJ1336">
        <f t="shared" si="100"/>
        <v>1</v>
      </c>
      <c r="BK1336">
        <f t="shared" si="99"/>
        <v>0</v>
      </c>
      <c r="BL1336">
        <f t="shared" si="99"/>
        <v>0</v>
      </c>
      <c r="BM1336">
        <f t="shared" si="99"/>
        <v>1</v>
      </c>
      <c r="BN1336">
        <f t="shared" si="99"/>
        <v>0</v>
      </c>
      <c r="BO1336">
        <f t="shared" si="99"/>
        <v>0</v>
      </c>
      <c r="BP1336">
        <f t="shared" si="99"/>
        <v>0</v>
      </c>
    </row>
    <row r="1337" spans="3:68" x14ac:dyDescent="0.2">
      <c r="C1337" s="150" t="str">
        <f>IFERROR(VLOOKUP(TABLA!F1337,BLIOTECAS!$C$1:$E$26,3,FALSE),"")</f>
        <v>Ciencias Sociales</v>
      </c>
      <c r="D1337" s="209">
        <v>43970.563888888886</v>
      </c>
      <c r="E1337" s="209" t="s">
        <v>396</v>
      </c>
      <c r="F1337" t="s">
        <v>99</v>
      </c>
      <c r="G1337" t="s">
        <v>397</v>
      </c>
      <c r="H1337" t="s">
        <v>300</v>
      </c>
      <c r="I1337" t="s">
        <v>306</v>
      </c>
      <c r="M1337" t="s">
        <v>1016</v>
      </c>
      <c r="S1337" t="s">
        <v>26</v>
      </c>
      <c r="T1337" t="s">
        <v>26</v>
      </c>
      <c r="U1337">
        <v>4</v>
      </c>
      <c r="V1337">
        <v>1</v>
      </c>
      <c r="W1337">
        <v>3</v>
      </c>
      <c r="X1337">
        <v>4</v>
      </c>
      <c r="Y1337">
        <v>4</v>
      </c>
      <c r="Z1337">
        <v>5</v>
      </c>
      <c r="AA1337">
        <v>5</v>
      </c>
      <c r="AB1337">
        <v>2</v>
      </c>
      <c r="AC1337">
        <v>4</v>
      </c>
      <c r="AD1337">
        <v>5</v>
      </c>
      <c r="AF1337">
        <v>4</v>
      </c>
      <c r="AG1337">
        <v>4</v>
      </c>
      <c r="AH1337">
        <v>5</v>
      </c>
      <c r="AI1337">
        <v>3</v>
      </c>
      <c r="AJ1337">
        <v>4</v>
      </c>
      <c r="AK1337" t="s">
        <v>26</v>
      </c>
      <c r="AL1337">
        <v>4</v>
      </c>
      <c r="AM1337">
        <v>3</v>
      </c>
      <c r="AN1337" t="s">
        <v>408</v>
      </c>
      <c r="AV1337" s="109" t="s">
        <v>26</v>
      </c>
      <c r="AY1337">
        <v>4</v>
      </c>
      <c r="AZ1337" s="109">
        <v>2</v>
      </c>
      <c r="BA1337" s="191" t="s">
        <v>303</v>
      </c>
      <c r="BB1337" t="s">
        <v>304</v>
      </c>
      <c r="BD1337">
        <f t="shared" si="98"/>
        <v>1</v>
      </c>
      <c r="BE1337">
        <f t="shared" si="97"/>
        <v>0</v>
      </c>
      <c r="BF1337">
        <f t="shared" si="97"/>
        <v>0</v>
      </c>
      <c r="BG1337">
        <f t="shared" si="97"/>
        <v>0</v>
      </c>
      <c r="BH1337">
        <f t="shared" si="97"/>
        <v>0</v>
      </c>
      <c r="BI1337">
        <f t="shared" si="97"/>
        <v>0</v>
      </c>
      <c r="BJ1337">
        <f t="shared" si="100"/>
        <v>1</v>
      </c>
      <c r="BK1337">
        <f t="shared" si="99"/>
        <v>0</v>
      </c>
      <c r="BL1337">
        <f t="shared" si="99"/>
        <v>1</v>
      </c>
      <c r="BM1337">
        <f t="shared" si="99"/>
        <v>1</v>
      </c>
      <c r="BN1337">
        <f t="shared" si="99"/>
        <v>0</v>
      </c>
      <c r="BO1337">
        <f t="shared" si="99"/>
        <v>0</v>
      </c>
      <c r="BP1337">
        <f t="shared" si="99"/>
        <v>0</v>
      </c>
    </row>
    <row r="1338" spans="3:68" x14ac:dyDescent="0.2">
      <c r="C1338" s="150" t="str">
        <f>IFERROR(VLOOKUP(TABLA!F1338,BLIOTECAS!$C$1:$E$26,3,FALSE),"")</f>
        <v>Humanidades</v>
      </c>
      <c r="D1338" s="209">
        <v>43970.563888888886</v>
      </c>
      <c r="E1338" s="209" t="s">
        <v>396</v>
      </c>
      <c r="F1338" t="s">
        <v>89</v>
      </c>
      <c r="G1338" t="s">
        <v>300</v>
      </c>
      <c r="H1338" t="s">
        <v>301</v>
      </c>
      <c r="I1338" t="s">
        <v>306</v>
      </c>
      <c r="J1338" t="s">
        <v>89</v>
      </c>
      <c r="K1338" t="s">
        <v>104</v>
      </c>
      <c r="L1338" t="s">
        <v>309</v>
      </c>
      <c r="M1338" t="s">
        <v>1017</v>
      </c>
      <c r="S1338" t="s">
        <v>270</v>
      </c>
      <c r="T1338" t="s">
        <v>270</v>
      </c>
      <c r="U1338">
        <v>4</v>
      </c>
      <c r="V1338">
        <v>4</v>
      </c>
      <c r="W1338">
        <v>3</v>
      </c>
      <c r="X1338">
        <v>4</v>
      </c>
      <c r="Y1338">
        <v>5</v>
      </c>
      <c r="Z1338">
        <v>5</v>
      </c>
      <c r="AA1338">
        <v>5</v>
      </c>
      <c r="AB1338">
        <v>4</v>
      </c>
      <c r="AC1338">
        <v>5</v>
      </c>
      <c r="AD1338">
        <v>4</v>
      </c>
      <c r="AF1338">
        <v>5</v>
      </c>
      <c r="AG1338">
        <v>5</v>
      </c>
      <c r="AH1338">
        <v>5</v>
      </c>
      <c r="AI1338">
        <v>4</v>
      </c>
      <c r="AJ1338">
        <v>4</v>
      </c>
      <c r="AK1338" t="s">
        <v>270</v>
      </c>
      <c r="AL1338">
        <v>4</v>
      </c>
      <c r="AN1338" t="s">
        <v>400</v>
      </c>
      <c r="AV1338" s="109" t="s">
        <v>270</v>
      </c>
      <c r="AW1338" t="s">
        <v>26</v>
      </c>
      <c r="AY1338">
        <v>5</v>
      </c>
      <c r="AZ1338" s="109">
        <v>5</v>
      </c>
      <c r="BA1338" s="191" t="s">
        <v>303</v>
      </c>
      <c r="BB1338" t="s">
        <v>308</v>
      </c>
      <c r="BD1338">
        <f t="shared" si="98"/>
        <v>1</v>
      </c>
      <c r="BE1338">
        <f t="shared" si="97"/>
        <v>0</v>
      </c>
      <c r="BF1338">
        <f t="shared" si="97"/>
        <v>0</v>
      </c>
      <c r="BG1338">
        <f t="shared" si="97"/>
        <v>0</v>
      </c>
      <c r="BH1338">
        <f t="shared" si="97"/>
        <v>0</v>
      </c>
      <c r="BI1338">
        <f t="shared" si="97"/>
        <v>0</v>
      </c>
      <c r="BJ1338">
        <f t="shared" si="100"/>
        <v>0</v>
      </c>
      <c r="BK1338">
        <f t="shared" si="99"/>
        <v>0</v>
      </c>
      <c r="BL1338">
        <f t="shared" si="99"/>
        <v>1</v>
      </c>
      <c r="BM1338">
        <f t="shared" si="99"/>
        <v>1</v>
      </c>
      <c r="BN1338">
        <f t="shared" si="99"/>
        <v>0</v>
      </c>
      <c r="BO1338">
        <f t="shared" si="99"/>
        <v>0</v>
      </c>
      <c r="BP1338">
        <f t="shared" si="99"/>
        <v>0</v>
      </c>
    </row>
    <row r="1339" spans="3:68" x14ac:dyDescent="0.2">
      <c r="C1339" s="150" t="str">
        <f>IFERROR(VLOOKUP(TABLA!F1339,BLIOTECAS!$C$1:$E$26,3,FALSE),"")</f>
        <v>Ciencias Sociales</v>
      </c>
      <c r="D1339" s="209">
        <v>43970.563194444447</v>
      </c>
      <c r="E1339" s="209" t="s">
        <v>396</v>
      </c>
      <c r="F1339" t="s">
        <v>92</v>
      </c>
      <c r="G1339" t="s">
        <v>305</v>
      </c>
      <c r="H1339" t="s">
        <v>300</v>
      </c>
      <c r="I1339" t="s">
        <v>306</v>
      </c>
      <c r="J1339" t="s">
        <v>92</v>
      </c>
      <c r="K1339" t="s">
        <v>309</v>
      </c>
      <c r="L1339" t="s">
        <v>101</v>
      </c>
      <c r="S1339" t="s">
        <v>270</v>
      </c>
      <c r="T1339" t="s">
        <v>270</v>
      </c>
      <c r="U1339">
        <v>5</v>
      </c>
      <c r="V1339">
        <v>1</v>
      </c>
      <c r="W1339">
        <v>1</v>
      </c>
      <c r="X1339">
        <v>5</v>
      </c>
      <c r="Y1339">
        <v>4</v>
      </c>
      <c r="Z1339">
        <v>4</v>
      </c>
      <c r="AA1339">
        <v>4</v>
      </c>
      <c r="AB1339">
        <v>2</v>
      </c>
      <c r="AC1339">
        <v>4</v>
      </c>
      <c r="AD1339">
        <v>4</v>
      </c>
      <c r="AF1339">
        <v>2</v>
      </c>
      <c r="AG1339">
        <v>4</v>
      </c>
      <c r="AH1339">
        <v>3</v>
      </c>
      <c r="AI1339">
        <v>3</v>
      </c>
      <c r="AJ1339">
        <v>4</v>
      </c>
      <c r="AK1339" t="s">
        <v>270</v>
      </c>
      <c r="AL1339">
        <v>3</v>
      </c>
      <c r="AM1339">
        <v>3</v>
      </c>
      <c r="AN1339" t="s">
        <v>345</v>
      </c>
      <c r="AV1339" s="109" t="s">
        <v>26</v>
      </c>
      <c r="AW1339" t="s">
        <v>26</v>
      </c>
      <c r="AY1339">
        <v>4</v>
      </c>
      <c r="AZ1339" s="109">
        <v>4</v>
      </c>
      <c r="BA1339" s="191" t="s">
        <v>311</v>
      </c>
      <c r="BB1339" t="s">
        <v>304</v>
      </c>
      <c r="BD1339">
        <f t="shared" si="98"/>
        <v>1</v>
      </c>
      <c r="BE1339">
        <f t="shared" si="97"/>
        <v>0</v>
      </c>
      <c r="BF1339">
        <f t="shared" si="97"/>
        <v>0</v>
      </c>
      <c r="BG1339">
        <f t="shared" ref="BE1339:BI1390" si="101">IF(IFERROR(FIND(BG$1,$I1339,1),0)&lt;&gt;0,1,0)</f>
        <v>0</v>
      </c>
      <c r="BH1339">
        <f t="shared" si="101"/>
        <v>0</v>
      </c>
      <c r="BI1339">
        <f t="shared" si="101"/>
        <v>0</v>
      </c>
      <c r="BJ1339">
        <f t="shared" si="100"/>
        <v>0</v>
      </c>
      <c r="BK1339">
        <f t="shared" si="99"/>
        <v>0</v>
      </c>
      <c r="BL1339">
        <f t="shared" si="99"/>
        <v>0</v>
      </c>
      <c r="BM1339">
        <f t="shared" si="99"/>
        <v>1</v>
      </c>
      <c r="BN1339">
        <f t="shared" si="99"/>
        <v>0</v>
      </c>
      <c r="BO1339">
        <f t="shared" si="99"/>
        <v>0</v>
      </c>
      <c r="BP1339">
        <f t="shared" si="99"/>
        <v>0</v>
      </c>
    </row>
    <row r="1340" spans="3:68" x14ac:dyDescent="0.2">
      <c r="C1340" s="150" t="str">
        <f>IFERROR(VLOOKUP(TABLA!F1340,BLIOTECAS!$C$1:$E$26,3,FALSE),"")</f>
        <v>Humanidades</v>
      </c>
      <c r="D1340" s="209">
        <v>43970.563194444447</v>
      </c>
      <c r="E1340" s="209" t="s">
        <v>396</v>
      </c>
      <c r="F1340" t="s">
        <v>100</v>
      </c>
      <c r="G1340" t="s">
        <v>397</v>
      </c>
      <c r="H1340" t="s">
        <v>300</v>
      </c>
      <c r="I1340" t="s">
        <v>306</v>
      </c>
      <c r="S1340" t="s">
        <v>26</v>
      </c>
      <c r="T1340" t="s">
        <v>26</v>
      </c>
      <c r="U1340">
        <v>2</v>
      </c>
      <c r="V1340">
        <v>3</v>
      </c>
      <c r="W1340">
        <v>3</v>
      </c>
      <c r="X1340">
        <v>4</v>
      </c>
      <c r="Y1340">
        <v>5</v>
      </c>
      <c r="Z1340">
        <v>5</v>
      </c>
      <c r="AA1340">
        <v>5</v>
      </c>
      <c r="AB1340">
        <v>5</v>
      </c>
      <c r="AC1340">
        <v>2</v>
      </c>
      <c r="AD1340">
        <v>3</v>
      </c>
      <c r="AF1340">
        <v>3</v>
      </c>
      <c r="AG1340">
        <v>4</v>
      </c>
      <c r="AH1340">
        <v>3</v>
      </c>
      <c r="AJ1340">
        <v>2</v>
      </c>
      <c r="AK1340" t="s">
        <v>26</v>
      </c>
      <c r="AL1340">
        <v>3</v>
      </c>
      <c r="AM1340">
        <v>3</v>
      </c>
      <c r="AN1340" t="s">
        <v>400</v>
      </c>
      <c r="AV1340" s="109" t="s">
        <v>26</v>
      </c>
      <c r="AW1340" t="s">
        <v>26</v>
      </c>
      <c r="AY1340">
        <v>3</v>
      </c>
      <c r="AZ1340" s="109">
        <v>3</v>
      </c>
      <c r="BA1340" s="191" t="s">
        <v>319</v>
      </c>
      <c r="BB1340" t="s">
        <v>333</v>
      </c>
      <c r="BD1340">
        <f t="shared" si="98"/>
        <v>1</v>
      </c>
      <c r="BE1340">
        <f t="shared" si="101"/>
        <v>0</v>
      </c>
      <c r="BF1340">
        <f t="shared" si="101"/>
        <v>0</v>
      </c>
      <c r="BG1340">
        <f t="shared" si="101"/>
        <v>0</v>
      </c>
      <c r="BH1340">
        <f t="shared" si="101"/>
        <v>0</v>
      </c>
      <c r="BI1340">
        <f t="shared" si="101"/>
        <v>0</v>
      </c>
      <c r="BJ1340">
        <f t="shared" si="100"/>
        <v>0</v>
      </c>
      <c r="BK1340">
        <f t="shared" si="99"/>
        <v>0</v>
      </c>
      <c r="BL1340">
        <f t="shared" si="99"/>
        <v>1</v>
      </c>
      <c r="BM1340">
        <f t="shared" si="99"/>
        <v>1</v>
      </c>
      <c r="BN1340">
        <f t="shared" si="99"/>
        <v>0</v>
      </c>
      <c r="BO1340">
        <f t="shared" si="99"/>
        <v>0</v>
      </c>
      <c r="BP1340">
        <f t="shared" si="99"/>
        <v>0</v>
      </c>
    </row>
    <row r="1341" spans="3:68" x14ac:dyDescent="0.2">
      <c r="C1341" s="150" t="str">
        <f>IFERROR(VLOOKUP(TABLA!F1341,BLIOTECAS!$C$1:$E$26,3,FALSE),"")</f>
        <v>Humanidades</v>
      </c>
      <c r="D1341" s="209">
        <v>43970.563194444447</v>
      </c>
      <c r="E1341" s="209" t="s">
        <v>401</v>
      </c>
      <c r="F1341" t="s">
        <v>102</v>
      </c>
      <c r="G1341" t="s">
        <v>320</v>
      </c>
      <c r="H1341" t="s">
        <v>305</v>
      </c>
      <c r="I1341" t="s">
        <v>306</v>
      </c>
      <c r="J1341" t="s">
        <v>309</v>
      </c>
      <c r="S1341" t="s">
        <v>26</v>
      </c>
      <c r="T1341" t="s">
        <v>26</v>
      </c>
      <c r="U1341">
        <v>2</v>
      </c>
      <c r="V1341">
        <v>5</v>
      </c>
      <c r="W1341">
        <v>5</v>
      </c>
      <c r="X1341">
        <v>2</v>
      </c>
      <c r="Y1341">
        <v>4</v>
      </c>
      <c r="Z1341">
        <v>4</v>
      </c>
      <c r="AA1341">
        <v>3</v>
      </c>
      <c r="AB1341">
        <v>3</v>
      </c>
      <c r="AC1341">
        <v>4</v>
      </c>
      <c r="AD1341">
        <v>4</v>
      </c>
      <c r="AF1341">
        <v>4</v>
      </c>
      <c r="AG1341">
        <v>4</v>
      </c>
      <c r="AH1341">
        <v>4</v>
      </c>
      <c r="AI1341">
        <v>4</v>
      </c>
      <c r="AJ1341">
        <v>4</v>
      </c>
      <c r="AK1341" t="s">
        <v>270</v>
      </c>
      <c r="AL1341">
        <v>4</v>
      </c>
      <c r="AM1341">
        <v>4</v>
      </c>
      <c r="AN1341" t="s">
        <v>468</v>
      </c>
      <c r="AV1341" s="109" t="s">
        <v>270</v>
      </c>
      <c r="AW1341" t="s">
        <v>270</v>
      </c>
      <c r="AX1341" t="s">
        <v>313</v>
      </c>
      <c r="AY1341">
        <v>4</v>
      </c>
      <c r="AZ1341" s="109">
        <v>4</v>
      </c>
      <c r="BA1341" s="191" t="s">
        <v>311</v>
      </c>
      <c r="BB1341" t="s">
        <v>308</v>
      </c>
      <c r="BD1341">
        <f t="shared" si="98"/>
        <v>1</v>
      </c>
      <c r="BE1341">
        <f t="shared" si="101"/>
        <v>0</v>
      </c>
      <c r="BF1341">
        <f t="shared" si="101"/>
        <v>0</v>
      </c>
      <c r="BG1341">
        <f t="shared" si="101"/>
        <v>0</v>
      </c>
      <c r="BH1341">
        <f t="shared" si="101"/>
        <v>0</v>
      </c>
      <c r="BI1341">
        <f t="shared" si="101"/>
        <v>0</v>
      </c>
      <c r="BJ1341">
        <f t="shared" si="100"/>
        <v>1</v>
      </c>
      <c r="BK1341">
        <f t="shared" si="99"/>
        <v>1</v>
      </c>
      <c r="BL1341">
        <f t="shared" si="99"/>
        <v>1</v>
      </c>
      <c r="BM1341">
        <f t="shared" si="99"/>
        <v>1</v>
      </c>
      <c r="BN1341">
        <f t="shared" si="99"/>
        <v>1</v>
      </c>
      <c r="BO1341">
        <f t="shared" si="99"/>
        <v>0</v>
      </c>
      <c r="BP1341">
        <f t="shared" si="99"/>
        <v>0</v>
      </c>
    </row>
    <row r="1342" spans="3:68" x14ac:dyDescent="0.2">
      <c r="C1342" s="150" t="str">
        <f>IFERROR(VLOOKUP(TABLA!F1342,BLIOTECAS!$C$1:$E$26,3,FALSE),"")</f>
        <v>Ciencias de la Salud</v>
      </c>
      <c r="D1342" s="209">
        <v>43970.563194444447</v>
      </c>
      <c r="E1342" s="209" t="s">
        <v>396</v>
      </c>
      <c r="F1342" t="s">
        <v>101</v>
      </c>
      <c r="G1342" t="s">
        <v>305</v>
      </c>
      <c r="H1342" t="s">
        <v>397</v>
      </c>
      <c r="I1342" t="s">
        <v>526</v>
      </c>
      <c r="J1342" t="s">
        <v>101</v>
      </c>
      <c r="K1342" t="s">
        <v>107</v>
      </c>
      <c r="L1342" t="s">
        <v>309</v>
      </c>
      <c r="S1342" t="s">
        <v>26</v>
      </c>
      <c r="T1342" t="s">
        <v>26</v>
      </c>
      <c r="U1342">
        <v>3</v>
      </c>
      <c r="V1342">
        <v>3</v>
      </c>
      <c r="W1342">
        <v>4</v>
      </c>
      <c r="X1342">
        <v>4</v>
      </c>
      <c r="Y1342">
        <v>3</v>
      </c>
      <c r="Z1342">
        <v>4</v>
      </c>
      <c r="AA1342">
        <v>4</v>
      </c>
      <c r="AB1342">
        <v>3</v>
      </c>
      <c r="AC1342">
        <v>3</v>
      </c>
      <c r="AD1342">
        <v>4</v>
      </c>
      <c r="AF1342">
        <v>4</v>
      </c>
      <c r="AG1342">
        <v>3</v>
      </c>
      <c r="AH1342">
        <v>4</v>
      </c>
      <c r="AI1342">
        <v>3</v>
      </c>
      <c r="AJ1342">
        <v>3</v>
      </c>
      <c r="AK1342" t="s">
        <v>26</v>
      </c>
      <c r="AL1342">
        <v>4</v>
      </c>
      <c r="AM1342">
        <v>2</v>
      </c>
      <c r="AN1342" t="s">
        <v>307</v>
      </c>
      <c r="AV1342" s="109" t="s">
        <v>26</v>
      </c>
      <c r="AW1342" t="s">
        <v>26</v>
      </c>
      <c r="AY1342">
        <v>4</v>
      </c>
      <c r="AZ1342" s="109">
        <v>4</v>
      </c>
      <c r="BA1342" s="191" t="s">
        <v>311</v>
      </c>
      <c r="BB1342" t="s">
        <v>317</v>
      </c>
      <c r="BD1342">
        <f t="shared" si="98"/>
        <v>0</v>
      </c>
      <c r="BE1342">
        <f t="shared" si="101"/>
        <v>1</v>
      </c>
      <c r="BF1342">
        <f t="shared" si="101"/>
        <v>0</v>
      </c>
      <c r="BG1342">
        <f t="shared" si="101"/>
        <v>0</v>
      </c>
      <c r="BH1342">
        <f t="shared" si="101"/>
        <v>1</v>
      </c>
      <c r="BI1342">
        <f t="shared" si="101"/>
        <v>0</v>
      </c>
      <c r="BJ1342">
        <f t="shared" si="100"/>
        <v>0</v>
      </c>
      <c r="BK1342">
        <f t="shared" si="99"/>
        <v>0</v>
      </c>
      <c r="BL1342">
        <f t="shared" si="99"/>
        <v>0</v>
      </c>
      <c r="BM1342">
        <f t="shared" si="99"/>
        <v>0</v>
      </c>
      <c r="BN1342">
        <f t="shared" si="99"/>
        <v>0</v>
      </c>
      <c r="BO1342">
        <f t="shared" si="99"/>
        <v>1</v>
      </c>
      <c r="BP1342">
        <f t="shared" si="99"/>
        <v>0</v>
      </c>
    </row>
    <row r="1343" spans="3:68" x14ac:dyDescent="0.2">
      <c r="C1343" s="150" t="str">
        <f>IFERROR(VLOOKUP(TABLA!F1343,BLIOTECAS!$C$1:$E$26,3,FALSE),"")</f>
        <v>Ciencias Sociales</v>
      </c>
      <c r="D1343" s="209">
        <v>43970.563194444447</v>
      </c>
      <c r="E1343" s="209" t="s">
        <v>396</v>
      </c>
      <c r="F1343" t="s">
        <v>93</v>
      </c>
      <c r="G1343" t="s">
        <v>305</v>
      </c>
      <c r="H1343" t="s">
        <v>320</v>
      </c>
      <c r="I1343" t="s">
        <v>318</v>
      </c>
      <c r="J1343" t="s">
        <v>93</v>
      </c>
      <c r="S1343" t="s">
        <v>26</v>
      </c>
      <c r="T1343" t="s">
        <v>270</v>
      </c>
      <c r="U1343">
        <v>4</v>
      </c>
      <c r="V1343">
        <v>1</v>
      </c>
      <c r="W1343">
        <v>1</v>
      </c>
      <c r="X1343">
        <v>5</v>
      </c>
      <c r="Y1343">
        <v>5</v>
      </c>
      <c r="Z1343">
        <v>1</v>
      </c>
      <c r="AA1343">
        <v>5</v>
      </c>
      <c r="AB1343">
        <v>1</v>
      </c>
      <c r="AC1343">
        <v>4</v>
      </c>
      <c r="AD1343">
        <v>5</v>
      </c>
      <c r="AF1343">
        <v>3</v>
      </c>
      <c r="AH1343">
        <v>4</v>
      </c>
      <c r="AJ1343">
        <v>4</v>
      </c>
      <c r="AK1343" t="s">
        <v>26</v>
      </c>
      <c r="AL1343">
        <v>4</v>
      </c>
      <c r="AN1343" t="s">
        <v>408</v>
      </c>
      <c r="AV1343" s="109" t="s">
        <v>26</v>
      </c>
      <c r="AW1343" t="s">
        <v>26</v>
      </c>
      <c r="AY1343">
        <v>4</v>
      </c>
      <c r="AZ1343" s="109">
        <v>4</v>
      </c>
      <c r="BA1343" s="191" t="s">
        <v>311</v>
      </c>
      <c r="BB1343" t="s">
        <v>308</v>
      </c>
      <c r="BD1343">
        <f t="shared" si="98"/>
        <v>0</v>
      </c>
      <c r="BE1343">
        <f t="shared" si="101"/>
        <v>0</v>
      </c>
      <c r="BF1343">
        <f t="shared" si="101"/>
        <v>1</v>
      </c>
      <c r="BG1343">
        <f t="shared" si="101"/>
        <v>0</v>
      </c>
      <c r="BH1343">
        <f t="shared" si="101"/>
        <v>0</v>
      </c>
      <c r="BI1343">
        <f t="shared" si="101"/>
        <v>0</v>
      </c>
      <c r="BJ1343">
        <f t="shared" si="100"/>
        <v>1</v>
      </c>
      <c r="BK1343">
        <f t="shared" si="99"/>
        <v>0</v>
      </c>
      <c r="BL1343">
        <f t="shared" si="99"/>
        <v>1</v>
      </c>
      <c r="BM1343">
        <f t="shared" si="99"/>
        <v>1</v>
      </c>
      <c r="BN1343">
        <f t="shared" si="99"/>
        <v>0</v>
      </c>
      <c r="BO1343">
        <f t="shared" si="99"/>
        <v>0</v>
      </c>
      <c r="BP1343">
        <f t="shared" si="99"/>
        <v>0</v>
      </c>
    </row>
    <row r="1344" spans="3:68" x14ac:dyDescent="0.2">
      <c r="C1344" s="150" t="str">
        <f>IFERROR(VLOOKUP(TABLA!F1344,BLIOTECAS!$C$1:$E$26,3,FALSE),"")</f>
        <v>Ciencias Sociales</v>
      </c>
      <c r="D1344" s="209">
        <v>43970.563194444447</v>
      </c>
      <c r="E1344" s="209" t="s">
        <v>396</v>
      </c>
      <c r="F1344" t="s">
        <v>99</v>
      </c>
      <c r="G1344" t="s">
        <v>305</v>
      </c>
      <c r="H1344" t="s">
        <v>300</v>
      </c>
      <c r="I1344" t="s">
        <v>315</v>
      </c>
      <c r="J1344" t="s">
        <v>309</v>
      </c>
      <c r="S1344" t="s">
        <v>26</v>
      </c>
      <c r="T1344" t="s">
        <v>26</v>
      </c>
      <c r="U1344">
        <v>5</v>
      </c>
      <c r="V1344">
        <v>2</v>
      </c>
      <c r="W1344">
        <v>4</v>
      </c>
      <c r="X1344">
        <v>5</v>
      </c>
      <c r="Y1344">
        <v>5</v>
      </c>
      <c r="Z1344">
        <v>3</v>
      </c>
      <c r="AA1344">
        <v>5</v>
      </c>
      <c r="AB1344">
        <v>3</v>
      </c>
      <c r="AC1344">
        <v>4</v>
      </c>
      <c r="AD1344">
        <v>4</v>
      </c>
      <c r="AF1344">
        <v>4</v>
      </c>
      <c r="AG1344">
        <v>4</v>
      </c>
      <c r="AH1344">
        <v>4</v>
      </c>
      <c r="AI1344">
        <v>4</v>
      </c>
      <c r="AJ1344">
        <v>4</v>
      </c>
      <c r="AK1344" t="s">
        <v>26</v>
      </c>
      <c r="AL1344">
        <v>3</v>
      </c>
      <c r="AM1344">
        <v>3</v>
      </c>
      <c r="AN1344" t="s">
        <v>434</v>
      </c>
      <c r="AV1344" s="109" t="s">
        <v>26</v>
      </c>
      <c r="AW1344" t="s">
        <v>26</v>
      </c>
      <c r="AY1344">
        <v>5</v>
      </c>
      <c r="AZ1344" s="109">
        <v>5</v>
      </c>
      <c r="BA1344" s="191" t="s">
        <v>311</v>
      </c>
      <c r="BB1344" t="s">
        <v>308</v>
      </c>
      <c r="BD1344">
        <f t="shared" si="98"/>
        <v>0</v>
      </c>
      <c r="BE1344">
        <f t="shared" si="101"/>
        <v>1</v>
      </c>
      <c r="BF1344">
        <f t="shared" si="101"/>
        <v>0</v>
      </c>
      <c r="BG1344">
        <f t="shared" si="101"/>
        <v>0</v>
      </c>
      <c r="BH1344">
        <f t="shared" si="101"/>
        <v>0</v>
      </c>
      <c r="BI1344">
        <f t="shared" si="101"/>
        <v>0</v>
      </c>
      <c r="BJ1344">
        <f t="shared" si="100"/>
        <v>0</v>
      </c>
      <c r="BK1344">
        <f t="shared" si="99"/>
        <v>0</v>
      </c>
      <c r="BL1344">
        <f t="shared" si="99"/>
        <v>0</v>
      </c>
      <c r="BM1344">
        <f t="shared" si="99"/>
        <v>1</v>
      </c>
      <c r="BN1344">
        <f t="shared" si="99"/>
        <v>1</v>
      </c>
      <c r="BO1344">
        <f t="shared" si="99"/>
        <v>0</v>
      </c>
      <c r="BP1344">
        <f t="shared" si="99"/>
        <v>0</v>
      </c>
    </row>
    <row r="1345" spans="3:68" x14ac:dyDescent="0.2">
      <c r="C1345" s="150" t="str">
        <f>IFERROR(VLOOKUP(TABLA!F1345,BLIOTECAS!$C$1:$E$26,3,FALSE),"")</f>
        <v>Ciencias de la Salud</v>
      </c>
      <c r="D1345" s="209">
        <v>43970.563194444447</v>
      </c>
      <c r="E1345" s="209" t="s">
        <v>396</v>
      </c>
      <c r="F1345" t="s">
        <v>224</v>
      </c>
      <c r="G1345" t="s">
        <v>301</v>
      </c>
      <c r="H1345" t="s">
        <v>300</v>
      </c>
      <c r="I1345" t="s">
        <v>526</v>
      </c>
      <c r="J1345" t="s">
        <v>224</v>
      </c>
      <c r="S1345" t="s">
        <v>26</v>
      </c>
      <c r="T1345" t="s">
        <v>26</v>
      </c>
      <c r="U1345">
        <v>3</v>
      </c>
      <c r="V1345">
        <v>1</v>
      </c>
      <c r="W1345">
        <v>1</v>
      </c>
      <c r="X1345">
        <v>1</v>
      </c>
      <c r="Y1345">
        <v>5</v>
      </c>
      <c r="Z1345">
        <v>3</v>
      </c>
      <c r="AA1345">
        <v>5</v>
      </c>
      <c r="AB1345">
        <v>1</v>
      </c>
      <c r="AC1345">
        <v>2</v>
      </c>
      <c r="AD1345">
        <v>3</v>
      </c>
      <c r="AF1345">
        <v>3</v>
      </c>
      <c r="AG1345">
        <v>3</v>
      </c>
      <c r="AH1345">
        <v>4</v>
      </c>
      <c r="AI1345">
        <v>2</v>
      </c>
      <c r="AJ1345">
        <v>4</v>
      </c>
      <c r="AK1345" t="s">
        <v>26</v>
      </c>
      <c r="AL1345">
        <v>4</v>
      </c>
      <c r="AM1345">
        <v>3</v>
      </c>
      <c r="AN1345" t="s">
        <v>400</v>
      </c>
      <c r="AV1345" s="109" t="s">
        <v>26</v>
      </c>
      <c r="AW1345" t="s">
        <v>26</v>
      </c>
      <c r="AY1345">
        <v>5</v>
      </c>
      <c r="AZ1345" s="109">
        <v>5</v>
      </c>
      <c r="BA1345" s="191" t="s">
        <v>311</v>
      </c>
      <c r="BB1345" t="s">
        <v>317</v>
      </c>
      <c r="BD1345">
        <f t="shared" si="98"/>
        <v>0</v>
      </c>
      <c r="BE1345">
        <f t="shared" si="101"/>
        <v>1</v>
      </c>
      <c r="BF1345">
        <f t="shared" si="101"/>
        <v>0</v>
      </c>
      <c r="BG1345">
        <f t="shared" si="101"/>
        <v>0</v>
      </c>
      <c r="BH1345">
        <f t="shared" si="101"/>
        <v>1</v>
      </c>
      <c r="BI1345">
        <f t="shared" si="101"/>
        <v>0</v>
      </c>
      <c r="BJ1345">
        <f t="shared" si="100"/>
        <v>0</v>
      </c>
      <c r="BK1345">
        <f t="shared" si="99"/>
        <v>0</v>
      </c>
      <c r="BL1345">
        <f t="shared" si="99"/>
        <v>1</v>
      </c>
      <c r="BM1345">
        <f t="shared" si="99"/>
        <v>1</v>
      </c>
      <c r="BN1345">
        <f t="shared" si="99"/>
        <v>0</v>
      </c>
      <c r="BO1345">
        <f t="shared" si="99"/>
        <v>0</v>
      </c>
      <c r="BP1345">
        <f t="shared" si="99"/>
        <v>0</v>
      </c>
    </row>
    <row r="1346" spans="3:68" x14ac:dyDescent="0.2">
      <c r="C1346" s="150" t="str">
        <f>IFERROR(VLOOKUP(TABLA!F1346,BLIOTECAS!$C$1:$E$26,3,FALSE),"")</f>
        <v>Ciencias Sociales</v>
      </c>
      <c r="D1346" s="209">
        <v>43970.5625</v>
      </c>
      <c r="E1346" s="209" t="s">
        <v>396</v>
      </c>
      <c r="F1346" t="s">
        <v>93</v>
      </c>
      <c r="G1346" t="s">
        <v>305</v>
      </c>
      <c r="H1346" t="s">
        <v>320</v>
      </c>
      <c r="I1346" t="s">
        <v>306</v>
      </c>
      <c r="J1346" t="s">
        <v>93</v>
      </c>
      <c r="K1346" t="s">
        <v>309</v>
      </c>
      <c r="L1346" t="s">
        <v>221</v>
      </c>
      <c r="S1346" t="s">
        <v>270</v>
      </c>
      <c r="T1346" t="s">
        <v>270</v>
      </c>
      <c r="U1346">
        <v>4</v>
      </c>
      <c r="V1346">
        <v>1</v>
      </c>
      <c r="W1346">
        <v>1</v>
      </c>
      <c r="X1346">
        <v>4</v>
      </c>
      <c r="Y1346">
        <v>5</v>
      </c>
      <c r="Z1346">
        <v>3</v>
      </c>
      <c r="AA1346">
        <v>5</v>
      </c>
      <c r="AB1346">
        <v>1</v>
      </c>
      <c r="AC1346">
        <v>1</v>
      </c>
      <c r="AD1346">
        <v>2</v>
      </c>
      <c r="AF1346">
        <v>1</v>
      </c>
      <c r="AG1346">
        <v>3</v>
      </c>
      <c r="AH1346">
        <v>2</v>
      </c>
      <c r="AI1346">
        <v>1</v>
      </c>
      <c r="AJ1346">
        <v>2</v>
      </c>
      <c r="AK1346" t="s">
        <v>26</v>
      </c>
      <c r="AL1346">
        <v>3</v>
      </c>
      <c r="AM1346">
        <v>2</v>
      </c>
      <c r="AN1346" t="s">
        <v>438</v>
      </c>
      <c r="AV1346" s="109" t="s">
        <v>26</v>
      </c>
      <c r="AW1346" t="s">
        <v>26</v>
      </c>
      <c r="AY1346">
        <v>3</v>
      </c>
      <c r="AZ1346" s="109">
        <v>3</v>
      </c>
      <c r="BA1346" s="191" t="s">
        <v>319</v>
      </c>
      <c r="BB1346" t="s">
        <v>333</v>
      </c>
      <c r="BD1346">
        <f t="shared" si="98"/>
        <v>1</v>
      </c>
      <c r="BE1346">
        <f t="shared" si="101"/>
        <v>0</v>
      </c>
      <c r="BF1346">
        <f t="shared" si="101"/>
        <v>0</v>
      </c>
      <c r="BG1346">
        <f t="shared" si="101"/>
        <v>0</v>
      </c>
      <c r="BH1346">
        <f t="shared" si="101"/>
        <v>0</v>
      </c>
      <c r="BI1346">
        <f t="shared" si="101"/>
        <v>0</v>
      </c>
      <c r="BJ1346">
        <f t="shared" si="100"/>
        <v>1</v>
      </c>
      <c r="BK1346">
        <f t="shared" si="99"/>
        <v>1</v>
      </c>
      <c r="BL1346">
        <f t="shared" si="99"/>
        <v>0</v>
      </c>
      <c r="BM1346">
        <f t="shared" si="99"/>
        <v>1</v>
      </c>
      <c r="BN1346">
        <f t="shared" si="99"/>
        <v>0</v>
      </c>
      <c r="BO1346">
        <f t="shared" si="99"/>
        <v>0</v>
      </c>
      <c r="BP1346">
        <f t="shared" si="99"/>
        <v>0</v>
      </c>
    </row>
    <row r="1347" spans="3:68" x14ac:dyDescent="0.2">
      <c r="C1347" s="150" t="str">
        <f>IFERROR(VLOOKUP(TABLA!F1347,BLIOTECAS!$C$1:$E$26,3,FALSE),"")</f>
        <v>Humanidades</v>
      </c>
      <c r="D1347" s="209">
        <v>43970.5625</v>
      </c>
      <c r="E1347" s="209" t="s">
        <v>396</v>
      </c>
      <c r="F1347" t="s">
        <v>104</v>
      </c>
      <c r="G1347" t="s">
        <v>305</v>
      </c>
      <c r="H1347" t="s">
        <v>305</v>
      </c>
      <c r="I1347" t="s">
        <v>327</v>
      </c>
      <c r="J1347" t="s">
        <v>104</v>
      </c>
      <c r="K1347" t="s">
        <v>309</v>
      </c>
      <c r="S1347" t="s">
        <v>270</v>
      </c>
      <c r="T1347" t="s">
        <v>270</v>
      </c>
      <c r="U1347">
        <v>5</v>
      </c>
      <c r="V1347">
        <v>5</v>
      </c>
      <c r="W1347">
        <v>4</v>
      </c>
      <c r="X1347">
        <v>2</v>
      </c>
      <c r="Y1347">
        <v>5</v>
      </c>
      <c r="Z1347">
        <v>4</v>
      </c>
      <c r="AA1347">
        <v>5</v>
      </c>
      <c r="AB1347">
        <v>1</v>
      </c>
      <c r="AC1347">
        <v>5</v>
      </c>
      <c r="AD1347">
        <v>3</v>
      </c>
      <c r="AF1347">
        <v>5</v>
      </c>
      <c r="AG1347">
        <v>5</v>
      </c>
      <c r="AH1347">
        <v>4</v>
      </c>
      <c r="AI1347">
        <v>5</v>
      </c>
      <c r="AJ1347">
        <v>3</v>
      </c>
      <c r="AK1347" t="s">
        <v>26</v>
      </c>
      <c r="AL1347">
        <v>5</v>
      </c>
      <c r="AM1347">
        <v>5</v>
      </c>
      <c r="AN1347" t="s">
        <v>345</v>
      </c>
      <c r="AV1347" s="109" t="s">
        <v>270</v>
      </c>
      <c r="AW1347" t="s">
        <v>26</v>
      </c>
      <c r="AY1347">
        <v>4</v>
      </c>
      <c r="AZ1347" s="109">
        <v>5</v>
      </c>
      <c r="BA1347" s="191" t="s">
        <v>303</v>
      </c>
      <c r="BB1347" t="s">
        <v>304</v>
      </c>
      <c r="BD1347">
        <f t="shared" si="98"/>
        <v>1</v>
      </c>
      <c r="BE1347">
        <f t="shared" si="101"/>
        <v>0</v>
      </c>
      <c r="BF1347">
        <f t="shared" si="101"/>
        <v>1</v>
      </c>
      <c r="BG1347">
        <f t="shared" si="101"/>
        <v>0</v>
      </c>
      <c r="BH1347">
        <f t="shared" si="101"/>
        <v>0</v>
      </c>
      <c r="BI1347">
        <f t="shared" si="101"/>
        <v>0</v>
      </c>
      <c r="BJ1347">
        <f t="shared" si="100"/>
        <v>0</v>
      </c>
      <c r="BK1347">
        <f t="shared" si="99"/>
        <v>0</v>
      </c>
      <c r="BL1347">
        <f t="shared" si="99"/>
        <v>0</v>
      </c>
      <c r="BM1347">
        <f t="shared" si="99"/>
        <v>1</v>
      </c>
      <c r="BN1347">
        <f t="shared" si="99"/>
        <v>0</v>
      </c>
      <c r="BO1347">
        <f t="shared" si="99"/>
        <v>0</v>
      </c>
      <c r="BP1347">
        <f t="shared" si="99"/>
        <v>0</v>
      </c>
    </row>
    <row r="1348" spans="3:68" x14ac:dyDescent="0.2">
      <c r="C1348" s="150" t="str">
        <f>IFERROR(VLOOKUP(TABLA!F1348,BLIOTECAS!$C$1:$E$26,3,FALSE),"")</f>
        <v>Ciencias de la Salud</v>
      </c>
      <c r="D1348" s="209">
        <v>43970.5625</v>
      </c>
      <c r="E1348" s="209" t="s">
        <v>396</v>
      </c>
      <c r="F1348" t="s">
        <v>222</v>
      </c>
      <c r="G1348" t="s">
        <v>301</v>
      </c>
      <c r="H1348" t="s">
        <v>305</v>
      </c>
      <c r="I1348" t="s">
        <v>306</v>
      </c>
      <c r="J1348" t="s">
        <v>222</v>
      </c>
      <c r="K1348" t="s">
        <v>309</v>
      </c>
      <c r="L1348" t="s">
        <v>106</v>
      </c>
      <c r="S1348" t="s">
        <v>26</v>
      </c>
      <c r="T1348" t="s">
        <v>270</v>
      </c>
      <c r="U1348">
        <v>4</v>
      </c>
      <c r="V1348">
        <v>5</v>
      </c>
      <c r="W1348">
        <v>4</v>
      </c>
      <c r="X1348">
        <v>4</v>
      </c>
      <c r="Y1348">
        <v>4</v>
      </c>
      <c r="Z1348">
        <v>4</v>
      </c>
      <c r="AA1348">
        <v>2</v>
      </c>
      <c r="AB1348">
        <v>1</v>
      </c>
      <c r="AC1348">
        <v>5</v>
      </c>
      <c r="AD1348">
        <v>5</v>
      </c>
      <c r="AF1348">
        <v>5</v>
      </c>
      <c r="AG1348">
        <v>5</v>
      </c>
      <c r="AH1348">
        <v>5</v>
      </c>
      <c r="AI1348">
        <v>5</v>
      </c>
      <c r="AJ1348">
        <v>5</v>
      </c>
      <c r="AK1348" t="s">
        <v>270</v>
      </c>
      <c r="AL1348">
        <v>5</v>
      </c>
      <c r="AM1348">
        <v>3</v>
      </c>
      <c r="AN1348" t="s">
        <v>307</v>
      </c>
      <c r="AV1348" s="109" t="s">
        <v>270</v>
      </c>
      <c r="AW1348" t="s">
        <v>270</v>
      </c>
      <c r="AX1348" t="s">
        <v>25</v>
      </c>
      <c r="AY1348">
        <v>5</v>
      </c>
      <c r="AZ1348" s="109">
        <v>5</v>
      </c>
      <c r="BA1348" s="191" t="s">
        <v>303</v>
      </c>
      <c r="BB1348" t="s">
        <v>304</v>
      </c>
      <c r="BD1348">
        <f t="shared" si="98"/>
        <v>1</v>
      </c>
      <c r="BE1348">
        <f t="shared" si="101"/>
        <v>0</v>
      </c>
      <c r="BF1348">
        <f t="shared" si="101"/>
        <v>0</v>
      </c>
      <c r="BG1348">
        <f t="shared" si="101"/>
        <v>0</v>
      </c>
      <c r="BH1348">
        <f t="shared" si="101"/>
        <v>0</v>
      </c>
      <c r="BI1348">
        <f t="shared" si="101"/>
        <v>0</v>
      </c>
      <c r="BJ1348">
        <f t="shared" si="100"/>
        <v>0</v>
      </c>
      <c r="BK1348">
        <f t="shared" si="99"/>
        <v>0</v>
      </c>
      <c r="BL1348">
        <f t="shared" si="99"/>
        <v>0</v>
      </c>
      <c r="BM1348">
        <f t="shared" si="99"/>
        <v>0</v>
      </c>
      <c r="BN1348">
        <f t="shared" si="99"/>
        <v>0</v>
      </c>
      <c r="BO1348">
        <f t="shared" si="99"/>
        <v>1</v>
      </c>
      <c r="BP1348">
        <f t="shared" si="99"/>
        <v>0</v>
      </c>
    </row>
    <row r="1349" spans="3:68" x14ac:dyDescent="0.2">
      <c r="C1349" s="150" t="str">
        <f>IFERROR(VLOOKUP(TABLA!F1349,BLIOTECAS!$C$1:$E$26,3,FALSE),"")</f>
        <v>Ciencias Experimentales</v>
      </c>
      <c r="D1349" s="209">
        <v>43970.5625</v>
      </c>
      <c r="E1349" s="209" t="s">
        <v>396</v>
      </c>
      <c r="F1349" t="s">
        <v>98</v>
      </c>
      <c r="G1349" t="s">
        <v>301</v>
      </c>
      <c r="H1349" t="s">
        <v>300</v>
      </c>
      <c r="I1349" t="s">
        <v>316</v>
      </c>
      <c r="J1349" t="s">
        <v>98</v>
      </c>
      <c r="S1349" t="s">
        <v>26</v>
      </c>
      <c r="T1349" t="s">
        <v>270</v>
      </c>
      <c r="U1349">
        <v>4</v>
      </c>
      <c r="V1349">
        <v>1</v>
      </c>
      <c r="W1349">
        <v>3</v>
      </c>
      <c r="X1349">
        <v>1</v>
      </c>
      <c r="Y1349">
        <v>5</v>
      </c>
      <c r="Z1349">
        <v>4</v>
      </c>
      <c r="AA1349">
        <v>4</v>
      </c>
      <c r="AB1349">
        <v>1</v>
      </c>
      <c r="AC1349">
        <v>3</v>
      </c>
      <c r="AD1349">
        <v>2</v>
      </c>
      <c r="AF1349">
        <v>4</v>
      </c>
      <c r="AG1349">
        <v>5</v>
      </c>
      <c r="AH1349">
        <v>2</v>
      </c>
      <c r="AI1349">
        <v>3</v>
      </c>
      <c r="AJ1349">
        <v>3</v>
      </c>
      <c r="AK1349" t="s">
        <v>270</v>
      </c>
      <c r="AL1349">
        <v>4</v>
      </c>
      <c r="AM1349">
        <v>3</v>
      </c>
      <c r="AN1349" t="s">
        <v>325</v>
      </c>
      <c r="AV1349" s="109" t="s">
        <v>270</v>
      </c>
      <c r="AW1349" t="s">
        <v>26</v>
      </c>
      <c r="AY1349">
        <v>3</v>
      </c>
      <c r="AZ1349" s="109">
        <v>4</v>
      </c>
      <c r="BA1349" s="191" t="s">
        <v>319</v>
      </c>
      <c r="BB1349" t="s">
        <v>308</v>
      </c>
      <c r="BC1349" t="s">
        <v>1018</v>
      </c>
      <c r="BD1349">
        <f t="shared" si="98"/>
        <v>0</v>
      </c>
      <c r="BE1349">
        <f t="shared" si="101"/>
        <v>0</v>
      </c>
      <c r="BF1349">
        <f t="shared" si="101"/>
        <v>0</v>
      </c>
      <c r="BG1349">
        <f t="shared" si="101"/>
        <v>1</v>
      </c>
      <c r="BH1349">
        <f t="shared" si="101"/>
        <v>0</v>
      </c>
      <c r="BI1349">
        <f t="shared" si="101"/>
        <v>0</v>
      </c>
      <c r="BJ1349">
        <f t="shared" si="100"/>
        <v>1</v>
      </c>
      <c r="BK1349">
        <f t="shared" si="99"/>
        <v>0</v>
      </c>
      <c r="BL1349">
        <f t="shared" si="99"/>
        <v>0</v>
      </c>
      <c r="BM1349">
        <f t="shared" si="99"/>
        <v>0</v>
      </c>
      <c r="BN1349">
        <f t="shared" si="99"/>
        <v>0</v>
      </c>
      <c r="BO1349">
        <f t="shared" si="99"/>
        <v>0</v>
      </c>
      <c r="BP1349">
        <f t="shared" si="99"/>
        <v>0</v>
      </c>
    </row>
    <row r="1350" spans="3:68" x14ac:dyDescent="0.2">
      <c r="C1350" s="150" t="str">
        <f>IFERROR(VLOOKUP(TABLA!F1350,BLIOTECAS!$C$1:$E$26,3,FALSE),"")</f>
        <v>Ciencias de la Salud</v>
      </c>
      <c r="D1350" s="209">
        <v>43970.5625</v>
      </c>
      <c r="E1350" s="209" t="s">
        <v>396</v>
      </c>
      <c r="F1350" t="s">
        <v>222</v>
      </c>
      <c r="G1350" t="s">
        <v>300</v>
      </c>
      <c r="H1350" t="s">
        <v>320</v>
      </c>
      <c r="I1350" t="s">
        <v>318</v>
      </c>
      <c r="J1350" t="s">
        <v>222</v>
      </c>
      <c r="K1350" t="s">
        <v>106</v>
      </c>
      <c r="S1350" t="s">
        <v>26</v>
      </c>
      <c r="T1350" t="s">
        <v>270</v>
      </c>
      <c r="U1350">
        <v>3</v>
      </c>
      <c r="V1350">
        <v>1</v>
      </c>
      <c r="W1350">
        <v>2</v>
      </c>
      <c r="X1350">
        <v>3</v>
      </c>
      <c r="Y1350">
        <v>5</v>
      </c>
      <c r="Z1350">
        <v>2</v>
      </c>
      <c r="AA1350">
        <v>2</v>
      </c>
      <c r="AB1350">
        <v>1</v>
      </c>
      <c r="AC1350">
        <v>4</v>
      </c>
      <c r="AD1350">
        <v>2</v>
      </c>
      <c r="AF1350">
        <v>4</v>
      </c>
      <c r="AG1350">
        <v>3</v>
      </c>
      <c r="AH1350">
        <v>2</v>
      </c>
      <c r="AI1350">
        <v>3</v>
      </c>
      <c r="AJ1350">
        <v>4</v>
      </c>
      <c r="AK1350" t="s">
        <v>26</v>
      </c>
      <c r="AL1350">
        <v>4</v>
      </c>
      <c r="AM1350">
        <v>1</v>
      </c>
      <c r="AN1350" t="s">
        <v>400</v>
      </c>
      <c r="AV1350" s="109" t="s">
        <v>26</v>
      </c>
      <c r="AW1350" t="s">
        <v>26</v>
      </c>
      <c r="AY1350">
        <v>4</v>
      </c>
      <c r="AZ1350" s="109">
        <v>5</v>
      </c>
      <c r="BA1350" s="191" t="s">
        <v>311</v>
      </c>
      <c r="BB1350" t="s">
        <v>317</v>
      </c>
      <c r="BD1350">
        <f t="shared" si="98"/>
        <v>0</v>
      </c>
      <c r="BE1350">
        <f t="shared" si="101"/>
        <v>0</v>
      </c>
      <c r="BF1350">
        <f t="shared" si="101"/>
        <v>1</v>
      </c>
      <c r="BG1350">
        <f t="shared" si="101"/>
        <v>0</v>
      </c>
      <c r="BH1350">
        <f t="shared" si="101"/>
        <v>0</v>
      </c>
      <c r="BI1350">
        <f t="shared" si="101"/>
        <v>0</v>
      </c>
      <c r="BJ1350">
        <f t="shared" si="100"/>
        <v>0</v>
      </c>
      <c r="BK1350">
        <f t="shared" si="99"/>
        <v>0</v>
      </c>
      <c r="BL1350">
        <f t="shared" si="99"/>
        <v>1</v>
      </c>
      <c r="BM1350">
        <f t="shared" si="99"/>
        <v>1</v>
      </c>
      <c r="BN1350">
        <f t="shared" si="99"/>
        <v>0</v>
      </c>
      <c r="BO1350">
        <f t="shared" si="99"/>
        <v>0</v>
      </c>
      <c r="BP1350">
        <f t="shared" si="99"/>
        <v>0</v>
      </c>
    </row>
    <row r="1351" spans="3:68" x14ac:dyDescent="0.2">
      <c r="C1351" s="150" t="str">
        <f>IFERROR(VLOOKUP(TABLA!F1351,BLIOTECAS!$C$1:$E$26,3,FALSE),"")</f>
        <v>Ciencias Experimentales</v>
      </c>
      <c r="D1351" s="209">
        <v>43970.561805555553</v>
      </c>
      <c r="E1351" s="209" t="s">
        <v>396</v>
      </c>
      <c r="F1351" t="s">
        <v>94</v>
      </c>
      <c r="G1351" t="s">
        <v>305</v>
      </c>
      <c r="H1351" t="s">
        <v>300</v>
      </c>
      <c r="I1351" t="s">
        <v>306</v>
      </c>
      <c r="J1351" t="s">
        <v>94</v>
      </c>
      <c r="K1351" t="s">
        <v>98</v>
      </c>
      <c r="S1351" t="s">
        <v>270</v>
      </c>
      <c r="U1351">
        <v>4</v>
      </c>
      <c r="V1351">
        <v>3</v>
      </c>
      <c r="W1351">
        <v>3</v>
      </c>
      <c r="X1351">
        <v>3</v>
      </c>
      <c r="Y1351">
        <v>4</v>
      </c>
      <c r="Z1351">
        <v>4</v>
      </c>
      <c r="AA1351">
        <v>4</v>
      </c>
      <c r="AB1351">
        <v>3</v>
      </c>
      <c r="AC1351">
        <v>5</v>
      </c>
      <c r="AD1351">
        <v>5</v>
      </c>
      <c r="AF1351">
        <v>5</v>
      </c>
      <c r="AG1351">
        <v>5</v>
      </c>
      <c r="AH1351">
        <v>5</v>
      </c>
      <c r="AI1351">
        <v>5</v>
      </c>
      <c r="AJ1351">
        <v>5</v>
      </c>
      <c r="AK1351" t="s">
        <v>26</v>
      </c>
      <c r="AL1351">
        <v>5</v>
      </c>
      <c r="AM1351">
        <v>4</v>
      </c>
      <c r="AN1351" t="s">
        <v>307</v>
      </c>
      <c r="AV1351" s="109" t="s">
        <v>270</v>
      </c>
      <c r="AW1351" t="s">
        <v>26</v>
      </c>
      <c r="AY1351">
        <v>5</v>
      </c>
      <c r="AZ1351" s="109">
        <v>3</v>
      </c>
      <c r="BA1351" s="191" t="s">
        <v>311</v>
      </c>
      <c r="BB1351" t="s">
        <v>308</v>
      </c>
      <c r="BD1351">
        <f t="shared" si="98"/>
        <v>1</v>
      </c>
      <c r="BE1351">
        <f t="shared" si="101"/>
        <v>0</v>
      </c>
      <c r="BF1351">
        <f t="shared" si="101"/>
        <v>0</v>
      </c>
      <c r="BG1351">
        <f t="shared" si="101"/>
        <v>0</v>
      </c>
      <c r="BH1351">
        <f t="shared" si="101"/>
        <v>0</v>
      </c>
      <c r="BI1351">
        <f t="shared" si="101"/>
        <v>0</v>
      </c>
      <c r="BJ1351">
        <f t="shared" si="100"/>
        <v>0</v>
      </c>
      <c r="BK1351">
        <f t="shared" si="99"/>
        <v>0</v>
      </c>
      <c r="BL1351">
        <f t="shared" si="99"/>
        <v>0</v>
      </c>
      <c r="BM1351">
        <f t="shared" si="99"/>
        <v>0</v>
      </c>
      <c r="BN1351">
        <f t="shared" si="99"/>
        <v>0</v>
      </c>
      <c r="BO1351">
        <f t="shared" si="99"/>
        <v>1</v>
      </c>
      <c r="BP1351">
        <f t="shared" si="99"/>
        <v>0</v>
      </c>
    </row>
    <row r="1352" spans="3:68" x14ac:dyDescent="0.2">
      <c r="C1352" s="150" t="str">
        <f>IFERROR(VLOOKUP(TABLA!F1352,BLIOTECAS!$C$1:$E$26,3,FALSE),"")</f>
        <v>Ciencias Experimentales</v>
      </c>
      <c r="D1352" s="209">
        <v>43970.561805555553</v>
      </c>
      <c r="E1352" s="209" t="s">
        <v>418</v>
      </c>
      <c r="F1352" t="s">
        <v>94</v>
      </c>
      <c r="G1352" t="s">
        <v>300</v>
      </c>
      <c r="H1352" t="s">
        <v>300</v>
      </c>
      <c r="I1352" t="s">
        <v>315</v>
      </c>
      <c r="J1352" t="s">
        <v>94</v>
      </c>
      <c r="K1352" t="s">
        <v>310</v>
      </c>
      <c r="M1352" t="s">
        <v>1019</v>
      </c>
      <c r="S1352" t="s">
        <v>26</v>
      </c>
      <c r="T1352" t="s">
        <v>26</v>
      </c>
      <c r="U1352">
        <v>1</v>
      </c>
      <c r="V1352">
        <v>4</v>
      </c>
      <c r="W1352">
        <v>1</v>
      </c>
      <c r="X1352">
        <v>2</v>
      </c>
      <c r="Y1352">
        <v>3</v>
      </c>
      <c r="Z1352">
        <v>5</v>
      </c>
      <c r="AA1352">
        <v>2</v>
      </c>
      <c r="AB1352">
        <v>2</v>
      </c>
      <c r="AC1352">
        <v>4</v>
      </c>
      <c r="AD1352">
        <v>4</v>
      </c>
      <c r="AF1352">
        <v>4</v>
      </c>
      <c r="AG1352">
        <v>5</v>
      </c>
      <c r="AH1352">
        <v>4</v>
      </c>
      <c r="AI1352">
        <v>1</v>
      </c>
      <c r="AJ1352">
        <v>1</v>
      </c>
      <c r="AK1352" t="s">
        <v>26</v>
      </c>
      <c r="AL1352">
        <v>4</v>
      </c>
      <c r="AM1352">
        <v>1</v>
      </c>
      <c r="AN1352" t="s">
        <v>406</v>
      </c>
      <c r="AV1352" s="109" t="s">
        <v>26</v>
      </c>
      <c r="AW1352" t="s">
        <v>26</v>
      </c>
      <c r="AY1352">
        <v>5</v>
      </c>
      <c r="AZ1352" s="109">
        <v>5</v>
      </c>
      <c r="BA1352" s="191" t="s">
        <v>311</v>
      </c>
      <c r="BB1352" t="s">
        <v>308</v>
      </c>
      <c r="BD1352">
        <f t="shared" si="98"/>
        <v>0</v>
      </c>
      <c r="BE1352">
        <f t="shared" si="101"/>
        <v>1</v>
      </c>
      <c r="BF1352">
        <f t="shared" si="101"/>
        <v>0</v>
      </c>
      <c r="BG1352">
        <f t="shared" si="101"/>
        <v>0</v>
      </c>
      <c r="BH1352">
        <f t="shared" si="101"/>
        <v>0</v>
      </c>
      <c r="BI1352">
        <f t="shared" si="101"/>
        <v>0</v>
      </c>
      <c r="BJ1352">
        <f t="shared" si="100"/>
        <v>1</v>
      </c>
      <c r="BK1352">
        <f t="shared" si="99"/>
        <v>1</v>
      </c>
      <c r="BL1352">
        <f t="shared" si="99"/>
        <v>1</v>
      </c>
      <c r="BM1352">
        <f t="shared" si="99"/>
        <v>0</v>
      </c>
      <c r="BN1352">
        <f t="shared" si="99"/>
        <v>1</v>
      </c>
      <c r="BO1352">
        <f t="shared" si="99"/>
        <v>0</v>
      </c>
      <c r="BP1352">
        <f t="shared" si="99"/>
        <v>0</v>
      </c>
    </row>
    <row r="1353" spans="3:68" x14ac:dyDescent="0.2">
      <c r="C1353" s="150" t="str">
        <f>IFERROR(VLOOKUP(TABLA!F1353,BLIOTECAS!$C$1:$E$26,3,FALSE),"")</f>
        <v>Humanidades</v>
      </c>
      <c r="D1353" s="209">
        <v>43970.561805555553</v>
      </c>
      <c r="E1353" s="209" t="s">
        <v>396</v>
      </c>
      <c r="F1353" t="s">
        <v>102</v>
      </c>
      <c r="G1353" t="s">
        <v>305</v>
      </c>
      <c r="H1353" t="s">
        <v>300</v>
      </c>
      <c r="I1353" t="s">
        <v>318</v>
      </c>
      <c r="J1353" t="s">
        <v>309</v>
      </c>
      <c r="K1353" t="s">
        <v>310</v>
      </c>
      <c r="L1353" t="s">
        <v>104</v>
      </c>
      <c r="S1353" t="s">
        <v>26</v>
      </c>
      <c r="T1353" t="s">
        <v>270</v>
      </c>
      <c r="U1353">
        <v>4</v>
      </c>
      <c r="V1353">
        <v>2</v>
      </c>
      <c r="W1353">
        <v>3</v>
      </c>
      <c r="X1353">
        <v>5</v>
      </c>
      <c r="Y1353">
        <v>5</v>
      </c>
      <c r="Z1353">
        <v>4</v>
      </c>
      <c r="AA1353">
        <v>2</v>
      </c>
      <c r="AB1353">
        <v>1</v>
      </c>
      <c r="AC1353">
        <v>4</v>
      </c>
      <c r="AD1353">
        <v>4</v>
      </c>
      <c r="AF1353">
        <v>5</v>
      </c>
      <c r="AG1353">
        <v>4</v>
      </c>
      <c r="AH1353">
        <v>5</v>
      </c>
      <c r="AI1353">
        <v>3</v>
      </c>
      <c r="AJ1353">
        <v>4</v>
      </c>
      <c r="AK1353" t="s">
        <v>26</v>
      </c>
      <c r="AL1353">
        <v>5</v>
      </c>
      <c r="AM1353">
        <v>3</v>
      </c>
      <c r="AN1353" t="s">
        <v>424</v>
      </c>
      <c r="AV1353" s="109" t="s">
        <v>26</v>
      </c>
      <c r="AW1353" t="s">
        <v>26</v>
      </c>
      <c r="AY1353">
        <v>3</v>
      </c>
      <c r="AZ1353" s="109">
        <v>4</v>
      </c>
      <c r="BA1353" s="191" t="s">
        <v>311</v>
      </c>
      <c r="BB1353" t="s">
        <v>308</v>
      </c>
      <c r="BD1353">
        <f t="shared" si="98"/>
        <v>0</v>
      </c>
      <c r="BE1353">
        <f t="shared" si="101"/>
        <v>0</v>
      </c>
      <c r="BF1353">
        <f t="shared" si="101"/>
        <v>1</v>
      </c>
      <c r="BG1353">
        <f t="shared" si="101"/>
        <v>0</v>
      </c>
      <c r="BH1353">
        <f t="shared" si="101"/>
        <v>0</v>
      </c>
      <c r="BI1353">
        <f t="shared" si="101"/>
        <v>0</v>
      </c>
      <c r="BJ1353">
        <f t="shared" si="100"/>
        <v>0</v>
      </c>
      <c r="BK1353">
        <f t="shared" si="99"/>
        <v>0</v>
      </c>
      <c r="BL1353">
        <f t="shared" si="99"/>
        <v>1</v>
      </c>
      <c r="BM1353">
        <f t="shared" si="99"/>
        <v>0</v>
      </c>
      <c r="BN1353">
        <f t="shared" si="99"/>
        <v>0</v>
      </c>
      <c r="BO1353">
        <f t="shared" si="99"/>
        <v>0</v>
      </c>
      <c r="BP1353">
        <f t="shared" si="99"/>
        <v>0</v>
      </c>
    </row>
    <row r="1354" spans="3:68" x14ac:dyDescent="0.2">
      <c r="C1354" s="150" t="str">
        <f>IFERROR(VLOOKUP(TABLA!F1354,BLIOTECAS!$C$1:$E$26,3,FALSE),"")</f>
        <v>Humanidades</v>
      </c>
      <c r="D1354" s="209">
        <v>43970.561805555553</v>
      </c>
      <c r="E1354" s="209" t="s">
        <v>407</v>
      </c>
      <c r="F1354" t="s">
        <v>89</v>
      </c>
      <c r="G1354" t="s">
        <v>300</v>
      </c>
      <c r="H1354" t="s">
        <v>300</v>
      </c>
      <c r="I1354" t="s">
        <v>315</v>
      </c>
      <c r="J1354" t="s">
        <v>89</v>
      </c>
      <c r="K1354" t="s">
        <v>309</v>
      </c>
      <c r="L1354" t="s">
        <v>92</v>
      </c>
      <c r="M1354" t="s">
        <v>1020</v>
      </c>
      <c r="S1354" t="s">
        <v>26</v>
      </c>
      <c r="T1354" t="s">
        <v>26</v>
      </c>
      <c r="U1354">
        <v>4</v>
      </c>
      <c r="V1354">
        <v>2</v>
      </c>
      <c r="W1354">
        <v>2</v>
      </c>
      <c r="X1354">
        <v>4</v>
      </c>
      <c r="Y1354">
        <v>2</v>
      </c>
      <c r="Z1354">
        <v>4</v>
      </c>
      <c r="AA1354">
        <v>4</v>
      </c>
      <c r="AB1354">
        <v>2</v>
      </c>
      <c r="AC1354">
        <v>2</v>
      </c>
      <c r="AD1354">
        <v>3</v>
      </c>
      <c r="AF1354">
        <v>3</v>
      </c>
      <c r="AG1354">
        <v>3</v>
      </c>
      <c r="AH1354">
        <v>2</v>
      </c>
      <c r="AI1354">
        <v>2</v>
      </c>
      <c r="AJ1354">
        <v>2</v>
      </c>
      <c r="AK1354" t="s">
        <v>26</v>
      </c>
      <c r="AL1354">
        <v>1</v>
      </c>
      <c r="AM1354">
        <v>2</v>
      </c>
      <c r="AN1354" t="s">
        <v>345</v>
      </c>
      <c r="AV1354" s="109" t="s">
        <v>26</v>
      </c>
      <c r="AW1354" t="s">
        <v>270</v>
      </c>
      <c r="AX1354" t="s">
        <v>328</v>
      </c>
      <c r="AY1354">
        <v>3</v>
      </c>
      <c r="AZ1354" s="109">
        <v>4</v>
      </c>
      <c r="BA1354" s="191" t="s">
        <v>319</v>
      </c>
      <c r="BB1354" t="s">
        <v>317</v>
      </c>
      <c r="BD1354">
        <f t="shared" si="98"/>
        <v>0</v>
      </c>
      <c r="BE1354">
        <f t="shared" si="101"/>
        <v>1</v>
      </c>
      <c r="BF1354">
        <f t="shared" si="101"/>
        <v>0</v>
      </c>
      <c r="BG1354">
        <f t="shared" si="101"/>
        <v>0</v>
      </c>
      <c r="BH1354">
        <f t="shared" si="101"/>
        <v>0</v>
      </c>
      <c r="BI1354">
        <f t="shared" si="101"/>
        <v>0</v>
      </c>
      <c r="BJ1354">
        <f t="shared" si="100"/>
        <v>0</v>
      </c>
      <c r="BK1354">
        <f t="shared" si="99"/>
        <v>0</v>
      </c>
      <c r="BL1354">
        <f t="shared" si="99"/>
        <v>0</v>
      </c>
      <c r="BM1354">
        <f t="shared" si="99"/>
        <v>1</v>
      </c>
      <c r="BN1354">
        <f t="shared" si="99"/>
        <v>0</v>
      </c>
      <c r="BO1354">
        <f t="shared" si="99"/>
        <v>0</v>
      </c>
      <c r="BP1354">
        <f t="shared" si="99"/>
        <v>0</v>
      </c>
    </row>
    <row r="1355" spans="3:68" x14ac:dyDescent="0.2">
      <c r="C1355" s="150" t="str">
        <f>IFERROR(VLOOKUP(TABLA!F1355,BLIOTECAS!$C$1:$E$26,3,FALSE),"")</f>
        <v>Ciencias Sociales</v>
      </c>
      <c r="D1355" s="209">
        <v>43970.561805555553</v>
      </c>
      <c r="E1355" s="209" t="s">
        <v>396</v>
      </c>
      <c r="F1355" t="s">
        <v>99</v>
      </c>
      <c r="G1355" t="s">
        <v>300</v>
      </c>
      <c r="H1355" t="s">
        <v>300</v>
      </c>
      <c r="I1355" t="s">
        <v>315</v>
      </c>
      <c r="J1355" t="s">
        <v>309</v>
      </c>
      <c r="K1355" t="s">
        <v>322</v>
      </c>
      <c r="S1355" t="s">
        <v>270</v>
      </c>
      <c r="T1355" t="s">
        <v>26</v>
      </c>
      <c r="U1355">
        <v>2</v>
      </c>
      <c r="V1355">
        <v>2</v>
      </c>
      <c r="W1355">
        <v>2</v>
      </c>
      <c r="X1355">
        <v>5</v>
      </c>
      <c r="Y1355">
        <v>5</v>
      </c>
      <c r="Z1355">
        <v>3</v>
      </c>
      <c r="AA1355">
        <v>4</v>
      </c>
      <c r="AB1355">
        <v>2</v>
      </c>
      <c r="AC1355">
        <v>1</v>
      </c>
      <c r="AD1355">
        <v>4</v>
      </c>
      <c r="AF1355">
        <v>4</v>
      </c>
      <c r="AG1355">
        <v>4</v>
      </c>
      <c r="AH1355">
        <v>4</v>
      </c>
      <c r="AI1355">
        <v>2</v>
      </c>
      <c r="AJ1355">
        <v>2</v>
      </c>
      <c r="AK1355" t="s">
        <v>26</v>
      </c>
      <c r="AL1355">
        <v>3</v>
      </c>
      <c r="AN1355" t="s">
        <v>400</v>
      </c>
      <c r="AV1355" s="109" t="s">
        <v>26</v>
      </c>
      <c r="AW1355" t="s">
        <v>26</v>
      </c>
      <c r="AY1355">
        <v>4</v>
      </c>
      <c r="AZ1355" s="109">
        <v>3</v>
      </c>
      <c r="BA1355" s="191" t="s">
        <v>311</v>
      </c>
      <c r="BB1355" t="s">
        <v>317</v>
      </c>
      <c r="BD1355">
        <f t="shared" si="98"/>
        <v>0</v>
      </c>
      <c r="BE1355">
        <f t="shared" si="101"/>
        <v>1</v>
      </c>
      <c r="BF1355">
        <f t="shared" si="101"/>
        <v>0</v>
      </c>
      <c r="BG1355">
        <f t="shared" si="101"/>
        <v>0</v>
      </c>
      <c r="BH1355">
        <f t="shared" si="101"/>
        <v>0</v>
      </c>
      <c r="BI1355">
        <f t="shared" si="101"/>
        <v>0</v>
      </c>
      <c r="BJ1355">
        <f t="shared" si="100"/>
        <v>0</v>
      </c>
      <c r="BK1355">
        <f t="shared" si="99"/>
        <v>0</v>
      </c>
      <c r="BL1355">
        <f t="shared" si="99"/>
        <v>1</v>
      </c>
      <c r="BM1355">
        <f t="shared" si="99"/>
        <v>1</v>
      </c>
      <c r="BN1355">
        <f t="shared" si="99"/>
        <v>0</v>
      </c>
      <c r="BO1355">
        <f t="shared" si="99"/>
        <v>0</v>
      </c>
      <c r="BP1355">
        <f t="shared" si="99"/>
        <v>0</v>
      </c>
    </row>
    <row r="1356" spans="3:68" x14ac:dyDescent="0.2">
      <c r="C1356" s="150" t="str">
        <f>IFERROR(VLOOKUP(TABLA!F1356,BLIOTECAS!$C$1:$E$26,3,FALSE),"")</f>
        <v/>
      </c>
      <c r="D1356" s="209">
        <v>43970.561805555553</v>
      </c>
      <c r="E1356" s="209" t="s">
        <v>407</v>
      </c>
      <c r="F1356" t="s">
        <v>85</v>
      </c>
      <c r="G1356" t="s">
        <v>300</v>
      </c>
      <c r="H1356" t="s">
        <v>300</v>
      </c>
      <c r="I1356" t="s">
        <v>315</v>
      </c>
      <c r="J1356" t="s">
        <v>309</v>
      </c>
      <c r="K1356" t="s">
        <v>93</v>
      </c>
      <c r="S1356" t="s">
        <v>26</v>
      </c>
      <c r="T1356" t="s">
        <v>270</v>
      </c>
      <c r="U1356">
        <v>5</v>
      </c>
      <c r="V1356">
        <v>3</v>
      </c>
      <c r="W1356">
        <v>4</v>
      </c>
      <c r="X1356">
        <v>2</v>
      </c>
      <c r="Y1356">
        <v>4</v>
      </c>
      <c r="Z1356">
        <v>4</v>
      </c>
      <c r="AA1356">
        <v>3</v>
      </c>
      <c r="AB1356">
        <v>3</v>
      </c>
      <c r="AC1356">
        <v>5</v>
      </c>
      <c r="AD1356">
        <v>5</v>
      </c>
      <c r="AF1356">
        <v>5</v>
      </c>
      <c r="AG1356">
        <v>5</v>
      </c>
      <c r="AH1356">
        <v>5</v>
      </c>
      <c r="AI1356">
        <v>4</v>
      </c>
      <c r="AJ1356">
        <v>4</v>
      </c>
      <c r="AK1356" t="s">
        <v>26</v>
      </c>
      <c r="AL1356">
        <v>3</v>
      </c>
      <c r="AM1356">
        <v>3</v>
      </c>
      <c r="AN1356" t="s">
        <v>1021</v>
      </c>
      <c r="AV1356" s="109" t="s">
        <v>26</v>
      </c>
      <c r="AW1356" t="s">
        <v>26</v>
      </c>
      <c r="AY1356">
        <v>5</v>
      </c>
      <c r="AZ1356" s="109">
        <v>5</v>
      </c>
      <c r="BA1356" s="191" t="s">
        <v>311</v>
      </c>
      <c r="BB1356" t="s">
        <v>317</v>
      </c>
      <c r="BD1356">
        <f t="shared" si="98"/>
        <v>0</v>
      </c>
      <c r="BE1356">
        <f t="shared" si="101"/>
        <v>1</v>
      </c>
      <c r="BF1356">
        <f t="shared" si="101"/>
        <v>0</v>
      </c>
      <c r="BG1356">
        <f t="shared" si="101"/>
        <v>0</v>
      </c>
      <c r="BH1356">
        <f t="shared" si="101"/>
        <v>0</v>
      </c>
      <c r="BI1356">
        <f t="shared" si="101"/>
        <v>0</v>
      </c>
      <c r="BJ1356">
        <f t="shared" si="100"/>
        <v>1</v>
      </c>
      <c r="BK1356">
        <f t="shared" si="99"/>
        <v>0</v>
      </c>
      <c r="BL1356">
        <f t="shared" si="99"/>
        <v>1</v>
      </c>
      <c r="BM1356">
        <f t="shared" si="99"/>
        <v>1</v>
      </c>
      <c r="BN1356">
        <f t="shared" si="99"/>
        <v>1</v>
      </c>
      <c r="BO1356">
        <f t="shared" si="99"/>
        <v>0</v>
      </c>
      <c r="BP1356">
        <f t="shared" si="99"/>
        <v>0</v>
      </c>
    </row>
    <row r="1357" spans="3:68" x14ac:dyDescent="0.2">
      <c r="C1357" s="150" t="str">
        <f>IFERROR(VLOOKUP(TABLA!F1357,BLIOTECAS!$C$1:$E$26,3,FALSE),"")</f>
        <v/>
      </c>
      <c r="D1357" s="209">
        <v>43970.561111111114</v>
      </c>
      <c r="E1357" s="209" t="s">
        <v>418</v>
      </c>
      <c r="F1357" t="s">
        <v>85</v>
      </c>
      <c r="G1357" t="s">
        <v>397</v>
      </c>
      <c r="H1357" t="s">
        <v>397</v>
      </c>
      <c r="I1357" t="s">
        <v>315</v>
      </c>
      <c r="J1357" t="s">
        <v>93</v>
      </c>
      <c r="S1357" t="s">
        <v>26</v>
      </c>
      <c r="T1357" t="s">
        <v>270</v>
      </c>
      <c r="U1357">
        <v>4</v>
      </c>
      <c r="V1357">
        <v>2</v>
      </c>
      <c r="W1357">
        <v>3</v>
      </c>
      <c r="X1357">
        <v>5</v>
      </c>
      <c r="Y1357">
        <v>5</v>
      </c>
      <c r="Z1357">
        <v>5</v>
      </c>
      <c r="AA1357">
        <v>5</v>
      </c>
      <c r="AB1357">
        <v>4</v>
      </c>
      <c r="AC1357">
        <v>4</v>
      </c>
      <c r="AD1357">
        <v>5</v>
      </c>
      <c r="AF1357">
        <v>5</v>
      </c>
      <c r="AG1357">
        <v>5</v>
      </c>
      <c r="AH1357">
        <v>5</v>
      </c>
      <c r="AI1357">
        <v>4</v>
      </c>
      <c r="AJ1357">
        <v>5</v>
      </c>
      <c r="AK1357" t="s">
        <v>26</v>
      </c>
      <c r="AL1357">
        <v>5</v>
      </c>
      <c r="AM1357">
        <v>4</v>
      </c>
      <c r="AN1357" t="s">
        <v>406</v>
      </c>
      <c r="AV1357" s="109" t="s">
        <v>270</v>
      </c>
      <c r="AW1357" t="s">
        <v>26</v>
      </c>
      <c r="AY1357">
        <v>5</v>
      </c>
      <c r="AZ1357" s="109">
        <v>5</v>
      </c>
      <c r="BA1357" s="191" t="s">
        <v>303</v>
      </c>
      <c r="BB1357" t="s">
        <v>304</v>
      </c>
      <c r="BC1357" t="s">
        <v>1022</v>
      </c>
      <c r="BD1357">
        <f t="shared" si="98"/>
        <v>0</v>
      </c>
      <c r="BE1357">
        <f t="shared" si="101"/>
        <v>1</v>
      </c>
      <c r="BF1357">
        <f t="shared" si="101"/>
        <v>0</v>
      </c>
      <c r="BG1357">
        <f t="shared" si="101"/>
        <v>0</v>
      </c>
      <c r="BH1357">
        <f t="shared" si="101"/>
        <v>0</v>
      </c>
      <c r="BI1357">
        <f t="shared" si="101"/>
        <v>0</v>
      </c>
      <c r="BJ1357">
        <f t="shared" si="100"/>
        <v>1</v>
      </c>
      <c r="BK1357">
        <f t="shared" si="99"/>
        <v>1</v>
      </c>
      <c r="BL1357">
        <f t="shared" si="99"/>
        <v>1</v>
      </c>
      <c r="BM1357">
        <f t="shared" si="99"/>
        <v>0</v>
      </c>
      <c r="BN1357">
        <f t="shared" si="99"/>
        <v>1</v>
      </c>
      <c r="BO1357">
        <f t="shared" si="99"/>
        <v>0</v>
      </c>
      <c r="BP1357">
        <f t="shared" si="99"/>
        <v>0</v>
      </c>
    </row>
    <row r="1358" spans="3:68" x14ac:dyDescent="0.2">
      <c r="C1358" s="150" t="str">
        <f>IFERROR(VLOOKUP(TABLA!F1358,BLIOTECAS!$C$1:$E$26,3,FALSE),"")</f>
        <v>Ciencias Experimentales</v>
      </c>
      <c r="D1358" s="209">
        <v>43970.561111111114</v>
      </c>
      <c r="E1358" s="209" t="s">
        <v>396</v>
      </c>
      <c r="F1358" t="s">
        <v>96</v>
      </c>
      <c r="G1358" t="s">
        <v>300</v>
      </c>
      <c r="H1358" t="s">
        <v>300</v>
      </c>
      <c r="I1358" t="s">
        <v>306</v>
      </c>
      <c r="J1358" t="s">
        <v>96</v>
      </c>
      <c r="K1358" t="s">
        <v>93</v>
      </c>
      <c r="L1358" t="s">
        <v>309</v>
      </c>
      <c r="S1358" t="s">
        <v>270</v>
      </c>
      <c r="T1358" t="s">
        <v>270</v>
      </c>
      <c r="U1358">
        <v>2</v>
      </c>
      <c r="V1358">
        <v>1</v>
      </c>
      <c r="W1358">
        <v>2</v>
      </c>
      <c r="X1358">
        <v>2</v>
      </c>
      <c r="Y1358">
        <v>4</v>
      </c>
      <c r="Z1358">
        <v>4</v>
      </c>
      <c r="AA1358">
        <v>4</v>
      </c>
      <c r="AB1358">
        <v>1</v>
      </c>
      <c r="AC1358">
        <v>4</v>
      </c>
      <c r="AD1358">
        <v>4</v>
      </c>
      <c r="AF1358">
        <v>4</v>
      </c>
      <c r="AG1358">
        <v>4</v>
      </c>
      <c r="AH1358">
        <v>4</v>
      </c>
      <c r="AI1358">
        <v>3</v>
      </c>
      <c r="AJ1358">
        <v>4</v>
      </c>
      <c r="AK1358" t="s">
        <v>26</v>
      </c>
      <c r="AL1358">
        <v>4</v>
      </c>
      <c r="AM1358">
        <v>1</v>
      </c>
      <c r="AN1358" t="s">
        <v>345</v>
      </c>
      <c r="AV1358" s="109" t="s">
        <v>26</v>
      </c>
      <c r="AW1358" t="s">
        <v>26</v>
      </c>
      <c r="AY1358">
        <v>4</v>
      </c>
      <c r="AZ1358" s="109">
        <v>4</v>
      </c>
      <c r="BA1358" s="191" t="s">
        <v>311</v>
      </c>
      <c r="BB1358" t="s">
        <v>317</v>
      </c>
      <c r="BD1358">
        <f t="shared" si="98"/>
        <v>1</v>
      </c>
      <c r="BE1358">
        <f t="shared" si="101"/>
        <v>0</v>
      </c>
      <c r="BF1358">
        <f t="shared" si="101"/>
        <v>0</v>
      </c>
      <c r="BG1358">
        <f t="shared" si="101"/>
        <v>0</v>
      </c>
      <c r="BH1358">
        <f t="shared" si="101"/>
        <v>0</v>
      </c>
      <c r="BI1358">
        <f t="shared" si="101"/>
        <v>0</v>
      </c>
      <c r="BJ1358">
        <f t="shared" si="100"/>
        <v>0</v>
      </c>
      <c r="BK1358">
        <f t="shared" si="99"/>
        <v>0</v>
      </c>
      <c r="BL1358">
        <f t="shared" si="99"/>
        <v>0</v>
      </c>
      <c r="BM1358">
        <f t="shared" si="99"/>
        <v>1</v>
      </c>
      <c r="BN1358">
        <f t="shared" si="99"/>
        <v>0</v>
      </c>
      <c r="BO1358">
        <f t="shared" si="99"/>
        <v>0</v>
      </c>
      <c r="BP1358">
        <f t="shared" si="99"/>
        <v>0</v>
      </c>
    </row>
    <row r="1359" spans="3:68" x14ac:dyDescent="0.2">
      <c r="C1359" s="150" t="str">
        <f>IFERROR(VLOOKUP(TABLA!F1359,BLIOTECAS!$C$1:$E$26,3,FALSE),"")</f>
        <v>Ciencias Sociales</v>
      </c>
      <c r="D1359" s="209">
        <v>43970.561111111114</v>
      </c>
      <c r="E1359" s="209" t="s">
        <v>396</v>
      </c>
      <c r="F1359" t="s">
        <v>97</v>
      </c>
      <c r="G1359" t="s">
        <v>305</v>
      </c>
      <c r="H1359" t="s">
        <v>300</v>
      </c>
      <c r="I1359" t="s">
        <v>315</v>
      </c>
      <c r="J1359" t="s">
        <v>97</v>
      </c>
      <c r="K1359" t="s">
        <v>309</v>
      </c>
      <c r="L1359" t="s">
        <v>104</v>
      </c>
      <c r="S1359" t="s">
        <v>270</v>
      </c>
      <c r="T1359" t="s">
        <v>270</v>
      </c>
      <c r="U1359">
        <v>3</v>
      </c>
      <c r="V1359">
        <v>3</v>
      </c>
      <c r="W1359">
        <v>5</v>
      </c>
      <c r="X1359">
        <v>2</v>
      </c>
      <c r="Y1359">
        <v>5</v>
      </c>
      <c r="Z1359">
        <v>3</v>
      </c>
      <c r="AA1359">
        <v>5</v>
      </c>
      <c r="AB1359">
        <v>3</v>
      </c>
      <c r="AC1359">
        <v>2</v>
      </c>
      <c r="AD1359">
        <v>4</v>
      </c>
      <c r="AF1359">
        <v>4</v>
      </c>
      <c r="AG1359">
        <v>4</v>
      </c>
      <c r="AH1359">
        <v>4</v>
      </c>
      <c r="AI1359">
        <v>3</v>
      </c>
      <c r="AJ1359">
        <v>4</v>
      </c>
      <c r="AK1359" t="s">
        <v>26</v>
      </c>
      <c r="AL1359">
        <v>4</v>
      </c>
      <c r="AM1359">
        <v>3</v>
      </c>
      <c r="AN1359" t="s">
        <v>408</v>
      </c>
      <c r="AV1359" s="109" t="s">
        <v>26</v>
      </c>
      <c r="AW1359" t="s">
        <v>26</v>
      </c>
      <c r="AY1359">
        <v>5</v>
      </c>
      <c r="AZ1359" s="109">
        <v>5</v>
      </c>
      <c r="BA1359" s="191" t="s">
        <v>311</v>
      </c>
      <c r="BB1359" t="s">
        <v>317</v>
      </c>
      <c r="BD1359">
        <f t="shared" si="98"/>
        <v>0</v>
      </c>
      <c r="BE1359">
        <f t="shared" si="101"/>
        <v>1</v>
      </c>
      <c r="BF1359">
        <f t="shared" si="101"/>
        <v>0</v>
      </c>
      <c r="BG1359">
        <f t="shared" si="101"/>
        <v>0</v>
      </c>
      <c r="BH1359">
        <f t="shared" si="101"/>
        <v>0</v>
      </c>
      <c r="BI1359">
        <f t="shared" si="101"/>
        <v>0</v>
      </c>
      <c r="BJ1359">
        <f t="shared" si="100"/>
        <v>1</v>
      </c>
      <c r="BK1359">
        <f t="shared" si="99"/>
        <v>0</v>
      </c>
      <c r="BL1359">
        <f t="shared" si="99"/>
        <v>1</v>
      </c>
      <c r="BM1359">
        <f t="shared" si="99"/>
        <v>1</v>
      </c>
      <c r="BN1359">
        <f t="shared" si="99"/>
        <v>0</v>
      </c>
      <c r="BO1359">
        <f t="shared" si="99"/>
        <v>0</v>
      </c>
      <c r="BP1359">
        <f t="shared" si="99"/>
        <v>0</v>
      </c>
    </row>
    <row r="1360" spans="3:68" x14ac:dyDescent="0.2">
      <c r="C1360" s="150" t="str">
        <f>IFERROR(VLOOKUP(TABLA!F1360,BLIOTECAS!$C$1:$E$26,3,FALSE),"")</f>
        <v>Ciencias Experimentales</v>
      </c>
      <c r="D1360" s="209">
        <v>43970.561111111114</v>
      </c>
      <c r="E1360" s="209" t="s">
        <v>396</v>
      </c>
      <c r="F1360" t="s">
        <v>94</v>
      </c>
      <c r="G1360" t="s">
        <v>397</v>
      </c>
      <c r="H1360" t="s">
        <v>320</v>
      </c>
      <c r="I1360" t="s">
        <v>306</v>
      </c>
      <c r="J1360" t="s">
        <v>94</v>
      </c>
      <c r="K1360" t="s">
        <v>98</v>
      </c>
      <c r="L1360" t="s">
        <v>309</v>
      </c>
      <c r="S1360" t="s">
        <v>270</v>
      </c>
      <c r="T1360" t="s">
        <v>270</v>
      </c>
      <c r="U1360">
        <v>3</v>
      </c>
      <c r="V1360">
        <v>1</v>
      </c>
      <c r="W1360">
        <v>1</v>
      </c>
      <c r="X1360">
        <v>3</v>
      </c>
      <c r="Y1360">
        <v>5</v>
      </c>
      <c r="Z1360">
        <v>3</v>
      </c>
      <c r="AA1360">
        <v>4</v>
      </c>
      <c r="AB1360">
        <v>2</v>
      </c>
      <c r="AC1360">
        <v>3</v>
      </c>
      <c r="AD1360">
        <v>4</v>
      </c>
      <c r="AF1360">
        <v>4</v>
      </c>
      <c r="AG1360">
        <v>4</v>
      </c>
      <c r="AH1360">
        <v>3</v>
      </c>
      <c r="AI1360">
        <v>3</v>
      </c>
      <c r="AJ1360">
        <v>3</v>
      </c>
      <c r="AK1360" t="s">
        <v>26</v>
      </c>
      <c r="AL1360">
        <v>3</v>
      </c>
      <c r="AM1360">
        <v>3</v>
      </c>
      <c r="AN1360" t="s">
        <v>400</v>
      </c>
      <c r="AV1360" s="109" t="s">
        <v>26</v>
      </c>
      <c r="AW1360" t="s">
        <v>26</v>
      </c>
      <c r="AY1360">
        <v>4</v>
      </c>
      <c r="AZ1360" s="109">
        <v>4</v>
      </c>
      <c r="BA1360" s="191" t="s">
        <v>311</v>
      </c>
      <c r="BB1360" t="s">
        <v>308</v>
      </c>
      <c r="BD1360">
        <f t="shared" si="98"/>
        <v>1</v>
      </c>
      <c r="BE1360">
        <f t="shared" si="101"/>
        <v>0</v>
      </c>
      <c r="BF1360">
        <f t="shared" si="101"/>
        <v>0</v>
      </c>
      <c r="BG1360">
        <f t="shared" si="101"/>
        <v>0</v>
      </c>
      <c r="BH1360">
        <f t="shared" si="101"/>
        <v>0</v>
      </c>
      <c r="BI1360">
        <f t="shared" si="101"/>
        <v>0</v>
      </c>
      <c r="BJ1360">
        <f t="shared" si="100"/>
        <v>0</v>
      </c>
      <c r="BK1360">
        <f t="shared" si="99"/>
        <v>0</v>
      </c>
      <c r="BL1360">
        <f t="shared" si="99"/>
        <v>1</v>
      </c>
      <c r="BM1360">
        <f t="shared" si="99"/>
        <v>1</v>
      </c>
      <c r="BN1360">
        <f t="shared" si="99"/>
        <v>0</v>
      </c>
      <c r="BO1360">
        <f t="shared" si="99"/>
        <v>0</v>
      </c>
      <c r="BP1360">
        <f t="shared" si="99"/>
        <v>0</v>
      </c>
    </row>
    <row r="1361" spans="3:68" x14ac:dyDescent="0.2">
      <c r="C1361" s="150" t="str">
        <f>IFERROR(VLOOKUP(TABLA!F1361,BLIOTECAS!$C$1:$E$26,3,FALSE),"")</f>
        <v>Humanidades</v>
      </c>
      <c r="D1361" s="209">
        <v>43970.561111111114</v>
      </c>
      <c r="E1361" s="209" t="s">
        <v>396</v>
      </c>
      <c r="F1361" t="s">
        <v>100</v>
      </c>
      <c r="G1361" t="s">
        <v>305</v>
      </c>
      <c r="H1361" t="s">
        <v>300</v>
      </c>
      <c r="I1361" t="s">
        <v>315</v>
      </c>
      <c r="J1361" t="s">
        <v>100</v>
      </c>
      <c r="K1361" t="s">
        <v>104</v>
      </c>
      <c r="L1361" t="s">
        <v>309</v>
      </c>
      <c r="S1361" t="s">
        <v>270</v>
      </c>
      <c r="T1361" t="s">
        <v>270</v>
      </c>
      <c r="U1361">
        <v>4</v>
      </c>
      <c r="V1361">
        <v>1</v>
      </c>
      <c r="W1361">
        <v>1</v>
      </c>
      <c r="X1361">
        <v>1</v>
      </c>
      <c r="Y1361">
        <v>1</v>
      </c>
      <c r="Z1361">
        <v>4</v>
      </c>
      <c r="AA1361">
        <v>4</v>
      </c>
      <c r="AB1361">
        <v>4</v>
      </c>
      <c r="AC1361">
        <v>4</v>
      </c>
      <c r="AD1361">
        <v>4</v>
      </c>
      <c r="AF1361">
        <v>4</v>
      </c>
      <c r="AG1361">
        <v>5</v>
      </c>
      <c r="AH1361">
        <v>5</v>
      </c>
      <c r="AI1361">
        <v>5</v>
      </c>
      <c r="AJ1361">
        <v>4</v>
      </c>
      <c r="AK1361" t="s">
        <v>26</v>
      </c>
      <c r="AL1361">
        <v>4</v>
      </c>
      <c r="AM1361">
        <v>1</v>
      </c>
      <c r="AN1361" t="s">
        <v>408</v>
      </c>
      <c r="AV1361" s="109" t="s">
        <v>26</v>
      </c>
      <c r="AW1361" t="s">
        <v>26</v>
      </c>
      <c r="AY1361">
        <v>5</v>
      </c>
      <c r="AZ1361" s="109">
        <v>5</v>
      </c>
      <c r="BA1361" s="191" t="s">
        <v>303</v>
      </c>
      <c r="BB1361" t="s">
        <v>308</v>
      </c>
      <c r="BD1361">
        <f t="shared" si="98"/>
        <v>0</v>
      </c>
      <c r="BE1361">
        <f t="shared" si="101"/>
        <v>1</v>
      </c>
      <c r="BF1361">
        <f t="shared" si="101"/>
        <v>0</v>
      </c>
      <c r="BG1361">
        <f t="shared" si="101"/>
        <v>0</v>
      </c>
      <c r="BH1361">
        <f t="shared" si="101"/>
        <v>0</v>
      </c>
      <c r="BI1361">
        <f t="shared" si="101"/>
        <v>0</v>
      </c>
      <c r="BJ1361">
        <f t="shared" si="100"/>
        <v>1</v>
      </c>
      <c r="BK1361">
        <f t="shared" si="99"/>
        <v>0</v>
      </c>
      <c r="BL1361">
        <f t="shared" si="99"/>
        <v>1</v>
      </c>
      <c r="BM1361">
        <f t="shared" si="99"/>
        <v>1</v>
      </c>
      <c r="BN1361">
        <f t="shared" si="99"/>
        <v>0</v>
      </c>
      <c r="BO1361">
        <f t="shared" si="99"/>
        <v>0</v>
      </c>
      <c r="BP1361">
        <f t="shared" si="99"/>
        <v>0</v>
      </c>
    </row>
    <row r="1362" spans="3:68" x14ac:dyDescent="0.2">
      <c r="C1362" s="150" t="str">
        <f>IFERROR(VLOOKUP(TABLA!F1362,BLIOTECAS!$C$1:$E$26,3,FALSE),"")</f>
        <v>Ciencias Experimentales</v>
      </c>
      <c r="D1362" s="209">
        <v>43970.560416666667</v>
      </c>
      <c r="E1362" s="209" t="s">
        <v>396</v>
      </c>
      <c r="F1362" t="s">
        <v>98</v>
      </c>
      <c r="G1362" t="s">
        <v>305</v>
      </c>
      <c r="H1362" t="s">
        <v>320</v>
      </c>
      <c r="I1362" t="s">
        <v>306</v>
      </c>
      <c r="J1362" t="s">
        <v>98</v>
      </c>
      <c r="K1362" t="s">
        <v>90</v>
      </c>
      <c r="L1362" t="s">
        <v>96</v>
      </c>
      <c r="S1362" t="s">
        <v>270</v>
      </c>
      <c r="T1362" t="s">
        <v>270</v>
      </c>
      <c r="U1362">
        <v>4</v>
      </c>
      <c r="V1362">
        <v>1</v>
      </c>
      <c r="W1362">
        <v>2</v>
      </c>
      <c r="X1362">
        <v>1</v>
      </c>
      <c r="Y1362">
        <v>5</v>
      </c>
      <c r="Z1362">
        <v>1</v>
      </c>
      <c r="AA1362">
        <v>5</v>
      </c>
      <c r="AB1362">
        <v>1</v>
      </c>
      <c r="AC1362">
        <v>5</v>
      </c>
      <c r="AD1362">
        <v>4</v>
      </c>
      <c r="AF1362">
        <v>3</v>
      </c>
      <c r="AG1362">
        <v>3</v>
      </c>
      <c r="AH1362">
        <v>2</v>
      </c>
      <c r="AI1362">
        <v>3</v>
      </c>
      <c r="AJ1362">
        <v>2</v>
      </c>
      <c r="AK1362" t="s">
        <v>26</v>
      </c>
      <c r="AL1362">
        <v>2</v>
      </c>
      <c r="AM1362">
        <v>2</v>
      </c>
      <c r="AN1362" t="s">
        <v>400</v>
      </c>
      <c r="AV1362" s="109" t="s">
        <v>26</v>
      </c>
      <c r="AW1362" t="s">
        <v>26</v>
      </c>
      <c r="AY1362">
        <v>4</v>
      </c>
      <c r="AZ1362" s="109">
        <v>3</v>
      </c>
      <c r="BA1362" s="191" t="s">
        <v>311</v>
      </c>
      <c r="BB1362" t="s">
        <v>317</v>
      </c>
      <c r="BD1362">
        <f t="shared" si="98"/>
        <v>1</v>
      </c>
      <c r="BE1362">
        <f t="shared" si="101"/>
        <v>0</v>
      </c>
      <c r="BF1362">
        <f t="shared" si="101"/>
        <v>0</v>
      </c>
      <c r="BG1362">
        <f t="shared" si="101"/>
        <v>0</v>
      </c>
      <c r="BH1362">
        <f t="shared" si="101"/>
        <v>0</v>
      </c>
      <c r="BI1362">
        <f t="shared" si="101"/>
        <v>0</v>
      </c>
      <c r="BJ1362">
        <f t="shared" si="100"/>
        <v>0</v>
      </c>
      <c r="BK1362">
        <f t="shared" si="99"/>
        <v>0</v>
      </c>
      <c r="BL1362">
        <f t="shared" si="99"/>
        <v>1</v>
      </c>
      <c r="BM1362">
        <f t="shared" si="99"/>
        <v>1</v>
      </c>
      <c r="BN1362">
        <f t="shared" si="99"/>
        <v>0</v>
      </c>
      <c r="BO1362">
        <f t="shared" si="99"/>
        <v>0</v>
      </c>
      <c r="BP1362">
        <f t="shared" si="99"/>
        <v>0</v>
      </c>
    </row>
    <row r="1363" spans="3:68" x14ac:dyDescent="0.2">
      <c r="C1363" s="150" t="str">
        <f>IFERROR(VLOOKUP(TABLA!F1363,BLIOTECAS!$C$1:$E$26,3,FALSE),"")</f>
        <v>Humanidades</v>
      </c>
      <c r="D1363" s="209">
        <v>43970.560416666667</v>
      </c>
      <c r="E1363" s="209" t="s">
        <v>396</v>
      </c>
      <c r="F1363" t="s">
        <v>104</v>
      </c>
      <c r="G1363" t="s">
        <v>300</v>
      </c>
      <c r="H1363" t="s">
        <v>305</v>
      </c>
      <c r="I1363" t="s">
        <v>306</v>
      </c>
      <c r="J1363" t="s">
        <v>104</v>
      </c>
      <c r="K1363" t="s">
        <v>309</v>
      </c>
      <c r="L1363" t="s">
        <v>89</v>
      </c>
      <c r="S1363" t="s">
        <v>26</v>
      </c>
      <c r="T1363" t="s">
        <v>270</v>
      </c>
      <c r="U1363">
        <v>2</v>
      </c>
      <c r="V1363">
        <v>1</v>
      </c>
      <c r="W1363">
        <v>1</v>
      </c>
      <c r="X1363">
        <v>3</v>
      </c>
      <c r="Y1363">
        <v>5</v>
      </c>
      <c r="Z1363">
        <v>4</v>
      </c>
      <c r="AA1363">
        <v>5</v>
      </c>
      <c r="AB1363">
        <v>1</v>
      </c>
      <c r="AC1363">
        <v>2</v>
      </c>
      <c r="AD1363">
        <v>4</v>
      </c>
      <c r="AF1363">
        <v>3</v>
      </c>
      <c r="AG1363">
        <v>3</v>
      </c>
      <c r="AH1363">
        <v>3</v>
      </c>
      <c r="AI1363">
        <v>2</v>
      </c>
      <c r="AJ1363">
        <v>3</v>
      </c>
      <c r="AK1363" t="s">
        <v>26</v>
      </c>
      <c r="AL1363">
        <v>3</v>
      </c>
      <c r="AM1363">
        <v>1</v>
      </c>
      <c r="AN1363" t="s">
        <v>405</v>
      </c>
      <c r="AV1363" s="109" t="s">
        <v>26</v>
      </c>
      <c r="AW1363" t="s">
        <v>26</v>
      </c>
      <c r="AY1363">
        <v>4</v>
      </c>
      <c r="AZ1363" s="109">
        <v>4</v>
      </c>
      <c r="BA1363" s="191" t="s">
        <v>311</v>
      </c>
      <c r="BB1363" t="s">
        <v>317</v>
      </c>
      <c r="BD1363">
        <f t="shared" si="98"/>
        <v>1</v>
      </c>
      <c r="BE1363">
        <f t="shared" si="101"/>
        <v>0</v>
      </c>
      <c r="BF1363">
        <f t="shared" si="101"/>
        <v>0</v>
      </c>
      <c r="BG1363">
        <f t="shared" si="101"/>
        <v>0</v>
      </c>
      <c r="BH1363">
        <f t="shared" si="101"/>
        <v>0</v>
      </c>
      <c r="BI1363">
        <f t="shared" si="101"/>
        <v>0</v>
      </c>
      <c r="BJ1363">
        <f t="shared" si="100"/>
        <v>1</v>
      </c>
      <c r="BK1363">
        <f t="shared" si="99"/>
        <v>1</v>
      </c>
      <c r="BL1363">
        <f t="shared" si="99"/>
        <v>1</v>
      </c>
      <c r="BM1363">
        <f t="shared" si="99"/>
        <v>1</v>
      </c>
      <c r="BN1363">
        <f t="shared" si="99"/>
        <v>0</v>
      </c>
      <c r="BO1363">
        <f t="shared" si="99"/>
        <v>0</v>
      </c>
      <c r="BP1363">
        <f t="shared" si="99"/>
        <v>0</v>
      </c>
    </row>
    <row r="1364" spans="3:68" x14ac:dyDescent="0.2">
      <c r="C1364" s="150" t="str">
        <f>IFERROR(VLOOKUP(TABLA!F1364,BLIOTECAS!$C$1:$E$26,3,FALSE),"")</f>
        <v>Ciencias Sociales</v>
      </c>
      <c r="D1364" s="209">
        <v>43970.560416666667</v>
      </c>
      <c r="E1364" s="209" t="s">
        <v>396</v>
      </c>
      <c r="F1364" t="s">
        <v>99</v>
      </c>
      <c r="G1364" t="s">
        <v>305</v>
      </c>
      <c r="H1364" t="s">
        <v>300</v>
      </c>
      <c r="I1364" t="s">
        <v>306</v>
      </c>
      <c r="J1364" t="s">
        <v>309</v>
      </c>
      <c r="K1364" t="s">
        <v>309</v>
      </c>
      <c r="L1364" t="s">
        <v>309</v>
      </c>
      <c r="S1364" t="s">
        <v>270</v>
      </c>
      <c r="T1364" t="s">
        <v>270</v>
      </c>
      <c r="U1364">
        <v>1</v>
      </c>
      <c r="V1364">
        <v>1</v>
      </c>
      <c r="W1364">
        <v>2</v>
      </c>
      <c r="X1364">
        <v>5</v>
      </c>
      <c r="Y1364">
        <v>5</v>
      </c>
      <c r="Z1364">
        <v>2</v>
      </c>
      <c r="AA1364">
        <v>5</v>
      </c>
      <c r="AB1364">
        <v>1</v>
      </c>
      <c r="AC1364">
        <v>3</v>
      </c>
      <c r="AD1364">
        <v>3</v>
      </c>
      <c r="AF1364">
        <v>4</v>
      </c>
      <c r="AG1364">
        <v>5</v>
      </c>
      <c r="AH1364">
        <v>4</v>
      </c>
      <c r="AI1364">
        <v>3</v>
      </c>
      <c r="AJ1364">
        <v>3</v>
      </c>
      <c r="AK1364" t="s">
        <v>26</v>
      </c>
      <c r="AL1364">
        <v>3</v>
      </c>
      <c r="AM1364">
        <v>4</v>
      </c>
      <c r="AN1364" t="s">
        <v>326</v>
      </c>
      <c r="AV1364" s="109" t="s">
        <v>26</v>
      </c>
      <c r="AW1364" t="s">
        <v>26</v>
      </c>
      <c r="AY1364">
        <v>5</v>
      </c>
      <c r="AZ1364" s="109">
        <v>5</v>
      </c>
      <c r="BA1364" s="191" t="s">
        <v>303</v>
      </c>
      <c r="BB1364" t="s">
        <v>308</v>
      </c>
      <c r="BD1364">
        <f t="shared" si="98"/>
        <v>1</v>
      </c>
      <c r="BE1364">
        <f t="shared" si="101"/>
        <v>0</v>
      </c>
      <c r="BF1364">
        <f t="shared" si="101"/>
        <v>0</v>
      </c>
      <c r="BG1364">
        <f t="shared" si="101"/>
        <v>0</v>
      </c>
      <c r="BH1364">
        <f t="shared" si="101"/>
        <v>0</v>
      </c>
      <c r="BI1364">
        <f t="shared" si="101"/>
        <v>0</v>
      </c>
      <c r="BJ1364">
        <f t="shared" si="100"/>
        <v>0</v>
      </c>
      <c r="BK1364">
        <f t="shared" si="99"/>
        <v>1</v>
      </c>
      <c r="BL1364">
        <f t="shared" si="99"/>
        <v>0</v>
      </c>
      <c r="BM1364">
        <f t="shared" si="99"/>
        <v>1</v>
      </c>
      <c r="BN1364">
        <f t="shared" si="99"/>
        <v>0</v>
      </c>
      <c r="BO1364">
        <f t="shared" si="99"/>
        <v>0</v>
      </c>
      <c r="BP1364">
        <f t="shared" si="99"/>
        <v>0</v>
      </c>
    </row>
    <row r="1365" spans="3:68" x14ac:dyDescent="0.2">
      <c r="C1365" s="150" t="str">
        <f>IFERROR(VLOOKUP(TABLA!F1365,BLIOTECAS!$C$1:$E$26,3,FALSE),"")</f>
        <v>Ciencias de la Salud</v>
      </c>
      <c r="D1365" s="209">
        <v>43970.560416666667</v>
      </c>
      <c r="E1365" s="209" t="s">
        <v>396</v>
      </c>
      <c r="F1365" t="s">
        <v>101</v>
      </c>
      <c r="G1365" t="s">
        <v>301</v>
      </c>
      <c r="H1365" t="s">
        <v>320</v>
      </c>
      <c r="I1365" t="s">
        <v>306</v>
      </c>
      <c r="J1365" t="s">
        <v>101</v>
      </c>
      <c r="K1365" t="s">
        <v>106</v>
      </c>
      <c r="S1365" t="s">
        <v>26</v>
      </c>
      <c r="T1365" t="s">
        <v>26</v>
      </c>
      <c r="U1365">
        <v>1</v>
      </c>
      <c r="V1365">
        <v>1</v>
      </c>
      <c r="W1365">
        <v>4</v>
      </c>
      <c r="X1365">
        <v>1</v>
      </c>
      <c r="Y1365">
        <v>5</v>
      </c>
      <c r="Z1365">
        <v>3</v>
      </c>
      <c r="AA1365">
        <v>5</v>
      </c>
      <c r="AB1365">
        <v>1</v>
      </c>
      <c r="AC1365">
        <v>4</v>
      </c>
      <c r="AD1365">
        <v>3</v>
      </c>
      <c r="AF1365">
        <v>5</v>
      </c>
      <c r="AG1365">
        <v>4</v>
      </c>
      <c r="AH1365">
        <v>3</v>
      </c>
      <c r="AI1365">
        <v>4</v>
      </c>
      <c r="AJ1365">
        <v>5</v>
      </c>
      <c r="AK1365" t="s">
        <v>26</v>
      </c>
      <c r="AL1365">
        <v>4</v>
      </c>
      <c r="AM1365">
        <v>3</v>
      </c>
      <c r="AN1365" t="s">
        <v>408</v>
      </c>
      <c r="AV1365" s="109" t="s">
        <v>26</v>
      </c>
      <c r="AW1365" t="s">
        <v>26</v>
      </c>
      <c r="AY1365">
        <v>4</v>
      </c>
      <c r="AZ1365" s="109">
        <v>4</v>
      </c>
      <c r="BA1365" s="191" t="s">
        <v>319</v>
      </c>
      <c r="BB1365" t="s">
        <v>308</v>
      </c>
      <c r="BD1365">
        <f t="shared" si="98"/>
        <v>1</v>
      </c>
      <c r="BE1365">
        <f t="shared" si="101"/>
        <v>0</v>
      </c>
      <c r="BF1365">
        <f t="shared" si="101"/>
        <v>0</v>
      </c>
      <c r="BG1365">
        <f t="shared" si="101"/>
        <v>0</v>
      </c>
      <c r="BH1365">
        <f t="shared" si="101"/>
        <v>0</v>
      </c>
      <c r="BI1365">
        <f t="shared" si="101"/>
        <v>0</v>
      </c>
      <c r="BJ1365">
        <f t="shared" si="100"/>
        <v>1</v>
      </c>
      <c r="BK1365">
        <f t="shared" si="99"/>
        <v>0</v>
      </c>
      <c r="BL1365">
        <f t="shared" si="99"/>
        <v>1</v>
      </c>
      <c r="BM1365">
        <f t="shared" si="99"/>
        <v>1</v>
      </c>
      <c r="BN1365">
        <f t="shared" si="99"/>
        <v>0</v>
      </c>
      <c r="BO1365">
        <f t="shared" si="99"/>
        <v>0</v>
      </c>
      <c r="BP1365">
        <f t="shared" si="99"/>
        <v>0</v>
      </c>
    </row>
    <row r="1366" spans="3:68" x14ac:dyDescent="0.2">
      <c r="C1366" s="150" t="str">
        <f>IFERROR(VLOOKUP(TABLA!F1366,BLIOTECAS!$C$1:$E$26,3,FALSE),"")</f>
        <v>Humanidades</v>
      </c>
      <c r="D1366" s="209">
        <v>43970.560416666667</v>
      </c>
      <c r="E1366" s="209" t="s">
        <v>396</v>
      </c>
      <c r="F1366" t="s">
        <v>100</v>
      </c>
      <c r="G1366" t="s">
        <v>300</v>
      </c>
      <c r="H1366" t="s">
        <v>300</v>
      </c>
      <c r="I1366" t="s">
        <v>306</v>
      </c>
      <c r="J1366" t="s">
        <v>100</v>
      </c>
      <c r="K1366" t="s">
        <v>309</v>
      </c>
      <c r="L1366" t="s">
        <v>95</v>
      </c>
      <c r="S1366" t="s">
        <v>26</v>
      </c>
      <c r="T1366" t="s">
        <v>26</v>
      </c>
      <c r="U1366">
        <v>1</v>
      </c>
      <c r="V1366">
        <v>1</v>
      </c>
      <c r="W1366">
        <v>3</v>
      </c>
      <c r="X1366">
        <v>4</v>
      </c>
      <c r="Y1366">
        <v>5</v>
      </c>
      <c r="Z1366">
        <v>5</v>
      </c>
      <c r="AA1366">
        <v>5</v>
      </c>
      <c r="AB1366">
        <v>2</v>
      </c>
      <c r="AC1366">
        <v>3</v>
      </c>
      <c r="AD1366">
        <v>3</v>
      </c>
      <c r="AF1366">
        <v>3</v>
      </c>
      <c r="AG1366">
        <v>3</v>
      </c>
      <c r="AH1366">
        <v>2</v>
      </c>
      <c r="AI1366">
        <v>3</v>
      </c>
      <c r="AJ1366">
        <v>3</v>
      </c>
      <c r="AK1366" t="s">
        <v>270</v>
      </c>
      <c r="AL1366">
        <v>2</v>
      </c>
      <c r="AM1366">
        <v>2</v>
      </c>
      <c r="AN1366" t="s">
        <v>405</v>
      </c>
      <c r="AV1366" s="109" t="s">
        <v>270</v>
      </c>
      <c r="AW1366" t="s">
        <v>26</v>
      </c>
      <c r="AY1366">
        <v>3</v>
      </c>
      <c r="AZ1366" s="109">
        <v>2</v>
      </c>
      <c r="BA1366" s="191" t="s">
        <v>319</v>
      </c>
      <c r="BD1366">
        <f t="shared" si="98"/>
        <v>1</v>
      </c>
      <c r="BE1366">
        <f t="shared" si="101"/>
        <v>0</v>
      </c>
      <c r="BF1366">
        <f t="shared" si="101"/>
        <v>0</v>
      </c>
      <c r="BG1366">
        <f t="shared" si="101"/>
        <v>0</v>
      </c>
      <c r="BH1366">
        <f t="shared" si="101"/>
        <v>0</v>
      </c>
      <c r="BI1366">
        <f t="shared" si="101"/>
        <v>0</v>
      </c>
      <c r="BJ1366">
        <f t="shared" si="100"/>
        <v>1</v>
      </c>
      <c r="BK1366">
        <f t="shared" si="99"/>
        <v>1</v>
      </c>
      <c r="BL1366">
        <f t="shared" si="99"/>
        <v>1</v>
      </c>
      <c r="BM1366">
        <f t="shared" si="99"/>
        <v>1</v>
      </c>
      <c r="BN1366">
        <f t="shared" si="99"/>
        <v>0</v>
      </c>
      <c r="BO1366">
        <f t="shared" si="99"/>
        <v>0</v>
      </c>
      <c r="BP1366">
        <f t="shared" si="99"/>
        <v>0</v>
      </c>
    </row>
    <row r="1367" spans="3:68" x14ac:dyDescent="0.2">
      <c r="C1367" s="150" t="str">
        <f>IFERROR(VLOOKUP(TABLA!F1367,BLIOTECAS!$C$1:$E$26,3,FALSE),"")</f>
        <v>Humanidades</v>
      </c>
      <c r="D1367" s="209">
        <v>43970.560416666667</v>
      </c>
      <c r="E1367" s="209" t="s">
        <v>396</v>
      </c>
      <c r="F1367" t="s">
        <v>100</v>
      </c>
      <c r="G1367" t="s">
        <v>300</v>
      </c>
      <c r="H1367" t="s">
        <v>305</v>
      </c>
      <c r="I1367" t="s">
        <v>355</v>
      </c>
      <c r="J1367" t="s">
        <v>100</v>
      </c>
      <c r="K1367" t="s">
        <v>309</v>
      </c>
      <c r="L1367" t="s">
        <v>98</v>
      </c>
      <c r="M1367" t="s">
        <v>1023</v>
      </c>
      <c r="S1367" t="s">
        <v>26</v>
      </c>
      <c r="T1367" t="s">
        <v>270</v>
      </c>
      <c r="U1367">
        <v>3</v>
      </c>
      <c r="V1367">
        <v>1</v>
      </c>
      <c r="W1367">
        <v>3</v>
      </c>
      <c r="X1367">
        <v>1</v>
      </c>
      <c r="Y1367">
        <v>4</v>
      </c>
      <c r="Z1367">
        <v>5</v>
      </c>
      <c r="AA1367">
        <v>5</v>
      </c>
      <c r="AB1367">
        <v>4</v>
      </c>
      <c r="AC1367">
        <v>3</v>
      </c>
      <c r="AD1367">
        <v>2</v>
      </c>
      <c r="AF1367">
        <v>4</v>
      </c>
      <c r="AG1367">
        <v>3</v>
      </c>
      <c r="AH1367">
        <v>5</v>
      </c>
      <c r="AI1367">
        <v>3</v>
      </c>
      <c r="AJ1367">
        <v>5</v>
      </c>
      <c r="AK1367" t="s">
        <v>26</v>
      </c>
      <c r="AL1367">
        <v>4</v>
      </c>
      <c r="AM1367">
        <v>3</v>
      </c>
      <c r="AN1367" t="s">
        <v>1024</v>
      </c>
      <c r="AV1367" s="109" t="s">
        <v>26</v>
      </c>
      <c r="AW1367" t="s">
        <v>26</v>
      </c>
      <c r="AY1367">
        <v>3</v>
      </c>
      <c r="AZ1367" s="109">
        <v>2</v>
      </c>
      <c r="BA1367" s="191" t="s">
        <v>319</v>
      </c>
      <c r="BB1367" t="s">
        <v>317</v>
      </c>
      <c r="BD1367">
        <f t="shared" si="98"/>
        <v>0</v>
      </c>
      <c r="BE1367">
        <f t="shared" si="101"/>
        <v>1</v>
      </c>
      <c r="BF1367">
        <f t="shared" si="101"/>
        <v>0</v>
      </c>
      <c r="BG1367">
        <f t="shared" si="101"/>
        <v>1</v>
      </c>
      <c r="BH1367">
        <f t="shared" si="101"/>
        <v>1</v>
      </c>
      <c r="BI1367">
        <f t="shared" si="101"/>
        <v>0</v>
      </c>
      <c r="BJ1367">
        <f t="shared" si="100"/>
        <v>1</v>
      </c>
      <c r="BK1367">
        <f t="shared" si="99"/>
        <v>0</v>
      </c>
      <c r="BL1367">
        <f t="shared" si="99"/>
        <v>1</v>
      </c>
      <c r="BM1367">
        <f t="shared" si="99"/>
        <v>1</v>
      </c>
      <c r="BN1367">
        <f t="shared" si="99"/>
        <v>0</v>
      </c>
      <c r="BO1367">
        <f t="shared" si="99"/>
        <v>0</v>
      </c>
      <c r="BP1367">
        <f t="shared" si="99"/>
        <v>0</v>
      </c>
    </row>
    <row r="1368" spans="3:68" x14ac:dyDescent="0.2">
      <c r="C1368" s="150" t="str">
        <f>IFERROR(VLOOKUP(TABLA!F1368,BLIOTECAS!$C$1:$E$26,3,FALSE),"")</f>
        <v>Humanidades</v>
      </c>
      <c r="D1368" s="209">
        <v>43970.55972222222</v>
      </c>
      <c r="E1368" s="209" t="s">
        <v>401</v>
      </c>
      <c r="F1368" t="s">
        <v>102</v>
      </c>
      <c r="G1368" t="s">
        <v>305</v>
      </c>
      <c r="H1368" t="s">
        <v>301</v>
      </c>
      <c r="I1368" t="s">
        <v>315</v>
      </c>
      <c r="J1368" t="s">
        <v>309</v>
      </c>
      <c r="K1368" t="s">
        <v>103</v>
      </c>
      <c r="L1368" t="s">
        <v>310</v>
      </c>
      <c r="M1368" t="s">
        <v>1025</v>
      </c>
      <c r="S1368" t="s">
        <v>26</v>
      </c>
      <c r="T1368" t="s">
        <v>270</v>
      </c>
      <c r="U1368">
        <v>4</v>
      </c>
      <c r="V1368">
        <v>3</v>
      </c>
      <c r="W1368">
        <v>4</v>
      </c>
      <c r="X1368">
        <v>5</v>
      </c>
      <c r="Y1368">
        <v>4</v>
      </c>
      <c r="Z1368">
        <v>4</v>
      </c>
      <c r="AA1368">
        <v>3</v>
      </c>
      <c r="AB1368">
        <v>3</v>
      </c>
      <c r="AC1368">
        <v>3</v>
      </c>
      <c r="AD1368">
        <v>4</v>
      </c>
      <c r="AF1368">
        <v>5</v>
      </c>
      <c r="AG1368">
        <v>5</v>
      </c>
      <c r="AH1368">
        <v>4</v>
      </c>
      <c r="AI1368">
        <v>4</v>
      </c>
      <c r="AJ1368">
        <v>5</v>
      </c>
      <c r="AK1368" t="s">
        <v>270</v>
      </c>
      <c r="AL1368">
        <v>4</v>
      </c>
      <c r="AM1368">
        <v>4</v>
      </c>
      <c r="AN1368" t="s">
        <v>307</v>
      </c>
      <c r="AV1368" s="109" t="s">
        <v>270</v>
      </c>
      <c r="AW1368" t="s">
        <v>270</v>
      </c>
      <c r="AY1368">
        <v>5</v>
      </c>
      <c r="AZ1368" s="109">
        <v>5</v>
      </c>
      <c r="BA1368" s="191" t="s">
        <v>303</v>
      </c>
      <c r="BB1368" t="s">
        <v>304</v>
      </c>
      <c r="BD1368">
        <f t="shared" si="98"/>
        <v>0</v>
      </c>
      <c r="BE1368">
        <f t="shared" si="101"/>
        <v>1</v>
      </c>
      <c r="BF1368">
        <f t="shared" si="101"/>
        <v>0</v>
      </c>
      <c r="BG1368">
        <f t="shared" si="101"/>
        <v>0</v>
      </c>
      <c r="BH1368">
        <f t="shared" si="101"/>
        <v>0</v>
      </c>
      <c r="BI1368">
        <f t="shared" si="101"/>
        <v>0</v>
      </c>
      <c r="BJ1368">
        <f t="shared" si="100"/>
        <v>0</v>
      </c>
      <c r="BK1368">
        <f t="shared" si="99"/>
        <v>0</v>
      </c>
      <c r="BL1368">
        <f t="shared" si="99"/>
        <v>0</v>
      </c>
      <c r="BM1368">
        <f t="shared" si="99"/>
        <v>0</v>
      </c>
      <c r="BN1368">
        <f t="shared" si="99"/>
        <v>0</v>
      </c>
      <c r="BO1368">
        <f t="shared" si="99"/>
        <v>1</v>
      </c>
      <c r="BP1368">
        <f t="shared" si="99"/>
        <v>0</v>
      </c>
    </row>
    <row r="1369" spans="3:68" x14ac:dyDescent="0.2">
      <c r="C1369" s="150" t="str">
        <f>IFERROR(VLOOKUP(TABLA!F1369,BLIOTECAS!$C$1:$E$26,3,FALSE),"")</f>
        <v>Ciencias Sociales</v>
      </c>
      <c r="D1369" s="209">
        <v>43970.55972222222</v>
      </c>
      <c r="E1369" s="209" t="s">
        <v>396</v>
      </c>
      <c r="F1369" t="s">
        <v>93</v>
      </c>
      <c r="G1369" t="s">
        <v>305</v>
      </c>
      <c r="H1369" t="s">
        <v>397</v>
      </c>
      <c r="I1369" t="s">
        <v>327</v>
      </c>
      <c r="J1369" t="s">
        <v>309</v>
      </c>
      <c r="K1369" t="s">
        <v>93</v>
      </c>
      <c r="S1369" t="s">
        <v>270</v>
      </c>
      <c r="T1369" t="s">
        <v>270</v>
      </c>
      <c r="U1369">
        <v>4</v>
      </c>
      <c r="V1369">
        <v>1</v>
      </c>
      <c r="W1369">
        <v>1</v>
      </c>
      <c r="X1369">
        <v>2</v>
      </c>
      <c r="Y1369">
        <v>1</v>
      </c>
      <c r="Z1369">
        <v>1</v>
      </c>
      <c r="AA1369">
        <v>3</v>
      </c>
      <c r="AB1369">
        <v>1</v>
      </c>
      <c r="AC1369">
        <v>3</v>
      </c>
      <c r="AD1369">
        <v>4</v>
      </c>
      <c r="AF1369">
        <v>4</v>
      </c>
      <c r="AG1369">
        <v>4</v>
      </c>
      <c r="AH1369">
        <v>4</v>
      </c>
      <c r="AI1369">
        <v>3</v>
      </c>
      <c r="AJ1369">
        <v>4</v>
      </c>
      <c r="AK1369" t="s">
        <v>26</v>
      </c>
      <c r="AL1369">
        <v>3</v>
      </c>
      <c r="AM1369">
        <v>3</v>
      </c>
      <c r="AN1369" t="s">
        <v>408</v>
      </c>
      <c r="AV1369" s="109" t="s">
        <v>270</v>
      </c>
      <c r="AW1369" t="s">
        <v>270</v>
      </c>
      <c r="AX1369" t="s">
        <v>25</v>
      </c>
      <c r="AY1369">
        <v>4</v>
      </c>
      <c r="AZ1369" s="109">
        <v>4</v>
      </c>
      <c r="BA1369" s="191" t="s">
        <v>311</v>
      </c>
      <c r="BB1369" t="s">
        <v>308</v>
      </c>
      <c r="BD1369">
        <f t="shared" si="98"/>
        <v>1</v>
      </c>
      <c r="BE1369">
        <f t="shared" si="101"/>
        <v>0</v>
      </c>
      <c r="BF1369">
        <f t="shared" si="101"/>
        <v>1</v>
      </c>
      <c r="BG1369">
        <f t="shared" si="101"/>
        <v>0</v>
      </c>
      <c r="BH1369">
        <f t="shared" si="101"/>
        <v>0</v>
      </c>
      <c r="BI1369">
        <f t="shared" si="101"/>
        <v>0</v>
      </c>
      <c r="BJ1369">
        <f t="shared" si="100"/>
        <v>1</v>
      </c>
      <c r="BK1369">
        <f t="shared" si="99"/>
        <v>0</v>
      </c>
      <c r="BL1369">
        <f t="shared" si="99"/>
        <v>1</v>
      </c>
      <c r="BM1369">
        <f t="shared" si="99"/>
        <v>1</v>
      </c>
      <c r="BN1369">
        <f t="shared" si="99"/>
        <v>0</v>
      </c>
      <c r="BO1369">
        <f t="shared" si="99"/>
        <v>0</v>
      </c>
      <c r="BP1369">
        <f t="shared" si="99"/>
        <v>0</v>
      </c>
    </row>
    <row r="1370" spans="3:68" x14ac:dyDescent="0.2">
      <c r="C1370" s="150" t="str">
        <f>IFERROR(VLOOKUP(TABLA!F1370,BLIOTECAS!$C$1:$E$26,3,FALSE),"")</f>
        <v>Humanidades</v>
      </c>
      <c r="D1370" s="209">
        <v>43970.55972222222</v>
      </c>
      <c r="E1370" s="209" t="s">
        <v>396</v>
      </c>
      <c r="F1370" t="s">
        <v>104</v>
      </c>
      <c r="G1370" t="s">
        <v>305</v>
      </c>
      <c r="H1370" t="s">
        <v>305</v>
      </c>
      <c r="I1370" t="s">
        <v>357</v>
      </c>
      <c r="J1370" t="s">
        <v>104</v>
      </c>
      <c r="K1370" t="s">
        <v>310</v>
      </c>
      <c r="L1370" t="s">
        <v>309</v>
      </c>
      <c r="M1370" t="s">
        <v>1026</v>
      </c>
      <c r="S1370" t="s">
        <v>270</v>
      </c>
      <c r="T1370" t="s">
        <v>270</v>
      </c>
      <c r="U1370">
        <v>4</v>
      </c>
      <c r="V1370">
        <v>2</v>
      </c>
      <c r="W1370">
        <v>3</v>
      </c>
      <c r="X1370">
        <v>4</v>
      </c>
      <c r="Y1370">
        <v>2</v>
      </c>
      <c r="Z1370">
        <v>3</v>
      </c>
      <c r="AA1370">
        <v>2</v>
      </c>
      <c r="AB1370">
        <v>3</v>
      </c>
      <c r="AC1370">
        <v>1</v>
      </c>
      <c r="AD1370">
        <v>4</v>
      </c>
      <c r="AF1370">
        <v>4</v>
      </c>
      <c r="AG1370">
        <v>4</v>
      </c>
      <c r="AH1370">
        <v>4</v>
      </c>
      <c r="AI1370">
        <v>4</v>
      </c>
      <c r="AJ1370">
        <v>2</v>
      </c>
      <c r="AK1370" t="s">
        <v>270</v>
      </c>
      <c r="AL1370">
        <v>4</v>
      </c>
      <c r="AM1370">
        <v>2</v>
      </c>
      <c r="AN1370" t="s">
        <v>428</v>
      </c>
      <c r="AV1370" s="109" t="s">
        <v>270</v>
      </c>
      <c r="AW1370" t="s">
        <v>26</v>
      </c>
      <c r="AY1370">
        <v>3</v>
      </c>
      <c r="AZ1370" s="109">
        <v>3</v>
      </c>
      <c r="BA1370" s="191" t="s">
        <v>311</v>
      </c>
      <c r="BB1370" t="s">
        <v>317</v>
      </c>
      <c r="BD1370">
        <f t="shared" si="98"/>
        <v>1</v>
      </c>
      <c r="BE1370">
        <f t="shared" si="101"/>
        <v>0</v>
      </c>
      <c r="BF1370">
        <f t="shared" si="101"/>
        <v>1</v>
      </c>
      <c r="BG1370">
        <f t="shared" si="101"/>
        <v>0</v>
      </c>
      <c r="BH1370">
        <f t="shared" si="101"/>
        <v>1</v>
      </c>
      <c r="BI1370">
        <f t="shared" si="101"/>
        <v>0</v>
      </c>
      <c r="BJ1370">
        <f t="shared" si="100"/>
        <v>0</v>
      </c>
      <c r="BK1370">
        <f t="shared" si="99"/>
        <v>1</v>
      </c>
      <c r="BL1370">
        <f t="shared" si="99"/>
        <v>1</v>
      </c>
      <c r="BM1370">
        <f t="shared" si="99"/>
        <v>1</v>
      </c>
      <c r="BN1370">
        <f t="shared" si="99"/>
        <v>0</v>
      </c>
      <c r="BO1370">
        <f t="shared" ref="BK1370:BP1413" si="102">IF(IFERROR(FIND(BO$1,$AN1370,1),0)&lt;&gt;0,1,0)</f>
        <v>0</v>
      </c>
      <c r="BP1370">
        <f t="shared" si="102"/>
        <v>0</v>
      </c>
    </row>
    <row r="1371" spans="3:68" x14ac:dyDescent="0.2">
      <c r="C1371" s="150" t="str">
        <f>IFERROR(VLOOKUP(TABLA!F1371,BLIOTECAS!$C$1:$E$26,3,FALSE),"")</f>
        <v>Ciencias Sociales</v>
      </c>
      <c r="D1371" s="209">
        <v>43970.55972222222</v>
      </c>
      <c r="E1371" s="209" t="s">
        <v>396</v>
      </c>
      <c r="F1371" t="s">
        <v>99</v>
      </c>
      <c r="G1371" t="s">
        <v>300</v>
      </c>
      <c r="H1371" t="s">
        <v>300</v>
      </c>
      <c r="I1371" t="s">
        <v>306</v>
      </c>
      <c r="J1371" t="s">
        <v>309</v>
      </c>
      <c r="S1371" t="s">
        <v>26</v>
      </c>
      <c r="T1371" t="s">
        <v>270</v>
      </c>
      <c r="U1371">
        <v>3</v>
      </c>
      <c r="V1371">
        <v>1</v>
      </c>
      <c r="W1371">
        <v>1</v>
      </c>
      <c r="X1371">
        <v>5</v>
      </c>
      <c r="Y1371">
        <v>4</v>
      </c>
      <c r="Z1371">
        <v>3</v>
      </c>
      <c r="AA1371">
        <v>3</v>
      </c>
      <c r="AB1371">
        <v>1</v>
      </c>
      <c r="AC1371">
        <v>5</v>
      </c>
      <c r="AD1371">
        <v>4</v>
      </c>
      <c r="AF1371">
        <v>5</v>
      </c>
      <c r="AG1371">
        <v>5</v>
      </c>
      <c r="AH1371">
        <v>5</v>
      </c>
      <c r="AI1371">
        <v>4</v>
      </c>
      <c r="AJ1371">
        <v>3</v>
      </c>
      <c r="AK1371" t="s">
        <v>26</v>
      </c>
      <c r="AL1371">
        <v>4</v>
      </c>
      <c r="AM1371">
        <v>3</v>
      </c>
      <c r="AN1371" t="s">
        <v>408</v>
      </c>
      <c r="AV1371" s="109" t="s">
        <v>26</v>
      </c>
      <c r="AW1371" t="s">
        <v>26</v>
      </c>
      <c r="AY1371">
        <v>5</v>
      </c>
      <c r="AZ1371" s="109">
        <v>5</v>
      </c>
      <c r="BA1371" s="191" t="s">
        <v>311</v>
      </c>
      <c r="BD1371">
        <f t="shared" si="98"/>
        <v>1</v>
      </c>
      <c r="BE1371">
        <f t="shared" si="101"/>
        <v>0</v>
      </c>
      <c r="BF1371">
        <f t="shared" si="101"/>
        <v>0</v>
      </c>
      <c r="BG1371">
        <f t="shared" si="101"/>
        <v>0</v>
      </c>
      <c r="BH1371">
        <f t="shared" si="101"/>
        <v>0</v>
      </c>
      <c r="BI1371">
        <f t="shared" si="101"/>
        <v>0</v>
      </c>
      <c r="BJ1371">
        <f t="shared" si="100"/>
        <v>1</v>
      </c>
      <c r="BK1371">
        <f t="shared" si="102"/>
        <v>0</v>
      </c>
      <c r="BL1371">
        <f t="shared" si="102"/>
        <v>1</v>
      </c>
      <c r="BM1371">
        <f t="shared" si="102"/>
        <v>1</v>
      </c>
      <c r="BN1371">
        <f t="shared" si="102"/>
        <v>0</v>
      </c>
      <c r="BO1371">
        <f t="shared" si="102"/>
        <v>0</v>
      </c>
      <c r="BP1371">
        <f t="shared" si="102"/>
        <v>0</v>
      </c>
    </row>
    <row r="1372" spans="3:68" x14ac:dyDescent="0.2">
      <c r="C1372" s="150" t="str">
        <f>IFERROR(VLOOKUP(TABLA!F1372,BLIOTECAS!$C$1:$E$26,3,FALSE),"")</f>
        <v>Ciencias Experimentales</v>
      </c>
      <c r="D1372" s="209">
        <v>43970.55972222222</v>
      </c>
      <c r="E1372" s="209" t="s">
        <v>396</v>
      </c>
      <c r="F1372" t="s">
        <v>98</v>
      </c>
      <c r="G1372" t="s">
        <v>305</v>
      </c>
      <c r="H1372" t="s">
        <v>300</v>
      </c>
      <c r="I1372" t="s">
        <v>306</v>
      </c>
      <c r="J1372" t="s">
        <v>98</v>
      </c>
      <c r="S1372" t="s">
        <v>26</v>
      </c>
      <c r="T1372" t="s">
        <v>270</v>
      </c>
      <c r="U1372">
        <v>4</v>
      </c>
      <c r="V1372">
        <v>1</v>
      </c>
      <c r="W1372">
        <v>3</v>
      </c>
      <c r="X1372">
        <v>2</v>
      </c>
      <c r="Y1372">
        <v>5</v>
      </c>
      <c r="Z1372">
        <v>3</v>
      </c>
      <c r="AA1372">
        <v>5</v>
      </c>
      <c r="AB1372">
        <v>1</v>
      </c>
      <c r="AC1372">
        <v>4</v>
      </c>
      <c r="AD1372">
        <v>4</v>
      </c>
      <c r="AF1372">
        <v>4</v>
      </c>
      <c r="AG1372">
        <v>4</v>
      </c>
      <c r="AH1372">
        <v>2</v>
      </c>
      <c r="AI1372">
        <v>3</v>
      </c>
      <c r="AJ1372">
        <v>4</v>
      </c>
      <c r="AK1372" t="s">
        <v>26</v>
      </c>
      <c r="AL1372">
        <v>2</v>
      </c>
      <c r="AM1372">
        <v>3</v>
      </c>
      <c r="AN1372" t="s">
        <v>408</v>
      </c>
      <c r="AV1372" s="109" t="s">
        <v>26</v>
      </c>
      <c r="AW1372" t="s">
        <v>26</v>
      </c>
      <c r="AY1372">
        <v>4</v>
      </c>
      <c r="AZ1372" s="109">
        <v>5</v>
      </c>
      <c r="BA1372" s="191" t="s">
        <v>311</v>
      </c>
      <c r="BB1372" t="s">
        <v>317</v>
      </c>
      <c r="BD1372">
        <f t="shared" si="98"/>
        <v>1</v>
      </c>
      <c r="BE1372">
        <f t="shared" si="101"/>
        <v>0</v>
      </c>
      <c r="BF1372">
        <f t="shared" si="101"/>
        <v>0</v>
      </c>
      <c r="BG1372">
        <f t="shared" si="101"/>
        <v>0</v>
      </c>
      <c r="BH1372">
        <f t="shared" si="101"/>
        <v>0</v>
      </c>
      <c r="BI1372">
        <f t="shared" si="101"/>
        <v>0</v>
      </c>
      <c r="BJ1372">
        <f t="shared" si="100"/>
        <v>1</v>
      </c>
      <c r="BK1372">
        <f t="shared" si="102"/>
        <v>0</v>
      </c>
      <c r="BL1372">
        <f t="shared" si="102"/>
        <v>1</v>
      </c>
      <c r="BM1372">
        <f t="shared" si="102"/>
        <v>1</v>
      </c>
      <c r="BN1372">
        <f t="shared" si="102"/>
        <v>0</v>
      </c>
      <c r="BO1372">
        <f t="shared" si="102"/>
        <v>0</v>
      </c>
      <c r="BP1372">
        <f t="shared" si="102"/>
        <v>0</v>
      </c>
    </row>
    <row r="1373" spans="3:68" x14ac:dyDescent="0.2">
      <c r="C1373" s="150" t="str">
        <f>IFERROR(VLOOKUP(TABLA!F1373,BLIOTECAS!$C$1:$E$26,3,FALSE),"")</f>
        <v>Ciencias Sociales</v>
      </c>
      <c r="D1373" s="209">
        <v>43970.55972222222</v>
      </c>
      <c r="E1373" s="209" t="s">
        <v>396</v>
      </c>
      <c r="F1373" t="s">
        <v>99</v>
      </c>
      <c r="G1373" t="s">
        <v>305</v>
      </c>
      <c r="H1373" t="s">
        <v>300</v>
      </c>
      <c r="I1373" t="s">
        <v>306</v>
      </c>
      <c r="J1373" t="s">
        <v>322</v>
      </c>
      <c r="K1373" t="s">
        <v>93</v>
      </c>
      <c r="L1373" t="s">
        <v>309</v>
      </c>
      <c r="S1373" t="s">
        <v>26</v>
      </c>
      <c r="T1373" t="s">
        <v>270</v>
      </c>
      <c r="U1373">
        <v>4</v>
      </c>
      <c r="V1373">
        <v>2</v>
      </c>
      <c r="W1373">
        <v>4</v>
      </c>
      <c r="X1373">
        <v>2</v>
      </c>
      <c r="Y1373">
        <v>5</v>
      </c>
      <c r="Z1373">
        <v>3</v>
      </c>
      <c r="AA1373">
        <v>3</v>
      </c>
      <c r="AB1373">
        <v>2</v>
      </c>
      <c r="AC1373">
        <v>4</v>
      </c>
      <c r="AD1373">
        <v>4</v>
      </c>
      <c r="AF1373">
        <v>4</v>
      </c>
      <c r="AG1373">
        <v>5</v>
      </c>
      <c r="AH1373">
        <v>4</v>
      </c>
      <c r="AI1373">
        <v>4</v>
      </c>
      <c r="AJ1373">
        <v>4</v>
      </c>
      <c r="AK1373" t="s">
        <v>26</v>
      </c>
      <c r="AL1373">
        <v>4</v>
      </c>
      <c r="AM1373">
        <v>4</v>
      </c>
      <c r="AN1373" t="s">
        <v>499</v>
      </c>
      <c r="AV1373" s="109" t="s">
        <v>26</v>
      </c>
      <c r="AW1373" t="s">
        <v>26</v>
      </c>
      <c r="AY1373">
        <v>5</v>
      </c>
      <c r="AZ1373" s="109">
        <v>5</v>
      </c>
      <c r="BA1373" s="191" t="s">
        <v>311</v>
      </c>
      <c r="BB1373" t="s">
        <v>308</v>
      </c>
      <c r="BD1373">
        <f t="shared" si="98"/>
        <v>1</v>
      </c>
      <c r="BE1373">
        <f t="shared" si="101"/>
        <v>0</v>
      </c>
      <c r="BF1373">
        <f t="shared" si="101"/>
        <v>0</v>
      </c>
      <c r="BG1373">
        <f t="shared" si="101"/>
        <v>0</v>
      </c>
      <c r="BH1373">
        <f t="shared" si="101"/>
        <v>0</v>
      </c>
      <c r="BI1373">
        <f t="shared" si="101"/>
        <v>0</v>
      </c>
      <c r="BJ1373">
        <f t="shared" si="100"/>
        <v>0</v>
      </c>
      <c r="BK1373">
        <f t="shared" si="102"/>
        <v>1</v>
      </c>
      <c r="BL1373">
        <f t="shared" si="102"/>
        <v>1</v>
      </c>
      <c r="BM1373">
        <f t="shared" si="102"/>
        <v>1</v>
      </c>
      <c r="BN1373">
        <f t="shared" si="102"/>
        <v>1</v>
      </c>
      <c r="BO1373">
        <f t="shared" si="102"/>
        <v>0</v>
      </c>
      <c r="BP1373">
        <f t="shared" si="102"/>
        <v>0</v>
      </c>
    </row>
    <row r="1374" spans="3:68" x14ac:dyDescent="0.2">
      <c r="C1374" s="150" t="str">
        <f>IFERROR(VLOOKUP(TABLA!F1374,BLIOTECAS!$C$1:$E$26,3,FALSE),"")</f>
        <v>Ciencias Sociales</v>
      </c>
      <c r="D1374" s="209">
        <v>43970.55972222222</v>
      </c>
      <c r="E1374" s="209" t="s">
        <v>396</v>
      </c>
      <c r="F1374" t="s">
        <v>99</v>
      </c>
      <c r="G1374" t="s">
        <v>300</v>
      </c>
      <c r="H1374" t="s">
        <v>305</v>
      </c>
      <c r="I1374" t="s">
        <v>306</v>
      </c>
      <c r="J1374" t="s">
        <v>309</v>
      </c>
      <c r="K1374" t="s">
        <v>322</v>
      </c>
      <c r="L1374" t="s">
        <v>104</v>
      </c>
      <c r="S1374" t="s">
        <v>270</v>
      </c>
      <c r="T1374" t="s">
        <v>270</v>
      </c>
      <c r="U1374">
        <v>5</v>
      </c>
      <c r="V1374">
        <v>4</v>
      </c>
      <c r="W1374">
        <v>1</v>
      </c>
      <c r="X1374">
        <v>5</v>
      </c>
      <c r="Y1374">
        <v>4</v>
      </c>
      <c r="Z1374">
        <v>1</v>
      </c>
      <c r="AA1374">
        <v>5</v>
      </c>
      <c r="AB1374">
        <v>1</v>
      </c>
      <c r="AC1374">
        <v>5</v>
      </c>
      <c r="AD1374">
        <v>5</v>
      </c>
      <c r="AF1374">
        <v>2</v>
      </c>
      <c r="AG1374">
        <v>5</v>
      </c>
      <c r="AH1374">
        <v>5</v>
      </c>
      <c r="AI1374">
        <v>5</v>
      </c>
      <c r="AJ1374">
        <v>5</v>
      </c>
      <c r="AK1374" t="s">
        <v>270</v>
      </c>
      <c r="AL1374">
        <v>5</v>
      </c>
      <c r="AM1374">
        <v>5</v>
      </c>
      <c r="AN1374" t="s">
        <v>448</v>
      </c>
      <c r="AV1374" s="109" t="s">
        <v>270</v>
      </c>
      <c r="AW1374" t="s">
        <v>270</v>
      </c>
      <c r="AX1374" t="s">
        <v>313</v>
      </c>
      <c r="AY1374">
        <v>5</v>
      </c>
      <c r="AZ1374" s="109">
        <v>4</v>
      </c>
      <c r="BA1374" s="191" t="s">
        <v>303</v>
      </c>
      <c r="BB1374" t="s">
        <v>308</v>
      </c>
      <c r="BC1374" t="s">
        <v>1027</v>
      </c>
      <c r="BD1374">
        <f t="shared" si="98"/>
        <v>1</v>
      </c>
      <c r="BE1374">
        <f t="shared" si="101"/>
        <v>0</v>
      </c>
      <c r="BF1374">
        <f t="shared" si="101"/>
        <v>0</v>
      </c>
      <c r="BG1374">
        <f t="shared" si="101"/>
        <v>0</v>
      </c>
      <c r="BH1374">
        <f t="shared" si="101"/>
        <v>0</v>
      </c>
      <c r="BI1374">
        <f t="shared" si="101"/>
        <v>0</v>
      </c>
      <c r="BJ1374">
        <f t="shared" si="100"/>
        <v>1</v>
      </c>
      <c r="BK1374">
        <f t="shared" si="102"/>
        <v>0</v>
      </c>
      <c r="BL1374">
        <f t="shared" si="102"/>
        <v>0</v>
      </c>
      <c r="BM1374">
        <f t="shared" si="102"/>
        <v>1</v>
      </c>
      <c r="BN1374">
        <f t="shared" si="102"/>
        <v>1</v>
      </c>
      <c r="BO1374">
        <f t="shared" si="102"/>
        <v>0</v>
      </c>
      <c r="BP1374">
        <f t="shared" si="102"/>
        <v>0</v>
      </c>
    </row>
    <row r="1375" spans="3:68" x14ac:dyDescent="0.2">
      <c r="C1375" s="150" t="str">
        <f>IFERROR(VLOOKUP(TABLA!F1375,BLIOTECAS!$C$1:$E$26,3,FALSE),"")</f>
        <v>Ciencias Sociales</v>
      </c>
      <c r="D1375" s="209">
        <v>43970.55972222222</v>
      </c>
      <c r="E1375" s="209" t="s">
        <v>396</v>
      </c>
      <c r="F1375" t="s">
        <v>93</v>
      </c>
      <c r="G1375" t="s">
        <v>300</v>
      </c>
      <c r="H1375" t="s">
        <v>320</v>
      </c>
      <c r="J1375" t="s">
        <v>93</v>
      </c>
      <c r="K1375" t="s">
        <v>309</v>
      </c>
      <c r="L1375" t="s">
        <v>101</v>
      </c>
      <c r="S1375" t="s">
        <v>26</v>
      </c>
      <c r="T1375" t="s">
        <v>270</v>
      </c>
      <c r="U1375">
        <v>4</v>
      </c>
      <c r="V1375">
        <v>1</v>
      </c>
      <c r="W1375">
        <v>1</v>
      </c>
      <c r="X1375">
        <v>3</v>
      </c>
      <c r="Y1375">
        <v>5</v>
      </c>
      <c r="Z1375">
        <v>4</v>
      </c>
      <c r="AA1375">
        <v>5</v>
      </c>
      <c r="AB1375">
        <v>2</v>
      </c>
      <c r="AC1375">
        <v>1</v>
      </c>
      <c r="AD1375">
        <v>2</v>
      </c>
      <c r="AF1375">
        <v>2</v>
      </c>
      <c r="AG1375">
        <v>4</v>
      </c>
      <c r="AH1375">
        <v>1</v>
      </c>
      <c r="AI1375">
        <v>2</v>
      </c>
      <c r="AJ1375">
        <v>4</v>
      </c>
      <c r="AK1375" t="s">
        <v>26</v>
      </c>
      <c r="AL1375">
        <v>2</v>
      </c>
      <c r="AM1375">
        <v>1</v>
      </c>
      <c r="AN1375" t="s">
        <v>408</v>
      </c>
      <c r="AV1375" s="109" t="s">
        <v>26</v>
      </c>
      <c r="AW1375" t="s">
        <v>26</v>
      </c>
      <c r="AY1375">
        <v>4</v>
      </c>
      <c r="AZ1375" s="109">
        <v>4</v>
      </c>
      <c r="BA1375" s="191" t="s">
        <v>311</v>
      </c>
      <c r="BB1375" t="s">
        <v>317</v>
      </c>
      <c r="BD1375">
        <f t="shared" si="98"/>
        <v>0</v>
      </c>
      <c r="BE1375">
        <f t="shared" si="101"/>
        <v>0</v>
      </c>
      <c r="BF1375">
        <f t="shared" si="101"/>
        <v>0</v>
      </c>
      <c r="BG1375">
        <f t="shared" si="101"/>
        <v>0</v>
      </c>
      <c r="BH1375">
        <f t="shared" si="101"/>
        <v>0</v>
      </c>
      <c r="BI1375">
        <f t="shared" si="101"/>
        <v>0</v>
      </c>
      <c r="BJ1375">
        <f t="shared" si="100"/>
        <v>1</v>
      </c>
      <c r="BK1375">
        <f t="shared" si="102"/>
        <v>0</v>
      </c>
      <c r="BL1375">
        <f t="shared" si="102"/>
        <v>1</v>
      </c>
      <c r="BM1375">
        <f t="shared" si="102"/>
        <v>1</v>
      </c>
      <c r="BN1375">
        <f t="shared" si="102"/>
        <v>0</v>
      </c>
      <c r="BO1375">
        <f t="shared" si="102"/>
        <v>0</v>
      </c>
      <c r="BP1375">
        <f t="shared" si="102"/>
        <v>0</v>
      </c>
    </row>
    <row r="1376" spans="3:68" x14ac:dyDescent="0.2">
      <c r="C1376" s="150" t="str">
        <f>IFERROR(VLOOKUP(TABLA!F1376,BLIOTECAS!$C$1:$E$26,3,FALSE),"")</f>
        <v>Ciencias Sociales</v>
      </c>
      <c r="D1376" s="209">
        <v>43970.55972222222</v>
      </c>
      <c r="E1376" s="209" t="s">
        <v>407</v>
      </c>
      <c r="F1376" t="s">
        <v>91</v>
      </c>
      <c r="G1376" t="s">
        <v>300</v>
      </c>
      <c r="H1376" t="s">
        <v>320</v>
      </c>
      <c r="I1376" t="s">
        <v>318</v>
      </c>
      <c r="J1376" t="s">
        <v>91</v>
      </c>
      <c r="K1376" t="s">
        <v>104</v>
      </c>
      <c r="L1376" t="s">
        <v>309</v>
      </c>
      <c r="S1376" t="s">
        <v>270</v>
      </c>
      <c r="T1376" t="s">
        <v>270</v>
      </c>
      <c r="U1376">
        <v>2</v>
      </c>
      <c r="V1376">
        <v>1</v>
      </c>
      <c r="W1376">
        <v>3</v>
      </c>
      <c r="X1376">
        <v>1</v>
      </c>
      <c r="Y1376">
        <v>5</v>
      </c>
      <c r="Z1376">
        <v>5</v>
      </c>
      <c r="AA1376">
        <v>5</v>
      </c>
      <c r="AB1376">
        <v>3</v>
      </c>
      <c r="AC1376">
        <v>4</v>
      </c>
      <c r="AD1376">
        <v>2</v>
      </c>
      <c r="AF1376">
        <v>2</v>
      </c>
      <c r="AG1376">
        <v>2</v>
      </c>
      <c r="AH1376">
        <v>5</v>
      </c>
      <c r="AI1376">
        <v>3</v>
      </c>
      <c r="AJ1376">
        <v>5</v>
      </c>
      <c r="AK1376" t="s">
        <v>270</v>
      </c>
      <c r="AL1376">
        <v>5</v>
      </c>
      <c r="AM1376">
        <v>2</v>
      </c>
      <c r="AN1376" t="s">
        <v>408</v>
      </c>
      <c r="AV1376" s="109" t="s">
        <v>270</v>
      </c>
      <c r="AW1376" t="s">
        <v>26</v>
      </c>
      <c r="AY1376">
        <v>2</v>
      </c>
      <c r="AZ1376" s="109">
        <v>4</v>
      </c>
      <c r="BA1376" s="191" t="s">
        <v>319</v>
      </c>
      <c r="BB1376" t="s">
        <v>317</v>
      </c>
      <c r="BD1376">
        <f t="shared" si="98"/>
        <v>0</v>
      </c>
      <c r="BE1376">
        <f t="shared" si="101"/>
        <v>0</v>
      </c>
      <c r="BF1376">
        <f t="shared" si="101"/>
        <v>1</v>
      </c>
      <c r="BG1376">
        <f t="shared" si="101"/>
        <v>0</v>
      </c>
      <c r="BH1376">
        <f t="shared" si="101"/>
        <v>0</v>
      </c>
      <c r="BI1376">
        <f t="shared" si="101"/>
        <v>0</v>
      </c>
      <c r="BJ1376">
        <f t="shared" si="100"/>
        <v>1</v>
      </c>
      <c r="BK1376">
        <f t="shared" si="102"/>
        <v>0</v>
      </c>
      <c r="BL1376">
        <f t="shared" si="102"/>
        <v>1</v>
      </c>
      <c r="BM1376">
        <f t="shared" si="102"/>
        <v>1</v>
      </c>
      <c r="BN1376">
        <f t="shared" si="102"/>
        <v>0</v>
      </c>
      <c r="BO1376">
        <f t="shared" si="102"/>
        <v>0</v>
      </c>
      <c r="BP1376">
        <f t="shared" si="102"/>
        <v>0</v>
      </c>
    </row>
    <row r="1377" spans="3:68" x14ac:dyDescent="0.2">
      <c r="C1377" s="150" t="str">
        <f>IFERROR(VLOOKUP(TABLA!F1377,BLIOTECAS!$C$1:$E$26,3,FALSE),"")</f>
        <v>Humanidades</v>
      </c>
      <c r="D1377" s="209">
        <v>43970.55972222222</v>
      </c>
      <c r="E1377" s="209" t="s">
        <v>401</v>
      </c>
      <c r="F1377" t="s">
        <v>100</v>
      </c>
      <c r="G1377" t="s">
        <v>300</v>
      </c>
      <c r="H1377" t="s">
        <v>301</v>
      </c>
      <c r="I1377" t="s">
        <v>327</v>
      </c>
      <c r="J1377" t="s">
        <v>100</v>
      </c>
      <c r="K1377" t="s">
        <v>309</v>
      </c>
      <c r="M1377" t="s">
        <v>1028</v>
      </c>
      <c r="S1377" t="s">
        <v>270</v>
      </c>
      <c r="T1377" t="s">
        <v>270</v>
      </c>
      <c r="U1377">
        <v>3</v>
      </c>
      <c r="V1377">
        <v>3</v>
      </c>
      <c r="W1377">
        <v>4</v>
      </c>
      <c r="X1377">
        <v>2</v>
      </c>
      <c r="Y1377">
        <v>2</v>
      </c>
      <c r="Z1377">
        <v>5</v>
      </c>
      <c r="AA1377">
        <v>2</v>
      </c>
      <c r="AB1377">
        <v>5</v>
      </c>
      <c r="AC1377">
        <v>4</v>
      </c>
      <c r="AD1377">
        <v>3</v>
      </c>
      <c r="AF1377">
        <v>3</v>
      </c>
      <c r="AG1377">
        <v>4</v>
      </c>
      <c r="AH1377">
        <v>5</v>
      </c>
      <c r="AI1377">
        <v>3</v>
      </c>
      <c r="AJ1377">
        <v>3</v>
      </c>
      <c r="AK1377" t="s">
        <v>270</v>
      </c>
      <c r="AL1377">
        <v>4</v>
      </c>
      <c r="AM1377">
        <v>1</v>
      </c>
      <c r="AN1377" t="s">
        <v>1029</v>
      </c>
      <c r="AV1377" s="109" t="s">
        <v>270</v>
      </c>
      <c r="AW1377" t="s">
        <v>270</v>
      </c>
      <c r="AX1377" t="s">
        <v>313</v>
      </c>
      <c r="AY1377">
        <v>5</v>
      </c>
      <c r="AZ1377" s="109">
        <v>4</v>
      </c>
      <c r="BA1377" s="191" t="s">
        <v>311</v>
      </c>
      <c r="BB1377" t="s">
        <v>317</v>
      </c>
      <c r="BC1377" t="s">
        <v>1030</v>
      </c>
      <c r="BD1377">
        <f t="shared" si="98"/>
        <v>1</v>
      </c>
      <c r="BE1377">
        <f t="shared" si="101"/>
        <v>0</v>
      </c>
      <c r="BF1377">
        <f t="shared" si="101"/>
        <v>1</v>
      </c>
      <c r="BG1377">
        <f t="shared" si="101"/>
        <v>0</v>
      </c>
      <c r="BH1377">
        <f t="shared" si="101"/>
        <v>0</v>
      </c>
      <c r="BI1377">
        <f t="shared" si="101"/>
        <v>0</v>
      </c>
      <c r="BJ1377">
        <f t="shared" si="100"/>
        <v>1</v>
      </c>
      <c r="BK1377">
        <f t="shared" si="102"/>
        <v>0</v>
      </c>
      <c r="BL1377">
        <f t="shared" si="102"/>
        <v>1</v>
      </c>
      <c r="BM1377">
        <f t="shared" si="102"/>
        <v>1</v>
      </c>
      <c r="BN1377">
        <f t="shared" si="102"/>
        <v>0</v>
      </c>
      <c r="BO1377">
        <f t="shared" si="102"/>
        <v>0</v>
      </c>
      <c r="BP1377">
        <f t="shared" si="102"/>
        <v>0</v>
      </c>
    </row>
    <row r="1378" spans="3:68" x14ac:dyDescent="0.2">
      <c r="C1378" s="150" t="str">
        <f>IFERROR(VLOOKUP(TABLA!F1378,BLIOTECAS!$C$1:$E$26,3,FALSE),"")</f>
        <v>Ciencias Experimentales</v>
      </c>
      <c r="D1378" s="209">
        <v>43970.55972222222</v>
      </c>
      <c r="E1378" s="209" t="s">
        <v>396</v>
      </c>
      <c r="F1378" t="s">
        <v>223</v>
      </c>
      <c r="G1378" t="s">
        <v>300</v>
      </c>
      <c r="H1378" t="s">
        <v>300</v>
      </c>
      <c r="I1378" t="s">
        <v>306</v>
      </c>
      <c r="J1378" t="s">
        <v>223</v>
      </c>
      <c r="K1378" t="s">
        <v>104</v>
      </c>
      <c r="L1378" t="s">
        <v>309</v>
      </c>
      <c r="S1378" t="s">
        <v>270</v>
      </c>
      <c r="T1378" t="s">
        <v>270</v>
      </c>
      <c r="U1378">
        <v>2</v>
      </c>
      <c r="V1378">
        <v>1</v>
      </c>
      <c r="W1378">
        <v>1</v>
      </c>
      <c r="X1378">
        <v>5</v>
      </c>
      <c r="Y1378">
        <v>4</v>
      </c>
      <c r="Z1378">
        <v>5</v>
      </c>
      <c r="AA1378">
        <v>3</v>
      </c>
      <c r="AB1378">
        <v>1</v>
      </c>
      <c r="AC1378">
        <v>4</v>
      </c>
      <c r="AD1378">
        <v>5</v>
      </c>
      <c r="AF1378">
        <v>4</v>
      </c>
      <c r="AG1378">
        <v>4</v>
      </c>
      <c r="AH1378">
        <v>4</v>
      </c>
      <c r="AI1378">
        <v>4</v>
      </c>
      <c r="AJ1378">
        <v>4</v>
      </c>
      <c r="AK1378" t="s">
        <v>26</v>
      </c>
      <c r="AL1378">
        <v>3</v>
      </c>
      <c r="AM1378">
        <v>3</v>
      </c>
      <c r="AN1378" t="s">
        <v>593</v>
      </c>
      <c r="AV1378" s="109" t="s">
        <v>26</v>
      </c>
      <c r="AW1378" t="s">
        <v>26</v>
      </c>
      <c r="AY1378">
        <v>5</v>
      </c>
      <c r="AZ1378" s="109">
        <v>5</v>
      </c>
      <c r="BA1378" s="191" t="s">
        <v>303</v>
      </c>
      <c r="BB1378" t="s">
        <v>308</v>
      </c>
      <c r="BD1378">
        <f t="shared" si="98"/>
        <v>1</v>
      </c>
      <c r="BE1378">
        <f t="shared" si="101"/>
        <v>0</v>
      </c>
      <c r="BF1378">
        <f t="shared" si="101"/>
        <v>0</v>
      </c>
      <c r="BG1378">
        <f t="shared" si="101"/>
        <v>0</v>
      </c>
      <c r="BH1378">
        <f t="shared" si="101"/>
        <v>0</v>
      </c>
      <c r="BI1378">
        <f t="shared" si="101"/>
        <v>0</v>
      </c>
      <c r="BJ1378">
        <f t="shared" si="100"/>
        <v>0</v>
      </c>
      <c r="BK1378">
        <f t="shared" si="102"/>
        <v>0</v>
      </c>
      <c r="BL1378">
        <f t="shared" si="102"/>
        <v>0</v>
      </c>
      <c r="BM1378">
        <f t="shared" si="102"/>
        <v>0</v>
      </c>
      <c r="BN1378">
        <f t="shared" si="102"/>
        <v>1</v>
      </c>
      <c r="BO1378">
        <f t="shared" si="102"/>
        <v>0</v>
      </c>
      <c r="BP1378">
        <f t="shared" si="102"/>
        <v>0</v>
      </c>
    </row>
    <row r="1379" spans="3:68" x14ac:dyDescent="0.2">
      <c r="C1379" s="150" t="str">
        <f>IFERROR(VLOOKUP(TABLA!F1379,BLIOTECAS!$C$1:$E$26,3,FALSE),"")</f>
        <v>Humanidades</v>
      </c>
      <c r="D1379" s="209">
        <v>43970.55972222222</v>
      </c>
      <c r="E1379" s="209" t="s">
        <v>396</v>
      </c>
      <c r="F1379" t="s">
        <v>89</v>
      </c>
      <c r="G1379" t="s">
        <v>300</v>
      </c>
      <c r="H1379" t="s">
        <v>305</v>
      </c>
      <c r="I1379" t="s">
        <v>336</v>
      </c>
      <c r="J1379" t="s">
        <v>89</v>
      </c>
      <c r="K1379" t="s">
        <v>104</v>
      </c>
      <c r="L1379" t="s">
        <v>103</v>
      </c>
      <c r="M1379" t="s">
        <v>469</v>
      </c>
      <c r="S1379" t="s">
        <v>26</v>
      </c>
      <c r="T1379" t="s">
        <v>270</v>
      </c>
      <c r="U1379">
        <v>3</v>
      </c>
      <c r="V1379">
        <v>2</v>
      </c>
      <c r="W1379">
        <v>3</v>
      </c>
      <c r="X1379">
        <v>2</v>
      </c>
      <c r="Y1379">
        <v>4</v>
      </c>
      <c r="Z1379">
        <v>4</v>
      </c>
      <c r="AA1379">
        <v>5</v>
      </c>
      <c r="AB1379">
        <v>1</v>
      </c>
      <c r="AC1379">
        <v>3</v>
      </c>
      <c r="AD1379">
        <v>2</v>
      </c>
      <c r="AF1379">
        <v>3</v>
      </c>
      <c r="AG1379">
        <v>3</v>
      </c>
      <c r="AH1379">
        <v>5</v>
      </c>
      <c r="AI1379">
        <v>1</v>
      </c>
      <c r="AJ1379">
        <v>2</v>
      </c>
      <c r="AK1379" t="s">
        <v>270</v>
      </c>
      <c r="AL1379">
        <v>4</v>
      </c>
      <c r="AM1379">
        <v>3</v>
      </c>
      <c r="AN1379" t="s">
        <v>354</v>
      </c>
      <c r="AV1379" s="109" t="s">
        <v>26</v>
      </c>
      <c r="AW1379" t="s">
        <v>26</v>
      </c>
      <c r="AY1379">
        <v>5</v>
      </c>
      <c r="AZ1379" s="109">
        <v>3</v>
      </c>
      <c r="BA1379" s="191" t="s">
        <v>311</v>
      </c>
      <c r="BB1379" t="s">
        <v>317</v>
      </c>
      <c r="BC1379" t="s">
        <v>1031</v>
      </c>
      <c r="BD1379">
        <f t="shared" si="98"/>
        <v>0</v>
      </c>
      <c r="BE1379">
        <f t="shared" si="101"/>
        <v>1</v>
      </c>
      <c r="BF1379">
        <f t="shared" si="101"/>
        <v>1</v>
      </c>
      <c r="BG1379">
        <f t="shared" si="101"/>
        <v>0</v>
      </c>
      <c r="BH1379">
        <f t="shared" si="101"/>
        <v>0</v>
      </c>
      <c r="BI1379">
        <f t="shared" si="101"/>
        <v>0</v>
      </c>
      <c r="BJ1379">
        <f t="shared" si="100"/>
        <v>1</v>
      </c>
      <c r="BK1379">
        <f t="shared" si="102"/>
        <v>0</v>
      </c>
      <c r="BL1379">
        <f t="shared" si="102"/>
        <v>0</v>
      </c>
      <c r="BM1379">
        <f t="shared" si="102"/>
        <v>1</v>
      </c>
      <c r="BN1379">
        <f t="shared" si="102"/>
        <v>0</v>
      </c>
      <c r="BO1379">
        <f t="shared" si="102"/>
        <v>0</v>
      </c>
      <c r="BP1379">
        <f t="shared" si="102"/>
        <v>0</v>
      </c>
    </row>
    <row r="1380" spans="3:68" x14ac:dyDescent="0.2">
      <c r="C1380" s="150" t="str">
        <f>IFERROR(VLOOKUP(TABLA!F1380,BLIOTECAS!$C$1:$E$26,3,FALSE),"")</f>
        <v>Humanidades</v>
      </c>
      <c r="D1380" s="209">
        <v>43970.55972222222</v>
      </c>
      <c r="E1380" s="209" t="s">
        <v>396</v>
      </c>
      <c r="F1380" t="s">
        <v>89</v>
      </c>
      <c r="G1380" t="s">
        <v>300</v>
      </c>
      <c r="H1380" t="s">
        <v>320</v>
      </c>
      <c r="I1380" t="s">
        <v>315</v>
      </c>
      <c r="J1380" t="s">
        <v>89</v>
      </c>
      <c r="K1380" t="s">
        <v>103</v>
      </c>
      <c r="S1380" t="s">
        <v>26</v>
      </c>
      <c r="T1380" t="s">
        <v>26</v>
      </c>
      <c r="U1380">
        <v>3</v>
      </c>
      <c r="V1380">
        <v>2</v>
      </c>
      <c r="W1380">
        <v>2</v>
      </c>
      <c r="X1380">
        <v>4</v>
      </c>
      <c r="Y1380">
        <v>3</v>
      </c>
      <c r="Z1380">
        <v>4</v>
      </c>
      <c r="AA1380">
        <v>2</v>
      </c>
      <c r="AB1380">
        <v>1</v>
      </c>
      <c r="AC1380">
        <v>3</v>
      </c>
      <c r="AD1380">
        <v>3</v>
      </c>
      <c r="AF1380">
        <v>4</v>
      </c>
      <c r="AH1380">
        <v>4</v>
      </c>
      <c r="AJ1380">
        <v>3</v>
      </c>
      <c r="AK1380" t="s">
        <v>26</v>
      </c>
      <c r="AL1380">
        <v>4</v>
      </c>
      <c r="AN1380" t="s">
        <v>400</v>
      </c>
      <c r="AV1380" s="109" t="s">
        <v>26</v>
      </c>
      <c r="AW1380" t="s">
        <v>26</v>
      </c>
      <c r="AY1380">
        <v>4</v>
      </c>
      <c r="AZ1380" s="109">
        <v>4</v>
      </c>
      <c r="BA1380" s="191" t="s">
        <v>311</v>
      </c>
      <c r="BD1380">
        <f t="shared" si="98"/>
        <v>0</v>
      </c>
      <c r="BE1380">
        <f t="shared" si="101"/>
        <v>1</v>
      </c>
      <c r="BF1380">
        <f t="shared" si="101"/>
        <v>0</v>
      </c>
      <c r="BG1380">
        <f t="shared" si="101"/>
        <v>0</v>
      </c>
      <c r="BH1380">
        <f t="shared" si="101"/>
        <v>0</v>
      </c>
      <c r="BI1380">
        <f t="shared" si="101"/>
        <v>0</v>
      </c>
      <c r="BJ1380">
        <f t="shared" si="100"/>
        <v>0</v>
      </c>
      <c r="BK1380">
        <f t="shared" si="102"/>
        <v>0</v>
      </c>
      <c r="BL1380">
        <f t="shared" si="102"/>
        <v>1</v>
      </c>
      <c r="BM1380">
        <f t="shared" si="102"/>
        <v>1</v>
      </c>
      <c r="BN1380">
        <f t="shared" si="102"/>
        <v>0</v>
      </c>
      <c r="BO1380">
        <f t="shared" si="102"/>
        <v>0</v>
      </c>
      <c r="BP1380">
        <f t="shared" si="102"/>
        <v>0</v>
      </c>
    </row>
    <row r="1381" spans="3:68" x14ac:dyDescent="0.2">
      <c r="C1381" s="150" t="str">
        <f>IFERROR(VLOOKUP(TABLA!F1381,BLIOTECAS!$C$1:$E$26,3,FALSE),"")</f>
        <v>Ciencias Experimentales</v>
      </c>
      <c r="D1381" s="209">
        <v>43970.559027777781</v>
      </c>
      <c r="E1381" s="209" t="s">
        <v>396</v>
      </c>
      <c r="F1381" t="s">
        <v>90</v>
      </c>
      <c r="G1381" t="s">
        <v>300</v>
      </c>
      <c r="H1381" t="s">
        <v>300</v>
      </c>
      <c r="I1381" t="s">
        <v>306</v>
      </c>
      <c r="J1381" t="s">
        <v>90</v>
      </c>
      <c r="S1381" t="s">
        <v>270</v>
      </c>
      <c r="T1381" t="s">
        <v>270</v>
      </c>
      <c r="U1381">
        <v>4</v>
      </c>
      <c r="V1381">
        <v>2</v>
      </c>
      <c r="W1381">
        <v>2</v>
      </c>
      <c r="X1381">
        <v>1</v>
      </c>
      <c r="Y1381">
        <v>5</v>
      </c>
      <c r="Z1381">
        <v>3</v>
      </c>
      <c r="AA1381">
        <v>4</v>
      </c>
      <c r="AB1381">
        <v>1</v>
      </c>
      <c r="AC1381">
        <v>3</v>
      </c>
      <c r="AD1381">
        <v>4</v>
      </c>
      <c r="AF1381">
        <v>4</v>
      </c>
      <c r="AG1381">
        <v>4</v>
      </c>
      <c r="AH1381">
        <v>4</v>
      </c>
      <c r="AI1381">
        <v>2</v>
      </c>
      <c r="AJ1381">
        <v>4</v>
      </c>
      <c r="AK1381" t="s">
        <v>26</v>
      </c>
      <c r="AL1381">
        <v>4</v>
      </c>
      <c r="AM1381">
        <v>2</v>
      </c>
      <c r="AN1381" t="s">
        <v>1032</v>
      </c>
      <c r="AV1381" s="109" t="s">
        <v>270</v>
      </c>
      <c r="AW1381" t="s">
        <v>26</v>
      </c>
      <c r="AY1381">
        <v>4</v>
      </c>
      <c r="AZ1381" s="109">
        <v>4</v>
      </c>
      <c r="BA1381" s="191" t="s">
        <v>311</v>
      </c>
      <c r="BB1381" t="s">
        <v>308</v>
      </c>
      <c r="BD1381">
        <f t="shared" si="98"/>
        <v>1</v>
      </c>
      <c r="BE1381">
        <f t="shared" si="101"/>
        <v>0</v>
      </c>
      <c r="BF1381">
        <f t="shared" si="101"/>
        <v>0</v>
      </c>
      <c r="BG1381">
        <f t="shared" si="101"/>
        <v>0</v>
      </c>
      <c r="BH1381">
        <f t="shared" si="101"/>
        <v>0</v>
      </c>
      <c r="BI1381">
        <f t="shared" si="101"/>
        <v>0</v>
      </c>
      <c r="BJ1381">
        <f t="shared" si="100"/>
        <v>1</v>
      </c>
      <c r="BK1381">
        <f t="shared" si="102"/>
        <v>0</v>
      </c>
      <c r="BL1381">
        <f t="shared" si="102"/>
        <v>0</v>
      </c>
      <c r="BM1381">
        <f t="shared" si="102"/>
        <v>1</v>
      </c>
      <c r="BN1381">
        <f t="shared" si="102"/>
        <v>0</v>
      </c>
      <c r="BO1381">
        <f t="shared" si="102"/>
        <v>0</v>
      </c>
      <c r="BP1381">
        <f t="shared" si="102"/>
        <v>0</v>
      </c>
    </row>
    <row r="1382" spans="3:68" x14ac:dyDescent="0.2">
      <c r="C1382" s="150" t="str">
        <f>IFERROR(VLOOKUP(TABLA!F1382,BLIOTECAS!$C$1:$E$26,3,FALSE),"")</f>
        <v>Ciencias Sociales</v>
      </c>
      <c r="D1382" s="209">
        <v>43970.559027777781</v>
      </c>
      <c r="E1382" s="209" t="s">
        <v>396</v>
      </c>
      <c r="F1382" t="s">
        <v>97</v>
      </c>
      <c r="G1382" t="s">
        <v>305</v>
      </c>
      <c r="H1382" t="s">
        <v>305</v>
      </c>
      <c r="I1382" t="s">
        <v>306</v>
      </c>
      <c r="J1382" t="s">
        <v>97</v>
      </c>
      <c r="K1382" t="s">
        <v>93</v>
      </c>
      <c r="L1382" t="s">
        <v>225</v>
      </c>
      <c r="M1382" t="s">
        <v>1033</v>
      </c>
      <c r="S1382" t="s">
        <v>26</v>
      </c>
      <c r="T1382" t="s">
        <v>270</v>
      </c>
      <c r="U1382">
        <v>5</v>
      </c>
      <c r="V1382">
        <v>4</v>
      </c>
      <c r="W1382">
        <v>4</v>
      </c>
      <c r="X1382">
        <v>1</v>
      </c>
      <c r="Y1382">
        <v>5</v>
      </c>
      <c r="Z1382">
        <v>3</v>
      </c>
      <c r="AA1382">
        <v>4</v>
      </c>
      <c r="AB1382">
        <v>4</v>
      </c>
      <c r="AC1382">
        <v>4</v>
      </c>
      <c r="AD1382">
        <v>4</v>
      </c>
      <c r="AF1382">
        <v>4</v>
      </c>
      <c r="AG1382">
        <v>4</v>
      </c>
      <c r="AH1382">
        <v>3</v>
      </c>
      <c r="AI1382">
        <v>4</v>
      </c>
      <c r="AJ1382">
        <v>4</v>
      </c>
      <c r="AK1382" t="s">
        <v>270</v>
      </c>
      <c r="AL1382">
        <v>4</v>
      </c>
      <c r="AM1382">
        <v>4</v>
      </c>
      <c r="AN1382" t="s">
        <v>502</v>
      </c>
      <c r="AV1382" s="109" t="s">
        <v>26</v>
      </c>
      <c r="AW1382" t="s">
        <v>26</v>
      </c>
      <c r="AY1382">
        <v>4</v>
      </c>
      <c r="AZ1382" s="109">
        <v>3</v>
      </c>
      <c r="BA1382" s="191" t="s">
        <v>311</v>
      </c>
      <c r="BB1382" t="s">
        <v>308</v>
      </c>
      <c r="BD1382">
        <f t="shared" si="98"/>
        <v>1</v>
      </c>
      <c r="BE1382">
        <f t="shared" si="101"/>
        <v>0</v>
      </c>
      <c r="BF1382">
        <f t="shared" si="101"/>
        <v>0</v>
      </c>
      <c r="BG1382">
        <f t="shared" si="101"/>
        <v>0</v>
      </c>
      <c r="BH1382">
        <f t="shared" si="101"/>
        <v>0</v>
      </c>
      <c r="BI1382">
        <f t="shared" si="101"/>
        <v>0</v>
      </c>
      <c r="BJ1382">
        <f t="shared" si="100"/>
        <v>0</v>
      </c>
      <c r="BK1382">
        <f t="shared" si="102"/>
        <v>1</v>
      </c>
      <c r="BL1382">
        <f t="shared" si="102"/>
        <v>1</v>
      </c>
      <c r="BM1382">
        <f t="shared" si="102"/>
        <v>0</v>
      </c>
      <c r="BN1382">
        <f t="shared" si="102"/>
        <v>1</v>
      </c>
      <c r="BO1382">
        <f t="shared" si="102"/>
        <v>0</v>
      </c>
      <c r="BP1382">
        <f t="shared" si="102"/>
        <v>0</v>
      </c>
    </row>
    <row r="1383" spans="3:68" x14ac:dyDescent="0.2">
      <c r="C1383" s="150" t="str">
        <f>IFERROR(VLOOKUP(TABLA!F1383,BLIOTECAS!$C$1:$E$26,3,FALSE),"")</f>
        <v>Ciencias de la Salud</v>
      </c>
      <c r="D1383" s="209">
        <v>43970.559027777781</v>
      </c>
      <c r="E1383" s="209" t="s">
        <v>396</v>
      </c>
      <c r="F1383" t="s">
        <v>109</v>
      </c>
      <c r="G1383" t="s">
        <v>397</v>
      </c>
      <c r="H1383" t="s">
        <v>320</v>
      </c>
      <c r="I1383" t="s">
        <v>306</v>
      </c>
      <c r="J1383" t="s">
        <v>109</v>
      </c>
      <c r="K1383" t="s">
        <v>309</v>
      </c>
      <c r="M1383" t="s">
        <v>1034</v>
      </c>
      <c r="S1383" t="s">
        <v>26</v>
      </c>
      <c r="T1383" t="s">
        <v>26</v>
      </c>
      <c r="U1383">
        <v>1</v>
      </c>
      <c r="V1383">
        <v>1</v>
      </c>
      <c r="W1383">
        <v>2</v>
      </c>
      <c r="X1383">
        <v>1</v>
      </c>
      <c r="Y1383">
        <v>4</v>
      </c>
      <c r="Z1383">
        <v>1</v>
      </c>
      <c r="AA1383">
        <v>5</v>
      </c>
      <c r="AB1383">
        <v>1</v>
      </c>
      <c r="AC1383">
        <v>2</v>
      </c>
      <c r="AD1383">
        <v>3</v>
      </c>
      <c r="AF1383">
        <v>4</v>
      </c>
      <c r="AG1383">
        <v>4</v>
      </c>
      <c r="AH1383">
        <v>4</v>
      </c>
      <c r="AI1383">
        <v>3</v>
      </c>
      <c r="AJ1383">
        <v>4</v>
      </c>
      <c r="AK1383" t="s">
        <v>26</v>
      </c>
      <c r="AL1383">
        <v>4</v>
      </c>
      <c r="AM1383">
        <v>2</v>
      </c>
      <c r="AN1383" t="s">
        <v>400</v>
      </c>
      <c r="AV1383" s="109" t="s">
        <v>270</v>
      </c>
      <c r="AW1383" t="s">
        <v>26</v>
      </c>
      <c r="AY1383">
        <v>5</v>
      </c>
      <c r="AZ1383" s="109">
        <v>4</v>
      </c>
      <c r="BA1383" s="191" t="s">
        <v>311</v>
      </c>
      <c r="BB1383" t="s">
        <v>317</v>
      </c>
      <c r="BD1383">
        <f t="shared" ref="BD1383:BD1446" si="103">IF(IFERROR(FIND(BD$1,$I1383,1),0)&lt;&gt;0,1,0)</f>
        <v>1</v>
      </c>
      <c r="BE1383">
        <f t="shared" si="101"/>
        <v>0</v>
      </c>
      <c r="BF1383">
        <f t="shared" si="101"/>
        <v>0</v>
      </c>
      <c r="BG1383">
        <f t="shared" si="101"/>
        <v>0</v>
      </c>
      <c r="BH1383">
        <f t="shared" si="101"/>
        <v>0</v>
      </c>
      <c r="BI1383">
        <f t="shared" si="101"/>
        <v>0</v>
      </c>
      <c r="BJ1383">
        <f t="shared" si="100"/>
        <v>0</v>
      </c>
      <c r="BK1383">
        <f t="shared" si="102"/>
        <v>0</v>
      </c>
      <c r="BL1383">
        <f t="shared" si="102"/>
        <v>1</v>
      </c>
      <c r="BM1383">
        <f t="shared" si="102"/>
        <v>1</v>
      </c>
      <c r="BN1383">
        <f t="shared" si="102"/>
        <v>0</v>
      </c>
      <c r="BO1383">
        <f t="shared" si="102"/>
        <v>0</v>
      </c>
      <c r="BP1383">
        <f t="shared" si="102"/>
        <v>0</v>
      </c>
    </row>
    <row r="1384" spans="3:68" x14ac:dyDescent="0.2">
      <c r="C1384" s="150" t="str">
        <f>IFERROR(VLOOKUP(TABLA!F1384,BLIOTECAS!$C$1:$E$26,3,FALSE),"")</f>
        <v>Humanidades</v>
      </c>
      <c r="D1384" s="209">
        <v>43970.559027777781</v>
      </c>
      <c r="E1384" s="209" t="s">
        <v>396</v>
      </c>
      <c r="F1384" t="s">
        <v>102</v>
      </c>
      <c r="G1384" t="s">
        <v>301</v>
      </c>
      <c r="H1384" t="s">
        <v>305</v>
      </c>
      <c r="I1384" t="s">
        <v>315</v>
      </c>
      <c r="J1384" t="s">
        <v>309</v>
      </c>
      <c r="K1384" t="s">
        <v>310</v>
      </c>
      <c r="L1384" t="s">
        <v>103</v>
      </c>
      <c r="S1384" t="s">
        <v>26</v>
      </c>
      <c r="T1384" t="s">
        <v>270</v>
      </c>
      <c r="U1384">
        <v>5</v>
      </c>
      <c r="V1384">
        <v>1</v>
      </c>
      <c r="W1384">
        <v>1</v>
      </c>
      <c r="X1384">
        <v>1</v>
      </c>
      <c r="Y1384">
        <v>1</v>
      </c>
      <c r="Z1384">
        <v>3</v>
      </c>
      <c r="AA1384">
        <v>1</v>
      </c>
      <c r="AB1384">
        <v>2</v>
      </c>
      <c r="AC1384">
        <v>3</v>
      </c>
      <c r="AD1384">
        <v>4</v>
      </c>
      <c r="AF1384">
        <v>1</v>
      </c>
      <c r="AG1384">
        <v>2</v>
      </c>
      <c r="AI1384">
        <v>1</v>
      </c>
      <c r="AJ1384">
        <v>5</v>
      </c>
      <c r="AK1384" t="s">
        <v>26</v>
      </c>
      <c r="AL1384">
        <v>2</v>
      </c>
      <c r="AM1384">
        <v>1</v>
      </c>
      <c r="AN1384" t="s">
        <v>345</v>
      </c>
      <c r="AV1384" s="109" t="s">
        <v>270</v>
      </c>
      <c r="AW1384" t="s">
        <v>26</v>
      </c>
      <c r="AY1384">
        <v>3</v>
      </c>
      <c r="AZ1384" s="109">
        <v>4</v>
      </c>
      <c r="BA1384" s="191" t="s">
        <v>303</v>
      </c>
      <c r="BB1384" t="s">
        <v>308</v>
      </c>
      <c r="BD1384">
        <f t="shared" si="103"/>
        <v>0</v>
      </c>
      <c r="BE1384">
        <f t="shared" si="101"/>
        <v>1</v>
      </c>
      <c r="BF1384">
        <f t="shared" si="101"/>
        <v>0</v>
      </c>
      <c r="BG1384">
        <f t="shared" si="101"/>
        <v>0</v>
      </c>
      <c r="BH1384">
        <f t="shared" si="101"/>
        <v>0</v>
      </c>
      <c r="BI1384">
        <f t="shared" si="101"/>
        <v>0</v>
      </c>
      <c r="BJ1384">
        <f t="shared" si="100"/>
        <v>0</v>
      </c>
      <c r="BK1384">
        <f t="shared" si="102"/>
        <v>0</v>
      </c>
      <c r="BL1384">
        <f t="shared" si="102"/>
        <v>0</v>
      </c>
      <c r="BM1384">
        <f t="shared" si="102"/>
        <v>1</v>
      </c>
      <c r="BN1384">
        <f t="shared" si="102"/>
        <v>0</v>
      </c>
      <c r="BO1384">
        <f t="shared" si="102"/>
        <v>0</v>
      </c>
      <c r="BP1384">
        <f t="shared" si="102"/>
        <v>0</v>
      </c>
    </row>
    <row r="1385" spans="3:68" x14ac:dyDescent="0.2">
      <c r="C1385" s="150" t="str">
        <f>IFERROR(VLOOKUP(TABLA!F1385,BLIOTECAS!$C$1:$E$26,3,FALSE),"")</f>
        <v>Ciencias Sociales</v>
      </c>
      <c r="D1385" s="209">
        <v>43970.559027777781</v>
      </c>
      <c r="E1385" s="209" t="s">
        <v>396</v>
      </c>
      <c r="F1385" t="s">
        <v>99</v>
      </c>
      <c r="G1385" t="s">
        <v>301</v>
      </c>
      <c r="H1385" t="s">
        <v>300</v>
      </c>
      <c r="I1385" t="s">
        <v>315</v>
      </c>
      <c r="J1385" t="s">
        <v>309</v>
      </c>
      <c r="S1385" t="s">
        <v>270</v>
      </c>
      <c r="T1385" t="s">
        <v>270</v>
      </c>
      <c r="U1385">
        <v>5</v>
      </c>
      <c r="V1385">
        <v>1</v>
      </c>
      <c r="W1385">
        <v>5</v>
      </c>
      <c r="X1385">
        <v>5</v>
      </c>
      <c r="Y1385">
        <v>5</v>
      </c>
      <c r="Z1385">
        <v>5</v>
      </c>
      <c r="AA1385">
        <v>5</v>
      </c>
      <c r="AB1385">
        <v>4</v>
      </c>
      <c r="AC1385">
        <v>5</v>
      </c>
      <c r="AD1385">
        <v>4</v>
      </c>
      <c r="AF1385">
        <v>4</v>
      </c>
      <c r="AG1385">
        <v>4</v>
      </c>
      <c r="AH1385">
        <v>5</v>
      </c>
      <c r="AI1385">
        <v>4</v>
      </c>
      <c r="AJ1385">
        <v>5</v>
      </c>
      <c r="AK1385" t="s">
        <v>26</v>
      </c>
      <c r="AL1385">
        <v>5</v>
      </c>
      <c r="AM1385">
        <v>4</v>
      </c>
      <c r="AN1385" t="s">
        <v>405</v>
      </c>
      <c r="AV1385" s="109" t="s">
        <v>26</v>
      </c>
      <c r="AW1385" t="s">
        <v>26</v>
      </c>
      <c r="AY1385">
        <v>5</v>
      </c>
      <c r="AZ1385" s="109">
        <v>5</v>
      </c>
      <c r="BA1385" s="191" t="s">
        <v>303</v>
      </c>
      <c r="BB1385" t="s">
        <v>304</v>
      </c>
      <c r="BD1385">
        <f t="shared" si="103"/>
        <v>0</v>
      </c>
      <c r="BE1385">
        <f t="shared" si="101"/>
        <v>1</v>
      </c>
      <c r="BF1385">
        <f t="shared" si="101"/>
        <v>0</v>
      </c>
      <c r="BG1385">
        <f t="shared" si="101"/>
        <v>0</v>
      </c>
      <c r="BH1385">
        <f t="shared" si="101"/>
        <v>0</v>
      </c>
      <c r="BI1385">
        <f t="shared" si="101"/>
        <v>0</v>
      </c>
      <c r="BJ1385">
        <f t="shared" si="100"/>
        <v>1</v>
      </c>
      <c r="BK1385">
        <f t="shared" si="102"/>
        <v>1</v>
      </c>
      <c r="BL1385">
        <f t="shared" si="102"/>
        <v>1</v>
      </c>
      <c r="BM1385">
        <f t="shared" si="102"/>
        <v>1</v>
      </c>
      <c r="BN1385">
        <f t="shared" si="102"/>
        <v>0</v>
      </c>
      <c r="BO1385">
        <f t="shared" si="102"/>
        <v>0</v>
      </c>
      <c r="BP1385">
        <f t="shared" si="102"/>
        <v>0</v>
      </c>
    </row>
    <row r="1386" spans="3:68" x14ac:dyDescent="0.2">
      <c r="C1386" s="150" t="str">
        <f>IFERROR(VLOOKUP(TABLA!F1386,BLIOTECAS!$C$1:$E$26,3,FALSE),"")</f>
        <v>Humanidades</v>
      </c>
      <c r="D1386" s="209">
        <v>43970.558333333334</v>
      </c>
      <c r="E1386" s="209" t="s">
        <v>396</v>
      </c>
      <c r="F1386" t="s">
        <v>100</v>
      </c>
      <c r="G1386" t="s">
        <v>397</v>
      </c>
      <c r="H1386" t="s">
        <v>300</v>
      </c>
      <c r="I1386" t="s">
        <v>318</v>
      </c>
      <c r="J1386" t="s">
        <v>100</v>
      </c>
      <c r="K1386" t="s">
        <v>108</v>
      </c>
      <c r="S1386" t="s">
        <v>26</v>
      </c>
      <c r="T1386" t="s">
        <v>270</v>
      </c>
      <c r="U1386">
        <v>2</v>
      </c>
      <c r="V1386">
        <v>1</v>
      </c>
      <c r="W1386">
        <v>3</v>
      </c>
      <c r="X1386">
        <v>4</v>
      </c>
      <c r="Y1386">
        <v>5</v>
      </c>
      <c r="Z1386">
        <v>3</v>
      </c>
      <c r="AA1386">
        <v>5</v>
      </c>
      <c r="AB1386">
        <v>1</v>
      </c>
      <c r="AC1386">
        <v>2</v>
      </c>
      <c r="AD1386">
        <v>3</v>
      </c>
      <c r="AF1386">
        <v>4</v>
      </c>
      <c r="AG1386">
        <v>4</v>
      </c>
      <c r="AH1386">
        <v>4</v>
      </c>
      <c r="AI1386">
        <v>2</v>
      </c>
      <c r="AJ1386">
        <v>3</v>
      </c>
      <c r="AK1386" t="s">
        <v>270</v>
      </c>
      <c r="AL1386">
        <v>4</v>
      </c>
      <c r="AM1386">
        <v>3</v>
      </c>
      <c r="AN1386" t="s">
        <v>468</v>
      </c>
      <c r="AV1386" s="109" t="s">
        <v>270</v>
      </c>
      <c r="AW1386" t="s">
        <v>270</v>
      </c>
      <c r="AX1386" t="s">
        <v>313</v>
      </c>
      <c r="AY1386">
        <v>5</v>
      </c>
      <c r="AZ1386" s="109">
        <v>5</v>
      </c>
      <c r="BA1386" s="191" t="s">
        <v>311</v>
      </c>
      <c r="BB1386" t="s">
        <v>304</v>
      </c>
      <c r="BD1386">
        <f t="shared" si="103"/>
        <v>0</v>
      </c>
      <c r="BE1386">
        <f t="shared" si="101"/>
        <v>0</v>
      </c>
      <c r="BF1386">
        <f t="shared" si="101"/>
        <v>1</v>
      </c>
      <c r="BG1386">
        <f t="shared" si="101"/>
        <v>0</v>
      </c>
      <c r="BH1386">
        <f t="shared" si="101"/>
        <v>0</v>
      </c>
      <c r="BI1386">
        <f t="shared" si="101"/>
        <v>0</v>
      </c>
      <c r="BJ1386">
        <f t="shared" si="100"/>
        <v>1</v>
      </c>
      <c r="BK1386">
        <f t="shared" si="102"/>
        <v>1</v>
      </c>
      <c r="BL1386">
        <f t="shared" si="102"/>
        <v>1</v>
      </c>
      <c r="BM1386">
        <f t="shared" si="102"/>
        <v>1</v>
      </c>
      <c r="BN1386">
        <f t="shared" si="102"/>
        <v>1</v>
      </c>
      <c r="BO1386">
        <f t="shared" si="102"/>
        <v>0</v>
      </c>
      <c r="BP1386">
        <f t="shared" si="102"/>
        <v>0</v>
      </c>
    </row>
    <row r="1387" spans="3:68" x14ac:dyDescent="0.2">
      <c r="C1387" s="150" t="str">
        <f>IFERROR(VLOOKUP(TABLA!F1387,BLIOTECAS!$C$1:$E$26,3,FALSE),"")</f>
        <v>Humanidades</v>
      </c>
      <c r="D1387" s="209">
        <v>43970.558333333334</v>
      </c>
      <c r="E1387" s="209" t="s">
        <v>396</v>
      </c>
      <c r="F1387" t="s">
        <v>104</v>
      </c>
      <c r="G1387" t="s">
        <v>300</v>
      </c>
      <c r="H1387" t="s">
        <v>300</v>
      </c>
      <c r="I1387" t="s">
        <v>318</v>
      </c>
      <c r="J1387" t="s">
        <v>104</v>
      </c>
      <c r="K1387" t="s">
        <v>309</v>
      </c>
      <c r="L1387" t="s">
        <v>84</v>
      </c>
      <c r="M1387" t="s">
        <v>718</v>
      </c>
      <c r="S1387" t="s">
        <v>270</v>
      </c>
      <c r="T1387" t="s">
        <v>270</v>
      </c>
      <c r="U1387">
        <v>5</v>
      </c>
      <c r="V1387">
        <v>1</v>
      </c>
      <c r="W1387">
        <v>5</v>
      </c>
      <c r="X1387">
        <v>4</v>
      </c>
      <c r="Y1387">
        <v>5</v>
      </c>
      <c r="Z1387">
        <v>1</v>
      </c>
      <c r="AA1387">
        <v>5</v>
      </c>
      <c r="AB1387">
        <v>1</v>
      </c>
      <c r="AC1387">
        <v>3</v>
      </c>
      <c r="AD1387">
        <v>5</v>
      </c>
      <c r="AF1387">
        <v>5</v>
      </c>
      <c r="AG1387">
        <v>5</v>
      </c>
      <c r="AH1387">
        <v>5</v>
      </c>
      <c r="AI1387">
        <v>5</v>
      </c>
      <c r="AJ1387">
        <v>5</v>
      </c>
      <c r="AK1387" t="s">
        <v>26</v>
      </c>
      <c r="AL1387">
        <v>5</v>
      </c>
      <c r="AM1387">
        <v>1</v>
      </c>
      <c r="AN1387" t="s">
        <v>307</v>
      </c>
      <c r="AV1387" s="109" t="s">
        <v>270</v>
      </c>
      <c r="AW1387" t="s">
        <v>26</v>
      </c>
      <c r="AY1387">
        <v>5</v>
      </c>
      <c r="AZ1387" s="109">
        <v>5</v>
      </c>
      <c r="BA1387" s="191" t="s">
        <v>303</v>
      </c>
      <c r="BB1387" t="s">
        <v>304</v>
      </c>
      <c r="BC1387" t="s">
        <v>1035</v>
      </c>
      <c r="BD1387">
        <f t="shared" si="103"/>
        <v>0</v>
      </c>
      <c r="BE1387">
        <f t="shared" si="101"/>
        <v>0</v>
      </c>
      <c r="BF1387">
        <f t="shared" si="101"/>
        <v>1</v>
      </c>
      <c r="BG1387">
        <f t="shared" si="101"/>
        <v>0</v>
      </c>
      <c r="BH1387">
        <f t="shared" si="101"/>
        <v>0</v>
      </c>
      <c r="BI1387">
        <f t="shared" si="101"/>
        <v>0</v>
      </c>
      <c r="BJ1387">
        <f t="shared" si="100"/>
        <v>0</v>
      </c>
      <c r="BK1387">
        <f t="shared" si="102"/>
        <v>0</v>
      </c>
      <c r="BL1387">
        <f t="shared" si="102"/>
        <v>0</v>
      </c>
      <c r="BM1387">
        <f t="shared" si="102"/>
        <v>0</v>
      </c>
      <c r="BN1387">
        <f t="shared" si="102"/>
        <v>0</v>
      </c>
      <c r="BO1387">
        <f t="shared" si="102"/>
        <v>1</v>
      </c>
      <c r="BP1387">
        <f t="shared" si="102"/>
        <v>0</v>
      </c>
    </row>
    <row r="1388" spans="3:68" x14ac:dyDescent="0.2">
      <c r="C1388" s="150" t="str">
        <f>IFERROR(VLOOKUP(TABLA!F1388,BLIOTECAS!$C$1:$E$26,3,FALSE),"")</f>
        <v>Ciencias Experimentales</v>
      </c>
      <c r="D1388" s="209">
        <v>43970.558333333334</v>
      </c>
      <c r="E1388" s="209" t="s">
        <v>401</v>
      </c>
      <c r="F1388" t="s">
        <v>96</v>
      </c>
      <c r="G1388" t="s">
        <v>300</v>
      </c>
      <c r="H1388" t="s">
        <v>320</v>
      </c>
      <c r="I1388" t="s">
        <v>315</v>
      </c>
      <c r="J1388" t="s">
        <v>96</v>
      </c>
      <c r="S1388" t="s">
        <v>270</v>
      </c>
      <c r="T1388" t="s">
        <v>270</v>
      </c>
      <c r="U1388">
        <v>5</v>
      </c>
      <c r="V1388">
        <v>1</v>
      </c>
      <c r="W1388">
        <v>2</v>
      </c>
      <c r="X1388">
        <v>2</v>
      </c>
      <c r="Y1388">
        <v>5</v>
      </c>
      <c r="Z1388">
        <v>4</v>
      </c>
      <c r="AA1388">
        <v>2</v>
      </c>
      <c r="AB1388">
        <v>2</v>
      </c>
      <c r="AC1388">
        <v>5</v>
      </c>
      <c r="AD1388">
        <v>5</v>
      </c>
      <c r="AF1388">
        <v>5</v>
      </c>
      <c r="AG1388">
        <v>5</v>
      </c>
      <c r="AH1388">
        <v>4</v>
      </c>
      <c r="AI1388">
        <v>5</v>
      </c>
      <c r="AJ1388">
        <v>5</v>
      </c>
      <c r="AK1388" t="s">
        <v>26</v>
      </c>
      <c r="AL1388">
        <v>4</v>
      </c>
      <c r="AM1388">
        <v>3</v>
      </c>
      <c r="AN1388" t="s">
        <v>307</v>
      </c>
      <c r="AV1388" s="109" t="s">
        <v>26</v>
      </c>
      <c r="AW1388" t="s">
        <v>26</v>
      </c>
      <c r="AY1388">
        <v>5</v>
      </c>
      <c r="AZ1388" s="109">
        <v>5</v>
      </c>
      <c r="BA1388" s="191" t="s">
        <v>303</v>
      </c>
      <c r="BB1388" t="s">
        <v>308</v>
      </c>
      <c r="BD1388">
        <f t="shared" si="103"/>
        <v>0</v>
      </c>
      <c r="BE1388">
        <f t="shared" si="101"/>
        <v>1</v>
      </c>
      <c r="BF1388">
        <f t="shared" si="101"/>
        <v>0</v>
      </c>
      <c r="BG1388">
        <f t="shared" si="101"/>
        <v>0</v>
      </c>
      <c r="BH1388">
        <f t="shared" si="101"/>
        <v>0</v>
      </c>
      <c r="BI1388">
        <f t="shared" si="101"/>
        <v>0</v>
      </c>
      <c r="BJ1388">
        <f t="shared" si="100"/>
        <v>0</v>
      </c>
      <c r="BK1388">
        <f t="shared" si="102"/>
        <v>0</v>
      </c>
      <c r="BL1388">
        <f t="shared" si="102"/>
        <v>0</v>
      </c>
      <c r="BM1388">
        <f t="shared" si="102"/>
        <v>0</v>
      </c>
      <c r="BN1388">
        <f t="shared" si="102"/>
        <v>0</v>
      </c>
      <c r="BO1388">
        <f t="shared" si="102"/>
        <v>1</v>
      </c>
      <c r="BP1388">
        <f t="shared" si="102"/>
        <v>0</v>
      </c>
    </row>
    <row r="1389" spans="3:68" x14ac:dyDescent="0.2">
      <c r="C1389" s="150" t="str">
        <f>IFERROR(VLOOKUP(TABLA!F1389,BLIOTECAS!$C$1:$E$26,3,FALSE),"")</f>
        <v>Ciencias de la Salud</v>
      </c>
      <c r="D1389" s="209">
        <v>43970.558333333334</v>
      </c>
      <c r="E1389" s="209" t="s">
        <v>396</v>
      </c>
      <c r="F1389" t="s">
        <v>109</v>
      </c>
      <c r="G1389" t="s">
        <v>305</v>
      </c>
      <c r="H1389" t="s">
        <v>320</v>
      </c>
      <c r="I1389" t="s">
        <v>306</v>
      </c>
      <c r="J1389" t="s">
        <v>109</v>
      </c>
      <c r="S1389" t="s">
        <v>26</v>
      </c>
      <c r="T1389" t="s">
        <v>26</v>
      </c>
      <c r="U1389">
        <v>1</v>
      </c>
      <c r="V1389">
        <v>1</v>
      </c>
      <c r="W1389">
        <v>1</v>
      </c>
      <c r="X1389">
        <v>1</v>
      </c>
      <c r="Y1389">
        <v>5</v>
      </c>
      <c r="Z1389">
        <v>4</v>
      </c>
      <c r="AA1389">
        <v>5</v>
      </c>
      <c r="AB1389">
        <v>1</v>
      </c>
      <c r="AC1389">
        <v>3</v>
      </c>
      <c r="AD1389">
        <v>3</v>
      </c>
      <c r="AF1389">
        <v>3</v>
      </c>
      <c r="AG1389">
        <v>3</v>
      </c>
      <c r="AH1389">
        <v>3</v>
      </c>
      <c r="AI1389">
        <v>1</v>
      </c>
      <c r="AJ1389">
        <v>3</v>
      </c>
      <c r="AK1389" t="s">
        <v>26</v>
      </c>
      <c r="AL1389">
        <v>3</v>
      </c>
      <c r="AM1389">
        <v>3</v>
      </c>
      <c r="AN1389" t="s">
        <v>408</v>
      </c>
      <c r="AV1389" s="109" t="s">
        <v>26</v>
      </c>
      <c r="AW1389" t="s">
        <v>26</v>
      </c>
      <c r="AY1389">
        <v>3</v>
      </c>
      <c r="AZ1389" s="109">
        <v>4</v>
      </c>
      <c r="BA1389" s="191" t="s">
        <v>311</v>
      </c>
      <c r="BB1389" t="s">
        <v>317</v>
      </c>
      <c r="BD1389">
        <f t="shared" si="103"/>
        <v>1</v>
      </c>
      <c r="BE1389">
        <f t="shared" si="101"/>
        <v>0</v>
      </c>
      <c r="BF1389">
        <f t="shared" si="101"/>
        <v>0</v>
      </c>
      <c r="BG1389">
        <f t="shared" si="101"/>
        <v>0</v>
      </c>
      <c r="BH1389">
        <f t="shared" si="101"/>
        <v>0</v>
      </c>
      <c r="BI1389">
        <f t="shared" si="101"/>
        <v>0</v>
      </c>
      <c r="BJ1389">
        <f t="shared" si="100"/>
        <v>1</v>
      </c>
      <c r="BK1389">
        <f t="shared" si="102"/>
        <v>0</v>
      </c>
      <c r="BL1389">
        <f t="shared" si="102"/>
        <v>1</v>
      </c>
      <c r="BM1389">
        <f t="shared" si="102"/>
        <v>1</v>
      </c>
      <c r="BN1389">
        <f t="shared" si="102"/>
        <v>0</v>
      </c>
      <c r="BO1389">
        <f t="shared" si="102"/>
        <v>0</v>
      </c>
      <c r="BP1389">
        <f t="shared" si="102"/>
        <v>0</v>
      </c>
    </row>
    <row r="1390" spans="3:68" x14ac:dyDescent="0.2">
      <c r="C1390" s="150" t="str">
        <f>IFERROR(VLOOKUP(TABLA!F1390,BLIOTECAS!$C$1:$E$26,3,FALSE),"")</f>
        <v>Humanidades</v>
      </c>
      <c r="D1390" s="209">
        <v>43970.558333333334</v>
      </c>
      <c r="E1390" s="209" t="s">
        <v>396</v>
      </c>
      <c r="F1390" t="s">
        <v>100</v>
      </c>
      <c r="G1390" t="s">
        <v>397</v>
      </c>
      <c r="H1390" t="s">
        <v>397</v>
      </c>
      <c r="I1390" t="s">
        <v>329</v>
      </c>
      <c r="J1390" t="s">
        <v>100</v>
      </c>
      <c r="S1390" t="s">
        <v>270</v>
      </c>
      <c r="T1390" t="s">
        <v>270</v>
      </c>
      <c r="U1390">
        <v>1</v>
      </c>
      <c r="V1390">
        <v>1</v>
      </c>
      <c r="W1390">
        <v>3</v>
      </c>
      <c r="X1390">
        <v>2</v>
      </c>
      <c r="Y1390">
        <v>5</v>
      </c>
      <c r="Z1390">
        <v>5</v>
      </c>
      <c r="AA1390">
        <v>5</v>
      </c>
      <c r="AB1390">
        <v>1</v>
      </c>
      <c r="AC1390">
        <v>1</v>
      </c>
      <c r="AD1390">
        <v>2</v>
      </c>
      <c r="AF1390">
        <v>4</v>
      </c>
      <c r="AG1390">
        <v>5</v>
      </c>
      <c r="AH1390">
        <v>4</v>
      </c>
      <c r="AI1390">
        <v>2</v>
      </c>
      <c r="AJ1390">
        <v>3</v>
      </c>
      <c r="AK1390" t="s">
        <v>26</v>
      </c>
      <c r="AL1390">
        <v>4</v>
      </c>
      <c r="AM1390">
        <v>1</v>
      </c>
      <c r="AN1390" t="s">
        <v>499</v>
      </c>
      <c r="AV1390" s="109" t="s">
        <v>26</v>
      </c>
      <c r="AW1390" t="s">
        <v>26</v>
      </c>
      <c r="AY1390">
        <v>3</v>
      </c>
      <c r="AZ1390" s="109">
        <v>5</v>
      </c>
      <c r="BA1390" s="191" t="s">
        <v>311</v>
      </c>
      <c r="BB1390" t="s">
        <v>317</v>
      </c>
      <c r="BC1390" t="s">
        <v>1036</v>
      </c>
      <c r="BD1390">
        <f t="shared" si="103"/>
        <v>0</v>
      </c>
      <c r="BE1390">
        <f t="shared" si="101"/>
        <v>0</v>
      </c>
      <c r="BF1390">
        <f t="shared" si="101"/>
        <v>0</v>
      </c>
      <c r="BG1390">
        <f t="shared" ref="BE1390:BI1441" si="104">IF(IFERROR(FIND(BG$1,$I1390,1),0)&lt;&gt;0,1,0)</f>
        <v>0</v>
      </c>
      <c r="BH1390">
        <f t="shared" si="104"/>
        <v>1</v>
      </c>
      <c r="BI1390">
        <f t="shared" si="104"/>
        <v>0</v>
      </c>
      <c r="BJ1390">
        <f t="shared" si="100"/>
        <v>0</v>
      </c>
      <c r="BK1390">
        <f t="shared" si="102"/>
        <v>1</v>
      </c>
      <c r="BL1390">
        <f t="shared" si="102"/>
        <v>1</v>
      </c>
      <c r="BM1390">
        <f t="shared" si="102"/>
        <v>1</v>
      </c>
      <c r="BN1390">
        <f t="shared" si="102"/>
        <v>1</v>
      </c>
      <c r="BO1390">
        <f t="shared" si="102"/>
        <v>0</v>
      </c>
      <c r="BP1390">
        <f t="shared" si="102"/>
        <v>0</v>
      </c>
    </row>
    <row r="1391" spans="3:68" x14ac:dyDescent="0.2">
      <c r="C1391" s="150" t="str">
        <f>IFERROR(VLOOKUP(TABLA!F1391,BLIOTECAS!$C$1:$E$26,3,FALSE),"")</f>
        <v>Ciencias de la Salud</v>
      </c>
      <c r="D1391" s="209">
        <v>43970.558333333334</v>
      </c>
      <c r="E1391" s="209" t="s">
        <v>396</v>
      </c>
      <c r="F1391" t="s">
        <v>108</v>
      </c>
      <c r="G1391" t="s">
        <v>305</v>
      </c>
      <c r="H1391" t="s">
        <v>300</v>
      </c>
      <c r="I1391" t="s">
        <v>327</v>
      </c>
      <c r="J1391" t="s">
        <v>108</v>
      </c>
      <c r="S1391" t="s">
        <v>270</v>
      </c>
      <c r="T1391" t="s">
        <v>270</v>
      </c>
      <c r="U1391">
        <v>5</v>
      </c>
      <c r="V1391">
        <v>4</v>
      </c>
      <c r="W1391">
        <v>4</v>
      </c>
      <c r="X1391">
        <v>2</v>
      </c>
      <c r="Y1391">
        <v>5</v>
      </c>
      <c r="Z1391">
        <v>4</v>
      </c>
      <c r="AA1391">
        <v>4</v>
      </c>
      <c r="AB1391">
        <v>1</v>
      </c>
      <c r="AC1391">
        <v>1</v>
      </c>
      <c r="AD1391">
        <v>3</v>
      </c>
      <c r="AF1391">
        <v>4</v>
      </c>
      <c r="AG1391">
        <v>4</v>
      </c>
      <c r="AH1391">
        <v>2</v>
      </c>
      <c r="AI1391">
        <v>1</v>
      </c>
      <c r="AJ1391">
        <v>4</v>
      </c>
      <c r="AK1391" t="s">
        <v>270</v>
      </c>
      <c r="AL1391">
        <v>4</v>
      </c>
      <c r="AM1391">
        <v>4</v>
      </c>
      <c r="AN1391" t="s">
        <v>334</v>
      </c>
      <c r="AV1391" s="109" t="s">
        <v>270</v>
      </c>
      <c r="AY1391">
        <v>4</v>
      </c>
      <c r="AZ1391" s="109">
        <v>2</v>
      </c>
      <c r="BA1391" s="191" t="s">
        <v>311</v>
      </c>
      <c r="BB1391" t="s">
        <v>317</v>
      </c>
      <c r="BD1391">
        <f t="shared" si="103"/>
        <v>1</v>
      </c>
      <c r="BE1391">
        <f t="shared" si="104"/>
        <v>0</v>
      </c>
      <c r="BF1391">
        <f t="shared" si="104"/>
        <v>1</v>
      </c>
      <c r="BG1391">
        <f t="shared" si="104"/>
        <v>0</v>
      </c>
      <c r="BH1391">
        <f t="shared" si="104"/>
        <v>0</v>
      </c>
      <c r="BI1391">
        <f t="shared" si="104"/>
        <v>0</v>
      </c>
      <c r="BJ1391">
        <f t="shared" si="100"/>
        <v>0</v>
      </c>
      <c r="BK1391">
        <f t="shared" si="102"/>
        <v>1</v>
      </c>
      <c r="BL1391">
        <f t="shared" si="102"/>
        <v>0</v>
      </c>
      <c r="BM1391">
        <f t="shared" si="102"/>
        <v>0</v>
      </c>
      <c r="BN1391">
        <f t="shared" si="102"/>
        <v>0</v>
      </c>
      <c r="BO1391">
        <f t="shared" si="102"/>
        <v>0</v>
      </c>
      <c r="BP1391">
        <f t="shared" si="102"/>
        <v>0</v>
      </c>
    </row>
    <row r="1392" spans="3:68" x14ac:dyDescent="0.2">
      <c r="C1392" s="150" t="str">
        <f>IFERROR(VLOOKUP(TABLA!F1392,BLIOTECAS!$C$1:$E$26,3,FALSE),"")</f>
        <v>Humanidades</v>
      </c>
      <c r="D1392" s="209">
        <v>43970.558333333334</v>
      </c>
      <c r="E1392" s="209" t="s">
        <v>407</v>
      </c>
      <c r="F1392" t="s">
        <v>100</v>
      </c>
      <c r="G1392" t="s">
        <v>397</v>
      </c>
      <c r="H1392" t="s">
        <v>397</v>
      </c>
      <c r="I1392" t="s">
        <v>306</v>
      </c>
      <c r="J1392" t="s">
        <v>106</v>
      </c>
      <c r="K1392" t="s">
        <v>90</v>
      </c>
      <c r="L1392" t="s">
        <v>309</v>
      </c>
      <c r="S1392" t="s">
        <v>270</v>
      </c>
      <c r="T1392" t="s">
        <v>270</v>
      </c>
      <c r="U1392">
        <v>2</v>
      </c>
      <c r="V1392">
        <v>2</v>
      </c>
      <c r="W1392">
        <v>4</v>
      </c>
      <c r="X1392">
        <v>4</v>
      </c>
      <c r="Y1392">
        <v>4</v>
      </c>
      <c r="Z1392">
        <v>5</v>
      </c>
      <c r="AA1392">
        <v>3</v>
      </c>
      <c r="AB1392">
        <v>3</v>
      </c>
      <c r="AC1392">
        <v>3</v>
      </c>
      <c r="AD1392">
        <v>5</v>
      </c>
      <c r="AF1392">
        <v>1</v>
      </c>
      <c r="AG1392">
        <v>5</v>
      </c>
      <c r="AH1392">
        <v>3</v>
      </c>
      <c r="AI1392">
        <v>2</v>
      </c>
      <c r="AJ1392">
        <v>2</v>
      </c>
      <c r="AK1392" t="s">
        <v>26</v>
      </c>
      <c r="AL1392">
        <v>3</v>
      </c>
      <c r="AM1392">
        <v>3</v>
      </c>
      <c r="AN1392" t="s">
        <v>326</v>
      </c>
      <c r="AV1392" s="109" t="s">
        <v>26</v>
      </c>
      <c r="AW1392" t="s">
        <v>26</v>
      </c>
      <c r="AY1392">
        <v>5</v>
      </c>
      <c r="AZ1392" s="109">
        <v>5</v>
      </c>
      <c r="BA1392" s="191" t="s">
        <v>319</v>
      </c>
      <c r="BB1392" t="s">
        <v>317</v>
      </c>
      <c r="BD1392">
        <f t="shared" si="103"/>
        <v>1</v>
      </c>
      <c r="BE1392">
        <f t="shared" si="104"/>
        <v>0</v>
      </c>
      <c r="BF1392">
        <f t="shared" si="104"/>
        <v>0</v>
      </c>
      <c r="BG1392">
        <f t="shared" si="104"/>
        <v>0</v>
      </c>
      <c r="BH1392">
        <f t="shared" si="104"/>
        <v>0</v>
      </c>
      <c r="BI1392">
        <f t="shared" si="104"/>
        <v>0</v>
      </c>
      <c r="BJ1392">
        <f t="shared" si="100"/>
        <v>0</v>
      </c>
      <c r="BK1392">
        <f t="shared" si="102"/>
        <v>1</v>
      </c>
      <c r="BL1392">
        <f t="shared" si="102"/>
        <v>0</v>
      </c>
      <c r="BM1392">
        <f t="shared" si="102"/>
        <v>1</v>
      </c>
      <c r="BN1392">
        <f t="shared" si="102"/>
        <v>0</v>
      </c>
      <c r="BO1392">
        <f t="shared" si="102"/>
        <v>0</v>
      </c>
      <c r="BP1392">
        <f t="shared" si="102"/>
        <v>0</v>
      </c>
    </row>
    <row r="1393" spans="3:68" x14ac:dyDescent="0.2">
      <c r="C1393" s="150" t="str">
        <f>IFERROR(VLOOKUP(TABLA!F1393,BLIOTECAS!$C$1:$E$26,3,FALSE),"")</f>
        <v>Humanidades</v>
      </c>
      <c r="D1393" s="209">
        <v>43970.558333333334</v>
      </c>
      <c r="E1393" s="209" t="s">
        <v>396</v>
      </c>
      <c r="F1393" t="s">
        <v>104</v>
      </c>
      <c r="G1393" t="s">
        <v>301</v>
      </c>
      <c r="H1393" t="s">
        <v>305</v>
      </c>
      <c r="I1393" t="s">
        <v>306</v>
      </c>
      <c r="J1393" t="s">
        <v>104</v>
      </c>
      <c r="K1393" t="s">
        <v>322</v>
      </c>
      <c r="L1393" t="s">
        <v>309</v>
      </c>
      <c r="M1393" t="s">
        <v>1037</v>
      </c>
      <c r="S1393" t="s">
        <v>270</v>
      </c>
      <c r="T1393" t="s">
        <v>270</v>
      </c>
      <c r="U1393">
        <v>5</v>
      </c>
      <c r="V1393">
        <v>1</v>
      </c>
      <c r="W1393">
        <v>2</v>
      </c>
      <c r="X1393">
        <v>1</v>
      </c>
      <c r="Y1393">
        <v>1</v>
      </c>
      <c r="Z1393">
        <v>3</v>
      </c>
      <c r="AA1393">
        <v>5</v>
      </c>
      <c r="AB1393">
        <v>1</v>
      </c>
      <c r="AC1393">
        <v>5</v>
      </c>
      <c r="AD1393">
        <v>5</v>
      </c>
      <c r="AF1393">
        <v>5</v>
      </c>
      <c r="AG1393">
        <v>5</v>
      </c>
      <c r="AH1393">
        <v>5</v>
      </c>
      <c r="AI1393">
        <v>5</v>
      </c>
      <c r="AJ1393">
        <v>5</v>
      </c>
      <c r="AK1393" t="s">
        <v>26</v>
      </c>
      <c r="AL1393">
        <v>5</v>
      </c>
      <c r="AM1393">
        <v>5</v>
      </c>
      <c r="AN1393" t="s">
        <v>408</v>
      </c>
      <c r="AV1393" s="109" t="s">
        <v>270</v>
      </c>
      <c r="AW1393" t="s">
        <v>26</v>
      </c>
      <c r="AY1393">
        <v>5</v>
      </c>
      <c r="AZ1393" s="109">
        <v>5</v>
      </c>
      <c r="BA1393" s="191" t="s">
        <v>303</v>
      </c>
      <c r="BB1393" t="s">
        <v>304</v>
      </c>
      <c r="BD1393">
        <f t="shared" si="103"/>
        <v>1</v>
      </c>
      <c r="BE1393">
        <f t="shared" si="104"/>
        <v>0</v>
      </c>
      <c r="BF1393">
        <f t="shared" si="104"/>
        <v>0</v>
      </c>
      <c r="BG1393">
        <f t="shared" si="104"/>
        <v>0</v>
      </c>
      <c r="BH1393">
        <f t="shared" si="104"/>
        <v>0</v>
      </c>
      <c r="BI1393">
        <f t="shared" si="104"/>
        <v>0</v>
      </c>
      <c r="BJ1393">
        <f t="shared" si="100"/>
        <v>1</v>
      </c>
      <c r="BK1393">
        <f t="shared" si="102"/>
        <v>0</v>
      </c>
      <c r="BL1393">
        <f t="shared" si="102"/>
        <v>1</v>
      </c>
      <c r="BM1393">
        <f t="shared" si="102"/>
        <v>1</v>
      </c>
      <c r="BN1393">
        <f t="shared" si="102"/>
        <v>0</v>
      </c>
      <c r="BO1393">
        <f t="shared" si="102"/>
        <v>0</v>
      </c>
      <c r="BP1393">
        <f t="shared" si="102"/>
        <v>0</v>
      </c>
    </row>
    <row r="1394" spans="3:68" x14ac:dyDescent="0.2">
      <c r="C1394" s="150" t="str">
        <f>IFERROR(VLOOKUP(TABLA!F1394,BLIOTECAS!$C$1:$E$26,3,FALSE),"")</f>
        <v>Ciencias Sociales</v>
      </c>
      <c r="D1394" s="209">
        <v>43970.558333333334</v>
      </c>
      <c r="E1394" s="209" t="s">
        <v>396</v>
      </c>
      <c r="F1394" t="s">
        <v>99</v>
      </c>
      <c r="G1394" t="s">
        <v>301</v>
      </c>
      <c r="H1394" t="s">
        <v>305</v>
      </c>
      <c r="I1394" t="s">
        <v>306</v>
      </c>
      <c r="J1394" t="s">
        <v>309</v>
      </c>
      <c r="M1394" t="s">
        <v>1038</v>
      </c>
      <c r="S1394" t="s">
        <v>270</v>
      </c>
      <c r="T1394" t="s">
        <v>270</v>
      </c>
      <c r="U1394">
        <v>4</v>
      </c>
      <c r="V1394">
        <v>1</v>
      </c>
      <c r="W1394">
        <v>4</v>
      </c>
      <c r="X1394">
        <v>2</v>
      </c>
      <c r="Y1394">
        <v>5</v>
      </c>
      <c r="Z1394">
        <v>4</v>
      </c>
      <c r="AA1394">
        <v>5</v>
      </c>
      <c r="AB1394">
        <v>1</v>
      </c>
      <c r="AC1394">
        <v>3</v>
      </c>
      <c r="AD1394">
        <v>3</v>
      </c>
      <c r="AF1394">
        <v>2</v>
      </c>
      <c r="AG1394">
        <v>3</v>
      </c>
      <c r="AH1394">
        <v>2</v>
      </c>
      <c r="AI1394">
        <v>3</v>
      </c>
      <c r="AJ1394">
        <v>3</v>
      </c>
      <c r="AK1394" t="s">
        <v>26</v>
      </c>
      <c r="AL1394">
        <v>3</v>
      </c>
      <c r="AM1394">
        <v>1</v>
      </c>
      <c r="AN1394" t="s">
        <v>307</v>
      </c>
      <c r="AV1394" s="109" t="s">
        <v>26</v>
      </c>
      <c r="AW1394" t="s">
        <v>26</v>
      </c>
      <c r="AY1394">
        <v>4</v>
      </c>
      <c r="AZ1394" s="109">
        <v>4</v>
      </c>
      <c r="BA1394" s="191" t="s">
        <v>319</v>
      </c>
      <c r="BB1394" t="s">
        <v>333</v>
      </c>
      <c r="BC1394" t="s">
        <v>1039</v>
      </c>
      <c r="BD1394">
        <f t="shared" si="103"/>
        <v>1</v>
      </c>
      <c r="BE1394">
        <f t="shared" si="104"/>
        <v>0</v>
      </c>
      <c r="BF1394">
        <f t="shared" si="104"/>
        <v>0</v>
      </c>
      <c r="BG1394">
        <f t="shared" si="104"/>
        <v>0</v>
      </c>
      <c r="BH1394">
        <f t="shared" si="104"/>
        <v>0</v>
      </c>
      <c r="BI1394">
        <f t="shared" si="104"/>
        <v>0</v>
      </c>
      <c r="BJ1394">
        <f t="shared" si="100"/>
        <v>0</v>
      </c>
      <c r="BK1394">
        <f t="shared" si="102"/>
        <v>0</v>
      </c>
      <c r="BL1394">
        <f t="shared" si="102"/>
        <v>0</v>
      </c>
      <c r="BM1394">
        <f t="shared" si="102"/>
        <v>0</v>
      </c>
      <c r="BN1394">
        <f t="shared" si="102"/>
        <v>0</v>
      </c>
      <c r="BO1394">
        <f t="shared" si="102"/>
        <v>1</v>
      </c>
      <c r="BP1394">
        <f t="shared" si="102"/>
        <v>0</v>
      </c>
    </row>
    <row r="1395" spans="3:68" x14ac:dyDescent="0.2">
      <c r="C1395" s="150" t="str">
        <f>IFERROR(VLOOKUP(TABLA!F1395,BLIOTECAS!$C$1:$E$26,3,FALSE),"")</f>
        <v>Ciencias Sociales</v>
      </c>
      <c r="D1395" s="209">
        <v>43970.558333333334</v>
      </c>
      <c r="E1395" s="209" t="s">
        <v>407</v>
      </c>
      <c r="F1395" t="s">
        <v>97</v>
      </c>
      <c r="G1395" t="s">
        <v>300</v>
      </c>
      <c r="H1395" t="s">
        <v>305</v>
      </c>
      <c r="I1395" t="s">
        <v>315</v>
      </c>
      <c r="J1395" t="s">
        <v>309</v>
      </c>
      <c r="K1395" t="s">
        <v>97</v>
      </c>
      <c r="S1395" t="s">
        <v>270</v>
      </c>
      <c r="T1395" t="s">
        <v>270</v>
      </c>
      <c r="U1395">
        <v>2</v>
      </c>
      <c r="V1395">
        <v>5</v>
      </c>
      <c r="W1395">
        <v>4</v>
      </c>
      <c r="X1395">
        <v>1</v>
      </c>
      <c r="Y1395">
        <v>4</v>
      </c>
      <c r="Z1395">
        <v>5</v>
      </c>
      <c r="AA1395">
        <v>2</v>
      </c>
      <c r="AB1395">
        <v>5</v>
      </c>
      <c r="AC1395">
        <v>3</v>
      </c>
      <c r="AD1395">
        <v>3</v>
      </c>
      <c r="AF1395">
        <v>5</v>
      </c>
      <c r="AG1395">
        <v>5</v>
      </c>
      <c r="AH1395">
        <v>5</v>
      </c>
      <c r="AI1395">
        <v>3</v>
      </c>
      <c r="AJ1395">
        <v>4</v>
      </c>
      <c r="AK1395" t="s">
        <v>26</v>
      </c>
      <c r="AL1395">
        <v>5</v>
      </c>
      <c r="AM1395">
        <v>3</v>
      </c>
      <c r="AN1395" t="s">
        <v>424</v>
      </c>
      <c r="AW1395" t="s">
        <v>26</v>
      </c>
      <c r="AY1395">
        <v>5</v>
      </c>
      <c r="AZ1395" s="109">
        <v>5</v>
      </c>
      <c r="BA1395" s="191" t="s">
        <v>311</v>
      </c>
      <c r="BB1395" t="s">
        <v>308</v>
      </c>
      <c r="BD1395">
        <f t="shared" si="103"/>
        <v>0</v>
      </c>
      <c r="BE1395">
        <f t="shared" si="104"/>
        <v>1</v>
      </c>
      <c r="BF1395">
        <f t="shared" si="104"/>
        <v>0</v>
      </c>
      <c r="BG1395">
        <f t="shared" si="104"/>
        <v>0</v>
      </c>
      <c r="BH1395">
        <f t="shared" si="104"/>
        <v>0</v>
      </c>
      <c r="BI1395">
        <f t="shared" si="104"/>
        <v>0</v>
      </c>
      <c r="BJ1395">
        <f t="shared" si="100"/>
        <v>0</v>
      </c>
      <c r="BK1395">
        <f t="shared" si="102"/>
        <v>0</v>
      </c>
      <c r="BL1395">
        <f t="shared" si="102"/>
        <v>1</v>
      </c>
      <c r="BM1395">
        <f t="shared" si="102"/>
        <v>0</v>
      </c>
      <c r="BN1395">
        <f t="shared" si="102"/>
        <v>0</v>
      </c>
      <c r="BO1395">
        <f t="shared" si="102"/>
        <v>0</v>
      </c>
      <c r="BP1395">
        <f t="shared" si="102"/>
        <v>0</v>
      </c>
    </row>
    <row r="1396" spans="3:68" x14ac:dyDescent="0.2">
      <c r="C1396" s="150" t="str">
        <f>IFERROR(VLOOKUP(TABLA!F1396,BLIOTECAS!$C$1:$E$26,3,FALSE),"")</f>
        <v>Ciencias Experimentales</v>
      </c>
      <c r="D1396" s="209">
        <v>43970.558333333334</v>
      </c>
      <c r="E1396" s="209" t="s">
        <v>396</v>
      </c>
      <c r="F1396" t="s">
        <v>105</v>
      </c>
      <c r="G1396" t="s">
        <v>305</v>
      </c>
      <c r="H1396" t="s">
        <v>320</v>
      </c>
      <c r="I1396" t="s">
        <v>306</v>
      </c>
      <c r="J1396" t="s">
        <v>105</v>
      </c>
      <c r="K1396" t="s">
        <v>309</v>
      </c>
      <c r="L1396" t="s">
        <v>98</v>
      </c>
      <c r="S1396" t="s">
        <v>26</v>
      </c>
      <c r="T1396" t="s">
        <v>270</v>
      </c>
      <c r="U1396">
        <v>3</v>
      </c>
      <c r="V1396">
        <v>1</v>
      </c>
      <c r="W1396">
        <v>1</v>
      </c>
      <c r="X1396">
        <v>1</v>
      </c>
      <c r="Y1396">
        <v>4</v>
      </c>
      <c r="Z1396">
        <v>5</v>
      </c>
      <c r="AA1396">
        <v>4</v>
      </c>
      <c r="AB1396">
        <v>1</v>
      </c>
      <c r="AC1396">
        <v>5</v>
      </c>
      <c r="AD1396">
        <v>4</v>
      </c>
      <c r="AF1396">
        <v>4</v>
      </c>
      <c r="AG1396">
        <v>5</v>
      </c>
      <c r="AH1396">
        <v>4</v>
      </c>
      <c r="AI1396">
        <v>3</v>
      </c>
      <c r="AJ1396">
        <v>4</v>
      </c>
      <c r="AK1396" t="s">
        <v>26</v>
      </c>
      <c r="AL1396">
        <v>4</v>
      </c>
      <c r="AM1396">
        <v>4</v>
      </c>
      <c r="AN1396" t="s">
        <v>354</v>
      </c>
      <c r="AV1396" s="109" t="s">
        <v>270</v>
      </c>
      <c r="AW1396" t="s">
        <v>270</v>
      </c>
      <c r="AX1396" t="s">
        <v>313</v>
      </c>
      <c r="AY1396">
        <v>5</v>
      </c>
      <c r="AZ1396" s="109">
        <v>5</v>
      </c>
      <c r="BB1396" t="s">
        <v>308</v>
      </c>
      <c r="BD1396">
        <f t="shared" si="103"/>
        <v>1</v>
      </c>
      <c r="BE1396">
        <f t="shared" si="104"/>
        <v>0</v>
      </c>
      <c r="BF1396">
        <f t="shared" si="104"/>
        <v>0</v>
      </c>
      <c r="BG1396">
        <f t="shared" si="104"/>
        <v>0</v>
      </c>
      <c r="BH1396">
        <f t="shared" si="104"/>
        <v>0</v>
      </c>
      <c r="BI1396">
        <f t="shared" si="104"/>
        <v>0</v>
      </c>
      <c r="BJ1396">
        <f t="shared" si="100"/>
        <v>1</v>
      </c>
      <c r="BK1396">
        <f t="shared" si="102"/>
        <v>0</v>
      </c>
      <c r="BL1396">
        <f t="shared" si="102"/>
        <v>0</v>
      </c>
      <c r="BM1396">
        <f t="shared" si="102"/>
        <v>1</v>
      </c>
      <c r="BN1396">
        <f t="shared" si="102"/>
        <v>0</v>
      </c>
      <c r="BO1396">
        <f t="shared" si="102"/>
        <v>0</v>
      </c>
      <c r="BP1396">
        <f t="shared" si="102"/>
        <v>0</v>
      </c>
    </row>
    <row r="1397" spans="3:68" x14ac:dyDescent="0.2">
      <c r="C1397" s="150" t="str">
        <f>IFERROR(VLOOKUP(TABLA!F1397,BLIOTECAS!$C$1:$E$26,3,FALSE),"")</f>
        <v>Humanidades</v>
      </c>
      <c r="D1397" s="209">
        <v>43970.558333333334</v>
      </c>
      <c r="E1397" s="209" t="s">
        <v>396</v>
      </c>
      <c r="F1397" t="s">
        <v>89</v>
      </c>
      <c r="G1397" t="s">
        <v>305</v>
      </c>
      <c r="H1397" t="s">
        <v>305</v>
      </c>
      <c r="I1397" t="s">
        <v>315</v>
      </c>
      <c r="S1397" t="s">
        <v>270</v>
      </c>
      <c r="T1397" t="s">
        <v>270</v>
      </c>
      <c r="U1397">
        <v>4</v>
      </c>
      <c r="V1397">
        <v>4</v>
      </c>
      <c r="W1397">
        <v>4</v>
      </c>
      <c r="X1397">
        <v>2</v>
      </c>
      <c r="Y1397">
        <v>2</v>
      </c>
      <c r="Z1397">
        <v>5</v>
      </c>
      <c r="AA1397">
        <v>2</v>
      </c>
      <c r="AB1397">
        <v>3</v>
      </c>
      <c r="AC1397">
        <v>2</v>
      </c>
      <c r="AD1397">
        <v>3</v>
      </c>
      <c r="AF1397">
        <v>4</v>
      </c>
      <c r="AG1397">
        <v>4</v>
      </c>
      <c r="AH1397">
        <v>3</v>
      </c>
      <c r="AI1397">
        <v>2</v>
      </c>
      <c r="AJ1397">
        <v>4</v>
      </c>
      <c r="AK1397" t="s">
        <v>270</v>
      </c>
      <c r="AL1397">
        <v>3</v>
      </c>
      <c r="AM1397">
        <v>2</v>
      </c>
      <c r="AN1397" t="s">
        <v>400</v>
      </c>
      <c r="AV1397" s="109" t="s">
        <v>26</v>
      </c>
      <c r="AW1397" t="s">
        <v>26</v>
      </c>
      <c r="AY1397">
        <v>4</v>
      </c>
      <c r="AZ1397" s="109">
        <v>4</v>
      </c>
      <c r="BA1397" s="191" t="s">
        <v>311</v>
      </c>
      <c r="BB1397" t="s">
        <v>308</v>
      </c>
      <c r="BD1397">
        <f t="shared" si="103"/>
        <v>0</v>
      </c>
      <c r="BE1397">
        <f t="shared" si="104"/>
        <v>1</v>
      </c>
      <c r="BF1397">
        <f t="shared" si="104"/>
        <v>0</v>
      </c>
      <c r="BG1397">
        <f t="shared" si="104"/>
        <v>0</v>
      </c>
      <c r="BH1397">
        <f t="shared" si="104"/>
        <v>0</v>
      </c>
      <c r="BI1397">
        <f t="shared" si="104"/>
        <v>0</v>
      </c>
      <c r="BJ1397">
        <f t="shared" si="100"/>
        <v>0</v>
      </c>
      <c r="BK1397">
        <f t="shared" si="102"/>
        <v>0</v>
      </c>
      <c r="BL1397">
        <f t="shared" si="102"/>
        <v>1</v>
      </c>
      <c r="BM1397">
        <f t="shared" si="102"/>
        <v>1</v>
      </c>
      <c r="BN1397">
        <f t="shared" si="102"/>
        <v>0</v>
      </c>
      <c r="BO1397">
        <f t="shared" si="102"/>
        <v>0</v>
      </c>
      <c r="BP1397">
        <f t="shared" si="102"/>
        <v>0</v>
      </c>
    </row>
    <row r="1398" spans="3:68" x14ac:dyDescent="0.2">
      <c r="C1398" s="150" t="str">
        <f>IFERROR(VLOOKUP(TABLA!F1398,BLIOTECAS!$C$1:$E$26,3,FALSE),"")</f>
        <v>Ciencias Sociales</v>
      </c>
      <c r="D1398" s="209">
        <v>43970.557638888888</v>
      </c>
      <c r="E1398" s="209" t="s">
        <v>407</v>
      </c>
      <c r="F1398" t="s">
        <v>99</v>
      </c>
      <c r="G1398" t="s">
        <v>300</v>
      </c>
      <c r="H1398" t="s">
        <v>300</v>
      </c>
      <c r="I1398" t="s">
        <v>318</v>
      </c>
      <c r="J1398" t="s">
        <v>309</v>
      </c>
      <c r="S1398" t="s">
        <v>270</v>
      </c>
      <c r="T1398" t="s">
        <v>270</v>
      </c>
      <c r="U1398">
        <v>3</v>
      </c>
      <c r="V1398">
        <v>3</v>
      </c>
      <c r="W1398">
        <v>1</v>
      </c>
      <c r="X1398">
        <v>4</v>
      </c>
      <c r="Y1398">
        <v>4</v>
      </c>
      <c r="Z1398">
        <v>5</v>
      </c>
      <c r="AA1398">
        <v>4</v>
      </c>
      <c r="AB1398">
        <v>1</v>
      </c>
      <c r="AC1398">
        <v>3</v>
      </c>
      <c r="AD1398">
        <v>3</v>
      </c>
      <c r="AF1398">
        <v>1</v>
      </c>
      <c r="AG1398">
        <v>3</v>
      </c>
      <c r="AH1398">
        <v>1</v>
      </c>
      <c r="AI1398">
        <v>3</v>
      </c>
      <c r="AJ1398">
        <v>1</v>
      </c>
      <c r="AK1398" t="s">
        <v>270</v>
      </c>
      <c r="AL1398">
        <v>2</v>
      </c>
      <c r="AM1398">
        <v>2</v>
      </c>
      <c r="AN1398" t="s">
        <v>423</v>
      </c>
      <c r="AV1398" s="109" t="s">
        <v>270</v>
      </c>
      <c r="AW1398" t="s">
        <v>270</v>
      </c>
      <c r="AX1398" t="s">
        <v>313</v>
      </c>
      <c r="AY1398">
        <v>5</v>
      </c>
      <c r="AZ1398" s="109">
        <v>5</v>
      </c>
      <c r="BA1398" s="191" t="s">
        <v>330</v>
      </c>
      <c r="BB1398" t="s">
        <v>317</v>
      </c>
      <c r="BC1398" t="s">
        <v>1040</v>
      </c>
      <c r="BD1398">
        <f t="shared" si="103"/>
        <v>0</v>
      </c>
      <c r="BE1398">
        <f t="shared" si="104"/>
        <v>0</v>
      </c>
      <c r="BF1398">
        <f t="shared" si="104"/>
        <v>1</v>
      </c>
      <c r="BG1398">
        <f t="shared" si="104"/>
        <v>0</v>
      </c>
      <c r="BH1398">
        <f t="shared" si="104"/>
        <v>0</v>
      </c>
      <c r="BI1398">
        <f t="shared" si="104"/>
        <v>0</v>
      </c>
      <c r="BJ1398">
        <f t="shared" ref="BJ1398:BJ1461" si="105">IF(IFERROR(FIND(BJ$1,$AN1398,1),0)&lt;&gt;0,1,0)</f>
        <v>1</v>
      </c>
      <c r="BK1398">
        <f t="shared" si="102"/>
        <v>1</v>
      </c>
      <c r="BL1398">
        <f t="shared" si="102"/>
        <v>0</v>
      </c>
      <c r="BM1398">
        <f t="shared" si="102"/>
        <v>0</v>
      </c>
      <c r="BN1398">
        <f t="shared" si="102"/>
        <v>1</v>
      </c>
      <c r="BO1398">
        <f t="shared" si="102"/>
        <v>0</v>
      </c>
      <c r="BP1398">
        <f t="shared" si="102"/>
        <v>0</v>
      </c>
    </row>
    <row r="1399" spans="3:68" x14ac:dyDescent="0.2">
      <c r="C1399" s="150" t="str">
        <f>IFERROR(VLOOKUP(TABLA!F1399,BLIOTECAS!$C$1:$E$26,3,FALSE),"")</f>
        <v>Ciencias Sociales</v>
      </c>
      <c r="D1399" s="209">
        <v>43970.557638888888</v>
      </c>
      <c r="E1399" s="209" t="s">
        <v>396</v>
      </c>
      <c r="F1399" t="s">
        <v>97</v>
      </c>
      <c r="G1399" t="s">
        <v>301</v>
      </c>
      <c r="H1399" t="s">
        <v>300</v>
      </c>
      <c r="I1399" t="s">
        <v>1041</v>
      </c>
      <c r="J1399" t="s">
        <v>1042</v>
      </c>
      <c r="K1399" t="s">
        <v>97</v>
      </c>
      <c r="L1399" t="s">
        <v>309</v>
      </c>
      <c r="T1399" t="s">
        <v>26</v>
      </c>
      <c r="U1399" t="s">
        <v>26</v>
      </c>
      <c r="V1399">
        <v>4</v>
      </c>
      <c r="W1399">
        <v>3</v>
      </c>
      <c r="X1399">
        <v>2</v>
      </c>
      <c r="Y1399">
        <v>5</v>
      </c>
      <c r="Z1399">
        <v>4</v>
      </c>
      <c r="AA1399">
        <v>5</v>
      </c>
      <c r="AB1399">
        <v>5</v>
      </c>
      <c r="AC1399">
        <v>2</v>
      </c>
      <c r="AD1399">
        <v>3</v>
      </c>
      <c r="AE1399">
        <v>3</v>
      </c>
      <c r="AG1399">
        <v>4</v>
      </c>
      <c r="AH1399">
        <v>2</v>
      </c>
      <c r="AI1399">
        <v>2</v>
      </c>
      <c r="AJ1399">
        <v>2</v>
      </c>
      <c r="AK1399">
        <v>3</v>
      </c>
      <c r="AL1399" t="s">
        <v>26</v>
      </c>
      <c r="AM1399">
        <v>4</v>
      </c>
      <c r="AN1399">
        <v>4</v>
      </c>
      <c r="AO1399" t="s">
        <v>1043</v>
      </c>
      <c r="AW1399" t="s">
        <v>26</v>
      </c>
      <c r="AX1399" t="s">
        <v>26</v>
      </c>
      <c r="AZ1399" s="109">
        <v>4</v>
      </c>
      <c r="BA1399" s="191">
        <v>5</v>
      </c>
      <c r="BB1399" t="s">
        <v>303</v>
      </c>
      <c r="BC1399" t="s">
        <v>308</v>
      </c>
      <c r="BD1399">
        <f t="shared" si="103"/>
        <v>0</v>
      </c>
      <c r="BE1399">
        <f t="shared" si="104"/>
        <v>0</v>
      </c>
      <c r="BF1399">
        <f t="shared" si="104"/>
        <v>0</v>
      </c>
      <c r="BG1399">
        <f t="shared" si="104"/>
        <v>0</v>
      </c>
      <c r="BH1399">
        <f t="shared" si="104"/>
        <v>0</v>
      </c>
      <c r="BI1399">
        <f t="shared" si="104"/>
        <v>0</v>
      </c>
      <c r="BJ1399">
        <f t="shared" si="105"/>
        <v>0</v>
      </c>
      <c r="BK1399">
        <f t="shared" si="102"/>
        <v>0</v>
      </c>
      <c r="BL1399">
        <f t="shared" si="102"/>
        <v>0</v>
      </c>
      <c r="BM1399">
        <f t="shared" si="102"/>
        <v>0</v>
      </c>
      <c r="BN1399">
        <f t="shared" si="102"/>
        <v>0</v>
      </c>
      <c r="BO1399">
        <f t="shared" si="102"/>
        <v>0</v>
      </c>
      <c r="BP1399">
        <f t="shared" si="102"/>
        <v>0</v>
      </c>
    </row>
    <row r="1400" spans="3:68" x14ac:dyDescent="0.2">
      <c r="C1400" s="150" t="str">
        <f>IFERROR(VLOOKUP(TABLA!F1400,BLIOTECAS!$C$1:$E$26,3,FALSE),"")</f>
        <v>Humanidades</v>
      </c>
      <c r="D1400" s="209">
        <v>43970.557638888888</v>
      </c>
      <c r="E1400" s="209" t="s">
        <v>396</v>
      </c>
      <c r="F1400" t="s">
        <v>102</v>
      </c>
      <c r="G1400" t="s">
        <v>301</v>
      </c>
      <c r="H1400" t="s">
        <v>305</v>
      </c>
      <c r="I1400" t="s">
        <v>526</v>
      </c>
      <c r="J1400" t="s">
        <v>309</v>
      </c>
      <c r="S1400" t="s">
        <v>270</v>
      </c>
      <c r="T1400" t="s">
        <v>270</v>
      </c>
      <c r="U1400">
        <v>5</v>
      </c>
      <c r="V1400">
        <v>1</v>
      </c>
      <c r="W1400">
        <v>2</v>
      </c>
      <c r="X1400">
        <v>4</v>
      </c>
      <c r="Y1400">
        <v>5</v>
      </c>
      <c r="Z1400">
        <v>4</v>
      </c>
      <c r="AA1400">
        <v>5</v>
      </c>
      <c r="AB1400">
        <v>4</v>
      </c>
      <c r="AC1400">
        <v>3</v>
      </c>
      <c r="AD1400">
        <v>4</v>
      </c>
      <c r="AF1400">
        <v>3</v>
      </c>
      <c r="AG1400">
        <v>5</v>
      </c>
      <c r="AH1400">
        <v>5</v>
      </c>
      <c r="AI1400">
        <v>3</v>
      </c>
      <c r="AJ1400">
        <v>4</v>
      </c>
      <c r="AK1400" t="s">
        <v>26</v>
      </c>
      <c r="AL1400">
        <v>4</v>
      </c>
      <c r="AM1400">
        <v>3</v>
      </c>
      <c r="AN1400" t="s">
        <v>408</v>
      </c>
      <c r="AV1400" s="109" t="s">
        <v>270</v>
      </c>
      <c r="AW1400" t="s">
        <v>26</v>
      </c>
      <c r="AY1400">
        <v>4</v>
      </c>
      <c r="AZ1400" s="109">
        <v>2</v>
      </c>
      <c r="BA1400" s="191" t="s">
        <v>311</v>
      </c>
      <c r="BC1400" t="s">
        <v>1044</v>
      </c>
      <c r="BD1400">
        <f t="shared" si="103"/>
        <v>0</v>
      </c>
      <c r="BE1400">
        <f t="shared" si="104"/>
        <v>1</v>
      </c>
      <c r="BF1400">
        <f t="shared" si="104"/>
        <v>0</v>
      </c>
      <c r="BG1400">
        <f t="shared" si="104"/>
        <v>0</v>
      </c>
      <c r="BH1400">
        <f t="shared" si="104"/>
        <v>1</v>
      </c>
      <c r="BI1400">
        <f t="shared" si="104"/>
        <v>0</v>
      </c>
      <c r="BJ1400">
        <f t="shared" si="105"/>
        <v>1</v>
      </c>
      <c r="BK1400">
        <f t="shared" si="102"/>
        <v>0</v>
      </c>
      <c r="BL1400">
        <f t="shared" si="102"/>
        <v>1</v>
      </c>
      <c r="BM1400">
        <f t="shared" si="102"/>
        <v>1</v>
      </c>
      <c r="BN1400">
        <f t="shared" si="102"/>
        <v>0</v>
      </c>
      <c r="BO1400">
        <f t="shared" si="102"/>
        <v>0</v>
      </c>
      <c r="BP1400">
        <f t="shared" si="102"/>
        <v>0</v>
      </c>
    </row>
    <row r="1401" spans="3:68" x14ac:dyDescent="0.2">
      <c r="C1401" s="150" t="str">
        <f>IFERROR(VLOOKUP(TABLA!F1401,BLIOTECAS!$C$1:$E$26,3,FALSE),"")</f>
        <v>Humanidades</v>
      </c>
      <c r="D1401" s="209">
        <v>43970.557638888888</v>
      </c>
      <c r="E1401" s="209" t="s">
        <v>396</v>
      </c>
      <c r="F1401" t="s">
        <v>100</v>
      </c>
      <c r="G1401" t="s">
        <v>305</v>
      </c>
      <c r="H1401" t="s">
        <v>305</v>
      </c>
      <c r="I1401" t="s">
        <v>306</v>
      </c>
      <c r="J1401" t="s">
        <v>100</v>
      </c>
      <c r="K1401" t="s">
        <v>309</v>
      </c>
      <c r="L1401" t="s">
        <v>322</v>
      </c>
      <c r="S1401" t="s">
        <v>26</v>
      </c>
      <c r="T1401" t="s">
        <v>270</v>
      </c>
      <c r="U1401">
        <v>4</v>
      </c>
      <c r="V1401">
        <v>4</v>
      </c>
      <c r="W1401">
        <v>4</v>
      </c>
      <c r="X1401">
        <v>4</v>
      </c>
      <c r="Y1401">
        <v>5</v>
      </c>
      <c r="Z1401">
        <v>5</v>
      </c>
      <c r="AA1401">
        <v>5</v>
      </c>
      <c r="AB1401">
        <v>4</v>
      </c>
      <c r="AC1401">
        <v>5</v>
      </c>
      <c r="AD1401">
        <v>5</v>
      </c>
      <c r="AF1401">
        <v>5</v>
      </c>
      <c r="AG1401">
        <v>5</v>
      </c>
      <c r="AH1401">
        <v>5</v>
      </c>
      <c r="AI1401">
        <v>5</v>
      </c>
      <c r="AJ1401">
        <v>5</v>
      </c>
      <c r="AK1401" t="s">
        <v>26</v>
      </c>
      <c r="AL1401">
        <v>5</v>
      </c>
      <c r="AM1401">
        <v>5</v>
      </c>
      <c r="AN1401" t="s">
        <v>354</v>
      </c>
      <c r="AV1401" s="109" t="s">
        <v>26</v>
      </c>
      <c r="AW1401" t="s">
        <v>26</v>
      </c>
      <c r="AY1401">
        <v>5</v>
      </c>
      <c r="AZ1401" s="109">
        <v>5</v>
      </c>
      <c r="BA1401" s="191" t="s">
        <v>303</v>
      </c>
      <c r="BB1401" t="s">
        <v>308</v>
      </c>
      <c r="BD1401">
        <f t="shared" si="103"/>
        <v>1</v>
      </c>
      <c r="BE1401">
        <f t="shared" si="104"/>
        <v>0</v>
      </c>
      <c r="BF1401">
        <f t="shared" si="104"/>
        <v>0</v>
      </c>
      <c r="BG1401">
        <f t="shared" si="104"/>
        <v>0</v>
      </c>
      <c r="BH1401">
        <f t="shared" si="104"/>
        <v>0</v>
      </c>
      <c r="BI1401">
        <f t="shared" si="104"/>
        <v>0</v>
      </c>
      <c r="BJ1401">
        <f t="shared" si="105"/>
        <v>1</v>
      </c>
      <c r="BK1401">
        <f t="shared" si="102"/>
        <v>0</v>
      </c>
      <c r="BL1401">
        <f t="shared" si="102"/>
        <v>0</v>
      </c>
      <c r="BM1401">
        <f t="shared" si="102"/>
        <v>1</v>
      </c>
      <c r="BN1401">
        <f t="shared" si="102"/>
        <v>0</v>
      </c>
      <c r="BO1401">
        <f t="shared" si="102"/>
        <v>0</v>
      </c>
      <c r="BP1401">
        <f t="shared" si="102"/>
        <v>0</v>
      </c>
    </row>
    <row r="1402" spans="3:68" x14ac:dyDescent="0.2">
      <c r="C1402" s="150" t="str">
        <f>IFERROR(VLOOKUP(TABLA!F1402,BLIOTECAS!$C$1:$E$26,3,FALSE),"")</f>
        <v>Ciencias Sociales</v>
      </c>
      <c r="D1402" s="209">
        <v>43970.557638888888</v>
      </c>
      <c r="E1402" s="209" t="s">
        <v>401</v>
      </c>
      <c r="F1402" t="s">
        <v>97</v>
      </c>
      <c r="G1402" t="s">
        <v>300</v>
      </c>
      <c r="H1402" t="s">
        <v>300</v>
      </c>
      <c r="I1402" t="s">
        <v>306</v>
      </c>
      <c r="J1402" t="s">
        <v>97</v>
      </c>
      <c r="K1402" t="s">
        <v>225</v>
      </c>
      <c r="M1402" t="s">
        <v>1045</v>
      </c>
      <c r="S1402" t="s">
        <v>26</v>
      </c>
      <c r="T1402" t="s">
        <v>270</v>
      </c>
      <c r="U1402">
        <v>5</v>
      </c>
      <c r="V1402">
        <v>5</v>
      </c>
      <c r="W1402">
        <v>1</v>
      </c>
      <c r="X1402">
        <v>5</v>
      </c>
      <c r="Y1402">
        <v>1</v>
      </c>
      <c r="Z1402">
        <v>5</v>
      </c>
      <c r="AA1402">
        <v>1</v>
      </c>
      <c r="AB1402">
        <v>5</v>
      </c>
      <c r="AC1402">
        <v>3</v>
      </c>
      <c r="AD1402">
        <v>4</v>
      </c>
      <c r="AF1402">
        <v>4</v>
      </c>
      <c r="AG1402">
        <v>3</v>
      </c>
      <c r="AH1402">
        <v>1</v>
      </c>
      <c r="AI1402">
        <v>1</v>
      </c>
      <c r="AJ1402">
        <v>1</v>
      </c>
      <c r="AK1402" t="s">
        <v>270</v>
      </c>
      <c r="AL1402">
        <v>1</v>
      </c>
      <c r="AM1402">
        <v>1</v>
      </c>
      <c r="AN1402" t="s">
        <v>1046</v>
      </c>
      <c r="AV1402" s="109" t="s">
        <v>270</v>
      </c>
      <c r="AW1402" t="s">
        <v>26</v>
      </c>
      <c r="AY1402">
        <v>3</v>
      </c>
      <c r="AZ1402" s="109">
        <v>2</v>
      </c>
      <c r="BA1402" s="191" t="s">
        <v>319</v>
      </c>
      <c r="BB1402" t="s">
        <v>317</v>
      </c>
      <c r="BC1402" t="s">
        <v>1047</v>
      </c>
      <c r="BD1402">
        <f t="shared" si="103"/>
        <v>1</v>
      </c>
      <c r="BE1402">
        <f t="shared" si="104"/>
        <v>0</v>
      </c>
      <c r="BF1402">
        <f t="shared" si="104"/>
        <v>0</v>
      </c>
      <c r="BG1402">
        <f t="shared" si="104"/>
        <v>0</v>
      </c>
      <c r="BH1402">
        <f t="shared" si="104"/>
        <v>0</v>
      </c>
      <c r="BI1402">
        <f t="shared" si="104"/>
        <v>0</v>
      </c>
      <c r="BJ1402">
        <f t="shared" si="105"/>
        <v>0</v>
      </c>
      <c r="BK1402">
        <f t="shared" si="102"/>
        <v>1</v>
      </c>
      <c r="BL1402">
        <f t="shared" si="102"/>
        <v>1</v>
      </c>
      <c r="BM1402">
        <f t="shared" si="102"/>
        <v>1</v>
      </c>
      <c r="BN1402">
        <f t="shared" si="102"/>
        <v>0</v>
      </c>
      <c r="BO1402">
        <f t="shared" si="102"/>
        <v>0</v>
      </c>
      <c r="BP1402">
        <f t="shared" si="102"/>
        <v>0</v>
      </c>
    </row>
    <row r="1403" spans="3:68" x14ac:dyDescent="0.2">
      <c r="C1403" s="150" t="str">
        <f>IFERROR(VLOOKUP(TABLA!F1403,BLIOTECAS!$C$1:$E$26,3,FALSE),"")</f>
        <v>Humanidades</v>
      </c>
      <c r="D1403" s="209">
        <v>43970.557638888888</v>
      </c>
      <c r="E1403" s="209" t="s">
        <v>396</v>
      </c>
      <c r="F1403" t="s">
        <v>100</v>
      </c>
      <c r="G1403" t="s">
        <v>305</v>
      </c>
      <c r="H1403" t="s">
        <v>300</v>
      </c>
      <c r="I1403" t="s">
        <v>327</v>
      </c>
      <c r="J1403" t="s">
        <v>100</v>
      </c>
      <c r="M1403" t="s">
        <v>1048</v>
      </c>
      <c r="S1403" t="s">
        <v>26</v>
      </c>
      <c r="T1403" t="s">
        <v>270</v>
      </c>
      <c r="U1403">
        <v>2</v>
      </c>
      <c r="V1403">
        <v>1</v>
      </c>
      <c r="W1403">
        <v>1</v>
      </c>
      <c r="X1403">
        <v>2</v>
      </c>
      <c r="Y1403">
        <v>5</v>
      </c>
      <c r="Z1403">
        <v>5</v>
      </c>
      <c r="AA1403">
        <v>5</v>
      </c>
      <c r="AB1403">
        <v>2</v>
      </c>
      <c r="AC1403">
        <v>3</v>
      </c>
      <c r="AD1403">
        <v>4</v>
      </c>
      <c r="AF1403">
        <v>4</v>
      </c>
      <c r="AG1403">
        <v>4</v>
      </c>
      <c r="AH1403">
        <v>5</v>
      </c>
      <c r="AI1403">
        <v>3</v>
      </c>
      <c r="AJ1403">
        <v>5</v>
      </c>
      <c r="AK1403" t="s">
        <v>26</v>
      </c>
      <c r="AL1403">
        <v>5</v>
      </c>
      <c r="AM1403">
        <v>4</v>
      </c>
      <c r="AN1403" t="s">
        <v>1049</v>
      </c>
      <c r="AV1403" s="109" t="s">
        <v>270</v>
      </c>
      <c r="AW1403" t="s">
        <v>26</v>
      </c>
      <c r="AY1403">
        <v>5</v>
      </c>
      <c r="AZ1403" s="109">
        <v>5</v>
      </c>
      <c r="BA1403" s="191" t="s">
        <v>311</v>
      </c>
      <c r="BB1403" t="s">
        <v>308</v>
      </c>
      <c r="BC1403" t="s">
        <v>1050</v>
      </c>
      <c r="BD1403">
        <f t="shared" si="103"/>
        <v>1</v>
      </c>
      <c r="BE1403">
        <f t="shared" si="104"/>
        <v>0</v>
      </c>
      <c r="BF1403">
        <f t="shared" si="104"/>
        <v>1</v>
      </c>
      <c r="BG1403">
        <f t="shared" si="104"/>
        <v>0</v>
      </c>
      <c r="BH1403">
        <f t="shared" si="104"/>
        <v>0</v>
      </c>
      <c r="BI1403">
        <f t="shared" si="104"/>
        <v>0</v>
      </c>
      <c r="BJ1403">
        <f t="shared" si="105"/>
        <v>1</v>
      </c>
      <c r="BK1403">
        <f t="shared" si="102"/>
        <v>0</v>
      </c>
      <c r="BL1403">
        <f t="shared" si="102"/>
        <v>1</v>
      </c>
      <c r="BM1403">
        <f t="shared" si="102"/>
        <v>1</v>
      </c>
      <c r="BN1403">
        <f t="shared" si="102"/>
        <v>0</v>
      </c>
      <c r="BO1403">
        <f t="shared" si="102"/>
        <v>0</v>
      </c>
      <c r="BP1403">
        <f t="shared" si="102"/>
        <v>0</v>
      </c>
    </row>
    <row r="1404" spans="3:68" x14ac:dyDescent="0.2">
      <c r="C1404" s="150" t="str">
        <f>IFERROR(VLOOKUP(TABLA!F1404,BLIOTECAS!$C$1:$E$26,3,FALSE),"")</f>
        <v>Humanidades</v>
      </c>
      <c r="D1404" s="209">
        <v>43970.556944444441</v>
      </c>
      <c r="E1404" s="209" t="s">
        <v>396</v>
      </c>
      <c r="F1404" t="s">
        <v>102</v>
      </c>
      <c r="G1404" t="s">
        <v>300</v>
      </c>
      <c r="H1404" t="s">
        <v>301</v>
      </c>
      <c r="I1404" t="s">
        <v>306</v>
      </c>
      <c r="J1404" t="s">
        <v>310</v>
      </c>
      <c r="K1404" t="s">
        <v>92</v>
      </c>
      <c r="L1404" t="s">
        <v>104</v>
      </c>
      <c r="S1404" t="s">
        <v>26</v>
      </c>
      <c r="T1404" t="s">
        <v>270</v>
      </c>
      <c r="U1404">
        <v>4</v>
      </c>
      <c r="V1404">
        <v>3</v>
      </c>
      <c r="W1404">
        <v>4</v>
      </c>
      <c r="X1404">
        <v>4</v>
      </c>
      <c r="Y1404">
        <v>3</v>
      </c>
      <c r="Z1404">
        <v>4</v>
      </c>
      <c r="AA1404">
        <v>5</v>
      </c>
      <c r="AB1404">
        <v>1</v>
      </c>
      <c r="AC1404">
        <v>3</v>
      </c>
      <c r="AD1404">
        <v>4</v>
      </c>
      <c r="AF1404">
        <v>4</v>
      </c>
      <c r="AG1404">
        <v>5</v>
      </c>
      <c r="AH1404">
        <v>5</v>
      </c>
      <c r="AI1404">
        <v>5</v>
      </c>
      <c r="AJ1404">
        <v>3</v>
      </c>
      <c r="AK1404" t="s">
        <v>26</v>
      </c>
      <c r="AL1404">
        <v>4</v>
      </c>
      <c r="AM1404">
        <v>3</v>
      </c>
      <c r="AN1404" t="s">
        <v>345</v>
      </c>
      <c r="AV1404" s="109" t="s">
        <v>26</v>
      </c>
      <c r="AW1404" t="s">
        <v>26</v>
      </c>
      <c r="AY1404">
        <v>5</v>
      </c>
      <c r="AZ1404" s="109">
        <v>5</v>
      </c>
      <c r="BA1404" s="191" t="s">
        <v>311</v>
      </c>
      <c r="BB1404" t="s">
        <v>308</v>
      </c>
      <c r="BD1404">
        <f t="shared" si="103"/>
        <v>1</v>
      </c>
      <c r="BE1404">
        <f t="shared" si="104"/>
        <v>0</v>
      </c>
      <c r="BF1404">
        <f t="shared" si="104"/>
        <v>0</v>
      </c>
      <c r="BG1404">
        <f t="shared" si="104"/>
        <v>0</v>
      </c>
      <c r="BH1404">
        <f t="shared" si="104"/>
        <v>0</v>
      </c>
      <c r="BI1404">
        <f t="shared" si="104"/>
        <v>0</v>
      </c>
      <c r="BJ1404">
        <f t="shared" si="105"/>
        <v>0</v>
      </c>
      <c r="BK1404">
        <f t="shared" si="102"/>
        <v>0</v>
      </c>
      <c r="BL1404">
        <f t="shared" si="102"/>
        <v>0</v>
      </c>
      <c r="BM1404">
        <f t="shared" si="102"/>
        <v>1</v>
      </c>
      <c r="BN1404">
        <f t="shared" si="102"/>
        <v>0</v>
      </c>
      <c r="BO1404">
        <f t="shared" si="102"/>
        <v>0</v>
      </c>
      <c r="BP1404">
        <f t="shared" si="102"/>
        <v>0</v>
      </c>
    </row>
    <row r="1405" spans="3:68" x14ac:dyDescent="0.2">
      <c r="C1405" s="150" t="str">
        <f>IFERROR(VLOOKUP(TABLA!F1405,BLIOTECAS!$C$1:$E$26,3,FALSE),"")</f>
        <v>Humanidades</v>
      </c>
      <c r="D1405" s="209">
        <v>43970.556944444441</v>
      </c>
      <c r="E1405" s="209" t="s">
        <v>418</v>
      </c>
      <c r="F1405" t="s">
        <v>104</v>
      </c>
      <c r="G1405" t="s">
        <v>300</v>
      </c>
      <c r="H1405" t="s">
        <v>300</v>
      </c>
      <c r="I1405" t="s">
        <v>306</v>
      </c>
      <c r="J1405" t="s">
        <v>104</v>
      </c>
      <c r="K1405" t="s">
        <v>309</v>
      </c>
      <c r="S1405" t="s">
        <v>26</v>
      </c>
      <c r="T1405" t="s">
        <v>270</v>
      </c>
      <c r="U1405">
        <v>3</v>
      </c>
      <c r="V1405">
        <v>1</v>
      </c>
      <c r="W1405">
        <v>4</v>
      </c>
      <c r="X1405">
        <v>4</v>
      </c>
      <c r="Y1405">
        <v>5</v>
      </c>
      <c r="Z1405">
        <v>3</v>
      </c>
      <c r="AA1405">
        <v>4</v>
      </c>
      <c r="AB1405">
        <v>2</v>
      </c>
      <c r="AC1405">
        <v>3</v>
      </c>
      <c r="AD1405">
        <v>4</v>
      </c>
      <c r="AF1405">
        <v>4</v>
      </c>
      <c r="AG1405">
        <v>3</v>
      </c>
      <c r="AH1405">
        <v>3</v>
      </c>
      <c r="AI1405">
        <v>2</v>
      </c>
      <c r="AJ1405">
        <v>3</v>
      </c>
      <c r="AK1405" t="s">
        <v>26</v>
      </c>
      <c r="AL1405">
        <v>3</v>
      </c>
      <c r="AM1405">
        <v>3</v>
      </c>
      <c r="AN1405" t="s">
        <v>424</v>
      </c>
      <c r="AV1405" s="109" t="s">
        <v>26</v>
      </c>
      <c r="AW1405" t="s">
        <v>26</v>
      </c>
      <c r="AY1405">
        <v>4</v>
      </c>
      <c r="AZ1405" s="109">
        <v>4</v>
      </c>
      <c r="BA1405" s="191" t="s">
        <v>311</v>
      </c>
      <c r="BB1405" t="s">
        <v>317</v>
      </c>
      <c r="BD1405">
        <f t="shared" si="103"/>
        <v>1</v>
      </c>
      <c r="BE1405">
        <f t="shared" si="104"/>
        <v>0</v>
      </c>
      <c r="BF1405">
        <f t="shared" si="104"/>
        <v>0</v>
      </c>
      <c r="BG1405">
        <f t="shared" si="104"/>
        <v>0</v>
      </c>
      <c r="BH1405">
        <f t="shared" si="104"/>
        <v>0</v>
      </c>
      <c r="BI1405">
        <f t="shared" si="104"/>
        <v>0</v>
      </c>
      <c r="BJ1405">
        <f t="shared" si="105"/>
        <v>0</v>
      </c>
      <c r="BK1405">
        <f t="shared" si="102"/>
        <v>0</v>
      </c>
      <c r="BL1405">
        <f t="shared" si="102"/>
        <v>1</v>
      </c>
      <c r="BM1405">
        <f t="shared" si="102"/>
        <v>0</v>
      </c>
      <c r="BN1405">
        <f t="shared" si="102"/>
        <v>0</v>
      </c>
      <c r="BO1405">
        <f t="shared" si="102"/>
        <v>0</v>
      </c>
      <c r="BP1405">
        <f t="shared" si="102"/>
        <v>0</v>
      </c>
    </row>
    <row r="1406" spans="3:68" x14ac:dyDescent="0.2">
      <c r="C1406" s="150" t="str">
        <f>IFERROR(VLOOKUP(TABLA!F1406,BLIOTECAS!$C$1:$E$26,3,FALSE),"")</f>
        <v>Ciencias Sociales</v>
      </c>
      <c r="D1406" s="209">
        <v>43970.556944444441</v>
      </c>
      <c r="E1406" s="209" t="s">
        <v>396</v>
      </c>
      <c r="F1406" t="s">
        <v>99</v>
      </c>
      <c r="G1406" t="s">
        <v>320</v>
      </c>
      <c r="H1406" t="s">
        <v>300</v>
      </c>
      <c r="I1406" t="s">
        <v>316</v>
      </c>
      <c r="J1406" t="s">
        <v>309</v>
      </c>
      <c r="K1406" t="s">
        <v>94</v>
      </c>
      <c r="M1406" t="s">
        <v>1051</v>
      </c>
      <c r="S1406" t="s">
        <v>26</v>
      </c>
      <c r="T1406" t="s">
        <v>26</v>
      </c>
      <c r="U1406">
        <v>1</v>
      </c>
      <c r="V1406">
        <v>1</v>
      </c>
      <c r="W1406">
        <v>1</v>
      </c>
      <c r="X1406">
        <v>3</v>
      </c>
      <c r="Y1406">
        <v>5</v>
      </c>
      <c r="Z1406">
        <v>5</v>
      </c>
      <c r="AA1406">
        <v>5</v>
      </c>
      <c r="AB1406">
        <v>1</v>
      </c>
      <c r="AC1406">
        <v>1</v>
      </c>
      <c r="AD1406">
        <v>1</v>
      </c>
      <c r="AF1406">
        <v>3</v>
      </c>
      <c r="AG1406">
        <v>2</v>
      </c>
      <c r="AH1406">
        <v>1</v>
      </c>
      <c r="AI1406">
        <v>1</v>
      </c>
      <c r="AJ1406">
        <v>4</v>
      </c>
      <c r="AK1406" t="s">
        <v>26</v>
      </c>
      <c r="AL1406">
        <v>1</v>
      </c>
      <c r="AM1406">
        <v>3</v>
      </c>
      <c r="AN1406" t="s">
        <v>405</v>
      </c>
      <c r="AV1406" s="109" t="s">
        <v>26</v>
      </c>
      <c r="AW1406" t="s">
        <v>26</v>
      </c>
      <c r="AY1406">
        <v>1</v>
      </c>
      <c r="AZ1406" s="109">
        <v>2</v>
      </c>
      <c r="BA1406" s="191" t="s">
        <v>319</v>
      </c>
      <c r="BB1406" t="s">
        <v>317</v>
      </c>
      <c r="BD1406">
        <f t="shared" si="103"/>
        <v>0</v>
      </c>
      <c r="BE1406">
        <f t="shared" si="104"/>
        <v>0</v>
      </c>
      <c r="BF1406">
        <f t="shared" si="104"/>
        <v>0</v>
      </c>
      <c r="BG1406">
        <f t="shared" si="104"/>
        <v>1</v>
      </c>
      <c r="BH1406">
        <f t="shared" si="104"/>
        <v>0</v>
      </c>
      <c r="BI1406">
        <f t="shared" si="104"/>
        <v>0</v>
      </c>
      <c r="BJ1406">
        <f t="shared" si="105"/>
        <v>1</v>
      </c>
      <c r="BK1406">
        <f t="shared" si="102"/>
        <v>1</v>
      </c>
      <c r="BL1406">
        <f t="shared" si="102"/>
        <v>1</v>
      </c>
      <c r="BM1406">
        <f t="shared" si="102"/>
        <v>1</v>
      </c>
      <c r="BN1406">
        <f t="shared" si="102"/>
        <v>0</v>
      </c>
      <c r="BO1406">
        <f t="shared" si="102"/>
        <v>0</v>
      </c>
      <c r="BP1406">
        <f t="shared" si="102"/>
        <v>0</v>
      </c>
    </row>
    <row r="1407" spans="3:68" x14ac:dyDescent="0.2">
      <c r="C1407" s="150" t="str">
        <f>IFERROR(VLOOKUP(TABLA!F1407,BLIOTECAS!$C$1:$E$26,3,FALSE),"")</f>
        <v>Humanidades</v>
      </c>
      <c r="D1407" s="209">
        <v>43970.556944444441</v>
      </c>
      <c r="E1407" s="209" t="s">
        <v>396</v>
      </c>
      <c r="F1407" t="s">
        <v>102</v>
      </c>
      <c r="G1407" t="s">
        <v>320</v>
      </c>
      <c r="H1407" t="s">
        <v>320</v>
      </c>
      <c r="I1407" t="s">
        <v>329</v>
      </c>
      <c r="M1407" t="s">
        <v>1052</v>
      </c>
      <c r="S1407" t="s">
        <v>26</v>
      </c>
      <c r="T1407" t="s">
        <v>26</v>
      </c>
      <c r="U1407">
        <v>1</v>
      </c>
      <c r="V1407">
        <v>1</v>
      </c>
      <c r="W1407">
        <v>1</v>
      </c>
      <c r="X1407">
        <v>5</v>
      </c>
      <c r="Y1407">
        <v>5</v>
      </c>
      <c r="Z1407">
        <v>5</v>
      </c>
      <c r="AA1407">
        <v>4</v>
      </c>
      <c r="AB1407">
        <v>4</v>
      </c>
      <c r="AC1407">
        <v>2</v>
      </c>
      <c r="AD1407">
        <v>3</v>
      </c>
      <c r="AF1407">
        <v>1</v>
      </c>
      <c r="AG1407">
        <v>2</v>
      </c>
      <c r="AH1407">
        <v>2</v>
      </c>
      <c r="AI1407">
        <v>2</v>
      </c>
      <c r="AJ1407">
        <v>3</v>
      </c>
      <c r="AK1407" t="s">
        <v>26</v>
      </c>
      <c r="AL1407">
        <v>2</v>
      </c>
      <c r="AM1407">
        <v>1</v>
      </c>
      <c r="AN1407" t="s">
        <v>408</v>
      </c>
      <c r="AV1407" s="109" t="s">
        <v>26</v>
      </c>
      <c r="AW1407" t="s">
        <v>26</v>
      </c>
      <c r="AY1407">
        <v>4</v>
      </c>
      <c r="AZ1407" s="109">
        <v>5</v>
      </c>
      <c r="BA1407" s="191" t="s">
        <v>319</v>
      </c>
      <c r="BB1407" t="s">
        <v>308</v>
      </c>
      <c r="BD1407">
        <f t="shared" si="103"/>
        <v>0</v>
      </c>
      <c r="BE1407">
        <f t="shared" si="104"/>
        <v>0</v>
      </c>
      <c r="BF1407">
        <f t="shared" si="104"/>
        <v>0</v>
      </c>
      <c r="BG1407">
        <f t="shared" si="104"/>
        <v>0</v>
      </c>
      <c r="BH1407">
        <f t="shared" si="104"/>
        <v>1</v>
      </c>
      <c r="BI1407">
        <f t="shared" si="104"/>
        <v>0</v>
      </c>
      <c r="BJ1407">
        <f t="shared" si="105"/>
        <v>1</v>
      </c>
      <c r="BK1407">
        <f t="shared" si="102"/>
        <v>0</v>
      </c>
      <c r="BL1407">
        <f t="shared" si="102"/>
        <v>1</v>
      </c>
      <c r="BM1407">
        <f t="shared" si="102"/>
        <v>1</v>
      </c>
      <c r="BN1407">
        <f t="shared" si="102"/>
        <v>0</v>
      </c>
      <c r="BO1407">
        <f t="shared" si="102"/>
        <v>0</v>
      </c>
      <c r="BP1407">
        <f t="shared" si="102"/>
        <v>0</v>
      </c>
    </row>
    <row r="1408" spans="3:68" x14ac:dyDescent="0.2">
      <c r="C1408" s="150" t="str">
        <f>IFERROR(VLOOKUP(TABLA!F1408,BLIOTECAS!$C$1:$E$26,3,FALSE),"")</f>
        <v>Ciencias de la Salud</v>
      </c>
      <c r="D1408" s="209">
        <v>43970.556944444441</v>
      </c>
      <c r="E1408" s="209" t="s">
        <v>396</v>
      </c>
      <c r="F1408" t="s">
        <v>106</v>
      </c>
      <c r="G1408" t="s">
        <v>301</v>
      </c>
      <c r="H1408" t="s">
        <v>301</v>
      </c>
      <c r="I1408" t="s">
        <v>306</v>
      </c>
      <c r="J1408" t="s">
        <v>106</v>
      </c>
      <c r="K1408" t="s">
        <v>309</v>
      </c>
      <c r="L1408" t="s">
        <v>107</v>
      </c>
      <c r="M1408" t="s">
        <v>1053</v>
      </c>
      <c r="S1408" t="s">
        <v>270</v>
      </c>
      <c r="T1408" t="s">
        <v>270</v>
      </c>
      <c r="U1408">
        <v>4</v>
      </c>
      <c r="V1408">
        <v>5</v>
      </c>
      <c r="W1408">
        <v>5</v>
      </c>
      <c r="X1408">
        <v>3</v>
      </c>
      <c r="Y1408">
        <v>4</v>
      </c>
      <c r="Z1408">
        <v>3</v>
      </c>
      <c r="AA1408">
        <v>5</v>
      </c>
      <c r="AB1408">
        <v>5</v>
      </c>
      <c r="AC1408">
        <v>4</v>
      </c>
      <c r="AD1408">
        <v>4</v>
      </c>
      <c r="AF1408">
        <v>4</v>
      </c>
      <c r="AG1408">
        <v>4</v>
      </c>
      <c r="AH1408">
        <v>5</v>
      </c>
      <c r="AI1408">
        <v>3</v>
      </c>
      <c r="AJ1408">
        <v>3</v>
      </c>
      <c r="AK1408" t="s">
        <v>26</v>
      </c>
      <c r="AL1408">
        <v>4</v>
      </c>
      <c r="AM1408">
        <v>4</v>
      </c>
      <c r="AN1408" t="s">
        <v>400</v>
      </c>
      <c r="AV1408" s="109" t="s">
        <v>26</v>
      </c>
      <c r="AW1408" t="s">
        <v>26</v>
      </c>
      <c r="AY1408">
        <v>4</v>
      </c>
      <c r="AZ1408" s="109">
        <v>5</v>
      </c>
      <c r="BA1408" s="191" t="s">
        <v>311</v>
      </c>
      <c r="BB1408" t="s">
        <v>308</v>
      </c>
      <c r="BD1408">
        <f t="shared" si="103"/>
        <v>1</v>
      </c>
      <c r="BE1408">
        <f t="shared" si="104"/>
        <v>0</v>
      </c>
      <c r="BF1408">
        <f t="shared" si="104"/>
        <v>0</v>
      </c>
      <c r="BG1408">
        <f t="shared" si="104"/>
        <v>0</v>
      </c>
      <c r="BH1408">
        <f t="shared" si="104"/>
        <v>0</v>
      </c>
      <c r="BI1408">
        <f t="shared" si="104"/>
        <v>0</v>
      </c>
      <c r="BJ1408">
        <f t="shared" si="105"/>
        <v>0</v>
      </c>
      <c r="BK1408">
        <f t="shared" si="102"/>
        <v>0</v>
      </c>
      <c r="BL1408">
        <f t="shared" si="102"/>
        <v>1</v>
      </c>
      <c r="BM1408">
        <f t="shared" si="102"/>
        <v>1</v>
      </c>
      <c r="BN1408">
        <f t="shared" si="102"/>
        <v>0</v>
      </c>
      <c r="BO1408">
        <f t="shared" si="102"/>
        <v>0</v>
      </c>
      <c r="BP1408">
        <f t="shared" si="102"/>
        <v>0</v>
      </c>
    </row>
    <row r="1409" spans="3:68" x14ac:dyDescent="0.2">
      <c r="C1409" s="150" t="str">
        <f>IFERROR(VLOOKUP(TABLA!F1409,BLIOTECAS!$C$1:$E$26,3,FALSE),"")</f>
        <v>Ciencias de la Salud</v>
      </c>
      <c r="D1409" s="209">
        <v>43970.556944444441</v>
      </c>
      <c r="E1409" s="209" t="s">
        <v>396</v>
      </c>
      <c r="F1409" t="s">
        <v>101</v>
      </c>
      <c r="G1409" t="s">
        <v>397</v>
      </c>
      <c r="H1409" t="s">
        <v>397</v>
      </c>
      <c r="I1409" t="s">
        <v>335</v>
      </c>
      <c r="J1409" t="s">
        <v>101</v>
      </c>
      <c r="K1409" t="s">
        <v>106</v>
      </c>
      <c r="S1409" t="s">
        <v>26</v>
      </c>
      <c r="T1409" t="s">
        <v>26</v>
      </c>
      <c r="U1409">
        <v>1</v>
      </c>
      <c r="V1409">
        <v>1</v>
      </c>
      <c r="W1409">
        <v>1</v>
      </c>
      <c r="X1409">
        <v>2</v>
      </c>
      <c r="Y1409">
        <v>5</v>
      </c>
      <c r="Z1409">
        <v>3</v>
      </c>
      <c r="AA1409">
        <v>5</v>
      </c>
      <c r="AB1409">
        <v>3</v>
      </c>
      <c r="AC1409">
        <v>5</v>
      </c>
      <c r="AD1409">
        <v>4</v>
      </c>
      <c r="AF1409">
        <v>5</v>
      </c>
      <c r="AG1409">
        <v>4</v>
      </c>
      <c r="AH1409">
        <v>3</v>
      </c>
      <c r="AI1409">
        <v>4</v>
      </c>
      <c r="AJ1409">
        <v>4</v>
      </c>
      <c r="AK1409" t="s">
        <v>26</v>
      </c>
      <c r="AL1409">
        <v>4</v>
      </c>
      <c r="AM1409">
        <v>3</v>
      </c>
      <c r="AN1409" t="s">
        <v>408</v>
      </c>
      <c r="AV1409" s="109" t="s">
        <v>270</v>
      </c>
      <c r="AW1409" t="s">
        <v>26</v>
      </c>
      <c r="AY1409">
        <v>4</v>
      </c>
      <c r="AZ1409" s="109">
        <v>5</v>
      </c>
      <c r="BA1409" s="191" t="s">
        <v>303</v>
      </c>
      <c r="BB1409" t="s">
        <v>317</v>
      </c>
      <c r="BD1409">
        <f t="shared" si="103"/>
        <v>0</v>
      </c>
      <c r="BE1409">
        <f t="shared" si="104"/>
        <v>1</v>
      </c>
      <c r="BF1409">
        <f t="shared" si="104"/>
        <v>0</v>
      </c>
      <c r="BG1409">
        <f t="shared" si="104"/>
        <v>1</v>
      </c>
      <c r="BH1409">
        <f t="shared" si="104"/>
        <v>0</v>
      </c>
      <c r="BI1409">
        <f t="shared" si="104"/>
        <v>0</v>
      </c>
      <c r="BJ1409">
        <f t="shared" si="105"/>
        <v>1</v>
      </c>
      <c r="BK1409">
        <f t="shared" si="102"/>
        <v>0</v>
      </c>
      <c r="BL1409">
        <f t="shared" si="102"/>
        <v>1</v>
      </c>
      <c r="BM1409">
        <f t="shared" si="102"/>
        <v>1</v>
      </c>
      <c r="BN1409">
        <f t="shared" si="102"/>
        <v>0</v>
      </c>
      <c r="BO1409">
        <f t="shared" si="102"/>
        <v>0</v>
      </c>
      <c r="BP1409">
        <f t="shared" si="102"/>
        <v>0</v>
      </c>
    </row>
    <row r="1410" spans="3:68" x14ac:dyDescent="0.2">
      <c r="C1410" s="150" t="str">
        <f>IFERROR(VLOOKUP(TABLA!F1410,BLIOTECAS!$C$1:$E$26,3,FALSE),"")</f>
        <v>Humanidades</v>
      </c>
      <c r="D1410" s="209">
        <v>43970.556944444441</v>
      </c>
      <c r="E1410" s="209" t="s">
        <v>396</v>
      </c>
      <c r="F1410" t="s">
        <v>103</v>
      </c>
      <c r="G1410" t="s">
        <v>305</v>
      </c>
      <c r="H1410" t="s">
        <v>300</v>
      </c>
      <c r="I1410" t="s">
        <v>327</v>
      </c>
      <c r="J1410" t="s">
        <v>309</v>
      </c>
      <c r="K1410" t="s">
        <v>310</v>
      </c>
      <c r="M1410" t="s">
        <v>1054</v>
      </c>
      <c r="S1410" t="s">
        <v>270</v>
      </c>
      <c r="T1410" t="s">
        <v>270</v>
      </c>
      <c r="U1410">
        <v>3</v>
      </c>
      <c r="V1410">
        <v>1</v>
      </c>
      <c r="W1410">
        <v>3</v>
      </c>
      <c r="X1410">
        <v>4</v>
      </c>
      <c r="Y1410">
        <v>4</v>
      </c>
      <c r="Z1410">
        <v>4</v>
      </c>
      <c r="AA1410">
        <v>5</v>
      </c>
      <c r="AB1410">
        <v>2</v>
      </c>
      <c r="AC1410">
        <v>2</v>
      </c>
      <c r="AD1410">
        <v>3</v>
      </c>
      <c r="AF1410">
        <v>3</v>
      </c>
      <c r="AG1410">
        <v>4</v>
      </c>
      <c r="AH1410">
        <v>2</v>
      </c>
      <c r="AJ1410">
        <v>4</v>
      </c>
      <c r="AK1410" t="s">
        <v>26</v>
      </c>
      <c r="AL1410">
        <v>4</v>
      </c>
      <c r="AM1410">
        <v>2</v>
      </c>
      <c r="AN1410" t="s">
        <v>424</v>
      </c>
      <c r="AV1410" s="109" t="s">
        <v>270</v>
      </c>
      <c r="AW1410" t="s">
        <v>26</v>
      </c>
      <c r="AY1410">
        <v>5</v>
      </c>
      <c r="AZ1410" s="109">
        <v>4</v>
      </c>
      <c r="BA1410" s="191" t="s">
        <v>311</v>
      </c>
      <c r="BB1410" t="s">
        <v>308</v>
      </c>
      <c r="BD1410">
        <f t="shared" si="103"/>
        <v>1</v>
      </c>
      <c r="BE1410">
        <f t="shared" si="104"/>
        <v>0</v>
      </c>
      <c r="BF1410">
        <f t="shared" si="104"/>
        <v>1</v>
      </c>
      <c r="BG1410">
        <f t="shared" si="104"/>
        <v>0</v>
      </c>
      <c r="BH1410">
        <f t="shared" si="104"/>
        <v>0</v>
      </c>
      <c r="BI1410">
        <f t="shared" si="104"/>
        <v>0</v>
      </c>
      <c r="BJ1410">
        <f t="shared" si="105"/>
        <v>0</v>
      </c>
      <c r="BK1410">
        <f t="shared" si="102"/>
        <v>0</v>
      </c>
      <c r="BL1410">
        <f t="shared" si="102"/>
        <v>1</v>
      </c>
      <c r="BM1410">
        <f t="shared" si="102"/>
        <v>0</v>
      </c>
      <c r="BN1410">
        <f t="shared" si="102"/>
        <v>0</v>
      </c>
      <c r="BO1410">
        <f t="shared" si="102"/>
        <v>0</v>
      </c>
      <c r="BP1410">
        <f t="shared" si="102"/>
        <v>0</v>
      </c>
    </row>
    <row r="1411" spans="3:68" x14ac:dyDescent="0.2">
      <c r="C1411" s="150" t="str">
        <f>IFERROR(VLOOKUP(TABLA!F1411,BLIOTECAS!$C$1:$E$26,3,FALSE),"")</f>
        <v>Humanidades</v>
      </c>
      <c r="D1411" s="209">
        <v>43970.556944444441</v>
      </c>
      <c r="E1411" s="209" t="s">
        <v>396</v>
      </c>
      <c r="F1411" t="s">
        <v>102</v>
      </c>
      <c r="G1411" t="s">
        <v>305</v>
      </c>
      <c r="H1411" t="s">
        <v>300</v>
      </c>
      <c r="I1411" t="s">
        <v>327</v>
      </c>
      <c r="J1411" t="s">
        <v>309</v>
      </c>
      <c r="K1411" t="s">
        <v>310</v>
      </c>
      <c r="S1411" t="s">
        <v>270</v>
      </c>
      <c r="T1411" t="s">
        <v>270</v>
      </c>
      <c r="U1411">
        <v>5</v>
      </c>
      <c r="V1411">
        <v>4</v>
      </c>
      <c r="W1411">
        <v>5</v>
      </c>
      <c r="X1411">
        <v>4</v>
      </c>
      <c r="Y1411">
        <v>5</v>
      </c>
      <c r="Z1411">
        <v>4</v>
      </c>
      <c r="AA1411">
        <v>3</v>
      </c>
      <c r="AB1411">
        <v>4</v>
      </c>
      <c r="AC1411">
        <v>5</v>
      </c>
      <c r="AD1411">
        <v>4</v>
      </c>
      <c r="AF1411">
        <v>5</v>
      </c>
      <c r="AG1411">
        <v>4</v>
      </c>
      <c r="AH1411">
        <v>5</v>
      </c>
      <c r="AI1411">
        <v>4</v>
      </c>
      <c r="AJ1411">
        <v>3</v>
      </c>
      <c r="AK1411" t="s">
        <v>26</v>
      </c>
      <c r="AL1411">
        <v>4</v>
      </c>
      <c r="AM1411">
        <v>3</v>
      </c>
      <c r="AN1411" t="s">
        <v>414</v>
      </c>
      <c r="AV1411" s="109" t="s">
        <v>270</v>
      </c>
      <c r="AW1411" t="s">
        <v>270</v>
      </c>
      <c r="AX1411" t="s">
        <v>313</v>
      </c>
      <c r="AY1411">
        <v>5</v>
      </c>
      <c r="AZ1411" s="109">
        <v>4</v>
      </c>
      <c r="BA1411" s="191" t="s">
        <v>311</v>
      </c>
      <c r="BB1411" t="s">
        <v>317</v>
      </c>
      <c r="BD1411">
        <f t="shared" si="103"/>
        <v>1</v>
      </c>
      <c r="BE1411">
        <f t="shared" si="104"/>
        <v>0</v>
      </c>
      <c r="BF1411">
        <f t="shared" si="104"/>
        <v>1</v>
      </c>
      <c r="BG1411">
        <f t="shared" si="104"/>
        <v>0</v>
      </c>
      <c r="BH1411">
        <f t="shared" si="104"/>
        <v>0</v>
      </c>
      <c r="BI1411">
        <f t="shared" si="104"/>
        <v>0</v>
      </c>
      <c r="BJ1411">
        <f t="shared" si="105"/>
        <v>1</v>
      </c>
      <c r="BK1411">
        <f t="shared" si="102"/>
        <v>0</v>
      </c>
      <c r="BL1411">
        <f t="shared" si="102"/>
        <v>1</v>
      </c>
      <c r="BM1411">
        <f t="shared" si="102"/>
        <v>1</v>
      </c>
      <c r="BN1411">
        <f t="shared" si="102"/>
        <v>1</v>
      </c>
      <c r="BO1411">
        <f t="shared" si="102"/>
        <v>0</v>
      </c>
      <c r="BP1411">
        <f t="shared" si="102"/>
        <v>0</v>
      </c>
    </row>
    <row r="1412" spans="3:68" x14ac:dyDescent="0.2">
      <c r="C1412" s="150" t="str">
        <f>IFERROR(VLOOKUP(TABLA!F1412,BLIOTECAS!$C$1:$E$26,3,FALSE),"")</f>
        <v>Ciencias de la Salud</v>
      </c>
      <c r="D1412" s="209">
        <v>43970.556250000001</v>
      </c>
      <c r="E1412" s="209" t="s">
        <v>396</v>
      </c>
      <c r="F1412" t="s">
        <v>222</v>
      </c>
      <c r="G1412" t="s">
        <v>320</v>
      </c>
      <c r="H1412" t="s">
        <v>305</v>
      </c>
      <c r="I1412" t="s">
        <v>315</v>
      </c>
      <c r="J1412" t="s">
        <v>222</v>
      </c>
      <c r="K1412" t="s">
        <v>101</v>
      </c>
      <c r="L1412" t="s">
        <v>107</v>
      </c>
      <c r="S1412" t="s">
        <v>26</v>
      </c>
      <c r="T1412" t="s">
        <v>270</v>
      </c>
      <c r="U1412">
        <v>1</v>
      </c>
      <c r="V1412">
        <v>1</v>
      </c>
      <c r="W1412">
        <v>3</v>
      </c>
      <c r="X1412">
        <v>1</v>
      </c>
      <c r="Y1412">
        <v>1</v>
      </c>
      <c r="Z1412">
        <v>4</v>
      </c>
      <c r="AA1412">
        <v>2</v>
      </c>
      <c r="AB1412">
        <v>3</v>
      </c>
      <c r="AC1412">
        <v>5</v>
      </c>
      <c r="AD1412">
        <v>3</v>
      </c>
      <c r="AF1412">
        <v>4</v>
      </c>
      <c r="AG1412">
        <v>4</v>
      </c>
      <c r="AH1412">
        <v>3</v>
      </c>
      <c r="AI1412">
        <v>2</v>
      </c>
      <c r="AJ1412">
        <v>3</v>
      </c>
      <c r="AK1412" t="s">
        <v>26</v>
      </c>
      <c r="AL1412">
        <v>2</v>
      </c>
      <c r="AM1412">
        <v>1</v>
      </c>
      <c r="AN1412" t="s">
        <v>408</v>
      </c>
      <c r="AV1412" s="109" t="s">
        <v>26</v>
      </c>
      <c r="AW1412" t="s">
        <v>26</v>
      </c>
      <c r="AY1412">
        <v>4</v>
      </c>
      <c r="AZ1412" s="109">
        <v>3</v>
      </c>
      <c r="BA1412" s="191" t="s">
        <v>319</v>
      </c>
      <c r="BB1412" t="s">
        <v>308</v>
      </c>
      <c r="BD1412">
        <f t="shared" si="103"/>
        <v>0</v>
      </c>
      <c r="BE1412">
        <f t="shared" si="104"/>
        <v>1</v>
      </c>
      <c r="BF1412">
        <f t="shared" si="104"/>
        <v>0</v>
      </c>
      <c r="BG1412">
        <f t="shared" si="104"/>
        <v>0</v>
      </c>
      <c r="BH1412">
        <f t="shared" si="104"/>
        <v>0</v>
      </c>
      <c r="BI1412">
        <f t="shared" si="104"/>
        <v>0</v>
      </c>
      <c r="BJ1412">
        <f t="shared" si="105"/>
        <v>1</v>
      </c>
      <c r="BK1412">
        <f t="shared" si="102"/>
        <v>0</v>
      </c>
      <c r="BL1412">
        <f t="shared" si="102"/>
        <v>1</v>
      </c>
      <c r="BM1412">
        <f t="shared" si="102"/>
        <v>1</v>
      </c>
      <c r="BN1412">
        <f t="shared" si="102"/>
        <v>0</v>
      </c>
      <c r="BO1412">
        <f t="shared" si="102"/>
        <v>0</v>
      </c>
      <c r="BP1412">
        <f t="shared" si="102"/>
        <v>0</v>
      </c>
    </row>
    <row r="1413" spans="3:68" x14ac:dyDescent="0.2">
      <c r="C1413" s="150" t="str">
        <f>IFERROR(VLOOKUP(TABLA!F1413,BLIOTECAS!$C$1:$E$26,3,FALSE),"")</f>
        <v>Ciencias Sociales</v>
      </c>
      <c r="D1413" s="209">
        <v>43970.556250000001</v>
      </c>
      <c r="E1413" s="209" t="s">
        <v>396</v>
      </c>
      <c r="F1413" t="s">
        <v>92</v>
      </c>
      <c r="G1413" t="s">
        <v>300</v>
      </c>
      <c r="H1413" t="s">
        <v>320</v>
      </c>
      <c r="I1413" t="s">
        <v>316</v>
      </c>
      <c r="J1413" t="s">
        <v>92</v>
      </c>
      <c r="S1413" t="s">
        <v>26</v>
      </c>
      <c r="T1413" t="s">
        <v>270</v>
      </c>
      <c r="U1413">
        <v>1</v>
      </c>
      <c r="V1413">
        <v>1</v>
      </c>
      <c r="W1413">
        <v>1</v>
      </c>
      <c r="X1413">
        <v>5</v>
      </c>
      <c r="Y1413">
        <v>5</v>
      </c>
      <c r="Z1413">
        <v>5</v>
      </c>
      <c r="AA1413">
        <v>5</v>
      </c>
      <c r="AB1413">
        <v>2</v>
      </c>
      <c r="AC1413">
        <v>4</v>
      </c>
      <c r="AD1413">
        <v>3</v>
      </c>
      <c r="AF1413">
        <v>4</v>
      </c>
      <c r="AG1413">
        <v>3</v>
      </c>
      <c r="AH1413">
        <v>1</v>
      </c>
      <c r="AI1413">
        <v>3</v>
      </c>
      <c r="AJ1413">
        <v>3</v>
      </c>
      <c r="AK1413" t="s">
        <v>26</v>
      </c>
      <c r="AL1413">
        <v>3</v>
      </c>
      <c r="AN1413" t="s">
        <v>345</v>
      </c>
      <c r="AV1413" s="109" t="s">
        <v>26</v>
      </c>
      <c r="AW1413" t="s">
        <v>26</v>
      </c>
      <c r="AY1413">
        <v>3</v>
      </c>
      <c r="AZ1413" s="109">
        <v>4</v>
      </c>
      <c r="BA1413" s="191" t="s">
        <v>319</v>
      </c>
      <c r="BB1413" t="s">
        <v>317</v>
      </c>
      <c r="BD1413">
        <f t="shared" si="103"/>
        <v>0</v>
      </c>
      <c r="BE1413">
        <f t="shared" si="104"/>
        <v>0</v>
      </c>
      <c r="BF1413">
        <f t="shared" si="104"/>
        <v>0</v>
      </c>
      <c r="BG1413">
        <f t="shared" si="104"/>
        <v>1</v>
      </c>
      <c r="BH1413">
        <f t="shared" si="104"/>
        <v>0</v>
      </c>
      <c r="BI1413">
        <f t="shared" si="104"/>
        <v>0</v>
      </c>
      <c r="BJ1413">
        <f t="shared" si="105"/>
        <v>0</v>
      </c>
      <c r="BK1413">
        <f t="shared" si="102"/>
        <v>0</v>
      </c>
      <c r="BL1413">
        <f t="shared" ref="BK1413:BP1455" si="106">IF(IFERROR(FIND(BL$1,$AN1413,1),0)&lt;&gt;0,1,0)</f>
        <v>0</v>
      </c>
      <c r="BM1413">
        <f t="shared" si="106"/>
        <v>1</v>
      </c>
      <c r="BN1413">
        <f t="shared" si="106"/>
        <v>0</v>
      </c>
      <c r="BO1413">
        <f t="shared" si="106"/>
        <v>0</v>
      </c>
      <c r="BP1413">
        <f t="shared" si="106"/>
        <v>0</v>
      </c>
    </row>
    <row r="1414" spans="3:68" x14ac:dyDescent="0.2">
      <c r="C1414" s="150" t="str">
        <f>IFERROR(VLOOKUP(TABLA!F1414,BLIOTECAS!$C$1:$E$26,3,FALSE),"")</f>
        <v>Ciencias Experimentales</v>
      </c>
      <c r="D1414" s="209">
        <v>43970.556250000001</v>
      </c>
      <c r="E1414" s="209" t="s">
        <v>396</v>
      </c>
      <c r="F1414" t="s">
        <v>98</v>
      </c>
      <c r="G1414" t="s">
        <v>300</v>
      </c>
      <c r="H1414" t="s">
        <v>320</v>
      </c>
      <c r="I1414" t="s">
        <v>306</v>
      </c>
      <c r="J1414" t="s">
        <v>98</v>
      </c>
      <c r="S1414" t="s">
        <v>26</v>
      </c>
      <c r="T1414" t="s">
        <v>270</v>
      </c>
      <c r="U1414">
        <v>3</v>
      </c>
      <c r="V1414">
        <v>1</v>
      </c>
      <c r="W1414">
        <v>1</v>
      </c>
      <c r="X1414">
        <v>4</v>
      </c>
      <c r="Y1414">
        <v>5</v>
      </c>
      <c r="Z1414">
        <v>4</v>
      </c>
      <c r="AA1414">
        <v>4</v>
      </c>
      <c r="AB1414">
        <v>1</v>
      </c>
      <c r="AC1414">
        <v>4</v>
      </c>
      <c r="AD1414">
        <v>3</v>
      </c>
      <c r="AF1414">
        <v>3</v>
      </c>
      <c r="AG1414">
        <v>4</v>
      </c>
      <c r="AH1414">
        <v>4</v>
      </c>
      <c r="AI1414">
        <v>3</v>
      </c>
      <c r="AJ1414">
        <v>4</v>
      </c>
      <c r="AK1414" t="s">
        <v>26</v>
      </c>
      <c r="AL1414">
        <v>3</v>
      </c>
      <c r="AM1414">
        <v>3</v>
      </c>
      <c r="AN1414" t="s">
        <v>345</v>
      </c>
      <c r="AV1414" s="109" t="s">
        <v>26</v>
      </c>
      <c r="AW1414" t="s">
        <v>26</v>
      </c>
      <c r="AY1414">
        <v>4</v>
      </c>
      <c r="AZ1414" s="109">
        <v>4</v>
      </c>
      <c r="BA1414" s="191" t="s">
        <v>311</v>
      </c>
      <c r="BB1414" t="s">
        <v>317</v>
      </c>
      <c r="BD1414">
        <f t="shared" si="103"/>
        <v>1</v>
      </c>
      <c r="BE1414">
        <f t="shared" si="104"/>
        <v>0</v>
      </c>
      <c r="BF1414">
        <f t="shared" si="104"/>
        <v>0</v>
      </c>
      <c r="BG1414">
        <f t="shared" si="104"/>
        <v>0</v>
      </c>
      <c r="BH1414">
        <f t="shared" si="104"/>
        <v>0</v>
      </c>
      <c r="BI1414">
        <f t="shared" si="104"/>
        <v>0</v>
      </c>
      <c r="BJ1414">
        <f t="shared" si="105"/>
        <v>0</v>
      </c>
      <c r="BK1414">
        <f t="shared" si="106"/>
        <v>0</v>
      </c>
      <c r="BL1414">
        <f t="shared" si="106"/>
        <v>0</v>
      </c>
      <c r="BM1414">
        <f t="shared" si="106"/>
        <v>1</v>
      </c>
      <c r="BN1414">
        <f t="shared" si="106"/>
        <v>0</v>
      </c>
      <c r="BO1414">
        <f t="shared" si="106"/>
        <v>0</v>
      </c>
      <c r="BP1414">
        <f t="shared" si="106"/>
        <v>0</v>
      </c>
    </row>
    <row r="1415" spans="3:68" x14ac:dyDescent="0.2">
      <c r="C1415" s="150" t="str">
        <f>IFERROR(VLOOKUP(TABLA!F1415,BLIOTECAS!$C$1:$E$26,3,FALSE),"")</f>
        <v>Humanidades</v>
      </c>
      <c r="D1415" s="209">
        <v>43970.556250000001</v>
      </c>
      <c r="E1415" s="209" t="s">
        <v>396</v>
      </c>
      <c r="F1415" t="s">
        <v>102</v>
      </c>
      <c r="G1415" t="s">
        <v>305</v>
      </c>
      <c r="H1415" t="s">
        <v>305</v>
      </c>
      <c r="I1415" t="s">
        <v>306</v>
      </c>
      <c r="J1415" t="s">
        <v>310</v>
      </c>
      <c r="K1415" t="s">
        <v>309</v>
      </c>
      <c r="L1415" t="s">
        <v>103</v>
      </c>
      <c r="S1415" t="s">
        <v>270</v>
      </c>
      <c r="T1415" t="s">
        <v>270</v>
      </c>
      <c r="U1415">
        <v>5</v>
      </c>
      <c r="V1415">
        <v>2</v>
      </c>
      <c r="W1415">
        <v>5</v>
      </c>
      <c r="X1415">
        <v>2</v>
      </c>
      <c r="Y1415">
        <v>4</v>
      </c>
      <c r="Z1415">
        <v>5</v>
      </c>
      <c r="AA1415">
        <v>5</v>
      </c>
      <c r="AB1415">
        <v>1</v>
      </c>
      <c r="AC1415">
        <v>4</v>
      </c>
      <c r="AD1415">
        <v>4</v>
      </c>
      <c r="AF1415">
        <v>5</v>
      </c>
      <c r="AG1415">
        <v>5</v>
      </c>
      <c r="AH1415">
        <v>5</v>
      </c>
      <c r="AI1415">
        <v>5</v>
      </c>
      <c r="AJ1415">
        <v>5</v>
      </c>
      <c r="AK1415" t="s">
        <v>26</v>
      </c>
      <c r="AL1415">
        <v>5</v>
      </c>
      <c r="AM1415">
        <v>2</v>
      </c>
      <c r="AN1415" t="s">
        <v>400</v>
      </c>
      <c r="AV1415" s="109" t="s">
        <v>26</v>
      </c>
      <c r="AW1415" t="s">
        <v>26</v>
      </c>
      <c r="AY1415">
        <v>5</v>
      </c>
      <c r="AZ1415" s="109">
        <v>5</v>
      </c>
      <c r="BA1415" s="191" t="s">
        <v>303</v>
      </c>
      <c r="BB1415" t="s">
        <v>308</v>
      </c>
      <c r="BD1415">
        <f t="shared" si="103"/>
        <v>1</v>
      </c>
      <c r="BE1415">
        <f t="shared" si="104"/>
        <v>0</v>
      </c>
      <c r="BF1415">
        <f t="shared" si="104"/>
        <v>0</v>
      </c>
      <c r="BG1415">
        <f t="shared" si="104"/>
        <v>0</v>
      </c>
      <c r="BH1415">
        <f t="shared" si="104"/>
        <v>0</v>
      </c>
      <c r="BI1415">
        <f t="shared" si="104"/>
        <v>0</v>
      </c>
      <c r="BJ1415">
        <f t="shared" si="105"/>
        <v>0</v>
      </c>
      <c r="BK1415">
        <f t="shared" si="106"/>
        <v>0</v>
      </c>
      <c r="BL1415">
        <f t="shared" si="106"/>
        <v>1</v>
      </c>
      <c r="BM1415">
        <f t="shared" si="106"/>
        <v>1</v>
      </c>
      <c r="BN1415">
        <f t="shared" si="106"/>
        <v>0</v>
      </c>
      <c r="BO1415">
        <f t="shared" si="106"/>
        <v>0</v>
      </c>
      <c r="BP1415">
        <f t="shared" si="106"/>
        <v>0</v>
      </c>
    </row>
    <row r="1416" spans="3:68" x14ac:dyDescent="0.2">
      <c r="C1416" s="150" t="str">
        <f>IFERROR(VLOOKUP(TABLA!F1416,BLIOTECAS!$C$1:$E$26,3,FALSE),"")</f>
        <v>Ciencias Experimentales</v>
      </c>
      <c r="D1416" s="209">
        <v>43970.556250000001</v>
      </c>
      <c r="E1416" s="209" t="s">
        <v>396</v>
      </c>
      <c r="F1416" t="s">
        <v>98</v>
      </c>
      <c r="G1416" t="s">
        <v>300</v>
      </c>
      <c r="H1416" t="s">
        <v>300</v>
      </c>
      <c r="I1416" t="s">
        <v>306</v>
      </c>
      <c r="J1416" t="s">
        <v>98</v>
      </c>
      <c r="K1416" t="s">
        <v>90</v>
      </c>
      <c r="S1416" t="s">
        <v>270</v>
      </c>
      <c r="T1416" t="s">
        <v>270</v>
      </c>
      <c r="U1416">
        <v>4</v>
      </c>
      <c r="V1416">
        <v>1</v>
      </c>
      <c r="W1416">
        <v>3</v>
      </c>
      <c r="X1416">
        <v>2</v>
      </c>
      <c r="Y1416">
        <v>5</v>
      </c>
      <c r="Z1416">
        <v>2</v>
      </c>
      <c r="AA1416">
        <v>5</v>
      </c>
      <c r="AB1416">
        <v>1</v>
      </c>
      <c r="AC1416">
        <v>4</v>
      </c>
      <c r="AD1416">
        <v>2</v>
      </c>
      <c r="AF1416">
        <v>3</v>
      </c>
      <c r="AG1416">
        <v>4</v>
      </c>
      <c r="AH1416">
        <v>4</v>
      </c>
      <c r="AI1416">
        <v>3</v>
      </c>
      <c r="AJ1416">
        <v>4</v>
      </c>
      <c r="AK1416" t="s">
        <v>26</v>
      </c>
      <c r="AL1416">
        <v>4</v>
      </c>
      <c r="AN1416" t="s">
        <v>334</v>
      </c>
      <c r="AV1416" s="109" t="s">
        <v>26</v>
      </c>
      <c r="AW1416" t="s">
        <v>26</v>
      </c>
      <c r="AY1416">
        <v>4</v>
      </c>
      <c r="AZ1416" s="109">
        <v>5</v>
      </c>
      <c r="BA1416" s="191" t="s">
        <v>311</v>
      </c>
      <c r="BC1416" t="s">
        <v>1055</v>
      </c>
      <c r="BD1416">
        <f t="shared" si="103"/>
        <v>1</v>
      </c>
      <c r="BE1416">
        <f t="shared" si="104"/>
        <v>0</v>
      </c>
      <c r="BF1416">
        <f t="shared" si="104"/>
        <v>0</v>
      </c>
      <c r="BG1416">
        <f t="shared" si="104"/>
        <v>0</v>
      </c>
      <c r="BH1416">
        <f t="shared" si="104"/>
        <v>0</v>
      </c>
      <c r="BI1416">
        <f t="shared" si="104"/>
        <v>0</v>
      </c>
      <c r="BJ1416">
        <f t="shared" si="105"/>
        <v>0</v>
      </c>
      <c r="BK1416">
        <f t="shared" si="106"/>
        <v>1</v>
      </c>
      <c r="BL1416">
        <f t="shared" si="106"/>
        <v>0</v>
      </c>
      <c r="BM1416">
        <f t="shared" si="106"/>
        <v>0</v>
      </c>
      <c r="BN1416">
        <f t="shared" si="106"/>
        <v>0</v>
      </c>
      <c r="BO1416">
        <f t="shared" si="106"/>
        <v>0</v>
      </c>
      <c r="BP1416">
        <f t="shared" si="106"/>
        <v>0</v>
      </c>
    </row>
    <row r="1417" spans="3:68" x14ac:dyDescent="0.2">
      <c r="C1417" s="150" t="str">
        <f>IFERROR(VLOOKUP(TABLA!F1417,BLIOTECAS!$C$1:$E$26,3,FALSE),"")</f>
        <v>Ciencias Experimentales</v>
      </c>
      <c r="D1417" s="209">
        <v>43970.556250000001</v>
      </c>
      <c r="E1417" s="209" t="s">
        <v>407</v>
      </c>
      <c r="F1417" t="s">
        <v>223</v>
      </c>
      <c r="G1417" t="s">
        <v>305</v>
      </c>
      <c r="H1417" t="s">
        <v>305</v>
      </c>
      <c r="I1417" t="s">
        <v>306</v>
      </c>
      <c r="J1417" t="s">
        <v>223</v>
      </c>
      <c r="K1417" t="s">
        <v>101</v>
      </c>
      <c r="L1417" t="s">
        <v>107</v>
      </c>
      <c r="M1417" t="s">
        <v>1056</v>
      </c>
      <c r="S1417" t="s">
        <v>26</v>
      </c>
      <c r="T1417" t="s">
        <v>270</v>
      </c>
      <c r="U1417">
        <v>2</v>
      </c>
      <c r="V1417">
        <v>4</v>
      </c>
      <c r="W1417">
        <v>4</v>
      </c>
      <c r="X1417">
        <v>2</v>
      </c>
      <c r="Y1417">
        <v>4</v>
      </c>
      <c r="Z1417">
        <v>5</v>
      </c>
      <c r="AA1417">
        <v>4</v>
      </c>
      <c r="AB1417">
        <v>2</v>
      </c>
      <c r="AC1417">
        <v>5</v>
      </c>
      <c r="AD1417">
        <v>5</v>
      </c>
      <c r="AF1417">
        <v>5</v>
      </c>
      <c r="AG1417">
        <v>5</v>
      </c>
      <c r="AH1417">
        <v>5</v>
      </c>
      <c r="AI1417">
        <v>5</v>
      </c>
      <c r="AJ1417">
        <v>5</v>
      </c>
      <c r="AK1417" t="s">
        <v>270</v>
      </c>
      <c r="AL1417">
        <v>5</v>
      </c>
      <c r="AM1417">
        <v>5</v>
      </c>
      <c r="AN1417" t="s">
        <v>1057</v>
      </c>
      <c r="AV1417" s="109" t="s">
        <v>270</v>
      </c>
      <c r="AW1417" t="s">
        <v>270</v>
      </c>
      <c r="AX1417" t="s">
        <v>25</v>
      </c>
      <c r="AY1417">
        <v>5</v>
      </c>
      <c r="AZ1417" s="109">
        <v>5</v>
      </c>
      <c r="BA1417" s="191" t="s">
        <v>303</v>
      </c>
      <c r="BB1417" t="s">
        <v>304</v>
      </c>
      <c r="BC1417" t="s">
        <v>1058</v>
      </c>
      <c r="BD1417">
        <f t="shared" si="103"/>
        <v>1</v>
      </c>
      <c r="BE1417">
        <f t="shared" si="104"/>
        <v>0</v>
      </c>
      <c r="BF1417">
        <f t="shared" si="104"/>
        <v>0</v>
      </c>
      <c r="BG1417">
        <f t="shared" si="104"/>
        <v>0</v>
      </c>
      <c r="BH1417">
        <f t="shared" si="104"/>
        <v>0</v>
      </c>
      <c r="BI1417">
        <f t="shared" si="104"/>
        <v>0</v>
      </c>
      <c r="BJ1417">
        <f t="shared" si="105"/>
        <v>1</v>
      </c>
      <c r="BK1417">
        <f t="shared" si="106"/>
        <v>0</v>
      </c>
      <c r="BL1417">
        <f t="shared" si="106"/>
        <v>1</v>
      </c>
      <c r="BM1417">
        <f t="shared" si="106"/>
        <v>1</v>
      </c>
      <c r="BN1417">
        <f t="shared" si="106"/>
        <v>1</v>
      </c>
      <c r="BO1417">
        <f t="shared" si="106"/>
        <v>1</v>
      </c>
      <c r="BP1417">
        <f t="shared" si="106"/>
        <v>0</v>
      </c>
    </row>
    <row r="1418" spans="3:68" x14ac:dyDescent="0.2">
      <c r="C1418" s="150" t="str">
        <f>IFERROR(VLOOKUP(TABLA!F1418,BLIOTECAS!$C$1:$E$26,3,FALSE),"")</f>
        <v>Ciencias Sociales</v>
      </c>
      <c r="D1418" s="209">
        <v>43970.556250000001</v>
      </c>
      <c r="E1418" s="209" t="s">
        <v>396</v>
      </c>
      <c r="F1418" t="s">
        <v>97</v>
      </c>
      <c r="G1418" t="s">
        <v>300</v>
      </c>
      <c r="H1418" t="s">
        <v>300</v>
      </c>
      <c r="I1418" t="s">
        <v>327</v>
      </c>
      <c r="J1418" t="s">
        <v>97</v>
      </c>
      <c r="K1418" t="s">
        <v>309</v>
      </c>
      <c r="L1418" t="s">
        <v>322</v>
      </c>
      <c r="S1418" t="s">
        <v>26</v>
      </c>
      <c r="T1418" t="s">
        <v>26</v>
      </c>
      <c r="U1418">
        <v>1</v>
      </c>
      <c r="V1418">
        <v>2</v>
      </c>
      <c r="W1418">
        <v>4</v>
      </c>
      <c r="X1418">
        <v>3</v>
      </c>
      <c r="Y1418">
        <v>5</v>
      </c>
      <c r="Z1418">
        <v>5</v>
      </c>
      <c r="AA1418">
        <v>5</v>
      </c>
      <c r="AB1418">
        <v>2</v>
      </c>
      <c r="AC1418">
        <v>3</v>
      </c>
      <c r="AD1418">
        <v>3</v>
      </c>
      <c r="AF1418">
        <v>5</v>
      </c>
      <c r="AG1418">
        <v>4</v>
      </c>
      <c r="AH1418">
        <v>4</v>
      </c>
      <c r="AI1418">
        <v>4</v>
      </c>
      <c r="AJ1418">
        <v>3</v>
      </c>
      <c r="AK1418" t="s">
        <v>26</v>
      </c>
      <c r="AL1418">
        <v>4</v>
      </c>
      <c r="AM1418">
        <v>4</v>
      </c>
      <c r="AN1418" t="s">
        <v>345</v>
      </c>
      <c r="AV1418" s="109" t="s">
        <v>26</v>
      </c>
      <c r="AW1418" t="s">
        <v>26</v>
      </c>
      <c r="AY1418">
        <v>4</v>
      </c>
      <c r="AZ1418" s="109">
        <v>4</v>
      </c>
      <c r="BA1418" s="191" t="s">
        <v>311</v>
      </c>
      <c r="BB1418" t="s">
        <v>308</v>
      </c>
      <c r="BD1418">
        <f t="shared" si="103"/>
        <v>1</v>
      </c>
      <c r="BE1418">
        <f t="shared" si="104"/>
        <v>0</v>
      </c>
      <c r="BF1418">
        <f t="shared" si="104"/>
        <v>1</v>
      </c>
      <c r="BG1418">
        <f t="shared" si="104"/>
        <v>0</v>
      </c>
      <c r="BH1418">
        <f t="shared" si="104"/>
        <v>0</v>
      </c>
      <c r="BI1418">
        <f t="shared" si="104"/>
        <v>0</v>
      </c>
      <c r="BJ1418">
        <f t="shared" si="105"/>
        <v>0</v>
      </c>
      <c r="BK1418">
        <f t="shared" si="106"/>
        <v>0</v>
      </c>
      <c r="BL1418">
        <f t="shared" si="106"/>
        <v>0</v>
      </c>
      <c r="BM1418">
        <f t="shared" si="106"/>
        <v>1</v>
      </c>
      <c r="BN1418">
        <f t="shared" si="106"/>
        <v>0</v>
      </c>
      <c r="BO1418">
        <f t="shared" si="106"/>
        <v>0</v>
      </c>
      <c r="BP1418">
        <f t="shared" si="106"/>
        <v>0</v>
      </c>
    </row>
    <row r="1419" spans="3:68" x14ac:dyDescent="0.2">
      <c r="C1419" s="150" t="str">
        <f>IFERROR(VLOOKUP(TABLA!F1419,BLIOTECAS!$C$1:$E$26,3,FALSE),"")</f>
        <v>Ciencias Sociales</v>
      </c>
      <c r="D1419" s="209">
        <v>43970.556250000001</v>
      </c>
      <c r="E1419" s="209" t="s">
        <v>396</v>
      </c>
      <c r="F1419" t="s">
        <v>92</v>
      </c>
      <c r="G1419" t="s">
        <v>300</v>
      </c>
      <c r="H1419" t="s">
        <v>397</v>
      </c>
      <c r="I1419" t="s">
        <v>315</v>
      </c>
      <c r="J1419" t="s">
        <v>92</v>
      </c>
      <c r="K1419" t="s">
        <v>91</v>
      </c>
      <c r="L1419" t="s">
        <v>309</v>
      </c>
      <c r="S1419" t="s">
        <v>26</v>
      </c>
      <c r="T1419" t="s">
        <v>270</v>
      </c>
      <c r="V1419">
        <v>1</v>
      </c>
      <c r="W1419">
        <v>1</v>
      </c>
      <c r="X1419">
        <v>5</v>
      </c>
      <c r="Y1419">
        <v>3</v>
      </c>
      <c r="Z1419">
        <v>5</v>
      </c>
      <c r="AA1419">
        <v>5</v>
      </c>
      <c r="AB1419">
        <v>1</v>
      </c>
      <c r="AC1419">
        <v>1</v>
      </c>
      <c r="AD1419">
        <v>3</v>
      </c>
      <c r="AF1419">
        <v>3</v>
      </c>
      <c r="AG1419">
        <v>1</v>
      </c>
      <c r="AH1419">
        <v>2</v>
      </c>
      <c r="AI1419">
        <v>2</v>
      </c>
      <c r="AJ1419">
        <v>3</v>
      </c>
      <c r="AK1419" t="s">
        <v>26</v>
      </c>
      <c r="AL1419">
        <v>1</v>
      </c>
      <c r="AM1419">
        <v>1</v>
      </c>
      <c r="AN1419" t="s">
        <v>448</v>
      </c>
      <c r="AV1419" s="109" t="s">
        <v>26</v>
      </c>
      <c r="AW1419" t="s">
        <v>26</v>
      </c>
      <c r="AY1419">
        <v>1</v>
      </c>
      <c r="AZ1419" s="109">
        <v>1</v>
      </c>
      <c r="BA1419" s="191" t="s">
        <v>311</v>
      </c>
      <c r="BB1419" t="s">
        <v>317</v>
      </c>
      <c r="BC1419" t="s">
        <v>1059</v>
      </c>
      <c r="BD1419">
        <f t="shared" si="103"/>
        <v>0</v>
      </c>
      <c r="BE1419">
        <f t="shared" si="104"/>
        <v>1</v>
      </c>
      <c r="BF1419">
        <f t="shared" si="104"/>
        <v>0</v>
      </c>
      <c r="BG1419">
        <f t="shared" si="104"/>
        <v>0</v>
      </c>
      <c r="BH1419">
        <f t="shared" si="104"/>
        <v>0</v>
      </c>
      <c r="BI1419">
        <f t="shared" si="104"/>
        <v>0</v>
      </c>
      <c r="BJ1419">
        <f t="shared" si="105"/>
        <v>1</v>
      </c>
      <c r="BK1419">
        <f t="shared" si="106"/>
        <v>0</v>
      </c>
      <c r="BL1419">
        <f t="shared" si="106"/>
        <v>0</v>
      </c>
      <c r="BM1419">
        <f t="shared" si="106"/>
        <v>1</v>
      </c>
      <c r="BN1419">
        <f t="shared" si="106"/>
        <v>1</v>
      </c>
      <c r="BO1419">
        <f t="shared" si="106"/>
        <v>0</v>
      </c>
      <c r="BP1419">
        <f t="shared" si="106"/>
        <v>0</v>
      </c>
    </row>
    <row r="1420" spans="3:68" x14ac:dyDescent="0.2">
      <c r="C1420" s="150" t="str">
        <f>IFERROR(VLOOKUP(TABLA!F1420,BLIOTECAS!$C$1:$E$26,3,FALSE),"")</f>
        <v>Humanidades</v>
      </c>
      <c r="D1420" s="209">
        <v>43970.556250000001</v>
      </c>
      <c r="E1420" s="209" t="s">
        <v>407</v>
      </c>
      <c r="F1420" t="s">
        <v>100</v>
      </c>
      <c r="G1420" t="s">
        <v>300</v>
      </c>
      <c r="H1420" t="s">
        <v>305</v>
      </c>
      <c r="I1420" t="s">
        <v>315</v>
      </c>
      <c r="J1420" t="s">
        <v>100</v>
      </c>
      <c r="K1420" t="s">
        <v>108</v>
      </c>
      <c r="L1420" t="s">
        <v>309</v>
      </c>
      <c r="S1420" t="s">
        <v>270</v>
      </c>
      <c r="T1420" t="s">
        <v>270</v>
      </c>
      <c r="U1420">
        <v>3</v>
      </c>
      <c r="V1420">
        <v>4</v>
      </c>
      <c r="W1420">
        <v>4</v>
      </c>
      <c r="X1420">
        <v>4</v>
      </c>
      <c r="Y1420">
        <v>3</v>
      </c>
      <c r="Z1420">
        <v>4</v>
      </c>
      <c r="AA1420">
        <v>2</v>
      </c>
      <c r="AB1420">
        <v>4</v>
      </c>
      <c r="AC1420">
        <v>2</v>
      </c>
      <c r="AD1420">
        <v>3</v>
      </c>
      <c r="AF1420">
        <v>4</v>
      </c>
      <c r="AG1420">
        <v>4</v>
      </c>
      <c r="AH1420">
        <v>3</v>
      </c>
      <c r="AI1420">
        <v>3</v>
      </c>
      <c r="AJ1420">
        <v>4</v>
      </c>
      <c r="AK1420" t="s">
        <v>26</v>
      </c>
      <c r="AL1420">
        <v>4</v>
      </c>
      <c r="AM1420">
        <v>2</v>
      </c>
      <c r="AN1420" t="s">
        <v>405</v>
      </c>
      <c r="AV1420" s="109" t="s">
        <v>270</v>
      </c>
      <c r="AW1420" t="s">
        <v>270</v>
      </c>
      <c r="AX1420" t="s">
        <v>313</v>
      </c>
      <c r="AY1420">
        <v>4</v>
      </c>
      <c r="AZ1420" s="109">
        <v>3</v>
      </c>
      <c r="BA1420" s="191" t="s">
        <v>319</v>
      </c>
      <c r="BB1420" t="s">
        <v>317</v>
      </c>
      <c r="BD1420">
        <f t="shared" si="103"/>
        <v>0</v>
      </c>
      <c r="BE1420">
        <f t="shared" si="104"/>
        <v>1</v>
      </c>
      <c r="BF1420">
        <f t="shared" si="104"/>
        <v>0</v>
      </c>
      <c r="BG1420">
        <f t="shared" si="104"/>
        <v>0</v>
      </c>
      <c r="BH1420">
        <f t="shared" si="104"/>
        <v>0</v>
      </c>
      <c r="BI1420">
        <f t="shared" si="104"/>
        <v>0</v>
      </c>
      <c r="BJ1420">
        <f t="shared" si="105"/>
        <v>1</v>
      </c>
      <c r="BK1420">
        <f t="shared" si="106"/>
        <v>1</v>
      </c>
      <c r="BL1420">
        <f t="shared" si="106"/>
        <v>1</v>
      </c>
      <c r="BM1420">
        <f t="shared" si="106"/>
        <v>1</v>
      </c>
      <c r="BN1420">
        <f t="shared" si="106"/>
        <v>0</v>
      </c>
      <c r="BO1420">
        <f t="shared" si="106"/>
        <v>0</v>
      </c>
      <c r="BP1420">
        <f t="shared" si="106"/>
        <v>0</v>
      </c>
    </row>
    <row r="1421" spans="3:68" x14ac:dyDescent="0.2">
      <c r="C1421" s="150" t="str">
        <f>IFERROR(VLOOKUP(TABLA!F1421,BLIOTECAS!$C$1:$E$26,3,FALSE),"")</f>
        <v>Ciencias Experimentales</v>
      </c>
      <c r="D1421" s="209">
        <v>43970.555555555555</v>
      </c>
      <c r="E1421" s="209" t="s">
        <v>396</v>
      </c>
      <c r="F1421" t="s">
        <v>98</v>
      </c>
      <c r="G1421" t="s">
        <v>305</v>
      </c>
      <c r="H1421" t="s">
        <v>397</v>
      </c>
      <c r="I1421" t="s">
        <v>306</v>
      </c>
      <c r="J1421" t="s">
        <v>98</v>
      </c>
      <c r="K1421" t="s">
        <v>96</v>
      </c>
      <c r="L1421" t="s">
        <v>90</v>
      </c>
      <c r="S1421" t="s">
        <v>26</v>
      </c>
      <c r="T1421" t="s">
        <v>270</v>
      </c>
      <c r="U1421">
        <v>3</v>
      </c>
      <c r="V1421">
        <v>1</v>
      </c>
      <c r="W1421">
        <v>1</v>
      </c>
      <c r="X1421">
        <v>3</v>
      </c>
      <c r="Y1421">
        <v>5</v>
      </c>
      <c r="Z1421">
        <v>5</v>
      </c>
      <c r="AA1421">
        <v>5</v>
      </c>
      <c r="AB1421">
        <v>2</v>
      </c>
      <c r="AC1421">
        <v>5</v>
      </c>
      <c r="AD1421">
        <v>5</v>
      </c>
      <c r="AF1421">
        <v>5</v>
      </c>
      <c r="AG1421">
        <v>5</v>
      </c>
      <c r="AH1421">
        <v>5</v>
      </c>
      <c r="AI1421">
        <v>5</v>
      </c>
      <c r="AJ1421">
        <v>5</v>
      </c>
      <c r="AK1421" t="s">
        <v>26</v>
      </c>
      <c r="AL1421">
        <v>5</v>
      </c>
      <c r="AM1421">
        <v>5</v>
      </c>
      <c r="AN1421" t="s">
        <v>408</v>
      </c>
      <c r="AV1421" s="109" t="s">
        <v>270</v>
      </c>
      <c r="AW1421" t="s">
        <v>270</v>
      </c>
      <c r="AX1421" t="s">
        <v>337</v>
      </c>
      <c r="AY1421">
        <v>5</v>
      </c>
      <c r="AZ1421" s="109">
        <v>5</v>
      </c>
      <c r="BA1421" s="191" t="s">
        <v>311</v>
      </c>
      <c r="BB1421" t="s">
        <v>304</v>
      </c>
      <c r="BD1421">
        <f t="shared" si="103"/>
        <v>1</v>
      </c>
      <c r="BE1421">
        <f t="shared" si="104"/>
        <v>0</v>
      </c>
      <c r="BF1421">
        <f t="shared" si="104"/>
        <v>0</v>
      </c>
      <c r="BG1421">
        <f t="shared" si="104"/>
        <v>0</v>
      </c>
      <c r="BH1421">
        <f t="shared" si="104"/>
        <v>0</v>
      </c>
      <c r="BI1421">
        <f t="shared" si="104"/>
        <v>0</v>
      </c>
      <c r="BJ1421">
        <f t="shared" si="105"/>
        <v>1</v>
      </c>
      <c r="BK1421">
        <f t="shared" si="106"/>
        <v>0</v>
      </c>
      <c r="BL1421">
        <f t="shared" si="106"/>
        <v>1</v>
      </c>
      <c r="BM1421">
        <f t="shared" si="106"/>
        <v>1</v>
      </c>
      <c r="BN1421">
        <f t="shared" si="106"/>
        <v>0</v>
      </c>
      <c r="BO1421">
        <f t="shared" si="106"/>
        <v>0</v>
      </c>
      <c r="BP1421">
        <f t="shared" si="106"/>
        <v>0</v>
      </c>
    </row>
    <row r="1422" spans="3:68" x14ac:dyDescent="0.2">
      <c r="C1422" s="150" t="str">
        <f>IFERROR(VLOOKUP(TABLA!F1422,BLIOTECAS!$C$1:$E$26,3,FALSE),"")</f>
        <v>Ciencias de la Salud</v>
      </c>
      <c r="D1422" s="209">
        <v>43970.555555555555</v>
      </c>
      <c r="E1422" s="209" t="s">
        <v>396</v>
      </c>
      <c r="F1422" t="s">
        <v>101</v>
      </c>
      <c r="G1422" t="s">
        <v>301</v>
      </c>
      <c r="H1422" t="s">
        <v>301</v>
      </c>
      <c r="I1422" t="s">
        <v>321</v>
      </c>
      <c r="J1422" t="s">
        <v>101</v>
      </c>
      <c r="K1422" t="s">
        <v>98</v>
      </c>
      <c r="L1422" t="s">
        <v>92</v>
      </c>
      <c r="S1422" t="s">
        <v>270</v>
      </c>
      <c r="T1422" t="s">
        <v>270</v>
      </c>
      <c r="U1422">
        <v>3</v>
      </c>
      <c r="V1422">
        <v>1</v>
      </c>
      <c r="W1422">
        <v>4</v>
      </c>
      <c r="X1422">
        <v>2</v>
      </c>
      <c r="Y1422">
        <v>5</v>
      </c>
      <c r="Z1422">
        <v>5</v>
      </c>
      <c r="AA1422">
        <v>4</v>
      </c>
      <c r="AB1422">
        <v>1</v>
      </c>
      <c r="AC1422">
        <v>4</v>
      </c>
      <c r="AD1422">
        <v>5</v>
      </c>
      <c r="AF1422">
        <v>5</v>
      </c>
      <c r="AG1422">
        <v>5</v>
      </c>
      <c r="AH1422">
        <v>5</v>
      </c>
      <c r="AI1422">
        <v>3</v>
      </c>
      <c r="AJ1422">
        <v>5</v>
      </c>
      <c r="AK1422" t="s">
        <v>26</v>
      </c>
      <c r="AL1422">
        <v>5</v>
      </c>
      <c r="AM1422">
        <v>4</v>
      </c>
      <c r="AN1422" t="s">
        <v>408</v>
      </c>
      <c r="AV1422" s="109" t="s">
        <v>270</v>
      </c>
      <c r="AW1422" t="s">
        <v>270</v>
      </c>
      <c r="AX1422" t="s">
        <v>328</v>
      </c>
      <c r="AY1422">
        <v>5</v>
      </c>
      <c r="AZ1422" s="109">
        <v>5</v>
      </c>
      <c r="BA1422" s="191" t="s">
        <v>311</v>
      </c>
      <c r="BB1422" t="s">
        <v>317</v>
      </c>
      <c r="BC1422" t="s">
        <v>1060</v>
      </c>
      <c r="BD1422">
        <f t="shared" si="103"/>
        <v>1</v>
      </c>
      <c r="BE1422">
        <f t="shared" si="104"/>
        <v>1</v>
      </c>
      <c r="BF1422">
        <f t="shared" si="104"/>
        <v>0</v>
      </c>
      <c r="BG1422">
        <f t="shared" si="104"/>
        <v>0</v>
      </c>
      <c r="BH1422">
        <f t="shared" si="104"/>
        <v>0</v>
      </c>
      <c r="BI1422">
        <f t="shared" si="104"/>
        <v>0</v>
      </c>
      <c r="BJ1422">
        <f t="shared" si="105"/>
        <v>1</v>
      </c>
      <c r="BK1422">
        <f t="shared" si="106"/>
        <v>0</v>
      </c>
      <c r="BL1422">
        <f t="shared" si="106"/>
        <v>1</v>
      </c>
      <c r="BM1422">
        <f t="shared" si="106"/>
        <v>1</v>
      </c>
      <c r="BN1422">
        <f t="shared" si="106"/>
        <v>0</v>
      </c>
      <c r="BO1422">
        <f t="shared" si="106"/>
        <v>0</v>
      </c>
      <c r="BP1422">
        <f t="shared" si="106"/>
        <v>0</v>
      </c>
    </row>
    <row r="1423" spans="3:68" x14ac:dyDescent="0.2">
      <c r="C1423" s="150" t="str">
        <f>IFERROR(VLOOKUP(TABLA!F1423,BLIOTECAS!$C$1:$E$26,3,FALSE),"")</f>
        <v>Ciencias de la Salud</v>
      </c>
      <c r="D1423" s="209">
        <v>43970.555555555555</v>
      </c>
      <c r="E1423" s="209" t="s">
        <v>396</v>
      </c>
      <c r="F1423" t="s">
        <v>101</v>
      </c>
      <c r="G1423" t="s">
        <v>301</v>
      </c>
      <c r="H1423" t="s">
        <v>300</v>
      </c>
      <c r="I1423" t="s">
        <v>315</v>
      </c>
      <c r="J1423" t="s">
        <v>92</v>
      </c>
      <c r="K1423" t="s">
        <v>98</v>
      </c>
      <c r="L1423" t="s">
        <v>101</v>
      </c>
      <c r="S1423" t="s">
        <v>270</v>
      </c>
      <c r="T1423" t="s">
        <v>270</v>
      </c>
      <c r="U1423">
        <v>4</v>
      </c>
      <c r="V1423">
        <v>3</v>
      </c>
      <c r="W1423">
        <v>4</v>
      </c>
      <c r="X1423">
        <v>1</v>
      </c>
      <c r="Y1423">
        <v>4</v>
      </c>
      <c r="Z1423">
        <v>2</v>
      </c>
      <c r="AA1423">
        <v>1</v>
      </c>
      <c r="AB1423">
        <v>1</v>
      </c>
      <c r="AC1423">
        <v>3</v>
      </c>
      <c r="AD1423">
        <v>3</v>
      </c>
      <c r="AF1423">
        <v>5</v>
      </c>
      <c r="AG1423">
        <v>4</v>
      </c>
      <c r="AH1423">
        <v>4</v>
      </c>
      <c r="AI1423">
        <v>3</v>
      </c>
      <c r="AJ1423">
        <v>4</v>
      </c>
      <c r="AK1423" t="s">
        <v>26</v>
      </c>
      <c r="AL1423">
        <v>4</v>
      </c>
      <c r="AM1423">
        <v>1</v>
      </c>
      <c r="AN1423" t="s">
        <v>307</v>
      </c>
      <c r="AV1423" s="109" t="s">
        <v>26</v>
      </c>
      <c r="AW1423" t="s">
        <v>26</v>
      </c>
      <c r="AY1423">
        <v>4</v>
      </c>
      <c r="AZ1423" s="109">
        <v>5</v>
      </c>
      <c r="BA1423" s="191" t="s">
        <v>311</v>
      </c>
      <c r="BB1423" t="s">
        <v>304</v>
      </c>
      <c r="BD1423">
        <f t="shared" si="103"/>
        <v>0</v>
      </c>
      <c r="BE1423">
        <f t="shared" si="104"/>
        <v>1</v>
      </c>
      <c r="BF1423">
        <f t="shared" si="104"/>
        <v>0</v>
      </c>
      <c r="BG1423">
        <f t="shared" si="104"/>
        <v>0</v>
      </c>
      <c r="BH1423">
        <f t="shared" si="104"/>
        <v>0</v>
      </c>
      <c r="BI1423">
        <f t="shared" si="104"/>
        <v>0</v>
      </c>
      <c r="BJ1423">
        <f t="shared" si="105"/>
        <v>0</v>
      </c>
      <c r="BK1423">
        <f t="shared" si="106"/>
        <v>0</v>
      </c>
      <c r="BL1423">
        <f t="shared" si="106"/>
        <v>0</v>
      </c>
      <c r="BM1423">
        <f t="shared" si="106"/>
        <v>0</v>
      </c>
      <c r="BN1423">
        <f t="shared" si="106"/>
        <v>0</v>
      </c>
      <c r="BO1423">
        <f t="shared" si="106"/>
        <v>1</v>
      </c>
      <c r="BP1423">
        <f t="shared" si="106"/>
        <v>0</v>
      </c>
    </row>
    <row r="1424" spans="3:68" x14ac:dyDescent="0.2">
      <c r="C1424" s="150" t="str">
        <f>IFERROR(VLOOKUP(TABLA!F1424,BLIOTECAS!$C$1:$E$26,3,FALSE),"")</f>
        <v>Ciencias de la Salud</v>
      </c>
      <c r="D1424" s="209">
        <v>43970.555555555555</v>
      </c>
      <c r="E1424" s="209" t="s">
        <v>418</v>
      </c>
      <c r="F1424" t="s">
        <v>107</v>
      </c>
      <c r="G1424" t="s">
        <v>300</v>
      </c>
      <c r="H1424" t="s">
        <v>301</v>
      </c>
      <c r="I1424" t="s">
        <v>315</v>
      </c>
      <c r="J1424" t="s">
        <v>107</v>
      </c>
      <c r="K1424" t="s">
        <v>107</v>
      </c>
      <c r="L1424" t="s">
        <v>107</v>
      </c>
      <c r="S1424" t="s">
        <v>26</v>
      </c>
      <c r="T1424" t="s">
        <v>270</v>
      </c>
      <c r="U1424">
        <v>3</v>
      </c>
      <c r="V1424">
        <v>5</v>
      </c>
      <c r="W1424">
        <v>3</v>
      </c>
      <c r="X1424">
        <v>5</v>
      </c>
      <c r="Y1424">
        <v>1</v>
      </c>
      <c r="Z1424">
        <v>1</v>
      </c>
      <c r="AA1424">
        <v>3</v>
      </c>
      <c r="AB1424">
        <v>5</v>
      </c>
      <c r="AC1424">
        <v>5</v>
      </c>
      <c r="AD1424">
        <v>2</v>
      </c>
      <c r="AF1424">
        <v>4</v>
      </c>
      <c r="AG1424">
        <v>5</v>
      </c>
      <c r="AH1424">
        <v>5</v>
      </c>
      <c r="AI1424">
        <v>4</v>
      </c>
      <c r="AJ1424">
        <v>4</v>
      </c>
      <c r="AK1424" t="s">
        <v>26</v>
      </c>
      <c r="AL1424">
        <v>3</v>
      </c>
      <c r="AM1424">
        <v>4</v>
      </c>
      <c r="AN1424" t="s">
        <v>400</v>
      </c>
      <c r="AV1424" s="109" t="s">
        <v>270</v>
      </c>
      <c r="AW1424" t="s">
        <v>26</v>
      </c>
      <c r="AY1424">
        <v>5</v>
      </c>
      <c r="AZ1424" s="109">
        <v>5</v>
      </c>
      <c r="BA1424" s="191" t="s">
        <v>311</v>
      </c>
      <c r="BB1424" t="s">
        <v>308</v>
      </c>
      <c r="BC1424" t="s">
        <v>1061</v>
      </c>
      <c r="BD1424">
        <f t="shared" si="103"/>
        <v>0</v>
      </c>
      <c r="BE1424">
        <f t="shared" si="104"/>
        <v>1</v>
      </c>
      <c r="BF1424">
        <f t="shared" si="104"/>
        <v>0</v>
      </c>
      <c r="BG1424">
        <f t="shared" si="104"/>
        <v>0</v>
      </c>
      <c r="BH1424">
        <f t="shared" si="104"/>
        <v>0</v>
      </c>
      <c r="BI1424">
        <f t="shared" si="104"/>
        <v>0</v>
      </c>
      <c r="BJ1424">
        <f t="shared" si="105"/>
        <v>0</v>
      </c>
      <c r="BK1424">
        <f t="shared" si="106"/>
        <v>0</v>
      </c>
      <c r="BL1424">
        <f t="shared" si="106"/>
        <v>1</v>
      </c>
      <c r="BM1424">
        <f t="shared" si="106"/>
        <v>1</v>
      </c>
      <c r="BN1424">
        <f t="shared" si="106"/>
        <v>0</v>
      </c>
      <c r="BO1424">
        <f t="shared" si="106"/>
        <v>0</v>
      </c>
      <c r="BP1424">
        <f t="shared" si="106"/>
        <v>0</v>
      </c>
    </row>
    <row r="1425" spans="3:68" x14ac:dyDescent="0.2">
      <c r="C1425" s="150" t="str">
        <f>IFERROR(VLOOKUP(TABLA!F1425,BLIOTECAS!$C$1:$E$26,3,FALSE),"")</f>
        <v>Humanidades</v>
      </c>
      <c r="D1425" s="209">
        <v>43970.555555555555</v>
      </c>
      <c r="E1425" s="209" t="s">
        <v>401</v>
      </c>
      <c r="F1425" t="s">
        <v>102</v>
      </c>
      <c r="G1425" t="s">
        <v>301</v>
      </c>
      <c r="H1425" t="s">
        <v>301</v>
      </c>
      <c r="I1425" t="s">
        <v>318</v>
      </c>
      <c r="J1425" t="s">
        <v>104</v>
      </c>
      <c r="K1425" t="s">
        <v>309</v>
      </c>
      <c r="L1425" t="s">
        <v>310</v>
      </c>
      <c r="M1425" t="s">
        <v>166</v>
      </c>
      <c r="S1425" t="s">
        <v>26</v>
      </c>
      <c r="T1425" t="s">
        <v>270</v>
      </c>
      <c r="U1425">
        <v>5</v>
      </c>
      <c r="V1425">
        <v>2</v>
      </c>
      <c r="W1425">
        <v>2</v>
      </c>
      <c r="X1425">
        <v>4</v>
      </c>
      <c r="Y1425">
        <v>2</v>
      </c>
      <c r="Z1425">
        <v>5</v>
      </c>
      <c r="AA1425">
        <v>2</v>
      </c>
      <c r="AB1425">
        <v>4</v>
      </c>
      <c r="AC1425">
        <v>5</v>
      </c>
      <c r="AD1425">
        <v>5</v>
      </c>
      <c r="AF1425">
        <v>3</v>
      </c>
      <c r="AG1425">
        <v>3</v>
      </c>
      <c r="AH1425">
        <v>3</v>
      </c>
      <c r="AI1425">
        <v>5</v>
      </c>
      <c r="AJ1425">
        <v>5</v>
      </c>
      <c r="AK1425" t="s">
        <v>270</v>
      </c>
      <c r="AL1425">
        <v>4</v>
      </c>
      <c r="AM1425">
        <v>3</v>
      </c>
      <c r="AN1425" t="s">
        <v>345</v>
      </c>
      <c r="AV1425" s="109" t="s">
        <v>270</v>
      </c>
      <c r="AW1425" t="s">
        <v>26</v>
      </c>
      <c r="AY1425">
        <v>5</v>
      </c>
      <c r="AZ1425" s="109">
        <v>5</v>
      </c>
      <c r="BA1425" s="191" t="s">
        <v>311</v>
      </c>
      <c r="BB1425" t="s">
        <v>317</v>
      </c>
      <c r="BD1425">
        <f t="shared" si="103"/>
        <v>0</v>
      </c>
      <c r="BE1425">
        <f t="shared" si="104"/>
        <v>0</v>
      </c>
      <c r="BF1425">
        <f t="shared" si="104"/>
        <v>1</v>
      </c>
      <c r="BG1425">
        <f t="shared" si="104"/>
        <v>0</v>
      </c>
      <c r="BH1425">
        <f t="shared" si="104"/>
        <v>0</v>
      </c>
      <c r="BI1425">
        <f t="shared" si="104"/>
        <v>0</v>
      </c>
      <c r="BJ1425">
        <f t="shared" si="105"/>
        <v>0</v>
      </c>
      <c r="BK1425">
        <f t="shared" si="106"/>
        <v>0</v>
      </c>
      <c r="BL1425">
        <f t="shared" si="106"/>
        <v>0</v>
      </c>
      <c r="BM1425">
        <f t="shared" si="106"/>
        <v>1</v>
      </c>
      <c r="BN1425">
        <f t="shared" si="106"/>
        <v>0</v>
      </c>
      <c r="BO1425">
        <f t="shared" si="106"/>
        <v>0</v>
      </c>
      <c r="BP1425">
        <f t="shared" si="106"/>
        <v>0</v>
      </c>
    </row>
    <row r="1426" spans="3:68" x14ac:dyDescent="0.2">
      <c r="C1426" s="150" t="str">
        <f>IFERROR(VLOOKUP(TABLA!F1426,BLIOTECAS!$C$1:$E$26,3,FALSE),"")</f>
        <v>Ciencias de la Salud</v>
      </c>
      <c r="D1426" s="209">
        <v>43970.555555555555</v>
      </c>
      <c r="E1426" s="209" t="s">
        <v>396</v>
      </c>
      <c r="F1426" t="s">
        <v>101</v>
      </c>
      <c r="G1426" t="s">
        <v>300</v>
      </c>
      <c r="H1426" t="s">
        <v>300</v>
      </c>
      <c r="I1426" t="s">
        <v>321</v>
      </c>
      <c r="J1426" t="s">
        <v>101</v>
      </c>
      <c r="M1426" t="s">
        <v>1062</v>
      </c>
      <c r="S1426" t="s">
        <v>26</v>
      </c>
      <c r="T1426" t="s">
        <v>270</v>
      </c>
      <c r="U1426">
        <v>3</v>
      </c>
      <c r="V1426">
        <v>1</v>
      </c>
      <c r="W1426">
        <v>4</v>
      </c>
      <c r="X1426">
        <v>3</v>
      </c>
      <c r="Y1426">
        <v>4</v>
      </c>
      <c r="Z1426">
        <v>4</v>
      </c>
      <c r="AA1426">
        <v>4</v>
      </c>
      <c r="AB1426">
        <v>2</v>
      </c>
      <c r="AC1426">
        <v>4</v>
      </c>
      <c r="AD1426">
        <v>4</v>
      </c>
      <c r="AF1426">
        <v>3</v>
      </c>
      <c r="AG1426">
        <v>3</v>
      </c>
      <c r="AH1426">
        <v>3</v>
      </c>
      <c r="AI1426">
        <v>3</v>
      </c>
      <c r="AJ1426">
        <v>3</v>
      </c>
      <c r="AK1426" t="s">
        <v>26</v>
      </c>
      <c r="AL1426">
        <v>4</v>
      </c>
      <c r="AM1426">
        <v>3</v>
      </c>
      <c r="AN1426" t="s">
        <v>428</v>
      </c>
      <c r="AV1426" s="109" t="s">
        <v>26</v>
      </c>
      <c r="AW1426" t="s">
        <v>26</v>
      </c>
      <c r="AY1426">
        <v>4</v>
      </c>
      <c r="AZ1426" s="109">
        <v>4</v>
      </c>
      <c r="BA1426" s="191" t="s">
        <v>311</v>
      </c>
      <c r="BD1426">
        <f t="shared" si="103"/>
        <v>1</v>
      </c>
      <c r="BE1426">
        <f t="shared" si="104"/>
        <v>1</v>
      </c>
      <c r="BF1426">
        <f t="shared" si="104"/>
        <v>0</v>
      </c>
      <c r="BG1426">
        <f t="shared" si="104"/>
        <v>0</v>
      </c>
      <c r="BH1426">
        <f t="shared" si="104"/>
        <v>0</v>
      </c>
      <c r="BI1426">
        <f t="shared" si="104"/>
        <v>0</v>
      </c>
      <c r="BJ1426">
        <f t="shared" si="105"/>
        <v>0</v>
      </c>
      <c r="BK1426">
        <f t="shared" si="106"/>
        <v>1</v>
      </c>
      <c r="BL1426">
        <f t="shared" si="106"/>
        <v>1</v>
      </c>
      <c r="BM1426">
        <f t="shared" si="106"/>
        <v>1</v>
      </c>
      <c r="BN1426">
        <f t="shared" si="106"/>
        <v>0</v>
      </c>
      <c r="BO1426">
        <f t="shared" si="106"/>
        <v>0</v>
      </c>
      <c r="BP1426">
        <f t="shared" si="106"/>
        <v>0</v>
      </c>
    </row>
    <row r="1427" spans="3:68" x14ac:dyDescent="0.2">
      <c r="C1427" s="150" t="str">
        <f>IFERROR(VLOOKUP(TABLA!F1427,BLIOTECAS!$C$1:$E$26,3,FALSE),"")</f>
        <v>Ciencias Experimentales</v>
      </c>
      <c r="D1427" s="209">
        <v>43970.555555555555</v>
      </c>
      <c r="E1427" s="209" t="s">
        <v>396</v>
      </c>
      <c r="F1427" t="s">
        <v>105</v>
      </c>
      <c r="G1427" t="s">
        <v>397</v>
      </c>
      <c r="H1427" t="s">
        <v>300</v>
      </c>
      <c r="I1427" t="s">
        <v>306</v>
      </c>
      <c r="J1427" t="s">
        <v>309</v>
      </c>
      <c r="K1427" t="s">
        <v>105</v>
      </c>
      <c r="S1427" t="s">
        <v>26</v>
      </c>
      <c r="T1427" t="s">
        <v>26</v>
      </c>
      <c r="U1427">
        <v>1</v>
      </c>
      <c r="V1427">
        <v>1</v>
      </c>
      <c r="W1427">
        <v>4</v>
      </c>
      <c r="X1427">
        <v>1</v>
      </c>
      <c r="Y1427">
        <v>5</v>
      </c>
      <c r="Z1427">
        <v>5</v>
      </c>
      <c r="AA1427">
        <v>5</v>
      </c>
      <c r="AB1427">
        <v>4</v>
      </c>
      <c r="AC1427">
        <v>2</v>
      </c>
      <c r="AD1427">
        <v>2</v>
      </c>
      <c r="AF1427">
        <v>3</v>
      </c>
      <c r="AG1427">
        <v>4</v>
      </c>
      <c r="AH1427">
        <v>4</v>
      </c>
      <c r="AI1427">
        <v>4</v>
      </c>
      <c r="AJ1427">
        <v>5</v>
      </c>
      <c r="AK1427" t="s">
        <v>270</v>
      </c>
      <c r="AL1427">
        <v>4</v>
      </c>
      <c r="AM1427">
        <v>4</v>
      </c>
      <c r="AN1427" t="s">
        <v>414</v>
      </c>
      <c r="AV1427" s="109" t="s">
        <v>270</v>
      </c>
      <c r="AW1427" t="s">
        <v>26</v>
      </c>
      <c r="AY1427">
        <v>5</v>
      </c>
      <c r="AZ1427" s="109">
        <v>5</v>
      </c>
      <c r="BA1427" s="191" t="s">
        <v>303</v>
      </c>
      <c r="BD1427">
        <f t="shared" si="103"/>
        <v>1</v>
      </c>
      <c r="BE1427">
        <f t="shared" si="104"/>
        <v>0</v>
      </c>
      <c r="BF1427">
        <f t="shared" si="104"/>
        <v>0</v>
      </c>
      <c r="BG1427">
        <f t="shared" si="104"/>
        <v>0</v>
      </c>
      <c r="BH1427">
        <f t="shared" si="104"/>
        <v>0</v>
      </c>
      <c r="BI1427">
        <f t="shared" si="104"/>
        <v>0</v>
      </c>
      <c r="BJ1427">
        <f t="shared" si="105"/>
        <v>1</v>
      </c>
      <c r="BK1427">
        <f t="shared" si="106"/>
        <v>0</v>
      </c>
      <c r="BL1427">
        <f t="shared" si="106"/>
        <v>1</v>
      </c>
      <c r="BM1427">
        <f t="shared" si="106"/>
        <v>1</v>
      </c>
      <c r="BN1427">
        <f t="shared" si="106"/>
        <v>1</v>
      </c>
      <c r="BO1427">
        <f t="shared" si="106"/>
        <v>0</v>
      </c>
      <c r="BP1427">
        <f t="shared" si="106"/>
        <v>0</v>
      </c>
    </row>
    <row r="1428" spans="3:68" x14ac:dyDescent="0.2">
      <c r="C1428" s="150" t="str">
        <f>IFERROR(VLOOKUP(TABLA!F1428,BLIOTECAS!$C$1:$E$26,3,FALSE),"")</f>
        <v>Ciencias Experimentales</v>
      </c>
      <c r="D1428" s="209">
        <v>43970.555555555555</v>
      </c>
      <c r="E1428" s="209" t="s">
        <v>396</v>
      </c>
      <c r="F1428" t="s">
        <v>94</v>
      </c>
      <c r="G1428" t="s">
        <v>301</v>
      </c>
      <c r="H1428" t="s">
        <v>300</v>
      </c>
      <c r="I1428" t="s">
        <v>306</v>
      </c>
      <c r="J1428" t="s">
        <v>94</v>
      </c>
      <c r="K1428" t="s">
        <v>96</v>
      </c>
      <c r="L1428" t="s">
        <v>309</v>
      </c>
      <c r="S1428" t="s">
        <v>270</v>
      </c>
      <c r="T1428" t="s">
        <v>270</v>
      </c>
      <c r="U1428">
        <v>4</v>
      </c>
      <c r="V1428">
        <v>1</v>
      </c>
      <c r="W1428">
        <v>1</v>
      </c>
      <c r="X1428">
        <v>3</v>
      </c>
      <c r="Y1428">
        <v>5</v>
      </c>
      <c r="Z1428">
        <v>5</v>
      </c>
      <c r="AA1428">
        <v>5</v>
      </c>
      <c r="AB1428">
        <v>1</v>
      </c>
      <c r="AC1428">
        <v>4</v>
      </c>
      <c r="AD1428">
        <v>3</v>
      </c>
      <c r="AF1428">
        <v>3</v>
      </c>
      <c r="AG1428">
        <v>5</v>
      </c>
      <c r="AH1428">
        <v>3</v>
      </c>
      <c r="AI1428">
        <v>1</v>
      </c>
      <c r="AJ1428">
        <v>5</v>
      </c>
      <c r="AK1428" t="s">
        <v>26</v>
      </c>
      <c r="AL1428">
        <v>4</v>
      </c>
      <c r="AM1428">
        <v>3</v>
      </c>
      <c r="AN1428" t="s">
        <v>424</v>
      </c>
      <c r="AV1428" s="109" t="s">
        <v>270</v>
      </c>
      <c r="AW1428" t="s">
        <v>270</v>
      </c>
      <c r="AX1428" t="s">
        <v>328</v>
      </c>
      <c r="AY1428">
        <v>5</v>
      </c>
      <c r="AZ1428" s="109">
        <v>3</v>
      </c>
      <c r="BA1428" s="191" t="s">
        <v>311</v>
      </c>
      <c r="BB1428" t="s">
        <v>317</v>
      </c>
      <c r="BD1428">
        <f t="shared" si="103"/>
        <v>1</v>
      </c>
      <c r="BE1428">
        <f t="shared" si="104"/>
        <v>0</v>
      </c>
      <c r="BF1428">
        <f t="shared" si="104"/>
        <v>0</v>
      </c>
      <c r="BG1428">
        <f t="shared" si="104"/>
        <v>0</v>
      </c>
      <c r="BH1428">
        <f t="shared" si="104"/>
        <v>0</v>
      </c>
      <c r="BI1428">
        <f t="shared" si="104"/>
        <v>0</v>
      </c>
      <c r="BJ1428">
        <f t="shared" si="105"/>
        <v>0</v>
      </c>
      <c r="BK1428">
        <f t="shared" si="106"/>
        <v>0</v>
      </c>
      <c r="BL1428">
        <f t="shared" si="106"/>
        <v>1</v>
      </c>
      <c r="BM1428">
        <f t="shared" si="106"/>
        <v>0</v>
      </c>
      <c r="BN1428">
        <f t="shared" si="106"/>
        <v>0</v>
      </c>
      <c r="BO1428">
        <f t="shared" si="106"/>
        <v>0</v>
      </c>
      <c r="BP1428">
        <f t="shared" si="106"/>
        <v>0</v>
      </c>
    </row>
    <row r="1429" spans="3:68" x14ac:dyDescent="0.2">
      <c r="C1429" s="150" t="str">
        <f>IFERROR(VLOOKUP(TABLA!F1429,BLIOTECAS!$C$1:$E$26,3,FALSE),"")</f>
        <v>Ciencias Sociales</v>
      </c>
      <c r="D1429" s="209">
        <v>43970.555555555555</v>
      </c>
      <c r="E1429" s="209" t="s">
        <v>396</v>
      </c>
      <c r="F1429" t="s">
        <v>92</v>
      </c>
      <c r="G1429" t="s">
        <v>305</v>
      </c>
      <c r="H1429" t="s">
        <v>300</v>
      </c>
      <c r="I1429" t="s">
        <v>321</v>
      </c>
      <c r="J1429" t="s">
        <v>92</v>
      </c>
      <c r="K1429" t="s">
        <v>309</v>
      </c>
      <c r="L1429" t="s">
        <v>93</v>
      </c>
      <c r="S1429" t="s">
        <v>26</v>
      </c>
      <c r="T1429" t="s">
        <v>26</v>
      </c>
      <c r="U1429">
        <v>4</v>
      </c>
      <c r="V1429">
        <v>3</v>
      </c>
      <c r="W1429">
        <v>3</v>
      </c>
      <c r="X1429">
        <v>3</v>
      </c>
      <c r="Y1429">
        <v>4</v>
      </c>
      <c r="Z1429">
        <v>3</v>
      </c>
      <c r="AA1429">
        <v>3</v>
      </c>
      <c r="AB1429">
        <v>3</v>
      </c>
      <c r="AC1429">
        <v>4</v>
      </c>
      <c r="AD1429">
        <v>4</v>
      </c>
      <c r="AF1429">
        <v>3</v>
      </c>
      <c r="AG1429">
        <v>4</v>
      </c>
      <c r="AH1429">
        <v>5</v>
      </c>
      <c r="AI1429">
        <v>4</v>
      </c>
      <c r="AJ1429">
        <v>4</v>
      </c>
      <c r="AK1429" t="s">
        <v>26</v>
      </c>
      <c r="AL1429">
        <v>4</v>
      </c>
      <c r="AM1429">
        <v>4</v>
      </c>
      <c r="AN1429" t="s">
        <v>408</v>
      </c>
      <c r="AV1429" s="109" t="s">
        <v>26</v>
      </c>
      <c r="AW1429" t="s">
        <v>26</v>
      </c>
      <c r="AY1429">
        <v>4</v>
      </c>
      <c r="AZ1429" s="109">
        <v>4</v>
      </c>
      <c r="BA1429" s="191" t="s">
        <v>311</v>
      </c>
      <c r="BD1429">
        <f t="shared" si="103"/>
        <v>1</v>
      </c>
      <c r="BE1429">
        <f t="shared" si="104"/>
        <v>1</v>
      </c>
      <c r="BF1429">
        <f t="shared" si="104"/>
        <v>0</v>
      </c>
      <c r="BG1429">
        <f t="shared" si="104"/>
        <v>0</v>
      </c>
      <c r="BH1429">
        <f t="shared" si="104"/>
        <v>0</v>
      </c>
      <c r="BI1429">
        <f t="shared" si="104"/>
        <v>0</v>
      </c>
      <c r="BJ1429">
        <f t="shared" si="105"/>
        <v>1</v>
      </c>
      <c r="BK1429">
        <f t="shared" si="106"/>
        <v>0</v>
      </c>
      <c r="BL1429">
        <f t="shared" si="106"/>
        <v>1</v>
      </c>
      <c r="BM1429">
        <f t="shared" si="106"/>
        <v>1</v>
      </c>
      <c r="BN1429">
        <f t="shared" si="106"/>
        <v>0</v>
      </c>
      <c r="BO1429">
        <f t="shared" si="106"/>
        <v>0</v>
      </c>
      <c r="BP1429">
        <f t="shared" si="106"/>
        <v>0</v>
      </c>
    </row>
    <row r="1430" spans="3:68" x14ac:dyDescent="0.2">
      <c r="C1430" s="150" t="str">
        <f>IFERROR(VLOOKUP(TABLA!F1430,BLIOTECAS!$C$1:$E$26,3,FALSE),"")</f>
        <v>Humanidades</v>
      </c>
      <c r="D1430" s="209">
        <v>43970.555555555555</v>
      </c>
      <c r="E1430" s="209" t="s">
        <v>401</v>
      </c>
      <c r="F1430" t="s">
        <v>102</v>
      </c>
      <c r="G1430" t="s">
        <v>320</v>
      </c>
      <c r="H1430" t="s">
        <v>320</v>
      </c>
      <c r="I1430" t="s">
        <v>335</v>
      </c>
      <c r="J1430" t="s">
        <v>309</v>
      </c>
      <c r="K1430" t="s">
        <v>310</v>
      </c>
      <c r="M1430" t="s">
        <v>1063</v>
      </c>
      <c r="S1430" t="s">
        <v>26</v>
      </c>
      <c r="T1430" t="s">
        <v>26</v>
      </c>
      <c r="U1430">
        <v>1</v>
      </c>
      <c r="V1430">
        <v>4</v>
      </c>
      <c r="W1430">
        <v>4</v>
      </c>
      <c r="X1430">
        <v>5</v>
      </c>
      <c r="Y1430">
        <v>4</v>
      </c>
      <c r="Z1430">
        <v>5</v>
      </c>
      <c r="AA1430">
        <v>3</v>
      </c>
      <c r="AB1430">
        <v>5</v>
      </c>
      <c r="AC1430">
        <v>3</v>
      </c>
      <c r="AD1430">
        <v>3</v>
      </c>
      <c r="AF1430">
        <v>3</v>
      </c>
      <c r="AG1430">
        <v>3</v>
      </c>
      <c r="AH1430">
        <v>3</v>
      </c>
      <c r="AI1430">
        <v>3</v>
      </c>
      <c r="AJ1430">
        <v>3</v>
      </c>
      <c r="AK1430" t="s">
        <v>26</v>
      </c>
      <c r="AL1430">
        <v>3</v>
      </c>
      <c r="AM1430">
        <v>3</v>
      </c>
      <c r="AN1430" t="s">
        <v>325</v>
      </c>
      <c r="AV1430" s="109" t="s">
        <v>26</v>
      </c>
      <c r="AW1430" t="s">
        <v>26</v>
      </c>
      <c r="AY1430">
        <v>3</v>
      </c>
      <c r="AZ1430" s="109">
        <v>3</v>
      </c>
      <c r="BA1430" s="191" t="s">
        <v>319</v>
      </c>
      <c r="BB1430" t="s">
        <v>317</v>
      </c>
      <c r="BD1430">
        <f t="shared" si="103"/>
        <v>0</v>
      </c>
      <c r="BE1430">
        <f t="shared" si="104"/>
        <v>1</v>
      </c>
      <c r="BF1430">
        <f t="shared" si="104"/>
        <v>0</v>
      </c>
      <c r="BG1430">
        <f t="shared" si="104"/>
        <v>1</v>
      </c>
      <c r="BH1430">
        <f t="shared" si="104"/>
        <v>0</v>
      </c>
      <c r="BI1430">
        <f t="shared" si="104"/>
        <v>0</v>
      </c>
      <c r="BJ1430">
        <f t="shared" si="105"/>
        <v>1</v>
      </c>
      <c r="BK1430">
        <f t="shared" si="106"/>
        <v>0</v>
      </c>
      <c r="BL1430">
        <f t="shared" si="106"/>
        <v>0</v>
      </c>
      <c r="BM1430">
        <f t="shared" si="106"/>
        <v>0</v>
      </c>
      <c r="BN1430">
        <f t="shared" si="106"/>
        <v>0</v>
      </c>
      <c r="BO1430">
        <f t="shared" si="106"/>
        <v>0</v>
      </c>
      <c r="BP1430">
        <f t="shared" si="106"/>
        <v>0</v>
      </c>
    </row>
    <row r="1431" spans="3:68" x14ac:dyDescent="0.2">
      <c r="C1431" s="150" t="str">
        <f>IFERROR(VLOOKUP(TABLA!F1431,BLIOTECAS!$C$1:$E$26,3,FALSE),"")</f>
        <v>Ciencias de la Salud</v>
      </c>
      <c r="D1431" s="209">
        <v>43970.554861111108</v>
      </c>
      <c r="E1431" s="209" t="s">
        <v>396</v>
      </c>
      <c r="F1431" t="s">
        <v>222</v>
      </c>
      <c r="G1431" t="s">
        <v>305</v>
      </c>
      <c r="H1431" t="s">
        <v>305</v>
      </c>
      <c r="I1431" t="s">
        <v>306</v>
      </c>
      <c r="J1431" t="s">
        <v>222</v>
      </c>
      <c r="K1431" t="s">
        <v>106</v>
      </c>
      <c r="S1431" t="s">
        <v>270</v>
      </c>
      <c r="T1431" t="s">
        <v>270</v>
      </c>
      <c r="U1431">
        <v>4</v>
      </c>
      <c r="V1431">
        <v>3</v>
      </c>
      <c r="W1431">
        <v>3</v>
      </c>
      <c r="X1431">
        <v>3</v>
      </c>
      <c r="Y1431">
        <v>4</v>
      </c>
      <c r="Z1431">
        <v>2</v>
      </c>
      <c r="AA1431">
        <v>4</v>
      </c>
      <c r="AB1431">
        <v>3</v>
      </c>
      <c r="AC1431">
        <v>4</v>
      </c>
      <c r="AD1431">
        <v>3</v>
      </c>
      <c r="AF1431">
        <v>4</v>
      </c>
      <c r="AG1431">
        <v>3</v>
      </c>
      <c r="AH1431">
        <v>3</v>
      </c>
      <c r="AI1431">
        <v>3</v>
      </c>
      <c r="AJ1431">
        <v>3</v>
      </c>
      <c r="AK1431" t="s">
        <v>270</v>
      </c>
      <c r="AL1431">
        <v>3</v>
      </c>
      <c r="AM1431">
        <v>2</v>
      </c>
      <c r="AN1431" t="s">
        <v>307</v>
      </c>
      <c r="AV1431" s="109" t="s">
        <v>270</v>
      </c>
      <c r="AW1431" t="s">
        <v>26</v>
      </c>
      <c r="AZ1431" s="109">
        <v>3</v>
      </c>
      <c r="BA1431" s="191" t="s">
        <v>311</v>
      </c>
      <c r="BB1431" t="s">
        <v>308</v>
      </c>
      <c r="BD1431">
        <f t="shared" si="103"/>
        <v>1</v>
      </c>
      <c r="BE1431">
        <f t="shared" si="104"/>
        <v>0</v>
      </c>
      <c r="BF1431">
        <f t="shared" si="104"/>
        <v>0</v>
      </c>
      <c r="BG1431">
        <f t="shared" si="104"/>
        <v>0</v>
      </c>
      <c r="BH1431">
        <f t="shared" si="104"/>
        <v>0</v>
      </c>
      <c r="BI1431">
        <f t="shared" si="104"/>
        <v>0</v>
      </c>
      <c r="BJ1431">
        <f t="shared" si="105"/>
        <v>0</v>
      </c>
      <c r="BK1431">
        <f t="shared" si="106"/>
        <v>0</v>
      </c>
      <c r="BL1431">
        <f t="shared" si="106"/>
        <v>0</v>
      </c>
      <c r="BM1431">
        <f t="shared" si="106"/>
        <v>0</v>
      </c>
      <c r="BN1431">
        <f t="shared" si="106"/>
        <v>0</v>
      </c>
      <c r="BO1431">
        <f t="shared" si="106"/>
        <v>1</v>
      </c>
      <c r="BP1431">
        <f t="shared" si="106"/>
        <v>0</v>
      </c>
    </row>
    <row r="1432" spans="3:68" x14ac:dyDescent="0.2">
      <c r="C1432" s="150" t="str">
        <f>IFERROR(VLOOKUP(TABLA!F1432,BLIOTECAS!$C$1:$E$26,3,FALSE),"")</f>
        <v>Ciencias de la Salud</v>
      </c>
      <c r="D1432" s="209">
        <v>43970.554861111108</v>
      </c>
      <c r="E1432" s="209" t="s">
        <v>396</v>
      </c>
      <c r="F1432" t="s">
        <v>101</v>
      </c>
      <c r="G1432" t="s">
        <v>301</v>
      </c>
      <c r="H1432" t="s">
        <v>320</v>
      </c>
      <c r="I1432" t="s">
        <v>306</v>
      </c>
      <c r="J1432" t="s">
        <v>101</v>
      </c>
      <c r="K1432" t="s">
        <v>106</v>
      </c>
      <c r="L1432" t="s">
        <v>309</v>
      </c>
      <c r="S1432" t="s">
        <v>26</v>
      </c>
      <c r="T1432" t="s">
        <v>26</v>
      </c>
      <c r="U1432">
        <v>3</v>
      </c>
      <c r="V1432">
        <v>2</v>
      </c>
      <c r="W1432">
        <v>1</v>
      </c>
      <c r="X1432">
        <v>5</v>
      </c>
      <c r="Y1432">
        <v>5</v>
      </c>
      <c r="Z1432">
        <v>2</v>
      </c>
      <c r="AA1432">
        <v>5</v>
      </c>
      <c r="AB1432">
        <v>1</v>
      </c>
      <c r="AC1432">
        <v>5</v>
      </c>
      <c r="AD1432">
        <v>5</v>
      </c>
      <c r="AF1432">
        <v>5</v>
      </c>
      <c r="AG1432">
        <v>5</v>
      </c>
      <c r="AH1432">
        <v>3</v>
      </c>
      <c r="AI1432">
        <v>3</v>
      </c>
      <c r="AJ1432">
        <v>4</v>
      </c>
      <c r="AK1432" t="s">
        <v>26</v>
      </c>
      <c r="AL1432">
        <v>5</v>
      </c>
      <c r="AM1432">
        <v>4</v>
      </c>
      <c r="AN1432" t="s">
        <v>424</v>
      </c>
      <c r="AV1432" s="109" t="s">
        <v>270</v>
      </c>
      <c r="AW1432" t="s">
        <v>26</v>
      </c>
      <c r="AY1432">
        <v>5</v>
      </c>
      <c r="AZ1432" s="109">
        <v>5</v>
      </c>
      <c r="BA1432" s="191" t="s">
        <v>303</v>
      </c>
      <c r="BB1432" t="s">
        <v>304</v>
      </c>
      <c r="BC1432" t="s">
        <v>1064</v>
      </c>
      <c r="BD1432">
        <f t="shared" si="103"/>
        <v>1</v>
      </c>
      <c r="BE1432">
        <f t="shared" si="104"/>
        <v>0</v>
      </c>
      <c r="BF1432">
        <f t="shared" si="104"/>
        <v>0</v>
      </c>
      <c r="BG1432">
        <f t="shared" si="104"/>
        <v>0</v>
      </c>
      <c r="BH1432">
        <f t="shared" si="104"/>
        <v>0</v>
      </c>
      <c r="BI1432">
        <f t="shared" si="104"/>
        <v>0</v>
      </c>
      <c r="BJ1432">
        <f t="shared" si="105"/>
        <v>0</v>
      </c>
      <c r="BK1432">
        <f t="shared" si="106"/>
        <v>0</v>
      </c>
      <c r="BL1432">
        <f t="shared" si="106"/>
        <v>1</v>
      </c>
      <c r="BM1432">
        <f t="shared" si="106"/>
        <v>0</v>
      </c>
      <c r="BN1432">
        <f t="shared" si="106"/>
        <v>0</v>
      </c>
      <c r="BO1432">
        <f t="shared" si="106"/>
        <v>0</v>
      </c>
      <c r="BP1432">
        <f t="shared" si="106"/>
        <v>0</v>
      </c>
    </row>
    <row r="1433" spans="3:68" x14ac:dyDescent="0.2">
      <c r="C1433" s="150" t="str">
        <f>IFERROR(VLOOKUP(TABLA!F1433,BLIOTECAS!$C$1:$E$26,3,FALSE),"")</f>
        <v>Ciencias de la Salud</v>
      </c>
      <c r="D1433" s="209">
        <v>43970.554861111108</v>
      </c>
      <c r="E1433" s="209" t="s">
        <v>396</v>
      </c>
      <c r="F1433" t="s">
        <v>101</v>
      </c>
      <c r="G1433" t="s">
        <v>320</v>
      </c>
      <c r="H1433" t="s">
        <v>320</v>
      </c>
      <c r="I1433" t="s">
        <v>321</v>
      </c>
      <c r="J1433" t="s">
        <v>309</v>
      </c>
      <c r="K1433" t="s">
        <v>101</v>
      </c>
      <c r="L1433" t="s">
        <v>106</v>
      </c>
      <c r="S1433" t="s">
        <v>26</v>
      </c>
      <c r="T1433" t="s">
        <v>26</v>
      </c>
      <c r="U1433">
        <v>1</v>
      </c>
      <c r="V1433">
        <v>1</v>
      </c>
      <c r="W1433">
        <v>1</v>
      </c>
      <c r="X1433">
        <v>1</v>
      </c>
      <c r="Y1433">
        <v>5</v>
      </c>
      <c r="Z1433">
        <v>2</v>
      </c>
      <c r="AA1433">
        <v>5</v>
      </c>
      <c r="AB1433">
        <v>1</v>
      </c>
      <c r="AC1433">
        <v>4</v>
      </c>
      <c r="AD1433">
        <v>4</v>
      </c>
      <c r="AF1433">
        <v>5</v>
      </c>
      <c r="AG1433">
        <v>4</v>
      </c>
      <c r="AH1433">
        <v>5</v>
      </c>
      <c r="AI1433">
        <v>3</v>
      </c>
      <c r="AJ1433">
        <v>3</v>
      </c>
      <c r="AK1433" t="s">
        <v>26</v>
      </c>
      <c r="AL1433">
        <v>4</v>
      </c>
      <c r="AM1433">
        <v>2</v>
      </c>
      <c r="AN1433" t="s">
        <v>354</v>
      </c>
      <c r="AV1433" s="109" t="s">
        <v>26</v>
      </c>
      <c r="AW1433" t="s">
        <v>26</v>
      </c>
      <c r="AY1433">
        <v>5</v>
      </c>
      <c r="AZ1433" s="109">
        <v>5</v>
      </c>
      <c r="BA1433" s="191" t="s">
        <v>303</v>
      </c>
      <c r="BB1433" t="s">
        <v>308</v>
      </c>
      <c r="BD1433">
        <f t="shared" si="103"/>
        <v>1</v>
      </c>
      <c r="BE1433">
        <f t="shared" si="104"/>
        <v>1</v>
      </c>
      <c r="BF1433">
        <f t="shared" si="104"/>
        <v>0</v>
      </c>
      <c r="BG1433">
        <f t="shared" si="104"/>
        <v>0</v>
      </c>
      <c r="BH1433">
        <f t="shared" si="104"/>
        <v>0</v>
      </c>
      <c r="BI1433">
        <f t="shared" si="104"/>
        <v>0</v>
      </c>
      <c r="BJ1433">
        <f t="shared" si="105"/>
        <v>1</v>
      </c>
      <c r="BK1433">
        <f t="shared" si="106"/>
        <v>0</v>
      </c>
      <c r="BL1433">
        <f t="shared" si="106"/>
        <v>0</v>
      </c>
      <c r="BM1433">
        <f t="shared" si="106"/>
        <v>1</v>
      </c>
      <c r="BN1433">
        <f t="shared" si="106"/>
        <v>0</v>
      </c>
      <c r="BO1433">
        <f t="shared" si="106"/>
        <v>0</v>
      </c>
      <c r="BP1433">
        <f t="shared" si="106"/>
        <v>0</v>
      </c>
    </row>
    <row r="1434" spans="3:68" x14ac:dyDescent="0.2">
      <c r="C1434" s="150" t="str">
        <f>IFERROR(VLOOKUP(TABLA!F1434,BLIOTECAS!$C$1:$E$26,3,FALSE),"")</f>
        <v>Ciencias Experimentales</v>
      </c>
      <c r="D1434" s="209">
        <v>43970.554861111108</v>
      </c>
      <c r="E1434" s="209" t="s">
        <v>396</v>
      </c>
      <c r="F1434" t="s">
        <v>98</v>
      </c>
      <c r="G1434" t="s">
        <v>305</v>
      </c>
      <c r="H1434" t="s">
        <v>397</v>
      </c>
      <c r="I1434" t="s">
        <v>315</v>
      </c>
      <c r="J1434" t="s">
        <v>98</v>
      </c>
      <c r="K1434" t="s">
        <v>94</v>
      </c>
      <c r="S1434" t="s">
        <v>270</v>
      </c>
      <c r="T1434" t="s">
        <v>270</v>
      </c>
      <c r="U1434">
        <v>5</v>
      </c>
      <c r="V1434">
        <v>1</v>
      </c>
      <c r="W1434">
        <v>3</v>
      </c>
      <c r="X1434">
        <v>3</v>
      </c>
      <c r="Y1434">
        <v>5</v>
      </c>
      <c r="Z1434">
        <v>5</v>
      </c>
      <c r="AA1434">
        <v>3</v>
      </c>
      <c r="AB1434">
        <v>2</v>
      </c>
      <c r="AC1434">
        <v>5</v>
      </c>
      <c r="AD1434">
        <v>5</v>
      </c>
      <c r="AF1434">
        <v>5</v>
      </c>
      <c r="AG1434">
        <v>4</v>
      </c>
      <c r="AH1434">
        <v>5</v>
      </c>
      <c r="AI1434">
        <v>5</v>
      </c>
      <c r="AJ1434">
        <v>5</v>
      </c>
      <c r="AK1434" t="s">
        <v>26</v>
      </c>
      <c r="AL1434">
        <v>5</v>
      </c>
      <c r="AM1434">
        <v>5</v>
      </c>
      <c r="AN1434" t="s">
        <v>400</v>
      </c>
      <c r="AV1434" s="109" t="s">
        <v>270</v>
      </c>
      <c r="AW1434" t="s">
        <v>26</v>
      </c>
      <c r="AY1434">
        <v>5</v>
      </c>
      <c r="AZ1434" s="109">
        <v>5</v>
      </c>
      <c r="BA1434" s="191" t="s">
        <v>303</v>
      </c>
      <c r="BB1434" t="s">
        <v>308</v>
      </c>
      <c r="BD1434">
        <f t="shared" si="103"/>
        <v>0</v>
      </c>
      <c r="BE1434">
        <f t="shared" si="104"/>
        <v>1</v>
      </c>
      <c r="BF1434">
        <f t="shared" si="104"/>
        <v>0</v>
      </c>
      <c r="BG1434">
        <f t="shared" si="104"/>
        <v>0</v>
      </c>
      <c r="BH1434">
        <f t="shared" si="104"/>
        <v>0</v>
      </c>
      <c r="BI1434">
        <f t="shared" si="104"/>
        <v>0</v>
      </c>
      <c r="BJ1434">
        <f t="shared" si="105"/>
        <v>0</v>
      </c>
      <c r="BK1434">
        <f t="shared" si="106"/>
        <v>0</v>
      </c>
      <c r="BL1434">
        <f t="shared" si="106"/>
        <v>1</v>
      </c>
      <c r="BM1434">
        <f t="shared" si="106"/>
        <v>1</v>
      </c>
      <c r="BN1434">
        <f t="shared" si="106"/>
        <v>0</v>
      </c>
      <c r="BO1434">
        <f t="shared" si="106"/>
        <v>0</v>
      </c>
      <c r="BP1434">
        <f t="shared" si="106"/>
        <v>0</v>
      </c>
    </row>
    <row r="1435" spans="3:68" x14ac:dyDescent="0.2">
      <c r="C1435" s="150" t="str">
        <f>IFERROR(VLOOKUP(TABLA!F1435,BLIOTECAS!$C$1:$E$26,3,FALSE),"")</f>
        <v>Ciencias de la Salud</v>
      </c>
      <c r="D1435" s="209">
        <v>43970.554861111108</v>
      </c>
      <c r="E1435" s="209" t="s">
        <v>396</v>
      </c>
      <c r="F1435" t="s">
        <v>106</v>
      </c>
      <c r="G1435" t="s">
        <v>301</v>
      </c>
      <c r="H1435" t="s">
        <v>301</v>
      </c>
      <c r="I1435" t="s">
        <v>315</v>
      </c>
      <c r="J1435" t="s">
        <v>106</v>
      </c>
      <c r="K1435" t="s">
        <v>309</v>
      </c>
      <c r="L1435" t="s">
        <v>222</v>
      </c>
      <c r="S1435" t="s">
        <v>270</v>
      </c>
      <c r="T1435" t="s">
        <v>270</v>
      </c>
      <c r="U1435">
        <v>4</v>
      </c>
      <c r="V1435">
        <v>2</v>
      </c>
      <c r="W1435">
        <v>4</v>
      </c>
      <c r="X1435">
        <v>4</v>
      </c>
      <c r="Y1435">
        <v>5</v>
      </c>
      <c r="Z1435">
        <v>4</v>
      </c>
      <c r="AA1435">
        <v>4</v>
      </c>
      <c r="AB1435">
        <v>4</v>
      </c>
      <c r="AC1435">
        <v>4</v>
      </c>
      <c r="AD1435">
        <v>5</v>
      </c>
      <c r="AF1435">
        <v>5</v>
      </c>
      <c r="AG1435">
        <v>5</v>
      </c>
      <c r="AH1435">
        <v>4</v>
      </c>
      <c r="AI1435">
        <v>3</v>
      </c>
      <c r="AJ1435">
        <v>5</v>
      </c>
      <c r="AK1435" t="s">
        <v>26</v>
      </c>
      <c r="AL1435">
        <v>4</v>
      </c>
      <c r="AM1435">
        <v>4</v>
      </c>
      <c r="AN1435" t="s">
        <v>354</v>
      </c>
      <c r="AV1435" s="109" t="s">
        <v>26</v>
      </c>
      <c r="AW1435" t="s">
        <v>26</v>
      </c>
      <c r="AY1435">
        <v>4</v>
      </c>
      <c r="AZ1435" s="109">
        <v>4</v>
      </c>
      <c r="BA1435" s="191" t="s">
        <v>303</v>
      </c>
      <c r="BB1435" t="s">
        <v>304</v>
      </c>
      <c r="BD1435">
        <f t="shared" si="103"/>
        <v>0</v>
      </c>
      <c r="BE1435">
        <f t="shared" si="104"/>
        <v>1</v>
      </c>
      <c r="BF1435">
        <f t="shared" si="104"/>
        <v>0</v>
      </c>
      <c r="BG1435">
        <f t="shared" si="104"/>
        <v>0</v>
      </c>
      <c r="BH1435">
        <f t="shared" si="104"/>
        <v>0</v>
      </c>
      <c r="BI1435">
        <f t="shared" si="104"/>
        <v>0</v>
      </c>
      <c r="BJ1435">
        <f t="shared" si="105"/>
        <v>1</v>
      </c>
      <c r="BK1435">
        <f t="shared" si="106"/>
        <v>0</v>
      </c>
      <c r="BL1435">
        <f t="shared" si="106"/>
        <v>0</v>
      </c>
      <c r="BM1435">
        <f t="shared" si="106"/>
        <v>1</v>
      </c>
      <c r="BN1435">
        <f t="shared" si="106"/>
        <v>0</v>
      </c>
      <c r="BO1435">
        <f t="shared" si="106"/>
        <v>0</v>
      </c>
      <c r="BP1435">
        <f t="shared" si="106"/>
        <v>0</v>
      </c>
    </row>
    <row r="1436" spans="3:68" x14ac:dyDescent="0.2">
      <c r="C1436" s="150" t="str">
        <f>IFERROR(VLOOKUP(TABLA!F1436,BLIOTECAS!$C$1:$E$26,3,FALSE),"")</f>
        <v>Humanidades</v>
      </c>
      <c r="D1436" s="209">
        <v>43970.554861111108</v>
      </c>
      <c r="E1436" s="209" t="s">
        <v>407</v>
      </c>
      <c r="F1436" t="s">
        <v>89</v>
      </c>
      <c r="G1436" t="s">
        <v>301</v>
      </c>
      <c r="H1436" t="s">
        <v>305</v>
      </c>
      <c r="I1436" t="s">
        <v>327</v>
      </c>
      <c r="J1436" t="s">
        <v>89</v>
      </c>
      <c r="K1436" t="s">
        <v>91</v>
      </c>
      <c r="L1436" t="s">
        <v>309</v>
      </c>
      <c r="M1436" t="s">
        <v>1065</v>
      </c>
      <c r="S1436" t="s">
        <v>270</v>
      </c>
      <c r="T1436" t="s">
        <v>270</v>
      </c>
      <c r="U1436">
        <v>5</v>
      </c>
      <c r="V1436">
        <v>2</v>
      </c>
      <c r="W1436">
        <v>2</v>
      </c>
      <c r="X1436">
        <v>4</v>
      </c>
      <c r="Y1436">
        <v>5</v>
      </c>
      <c r="Z1436">
        <v>5</v>
      </c>
      <c r="AA1436">
        <v>5</v>
      </c>
      <c r="AB1436">
        <v>5</v>
      </c>
      <c r="AC1436">
        <v>3</v>
      </c>
      <c r="AD1436">
        <v>4</v>
      </c>
      <c r="AF1436">
        <v>4</v>
      </c>
      <c r="AG1436">
        <v>5</v>
      </c>
      <c r="AH1436">
        <v>4</v>
      </c>
      <c r="AI1436">
        <v>4</v>
      </c>
      <c r="AJ1436">
        <v>5</v>
      </c>
      <c r="AK1436" t="s">
        <v>270</v>
      </c>
      <c r="AL1436">
        <v>5</v>
      </c>
      <c r="AM1436">
        <v>5</v>
      </c>
      <c r="AN1436" t="s">
        <v>409</v>
      </c>
      <c r="AV1436" s="109" t="s">
        <v>26</v>
      </c>
      <c r="AW1436" t="s">
        <v>26</v>
      </c>
      <c r="AY1436">
        <v>5</v>
      </c>
      <c r="AZ1436" s="109">
        <v>5</v>
      </c>
      <c r="BA1436" s="191" t="s">
        <v>303</v>
      </c>
      <c r="BB1436" t="s">
        <v>304</v>
      </c>
      <c r="BD1436">
        <f t="shared" si="103"/>
        <v>1</v>
      </c>
      <c r="BE1436">
        <f t="shared" si="104"/>
        <v>0</v>
      </c>
      <c r="BF1436">
        <f t="shared" si="104"/>
        <v>1</v>
      </c>
      <c r="BG1436">
        <f t="shared" si="104"/>
        <v>0</v>
      </c>
      <c r="BH1436">
        <f t="shared" si="104"/>
        <v>0</v>
      </c>
      <c r="BI1436">
        <f t="shared" si="104"/>
        <v>0</v>
      </c>
      <c r="BJ1436">
        <f t="shared" si="105"/>
        <v>0</v>
      </c>
      <c r="BK1436">
        <f t="shared" si="106"/>
        <v>1</v>
      </c>
      <c r="BL1436">
        <f t="shared" si="106"/>
        <v>1</v>
      </c>
      <c r="BM1436">
        <f t="shared" si="106"/>
        <v>0</v>
      </c>
      <c r="BN1436">
        <f t="shared" si="106"/>
        <v>0</v>
      </c>
      <c r="BO1436">
        <f t="shared" si="106"/>
        <v>0</v>
      </c>
      <c r="BP1436">
        <f t="shared" si="106"/>
        <v>0</v>
      </c>
    </row>
    <row r="1437" spans="3:68" x14ac:dyDescent="0.2">
      <c r="C1437" s="150" t="str">
        <f>IFERROR(VLOOKUP(TABLA!F1437,BLIOTECAS!$C$1:$E$26,3,FALSE),"")</f>
        <v>Humanidades</v>
      </c>
      <c r="D1437" s="209">
        <v>43970.554861111108</v>
      </c>
      <c r="E1437" s="209" t="s">
        <v>396</v>
      </c>
      <c r="F1437" t="s">
        <v>89</v>
      </c>
      <c r="G1437" t="s">
        <v>301</v>
      </c>
      <c r="H1437" t="s">
        <v>301</v>
      </c>
      <c r="I1437" t="s">
        <v>315</v>
      </c>
      <c r="J1437" t="s">
        <v>89</v>
      </c>
      <c r="K1437" t="s">
        <v>100</v>
      </c>
      <c r="S1437" t="s">
        <v>270</v>
      </c>
      <c r="T1437" t="s">
        <v>270</v>
      </c>
      <c r="U1437">
        <v>5</v>
      </c>
      <c r="V1437">
        <v>2</v>
      </c>
      <c r="W1437">
        <v>3</v>
      </c>
      <c r="X1437">
        <v>5</v>
      </c>
      <c r="Y1437">
        <v>3</v>
      </c>
      <c r="Z1437">
        <v>4</v>
      </c>
      <c r="AA1437">
        <v>4</v>
      </c>
      <c r="AB1437">
        <v>4</v>
      </c>
      <c r="AC1437">
        <v>1</v>
      </c>
      <c r="AD1437">
        <v>1</v>
      </c>
      <c r="AF1437">
        <v>1</v>
      </c>
      <c r="AG1437">
        <v>1</v>
      </c>
      <c r="AH1437">
        <v>1</v>
      </c>
      <c r="AI1437">
        <v>1</v>
      </c>
      <c r="AJ1437">
        <v>1</v>
      </c>
      <c r="AK1437" t="s">
        <v>26</v>
      </c>
      <c r="AL1437">
        <v>4</v>
      </c>
      <c r="AM1437">
        <v>4</v>
      </c>
      <c r="AN1437" t="s">
        <v>428</v>
      </c>
      <c r="AV1437" s="109" t="s">
        <v>26</v>
      </c>
      <c r="AW1437" t="s">
        <v>26</v>
      </c>
      <c r="AY1437">
        <v>1</v>
      </c>
      <c r="AZ1437" s="109">
        <v>1</v>
      </c>
      <c r="BA1437" s="191" t="s">
        <v>331</v>
      </c>
      <c r="BB1437" t="s">
        <v>308</v>
      </c>
      <c r="BD1437">
        <f t="shared" si="103"/>
        <v>0</v>
      </c>
      <c r="BE1437">
        <f t="shared" si="104"/>
        <v>1</v>
      </c>
      <c r="BF1437">
        <f t="shared" si="104"/>
        <v>0</v>
      </c>
      <c r="BG1437">
        <f t="shared" si="104"/>
        <v>0</v>
      </c>
      <c r="BH1437">
        <f t="shared" si="104"/>
        <v>0</v>
      </c>
      <c r="BI1437">
        <f t="shared" si="104"/>
        <v>0</v>
      </c>
      <c r="BJ1437">
        <f t="shared" si="105"/>
        <v>0</v>
      </c>
      <c r="BK1437">
        <f t="shared" si="106"/>
        <v>1</v>
      </c>
      <c r="BL1437">
        <f t="shared" si="106"/>
        <v>1</v>
      </c>
      <c r="BM1437">
        <f t="shared" si="106"/>
        <v>1</v>
      </c>
      <c r="BN1437">
        <f t="shared" si="106"/>
        <v>0</v>
      </c>
      <c r="BO1437">
        <f t="shared" si="106"/>
        <v>0</v>
      </c>
      <c r="BP1437">
        <f t="shared" si="106"/>
        <v>0</v>
      </c>
    </row>
    <row r="1438" spans="3:68" x14ac:dyDescent="0.2">
      <c r="C1438" s="150" t="str">
        <f>IFERROR(VLOOKUP(TABLA!F1438,BLIOTECAS!$C$1:$E$26,3,FALSE),"")</f>
        <v>Humanidades</v>
      </c>
      <c r="D1438" s="209">
        <v>43970.554861111108</v>
      </c>
      <c r="E1438" s="209" t="s">
        <v>418</v>
      </c>
      <c r="F1438" t="s">
        <v>104</v>
      </c>
      <c r="G1438" t="s">
        <v>320</v>
      </c>
      <c r="H1438" t="s">
        <v>320</v>
      </c>
      <c r="I1438" t="s">
        <v>329</v>
      </c>
      <c r="S1438" t="s">
        <v>26</v>
      </c>
      <c r="T1438" t="s">
        <v>26</v>
      </c>
      <c r="U1438">
        <v>1</v>
      </c>
      <c r="V1438">
        <v>1</v>
      </c>
      <c r="W1438">
        <v>1</v>
      </c>
      <c r="X1438">
        <v>5</v>
      </c>
      <c r="Y1438">
        <v>5</v>
      </c>
      <c r="Z1438">
        <v>5</v>
      </c>
      <c r="AA1438">
        <v>1</v>
      </c>
      <c r="AB1438">
        <v>1</v>
      </c>
      <c r="AC1438">
        <v>1</v>
      </c>
      <c r="AD1438">
        <v>1</v>
      </c>
      <c r="AF1438">
        <v>1</v>
      </c>
      <c r="AG1438">
        <v>1</v>
      </c>
      <c r="AH1438">
        <v>1</v>
      </c>
      <c r="AI1438">
        <v>1</v>
      </c>
      <c r="AJ1438">
        <v>1</v>
      </c>
      <c r="AK1438" t="s">
        <v>26</v>
      </c>
      <c r="AL1438">
        <v>1</v>
      </c>
      <c r="AM1438">
        <v>1</v>
      </c>
      <c r="AN1438" t="s">
        <v>307</v>
      </c>
      <c r="AV1438" s="109" t="s">
        <v>26</v>
      </c>
      <c r="AW1438" t="s">
        <v>26</v>
      </c>
      <c r="AY1438">
        <v>1</v>
      </c>
      <c r="AZ1438" s="109">
        <v>1</v>
      </c>
      <c r="BA1438" s="191" t="s">
        <v>331</v>
      </c>
      <c r="BB1438" t="s">
        <v>332</v>
      </c>
      <c r="BD1438">
        <f t="shared" si="103"/>
        <v>0</v>
      </c>
      <c r="BE1438">
        <f t="shared" si="104"/>
        <v>0</v>
      </c>
      <c r="BF1438">
        <f t="shared" si="104"/>
        <v>0</v>
      </c>
      <c r="BG1438">
        <f t="shared" si="104"/>
        <v>0</v>
      </c>
      <c r="BH1438">
        <f t="shared" si="104"/>
        <v>1</v>
      </c>
      <c r="BI1438">
        <f t="shared" si="104"/>
        <v>0</v>
      </c>
      <c r="BJ1438">
        <f t="shared" si="105"/>
        <v>0</v>
      </c>
      <c r="BK1438">
        <f t="shared" si="106"/>
        <v>0</v>
      </c>
      <c r="BL1438">
        <f t="shared" si="106"/>
        <v>0</v>
      </c>
      <c r="BM1438">
        <f t="shared" si="106"/>
        <v>0</v>
      </c>
      <c r="BN1438">
        <f t="shared" si="106"/>
        <v>0</v>
      </c>
      <c r="BO1438">
        <f t="shared" si="106"/>
        <v>1</v>
      </c>
      <c r="BP1438">
        <f t="shared" si="106"/>
        <v>0</v>
      </c>
    </row>
    <row r="1439" spans="3:68" x14ac:dyDescent="0.2">
      <c r="C1439" s="150" t="str">
        <f>IFERROR(VLOOKUP(TABLA!F1439,BLIOTECAS!$C$1:$E$26,3,FALSE),"")</f>
        <v>Ciencias Experimentales</v>
      </c>
      <c r="D1439" s="209">
        <v>43970.554861111108</v>
      </c>
      <c r="E1439" s="209" t="s">
        <v>396</v>
      </c>
      <c r="F1439" t="s">
        <v>223</v>
      </c>
      <c r="G1439" t="s">
        <v>305</v>
      </c>
      <c r="H1439" t="s">
        <v>305</v>
      </c>
      <c r="I1439" t="s">
        <v>327</v>
      </c>
      <c r="J1439" t="s">
        <v>223</v>
      </c>
      <c r="K1439" t="s">
        <v>309</v>
      </c>
      <c r="M1439" t="s">
        <v>1066</v>
      </c>
      <c r="S1439" t="s">
        <v>270</v>
      </c>
      <c r="T1439" t="s">
        <v>270</v>
      </c>
      <c r="U1439">
        <v>5</v>
      </c>
      <c r="V1439">
        <v>4</v>
      </c>
      <c r="W1439">
        <v>4</v>
      </c>
      <c r="X1439">
        <v>1</v>
      </c>
      <c r="Y1439">
        <v>5</v>
      </c>
      <c r="Z1439">
        <v>3</v>
      </c>
      <c r="AA1439">
        <v>5</v>
      </c>
      <c r="AB1439">
        <v>1</v>
      </c>
      <c r="AC1439">
        <v>5</v>
      </c>
      <c r="AD1439">
        <v>4</v>
      </c>
      <c r="AF1439">
        <v>4</v>
      </c>
      <c r="AG1439">
        <v>5</v>
      </c>
      <c r="AH1439">
        <v>3</v>
      </c>
      <c r="AI1439">
        <v>5</v>
      </c>
      <c r="AJ1439">
        <v>5</v>
      </c>
      <c r="AK1439" t="s">
        <v>270</v>
      </c>
      <c r="AL1439">
        <v>4</v>
      </c>
      <c r="AM1439">
        <v>1</v>
      </c>
      <c r="AN1439" t="s">
        <v>307</v>
      </c>
      <c r="AV1439" s="109" t="s">
        <v>270</v>
      </c>
      <c r="AW1439" t="s">
        <v>26</v>
      </c>
      <c r="AY1439">
        <v>5</v>
      </c>
      <c r="AZ1439" s="109">
        <v>5</v>
      </c>
      <c r="BA1439" s="191" t="s">
        <v>303</v>
      </c>
      <c r="BB1439" t="s">
        <v>308</v>
      </c>
      <c r="BC1439" t="s">
        <v>1067</v>
      </c>
      <c r="BD1439">
        <f t="shared" si="103"/>
        <v>1</v>
      </c>
      <c r="BE1439">
        <f t="shared" si="104"/>
        <v>0</v>
      </c>
      <c r="BF1439">
        <f t="shared" si="104"/>
        <v>1</v>
      </c>
      <c r="BG1439">
        <f t="shared" si="104"/>
        <v>0</v>
      </c>
      <c r="BH1439">
        <f t="shared" si="104"/>
        <v>0</v>
      </c>
      <c r="BI1439">
        <f t="shared" si="104"/>
        <v>0</v>
      </c>
      <c r="BJ1439">
        <f t="shared" si="105"/>
        <v>0</v>
      </c>
      <c r="BK1439">
        <f t="shared" si="106"/>
        <v>0</v>
      </c>
      <c r="BL1439">
        <f t="shared" si="106"/>
        <v>0</v>
      </c>
      <c r="BM1439">
        <f t="shared" si="106"/>
        <v>0</v>
      </c>
      <c r="BN1439">
        <f t="shared" si="106"/>
        <v>0</v>
      </c>
      <c r="BO1439">
        <f t="shared" si="106"/>
        <v>1</v>
      </c>
      <c r="BP1439">
        <f t="shared" si="106"/>
        <v>0</v>
      </c>
    </row>
    <row r="1440" spans="3:68" x14ac:dyDescent="0.2">
      <c r="C1440" s="150" t="str">
        <f>IFERROR(VLOOKUP(TABLA!F1440,BLIOTECAS!$C$1:$E$26,3,FALSE),"")</f>
        <v>Ciencias Sociales</v>
      </c>
      <c r="D1440" s="209">
        <v>43970.554166666669</v>
      </c>
      <c r="E1440" s="209" t="s">
        <v>396</v>
      </c>
      <c r="F1440" t="s">
        <v>99</v>
      </c>
      <c r="G1440" t="s">
        <v>397</v>
      </c>
      <c r="H1440" t="s">
        <v>300</v>
      </c>
      <c r="I1440" t="s">
        <v>329</v>
      </c>
      <c r="J1440" t="s">
        <v>309</v>
      </c>
      <c r="K1440" t="s">
        <v>309</v>
      </c>
      <c r="L1440" t="s">
        <v>309</v>
      </c>
      <c r="S1440" t="s">
        <v>26</v>
      </c>
      <c r="T1440" t="s">
        <v>26</v>
      </c>
      <c r="U1440">
        <v>1</v>
      </c>
      <c r="V1440">
        <v>1</v>
      </c>
      <c r="W1440">
        <v>1</v>
      </c>
      <c r="X1440">
        <v>1</v>
      </c>
      <c r="Y1440">
        <v>2</v>
      </c>
      <c r="Z1440">
        <v>2</v>
      </c>
      <c r="AA1440">
        <v>5</v>
      </c>
      <c r="AB1440">
        <v>5</v>
      </c>
      <c r="AC1440">
        <v>1</v>
      </c>
      <c r="AD1440">
        <v>1</v>
      </c>
      <c r="AF1440">
        <v>1</v>
      </c>
      <c r="AG1440">
        <v>1</v>
      </c>
      <c r="AH1440">
        <v>1</v>
      </c>
      <c r="AI1440">
        <v>1</v>
      </c>
      <c r="AJ1440">
        <v>1</v>
      </c>
      <c r="AK1440" t="s">
        <v>26</v>
      </c>
      <c r="AL1440">
        <v>1</v>
      </c>
      <c r="AM1440">
        <v>1</v>
      </c>
      <c r="AN1440" t="s">
        <v>354</v>
      </c>
      <c r="AV1440" s="109" t="s">
        <v>270</v>
      </c>
      <c r="AW1440" t="s">
        <v>26</v>
      </c>
      <c r="AY1440">
        <v>3</v>
      </c>
      <c r="AZ1440" s="109">
        <v>3</v>
      </c>
      <c r="BA1440" s="191" t="s">
        <v>319</v>
      </c>
      <c r="BB1440" t="s">
        <v>317</v>
      </c>
      <c r="BD1440">
        <f t="shared" si="103"/>
        <v>0</v>
      </c>
      <c r="BE1440">
        <f t="shared" si="104"/>
        <v>0</v>
      </c>
      <c r="BF1440">
        <f t="shared" si="104"/>
        <v>0</v>
      </c>
      <c r="BG1440">
        <f t="shared" si="104"/>
        <v>0</v>
      </c>
      <c r="BH1440">
        <f t="shared" si="104"/>
        <v>1</v>
      </c>
      <c r="BI1440">
        <f t="shared" si="104"/>
        <v>0</v>
      </c>
      <c r="BJ1440">
        <f t="shared" si="105"/>
        <v>1</v>
      </c>
      <c r="BK1440">
        <f t="shared" si="106"/>
        <v>0</v>
      </c>
      <c r="BL1440">
        <f t="shared" si="106"/>
        <v>0</v>
      </c>
      <c r="BM1440">
        <f t="shared" si="106"/>
        <v>1</v>
      </c>
      <c r="BN1440">
        <f t="shared" si="106"/>
        <v>0</v>
      </c>
      <c r="BO1440">
        <f t="shared" si="106"/>
        <v>0</v>
      </c>
      <c r="BP1440">
        <f t="shared" si="106"/>
        <v>0</v>
      </c>
    </row>
    <row r="1441" spans="3:68" x14ac:dyDescent="0.2">
      <c r="C1441" s="150" t="str">
        <f>IFERROR(VLOOKUP(TABLA!F1441,BLIOTECAS!$C$1:$E$26,3,FALSE),"")</f>
        <v>Humanidades</v>
      </c>
      <c r="D1441" s="209">
        <v>43970.554166666669</v>
      </c>
      <c r="E1441" s="209" t="s">
        <v>396</v>
      </c>
      <c r="F1441" t="s">
        <v>100</v>
      </c>
      <c r="G1441" t="s">
        <v>305</v>
      </c>
      <c r="H1441" t="s">
        <v>300</v>
      </c>
      <c r="I1441" t="s">
        <v>316</v>
      </c>
      <c r="J1441" t="s">
        <v>100</v>
      </c>
      <c r="K1441" t="s">
        <v>309</v>
      </c>
      <c r="S1441" t="s">
        <v>270</v>
      </c>
      <c r="T1441" t="s">
        <v>270</v>
      </c>
      <c r="U1441">
        <v>5</v>
      </c>
      <c r="X1441">
        <v>4</v>
      </c>
      <c r="Z1441">
        <v>5</v>
      </c>
      <c r="AA1441">
        <v>5</v>
      </c>
      <c r="AC1441">
        <v>5</v>
      </c>
      <c r="AD1441">
        <v>4</v>
      </c>
      <c r="AF1441">
        <v>3</v>
      </c>
      <c r="AG1441">
        <v>5</v>
      </c>
      <c r="AH1441">
        <v>3</v>
      </c>
      <c r="AI1441">
        <v>3</v>
      </c>
      <c r="AJ1441">
        <v>3</v>
      </c>
      <c r="AK1441" t="s">
        <v>26</v>
      </c>
      <c r="AL1441">
        <v>4</v>
      </c>
      <c r="AM1441">
        <v>3</v>
      </c>
      <c r="AN1441" t="s">
        <v>428</v>
      </c>
      <c r="AV1441" s="109" t="s">
        <v>26</v>
      </c>
      <c r="AW1441" t="s">
        <v>26</v>
      </c>
      <c r="AY1441">
        <v>5</v>
      </c>
      <c r="AZ1441" s="109">
        <v>5</v>
      </c>
      <c r="BA1441" s="191" t="s">
        <v>311</v>
      </c>
      <c r="BB1441" t="s">
        <v>308</v>
      </c>
      <c r="BD1441">
        <f t="shared" si="103"/>
        <v>0</v>
      </c>
      <c r="BE1441">
        <f t="shared" si="104"/>
        <v>0</v>
      </c>
      <c r="BF1441">
        <f t="shared" si="104"/>
        <v>0</v>
      </c>
      <c r="BG1441">
        <f t="shared" ref="BE1441:BI1492" si="107">IF(IFERROR(FIND(BG$1,$I1441,1),0)&lt;&gt;0,1,0)</f>
        <v>1</v>
      </c>
      <c r="BH1441">
        <f t="shared" si="107"/>
        <v>0</v>
      </c>
      <c r="BI1441">
        <f t="shared" si="107"/>
        <v>0</v>
      </c>
      <c r="BJ1441">
        <f t="shared" si="105"/>
        <v>0</v>
      </c>
      <c r="BK1441">
        <f t="shared" si="106"/>
        <v>1</v>
      </c>
      <c r="BL1441">
        <f t="shared" si="106"/>
        <v>1</v>
      </c>
      <c r="BM1441">
        <f t="shared" si="106"/>
        <v>1</v>
      </c>
      <c r="BN1441">
        <f t="shared" si="106"/>
        <v>0</v>
      </c>
      <c r="BO1441">
        <f t="shared" si="106"/>
        <v>0</v>
      </c>
      <c r="BP1441">
        <f t="shared" si="106"/>
        <v>0</v>
      </c>
    </row>
    <row r="1442" spans="3:68" x14ac:dyDescent="0.2">
      <c r="C1442" s="150" t="str">
        <f>IFERROR(VLOOKUP(TABLA!F1442,BLIOTECAS!$C$1:$E$26,3,FALSE),"")</f>
        <v>Humanidades</v>
      </c>
      <c r="D1442" s="209">
        <v>43970.554166666669</v>
      </c>
      <c r="E1442" s="209" t="s">
        <v>407</v>
      </c>
      <c r="F1442" t="s">
        <v>100</v>
      </c>
      <c r="G1442" t="s">
        <v>320</v>
      </c>
      <c r="H1442" t="s">
        <v>300</v>
      </c>
      <c r="I1442" t="s">
        <v>306</v>
      </c>
      <c r="J1442" t="s">
        <v>96</v>
      </c>
      <c r="K1442" t="s">
        <v>94</v>
      </c>
      <c r="L1442" t="s">
        <v>98</v>
      </c>
      <c r="M1442" t="s">
        <v>1068</v>
      </c>
      <c r="S1442" t="s">
        <v>26</v>
      </c>
      <c r="T1442" t="s">
        <v>270</v>
      </c>
      <c r="U1442">
        <v>2</v>
      </c>
      <c r="V1442">
        <v>3</v>
      </c>
      <c r="W1442">
        <v>4</v>
      </c>
      <c r="X1442">
        <v>2</v>
      </c>
      <c r="Y1442">
        <v>3</v>
      </c>
      <c r="Z1442">
        <v>4</v>
      </c>
      <c r="AA1442">
        <v>2</v>
      </c>
      <c r="AB1442">
        <v>2</v>
      </c>
      <c r="AC1442">
        <v>5</v>
      </c>
      <c r="AD1442">
        <v>4</v>
      </c>
      <c r="AF1442">
        <v>4</v>
      </c>
      <c r="AG1442">
        <v>5</v>
      </c>
      <c r="AH1442">
        <v>4</v>
      </c>
      <c r="AI1442">
        <v>3</v>
      </c>
      <c r="AJ1442">
        <v>3</v>
      </c>
      <c r="AK1442" t="s">
        <v>26</v>
      </c>
      <c r="AL1442">
        <v>3</v>
      </c>
      <c r="AM1442">
        <v>5</v>
      </c>
      <c r="AN1442" t="s">
        <v>409</v>
      </c>
      <c r="AV1442" s="109" t="s">
        <v>26</v>
      </c>
      <c r="AW1442" t="s">
        <v>26</v>
      </c>
      <c r="AY1442">
        <v>5</v>
      </c>
      <c r="AZ1442" s="109">
        <v>5</v>
      </c>
      <c r="BA1442" s="191" t="s">
        <v>303</v>
      </c>
      <c r="BB1442" t="s">
        <v>304</v>
      </c>
      <c r="BC1442" t="s">
        <v>1069</v>
      </c>
      <c r="BD1442">
        <f t="shared" si="103"/>
        <v>1</v>
      </c>
      <c r="BE1442">
        <f t="shared" si="107"/>
        <v>0</v>
      </c>
      <c r="BF1442">
        <f t="shared" si="107"/>
        <v>0</v>
      </c>
      <c r="BG1442">
        <f t="shared" si="107"/>
        <v>0</v>
      </c>
      <c r="BH1442">
        <f t="shared" si="107"/>
        <v>0</v>
      </c>
      <c r="BI1442">
        <f t="shared" si="107"/>
        <v>0</v>
      </c>
      <c r="BJ1442">
        <f t="shared" si="105"/>
        <v>0</v>
      </c>
      <c r="BK1442">
        <f t="shared" si="106"/>
        <v>1</v>
      </c>
      <c r="BL1442">
        <f t="shared" si="106"/>
        <v>1</v>
      </c>
      <c r="BM1442">
        <f t="shared" si="106"/>
        <v>0</v>
      </c>
      <c r="BN1442">
        <f t="shared" si="106"/>
        <v>0</v>
      </c>
      <c r="BO1442">
        <f t="shared" si="106"/>
        <v>0</v>
      </c>
      <c r="BP1442">
        <f t="shared" si="106"/>
        <v>0</v>
      </c>
    </row>
    <row r="1443" spans="3:68" x14ac:dyDescent="0.2">
      <c r="C1443" s="150" t="str">
        <f>IFERROR(VLOOKUP(TABLA!F1443,BLIOTECAS!$C$1:$E$26,3,FALSE),"")</f>
        <v>Ciencias de la Salud</v>
      </c>
      <c r="D1443" s="209">
        <v>43970.554166666669</v>
      </c>
      <c r="E1443" s="209" t="s">
        <v>396</v>
      </c>
      <c r="F1443" t="s">
        <v>222</v>
      </c>
      <c r="G1443" t="s">
        <v>300</v>
      </c>
      <c r="H1443" t="s">
        <v>300</v>
      </c>
      <c r="I1443" t="s">
        <v>306</v>
      </c>
      <c r="J1443" t="s">
        <v>222</v>
      </c>
      <c r="K1443" t="s">
        <v>106</v>
      </c>
      <c r="S1443" t="s">
        <v>26</v>
      </c>
      <c r="T1443" t="s">
        <v>270</v>
      </c>
      <c r="U1443">
        <v>2</v>
      </c>
      <c r="V1443">
        <v>1</v>
      </c>
      <c r="W1443">
        <v>3</v>
      </c>
      <c r="X1443">
        <v>1</v>
      </c>
      <c r="Y1443">
        <v>5</v>
      </c>
      <c r="Z1443">
        <v>4</v>
      </c>
      <c r="AA1443">
        <v>4</v>
      </c>
      <c r="AB1443">
        <v>1</v>
      </c>
      <c r="AC1443">
        <v>4</v>
      </c>
      <c r="AD1443">
        <v>4</v>
      </c>
      <c r="AF1443">
        <v>5</v>
      </c>
      <c r="AG1443">
        <v>4</v>
      </c>
      <c r="AH1443">
        <v>3</v>
      </c>
      <c r="AI1443">
        <v>3</v>
      </c>
      <c r="AJ1443">
        <v>3</v>
      </c>
      <c r="AK1443" t="s">
        <v>26</v>
      </c>
      <c r="AL1443">
        <v>4</v>
      </c>
      <c r="AM1443">
        <v>3</v>
      </c>
      <c r="AN1443" t="s">
        <v>354</v>
      </c>
      <c r="AV1443" s="109" t="s">
        <v>270</v>
      </c>
      <c r="AW1443" t="s">
        <v>26</v>
      </c>
      <c r="AY1443">
        <v>4</v>
      </c>
      <c r="AZ1443" s="109">
        <v>4</v>
      </c>
      <c r="BA1443" s="191" t="s">
        <v>311</v>
      </c>
      <c r="BB1443" t="s">
        <v>317</v>
      </c>
      <c r="BD1443">
        <f t="shared" si="103"/>
        <v>1</v>
      </c>
      <c r="BE1443">
        <f t="shared" si="107"/>
        <v>0</v>
      </c>
      <c r="BF1443">
        <f t="shared" si="107"/>
        <v>0</v>
      </c>
      <c r="BG1443">
        <f t="shared" si="107"/>
        <v>0</v>
      </c>
      <c r="BH1443">
        <f t="shared" si="107"/>
        <v>0</v>
      </c>
      <c r="BI1443">
        <f t="shared" si="107"/>
        <v>0</v>
      </c>
      <c r="BJ1443">
        <f t="shared" si="105"/>
        <v>1</v>
      </c>
      <c r="BK1443">
        <f t="shared" si="106"/>
        <v>0</v>
      </c>
      <c r="BL1443">
        <f t="shared" si="106"/>
        <v>0</v>
      </c>
      <c r="BM1443">
        <f t="shared" si="106"/>
        <v>1</v>
      </c>
      <c r="BN1443">
        <f t="shared" si="106"/>
        <v>0</v>
      </c>
      <c r="BO1443">
        <f t="shared" si="106"/>
        <v>0</v>
      </c>
      <c r="BP1443">
        <f t="shared" si="106"/>
        <v>0</v>
      </c>
    </row>
    <row r="1444" spans="3:68" x14ac:dyDescent="0.2">
      <c r="C1444" s="150" t="str">
        <f>IFERROR(VLOOKUP(TABLA!F1444,BLIOTECAS!$C$1:$E$26,3,FALSE),"")</f>
        <v>Humanidades</v>
      </c>
      <c r="D1444" s="209">
        <v>43970.554166666669</v>
      </c>
      <c r="E1444" s="209" t="s">
        <v>407</v>
      </c>
      <c r="F1444" t="s">
        <v>104</v>
      </c>
      <c r="G1444" t="s">
        <v>300</v>
      </c>
      <c r="H1444" t="s">
        <v>305</v>
      </c>
      <c r="I1444" t="s">
        <v>306</v>
      </c>
      <c r="J1444" t="s">
        <v>104</v>
      </c>
      <c r="K1444" t="s">
        <v>309</v>
      </c>
      <c r="L1444" t="s">
        <v>84</v>
      </c>
      <c r="M1444" t="s">
        <v>1070</v>
      </c>
      <c r="S1444" t="s">
        <v>270</v>
      </c>
      <c r="T1444" t="s">
        <v>270</v>
      </c>
      <c r="U1444">
        <v>3</v>
      </c>
      <c r="V1444">
        <v>2</v>
      </c>
      <c r="W1444">
        <v>3</v>
      </c>
      <c r="X1444">
        <v>3</v>
      </c>
      <c r="Y1444">
        <v>3</v>
      </c>
      <c r="Z1444">
        <v>4</v>
      </c>
      <c r="AA1444">
        <v>3</v>
      </c>
      <c r="AB1444">
        <v>5</v>
      </c>
      <c r="AC1444">
        <v>4</v>
      </c>
      <c r="AD1444">
        <v>4</v>
      </c>
      <c r="AF1444">
        <v>4</v>
      </c>
      <c r="AG1444">
        <v>4</v>
      </c>
      <c r="AH1444">
        <v>3</v>
      </c>
      <c r="AI1444">
        <v>4</v>
      </c>
      <c r="AJ1444">
        <v>4</v>
      </c>
      <c r="AK1444" t="s">
        <v>26</v>
      </c>
      <c r="AL1444">
        <v>4</v>
      </c>
      <c r="AM1444">
        <v>4</v>
      </c>
      <c r="AN1444" t="s">
        <v>468</v>
      </c>
      <c r="AV1444" s="109" t="s">
        <v>270</v>
      </c>
      <c r="AW1444" t="s">
        <v>26</v>
      </c>
      <c r="AY1444">
        <v>4</v>
      </c>
      <c r="AZ1444" s="109">
        <v>4</v>
      </c>
      <c r="BA1444" s="191" t="s">
        <v>311</v>
      </c>
      <c r="BB1444" t="s">
        <v>308</v>
      </c>
      <c r="BD1444">
        <f t="shared" si="103"/>
        <v>1</v>
      </c>
      <c r="BE1444">
        <f t="shared" si="107"/>
        <v>0</v>
      </c>
      <c r="BF1444">
        <f t="shared" si="107"/>
        <v>0</v>
      </c>
      <c r="BG1444">
        <f t="shared" si="107"/>
        <v>0</v>
      </c>
      <c r="BH1444">
        <f t="shared" si="107"/>
        <v>0</v>
      </c>
      <c r="BI1444">
        <f t="shared" si="107"/>
        <v>0</v>
      </c>
      <c r="BJ1444">
        <f t="shared" si="105"/>
        <v>1</v>
      </c>
      <c r="BK1444">
        <f t="shared" si="106"/>
        <v>1</v>
      </c>
      <c r="BL1444">
        <f t="shared" si="106"/>
        <v>1</v>
      </c>
      <c r="BM1444">
        <f t="shared" si="106"/>
        <v>1</v>
      </c>
      <c r="BN1444">
        <f t="shared" si="106"/>
        <v>1</v>
      </c>
      <c r="BO1444">
        <f t="shared" si="106"/>
        <v>0</v>
      </c>
      <c r="BP1444">
        <f t="shared" si="106"/>
        <v>0</v>
      </c>
    </row>
    <row r="1445" spans="3:68" x14ac:dyDescent="0.2">
      <c r="C1445" s="150" t="str">
        <f>IFERROR(VLOOKUP(TABLA!F1445,BLIOTECAS!$C$1:$E$26,3,FALSE),"")</f>
        <v>Ciencias Experimentales</v>
      </c>
      <c r="D1445" s="209">
        <v>43970.554166666669</v>
      </c>
      <c r="E1445" s="209" t="s">
        <v>401</v>
      </c>
      <c r="F1445" t="s">
        <v>96</v>
      </c>
      <c r="G1445" t="s">
        <v>305</v>
      </c>
      <c r="H1445" t="s">
        <v>305</v>
      </c>
      <c r="I1445" t="s">
        <v>327</v>
      </c>
      <c r="J1445" t="s">
        <v>96</v>
      </c>
      <c r="M1445" t="s">
        <v>1071</v>
      </c>
      <c r="S1445" t="s">
        <v>26</v>
      </c>
      <c r="T1445" t="s">
        <v>270</v>
      </c>
      <c r="U1445">
        <v>5</v>
      </c>
      <c r="V1445">
        <v>5</v>
      </c>
      <c r="W1445">
        <v>5</v>
      </c>
      <c r="X1445">
        <v>3</v>
      </c>
      <c r="Y1445">
        <v>3</v>
      </c>
      <c r="Z1445">
        <v>4</v>
      </c>
      <c r="AA1445">
        <v>3</v>
      </c>
      <c r="AB1445">
        <v>5</v>
      </c>
      <c r="AC1445">
        <v>5</v>
      </c>
      <c r="AD1445">
        <v>5</v>
      </c>
      <c r="AF1445">
        <v>5</v>
      </c>
      <c r="AG1445">
        <v>5</v>
      </c>
      <c r="AH1445">
        <v>5</v>
      </c>
      <c r="AI1445">
        <v>5</v>
      </c>
      <c r="AJ1445">
        <v>5</v>
      </c>
      <c r="AK1445" t="s">
        <v>270</v>
      </c>
      <c r="AL1445">
        <v>5</v>
      </c>
      <c r="AM1445">
        <v>5</v>
      </c>
      <c r="AN1445" t="s">
        <v>445</v>
      </c>
      <c r="AV1445" s="109" t="s">
        <v>26</v>
      </c>
      <c r="AW1445" t="s">
        <v>26</v>
      </c>
      <c r="AY1445">
        <v>5</v>
      </c>
      <c r="AZ1445" s="109">
        <v>5</v>
      </c>
      <c r="BA1445" s="191" t="s">
        <v>303</v>
      </c>
      <c r="BB1445" t="s">
        <v>317</v>
      </c>
      <c r="BD1445">
        <f t="shared" si="103"/>
        <v>1</v>
      </c>
      <c r="BE1445">
        <f t="shared" si="107"/>
        <v>0</v>
      </c>
      <c r="BF1445">
        <f t="shared" si="107"/>
        <v>1</v>
      </c>
      <c r="BG1445">
        <f t="shared" si="107"/>
        <v>0</v>
      </c>
      <c r="BH1445">
        <f t="shared" si="107"/>
        <v>0</v>
      </c>
      <c r="BI1445">
        <f t="shared" si="107"/>
        <v>0</v>
      </c>
      <c r="BJ1445">
        <f t="shared" si="105"/>
        <v>0</v>
      </c>
      <c r="BK1445">
        <f t="shared" si="106"/>
        <v>0</v>
      </c>
      <c r="BL1445">
        <f t="shared" si="106"/>
        <v>1</v>
      </c>
      <c r="BM1445">
        <f t="shared" si="106"/>
        <v>1</v>
      </c>
      <c r="BN1445">
        <f t="shared" si="106"/>
        <v>1</v>
      </c>
      <c r="BO1445">
        <f t="shared" si="106"/>
        <v>0</v>
      </c>
      <c r="BP1445">
        <f t="shared" si="106"/>
        <v>0</v>
      </c>
    </row>
    <row r="1446" spans="3:68" x14ac:dyDescent="0.2">
      <c r="C1446" s="150" t="str">
        <f>IFERROR(VLOOKUP(TABLA!F1446,BLIOTECAS!$C$1:$E$26,3,FALSE),"")</f>
        <v>Ciencias Experimentales</v>
      </c>
      <c r="D1446" s="209">
        <v>43970.553472222222</v>
      </c>
      <c r="E1446" s="209" t="s">
        <v>396</v>
      </c>
      <c r="F1446" t="s">
        <v>90</v>
      </c>
      <c r="G1446" t="s">
        <v>301</v>
      </c>
      <c r="H1446" t="s">
        <v>300</v>
      </c>
      <c r="I1446" t="s">
        <v>306</v>
      </c>
      <c r="J1446" t="s">
        <v>90</v>
      </c>
      <c r="K1446" t="s">
        <v>95</v>
      </c>
      <c r="L1446" t="s">
        <v>309</v>
      </c>
      <c r="S1446" t="s">
        <v>270</v>
      </c>
      <c r="T1446" t="s">
        <v>270</v>
      </c>
      <c r="U1446">
        <v>3</v>
      </c>
      <c r="V1446">
        <v>1</v>
      </c>
      <c r="W1446">
        <v>4</v>
      </c>
      <c r="X1446">
        <v>2</v>
      </c>
      <c r="Y1446">
        <v>4</v>
      </c>
      <c r="Z1446">
        <v>4</v>
      </c>
      <c r="AA1446">
        <v>5</v>
      </c>
      <c r="AB1446">
        <v>1</v>
      </c>
      <c r="AC1446">
        <v>5</v>
      </c>
      <c r="AD1446">
        <v>4</v>
      </c>
      <c r="AF1446">
        <v>5</v>
      </c>
      <c r="AG1446">
        <v>5</v>
      </c>
      <c r="AH1446">
        <v>3</v>
      </c>
      <c r="AI1446">
        <v>3</v>
      </c>
      <c r="AJ1446">
        <v>3</v>
      </c>
      <c r="AK1446" t="s">
        <v>270</v>
      </c>
      <c r="AL1446">
        <v>4</v>
      </c>
      <c r="AM1446">
        <v>4</v>
      </c>
      <c r="AN1446" t="s">
        <v>408</v>
      </c>
      <c r="AV1446" s="109" t="s">
        <v>270</v>
      </c>
      <c r="AW1446" t="s">
        <v>26</v>
      </c>
      <c r="AY1446">
        <v>4</v>
      </c>
      <c r="AZ1446" s="109">
        <v>4</v>
      </c>
      <c r="BA1446" s="191" t="s">
        <v>311</v>
      </c>
      <c r="BB1446" t="s">
        <v>308</v>
      </c>
      <c r="BD1446">
        <f t="shared" si="103"/>
        <v>1</v>
      </c>
      <c r="BE1446">
        <f t="shared" si="107"/>
        <v>0</v>
      </c>
      <c r="BF1446">
        <f t="shared" si="107"/>
        <v>0</v>
      </c>
      <c r="BG1446">
        <f t="shared" si="107"/>
        <v>0</v>
      </c>
      <c r="BH1446">
        <f t="shared" si="107"/>
        <v>0</v>
      </c>
      <c r="BI1446">
        <f t="shared" si="107"/>
        <v>0</v>
      </c>
      <c r="BJ1446">
        <f t="shared" si="105"/>
        <v>1</v>
      </c>
      <c r="BK1446">
        <f t="shared" si="106"/>
        <v>0</v>
      </c>
      <c r="BL1446">
        <f t="shared" si="106"/>
        <v>1</v>
      </c>
      <c r="BM1446">
        <f t="shared" si="106"/>
        <v>1</v>
      </c>
      <c r="BN1446">
        <f t="shared" si="106"/>
        <v>0</v>
      </c>
      <c r="BO1446">
        <f t="shared" si="106"/>
        <v>0</v>
      </c>
      <c r="BP1446">
        <f t="shared" si="106"/>
        <v>0</v>
      </c>
    </row>
    <row r="1447" spans="3:68" x14ac:dyDescent="0.2">
      <c r="C1447" s="150" t="str">
        <f>IFERROR(VLOOKUP(TABLA!F1447,BLIOTECAS!$C$1:$E$26,3,FALSE),"")</f>
        <v>Ciencias Experimentales</v>
      </c>
      <c r="D1447" s="209">
        <v>43970.553472222222</v>
      </c>
      <c r="E1447" s="209" t="s">
        <v>396</v>
      </c>
      <c r="F1447" t="s">
        <v>96</v>
      </c>
      <c r="G1447" t="s">
        <v>300</v>
      </c>
      <c r="H1447" t="s">
        <v>300</v>
      </c>
      <c r="I1447" t="s">
        <v>315</v>
      </c>
      <c r="J1447" t="s">
        <v>96</v>
      </c>
      <c r="K1447" t="s">
        <v>94</v>
      </c>
      <c r="L1447" t="s">
        <v>105</v>
      </c>
      <c r="S1447" t="s">
        <v>26</v>
      </c>
      <c r="T1447" t="s">
        <v>270</v>
      </c>
      <c r="U1447">
        <v>5</v>
      </c>
      <c r="V1447">
        <v>3</v>
      </c>
      <c r="W1447">
        <v>4</v>
      </c>
      <c r="X1447">
        <v>1</v>
      </c>
      <c r="Y1447">
        <v>5</v>
      </c>
      <c r="Z1447">
        <v>4</v>
      </c>
      <c r="AA1447">
        <v>4</v>
      </c>
      <c r="AB1447">
        <v>3</v>
      </c>
      <c r="AC1447">
        <v>5</v>
      </c>
      <c r="AD1447">
        <v>5</v>
      </c>
      <c r="AF1447">
        <v>4</v>
      </c>
      <c r="AG1447">
        <v>5</v>
      </c>
      <c r="AH1447">
        <v>4</v>
      </c>
      <c r="AI1447">
        <v>4</v>
      </c>
      <c r="AJ1447">
        <v>5</v>
      </c>
      <c r="AK1447" t="s">
        <v>26</v>
      </c>
      <c r="AL1447">
        <v>4</v>
      </c>
      <c r="AM1447">
        <v>4</v>
      </c>
      <c r="AN1447" t="s">
        <v>408</v>
      </c>
      <c r="AV1447" s="109" t="s">
        <v>26</v>
      </c>
      <c r="AW1447" t="s">
        <v>270</v>
      </c>
      <c r="AX1447" t="s">
        <v>313</v>
      </c>
      <c r="AY1447">
        <v>5</v>
      </c>
      <c r="AZ1447" s="109">
        <v>5</v>
      </c>
      <c r="BA1447" s="191" t="s">
        <v>303</v>
      </c>
      <c r="BB1447" t="s">
        <v>308</v>
      </c>
      <c r="BC1447" t="s">
        <v>1072</v>
      </c>
      <c r="BD1447">
        <f t="shared" ref="BD1447:BD1510" si="108">IF(IFERROR(FIND(BD$1,$I1447,1),0)&lt;&gt;0,1,0)</f>
        <v>0</v>
      </c>
      <c r="BE1447">
        <f t="shared" si="107"/>
        <v>1</v>
      </c>
      <c r="BF1447">
        <f t="shared" si="107"/>
        <v>0</v>
      </c>
      <c r="BG1447">
        <f t="shared" si="107"/>
        <v>0</v>
      </c>
      <c r="BH1447">
        <f t="shared" si="107"/>
        <v>0</v>
      </c>
      <c r="BI1447">
        <f t="shared" si="107"/>
        <v>0</v>
      </c>
      <c r="BJ1447">
        <f t="shared" si="105"/>
        <v>1</v>
      </c>
      <c r="BK1447">
        <f t="shared" si="106"/>
        <v>0</v>
      </c>
      <c r="BL1447">
        <f t="shared" si="106"/>
        <v>1</v>
      </c>
      <c r="BM1447">
        <f t="shared" si="106"/>
        <v>1</v>
      </c>
      <c r="BN1447">
        <f t="shared" si="106"/>
        <v>0</v>
      </c>
      <c r="BO1447">
        <f t="shared" si="106"/>
        <v>0</v>
      </c>
      <c r="BP1447">
        <f t="shared" si="106"/>
        <v>0</v>
      </c>
    </row>
    <row r="1448" spans="3:68" x14ac:dyDescent="0.2">
      <c r="C1448" s="150" t="str">
        <f>IFERROR(VLOOKUP(TABLA!F1448,BLIOTECAS!$C$1:$E$26,3,FALSE),"")</f>
        <v>Humanidades</v>
      </c>
      <c r="D1448" s="209">
        <v>43970.553472222222</v>
      </c>
      <c r="E1448" s="209" t="s">
        <v>396</v>
      </c>
      <c r="F1448" t="s">
        <v>100</v>
      </c>
      <c r="G1448" t="s">
        <v>305</v>
      </c>
      <c r="H1448" t="s">
        <v>305</v>
      </c>
      <c r="I1448" t="s">
        <v>327</v>
      </c>
      <c r="J1448" t="s">
        <v>100</v>
      </c>
      <c r="K1448" t="s">
        <v>309</v>
      </c>
      <c r="L1448" t="s">
        <v>96</v>
      </c>
      <c r="M1448" t="s">
        <v>1073</v>
      </c>
      <c r="S1448" t="s">
        <v>270</v>
      </c>
      <c r="T1448" t="s">
        <v>270</v>
      </c>
      <c r="U1448">
        <v>4</v>
      </c>
      <c r="V1448">
        <v>1</v>
      </c>
      <c r="W1448">
        <v>4</v>
      </c>
      <c r="X1448">
        <v>3</v>
      </c>
      <c r="Y1448">
        <v>4</v>
      </c>
      <c r="Z1448">
        <v>5</v>
      </c>
      <c r="AA1448">
        <v>5</v>
      </c>
      <c r="AB1448">
        <v>4</v>
      </c>
      <c r="AC1448">
        <v>3</v>
      </c>
      <c r="AD1448">
        <v>5</v>
      </c>
      <c r="AF1448">
        <v>4</v>
      </c>
      <c r="AG1448">
        <v>5</v>
      </c>
      <c r="AH1448">
        <v>4</v>
      </c>
      <c r="AI1448">
        <v>3</v>
      </c>
      <c r="AJ1448">
        <v>4</v>
      </c>
      <c r="AK1448" t="s">
        <v>26</v>
      </c>
      <c r="AL1448">
        <v>4</v>
      </c>
      <c r="AM1448">
        <v>4</v>
      </c>
      <c r="AN1448" t="s">
        <v>408</v>
      </c>
      <c r="AV1448" s="109" t="s">
        <v>26</v>
      </c>
      <c r="AW1448" t="s">
        <v>26</v>
      </c>
      <c r="AY1448">
        <v>2</v>
      </c>
      <c r="AZ1448" s="109">
        <v>3</v>
      </c>
      <c r="BA1448" s="191" t="s">
        <v>319</v>
      </c>
      <c r="BB1448" t="s">
        <v>317</v>
      </c>
      <c r="BD1448">
        <f t="shared" si="108"/>
        <v>1</v>
      </c>
      <c r="BE1448">
        <f t="shared" si="107"/>
        <v>0</v>
      </c>
      <c r="BF1448">
        <f t="shared" si="107"/>
        <v>1</v>
      </c>
      <c r="BG1448">
        <f t="shared" si="107"/>
        <v>0</v>
      </c>
      <c r="BH1448">
        <f t="shared" si="107"/>
        <v>0</v>
      </c>
      <c r="BI1448">
        <f t="shared" si="107"/>
        <v>0</v>
      </c>
      <c r="BJ1448">
        <f t="shared" si="105"/>
        <v>1</v>
      </c>
      <c r="BK1448">
        <f t="shared" si="106"/>
        <v>0</v>
      </c>
      <c r="BL1448">
        <f t="shared" si="106"/>
        <v>1</v>
      </c>
      <c r="BM1448">
        <f t="shared" si="106"/>
        <v>1</v>
      </c>
      <c r="BN1448">
        <f t="shared" si="106"/>
        <v>0</v>
      </c>
      <c r="BO1448">
        <f t="shared" si="106"/>
        <v>0</v>
      </c>
      <c r="BP1448">
        <f t="shared" si="106"/>
        <v>0</v>
      </c>
    </row>
    <row r="1449" spans="3:68" x14ac:dyDescent="0.2">
      <c r="C1449" s="150" t="str">
        <f>IFERROR(VLOOKUP(TABLA!F1449,BLIOTECAS!$C$1:$E$26,3,FALSE),"")</f>
        <v>Ciencias Sociales</v>
      </c>
      <c r="D1449" s="209">
        <v>43970.553472222222</v>
      </c>
      <c r="E1449" s="209" t="s">
        <v>396</v>
      </c>
      <c r="F1449" t="s">
        <v>221</v>
      </c>
      <c r="G1449" t="s">
        <v>320</v>
      </c>
      <c r="H1449" t="s">
        <v>320</v>
      </c>
      <c r="I1449" t="s">
        <v>336</v>
      </c>
      <c r="J1449" t="s">
        <v>221</v>
      </c>
      <c r="K1449" t="s">
        <v>221</v>
      </c>
      <c r="L1449" t="s">
        <v>221</v>
      </c>
      <c r="M1449" t="s">
        <v>1074</v>
      </c>
      <c r="S1449" t="s">
        <v>26</v>
      </c>
      <c r="T1449" t="s">
        <v>26</v>
      </c>
      <c r="U1449">
        <v>2</v>
      </c>
      <c r="V1449">
        <v>2</v>
      </c>
      <c r="W1449">
        <v>3</v>
      </c>
      <c r="X1449">
        <v>1</v>
      </c>
      <c r="Y1449">
        <v>1</v>
      </c>
      <c r="Z1449">
        <v>5</v>
      </c>
      <c r="AA1449">
        <v>5</v>
      </c>
      <c r="AB1449">
        <v>2</v>
      </c>
      <c r="AC1449">
        <v>2</v>
      </c>
      <c r="AD1449">
        <v>3</v>
      </c>
      <c r="AF1449">
        <v>4</v>
      </c>
      <c r="AG1449">
        <v>3</v>
      </c>
      <c r="AH1449">
        <v>2</v>
      </c>
      <c r="AI1449">
        <v>3</v>
      </c>
      <c r="AJ1449">
        <v>1</v>
      </c>
      <c r="AK1449" t="s">
        <v>26</v>
      </c>
      <c r="AL1449">
        <v>1</v>
      </c>
      <c r="AM1449">
        <v>2</v>
      </c>
      <c r="AN1449" t="s">
        <v>400</v>
      </c>
      <c r="AV1449" s="109" t="s">
        <v>26</v>
      </c>
      <c r="AW1449" t="s">
        <v>26</v>
      </c>
      <c r="AY1449">
        <v>3</v>
      </c>
      <c r="AZ1449" s="109">
        <v>4</v>
      </c>
      <c r="BA1449" s="191" t="s">
        <v>319</v>
      </c>
      <c r="BB1449" t="s">
        <v>317</v>
      </c>
      <c r="BD1449">
        <f t="shared" si="108"/>
        <v>0</v>
      </c>
      <c r="BE1449">
        <f t="shared" si="107"/>
        <v>1</v>
      </c>
      <c r="BF1449">
        <f t="shared" si="107"/>
        <v>1</v>
      </c>
      <c r="BG1449">
        <f t="shared" si="107"/>
        <v>0</v>
      </c>
      <c r="BH1449">
        <f t="shared" si="107"/>
        <v>0</v>
      </c>
      <c r="BI1449">
        <f t="shared" si="107"/>
        <v>0</v>
      </c>
      <c r="BJ1449">
        <f t="shared" si="105"/>
        <v>0</v>
      </c>
      <c r="BK1449">
        <f t="shared" si="106"/>
        <v>0</v>
      </c>
      <c r="BL1449">
        <f t="shared" si="106"/>
        <v>1</v>
      </c>
      <c r="BM1449">
        <f t="shared" si="106"/>
        <v>1</v>
      </c>
      <c r="BN1449">
        <f t="shared" si="106"/>
        <v>0</v>
      </c>
      <c r="BO1449">
        <f t="shared" si="106"/>
        <v>0</v>
      </c>
      <c r="BP1449">
        <f t="shared" si="106"/>
        <v>0</v>
      </c>
    </row>
    <row r="1450" spans="3:68" x14ac:dyDescent="0.2">
      <c r="C1450" s="150" t="str">
        <f>IFERROR(VLOOKUP(TABLA!F1450,BLIOTECAS!$C$1:$E$26,3,FALSE),"")</f>
        <v>Humanidades</v>
      </c>
      <c r="D1450" s="209">
        <v>43970.553472222222</v>
      </c>
      <c r="E1450" s="209" t="s">
        <v>396</v>
      </c>
      <c r="F1450" t="s">
        <v>103</v>
      </c>
      <c r="G1450" t="s">
        <v>397</v>
      </c>
      <c r="H1450" t="s">
        <v>300</v>
      </c>
      <c r="I1450" t="s">
        <v>1075</v>
      </c>
      <c r="J1450" t="s">
        <v>309</v>
      </c>
      <c r="K1450" t="s">
        <v>103</v>
      </c>
      <c r="L1450" t="s">
        <v>84</v>
      </c>
      <c r="M1450" t="s">
        <v>1076</v>
      </c>
      <c r="S1450" t="s">
        <v>26</v>
      </c>
      <c r="T1450" t="s">
        <v>26</v>
      </c>
      <c r="U1450">
        <v>1</v>
      </c>
      <c r="V1450">
        <v>1</v>
      </c>
      <c r="W1450">
        <v>1</v>
      </c>
      <c r="X1450">
        <v>5</v>
      </c>
      <c r="Y1450">
        <v>5</v>
      </c>
      <c r="Z1450">
        <v>5</v>
      </c>
      <c r="AA1450">
        <v>1</v>
      </c>
      <c r="AB1450">
        <v>1</v>
      </c>
      <c r="AC1450">
        <v>1</v>
      </c>
      <c r="AD1450">
        <v>1</v>
      </c>
      <c r="AF1450">
        <v>5</v>
      </c>
      <c r="AG1450">
        <v>1</v>
      </c>
      <c r="AH1450">
        <v>1</v>
      </c>
      <c r="AI1450">
        <v>1</v>
      </c>
      <c r="AJ1450">
        <v>1</v>
      </c>
      <c r="AK1450" t="s">
        <v>270</v>
      </c>
      <c r="AL1450">
        <v>1</v>
      </c>
      <c r="AM1450">
        <v>1</v>
      </c>
      <c r="AN1450" t="s">
        <v>1077</v>
      </c>
      <c r="AV1450" s="109" t="s">
        <v>26</v>
      </c>
      <c r="AW1450" t="s">
        <v>26</v>
      </c>
      <c r="AY1450">
        <v>1</v>
      </c>
      <c r="AZ1450" s="109">
        <v>2</v>
      </c>
      <c r="BA1450" s="191" t="s">
        <v>331</v>
      </c>
      <c r="BB1450" t="s">
        <v>332</v>
      </c>
      <c r="BC1450" t="s">
        <v>1078</v>
      </c>
      <c r="BD1450">
        <f t="shared" si="108"/>
        <v>0</v>
      </c>
      <c r="BE1450">
        <f t="shared" si="107"/>
        <v>1</v>
      </c>
      <c r="BF1450">
        <f t="shared" si="107"/>
        <v>1</v>
      </c>
      <c r="BG1450">
        <f t="shared" si="107"/>
        <v>1</v>
      </c>
      <c r="BH1450">
        <f t="shared" si="107"/>
        <v>0</v>
      </c>
      <c r="BI1450">
        <f t="shared" si="107"/>
        <v>0</v>
      </c>
      <c r="BJ1450">
        <f t="shared" si="105"/>
        <v>0</v>
      </c>
      <c r="BK1450">
        <f t="shared" si="106"/>
        <v>0</v>
      </c>
      <c r="BL1450">
        <f t="shared" si="106"/>
        <v>0</v>
      </c>
      <c r="BM1450">
        <f t="shared" si="106"/>
        <v>0</v>
      </c>
      <c r="BN1450">
        <f t="shared" si="106"/>
        <v>0</v>
      </c>
      <c r="BO1450">
        <f t="shared" si="106"/>
        <v>0</v>
      </c>
      <c r="BP1450">
        <f t="shared" si="106"/>
        <v>0</v>
      </c>
    </row>
    <row r="1451" spans="3:68" x14ac:dyDescent="0.2">
      <c r="C1451" s="150" t="str">
        <f>IFERROR(VLOOKUP(TABLA!F1451,BLIOTECAS!$C$1:$E$26,3,FALSE),"")</f>
        <v>Humanidades</v>
      </c>
      <c r="D1451" s="209">
        <v>43970.553472222222</v>
      </c>
      <c r="E1451" s="209" t="s">
        <v>407</v>
      </c>
      <c r="F1451" t="s">
        <v>100</v>
      </c>
      <c r="G1451" t="s">
        <v>300</v>
      </c>
      <c r="H1451" t="s">
        <v>320</v>
      </c>
      <c r="I1451" t="s">
        <v>315</v>
      </c>
      <c r="J1451" t="s">
        <v>309</v>
      </c>
      <c r="K1451" t="s">
        <v>310</v>
      </c>
      <c r="L1451" t="s">
        <v>103</v>
      </c>
      <c r="S1451" t="s">
        <v>26</v>
      </c>
      <c r="T1451" t="s">
        <v>26</v>
      </c>
      <c r="U1451">
        <v>3</v>
      </c>
      <c r="V1451">
        <v>4</v>
      </c>
      <c r="W1451">
        <v>4</v>
      </c>
      <c r="X1451">
        <v>5</v>
      </c>
      <c r="Y1451">
        <v>3</v>
      </c>
      <c r="Z1451">
        <v>4</v>
      </c>
      <c r="AA1451">
        <v>4</v>
      </c>
      <c r="AB1451">
        <v>4</v>
      </c>
      <c r="AC1451">
        <v>4</v>
      </c>
      <c r="AD1451">
        <v>4</v>
      </c>
      <c r="AF1451">
        <v>4</v>
      </c>
      <c r="AG1451">
        <v>4</v>
      </c>
      <c r="AH1451">
        <v>3</v>
      </c>
      <c r="AI1451">
        <v>4</v>
      </c>
      <c r="AJ1451">
        <v>4</v>
      </c>
      <c r="AK1451" t="s">
        <v>26</v>
      </c>
      <c r="AL1451">
        <v>4</v>
      </c>
      <c r="AM1451">
        <v>3</v>
      </c>
      <c r="AN1451" t="s">
        <v>438</v>
      </c>
      <c r="AV1451" s="109" t="s">
        <v>26</v>
      </c>
      <c r="AW1451" t="s">
        <v>26</v>
      </c>
      <c r="AY1451">
        <v>4</v>
      </c>
      <c r="AZ1451" s="109">
        <v>4</v>
      </c>
      <c r="BA1451" s="191" t="s">
        <v>311</v>
      </c>
      <c r="BB1451" t="s">
        <v>308</v>
      </c>
      <c r="BD1451">
        <f t="shared" si="108"/>
        <v>0</v>
      </c>
      <c r="BE1451">
        <f t="shared" si="107"/>
        <v>1</v>
      </c>
      <c r="BF1451">
        <f t="shared" si="107"/>
        <v>0</v>
      </c>
      <c r="BG1451">
        <f t="shared" si="107"/>
        <v>0</v>
      </c>
      <c r="BH1451">
        <f t="shared" si="107"/>
        <v>0</v>
      </c>
      <c r="BI1451">
        <f t="shared" si="107"/>
        <v>0</v>
      </c>
      <c r="BJ1451">
        <f t="shared" si="105"/>
        <v>1</v>
      </c>
      <c r="BK1451">
        <f t="shared" si="106"/>
        <v>1</v>
      </c>
      <c r="BL1451">
        <f t="shared" si="106"/>
        <v>0</v>
      </c>
      <c r="BM1451">
        <f t="shared" si="106"/>
        <v>1</v>
      </c>
      <c r="BN1451">
        <f t="shared" si="106"/>
        <v>0</v>
      </c>
      <c r="BO1451">
        <f t="shared" si="106"/>
        <v>0</v>
      </c>
      <c r="BP1451">
        <f t="shared" si="106"/>
        <v>0</v>
      </c>
    </row>
    <row r="1452" spans="3:68" x14ac:dyDescent="0.2">
      <c r="C1452" s="150" t="str">
        <f>IFERROR(VLOOKUP(TABLA!F1452,BLIOTECAS!$C$1:$E$26,3,FALSE),"")</f>
        <v>Ciencias Sociales</v>
      </c>
      <c r="D1452" s="209">
        <v>43970.553472222222</v>
      </c>
      <c r="E1452" s="209" t="s">
        <v>396</v>
      </c>
      <c r="F1452" t="s">
        <v>97</v>
      </c>
      <c r="G1452" t="s">
        <v>305</v>
      </c>
      <c r="H1452" t="s">
        <v>397</v>
      </c>
      <c r="I1452" t="s">
        <v>318</v>
      </c>
      <c r="J1452" t="s">
        <v>97</v>
      </c>
      <c r="K1452" t="s">
        <v>309</v>
      </c>
      <c r="S1452" t="s">
        <v>26</v>
      </c>
      <c r="T1452" t="s">
        <v>270</v>
      </c>
      <c r="U1452">
        <v>4</v>
      </c>
      <c r="V1452">
        <v>2</v>
      </c>
      <c r="W1452">
        <v>3</v>
      </c>
      <c r="X1452">
        <v>1</v>
      </c>
      <c r="Y1452">
        <v>5</v>
      </c>
      <c r="Z1452">
        <v>5</v>
      </c>
      <c r="AA1452">
        <v>5</v>
      </c>
      <c r="AB1452">
        <v>3</v>
      </c>
      <c r="AC1452">
        <v>3</v>
      </c>
      <c r="AD1452">
        <v>2</v>
      </c>
      <c r="AF1452">
        <v>3</v>
      </c>
      <c r="AG1452">
        <v>5</v>
      </c>
      <c r="AH1452">
        <v>3</v>
      </c>
      <c r="AI1452">
        <v>3</v>
      </c>
      <c r="AJ1452">
        <v>5</v>
      </c>
      <c r="AK1452" t="s">
        <v>26</v>
      </c>
      <c r="AL1452">
        <v>4</v>
      </c>
      <c r="AM1452">
        <v>3</v>
      </c>
      <c r="AN1452" t="s">
        <v>354</v>
      </c>
      <c r="AV1452" s="109" t="s">
        <v>26</v>
      </c>
      <c r="AW1452" t="s">
        <v>270</v>
      </c>
      <c r="AX1452" t="s">
        <v>25</v>
      </c>
      <c r="AY1452">
        <v>5</v>
      </c>
      <c r="AZ1452" s="109">
        <v>5</v>
      </c>
      <c r="BA1452" s="191" t="s">
        <v>311</v>
      </c>
      <c r="BB1452" t="s">
        <v>304</v>
      </c>
      <c r="BC1452" t="s">
        <v>1079</v>
      </c>
      <c r="BD1452">
        <f t="shared" si="108"/>
        <v>0</v>
      </c>
      <c r="BE1452">
        <f t="shared" si="107"/>
        <v>0</v>
      </c>
      <c r="BF1452">
        <f t="shared" si="107"/>
        <v>1</v>
      </c>
      <c r="BG1452">
        <f t="shared" si="107"/>
        <v>0</v>
      </c>
      <c r="BH1452">
        <f t="shared" si="107"/>
        <v>0</v>
      </c>
      <c r="BI1452">
        <f t="shared" si="107"/>
        <v>0</v>
      </c>
      <c r="BJ1452">
        <f t="shared" si="105"/>
        <v>1</v>
      </c>
      <c r="BK1452">
        <f t="shared" si="106"/>
        <v>0</v>
      </c>
      <c r="BL1452">
        <f t="shared" si="106"/>
        <v>0</v>
      </c>
      <c r="BM1452">
        <f t="shared" si="106"/>
        <v>1</v>
      </c>
      <c r="BN1452">
        <f t="shared" si="106"/>
        <v>0</v>
      </c>
      <c r="BO1452">
        <f t="shared" si="106"/>
        <v>0</v>
      </c>
      <c r="BP1452">
        <f t="shared" si="106"/>
        <v>0</v>
      </c>
    </row>
    <row r="1453" spans="3:68" x14ac:dyDescent="0.2">
      <c r="C1453" s="150" t="str">
        <f>IFERROR(VLOOKUP(TABLA!F1453,BLIOTECAS!$C$1:$E$26,3,FALSE),"")</f>
        <v>Ciencias Experimentales</v>
      </c>
      <c r="D1453" s="209">
        <v>43970.553472222222</v>
      </c>
      <c r="E1453" s="209" t="s">
        <v>396</v>
      </c>
      <c r="F1453" t="s">
        <v>98</v>
      </c>
      <c r="G1453" t="s">
        <v>301</v>
      </c>
      <c r="H1453" t="s">
        <v>320</v>
      </c>
      <c r="I1453" t="s">
        <v>306</v>
      </c>
      <c r="J1453" t="s">
        <v>98</v>
      </c>
      <c r="K1453" t="s">
        <v>309</v>
      </c>
      <c r="L1453" t="s">
        <v>95</v>
      </c>
      <c r="M1453" t="s">
        <v>1080</v>
      </c>
      <c r="S1453" t="s">
        <v>26</v>
      </c>
      <c r="T1453" t="s">
        <v>26</v>
      </c>
      <c r="U1453">
        <v>1</v>
      </c>
      <c r="V1453">
        <v>1</v>
      </c>
      <c r="W1453">
        <v>1</v>
      </c>
      <c r="X1453">
        <v>5</v>
      </c>
      <c r="Y1453">
        <v>5</v>
      </c>
      <c r="Z1453">
        <v>5</v>
      </c>
      <c r="AA1453">
        <v>5</v>
      </c>
      <c r="AB1453">
        <v>1</v>
      </c>
      <c r="AC1453">
        <v>3</v>
      </c>
      <c r="AD1453">
        <v>5</v>
      </c>
      <c r="AF1453">
        <v>5</v>
      </c>
      <c r="AG1453">
        <v>5</v>
      </c>
      <c r="AH1453">
        <v>3</v>
      </c>
      <c r="AI1453">
        <v>2</v>
      </c>
      <c r="AJ1453">
        <v>3</v>
      </c>
      <c r="AK1453" t="s">
        <v>270</v>
      </c>
      <c r="AL1453">
        <v>1</v>
      </c>
      <c r="AM1453">
        <v>5</v>
      </c>
      <c r="AN1453" t="s">
        <v>414</v>
      </c>
      <c r="AV1453" s="109" t="s">
        <v>270</v>
      </c>
      <c r="AW1453" t="s">
        <v>26</v>
      </c>
      <c r="AY1453">
        <v>5</v>
      </c>
      <c r="AZ1453" s="109">
        <v>5</v>
      </c>
      <c r="BA1453" s="191" t="s">
        <v>303</v>
      </c>
      <c r="BB1453" t="s">
        <v>304</v>
      </c>
      <c r="BD1453">
        <f t="shared" si="108"/>
        <v>1</v>
      </c>
      <c r="BE1453">
        <f t="shared" si="107"/>
        <v>0</v>
      </c>
      <c r="BF1453">
        <f t="shared" si="107"/>
        <v>0</v>
      </c>
      <c r="BG1453">
        <f t="shared" si="107"/>
        <v>0</v>
      </c>
      <c r="BH1453">
        <f t="shared" si="107"/>
        <v>0</v>
      </c>
      <c r="BI1453">
        <f t="shared" si="107"/>
        <v>0</v>
      </c>
      <c r="BJ1453">
        <f t="shared" si="105"/>
        <v>1</v>
      </c>
      <c r="BK1453">
        <f t="shared" si="106"/>
        <v>0</v>
      </c>
      <c r="BL1453">
        <f t="shared" si="106"/>
        <v>1</v>
      </c>
      <c r="BM1453">
        <f t="shared" si="106"/>
        <v>1</v>
      </c>
      <c r="BN1453">
        <f t="shared" si="106"/>
        <v>1</v>
      </c>
      <c r="BO1453">
        <f t="shared" si="106"/>
        <v>0</v>
      </c>
      <c r="BP1453">
        <f t="shared" si="106"/>
        <v>0</v>
      </c>
    </row>
    <row r="1454" spans="3:68" x14ac:dyDescent="0.2">
      <c r="C1454" s="150" t="str">
        <f>IFERROR(VLOOKUP(TABLA!F1454,BLIOTECAS!$C$1:$E$26,3,FALSE),"")</f>
        <v>Humanidades</v>
      </c>
      <c r="D1454" s="209">
        <v>43970.553472222222</v>
      </c>
      <c r="E1454" s="209" t="s">
        <v>396</v>
      </c>
      <c r="F1454" t="s">
        <v>100</v>
      </c>
      <c r="G1454" t="s">
        <v>305</v>
      </c>
      <c r="H1454" t="s">
        <v>300</v>
      </c>
      <c r="I1454" t="s">
        <v>306</v>
      </c>
      <c r="J1454" t="s">
        <v>100</v>
      </c>
      <c r="K1454" t="s">
        <v>100</v>
      </c>
      <c r="L1454" t="s">
        <v>100</v>
      </c>
      <c r="S1454" t="s">
        <v>26</v>
      </c>
      <c r="T1454" t="s">
        <v>270</v>
      </c>
      <c r="U1454">
        <v>2</v>
      </c>
      <c r="V1454">
        <v>3</v>
      </c>
      <c r="W1454">
        <v>3</v>
      </c>
      <c r="X1454">
        <v>3</v>
      </c>
      <c r="Y1454">
        <v>4</v>
      </c>
      <c r="Z1454">
        <v>4</v>
      </c>
      <c r="AA1454">
        <v>4</v>
      </c>
      <c r="AB1454">
        <v>2</v>
      </c>
      <c r="AC1454">
        <v>3</v>
      </c>
      <c r="AD1454">
        <v>3</v>
      </c>
      <c r="AF1454">
        <v>4</v>
      </c>
      <c r="AG1454">
        <v>4</v>
      </c>
      <c r="AH1454">
        <v>4</v>
      </c>
      <c r="AI1454">
        <v>4</v>
      </c>
      <c r="AJ1454">
        <v>3</v>
      </c>
      <c r="AK1454" t="s">
        <v>26</v>
      </c>
      <c r="AL1454">
        <v>4</v>
      </c>
      <c r="AM1454">
        <v>4</v>
      </c>
      <c r="AN1454" t="s">
        <v>326</v>
      </c>
      <c r="AV1454" s="109" t="s">
        <v>270</v>
      </c>
      <c r="AW1454" t="s">
        <v>26</v>
      </c>
      <c r="AY1454">
        <v>4</v>
      </c>
      <c r="AZ1454" s="109">
        <v>4</v>
      </c>
      <c r="BA1454" s="191" t="s">
        <v>311</v>
      </c>
      <c r="BB1454" t="s">
        <v>308</v>
      </c>
      <c r="BD1454">
        <f t="shared" si="108"/>
        <v>1</v>
      </c>
      <c r="BE1454">
        <f t="shared" si="107"/>
        <v>0</v>
      </c>
      <c r="BF1454">
        <f t="shared" si="107"/>
        <v>0</v>
      </c>
      <c r="BG1454">
        <f t="shared" si="107"/>
        <v>0</v>
      </c>
      <c r="BH1454">
        <f t="shared" si="107"/>
        <v>0</v>
      </c>
      <c r="BI1454">
        <f t="shared" si="107"/>
        <v>0</v>
      </c>
      <c r="BJ1454">
        <f t="shared" si="105"/>
        <v>0</v>
      </c>
      <c r="BK1454">
        <f t="shared" si="106"/>
        <v>1</v>
      </c>
      <c r="BL1454">
        <f t="shared" si="106"/>
        <v>0</v>
      </c>
      <c r="BM1454">
        <f t="shared" si="106"/>
        <v>1</v>
      </c>
      <c r="BN1454">
        <f t="shared" si="106"/>
        <v>0</v>
      </c>
      <c r="BO1454">
        <f t="shared" si="106"/>
        <v>0</v>
      </c>
      <c r="BP1454">
        <f t="shared" si="106"/>
        <v>0</v>
      </c>
    </row>
    <row r="1455" spans="3:68" x14ac:dyDescent="0.2">
      <c r="C1455" s="150" t="str">
        <f>IFERROR(VLOOKUP(TABLA!F1455,BLIOTECAS!$C$1:$E$26,3,FALSE),"")</f>
        <v>Ciencias de la Salud</v>
      </c>
      <c r="D1455" s="209">
        <v>43970.553472222222</v>
      </c>
      <c r="E1455" s="209" t="s">
        <v>401</v>
      </c>
      <c r="F1455" t="s">
        <v>101</v>
      </c>
      <c r="G1455" t="s">
        <v>301</v>
      </c>
      <c r="H1455" t="s">
        <v>320</v>
      </c>
      <c r="I1455" t="s">
        <v>1081</v>
      </c>
      <c r="J1455" t="s">
        <v>101</v>
      </c>
      <c r="S1455" t="s">
        <v>270</v>
      </c>
      <c r="T1455" t="s">
        <v>270</v>
      </c>
      <c r="U1455">
        <v>1</v>
      </c>
      <c r="V1455">
        <v>1</v>
      </c>
      <c r="W1455">
        <v>1</v>
      </c>
      <c r="X1455">
        <v>1</v>
      </c>
      <c r="Y1455">
        <v>1</v>
      </c>
      <c r="Z1455">
        <v>1</v>
      </c>
      <c r="AA1455">
        <v>1</v>
      </c>
      <c r="AB1455">
        <v>1</v>
      </c>
      <c r="AC1455">
        <v>1</v>
      </c>
      <c r="AD1455">
        <v>1</v>
      </c>
      <c r="AF1455">
        <v>1</v>
      </c>
      <c r="AG1455">
        <v>1</v>
      </c>
      <c r="AH1455">
        <v>1</v>
      </c>
      <c r="AI1455">
        <v>1</v>
      </c>
      <c r="AJ1455">
        <v>1</v>
      </c>
      <c r="AK1455" t="s">
        <v>26</v>
      </c>
      <c r="AL1455">
        <v>1</v>
      </c>
      <c r="AM1455">
        <v>1</v>
      </c>
      <c r="AN1455" t="s">
        <v>307</v>
      </c>
      <c r="AV1455" s="109" t="s">
        <v>26</v>
      </c>
      <c r="AW1455" t="s">
        <v>26</v>
      </c>
      <c r="AY1455">
        <v>1</v>
      </c>
      <c r="AZ1455" s="109">
        <v>1</v>
      </c>
      <c r="BA1455" s="191" t="s">
        <v>331</v>
      </c>
      <c r="BB1455" t="s">
        <v>332</v>
      </c>
      <c r="BD1455">
        <f t="shared" si="108"/>
        <v>1</v>
      </c>
      <c r="BE1455">
        <f t="shared" si="107"/>
        <v>0</v>
      </c>
      <c r="BF1455">
        <f t="shared" si="107"/>
        <v>0</v>
      </c>
      <c r="BG1455">
        <f t="shared" si="107"/>
        <v>0</v>
      </c>
      <c r="BH1455">
        <f t="shared" si="107"/>
        <v>0</v>
      </c>
      <c r="BI1455">
        <f t="shared" si="107"/>
        <v>0</v>
      </c>
      <c r="BJ1455">
        <f t="shared" si="105"/>
        <v>0</v>
      </c>
      <c r="BK1455">
        <f t="shared" si="106"/>
        <v>0</v>
      </c>
      <c r="BL1455">
        <f t="shared" si="106"/>
        <v>0</v>
      </c>
      <c r="BM1455">
        <f t="shared" si="106"/>
        <v>0</v>
      </c>
      <c r="BN1455">
        <f t="shared" si="106"/>
        <v>0</v>
      </c>
      <c r="BO1455">
        <f t="shared" ref="BK1455:BP1498" si="109">IF(IFERROR(FIND(BO$1,$AN1455,1),0)&lt;&gt;0,1,0)</f>
        <v>1</v>
      </c>
      <c r="BP1455">
        <f t="shared" si="109"/>
        <v>0</v>
      </c>
    </row>
    <row r="1456" spans="3:68" x14ac:dyDescent="0.2">
      <c r="C1456" s="150" t="str">
        <f>IFERROR(VLOOKUP(TABLA!F1456,BLIOTECAS!$C$1:$E$26,3,FALSE),"")</f>
        <v>Humanidades</v>
      </c>
      <c r="D1456" s="209">
        <v>43970.552777777775</v>
      </c>
      <c r="E1456" s="209" t="s">
        <v>396</v>
      </c>
      <c r="F1456" t="s">
        <v>100</v>
      </c>
      <c r="G1456" t="s">
        <v>305</v>
      </c>
      <c r="H1456" t="s">
        <v>320</v>
      </c>
      <c r="I1456" t="s">
        <v>306</v>
      </c>
      <c r="J1456" t="s">
        <v>100</v>
      </c>
      <c r="K1456" t="s">
        <v>309</v>
      </c>
      <c r="S1456" t="s">
        <v>26</v>
      </c>
      <c r="T1456" t="s">
        <v>270</v>
      </c>
      <c r="U1456">
        <v>3</v>
      </c>
      <c r="V1456">
        <v>1</v>
      </c>
      <c r="W1456">
        <v>1</v>
      </c>
      <c r="X1456">
        <v>2</v>
      </c>
      <c r="Y1456">
        <v>5</v>
      </c>
      <c r="Z1456">
        <v>5</v>
      </c>
      <c r="AA1456">
        <v>5</v>
      </c>
      <c r="AB1456">
        <v>1</v>
      </c>
      <c r="AC1456">
        <v>3</v>
      </c>
      <c r="AD1456">
        <v>3</v>
      </c>
      <c r="AF1456">
        <v>3</v>
      </c>
      <c r="AG1456">
        <v>3</v>
      </c>
      <c r="AH1456">
        <v>3</v>
      </c>
      <c r="AI1456">
        <v>3</v>
      </c>
      <c r="AJ1456">
        <v>4</v>
      </c>
      <c r="AK1456" t="s">
        <v>26</v>
      </c>
      <c r="AL1456">
        <v>3</v>
      </c>
      <c r="AM1456">
        <v>3</v>
      </c>
      <c r="AN1456" t="s">
        <v>400</v>
      </c>
      <c r="AV1456" s="109" t="s">
        <v>270</v>
      </c>
      <c r="AW1456" t="s">
        <v>26</v>
      </c>
      <c r="AY1456">
        <v>4</v>
      </c>
      <c r="AZ1456" s="109">
        <v>4</v>
      </c>
      <c r="BA1456" s="191" t="s">
        <v>311</v>
      </c>
      <c r="BB1456" t="s">
        <v>308</v>
      </c>
      <c r="BD1456">
        <f t="shared" si="108"/>
        <v>1</v>
      </c>
      <c r="BE1456">
        <f t="shared" si="107"/>
        <v>0</v>
      </c>
      <c r="BF1456">
        <f t="shared" si="107"/>
        <v>0</v>
      </c>
      <c r="BG1456">
        <f t="shared" si="107"/>
        <v>0</v>
      </c>
      <c r="BH1456">
        <f t="shared" si="107"/>
        <v>0</v>
      </c>
      <c r="BI1456">
        <f t="shared" si="107"/>
        <v>0</v>
      </c>
      <c r="BJ1456">
        <f t="shared" si="105"/>
        <v>0</v>
      </c>
      <c r="BK1456">
        <f t="shared" si="109"/>
        <v>0</v>
      </c>
      <c r="BL1456">
        <f t="shared" si="109"/>
        <v>1</v>
      </c>
      <c r="BM1456">
        <f t="shared" si="109"/>
        <v>1</v>
      </c>
      <c r="BN1456">
        <f t="shared" si="109"/>
        <v>0</v>
      </c>
      <c r="BO1456">
        <f t="shared" si="109"/>
        <v>0</v>
      </c>
      <c r="BP1456">
        <f t="shared" si="109"/>
        <v>0</v>
      </c>
    </row>
    <row r="1457" spans="3:68" x14ac:dyDescent="0.2">
      <c r="C1457" s="150" t="str">
        <f>IFERROR(VLOOKUP(TABLA!F1457,BLIOTECAS!$C$1:$E$26,3,FALSE),"")</f>
        <v>Ciencias de la Salud</v>
      </c>
      <c r="D1457" s="209">
        <v>43970.552777777775</v>
      </c>
      <c r="E1457" s="209" t="s">
        <v>396</v>
      </c>
      <c r="F1457" t="s">
        <v>108</v>
      </c>
      <c r="G1457" t="s">
        <v>305</v>
      </c>
      <c r="H1457" t="s">
        <v>300</v>
      </c>
      <c r="I1457" t="s">
        <v>306</v>
      </c>
      <c r="J1457" t="s">
        <v>108</v>
      </c>
      <c r="K1457" t="s">
        <v>108</v>
      </c>
      <c r="L1457" t="s">
        <v>108</v>
      </c>
      <c r="S1457" t="s">
        <v>26</v>
      </c>
      <c r="T1457" t="s">
        <v>26</v>
      </c>
      <c r="U1457">
        <v>2</v>
      </c>
      <c r="V1457">
        <v>4</v>
      </c>
      <c r="W1457">
        <v>3</v>
      </c>
      <c r="X1457">
        <v>5</v>
      </c>
      <c r="Y1457">
        <v>5</v>
      </c>
      <c r="Z1457">
        <v>5</v>
      </c>
      <c r="AA1457">
        <v>5</v>
      </c>
      <c r="AB1457">
        <v>1</v>
      </c>
      <c r="AC1457">
        <v>3</v>
      </c>
      <c r="AD1457">
        <v>3</v>
      </c>
      <c r="AF1457">
        <v>2</v>
      </c>
      <c r="AG1457">
        <v>3</v>
      </c>
      <c r="AH1457">
        <v>3</v>
      </c>
      <c r="AJ1457">
        <v>2</v>
      </c>
      <c r="AK1457" t="s">
        <v>26</v>
      </c>
      <c r="AL1457">
        <v>3</v>
      </c>
      <c r="AM1457">
        <v>3</v>
      </c>
      <c r="AN1457" t="s">
        <v>428</v>
      </c>
      <c r="AV1457" s="109" t="s">
        <v>26</v>
      </c>
      <c r="AW1457" t="s">
        <v>26</v>
      </c>
      <c r="AY1457">
        <v>4</v>
      </c>
      <c r="AZ1457" s="109">
        <v>5</v>
      </c>
      <c r="BA1457" s="191" t="s">
        <v>319</v>
      </c>
      <c r="BB1457" t="s">
        <v>308</v>
      </c>
      <c r="BD1457">
        <f t="shared" si="108"/>
        <v>1</v>
      </c>
      <c r="BE1457">
        <f t="shared" si="107"/>
        <v>0</v>
      </c>
      <c r="BF1457">
        <f t="shared" si="107"/>
        <v>0</v>
      </c>
      <c r="BG1457">
        <f t="shared" si="107"/>
        <v>0</v>
      </c>
      <c r="BH1457">
        <f t="shared" si="107"/>
        <v>0</v>
      </c>
      <c r="BI1457">
        <f t="shared" si="107"/>
        <v>0</v>
      </c>
      <c r="BJ1457">
        <f t="shared" si="105"/>
        <v>0</v>
      </c>
      <c r="BK1457">
        <f t="shared" si="109"/>
        <v>1</v>
      </c>
      <c r="BL1457">
        <f t="shared" si="109"/>
        <v>1</v>
      </c>
      <c r="BM1457">
        <f t="shared" si="109"/>
        <v>1</v>
      </c>
      <c r="BN1457">
        <f t="shared" si="109"/>
        <v>0</v>
      </c>
      <c r="BO1457">
        <f t="shared" si="109"/>
        <v>0</v>
      </c>
      <c r="BP1457">
        <f t="shared" si="109"/>
        <v>0</v>
      </c>
    </row>
    <row r="1458" spans="3:68" x14ac:dyDescent="0.2">
      <c r="C1458" s="150" t="str">
        <f>IFERROR(VLOOKUP(TABLA!F1458,BLIOTECAS!$C$1:$E$26,3,FALSE),"")</f>
        <v>Humanidades</v>
      </c>
      <c r="D1458" s="209">
        <v>43970.552777777775</v>
      </c>
      <c r="E1458" s="209" t="s">
        <v>396</v>
      </c>
      <c r="F1458" t="s">
        <v>104</v>
      </c>
      <c r="G1458" t="s">
        <v>305</v>
      </c>
      <c r="H1458" t="s">
        <v>301</v>
      </c>
      <c r="I1458" t="s">
        <v>318</v>
      </c>
      <c r="J1458" t="s">
        <v>104</v>
      </c>
      <c r="K1458" t="s">
        <v>309</v>
      </c>
      <c r="L1458" t="s">
        <v>310</v>
      </c>
      <c r="S1458" t="s">
        <v>26</v>
      </c>
      <c r="T1458" t="s">
        <v>270</v>
      </c>
      <c r="U1458">
        <v>4</v>
      </c>
      <c r="V1458">
        <v>2</v>
      </c>
      <c r="W1458">
        <v>5</v>
      </c>
      <c r="X1458">
        <v>3</v>
      </c>
      <c r="Y1458">
        <v>5</v>
      </c>
      <c r="Z1458">
        <v>5</v>
      </c>
      <c r="AA1458">
        <v>5</v>
      </c>
      <c r="AB1458">
        <v>4</v>
      </c>
      <c r="AC1458">
        <v>4</v>
      </c>
      <c r="AD1458">
        <v>4</v>
      </c>
      <c r="AF1458">
        <v>4</v>
      </c>
      <c r="AG1458">
        <v>4</v>
      </c>
      <c r="AH1458">
        <v>5</v>
      </c>
      <c r="AI1458">
        <v>4</v>
      </c>
      <c r="AJ1458">
        <v>3</v>
      </c>
      <c r="AK1458" t="s">
        <v>26</v>
      </c>
      <c r="AL1458">
        <v>4</v>
      </c>
      <c r="AM1458">
        <v>4</v>
      </c>
      <c r="AN1458" t="s">
        <v>408</v>
      </c>
      <c r="AV1458" s="109" t="s">
        <v>26</v>
      </c>
      <c r="AW1458" t="s">
        <v>26</v>
      </c>
      <c r="AY1458">
        <v>4</v>
      </c>
      <c r="AZ1458" s="109">
        <v>4</v>
      </c>
      <c r="BA1458" s="191" t="s">
        <v>311</v>
      </c>
      <c r="BB1458" t="s">
        <v>308</v>
      </c>
      <c r="BD1458">
        <f t="shared" si="108"/>
        <v>0</v>
      </c>
      <c r="BE1458">
        <f t="shared" si="107"/>
        <v>0</v>
      </c>
      <c r="BF1458">
        <f t="shared" si="107"/>
        <v>1</v>
      </c>
      <c r="BG1458">
        <f t="shared" si="107"/>
        <v>0</v>
      </c>
      <c r="BH1458">
        <f t="shared" si="107"/>
        <v>0</v>
      </c>
      <c r="BI1458">
        <f t="shared" si="107"/>
        <v>0</v>
      </c>
      <c r="BJ1458">
        <f t="shared" si="105"/>
        <v>1</v>
      </c>
      <c r="BK1458">
        <f t="shared" si="109"/>
        <v>0</v>
      </c>
      <c r="BL1458">
        <f t="shared" si="109"/>
        <v>1</v>
      </c>
      <c r="BM1458">
        <f t="shared" si="109"/>
        <v>1</v>
      </c>
      <c r="BN1458">
        <f t="shared" si="109"/>
        <v>0</v>
      </c>
      <c r="BO1458">
        <f t="shared" si="109"/>
        <v>0</v>
      </c>
      <c r="BP1458">
        <f t="shared" si="109"/>
        <v>0</v>
      </c>
    </row>
    <row r="1459" spans="3:68" x14ac:dyDescent="0.2">
      <c r="C1459" s="150" t="str">
        <f>IFERROR(VLOOKUP(TABLA!F1459,BLIOTECAS!$C$1:$E$26,3,FALSE),"")</f>
        <v>Ciencias de la Salud</v>
      </c>
      <c r="D1459" s="209">
        <v>43970.552777777775</v>
      </c>
      <c r="E1459" s="209" t="s">
        <v>396</v>
      </c>
      <c r="F1459" t="s">
        <v>101</v>
      </c>
      <c r="G1459" t="s">
        <v>305</v>
      </c>
      <c r="H1459" t="s">
        <v>300</v>
      </c>
      <c r="I1459" t="s">
        <v>306</v>
      </c>
      <c r="J1459" t="s">
        <v>101</v>
      </c>
      <c r="K1459" t="s">
        <v>106</v>
      </c>
      <c r="L1459" t="s">
        <v>107</v>
      </c>
      <c r="S1459" t="s">
        <v>26</v>
      </c>
      <c r="T1459" t="s">
        <v>270</v>
      </c>
      <c r="U1459">
        <v>3</v>
      </c>
      <c r="V1459">
        <v>1</v>
      </c>
      <c r="W1459">
        <v>3</v>
      </c>
      <c r="X1459">
        <v>2</v>
      </c>
      <c r="Y1459">
        <v>4</v>
      </c>
      <c r="Z1459">
        <v>3</v>
      </c>
      <c r="AA1459">
        <v>5</v>
      </c>
      <c r="AB1459">
        <v>2</v>
      </c>
      <c r="AC1459">
        <v>3</v>
      </c>
      <c r="AD1459">
        <v>3</v>
      </c>
      <c r="AF1459">
        <v>4</v>
      </c>
      <c r="AG1459">
        <v>3</v>
      </c>
      <c r="AH1459">
        <v>3</v>
      </c>
      <c r="AI1459">
        <v>3</v>
      </c>
      <c r="AJ1459">
        <v>2</v>
      </c>
      <c r="AK1459" t="s">
        <v>26</v>
      </c>
      <c r="AL1459">
        <v>3</v>
      </c>
      <c r="AM1459">
        <v>3</v>
      </c>
      <c r="AN1459" t="s">
        <v>408</v>
      </c>
      <c r="AV1459" s="109" t="s">
        <v>26</v>
      </c>
      <c r="AW1459" t="s">
        <v>26</v>
      </c>
      <c r="AY1459">
        <v>4</v>
      </c>
      <c r="AZ1459" s="109">
        <v>4</v>
      </c>
      <c r="BA1459" s="191" t="s">
        <v>311</v>
      </c>
      <c r="BB1459" t="s">
        <v>317</v>
      </c>
      <c r="BD1459">
        <f t="shared" si="108"/>
        <v>1</v>
      </c>
      <c r="BE1459">
        <f t="shared" si="107"/>
        <v>0</v>
      </c>
      <c r="BF1459">
        <f t="shared" si="107"/>
        <v>0</v>
      </c>
      <c r="BG1459">
        <f t="shared" si="107"/>
        <v>0</v>
      </c>
      <c r="BH1459">
        <f t="shared" si="107"/>
        <v>0</v>
      </c>
      <c r="BI1459">
        <f t="shared" si="107"/>
        <v>0</v>
      </c>
      <c r="BJ1459">
        <f t="shared" si="105"/>
        <v>1</v>
      </c>
      <c r="BK1459">
        <f t="shared" si="109"/>
        <v>0</v>
      </c>
      <c r="BL1459">
        <f t="shared" si="109"/>
        <v>1</v>
      </c>
      <c r="BM1459">
        <f t="shared" si="109"/>
        <v>1</v>
      </c>
      <c r="BN1459">
        <f t="shared" si="109"/>
        <v>0</v>
      </c>
      <c r="BO1459">
        <f t="shared" si="109"/>
        <v>0</v>
      </c>
      <c r="BP1459">
        <f t="shared" si="109"/>
        <v>0</v>
      </c>
    </row>
    <row r="1460" spans="3:68" x14ac:dyDescent="0.2">
      <c r="C1460" s="150" t="str">
        <f>IFERROR(VLOOKUP(TABLA!F1460,BLIOTECAS!$C$1:$E$26,3,FALSE),"")</f>
        <v>Ciencias Sociales</v>
      </c>
      <c r="D1460" s="209">
        <v>43970.552777777775</v>
      </c>
      <c r="E1460" s="209" t="s">
        <v>396</v>
      </c>
      <c r="F1460" t="s">
        <v>221</v>
      </c>
      <c r="G1460" t="s">
        <v>300</v>
      </c>
      <c r="H1460" t="s">
        <v>300</v>
      </c>
      <c r="I1460" t="s">
        <v>315</v>
      </c>
      <c r="J1460" t="s">
        <v>221</v>
      </c>
      <c r="K1460" t="s">
        <v>322</v>
      </c>
      <c r="M1460" t="s">
        <v>268</v>
      </c>
      <c r="S1460" t="s">
        <v>26</v>
      </c>
      <c r="T1460" t="s">
        <v>26</v>
      </c>
      <c r="U1460">
        <v>4</v>
      </c>
      <c r="V1460">
        <v>4</v>
      </c>
      <c r="W1460">
        <v>4</v>
      </c>
      <c r="X1460">
        <v>5</v>
      </c>
      <c r="Y1460">
        <v>5</v>
      </c>
      <c r="Z1460">
        <v>5</v>
      </c>
      <c r="AA1460">
        <v>5</v>
      </c>
      <c r="AB1460">
        <v>3</v>
      </c>
      <c r="AC1460">
        <v>5</v>
      </c>
      <c r="AD1460">
        <v>5</v>
      </c>
      <c r="AF1460">
        <v>5</v>
      </c>
      <c r="AG1460">
        <v>5</v>
      </c>
      <c r="AH1460">
        <v>5</v>
      </c>
      <c r="AI1460">
        <v>5</v>
      </c>
      <c r="AJ1460">
        <v>5</v>
      </c>
      <c r="AK1460" t="s">
        <v>26</v>
      </c>
      <c r="AL1460">
        <v>4</v>
      </c>
      <c r="AM1460">
        <v>4</v>
      </c>
      <c r="AN1460" t="s">
        <v>502</v>
      </c>
      <c r="AV1460" s="109" t="s">
        <v>26</v>
      </c>
      <c r="AW1460" t="s">
        <v>26</v>
      </c>
      <c r="AY1460">
        <v>5</v>
      </c>
      <c r="AZ1460" s="109">
        <v>5</v>
      </c>
      <c r="BA1460" s="191" t="s">
        <v>311</v>
      </c>
      <c r="BB1460" t="s">
        <v>308</v>
      </c>
      <c r="BD1460">
        <f t="shared" si="108"/>
        <v>0</v>
      </c>
      <c r="BE1460">
        <f t="shared" si="107"/>
        <v>1</v>
      </c>
      <c r="BF1460">
        <f t="shared" si="107"/>
        <v>0</v>
      </c>
      <c r="BG1460">
        <f t="shared" si="107"/>
        <v>0</v>
      </c>
      <c r="BH1460">
        <f t="shared" si="107"/>
        <v>0</v>
      </c>
      <c r="BI1460">
        <f t="shared" si="107"/>
        <v>0</v>
      </c>
      <c r="BJ1460">
        <f t="shared" si="105"/>
        <v>0</v>
      </c>
      <c r="BK1460">
        <f t="shared" si="109"/>
        <v>1</v>
      </c>
      <c r="BL1460">
        <f t="shared" si="109"/>
        <v>1</v>
      </c>
      <c r="BM1460">
        <f t="shared" si="109"/>
        <v>0</v>
      </c>
      <c r="BN1460">
        <f t="shared" si="109"/>
        <v>1</v>
      </c>
      <c r="BO1460">
        <f t="shared" si="109"/>
        <v>0</v>
      </c>
      <c r="BP1460">
        <f t="shared" si="109"/>
        <v>0</v>
      </c>
    </row>
    <row r="1461" spans="3:68" x14ac:dyDescent="0.2">
      <c r="C1461" s="150" t="str">
        <f>IFERROR(VLOOKUP(TABLA!F1461,BLIOTECAS!$C$1:$E$26,3,FALSE),"")</f>
        <v>Humanidades</v>
      </c>
      <c r="D1461" s="209">
        <v>43970.552777777775</v>
      </c>
      <c r="E1461" s="209" t="s">
        <v>396</v>
      </c>
      <c r="F1461" t="s">
        <v>104</v>
      </c>
      <c r="G1461" t="s">
        <v>301</v>
      </c>
      <c r="H1461" t="s">
        <v>301</v>
      </c>
      <c r="I1461" t="s">
        <v>327</v>
      </c>
      <c r="J1461" t="s">
        <v>104</v>
      </c>
      <c r="K1461" t="s">
        <v>89</v>
      </c>
      <c r="L1461" t="s">
        <v>103</v>
      </c>
      <c r="S1461" t="s">
        <v>270</v>
      </c>
      <c r="T1461" t="s">
        <v>270</v>
      </c>
      <c r="U1461">
        <v>5</v>
      </c>
      <c r="V1461">
        <v>5</v>
      </c>
      <c r="W1461">
        <v>3</v>
      </c>
      <c r="X1461">
        <v>2</v>
      </c>
      <c r="Y1461">
        <v>4</v>
      </c>
      <c r="Z1461">
        <v>5</v>
      </c>
      <c r="AA1461">
        <v>3</v>
      </c>
      <c r="AB1461">
        <v>4</v>
      </c>
      <c r="AC1461">
        <v>5</v>
      </c>
      <c r="AD1461">
        <v>5</v>
      </c>
      <c r="AF1461">
        <v>4</v>
      </c>
      <c r="AG1461">
        <v>5</v>
      </c>
      <c r="AH1461">
        <v>3</v>
      </c>
      <c r="AI1461">
        <v>4</v>
      </c>
      <c r="AJ1461">
        <v>2</v>
      </c>
      <c r="AK1461" t="s">
        <v>26</v>
      </c>
      <c r="AL1461">
        <v>3</v>
      </c>
      <c r="AM1461">
        <v>4</v>
      </c>
      <c r="AN1461" t="s">
        <v>483</v>
      </c>
      <c r="AV1461" s="109" t="s">
        <v>270</v>
      </c>
      <c r="AW1461" t="s">
        <v>270</v>
      </c>
      <c r="AX1461" t="s">
        <v>328</v>
      </c>
      <c r="AY1461">
        <v>5</v>
      </c>
      <c r="AZ1461" s="109">
        <v>5</v>
      </c>
      <c r="BA1461" s="191" t="s">
        <v>311</v>
      </c>
      <c r="BB1461" t="s">
        <v>317</v>
      </c>
      <c r="BD1461">
        <f t="shared" si="108"/>
        <v>1</v>
      </c>
      <c r="BE1461">
        <f t="shared" si="107"/>
        <v>0</v>
      </c>
      <c r="BF1461">
        <f t="shared" si="107"/>
        <v>1</v>
      </c>
      <c r="BG1461">
        <f t="shared" si="107"/>
        <v>0</v>
      </c>
      <c r="BH1461">
        <f t="shared" si="107"/>
        <v>0</v>
      </c>
      <c r="BI1461">
        <f t="shared" si="107"/>
        <v>0</v>
      </c>
      <c r="BJ1461">
        <f t="shared" si="105"/>
        <v>1</v>
      </c>
      <c r="BK1461">
        <f t="shared" si="109"/>
        <v>0</v>
      </c>
      <c r="BL1461">
        <f t="shared" si="109"/>
        <v>1</v>
      </c>
      <c r="BM1461">
        <f t="shared" si="109"/>
        <v>0</v>
      </c>
      <c r="BN1461">
        <f t="shared" si="109"/>
        <v>0</v>
      </c>
      <c r="BO1461">
        <f t="shared" si="109"/>
        <v>0</v>
      </c>
      <c r="BP1461">
        <f t="shared" si="109"/>
        <v>0</v>
      </c>
    </row>
    <row r="1462" spans="3:68" x14ac:dyDescent="0.2">
      <c r="C1462" s="150" t="str">
        <f>IFERROR(VLOOKUP(TABLA!F1462,BLIOTECAS!$C$1:$E$26,3,FALSE),"")</f>
        <v>Ciencias Sociales</v>
      </c>
      <c r="D1462" s="209">
        <v>43970.552777777775</v>
      </c>
      <c r="E1462" s="209" t="s">
        <v>396</v>
      </c>
      <c r="F1462" t="s">
        <v>92</v>
      </c>
      <c r="G1462" t="s">
        <v>300</v>
      </c>
      <c r="H1462" t="s">
        <v>300</v>
      </c>
      <c r="I1462" t="s">
        <v>327</v>
      </c>
      <c r="J1462" t="s">
        <v>92</v>
      </c>
      <c r="K1462" t="s">
        <v>309</v>
      </c>
      <c r="S1462" t="s">
        <v>270</v>
      </c>
      <c r="T1462" t="s">
        <v>270</v>
      </c>
      <c r="U1462">
        <v>4</v>
      </c>
      <c r="V1462">
        <v>3</v>
      </c>
      <c r="W1462">
        <v>3</v>
      </c>
      <c r="X1462">
        <v>1</v>
      </c>
      <c r="Y1462">
        <v>5</v>
      </c>
      <c r="Z1462">
        <v>3</v>
      </c>
      <c r="AA1462">
        <v>5</v>
      </c>
      <c r="AB1462">
        <v>2</v>
      </c>
      <c r="AC1462">
        <v>3</v>
      </c>
      <c r="AD1462">
        <v>3</v>
      </c>
      <c r="AF1462">
        <v>4</v>
      </c>
      <c r="AG1462">
        <v>4</v>
      </c>
      <c r="AH1462">
        <v>3</v>
      </c>
      <c r="AI1462">
        <v>3</v>
      </c>
      <c r="AJ1462">
        <v>3</v>
      </c>
      <c r="AK1462" t="s">
        <v>26</v>
      </c>
      <c r="AL1462">
        <v>4</v>
      </c>
      <c r="AM1462">
        <v>3</v>
      </c>
      <c r="AN1462" t="s">
        <v>408</v>
      </c>
      <c r="AV1462" s="109" t="s">
        <v>26</v>
      </c>
      <c r="AW1462" t="s">
        <v>26</v>
      </c>
      <c r="AY1462">
        <v>4</v>
      </c>
      <c r="AZ1462" s="109">
        <v>5</v>
      </c>
      <c r="BA1462" s="191" t="s">
        <v>311</v>
      </c>
      <c r="BB1462" t="s">
        <v>317</v>
      </c>
      <c r="BC1462" t="s">
        <v>1082</v>
      </c>
      <c r="BD1462">
        <f t="shared" si="108"/>
        <v>1</v>
      </c>
      <c r="BE1462">
        <f t="shared" si="107"/>
        <v>0</v>
      </c>
      <c r="BF1462">
        <f t="shared" si="107"/>
        <v>1</v>
      </c>
      <c r="BG1462">
        <f t="shared" si="107"/>
        <v>0</v>
      </c>
      <c r="BH1462">
        <f t="shared" si="107"/>
        <v>0</v>
      </c>
      <c r="BI1462">
        <f t="shared" si="107"/>
        <v>0</v>
      </c>
      <c r="BJ1462">
        <f t="shared" ref="BJ1462:BJ1525" si="110">IF(IFERROR(FIND(BJ$1,$AN1462,1),0)&lt;&gt;0,1,0)</f>
        <v>1</v>
      </c>
      <c r="BK1462">
        <f t="shared" si="109"/>
        <v>0</v>
      </c>
      <c r="BL1462">
        <f t="shared" si="109"/>
        <v>1</v>
      </c>
      <c r="BM1462">
        <f t="shared" si="109"/>
        <v>1</v>
      </c>
      <c r="BN1462">
        <f t="shared" si="109"/>
        <v>0</v>
      </c>
      <c r="BO1462">
        <f t="shared" si="109"/>
        <v>0</v>
      </c>
      <c r="BP1462">
        <f t="shared" si="109"/>
        <v>0</v>
      </c>
    </row>
    <row r="1463" spans="3:68" x14ac:dyDescent="0.2">
      <c r="C1463" s="150" t="str">
        <f>IFERROR(VLOOKUP(TABLA!F1463,BLIOTECAS!$C$1:$E$26,3,FALSE),"")</f>
        <v>Humanidades</v>
      </c>
      <c r="D1463" s="209">
        <v>43970.552083333336</v>
      </c>
      <c r="E1463" s="209" t="s">
        <v>401</v>
      </c>
      <c r="F1463" t="s">
        <v>102</v>
      </c>
      <c r="G1463" t="s">
        <v>305</v>
      </c>
      <c r="H1463" t="s">
        <v>301</v>
      </c>
      <c r="I1463" t="s">
        <v>318</v>
      </c>
      <c r="J1463" t="s">
        <v>310</v>
      </c>
      <c r="K1463" t="s">
        <v>309</v>
      </c>
      <c r="S1463" t="s">
        <v>270</v>
      </c>
      <c r="T1463" t="s">
        <v>270</v>
      </c>
      <c r="U1463">
        <v>4</v>
      </c>
      <c r="V1463">
        <v>2</v>
      </c>
      <c r="W1463">
        <v>2</v>
      </c>
      <c r="X1463">
        <v>3</v>
      </c>
      <c r="Y1463">
        <v>1</v>
      </c>
      <c r="Z1463">
        <v>3</v>
      </c>
      <c r="AA1463">
        <v>1</v>
      </c>
      <c r="AB1463">
        <v>4</v>
      </c>
      <c r="AC1463">
        <v>3</v>
      </c>
      <c r="AD1463">
        <v>5</v>
      </c>
      <c r="AF1463">
        <v>4</v>
      </c>
      <c r="AG1463">
        <v>4</v>
      </c>
      <c r="AH1463">
        <v>4</v>
      </c>
      <c r="AI1463">
        <v>1</v>
      </c>
      <c r="AJ1463">
        <v>4</v>
      </c>
      <c r="AK1463" t="s">
        <v>270</v>
      </c>
      <c r="AL1463">
        <v>3</v>
      </c>
      <c r="AM1463">
        <v>1</v>
      </c>
      <c r="AN1463" t="s">
        <v>354</v>
      </c>
      <c r="AV1463" s="109" t="s">
        <v>270</v>
      </c>
      <c r="AW1463" t="s">
        <v>270</v>
      </c>
      <c r="AX1463" t="s">
        <v>313</v>
      </c>
      <c r="AY1463">
        <v>5</v>
      </c>
      <c r="AZ1463" s="109">
        <v>5</v>
      </c>
      <c r="BA1463" s="191" t="s">
        <v>303</v>
      </c>
      <c r="BB1463" t="s">
        <v>317</v>
      </c>
      <c r="BC1463" t="s">
        <v>1083</v>
      </c>
      <c r="BD1463">
        <f t="shared" si="108"/>
        <v>0</v>
      </c>
      <c r="BE1463">
        <f t="shared" si="107"/>
        <v>0</v>
      </c>
      <c r="BF1463">
        <f t="shared" si="107"/>
        <v>1</v>
      </c>
      <c r="BG1463">
        <f t="shared" si="107"/>
        <v>0</v>
      </c>
      <c r="BH1463">
        <f t="shared" si="107"/>
        <v>0</v>
      </c>
      <c r="BI1463">
        <f t="shared" si="107"/>
        <v>0</v>
      </c>
      <c r="BJ1463">
        <f t="shared" si="110"/>
        <v>1</v>
      </c>
      <c r="BK1463">
        <f t="shared" si="109"/>
        <v>0</v>
      </c>
      <c r="BL1463">
        <f t="shared" si="109"/>
        <v>0</v>
      </c>
      <c r="BM1463">
        <f t="shared" si="109"/>
        <v>1</v>
      </c>
      <c r="BN1463">
        <f t="shared" si="109"/>
        <v>0</v>
      </c>
      <c r="BO1463">
        <f t="shared" si="109"/>
        <v>0</v>
      </c>
      <c r="BP1463">
        <f t="shared" si="109"/>
        <v>0</v>
      </c>
    </row>
    <row r="1464" spans="3:68" x14ac:dyDescent="0.2">
      <c r="C1464" s="150" t="str">
        <f>IFERROR(VLOOKUP(TABLA!F1464,BLIOTECAS!$C$1:$E$26,3,FALSE),"")</f>
        <v>Ciencias de la Salud</v>
      </c>
      <c r="D1464" s="209">
        <v>43970.552083333336</v>
      </c>
      <c r="E1464" s="209" t="s">
        <v>396</v>
      </c>
      <c r="F1464" t="s">
        <v>101</v>
      </c>
      <c r="G1464" t="s">
        <v>300</v>
      </c>
      <c r="H1464" t="s">
        <v>300</v>
      </c>
      <c r="I1464" t="s">
        <v>315</v>
      </c>
      <c r="J1464" t="s">
        <v>309</v>
      </c>
      <c r="K1464" t="s">
        <v>106</v>
      </c>
      <c r="L1464" t="s">
        <v>101</v>
      </c>
      <c r="S1464" t="s">
        <v>26</v>
      </c>
      <c r="T1464" t="s">
        <v>270</v>
      </c>
      <c r="U1464">
        <v>1</v>
      </c>
      <c r="V1464">
        <v>1</v>
      </c>
      <c r="W1464">
        <v>3</v>
      </c>
      <c r="X1464">
        <v>1</v>
      </c>
      <c r="Y1464">
        <v>5</v>
      </c>
      <c r="Z1464">
        <v>1</v>
      </c>
      <c r="AA1464">
        <v>5</v>
      </c>
      <c r="AB1464">
        <v>1</v>
      </c>
      <c r="AC1464">
        <v>5</v>
      </c>
      <c r="AD1464">
        <v>4</v>
      </c>
      <c r="AF1464">
        <v>4</v>
      </c>
      <c r="AG1464">
        <v>3</v>
      </c>
      <c r="AH1464">
        <v>4</v>
      </c>
      <c r="AI1464">
        <v>3</v>
      </c>
      <c r="AJ1464">
        <v>4</v>
      </c>
      <c r="AK1464" t="s">
        <v>26</v>
      </c>
      <c r="AL1464">
        <v>4</v>
      </c>
      <c r="AM1464">
        <v>4</v>
      </c>
      <c r="AN1464" t="s">
        <v>408</v>
      </c>
      <c r="AV1464" s="109" t="s">
        <v>26</v>
      </c>
      <c r="AW1464" t="s">
        <v>26</v>
      </c>
      <c r="AY1464">
        <v>4</v>
      </c>
      <c r="AZ1464" s="109">
        <v>3</v>
      </c>
      <c r="BA1464" s="191" t="s">
        <v>311</v>
      </c>
      <c r="BB1464" t="s">
        <v>308</v>
      </c>
      <c r="BD1464">
        <f t="shared" si="108"/>
        <v>0</v>
      </c>
      <c r="BE1464">
        <f t="shared" si="107"/>
        <v>1</v>
      </c>
      <c r="BF1464">
        <f t="shared" si="107"/>
        <v>0</v>
      </c>
      <c r="BG1464">
        <f t="shared" si="107"/>
        <v>0</v>
      </c>
      <c r="BH1464">
        <f t="shared" si="107"/>
        <v>0</v>
      </c>
      <c r="BI1464">
        <f t="shared" si="107"/>
        <v>0</v>
      </c>
      <c r="BJ1464">
        <f t="shared" si="110"/>
        <v>1</v>
      </c>
      <c r="BK1464">
        <f t="shared" si="109"/>
        <v>0</v>
      </c>
      <c r="BL1464">
        <f t="shared" si="109"/>
        <v>1</v>
      </c>
      <c r="BM1464">
        <f t="shared" si="109"/>
        <v>1</v>
      </c>
      <c r="BN1464">
        <f t="shared" si="109"/>
        <v>0</v>
      </c>
      <c r="BO1464">
        <f t="shared" si="109"/>
        <v>0</v>
      </c>
      <c r="BP1464">
        <f t="shared" si="109"/>
        <v>0</v>
      </c>
    </row>
    <row r="1465" spans="3:68" x14ac:dyDescent="0.2">
      <c r="C1465" s="150" t="str">
        <f>IFERROR(VLOOKUP(TABLA!F1465,BLIOTECAS!$C$1:$E$26,3,FALSE),"")</f>
        <v>Ciencias de la Salud</v>
      </c>
      <c r="D1465" s="209">
        <v>43970.552083333336</v>
      </c>
      <c r="E1465" s="209" t="s">
        <v>396</v>
      </c>
      <c r="F1465" t="s">
        <v>108</v>
      </c>
      <c r="G1465" t="s">
        <v>301</v>
      </c>
      <c r="H1465" t="s">
        <v>305</v>
      </c>
      <c r="I1465" t="s">
        <v>526</v>
      </c>
      <c r="J1465" t="s">
        <v>108</v>
      </c>
      <c r="S1465" t="s">
        <v>26</v>
      </c>
      <c r="T1465" t="s">
        <v>270</v>
      </c>
      <c r="U1465">
        <v>5</v>
      </c>
      <c r="V1465">
        <v>1</v>
      </c>
      <c r="W1465">
        <v>1</v>
      </c>
      <c r="X1465">
        <v>5</v>
      </c>
      <c r="Y1465">
        <v>5</v>
      </c>
      <c r="Z1465">
        <v>5</v>
      </c>
      <c r="AA1465">
        <v>5</v>
      </c>
      <c r="AB1465">
        <v>5</v>
      </c>
      <c r="AC1465">
        <v>1</v>
      </c>
      <c r="AD1465">
        <v>1</v>
      </c>
      <c r="AF1465">
        <v>1</v>
      </c>
      <c r="AG1465">
        <v>1</v>
      </c>
      <c r="AH1465">
        <v>1</v>
      </c>
      <c r="AI1465">
        <v>1</v>
      </c>
      <c r="AJ1465">
        <v>5</v>
      </c>
      <c r="AK1465" t="s">
        <v>26</v>
      </c>
      <c r="AL1465">
        <v>3</v>
      </c>
      <c r="AM1465">
        <v>1</v>
      </c>
      <c r="AN1465" t="s">
        <v>414</v>
      </c>
      <c r="AV1465" s="109" t="s">
        <v>270</v>
      </c>
      <c r="AW1465" t="s">
        <v>26</v>
      </c>
      <c r="AY1465">
        <v>1</v>
      </c>
      <c r="AZ1465" s="109">
        <v>1</v>
      </c>
      <c r="BA1465" s="191" t="s">
        <v>331</v>
      </c>
      <c r="BB1465" t="s">
        <v>332</v>
      </c>
      <c r="BD1465">
        <f t="shared" si="108"/>
        <v>0</v>
      </c>
      <c r="BE1465">
        <f t="shared" si="107"/>
        <v>1</v>
      </c>
      <c r="BF1465">
        <f t="shared" si="107"/>
        <v>0</v>
      </c>
      <c r="BG1465">
        <f t="shared" si="107"/>
        <v>0</v>
      </c>
      <c r="BH1465">
        <f t="shared" si="107"/>
        <v>1</v>
      </c>
      <c r="BI1465">
        <f t="shared" si="107"/>
        <v>0</v>
      </c>
      <c r="BJ1465">
        <f t="shared" si="110"/>
        <v>1</v>
      </c>
      <c r="BK1465">
        <f t="shared" si="109"/>
        <v>0</v>
      </c>
      <c r="BL1465">
        <f t="shared" si="109"/>
        <v>1</v>
      </c>
      <c r="BM1465">
        <f t="shared" si="109"/>
        <v>1</v>
      </c>
      <c r="BN1465">
        <f t="shared" si="109"/>
        <v>1</v>
      </c>
      <c r="BO1465">
        <f t="shared" si="109"/>
        <v>0</v>
      </c>
      <c r="BP1465">
        <f t="shared" si="109"/>
        <v>0</v>
      </c>
    </row>
    <row r="1466" spans="3:68" x14ac:dyDescent="0.2">
      <c r="C1466" s="150" t="str">
        <f>IFERROR(VLOOKUP(TABLA!F1466,BLIOTECAS!$C$1:$E$26,3,FALSE),"")</f>
        <v>Ciencias Experimentales</v>
      </c>
      <c r="D1466" s="209">
        <v>43970.552083333336</v>
      </c>
      <c r="E1466" s="209" t="s">
        <v>396</v>
      </c>
      <c r="F1466" t="s">
        <v>105</v>
      </c>
      <c r="G1466" t="s">
        <v>305</v>
      </c>
      <c r="H1466" t="s">
        <v>320</v>
      </c>
      <c r="I1466" t="s">
        <v>306</v>
      </c>
      <c r="J1466" t="s">
        <v>105</v>
      </c>
      <c r="K1466" t="s">
        <v>309</v>
      </c>
      <c r="S1466" t="s">
        <v>26</v>
      </c>
      <c r="T1466" t="s">
        <v>26</v>
      </c>
      <c r="U1466">
        <v>1</v>
      </c>
      <c r="V1466">
        <v>1</v>
      </c>
      <c r="W1466">
        <v>2</v>
      </c>
      <c r="X1466">
        <v>1</v>
      </c>
      <c r="Y1466">
        <v>5</v>
      </c>
      <c r="Z1466">
        <v>5</v>
      </c>
      <c r="AA1466">
        <v>5</v>
      </c>
      <c r="AB1466">
        <v>1</v>
      </c>
      <c r="AC1466">
        <v>5</v>
      </c>
      <c r="AD1466">
        <v>5</v>
      </c>
      <c r="AF1466">
        <v>5</v>
      </c>
      <c r="AG1466">
        <v>5</v>
      </c>
      <c r="AH1466">
        <v>3</v>
      </c>
      <c r="AI1466">
        <v>5</v>
      </c>
      <c r="AJ1466">
        <v>5</v>
      </c>
      <c r="AK1466" t="s">
        <v>26</v>
      </c>
      <c r="AL1466">
        <v>5</v>
      </c>
      <c r="AM1466">
        <v>3</v>
      </c>
      <c r="AN1466" t="s">
        <v>408</v>
      </c>
      <c r="AV1466" s="109" t="s">
        <v>26</v>
      </c>
      <c r="AW1466" t="s">
        <v>26</v>
      </c>
      <c r="AY1466">
        <v>5</v>
      </c>
      <c r="AZ1466" s="109">
        <v>5</v>
      </c>
      <c r="BA1466" s="191" t="s">
        <v>303</v>
      </c>
      <c r="BB1466" t="s">
        <v>304</v>
      </c>
      <c r="BC1466" t="s">
        <v>1084</v>
      </c>
      <c r="BD1466">
        <f t="shared" si="108"/>
        <v>1</v>
      </c>
      <c r="BE1466">
        <f t="shared" si="107"/>
        <v>0</v>
      </c>
      <c r="BF1466">
        <f t="shared" si="107"/>
        <v>0</v>
      </c>
      <c r="BG1466">
        <f t="shared" si="107"/>
        <v>0</v>
      </c>
      <c r="BH1466">
        <f t="shared" si="107"/>
        <v>0</v>
      </c>
      <c r="BI1466">
        <f t="shared" si="107"/>
        <v>0</v>
      </c>
      <c r="BJ1466">
        <f t="shared" si="110"/>
        <v>1</v>
      </c>
      <c r="BK1466">
        <f t="shared" si="109"/>
        <v>0</v>
      </c>
      <c r="BL1466">
        <f t="shared" si="109"/>
        <v>1</v>
      </c>
      <c r="BM1466">
        <f t="shared" si="109"/>
        <v>1</v>
      </c>
      <c r="BN1466">
        <f t="shared" si="109"/>
        <v>0</v>
      </c>
      <c r="BO1466">
        <f t="shared" si="109"/>
        <v>0</v>
      </c>
      <c r="BP1466">
        <f t="shared" si="109"/>
        <v>0</v>
      </c>
    </row>
    <row r="1467" spans="3:68" x14ac:dyDescent="0.2">
      <c r="C1467" s="150" t="str">
        <f>IFERROR(VLOOKUP(TABLA!F1467,BLIOTECAS!$C$1:$E$26,3,FALSE),"")</f>
        <v>Ciencias Sociales</v>
      </c>
      <c r="D1467" s="209">
        <v>43970.552083333336</v>
      </c>
      <c r="E1467" s="209" t="s">
        <v>396</v>
      </c>
      <c r="F1467" t="s">
        <v>221</v>
      </c>
      <c r="G1467" t="s">
        <v>300</v>
      </c>
      <c r="H1467" t="s">
        <v>300</v>
      </c>
      <c r="I1467" t="s">
        <v>306</v>
      </c>
      <c r="J1467" t="s">
        <v>221</v>
      </c>
      <c r="K1467" t="s">
        <v>309</v>
      </c>
      <c r="S1467" t="s">
        <v>26</v>
      </c>
      <c r="T1467" t="s">
        <v>270</v>
      </c>
      <c r="U1467">
        <v>4</v>
      </c>
      <c r="V1467">
        <v>4</v>
      </c>
      <c r="W1467">
        <v>5</v>
      </c>
      <c r="X1467">
        <v>5</v>
      </c>
      <c r="Y1467">
        <v>5</v>
      </c>
      <c r="Z1467">
        <v>5</v>
      </c>
      <c r="AA1467">
        <v>5</v>
      </c>
      <c r="AB1467">
        <v>4</v>
      </c>
      <c r="AC1467">
        <v>5</v>
      </c>
      <c r="AD1467">
        <v>4</v>
      </c>
      <c r="AF1467">
        <v>5</v>
      </c>
      <c r="AG1467">
        <v>4</v>
      </c>
      <c r="AH1467">
        <v>4</v>
      </c>
      <c r="AI1467">
        <v>4</v>
      </c>
      <c r="AJ1467">
        <v>5</v>
      </c>
      <c r="AK1467" t="s">
        <v>26</v>
      </c>
      <c r="AL1467">
        <v>4</v>
      </c>
      <c r="AM1467">
        <v>3</v>
      </c>
      <c r="AN1467" t="s">
        <v>408</v>
      </c>
      <c r="AV1467" s="109" t="s">
        <v>26</v>
      </c>
      <c r="AW1467" t="s">
        <v>26</v>
      </c>
      <c r="AY1467">
        <v>4</v>
      </c>
      <c r="AZ1467" s="109">
        <v>4</v>
      </c>
      <c r="BA1467" s="191" t="s">
        <v>311</v>
      </c>
      <c r="BB1467" t="s">
        <v>317</v>
      </c>
      <c r="BD1467">
        <f t="shared" si="108"/>
        <v>1</v>
      </c>
      <c r="BE1467">
        <f t="shared" si="107"/>
        <v>0</v>
      </c>
      <c r="BF1467">
        <f t="shared" si="107"/>
        <v>0</v>
      </c>
      <c r="BG1467">
        <f t="shared" si="107"/>
        <v>0</v>
      </c>
      <c r="BH1467">
        <f t="shared" si="107"/>
        <v>0</v>
      </c>
      <c r="BI1467">
        <f t="shared" si="107"/>
        <v>0</v>
      </c>
      <c r="BJ1467">
        <f t="shared" si="110"/>
        <v>1</v>
      </c>
      <c r="BK1467">
        <f t="shared" si="109"/>
        <v>0</v>
      </c>
      <c r="BL1467">
        <f t="shared" si="109"/>
        <v>1</v>
      </c>
      <c r="BM1467">
        <f t="shared" si="109"/>
        <v>1</v>
      </c>
      <c r="BN1467">
        <f t="shared" si="109"/>
        <v>0</v>
      </c>
      <c r="BO1467">
        <f t="shared" si="109"/>
        <v>0</v>
      </c>
      <c r="BP1467">
        <f t="shared" si="109"/>
        <v>0</v>
      </c>
    </row>
    <row r="1468" spans="3:68" x14ac:dyDescent="0.2">
      <c r="C1468" s="150" t="str">
        <f>IFERROR(VLOOKUP(TABLA!F1468,BLIOTECAS!$C$1:$E$26,3,FALSE),"")</f>
        <v>Ciencias de la Salud</v>
      </c>
      <c r="D1468" s="209">
        <v>43970.552083333336</v>
      </c>
      <c r="E1468" s="209" t="s">
        <v>396</v>
      </c>
      <c r="F1468" t="s">
        <v>106</v>
      </c>
      <c r="G1468" t="s">
        <v>300</v>
      </c>
      <c r="H1468" t="s">
        <v>320</v>
      </c>
      <c r="I1468" t="s">
        <v>306</v>
      </c>
      <c r="J1468" t="s">
        <v>106</v>
      </c>
      <c r="K1468" t="s">
        <v>309</v>
      </c>
      <c r="L1468" t="s">
        <v>101</v>
      </c>
      <c r="S1468" t="s">
        <v>26</v>
      </c>
      <c r="T1468" t="s">
        <v>270</v>
      </c>
      <c r="U1468">
        <v>4</v>
      </c>
      <c r="V1468">
        <v>1</v>
      </c>
      <c r="W1468">
        <v>1</v>
      </c>
      <c r="X1468">
        <v>1</v>
      </c>
      <c r="Y1468">
        <v>5</v>
      </c>
      <c r="Z1468">
        <v>4</v>
      </c>
      <c r="AA1468">
        <v>5</v>
      </c>
      <c r="AB1468">
        <v>1</v>
      </c>
      <c r="AC1468">
        <v>1</v>
      </c>
      <c r="AD1468">
        <v>3</v>
      </c>
      <c r="AF1468">
        <v>1</v>
      </c>
      <c r="AG1468">
        <v>2</v>
      </c>
      <c r="AH1468">
        <v>1</v>
      </c>
      <c r="AI1468">
        <v>1</v>
      </c>
      <c r="AJ1468">
        <v>1</v>
      </c>
      <c r="AK1468" t="s">
        <v>26</v>
      </c>
      <c r="AL1468">
        <v>1</v>
      </c>
      <c r="AM1468">
        <v>1</v>
      </c>
      <c r="AN1468" t="s">
        <v>424</v>
      </c>
      <c r="AV1468" s="109" t="s">
        <v>26</v>
      </c>
      <c r="AW1468" t="s">
        <v>26</v>
      </c>
      <c r="AY1468">
        <v>4</v>
      </c>
      <c r="AZ1468" s="109">
        <v>2</v>
      </c>
      <c r="BA1468" s="191" t="s">
        <v>330</v>
      </c>
      <c r="BB1468" t="s">
        <v>317</v>
      </c>
      <c r="BC1468" t="s">
        <v>1085</v>
      </c>
      <c r="BD1468">
        <f t="shared" si="108"/>
        <v>1</v>
      </c>
      <c r="BE1468">
        <f t="shared" si="107"/>
        <v>0</v>
      </c>
      <c r="BF1468">
        <f t="shared" si="107"/>
        <v>0</v>
      </c>
      <c r="BG1468">
        <f t="shared" si="107"/>
        <v>0</v>
      </c>
      <c r="BH1468">
        <f t="shared" si="107"/>
        <v>0</v>
      </c>
      <c r="BI1468">
        <f t="shared" si="107"/>
        <v>0</v>
      </c>
      <c r="BJ1468">
        <f t="shared" si="110"/>
        <v>0</v>
      </c>
      <c r="BK1468">
        <f t="shared" si="109"/>
        <v>0</v>
      </c>
      <c r="BL1468">
        <f t="shared" si="109"/>
        <v>1</v>
      </c>
      <c r="BM1468">
        <f t="shared" si="109"/>
        <v>0</v>
      </c>
      <c r="BN1468">
        <f t="shared" si="109"/>
        <v>0</v>
      </c>
      <c r="BO1468">
        <f t="shared" si="109"/>
        <v>0</v>
      </c>
      <c r="BP1468">
        <f t="shared" si="109"/>
        <v>0</v>
      </c>
    </row>
    <row r="1469" spans="3:68" x14ac:dyDescent="0.2">
      <c r="C1469" s="150" t="str">
        <f>IFERROR(VLOOKUP(TABLA!F1469,BLIOTECAS!$C$1:$E$26,3,FALSE),"")</f>
        <v>Ciencias de la Salud</v>
      </c>
      <c r="D1469" s="209">
        <v>43970.552083333336</v>
      </c>
      <c r="E1469" s="209" t="s">
        <v>396</v>
      </c>
      <c r="F1469" t="s">
        <v>101</v>
      </c>
      <c r="G1469" t="s">
        <v>301</v>
      </c>
      <c r="H1469" t="s">
        <v>305</v>
      </c>
      <c r="I1469" t="s">
        <v>315</v>
      </c>
      <c r="J1469" t="s">
        <v>101</v>
      </c>
      <c r="K1469" t="s">
        <v>107</v>
      </c>
      <c r="L1469" t="s">
        <v>90</v>
      </c>
      <c r="M1469" t="s">
        <v>1086</v>
      </c>
      <c r="S1469" t="s">
        <v>26</v>
      </c>
      <c r="T1469" t="s">
        <v>270</v>
      </c>
      <c r="U1469">
        <v>4</v>
      </c>
      <c r="V1469">
        <v>2</v>
      </c>
      <c r="W1469">
        <v>2</v>
      </c>
      <c r="X1469">
        <v>1</v>
      </c>
      <c r="Y1469">
        <v>5</v>
      </c>
      <c r="Z1469">
        <v>3</v>
      </c>
      <c r="AA1469">
        <v>5</v>
      </c>
      <c r="AB1469">
        <v>4</v>
      </c>
      <c r="AC1469">
        <v>2</v>
      </c>
      <c r="AD1469">
        <v>2</v>
      </c>
      <c r="AF1469">
        <v>3</v>
      </c>
      <c r="AG1469">
        <v>5</v>
      </c>
      <c r="AH1469">
        <v>4</v>
      </c>
      <c r="AI1469">
        <v>5</v>
      </c>
      <c r="AJ1469">
        <v>5</v>
      </c>
      <c r="AK1469" t="s">
        <v>26</v>
      </c>
      <c r="AL1469">
        <v>3</v>
      </c>
      <c r="AM1469">
        <v>4</v>
      </c>
      <c r="AN1469" t="s">
        <v>408</v>
      </c>
      <c r="AV1469" s="109" t="s">
        <v>270</v>
      </c>
      <c r="AW1469" t="s">
        <v>270</v>
      </c>
      <c r="AX1469" t="s">
        <v>25</v>
      </c>
      <c r="AY1469">
        <v>5</v>
      </c>
      <c r="AZ1469" s="109">
        <v>5</v>
      </c>
      <c r="BA1469" s="191" t="s">
        <v>311</v>
      </c>
      <c r="BB1469" t="s">
        <v>308</v>
      </c>
      <c r="BC1469" t="s">
        <v>1087</v>
      </c>
      <c r="BD1469">
        <f t="shared" si="108"/>
        <v>0</v>
      </c>
      <c r="BE1469">
        <f t="shared" si="107"/>
        <v>1</v>
      </c>
      <c r="BF1469">
        <f t="shared" si="107"/>
        <v>0</v>
      </c>
      <c r="BG1469">
        <f t="shared" si="107"/>
        <v>0</v>
      </c>
      <c r="BH1469">
        <f t="shared" si="107"/>
        <v>0</v>
      </c>
      <c r="BI1469">
        <f t="shared" si="107"/>
        <v>0</v>
      </c>
      <c r="BJ1469">
        <f t="shared" si="110"/>
        <v>1</v>
      </c>
      <c r="BK1469">
        <f t="shared" si="109"/>
        <v>0</v>
      </c>
      <c r="BL1469">
        <f t="shared" si="109"/>
        <v>1</v>
      </c>
      <c r="BM1469">
        <f t="shared" si="109"/>
        <v>1</v>
      </c>
      <c r="BN1469">
        <f t="shared" si="109"/>
        <v>0</v>
      </c>
      <c r="BO1469">
        <f t="shared" si="109"/>
        <v>0</v>
      </c>
      <c r="BP1469">
        <f t="shared" si="109"/>
        <v>0</v>
      </c>
    </row>
    <row r="1470" spans="3:68" x14ac:dyDescent="0.2">
      <c r="C1470" s="150" t="str">
        <f>IFERROR(VLOOKUP(TABLA!F1470,BLIOTECAS!$C$1:$E$26,3,FALSE),"")</f>
        <v>Ciencias de la Salud</v>
      </c>
      <c r="D1470" s="209">
        <v>43970.552083333336</v>
      </c>
      <c r="E1470" s="209" t="s">
        <v>396</v>
      </c>
      <c r="F1470" t="s">
        <v>109</v>
      </c>
      <c r="G1470" t="s">
        <v>301</v>
      </c>
      <c r="H1470" t="s">
        <v>320</v>
      </c>
      <c r="I1470" t="s">
        <v>306</v>
      </c>
      <c r="J1470" t="s">
        <v>109</v>
      </c>
      <c r="K1470" t="s">
        <v>309</v>
      </c>
      <c r="S1470" t="s">
        <v>26</v>
      </c>
      <c r="T1470" t="s">
        <v>26</v>
      </c>
      <c r="U1470">
        <v>3</v>
      </c>
      <c r="V1470">
        <v>1</v>
      </c>
      <c r="W1470">
        <v>1</v>
      </c>
      <c r="X1470">
        <v>1</v>
      </c>
      <c r="Y1470">
        <v>5</v>
      </c>
      <c r="Z1470">
        <v>4</v>
      </c>
      <c r="AA1470">
        <v>5</v>
      </c>
      <c r="AB1470">
        <v>1</v>
      </c>
      <c r="AC1470">
        <v>5</v>
      </c>
      <c r="AD1470">
        <v>5</v>
      </c>
      <c r="AF1470">
        <v>5</v>
      </c>
      <c r="AG1470">
        <v>5</v>
      </c>
      <c r="AH1470">
        <v>5</v>
      </c>
      <c r="AI1470">
        <v>5</v>
      </c>
      <c r="AJ1470">
        <v>4</v>
      </c>
      <c r="AK1470" t="s">
        <v>26</v>
      </c>
      <c r="AL1470">
        <v>5</v>
      </c>
      <c r="AM1470">
        <v>5</v>
      </c>
      <c r="AN1470" t="s">
        <v>428</v>
      </c>
      <c r="AV1470" s="109" t="s">
        <v>26</v>
      </c>
      <c r="AW1470" t="s">
        <v>26</v>
      </c>
      <c r="AY1470">
        <v>4</v>
      </c>
      <c r="AZ1470" s="109">
        <v>5</v>
      </c>
      <c r="BA1470" s="191" t="s">
        <v>303</v>
      </c>
      <c r="BB1470" t="s">
        <v>308</v>
      </c>
      <c r="BD1470">
        <f t="shared" si="108"/>
        <v>1</v>
      </c>
      <c r="BE1470">
        <f t="shared" si="107"/>
        <v>0</v>
      </c>
      <c r="BF1470">
        <f t="shared" si="107"/>
        <v>0</v>
      </c>
      <c r="BG1470">
        <f t="shared" si="107"/>
        <v>0</v>
      </c>
      <c r="BH1470">
        <f t="shared" si="107"/>
        <v>0</v>
      </c>
      <c r="BI1470">
        <f t="shared" si="107"/>
        <v>0</v>
      </c>
      <c r="BJ1470">
        <f t="shared" si="110"/>
        <v>0</v>
      </c>
      <c r="BK1470">
        <f t="shared" si="109"/>
        <v>1</v>
      </c>
      <c r="BL1470">
        <f t="shared" si="109"/>
        <v>1</v>
      </c>
      <c r="BM1470">
        <f t="shared" si="109"/>
        <v>1</v>
      </c>
      <c r="BN1470">
        <f t="shared" si="109"/>
        <v>0</v>
      </c>
      <c r="BO1470">
        <f t="shared" si="109"/>
        <v>0</v>
      </c>
      <c r="BP1470">
        <f t="shared" si="109"/>
        <v>0</v>
      </c>
    </row>
    <row r="1471" spans="3:68" x14ac:dyDescent="0.2">
      <c r="C1471" s="150" t="str">
        <f>IFERROR(VLOOKUP(TABLA!F1471,BLIOTECAS!$C$1:$E$26,3,FALSE),"")</f>
        <v>Humanidades</v>
      </c>
      <c r="D1471" s="209">
        <v>43970.552083333336</v>
      </c>
      <c r="E1471" s="209" t="s">
        <v>396</v>
      </c>
      <c r="F1471" t="s">
        <v>104</v>
      </c>
      <c r="G1471" t="s">
        <v>300</v>
      </c>
      <c r="H1471" t="s">
        <v>300</v>
      </c>
      <c r="I1471" t="s">
        <v>306</v>
      </c>
      <c r="J1471" t="s">
        <v>104</v>
      </c>
      <c r="K1471" t="s">
        <v>309</v>
      </c>
      <c r="L1471" t="s">
        <v>92</v>
      </c>
      <c r="S1471" t="s">
        <v>26</v>
      </c>
      <c r="T1471" t="s">
        <v>270</v>
      </c>
      <c r="U1471">
        <v>4</v>
      </c>
      <c r="V1471">
        <v>1</v>
      </c>
      <c r="W1471">
        <v>2</v>
      </c>
      <c r="X1471">
        <v>1</v>
      </c>
      <c r="Y1471">
        <v>2</v>
      </c>
      <c r="Z1471">
        <v>5</v>
      </c>
      <c r="AA1471">
        <v>4</v>
      </c>
      <c r="AB1471">
        <v>2</v>
      </c>
      <c r="AC1471">
        <v>4</v>
      </c>
      <c r="AD1471">
        <v>2</v>
      </c>
      <c r="AF1471">
        <v>3</v>
      </c>
      <c r="AG1471">
        <v>5</v>
      </c>
      <c r="AH1471">
        <v>5</v>
      </c>
      <c r="AI1471">
        <v>3</v>
      </c>
      <c r="AJ1471">
        <v>5</v>
      </c>
      <c r="AK1471" t="s">
        <v>26</v>
      </c>
      <c r="AL1471">
        <v>5</v>
      </c>
      <c r="AM1471">
        <v>1</v>
      </c>
      <c r="AN1471" t="s">
        <v>307</v>
      </c>
      <c r="AV1471" s="109" t="s">
        <v>270</v>
      </c>
      <c r="AW1471" t="s">
        <v>26</v>
      </c>
      <c r="AY1471">
        <v>5</v>
      </c>
      <c r="AZ1471" s="109">
        <v>5</v>
      </c>
      <c r="BA1471" s="191" t="s">
        <v>311</v>
      </c>
      <c r="BB1471" t="s">
        <v>317</v>
      </c>
      <c r="BC1471" t="s">
        <v>1088</v>
      </c>
      <c r="BD1471">
        <f t="shared" si="108"/>
        <v>1</v>
      </c>
      <c r="BE1471">
        <f t="shared" si="107"/>
        <v>0</v>
      </c>
      <c r="BF1471">
        <f t="shared" si="107"/>
        <v>0</v>
      </c>
      <c r="BG1471">
        <f t="shared" si="107"/>
        <v>0</v>
      </c>
      <c r="BH1471">
        <f t="shared" si="107"/>
        <v>0</v>
      </c>
      <c r="BI1471">
        <f t="shared" si="107"/>
        <v>0</v>
      </c>
      <c r="BJ1471">
        <f t="shared" si="110"/>
        <v>0</v>
      </c>
      <c r="BK1471">
        <f t="shared" si="109"/>
        <v>0</v>
      </c>
      <c r="BL1471">
        <f t="shared" si="109"/>
        <v>0</v>
      </c>
      <c r="BM1471">
        <f t="shared" si="109"/>
        <v>0</v>
      </c>
      <c r="BN1471">
        <f t="shared" si="109"/>
        <v>0</v>
      </c>
      <c r="BO1471">
        <f t="shared" si="109"/>
        <v>1</v>
      </c>
      <c r="BP1471">
        <f t="shared" si="109"/>
        <v>0</v>
      </c>
    </row>
    <row r="1472" spans="3:68" x14ac:dyDescent="0.2">
      <c r="C1472" s="150" t="str">
        <f>IFERROR(VLOOKUP(TABLA!F1472,BLIOTECAS!$C$1:$E$26,3,FALSE),"")</f>
        <v>Humanidades</v>
      </c>
      <c r="D1472" s="209">
        <v>43970.552083333336</v>
      </c>
      <c r="E1472" s="209" t="s">
        <v>396</v>
      </c>
      <c r="F1472" t="s">
        <v>100</v>
      </c>
      <c r="G1472" t="s">
        <v>305</v>
      </c>
      <c r="H1472" t="s">
        <v>300</v>
      </c>
      <c r="I1472" t="s">
        <v>306</v>
      </c>
      <c r="J1472" t="s">
        <v>100</v>
      </c>
      <c r="K1472" t="s">
        <v>309</v>
      </c>
      <c r="L1472" t="s">
        <v>104</v>
      </c>
      <c r="M1472" t="s">
        <v>1089</v>
      </c>
      <c r="S1472" t="s">
        <v>26</v>
      </c>
      <c r="T1472" t="s">
        <v>270</v>
      </c>
      <c r="U1472">
        <v>4</v>
      </c>
      <c r="V1472">
        <v>2</v>
      </c>
      <c r="W1472">
        <v>3</v>
      </c>
      <c r="X1472">
        <v>3</v>
      </c>
      <c r="Y1472">
        <v>3</v>
      </c>
      <c r="Z1472">
        <v>4</v>
      </c>
      <c r="AA1472">
        <v>4</v>
      </c>
      <c r="AB1472">
        <v>2</v>
      </c>
      <c r="AC1472">
        <v>4</v>
      </c>
      <c r="AD1472">
        <v>4</v>
      </c>
      <c r="AF1472">
        <v>4</v>
      </c>
      <c r="AG1472">
        <v>5</v>
      </c>
      <c r="AH1472">
        <v>5</v>
      </c>
      <c r="AI1472">
        <v>4</v>
      </c>
      <c r="AJ1472">
        <v>4</v>
      </c>
      <c r="AK1472" t="s">
        <v>26</v>
      </c>
      <c r="AL1472">
        <v>4</v>
      </c>
      <c r="AM1472">
        <v>3</v>
      </c>
      <c r="AN1472" t="s">
        <v>354</v>
      </c>
      <c r="AV1472" s="109" t="s">
        <v>26</v>
      </c>
      <c r="AW1472" t="s">
        <v>26</v>
      </c>
      <c r="AY1472">
        <v>3</v>
      </c>
      <c r="AZ1472" s="109">
        <v>5</v>
      </c>
      <c r="BA1472" s="191" t="s">
        <v>311</v>
      </c>
      <c r="BB1472" t="s">
        <v>308</v>
      </c>
      <c r="BD1472">
        <f t="shared" si="108"/>
        <v>1</v>
      </c>
      <c r="BE1472">
        <f t="shared" si="107"/>
        <v>0</v>
      </c>
      <c r="BF1472">
        <f t="shared" si="107"/>
        <v>0</v>
      </c>
      <c r="BG1472">
        <f t="shared" si="107"/>
        <v>0</v>
      </c>
      <c r="BH1472">
        <f t="shared" si="107"/>
        <v>0</v>
      </c>
      <c r="BI1472">
        <f t="shared" si="107"/>
        <v>0</v>
      </c>
      <c r="BJ1472">
        <f t="shared" si="110"/>
        <v>1</v>
      </c>
      <c r="BK1472">
        <f t="shared" si="109"/>
        <v>0</v>
      </c>
      <c r="BL1472">
        <f t="shared" si="109"/>
        <v>0</v>
      </c>
      <c r="BM1472">
        <f t="shared" si="109"/>
        <v>1</v>
      </c>
      <c r="BN1472">
        <f t="shared" si="109"/>
        <v>0</v>
      </c>
      <c r="BO1472">
        <f t="shared" si="109"/>
        <v>0</v>
      </c>
      <c r="BP1472">
        <f t="shared" si="109"/>
        <v>0</v>
      </c>
    </row>
    <row r="1473" spans="3:68" x14ac:dyDescent="0.2">
      <c r="C1473" s="150" t="str">
        <f>IFERROR(VLOOKUP(TABLA!F1473,BLIOTECAS!$C$1:$E$26,3,FALSE),"")</f>
        <v>Ciencias Sociales</v>
      </c>
      <c r="D1473" s="209">
        <v>43970.552083333336</v>
      </c>
      <c r="E1473" s="209" t="s">
        <v>407</v>
      </c>
      <c r="F1473" t="s">
        <v>93</v>
      </c>
      <c r="G1473" t="s">
        <v>301</v>
      </c>
      <c r="H1473" t="s">
        <v>301</v>
      </c>
      <c r="I1473" t="s">
        <v>306</v>
      </c>
      <c r="J1473" t="s">
        <v>93</v>
      </c>
      <c r="K1473" t="s">
        <v>92</v>
      </c>
      <c r="L1473" t="s">
        <v>100</v>
      </c>
      <c r="S1473" t="s">
        <v>26</v>
      </c>
      <c r="T1473" t="s">
        <v>270</v>
      </c>
      <c r="U1473">
        <v>3</v>
      </c>
      <c r="V1473">
        <v>5</v>
      </c>
      <c r="W1473">
        <v>3</v>
      </c>
      <c r="X1473">
        <v>2</v>
      </c>
      <c r="Y1473">
        <v>5</v>
      </c>
      <c r="Z1473">
        <v>5</v>
      </c>
      <c r="AA1473">
        <v>3</v>
      </c>
      <c r="AB1473">
        <v>5</v>
      </c>
      <c r="AC1473">
        <v>5</v>
      </c>
      <c r="AD1473">
        <v>5</v>
      </c>
      <c r="AF1473">
        <v>5</v>
      </c>
      <c r="AG1473">
        <v>5</v>
      </c>
      <c r="AH1473">
        <v>4</v>
      </c>
      <c r="AI1473">
        <v>5</v>
      </c>
      <c r="AJ1473">
        <v>5</v>
      </c>
      <c r="AK1473" t="s">
        <v>270</v>
      </c>
      <c r="AL1473">
        <v>5</v>
      </c>
      <c r="AM1473">
        <v>3</v>
      </c>
      <c r="AN1473" t="s">
        <v>428</v>
      </c>
      <c r="AV1473" s="109" t="s">
        <v>26</v>
      </c>
      <c r="AW1473" t="s">
        <v>270</v>
      </c>
      <c r="AX1473" t="s">
        <v>328</v>
      </c>
      <c r="AY1473">
        <v>4</v>
      </c>
      <c r="AZ1473" s="109">
        <v>5</v>
      </c>
      <c r="BA1473" s="191" t="s">
        <v>303</v>
      </c>
      <c r="BB1473" t="s">
        <v>308</v>
      </c>
      <c r="BC1473" t="s">
        <v>1090</v>
      </c>
      <c r="BD1473">
        <f t="shared" si="108"/>
        <v>1</v>
      </c>
      <c r="BE1473">
        <f t="shared" si="107"/>
        <v>0</v>
      </c>
      <c r="BF1473">
        <f t="shared" si="107"/>
        <v>0</v>
      </c>
      <c r="BG1473">
        <f t="shared" si="107"/>
        <v>0</v>
      </c>
      <c r="BH1473">
        <f t="shared" si="107"/>
        <v>0</v>
      </c>
      <c r="BI1473">
        <f t="shared" si="107"/>
        <v>0</v>
      </c>
      <c r="BJ1473">
        <f t="shared" si="110"/>
        <v>0</v>
      </c>
      <c r="BK1473">
        <f t="shared" si="109"/>
        <v>1</v>
      </c>
      <c r="BL1473">
        <f t="shared" si="109"/>
        <v>1</v>
      </c>
      <c r="BM1473">
        <f t="shared" si="109"/>
        <v>1</v>
      </c>
      <c r="BN1473">
        <f t="shared" si="109"/>
        <v>0</v>
      </c>
      <c r="BO1473">
        <f t="shared" si="109"/>
        <v>0</v>
      </c>
      <c r="BP1473">
        <f t="shared" si="109"/>
        <v>0</v>
      </c>
    </row>
    <row r="1474" spans="3:68" x14ac:dyDescent="0.2">
      <c r="C1474" s="150" t="str">
        <f>IFERROR(VLOOKUP(TABLA!F1474,BLIOTECAS!$C$1:$E$26,3,FALSE),"")</f>
        <v>Ciencias Sociales</v>
      </c>
      <c r="D1474" s="209">
        <v>43970.551388888889</v>
      </c>
      <c r="E1474" s="209" t="s">
        <v>407</v>
      </c>
      <c r="F1474" t="s">
        <v>97</v>
      </c>
      <c r="G1474" t="s">
        <v>305</v>
      </c>
      <c r="H1474" t="s">
        <v>301</v>
      </c>
      <c r="I1474" t="s">
        <v>315</v>
      </c>
      <c r="J1474" t="s">
        <v>97</v>
      </c>
      <c r="K1474" t="s">
        <v>309</v>
      </c>
      <c r="S1474" t="s">
        <v>270</v>
      </c>
      <c r="T1474" t="s">
        <v>270</v>
      </c>
      <c r="U1474">
        <v>4</v>
      </c>
      <c r="V1474">
        <v>3</v>
      </c>
      <c r="W1474">
        <v>5</v>
      </c>
      <c r="X1474">
        <v>2</v>
      </c>
      <c r="Y1474">
        <v>5</v>
      </c>
      <c r="Z1474">
        <v>4</v>
      </c>
      <c r="AA1474">
        <v>4</v>
      </c>
      <c r="AB1474">
        <v>3</v>
      </c>
      <c r="AC1474">
        <v>5</v>
      </c>
      <c r="AD1474">
        <v>5</v>
      </c>
      <c r="AF1474">
        <v>5</v>
      </c>
      <c r="AG1474">
        <v>5</v>
      </c>
      <c r="AH1474">
        <v>4</v>
      </c>
      <c r="AI1474">
        <v>4</v>
      </c>
      <c r="AJ1474">
        <v>5</v>
      </c>
      <c r="AK1474" t="s">
        <v>270</v>
      </c>
      <c r="AL1474">
        <v>5</v>
      </c>
      <c r="AN1474" t="s">
        <v>468</v>
      </c>
      <c r="AV1474" s="109" t="s">
        <v>270</v>
      </c>
      <c r="AW1474" t="s">
        <v>270</v>
      </c>
      <c r="AY1474">
        <v>5</v>
      </c>
      <c r="AZ1474" s="109">
        <v>5</v>
      </c>
      <c r="BA1474" s="191" t="s">
        <v>303</v>
      </c>
      <c r="BB1474" t="s">
        <v>308</v>
      </c>
      <c r="BD1474">
        <f t="shared" si="108"/>
        <v>0</v>
      </c>
      <c r="BE1474">
        <f t="shared" si="107"/>
        <v>1</v>
      </c>
      <c r="BF1474">
        <f t="shared" si="107"/>
        <v>0</v>
      </c>
      <c r="BG1474">
        <f t="shared" si="107"/>
        <v>0</v>
      </c>
      <c r="BH1474">
        <f t="shared" si="107"/>
        <v>0</v>
      </c>
      <c r="BI1474">
        <f t="shared" si="107"/>
        <v>0</v>
      </c>
      <c r="BJ1474">
        <f t="shared" si="110"/>
        <v>1</v>
      </c>
      <c r="BK1474">
        <f t="shared" si="109"/>
        <v>1</v>
      </c>
      <c r="BL1474">
        <f t="shared" si="109"/>
        <v>1</v>
      </c>
      <c r="BM1474">
        <f t="shared" si="109"/>
        <v>1</v>
      </c>
      <c r="BN1474">
        <f t="shared" si="109"/>
        <v>1</v>
      </c>
      <c r="BO1474">
        <f t="shared" si="109"/>
        <v>0</v>
      </c>
      <c r="BP1474">
        <f t="shared" si="109"/>
        <v>0</v>
      </c>
    </row>
    <row r="1475" spans="3:68" x14ac:dyDescent="0.2">
      <c r="C1475" s="150" t="str">
        <f>IFERROR(VLOOKUP(TABLA!F1475,BLIOTECAS!$C$1:$E$26,3,FALSE),"")</f>
        <v>Humanidades</v>
      </c>
      <c r="D1475" s="209">
        <v>43970.551388888889</v>
      </c>
      <c r="E1475" s="209" t="s">
        <v>396</v>
      </c>
      <c r="F1475" t="s">
        <v>100</v>
      </c>
      <c r="G1475" t="s">
        <v>397</v>
      </c>
      <c r="H1475" t="s">
        <v>300</v>
      </c>
      <c r="I1475" t="s">
        <v>306</v>
      </c>
      <c r="J1475" t="s">
        <v>100</v>
      </c>
      <c r="K1475" t="s">
        <v>309</v>
      </c>
      <c r="M1475" t="s">
        <v>1091</v>
      </c>
      <c r="S1475" t="s">
        <v>26</v>
      </c>
      <c r="T1475" t="s">
        <v>26</v>
      </c>
      <c r="U1475">
        <v>3</v>
      </c>
      <c r="V1475">
        <v>2</v>
      </c>
      <c r="W1475">
        <v>4</v>
      </c>
      <c r="X1475">
        <v>3</v>
      </c>
      <c r="Y1475">
        <v>5</v>
      </c>
      <c r="Z1475">
        <v>5</v>
      </c>
      <c r="AA1475">
        <v>5</v>
      </c>
      <c r="AB1475">
        <v>2</v>
      </c>
      <c r="AC1475">
        <v>3</v>
      </c>
      <c r="AD1475">
        <v>4</v>
      </c>
      <c r="AF1475">
        <v>4</v>
      </c>
      <c r="AG1475">
        <v>3</v>
      </c>
      <c r="AH1475">
        <v>4</v>
      </c>
      <c r="AI1475">
        <v>3</v>
      </c>
      <c r="AJ1475">
        <v>4</v>
      </c>
      <c r="AK1475" t="s">
        <v>26</v>
      </c>
      <c r="AL1475">
        <v>4</v>
      </c>
      <c r="AM1475">
        <v>3</v>
      </c>
      <c r="AN1475" t="s">
        <v>400</v>
      </c>
      <c r="AV1475" s="109" t="s">
        <v>26</v>
      </c>
      <c r="AW1475" t="s">
        <v>26</v>
      </c>
      <c r="AY1475">
        <v>4</v>
      </c>
      <c r="AZ1475" s="109">
        <v>4</v>
      </c>
      <c r="BA1475" s="191" t="s">
        <v>311</v>
      </c>
      <c r="BB1475" t="s">
        <v>317</v>
      </c>
      <c r="BD1475">
        <f t="shared" si="108"/>
        <v>1</v>
      </c>
      <c r="BE1475">
        <f t="shared" si="107"/>
        <v>0</v>
      </c>
      <c r="BF1475">
        <f t="shared" si="107"/>
        <v>0</v>
      </c>
      <c r="BG1475">
        <f t="shared" si="107"/>
        <v>0</v>
      </c>
      <c r="BH1475">
        <f t="shared" si="107"/>
        <v>0</v>
      </c>
      <c r="BI1475">
        <f t="shared" si="107"/>
        <v>0</v>
      </c>
      <c r="BJ1475">
        <f t="shared" si="110"/>
        <v>0</v>
      </c>
      <c r="BK1475">
        <f t="shared" si="109"/>
        <v>0</v>
      </c>
      <c r="BL1475">
        <f t="shared" si="109"/>
        <v>1</v>
      </c>
      <c r="BM1475">
        <f t="shared" si="109"/>
        <v>1</v>
      </c>
      <c r="BN1475">
        <f t="shared" si="109"/>
        <v>0</v>
      </c>
      <c r="BO1475">
        <f t="shared" si="109"/>
        <v>0</v>
      </c>
      <c r="BP1475">
        <f t="shared" si="109"/>
        <v>0</v>
      </c>
    </row>
    <row r="1476" spans="3:68" x14ac:dyDescent="0.2">
      <c r="C1476" s="150" t="str">
        <f>IFERROR(VLOOKUP(TABLA!F1476,BLIOTECAS!$C$1:$E$26,3,FALSE),"")</f>
        <v>Ciencias Sociales</v>
      </c>
      <c r="D1476" s="209">
        <v>43970.551388888889</v>
      </c>
      <c r="E1476" s="209" t="s">
        <v>396</v>
      </c>
      <c r="F1476" t="s">
        <v>225</v>
      </c>
      <c r="G1476" t="s">
        <v>397</v>
      </c>
      <c r="H1476" t="s">
        <v>320</v>
      </c>
      <c r="I1476" t="s">
        <v>318</v>
      </c>
      <c r="S1476" t="s">
        <v>270</v>
      </c>
      <c r="T1476" t="s">
        <v>270</v>
      </c>
      <c r="U1476">
        <v>1</v>
      </c>
      <c r="V1476">
        <v>2</v>
      </c>
      <c r="W1476">
        <v>3</v>
      </c>
      <c r="X1476">
        <v>1</v>
      </c>
      <c r="Y1476">
        <v>5</v>
      </c>
      <c r="Z1476">
        <v>3</v>
      </c>
      <c r="AA1476">
        <v>5</v>
      </c>
      <c r="AB1476">
        <v>1</v>
      </c>
      <c r="AC1476">
        <v>3</v>
      </c>
      <c r="AD1476">
        <v>4</v>
      </c>
      <c r="AF1476">
        <v>3</v>
      </c>
      <c r="AG1476">
        <v>3</v>
      </c>
      <c r="AH1476">
        <v>2</v>
      </c>
      <c r="AI1476">
        <v>2</v>
      </c>
      <c r="AJ1476">
        <v>4</v>
      </c>
      <c r="AK1476" t="s">
        <v>270</v>
      </c>
      <c r="AL1476">
        <v>2</v>
      </c>
      <c r="AM1476">
        <v>3</v>
      </c>
      <c r="AN1476" t="s">
        <v>345</v>
      </c>
      <c r="AV1476" s="109" t="s">
        <v>270</v>
      </c>
      <c r="AW1476" t="s">
        <v>270</v>
      </c>
      <c r="AX1476" t="s">
        <v>313</v>
      </c>
      <c r="AY1476">
        <v>3</v>
      </c>
      <c r="AZ1476" s="109">
        <v>4</v>
      </c>
      <c r="BA1476" s="191" t="s">
        <v>319</v>
      </c>
      <c r="BB1476" t="s">
        <v>308</v>
      </c>
      <c r="BD1476">
        <f t="shared" si="108"/>
        <v>0</v>
      </c>
      <c r="BE1476">
        <f t="shared" si="107"/>
        <v>0</v>
      </c>
      <c r="BF1476">
        <f t="shared" si="107"/>
        <v>1</v>
      </c>
      <c r="BG1476">
        <f t="shared" si="107"/>
        <v>0</v>
      </c>
      <c r="BH1476">
        <f t="shared" si="107"/>
        <v>0</v>
      </c>
      <c r="BI1476">
        <f t="shared" si="107"/>
        <v>0</v>
      </c>
      <c r="BJ1476">
        <f t="shared" si="110"/>
        <v>0</v>
      </c>
      <c r="BK1476">
        <f t="shared" si="109"/>
        <v>0</v>
      </c>
      <c r="BL1476">
        <f t="shared" si="109"/>
        <v>0</v>
      </c>
      <c r="BM1476">
        <f t="shared" si="109"/>
        <v>1</v>
      </c>
      <c r="BN1476">
        <f t="shared" si="109"/>
        <v>0</v>
      </c>
      <c r="BO1476">
        <f t="shared" si="109"/>
        <v>0</v>
      </c>
      <c r="BP1476">
        <f t="shared" si="109"/>
        <v>0</v>
      </c>
    </row>
    <row r="1477" spans="3:68" x14ac:dyDescent="0.2">
      <c r="C1477" s="150" t="str">
        <f>IFERROR(VLOOKUP(TABLA!F1477,BLIOTECAS!$C$1:$E$26,3,FALSE),"")</f>
        <v>Ciencias Sociales</v>
      </c>
      <c r="D1477" s="209">
        <v>43970.551388888889</v>
      </c>
      <c r="E1477" s="209" t="s">
        <v>396</v>
      </c>
      <c r="F1477" t="s">
        <v>92</v>
      </c>
      <c r="G1477" t="s">
        <v>300</v>
      </c>
      <c r="H1477" t="s">
        <v>300</v>
      </c>
      <c r="I1477" t="s">
        <v>315</v>
      </c>
      <c r="J1477" t="s">
        <v>92</v>
      </c>
      <c r="K1477" t="s">
        <v>89</v>
      </c>
      <c r="L1477" t="s">
        <v>101</v>
      </c>
      <c r="S1477" t="s">
        <v>270</v>
      </c>
      <c r="T1477" t="s">
        <v>270</v>
      </c>
      <c r="U1477">
        <v>3</v>
      </c>
      <c r="V1477">
        <v>1</v>
      </c>
      <c r="W1477">
        <v>1</v>
      </c>
      <c r="X1477">
        <v>4</v>
      </c>
      <c r="Y1477">
        <v>5</v>
      </c>
      <c r="Z1477">
        <v>4</v>
      </c>
      <c r="AA1477">
        <v>5</v>
      </c>
      <c r="AB1477">
        <v>2</v>
      </c>
      <c r="AC1477">
        <v>3</v>
      </c>
      <c r="AD1477">
        <v>5</v>
      </c>
      <c r="AF1477">
        <v>4</v>
      </c>
      <c r="AG1477">
        <v>4</v>
      </c>
      <c r="AH1477">
        <v>4</v>
      </c>
      <c r="AI1477">
        <v>4</v>
      </c>
      <c r="AJ1477">
        <v>4</v>
      </c>
      <c r="AK1477" t="s">
        <v>270</v>
      </c>
      <c r="AL1477">
        <v>4</v>
      </c>
      <c r="AM1477">
        <v>2</v>
      </c>
      <c r="AN1477" t="s">
        <v>400</v>
      </c>
      <c r="AV1477" s="109" t="s">
        <v>26</v>
      </c>
      <c r="AW1477" t="s">
        <v>26</v>
      </c>
      <c r="AY1477">
        <v>4</v>
      </c>
      <c r="AZ1477" s="109">
        <v>4</v>
      </c>
      <c r="BA1477" s="191" t="s">
        <v>311</v>
      </c>
      <c r="BB1477" t="s">
        <v>308</v>
      </c>
      <c r="BD1477">
        <f t="shared" si="108"/>
        <v>0</v>
      </c>
      <c r="BE1477">
        <f t="shared" si="107"/>
        <v>1</v>
      </c>
      <c r="BF1477">
        <f t="shared" si="107"/>
        <v>0</v>
      </c>
      <c r="BG1477">
        <f t="shared" si="107"/>
        <v>0</v>
      </c>
      <c r="BH1477">
        <f t="shared" si="107"/>
        <v>0</v>
      </c>
      <c r="BI1477">
        <f t="shared" si="107"/>
        <v>0</v>
      </c>
      <c r="BJ1477">
        <f t="shared" si="110"/>
        <v>0</v>
      </c>
      <c r="BK1477">
        <f t="shared" si="109"/>
        <v>0</v>
      </c>
      <c r="BL1477">
        <f t="shared" si="109"/>
        <v>1</v>
      </c>
      <c r="BM1477">
        <f t="shared" si="109"/>
        <v>1</v>
      </c>
      <c r="BN1477">
        <f t="shared" si="109"/>
        <v>0</v>
      </c>
      <c r="BO1477">
        <f t="shared" si="109"/>
        <v>0</v>
      </c>
      <c r="BP1477">
        <f t="shared" si="109"/>
        <v>0</v>
      </c>
    </row>
    <row r="1478" spans="3:68" x14ac:dyDescent="0.2">
      <c r="C1478" s="150" t="str">
        <f>IFERROR(VLOOKUP(TABLA!F1478,BLIOTECAS!$C$1:$E$26,3,FALSE),"")</f>
        <v>Humanidades</v>
      </c>
      <c r="D1478" s="209">
        <v>43970.551388888889</v>
      </c>
      <c r="E1478" s="209" t="s">
        <v>396</v>
      </c>
      <c r="F1478" t="s">
        <v>104</v>
      </c>
      <c r="G1478" t="s">
        <v>397</v>
      </c>
      <c r="H1478" t="s">
        <v>300</v>
      </c>
      <c r="I1478" t="s">
        <v>318</v>
      </c>
      <c r="J1478" t="s">
        <v>104</v>
      </c>
      <c r="K1478" t="s">
        <v>309</v>
      </c>
      <c r="S1478" t="s">
        <v>26</v>
      </c>
      <c r="T1478" t="s">
        <v>270</v>
      </c>
      <c r="U1478">
        <v>2</v>
      </c>
      <c r="V1478">
        <v>1</v>
      </c>
      <c r="W1478">
        <v>4</v>
      </c>
      <c r="X1478">
        <v>2</v>
      </c>
      <c r="Y1478">
        <v>4</v>
      </c>
      <c r="Z1478">
        <v>4</v>
      </c>
      <c r="AA1478">
        <v>3</v>
      </c>
      <c r="AB1478">
        <v>1</v>
      </c>
      <c r="AC1478">
        <v>2</v>
      </c>
      <c r="AD1478">
        <v>3</v>
      </c>
      <c r="AF1478">
        <v>4</v>
      </c>
      <c r="AG1478">
        <v>3</v>
      </c>
      <c r="AH1478">
        <v>4</v>
      </c>
      <c r="AI1478">
        <v>3</v>
      </c>
      <c r="AJ1478">
        <v>2</v>
      </c>
      <c r="AK1478" t="s">
        <v>26</v>
      </c>
      <c r="AL1478">
        <v>4</v>
      </c>
      <c r="AM1478">
        <v>2</v>
      </c>
      <c r="AN1478" t="s">
        <v>354</v>
      </c>
      <c r="AV1478" s="109" t="s">
        <v>26</v>
      </c>
      <c r="AW1478" t="s">
        <v>26</v>
      </c>
      <c r="AY1478">
        <v>3</v>
      </c>
      <c r="AZ1478" s="109">
        <v>3</v>
      </c>
      <c r="BA1478" s="191" t="s">
        <v>319</v>
      </c>
      <c r="BB1478" t="s">
        <v>317</v>
      </c>
      <c r="BD1478">
        <f t="shared" si="108"/>
        <v>0</v>
      </c>
      <c r="BE1478">
        <f t="shared" si="107"/>
        <v>0</v>
      </c>
      <c r="BF1478">
        <f t="shared" si="107"/>
        <v>1</v>
      </c>
      <c r="BG1478">
        <f t="shared" si="107"/>
        <v>0</v>
      </c>
      <c r="BH1478">
        <f t="shared" si="107"/>
        <v>0</v>
      </c>
      <c r="BI1478">
        <f t="shared" si="107"/>
        <v>0</v>
      </c>
      <c r="BJ1478">
        <f t="shared" si="110"/>
        <v>1</v>
      </c>
      <c r="BK1478">
        <f t="shared" si="109"/>
        <v>0</v>
      </c>
      <c r="BL1478">
        <f t="shared" si="109"/>
        <v>0</v>
      </c>
      <c r="BM1478">
        <f t="shared" si="109"/>
        <v>1</v>
      </c>
      <c r="BN1478">
        <f t="shared" si="109"/>
        <v>0</v>
      </c>
      <c r="BO1478">
        <f t="shared" si="109"/>
        <v>0</v>
      </c>
      <c r="BP1478">
        <f t="shared" si="109"/>
        <v>0</v>
      </c>
    </row>
    <row r="1479" spans="3:68" x14ac:dyDescent="0.2">
      <c r="C1479" s="150" t="str">
        <f>IFERROR(VLOOKUP(TABLA!F1479,BLIOTECAS!$C$1:$E$26,3,FALSE),"")</f>
        <v>Humanidades</v>
      </c>
      <c r="D1479" s="209">
        <v>43970.551388888889</v>
      </c>
      <c r="E1479" s="209" t="s">
        <v>407</v>
      </c>
      <c r="F1479" t="s">
        <v>102</v>
      </c>
      <c r="G1479" t="s">
        <v>301</v>
      </c>
      <c r="H1479" t="s">
        <v>305</v>
      </c>
      <c r="I1479" t="s">
        <v>306</v>
      </c>
      <c r="J1479" t="s">
        <v>309</v>
      </c>
      <c r="K1479" t="s">
        <v>310</v>
      </c>
      <c r="L1479" t="s">
        <v>92</v>
      </c>
      <c r="M1479" t="s">
        <v>119</v>
      </c>
      <c r="S1479" t="s">
        <v>270</v>
      </c>
      <c r="T1479" t="s">
        <v>270</v>
      </c>
      <c r="U1479">
        <v>4</v>
      </c>
      <c r="V1479">
        <v>3</v>
      </c>
      <c r="W1479">
        <v>3</v>
      </c>
      <c r="X1479">
        <v>3</v>
      </c>
      <c r="Y1479">
        <v>5</v>
      </c>
      <c r="Z1479">
        <v>2</v>
      </c>
      <c r="AA1479">
        <v>3</v>
      </c>
      <c r="AB1479">
        <v>3</v>
      </c>
      <c r="AC1479">
        <v>4</v>
      </c>
      <c r="AD1479">
        <v>4</v>
      </c>
      <c r="AF1479">
        <v>3</v>
      </c>
      <c r="AG1479">
        <v>3</v>
      </c>
      <c r="AH1479">
        <v>3</v>
      </c>
      <c r="AI1479">
        <v>2</v>
      </c>
      <c r="AJ1479">
        <v>3</v>
      </c>
      <c r="AK1479" t="s">
        <v>270</v>
      </c>
      <c r="AL1479">
        <v>3</v>
      </c>
      <c r="AM1479">
        <v>3</v>
      </c>
      <c r="AN1479" t="s">
        <v>515</v>
      </c>
      <c r="AV1479" s="109" t="s">
        <v>270</v>
      </c>
      <c r="AW1479" t="s">
        <v>26</v>
      </c>
      <c r="AY1479">
        <v>4</v>
      </c>
      <c r="AZ1479" s="109">
        <v>4</v>
      </c>
      <c r="BA1479" s="191" t="s">
        <v>311</v>
      </c>
      <c r="BB1479" t="s">
        <v>308</v>
      </c>
      <c r="BD1479">
        <f t="shared" si="108"/>
        <v>1</v>
      </c>
      <c r="BE1479">
        <f t="shared" si="107"/>
        <v>0</v>
      </c>
      <c r="BF1479">
        <f t="shared" si="107"/>
        <v>0</v>
      </c>
      <c r="BG1479">
        <f t="shared" si="107"/>
        <v>0</v>
      </c>
      <c r="BH1479">
        <f t="shared" si="107"/>
        <v>0</v>
      </c>
      <c r="BI1479">
        <f t="shared" si="107"/>
        <v>0</v>
      </c>
      <c r="BJ1479">
        <f t="shared" si="110"/>
        <v>1</v>
      </c>
      <c r="BK1479">
        <f t="shared" si="109"/>
        <v>1</v>
      </c>
      <c r="BL1479">
        <f t="shared" si="109"/>
        <v>0</v>
      </c>
      <c r="BM1479">
        <f t="shared" si="109"/>
        <v>0</v>
      </c>
      <c r="BN1479">
        <f t="shared" si="109"/>
        <v>0</v>
      </c>
      <c r="BO1479">
        <f t="shared" si="109"/>
        <v>0</v>
      </c>
      <c r="BP1479">
        <f t="shared" si="109"/>
        <v>0</v>
      </c>
    </row>
    <row r="1480" spans="3:68" x14ac:dyDescent="0.2">
      <c r="C1480" s="150" t="str">
        <f>IFERROR(VLOOKUP(TABLA!F1480,BLIOTECAS!$C$1:$E$26,3,FALSE),"")</f>
        <v>Ciencias de la Salud</v>
      </c>
      <c r="D1480" s="209">
        <v>43970.550694444442</v>
      </c>
      <c r="E1480" s="209" t="s">
        <v>407</v>
      </c>
      <c r="F1480" t="s">
        <v>108</v>
      </c>
      <c r="G1480" t="s">
        <v>305</v>
      </c>
      <c r="H1480" t="s">
        <v>300</v>
      </c>
      <c r="I1480" t="s">
        <v>315</v>
      </c>
      <c r="J1480" t="s">
        <v>108</v>
      </c>
      <c r="K1480" t="s">
        <v>310</v>
      </c>
      <c r="S1480" t="s">
        <v>270</v>
      </c>
      <c r="T1480" t="s">
        <v>270</v>
      </c>
      <c r="U1480">
        <v>4</v>
      </c>
      <c r="V1480">
        <v>4</v>
      </c>
      <c r="W1480">
        <v>4</v>
      </c>
      <c r="X1480">
        <v>3</v>
      </c>
      <c r="Y1480">
        <v>5</v>
      </c>
      <c r="Z1480">
        <v>3</v>
      </c>
      <c r="AA1480">
        <v>5</v>
      </c>
      <c r="AB1480">
        <v>2</v>
      </c>
      <c r="AC1480">
        <v>2</v>
      </c>
      <c r="AD1480">
        <v>4</v>
      </c>
      <c r="AF1480">
        <v>3</v>
      </c>
      <c r="AG1480">
        <v>5</v>
      </c>
      <c r="AH1480">
        <v>4</v>
      </c>
      <c r="AI1480">
        <v>3</v>
      </c>
      <c r="AJ1480">
        <v>3</v>
      </c>
      <c r="AK1480" t="s">
        <v>26</v>
      </c>
      <c r="AL1480">
        <v>3</v>
      </c>
      <c r="AM1480">
        <v>4</v>
      </c>
      <c r="AN1480" t="s">
        <v>502</v>
      </c>
      <c r="AV1480" s="109" t="s">
        <v>270</v>
      </c>
      <c r="AW1480" t="s">
        <v>270</v>
      </c>
      <c r="AX1480" t="s">
        <v>313</v>
      </c>
      <c r="AY1480">
        <v>4</v>
      </c>
      <c r="AZ1480" s="109">
        <v>4</v>
      </c>
      <c r="BA1480" s="191" t="s">
        <v>303</v>
      </c>
      <c r="BB1480" t="s">
        <v>308</v>
      </c>
      <c r="BC1480" t="s">
        <v>1092</v>
      </c>
      <c r="BD1480">
        <f t="shared" si="108"/>
        <v>0</v>
      </c>
      <c r="BE1480">
        <f t="shared" si="107"/>
        <v>1</v>
      </c>
      <c r="BF1480">
        <f t="shared" si="107"/>
        <v>0</v>
      </c>
      <c r="BG1480">
        <f t="shared" si="107"/>
        <v>0</v>
      </c>
      <c r="BH1480">
        <f t="shared" si="107"/>
        <v>0</v>
      </c>
      <c r="BI1480">
        <f t="shared" si="107"/>
        <v>0</v>
      </c>
      <c r="BJ1480">
        <f t="shared" si="110"/>
        <v>0</v>
      </c>
      <c r="BK1480">
        <f t="shared" si="109"/>
        <v>1</v>
      </c>
      <c r="BL1480">
        <f t="shared" si="109"/>
        <v>1</v>
      </c>
      <c r="BM1480">
        <f t="shared" si="109"/>
        <v>0</v>
      </c>
      <c r="BN1480">
        <f t="shared" si="109"/>
        <v>1</v>
      </c>
      <c r="BO1480">
        <f t="shared" si="109"/>
        <v>0</v>
      </c>
      <c r="BP1480">
        <f t="shared" si="109"/>
        <v>0</v>
      </c>
    </row>
    <row r="1481" spans="3:68" x14ac:dyDescent="0.2">
      <c r="C1481" s="150" t="str">
        <f>IFERROR(VLOOKUP(TABLA!F1481,BLIOTECAS!$C$1:$E$26,3,FALSE),"")</f>
        <v>Humanidades</v>
      </c>
      <c r="D1481" s="209">
        <v>43970.550694444442</v>
      </c>
      <c r="E1481" s="209" t="s">
        <v>401</v>
      </c>
      <c r="F1481" t="s">
        <v>104</v>
      </c>
      <c r="G1481" t="s">
        <v>300</v>
      </c>
      <c r="H1481" t="s">
        <v>300</v>
      </c>
      <c r="I1481" t="s">
        <v>318</v>
      </c>
      <c r="J1481" t="s">
        <v>104</v>
      </c>
      <c r="K1481" t="s">
        <v>309</v>
      </c>
      <c r="L1481" t="s">
        <v>84</v>
      </c>
      <c r="S1481" t="s">
        <v>26</v>
      </c>
      <c r="T1481" t="s">
        <v>270</v>
      </c>
      <c r="U1481">
        <v>4</v>
      </c>
      <c r="V1481">
        <v>4</v>
      </c>
      <c r="W1481">
        <v>2</v>
      </c>
      <c r="X1481">
        <v>4</v>
      </c>
      <c r="Y1481">
        <v>4</v>
      </c>
      <c r="Z1481">
        <v>3</v>
      </c>
      <c r="AA1481">
        <v>4</v>
      </c>
      <c r="AB1481">
        <v>3</v>
      </c>
      <c r="AC1481">
        <v>4</v>
      </c>
      <c r="AD1481">
        <v>4</v>
      </c>
      <c r="AF1481">
        <v>4</v>
      </c>
      <c r="AG1481">
        <v>4</v>
      </c>
      <c r="AH1481">
        <v>4</v>
      </c>
      <c r="AI1481">
        <v>4</v>
      </c>
      <c r="AJ1481">
        <v>4</v>
      </c>
      <c r="AK1481" t="s">
        <v>270</v>
      </c>
      <c r="AL1481">
        <v>4</v>
      </c>
      <c r="AM1481">
        <v>4</v>
      </c>
      <c r="AN1481" t="s">
        <v>307</v>
      </c>
      <c r="AV1481" s="109" t="s">
        <v>26</v>
      </c>
      <c r="AW1481" t="s">
        <v>26</v>
      </c>
      <c r="AY1481">
        <v>4</v>
      </c>
      <c r="AZ1481" s="109">
        <v>4</v>
      </c>
      <c r="BA1481" s="191" t="s">
        <v>311</v>
      </c>
      <c r="BB1481" t="s">
        <v>308</v>
      </c>
      <c r="BD1481">
        <f t="shared" si="108"/>
        <v>0</v>
      </c>
      <c r="BE1481">
        <f t="shared" si="107"/>
        <v>0</v>
      </c>
      <c r="BF1481">
        <f t="shared" si="107"/>
        <v>1</v>
      </c>
      <c r="BG1481">
        <f t="shared" si="107"/>
        <v>0</v>
      </c>
      <c r="BH1481">
        <f t="shared" si="107"/>
        <v>0</v>
      </c>
      <c r="BI1481">
        <f t="shared" si="107"/>
        <v>0</v>
      </c>
      <c r="BJ1481">
        <f t="shared" si="110"/>
        <v>0</v>
      </c>
      <c r="BK1481">
        <f t="shared" si="109"/>
        <v>0</v>
      </c>
      <c r="BL1481">
        <f t="shared" si="109"/>
        <v>0</v>
      </c>
      <c r="BM1481">
        <f t="shared" si="109"/>
        <v>0</v>
      </c>
      <c r="BN1481">
        <f t="shared" si="109"/>
        <v>0</v>
      </c>
      <c r="BO1481">
        <f t="shared" si="109"/>
        <v>1</v>
      </c>
      <c r="BP1481">
        <f t="shared" si="109"/>
        <v>0</v>
      </c>
    </row>
    <row r="1482" spans="3:68" x14ac:dyDescent="0.2">
      <c r="C1482" s="150" t="str">
        <f>IFERROR(VLOOKUP(TABLA!F1482,BLIOTECAS!$C$1:$E$26,3,FALSE),"")</f>
        <v>Humanidades</v>
      </c>
      <c r="D1482" s="209">
        <v>43970.550694444442</v>
      </c>
      <c r="E1482" s="209" t="s">
        <v>407</v>
      </c>
      <c r="F1482" t="s">
        <v>104</v>
      </c>
      <c r="G1482" t="s">
        <v>305</v>
      </c>
      <c r="H1482" t="s">
        <v>305</v>
      </c>
      <c r="I1482" t="s">
        <v>327</v>
      </c>
      <c r="J1482" t="s">
        <v>104</v>
      </c>
      <c r="K1482" t="s">
        <v>309</v>
      </c>
      <c r="L1482" t="s">
        <v>100</v>
      </c>
      <c r="M1482" t="s">
        <v>89</v>
      </c>
      <c r="S1482" t="s">
        <v>270</v>
      </c>
      <c r="T1482" t="s">
        <v>270</v>
      </c>
      <c r="U1482">
        <v>5</v>
      </c>
      <c r="V1482">
        <v>2</v>
      </c>
      <c r="W1482">
        <v>3</v>
      </c>
      <c r="X1482">
        <v>4</v>
      </c>
      <c r="Y1482">
        <v>4</v>
      </c>
      <c r="Z1482">
        <v>3</v>
      </c>
      <c r="AA1482">
        <v>4</v>
      </c>
      <c r="AB1482">
        <v>2</v>
      </c>
      <c r="AC1482">
        <v>3</v>
      </c>
      <c r="AD1482">
        <v>4</v>
      </c>
      <c r="AF1482">
        <v>4</v>
      </c>
      <c r="AG1482">
        <v>3</v>
      </c>
      <c r="AH1482">
        <v>4</v>
      </c>
      <c r="AI1482">
        <v>3</v>
      </c>
      <c r="AJ1482">
        <v>3</v>
      </c>
      <c r="AK1482" t="s">
        <v>26</v>
      </c>
      <c r="AL1482">
        <v>4</v>
      </c>
      <c r="AM1482">
        <v>3</v>
      </c>
      <c r="AN1482" t="s">
        <v>428</v>
      </c>
      <c r="AV1482" s="109" t="s">
        <v>26</v>
      </c>
      <c r="AW1482" t="s">
        <v>26</v>
      </c>
      <c r="AY1482">
        <v>2</v>
      </c>
      <c r="AZ1482" s="109">
        <v>3</v>
      </c>
      <c r="BA1482" s="191" t="s">
        <v>311</v>
      </c>
      <c r="BB1482" t="s">
        <v>308</v>
      </c>
      <c r="BC1482" t="s">
        <v>1093</v>
      </c>
      <c r="BD1482">
        <f t="shared" si="108"/>
        <v>1</v>
      </c>
      <c r="BE1482">
        <f t="shared" si="107"/>
        <v>0</v>
      </c>
      <c r="BF1482">
        <f t="shared" si="107"/>
        <v>1</v>
      </c>
      <c r="BG1482">
        <f t="shared" si="107"/>
        <v>0</v>
      </c>
      <c r="BH1482">
        <f t="shared" si="107"/>
        <v>0</v>
      </c>
      <c r="BI1482">
        <f t="shared" si="107"/>
        <v>0</v>
      </c>
      <c r="BJ1482">
        <f t="shared" si="110"/>
        <v>0</v>
      </c>
      <c r="BK1482">
        <f t="shared" si="109"/>
        <v>1</v>
      </c>
      <c r="BL1482">
        <f t="shared" si="109"/>
        <v>1</v>
      </c>
      <c r="BM1482">
        <f t="shared" si="109"/>
        <v>1</v>
      </c>
      <c r="BN1482">
        <f t="shared" si="109"/>
        <v>0</v>
      </c>
      <c r="BO1482">
        <f t="shared" si="109"/>
        <v>0</v>
      </c>
      <c r="BP1482">
        <f t="shared" si="109"/>
        <v>0</v>
      </c>
    </row>
    <row r="1483" spans="3:68" x14ac:dyDescent="0.2">
      <c r="C1483" s="150" t="str">
        <f>IFERROR(VLOOKUP(TABLA!F1483,BLIOTECAS!$C$1:$E$26,3,FALSE),"")</f>
        <v>Ciencias de la Salud</v>
      </c>
      <c r="D1483" s="209">
        <v>43970.550694444442</v>
      </c>
      <c r="E1483" s="209" t="s">
        <v>396</v>
      </c>
      <c r="F1483" t="s">
        <v>108</v>
      </c>
      <c r="G1483" t="s">
        <v>305</v>
      </c>
      <c r="H1483" t="s">
        <v>397</v>
      </c>
      <c r="I1483" t="s">
        <v>315</v>
      </c>
      <c r="J1483" t="s">
        <v>108</v>
      </c>
      <c r="S1483" t="s">
        <v>26</v>
      </c>
      <c r="T1483" t="s">
        <v>26</v>
      </c>
      <c r="U1483">
        <v>1</v>
      </c>
      <c r="V1483">
        <v>2</v>
      </c>
      <c r="W1483">
        <v>1</v>
      </c>
      <c r="X1483">
        <v>4</v>
      </c>
      <c r="Y1483">
        <v>4</v>
      </c>
      <c r="Z1483">
        <v>3</v>
      </c>
      <c r="AA1483">
        <v>5</v>
      </c>
      <c r="AB1483">
        <v>4</v>
      </c>
      <c r="AC1483">
        <v>3</v>
      </c>
      <c r="AD1483">
        <v>3</v>
      </c>
      <c r="AF1483">
        <v>4</v>
      </c>
      <c r="AG1483">
        <v>3</v>
      </c>
      <c r="AH1483">
        <v>4</v>
      </c>
      <c r="AI1483">
        <v>3</v>
      </c>
      <c r="AJ1483">
        <v>3</v>
      </c>
      <c r="AK1483" t="s">
        <v>26</v>
      </c>
      <c r="AL1483">
        <v>3</v>
      </c>
      <c r="AM1483">
        <v>3</v>
      </c>
      <c r="AN1483" t="s">
        <v>408</v>
      </c>
      <c r="AV1483" s="109" t="s">
        <v>26</v>
      </c>
      <c r="AW1483" t="s">
        <v>26</v>
      </c>
      <c r="AY1483">
        <v>3</v>
      </c>
      <c r="AZ1483" s="109">
        <v>3</v>
      </c>
      <c r="BA1483" s="191" t="s">
        <v>311</v>
      </c>
      <c r="BB1483" t="s">
        <v>317</v>
      </c>
      <c r="BD1483">
        <f t="shared" si="108"/>
        <v>0</v>
      </c>
      <c r="BE1483">
        <f t="shared" si="107"/>
        <v>1</v>
      </c>
      <c r="BF1483">
        <f t="shared" si="107"/>
        <v>0</v>
      </c>
      <c r="BG1483">
        <f t="shared" si="107"/>
        <v>0</v>
      </c>
      <c r="BH1483">
        <f t="shared" si="107"/>
        <v>0</v>
      </c>
      <c r="BI1483">
        <f t="shared" si="107"/>
        <v>0</v>
      </c>
      <c r="BJ1483">
        <f t="shared" si="110"/>
        <v>1</v>
      </c>
      <c r="BK1483">
        <f t="shared" si="109"/>
        <v>0</v>
      </c>
      <c r="BL1483">
        <f t="shared" si="109"/>
        <v>1</v>
      </c>
      <c r="BM1483">
        <f t="shared" si="109"/>
        <v>1</v>
      </c>
      <c r="BN1483">
        <f t="shared" si="109"/>
        <v>0</v>
      </c>
      <c r="BO1483">
        <f t="shared" si="109"/>
        <v>0</v>
      </c>
      <c r="BP1483">
        <f t="shared" si="109"/>
        <v>0</v>
      </c>
    </row>
    <row r="1484" spans="3:68" x14ac:dyDescent="0.2">
      <c r="C1484" s="150" t="str">
        <f>IFERROR(VLOOKUP(TABLA!F1484,BLIOTECAS!$C$1:$E$26,3,FALSE),"")</f>
        <v>Ciencias Sociales</v>
      </c>
      <c r="D1484" s="209">
        <v>43970.550694444442</v>
      </c>
      <c r="E1484" s="209" t="s">
        <v>396</v>
      </c>
      <c r="F1484" t="s">
        <v>99</v>
      </c>
      <c r="G1484" t="s">
        <v>300</v>
      </c>
      <c r="H1484" t="s">
        <v>305</v>
      </c>
      <c r="I1484" t="s">
        <v>306</v>
      </c>
      <c r="J1484" t="s">
        <v>309</v>
      </c>
      <c r="K1484" t="s">
        <v>322</v>
      </c>
      <c r="L1484" t="s">
        <v>309</v>
      </c>
      <c r="S1484" t="s">
        <v>26</v>
      </c>
      <c r="T1484" t="s">
        <v>270</v>
      </c>
      <c r="U1484">
        <v>3</v>
      </c>
      <c r="W1484">
        <v>4</v>
      </c>
      <c r="X1484">
        <v>5</v>
      </c>
      <c r="Y1484">
        <v>5</v>
      </c>
      <c r="Z1484">
        <v>4</v>
      </c>
      <c r="AA1484">
        <v>5</v>
      </c>
      <c r="AB1484">
        <v>4</v>
      </c>
      <c r="AD1484">
        <v>4</v>
      </c>
      <c r="AF1484">
        <v>4</v>
      </c>
      <c r="AG1484">
        <v>3</v>
      </c>
      <c r="AH1484">
        <v>5</v>
      </c>
      <c r="AI1484">
        <v>4</v>
      </c>
      <c r="AJ1484">
        <v>4</v>
      </c>
      <c r="AL1484">
        <v>4</v>
      </c>
      <c r="AY1484">
        <v>3</v>
      </c>
      <c r="AZ1484" s="109">
        <v>2</v>
      </c>
      <c r="BA1484" s="191" t="s">
        <v>311</v>
      </c>
      <c r="BB1484" t="s">
        <v>317</v>
      </c>
      <c r="BD1484">
        <f t="shared" si="108"/>
        <v>1</v>
      </c>
      <c r="BE1484">
        <f t="shared" si="107"/>
        <v>0</v>
      </c>
      <c r="BF1484">
        <f t="shared" si="107"/>
        <v>0</v>
      </c>
      <c r="BG1484">
        <f t="shared" si="107"/>
        <v>0</v>
      </c>
      <c r="BH1484">
        <f t="shared" si="107"/>
        <v>0</v>
      </c>
      <c r="BI1484">
        <f t="shared" si="107"/>
        <v>0</v>
      </c>
      <c r="BJ1484">
        <f t="shared" si="110"/>
        <v>0</v>
      </c>
      <c r="BK1484">
        <f t="shared" si="109"/>
        <v>0</v>
      </c>
      <c r="BL1484">
        <f t="shared" si="109"/>
        <v>0</v>
      </c>
      <c r="BM1484">
        <f t="shared" si="109"/>
        <v>0</v>
      </c>
      <c r="BN1484">
        <f t="shared" si="109"/>
        <v>0</v>
      </c>
      <c r="BO1484">
        <f t="shared" si="109"/>
        <v>0</v>
      </c>
      <c r="BP1484">
        <f t="shared" si="109"/>
        <v>0</v>
      </c>
    </row>
    <row r="1485" spans="3:68" x14ac:dyDescent="0.2">
      <c r="C1485" s="150" t="str">
        <f>IFERROR(VLOOKUP(TABLA!F1485,BLIOTECAS!$C$1:$E$26,3,FALSE),"")</f>
        <v>Humanidades</v>
      </c>
      <c r="D1485" s="209">
        <v>43970.550694444442</v>
      </c>
      <c r="E1485" s="209" t="s">
        <v>396</v>
      </c>
      <c r="F1485" t="s">
        <v>102</v>
      </c>
      <c r="G1485" t="s">
        <v>301</v>
      </c>
      <c r="H1485" t="s">
        <v>301</v>
      </c>
      <c r="I1485" t="s">
        <v>327</v>
      </c>
      <c r="J1485" t="s">
        <v>309</v>
      </c>
      <c r="K1485" t="s">
        <v>104</v>
      </c>
      <c r="L1485" t="s">
        <v>310</v>
      </c>
      <c r="M1485" t="s">
        <v>1094</v>
      </c>
      <c r="S1485" t="s">
        <v>270</v>
      </c>
      <c r="T1485" t="s">
        <v>270</v>
      </c>
      <c r="U1485">
        <v>4</v>
      </c>
      <c r="V1485">
        <v>2</v>
      </c>
      <c r="W1485">
        <v>2</v>
      </c>
      <c r="X1485">
        <v>1</v>
      </c>
      <c r="Y1485">
        <v>5</v>
      </c>
      <c r="Z1485">
        <v>5</v>
      </c>
      <c r="AA1485">
        <v>5</v>
      </c>
      <c r="AB1485">
        <v>3</v>
      </c>
      <c r="AC1485">
        <v>3</v>
      </c>
      <c r="AD1485">
        <v>3</v>
      </c>
      <c r="AF1485">
        <v>4</v>
      </c>
      <c r="AG1485">
        <v>5</v>
      </c>
      <c r="AH1485">
        <v>5</v>
      </c>
      <c r="AI1485">
        <v>5</v>
      </c>
      <c r="AJ1485">
        <v>5</v>
      </c>
      <c r="AK1485" t="s">
        <v>270</v>
      </c>
      <c r="AL1485">
        <v>5</v>
      </c>
      <c r="AM1485">
        <v>3</v>
      </c>
      <c r="AN1485" t="s">
        <v>345</v>
      </c>
      <c r="AV1485" s="109" t="s">
        <v>270</v>
      </c>
      <c r="AW1485" t="s">
        <v>26</v>
      </c>
      <c r="AY1485">
        <v>5</v>
      </c>
      <c r="AZ1485" s="109">
        <v>4</v>
      </c>
      <c r="BA1485" s="191" t="s">
        <v>303</v>
      </c>
      <c r="BB1485" t="s">
        <v>308</v>
      </c>
      <c r="BD1485">
        <f t="shared" si="108"/>
        <v>1</v>
      </c>
      <c r="BE1485">
        <f t="shared" si="107"/>
        <v>0</v>
      </c>
      <c r="BF1485">
        <f t="shared" si="107"/>
        <v>1</v>
      </c>
      <c r="BG1485">
        <f t="shared" si="107"/>
        <v>0</v>
      </c>
      <c r="BH1485">
        <f t="shared" si="107"/>
        <v>0</v>
      </c>
      <c r="BI1485">
        <f t="shared" si="107"/>
        <v>0</v>
      </c>
      <c r="BJ1485">
        <f t="shared" si="110"/>
        <v>0</v>
      </c>
      <c r="BK1485">
        <f t="shared" si="109"/>
        <v>0</v>
      </c>
      <c r="BL1485">
        <f t="shared" si="109"/>
        <v>0</v>
      </c>
      <c r="BM1485">
        <f t="shared" si="109"/>
        <v>1</v>
      </c>
      <c r="BN1485">
        <f t="shared" si="109"/>
        <v>0</v>
      </c>
      <c r="BO1485">
        <f t="shared" si="109"/>
        <v>0</v>
      </c>
      <c r="BP1485">
        <f t="shared" si="109"/>
        <v>0</v>
      </c>
    </row>
    <row r="1486" spans="3:68" x14ac:dyDescent="0.2">
      <c r="C1486" s="150" t="str">
        <f>IFERROR(VLOOKUP(TABLA!F1486,BLIOTECAS!$C$1:$E$26,3,FALSE),"")</f>
        <v>Ciencias Sociales</v>
      </c>
      <c r="D1486" s="209">
        <v>43970.550694444442</v>
      </c>
      <c r="E1486" s="209" t="s">
        <v>401</v>
      </c>
      <c r="F1486" t="s">
        <v>91</v>
      </c>
      <c r="G1486" t="s">
        <v>300</v>
      </c>
      <c r="H1486" t="s">
        <v>397</v>
      </c>
      <c r="I1486" t="s">
        <v>1095</v>
      </c>
      <c r="J1486" t="s">
        <v>91</v>
      </c>
      <c r="K1486" t="s">
        <v>92</v>
      </c>
      <c r="M1486" t="s">
        <v>1096</v>
      </c>
      <c r="S1486" t="s">
        <v>270</v>
      </c>
      <c r="T1486" t="s">
        <v>270</v>
      </c>
      <c r="U1486">
        <v>4</v>
      </c>
      <c r="V1486">
        <v>5</v>
      </c>
      <c r="W1486">
        <v>4</v>
      </c>
      <c r="X1486">
        <v>2</v>
      </c>
      <c r="Y1486">
        <v>2</v>
      </c>
      <c r="Z1486">
        <v>4</v>
      </c>
      <c r="AA1486">
        <v>2</v>
      </c>
      <c r="AB1486">
        <v>4</v>
      </c>
      <c r="AC1486">
        <v>3</v>
      </c>
      <c r="AD1486">
        <v>4</v>
      </c>
      <c r="AF1486">
        <v>5</v>
      </c>
      <c r="AG1486">
        <v>3</v>
      </c>
      <c r="AH1486">
        <v>4</v>
      </c>
      <c r="AI1486">
        <v>3</v>
      </c>
      <c r="AJ1486">
        <v>3</v>
      </c>
      <c r="AK1486" t="s">
        <v>270</v>
      </c>
      <c r="AL1486">
        <v>3</v>
      </c>
      <c r="AM1486">
        <v>2</v>
      </c>
      <c r="AN1486" t="s">
        <v>502</v>
      </c>
      <c r="AV1486" s="109" t="s">
        <v>270</v>
      </c>
      <c r="AW1486" t="s">
        <v>26</v>
      </c>
      <c r="AY1486">
        <v>3</v>
      </c>
      <c r="AZ1486" s="109">
        <v>5</v>
      </c>
      <c r="BA1486" s="191" t="s">
        <v>311</v>
      </c>
      <c r="BB1486" t="s">
        <v>317</v>
      </c>
      <c r="BC1486" t="s">
        <v>1097</v>
      </c>
      <c r="BD1486">
        <f t="shared" si="108"/>
        <v>0</v>
      </c>
      <c r="BE1486">
        <f t="shared" si="107"/>
        <v>0</v>
      </c>
      <c r="BF1486">
        <f t="shared" si="107"/>
        <v>0</v>
      </c>
      <c r="BG1486">
        <f t="shared" si="107"/>
        <v>0</v>
      </c>
      <c r="BH1486">
        <f t="shared" si="107"/>
        <v>0</v>
      </c>
      <c r="BI1486">
        <f t="shared" si="107"/>
        <v>0</v>
      </c>
      <c r="BJ1486">
        <f t="shared" si="110"/>
        <v>0</v>
      </c>
      <c r="BK1486">
        <f t="shared" si="109"/>
        <v>1</v>
      </c>
      <c r="BL1486">
        <f t="shared" si="109"/>
        <v>1</v>
      </c>
      <c r="BM1486">
        <f t="shared" si="109"/>
        <v>0</v>
      </c>
      <c r="BN1486">
        <f t="shared" si="109"/>
        <v>1</v>
      </c>
      <c r="BO1486">
        <f t="shared" si="109"/>
        <v>0</v>
      </c>
      <c r="BP1486">
        <f t="shared" si="109"/>
        <v>0</v>
      </c>
    </row>
    <row r="1487" spans="3:68" x14ac:dyDescent="0.2">
      <c r="C1487" s="150" t="str">
        <f>IFERROR(VLOOKUP(TABLA!F1487,BLIOTECAS!$C$1:$E$26,3,FALSE),"")</f>
        <v>Humanidades</v>
      </c>
      <c r="D1487" s="209">
        <v>43970.550694444442</v>
      </c>
      <c r="E1487" s="209" t="s">
        <v>396</v>
      </c>
      <c r="F1487" t="s">
        <v>102</v>
      </c>
      <c r="G1487" t="s">
        <v>305</v>
      </c>
      <c r="H1487" t="s">
        <v>300</v>
      </c>
      <c r="I1487" t="s">
        <v>1098</v>
      </c>
      <c r="J1487" t="s">
        <v>100</v>
      </c>
      <c r="K1487" t="s">
        <v>310</v>
      </c>
      <c r="L1487" t="s">
        <v>309</v>
      </c>
      <c r="M1487" t="s">
        <v>1099</v>
      </c>
      <c r="S1487" t="s">
        <v>26</v>
      </c>
      <c r="T1487" t="s">
        <v>26</v>
      </c>
      <c r="U1487">
        <v>1</v>
      </c>
      <c r="V1487">
        <v>5</v>
      </c>
      <c r="W1487">
        <v>5</v>
      </c>
      <c r="X1487">
        <v>5</v>
      </c>
      <c r="Y1487">
        <v>4</v>
      </c>
      <c r="Z1487">
        <v>5</v>
      </c>
      <c r="AA1487">
        <v>2</v>
      </c>
      <c r="AB1487">
        <v>3</v>
      </c>
      <c r="AC1487">
        <v>1</v>
      </c>
      <c r="AD1487">
        <v>4</v>
      </c>
      <c r="AF1487">
        <v>3</v>
      </c>
      <c r="AG1487">
        <v>2</v>
      </c>
      <c r="AH1487">
        <v>3</v>
      </c>
      <c r="AI1487">
        <v>1</v>
      </c>
      <c r="AJ1487">
        <v>4</v>
      </c>
      <c r="AK1487" t="s">
        <v>26</v>
      </c>
      <c r="AL1487">
        <v>4</v>
      </c>
      <c r="AM1487">
        <v>2</v>
      </c>
      <c r="AN1487" t="s">
        <v>483</v>
      </c>
      <c r="AV1487" s="109" t="s">
        <v>26</v>
      </c>
      <c r="AW1487" t="s">
        <v>26</v>
      </c>
      <c r="AY1487">
        <v>3</v>
      </c>
      <c r="AZ1487" s="109">
        <v>4</v>
      </c>
      <c r="BA1487" s="191" t="s">
        <v>319</v>
      </c>
      <c r="BB1487" t="s">
        <v>317</v>
      </c>
      <c r="BD1487">
        <f t="shared" si="108"/>
        <v>0</v>
      </c>
      <c r="BE1487">
        <f t="shared" si="107"/>
        <v>1</v>
      </c>
      <c r="BF1487">
        <f t="shared" si="107"/>
        <v>0</v>
      </c>
      <c r="BG1487">
        <f t="shared" si="107"/>
        <v>0</v>
      </c>
      <c r="BH1487">
        <f t="shared" si="107"/>
        <v>0</v>
      </c>
      <c r="BI1487">
        <f t="shared" si="107"/>
        <v>0</v>
      </c>
      <c r="BJ1487">
        <f t="shared" si="110"/>
        <v>1</v>
      </c>
      <c r="BK1487">
        <f t="shared" si="109"/>
        <v>0</v>
      </c>
      <c r="BL1487">
        <f t="shared" si="109"/>
        <v>1</v>
      </c>
      <c r="BM1487">
        <f t="shared" si="109"/>
        <v>0</v>
      </c>
      <c r="BN1487">
        <f t="shared" si="109"/>
        <v>0</v>
      </c>
      <c r="BO1487">
        <f t="shared" si="109"/>
        <v>0</v>
      </c>
      <c r="BP1487">
        <f t="shared" si="109"/>
        <v>0</v>
      </c>
    </row>
    <row r="1488" spans="3:68" x14ac:dyDescent="0.2">
      <c r="C1488" s="150" t="str">
        <f>IFERROR(VLOOKUP(TABLA!F1488,BLIOTECAS!$C$1:$E$26,3,FALSE),"")</f>
        <v>Ciencias de la Salud</v>
      </c>
      <c r="D1488" s="209">
        <v>43970.550694444442</v>
      </c>
      <c r="E1488" s="209" t="s">
        <v>396</v>
      </c>
      <c r="F1488" t="s">
        <v>106</v>
      </c>
      <c r="G1488" t="s">
        <v>300</v>
      </c>
      <c r="H1488" t="s">
        <v>397</v>
      </c>
      <c r="I1488" t="s">
        <v>336</v>
      </c>
      <c r="J1488" t="s">
        <v>106</v>
      </c>
      <c r="K1488" t="s">
        <v>108</v>
      </c>
      <c r="M1488" t="s">
        <v>1100</v>
      </c>
      <c r="S1488" t="s">
        <v>26</v>
      </c>
      <c r="T1488" t="s">
        <v>270</v>
      </c>
      <c r="U1488">
        <v>2</v>
      </c>
      <c r="V1488">
        <v>1</v>
      </c>
      <c r="W1488">
        <v>2</v>
      </c>
      <c r="X1488">
        <v>1</v>
      </c>
      <c r="Y1488">
        <v>4</v>
      </c>
      <c r="Z1488">
        <v>1</v>
      </c>
      <c r="AA1488">
        <v>5</v>
      </c>
      <c r="AB1488">
        <v>1</v>
      </c>
      <c r="AC1488">
        <v>3</v>
      </c>
      <c r="AD1488">
        <v>3</v>
      </c>
      <c r="AF1488">
        <v>2</v>
      </c>
      <c r="AG1488">
        <v>1</v>
      </c>
      <c r="AH1488">
        <v>3</v>
      </c>
      <c r="AI1488">
        <v>2</v>
      </c>
      <c r="AJ1488">
        <v>3</v>
      </c>
      <c r="AK1488" t="s">
        <v>26</v>
      </c>
      <c r="AL1488">
        <v>4</v>
      </c>
      <c r="AM1488">
        <v>2</v>
      </c>
      <c r="AN1488" t="s">
        <v>408</v>
      </c>
      <c r="AV1488" s="109" t="s">
        <v>26</v>
      </c>
      <c r="AW1488" t="s">
        <v>26</v>
      </c>
      <c r="AY1488">
        <v>4</v>
      </c>
      <c r="AZ1488" s="109">
        <v>4</v>
      </c>
      <c r="BA1488" s="191" t="s">
        <v>311</v>
      </c>
      <c r="BB1488" t="s">
        <v>317</v>
      </c>
      <c r="BD1488">
        <f t="shared" si="108"/>
        <v>0</v>
      </c>
      <c r="BE1488">
        <f t="shared" si="107"/>
        <v>1</v>
      </c>
      <c r="BF1488">
        <f t="shared" si="107"/>
        <v>1</v>
      </c>
      <c r="BG1488">
        <f t="shared" si="107"/>
        <v>0</v>
      </c>
      <c r="BH1488">
        <f t="shared" si="107"/>
        <v>0</v>
      </c>
      <c r="BI1488">
        <f t="shared" si="107"/>
        <v>0</v>
      </c>
      <c r="BJ1488">
        <f t="shared" si="110"/>
        <v>1</v>
      </c>
      <c r="BK1488">
        <f t="shared" si="109"/>
        <v>0</v>
      </c>
      <c r="BL1488">
        <f t="shared" si="109"/>
        <v>1</v>
      </c>
      <c r="BM1488">
        <f t="shared" si="109"/>
        <v>1</v>
      </c>
      <c r="BN1488">
        <f t="shared" si="109"/>
        <v>0</v>
      </c>
      <c r="BO1488">
        <f t="shared" si="109"/>
        <v>0</v>
      </c>
      <c r="BP1488">
        <f t="shared" si="109"/>
        <v>0</v>
      </c>
    </row>
    <row r="1489" spans="3:68" x14ac:dyDescent="0.2">
      <c r="C1489" s="150" t="str">
        <f>IFERROR(VLOOKUP(TABLA!F1489,BLIOTECAS!$C$1:$E$26,3,FALSE),"")</f>
        <v>Ciencias de la Salud</v>
      </c>
      <c r="D1489" s="209">
        <v>43970.55</v>
      </c>
      <c r="E1489" s="209" t="s">
        <v>396</v>
      </c>
      <c r="F1489" t="s">
        <v>108</v>
      </c>
      <c r="G1489" t="s">
        <v>305</v>
      </c>
      <c r="H1489" t="s">
        <v>300</v>
      </c>
      <c r="I1489" t="s">
        <v>306</v>
      </c>
      <c r="J1489" t="s">
        <v>108</v>
      </c>
      <c r="K1489" t="s">
        <v>93</v>
      </c>
      <c r="L1489" t="s">
        <v>97</v>
      </c>
      <c r="S1489" t="s">
        <v>270</v>
      </c>
      <c r="T1489" t="s">
        <v>270</v>
      </c>
      <c r="U1489">
        <v>4</v>
      </c>
      <c r="V1489">
        <v>5</v>
      </c>
      <c r="W1489">
        <v>2</v>
      </c>
      <c r="X1489">
        <v>1</v>
      </c>
      <c r="Y1489">
        <v>4</v>
      </c>
      <c r="Z1489">
        <v>4</v>
      </c>
      <c r="AA1489">
        <v>4</v>
      </c>
      <c r="AB1489">
        <v>1</v>
      </c>
      <c r="AC1489">
        <v>5</v>
      </c>
      <c r="AD1489">
        <v>5</v>
      </c>
      <c r="AF1489">
        <v>5</v>
      </c>
      <c r="AH1489">
        <v>5</v>
      </c>
      <c r="AI1489">
        <v>5</v>
      </c>
      <c r="AJ1489">
        <v>5</v>
      </c>
      <c r="AK1489" t="s">
        <v>26</v>
      </c>
      <c r="AL1489">
        <v>5</v>
      </c>
      <c r="AM1489">
        <v>5</v>
      </c>
      <c r="AN1489" t="s">
        <v>345</v>
      </c>
      <c r="AV1489" s="109" t="s">
        <v>26</v>
      </c>
      <c r="AW1489" t="s">
        <v>26</v>
      </c>
      <c r="AY1489">
        <v>5</v>
      </c>
      <c r="AZ1489" s="109">
        <v>5</v>
      </c>
      <c r="BA1489" s="191" t="s">
        <v>303</v>
      </c>
      <c r="BB1489" t="s">
        <v>304</v>
      </c>
      <c r="BD1489">
        <f t="shared" si="108"/>
        <v>1</v>
      </c>
      <c r="BE1489">
        <f t="shared" si="107"/>
        <v>0</v>
      </c>
      <c r="BF1489">
        <f t="shared" si="107"/>
        <v>0</v>
      </c>
      <c r="BG1489">
        <f t="shared" si="107"/>
        <v>0</v>
      </c>
      <c r="BH1489">
        <f t="shared" si="107"/>
        <v>0</v>
      </c>
      <c r="BI1489">
        <f t="shared" si="107"/>
        <v>0</v>
      </c>
      <c r="BJ1489">
        <f t="shared" si="110"/>
        <v>0</v>
      </c>
      <c r="BK1489">
        <f t="shared" si="109"/>
        <v>0</v>
      </c>
      <c r="BL1489">
        <f t="shared" si="109"/>
        <v>0</v>
      </c>
      <c r="BM1489">
        <f t="shared" si="109"/>
        <v>1</v>
      </c>
      <c r="BN1489">
        <f t="shared" si="109"/>
        <v>0</v>
      </c>
      <c r="BO1489">
        <f t="shared" si="109"/>
        <v>0</v>
      </c>
      <c r="BP1489">
        <f t="shared" si="109"/>
        <v>0</v>
      </c>
    </row>
    <row r="1490" spans="3:68" x14ac:dyDescent="0.2">
      <c r="C1490" s="150" t="str">
        <f>IFERROR(VLOOKUP(TABLA!F1490,BLIOTECAS!$C$1:$E$26,3,FALSE),"")</f>
        <v>Ciencias de la Salud</v>
      </c>
      <c r="D1490" s="209">
        <v>43970.55</v>
      </c>
      <c r="E1490" s="209" t="s">
        <v>396</v>
      </c>
      <c r="F1490" t="s">
        <v>109</v>
      </c>
      <c r="G1490" t="s">
        <v>305</v>
      </c>
      <c r="H1490" t="s">
        <v>320</v>
      </c>
      <c r="I1490" t="s">
        <v>315</v>
      </c>
      <c r="J1490" t="s">
        <v>309</v>
      </c>
      <c r="K1490" t="s">
        <v>109</v>
      </c>
      <c r="M1490" t="s">
        <v>1101</v>
      </c>
      <c r="S1490" t="s">
        <v>26</v>
      </c>
      <c r="T1490" t="s">
        <v>26</v>
      </c>
      <c r="U1490">
        <v>3</v>
      </c>
      <c r="V1490">
        <v>3</v>
      </c>
      <c r="W1490">
        <v>3</v>
      </c>
      <c r="X1490">
        <v>4</v>
      </c>
      <c r="Y1490">
        <v>4</v>
      </c>
      <c r="Z1490">
        <v>5</v>
      </c>
      <c r="AA1490">
        <v>5</v>
      </c>
      <c r="AB1490">
        <v>1</v>
      </c>
      <c r="AC1490">
        <v>4</v>
      </c>
      <c r="AD1490">
        <v>4</v>
      </c>
      <c r="AF1490">
        <v>4</v>
      </c>
      <c r="AG1490">
        <v>4</v>
      </c>
      <c r="AH1490">
        <v>4</v>
      </c>
      <c r="AI1490">
        <v>3</v>
      </c>
      <c r="AJ1490">
        <v>4</v>
      </c>
      <c r="AK1490" t="s">
        <v>26</v>
      </c>
      <c r="AL1490">
        <v>4</v>
      </c>
      <c r="AM1490">
        <v>4</v>
      </c>
      <c r="AN1490" t="s">
        <v>499</v>
      </c>
      <c r="AV1490" s="109" t="s">
        <v>270</v>
      </c>
      <c r="AW1490" t="s">
        <v>26</v>
      </c>
      <c r="AY1490">
        <v>5</v>
      </c>
      <c r="AZ1490" s="109">
        <v>5</v>
      </c>
      <c r="BA1490" s="191" t="s">
        <v>311</v>
      </c>
      <c r="BB1490" t="s">
        <v>308</v>
      </c>
      <c r="BC1490" t="s">
        <v>243</v>
      </c>
      <c r="BD1490">
        <f t="shared" si="108"/>
        <v>0</v>
      </c>
      <c r="BE1490">
        <f t="shared" si="107"/>
        <v>1</v>
      </c>
      <c r="BF1490">
        <f t="shared" si="107"/>
        <v>0</v>
      </c>
      <c r="BG1490">
        <f t="shared" si="107"/>
        <v>0</v>
      </c>
      <c r="BH1490">
        <f t="shared" si="107"/>
        <v>0</v>
      </c>
      <c r="BI1490">
        <f t="shared" si="107"/>
        <v>0</v>
      </c>
      <c r="BJ1490">
        <f t="shared" si="110"/>
        <v>0</v>
      </c>
      <c r="BK1490">
        <f t="shared" si="109"/>
        <v>1</v>
      </c>
      <c r="BL1490">
        <f t="shared" si="109"/>
        <v>1</v>
      </c>
      <c r="BM1490">
        <f t="shared" si="109"/>
        <v>1</v>
      </c>
      <c r="BN1490">
        <f t="shared" si="109"/>
        <v>1</v>
      </c>
      <c r="BO1490">
        <f t="shared" si="109"/>
        <v>0</v>
      </c>
      <c r="BP1490">
        <f t="shared" si="109"/>
        <v>0</v>
      </c>
    </row>
    <row r="1491" spans="3:68" x14ac:dyDescent="0.2">
      <c r="C1491" s="150" t="str">
        <f>IFERROR(VLOOKUP(TABLA!F1491,BLIOTECAS!$C$1:$E$26,3,FALSE),"")</f>
        <v>Ciencias Experimentales</v>
      </c>
      <c r="D1491" s="209">
        <v>43970.55</v>
      </c>
      <c r="E1491" s="209" t="s">
        <v>396</v>
      </c>
      <c r="F1491" t="s">
        <v>98</v>
      </c>
      <c r="G1491" t="s">
        <v>305</v>
      </c>
      <c r="H1491" t="s">
        <v>300</v>
      </c>
      <c r="I1491" t="s">
        <v>306</v>
      </c>
      <c r="J1491" t="s">
        <v>309</v>
      </c>
      <c r="K1491" t="s">
        <v>98</v>
      </c>
      <c r="L1491" t="s">
        <v>94</v>
      </c>
      <c r="M1491" t="s">
        <v>1102</v>
      </c>
      <c r="S1491" t="s">
        <v>26</v>
      </c>
      <c r="T1491" t="s">
        <v>270</v>
      </c>
      <c r="U1491">
        <v>5</v>
      </c>
      <c r="V1491">
        <v>1</v>
      </c>
      <c r="W1491">
        <v>4</v>
      </c>
      <c r="X1491">
        <v>5</v>
      </c>
      <c r="Y1491">
        <v>5</v>
      </c>
      <c r="Z1491">
        <v>5</v>
      </c>
      <c r="AA1491">
        <v>5</v>
      </c>
      <c r="AB1491">
        <v>1</v>
      </c>
      <c r="AC1491">
        <v>5</v>
      </c>
      <c r="AD1491">
        <v>5</v>
      </c>
      <c r="AF1491">
        <v>5</v>
      </c>
      <c r="AG1491">
        <v>5</v>
      </c>
      <c r="AH1491">
        <v>4</v>
      </c>
      <c r="AI1491">
        <v>5</v>
      </c>
      <c r="AJ1491">
        <v>5</v>
      </c>
      <c r="AK1491" t="s">
        <v>26</v>
      </c>
      <c r="AL1491">
        <v>5</v>
      </c>
      <c r="AM1491">
        <v>5</v>
      </c>
      <c r="AN1491" t="s">
        <v>345</v>
      </c>
      <c r="AV1491" s="109" t="s">
        <v>26</v>
      </c>
      <c r="AW1491" t="s">
        <v>26</v>
      </c>
      <c r="AY1491">
        <v>5</v>
      </c>
      <c r="AZ1491" s="109">
        <v>5</v>
      </c>
      <c r="BA1491" s="191" t="s">
        <v>303</v>
      </c>
      <c r="BB1491" t="s">
        <v>304</v>
      </c>
      <c r="BD1491">
        <f t="shared" si="108"/>
        <v>1</v>
      </c>
      <c r="BE1491">
        <f t="shared" si="107"/>
        <v>0</v>
      </c>
      <c r="BF1491">
        <f t="shared" si="107"/>
        <v>0</v>
      </c>
      <c r="BG1491">
        <f t="shared" si="107"/>
        <v>0</v>
      </c>
      <c r="BH1491">
        <f t="shared" si="107"/>
        <v>0</v>
      </c>
      <c r="BI1491">
        <f t="shared" si="107"/>
        <v>0</v>
      </c>
      <c r="BJ1491">
        <f t="shared" si="110"/>
        <v>0</v>
      </c>
      <c r="BK1491">
        <f t="shared" si="109"/>
        <v>0</v>
      </c>
      <c r="BL1491">
        <f t="shared" si="109"/>
        <v>0</v>
      </c>
      <c r="BM1491">
        <f t="shared" si="109"/>
        <v>1</v>
      </c>
      <c r="BN1491">
        <f t="shared" si="109"/>
        <v>0</v>
      </c>
      <c r="BO1491">
        <f t="shared" si="109"/>
        <v>0</v>
      </c>
      <c r="BP1491">
        <f t="shared" si="109"/>
        <v>0</v>
      </c>
    </row>
    <row r="1492" spans="3:68" x14ac:dyDescent="0.2">
      <c r="C1492" s="150" t="str">
        <f>IFERROR(VLOOKUP(TABLA!F1492,BLIOTECAS!$C$1:$E$26,3,FALSE),"")</f>
        <v>Ciencias Experimentales</v>
      </c>
      <c r="D1492" s="209">
        <v>43970.55</v>
      </c>
      <c r="E1492" s="209" t="s">
        <v>396</v>
      </c>
      <c r="F1492" t="s">
        <v>90</v>
      </c>
      <c r="G1492" t="s">
        <v>301</v>
      </c>
      <c r="H1492" t="s">
        <v>300</v>
      </c>
      <c r="I1492" t="s">
        <v>318</v>
      </c>
      <c r="J1492" t="s">
        <v>90</v>
      </c>
      <c r="K1492" t="s">
        <v>309</v>
      </c>
      <c r="L1492" t="s">
        <v>98</v>
      </c>
      <c r="S1492" t="s">
        <v>26</v>
      </c>
      <c r="T1492" t="s">
        <v>270</v>
      </c>
      <c r="U1492">
        <v>4</v>
      </c>
      <c r="V1492">
        <v>2</v>
      </c>
      <c r="W1492">
        <v>3</v>
      </c>
      <c r="X1492">
        <v>1</v>
      </c>
      <c r="Y1492">
        <v>3</v>
      </c>
      <c r="Z1492">
        <v>4</v>
      </c>
      <c r="AA1492">
        <v>4</v>
      </c>
      <c r="AB1492">
        <v>1</v>
      </c>
      <c r="AC1492">
        <v>5</v>
      </c>
      <c r="AD1492">
        <v>5</v>
      </c>
      <c r="AF1492">
        <v>4</v>
      </c>
      <c r="AG1492">
        <v>4</v>
      </c>
      <c r="AH1492">
        <v>4</v>
      </c>
      <c r="AI1492">
        <v>4</v>
      </c>
      <c r="AJ1492">
        <v>3</v>
      </c>
      <c r="AK1492" t="s">
        <v>270</v>
      </c>
      <c r="AL1492">
        <v>4</v>
      </c>
      <c r="AM1492">
        <v>2</v>
      </c>
      <c r="AN1492" t="s">
        <v>307</v>
      </c>
      <c r="AV1492" s="109" t="s">
        <v>270</v>
      </c>
      <c r="AW1492" t="s">
        <v>270</v>
      </c>
      <c r="AX1492" t="s">
        <v>25</v>
      </c>
      <c r="AY1492">
        <v>4</v>
      </c>
      <c r="AZ1492" s="109">
        <v>3</v>
      </c>
      <c r="BA1492" s="191" t="s">
        <v>319</v>
      </c>
      <c r="BB1492" t="s">
        <v>308</v>
      </c>
      <c r="BD1492">
        <f t="shared" si="108"/>
        <v>0</v>
      </c>
      <c r="BE1492">
        <f t="shared" si="107"/>
        <v>0</v>
      </c>
      <c r="BF1492">
        <f t="shared" si="107"/>
        <v>1</v>
      </c>
      <c r="BG1492">
        <f t="shared" ref="BE1492:BI1543" si="111">IF(IFERROR(FIND(BG$1,$I1492,1),0)&lt;&gt;0,1,0)</f>
        <v>0</v>
      </c>
      <c r="BH1492">
        <f t="shared" si="111"/>
        <v>0</v>
      </c>
      <c r="BI1492">
        <f t="shared" si="111"/>
        <v>0</v>
      </c>
      <c r="BJ1492">
        <f t="shared" si="110"/>
        <v>0</v>
      </c>
      <c r="BK1492">
        <f t="shared" si="109"/>
        <v>0</v>
      </c>
      <c r="BL1492">
        <f t="shared" si="109"/>
        <v>0</v>
      </c>
      <c r="BM1492">
        <f t="shared" si="109"/>
        <v>0</v>
      </c>
      <c r="BN1492">
        <f t="shared" si="109"/>
        <v>0</v>
      </c>
      <c r="BO1492">
        <f t="shared" si="109"/>
        <v>1</v>
      </c>
      <c r="BP1492">
        <f t="shared" si="109"/>
        <v>0</v>
      </c>
    </row>
    <row r="1493" spans="3:68" x14ac:dyDescent="0.2">
      <c r="C1493" s="150" t="str">
        <f>IFERROR(VLOOKUP(TABLA!F1493,BLIOTECAS!$C$1:$E$26,3,FALSE),"")</f>
        <v>Humanidades</v>
      </c>
      <c r="D1493" s="209">
        <v>43970.55</v>
      </c>
      <c r="E1493" s="209" t="s">
        <v>396</v>
      </c>
      <c r="F1493" t="s">
        <v>104</v>
      </c>
      <c r="G1493" t="s">
        <v>301</v>
      </c>
      <c r="H1493" t="s">
        <v>305</v>
      </c>
      <c r="I1493" t="s">
        <v>306</v>
      </c>
      <c r="J1493" t="s">
        <v>104</v>
      </c>
      <c r="K1493" t="s">
        <v>309</v>
      </c>
      <c r="L1493" t="s">
        <v>310</v>
      </c>
      <c r="S1493" t="s">
        <v>270</v>
      </c>
      <c r="T1493" t="s">
        <v>270</v>
      </c>
      <c r="U1493">
        <v>5</v>
      </c>
      <c r="V1493">
        <v>3</v>
      </c>
      <c r="W1493">
        <v>1</v>
      </c>
      <c r="X1493">
        <v>2</v>
      </c>
      <c r="Y1493">
        <v>4</v>
      </c>
      <c r="Z1493">
        <v>4</v>
      </c>
      <c r="AA1493">
        <v>3</v>
      </c>
      <c r="AB1493">
        <v>1</v>
      </c>
      <c r="AC1493">
        <v>3</v>
      </c>
      <c r="AD1493">
        <v>4</v>
      </c>
      <c r="AF1493">
        <v>1</v>
      </c>
      <c r="AG1493">
        <v>4</v>
      </c>
      <c r="AH1493">
        <v>5</v>
      </c>
      <c r="AI1493">
        <v>2</v>
      </c>
      <c r="AJ1493">
        <v>4</v>
      </c>
      <c r="AK1493" t="s">
        <v>26</v>
      </c>
      <c r="AL1493">
        <v>4</v>
      </c>
      <c r="AM1493">
        <v>2</v>
      </c>
      <c r="AN1493" t="s">
        <v>424</v>
      </c>
      <c r="AV1493" s="109" t="s">
        <v>26</v>
      </c>
      <c r="AW1493" t="s">
        <v>26</v>
      </c>
      <c r="AY1493">
        <v>4</v>
      </c>
      <c r="AZ1493" s="109">
        <v>5</v>
      </c>
      <c r="BA1493" s="191" t="s">
        <v>311</v>
      </c>
      <c r="BB1493" t="s">
        <v>317</v>
      </c>
      <c r="BC1493" t="s">
        <v>1103</v>
      </c>
      <c r="BD1493">
        <f t="shared" si="108"/>
        <v>1</v>
      </c>
      <c r="BE1493">
        <f t="shared" si="111"/>
        <v>0</v>
      </c>
      <c r="BF1493">
        <f t="shared" si="111"/>
        <v>0</v>
      </c>
      <c r="BG1493">
        <f t="shared" si="111"/>
        <v>0</v>
      </c>
      <c r="BH1493">
        <f t="shared" si="111"/>
        <v>0</v>
      </c>
      <c r="BI1493">
        <f t="shared" si="111"/>
        <v>0</v>
      </c>
      <c r="BJ1493">
        <f t="shared" si="110"/>
        <v>0</v>
      </c>
      <c r="BK1493">
        <f t="shared" si="109"/>
        <v>0</v>
      </c>
      <c r="BL1493">
        <f t="shared" si="109"/>
        <v>1</v>
      </c>
      <c r="BM1493">
        <f t="shared" si="109"/>
        <v>0</v>
      </c>
      <c r="BN1493">
        <f t="shared" si="109"/>
        <v>0</v>
      </c>
      <c r="BO1493">
        <f t="shared" si="109"/>
        <v>0</v>
      </c>
      <c r="BP1493">
        <f t="shared" si="109"/>
        <v>0</v>
      </c>
    </row>
    <row r="1494" spans="3:68" x14ac:dyDescent="0.2">
      <c r="C1494" s="150" t="str">
        <f>IFERROR(VLOOKUP(TABLA!F1494,BLIOTECAS!$C$1:$E$26,3,FALSE),"")</f>
        <v>Humanidades</v>
      </c>
      <c r="D1494" s="209">
        <v>43970.55</v>
      </c>
      <c r="E1494" s="209" t="s">
        <v>396</v>
      </c>
      <c r="F1494" t="s">
        <v>89</v>
      </c>
      <c r="G1494" t="s">
        <v>320</v>
      </c>
      <c r="H1494" t="s">
        <v>320</v>
      </c>
      <c r="I1494" t="s">
        <v>306</v>
      </c>
      <c r="S1494" t="s">
        <v>26</v>
      </c>
      <c r="T1494" t="s">
        <v>26</v>
      </c>
      <c r="U1494">
        <v>1</v>
      </c>
      <c r="V1494">
        <v>1</v>
      </c>
      <c r="W1494">
        <v>1</v>
      </c>
      <c r="X1494">
        <v>5</v>
      </c>
      <c r="Y1494">
        <v>4</v>
      </c>
      <c r="Z1494">
        <v>5</v>
      </c>
      <c r="AA1494">
        <v>5</v>
      </c>
      <c r="AB1494">
        <v>1</v>
      </c>
      <c r="AC1494">
        <v>3</v>
      </c>
      <c r="AD1494">
        <v>3</v>
      </c>
      <c r="AF1494">
        <v>3</v>
      </c>
      <c r="AG1494">
        <v>3</v>
      </c>
      <c r="AH1494">
        <v>3</v>
      </c>
      <c r="AI1494">
        <v>3</v>
      </c>
      <c r="AJ1494">
        <v>3</v>
      </c>
      <c r="AK1494" t="s">
        <v>26</v>
      </c>
      <c r="AL1494">
        <v>3</v>
      </c>
      <c r="AM1494">
        <v>3</v>
      </c>
      <c r="AN1494" t="s">
        <v>400</v>
      </c>
      <c r="AV1494" s="109" t="s">
        <v>26</v>
      </c>
      <c r="AW1494" t="s">
        <v>26</v>
      </c>
      <c r="AY1494">
        <v>3</v>
      </c>
      <c r="AZ1494" s="109">
        <v>3</v>
      </c>
      <c r="BA1494" s="191" t="s">
        <v>319</v>
      </c>
      <c r="BB1494" t="s">
        <v>317</v>
      </c>
      <c r="BD1494">
        <f t="shared" si="108"/>
        <v>1</v>
      </c>
      <c r="BE1494">
        <f t="shared" si="111"/>
        <v>0</v>
      </c>
      <c r="BF1494">
        <f t="shared" si="111"/>
        <v>0</v>
      </c>
      <c r="BG1494">
        <f t="shared" si="111"/>
        <v>0</v>
      </c>
      <c r="BH1494">
        <f t="shared" si="111"/>
        <v>0</v>
      </c>
      <c r="BI1494">
        <f t="shared" si="111"/>
        <v>0</v>
      </c>
      <c r="BJ1494">
        <f t="shared" si="110"/>
        <v>0</v>
      </c>
      <c r="BK1494">
        <f t="shared" si="109"/>
        <v>0</v>
      </c>
      <c r="BL1494">
        <f t="shared" si="109"/>
        <v>1</v>
      </c>
      <c r="BM1494">
        <f t="shared" si="109"/>
        <v>1</v>
      </c>
      <c r="BN1494">
        <f t="shared" si="109"/>
        <v>0</v>
      </c>
      <c r="BO1494">
        <f t="shared" si="109"/>
        <v>0</v>
      </c>
      <c r="BP1494">
        <f t="shared" si="109"/>
        <v>0</v>
      </c>
    </row>
    <row r="1495" spans="3:68" x14ac:dyDescent="0.2">
      <c r="C1495" s="150" t="str">
        <f>IFERROR(VLOOKUP(TABLA!F1495,BLIOTECAS!$C$1:$E$26,3,FALSE),"")</f>
        <v>Ciencias Sociales</v>
      </c>
      <c r="D1495" s="209">
        <v>43970.55</v>
      </c>
      <c r="E1495" s="209" t="s">
        <v>401</v>
      </c>
      <c r="F1495" t="s">
        <v>97</v>
      </c>
      <c r="G1495" t="s">
        <v>305</v>
      </c>
      <c r="H1495" t="s">
        <v>301</v>
      </c>
      <c r="I1495" t="s">
        <v>306</v>
      </c>
      <c r="J1495" t="s">
        <v>97</v>
      </c>
      <c r="K1495" t="s">
        <v>309</v>
      </c>
      <c r="L1495" t="s">
        <v>104</v>
      </c>
      <c r="S1495" t="s">
        <v>270</v>
      </c>
      <c r="T1495" t="s">
        <v>270</v>
      </c>
      <c r="U1495">
        <v>4</v>
      </c>
      <c r="V1495">
        <v>4</v>
      </c>
      <c r="W1495">
        <v>5</v>
      </c>
      <c r="X1495">
        <v>2</v>
      </c>
      <c r="Y1495">
        <v>2</v>
      </c>
      <c r="Z1495">
        <v>5</v>
      </c>
      <c r="AA1495">
        <v>3</v>
      </c>
      <c r="AB1495">
        <v>4</v>
      </c>
      <c r="AC1495">
        <v>2</v>
      </c>
      <c r="AD1495">
        <v>5</v>
      </c>
      <c r="AF1495">
        <v>5</v>
      </c>
      <c r="AG1495">
        <v>5</v>
      </c>
      <c r="AH1495">
        <v>5</v>
      </c>
      <c r="AI1495">
        <v>4</v>
      </c>
      <c r="AJ1495">
        <v>4</v>
      </c>
      <c r="AK1495" t="s">
        <v>270</v>
      </c>
      <c r="AL1495">
        <v>4</v>
      </c>
      <c r="AM1495">
        <v>3</v>
      </c>
      <c r="AN1495" t="s">
        <v>428</v>
      </c>
      <c r="AV1495" s="109" t="s">
        <v>270</v>
      </c>
      <c r="AW1495" t="s">
        <v>270</v>
      </c>
      <c r="AX1495" t="s">
        <v>25</v>
      </c>
      <c r="AY1495">
        <v>5</v>
      </c>
      <c r="AZ1495" s="109">
        <v>5</v>
      </c>
      <c r="BA1495" s="191" t="s">
        <v>303</v>
      </c>
      <c r="BB1495" t="s">
        <v>308</v>
      </c>
      <c r="BD1495">
        <f t="shared" si="108"/>
        <v>1</v>
      </c>
      <c r="BE1495">
        <f t="shared" si="111"/>
        <v>0</v>
      </c>
      <c r="BF1495">
        <f t="shared" si="111"/>
        <v>0</v>
      </c>
      <c r="BG1495">
        <f t="shared" si="111"/>
        <v>0</v>
      </c>
      <c r="BH1495">
        <f t="shared" si="111"/>
        <v>0</v>
      </c>
      <c r="BI1495">
        <f t="shared" si="111"/>
        <v>0</v>
      </c>
      <c r="BJ1495">
        <f t="shared" si="110"/>
        <v>0</v>
      </c>
      <c r="BK1495">
        <f t="shared" si="109"/>
        <v>1</v>
      </c>
      <c r="BL1495">
        <f t="shared" si="109"/>
        <v>1</v>
      </c>
      <c r="BM1495">
        <f t="shared" si="109"/>
        <v>1</v>
      </c>
      <c r="BN1495">
        <f t="shared" si="109"/>
        <v>0</v>
      </c>
      <c r="BO1495">
        <f t="shared" si="109"/>
        <v>0</v>
      </c>
      <c r="BP1495">
        <f t="shared" si="109"/>
        <v>0</v>
      </c>
    </row>
    <row r="1496" spans="3:68" x14ac:dyDescent="0.2">
      <c r="C1496" s="150" t="str">
        <f>IFERROR(VLOOKUP(TABLA!F1496,BLIOTECAS!$C$1:$E$26,3,FALSE),"")</f>
        <v>Ciencias de la Salud</v>
      </c>
      <c r="D1496" s="209">
        <v>43970.55</v>
      </c>
      <c r="E1496" s="209" t="s">
        <v>396</v>
      </c>
      <c r="F1496" t="s">
        <v>224</v>
      </c>
      <c r="G1496" t="s">
        <v>305</v>
      </c>
      <c r="H1496" t="s">
        <v>305</v>
      </c>
      <c r="I1496" t="s">
        <v>526</v>
      </c>
      <c r="J1496" t="s">
        <v>224</v>
      </c>
      <c r="K1496" t="s">
        <v>309</v>
      </c>
      <c r="S1496" t="s">
        <v>26</v>
      </c>
      <c r="T1496" t="s">
        <v>270</v>
      </c>
      <c r="U1496">
        <v>1</v>
      </c>
      <c r="V1496">
        <v>1</v>
      </c>
      <c r="W1496">
        <v>1</v>
      </c>
      <c r="X1496">
        <v>1</v>
      </c>
      <c r="Y1496">
        <v>1</v>
      </c>
      <c r="Z1496">
        <v>5</v>
      </c>
      <c r="AA1496">
        <v>4</v>
      </c>
      <c r="AC1496">
        <v>3</v>
      </c>
      <c r="AD1496">
        <v>3</v>
      </c>
      <c r="AF1496">
        <v>3</v>
      </c>
      <c r="AG1496">
        <v>4</v>
      </c>
      <c r="AH1496">
        <v>3</v>
      </c>
      <c r="AI1496">
        <v>4</v>
      </c>
      <c r="AJ1496">
        <v>3</v>
      </c>
      <c r="AK1496" t="s">
        <v>26</v>
      </c>
      <c r="AL1496">
        <v>4</v>
      </c>
      <c r="AM1496">
        <v>4</v>
      </c>
      <c r="AN1496" t="s">
        <v>428</v>
      </c>
      <c r="AV1496" s="109" t="s">
        <v>26</v>
      </c>
      <c r="AW1496" t="s">
        <v>26</v>
      </c>
      <c r="AY1496">
        <v>4</v>
      </c>
      <c r="AZ1496" s="109">
        <v>4</v>
      </c>
      <c r="BA1496" s="191" t="s">
        <v>311</v>
      </c>
      <c r="BB1496" t="s">
        <v>308</v>
      </c>
      <c r="BD1496">
        <f t="shared" si="108"/>
        <v>0</v>
      </c>
      <c r="BE1496">
        <f t="shared" si="111"/>
        <v>1</v>
      </c>
      <c r="BF1496">
        <f t="shared" si="111"/>
        <v>0</v>
      </c>
      <c r="BG1496">
        <f t="shared" si="111"/>
        <v>0</v>
      </c>
      <c r="BH1496">
        <f t="shared" si="111"/>
        <v>1</v>
      </c>
      <c r="BI1496">
        <f t="shared" si="111"/>
        <v>0</v>
      </c>
      <c r="BJ1496">
        <f t="shared" si="110"/>
        <v>0</v>
      </c>
      <c r="BK1496">
        <f t="shared" si="109"/>
        <v>1</v>
      </c>
      <c r="BL1496">
        <f t="shared" si="109"/>
        <v>1</v>
      </c>
      <c r="BM1496">
        <f t="shared" si="109"/>
        <v>1</v>
      </c>
      <c r="BN1496">
        <f t="shared" si="109"/>
        <v>0</v>
      </c>
      <c r="BO1496">
        <f t="shared" si="109"/>
        <v>0</v>
      </c>
      <c r="BP1496">
        <f t="shared" si="109"/>
        <v>0</v>
      </c>
    </row>
    <row r="1497" spans="3:68" x14ac:dyDescent="0.2">
      <c r="C1497" s="150" t="str">
        <f>IFERROR(VLOOKUP(TABLA!F1497,BLIOTECAS!$C$1:$E$26,3,FALSE),"")</f>
        <v>Humanidades</v>
      </c>
      <c r="D1497" s="209">
        <v>43970.55</v>
      </c>
      <c r="E1497" s="209" t="s">
        <v>396</v>
      </c>
      <c r="F1497" t="s">
        <v>102</v>
      </c>
      <c r="G1497" t="s">
        <v>300</v>
      </c>
      <c r="H1497" t="s">
        <v>300</v>
      </c>
      <c r="I1497" t="s">
        <v>306</v>
      </c>
      <c r="J1497" t="s">
        <v>309</v>
      </c>
      <c r="K1497" t="s">
        <v>310</v>
      </c>
      <c r="S1497" t="s">
        <v>26</v>
      </c>
      <c r="T1497" t="s">
        <v>26</v>
      </c>
      <c r="U1497">
        <v>3</v>
      </c>
      <c r="V1497">
        <v>3</v>
      </c>
      <c r="W1497">
        <v>2</v>
      </c>
      <c r="X1497">
        <v>4</v>
      </c>
      <c r="Y1497">
        <v>3</v>
      </c>
      <c r="Z1497">
        <v>3</v>
      </c>
      <c r="AA1497">
        <v>4</v>
      </c>
      <c r="AB1497">
        <v>3</v>
      </c>
      <c r="AC1497">
        <v>3</v>
      </c>
      <c r="AD1497">
        <v>3</v>
      </c>
      <c r="AF1497">
        <v>3</v>
      </c>
      <c r="AG1497">
        <v>3</v>
      </c>
      <c r="AH1497">
        <v>3</v>
      </c>
      <c r="AI1497">
        <v>3</v>
      </c>
      <c r="AJ1497">
        <v>3</v>
      </c>
      <c r="AK1497" t="s">
        <v>26</v>
      </c>
      <c r="AL1497">
        <v>3</v>
      </c>
      <c r="AM1497">
        <v>3</v>
      </c>
      <c r="AN1497" t="s">
        <v>408</v>
      </c>
      <c r="AV1497" s="109" t="s">
        <v>270</v>
      </c>
      <c r="AW1497" t="s">
        <v>26</v>
      </c>
      <c r="AY1497">
        <v>1</v>
      </c>
      <c r="AZ1497" s="109">
        <v>1</v>
      </c>
      <c r="BA1497" s="191" t="s">
        <v>319</v>
      </c>
      <c r="BB1497" t="s">
        <v>317</v>
      </c>
      <c r="BD1497">
        <f t="shared" si="108"/>
        <v>1</v>
      </c>
      <c r="BE1497">
        <f t="shared" si="111"/>
        <v>0</v>
      </c>
      <c r="BF1497">
        <f t="shared" si="111"/>
        <v>0</v>
      </c>
      <c r="BG1497">
        <f t="shared" si="111"/>
        <v>0</v>
      </c>
      <c r="BH1497">
        <f t="shared" si="111"/>
        <v>0</v>
      </c>
      <c r="BI1497">
        <f t="shared" si="111"/>
        <v>0</v>
      </c>
      <c r="BJ1497">
        <f t="shared" si="110"/>
        <v>1</v>
      </c>
      <c r="BK1497">
        <f t="shared" si="109"/>
        <v>0</v>
      </c>
      <c r="BL1497">
        <f t="shared" si="109"/>
        <v>1</v>
      </c>
      <c r="BM1497">
        <f t="shared" si="109"/>
        <v>1</v>
      </c>
      <c r="BN1497">
        <f t="shared" si="109"/>
        <v>0</v>
      </c>
      <c r="BO1497">
        <f t="shared" si="109"/>
        <v>0</v>
      </c>
      <c r="BP1497">
        <f t="shared" si="109"/>
        <v>0</v>
      </c>
    </row>
    <row r="1498" spans="3:68" x14ac:dyDescent="0.2">
      <c r="C1498" s="150" t="str">
        <f>IFERROR(VLOOKUP(TABLA!F1498,BLIOTECAS!$C$1:$E$26,3,FALSE),"")</f>
        <v>Ciencias de la Salud</v>
      </c>
      <c r="D1498" s="209">
        <v>43970.549305555556</v>
      </c>
      <c r="E1498" s="209" t="s">
        <v>396</v>
      </c>
      <c r="F1498" t="s">
        <v>222</v>
      </c>
      <c r="G1498" t="s">
        <v>305</v>
      </c>
      <c r="H1498" t="s">
        <v>300</v>
      </c>
      <c r="I1498" t="s">
        <v>1104</v>
      </c>
      <c r="J1498" t="s">
        <v>222</v>
      </c>
      <c r="K1498" t="s">
        <v>106</v>
      </c>
      <c r="S1498" t="s">
        <v>26</v>
      </c>
      <c r="T1498" t="s">
        <v>26</v>
      </c>
      <c r="U1498">
        <v>1</v>
      </c>
      <c r="V1498">
        <v>1</v>
      </c>
      <c r="W1498">
        <v>1</v>
      </c>
      <c r="X1498">
        <v>2</v>
      </c>
      <c r="Y1498">
        <v>5</v>
      </c>
      <c r="Z1498">
        <v>2</v>
      </c>
      <c r="AA1498">
        <v>4</v>
      </c>
      <c r="AB1498">
        <v>4</v>
      </c>
      <c r="AC1498">
        <v>2</v>
      </c>
      <c r="AD1498">
        <v>4</v>
      </c>
      <c r="AF1498">
        <v>3</v>
      </c>
      <c r="AG1498">
        <v>2</v>
      </c>
      <c r="AH1498">
        <v>4</v>
      </c>
      <c r="AI1498">
        <v>2</v>
      </c>
      <c r="AJ1498">
        <v>2</v>
      </c>
      <c r="AK1498" t="s">
        <v>26</v>
      </c>
      <c r="AL1498">
        <v>2</v>
      </c>
      <c r="AM1498">
        <v>1</v>
      </c>
      <c r="AN1498" t="s">
        <v>307</v>
      </c>
      <c r="AV1498" s="109" t="s">
        <v>26</v>
      </c>
      <c r="AW1498" t="s">
        <v>26</v>
      </c>
      <c r="AY1498">
        <v>3</v>
      </c>
      <c r="AZ1498" s="109">
        <v>3</v>
      </c>
      <c r="BA1498" s="191" t="s">
        <v>319</v>
      </c>
      <c r="BB1498" t="s">
        <v>317</v>
      </c>
      <c r="BD1498">
        <f t="shared" si="108"/>
        <v>0</v>
      </c>
      <c r="BE1498">
        <f t="shared" si="111"/>
        <v>0</v>
      </c>
      <c r="BF1498">
        <f t="shared" si="111"/>
        <v>0</v>
      </c>
      <c r="BG1498">
        <f t="shared" si="111"/>
        <v>0</v>
      </c>
      <c r="BH1498">
        <f t="shared" si="111"/>
        <v>0</v>
      </c>
      <c r="BI1498">
        <f t="shared" si="111"/>
        <v>0</v>
      </c>
      <c r="BJ1498">
        <f t="shared" si="110"/>
        <v>0</v>
      </c>
      <c r="BK1498">
        <f t="shared" si="109"/>
        <v>0</v>
      </c>
      <c r="BL1498">
        <f t="shared" ref="BK1498:BP1540" si="112">IF(IFERROR(FIND(BL$1,$AN1498,1),0)&lt;&gt;0,1,0)</f>
        <v>0</v>
      </c>
      <c r="BM1498">
        <f t="shared" si="112"/>
        <v>0</v>
      </c>
      <c r="BN1498">
        <f t="shared" si="112"/>
        <v>0</v>
      </c>
      <c r="BO1498">
        <f t="shared" si="112"/>
        <v>1</v>
      </c>
      <c r="BP1498">
        <f t="shared" si="112"/>
        <v>0</v>
      </c>
    </row>
    <row r="1499" spans="3:68" x14ac:dyDescent="0.2">
      <c r="C1499" s="150" t="str">
        <f>IFERROR(VLOOKUP(TABLA!F1499,BLIOTECAS!$C$1:$E$26,3,FALSE),"")</f>
        <v>Humanidades</v>
      </c>
      <c r="D1499" s="209">
        <v>43970.549305555556</v>
      </c>
      <c r="E1499" s="209" t="s">
        <v>396</v>
      </c>
      <c r="F1499" t="s">
        <v>89</v>
      </c>
      <c r="G1499" t="s">
        <v>300</v>
      </c>
      <c r="H1499" t="s">
        <v>300</v>
      </c>
      <c r="I1499" t="s">
        <v>306</v>
      </c>
      <c r="J1499" t="s">
        <v>89</v>
      </c>
      <c r="K1499" t="s">
        <v>90</v>
      </c>
      <c r="S1499" t="s">
        <v>270</v>
      </c>
      <c r="T1499" t="s">
        <v>270</v>
      </c>
      <c r="U1499">
        <v>1</v>
      </c>
      <c r="V1499">
        <v>1</v>
      </c>
      <c r="W1499">
        <v>2</v>
      </c>
      <c r="X1499">
        <v>2</v>
      </c>
      <c r="Y1499">
        <v>2</v>
      </c>
      <c r="Z1499">
        <v>1</v>
      </c>
      <c r="AA1499">
        <v>5</v>
      </c>
      <c r="AB1499">
        <v>2</v>
      </c>
      <c r="AC1499">
        <v>1</v>
      </c>
      <c r="AD1499">
        <v>1</v>
      </c>
      <c r="AF1499">
        <v>1</v>
      </c>
      <c r="AG1499">
        <v>1</v>
      </c>
      <c r="AH1499">
        <v>1</v>
      </c>
      <c r="AI1499">
        <v>1</v>
      </c>
      <c r="AJ1499">
        <v>1</v>
      </c>
      <c r="AK1499" t="s">
        <v>26</v>
      </c>
      <c r="AL1499">
        <v>1</v>
      </c>
      <c r="AM1499">
        <v>1</v>
      </c>
      <c r="AN1499" t="s">
        <v>400</v>
      </c>
      <c r="AV1499" s="109" t="s">
        <v>270</v>
      </c>
      <c r="AW1499" t="s">
        <v>26</v>
      </c>
      <c r="AY1499">
        <v>1</v>
      </c>
      <c r="AZ1499" s="109">
        <v>1</v>
      </c>
      <c r="BA1499" s="191" t="s">
        <v>331</v>
      </c>
      <c r="BB1499" t="s">
        <v>304</v>
      </c>
      <c r="BC1499" t="s">
        <v>1105</v>
      </c>
      <c r="BD1499">
        <f t="shared" si="108"/>
        <v>1</v>
      </c>
      <c r="BE1499">
        <f t="shared" si="111"/>
        <v>0</v>
      </c>
      <c r="BF1499">
        <f t="shared" si="111"/>
        <v>0</v>
      </c>
      <c r="BG1499">
        <f t="shared" si="111"/>
        <v>0</v>
      </c>
      <c r="BH1499">
        <f t="shared" si="111"/>
        <v>0</v>
      </c>
      <c r="BI1499">
        <f t="shared" si="111"/>
        <v>0</v>
      </c>
      <c r="BJ1499">
        <f t="shared" si="110"/>
        <v>0</v>
      </c>
      <c r="BK1499">
        <f t="shared" si="112"/>
        <v>0</v>
      </c>
      <c r="BL1499">
        <f t="shared" si="112"/>
        <v>1</v>
      </c>
      <c r="BM1499">
        <f t="shared" si="112"/>
        <v>1</v>
      </c>
      <c r="BN1499">
        <f t="shared" si="112"/>
        <v>0</v>
      </c>
      <c r="BO1499">
        <f t="shared" si="112"/>
        <v>0</v>
      </c>
      <c r="BP1499">
        <f t="shared" si="112"/>
        <v>0</v>
      </c>
    </row>
    <row r="1500" spans="3:68" x14ac:dyDescent="0.2">
      <c r="C1500" s="150" t="str">
        <f>IFERROR(VLOOKUP(TABLA!F1500,BLIOTECAS!$C$1:$E$26,3,FALSE),"")</f>
        <v>Humanidades</v>
      </c>
      <c r="D1500" s="209">
        <v>43970.549305555556</v>
      </c>
      <c r="E1500" s="209" t="s">
        <v>396</v>
      </c>
      <c r="F1500" t="s">
        <v>102</v>
      </c>
      <c r="G1500" t="s">
        <v>305</v>
      </c>
      <c r="H1500" t="s">
        <v>300</v>
      </c>
      <c r="I1500" t="s">
        <v>315</v>
      </c>
      <c r="J1500" t="s">
        <v>310</v>
      </c>
      <c r="K1500" t="s">
        <v>103</v>
      </c>
      <c r="L1500" t="s">
        <v>309</v>
      </c>
      <c r="S1500" t="s">
        <v>270</v>
      </c>
      <c r="T1500" t="s">
        <v>270</v>
      </c>
      <c r="U1500">
        <v>5</v>
      </c>
      <c r="V1500">
        <v>1</v>
      </c>
      <c r="W1500">
        <v>1</v>
      </c>
      <c r="X1500">
        <v>2</v>
      </c>
      <c r="Y1500">
        <v>5</v>
      </c>
      <c r="Z1500">
        <v>5</v>
      </c>
      <c r="AA1500">
        <v>5</v>
      </c>
      <c r="AB1500">
        <v>1</v>
      </c>
      <c r="AC1500">
        <v>1</v>
      </c>
      <c r="AD1500">
        <v>5</v>
      </c>
      <c r="AF1500">
        <v>4</v>
      </c>
      <c r="AG1500">
        <v>5</v>
      </c>
      <c r="AH1500">
        <v>4</v>
      </c>
      <c r="AI1500">
        <v>4</v>
      </c>
      <c r="AJ1500">
        <v>4</v>
      </c>
      <c r="AK1500" t="s">
        <v>26</v>
      </c>
      <c r="AL1500">
        <v>5</v>
      </c>
      <c r="AM1500">
        <v>4</v>
      </c>
      <c r="AN1500" t="s">
        <v>408</v>
      </c>
      <c r="AV1500" s="109" t="s">
        <v>26</v>
      </c>
      <c r="AW1500" t="s">
        <v>26</v>
      </c>
      <c r="AY1500">
        <v>5</v>
      </c>
      <c r="AZ1500" s="109">
        <v>5</v>
      </c>
      <c r="BA1500" s="191" t="s">
        <v>303</v>
      </c>
      <c r="BB1500" t="s">
        <v>317</v>
      </c>
      <c r="BD1500">
        <f t="shared" si="108"/>
        <v>0</v>
      </c>
      <c r="BE1500">
        <f t="shared" si="111"/>
        <v>1</v>
      </c>
      <c r="BF1500">
        <f t="shared" si="111"/>
        <v>0</v>
      </c>
      <c r="BG1500">
        <f t="shared" si="111"/>
        <v>0</v>
      </c>
      <c r="BH1500">
        <f t="shared" si="111"/>
        <v>0</v>
      </c>
      <c r="BI1500">
        <f t="shared" si="111"/>
        <v>0</v>
      </c>
      <c r="BJ1500">
        <f t="shared" si="110"/>
        <v>1</v>
      </c>
      <c r="BK1500">
        <f t="shared" si="112"/>
        <v>0</v>
      </c>
      <c r="BL1500">
        <f t="shared" si="112"/>
        <v>1</v>
      </c>
      <c r="BM1500">
        <f t="shared" si="112"/>
        <v>1</v>
      </c>
      <c r="BN1500">
        <f t="shared" si="112"/>
        <v>0</v>
      </c>
      <c r="BO1500">
        <f t="shared" si="112"/>
        <v>0</v>
      </c>
      <c r="BP1500">
        <f t="shared" si="112"/>
        <v>0</v>
      </c>
    </row>
    <row r="1501" spans="3:68" x14ac:dyDescent="0.2">
      <c r="C1501" s="150" t="str">
        <f>IFERROR(VLOOKUP(TABLA!F1501,BLIOTECAS!$C$1:$E$26,3,FALSE),"")</f>
        <v>Ciencias Sociales</v>
      </c>
      <c r="D1501" s="209">
        <v>43970.549305555556</v>
      </c>
      <c r="E1501" s="209" t="s">
        <v>396</v>
      </c>
      <c r="F1501" t="s">
        <v>99</v>
      </c>
      <c r="G1501" t="s">
        <v>301</v>
      </c>
      <c r="H1501" t="s">
        <v>300</v>
      </c>
      <c r="I1501" t="s">
        <v>327</v>
      </c>
      <c r="J1501" t="s">
        <v>309</v>
      </c>
      <c r="K1501" t="s">
        <v>322</v>
      </c>
      <c r="S1501" t="s">
        <v>270</v>
      </c>
      <c r="T1501" t="s">
        <v>270</v>
      </c>
      <c r="U1501">
        <v>5</v>
      </c>
      <c r="V1501">
        <v>2</v>
      </c>
      <c r="W1501">
        <v>5</v>
      </c>
      <c r="X1501">
        <v>2</v>
      </c>
      <c r="Y1501">
        <v>5</v>
      </c>
      <c r="Z1501">
        <v>5</v>
      </c>
      <c r="AA1501">
        <v>5</v>
      </c>
      <c r="AB1501">
        <v>2</v>
      </c>
      <c r="AC1501">
        <v>5</v>
      </c>
      <c r="AD1501">
        <v>5</v>
      </c>
      <c r="AF1501">
        <v>5</v>
      </c>
      <c r="AG1501">
        <v>3</v>
      </c>
      <c r="AH1501">
        <v>5</v>
      </c>
      <c r="AI1501">
        <v>3</v>
      </c>
      <c r="AJ1501">
        <v>5</v>
      </c>
      <c r="AK1501" t="s">
        <v>26</v>
      </c>
      <c r="AL1501">
        <v>5</v>
      </c>
      <c r="AM1501">
        <v>5</v>
      </c>
      <c r="AN1501" t="s">
        <v>499</v>
      </c>
      <c r="AV1501" s="109" t="s">
        <v>26</v>
      </c>
      <c r="AW1501" t="s">
        <v>26</v>
      </c>
      <c r="AY1501">
        <v>5</v>
      </c>
      <c r="AZ1501" s="109">
        <v>3</v>
      </c>
      <c r="BA1501" s="191" t="s">
        <v>303</v>
      </c>
      <c r="BB1501" t="s">
        <v>304</v>
      </c>
      <c r="BD1501">
        <f t="shared" si="108"/>
        <v>1</v>
      </c>
      <c r="BE1501">
        <f t="shared" si="111"/>
        <v>0</v>
      </c>
      <c r="BF1501">
        <f t="shared" si="111"/>
        <v>1</v>
      </c>
      <c r="BG1501">
        <f t="shared" si="111"/>
        <v>0</v>
      </c>
      <c r="BH1501">
        <f t="shared" si="111"/>
        <v>0</v>
      </c>
      <c r="BI1501">
        <f t="shared" si="111"/>
        <v>0</v>
      </c>
      <c r="BJ1501">
        <f t="shared" si="110"/>
        <v>0</v>
      </c>
      <c r="BK1501">
        <f t="shared" si="112"/>
        <v>1</v>
      </c>
      <c r="BL1501">
        <f t="shared" si="112"/>
        <v>1</v>
      </c>
      <c r="BM1501">
        <f t="shared" si="112"/>
        <v>1</v>
      </c>
      <c r="BN1501">
        <f t="shared" si="112"/>
        <v>1</v>
      </c>
      <c r="BO1501">
        <f t="shared" si="112"/>
        <v>0</v>
      </c>
      <c r="BP1501">
        <f t="shared" si="112"/>
        <v>0</v>
      </c>
    </row>
    <row r="1502" spans="3:68" x14ac:dyDescent="0.2">
      <c r="C1502" s="150" t="str">
        <f>IFERROR(VLOOKUP(TABLA!F1502,BLIOTECAS!$C$1:$E$26,3,FALSE),"")</f>
        <v>Humanidades</v>
      </c>
      <c r="D1502" s="209">
        <v>43970.549305555556</v>
      </c>
      <c r="E1502" s="209" t="s">
        <v>396</v>
      </c>
      <c r="F1502" t="s">
        <v>89</v>
      </c>
      <c r="G1502" t="s">
        <v>300</v>
      </c>
      <c r="H1502" t="s">
        <v>320</v>
      </c>
      <c r="J1502" t="s">
        <v>89</v>
      </c>
      <c r="S1502" t="s">
        <v>26</v>
      </c>
      <c r="T1502" t="s">
        <v>270</v>
      </c>
      <c r="U1502">
        <v>2</v>
      </c>
      <c r="V1502">
        <v>1</v>
      </c>
      <c r="W1502">
        <v>1</v>
      </c>
      <c r="X1502">
        <v>3</v>
      </c>
      <c r="Y1502">
        <v>3</v>
      </c>
      <c r="Z1502">
        <v>5</v>
      </c>
      <c r="AA1502">
        <v>3</v>
      </c>
      <c r="AB1502">
        <v>1</v>
      </c>
      <c r="AC1502">
        <v>5</v>
      </c>
      <c r="AD1502">
        <v>1</v>
      </c>
      <c r="AF1502">
        <v>4</v>
      </c>
      <c r="AG1502">
        <v>5</v>
      </c>
      <c r="AH1502">
        <v>4</v>
      </c>
      <c r="AI1502">
        <v>4</v>
      </c>
      <c r="AJ1502">
        <v>3</v>
      </c>
      <c r="AK1502" t="s">
        <v>26</v>
      </c>
      <c r="AL1502">
        <v>3</v>
      </c>
      <c r="AM1502">
        <v>3</v>
      </c>
      <c r="AN1502" t="s">
        <v>400</v>
      </c>
      <c r="AV1502" s="109" t="s">
        <v>26</v>
      </c>
      <c r="AW1502" t="s">
        <v>26</v>
      </c>
      <c r="AY1502">
        <v>5</v>
      </c>
      <c r="AZ1502" s="109">
        <v>5</v>
      </c>
      <c r="BA1502" s="191" t="s">
        <v>311</v>
      </c>
      <c r="BB1502" t="s">
        <v>317</v>
      </c>
      <c r="BD1502">
        <f t="shared" si="108"/>
        <v>0</v>
      </c>
      <c r="BE1502">
        <f t="shared" si="111"/>
        <v>0</v>
      </c>
      <c r="BF1502">
        <f t="shared" si="111"/>
        <v>0</v>
      </c>
      <c r="BG1502">
        <f t="shared" si="111"/>
        <v>0</v>
      </c>
      <c r="BH1502">
        <f t="shared" si="111"/>
        <v>0</v>
      </c>
      <c r="BI1502">
        <f t="shared" si="111"/>
        <v>0</v>
      </c>
      <c r="BJ1502">
        <f t="shared" si="110"/>
        <v>0</v>
      </c>
      <c r="BK1502">
        <f t="shared" si="112"/>
        <v>0</v>
      </c>
      <c r="BL1502">
        <f t="shared" si="112"/>
        <v>1</v>
      </c>
      <c r="BM1502">
        <f t="shared" si="112"/>
        <v>1</v>
      </c>
      <c r="BN1502">
        <f t="shared" si="112"/>
        <v>0</v>
      </c>
      <c r="BO1502">
        <f t="shared" si="112"/>
        <v>0</v>
      </c>
      <c r="BP1502">
        <f t="shared" si="112"/>
        <v>0</v>
      </c>
    </row>
    <row r="1503" spans="3:68" x14ac:dyDescent="0.2">
      <c r="C1503" s="150" t="str">
        <f>IFERROR(VLOOKUP(TABLA!F1503,BLIOTECAS!$C$1:$E$26,3,FALSE),"")</f>
        <v>Ciencias Experimentales</v>
      </c>
      <c r="D1503" s="209">
        <v>43970.549305555556</v>
      </c>
      <c r="E1503" s="209" t="s">
        <v>396</v>
      </c>
      <c r="F1503" t="s">
        <v>90</v>
      </c>
      <c r="G1503" t="s">
        <v>300</v>
      </c>
      <c r="H1503" t="s">
        <v>320</v>
      </c>
      <c r="I1503" t="s">
        <v>306</v>
      </c>
      <c r="J1503" t="s">
        <v>90</v>
      </c>
      <c r="K1503" t="s">
        <v>95</v>
      </c>
      <c r="S1503" t="s">
        <v>270</v>
      </c>
      <c r="T1503" t="s">
        <v>26</v>
      </c>
      <c r="U1503">
        <v>1</v>
      </c>
      <c r="V1503">
        <v>1</v>
      </c>
      <c r="W1503">
        <v>1</v>
      </c>
      <c r="X1503">
        <v>1</v>
      </c>
      <c r="Y1503">
        <v>5</v>
      </c>
      <c r="Z1503">
        <v>5</v>
      </c>
      <c r="AA1503">
        <v>5</v>
      </c>
      <c r="AC1503">
        <v>2</v>
      </c>
      <c r="AD1503">
        <v>4</v>
      </c>
      <c r="AF1503">
        <v>2</v>
      </c>
      <c r="AG1503">
        <v>3</v>
      </c>
      <c r="AH1503">
        <v>2</v>
      </c>
      <c r="AI1503">
        <v>2</v>
      </c>
      <c r="AJ1503">
        <v>2</v>
      </c>
      <c r="AK1503" t="s">
        <v>26</v>
      </c>
      <c r="AL1503">
        <v>2</v>
      </c>
      <c r="AM1503">
        <v>3</v>
      </c>
      <c r="AN1503" t="s">
        <v>408</v>
      </c>
      <c r="AV1503" s="109" t="s">
        <v>26</v>
      </c>
      <c r="AW1503" t="s">
        <v>26</v>
      </c>
      <c r="AY1503">
        <v>4</v>
      </c>
      <c r="AZ1503" s="109">
        <v>4</v>
      </c>
      <c r="BA1503" s="191" t="s">
        <v>319</v>
      </c>
      <c r="BD1503">
        <f t="shared" si="108"/>
        <v>1</v>
      </c>
      <c r="BE1503">
        <f t="shared" si="111"/>
        <v>0</v>
      </c>
      <c r="BF1503">
        <f t="shared" si="111"/>
        <v>0</v>
      </c>
      <c r="BG1503">
        <f t="shared" si="111"/>
        <v>0</v>
      </c>
      <c r="BH1503">
        <f t="shared" si="111"/>
        <v>0</v>
      </c>
      <c r="BI1503">
        <f t="shared" si="111"/>
        <v>0</v>
      </c>
      <c r="BJ1503">
        <f t="shared" si="110"/>
        <v>1</v>
      </c>
      <c r="BK1503">
        <f t="shared" si="112"/>
        <v>0</v>
      </c>
      <c r="BL1503">
        <f t="shared" si="112"/>
        <v>1</v>
      </c>
      <c r="BM1503">
        <f t="shared" si="112"/>
        <v>1</v>
      </c>
      <c r="BN1503">
        <f t="shared" si="112"/>
        <v>0</v>
      </c>
      <c r="BO1503">
        <f t="shared" si="112"/>
        <v>0</v>
      </c>
      <c r="BP1503">
        <f t="shared" si="112"/>
        <v>0</v>
      </c>
    </row>
    <row r="1504" spans="3:68" x14ac:dyDescent="0.2">
      <c r="C1504" s="150" t="str">
        <f>IFERROR(VLOOKUP(TABLA!F1504,BLIOTECAS!$C$1:$E$26,3,FALSE),"")</f>
        <v>Ciencias de la Salud</v>
      </c>
      <c r="D1504" s="209">
        <v>43970.549305555556</v>
      </c>
      <c r="E1504" s="209" t="s">
        <v>396</v>
      </c>
      <c r="F1504" t="s">
        <v>101</v>
      </c>
      <c r="G1504" t="s">
        <v>300</v>
      </c>
      <c r="H1504" t="s">
        <v>320</v>
      </c>
      <c r="I1504" t="s">
        <v>306</v>
      </c>
      <c r="J1504" t="s">
        <v>101</v>
      </c>
      <c r="K1504" t="s">
        <v>95</v>
      </c>
      <c r="L1504" t="s">
        <v>309</v>
      </c>
      <c r="S1504" t="s">
        <v>26</v>
      </c>
      <c r="T1504" t="s">
        <v>270</v>
      </c>
      <c r="U1504">
        <v>2</v>
      </c>
      <c r="V1504">
        <v>1</v>
      </c>
      <c r="W1504">
        <v>1</v>
      </c>
      <c r="X1504">
        <v>1</v>
      </c>
      <c r="Y1504">
        <v>4</v>
      </c>
      <c r="Z1504">
        <v>5</v>
      </c>
      <c r="AA1504">
        <v>5</v>
      </c>
      <c r="AB1504">
        <v>1</v>
      </c>
      <c r="AC1504">
        <v>4</v>
      </c>
      <c r="AD1504">
        <v>3</v>
      </c>
      <c r="AF1504">
        <v>4</v>
      </c>
      <c r="AG1504">
        <v>4</v>
      </c>
      <c r="AH1504">
        <v>5</v>
      </c>
      <c r="AI1504">
        <v>3</v>
      </c>
      <c r="AJ1504">
        <v>4</v>
      </c>
      <c r="AK1504" t="s">
        <v>26</v>
      </c>
      <c r="AL1504">
        <v>4</v>
      </c>
      <c r="AM1504">
        <v>1</v>
      </c>
      <c r="AN1504" t="s">
        <v>408</v>
      </c>
      <c r="AV1504" s="109" t="s">
        <v>26</v>
      </c>
      <c r="AW1504" t="s">
        <v>26</v>
      </c>
      <c r="AY1504">
        <v>5</v>
      </c>
      <c r="AZ1504" s="109">
        <v>5</v>
      </c>
      <c r="BA1504" s="191" t="s">
        <v>311</v>
      </c>
      <c r="BB1504" t="s">
        <v>308</v>
      </c>
      <c r="BD1504">
        <f t="shared" si="108"/>
        <v>1</v>
      </c>
      <c r="BE1504">
        <f t="shared" si="111"/>
        <v>0</v>
      </c>
      <c r="BF1504">
        <f t="shared" si="111"/>
        <v>0</v>
      </c>
      <c r="BG1504">
        <f t="shared" si="111"/>
        <v>0</v>
      </c>
      <c r="BH1504">
        <f t="shared" si="111"/>
        <v>0</v>
      </c>
      <c r="BI1504">
        <f t="shared" si="111"/>
        <v>0</v>
      </c>
      <c r="BJ1504">
        <f t="shared" si="110"/>
        <v>1</v>
      </c>
      <c r="BK1504">
        <f t="shared" si="112"/>
        <v>0</v>
      </c>
      <c r="BL1504">
        <f t="shared" si="112"/>
        <v>1</v>
      </c>
      <c r="BM1504">
        <f t="shared" si="112"/>
        <v>1</v>
      </c>
      <c r="BN1504">
        <f t="shared" si="112"/>
        <v>0</v>
      </c>
      <c r="BO1504">
        <f t="shared" si="112"/>
        <v>0</v>
      </c>
      <c r="BP1504">
        <f t="shared" si="112"/>
        <v>0</v>
      </c>
    </row>
    <row r="1505" spans="3:68" x14ac:dyDescent="0.2">
      <c r="C1505" s="150" t="str">
        <f>IFERROR(VLOOKUP(TABLA!F1505,BLIOTECAS!$C$1:$E$26,3,FALSE),"")</f>
        <v>Ciencias Sociales</v>
      </c>
      <c r="D1505" s="209">
        <v>43970.549305555556</v>
      </c>
      <c r="E1505" s="209" t="s">
        <v>396</v>
      </c>
      <c r="F1505" t="s">
        <v>99</v>
      </c>
      <c r="G1505" t="s">
        <v>301</v>
      </c>
      <c r="H1505" t="s">
        <v>300</v>
      </c>
      <c r="I1505" t="s">
        <v>306</v>
      </c>
      <c r="J1505" t="s">
        <v>322</v>
      </c>
      <c r="S1505" t="s">
        <v>270</v>
      </c>
      <c r="T1505" t="s">
        <v>270</v>
      </c>
      <c r="U1505">
        <v>4</v>
      </c>
      <c r="V1505">
        <v>4</v>
      </c>
      <c r="W1505">
        <v>4</v>
      </c>
      <c r="X1505">
        <v>4</v>
      </c>
      <c r="Y1505">
        <v>4</v>
      </c>
      <c r="Z1505">
        <v>4</v>
      </c>
      <c r="AA1505">
        <v>4</v>
      </c>
      <c r="AB1505">
        <v>4</v>
      </c>
      <c r="AC1505">
        <v>3</v>
      </c>
      <c r="AD1505">
        <v>3</v>
      </c>
      <c r="AF1505">
        <v>3</v>
      </c>
      <c r="AG1505">
        <v>3</v>
      </c>
      <c r="AH1505">
        <v>3</v>
      </c>
      <c r="AI1505">
        <v>3</v>
      </c>
      <c r="AJ1505">
        <v>3</v>
      </c>
      <c r="AK1505" t="s">
        <v>26</v>
      </c>
      <c r="AL1505">
        <v>3</v>
      </c>
      <c r="AM1505">
        <v>1</v>
      </c>
      <c r="AN1505" t="s">
        <v>408</v>
      </c>
      <c r="AV1505" s="109" t="s">
        <v>26</v>
      </c>
      <c r="AW1505" t="s">
        <v>270</v>
      </c>
      <c r="AX1505" t="s">
        <v>313</v>
      </c>
      <c r="AY1505">
        <v>2</v>
      </c>
      <c r="AZ1505" s="109">
        <v>3</v>
      </c>
      <c r="BA1505" s="191" t="s">
        <v>319</v>
      </c>
      <c r="BB1505" t="s">
        <v>308</v>
      </c>
      <c r="BD1505">
        <f t="shared" si="108"/>
        <v>1</v>
      </c>
      <c r="BE1505">
        <f t="shared" si="111"/>
        <v>0</v>
      </c>
      <c r="BF1505">
        <f t="shared" si="111"/>
        <v>0</v>
      </c>
      <c r="BG1505">
        <f t="shared" si="111"/>
        <v>0</v>
      </c>
      <c r="BH1505">
        <f t="shared" si="111"/>
        <v>0</v>
      </c>
      <c r="BI1505">
        <f t="shared" si="111"/>
        <v>0</v>
      </c>
      <c r="BJ1505">
        <f t="shared" si="110"/>
        <v>1</v>
      </c>
      <c r="BK1505">
        <f t="shared" si="112"/>
        <v>0</v>
      </c>
      <c r="BL1505">
        <f t="shared" si="112"/>
        <v>1</v>
      </c>
      <c r="BM1505">
        <f t="shared" si="112"/>
        <v>1</v>
      </c>
      <c r="BN1505">
        <f t="shared" si="112"/>
        <v>0</v>
      </c>
      <c r="BO1505">
        <f t="shared" si="112"/>
        <v>0</v>
      </c>
      <c r="BP1505">
        <f t="shared" si="112"/>
        <v>0</v>
      </c>
    </row>
    <row r="1506" spans="3:68" x14ac:dyDescent="0.2">
      <c r="C1506" s="150" t="str">
        <f>IFERROR(VLOOKUP(TABLA!F1506,BLIOTECAS!$C$1:$E$26,3,FALSE),"")</f>
        <v>Humanidades</v>
      </c>
      <c r="D1506" s="209">
        <v>43970.549305555556</v>
      </c>
      <c r="E1506" s="209" t="s">
        <v>396</v>
      </c>
      <c r="F1506" t="s">
        <v>104</v>
      </c>
      <c r="G1506" t="s">
        <v>305</v>
      </c>
      <c r="H1506" t="s">
        <v>305</v>
      </c>
      <c r="I1506" t="s">
        <v>306</v>
      </c>
      <c r="J1506" t="s">
        <v>104</v>
      </c>
      <c r="K1506" t="s">
        <v>309</v>
      </c>
      <c r="L1506" t="s">
        <v>310</v>
      </c>
      <c r="S1506" t="s">
        <v>270</v>
      </c>
      <c r="T1506" t="s">
        <v>270</v>
      </c>
      <c r="U1506">
        <v>5</v>
      </c>
      <c r="V1506">
        <v>1</v>
      </c>
      <c r="W1506">
        <v>5</v>
      </c>
      <c r="X1506">
        <v>2</v>
      </c>
      <c r="Y1506">
        <v>4</v>
      </c>
      <c r="Z1506">
        <v>4</v>
      </c>
      <c r="AA1506">
        <v>4</v>
      </c>
      <c r="AB1506">
        <v>3</v>
      </c>
      <c r="AC1506">
        <v>4</v>
      </c>
      <c r="AD1506">
        <v>4</v>
      </c>
      <c r="AF1506">
        <v>3</v>
      </c>
      <c r="AG1506">
        <v>4</v>
      </c>
      <c r="AH1506">
        <v>4</v>
      </c>
      <c r="AI1506">
        <v>4</v>
      </c>
      <c r="AJ1506">
        <v>4</v>
      </c>
      <c r="AK1506" t="s">
        <v>26</v>
      </c>
      <c r="AL1506">
        <v>4</v>
      </c>
      <c r="AM1506">
        <v>4</v>
      </c>
      <c r="AN1506" t="s">
        <v>408</v>
      </c>
      <c r="AV1506" s="109" t="s">
        <v>270</v>
      </c>
      <c r="AW1506" t="s">
        <v>26</v>
      </c>
      <c r="AY1506">
        <v>4</v>
      </c>
      <c r="AZ1506" s="109">
        <v>4</v>
      </c>
      <c r="BA1506" s="191" t="s">
        <v>311</v>
      </c>
      <c r="BB1506" t="s">
        <v>317</v>
      </c>
      <c r="BD1506">
        <f t="shared" si="108"/>
        <v>1</v>
      </c>
      <c r="BE1506">
        <f t="shared" si="111"/>
        <v>0</v>
      </c>
      <c r="BF1506">
        <f t="shared" si="111"/>
        <v>0</v>
      </c>
      <c r="BG1506">
        <f t="shared" si="111"/>
        <v>0</v>
      </c>
      <c r="BH1506">
        <f t="shared" si="111"/>
        <v>0</v>
      </c>
      <c r="BI1506">
        <f t="shared" si="111"/>
        <v>0</v>
      </c>
      <c r="BJ1506">
        <f t="shared" si="110"/>
        <v>1</v>
      </c>
      <c r="BK1506">
        <f t="shared" si="112"/>
        <v>0</v>
      </c>
      <c r="BL1506">
        <f t="shared" si="112"/>
        <v>1</v>
      </c>
      <c r="BM1506">
        <f t="shared" si="112"/>
        <v>1</v>
      </c>
      <c r="BN1506">
        <f t="shared" si="112"/>
        <v>0</v>
      </c>
      <c r="BO1506">
        <f t="shared" si="112"/>
        <v>0</v>
      </c>
      <c r="BP1506">
        <f t="shared" si="112"/>
        <v>0</v>
      </c>
    </row>
    <row r="1507" spans="3:68" x14ac:dyDescent="0.2">
      <c r="C1507" s="150" t="str">
        <f>IFERROR(VLOOKUP(TABLA!F1507,BLIOTECAS!$C$1:$E$26,3,FALSE),"")</f>
        <v>Ciencias Sociales</v>
      </c>
      <c r="D1507" s="209">
        <v>43970.549305555556</v>
      </c>
      <c r="E1507" s="209" t="s">
        <v>396</v>
      </c>
      <c r="F1507" t="s">
        <v>221</v>
      </c>
      <c r="G1507" t="s">
        <v>397</v>
      </c>
      <c r="H1507" t="s">
        <v>300</v>
      </c>
      <c r="I1507" t="s">
        <v>315</v>
      </c>
      <c r="J1507" t="s">
        <v>221</v>
      </c>
      <c r="K1507" t="s">
        <v>309</v>
      </c>
      <c r="S1507" t="s">
        <v>270</v>
      </c>
      <c r="T1507" t="s">
        <v>270</v>
      </c>
      <c r="U1507">
        <v>4</v>
      </c>
      <c r="V1507">
        <v>1</v>
      </c>
      <c r="W1507">
        <v>2</v>
      </c>
      <c r="X1507">
        <v>4</v>
      </c>
      <c r="Y1507">
        <v>3</v>
      </c>
      <c r="Z1507">
        <v>3</v>
      </c>
      <c r="AA1507">
        <v>4</v>
      </c>
      <c r="AB1507">
        <v>2</v>
      </c>
      <c r="AC1507">
        <v>3</v>
      </c>
      <c r="AD1507">
        <v>3</v>
      </c>
      <c r="AF1507">
        <v>2</v>
      </c>
      <c r="AG1507">
        <v>3</v>
      </c>
      <c r="AH1507">
        <v>2</v>
      </c>
      <c r="AI1507">
        <v>3</v>
      </c>
      <c r="AJ1507">
        <v>2</v>
      </c>
      <c r="AK1507" t="s">
        <v>26</v>
      </c>
      <c r="AL1507">
        <v>3</v>
      </c>
      <c r="AM1507">
        <v>3</v>
      </c>
      <c r="AN1507" t="s">
        <v>400</v>
      </c>
      <c r="AV1507" s="109" t="s">
        <v>26</v>
      </c>
      <c r="AW1507" t="s">
        <v>26</v>
      </c>
      <c r="AY1507">
        <v>4</v>
      </c>
      <c r="AZ1507" s="109">
        <v>4</v>
      </c>
      <c r="BA1507" s="191" t="s">
        <v>319</v>
      </c>
      <c r="BB1507" t="s">
        <v>317</v>
      </c>
      <c r="BC1507" t="s">
        <v>1106</v>
      </c>
      <c r="BD1507">
        <f t="shared" si="108"/>
        <v>0</v>
      </c>
      <c r="BE1507">
        <f t="shared" si="111"/>
        <v>1</v>
      </c>
      <c r="BF1507">
        <f t="shared" si="111"/>
        <v>0</v>
      </c>
      <c r="BG1507">
        <f t="shared" si="111"/>
        <v>0</v>
      </c>
      <c r="BH1507">
        <f t="shared" si="111"/>
        <v>0</v>
      </c>
      <c r="BI1507">
        <f t="shared" si="111"/>
        <v>0</v>
      </c>
      <c r="BJ1507">
        <f t="shared" si="110"/>
        <v>0</v>
      </c>
      <c r="BK1507">
        <f t="shared" si="112"/>
        <v>0</v>
      </c>
      <c r="BL1507">
        <f t="shared" si="112"/>
        <v>1</v>
      </c>
      <c r="BM1507">
        <f t="shared" si="112"/>
        <v>1</v>
      </c>
      <c r="BN1507">
        <f t="shared" si="112"/>
        <v>0</v>
      </c>
      <c r="BO1507">
        <f t="shared" si="112"/>
        <v>0</v>
      </c>
      <c r="BP1507">
        <f t="shared" si="112"/>
        <v>0</v>
      </c>
    </row>
    <row r="1508" spans="3:68" x14ac:dyDescent="0.2">
      <c r="C1508" s="150" t="str">
        <f>IFERROR(VLOOKUP(TABLA!F1508,BLIOTECAS!$C$1:$E$26,3,FALSE),"")</f>
        <v>Humanidades</v>
      </c>
      <c r="D1508" s="209">
        <v>43970.549305555556</v>
      </c>
      <c r="E1508" s="209" t="s">
        <v>401</v>
      </c>
      <c r="F1508" t="s">
        <v>104</v>
      </c>
      <c r="G1508" t="s">
        <v>300</v>
      </c>
      <c r="H1508" t="s">
        <v>300</v>
      </c>
      <c r="I1508" t="s">
        <v>306</v>
      </c>
      <c r="J1508" t="s">
        <v>104</v>
      </c>
      <c r="K1508" t="s">
        <v>103</v>
      </c>
      <c r="L1508" t="s">
        <v>310</v>
      </c>
      <c r="S1508" t="s">
        <v>26</v>
      </c>
      <c r="T1508" t="s">
        <v>26</v>
      </c>
      <c r="U1508">
        <v>2</v>
      </c>
      <c r="V1508">
        <v>2</v>
      </c>
      <c r="W1508">
        <v>2</v>
      </c>
      <c r="X1508">
        <v>4</v>
      </c>
      <c r="Y1508">
        <v>4</v>
      </c>
      <c r="Z1508">
        <v>4</v>
      </c>
      <c r="AA1508">
        <v>4</v>
      </c>
      <c r="AB1508">
        <v>4</v>
      </c>
      <c r="AC1508">
        <v>3</v>
      </c>
      <c r="AD1508">
        <v>5</v>
      </c>
      <c r="AF1508">
        <v>4</v>
      </c>
      <c r="AG1508">
        <v>4</v>
      </c>
      <c r="AH1508">
        <v>4</v>
      </c>
      <c r="AI1508">
        <v>3</v>
      </c>
      <c r="AJ1508">
        <v>4</v>
      </c>
      <c r="AK1508" t="s">
        <v>270</v>
      </c>
      <c r="AL1508">
        <v>4</v>
      </c>
      <c r="AM1508">
        <v>3</v>
      </c>
      <c r="AN1508" t="s">
        <v>428</v>
      </c>
      <c r="AV1508" s="109" t="s">
        <v>26</v>
      </c>
      <c r="AW1508" t="s">
        <v>26</v>
      </c>
      <c r="AY1508">
        <v>4</v>
      </c>
      <c r="AZ1508" s="109">
        <v>3</v>
      </c>
      <c r="BA1508" s="191" t="s">
        <v>311</v>
      </c>
      <c r="BB1508" t="s">
        <v>317</v>
      </c>
      <c r="BD1508">
        <f t="shared" si="108"/>
        <v>1</v>
      </c>
      <c r="BE1508">
        <f t="shared" si="111"/>
        <v>0</v>
      </c>
      <c r="BF1508">
        <f t="shared" si="111"/>
        <v>0</v>
      </c>
      <c r="BG1508">
        <f t="shared" si="111"/>
        <v>0</v>
      </c>
      <c r="BH1508">
        <f t="shared" si="111"/>
        <v>0</v>
      </c>
      <c r="BI1508">
        <f t="shared" si="111"/>
        <v>0</v>
      </c>
      <c r="BJ1508">
        <f t="shared" si="110"/>
        <v>0</v>
      </c>
      <c r="BK1508">
        <f t="shared" si="112"/>
        <v>1</v>
      </c>
      <c r="BL1508">
        <f t="shared" si="112"/>
        <v>1</v>
      </c>
      <c r="BM1508">
        <f t="shared" si="112"/>
        <v>1</v>
      </c>
      <c r="BN1508">
        <f t="shared" si="112"/>
        <v>0</v>
      </c>
      <c r="BO1508">
        <f t="shared" si="112"/>
        <v>0</v>
      </c>
      <c r="BP1508">
        <f t="shared" si="112"/>
        <v>0</v>
      </c>
    </row>
    <row r="1509" spans="3:68" x14ac:dyDescent="0.2">
      <c r="C1509" s="150" t="str">
        <f>IFERROR(VLOOKUP(TABLA!F1509,BLIOTECAS!$C$1:$E$26,3,FALSE),"")</f>
        <v>Ciencias Experimentales</v>
      </c>
      <c r="D1509" s="209">
        <v>43970.549305555556</v>
      </c>
      <c r="E1509" s="209" t="s">
        <v>396</v>
      </c>
      <c r="F1509" t="s">
        <v>95</v>
      </c>
      <c r="G1509" t="s">
        <v>305</v>
      </c>
      <c r="H1509" t="s">
        <v>320</v>
      </c>
      <c r="I1509" t="s">
        <v>315</v>
      </c>
      <c r="J1509" t="s">
        <v>95</v>
      </c>
      <c r="K1509" t="s">
        <v>109</v>
      </c>
      <c r="L1509" t="s">
        <v>309</v>
      </c>
      <c r="S1509" t="s">
        <v>26</v>
      </c>
      <c r="T1509" t="s">
        <v>270</v>
      </c>
      <c r="U1509">
        <v>3</v>
      </c>
      <c r="X1509">
        <v>3</v>
      </c>
      <c r="AA1509">
        <v>5</v>
      </c>
      <c r="AC1509">
        <v>3</v>
      </c>
      <c r="AD1509">
        <v>4</v>
      </c>
      <c r="AF1509">
        <v>4</v>
      </c>
      <c r="AG1509">
        <v>5</v>
      </c>
      <c r="AH1509">
        <v>4</v>
      </c>
      <c r="AI1509">
        <v>5</v>
      </c>
      <c r="AJ1509">
        <v>5</v>
      </c>
      <c r="AK1509" t="s">
        <v>26</v>
      </c>
      <c r="AL1509">
        <v>4</v>
      </c>
      <c r="AM1509">
        <v>3</v>
      </c>
      <c r="AN1509" t="s">
        <v>409</v>
      </c>
      <c r="AV1509" s="109" t="s">
        <v>270</v>
      </c>
      <c r="AW1509" t="s">
        <v>26</v>
      </c>
      <c r="AY1509">
        <v>5</v>
      </c>
      <c r="AZ1509" s="109">
        <v>4</v>
      </c>
      <c r="BA1509" s="191" t="s">
        <v>331</v>
      </c>
      <c r="BB1509" t="s">
        <v>333</v>
      </c>
      <c r="BC1509" t="s">
        <v>1107</v>
      </c>
      <c r="BD1509">
        <f t="shared" si="108"/>
        <v>0</v>
      </c>
      <c r="BE1509">
        <f t="shared" si="111"/>
        <v>1</v>
      </c>
      <c r="BF1509">
        <f t="shared" si="111"/>
        <v>0</v>
      </c>
      <c r="BG1509">
        <f t="shared" si="111"/>
        <v>0</v>
      </c>
      <c r="BH1509">
        <f t="shared" si="111"/>
        <v>0</v>
      </c>
      <c r="BI1509">
        <f t="shared" si="111"/>
        <v>0</v>
      </c>
      <c r="BJ1509">
        <f t="shared" si="110"/>
        <v>0</v>
      </c>
      <c r="BK1509">
        <f t="shared" si="112"/>
        <v>1</v>
      </c>
      <c r="BL1509">
        <f t="shared" si="112"/>
        <v>1</v>
      </c>
      <c r="BM1509">
        <f t="shared" si="112"/>
        <v>0</v>
      </c>
      <c r="BN1509">
        <f t="shared" si="112"/>
        <v>0</v>
      </c>
      <c r="BO1509">
        <f t="shared" si="112"/>
        <v>0</v>
      </c>
      <c r="BP1509">
        <f t="shared" si="112"/>
        <v>0</v>
      </c>
    </row>
    <row r="1510" spans="3:68" x14ac:dyDescent="0.2">
      <c r="C1510" s="150" t="str">
        <f>IFERROR(VLOOKUP(TABLA!F1510,BLIOTECAS!$C$1:$E$26,3,FALSE),"")</f>
        <v>Humanidades</v>
      </c>
      <c r="D1510" s="209">
        <v>43970.549305555556</v>
      </c>
      <c r="E1510" s="209" t="s">
        <v>407</v>
      </c>
      <c r="F1510" t="s">
        <v>100</v>
      </c>
      <c r="G1510" t="s">
        <v>305</v>
      </c>
      <c r="H1510" t="s">
        <v>300</v>
      </c>
      <c r="I1510" t="s">
        <v>306</v>
      </c>
      <c r="J1510" t="s">
        <v>309</v>
      </c>
      <c r="K1510" t="s">
        <v>100</v>
      </c>
      <c r="S1510" t="s">
        <v>26</v>
      </c>
      <c r="T1510" t="s">
        <v>270</v>
      </c>
      <c r="U1510">
        <v>3</v>
      </c>
      <c r="V1510">
        <v>3</v>
      </c>
      <c r="W1510">
        <v>4</v>
      </c>
      <c r="X1510">
        <v>5</v>
      </c>
      <c r="Y1510">
        <v>5</v>
      </c>
      <c r="Z1510">
        <v>5</v>
      </c>
      <c r="AA1510">
        <v>5</v>
      </c>
      <c r="AB1510">
        <v>2</v>
      </c>
      <c r="AC1510">
        <v>4</v>
      </c>
      <c r="AD1510">
        <v>2</v>
      </c>
      <c r="AF1510">
        <v>4</v>
      </c>
      <c r="AG1510">
        <v>5</v>
      </c>
      <c r="AH1510">
        <v>4</v>
      </c>
      <c r="AJ1510">
        <v>3</v>
      </c>
      <c r="AK1510" t="s">
        <v>26</v>
      </c>
      <c r="AL1510">
        <v>3</v>
      </c>
      <c r="AM1510">
        <v>4</v>
      </c>
      <c r="AN1510" t="s">
        <v>345</v>
      </c>
      <c r="AV1510" s="109" t="s">
        <v>26</v>
      </c>
      <c r="AW1510" t="s">
        <v>26</v>
      </c>
      <c r="AY1510">
        <v>3</v>
      </c>
      <c r="AZ1510" s="109">
        <v>3</v>
      </c>
      <c r="BA1510" s="191" t="s">
        <v>311</v>
      </c>
      <c r="BB1510" t="s">
        <v>317</v>
      </c>
      <c r="BD1510">
        <f t="shared" si="108"/>
        <v>1</v>
      </c>
      <c r="BE1510">
        <f t="shared" si="111"/>
        <v>0</v>
      </c>
      <c r="BF1510">
        <f t="shared" si="111"/>
        <v>0</v>
      </c>
      <c r="BG1510">
        <f t="shared" si="111"/>
        <v>0</v>
      </c>
      <c r="BH1510">
        <f t="shared" si="111"/>
        <v>0</v>
      </c>
      <c r="BI1510">
        <f t="shared" si="111"/>
        <v>0</v>
      </c>
      <c r="BJ1510">
        <f t="shared" si="110"/>
        <v>0</v>
      </c>
      <c r="BK1510">
        <f t="shared" si="112"/>
        <v>0</v>
      </c>
      <c r="BL1510">
        <f t="shared" si="112"/>
        <v>0</v>
      </c>
      <c r="BM1510">
        <f t="shared" si="112"/>
        <v>1</v>
      </c>
      <c r="BN1510">
        <f t="shared" si="112"/>
        <v>0</v>
      </c>
      <c r="BO1510">
        <f t="shared" si="112"/>
        <v>0</v>
      </c>
      <c r="BP1510">
        <f t="shared" si="112"/>
        <v>0</v>
      </c>
    </row>
    <row r="1511" spans="3:68" x14ac:dyDescent="0.2">
      <c r="C1511" s="150" t="str">
        <f>IFERROR(VLOOKUP(TABLA!F1511,BLIOTECAS!$C$1:$E$26,3,FALSE),"")</f>
        <v>Ciencias de la Salud</v>
      </c>
      <c r="D1511" s="209">
        <v>43970.549305555556</v>
      </c>
      <c r="E1511" s="209" t="s">
        <v>396</v>
      </c>
      <c r="F1511" t="s">
        <v>106</v>
      </c>
      <c r="G1511" t="s">
        <v>305</v>
      </c>
      <c r="H1511" t="s">
        <v>320</v>
      </c>
      <c r="I1511" t="s">
        <v>306</v>
      </c>
      <c r="J1511" t="s">
        <v>309</v>
      </c>
      <c r="K1511" t="s">
        <v>107</v>
      </c>
      <c r="L1511" t="s">
        <v>106</v>
      </c>
      <c r="M1511" t="s">
        <v>1108</v>
      </c>
      <c r="S1511" t="s">
        <v>26</v>
      </c>
      <c r="T1511" t="s">
        <v>26</v>
      </c>
      <c r="U1511">
        <v>2</v>
      </c>
      <c r="V1511">
        <v>2</v>
      </c>
      <c r="W1511">
        <v>3</v>
      </c>
      <c r="X1511">
        <v>2</v>
      </c>
      <c r="Y1511">
        <v>5</v>
      </c>
      <c r="Z1511">
        <v>3</v>
      </c>
      <c r="AA1511">
        <v>5</v>
      </c>
      <c r="AB1511">
        <v>1</v>
      </c>
      <c r="AC1511">
        <v>2</v>
      </c>
      <c r="AD1511">
        <v>4</v>
      </c>
      <c r="AF1511">
        <v>3</v>
      </c>
      <c r="AG1511">
        <v>3</v>
      </c>
      <c r="AH1511">
        <v>3</v>
      </c>
      <c r="AI1511">
        <v>3</v>
      </c>
      <c r="AJ1511">
        <v>3</v>
      </c>
      <c r="AK1511" t="s">
        <v>26</v>
      </c>
      <c r="AL1511">
        <v>3</v>
      </c>
      <c r="AM1511">
        <v>3</v>
      </c>
      <c r="AN1511" t="s">
        <v>354</v>
      </c>
      <c r="AV1511" s="109" t="s">
        <v>26</v>
      </c>
      <c r="AW1511" t="s">
        <v>26</v>
      </c>
      <c r="AY1511">
        <v>3</v>
      </c>
      <c r="AZ1511" s="109">
        <v>3</v>
      </c>
      <c r="BA1511" s="191" t="s">
        <v>311</v>
      </c>
      <c r="BB1511" t="s">
        <v>308</v>
      </c>
      <c r="BD1511">
        <f t="shared" ref="BD1511:BD1574" si="113">IF(IFERROR(FIND(BD$1,$I1511,1),0)&lt;&gt;0,1,0)</f>
        <v>1</v>
      </c>
      <c r="BE1511">
        <f t="shared" si="111"/>
        <v>0</v>
      </c>
      <c r="BF1511">
        <f t="shared" si="111"/>
        <v>0</v>
      </c>
      <c r="BG1511">
        <f t="shared" si="111"/>
        <v>0</v>
      </c>
      <c r="BH1511">
        <f t="shared" si="111"/>
        <v>0</v>
      </c>
      <c r="BI1511">
        <f t="shared" si="111"/>
        <v>0</v>
      </c>
      <c r="BJ1511">
        <f t="shared" si="110"/>
        <v>1</v>
      </c>
      <c r="BK1511">
        <f t="shared" si="112"/>
        <v>0</v>
      </c>
      <c r="BL1511">
        <f t="shared" si="112"/>
        <v>0</v>
      </c>
      <c r="BM1511">
        <f t="shared" si="112"/>
        <v>1</v>
      </c>
      <c r="BN1511">
        <f t="shared" si="112"/>
        <v>0</v>
      </c>
      <c r="BO1511">
        <f t="shared" si="112"/>
        <v>0</v>
      </c>
      <c r="BP1511">
        <f t="shared" si="112"/>
        <v>0</v>
      </c>
    </row>
    <row r="1512" spans="3:68" x14ac:dyDescent="0.2">
      <c r="C1512" s="150" t="str">
        <f>IFERROR(VLOOKUP(TABLA!F1512,BLIOTECAS!$C$1:$E$26,3,FALSE),"")</f>
        <v>Ciencias Sociales</v>
      </c>
      <c r="D1512" s="209">
        <v>43970.548611111109</v>
      </c>
      <c r="E1512" s="209" t="s">
        <v>396</v>
      </c>
      <c r="F1512" t="s">
        <v>99</v>
      </c>
      <c r="G1512" t="s">
        <v>300</v>
      </c>
      <c r="H1512" t="s">
        <v>300</v>
      </c>
      <c r="I1512" t="s">
        <v>306</v>
      </c>
      <c r="J1512" t="s">
        <v>309</v>
      </c>
      <c r="K1512" t="s">
        <v>322</v>
      </c>
      <c r="L1512" t="s">
        <v>103</v>
      </c>
      <c r="S1512" t="s">
        <v>270</v>
      </c>
      <c r="T1512" t="s">
        <v>270</v>
      </c>
      <c r="U1512">
        <v>1</v>
      </c>
      <c r="V1512">
        <v>1</v>
      </c>
      <c r="W1512">
        <v>1</v>
      </c>
      <c r="X1512">
        <v>5</v>
      </c>
      <c r="Y1512">
        <v>4</v>
      </c>
      <c r="Z1512">
        <v>1</v>
      </c>
      <c r="AA1512">
        <v>3</v>
      </c>
      <c r="AB1512">
        <v>1</v>
      </c>
      <c r="AC1512">
        <v>2</v>
      </c>
      <c r="AD1512">
        <v>3</v>
      </c>
      <c r="AF1512">
        <v>3</v>
      </c>
      <c r="AG1512">
        <v>5</v>
      </c>
      <c r="AH1512">
        <v>5</v>
      </c>
      <c r="AI1512">
        <v>3</v>
      </c>
      <c r="AJ1512">
        <v>1</v>
      </c>
      <c r="AK1512" t="s">
        <v>26</v>
      </c>
      <c r="AL1512">
        <v>4</v>
      </c>
      <c r="AM1512">
        <v>3</v>
      </c>
      <c r="AN1512" t="s">
        <v>400</v>
      </c>
      <c r="AV1512" s="109" t="s">
        <v>270</v>
      </c>
      <c r="AW1512" t="s">
        <v>270</v>
      </c>
      <c r="AX1512" t="s">
        <v>328</v>
      </c>
      <c r="AY1512">
        <v>4</v>
      </c>
      <c r="AZ1512" s="109">
        <v>4</v>
      </c>
      <c r="BA1512" s="191" t="s">
        <v>311</v>
      </c>
      <c r="BB1512" t="s">
        <v>317</v>
      </c>
      <c r="BC1512" t="s">
        <v>1109</v>
      </c>
      <c r="BD1512">
        <f t="shared" si="113"/>
        <v>1</v>
      </c>
      <c r="BE1512">
        <f t="shared" si="111"/>
        <v>0</v>
      </c>
      <c r="BF1512">
        <f t="shared" si="111"/>
        <v>0</v>
      </c>
      <c r="BG1512">
        <f t="shared" si="111"/>
        <v>0</v>
      </c>
      <c r="BH1512">
        <f t="shared" si="111"/>
        <v>0</v>
      </c>
      <c r="BI1512">
        <f t="shared" si="111"/>
        <v>0</v>
      </c>
      <c r="BJ1512">
        <f t="shared" si="110"/>
        <v>0</v>
      </c>
      <c r="BK1512">
        <f t="shared" si="112"/>
        <v>0</v>
      </c>
      <c r="BL1512">
        <f t="shared" si="112"/>
        <v>1</v>
      </c>
      <c r="BM1512">
        <f t="shared" si="112"/>
        <v>1</v>
      </c>
      <c r="BN1512">
        <f t="shared" si="112"/>
        <v>0</v>
      </c>
      <c r="BO1512">
        <f t="shared" si="112"/>
        <v>0</v>
      </c>
      <c r="BP1512">
        <f t="shared" si="112"/>
        <v>0</v>
      </c>
    </row>
    <row r="1513" spans="3:68" x14ac:dyDescent="0.2">
      <c r="C1513" s="150" t="str">
        <f>IFERROR(VLOOKUP(TABLA!F1513,BLIOTECAS!$C$1:$E$26,3,FALSE),"")</f>
        <v>Ciencias Sociales</v>
      </c>
      <c r="D1513" s="209">
        <v>43970.548611111109</v>
      </c>
      <c r="E1513" s="209" t="s">
        <v>396</v>
      </c>
      <c r="F1513" t="s">
        <v>97</v>
      </c>
      <c r="G1513" t="s">
        <v>305</v>
      </c>
      <c r="H1513" t="s">
        <v>305</v>
      </c>
      <c r="I1513" t="s">
        <v>357</v>
      </c>
      <c r="J1513" t="s">
        <v>97</v>
      </c>
      <c r="K1513" t="s">
        <v>225</v>
      </c>
      <c r="S1513" t="s">
        <v>270</v>
      </c>
      <c r="T1513" t="s">
        <v>270</v>
      </c>
      <c r="U1513">
        <v>4</v>
      </c>
      <c r="V1513">
        <v>4</v>
      </c>
      <c r="W1513">
        <v>4</v>
      </c>
      <c r="X1513">
        <v>3</v>
      </c>
      <c r="Y1513">
        <v>4</v>
      </c>
      <c r="Z1513">
        <v>1</v>
      </c>
      <c r="AA1513">
        <v>1</v>
      </c>
      <c r="AB1513">
        <v>2</v>
      </c>
      <c r="AC1513">
        <v>3</v>
      </c>
      <c r="AD1513">
        <v>3</v>
      </c>
      <c r="AF1513">
        <v>3</v>
      </c>
      <c r="AG1513">
        <v>4</v>
      </c>
      <c r="AH1513">
        <v>4</v>
      </c>
      <c r="AI1513">
        <v>3</v>
      </c>
      <c r="AJ1513">
        <v>3</v>
      </c>
      <c r="AK1513" t="s">
        <v>26</v>
      </c>
      <c r="AL1513">
        <v>3</v>
      </c>
      <c r="AM1513">
        <v>3</v>
      </c>
      <c r="AN1513" t="s">
        <v>400</v>
      </c>
      <c r="AV1513" s="109" t="s">
        <v>26</v>
      </c>
      <c r="AW1513" t="s">
        <v>26</v>
      </c>
      <c r="AY1513">
        <v>4</v>
      </c>
      <c r="AZ1513" s="109">
        <v>4</v>
      </c>
      <c r="BA1513" s="191" t="s">
        <v>311</v>
      </c>
      <c r="BD1513">
        <f t="shared" si="113"/>
        <v>1</v>
      </c>
      <c r="BE1513">
        <f t="shared" si="111"/>
        <v>0</v>
      </c>
      <c r="BF1513">
        <f t="shared" si="111"/>
        <v>1</v>
      </c>
      <c r="BG1513">
        <f t="shared" si="111"/>
        <v>0</v>
      </c>
      <c r="BH1513">
        <f t="shared" si="111"/>
        <v>1</v>
      </c>
      <c r="BI1513">
        <f t="shared" si="111"/>
        <v>0</v>
      </c>
      <c r="BJ1513">
        <f t="shared" si="110"/>
        <v>0</v>
      </c>
      <c r="BK1513">
        <f t="shared" si="112"/>
        <v>0</v>
      </c>
      <c r="BL1513">
        <f t="shared" si="112"/>
        <v>1</v>
      </c>
      <c r="BM1513">
        <f t="shared" si="112"/>
        <v>1</v>
      </c>
      <c r="BN1513">
        <f t="shared" si="112"/>
        <v>0</v>
      </c>
      <c r="BO1513">
        <f t="shared" si="112"/>
        <v>0</v>
      </c>
      <c r="BP1513">
        <f t="shared" si="112"/>
        <v>0</v>
      </c>
    </row>
    <row r="1514" spans="3:68" x14ac:dyDescent="0.2">
      <c r="C1514" s="150" t="str">
        <f>IFERROR(VLOOKUP(TABLA!F1514,BLIOTECAS!$C$1:$E$26,3,FALSE),"")</f>
        <v>Humanidades</v>
      </c>
      <c r="D1514" s="209">
        <v>43970.548611111109</v>
      </c>
      <c r="E1514" s="209" t="s">
        <v>396</v>
      </c>
      <c r="F1514" t="s">
        <v>104</v>
      </c>
      <c r="G1514" t="s">
        <v>301</v>
      </c>
      <c r="H1514" t="s">
        <v>301</v>
      </c>
      <c r="I1514" t="s">
        <v>318</v>
      </c>
      <c r="J1514" t="s">
        <v>104</v>
      </c>
      <c r="K1514" t="s">
        <v>309</v>
      </c>
      <c r="S1514" t="s">
        <v>270</v>
      </c>
      <c r="T1514" t="s">
        <v>270</v>
      </c>
      <c r="U1514">
        <v>4</v>
      </c>
      <c r="V1514">
        <v>3</v>
      </c>
      <c r="W1514">
        <v>2</v>
      </c>
      <c r="X1514">
        <v>3</v>
      </c>
      <c r="Y1514">
        <v>3</v>
      </c>
      <c r="Z1514">
        <v>4</v>
      </c>
      <c r="AA1514">
        <v>4</v>
      </c>
      <c r="AB1514">
        <v>2</v>
      </c>
      <c r="AC1514">
        <v>3</v>
      </c>
      <c r="AD1514">
        <v>4</v>
      </c>
      <c r="AF1514">
        <v>3</v>
      </c>
      <c r="AG1514">
        <v>4</v>
      </c>
      <c r="AH1514">
        <v>4</v>
      </c>
      <c r="AI1514">
        <v>3</v>
      </c>
      <c r="AJ1514">
        <v>4</v>
      </c>
      <c r="AK1514" t="s">
        <v>270</v>
      </c>
      <c r="AL1514">
        <v>4</v>
      </c>
      <c r="AM1514">
        <v>3</v>
      </c>
      <c r="AN1514" t="s">
        <v>408</v>
      </c>
      <c r="AV1514" s="109" t="s">
        <v>270</v>
      </c>
      <c r="AW1514" t="s">
        <v>26</v>
      </c>
      <c r="AY1514">
        <v>4</v>
      </c>
      <c r="AZ1514" s="109">
        <v>4</v>
      </c>
      <c r="BA1514" s="191" t="s">
        <v>311</v>
      </c>
      <c r="BB1514" t="s">
        <v>317</v>
      </c>
      <c r="BD1514">
        <f t="shared" si="113"/>
        <v>0</v>
      </c>
      <c r="BE1514">
        <f t="shared" si="111"/>
        <v>0</v>
      </c>
      <c r="BF1514">
        <f t="shared" si="111"/>
        <v>1</v>
      </c>
      <c r="BG1514">
        <f t="shared" si="111"/>
        <v>0</v>
      </c>
      <c r="BH1514">
        <f t="shared" si="111"/>
        <v>0</v>
      </c>
      <c r="BI1514">
        <f t="shared" si="111"/>
        <v>0</v>
      </c>
      <c r="BJ1514">
        <f t="shared" si="110"/>
        <v>1</v>
      </c>
      <c r="BK1514">
        <f t="shared" si="112"/>
        <v>0</v>
      </c>
      <c r="BL1514">
        <f t="shared" si="112"/>
        <v>1</v>
      </c>
      <c r="BM1514">
        <f t="shared" si="112"/>
        <v>1</v>
      </c>
      <c r="BN1514">
        <f t="shared" si="112"/>
        <v>0</v>
      </c>
      <c r="BO1514">
        <f t="shared" si="112"/>
        <v>0</v>
      </c>
      <c r="BP1514">
        <f t="shared" si="112"/>
        <v>0</v>
      </c>
    </row>
    <row r="1515" spans="3:68" x14ac:dyDescent="0.2">
      <c r="C1515" s="150" t="str">
        <f>IFERROR(VLOOKUP(TABLA!F1515,BLIOTECAS!$C$1:$E$26,3,FALSE),"")</f>
        <v>Ciencias Sociales</v>
      </c>
      <c r="D1515" s="209">
        <v>43970.548611111109</v>
      </c>
      <c r="E1515" s="209" t="s">
        <v>396</v>
      </c>
      <c r="F1515" t="s">
        <v>221</v>
      </c>
      <c r="G1515" t="s">
        <v>320</v>
      </c>
      <c r="H1515" t="s">
        <v>397</v>
      </c>
      <c r="I1515" t="s">
        <v>306</v>
      </c>
      <c r="J1515" t="s">
        <v>309</v>
      </c>
      <c r="K1515" t="s">
        <v>221</v>
      </c>
      <c r="S1515" t="s">
        <v>26</v>
      </c>
      <c r="T1515" t="s">
        <v>270</v>
      </c>
      <c r="U1515">
        <v>5</v>
      </c>
      <c r="V1515">
        <v>4</v>
      </c>
      <c r="W1515">
        <v>1</v>
      </c>
      <c r="X1515">
        <v>5</v>
      </c>
      <c r="Y1515">
        <v>3</v>
      </c>
      <c r="Z1515">
        <v>5</v>
      </c>
      <c r="AA1515">
        <v>5</v>
      </c>
      <c r="AB1515">
        <v>5</v>
      </c>
      <c r="AC1515">
        <v>3</v>
      </c>
      <c r="AD1515">
        <v>3</v>
      </c>
      <c r="AF1515">
        <v>5</v>
      </c>
      <c r="AG1515">
        <v>5</v>
      </c>
      <c r="AH1515">
        <v>5</v>
      </c>
      <c r="AI1515">
        <v>3</v>
      </c>
      <c r="AJ1515">
        <v>2</v>
      </c>
      <c r="AK1515" t="s">
        <v>26</v>
      </c>
      <c r="AL1515">
        <v>2</v>
      </c>
      <c r="AM1515">
        <v>3</v>
      </c>
      <c r="AN1515" t="s">
        <v>354</v>
      </c>
      <c r="AV1515" s="109" t="s">
        <v>26</v>
      </c>
      <c r="AW1515" t="s">
        <v>26</v>
      </c>
      <c r="AY1515">
        <v>5</v>
      </c>
      <c r="AZ1515" s="109">
        <v>5</v>
      </c>
      <c r="BA1515" s="191" t="s">
        <v>319</v>
      </c>
      <c r="BB1515" t="s">
        <v>317</v>
      </c>
      <c r="BD1515">
        <f t="shared" si="113"/>
        <v>1</v>
      </c>
      <c r="BE1515">
        <f t="shared" si="111"/>
        <v>0</v>
      </c>
      <c r="BF1515">
        <f t="shared" si="111"/>
        <v>0</v>
      </c>
      <c r="BG1515">
        <f t="shared" si="111"/>
        <v>0</v>
      </c>
      <c r="BH1515">
        <f t="shared" si="111"/>
        <v>0</v>
      </c>
      <c r="BI1515">
        <f t="shared" si="111"/>
        <v>0</v>
      </c>
      <c r="BJ1515">
        <f t="shared" si="110"/>
        <v>1</v>
      </c>
      <c r="BK1515">
        <f t="shared" si="112"/>
        <v>0</v>
      </c>
      <c r="BL1515">
        <f t="shared" si="112"/>
        <v>0</v>
      </c>
      <c r="BM1515">
        <f t="shared" si="112"/>
        <v>1</v>
      </c>
      <c r="BN1515">
        <f t="shared" si="112"/>
        <v>0</v>
      </c>
      <c r="BO1515">
        <f t="shared" si="112"/>
        <v>0</v>
      </c>
      <c r="BP1515">
        <f t="shared" si="112"/>
        <v>0</v>
      </c>
    </row>
    <row r="1516" spans="3:68" x14ac:dyDescent="0.2">
      <c r="C1516" s="150" t="str">
        <f>IFERROR(VLOOKUP(TABLA!F1516,BLIOTECAS!$C$1:$E$26,3,FALSE),"")</f>
        <v>Humanidades</v>
      </c>
      <c r="D1516" s="209">
        <v>43970.548611111109</v>
      </c>
      <c r="E1516" s="209" t="s">
        <v>396</v>
      </c>
      <c r="F1516" t="s">
        <v>102</v>
      </c>
      <c r="G1516" t="s">
        <v>305</v>
      </c>
      <c r="H1516" t="s">
        <v>300</v>
      </c>
      <c r="I1516" t="s">
        <v>327</v>
      </c>
      <c r="J1516" t="s">
        <v>310</v>
      </c>
      <c r="K1516" t="s">
        <v>103</v>
      </c>
      <c r="L1516" t="s">
        <v>104</v>
      </c>
      <c r="S1516" t="s">
        <v>270</v>
      </c>
      <c r="T1516" t="s">
        <v>270</v>
      </c>
      <c r="U1516">
        <v>5</v>
      </c>
      <c r="V1516">
        <v>3</v>
      </c>
      <c r="W1516">
        <v>1</v>
      </c>
      <c r="X1516">
        <v>5</v>
      </c>
      <c r="Y1516">
        <v>5</v>
      </c>
      <c r="Z1516">
        <v>3</v>
      </c>
      <c r="AA1516">
        <v>5</v>
      </c>
      <c r="AB1516">
        <v>1</v>
      </c>
      <c r="AC1516">
        <v>5</v>
      </c>
      <c r="AD1516">
        <v>4</v>
      </c>
      <c r="AF1516">
        <v>3</v>
      </c>
      <c r="AG1516">
        <v>5</v>
      </c>
      <c r="AH1516">
        <v>5</v>
      </c>
      <c r="AI1516">
        <v>5</v>
      </c>
      <c r="AJ1516">
        <v>5</v>
      </c>
      <c r="AK1516" t="s">
        <v>26</v>
      </c>
      <c r="AL1516">
        <v>5</v>
      </c>
      <c r="AM1516">
        <v>5</v>
      </c>
      <c r="AN1516" t="s">
        <v>408</v>
      </c>
      <c r="AV1516" s="109" t="s">
        <v>270</v>
      </c>
      <c r="AW1516" t="s">
        <v>26</v>
      </c>
      <c r="AY1516">
        <v>5</v>
      </c>
      <c r="AZ1516" s="109">
        <v>5</v>
      </c>
      <c r="BA1516" s="191" t="s">
        <v>311</v>
      </c>
      <c r="BB1516" t="s">
        <v>308</v>
      </c>
      <c r="BD1516">
        <f t="shared" si="113"/>
        <v>1</v>
      </c>
      <c r="BE1516">
        <f t="shared" si="111"/>
        <v>0</v>
      </c>
      <c r="BF1516">
        <f t="shared" si="111"/>
        <v>1</v>
      </c>
      <c r="BG1516">
        <f t="shared" si="111"/>
        <v>0</v>
      </c>
      <c r="BH1516">
        <f t="shared" si="111"/>
        <v>0</v>
      </c>
      <c r="BI1516">
        <f t="shared" si="111"/>
        <v>0</v>
      </c>
      <c r="BJ1516">
        <f t="shared" si="110"/>
        <v>1</v>
      </c>
      <c r="BK1516">
        <f t="shared" si="112"/>
        <v>0</v>
      </c>
      <c r="BL1516">
        <f t="shared" si="112"/>
        <v>1</v>
      </c>
      <c r="BM1516">
        <f t="shared" si="112"/>
        <v>1</v>
      </c>
      <c r="BN1516">
        <f t="shared" si="112"/>
        <v>0</v>
      </c>
      <c r="BO1516">
        <f t="shared" si="112"/>
        <v>0</v>
      </c>
      <c r="BP1516">
        <f t="shared" si="112"/>
        <v>0</v>
      </c>
    </row>
    <row r="1517" spans="3:68" x14ac:dyDescent="0.2">
      <c r="C1517" s="150" t="str">
        <f>IFERROR(VLOOKUP(TABLA!F1517,BLIOTECAS!$C$1:$E$26,3,FALSE),"")</f>
        <v>Humanidades</v>
      </c>
      <c r="D1517" s="209">
        <v>43970.548611111109</v>
      </c>
      <c r="E1517" s="209" t="s">
        <v>396</v>
      </c>
      <c r="F1517" t="s">
        <v>104</v>
      </c>
      <c r="G1517" t="s">
        <v>301</v>
      </c>
      <c r="H1517" t="s">
        <v>300</v>
      </c>
      <c r="I1517" t="s">
        <v>327</v>
      </c>
      <c r="J1517" t="s">
        <v>104</v>
      </c>
      <c r="K1517" t="s">
        <v>309</v>
      </c>
      <c r="L1517" t="s">
        <v>90</v>
      </c>
      <c r="S1517" t="s">
        <v>270</v>
      </c>
      <c r="T1517" t="s">
        <v>26</v>
      </c>
      <c r="U1517">
        <v>3</v>
      </c>
      <c r="V1517">
        <v>2</v>
      </c>
      <c r="W1517">
        <v>2</v>
      </c>
      <c r="X1517">
        <v>3</v>
      </c>
      <c r="Y1517">
        <v>4</v>
      </c>
      <c r="Z1517">
        <v>3</v>
      </c>
      <c r="AA1517">
        <v>3</v>
      </c>
      <c r="AB1517">
        <v>1</v>
      </c>
      <c r="AC1517">
        <v>3</v>
      </c>
      <c r="AD1517">
        <v>3</v>
      </c>
      <c r="AF1517">
        <v>4</v>
      </c>
      <c r="AG1517">
        <v>4</v>
      </c>
      <c r="AH1517">
        <v>4</v>
      </c>
      <c r="AI1517">
        <v>4</v>
      </c>
      <c r="AJ1517">
        <v>4</v>
      </c>
      <c r="AK1517" t="s">
        <v>26</v>
      </c>
      <c r="AL1517">
        <v>3</v>
      </c>
      <c r="AM1517">
        <v>4</v>
      </c>
      <c r="AN1517" t="s">
        <v>428</v>
      </c>
      <c r="AV1517" s="109" t="s">
        <v>270</v>
      </c>
      <c r="AY1517">
        <v>5</v>
      </c>
      <c r="AZ1517" s="109">
        <v>4</v>
      </c>
      <c r="BA1517" s="191" t="s">
        <v>311</v>
      </c>
      <c r="BB1517" t="s">
        <v>317</v>
      </c>
      <c r="BD1517">
        <f t="shared" si="113"/>
        <v>1</v>
      </c>
      <c r="BE1517">
        <f t="shared" si="111"/>
        <v>0</v>
      </c>
      <c r="BF1517">
        <f t="shared" si="111"/>
        <v>1</v>
      </c>
      <c r="BG1517">
        <f t="shared" si="111"/>
        <v>0</v>
      </c>
      <c r="BH1517">
        <f t="shared" si="111"/>
        <v>0</v>
      </c>
      <c r="BI1517">
        <f t="shared" si="111"/>
        <v>0</v>
      </c>
      <c r="BJ1517">
        <f t="shared" si="110"/>
        <v>0</v>
      </c>
      <c r="BK1517">
        <f t="shared" si="112"/>
        <v>1</v>
      </c>
      <c r="BL1517">
        <f t="shared" si="112"/>
        <v>1</v>
      </c>
      <c r="BM1517">
        <f t="shared" si="112"/>
        <v>1</v>
      </c>
      <c r="BN1517">
        <f t="shared" si="112"/>
        <v>0</v>
      </c>
      <c r="BO1517">
        <f t="shared" si="112"/>
        <v>0</v>
      </c>
      <c r="BP1517">
        <f t="shared" si="112"/>
        <v>0</v>
      </c>
    </row>
    <row r="1518" spans="3:68" x14ac:dyDescent="0.2">
      <c r="C1518" s="150" t="str">
        <f>IFERROR(VLOOKUP(TABLA!F1518,BLIOTECAS!$C$1:$E$26,3,FALSE),"")</f>
        <v>Ciencias de la Salud</v>
      </c>
      <c r="D1518" s="209">
        <v>43970.548611111109</v>
      </c>
      <c r="E1518" s="209" t="s">
        <v>396</v>
      </c>
      <c r="F1518" t="s">
        <v>106</v>
      </c>
      <c r="G1518" t="s">
        <v>397</v>
      </c>
      <c r="H1518" t="s">
        <v>397</v>
      </c>
      <c r="I1518" t="s">
        <v>306</v>
      </c>
      <c r="J1518" t="s">
        <v>106</v>
      </c>
      <c r="K1518" t="s">
        <v>309</v>
      </c>
      <c r="M1518" t="s">
        <v>1110</v>
      </c>
      <c r="S1518" t="s">
        <v>26</v>
      </c>
      <c r="T1518" t="s">
        <v>270</v>
      </c>
      <c r="U1518">
        <v>1</v>
      </c>
      <c r="V1518">
        <v>2</v>
      </c>
      <c r="W1518">
        <v>3</v>
      </c>
      <c r="X1518">
        <v>1</v>
      </c>
      <c r="Y1518">
        <v>5</v>
      </c>
      <c r="Z1518">
        <v>4</v>
      </c>
      <c r="AA1518">
        <v>5</v>
      </c>
      <c r="AB1518">
        <v>2</v>
      </c>
      <c r="AC1518">
        <v>3</v>
      </c>
      <c r="AD1518">
        <v>4</v>
      </c>
      <c r="AF1518">
        <v>2</v>
      </c>
      <c r="AG1518">
        <v>3</v>
      </c>
      <c r="AH1518">
        <v>1</v>
      </c>
      <c r="AI1518">
        <v>2</v>
      </c>
      <c r="AJ1518">
        <v>2</v>
      </c>
      <c r="AK1518" t="s">
        <v>270</v>
      </c>
      <c r="AL1518">
        <v>1</v>
      </c>
      <c r="AM1518">
        <v>1</v>
      </c>
      <c r="AN1518" t="s">
        <v>520</v>
      </c>
      <c r="AV1518" s="109" t="s">
        <v>270</v>
      </c>
      <c r="AW1518" t="s">
        <v>270</v>
      </c>
      <c r="AX1518" t="s">
        <v>337</v>
      </c>
      <c r="AY1518">
        <v>3</v>
      </c>
      <c r="AZ1518" s="109">
        <v>4</v>
      </c>
      <c r="BA1518" s="191" t="s">
        <v>330</v>
      </c>
      <c r="BB1518" t="s">
        <v>317</v>
      </c>
      <c r="BD1518">
        <f t="shared" si="113"/>
        <v>1</v>
      </c>
      <c r="BE1518">
        <f t="shared" si="111"/>
        <v>0</v>
      </c>
      <c r="BF1518">
        <f t="shared" si="111"/>
        <v>0</v>
      </c>
      <c r="BG1518">
        <f t="shared" si="111"/>
        <v>0</v>
      </c>
      <c r="BH1518">
        <f t="shared" si="111"/>
        <v>0</v>
      </c>
      <c r="BI1518">
        <f t="shared" si="111"/>
        <v>0</v>
      </c>
      <c r="BJ1518">
        <f t="shared" si="110"/>
        <v>1</v>
      </c>
      <c r="BK1518">
        <f t="shared" si="112"/>
        <v>1</v>
      </c>
      <c r="BL1518">
        <f t="shared" si="112"/>
        <v>1</v>
      </c>
      <c r="BM1518">
        <f t="shared" si="112"/>
        <v>0</v>
      </c>
      <c r="BN1518">
        <f t="shared" si="112"/>
        <v>0</v>
      </c>
      <c r="BO1518">
        <f t="shared" si="112"/>
        <v>0</v>
      </c>
      <c r="BP1518">
        <f t="shared" si="112"/>
        <v>0</v>
      </c>
    </row>
    <row r="1519" spans="3:68" x14ac:dyDescent="0.2">
      <c r="C1519" s="150" t="str">
        <f>IFERROR(VLOOKUP(TABLA!F1519,BLIOTECAS!$C$1:$E$26,3,FALSE),"")</f>
        <v>Ciencias de la Salud</v>
      </c>
      <c r="D1519" s="209">
        <v>43970.548611111109</v>
      </c>
      <c r="E1519" s="209" t="s">
        <v>396</v>
      </c>
      <c r="F1519" t="s">
        <v>222</v>
      </c>
      <c r="G1519" t="s">
        <v>300</v>
      </c>
      <c r="H1519" t="s">
        <v>305</v>
      </c>
      <c r="I1519" t="s">
        <v>306</v>
      </c>
      <c r="J1519" t="s">
        <v>222</v>
      </c>
      <c r="K1519" t="s">
        <v>222</v>
      </c>
      <c r="L1519" t="s">
        <v>106</v>
      </c>
      <c r="S1519" t="s">
        <v>26</v>
      </c>
      <c r="T1519" t="s">
        <v>270</v>
      </c>
      <c r="U1519">
        <v>3</v>
      </c>
      <c r="V1519">
        <v>4</v>
      </c>
      <c r="W1519">
        <v>4</v>
      </c>
      <c r="X1519">
        <v>2</v>
      </c>
      <c r="Y1519">
        <v>3</v>
      </c>
      <c r="Z1519">
        <v>4</v>
      </c>
      <c r="AA1519">
        <v>5</v>
      </c>
      <c r="AB1519">
        <v>3</v>
      </c>
      <c r="AC1519">
        <v>3</v>
      </c>
      <c r="AD1519">
        <v>4</v>
      </c>
      <c r="AF1519">
        <v>4</v>
      </c>
      <c r="AG1519">
        <v>5</v>
      </c>
      <c r="AH1519">
        <v>4</v>
      </c>
      <c r="AI1519">
        <v>3</v>
      </c>
      <c r="AJ1519">
        <v>5</v>
      </c>
      <c r="AK1519" t="s">
        <v>270</v>
      </c>
      <c r="AL1519">
        <v>4</v>
      </c>
      <c r="AM1519">
        <v>5</v>
      </c>
      <c r="AN1519" t="s">
        <v>488</v>
      </c>
      <c r="AV1519" s="109" t="s">
        <v>270</v>
      </c>
      <c r="AW1519" t="s">
        <v>26</v>
      </c>
      <c r="AY1519">
        <v>4</v>
      </c>
      <c r="AZ1519" s="109">
        <v>4</v>
      </c>
      <c r="BA1519" s="191" t="s">
        <v>311</v>
      </c>
      <c r="BB1519" t="s">
        <v>308</v>
      </c>
      <c r="BD1519">
        <f t="shared" si="113"/>
        <v>1</v>
      </c>
      <c r="BE1519">
        <f t="shared" si="111"/>
        <v>0</v>
      </c>
      <c r="BF1519">
        <f t="shared" si="111"/>
        <v>0</v>
      </c>
      <c r="BG1519">
        <f t="shared" si="111"/>
        <v>0</v>
      </c>
      <c r="BH1519">
        <f t="shared" si="111"/>
        <v>0</v>
      </c>
      <c r="BI1519">
        <f t="shared" si="111"/>
        <v>0</v>
      </c>
      <c r="BJ1519">
        <f t="shared" si="110"/>
        <v>1</v>
      </c>
      <c r="BK1519">
        <f t="shared" si="112"/>
        <v>1</v>
      </c>
      <c r="BL1519">
        <f t="shared" si="112"/>
        <v>0</v>
      </c>
      <c r="BM1519">
        <f t="shared" si="112"/>
        <v>1</v>
      </c>
      <c r="BN1519">
        <f t="shared" si="112"/>
        <v>1</v>
      </c>
      <c r="BO1519">
        <f t="shared" si="112"/>
        <v>0</v>
      </c>
      <c r="BP1519">
        <f t="shared" si="112"/>
        <v>0</v>
      </c>
    </row>
    <row r="1520" spans="3:68" x14ac:dyDescent="0.2">
      <c r="C1520" s="150" t="str">
        <f>IFERROR(VLOOKUP(TABLA!F1520,BLIOTECAS!$C$1:$E$26,3,FALSE),"")</f>
        <v>Ciencias de la Salud</v>
      </c>
      <c r="D1520" s="209">
        <v>43970.548611111109</v>
      </c>
      <c r="E1520" s="209" t="s">
        <v>396</v>
      </c>
      <c r="F1520" t="s">
        <v>106</v>
      </c>
      <c r="G1520" t="s">
        <v>305</v>
      </c>
      <c r="H1520" t="s">
        <v>305</v>
      </c>
      <c r="I1520" t="s">
        <v>336</v>
      </c>
      <c r="J1520" t="s">
        <v>106</v>
      </c>
      <c r="K1520" t="s">
        <v>222</v>
      </c>
      <c r="L1520" t="s">
        <v>108</v>
      </c>
      <c r="S1520" t="s">
        <v>270</v>
      </c>
      <c r="T1520" t="s">
        <v>270</v>
      </c>
      <c r="U1520">
        <v>5</v>
      </c>
      <c r="V1520">
        <v>5</v>
      </c>
      <c r="W1520">
        <v>5</v>
      </c>
      <c r="X1520">
        <v>1</v>
      </c>
      <c r="Y1520">
        <v>4</v>
      </c>
      <c r="Z1520">
        <v>4</v>
      </c>
      <c r="AA1520">
        <v>4</v>
      </c>
      <c r="AB1520">
        <v>2</v>
      </c>
      <c r="AC1520">
        <v>3</v>
      </c>
      <c r="AD1520">
        <v>4</v>
      </c>
      <c r="AF1520">
        <v>4</v>
      </c>
      <c r="AG1520">
        <v>4</v>
      </c>
      <c r="AH1520">
        <v>4</v>
      </c>
      <c r="AI1520">
        <v>3</v>
      </c>
      <c r="AJ1520">
        <v>4</v>
      </c>
      <c r="AK1520" t="s">
        <v>270</v>
      </c>
      <c r="AL1520">
        <v>4</v>
      </c>
      <c r="AM1520">
        <v>3</v>
      </c>
      <c r="AN1520" t="s">
        <v>354</v>
      </c>
      <c r="AV1520" s="109" t="s">
        <v>26</v>
      </c>
      <c r="AW1520" t="s">
        <v>26</v>
      </c>
      <c r="AY1520">
        <v>4</v>
      </c>
      <c r="AZ1520" s="109">
        <v>4</v>
      </c>
      <c r="BA1520" s="191" t="s">
        <v>311</v>
      </c>
      <c r="BB1520" t="s">
        <v>308</v>
      </c>
      <c r="BD1520">
        <f t="shared" si="113"/>
        <v>0</v>
      </c>
      <c r="BE1520">
        <f t="shared" si="111"/>
        <v>1</v>
      </c>
      <c r="BF1520">
        <f t="shared" si="111"/>
        <v>1</v>
      </c>
      <c r="BG1520">
        <f t="shared" si="111"/>
        <v>0</v>
      </c>
      <c r="BH1520">
        <f t="shared" si="111"/>
        <v>0</v>
      </c>
      <c r="BI1520">
        <f t="shared" si="111"/>
        <v>0</v>
      </c>
      <c r="BJ1520">
        <f t="shared" si="110"/>
        <v>1</v>
      </c>
      <c r="BK1520">
        <f t="shared" si="112"/>
        <v>0</v>
      </c>
      <c r="BL1520">
        <f t="shared" si="112"/>
        <v>0</v>
      </c>
      <c r="BM1520">
        <f t="shared" si="112"/>
        <v>1</v>
      </c>
      <c r="BN1520">
        <f t="shared" si="112"/>
        <v>0</v>
      </c>
      <c r="BO1520">
        <f t="shared" si="112"/>
        <v>0</v>
      </c>
      <c r="BP1520">
        <f t="shared" si="112"/>
        <v>0</v>
      </c>
    </row>
    <row r="1521" spans="3:68" x14ac:dyDescent="0.2">
      <c r="C1521" s="150" t="str">
        <f>IFERROR(VLOOKUP(TABLA!F1521,BLIOTECAS!$C$1:$E$26,3,FALSE),"")</f>
        <v>Ciencias Experimentales</v>
      </c>
      <c r="D1521" s="209">
        <v>43970.548611111109</v>
      </c>
      <c r="E1521" s="209" t="s">
        <v>396</v>
      </c>
      <c r="F1521" t="s">
        <v>94</v>
      </c>
      <c r="G1521" t="s">
        <v>305</v>
      </c>
      <c r="H1521" t="s">
        <v>320</v>
      </c>
      <c r="I1521" t="s">
        <v>315</v>
      </c>
      <c r="J1521" t="s">
        <v>94</v>
      </c>
      <c r="K1521" t="s">
        <v>309</v>
      </c>
      <c r="L1521" t="s">
        <v>96</v>
      </c>
      <c r="S1521" t="s">
        <v>26</v>
      </c>
      <c r="T1521" t="s">
        <v>26</v>
      </c>
      <c r="U1521">
        <v>5</v>
      </c>
      <c r="V1521">
        <v>2</v>
      </c>
      <c r="W1521">
        <v>2</v>
      </c>
      <c r="X1521">
        <v>4</v>
      </c>
      <c r="Y1521">
        <v>5</v>
      </c>
      <c r="Z1521">
        <v>5</v>
      </c>
      <c r="AA1521">
        <v>5</v>
      </c>
      <c r="AB1521">
        <v>2</v>
      </c>
      <c r="AC1521">
        <v>4</v>
      </c>
      <c r="AD1521">
        <v>4</v>
      </c>
      <c r="AF1521">
        <v>3</v>
      </c>
      <c r="AG1521">
        <v>3</v>
      </c>
      <c r="AH1521">
        <v>3</v>
      </c>
      <c r="AI1521">
        <v>3</v>
      </c>
      <c r="AJ1521">
        <v>4</v>
      </c>
      <c r="AK1521" t="s">
        <v>26</v>
      </c>
      <c r="AL1521">
        <v>3</v>
      </c>
      <c r="AM1521">
        <v>3</v>
      </c>
      <c r="AN1521" t="s">
        <v>400</v>
      </c>
      <c r="AV1521" s="109" t="s">
        <v>26</v>
      </c>
      <c r="AW1521" t="s">
        <v>26</v>
      </c>
      <c r="AY1521">
        <v>3</v>
      </c>
      <c r="AZ1521" s="109">
        <v>3</v>
      </c>
      <c r="BA1521" s="191" t="s">
        <v>311</v>
      </c>
      <c r="BB1521" t="s">
        <v>308</v>
      </c>
      <c r="BD1521">
        <f t="shared" si="113"/>
        <v>0</v>
      </c>
      <c r="BE1521">
        <f t="shared" si="111"/>
        <v>1</v>
      </c>
      <c r="BF1521">
        <f t="shared" si="111"/>
        <v>0</v>
      </c>
      <c r="BG1521">
        <f t="shared" si="111"/>
        <v>0</v>
      </c>
      <c r="BH1521">
        <f t="shared" si="111"/>
        <v>0</v>
      </c>
      <c r="BI1521">
        <f t="shared" si="111"/>
        <v>0</v>
      </c>
      <c r="BJ1521">
        <f t="shared" si="110"/>
        <v>0</v>
      </c>
      <c r="BK1521">
        <f t="shared" si="112"/>
        <v>0</v>
      </c>
      <c r="BL1521">
        <f t="shared" si="112"/>
        <v>1</v>
      </c>
      <c r="BM1521">
        <f t="shared" si="112"/>
        <v>1</v>
      </c>
      <c r="BN1521">
        <f t="shared" si="112"/>
        <v>0</v>
      </c>
      <c r="BO1521">
        <f t="shared" si="112"/>
        <v>0</v>
      </c>
      <c r="BP1521">
        <f t="shared" si="112"/>
        <v>0</v>
      </c>
    </row>
    <row r="1522" spans="3:68" x14ac:dyDescent="0.2">
      <c r="C1522" s="150" t="str">
        <f>IFERROR(VLOOKUP(TABLA!F1522,BLIOTECAS!$C$1:$E$26,3,FALSE),"")</f>
        <v>Ciencias Sociales</v>
      </c>
      <c r="D1522" s="209">
        <v>43970.548611111109</v>
      </c>
      <c r="E1522" s="209" t="s">
        <v>396</v>
      </c>
      <c r="F1522" t="s">
        <v>99</v>
      </c>
      <c r="G1522" t="s">
        <v>305</v>
      </c>
      <c r="H1522" t="s">
        <v>300</v>
      </c>
      <c r="I1522" t="s">
        <v>306</v>
      </c>
      <c r="J1522" t="s">
        <v>309</v>
      </c>
      <c r="K1522" t="s">
        <v>103</v>
      </c>
      <c r="L1522" t="s">
        <v>104</v>
      </c>
      <c r="S1522" t="s">
        <v>270</v>
      </c>
      <c r="T1522" t="s">
        <v>270</v>
      </c>
      <c r="U1522">
        <v>4</v>
      </c>
      <c r="V1522">
        <v>2</v>
      </c>
      <c r="W1522">
        <v>2</v>
      </c>
      <c r="X1522">
        <v>3</v>
      </c>
      <c r="Y1522">
        <v>2</v>
      </c>
      <c r="Z1522">
        <v>3</v>
      </c>
      <c r="AA1522">
        <v>5</v>
      </c>
      <c r="AB1522">
        <v>2</v>
      </c>
      <c r="AC1522">
        <v>3</v>
      </c>
      <c r="AD1522">
        <v>3</v>
      </c>
      <c r="AF1522">
        <v>3</v>
      </c>
      <c r="AG1522">
        <v>3</v>
      </c>
      <c r="AH1522">
        <v>3</v>
      </c>
      <c r="AI1522">
        <v>3</v>
      </c>
      <c r="AJ1522">
        <v>3</v>
      </c>
      <c r="AK1522" t="s">
        <v>26</v>
      </c>
      <c r="AL1522">
        <v>3</v>
      </c>
      <c r="AM1522">
        <v>3</v>
      </c>
      <c r="AN1522" t="s">
        <v>326</v>
      </c>
      <c r="AV1522" s="109" t="s">
        <v>26</v>
      </c>
      <c r="AW1522" t="s">
        <v>26</v>
      </c>
      <c r="AY1522">
        <v>4</v>
      </c>
      <c r="AZ1522" s="109">
        <v>4</v>
      </c>
      <c r="BA1522" s="191" t="s">
        <v>311</v>
      </c>
      <c r="BB1522" t="s">
        <v>308</v>
      </c>
      <c r="BD1522">
        <f t="shared" si="113"/>
        <v>1</v>
      </c>
      <c r="BE1522">
        <f t="shared" si="111"/>
        <v>0</v>
      </c>
      <c r="BF1522">
        <f t="shared" si="111"/>
        <v>0</v>
      </c>
      <c r="BG1522">
        <f t="shared" si="111"/>
        <v>0</v>
      </c>
      <c r="BH1522">
        <f t="shared" si="111"/>
        <v>0</v>
      </c>
      <c r="BI1522">
        <f t="shared" si="111"/>
        <v>0</v>
      </c>
      <c r="BJ1522">
        <f t="shared" si="110"/>
        <v>0</v>
      </c>
      <c r="BK1522">
        <f t="shared" si="112"/>
        <v>1</v>
      </c>
      <c r="BL1522">
        <f t="shared" si="112"/>
        <v>0</v>
      </c>
      <c r="BM1522">
        <f t="shared" si="112"/>
        <v>1</v>
      </c>
      <c r="BN1522">
        <f t="shared" si="112"/>
        <v>0</v>
      </c>
      <c r="BO1522">
        <f t="shared" si="112"/>
        <v>0</v>
      </c>
      <c r="BP1522">
        <f t="shared" si="112"/>
        <v>0</v>
      </c>
    </row>
    <row r="1523" spans="3:68" x14ac:dyDescent="0.2">
      <c r="C1523" s="150" t="str">
        <f>IFERROR(VLOOKUP(TABLA!F1523,BLIOTECAS!$C$1:$E$26,3,FALSE),"")</f>
        <v>Ciencias Sociales</v>
      </c>
      <c r="D1523" s="209">
        <v>43970.54791666667</v>
      </c>
      <c r="E1523" s="209" t="s">
        <v>396</v>
      </c>
      <c r="F1523" t="s">
        <v>93</v>
      </c>
      <c r="G1523" t="s">
        <v>305</v>
      </c>
      <c r="H1523" t="s">
        <v>300</v>
      </c>
      <c r="I1523" t="s">
        <v>315</v>
      </c>
      <c r="J1523" t="s">
        <v>93</v>
      </c>
      <c r="S1523" t="s">
        <v>26</v>
      </c>
      <c r="T1523" t="s">
        <v>26</v>
      </c>
      <c r="U1523">
        <v>1</v>
      </c>
      <c r="V1523">
        <v>2</v>
      </c>
      <c r="W1523">
        <v>4</v>
      </c>
      <c r="X1523">
        <v>5</v>
      </c>
      <c r="Y1523">
        <v>2</v>
      </c>
      <c r="Z1523">
        <v>5</v>
      </c>
      <c r="AA1523">
        <v>5</v>
      </c>
      <c r="AB1523">
        <v>5</v>
      </c>
      <c r="AC1523">
        <v>3</v>
      </c>
      <c r="AD1523">
        <v>4</v>
      </c>
      <c r="AF1523">
        <v>4</v>
      </c>
      <c r="AG1523">
        <v>5</v>
      </c>
      <c r="AH1523">
        <v>4</v>
      </c>
      <c r="AI1523">
        <v>3</v>
      </c>
      <c r="AJ1523">
        <v>4</v>
      </c>
      <c r="AK1523" t="s">
        <v>26</v>
      </c>
      <c r="AL1523">
        <v>4</v>
      </c>
      <c r="AV1523" s="109" t="s">
        <v>26</v>
      </c>
      <c r="AW1523" t="s">
        <v>26</v>
      </c>
      <c r="AY1523">
        <v>5</v>
      </c>
      <c r="AZ1523" s="109">
        <v>5</v>
      </c>
      <c r="BA1523" s="191" t="s">
        <v>311</v>
      </c>
      <c r="BD1523">
        <f t="shared" si="113"/>
        <v>0</v>
      </c>
      <c r="BE1523">
        <f t="shared" si="111"/>
        <v>1</v>
      </c>
      <c r="BF1523">
        <f t="shared" si="111"/>
        <v>0</v>
      </c>
      <c r="BG1523">
        <f t="shared" si="111"/>
        <v>0</v>
      </c>
      <c r="BH1523">
        <f t="shared" si="111"/>
        <v>0</v>
      </c>
      <c r="BI1523">
        <f t="shared" si="111"/>
        <v>0</v>
      </c>
      <c r="BJ1523">
        <f t="shared" si="110"/>
        <v>0</v>
      </c>
      <c r="BK1523">
        <f t="shared" si="112"/>
        <v>0</v>
      </c>
      <c r="BL1523">
        <f t="shared" si="112"/>
        <v>0</v>
      </c>
      <c r="BM1523">
        <f t="shared" si="112"/>
        <v>0</v>
      </c>
      <c r="BN1523">
        <f t="shared" si="112"/>
        <v>0</v>
      </c>
      <c r="BO1523">
        <f t="shared" si="112"/>
        <v>0</v>
      </c>
      <c r="BP1523">
        <f t="shared" si="112"/>
        <v>0</v>
      </c>
    </row>
    <row r="1524" spans="3:68" x14ac:dyDescent="0.2">
      <c r="C1524" s="150" t="str">
        <f>IFERROR(VLOOKUP(TABLA!F1524,BLIOTECAS!$C$1:$E$26,3,FALSE),"")</f>
        <v>Ciencias de la Salud</v>
      </c>
      <c r="D1524" s="209">
        <v>43970.54791666667</v>
      </c>
      <c r="E1524" s="209" t="s">
        <v>396</v>
      </c>
      <c r="F1524" t="s">
        <v>106</v>
      </c>
      <c r="G1524" t="s">
        <v>300</v>
      </c>
      <c r="H1524" t="s">
        <v>300</v>
      </c>
      <c r="I1524" t="s">
        <v>306</v>
      </c>
      <c r="J1524" t="s">
        <v>106</v>
      </c>
      <c r="K1524" t="s">
        <v>222</v>
      </c>
      <c r="L1524" t="s">
        <v>309</v>
      </c>
      <c r="S1524" t="s">
        <v>26</v>
      </c>
      <c r="T1524" t="s">
        <v>270</v>
      </c>
      <c r="U1524">
        <v>2</v>
      </c>
      <c r="V1524">
        <v>1</v>
      </c>
      <c r="W1524">
        <v>2</v>
      </c>
      <c r="X1524">
        <v>3</v>
      </c>
      <c r="Y1524">
        <v>5</v>
      </c>
      <c r="Z1524">
        <v>4</v>
      </c>
      <c r="AA1524">
        <v>5</v>
      </c>
      <c r="AB1524">
        <v>1</v>
      </c>
      <c r="AC1524">
        <v>3</v>
      </c>
      <c r="AD1524">
        <v>3</v>
      </c>
      <c r="AF1524">
        <v>4</v>
      </c>
      <c r="AG1524">
        <v>4</v>
      </c>
      <c r="AH1524">
        <v>3</v>
      </c>
      <c r="AI1524">
        <v>3</v>
      </c>
      <c r="AJ1524">
        <v>4</v>
      </c>
      <c r="AK1524" t="s">
        <v>26</v>
      </c>
      <c r="AL1524">
        <v>3</v>
      </c>
      <c r="AM1524">
        <v>2</v>
      </c>
      <c r="AN1524" t="s">
        <v>325</v>
      </c>
      <c r="AV1524" s="109" t="s">
        <v>26</v>
      </c>
      <c r="AW1524" t="s">
        <v>26</v>
      </c>
      <c r="AY1524">
        <v>4</v>
      </c>
      <c r="AZ1524" s="109">
        <v>5</v>
      </c>
      <c r="BA1524" s="191" t="s">
        <v>319</v>
      </c>
      <c r="BB1524" t="s">
        <v>308</v>
      </c>
      <c r="BD1524">
        <f t="shared" si="113"/>
        <v>1</v>
      </c>
      <c r="BE1524">
        <f t="shared" si="111"/>
        <v>0</v>
      </c>
      <c r="BF1524">
        <f t="shared" si="111"/>
        <v>0</v>
      </c>
      <c r="BG1524">
        <f t="shared" si="111"/>
        <v>0</v>
      </c>
      <c r="BH1524">
        <f t="shared" si="111"/>
        <v>0</v>
      </c>
      <c r="BI1524">
        <f t="shared" si="111"/>
        <v>0</v>
      </c>
      <c r="BJ1524">
        <f t="shared" si="110"/>
        <v>1</v>
      </c>
      <c r="BK1524">
        <f t="shared" si="112"/>
        <v>0</v>
      </c>
      <c r="BL1524">
        <f t="shared" si="112"/>
        <v>0</v>
      </c>
      <c r="BM1524">
        <f t="shared" si="112"/>
        <v>0</v>
      </c>
      <c r="BN1524">
        <f t="shared" si="112"/>
        <v>0</v>
      </c>
      <c r="BO1524">
        <f t="shared" si="112"/>
        <v>0</v>
      </c>
      <c r="BP1524">
        <f t="shared" si="112"/>
        <v>0</v>
      </c>
    </row>
    <row r="1525" spans="3:68" x14ac:dyDescent="0.2">
      <c r="C1525" s="150" t="str">
        <f>IFERROR(VLOOKUP(TABLA!F1525,BLIOTECAS!$C$1:$E$26,3,FALSE),"")</f>
        <v>Ciencias Experimentales</v>
      </c>
      <c r="D1525" s="209">
        <v>43970.54791666667</v>
      </c>
      <c r="E1525" s="209" t="s">
        <v>396</v>
      </c>
      <c r="F1525" t="s">
        <v>98</v>
      </c>
      <c r="G1525" t="s">
        <v>300</v>
      </c>
      <c r="H1525" t="s">
        <v>300</v>
      </c>
      <c r="I1525" t="s">
        <v>306</v>
      </c>
      <c r="J1525" t="s">
        <v>98</v>
      </c>
      <c r="K1525" t="s">
        <v>96</v>
      </c>
      <c r="L1525" t="s">
        <v>94</v>
      </c>
      <c r="S1525" t="s">
        <v>26</v>
      </c>
      <c r="T1525" t="s">
        <v>26</v>
      </c>
      <c r="U1525">
        <v>1</v>
      </c>
      <c r="V1525">
        <v>2</v>
      </c>
      <c r="W1525">
        <v>1</v>
      </c>
      <c r="X1525">
        <v>2</v>
      </c>
      <c r="Y1525">
        <v>5</v>
      </c>
      <c r="Z1525">
        <v>4</v>
      </c>
      <c r="AA1525">
        <v>5</v>
      </c>
      <c r="AB1525">
        <v>1</v>
      </c>
      <c r="AC1525">
        <v>5</v>
      </c>
      <c r="AD1525">
        <v>5</v>
      </c>
      <c r="AF1525">
        <v>4</v>
      </c>
      <c r="AG1525">
        <v>5</v>
      </c>
      <c r="AH1525">
        <v>4</v>
      </c>
      <c r="AI1525">
        <v>4</v>
      </c>
      <c r="AJ1525">
        <v>5</v>
      </c>
      <c r="AK1525" t="s">
        <v>26</v>
      </c>
      <c r="AL1525">
        <v>5</v>
      </c>
      <c r="AM1525">
        <v>4</v>
      </c>
      <c r="AN1525" t="s">
        <v>345</v>
      </c>
      <c r="AV1525" s="109" t="s">
        <v>26</v>
      </c>
      <c r="AW1525" t="s">
        <v>26</v>
      </c>
      <c r="AY1525">
        <v>5</v>
      </c>
      <c r="AZ1525" s="109">
        <v>5</v>
      </c>
      <c r="BA1525" s="191" t="s">
        <v>311</v>
      </c>
      <c r="BB1525" t="s">
        <v>308</v>
      </c>
      <c r="BD1525">
        <f t="shared" si="113"/>
        <v>1</v>
      </c>
      <c r="BE1525">
        <f t="shared" si="111"/>
        <v>0</v>
      </c>
      <c r="BF1525">
        <f t="shared" si="111"/>
        <v>0</v>
      </c>
      <c r="BG1525">
        <f t="shared" si="111"/>
        <v>0</v>
      </c>
      <c r="BH1525">
        <f t="shared" si="111"/>
        <v>0</v>
      </c>
      <c r="BI1525">
        <f t="shared" si="111"/>
        <v>0</v>
      </c>
      <c r="BJ1525">
        <f t="shared" si="110"/>
        <v>0</v>
      </c>
      <c r="BK1525">
        <f t="shared" si="112"/>
        <v>0</v>
      </c>
      <c r="BL1525">
        <f t="shared" si="112"/>
        <v>0</v>
      </c>
      <c r="BM1525">
        <f t="shared" si="112"/>
        <v>1</v>
      </c>
      <c r="BN1525">
        <f t="shared" si="112"/>
        <v>0</v>
      </c>
      <c r="BO1525">
        <f t="shared" si="112"/>
        <v>0</v>
      </c>
      <c r="BP1525">
        <f t="shared" si="112"/>
        <v>0</v>
      </c>
    </row>
    <row r="1526" spans="3:68" x14ac:dyDescent="0.2">
      <c r="C1526" s="150" t="str">
        <f>IFERROR(VLOOKUP(TABLA!F1526,BLIOTECAS!$C$1:$E$26,3,FALSE),"")</f>
        <v>Humanidades</v>
      </c>
      <c r="D1526" s="209">
        <v>43970.54791666667</v>
      </c>
      <c r="E1526" s="209" t="s">
        <v>407</v>
      </c>
      <c r="F1526" t="s">
        <v>100</v>
      </c>
      <c r="G1526" t="s">
        <v>305</v>
      </c>
      <c r="H1526" t="s">
        <v>300</v>
      </c>
      <c r="I1526" t="s">
        <v>306</v>
      </c>
      <c r="J1526" t="s">
        <v>100</v>
      </c>
      <c r="K1526" t="s">
        <v>100</v>
      </c>
      <c r="L1526" t="s">
        <v>100</v>
      </c>
      <c r="S1526" t="s">
        <v>26</v>
      </c>
      <c r="T1526" t="s">
        <v>270</v>
      </c>
      <c r="U1526">
        <v>4</v>
      </c>
      <c r="V1526">
        <v>3</v>
      </c>
      <c r="W1526">
        <v>4</v>
      </c>
      <c r="X1526">
        <v>2</v>
      </c>
      <c r="Y1526">
        <v>4</v>
      </c>
      <c r="Z1526">
        <v>4</v>
      </c>
      <c r="AA1526">
        <v>4</v>
      </c>
      <c r="AB1526">
        <v>1</v>
      </c>
      <c r="AC1526">
        <v>4</v>
      </c>
      <c r="AD1526">
        <v>3</v>
      </c>
      <c r="AF1526">
        <v>4</v>
      </c>
      <c r="AG1526">
        <v>4</v>
      </c>
      <c r="AH1526">
        <v>3</v>
      </c>
      <c r="AI1526">
        <v>4</v>
      </c>
      <c r="AJ1526">
        <v>3</v>
      </c>
      <c r="AK1526" t="s">
        <v>270</v>
      </c>
      <c r="AL1526">
        <v>4</v>
      </c>
      <c r="AM1526">
        <v>2</v>
      </c>
      <c r="AN1526" t="s">
        <v>515</v>
      </c>
      <c r="AV1526" s="109" t="s">
        <v>270</v>
      </c>
      <c r="AW1526" t="s">
        <v>270</v>
      </c>
      <c r="AX1526" t="s">
        <v>328</v>
      </c>
      <c r="AY1526">
        <v>4</v>
      </c>
      <c r="AZ1526" s="109">
        <v>5</v>
      </c>
      <c r="BA1526" s="191" t="s">
        <v>311</v>
      </c>
      <c r="BB1526" t="s">
        <v>308</v>
      </c>
      <c r="BD1526">
        <f t="shared" si="113"/>
        <v>1</v>
      </c>
      <c r="BE1526">
        <f t="shared" si="111"/>
        <v>0</v>
      </c>
      <c r="BF1526">
        <f t="shared" si="111"/>
        <v>0</v>
      </c>
      <c r="BG1526">
        <f t="shared" si="111"/>
        <v>0</v>
      </c>
      <c r="BH1526">
        <f t="shared" si="111"/>
        <v>0</v>
      </c>
      <c r="BI1526">
        <f t="shared" si="111"/>
        <v>0</v>
      </c>
      <c r="BJ1526">
        <f t="shared" ref="BJ1526:BJ1589" si="114">IF(IFERROR(FIND(BJ$1,$AN1526,1),0)&lt;&gt;0,1,0)</f>
        <v>1</v>
      </c>
      <c r="BK1526">
        <f t="shared" si="112"/>
        <v>1</v>
      </c>
      <c r="BL1526">
        <f t="shared" si="112"/>
        <v>0</v>
      </c>
      <c r="BM1526">
        <f t="shared" si="112"/>
        <v>0</v>
      </c>
      <c r="BN1526">
        <f t="shared" si="112"/>
        <v>0</v>
      </c>
      <c r="BO1526">
        <f t="shared" si="112"/>
        <v>0</v>
      </c>
      <c r="BP1526">
        <f t="shared" si="112"/>
        <v>0</v>
      </c>
    </row>
    <row r="1527" spans="3:68" x14ac:dyDescent="0.2">
      <c r="C1527" s="150" t="str">
        <f>IFERROR(VLOOKUP(TABLA!F1527,BLIOTECAS!$C$1:$E$26,3,FALSE),"")</f>
        <v>Humanidades</v>
      </c>
      <c r="D1527" s="209">
        <v>43970.54791666667</v>
      </c>
      <c r="E1527" s="209" t="s">
        <v>396</v>
      </c>
      <c r="F1527" t="s">
        <v>100</v>
      </c>
      <c r="G1527" t="s">
        <v>397</v>
      </c>
      <c r="H1527" t="s">
        <v>300</v>
      </c>
      <c r="I1527" t="s">
        <v>306</v>
      </c>
      <c r="J1527" t="s">
        <v>100</v>
      </c>
      <c r="K1527" t="s">
        <v>309</v>
      </c>
      <c r="M1527" t="s">
        <v>1111</v>
      </c>
      <c r="S1527" t="s">
        <v>270</v>
      </c>
      <c r="T1527" t="s">
        <v>270</v>
      </c>
      <c r="U1527">
        <v>3</v>
      </c>
      <c r="V1527">
        <v>1</v>
      </c>
      <c r="W1527">
        <v>2</v>
      </c>
      <c r="X1527">
        <v>2</v>
      </c>
      <c r="Y1527">
        <v>4</v>
      </c>
      <c r="Z1527">
        <v>5</v>
      </c>
      <c r="AA1527">
        <v>3</v>
      </c>
      <c r="AB1527">
        <v>3</v>
      </c>
      <c r="AC1527">
        <v>1</v>
      </c>
      <c r="AD1527">
        <v>4</v>
      </c>
      <c r="AF1527">
        <v>3</v>
      </c>
      <c r="AG1527">
        <v>4</v>
      </c>
      <c r="AH1527">
        <v>2</v>
      </c>
      <c r="AI1527">
        <v>3</v>
      </c>
      <c r="AJ1527">
        <v>2</v>
      </c>
      <c r="AK1527" t="s">
        <v>26</v>
      </c>
      <c r="AL1527">
        <v>3</v>
      </c>
      <c r="AM1527">
        <v>1</v>
      </c>
      <c r="AN1527" t="s">
        <v>1024</v>
      </c>
      <c r="AV1527" s="109" t="s">
        <v>26</v>
      </c>
      <c r="AW1527" t="s">
        <v>26</v>
      </c>
      <c r="AY1527">
        <v>5</v>
      </c>
      <c r="AZ1527" s="109">
        <v>5</v>
      </c>
      <c r="BA1527" s="191" t="s">
        <v>311</v>
      </c>
      <c r="BB1527" t="s">
        <v>317</v>
      </c>
      <c r="BD1527">
        <f t="shared" si="113"/>
        <v>1</v>
      </c>
      <c r="BE1527">
        <f t="shared" si="111"/>
        <v>0</v>
      </c>
      <c r="BF1527">
        <f t="shared" si="111"/>
        <v>0</v>
      </c>
      <c r="BG1527">
        <f t="shared" si="111"/>
        <v>0</v>
      </c>
      <c r="BH1527">
        <f t="shared" si="111"/>
        <v>0</v>
      </c>
      <c r="BI1527">
        <f t="shared" si="111"/>
        <v>0</v>
      </c>
      <c r="BJ1527">
        <f t="shared" si="114"/>
        <v>1</v>
      </c>
      <c r="BK1527">
        <f t="shared" si="112"/>
        <v>0</v>
      </c>
      <c r="BL1527">
        <f t="shared" si="112"/>
        <v>1</v>
      </c>
      <c r="BM1527">
        <f t="shared" si="112"/>
        <v>1</v>
      </c>
      <c r="BN1527">
        <f t="shared" si="112"/>
        <v>0</v>
      </c>
      <c r="BO1527">
        <f t="shared" si="112"/>
        <v>0</v>
      </c>
      <c r="BP1527">
        <f t="shared" si="112"/>
        <v>0</v>
      </c>
    </row>
    <row r="1528" spans="3:68" x14ac:dyDescent="0.2">
      <c r="C1528" s="150" t="str">
        <f>IFERROR(VLOOKUP(TABLA!F1528,BLIOTECAS!$C$1:$E$26,3,FALSE),"")</f>
        <v>Ciencias Sociales</v>
      </c>
      <c r="D1528" s="209">
        <v>43970.54791666667</v>
      </c>
      <c r="E1528" s="209" t="s">
        <v>396</v>
      </c>
      <c r="F1528" t="s">
        <v>225</v>
      </c>
      <c r="G1528" t="s">
        <v>301</v>
      </c>
      <c r="H1528" t="s">
        <v>301</v>
      </c>
      <c r="I1528" t="s">
        <v>327</v>
      </c>
      <c r="J1528" t="s">
        <v>225</v>
      </c>
      <c r="K1528" t="s">
        <v>97</v>
      </c>
      <c r="L1528" t="s">
        <v>309</v>
      </c>
      <c r="S1528" t="s">
        <v>26</v>
      </c>
      <c r="T1528" t="s">
        <v>270</v>
      </c>
      <c r="U1528">
        <v>3</v>
      </c>
      <c r="V1528">
        <v>3</v>
      </c>
      <c r="W1528">
        <v>5</v>
      </c>
      <c r="X1528">
        <v>5</v>
      </c>
      <c r="Y1528">
        <v>5</v>
      </c>
      <c r="Z1528">
        <v>4</v>
      </c>
      <c r="AA1528">
        <v>5</v>
      </c>
      <c r="AB1528">
        <v>5</v>
      </c>
      <c r="AC1528">
        <v>4</v>
      </c>
      <c r="AD1528">
        <v>4</v>
      </c>
      <c r="AF1528">
        <v>5</v>
      </c>
      <c r="AG1528">
        <v>5</v>
      </c>
      <c r="AH1528">
        <v>5</v>
      </c>
      <c r="AI1528">
        <v>4</v>
      </c>
      <c r="AJ1528">
        <v>5</v>
      </c>
      <c r="AK1528" t="s">
        <v>270</v>
      </c>
      <c r="AL1528">
        <v>5</v>
      </c>
      <c r="AM1528">
        <v>5</v>
      </c>
      <c r="AN1528" t="s">
        <v>400</v>
      </c>
      <c r="AV1528" s="109" t="s">
        <v>270</v>
      </c>
      <c r="AW1528" t="s">
        <v>26</v>
      </c>
      <c r="AY1528">
        <v>5</v>
      </c>
      <c r="AZ1528" s="109">
        <v>5</v>
      </c>
      <c r="BA1528" s="191" t="s">
        <v>303</v>
      </c>
      <c r="BB1528" t="s">
        <v>304</v>
      </c>
      <c r="BD1528">
        <f t="shared" si="113"/>
        <v>1</v>
      </c>
      <c r="BE1528">
        <f t="shared" si="111"/>
        <v>0</v>
      </c>
      <c r="BF1528">
        <f t="shared" si="111"/>
        <v>1</v>
      </c>
      <c r="BG1528">
        <f t="shared" si="111"/>
        <v>0</v>
      </c>
      <c r="BH1528">
        <f t="shared" si="111"/>
        <v>0</v>
      </c>
      <c r="BI1528">
        <f t="shared" si="111"/>
        <v>0</v>
      </c>
      <c r="BJ1528">
        <f t="shared" si="114"/>
        <v>0</v>
      </c>
      <c r="BK1528">
        <f t="shared" si="112"/>
        <v>0</v>
      </c>
      <c r="BL1528">
        <f t="shared" si="112"/>
        <v>1</v>
      </c>
      <c r="BM1528">
        <f t="shared" si="112"/>
        <v>1</v>
      </c>
      <c r="BN1528">
        <f t="shared" si="112"/>
        <v>0</v>
      </c>
      <c r="BO1528">
        <f t="shared" si="112"/>
        <v>0</v>
      </c>
      <c r="BP1528">
        <f t="shared" si="112"/>
        <v>0</v>
      </c>
    </row>
    <row r="1529" spans="3:68" x14ac:dyDescent="0.2">
      <c r="C1529" s="150" t="str">
        <f>IFERROR(VLOOKUP(TABLA!F1529,BLIOTECAS!$C$1:$E$26,3,FALSE),"")</f>
        <v>Humanidades</v>
      </c>
      <c r="D1529" s="209">
        <v>43970.54791666667</v>
      </c>
      <c r="E1529" s="209" t="s">
        <v>396</v>
      </c>
      <c r="F1529" t="s">
        <v>102</v>
      </c>
      <c r="G1529" t="s">
        <v>301</v>
      </c>
      <c r="H1529" t="s">
        <v>300</v>
      </c>
      <c r="I1529" t="s">
        <v>327</v>
      </c>
      <c r="J1529" t="s">
        <v>309</v>
      </c>
      <c r="K1529" t="s">
        <v>310</v>
      </c>
      <c r="S1529" t="s">
        <v>270</v>
      </c>
      <c r="T1529" t="s">
        <v>270</v>
      </c>
      <c r="U1529">
        <v>4</v>
      </c>
      <c r="V1529">
        <v>1</v>
      </c>
      <c r="W1529">
        <v>1</v>
      </c>
      <c r="X1529">
        <v>3</v>
      </c>
      <c r="Y1529">
        <v>1</v>
      </c>
      <c r="Z1529">
        <v>5</v>
      </c>
      <c r="AA1529">
        <v>5</v>
      </c>
      <c r="AB1529">
        <v>2</v>
      </c>
      <c r="AC1529">
        <v>2</v>
      </c>
      <c r="AD1529">
        <v>3</v>
      </c>
      <c r="AF1529">
        <v>3</v>
      </c>
      <c r="AG1529">
        <v>3</v>
      </c>
      <c r="AH1529">
        <v>4</v>
      </c>
      <c r="AI1529">
        <v>3</v>
      </c>
      <c r="AJ1529">
        <v>4</v>
      </c>
      <c r="AK1529" t="s">
        <v>26</v>
      </c>
      <c r="AL1529">
        <v>3</v>
      </c>
      <c r="AM1529">
        <v>3</v>
      </c>
      <c r="AN1529" t="s">
        <v>438</v>
      </c>
      <c r="AV1529" s="109" t="s">
        <v>26</v>
      </c>
      <c r="AW1529" t="s">
        <v>26</v>
      </c>
      <c r="AY1529">
        <v>4</v>
      </c>
      <c r="AZ1529" s="109">
        <v>4</v>
      </c>
      <c r="BA1529" s="191" t="s">
        <v>303</v>
      </c>
      <c r="BB1529" t="s">
        <v>317</v>
      </c>
      <c r="BD1529">
        <f t="shared" si="113"/>
        <v>1</v>
      </c>
      <c r="BE1529">
        <f t="shared" si="111"/>
        <v>0</v>
      </c>
      <c r="BF1529">
        <f t="shared" si="111"/>
        <v>1</v>
      </c>
      <c r="BG1529">
        <f t="shared" si="111"/>
        <v>0</v>
      </c>
      <c r="BH1529">
        <f t="shared" si="111"/>
        <v>0</v>
      </c>
      <c r="BI1529">
        <f t="shared" si="111"/>
        <v>0</v>
      </c>
      <c r="BJ1529">
        <f t="shared" si="114"/>
        <v>1</v>
      </c>
      <c r="BK1529">
        <f t="shared" si="112"/>
        <v>1</v>
      </c>
      <c r="BL1529">
        <f t="shared" si="112"/>
        <v>0</v>
      </c>
      <c r="BM1529">
        <f t="shared" si="112"/>
        <v>1</v>
      </c>
      <c r="BN1529">
        <f t="shared" si="112"/>
        <v>0</v>
      </c>
      <c r="BO1529">
        <f t="shared" si="112"/>
        <v>0</v>
      </c>
      <c r="BP1529">
        <f t="shared" si="112"/>
        <v>0</v>
      </c>
    </row>
    <row r="1530" spans="3:68" x14ac:dyDescent="0.2">
      <c r="C1530" s="150" t="str">
        <f>IFERROR(VLOOKUP(TABLA!F1530,BLIOTECAS!$C$1:$E$26,3,FALSE),"")</f>
        <v>Ciencias de la Salud</v>
      </c>
      <c r="D1530" s="209">
        <v>43970.54791666667</v>
      </c>
      <c r="E1530" s="209" t="s">
        <v>407</v>
      </c>
      <c r="F1530" t="s">
        <v>108</v>
      </c>
      <c r="G1530" t="s">
        <v>305</v>
      </c>
      <c r="H1530" t="s">
        <v>305</v>
      </c>
      <c r="I1530" t="s">
        <v>306</v>
      </c>
      <c r="J1530" t="s">
        <v>108</v>
      </c>
      <c r="S1530" t="s">
        <v>270</v>
      </c>
      <c r="T1530" t="s">
        <v>270</v>
      </c>
      <c r="U1530">
        <v>5</v>
      </c>
      <c r="V1530">
        <v>1</v>
      </c>
      <c r="W1530">
        <v>5</v>
      </c>
      <c r="X1530">
        <v>5</v>
      </c>
      <c r="Y1530">
        <v>5</v>
      </c>
      <c r="Z1530">
        <v>1</v>
      </c>
      <c r="AA1530">
        <v>5</v>
      </c>
      <c r="AB1530">
        <v>1</v>
      </c>
      <c r="AC1530">
        <v>5</v>
      </c>
      <c r="AD1530">
        <v>5</v>
      </c>
      <c r="AF1530">
        <v>4</v>
      </c>
      <c r="AG1530">
        <v>5</v>
      </c>
      <c r="AH1530">
        <v>5</v>
      </c>
      <c r="AI1530">
        <v>5</v>
      </c>
      <c r="AJ1530">
        <v>5</v>
      </c>
      <c r="AK1530" t="s">
        <v>26</v>
      </c>
      <c r="AL1530">
        <v>4</v>
      </c>
      <c r="AM1530">
        <v>4</v>
      </c>
      <c r="AN1530" t="s">
        <v>421</v>
      </c>
      <c r="AV1530" s="109" t="s">
        <v>270</v>
      </c>
      <c r="AW1530" t="s">
        <v>270</v>
      </c>
      <c r="AX1530" t="s">
        <v>25</v>
      </c>
      <c r="AY1530">
        <v>5</v>
      </c>
      <c r="AZ1530" s="109">
        <v>5</v>
      </c>
      <c r="BA1530" s="191" t="s">
        <v>303</v>
      </c>
      <c r="BB1530" t="s">
        <v>308</v>
      </c>
      <c r="BD1530">
        <f t="shared" si="113"/>
        <v>1</v>
      </c>
      <c r="BE1530">
        <f t="shared" si="111"/>
        <v>0</v>
      </c>
      <c r="BF1530">
        <f t="shared" si="111"/>
        <v>0</v>
      </c>
      <c r="BG1530">
        <f t="shared" si="111"/>
        <v>0</v>
      </c>
      <c r="BH1530">
        <f t="shared" si="111"/>
        <v>0</v>
      </c>
      <c r="BI1530">
        <f t="shared" si="111"/>
        <v>0</v>
      </c>
      <c r="BJ1530">
        <f t="shared" si="114"/>
        <v>0</v>
      </c>
      <c r="BK1530">
        <f t="shared" si="112"/>
        <v>1</v>
      </c>
      <c r="BL1530">
        <f t="shared" si="112"/>
        <v>0</v>
      </c>
      <c r="BM1530">
        <f t="shared" si="112"/>
        <v>1</v>
      </c>
      <c r="BN1530">
        <f t="shared" si="112"/>
        <v>1</v>
      </c>
      <c r="BO1530">
        <f t="shared" si="112"/>
        <v>0</v>
      </c>
      <c r="BP1530">
        <f t="shared" si="112"/>
        <v>0</v>
      </c>
    </row>
    <row r="1531" spans="3:68" x14ac:dyDescent="0.2">
      <c r="C1531" s="150" t="str">
        <f>IFERROR(VLOOKUP(TABLA!F1531,BLIOTECAS!$C$1:$E$26,3,FALSE),"")</f>
        <v>Ciencias Sociales</v>
      </c>
      <c r="D1531" s="209">
        <v>43970.54791666667</v>
      </c>
      <c r="E1531" s="209" t="s">
        <v>396</v>
      </c>
      <c r="F1531" t="s">
        <v>99</v>
      </c>
      <c r="G1531" t="s">
        <v>305</v>
      </c>
      <c r="H1531" t="s">
        <v>305</v>
      </c>
      <c r="I1531" t="s">
        <v>329</v>
      </c>
      <c r="J1531" t="s">
        <v>322</v>
      </c>
      <c r="K1531" t="s">
        <v>104</v>
      </c>
      <c r="L1531" t="s">
        <v>103</v>
      </c>
      <c r="S1531" t="s">
        <v>26</v>
      </c>
      <c r="T1531" t="s">
        <v>270</v>
      </c>
      <c r="U1531">
        <v>2</v>
      </c>
      <c r="V1531">
        <v>1</v>
      </c>
      <c r="W1531">
        <v>1</v>
      </c>
      <c r="X1531">
        <v>5</v>
      </c>
      <c r="Y1531">
        <v>3</v>
      </c>
      <c r="Z1531">
        <v>5</v>
      </c>
      <c r="AA1531">
        <v>2</v>
      </c>
      <c r="AB1531">
        <v>3</v>
      </c>
      <c r="AC1531">
        <v>1</v>
      </c>
      <c r="AD1531">
        <v>2</v>
      </c>
      <c r="AF1531">
        <v>1</v>
      </c>
      <c r="AG1531">
        <v>2</v>
      </c>
      <c r="AH1531">
        <v>1</v>
      </c>
      <c r="AI1531">
        <v>1</v>
      </c>
      <c r="AJ1531">
        <v>3</v>
      </c>
      <c r="AK1531" t="s">
        <v>270</v>
      </c>
      <c r="AL1531">
        <v>1</v>
      </c>
      <c r="AM1531">
        <v>1</v>
      </c>
      <c r="AN1531" t="s">
        <v>400</v>
      </c>
      <c r="AV1531" s="109" t="s">
        <v>26</v>
      </c>
      <c r="AW1531" t="s">
        <v>270</v>
      </c>
      <c r="AX1531" t="s">
        <v>337</v>
      </c>
      <c r="AY1531">
        <v>2</v>
      </c>
      <c r="AZ1531" s="109">
        <v>3</v>
      </c>
      <c r="BA1531" s="191" t="s">
        <v>331</v>
      </c>
      <c r="BB1531" t="s">
        <v>333</v>
      </c>
      <c r="BD1531">
        <f t="shared" si="113"/>
        <v>0</v>
      </c>
      <c r="BE1531">
        <f t="shared" si="111"/>
        <v>0</v>
      </c>
      <c r="BF1531">
        <f t="shared" si="111"/>
        <v>0</v>
      </c>
      <c r="BG1531">
        <f t="shared" si="111"/>
        <v>0</v>
      </c>
      <c r="BH1531">
        <f t="shared" si="111"/>
        <v>1</v>
      </c>
      <c r="BI1531">
        <f t="shared" si="111"/>
        <v>0</v>
      </c>
      <c r="BJ1531">
        <f t="shared" si="114"/>
        <v>0</v>
      </c>
      <c r="BK1531">
        <f t="shared" si="112"/>
        <v>0</v>
      </c>
      <c r="BL1531">
        <f t="shared" si="112"/>
        <v>1</v>
      </c>
      <c r="BM1531">
        <f t="shared" si="112"/>
        <v>1</v>
      </c>
      <c r="BN1531">
        <f t="shared" si="112"/>
        <v>0</v>
      </c>
      <c r="BO1531">
        <f t="shared" si="112"/>
        <v>0</v>
      </c>
      <c r="BP1531">
        <f t="shared" si="112"/>
        <v>0</v>
      </c>
    </row>
    <row r="1532" spans="3:68" x14ac:dyDescent="0.2">
      <c r="C1532" s="150" t="str">
        <f>IFERROR(VLOOKUP(TABLA!F1532,BLIOTECAS!$C$1:$E$26,3,FALSE),"")</f>
        <v>Ciencias Sociales</v>
      </c>
      <c r="D1532" s="209">
        <v>43970.54791666667</v>
      </c>
      <c r="E1532" s="209" t="s">
        <v>396</v>
      </c>
      <c r="F1532" t="s">
        <v>92</v>
      </c>
      <c r="G1532" t="s">
        <v>397</v>
      </c>
      <c r="H1532" t="s">
        <v>320</v>
      </c>
      <c r="I1532" t="s">
        <v>306</v>
      </c>
      <c r="S1532" t="s">
        <v>26</v>
      </c>
      <c r="T1532" t="s">
        <v>26</v>
      </c>
      <c r="U1532">
        <v>1</v>
      </c>
      <c r="V1532">
        <v>1</v>
      </c>
      <c r="W1532">
        <v>1</v>
      </c>
      <c r="X1532">
        <v>1</v>
      </c>
      <c r="Y1532">
        <v>5</v>
      </c>
      <c r="Z1532">
        <v>5</v>
      </c>
      <c r="AA1532">
        <v>5</v>
      </c>
      <c r="AB1532">
        <v>1</v>
      </c>
      <c r="AC1532">
        <v>2</v>
      </c>
      <c r="AD1532">
        <v>3</v>
      </c>
      <c r="AF1532">
        <v>3</v>
      </c>
      <c r="AG1532">
        <v>4</v>
      </c>
      <c r="AH1532">
        <v>3</v>
      </c>
      <c r="AI1532">
        <v>3</v>
      </c>
      <c r="AJ1532">
        <v>3</v>
      </c>
      <c r="AK1532" t="s">
        <v>26</v>
      </c>
      <c r="AL1532">
        <v>3</v>
      </c>
      <c r="AM1532">
        <v>3</v>
      </c>
      <c r="AN1532" t="s">
        <v>408</v>
      </c>
      <c r="AV1532" s="109" t="s">
        <v>26</v>
      </c>
      <c r="AW1532" t="s">
        <v>26</v>
      </c>
      <c r="AY1532">
        <v>3</v>
      </c>
      <c r="AZ1532" s="109">
        <v>4</v>
      </c>
      <c r="BA1532" s="191" t="s">
        <v>319</v>
      </c>
      <c r="BB1532" t="s">
        <v>317</v>
      </c>
      <c r="BD1532">
        <f t="shared" si="113"/>
        <v>1</v>
      </c>
      <c r="BE1532">
        <f t="shared" si="111"/>
        <v>0</v>
      </c>
      <c r="BF1532">
        <f t="shared" si="111"/>
        <v>0</v>
      </c>
      <c r="BG1532">
        <f t="shared" si="111"/>
        <v>0</v>
      </c>
      <c r="BH1532">
        <f t="shared" si="111"/>
        <v>0</v>
      </c>
      <c r="BI1532">
        <f t="shared" si="111"/>
        <v>0</v>
      </c>
      <c r="BJ1532">
        <f t="shared" si="114"/>
        <v>1</v>
      </c>
      <c r="BK1532">
        <f t="shared" si="112"/>
        <v>0</v>
      </c>
      <c r="BL1532">
        <f t="shared" si="112"/>
        <v>1</v>
      </c>
      <c r="BM1532">
        <f t="shared" si="112"/>
        <v>1</v>
      </c>
      <c r="BN1532">
        <f t="shared" si="112"/>
        <v>0</v>
      </c>
      <c r="BO1532">
        <f t="shared" si="112"/>
        <v>0</v>
      </c>
      <c r="BP1532">
        <f t="shared" si="112"/>
        <v>0</v>
      </c>
    </row>
    <row r="1533" spans="3:68" x14ac:dyDescent="0.2">
      <c r="C1533" s="150" t="str">
        <f>IFERROR(VLOOKUP(TABLA!F1533,BLIOTECAS!$C$1:$E$26,3,FALSE),"")</f>
        <v>Ciencias Sociales</v>
      </c>
      <c r="D1533" s="209">
        <v>43970.547222222223</v>
      </c>
      <c r="E1533" s="209" t="s">
        <v>396</v>
      </c>
      <c r="F1533" t="s">
        <v>97</v>
      </c>
      <c r="G1533" t="s">
        <v>300</v>
      </c>
      <c r="H1533" t="s">
        <v>300</v>
      </c>
      <c r="I1533" t="s">
        <v>306</v>
      </c>
      <c r="J1533" t="s">
        <v>97</v>
      </c>
      <c r="K1533" t="s">
        <v>108</v>
      </c>
      <c r="L1533" t="s">
        <v>309</v>
      </c>
      <c r="S1533" t="s">
        <v>270</v>
      </c>
      <c r="T1533" t="s">
        <v>270</v>
      </c>
      <c r="U1533">
        <v>2</v>
      </c>
      <c r="V1533">
        <v>1</v>
      </c>
      <c r="W1533">
        <v>1</v>
      </c>
      <c r="X1533">
        <v>4</v>
      </c>
      <c r="Y1533">
        <v>4</v>
      </c>
      <c r="Z1533">
        <v>5</v>
      </c>
      <c r="AA1533">
        <v>4</v>
      </c>
      <c r="AB1533">
        <v>4</v>
      </c>
      <c r="AC1533">
        <v>3</v>
      </c>
      <c r="AD1533">
        <v>4</v>
      </c>
      <c r="AF1533">
        <v>3</v>
      </c>
      <c r="AG1533">
        <v>5</v>
      </c>
      <c r="AH1533">
        <v>5</v>
      </c>
      <c r="AI1533">
        <v>3</v>
      </c>
      <c r="AJ1533">
        <v>3</v>
      </c>
      <c r="AK1533" t="s">
        <v>26</v>
      </c>
      <c r="AL1533">
        <v>4</v>
      </c>
      <c r="AM1533">
        <v>4</v>
      </c>
      <c r="AN1533" t="s">
        <v>408</v>
      </c>
      <c r="AV1533" s="109" t="s">
        <v>26</v>
      </c>
      <c r="AW1533" t="s">
        <v>26</v>
      </c>
      <c r="AY1533">
        <v>4</v>
      </c>
      <c r="AZ1533" s="109">
        <v>4</v>
      </c>
      <c r="BA1533" s="191" t="s">
        <v>319</v>
      </c>
      <c r="BB1533" t="s">
        <v>317</v>
      </c>
      <c r="BD1533">
        <f t="shared" si="113"/>
        <v>1</v>
      </c>
      <c r="BE1533">
        <f t="shared" si="111"/>
        <v>0</v>
      </c>
      <c r="BF1533">
        <f t="shared" si="111"/>
        <v>0</v>
      </c>
      <c r="BG1533">
        <f t="shared" si="111"/>
        <v>0</v>
      </c>
      <c r="BH1533">
        <f t="shared" si="111"/>
        <v>0</v>
      </c>
      <c r="BI1533">
        <f t="shared" si="111"/>
        <v>0</v>
      </c>
      <c r="BJ1533">
        <f t="shared" si="114"/>
        <v>1</v>
      </c>
      <c r="BK1533">
        <f t="shared" si="112"/>
        <v>0</v>
      </c>
      <c r="BL1533">
        <f t="shared" si="112"/>
        <v>1</v>
      </c>
      <c r="BM1533">
        <f t="shared" si="112"/>
        <v>1</v>
      </c>
      <c r="BN1533">
        <f t="shared" si="112"/>
        <v>0</v>
      </c>
      <c r="BO1533">
        <f t="shared" si="112"/>
        <v>0</v>
      </c>
      <c r="BP1533">
        <f t="shared" si="112"/>
        <v>0</v>
      </c>
    </row>
    <row r="1534" spans="3:68" x14ac:dyDescent="0.2">
      <c r="C1534" s="150" t="str">
        <f>IFERROR(VLOOKUP(TABLA!F1534,BLIOTECAS!$C$1:$E$26,3,FALSE),"")</f>
        <v>Ciencias Experimentales</v>
      </c>
      <c r="D1534" s="209">
        <v>43970.547222222223</v>
      </c>
      <c r="E1534" s="209" t="s">
        <v>396</v>
      </c>
      <c r="F1534" t="s">
        <v>98</v>
      </c>
      <c r="G1534" t="s">
        <v>305</v>
      </c>
      <c r="H1534" t="s">
        <v>320</v>
      </c>
      <c r="I1534" t="s">
        <v>306</v>
      </c>
      <c r="J1534" t="s">
        <v>98</v>
      </c>
      <c r="K1534" t="s">
        <v>90</v>
      </c>
      <c r="L1534" t="s">
        <v>309</v>
      </c>
      <c r="S1534" t="s">
        <v>270</v>
      </c>
      <c r="T1534" t="s">
        <v>270</v>
      </c>
      <c r="U1534">
        <v>4</v>
      </c>
      <c r="V1534">
        <v>4</v>
      </c>
      <c r="W1534">
        <v>2</v>
      </c>
      <c r="X1534">
        <v>1</v>
      </c>
      <c r="Y1534">
        <v>5</v>
      </c>
      <c r="Z1534">
        <v>5</v>
      </c>
      <c r="AA1534">
        <v>5</v>
      </c>
      <c r="AB1534">
        <v>4</v>
      </c>
      <c r="AC1534">
        <v>5</v>
      </c>
      <c r="AD1534">
        <v>5</v>
      </c>
      <c r="AF1534">
        <v>4</v>
      </c>
      <c r="AG1534">
        <v>5</v>
      </c>
      <c r="AH1534">
        <v>5</v>
      </c>
      <c r="AI1534">
        <v>3</v>
      </c>
      <c r="AJ1534">
        <v>4</v>
      </c>
      <c r="AK1534" t="s">
        <v>26</v>
      </c>
      <c r="AM1534">
        <v>4</v>
      </c>
      <c r="AN1534" t="s">
        <v>400</v>
      </c>
      <c r="AV1534" s="109" t="s">
        <v>26</v>
      </c>
      <c r="AW1534" t="s">
        <v>26</v>
      </c>
      <c r="AY1534">
        <v>5</v>
      </c>
      <c r="AZ1534" s="109">
        <v>5</v>
      </c>
      <c r="BA1534" s="191" t="s">
        <v>303</v>
      </c>
      <c r="BB1534" t="s">
        <v>304</v>
      </c>
      <c r="BD1534">
        <f t="shared" si="113"/>
        <v>1</v>
      </c>
      <c r="BE1534">
        <f t="shared" si="111"/>
        <v>0</v>
      </c>
      <c r="BF1534">
        <f t="shared" si="111"/>
        <v>0</v>
      </c>
      <c r="BG1534">
        <f t="shared" si="111"/>
        <v>0</v>
      </c>
      <c r="BH1534">
        <f t="shared" si="111"/>
        <v>0</v>
      </c>
      <c r="BI1534">
        <f t="shared" si="111"/>
        <v>0</v>
      </c>
      <c r="BJ1534">
        <f t="shared" si="114"/>
        <v>0</v>
      </c>
      <c r="BK1534">
        <f t="shared" si="112"/>
        <v>0</v>
      </c>
      <c r="BL1534">
        <f t="shared" si="112"/>
        <v>1</v>
      </c>
      <c r="BM1534">
        <f t="shared" si="112"/>
        <v>1</v>
      </c>
      <c r="BN1534">
        <f t="shared" si="112"/>
        <v>0</v>
      </c>
      <c r="BO1534">
        <f t="shared" si="112"/>
        <v>0</v>
      </c>
      <c r="BP1534">
        <f t="shared" si="112"/>
        <v>0</v>
      </c>
    </row>
    <row r="1535" spans="3:68" x14ac:dyDescent="0.2">
      <c r="C1535" s="150" t="str">
        <f>IFERROR(VLOOKUP(TABLA!F1535,BLIOTECAS!$C$1:$E$26,3,FALSE),"")</f>
        <v>Humanidades</v>
      </c>
      <c r="D1535" s="209">
        <v>43970.547222222223</v>
      </c>
      <c r="E1535" s="209" t="s">
        <v>396</v>
      </c>
      <c r="F1535" t="s">
        <v>100</v>
      </c>
      <c r="G1535" t="s">
        <v>300</v>
      </c>
      <c r="H1535" t="s">
        <v>320</v>
      </c>
      <c r="I1535" t="s">
        <v>306</v>
      </c>
      <c r="J1535" t="s">
        <v>100</v>
      </c>
      <c r="K1535" t="s">
        <v>309</v>
      </c>
      <c r="M1535" t="s">
        <v>1112</v>
      </c>
      <c r="S1535" t="s">
        <v>26</v>
      </c>
      <c r="T1535" t="s">
        <v>270</v>
      </c>
      <c r="U1535">
        <v>4</v>
      </c>
      <c r="V1535">
        <v>4</v>
      </c>
      <c r="W1535">
        <v>5</v>
      </c>
      <c r="X1535">
        <v>5</v>
      </c>
      <c r="Y1535">
        <v>5</v>
      </c>
      <c r="Z1535">
        <v>3</v>
      </c>
      <c r="AA1535">
        <v>4</v>
      </c>
      <c r="AB1535">
        <v>3</v>
      </c>
      <c r="AC1535">
        <v>3</v>
      </c>
      <c r="AD1535">
        <v>4</v>
      </c>
      <c r="AF1535">
        <v>3</v>
      </c>
      <c r="AG1535">
        <v>3</v>
      </c>
      <c r="AH1535">
        <v>4</v>
      </c>
      <c r="AI1535">
        <v>3</v>
      </c>
      <c r="AJ1535">
        <v>4</v>
      </c>
      <c r="AK1535" t="s">
        <v>26</v>
      </c>
      <c r="AL1535">
        <v>4</v>
      </c>
      <c r="AM1535">
        <v>4</v>
      </c>
      <c r="AN1535" t="s">
        <v>400</v>
      </c>
      <c r="AV1535" s="109" t="s">
        <v>270</v>
      </c>
      <c r="AW1535" t="s">
        <v>26</v>
      </c>
      <c r="AY1535">
        <v>4</v>
      </c>
      <c r="AZ1535" s="109">
        <v>4</v>
      </c>
      <c r="BA1535" s="191" t="s">
        <v>311</v>
      </c>
      <c r="BB1535" t="s">
        <v>308</v>
      </c>
      <c r="BC1535" t="s">
        <v>1113</v>
      </c>
      <c r="BD1535">
        <f t="shared" si="113"/>
        <v>1</v>
      </c>
      <c r="BE1535">
        <f t="shared" si="111"/>
        <v>0</v>
      </c>
      <c r="BF1535">
        <f t="shared" si="111"/>
        <v>0</v>
      </c>
      <c r="BG1535">
        <f t="shared" si="111"/>
        <v>0</v>
      </c>
      <c r="BH1535">
        <f t="shared" si="111"/>
        <v>0</v>
      </c>
      <c r="BI1535">
        <f t="shared" si="111"/>
        <v>0</v>
      </c>
      <c r="BJ1535">
        <f t="shared" si="114"/>
        <v>0</v>
      </c>
      <c r="BK1535">
        <f t="shared" si="112"/>
        <v>0</v>
      </c>
      <c r="BL1535">
        <f t="shared" si="112"/>
        <v>1</v>
      </c>
      <c r="BM1535">
        <f t="shared" si="112"/>
        <v>1</v>
      </c>
      <c r="BN1535">
        <f t="shared" si="112"/>
        <v>0</v>
      </c>
      <c r="BO1535">
        <f t="shared" si="112"/>
        <v>0</v>
      </c>
      <c r="BP1535">
        <f t="shared" si="112"/>
        <v>0</v>
      </c>
    </row>
    <row r="1536" spans="3:68" x14ac:dyDescent="0.2">
      <c r="C1536" s="150" t="str">
        <f>IFERROR(VLOOKUP(TABLA!F1536,BLIOTECAS!$C$1:$E$26,3,FALSE),"")</f>
        <v>Ciencias Sociales</v>
      </c>
      <c r="D1536" s="209">
        <v>43970.547222222223</v>
      </c>
      <c r="E1536" s="209" t="s">
        <v>396</v>
      </c>
      <c r="F1536" t="s">
        <v>93</v>
      </c>
      <c r="G1536" t="s">
        <v>397</v>
      </c>
      <c r="H1536" t="s">
        <v>320</v>
      </c>
      <c r="I1536" t="s">
        <v>306</v>
      </c>
      <c r="J1536" t="s">
        <v>93</v>
      </c>
      <c r="K1536" t="s">
        <v>309</v>
      </c>
      <c r="M1536" t="s">
        <v>1114</v>
      </c>
      <c r="S1536" t="s">
        <v>270</v>
      </c>
      <c r="T1536" t="s">
        <v>270</v>
      </c>
      <c r="U1536">
        <v>3</v>
      </c>
      <c r="V1536">
        <v>1</v>
      </c>
      <c r="W1536">
        <v>1</v>
      </c>
      <c r="X1536">
        <v>5</v>
      </c>
      <c r="Y1536">
        <v>5</v>
      </c>
      <c r="Z1536">
        <v>4</v>
      </c>
      <c r="AA1536">
        <v>5</v>
      </c>
      <c r="AB1536">
        <v>1</v>
      </c>
      <c r="AC1536">
        <v>3</v>
      </c>
      <c r="AD1536">
        <v>3</v>
      </c>
      <c r="AF1536">
        <v>3</v>
      </c>
      <c r="AG1536">
        <v>3</v>
      </c>
      <c r="AH1536">
        <v>3</v>
      </c>
      <c r="AI1536">
        <v>3</v>
      </c>
      <c r="AJ1536">
        <v>3</v>
      </c>
      <c r="AK1536" t="s">
        <v>26</v>
      </c>
      <c r="AL1536">
        <v>3</v>
      </c>
      <c r="AM1536">
        <v>3</v>
      </c>
      <c r="AN1536" t="s">
        <v>354</v>
      </c>
      <c r="AV1536" s="109" t="s">
        <v>26</v>
      </c>
      <c r="AW1536" t="s">
        <v>26</v>
      </c>
      <c r="AY1536">
        <v>3</v>
      </c>
      <c r="AZ1536" s="109">
        <v>3</v>
      </c>
      <c r="BA1536" s="191" t="s">
        <v>311</v>
      </c>
      <c r="BB1536" t="s">
        <v>317</v>
      </c>
      <c r="BD1536">
        <f t="shared" si="113"/>
        <v>1</v>
      </c>
      <c r="BE1536">
        <f t="shared" si="111"/>
        <v>0</v>
      </c>
      <c r="BF1536">
        <f t="shared" si="111"/>
        <v>0</v>
      </c>
      <c r="BG1536">
        <f t="shared" si="111"/>
        <v>0</v>
      </c>
      <c r="BH1536">
        <f t="shared" si="111"/>
        <v>0</v>
      </c>
      <c r="BI1536">
        <f t="shared" si="111"/>
        <v>0</v>
      </c>
      <c r="BJ1536">
        <f t="shared" si="114"/>
        <v>1</v>
      </c>
      <c r="BK1536">
        <f t="shared" si="112"/>
        <v>0</v>
      </c>
      <c r="BL1536">
        <f t="shared" si="112"/>
        <v>0</v>
      </c>
      <c r="BM1536">
        <f t="shared" si="112"/>
        <v>1</v>
      </c>
      <c r="BN1536">
        <f t="shared" si="112"/>
        <v>0</v>
      </c>
      <c r="BO1536">
        <f t="shared" si="112"/>
        <v>0</v>
      </c>
      <c r="BP1536">
        <f t="shared" si="112"/>
        <v>0</v>
      </c>
    </row>
    <row r="1537" spans="3:68" x14ac:dyDescent="0.2">
      <c r="C1537" s="150" t="str">
        <f>IFERROR(VLOOKUP(TABLA!F1537,BLIOTECAS!$C$1:$E$26,3,FALSE),"")</f>
        <v>Humanidades</v>
      </c>
      <c r="D1537" s="209">
        <v>43970.547222222223</v>
      </c>
      <c r="E1537" s="209" t="s">
        <v>396</v>
      </c>
      <c r="F1537" t="s">
        <v>89</v>
      </c>
      <c r="G1537" t="s">
        <v>300</v>
      </c>
      <c r="H1537" t="s">
        <v>300</v>
      </c>
      <c r="I1537" t="s">
        <v>306</v>
      </c>
      <c r="J1537" t="s">
        <v>89</v>
      </c>
      <c r="M1537" t="s">
        <v>1115</v>
      </c>
      <c r="S1537" t="s">
        <v>270</v>
      </c>
      <c r="T1537" t="s">
        <v>26</v>
      </c>
      <c r="U1537">
        <v>2</v>
      </c>
      <c r="V1537">
        <v>1</v>
      </c>
      <c r="W1537">
        <v>2</v>
      </c>
      <c r="X1537">
        <v>3</v>
      </c>
      <c r="Y1537">
        <v>5</v>
      </c>
      <c r="Z1537">
        <v>5</v>
      </c>
      <c r="AA1537">
        <v>5</v>
      </c>
      <c r="AB1537">
        <v>2</v>
      </c>
      <c r="AC1537">
        <v>3</v>
      </c>
      <c r="AF1537">
        <v>4</v>
      </c>
      <c r="AG1537">
        <v>5</v>
      </c>
      <c r="AH1537">
        <v>4</v>
      </c>
      <c r="AI1537">
        <v>3</v>
      </c>
      <c r="AJ1537">
        <v>4</v>
      </c>
      <c r="AK1537" t="s">
        <v>26</v>
      </c>
      <c r="AL1537">
        <v>4</v>
      </c>
      <c r="AM1537">
        <v>3</v>
      </c>
      <c r="AN1537" t="s">
        <v>345</v>
      </c>
      <c r="AV1537" s="109" t="s">
        <v>26</v>
      </c>
      <c r="AW1537" t="s">
        <v>26</v>
      </c>
      <c r="AY1537">
        <v>5</v>
      </c>
      <c r="AZ1537" s="109">
        <v>5</v>
      </c>
      <c r="BA1537" s="191" t="s">
        <v>311</v>
      </c>
      <c r="BB1537" t="s">
        <v>308</v>
      </c>
      <c r="BD1537">
        <f t="shared" si="113"/>
        <v>1</v>
      </c>
      <c r="BE1537">
        <f t="shared" si="111"/>
        <v>0</v>
      </c>
      <c r="BF1537">
        <f t="shared" si="111"/>
        <v>0</v>
      </c>
      <c r="BG1537">
        <f t="shared" si="111"/>
        <v>0</v>
      </c>
      <c r="BH1537">
        <f t="shared" si="111"/>
        <v>0</v>
      </c>
      <c r="BI1537">
        <f t="shared" si="111"/>
        <v>0</v>
      </c>
      <c r="BJ1537">
        <f t="shared" si="114"/>
        <v>0</v>
      </c>
      <c r="BK1537">
        <f t="shared" si="112"/>
        <v>0</v>
      </c>
      <c r="BL1537">
        <f t="shared" si="112"/>
        <v>0</v>
      </c>
      <c r="BM1537">
        <f t="shared" si="112"/>
        <v>1</v>
      </c>
      <c r="BN1537">
        <f t="shared" si="112"/>
        <v>0</v>
      </c>
      <c r="BO1537">
        <f t="shared" si="112"/>
        <v>0</v>
      </c>
      <c r="BP1537">
        <f t="shared" si="112"/>
        <v>0</v>
      </c>
    </row>
    <row r="1538" spans="3:68" x14ac:dyDescent="0.2">
      <c r="C1538" s="150" t="str">
        <f>IFERROR(VLOOKUP(TABLA!F1538,BLIOTECAS!$C$1:$E$26,3,FALSE),"")</f>
        <v>Ciencias Sociales</v>
      </c>
      <c r="D1538" s="209">
        <v>43970.547222222223</v>
      </c>
      <c r="E1538" s="209" t="s">
        <v>396</v>
      </c>
      <c r="F1538" t="s">
        <v>91</v>
      </c>
      <c r="G1538" t="s">
        <v>300</v>
      </c>
      <c r="H1538" t="s">
        <v>300</v>
      </c>
      <c r="I1538" t="s">
        <v>306</v>
      </c>
      <c r="J1538" t="s">
        <v>91</v>
      </c>
      <c r="K1538" t="s">
        <v>310</v>
      </c>
      <c r="L1538" t="s">
        <v>309</v>
      </c>
      <c r="S1538" t="s">
        <v>270</v>
      </c>
      <c r="T1538" t="s">
        <v>270</v>
      </c>
      <c r="U1538">
        <v>3</v>
      </c>
      <c r="V1538">
        <v>3</v>
      </c>
      <c r="W1538">
        <v>3</v>
      </c>
      <c r="X1538">
        <v>5</v>
      </c>
      <c r="Y1538">
        <v>5</v>
      </c>
      <c r="Z1538">
        <v>4</v>
      </c>
      <c r="AA1538">
        <v>5</v>
      </c>
      <c r="AB1538">
        <v>4</v>
      </c>
      <c r="AC1538">
        <v>4</v>
      </c>
      <c r="AD1538">
        <v>5</v>
      </c>
      <c r="AF1538">
        <v>3</v>
      </c>
      <c r="AG1538">
        <v>4</v>
      </c>
      <c r="AH1538">
        <v>3</v>
      </c>
      <c r="AI1538">
        <v>3</v>
      </c>
      <c r="AJ1538">
        <v>5</v>
      </c>
      <c r="AK1538" t="s">
        <v>270</v>
      </c>
      <c r="AL1538">
        <v>4</v>
      </c>
      <c r="AM1538">
        <v>3</v>
      </c>
      <c r="AN1538" t="s">
        <v>428</v>
      </c>
      <c r="AV1538" s="109" t="s">
        <v>270</v>
      </c>
      <c r="AW1538" t="s">
        <v>26</v>
      </c>
      <c r="AY1538">
        <v>3</v>
      </c>
      <c r="AZ1538" s="109">
        <v>3</v>
      </c>
      <c r="BA1538" s="191" t="s">
        <v>311</v>
      </c>
      <c r="BB1538" t="s">
        <v>308</v>
      </c>
      <c r="BD1538">
        <f t="shared" si="113"/>
        <v>1</v>
      </c>
      <c r="BE1538">
        <f t="shared" si="111"/>
        <v>0</v>
      </c>
      <c r="BF1538">
        <f t="shared" si="111"/>
        <v>0</v>
      </c>
      <c r="BG1538">
        <f t="shared" si="111"/>
        <v>0</v>
      </c>
      <c r="BH1538">
        <f t="shared" si="111"/>
        <v>0</v>
      </c>
      <c r="BI1538">
        <f t="shared" si="111"/>
        <v>0</v>
      </c>
      <c r="BJ1538">
        <f t="shared" si="114"/>
        <v>0</v>
      </c>
      <c r="BK1538">
        <f t="shared" si="112"/>
        <v>1</v>
      </c>
      <c r="BL1538">
        <f t="shared" si="112"/>
        <v>1</v>
      </c>
      <c r="BM1538">
        <f t="shared" si="112"/>
        <v>1</v>
      </c>
      <c r="BN1538">
        <f t="shared" si="112"/>
        <v>0</v>
      </c>
      <c r="BO1538">
        <f t="shared" si="112"/>
        <v>0</v>
      </c>
      <c r="BP1538">
        <f t="shared" si="112"/>
        <v>0</v>
      </c>
    </row>
    <row r="1539" spans="3:68" x14ac:dyDescent="0.2">
      <c r="C1539" s="150" t="str">
        <f>IFERROR(VLOOKUP(TABLA!F1539,BLIOTECAS!$C$1:$E$26,3,FALSE),"")</f>
        <v>Ciencias Experimentales</v>
      </c>
      <c r="D1539" s="209">
        <v>43970.547222222223</v>
      </c>
      <c r="E1539" s="209" t="s">
        <v>396</v>
      </c>
      <c r="F1539" t="s">
        <v>105</v>
      </c>
      <c r="G1539" t="s">
        <v>305</v>
      </c>
      <c r="H1539" t="s">
        <v>300</v>
      </c>
      <c r="I1539" t="s">
        <v>306</v>
      </c>
      <c r="J1539" t="s">
        <v>105</v>
      </c>
      <c r="S1539" t="s">
        <v>270</v>
      </c>
      <c r="T1539" t="s">
        <v>270</v>
      </c>
      <c r="U1539">
        <v>4</v>
      </c>
      <c r="V1539">
        <v>1</v>
      </c>
      <c r="W1539">
        <v>3</v>
      </c>
      <c r="X1539">
        <v>1</v>
      </c>
      <c r="Y1539">
        <v>5</v>
      </c>
      <c r="Z1539">
        <v>2</v>
      </c>
      <c r="AA1539">
        <v>4</v>
      </c>
      <c r="AB1539">
        <v>1</v>
      </c>
      <c r="AC1539">
        <v>4</v>
      </c>
      <c r="AD1539">
        <v>5</v>
      </c>
      <c r="AF1539">
        <v>5</v>
      </c>
      <c r="AG1539">
        <v>5</v>
      </c>
      <c r="AH1539">
        <v>5</v>
      </c>
      <c r="AI1539">
        <v>3</v>
      </c>
      <c r="AJ1539">
        <v>5</v>
      </c>
      <c r="AK1539" t="s">
        <v>26</v>
      </c>
      <c r="AL1539">
        <v>5</v>
      </c>
      <c r="AM1539">
        <v>3</v>
      </c>
      <c r="AN1539" t="s">
        <v>483</v>
      </c>
      <c r="AV1539" s="109" t="s">
        <v>270</v>
      </c>
      <c r="AW1539" t="s">
        <v>270</v>
      </c>
      <c r="AX1539" t="s">
        <v>313</v>
      </c>
      <c r="AY1539">
        <v>5</v>
      </c>
      <c r="AZ1539" s="109">
        <v>5</v>
      </c>
      <c r="BA1539" s="191" t="s">
        <v>303</v>
      </c>
      <c r="BD1539">
        <f t="shared" si="113"/>
        <v>1</v>
      </c>
      <c r="BE1539">
        <f t="shared" si="111"/>
        <v>0</v>
      </c>
      <c r="BF1539">
        <f t="shared" si="111"/>
        <v>0</v>
      </c>
      <c r="BG1539">
        <f t="shared" si="111"/>
        <v>0</v>
      </c>
      <c r="BH1539">
        <f t="shared" si="111"/>
        <v>0</v>
      </c>
      <c r="BI1539">
        <f t="shared" si="111"/>
        <v>0</v>
      </c>
      <c r="BJ1539">
        <f t="shared" si="114"/>
        <v>1</v>
      </c>
      <c r="BK1539">
        <f t="shared" si="112"/>
        <v>0</v>
      </c>
      <c r="BL1539">
        <f t="shared" si="112"/>
        <v>1</v>
      </c>
      <c r="BM1539">
        <f t="shared" si="112"/>
        <v>0</v>
      </c>
      <c r="BN1539">
        <f t="shared" si="112"/>
        <v>0</v>
      </c>
      <c r="BO1539">
        <f t="shared" si="112"/>
        <v>0</v>
      </c>
      <c r="BP1539">
        <f t="shared" si="112"/>
        <v>0</v>
      </c>
    </row>
    <row r="1540" spans="3:68" x14ac:dyDescent="0.2">
      <c r="C1540" s="150" t="str">
        <f>IFERROR(VLOOKUP(TABLA!F1540,BLIOTECAS!$C$1:$E$26,3,FALSE),"")</f>
        <v>Humanidades</v>
      </c>
      <c r="D1540" s="209">
        <v>43970.547222222223</v>
      </c>
      <c r="E1540" s="209" t="s">
        <v>401</v>
      </c>
      <c r="F1540" t="s">
        <v>102</v>
      </c>
      <c r="G1540" t="s">
        <v>300</v>
      </c>
      <c r="H1540" t="s">
        <v>305</v>
      </c>
      <c r="I1540" t="s">
        <v>315</v>
      </c>
      <c r="J1540" t="s">
        <v>310</v>
      </c>
      <c r="K1540" t="s">
        <v>92</v>
      </c>
      <c r="L1540" t="s">
        <v>89</v>
      </c>
      <c r="S1540" t="s">
        <v>26</v>
      </c>
      <c r="T1540" t="s">
        <v>26</v>
      </c>
      <c r="U1540">
        <v>2</v>
      </c>
      <c r="V1540">
        <v>3</v>
      </c>
      <c r="W1540">
        <v>3</v>
      </c>
      <c r="X1540">
        <v>3</v>
      </c>
      <c r="Y1540">
        <v>1</v>
      </c>
      <c r="Z1540">
        <v>3</v>
      </c>
      <c r="AA1540">
        <v>1</v>
      </c>
      <c r="AB1540">
        <v>3</v>
      </c>
      <c r="AC1540">
        <v>4</v>
      </c>
      <c r="AD1540">
        <v>4</v>
      </c>
      <c r="AF1540">
        <v>4</v>
      </c>
      <c r="AG1540">
        <v>5</v>
      </c>
      <c r="AH1540">
        <v>5</v>
      </c>
      <c r="AI1540">
        <v>5</v>
      </c>
      <c r="AJ1540">
        <v>5</v>
      </c>
      <c r="AK1540" t="s">
        <v>270</v>
      </c>
      <c r="AL1540">
        <v>5</v>
      </c>
      <c r="AM1540">
        <v>1</v>
      </c>
      <c r="AN1540" t="s">
        <v>307</v>
      </c>
      <c r="AV1540" s="109" t="s">
        <v>270</v>
      </c>
      <c r="AW1540" t="s">
        <v>26</v>
      </c>
      <c r="AY1540">
        <v>5</v>
      </c>
      <c r="AZ1540" s="109">
        <v>5</v>
      </c>
      <c r="BA1540" s="191" t="s">
        <v>311</v>
      </c>
      <c r="BB1540" t="s">
        <v>308</v>
      </c>
      <c r="BD1540">
        <f t="shared" si="113"/>
        <v>0</v>
      </c>
      <c r="BE1540">
        <f t="shared" si="111"/>
        <v>1</v>
      </c>
      <c r="BF1540">
        <f t="shared" si="111"/>
        <v>0</v>
      </c>
      <c r="BG1540">
        <f t="shared" si="111"/>
        <v>0</v>
      </c>
      <c r="BH1540">
        <f t="shared" si="111"/>
        <v>0</v>
      </c>
      <c r="BI1540">
        <f t="shared" si="111"/>
        <v>0</v>
      </c>
      <c r="BJ1540">
        <f t="shared" si="114"/>
        <v>0</v>
      </c>
      <c r="BK1540">
        <f t="shared" si="112"/>
        <v>0</v>
      </c>
      <c r="BL1540">
        <f t="shared" si="112"/>
        <v>0</v>
      </c>
      <c r="BM1540">
        <f t="shared" si="112"/>
        <v>0</v>
      </c>
      <c r="BN1540">
        <f t="shared" si="112"/>
        <v>0</v>
      </c>
      <c r="BO1540">
        <f t="shared" ref="BK1540:BP1583" si="115">IF(IFERROR(FIND(BO$1,$AN1540,1),0)&lt;&gt;0,1,0)</f>
        <v>1</v>
      </c>
      <c r="BP1540">
        <f t="shared" si="115"/>
        <v>0</v>
      </c>
    </row>
    <row r="1541" spans="3:68" x14ac:dyDescent="0.2">
      <c r="C1541" s="150" t="str">
        <f>IFERROR(VLOOKUP(TABLA!F1541,BLIOTECAS!$C$1:$E$26,3,FALSE),"")</f>
        <v>Humanidades</v>
      </c>
      <c r="D1541" s="209">
        <v>43970.547222222223</v>
      </c>
      <c r="E1541" s="209" t="s">
        <v>396</v>
      </c>
      <c r="F1541" t="s">
        <v>102</v>
      </c>
      <c r="G1541" t="s">
        <v>301</v>
      </c>
      <c r="H1541" t="s">
        <v>320</v>
      </c>
      <c r="I1541" t="s">
        <v>306</v>
      </c>
      <c r="J1541" t="s">
        <v>309</v>
      </c>
      <c r="K1541" t="s">
        <v>104</v>
      </c>
      <c r="L1541" t="s">
        <v>310</v>
      </c>
      <c r="S1541" t="s">
        <v>26</v>
      </c>
      <c r="T1541" t="s">
        <v>26</v>
      </c>
      <c r="U1541">
        <v>1</v>
      </c>
      <c r="V1541">
        <v>1</v>
      </c>
      <c r="W1541">
        <v>1</v>
      </c>
      <c r="X1541">
        <v>1</v>
      </c>
      <c r="Y1541">
        <v>5</v>
      </c>
      <c r="Z1541">
        <v>5</v>
      </c>
      <c r="AA1541">
        <v>1</v>
      </c>
      <c r="AB1541">
        <v>2</v>
      </c>
      <c r="AC1541">
        <v>2</v>
      </c>
      <c r="AD1541">
        <v>3</v>
      </c>
      <c r="AF1541">
        <v>4</v>
      </c>
      <c r="AG1541">
        <v>4</v>
      </c>
      <c r="AH1541">
        <v>4</v>
      </c>
      <c r="AI1541">
        <v>3</v>
      </c>
      <c r="AJ1541">
        <v>3</v>
      </c>
      <c r="AK1541" t="s">
        <v>26</v>
      </c>
      <c r="AL1541">
        <v>3</v>
      </c>
      <c r="AM1541">
        <v>3</v>
      </c>
      <c r="AN1541" t="s">
        <v>400</v>
      </c>
      <c r="AV1541" s="109" t="s">
        <v>26</v>
      </c>
      <c r="AW1541" t="s">
        <v>26</v>
      </c>
      <c r="AY1541">
        <v>3</v>
      </c>
      <c r="AZ1541" s="109">
        <v>4</v>
      </c>
      <c r="BA1541" s="191" t="s">
        <v>311</v>
      </c>
      <c r="BB1541" t="s">
        <v>317</v>
      </c>
      <c r="BD1541">
        <f t="shared" si="113"/>
        <v>1</v>
      </c>
      <c r="BE1541">
        <f t="shared" si="111"/>
        <v>0</v>
      </c>
      <c r="BF1541">
        <f t="shared" si="111"/>
        <v>0</v>
      </c>
      <c r="BG1541">
        <f t="shared" si="111"/>
        <v>0</v>
      </c>
      <c r="BH1541">
        <f t="shared" si="111"/>
        <v>0</v>
      </c>
      <c r="BI1541">
        <f t="shared" si="111"/>
        <v>0</v>
      </c>
      <c r="BJ1541">
        <f t="shared" si="114"/>
        <v>0</v>
      </c>
      <c r="BK1541">
        <f t="shared" si="115"/>
        <v>0</v>
      </c>
      <c r="BL1541">
        <f t="shared" si="115"/>
        <v>1</v>
      </c>
      <c r="BM1541">
        <f t="shared" si="115"/>
        <v>1</v>
      </c>
      <c r="BN1541">
        <f t="shared" si="115"/>
        <v>0</v>
      </c>
      <c r="BO1541">
        <f t="shared" si="115"/>
        <v>0</v>
      </c>
      <c r="BP1541">
        <f t="shared" si="115"/>
        <v>0</v>
      </c>
    </row>
    <row r="1542" spans="3:68" x14ac:dyDescent="0.2">
      <c r="C1542" s="150" t="str">
        <f>IFERROR(VLOOKUP(TABLA!F1542,BLIOTECAS!$C$1:$E$26,3,FALSE),"")</f>
        <v>Ciencias Sociales</v>
      </c>
      <c r="D1542" s="209">
        <v>43970.547222222223</v>
      </c>
      <c r="E1542" s="209" t="s">
        <v>396</v>
      </c>
      <c r="F1542" t="s">
        <v>92</v>
      </c>
      <c r="G1542" t="s">
        <v>300</v>
      </c>
      <c r="H1542" t="s">
        <v>300</v>
      </c>
      <c r="I1542" t="s">
        <v>327</v>
      </c>
      <c r="J1542" t="s">
        <v>92</v>
      </c>
      <c r="K1542" t="s">
        <v>309</v>
      </c>
      <c r="S1542" t="s">
        <v>270</v>
      </c>
      <c r="T1542" t="s">
        <v>270</v>
      </c>
      <c r="U1542">
        <v>4</v>
      </c>
      <c r="V1542">
        <v>3</v>
      </c>
      <c r="W1542">
        <v>2</v>
      </c>
      <c r="X1542">
        <v>4</v>
      </c>
      <c r="Y1542">
        <v>3</v>
      </c>
      <c r="Z1542">
        <v>5</v>
      </c>
      <c r="AA1542">
        <v>5</v>
      </c>
      <c r="AB1542">
        <v>4</v>
      </c>
      <c r="AC1542">
        <v>5</v>
      </c>
      <c r="AD1542">
        <v>5</v>
      </c>
      <c r="AF1542">
        <v>5</v>
      </c>
      <c r="AG1542">
        <v>5</v>
      </c>
      <c r="AH1542">
        <v>4</v>
      </c>
      <c r="AI1542">
        <v>3</v>
      </c>
      <c r="AJ1542">
        <v>4</v>
      </c>
      <c r="AK1542" t="s">
        <v>270</v>
      </c>
      <c r="AL1542">
        <v>5</v>
      </c>
      <c r="AM1542">
        <v>3</v>
      </c>
      <c r="AN1542" t="s">
        <v>408</v>
      </c>
      <c r="AV1542" s="109" t="s">
        <v>26</v>
      </c>
      <c r="AW1542" t="s">
        <v>26</v>
      </c>
      <c r="AY1542">
        <v>5</v>
      </c>
      <c r="AZ1542" s="109">
        <v>5</v>
      </c>
      <c r="BA1542" s="191" t="s">
        <v>311</v>
      </c>
      <c r="BB1542" t="s">
        <v>308</v>
      </c>
      <c r="BD1542">
        <f t="shared" si="113"/>
        <v>1</v>
      </c>
      <c r="BE1542">
        <f t="shared" si="111"/>
        <v>0</v>
      </c>
      <c r="BF1542">
        <f t="shared" si="111"/>
        <v>1</v>
      </c>
      <c r="BG1542">
        <f t="shared" si="111"/>
        <v>0</v>
      </c>
      <c r="BH1542">
        <f t="shared" si="111"/>
        <v>0</v>
      </c>
      <c r="BI1542">
        <f t="shared" si="111"/>
        <v>0</v>
      </c>
      <c r="BJ1542">
        <f t="shared" si="114"/>
        <v>1</v>
      </c>
      <c r="BK1542">
        <f t="shared" si="115"/>
        <v>0</v>
      </c>
      <c r="BL1542">
        <f t="shared" si="115"/>
        <v>1</v>
      </c>
      <c r="BM1542">
        <f t="shared" si="115"/>
        <v>1</v>
      </c>
      <c r="BN1542">
        <f t="shared" si="115"/>
        <v>0</v>
      </c>
      <c r="BO1542">
        <f t="shared" si="115"/>
        <v>0</v>
      </c>
      <c r="BP1542">
        <f t="shared" si="115"/>
        <v>0</v>
      </c>
    </row>
    <row r="1543" spans="3:68" x14ac:dyDescent="0.2">
      <c r="C1543" s="150" t="str">
        <f>IFERROR(VLOOKUP(TABLA!F1543,BLIOTECAS!$C$1:$E$26,3,FALSE),"")</f>
        <v>Humanidades</v>
      </c>
      <c r="D1543" s="209">
        <v>43970.547222222223</v>
      </c>
      <c r="E1543" s="209" t="s">
        <v>396</v>
      </c>
      <c r="F1543" t="s">
        <v>100</v>
      </c>
      <c r="G1543" t="s">
        <v>300</v>
      </c>
      <c r="H1543" t="s">
        <v>300</v>
      </c>
      <c r="I1543" t="s">
        <v>306</v>
      </c>
      <c r="J1543" t="s">
        <v>100</v>
      </c>
      <c r="K1543" t="s">
        <v>108</v>
      </c>
      <c r="L1543" t="s">
        <v>225</v>
      </c>
      <c r="S1543" t="s">
        <v>26</v>
      </c>
      <c r="T1543" t="s">
        <v>270</v>
      </c>
      <c r="U1543">
        <v>4</v>
      </c>
      <c r="V1543">
        <v>2</v>
      </c>
      <c r="W1543">
        <v>2</v>
      </c>
      <c r="X1543">
        <v>2</v>
      </c>
      <c r="Y1543">
        <v>5</v>
      </c>
      <c r="Z1543">
        <v>3</v>
      </c>
      <c r="AA1543">
        <v>4</v>
      </c>
      <c r="AB1543">
        <v>3</v>
      </c>
      <c r="AC1543">
        <v>4</v>
      </c>
      <c r="AD1543">
        <v>4</v>
      </c>
      <c r="AF1543">
        <v>4</v>
      </c>
      <c r="AG1543">
        <v>4</v>
      </c>
      <c r="AH1543">
        <v>4</v>
      </c>
      <c r="AI1543">
        <v>4</v>
      </c>
      <c r="AJ1543">
        <v>4</v>
      </c>
      <c r="AK1543" t="s">
        <v>270</v>
      </c>
      <c r="AL1543">
        <v>4</v>
      </c>
      <c r="AM1543">
        <v>3</v>
      </c>
      <c r="AN1543" t="s">
        <v>307</v>
      </c>
      <c r="AV1543" s="109" t="s">
        <v>270</v>
      </c>
      <c r="AW1543" t="s">
        <v>26</v>
      </c>
      <c r="AY1543">
        <v>4</v>
      </c>
      <c r="AZ1543" s="109">
        <v>4</v>
      </c>
      <c r="BA1543" s="191" t="s">
        <v>311</v>
      </c>
      <c r="BB1543" t="s">
        <v>308</v>
      </c>
      <c r="BD1543">
        <f t="shared" si="113"/>
        <v>1</v>
      </c>
      <c r="BE1543">
        <f t="shared" si="111"/>
        <v>0</v>
      </c>
      <c r="BF1543">
        <f t="shared" si="111"/>
        <v>0</v>
      </c>
      <c r="BG1543">
        <f t="shared" ref="BE1543:BI1594" si="116">IF(IFERROR(FIND(BG$1,$I1543,1),0)&lt;&gt;0,1,0)</f>
        <v>0</v>
      </c>
      <c r="BH1543">
        <f t="shared" si="116"/>
        <v>0</v>
      </c>
      <c r="BI1543">
        <f t="shared" si="116"/>
        <v>0</v>
      </c>
      <c r="BJ1543">
        <f t="shared" si="114"/>
        <v>0</v>
      </c>
      <c r="BK1543">
        <f t="shared" si="115"/>
        <v>0</v>
      </c>
      <c r="BL1543">
        <f t="shared" si="115"/>
        <v>0</v>
      </c>
      <c r="BM1543">
        <f t="shared" si="115"/>
        <v>0</v>
      </c>
      <c r="BN1543">
        <f t="shared" si="115"/>
        <v>0</v>
      </c>
      <c r="BO1543">
        <f t="shared" si="115"/>
        <v>1</v>
      </c>
      <c r="BP1543">
        <f t="shared" si="115"/>
        <v>0</v>
      </c>
    </row>
    <row r="1544" spans="3:68" x14ac:dyDescent="0.2">
      <c r="C1544" s="150" t="str">
        <f>IFERROR(VLOOKUP(TABLA!F1544,BLIOTECAS!$C$1:$E$26,3,FALSE),"")</f>
        <v>Humanidades</v>
      </c>
      <c r="D1544" s="209">
        <v>43970.547222222223</v>
      </c>
      <c r="E1544" s="209" t="s">
        <v>401</v>
      </c>
      <c r="F1544" t="s">
        <v>100</v>
      </c>
      <c r="G1544" t="s">
        <v>305</v>
      </c>
      <c r="H1544" t="s">
        <v>301</v>
      </c>
      <c r="I1544" t="s">
        <v>306</v>
      </c>
      <c r="J1544" t="s">
        <v>106</v>
      </c>
      <c r="K1544" t="s">
        <v>309</v>
      </c>
      <c r="L1544" t="s">
        <v>100</v>
      </c>
      <c r="S1544" t="s">
        <v>26</v>
      </c>
      <c r="T1544" t="s">
        <v>270</v>
      </c>
      <c r="U1544">
        <v>3</v>
      </c>
      <c r="V1544">
        <v>4</v>
      </c>
      <c r="W1544">
        <v>4</v>
      </c>
      <c r="X1544">
        <v>3</v>
      </c>
      <c r="Y1544">
        <v>1</v>
      </c>
      <c r="Z1544">
        <v>3</v>
      </c>
      <c r="AA1544">
        <v>1</v>
      </c>
      <c r="AB1544">
        <v>1</v>
      </c>
      <c r="AC1544">
        <v>3</v>
      </c>
      <c r="AD1544">
        <v>3</v>
      </c>
      <c r="AF1544">
        <v>2</v>
      </c>
      <c r="AG1544">
        <v>4</v>
      </c>
      <c r="AH1544">
        <v>2</v>
      </c>
      <c r="AI1544">
        <v>3</v>
      </c>
      <c r="AJ1544">
        <v>2</v>
      </c>
      <c r="AK1544" t="s">
        <v>270</v>
      </c>
      <c r="AL1544">
        <v>3</v>
      </c>
      <c r="AM1544">
        <v>1</v>
      </c>
      <c r="AN1544" t="s">
        <v>345</v>
      </c>
      <c r="AV1544" s="109" t="s">
        <v>270</v>
      </c>
      <c r="AW1544" t="s">
        <v>270</v>
      </c>
      <c r="AX1544" t="s">
        <v>328</v>
      </c>
      <c r="AY1544">
        <v>3</v>
      </c>
      <c r="AZ1544" s="109">
        <v>3</v>
      </c>
      <c r="BA1544" s="191" t="s">
        <v>311</v>
      </c>
      <c r="BB1544" t="s">
        <v>317</v>
      </c>
      <c r="BC1544" t="s">
        <v>1116</v>
      </c>
      <c r="BD1544">
        <f t="shared" si="113"/>
        <v>1</v>
      </c>
      <c r="BE1544">
        <f t="shared" si="116"/>
        <v>0</v>
      </c>
      <c r="BF1544">
        <f t="shared" si="116"/>
        <v>0</v>
      </c>
      <c r="BG1544">
        <f t="shared" si="116"/>
        <v>0</v>
      </c>
      <c r="BH1544">
        <f t="shared" si="116"/>
        <v>0</v>
      </c>
      <c r="BI1544">
        <f t="shared" si="116"/>
        <v>0</v>
      </c>
      <c r="BJ1544">
        <f t="shared" si="114"/>
        <v>0</v>
      </c>
      <c r="BK1544">
        <f t="shared" si="115"/>
        <v>0</v>
      </c>
      <c r="BL1544">
        <f t="shared" si="115"/>
        <v>0</v>
      </c>
      <c r="BM1544">
        <f t="shared" si="115"/>
        <v>1</v>
      </c>
      <c r="BN1544">
        <f t="shared" si="115"/>
        <v>0</v>
      </c>
      <c r="BO1544">
        <f t="shared" si="115"/>
        <v>0</v>
      </c>
      <c r="BP1544">
        <f t="shared" si="115"/>
        <v>0</v>
      </c>
    </row>
    <row r="1545" spans="3:68" x14ac:dyDescent="0.2">
      <c r="C1545" s="150" t="str">
        <f>IFERROR(VLOOKUP(TABLA!F1545,BLIOTECAS!$C$1:$E$26,3,FALSE),"")</f>
        <v>Ciencias Sociales</v>
      </c>
      <c r="D1545" s="209">
        <v>43970.547222222223</v>
      </c>
      <c r="E1545" s="209" t="s">
        <v>396</v>
      </c>
      <c r="F1545" t="s">
        <v>99</v>
      </c>
      <c r="G1545" t="s">
        <v>300</v>
      </c>
      <c r="H1545" t="s">
        <v>320</v>
      </c>
      <c r="I1545" t="s">
        <v>306</v>
      </c>
      <c r="J1545" t="s">
        <v>309</v>
      </c>
      <c r="K1545" t="s">
        <v>322</v>
      </c>
      <c r="S1545" t="s">
        <v>26</v>
      </c>
      <c r="T1545" t="s">
        <v>270</v>
      </c>
      <c r="U1545">
        <v>4</v>
      </c>
      <c r="V1545">
        <v>1</v>
      </c>
      <c r="W1545">
        <v>1</v>
      </c>
      <c r="X1545">
        <v>1</v>
      </c>
      <c r="Y1545">
        <v>5</v>
      </c>
      <c r="Z1545">
        <v>1</v>
      </c>
      <c r="AA1545">
        <v>5</v>
      </c>
      <c r="AB1545">
        <v>3</v>
      </c>
      <c r="AC1545">
        <v>5</v>
      </c>
      <c r="AD1545">
        <v>5</v>
      </c>
      <c r="AF1545">
        <v>5</v>
      </c>
      <c r="AG1545">
        <v>5</v>
      </c>
      <c r="AH1545">
        <v>4</v>
      </c>
      <c r="AI1545">
        <v>4</v>
      </c>
      <c r="AJ1545">
        <v>5</v>
      </c>
      <c r="AK1545" t="s">
        <v>26</v>
      </c>
      <c r="AL1545">
        <v>4</v>
      </c>
      <c r="AM1545">
        <v>5</v>
      </c>
      <c r="AN1545" t="s">
        <v>307</v>
      </c>
      <c r="AV1545" s="109" t="s">
        <v>26</v>
      </c>
      <c r="AW1545" t="s">
        <v>26</v>
      </c>
      <c r="AY1545">
        <v>5</v>
      </c>
      <c r="AZ1545" s="109">
        <v>5</v>
      </c>
      <c r="BA1545" s="191" t="s">
        <v>303</v>
      </c>
      <c r="BB1545" t="s">
        <v>308</v>
      </c>
      <c r="BD1545">
        <f t="shared" si="113"/>
        <v>1</v>
      </c>
      <c r="BE1545">
        <f t="shared" si="116"/>
        <v>0</v>
      </c>
      <c r="BF1545">
        <f t="shared" si="116"/>
        <v>0</v>
      </c>
      <c r="BG1545">
        <f t="shared" si="116"/>
        <v>0</v>
      </c>
      <c r="BH1545">
        <f t="shared" si="116"/>
        <v>0</v>
      </c>
      <c r="BI1545">
        <f t="shared" si="116"/>
        <v>0</v>
      </c>
      <c r="BJ1545">
        <f t="shared" si="114"/>
        <v>0</v>
      </c>
      <c r="BK1545">
        <f t="shared" si="115"/>
        <v>0</v>
      </c>
      <c r="BL1545">
        <f t="shared" si="115"/>
        <v>0</v>
      </c>
      <c r="BM1545">
        <f t="shared" si="115"/>
        <v>0</v>
      </c>
      <c r="BN1545">
        <f t="shared" si="115"/>
        <v>0</v>
      </c>
      <c r="BO1545">
        <f t="shared" si="115"/>
        <v>1</v>
      </c>
      <c r="BP1545">
        <f t="shared" si="115"/>
        <v>0</v>
      </c>
    </row>
    <row r="1546" spans="3:68" x14ac:dyDescent="0.2">
      <c r="C1546" s="150" t="str">
        <f>IFERROR(VLOOKUP(TABLA!F1546,BLIOTECAS!$C$1:$E$26,3,FALSE),"")</f>
        <v>Humanidades</v>
      </c>
      <c r="D1546" s="209">
        <v>43970.546527777777</v>
      </c>
      <c r="E1546" s="209" t="s">
        <v>396</v>
      </c>
      <c r="F1546" t="s">
        <v>104</v>
      </c>
      <c r="G1546" t="s">
        <v>300</v>
      </c>
      <c r="H1546" t="s">
        <v>301</v>
      </c>
      <c r="I1546" t="s">
        <v>327</v>
      </c>
      <c r="J1546" t="s">
        <v>104</v>
      </c>
      <c r="K1546" t="s">
        <v>84</v>
      </c>
      <c r="M1546" t="s">
        <v>119</v>
      </c>
      <c r="S1546" t="s">
        <v>270</v>
      </c>
      <c r="T1546" t="s">
        <v>270</v>
      </c>
      <c r="U1546">
        <v>3</v>
      </c>
      <c r="V1546">
        <v>2</v>
      </c>
      <c r="W1546">
        <v>3</v>
      </c>
      <c r="X1546">
        <v>1</v>
      </c>
      <c r="Y1546">
        <v>4</v>
      </c>
      <c r="Z1546">
        <v>5</v>
      </c>
      <c r="AA1546">
        <v>3</v>
      </c>
      <c r="AB1546">
        <v>2</v>
      </c>
      <c r="AC1546">
        <v>5</v>
      </c>
      <c r="AD1546">
        <v>4</v>
      </c>
      <c r="AF1546">
        <v>5</v>
      </c>
      <c r="AG1546">
        <v>5</v>
      </c>
      <c r="AH1546">
        <v>4</v>
      </c>
      <c r="AI1546">
        <v>4</v>
      </c>
      <c r="AJ1546">
        <v>4</v>
      </c>
      <c r="AK1546" t="s">
        <v>270</v>
      </c>
      <c r="AL1546">
        <v>4</v>
      </c>
      <c r="AM1546">
        <v>5</v>
      </c>
      <c r="AN1546" t="s">
        <v>406</v>
      </c>
      <c r="AV1546" s="109" t="s">
        <v>270</v>
      </c>
      <c r="AW1546" t="s">
        <v>26</v>
      </c>
      <c r="AY1546">
        <v>5</v>
      </c>
      <c r="AZ1546" s="109">
        <v>5</v>
      </c>
      <c r="BA1546" s="191" t="s">
        <v>303</v>
      </c>
      <c r="BB1546" t="s">
        <v>304</v>
      </c>
      <c r="BD1546">
        <f t="shared" si="113"/>
        <v>1</v>
      </c>
      <c r="BE1546">
        <f t="shared" si="116"/>
        <v>0</v>
      </c>
      <c r="BF1546">
        <f t="shared" si="116"/>
        <v>1</v>
      </c>
      <c r="BG1546">
        <f t="shared" si="116"/>
        <v>0</v>
      </c>
      <c r="BH1546">
        <f t="shared" si="116"/>
        <v>0</v>
      </c>
      <c r="BI1546">
        <f t="shared" si="116"/>
        <v>0</v>
      </c>
      <c r="BJ1546">
        <f t="shared" si="114"/>
        <v>1</v>
      </c>
      <c r="BK1546">
        <f t="shared" si="115"/>
        <v>1</v>
      </c>
      <c r="BL1546">
        <f t="shared" si="115"/>
        <v>1</v>
      </c>
      <c r="BM1546">
        <f t="shared" si="115"/>
        <v>0</v>
      </c>
      <c r="BN1546">
        <f t="shared" si="115"/>
        <v>1</v>
      </c>
      <c r="BO1546">
        <f t="shared" si="115"/>
        <v>0</v>
      </c>
      <c r="BP1546">
        <f t="shared" si="115"/>
        <v>0</v>
      </c>
    </row>
    <row r="1547" spans="3:68" x14ac:dyDescent="0.2">
      <c r="C1547" s="150" t="str">
        <f>IFERROR(VLOOKUP(TABLA!F1547,BLIOTECAS!$C$1:$E$26,3,FALSE),"")</f>
        <v>Ciencias Sociales</v>
      </c>
      <c r="D1547" s="209">
        <v>43970.546527777777</v>
      </c>
      <c r="E1547" s="209" t="s">
        <v>396</v>
      </c>
      <c r="F1547" t="s">
        <v>99</v>
      </c>
      <c r="G1547" t="s">
        <v>301</v>
      </c>
      <c r="H1547" t="s">
        <v>300</v>
      </c>
      <c r="I1547" t="s">
        <v>1117</v>
      </c>
      <c r="J1547" t="s">
        <v>309</v>
      </c>
      <c r="S1547" t="s">
        <v>270</v>
      </c>
      <c r="T1547" t="s">
        <v>270</v>
      </c>
      <c r="U1547">
        <v>4</v>
      </c>
      <c r="V1547">
        <v>1</v>
      </c>
      <c r="W1547">
        <v>2</v>
      </c>
      <c r="X1547">
        <v>5</v>
      </c>
      <c r="Y1547">
        <v>5</v>
      </c>
      <c r="Z1547">
        <v>5</v>
      </c>
      <c r="AA1547">
        <v>5</v>
      </c>
      <c r="AB1547">
        <v>4</v>
      </c>
      <c r="AC1547">
        <v>2</v>
      </c>
      <c r="AD1547">
        <v>3</v>
      </c>
      <c r="AF1547">
        <v>2</v>
      </c>
      <c r="AG1547">
        <v>2</v>
      </c>
      <c r="AH1547">
        <v>1</v>
      </c>
      <c r="AI1547">
        <v>1</v>
      </c>
      <c r="AJ1547">
        <v>2</v>
      </c>
      <c r="AK1547" t="s">
        <v>270</v>
      </c>
      <c r="AL1547">
        <v>2</v>
      </c>
      <c r="AM1547">
        <v>1</v>
      </c>
      <c r="AN1547" t="s">
        <v>345</v>
      </c>
      <c r="AV1547" s="109" t="s">
        <v>26</v>
      </c>
      <c r="AW1547" t="s">
        <v>270</v>
      </c>
      <c r="AX1547" t="s">
        <v>337</v>
      </c>
      <c r="AY1547">
        <v>4</v>
      </c>
      <c r="AZ1547" s="109">
        <v>4</v>
      </c>
      <c r="BA1547" s="191" t="s">
        <v>330</v>
      </c>
      <c r="BB1547" t="s">
        <v>317</v>
      </c>
      <c r="BC1547" t="s">
        <v>1118</v>
      </c>
      <c r="BD1547">
        <f t="shared" si="113"/>
        <v>0</v>
      </c>
      <c r="BE1547">
        <f t="shared" si="116"/>
        <v>0</v>
      </c>
      <c r="BF1547">
        <f t="shared" si="116"/>
        <v>1</v>
      </c>
      <c r="BG1547">
        <f t="shared" si="116"/>
        <v>0</v>
      </c>
      <c r="BH1547">
        <f t="shared" si="116"/>
        <v>0</v>
      </c>
      <c r="BI1547">
        <f t="shared" si="116"/>
        <v>0</v>
      </c>
      <c r="BJ1547">
        <f t="shared" si="114"/>
        <v>0</v>
      </c>
      <c r="BK1547">
        <f t="shared" si="115"/>
        <v>0</v>
      </c>
      <c r="BL1547">
        <f t="shared" si="115"/>
        <v>0</v>
      </c>
      <c r="BM1547">
        <f t="shared" si="115"/>
        <v>1</v>
      </c>
      <c r="BN1547">
        <f t="shared" si="115"/>
        <v>0</v>
      </c>
      <c r="BO1547">
        <f t="shared" si="115"/>
        <v>0</v>
      </c>
      <c r="BP1547">
        <f t="shared" si="115"/>
        <v>0</v>
      </c>
    </row>
    <row r="1548" spans="3:68" x14ac:dyDescent="0.2">
      <c r="C1548" s="150" t="str">
        <f>IFERROR(VLOOKUP(TABLA!F1548,BLIOTECAS!$C$1:$E$26,3,FALSE),"")</f>
        <v>Ciencias Sociales</v>
      </c>
      <c r="D1548" s="209">
        <v>43970.546527777777</v>
      </c>
      <c r="E1548" s="209" t="s">
        <v>396</v>
      </c>
      <c r="F1548" t="s">
        <v>92</v>
      </c>
      <c r="G1548" t="s">
        <v>300</v>
      </c>
      <c r="H1548" t="s">
        <v>397</v>
      </c>
      <c r="I1548" t="s">
        <v>306</v>
      </c>
      <c r="J1548" t="s">
        <v>92</v>
      </c>
      <c r="K1548" t="s">
        <v>309</v>
      </c>
      <c r="M1548" t="s">
        <v>1119</v>
      </c>
      <c r="S1548" t="s">
        <v>26</v>
      </c>
      <c r="T1548" t="s">
        <v>270</v>
      </c>
      <c r="U1548">
        <v>2</v>
      </c>
      <c r="V1548">
        <v>1</v>
      </c>
      <c r="W1548">
        <v>1</v>
      </c>
      <c r="X1548">
        <v>1</v>
      </c>
      <c r="Y1548">
        <v>2</v>
      </c>
      <c r="Z1548">
        <v>4</v>
      </c>
      <c r="AA1548">
        <v>4</v>
      </c>
      <c r="AB1548">
        <v>1</v>
      </c>
      <c r="AC1548">
        <v>5</v>
      </c>
      <c r="AD1548">
        <v>5</v>
      </c>
      <c r="AF1548">
        <v>4</v>
      </c>
      <c r="AG1548">
        <v>5</v>
      </c>
      <c r="AH1548">
        <v>5</v>
      </c>
      <c r="AI1548">
        <v>5</v>
      </c>
      <c r="AJ1548">
        <v>5</v>
      </c>
      <c r="AK1548" t="s">
        <v>270</v>
      </c>
      <c r="AL1548">
        <v>5</v>
      </c>
      <c r="AM1548">
        <v>5</v>
      </c>
      <c r="AN1548" t="s">
        <v>414</v>
      </c>
      <c r="AV1548" s="109" t="s">
        <v>26</v>
      </c>
      <c r="AW1548" t="s">
        <v>26</v>
      </c>
      <c r="AY1548">
        <v>5</v>
      </c>
      <c r="AZ1548" s="109">
        <v>5</v>
      </c>
      <c r="BA1548" s="191" t="s">
        <v>311</v>
      </c>
      <c r="BB1548" t="s">
        <v>304</v>
      </c>
      <c r="BC1548" t="s">
        <v>1120</v>
      </c>
      <c r="BD1548">
        <f t="shared" si="113"/>
        <v>1</v>
      </c>
      <c r="BE1548">
        <f t="shared" si="116"/>
        <v>0</v>
      </c>
      <c r="BF1548">
        <f t="shared" si="116"/>
        <v>0</v>
      </c>
      <c r="BG1548">
        <f t="shared" si="116"/>
        <v>0</v>
      </c>
      <c r="BH1548">
        <f t="shared" si="116"/>
        <v>0</v>
      </c>
      <c r="BI1548">
        <f t="shared" si="116"/>
        <v>0</v>
      </c>
      <c r="BJ1548">
        <f t="shared" si="114"/>
        <v>1</v>
      </c>
      <c r="BK1548">
        <f t="shared" si="115"/>
        <v>0</v>
      </c>
      <c r="BL1548">
        <f t="shared" si="115"/>
        <v>1</v>
      </c>
      <c r="BM1548">
        <f t="shared" si="115"/>
        <v>1</v>
      </c>
      <c r="BN1548">
        <f t="shared" si="115"/>
        <v>1</v>
      </c>
      <c r="BO1548">
        <f t="shared" si="115"/>
        <v>0</v>
      </c>
      <c r="BP1548">
        <f t="shared" si="115"/>
        <v>0</v>
      </c>
    </row>
    <row r="1549" spans="3:68" x14ac:dyDescent="0.2">
      <c r="C1549" s="150" t="str">
        <f>IFERROR(VLOOKUP(TABLA!F1549,BLIOTECAS!$C$1:$E$26,3,FALSE),"")</f>
        <v>Humanidades</v>
      </c>
      <c r="D1549" s="209">
        <v>43970.546527777777</v>
      </c>
      <c r="E1549" s="209" t="s">
        <v>396</v>
      </c>
      <c r="F1549" t="s">
        <v>102</v>
      </c>
      <c r="G1549" t="s">
        <v>305</v>
      </c>
      <c r="H1549" t="s">
        <v>305</v>
      </c>
      <c r="I1549" t="s">
        <v>318</v>
      </c>
      <c r="J1549" t="s">
        <v>103</v>
      </c>
      <c r="K1549" t="s">
        <v>310</v>
      </c>
      <c r="L1549" t="s">
        <v>309</v>
      </c>
      <c r="M1549" t="s">
        <v>166</v>
      </c>
      <c r="S1549" t="s">
        <v>26</v>
      </c>
      <c r="T1549" t="s">
        <v>270</v>
      </c>
      <c r="U1549">
        <v>4</v>
      </c>
      <c r="V1549">
        <v>3</v>
      </c>
      <c r="W1549">
        <v>3</v>
      </c>
      <c r="X1549">
        <v>4</v>
      </c>
      <c r="Y1549">
        <v>4</v>
      </c>
      <c r="Z1549">
        <v>4</v>
      </c>
      <c r="AA1549">
        <v>5</v>
      </c>
      <c r="AB1549">
        <v>3</v>
      </c>
      <c r="AC1549">
        <v>3</v>
      </c>
      <c r="AD1549">
        <v>3</v>
      </c>
      <c r="AF1549">
        <v>3</v>
      </c>
      <c r="AG1549">
        <v>4</v>
      </c>
      <c r="AH1549">
        <v>3</v>
      </c>
      <c r="AI1549">
        <v>4</v>
      </c>
      <c r="AJ1549">
        <v>4</v>
      </c>
      <c r="AK1549" t="s">
        <v>26</v>
      </c>
      <c r="AL1549">
        <v>3</v>
      </c>
      <c r="AM1549">
        <v>3</v>
      </c>
      <c r="AN1549" t="s">
        <v>326</v>
      </c>
      <c r="AV1549" s="109" t="s">
        <v>26</v>
      </c>
      <c r="AY1549">
        <v>5</v>
      </c>
      <c r="AZ1549" s="109">
        <v>5</v>
      </c>
      <c r="BA1549" s="191" t="s">
        <v>311</v>
      </c>
      <c r="BB1549" t="s">
        <v>308</v>
      </c>
      <c r="BD1549">
        <f t="shared" si="113"/>
        <v>0</v>
      </c>
      <c r="BE1549">
        <f t="shared" si="116"/>
        <v>0</v>
      </c>
      <c r="BF1549">
        <f t="shared" si="116"/>
        <v>1</v>
      </c>
      <c r="BG1549">
        <f t="shared" si="116"/>
        <v>0</v>
      </c>
      <c r="BH1549">
        <f t="shared" si="116"/>
        <v>0</v>
      </c>
      <c r="BI1549">
        <f t="shared" si="116"/>
        <v>0</v>
      </c>
      <c r="BJ1549">
        <f t="shared" si="114"/>
        <v>0</v>
      </c>
      <c r="BK1549">
        <f t="shared" si="115"/>
        <v>1</v>
      </c>
      <c r="BL1549">
        <f t="shared" si="115"/>
        <v>0</v>
      </c>
      <c r="BM1549">
        <f t="shared" si="115"/>
        <v>1</v>
      </c>
      <c r="BN1549">
        <f t="shared" si="115"/>
        <v>0</v>
      </c>
      <c r="BO1549">
        <f t="shared" si="115"/>
        <v>0</v>
      </c>
      <c r="BP1549">
        <f t="shared" si="115"/>
        <v>0</v>
      </c>
    </row>
    <row r="1550" spans="3:68" x14ac:dyDescent="0.2">
      <c r="C1550" s="150" t="str">
        <f>IFERROR(VLOOKUP(TABLA!F1550,BLIOTECAS!$C$1:$E$26,3,FALSE),"")</f>
        <v>Humanidades</v>
      </c>
      <c r="D1550" s="209">
        <v>43970.546527777777</v>
      </c>
      <c r="E1550" s="209" t="s">
        <v>396</v>
      </c>
      <c r="F1550" t="s">
        <v>89</v>
      </c>
      <c r="G1550" t="s">
        <v>305</v>
      </c>
      <c r="H1550" t="s">
        <v>305</v>
      </c>
      <c r="I1550" t="s">
        <v>353</v>
      </c>
      <c r="J1550" t="s">
        <v>89</v>
      </c>
      <c r="S1550" t="s">
        <v>270</v>
      </c>
      <c r="T1550" t="s">
        <v>270</v>
      </c>
      <c r="U1550">
        <v>4</v>
      </c>
      <c r="V1550">
        <v>2</v>
      </c>
      <c r="W1550">
        <v>5</v>
      </c>
      <c r="X1550">
        <v>1</v>
      </c>
      <c r="Y1550">
        <v>2</v>
      </c>
      <c r="Z1550">
        <v>4</v>
      </c>
      <c r="AA1550">
        <v>1</v>
      </c>
      <c r="AB1550">
        <v>1</v>
      </c>
      <c r="AC1550">
        <v>4</v>
      </c>
      <c r="AD1550">
        <v>5</v>
      </c>
      <c r="AF1550">
        <v>5</v>
      </c>
      <c r="AG1550">
        <v>5</v>
      </c>
      <c r="AH1550">
        <v>3</v>
      </c>
      <c r="AJ1550">
        <v>4</v>
      </c>
      <c r="AK1550" t="s">
        <v>270</v>
      </c>
      <c r="AL1550">
        <v>3</v>
      </c>
      <c r="AN1550" t="s">
        <v>781</v>
      </c>
      <c r="AV1550" s="109" t="s">
        <v>26</v>
      </c>
      <c r="AW1550" t="s">
        <v>26</v>
      </c>
      <c r="AY1550">
        <v>5</v>
      </c>
      <c r="AZ1550" s="109">
        <v>4</v>
      </c>
      <c r="BA1550" s="191" t="s">
        <v>311</v>
      </c>
      <c r="BB1550" t="s">
        <v>308</v>
      </c>
      <c r="BC1550" t="s">
        <v>1121</v>
      </c>
      <c r="BD1550">
        <f t="shared" si="113"/>
        <v>1</v>
      </c>
      <c r="BE1550">
        <f t="shared" si="116"/>
        <v>0</v>
      </c>
      <c r="BF1550">
        <f t="shared" si="116"/>
        <v>0</v>
      </c>
      <c r="BG1550">
        <f t="shared" si="116"/>
        <v>0</v>
      </c>
      <c r="BH1550">
        <f t="shared" si="116"/>
        <v>1</v>
      </c>
      <c r="BI1550">
        <f t="shared" si="116"/>
        <v>0</v>
      </c>
      <c r="BJ1550">
        <f t="shared" si="114"/>
        <v>0</v>
      </c>
      <c r="BK1550">
        <f t="shared" si="115"/>
        <v>0</v>
      </c>
      <c r="BL1550">
        <f t="shared" si="115"/>
        <v>1</v>
      </c>
      <c r="BM1550">
        <f t="shared" si="115"/>
        <v>1</v>
      </c>
      <c r="BN1550">
        <f t="shared" si="115"/>
        <v>0</v>
      </c>
      <c r="BO1550">
        <f t="shared" si="115"/>
        <v>0</v>
      </c>
      <c r="BP1550">
        <f t="shared" si="115"/>
        <v>0</v>
      </c>
    </row>
    <row r="1551" spans="3:68" x14ac:dyDescent="0.2">
      <c r="C1551" s="150" t="str">
        <f>IFERROR(VLOOKUP(TABLA!F1551,BLIOTECAS!$C$1:$E$26,3,FALSE),"")</f>
        <v>Ciencias Experimentales</v>
      </c>
      <c r="D1551" s="209">
        <v>43970.546527777777</v>
      </c>
      <c r="E1551" s="209" t="s">
        <v>396</v>
      </c>
      <c r="F1551" t="s">
        <v>98</v>
      </c>
      <c r="G1551" t="s">
        <v>305</v>
      </c>
      <c r="H1551" t="s">
        <v>300</v>
      </c>
      <c r="I1551" t="s">
        <v>306</v>
      </c>
      <c r="J1551" t="s">
        <v>98</v>
      </c>
      <c r="S1551" t="s">
        <v>270</v>
      </c>
      <c r="T1551" t="s">
        <v>270</v>
      </c>
      <c r="U1551">
        <v>3</v>
      </c>
      <c r="V1551">
        <v>1</v>
      </c>
      <c r="W1551">
        <v>4</v>
      </c>
      <c r="X1551">
        <v>1</v>
      </c>
      <c r="Y1551">
        <v>5</v>
      </c>
      <c r="Z1551">
        <v>2</v>
      </c>
      <c r="AA1551">
        <v>5</v>
      </c>
      <c r="AB1551">
        <v>1</v>
      </c>
      <c r="AC1551">
        <v>4</v>
      </c>
      <c r="AD1551">
        <v>4</v>
      </c>
      <c r="AF1551">
        <v>2</v>
      </c>
      <c r="AG1551">
        <v>5</v>
      </c>
      <c r="AH1551">
        <v>2</v>
      </c>
      <c r="AJ1551">
        <v>4</v>
      </c>
      <c r="AK1551" t="s">
        <v>26</v>
      </c>
      <c r="AL1551">
        <v>3</v>
      </c>
      <c r="AV1551" s="109" t="s">
        <v>26</v>
      </c>
      <c r="AW1551" t="s">
        <v>270</v>
      </c>
      <c r="AX1551" t="s">
        <v>25</v>
      </c>
      <c r="AY1551">
        <v>5</v>
      </c>
      <c r="AZ1551" s="109">
        <v>4</v>
      </c>
      <c r="BA1551" s="191" t="s">
        <v>311</v>
      </c>
      <c r="BB1551" t="s">
        <v>308</v>
      </c>
      <c r="BC1551" t="s">
        <v>1122</v>
      </c>
      <c r="BD1551">
        <f t="shared" si="113"/>
        <v>1</v>
      </c>
      <c r="BE1551">
        <f t="shared" si="116"/>
        <v>0</v>
      </c>
      <c r="BF1551">
        <f t="shared" si="116"/>
        <v>0</v>
      </c>
      <c r="BG1551">
        <f t="shared" si="116"/>
        <v>0</v>
      </c>
      <c r="BH1551">
        <f t="shared" si="116"/>
        <v>0</v>
      </c>
      <c r="BI1551">
        <f t="shared" si="116"/>
        <v>0</v>
      </c>
      <c r="BJ1551">
        <f t="shared" si="114"/>
        <v>0</v>
      </c>
      <c r="BK1551">
        <f t="shared" si="115"/>
        <v>0</v>
      </c>
      <c r="BL1551">
        <f t="shared" si="115"/>
        <v>0</v>
      </c>
      <c r="BM1551">
        <f t="shared" si="115"/>
        <v>0</v>
      </c>
      <c r="BN1551">
        <f t="shared" si="115"/>
        <v>0</v>
      </c>
      <c r="BO1551">
        <f t="shared" si="115"/>
        <v>0</v>
      </c>
      <c r="BP1551">
        <f t="shared" si="115"/>
        <v>0</v>
      </c>
    </row>
    <row r="1552" spans="3:68" x14ac:dyDescent="0.2">
      <c r="C1552" s="150" t="str">
        <f>IFERROR(VLOOKUP(TABLA!F1552,BLIOTECAS!$C$1:$E$26,3,FALSE),"")</f>
        <v>Humanidades</v>
      </c>
      <c r="D1552" s="209">
        <v>43970.546527777777</v>
      </c>
      <c r="E1552" s="209" t="s">
        <v>396</v>
      </c>
      <c r="F1552" t="s">
        <v>100</v>
      </c>
      <c r="G1552" t="s">
        <v>300</v>
      </c>
      <c r="H1552" t="s">
        <v>300</v>
      </c>
      <c r="I1552" t="s">
        <v>306</v>
      </c>
      <c r="J1552" t="s">
        <v>100</v>
      </c>
      <c r="K1552" t="s">
        <v>309</v>
      </c>
      <c r="L1552" t="s">
        <v>309</v>
      </c>
      <c r="S1552" t="s">
        <v>26</v>
      </c>
      <c r="T1552" t="s">
        <v>270</v>
      </c>
      <c r="U1552">
        <v>4</v>
      </c>
      <c r="V1552">
        <v>2</v>
      </c>
      <c r="W1552">
        <v>3</v>
      </c>
      <c r="X1552">
        <v>1</v>
      </c>
      <c r="Y1552">
        <v>4</v>
      </c>
      <c r="Z1552">
        <v>5</v>
      </c>
      <c r="AA1552">
        <v>4</v>
      </c>
      <c r="AB1552">
        <v>3</v>
      </c>
      <c r="AC1552">
        <v>4</v>
      </c>
      <c r="AD1552">
        <v>4</v>
      </c>
      <c r="AF1552">
        <v>3</v>
      </c>
      <c r="AG1552">
        <v>4</v>
      </c>
      <c r="AH1552">
        <v>3</v>
      </c>
      <c r="AI1552">
        <v>3</v>
      </c>
      <c r="AJ1552">
        <v>3</v>
      </c>
      <c r="AK1552" t="s">
        <v>26</v>
      </c>
      <c r="AL1552">
        <v>4</v>
      </c>
      <c r="AM1552">
        <v>2</v>
      </c>
      <c r="AN1552" t="s">
        <v>408</v>
      </c>
      <c r="AV1552" s="109" t="s">
        <v>26</v>
      </c>
      <c r="AW1552" t="s">
        <v>26</v>
      </c>
      <c r="AY1552">
        <v>4</v>
      </c>
      <c r="AZ1552" s="109">
        <v>3</v>
      </c>
      <c r="BA1552" s="191" t="s">
        <v>311</v>
      </c>
      <c r="BB1552" t="s">
        <v>308</v>
      </c>
      <c r="BD1552">
        <f t="shared" si="113"/>
        <v>1</v>
      </c>
      <c r="BE1552">
        <f t="shared" si="116"/>
        <v>0</v>
      </c>
      <c r="BF1552">
        <f t="shared" si="116"/>
        <v>0</v>
      </c>
      <c r="BG1552">
        <f t="shared" si="116"/>
        <v>0</v>
      </c>
      <c r="BH1552">
        <f t="shared" si="116"/>
        <v>0</v>
      </c>
      <c r="BI1552">
        <f t="shared" si="116"/>
        <v>0</v>
      </c>
      <c r="BJ1552">
        <f t="shared" si="114"/>
        <v>1</v>
      </c>
      <c r="BK1552">
        <f t="shared" si="115"/>
        <v>0</v>
      </c>
      <c r="BL1552">
        <f t="shared" si="115"/>
        <v>1</v>
      </c>
      <c r="BM1552">
        <f t="shared" si="115"/>
        <v>1</v>
      </c>
      <c r="BN1552">
        <f t="shared" si="115"/>
        <v>0</v>
      </c>
      <c r="BO1552">
        <f t="shared" si="115"/>
        <v>0</v>
      </c>
      <c r="BP1552">
        <f t="shared" si="115"/>
        <v>0</v>
      </c>
    </row>
    <row r="1553" spans="3:68" x14ac:dyDescent="0.2">
      <c r="C1553" s="150" t="str">
        <f>IFERROR(VLOOKUP(TABLA!F1553,BLIOTECAS!$C$1:$E$26,3,FALSE),"")</f>
        <v>Ciencias de la Salud</v>
      </c>
      <c r="D1553" s="209">
        <v>43970.546527777777</v>
      </c>
      <c r="E1553" s="209" t="s">
        <v>396</v>
      </c>
      <c r="F1553" t="s">
        <v>109</v>
      </c>
      <c r="G1553" t="s">
        <v>301</v>
      </c>
      <c r="H1553" t="s">
        <v>300</v>
      </c>
      <c r="I1553" t="s">
        <v>306</v>
      </c>
      <c r="J1553" t="s">
        <v>109</v>
      </c>
      <c r="K1553" t="s">
        <v>309</v>
      </c>
      <c r="L1553" t="s">
        <v>104</v>
      </c>
      <c r="S1553" t="s">
        <v>26</v>
      </c>
      <c r="T1553" t="s">
        <v>26</v>
      </c>
      <c r="U1553">
        <v>4</v>
      </c>
      <c r="V1553">
        <v>3</v>
      </c>
      <c r="W1553">
        <v>2</v>
      </c>
      <c r="X1553">
        <v>1</v>
      </c>
      <c r="Y1553">
        <v>3</v>
      </c>
      <c r="Z1553">
        <v>3</v>
      </c>
      <c r="AA1553">
        <v>4</v>
      </c>
      <c r="AB1553">
        <v>1</v>
      </c>
      <c r="AC1553">
        <v>5</v>
      </c>
      <c r="AD1553">
        <v>3</v>
      </c>
      <c r="AF1553">
        <v>3</v>
      </c>
      <c r="AG1553">
        <v>5</v>
      </c>
      <c r="AH1553">
        <v>2</v>
      </c>
      <c r="AI1553">
        <v>3</v>
      </c>
      <c r="AJ1553">
        <v>3</v>
      </c>
      <c r="AK1553" t="s">
        <v>26</v>
      </c>
      <c r="AL1553">
        <v>4</v>
      </c>
      <c r="AM1553">
        <v>4</v>
      </c>
      <c r="AN1553" t="s">
        <v>428</v>
      </c>
      <c r="AV1553" s="109" t="s">
        <v>270</v>
      </c>
      <c r="AY1553">
        <v>5</v>
      </c>
      <c r="AZ1553" s="109">
        <v>5</v>
      </c>
      <c r="BA1553" s="191" t="s">
        <v>311</v>
      </c>
      <c r="BB1553" t="s">
        <v>308</v>
      </c>
      <c r="BD1553">
        <f t="shared" si="113"/>
        <v>1</v>
      </c>
      <c r="BE1553">
        <f t="shared" si="116"/>
        <v>0</v>
      </c>
      <c r="BF1553">
        <f t="shared" si="116"/>
        <v>0</v>
      </c>
      <c r="BG1553">
        <f t="shared" si="116"/>
        <v>0</v>
      </c>
      <c r="BH1553">
        <f t="shared" si="116"/>
        <v>0</v>
      </c>
      <c r="BI1553">
        <f t="shared" si="116"/>
        <v>0</v>
      </c>
      <c r="BJ1553">
        <f t="shared" si="114"/>
        <v>0</v>
      </c>
      <c r="BK1553">
        <f t="shared" si="115"/>
        <v>1</v>
      </c>
      <c r="BL1553">
        <f t="shared" si="115"/>
        <v>1</v>
      </c>
      <c r="BM1553">
        <f t="shared" si="115"/>
        <v>1</v>
      </c>
      <c r="BN1553">
        <f t="shared" si="115"/>
        <v>0</v>
      </c>
      <c r="BO1553">
        <f t="shared" si="115"/>
        <v>0</v>
      </c>
      <c r="BP1553">
        <f t="shared" si="115"/>
        <v>0</v>
      </c>
    </row>
    <row r="1554" spans="3:68" x14ac:dyDescent="0.2">
      <c r="C1554" s="150" t="str">
        <f>IFERROR(VLOOKUP(TABLA!F1554,BLIOTECAS!$C$1:$E$26,3,FALSE),"")</f>
        <v>Humanidades</v>
      </c>
      <c r="D1554" s="209">
        <v>43970.546527777777</v>
      </c>
      <c r="E1554" s="209" t="s">
        <v>396</v>
      </c>
      <c r="F1554" t="s">
        <v>100</v>
      </c>
      <c r="G1554" t="s">
        <v>300</v>
      </c>
      <c r="H1554" t="s">
        <v>397</v>
      </c>
      <c r="I1554" t="s">
        <v>1123</v>
      </c>
      <c r="S1554" t="s">
        <v>26</v>
      </c>
      <c r="T1554" t="s">
        <v>270</v>
      </c>
      <c r="U1554">
        <v>2</v>
      </c>
      <c r="V1554">
        <v>3</v>
      </c>
      <c r="W1554">
        <v>3</v>
      </c>
      <c r="X1554">
        <v>2</v>
      </c>
      <c r="Y1554">
        <v>3</v>
      </c>
      <c r="Z1554">
        <v>5</v>
      </c>
      <c r="AA1554">
        <v>5</v>
      </c>
      <c r="AB1554">
        <v>4</v>
      </c>
      <c r="AC1554">
        <v>2</v>
      </c>
      <c r="AD1554">
        <v>3</v>
      </c>
      <c r="AF1554">
        <v>3</v>
      </c>
      <c r="AG1554">
        <v>3</v>
      </c>
      <c r="AH1554">
        <v>3</v>
      </c>
      <c r="AI1554">
        <v>3</v>
      </c>
      <c r="AJ1554">
        <v>3</v>
      </c>
      <c r="AK1554" t="s">
        <v>26</v>
      </c>
      <c r="AL1554">
        <v>4</v>
      </c>
      <c r="AM1554">
        <v>3</v>
      </c>
      <c r="AN1554" t="s">
        <v>408</v>
      </c>
      <c r="AV1554" s="109" t="s">
        <v>26</v>
      </c>
      <c r="AW1554" t="s">
        <v>26</v>
      </c>
      <c r="AY1554">
        <v>2</v>
      </c>
      <c r="BA1554" s="191" t="s">
        <v>311</v>
      </c>
      <c r="BB1554" t="s">
        <v>317</v>
      </c>
      <c r="BD1554">
        <f t="shared" si="113"/>
        <v>0</v>
      </c>
      <c r="BE1554">
        <f t="shared" si="116"/>
        <v>0</v>
      </c>
      <c r="BF1554">
        <f t="shared" si="116"/>
        <v>0</v>
      </c>
      <c r="BG1554">
        <f t="shared" si="116"/>
        <v>0</v>
      </c>
      <c r="BH1554">
        <f t="shared" si="116"/>
        <v>0</v>
      </c>
      <c r="BI1554">
        <f t="shared" si="116"/>
        <v>0</v>
      </c>
      <c r="BJ1554">
        <f t="shared" si="114"/>
        <v>1</v>
      </c>
      <c r="BK1554">
        <f t="shared" si="115"/>
        <v>0</v>
      </c>
      <c r="BL1554">
        <f t="shared" si="115"/>
        <v>1</v>
      </c>
      <c r="BM1554">
        <f t="shared" si="115"/>
        <v>1</v>
      </c>
      <c r="BN1554">
        <f t="shared" si="115"/>
        <v>0</v>
      </c>
      <c r="BO1554">
        <f t="shared" si="115"/>
        <v>0</v>
      </c>
      <c r="BP1554">
        <f t="shared" si="115"/>
        <v>0</v>
      </c>
    </row>
    <row r="1555" spans="3:68" x14ac:dyDescent="0.2">
      <c r="C1555" s="150" t="str">
        <f>IFERROR(VLOOKUP(TABLA!F1555,BLIOTECAS!$C$1:$E$26,3,FALSE),"")</f>
        <v>Humanidades</v>
      </c>
      <c r="D1555" s="209">
        <v>43970.54583333333</v>
      </c>
      <c r="E1555" s="209" t="s">
        <v>396</v>
      </c>
      <c r="F1555" t="s">
        <v>102</v>
      </c>
      <c r="G1555" t="s">
        <v>301</v>
      </c>
      <c r="H1555" t="s">
        <v>301</v>
      </c>
      <c r="I1555" t="s">
        <v>327</v>
      </c>
      <c r="J1555" t="s">
        <v>309</v>
      </c>
      <c r="K1555" t="s">
        <v>310</v>
      </c>
      <c r="L1555" t="s">
        <v>104</v>
      </c>
      <c r="M1555" t="s">
        <v>1124</v>
      </c>
      <c r="S1555" t="s">
        <v>270</v>
      </c>
      <c r="T1555" t="s">
        <v>270</v>
      </c>
      <c r="U1555">
        <v>4</v>
      </c>
      <c r="V1555">
        <v>1</v>
      </c>
      <c r="W1555">
        <v>1</v>
      </c>
      <c r="X1555">
        <v>4</v>
      </c>
      <c r="Y1555">
        <v>4</v>
      </c>
      <c r="Z1555">
        <v>3</v>
      </c>
      <c r="AA1555">
        <v>3</v>
      </c>
      <c r="AB1555">
        <v>3</v>
      </c>
      <c r="AC1555">
        <v>2</v>
      </c>
      <c r="AD1555">
        <v>4</v>
      </c>
      <c r="AF1555">
        <v>4</v>
      </c>
      <c r="AG1555">
        <v>4</v>
      </c>
      <c r="AH1555">
        <v>4</v>
      </c>
      <c r="AI1555">
        <v>3</v>
      </c>
      <c r="AJ1555">
        <v>4</v>
      </c>
      <c r="AK1555" t="s">
        <v>270</v>
      </c>
      <c r="AL1555">
        <v>4</v>
      </c>
      <c r="AM1555">
        <v>4</v>
      </c>
      <c r="AN1555" t="s">
        <v>409</v>
      </c>
      <c r="AV1555" s="109" t="s">
        <v>270</v>
      </c>
      <c r="AW1555" t="s">
        <v>26</v>
      </c>
      <c r="AY1555">
        <v>4</v>
      </c>
      <c r="AZ1555" s="109">
        <v>4</v>
      </c>
      <c r="BA1555" s="191" t="s">
        <v>303</v>
      </c>
      <c r="BB1555" t="s">
        <v>308</v>
      </c>
      <c r="BD1555">
        <f t="shared" si="113"/>
        <v>1</v>
      </c>
      <c r="BE1555">
        <f t="shared" si="116"/>
        <v>0</v>
      </c>
      <c r="BF1555">
        <f t="shared" si="116"/>
        <v>1</v>
      </c>
      <c r="BG1555">
        <f t="shared" si="116"/>
        <v>0</v>
      </c>
      <c r="BH1555">
        <f t="shared" si="116"/>
        <v>0</v>
      </c>
      <c r="BI1555">
        <f t="shared" si="116"/>
        <v>0</v>
      </c>
      <c r="BJ1555">
        <f t="shared" si="114"/>
        <v>0</v>
      </c>
      <c r="BK1555">
        <f t="shared" si="115"/>
        <v>1</v>
      </c>
      <c r="BL1555">
        <f t="shared" si="115"/>
        <v>1</v>
      </c>
      <c r="BM1555">
        <f t="shared" si="115"/>
        <v>0</v>
      </c>
      <c r="BN1555">
        <f t="shared" si="115"/>
        <v>0</v>
      </c>
      <c r="BO1555">
        <f t="shared" si="115"/>
        <v>0</v>
      </c>
      <c r="BP1555">
        <f t="shared" si="115"/>
        <v>0</v>
      </c>
    </row>
    <row r="1556" spans="3:68" x14ac:dyDescent="0.2">
      <c r="C1556" s="150" t="str">
        <f>IFERROR(VLOOKUP(TABLA!F1556,BLIOTECAS!$C$1:$E$26,3,FALSE),"")</f>
        <v>Humanidades</v>
      </c>
      <c r="D1556" s="209">
        <v>43970.54583333333</v>
      </c>
      <c r="E1556" s="209" t="s">
        <v>396</v>
      </c>
      <c r="F1556" t="s">
        <v>104</v>
      </c>
      <c r="G1556" t="s">
        <v>305</v>
      </c>
      <c r="H1556" t="s">
        <v>301</v>
      </c>
      <c r="I1556" t="s">
        <v>1125</v>
      </c>
      <c r="J1556" t="s">
        <v>104</v>
      </c>
      <c r="K1556" t="s">
        <v>309</v>
      </c>
      <c r="L1556" t="s">
        <v>310</v>
      </c>
      <c r="S1556" t="s">
        <v>270</v>
      </c>
      <c r="T1556" t="s">
        <v>270</v>
      </c>
      <c r="U1556">
        <v>5</v>
      </c>
      <c r="V1556">
        <v>2</v>
      </c>
      <c r="W1556">
        <v>4</v>
      </c>
      <c r="X1556">
        <v>2</v>
      </c>
      <c r="Y1556">
        <v>4</v>
      </c>
      <c r="Z1556">
        <v>4</v>
      </c>
      <c r="AA1556">
        <v>2</v>
      </c>
      <c r="AB1556">
        <v>2</v>
      </c>
      <c r="AC1556">
        <v>4</v>
      </c>
      <c r="AD1556">
        <v>4</v>
      </c>
      <c r="AF1556">
        <v>2</v>
      </c>
      <c r="AG1556">
        <v>4</v>
      </c>
      <c r="AH1556">
        <v>5</v>
      </c>
      <c r="AI1556">
        <v>4</v>
      </c>
      <c r="AJ1556">
        <v>2</v>
      </c>
      <c r="AK1556" t="s">
        <v>270</v>
      </c>
      <c r="AL1556">
        <v>3</v>
      </c>
      <c r="AM1556">
        <v>4</v>
      </c>
      <c r="AN1556" t="s">
        <v>307</v>
      </c>
      <c r="AV1556" s="109" t="s">
        <v>270</v>
      </c>
      <c r="AW1556" t="s">
        <v>26</v>
      </c>
      <c r="AY1556">
        <v>4</v>
      </c>
      <c r="AZ1556" s="109">
        <v>5</v>
      </c>
      <c r="BA1556" s="191" t="s">
        <v>311</v>
      </c>
      <c r="BC1556" t="s">
        <v>1126</v>
      </c>
      <c r="BD1556">
        <f t="shared" si="113"/>
        <v>0</v>
      </c>
      <c r="BE1556">
        <f t="shared" si="116"/>
        <v>0</v>
      </c>
      <c r="BF1556">
        <f t="shared" si="116"/>
        <v>0</v>
      </c>
      <c r="BG1556">
        <f t="shared" si="116"/>
        <v>0</v>
      </c>
      <c r="BH1556">
        <f t="shared" si="116"/>
        <v>0</v>
      </c>
      <c r="BI1556">
        <f t="shared" si="116"/>
        <v>0</v>
      </c>
      <c r="BJ1556">
        <f t="shared" si="114"/>
        <v>0</v>
      </c>
      <c r="BK1556">
        <f t="shared" si="115"/>
        <v>0</v>
      </c>
      <c r="BL1556">
        <f t="shared" si="115"/>
        <v>0</v>
      </c>
      <c r="BM1556">
        <f t="shared" si="115"/>
        <v>0</v>
      </c>
      <c r="BN1556">
        <f t="shared" si="115"/>
        <v>0</v>
      </c>
      <c r="BO1556">
        <f t="shared" si="115"/>
        <v>1</v>
      </c>
      <c r="BP1556">
        <f t="shared" si="115"/>
        <v>0</v>
      </c>
    </row>
    <row r="1557" spans="3:68" x14ac:dyDescent="0.2">
      <c r="C1557" s="150" t="str">
        <f>IFERROR(VLOOKUP(TABLA!F1557,BLIOTECAS!$C$1:$E$26,3,FALSE),"")</f>
        <v>Humanidades</v>
      </c>
      <c r="D1557" s="209">
        <v>43970.54583333333</v>
      </c>
      <c r="E1557" s="209" t="s">
        <v>396</v>
      </c>
      <c r="F1557" t="s">
        <v>103</v>
      </c>
      <c r="G1557" t="s">
        <v>300</v>
      </c>
      <c r="H1557" t="s">
        <v>305</v>
      </c>
      <c r="I1557" t="s">
        <v>306</v>
      </c>
      <c r="J1557" t="s">
        <v>103</v>
      </c>
      <c r="K1557" t="s">
        <v>309</v>
      </c>
      <c r="S1557" t="s">
        <v>270</v>
      </c>
      <c r="T1557" t="s">
        <v>270</v>
      </c>
      <c r="U1557">
        <v>3</v>
      </c>
      <c r="V1557">
        <v>1</v>
      </c>
      <c r="W1557">
        <v>4</v>
      </c>
      <c r="X1557">
        <v>4</v>
      </c>
      <c r="Y1557">
        <v>5</v>
      </c>
      <c r="Z1557">
        <v>5</v>
      </c>
      <c r="AA1557">
        <v>5</v>
      </c>
      <c r="AB1557">
        <v>4</v>
      </c>
      <c r="AC1557">
        <v>2</v>
      </c>
      <c r="AD1557">
        <v>4</v>
      </c>
      <c r="AF1557">
        <v>4</v>
      </c>
      <c r="AG1557">
        <v>4</v>
      </c>
      <c r="AH1557">
        <v>4</v>
      </c>
      <c r="AI1557">
        <v>3</v>
      </c>
      <c r="AJ1557">
        <v>3</v>
      </c>
      <c r="AK1557" t="s">
        <v>270</v>
      </c>
      <c r="AL1557">
        <v>3</v>
      </c>
      <c r="AM1557">
        <v>2</v>
      </c>
      <c r="AV1557" s="109" t="s">
        <v>26</v>
      </c>
      <c r="AW1557" t="s">
        <v>26</v>
      </c>
      <c r="AY1557">
        <v>5</v>
      </c>
      <c r="AZ1557" s="109">
        <v>5</v>
      </c>
      <c r="BA1557" s="191" t="s">
        <v>311</v>
      </c>
      <c r="BB1557" t="s">
        <v>333</v>
      </c>
      <c r="BC1557" t="s">
        <v>1127</v>
      </c>
      <c r="BD1557">
        <f t="shared" si="113"/>
        <v>1</v>
      </c>
      <c r="BE1557">
        <f t="shared" si="116"/>
        <v>0</v>
      </c>
      <c r="BF1557">
        <f t="shared" si="116"/>
        <v>0</v>
      </c>
      <c r="BG1557">
        <f t="shared" si="116"/>
        <v>0</v>
      </c>
      <c r="BH1557">
        <f t="shared" si="116"/>
        <v>0</v>
      </c>
      <c r="BI1557">
        <f t="shared" si="116"/>
        <v>0</v>
      </c>
      <c r="BJ1557">
        <f t="shared" si="114"/>
        <v>0</v>
      </c>
      <c r="BK1557">
        <f t="shared" si="115"/>
        <v>0</v>
      </c>
      <c r="BL1557">
        <f t="shared" si="115"/>
        <v>0</v>
      </c>
      <c r="BM1557">
        <f t="shared" si="115"/>
        <v>0</v>
      </c>
      <c r="BN1557">
        <f t="shared" si="115"/>
        <v>0</v>
      </c>
      <c r="BO1557">
        <f t="shared" si="115"/>
        <v>0</v>
      </c>
      <c r="BP1557">
        <f t="shared" si="115"/>
        <v>0</v>
      </c>
    </row>
    <row r="1558" spans="3:68" x14ac:dyDescent="0.2">
      <c r="C1558" s="150" t="str">
        <f>IFERROR(VLOOKUP(TABLA!F1558,BLIOTECAS!$C$1:$E$26,3,FALSE),"")</f>
        <v>Humanidades</v>
      </c>
      <c r="D1558" s="209">
        <v>43970.54583333333</v>
      </c>
      <c r="E1558" s="209" t="s">
        <v>396</v>
      </c>
      <c r="F1558" t="s">
        <v>100</v>
      </c>
      <c r="G1558" t="s">
        <v>305</v>
      </c>
      <c r="H1558" t="s">
        <v>300</v>
      </c>
      <c r="I1558" t="s">
        <v>306</v>
      </c>
      <c r="J1558" t="s">
        <v>100</v>
      </c>
      <c r="M1558" t="s">
        <v>323</v>
      </c>
      <c r="S1558" t="s">
        <v>270</v>
      </c>
      <c r="T1558" t="s">
        <v>270</v>
      </c>
      <c r="U1558">
        <v>5</v>
      </c>
      <c r="V1558">
        <v>1</v>
      </c>
      <c r="W1558">
        <v>1</v>
      </c>
      <c r="X1558">
        <v>1</v>
      </c>
      <c r="Y1558">
        <v>4</v>
      </c>
      <c r="Z1558">
        <v>5</v>
      </c>
      <c r="AA1558">
        <v>1</v>
      </c>
      <c r="AB1558">
        <v>1</v>
      </c>
      <c r="AC1558">
        <v>5</v>
      </c>
      <c r="AD1558">
        <v>5</v>
      </c>
      <c r="AF1558">
        <v>5</v>
      </c>
      <c r="AG1558">
        <v>5</v>
      </c>
      <c r="AH1558">
        <v>5</v>
      </c>
      <c r="AI1558">
        <v>5</v>
      </c>
      <c r="AJ1558">
        <v>5</v>
      </c>
      <c r="AK1558" t="s">
        <v>26</v>
      </c>
      <c r="AL1558">
        <v>3</v>
      </c>
      <c r="AM1558">
        <v>1</v>
      </c>
      <c r="AN1558" t="s">
        <v>354</v>
      </c>
      <c r="AV1558" s="109" t="s">
        <v>26</v>
      </c>
      <c r="AW1558" t="s">
        <v>26</v>
      </c>
      <c r="AY1558">
        <v>5</v>
      </c>
      <c r="AZ1558" s="109">
        <v>5</v>
      </c>
      <c r="BA1558" s="191" t="s">
        <v>303</v>
      </c>
      <c r="BB1558" t="s">
        <v>304</v>
      </c>
      <c r="BD1558">
        <f t="shared" si="113"/>
        <v>1</v>
      </c>
      <c r="BE1558">
        <f t="shared" si="116"/>
        <v>0</v>
      </c>
      <c r="BF1558">
        <f t="shared" si="116"/>
        <v>0</v>
      </c>
      <c r="BG1558">
        <f t="shared" si="116"/>
        <v>0</v>
      </c>
      <c r="BH1558">
        <f t="shared" si="116"/>
        <v>0</v>
      </c>
      <c r="BI1558">
        <f t="shared" si="116"/>
        <v>0</v>
      </c>
      <c r="BJ1558">
        <f t="shared" si="114"/>
        <v>1</v>
      </c>
      <c r="BK1558">
        <f t="shared" si="115"/>
        <v>0</v>
      </c>
      <c r="BL1558">
        <f t="shared" si="115"/>
        <v>0</v>
      </c>
      <c r="BM1558">
        <f t="shared" si="115"/>
        <v>1</v>
      </c>
      <c r="BN1558">
        <f t="shared" si="115"/>
        <v>0</v>
      </c>
      <c r="BO1558">
        <f t="shared" si="115"/>
        <v>0</v>
      </c>
      <c r="BP1558">
        <f t="shared" si="115"/>
        <v>0</v>
      </c>
    </row>
    <row r="1559" spans="3:68" x14ac:dyDescent="0.2">
      <c r="C1559" s="150" t="str">
        <f>IFERROR(VLOOKUP(TABLA!F1559,BLIOTECAS!$C$1:$E$26,3,FALSE),"")</f>
        <v>Ciencias de la Salud</v>
      </c>
      <c r="D1559" s="209">
        <v>43970.54583333333</v>
      </c>
      <c r="E1559" s="209" t="s">
        <v>401</v>
      </c>
      <c r="F1559" t="s">
        <v>107</v>
      </c>
      <c r="G1559" t="s">
        <v>305</v>
      </c>
      <c r="H1559" t="s">
        <v>300</v>
      </c>
      <c r="I1559" t="s">
        <v>315</v>
      </c>
      <c r="J1559" t="s">
        <v>107</v>
      </c>
      <c r="K1559" t="s">
        <v>309</v>
      </c>
      <c r="L1559" t="s">
        <v>105</v>
      </c>
      <c r="S1559" t="s">
        <v>26</v>
      </c>
      <c r="T1559" t="s">
        <v>26</v>
      </c>
      <c r="U1559">
        <v>3</v>
      </c>
      <c r="V1559">
        <v>3</v>
      </c>
      <c r="W1559">
        <v>3</v>
      </c>
      <c r="X1559">
        <v>3</v>
      </c>
      <c r="Y1559">
        <v>4</v>
      </c>
      <c r="Z1559">
        <v>5</v>
      </c>
      <c r="AA1559">
        <v>2</v>
      </c>
      <c r="AB1559">
        <v>3</v>
      </c>
      <c r="AC1559">
        <v>4</v>
      </c>
      <c r="AD1559">
        <v>4</v>
      </c>
      <c r="AF1559">
        <v>4</v>
      </c>
      <c r="AG1559">
        <v>4</v>
      </c>
      <c r="AH1559">
        <v>4</v>
      </c>
      <c r="AI1559">
        <v>4</v>
      </c>
      <c r="AK1559" t="s">
        <v>26</v>
      </c>
      <c r="AL1559">
        <v>4</v>
      </c>
      <c r="AM1559">
        <v>3</v>
      </c>
      <c r="AN1559" t="s">
        <v>334</v>
      </c>
      <c r="AV1559" s="109" t="s">
        <v>270</v>
      </c>
      <c r="AW1559" t="s">
        <v>270</v>
      </c>
      <c r="AX1559" t="s">
        <v>313</v>
      </c>
      <c r="AY1559">
        <v>4</v>
      </c>
      <c r="AZ1559" s="109">
        <v>5</v>
      </c>
      <c r="BA1559" s="191" t="s">
        <v>311</v>
      </c>
      <c r="BB1559" t="s">
        <v>308</v>
      </c>
      <c r="BD1559">
        <f t="shared" si="113"/>
        <v>0</v>
      </c>
      <c r="BE1559">
        <f t="shared" si="116"/>
        <v>1</v>
      </c>
      <c r="BF1559">
        <f t="shared" si="116"/>
        <v>0</v>
      </c>
      <c r="BG1559">
        <f t="shared" si="116"/>
        <v>0</v>
      </c>
      <c r="BH1559">
        <f t="shared" si="116"/>
        <v>0</v>
      </c>
      <c r="BI1559">
        <f t="shared" si="116"/>
        <v>0</v>
      </c>
      <c r="BJ1559">
        <f t="shared" si="114"/>
        <v>0</v>
      </c>
      <c r="BK1559">
        <f t="shared" si="115"/>
        <v>1</v>
      </c>
      <c r="BL1559">
        <f t="shared" si="115"/>
        <v>0</v>
      </c>
      <c r="BM1559">
        <f t="shared" si="115"/>
        <v>0</v>
      </c>
      <c r="BN1559">
        <f t="shared" si="115"/>
        <v>0</v>
      </c>
      <c r="BO1559">
        <f t="shared" si="115"/>
        <v>0</v>
      </c>
      <c r="BP1559">
        <f t="shared" si="115"/>
        <v>0</v>
      </c>
    </row>
    <row r="1560" spans="3:68" x14ac:dyDescent="0.2">
      <c r="C1560" s="150" t="str">
        <f>IFERROR(VLOOKUP(TABLA!F1560,BLIOTECAS!$C$1:$E$26,3,FALSE),"")</f>
        <v>Humanidades</v>
      </c>
      <c r="D1560" s="209">
        <v>43970.54583333333</v>
      </c>
      <c r="E1560" s="209" t="s">
        <v>396</v>
      </c>
      <c r="F1560" t="s">
        <v>102</v>
      </c>
      <c r="G1560" t="s">
        <v>305</v>
      </c>
      <c r="H1560" t="s">
        <v>301</v>
      </c>
      <c r="I1560" t="s">
        <v>315</v>
      </c>
      <c r="J1560" t="s">
        <v>309</v>
      </c>
      <c r="K1560" t="s">
        <v>310</v>
      </c>
      <c r="L1560" t="s">
        <v>104</v>
      </c>
      <c r="M1560" t="s">
        <v>268</v>
      </c>
      <c r="S1560" t="s">
        <v>270</v>
      </c>
      <c r="T1560" t="s">
        <v>270</v>
      </c>
      <c r="U1560">
        <v>5</v>
      </c>
      <c r="V1560">
        <v>1</v>
      </c>
      <c r="W1560">
        <v>4</v>
      </c>
      <c r="X1560">
        <v>2</v>
      </c>
      <c r="Y1560">
        <v>5</v>
      </c>
      <c r="Z1560">
        <v>5</v>
      </c>
      <c r="AA1560">
        <v>5</v>
      </c>
      <c r="AB1560">
        <v>3</v>
      </c>
      <c r="AC1560">
        <v>3</v>
      </c>
      <c r="AD1560">
        <v>3</v>
      </c>
      <c r="AF1560">
        <v>3</v>
      </c>
      <c r="AH1560">
        <v>4</v>
      </c>
      <c r="AK1560" t="s">
        <v>270</v>
      </c>
      <c r="AL1560">
        <v>4</v>
      </c>
      <c r="AM1560">
        <v>4</v>
      </c>
      <c r="AN1560" t="s">
        <v>408</v>
      </c>
      <c r="AV1560" s="109" t="s">
        <v>270</v>
      </c>
      <c r="AW1560" t="s">
        <v>270</v>
      </c>
      <c r="AX1560" t="s">
        <v>313</v>
      </c>
      <c r="AY1560">
        <v>3</v>
      </c>
      <c r="AZ1560" s="109">
        <v>3</v>
      </c>
      <c r="BA1560" s="191" t="s">
        <v>311</v>
      </c>
      <c r="BB1560" t="s">
        <v>308</v>
      </c>
      <c r="BD1560">
        <f t="shared" si="113"/>
        <v>0</v>
      </c>
      <c r="BE1560">
        <f t="shared" si="116"/>
        <v>1</v>
      </c>
      <c r="BF1560">
        <f t="shared" si="116"/>
        <v>0</v>
      </c>
      <c r="BG1560">
        <f t="shared" si="116"/>
        <v>0</v>
      </c>
      <c r="BH1560">
        <f t="shared" si="116"/>
        <v>0</v>
      </c>
      <c r="BI1560">
        <f t="shared" si="116"/>
        <v>0</v>
      </c>
      <c r="BJ1560">
        <f t="shared" si="114"/>
        <v>1</v>
      </c>
      <c r="BK1560">
        <f t="shared" si="115"/>
        <v>0</v>
      </c>
      <c r="BL1560">
        <f t="shared" si="115"/>
        <v>1</v>
      </c>
      <c r="BM1560">
        <f t="shared" si="115"/>
        <v>1</v>
      </c>
      <c r="BN1560">
        <f t="shared" si="115"/>
        <v>0</v>
      </c>
      <c r="BO1560">
        <f t="shared" si="115"/>
        <v>0</v>
      </c>
      <c r="BP1560">
        <f t="shared" si="115"/>
        <v>0</v>
      </c>
    </row>
    <row r="1561" spans="3:68" x14ac:dyDescent="0.2">
      <c r="C1561" s="150" t="str">
        <f>IFERROR(VLOOKUP(TABLA!F1561,BLIOTECAS!$C$1:$E$26,3,FALSE),"")</f>
        <v/>
      </c>
      <c r="D1561" s="209">
        <v>43970.54583333333</v>
      </c>
      <c r="E1561" s="209" t="s">
        <v>396</v>
      </c>
      <c r="G1561" t="s">
        <v>300</v>
      </c>
      <c r="H1561" t="s">
        <v>305</v>
      </c>
      <c r="I1561" t="s">
        <v>327</v>
      </c>
      <c r="J1561" t="s">
        <v>309</v>
      </c>
      <c r="K1561" t="s">
        <v>92</v>
      </c>
      <c r="L1561" t="s">
        <v>100</v>
      </c>
      <c r="S1561" t="s">
        <v>26</v>
      </c>
      <c r="T1561" t="s">
        <v>26</v>
      </c>
      <c r="U1561">
        <v>5</v>
      </c>
      <c r="V1561">
        <v>2</v>
      </c>
      <c r="W1561">
        <v>4</v>
      </c>
      <c r="X1561">
        <v>5</v>
      </c>
      <c r="Y1561">
        <v>5</v>
      </c>
      <c r="Z1561">
        <v>4</v>
      </c>
      <c r="AA1561">
        <v>5</v>
      </c>
      <c r="AB1561">
        <v>3</v>
      </c>
      <c r="AC1561">
        <v>5</v>
      </c>
      <c r="AD1561">
        <v>5</v>
      </c>
      <c r="AF1561">
        <v>5</v>
      </c>
      <c r="AG1561">
        <v>4</v>
      </c>
      <c r="AH1561">
        <v>4</v>
      </c>
      <c r="AI1561">
        <v>3</v>
      </c>
      <c r="AJ1561">
        <v>4</v>
      </c>
      <c r="AK1561" t="s">
        <v>26</v>
      </c>
      <c r="AL1561">
        <v>5</v>
      </c>
      <c r="AM1561">
        <v>4</v>
      </c>
      <c r="AN1561" t="s">
        <v>428</v>
      </c>
      <c r="AV1561" s="109" t="s">
        <v>26</v>
      </c>
      <c r="AW1561" t="s">
        <v>26</v>
      </c>
      <c r="AY1561">
        <v>5</v>
      </c>
      <c r="AZ1561" s="109">
        <v>4</v>
      </c>
      <c r="BA1561" s="191" t="s">
        <v>311</v>
      </c>
      <c r="BB1561" t="s">
        <v>304</v>
      </c>
      <c r="BD1561">
        <f t="shared" si="113"/>
        <v>1</v>
      </c>
      <c r="BE1561">
        <f t="shared" si="116"/>
        <v>0</v>
      </c>
      <c r="BF1561">
        <f t="shared" si="116"/>
        <v>1</v>
      </c>
      <c r="BG1561">
        <f t="shared" si="116"/>
        <v>0</v>
      </c>
      <c r="BH1561">
        <f t="shared" si="116"/>
        <v>0</v>
      </c>
      <c r="BI1561">
        <f t="shared" si="116"/>
        <v>0</v>
      </c>
      <c r="BJ1561">
        <f t="shared" si="114"/>
        <v>0</v>
      </c>
      <c r="BK1561">
        <f t="shared" si="115"/>
        <v>1</v>
      </c>
      <c r="BL1561">
        <f t="shared" si="115"/>
        <v>1</v>
      </c>
      <c r="BM1561">
        <f t="shared" si="115"/>
        <v>1</v>
      </c>
      <c r="BN1561">
        <f t="shared" si="115"/>
        <v>0</v>
      </c>
      <c r="BO1561">
        <f t="shared" si="115"/>
        <v>0</v>
      </c>
      <c r="BP1561">
        <f t="shared" si="115"/>
        <v>0</v>
      </c>
    </row>
    <row r="1562" spans="3:68" x14ac:dyDescent="0.2">
      <c r="C1562" s="150" t="str">
        <f>IFERROR(VLOOKUP(TABLA!F1562,BLIOTECAS!$C$1:$E$26,3,FALSE),"")</f>
        <v>Ciencias Experimentales</v>
      </c>
      <c r="D1562" s="209">
        <v>43970.54583333333</v>
      </c>
      <c r="E1562" s="209" t="s">
        <v>396</v>
      </c>
      <c r="F1562" t="s">
        <v>105</v>
      </c>
      <c r="G1562" t="s">
        <v>305</v>
      </c>
      <c r="H1562" t="s">
        <v>300</v>
      </c>
      <c r="I1562" t="s">
        <v>306</v>
      </c>
      <c r="J1562" t="s">
        <v>105</v>
      </c>
      <c r="S1562" t="s">
        <v>270</v>
      </c>
      <c r="T1562" t="s">
        <v>270</v>
      </c>
      <c r="U1562">
        <v>2</v>
      </c>
      <c r="V1562">
        <v>1</v>
      </c>
      <c r="W1562">
        <v>1</v>
      </c>
      <c r="X1562">
        <v>1</v>
      </c>
      <c r="Y1562">
        <v>4</v>
      </c>
      <c r="Z1562">
        <v>1</v>
      </c>
      <c r="AA1562">
        <v>1</v>
      </c>
      <c r="AB1562">
        <v>1</v>
      </c>
      <c r="AC1562">
        <v>4</v>
      </c>
      <c r="AD1562">
        <v>4</v>
      </c>
      <c r="AF1562">
        <v>4</v>
      </c>
      <c r="AG1562">
        <v>4</v>
      </c>
      <c r="AH1562">
        <v>4</v>
      </c>
      <c r="AI1562">
        <v>4</v>
      </c>
      <c r="AJ1562">
        <v>5</v>
      </c>
      <c r="AK1562" t="s">
        <v>270</v>
      </c>
      <c r="AL1562">
        <v>4</v>
      </c>
      <c r="AM1562">
        <v>5</v>
      </c>
      <c r="AN1562" t="s">
        <v>408</v>
      </c>
      <c r="AV1562" s="109" t="s">
        <v>270</v>
      </c>
      <c r="AW1562" t="s">
        <v>270</v>
      </c>
      <c r="AX1562" t="s">
        <v>313</v>
      </c>
      <c r="AY1562">
        <v>4</v>
      </c>
      <c r="AZ1562" s="109">
        <v>4</v>
      </c>
      <c r="BA1562" s="191" t="s">
        <v>311</v>
      </c>
      <c r="BD1562">
        <f t="shared" si="113"/>
        <v>1</v>
      </c>
      <c r="BE1562">
        <f t="shared" si="116"/>
        <v>0</v>
      </c>
      <c r="BF1562">
        <f t="shared" si="116"/>
        <v>0</v>
      </c>
      <c r="BG1562">
        <f t="shared" si="116"/>
        <v>0</v>
      </c>
      <c r="BH1562">
        <f t="shared" si="116"/>
        <v>0</v>
      </c>
      <c r="BI1562">
        <f t="shared" si="116"/>
        <v>0</v>
      </c>
      <c r="BJ1562">
        <f t="shared" si="114"/>
        <v>1</v>
      </c>
      <c r="BK1562">
        <f t="shared" si="115"/>
        <v>0</v>
      </c>
      <c r="BL1562">
        <f t="shared" si="115"/>
        <v>1</v>
      </c>
      <c r="BM1562">
        <f t="shared" si="115"/>
        <v>1</v>
      </c>
      <c r="BN1562">
        <f t="shared" si="115"/>
        <v>0</v>
      </c>
      <c r="BO1562">
        <f t="shared" si="115"/>
        <v>0</v>
      </c>
      <c r="BP1562">
        <f t="shared" si="115"/>
        <v>0</v>
      </c>
    </row>
    <row r="1563" spans="3:68" x14ac:dyDescent="0.2">
      <c r="C1563" s="150" t="str">
        <f>IFERROR(VLOOKUP(TABLA!F1563,BLIOTECAS!$C$1:$E$26,3,FALSE),"")</f>
        <v>Ciencias Experimentales</v>
      </c>
      <c r="D1563" s="209">
        <v>43970.54583333333</v>
      </c>
      <c r="E1563" s="209" t="s">
        <v>396</v>
      </c>
      <c r="F1563" t="s">
        <v>95</v>
      </c>
      <c r="G1563" t="s">
        <v>305</v>
      </c>
      <c r="H1563" t="s">
        <v>305</v>
      </c>
      <c r="I1563" t="s">
        <v>306</v>
      </c>
      <c r="J1563" t="s">
        <v>95</v>
      </c>
      <c r="K1563" t="s">
        <v>309</v>
      </c>
      <c r="L1563" t="s">
        <v>90</v>
      </c>
      <c r="S1563" t="s">
        <v>270</v>
      </c>
      <c r="T1563" t="s">
        <v>270</v>
      </c>
      <c r="U1563">
        <v>4</v>
      </c>
      <c r="V1563">
        <v>5</v>
      </c>
      <c r="W1563">
        <v>3</v>
      </c>
      <c r="X1563">
        <v>2</v>
      </c>
      <c r="Y1563">
        <v>5</v>
      </c>
      <c r="Z1563">
        <v>5</v>
      </c>
      <c r="AA1563">
        <v>4</v>
      </c>
      <c r="AB1563">
        <v>1</v>
      </c>
      <c r="AC1563">
        <v>4</v>
      </c>
      <c r="AD1563">
        <v>5</v>
      </c>
      <c r="AF1563">
        <v>3</v>
      </c>
      <c r="AG1563">
        <v>5</v>
      </c>
      <c r="AH1563">
        <v>3</v>
      </c>
      <c r="AI1563">
        <v>4</v>
      </c>
      <c r="AJ1563">
        <v>4</v>
      </c>
      <c r="AK1563" t="s">
        <v>26</v>
      </c>
      <c r="AL1563">
        <v>5</v>
      </c>
      <c r="AM1563">
        <v>3</v>
      </c>
      <c r="AN1563" t="s">
        <v>405</v>
      </c>
      <c r="AV1563" s="109" t="s">
        <v>270</v>
      </c>
      <c r="AW1563" t="s">
        <v>26</v>
      </c>
      <c r="AY1563">
        <v>5</v>
      </c>
      <c r="AZ1563" s="109">
        <v>4</v>
      </c>
      <c r="BA1563" s="191" t="s">
        <v>311</v>
      </c>
      <c r="BB1563" t="s">
        <v>317</v>
      </c>
      <c r="BD1563">
        <f t="shared" si="113"/>
        <v>1</v>
      </c>
      <c r="BE1563">
        <f t="shared" si="116"/>
        <v>0</v>
      </c>
      <c r="BF1563">
        <f t="shared" si="116"/>
        <v>0</v>
      </c>
      <c r="BG1563">
        <f t="shared" si="116"/>
        <v>0</v>
      </c>
      <c r="BH1563">
        <f t="shared" si="116"/>
        <v>0</v>
      </c>
      <c r="BI1563">
        <f t="shared" si="116"/>
        <v>0</v>
      </c>
      <c r="BJ1563">
        <f t="shared" si="114"/>
        <v>1</v>
      </c>
      <c r="BK1563">
        <f t="shared" si="115"/>
        <v>1</v>
      </c>
      <c r="BL1563">
        <f t="shared" si="115"/>
        <v>1</v>
      </c>
      <c r="BM1563">
        <f t="shared" si="115"/>
        <v>1</v>
      </c>
      <c r="BN1563">
        <f t="shared" si="115"/>
        <v>0</v>
      </c>
      <c r="BO1563">
        <f t="shared" si="115"/>
        <v>0</v>
      </c>
      <c r="BP1563">
        <f t="shared" si="115"/>
        <v>0</v>
      </c>
    </row>
    <row r="1564" spans="3:68" x14ac:dyDescent="0.2">
      <c r="C1564" s="150" t="str">
        <f>IFERROR(VLOOKUP(TABLA!F1564,BLIOTECAS!$C$1:$E$26,3,FALSE),"")</f>
        <v>Ciencias de la Salud</v>
      </c>
      <c r="D1564" s="209">
        <v>43970.54583333333</v>
      </c>
      <c r="E1564" s="209" t="s">
        <v>407</v>
      </c>
      <c r="F1564" t="s">
        <v>108</v>
      </c>
      <c r="G1564" t="s">
        <v>301</v>
      </c>
      <c r="H1564" t="s">
        <v>320</v>
      </c>
      <c r="I1564" t="s">
        <v>1128</v>
      </c>
      <c r="J1564" t="s">
        <v>108</v>
      </c>
      <c r="K1564" t="s">
        <v>309</v>
      </c>
      <c r="L1564" t="s">
        <v>222</v>
      </c>
      <c r="S1564" t="s">
        <v>270</v>
      </c>
      <c r="T1564" t="s">
        <v>270</v>
      </c>
      <c r="U1564">
        <v>1</v>
      </c>
      <c r="V1564">
        <v>1</v>
      </c>
      <c r="W1564">
        <v>1</v>
      </c>
      <c r="X1564">
        <v>1</v>
      </c>
      <c r="Y1564">
        <v>5</v>
      </c>
      <c r="Z1564">
        <v>5</v>
      </c>
      <c r="AA1564">
        <v>5</v>
      </c>
      <c r="AB1564">
        <v>1</v>
      </c>
      <c r="AC1564">
        <v>5</v>
      </c>
      <c r="AD1564">
        <v>5</v>
      </c>
      <c r="AF1564">
        <v>2</v>
      </c>
      <c r="AG1564">
        <v>3</v>
      </c>
      <c r="AH1564">
        <v>2</v>
      </c>
      <c r="AI1564">
        <v>3</v>
      </c>
      <c r="AJ1564">
        <v>5</v>
      </c>
      <c r="AK1564" t="s">
        <v>26</v>
      </c>
      <c r="AL1564">
        <v>5</v>
      </c>
      <c r="AM1564">
        <v>4</v>
      </c>
      <c r="AN1564" t="s">
        <v>354</v>
      </c>
      <c r="AV1564" s="109" t="s">
        <v>270</v>
      </c>
      <c r="AW1564" t="s">
        <v>270</v>
      </c>
      <c r="AX1564" t="s">
        <v>313</v>
      </c>
      <c r="AY1564">
        <v>5</v>
      </c>
      <c r="AZ1564" s="109">
        <v>4</v>
      </c>
      <c r="BA1564" s="191" t="s">
        <v>311</v>
      </c>
      <c r="BB1564" t="s">
        <v>308</v>
      </c>
      <c r="BC1564" t="s">
        <v>1129</v>
      </c>
      <c r="BD1564">
        <f t="shared" si="113"/>
        <v>1</v>
      </c>
      <c r="BE1564">
        <f t="shared" si="116"/>
        <v>0</v>
      </c>
      <c r="BF1564">
        <f t="shared" si="116"/>
        <v>0</v>
      </c>
      <c r="BG1564">
        <f t="shared" si="116"/>
        <v>0</v>
      </c>
      <c r="BH1564">
        <f t="shared" si="116"/>
        <v>0</v>
      </c>
      <c r="BI1564">
        <f t="shared" si="116"/>
        <v>0</v>
      </c>
      <c r="BJ1564">
        <f t="shared" si="114"/>
        <v>1</v>
      </c>
      <c r="BK1564">
        <f t="shared" si="115"/>
        <v>0</v>
      </c>
      <c r="BL1564">
        <f t="shared" si="115"/>
        <v>0</v>
      </c>
      <c r="BM1564">
        <f t="shared" si="115"/>
        <v>1</v>
      </c>
      <c r="BN1564">
        <f t="shared" si="115"/>
        <v>0</v>
      </c>
      <c r="BO1564">
        <f t="shared" si="115"/>
        <v>0</v>
      </c>
      <c r="BP1564">
        <f t="shared" si="115"/>
        <v>0</v>
      </c>
    </row>
    <row r="1565" spans="3:68" x14ac:dyDescent="0.2">
      <c r="C1565" s="150" t="str">
        <f>IFERROR(VLOOKUP(TABLA!F1565,BLIOTECAS!$C$1:$E$26,3,FALSE),"")</f>
        <v>Humanidades</v>
      </c>
      <c r="D1565" s="209">
        <v>43970.54583333333</v>
      </c>
      <c r="E1565" s="209" t="s">
        <v>396</v>
      </c>
      <c r="F1565" t="s">
        <v>100</v>
      </c>
      <c r="G1565" t="s">
        <v>300</v>
      </c>
      <c r="H1565" t="s">
        <v>300</v>
      </c>
      <c r="I1565" t="s">
        <v>306</v>
      </c>
      <c r="J1565" t="s">
        <v>309</v>
      </c>
      <c r="K1565" t="s">
        <v>100</v>
      </c>
      <c r="M1565" t="s">
        <v>1130</v>
      </c>
      <c r="S1565" t="s">
        <v>26</v>
      </c>
      <c r="T1565" t="s">
        <v>26</v>
      </c>
      <c r="U1565">
        <v>1</v>
      </c>
      <c r="V1565">
        <v>1</v>
      </c>
      <c r="W1565">
        <v>1</v>
      </c>
      <c r="X1565">
        <v>4</v>
      </c>
      <c r="Y1565">
        <v>4</v>
      </c>
      <c r="Z1565">
        <v>5</v>
      </c>
      <c r="AA1565">
        <v>5</v>
      </c>
      <c r="AB1565">
        <v>4</v>
      </c>
      <c r="AC1565">
        <v>4</v>
      </c>
      <c r="AD1565">
        <v>4</v>
      </c>
      <c r="AF1565">
        <v>3</v>
      </c>
      <c r="AG1565">
        <v>5</v>
      </c>
      <c r="AH1565">
        <v>4</v>
      </c>
      <c r="AI1565">
        <v>3</v>
      </c>
      <c r="AJ1565">
        <v>4</v>
      </c>
      <c r="AK1565" t="s">
        <v>26</v>
      </c>
      <c r="AL1565">
        <v>4</v>
      </c>
      <c r="AN1565" t="s">
        <v>345</v>
      </c>
      <c r="AV1565" s="109" t="s">
        <v>26</v>
      </c>
      <c r="AW1565" t="s">
        <v>26</v>
      </c>
      <c r="AY1565">
        <v>4</v>
      </c>
      <c r="AZ1565" s="109">
        <v>4</v>
      </c>
      <c r="BA1565" s="191" t="s">
        <v>311</v>
      </c>
      <c r="BB1565" t="s">
        <v>308</v>
      </c>
      <c r="BD1565">
        <f t="shared" si="113"/>
        <v>1</v>
      </c>
      <c r="BE1565">
        <f t="shared" si="116"/>
        <v>0</v>
      </c>
      <c r="BF1565">
        <f t="shared" si="116"/>
        <v>0</v>
      </c>
      <c r="BG1565">
        <f t="shared" si="116"/>
        <v>0</v>
      </c>
      <c r="BH1565">
        <f t="shared" si="116"/>
        <v>0</v>
      </c>
      <c r="BI1565">
        <f t="shared" si="116"/>
        <v>0</v>
      </c>
      <c r="BJ1565">
        <f t="shared" si="114"/>
        <v>0</v>
      </c>
      <c r="BK1565">
        <f t="shared" si="115"/>
        <v>0</v>
      </c>
      <c r="BL1565">
        <f t="shared" si="115"/>
        <v>0</v>
      </c>
      <c r="BM1565">
        <f t="shared" si="115"/>
        <v>1</v>
      </c>
      <c r="BN1565">
        <f t="shared" si="115"/>
        <v>0</v>
      </c>
      <c r="BO1565">
        <f t="shared" si="115"/>
        <v>0</v>
      </c>
      <c r="BP1565">
        <f t="shared" si="115"/>
        <v>0</v>
      </c>
    </row>
    <row r="1566" spans="3:68" x14ac:dyDescent="0.2">
      <c r="C1566" s="150" t="str">
        <f>IFERROR(VLOOKUP(TABLA!F1566,BLIOTECAS!$C$1:$E$26,3,FALSE),"")</f>
        <v>Ciencias Sociales</v>
      </c>
      <c r="D1566" s="209">
        <v>43970.54583333333</v>
      </c>
      <c r="E1566" s="209" t="s">
        <v>396</v>
      </c>
      <c r="F1566" t="s">
        <v>92</v>
      </c>
      <c r="G1566" t="s">
        <v>301</v>
      </c>
      <c r="H1566" t="s">
        <v>320</v>
      </c>
      <c r="I1566" t="s">
        <v>318</v>
      </c>
      <c r="J1566" t="s">
        <v>92</v>
      </c>
      <c r="K1566" t="s">
        <v>309</v>
      </c>
      <c r="L1566" t="s">
        <v>104</v>
      </c>
      <c r="S1566" t="s">
        <v>26</v>
      </c>
      <c r="T1566" t="s">
        <v>26</v>
      </c>
      <c r="U1566">
        <v>1</v>
      </c>
      <c r="V1566">
        <v>1</v>
      </c>
      <c r="W1566">
        <v>2</v>
      </c>
      <c r="X1566">
        <v>5</v>
      </c>
      <c r="Y1566">
        <v>4</v>
      </c>
      <c r="Z1566">
        <v>5</v>
      </c>
      <c r="AA1566">
        <v>4</v>
      </c>
      <c r="AB1566">
        <v>4</v>
      </c>
      <c r="AC1566">
        <v>1</v>
      </c>
      <c r="AD1566">
        <v>1</v>
      </c>
      <c r="AF1566">
        <v>1</v>
      </c>
      <c r="AG1566">
        <v>1</v>
      </c>
      <c r="AH1566">
        <v>3</v>
      </c>
      <c r="AI1566">
        <v>1</v>
      </c>
      <c r="AJ1566">
        <v>1</v>
      </c>
      <c r="AK1566" t="s">
        <v>26</v>
      </c>
      <c r="AL1566">
        <v>1</v>
      </c>
      <c r="AM1566">
        <v>1</v>
      </c>
      <c r="AN1566" t="s">
        <v>593</v>
      </c>
      <c r="AV1566" s="109" t="s">
        <v>26</v>
      </c>
      <c r="AW1566" t="s">
        <v>26</v>
      </c>
      <c r="AY1566">
        <v>3</v>
      </c>
      <c r="AZ1566" s="109">
        <v>1</v>
      </c>
      <c r="BA1566" s="191" t="s">
        <v>319</v>
      </c>
      <c r="BB1566" t="s">
        <v>332</v>
      </c>
      <c r="BC1566" t="s">
        <v>1131</v>
      </c>
      <c r="BD1566">
        <f t="shared" si="113"/>
        <v>0</v>
      </c>
      <c r="BE1566">
        <f t="shared" si="116"/>
        <v>0</v>
      </c>
      <c r="BF1566">
        <f t="shared" si="116"/>
        <v>1</v>
      </c>
      <c r="BG1566">
        <f t="shared" si="116"/>
        <v>0</v>
      </c>
      <c r="BH1566">
        <f t="shared" si="116"/>
        <v>0</v>
      </c>
      <c r="BI1566">
        <f t="shared" si="116"/>
        <v>0</v>
      </c>
      <c r="BJ1566">
        <f t="shared" si="114"/>
        <v>0</v>
      </c>
      <c r="BK1566">
        <f t="shared" si="115"/>
        <v>0</v>
      </c>
      <c r="BL1566">
        <f t="shared" si="115"/>
        <v>0</v>
      </c>
      <c r="BM1566">
        <f t="shared" si="115"/>
        <v>0</v>
      </c>
      <c r="BN1566">
        <f t="shared" si="115"/>
        <v>1</v>
      </c>
      <c r="BO1566">
        <f t="shared" si="115"/>
        <v>0</v>
      </c>
      <c r="BP1566">
        <f t="shared" si="115"/>
        <v>0</v>
      </c>
    </row>
    <row r="1567" spans="3:68" x14ac:dyDescent="0.2">
      <c r="C1567" s="150" t="str">
        <f>IFERROR(VLOOKUP(TABLA!F1567,BLIOTECAS!$C$1:$E$26,3,FALSE),"")</f>
        <v>Ciencias Sociales</v>
      </c>
      <c r="D1567" s="209">
        <v>43970.54583333333</v>
      </c>
      <c r="E1567" s="209" t="s">
        <v>396</v>
      </c>
      <c r="F1567" t="s">
        <v>97</v>
      </c>
      <c r="G1567" t="s">
        <v>305</v>
      </c>
      <c r="H1567" t="s">
        <v>300</v>
      </c>
      <c r="I1567" t="s">
        <v>306</v>
      </c>
      <c r="J1567" t="s">
        <v>97</v>
      </c>
      <c r="K1567" t="s">
        <v>93</v>
      </c>
      <c r="L1567" t="s">
        <v>108</v>
      </c>
      <c r="S1567" t="s">
        <v>26</v>
      </c>
      <c r="T1567" t="s">
        <v>270</v>
      </c>
      <c r="U1567">
        <v>4</v>
      </c>
      <c r="V1567">
        <v>2</v>
      </c>
      <c r="W1567">
        <v>4</v>
      </c>
      <c r="X1567">
        <v>3</v>
      </c>
      <c r="Y1567">
        <v>4</v>
      </c>
      <c r="Z1567">
        <v>4</v>
      </c>
      <c r="AA1567">
        <v>5</v>
      </c>
      <c r="AB1567">
        <v>2</v>
      </c>
      <c r="AC1567">
        <v>4</v>
      </c>
      <c r="AD1567">
        <v>4</v>
      </c>
      <c r="AF1567">
        <v>5</v>
      </c>
      <c r="AG1567">
        <v>4</v>
      </c>
      <c r="AH1567">
        <v>4</v>
      </c>
      <c r="AI1567">
        <v>3</v>
      </c>
      <c r="AJ1567">
        <v>4</v>
      </c>
      <c r="AK1567" t="s">
        <v>26</v>
      </c>
      <c r="AL1567">
        <v>4</v>
      </c>
      <c r="AM1567">
        <v>3</v>
      </c>
      <c r="AN1567" t="s">
        <v>408</v>
      </c>
      <c r="AV1567" s="109" t="s">
        <v>26</v>
      </c>
      <c r="AW1567" t="s">
        <v>26</v>
      </c>
      <c r="AY1567">
        <v>3</v>
      </c>
      <c r="AZ1567" s="109">
        <v>4</v>
      </c>
      <c r="BA1567" s="191" t="s">
        <v>311</v>
      </c>
      <c r="BB1567" t="s">
        <v>308</v>
      </c>
      <c r="BD1567">
        <f t="shared" si="113"/>
        <v>1</v>
      </c>
      <c r="BE1567">
        <f t="shared" si="116"/>
        <v>0</v>
      </c>
      <c r="BF1567">
        <f t="shared" si="116"/>
        <v>0</v>
      </c>
      <c r="BG1567">
        <f t="shared" si="116"/>
        <v>0</v>
      </c>
      <c r="BH1567">
        <f t="shared" si="116"/>
        <v>0</v>
      </c>
      <c r="BI1567">
        <f t="shared" si="116"/>
        <v>0</v>
      </c>
      <c r="BJ1567">
        <f t="shared" si="114"/>
        <v>1</v>
      </c>
      <c r="BK1567">
        <f t="shared" si="115"/>
        <v>0</v>
      </c>
      <c r="BL1567">
        <f t="shared" si="115"/>
        <v>1</v>
      </c>
      <c r="BM1567">
        <f t="shared" si="115"/>
        <v>1</v>
      </c>
      <c r="BN1567">
        <f t="shared" si="115"/>
        <v>0</v>
      </c>
      <c r="BO1567">
        <f t="shared" si="115"/>
        <v>0</v>
      </c>
      <c r="BP1567">
        <f t="shared" si="115"/>
        <v>0</v>
      </c>
    </row>
    <row r="1568" spans="3:68" x14ac:dyDescent="0.2">
      <c r="C1568" s="150" t="str">
        <f>IFERROR(VLOOKUP(TABLA!F1568,BLIOTECAS!$C$1:$E$26,3,FALSE),"")</f>
        <v>Ciencias Sociales</v>
      </c>
      <c r="D1568" s="209">
        <v>43970.54583333333</v>
      </c>
      <c r="E1568" s="209" t="s">
        <v>407</v>
      </c>
      <c r="F1568" t="s">
        <v>221</v>
      </c>
      <c r="G1568" t="s">
        <v>320</v>
      </c>
      <c r="H1568" t="s">
        <v>300</v>
      </c>
      <c r="I1568" t="s">
        <v>316</v>
      </c>
      <c r="S1568" t="s">
        <v>26</v>
      </c>
      <c r="T1568" t="s">
        <v>26</v>
      </c>
      <c r="U1568">
        <v>2</v>
      </c>
      <c r="V1568">
        <v>3</v>
      </c>
      <c r="W1568">
        <v>2</v>
      </c>
      <c r="X1568">
        <v>4</v>
      </c>
      <c r="Y1568">
        <v>5</v>
      </c>
      <c r="Z1568">
        <v>5</v>
      </c>
      <c r="AA1568">
        <v>5</v>
      </c>
      <c r="AB1568">
        <v>3</v>
      </c>
      <c r="AC1568">
        <v>5</v>
      </c>
      <c r="AD1568">
        <v>5</v>
      </c>
      <c r="AF1568">
        <v>4</v>
      </c>
      <c r="AG1568">
        <v>4</v>
      </c>
      <c r="AH1568">
        <v>3</v>
      </c>
      <c r="AI1568">
        <v>4</v>
      </c>
      <c r="AJ1568">
        <v>4</v>
      </c>
      <c r="AK1568" t="s">
        <v>270</v>
      </c>
      <c r="AL1568">
        <v>4</v>
      </c>
      <c r="AM1568">
        <v>3</v>
      </c>
      <c r="AN1568" t="s">
        <v>400</v>
      </c>
      <c r="AV1568" s="109" t="s">
        <v>26</v>
      </c>
      <c r="AW1568" t="s">
        <v>26</v>
      </c>
      <c r="AY1568">
        <v>4</v>
      </c>
      <c r="AZ1568" s="109">
        <v>4</v>
      </c>
      <c r="BA1568" s="191" t="s">
        <v>311</v>
      </c>
      <c r="BD1568">
        <f t="shared" si="113"/>
        <v>0</v>
      </c>
      <c r="BE1568">
        <f t="shared" si="116"/>
        <v>0</v>
      </c>
      <c r="BF1568">
        <f t="shared" si="116"/>
        <v>0</v>
      </c>
      <c r="BG1568">
        <f t="shared" si="116"/>
        <v>1</v>
      </c>
      <c r="BH1568">
        <f t="shared" si="116"/>
        <v>0</v>
      </c>
      <c r="BI1568">
        <f t="shared" si="116"/>
        <v>0</v>
      </c>
      <c r="BJ1568">
        <f t="shared" si="114"/>
        <v>0</v>
      </c>
      <c r="BK1568">
        <f t="shared" si="115"/>
        <v>0</v>
      </c>
      <c r="BL1568">
        <f t="shared" si="115"/>
        <v>1</v>
      </c>
      <c r="BM1568">
        <f t="shared" si="115"/>
        <v>1</v>
      </c>
      <c r="BN1568">
        <f t="shared" si="115"/>
        <v>0</v>
      </c>
      <c r="BO1568">
        <f t="shared" si="115"/>
        <v>0</v>
      </c>
      <c r="BP1568">
        <f t="shared" si="115"/>
        <v>0</v>
      </c>
    </row>
    <row r="1569" spans="3:68" x14ac:dyDescent="0.2">
      <c r="C1569" s="150" t="str">
        <f>IFERROR(VLOOKUP(TABLA!F1569,BLIOTECAS!$C$1:$E$26,3,FALSE),"")</f>
        <v>Ciencias Experimentales</v>
      </c>
      <c r="D1569" s="209">
        <v>43970.545138888891</v>
      </c>
      <c r="E1569" s="209" t="s">
        <v>396</v>
      </c>
      <c r="F1569" t="s">
        <v>105</v>
      </c>
      <c r="G1569" t="s">
        <v>397</v>
      </c>
      <c r="H1569" t="s">
        <v>397</v>
      </c>
      <c r="I1569" t="s">
        <v>321</v>
      </c>
      <c r="J1569" t="s">
        <v>309</v>
      </c>
      <c r="K1569" t="s">
        <v>105</v>
      </c>
      <c r="S1569" t="s">
        <v>26</v>
      </c>
      <c r="T1569" t="s">
        <v>270</v>
      </c>
      <c r="U1569">
        <v>2</v>
      </c>
      <c r="V1569">
        <v>1</v>
      </c>
      <c r="W1569">
        <v>2</v>
      </c>
      <c r="X1569">
        <v>3</v>
      </c>
      <c r="Y1569">
        <v>5</v>
      </c>
      <c r="Z1569">
        <v>4</v>
      </c>
      <c r="AA1569">
        <v>5</v>
      </c>
      <c r="AC1569">
        <v>3</v>
      </c>
      <c r="AD1569">
        <v>2</v>
      </c>
      <c r="AF1569">
        <v>4</v>
      </c>
      <c r="AG1569">
        <v>4</v>
      </c>
      <c r="AH1569">
        <v>2</v>
      </c>
      <c r="AI1569">
        <v>1</v>
      </c>
      <c r="AJ1569">
        <v>3</v>
      </c>
      <c r="AK1569" t="s">
        <v>26</v>
      </c>
      <c r="AL1569">
        <v>3</v>
      </c>
      <c r="AM1569">
        <v>3</v>
      </c>
      <c r="AN1569" t="s">
        <v>408</v>
      </c>
      <c r="AV1569" s="109" t="s">
        <v>26</v>
      </c>
      <c r="AW1569" t="s">
        <v>26</v>
      </c>
      <c r="AY1569">
        <v>4</v>
      </c>
      <c r="AZ1569" s="109">
        <v>4</v>
      </c>
      <c r="BA1569" s="191" t="s">
        <v>311</v>
      </c>
      <c r="BB1569" t="s">
        <v>317</v>
      </c>
      <c r="BC1569" t="s">
        <v>1132</v>
      </c>
      <c r="BD1569">
        <f t="shared" si="113"/>
        <v>1</v>
      </c>
      <c r="BE1569">
        <f t="shared" si="116"/>
        <v>1</v>
      </c>
      <c r="BF1569">
        <f t="shared" si="116"/>
        <v>0</v>
      </c>
      <c r="BG1569">
        <f t="shared" si="116"/>
        <v>0</v>
      </c>
      <c r="BH1569">
        <f t="shared" si="116"/>
        <v>0</v>
      </c>
      <c r="BI1569">
        <f t="shared" si="116"/>
        <v>0</v>
      </c>
      <c r="BJ1569">
        <f t="shared" si="114"/>
        <v>1</v>
      </c>
      <c r="BK1569">
        <f t="shared" si="115"/>
        <v>0</v>
      </c>
      <c r="BL1569">
        <f t="shared" si="115"/>
        <v>1</v>
      </c>
      <c r="BM1569">
        <f t="shared" si="115"/>
        <v>1</v>
      </c>
      <c r="BN1569">
        <f t="shared" si="115"/>
        <v>0</v>
      </c>
      <c r="BO1569">
        <f t="shared" si="115"/>
        <v>0</v>
      </c>
      <c r="BP1569">
        <f t="shared" si="115"/>
        <v>0</v>
      </c>
    </row>
    <row r="1570" spans="3:68" x14ac:dyDescent="0.2">
      <c r="C1570" s="150" t="str">
        <f>IFERROR(VLOOKUP(TABLA!F1570,BLIOTECAS!$C$1:$E$26,3,FALSE),"")</f>
        <v>Ciencias Experimentales</v>
      </c>
      <c r="D1570" s="209">
        <v>43970.545138888891</v>
      </c>
      <c r="E1570" s="209" t="s">
        <v>396</v>
      </c>
      <c r="F1570" t="s">
        <v>96</v>
      </c>
      <c r="G1570" t="s">
        <v>300</v>
      </c>
      <c r="H1570" t="s">
        <v>300</v>
      </c>
      <c r="I1570" t="s">
        <v>306</v>
      </c>
      <c r="J1570" t="s">
        <v>96</v>
      </c>
      <c r="K1570" t="s">
        <v>93</v>
      </c>
      <c r="L1570" t="s">
        <v>309</v>
      </c>
      <c r="S1570" t="s">
        <v>26</v>
      </c>
      <c r="T1570" t="s">
        <v>270</v>
      </c>
      <c r="U1570">
        <v>4</v>
      </c>
      <c r="V1570">
        <v>2</v>
      </c>
      <c r="W1570">
        <v>3</v>
      </c>
      <c r="X1570">
        <v>4</v>
      </c>
      <c r="Y1570">
        <v>4</v>
      </c>
      <c r="Z1570">
        <v>4</v>
      </c>
      <c r="AA1570">
        <v>4</v>
      </c>
      <c r="AB1570">
        <v>2</v>
      </c>
      <c r="AC1570">
        <v>3</v>
      </c>
      <c r="AD1570">
        <v>3</v>
      </c>
      <c r="AF1570">
        <v>4</v>
      </c>
      <c r="AG1570">
        <v>4</v>
      </c>
      <c r="AH1570">
        <v>4</v>
      </c>
      <c r="AI1570">
        <v>2</v>
      </c>
      <c r="AJ1570">
        <v>3</v>
      </c>
      <c r="AK1570" t="s">
        <v>270</v>
      </c>
      <c r="AL1570">
        <v>3</v>
      </c>
      <c r="AM1570">
        <v>3</v>
      </c>
      <c r="AN1570" t="s">
        <v>307</v>
      </c>
      <c r="AV1570" s="109" t="s">
        <v>270</v>
      </c>
      <c r="AW1570" t="s">
        <v>26</v>
      </c>
      <c r="AY1570">
        <v>4</v>
      </c>
      <c r="AZ1570" s="109">
        <v>3</v>
      </c>
      <c r="BA1570" s="191" t="s">
        <v>311</v>
      </c>
      <c r="BB1570" t="s">
        <v>308</v>
      </c>
      <c r="BD1570">
        <f t="shared" si="113"/>
        <v>1</v>
      </c>
      <c r="BE1570">
        <f t="shared" si="116"/>
        <v>0</v>
      </c>
      <c r="BF1570">
        <f t="shared" si="116"/>
        <v>0</v>
      </c>
      <c r="BG1570">
        <f t="shared" si="116"/>
        <v>0</v>
      </c>
      <c r="BH1570">
        <f t="shared" si="116"/>
        <v>0</v>
      </c>
      <c r="BI1570">
        <f t="shared" si="116"/>
        <v>0</v>
      </c>
      <c r="BJ1570">
        <f t="shared" si="114"/>
        <v>0</v>
      </c>
      <c r="BK1570">
        <f t="shared" si="115"/>
        <v>0</v>
      </c>
      <c r="BL1570">
        <f t="shared" si="115"/>
        <v>0</v>
      </c>
      <c r="BM1570">
        <f t="shared" si="115"/>
        <v>0</v>
      </c>
      <c r="BN1570">
        <f t="shared" si="115"/>
        <v>0</v>
      </c>
      <c r="BO1570">
        <f t="shared" si="115"/>
        <v>1</v>
      </c>
      <c r="BP1570">
        <f t="shared" si="115"/>
        <v>0</v>
      </c>
    </row>
    <row r="1571" spans="3:68" x14ac:dyDescent="0.2">
      <c r="C1571" s="150" t="str">
        <f>IFERROR(VLOOKUP(TABLA!F1571,BLIOTECAS!$C$1:$E$26,3,FALSE),"")</f>
        <v>Humanidades</v>
      </c>
      <c r="D1571" s="209">
        <v>43970.545138888891</v>
      </c>
      <c r="F1571" t="s">
        <v>104</v>
      </c>
      <c r="G1571" t="s">
        <v>300</v>
      </c>
      <c r="H1571" t="s">
        <v>305</v>
      </c>
      <c r="I1571" t="s">
        <v>315</v>
      </c>
      <c r="J1571" t="s">
        <v>104</v>
      </c>
      <c r="K1571" t="s">
        <v>309</v>
      </c>
      <c r="L1571" t="s">
        <v>310</v>
      </c>
      <c r="M1571" t="s">
        <v>1133</v>
      </c>
      <c r="S1571" t="s">
        <v>26</v>
      </c>
      <c r="T1571" t="s">
        <v>270</v>
      </c>
      <c r="U1571">
        <v>5</v>
      </c>
      <c r="V1571">
        <v>5</v>
      </c>
      <c r="W1571">
        <v>5</v>
      </c>
      <c r="X1571">
        <v>5</v>
      </c>
      <c r="Y1571">
        <v>5</v>
      </c>
      <c r="Z1571">
        <v>5</v>
      </c>
      <c r="AA1571">
        <v>5</v>
      </c>
      <c r="AB1571">
        <v>5</v>
      </c>
      <c r="AC1571">
        <v>4</v>
      </c>
      <c r="AD1571">
        <v>4</v>
      </c>
      <c r="AF1571">
        <v>4</v>
      </c>
      <c r="AG1571">
        <v>4</v>
      </c>
      <c r="AH1571">
        <v>4</v>
      </c>
      <c r="AI1571">
        <v>4</v>
      </c>
      <c r="AJ1571">
        <v>4</v>
      </c>
      <c r="AK1571" t="s">
        <v>26</v>
      </c>
      <c r="AL1571">
        <v>4</v>
      </c>
      <c r="AM1571">
        <v>4</v>
      </c>
      <c r="AN1571" t="s">
        <v>468</v>
      </c>
      <c r="AV1571" s="109" t="s">
        <v>26</v>
      </c>
      <c r="AW1571" t="s">
        <v>26</v>
      </c>
      <c r="AY1571">
        <v>4</v>
      </c>
      <c r="AZ1571" s="109">
        <v>5</v>
      </c>
      <c r="BA1571" s="191" t="s">
        <v>303</v>
      </c>
      <c r="BB1571" t="s">
        <v>304</v>
      </c>
      <c r="BC1571" t="s">
        <v>1134</v>
      </c>
      <c r="BD1571">
        <f t="shared" si="113"/>
        <v>0</v>
      </c>
      <c r="BE1571">
        <f t="shared" si="116"/>
        <v>1</v>
      </c>
      <c r="BF1571">
        <f t="shared" si="116"/>
        <v>0</v>
      </c>
      <c r="BG1571">
        <f t="shared" si="116"/>
        <v>0</v>
      </c>
      <c r="BH1571">
        <f t="shared" si="116"/>
        <v>0</v>
      </c>
      <c r="BI1571">
        <f t="shared" si="116"/>
        <v>0</v>
      </c>
      <c r="BJ1571">
        <f t="shared" si="114"/>
        <v>1</v>
      </c>
      <c r="BK1571">
        <f t="shared" si="115"/>
        <v>1</v>
      </c>
      <c r="BL1571">
        <f t="shared" si="115"/>
        <v>1</v>
      </c>
      <c r="BM1571">
        <f t="shared" si="115"/>
        <v>1</v>
      </c>
      <c r="BN1571">
        <f t="shared" si="115"/>
        <v>1</v>
      </c>
      <c r="BO1571">
        <f t="shared" si="115"/>
        <v>0</v>
      </c>
      <c r="BP1571">
        <f t="shared" si="115"/>
        <v>0</v>
      </c>
    </row>
    <row r="1572" spans="3:68" x14ac:dyDescent="0.2">
      <c r="C1572" s="150" t="str">
        <f>IFERROR(VLOOKUP(TABLA!F1572,BLIOTECAS!$C$1:$E$26,3,FALSE),"")</f>
        <v>Humanidades</v>
      </c>
      <c r="D1572" s="209">
        <v>43970.545138888891</v>
      </c>
      <c r="E1572" s="209" t="s">
        <v>396</v>
      </c>
      <c r="F1572" t="s">
        <v>104</v>
      </c>
      <c r="G1572" t="s">
        <v>305</v>
      </c>
      <c r="H1572" t="s">
        <v>305</v>
      </c>
      <c r="I1572" t="s">
        <v>327</v>
      </c>
      <c r="J1572" t="s">
        <v>104</v>
      </c>
      <c r="K1572" t="s">
        <v>309</v>
      </c>
      <c r="S1572" t="s">
        <v>270</v>
      </c>
      <c r="T1572" t="s">
        <v>270</v>
      </c>
      <c r="U1572">
        <v>4</v>
      </c>
      <c r="V1572">
        <v>1</v>
      </c>
      <c r="W1572">
        <v>1</v>
      </c>
      <c r="X1572">
        <v>3</v>
      </c>
      <c r="Y1572">
        <v>3</v>
      </c>
      <c r="Z1572">
        <v>5</v>
      </c>
      <c r="AA1572">
        <v>3</v>
      </c>
      <c r="AB1572">
        <v>1</v>
      </c>
      <c r="AC1572">
        <v>1</v>
      </c>
      <c r="AD1572">
        <v>3</v>
      </c>
      <c r="AF1572">
        <v>2</v>
      </c>
      <c r="AG1572">
        <v>5</v>
      </c>
      <c r="AH1572">
        <v>4</v>
      </c>
      <c r="AI1572">
        <v>4</v>
      </c>
      <c r="AJ1572">
        <v>5</v>
      </c>
      <c r="AK1572" t="s">
        <v>26</v>
      </c>
      <c r="AL1572">
        <v>4</v>
      </c>
      <c r="AN1572" t="s">
        <v>408</v>
      </c>
      <c r="AV1572" s="109" t="s">
        <v>270</v>
      </c>
      <c r="AW1572" t="s">
        <v>26</v>
      </c>
      <c r="AY1572">
        <v>5</v>
      </c>
      <c r="AZ1572" s="109">
        <v>5</v>
      </c>
      <c r="BA1572" s="191" t="s">
        <v>311</v>
      </c>
      <c r="BB1572" t="s">
        <v>317</v>
      </c>
      <c r="BD1572">
        <f t="shared" si="113"/>
        <v>1</v>
      </c>
      <c r="BE1572">
        <f t="shared" si="116"/>
        <v>0</v>
      </c>
      <c r="BF1572">
        <f t="shared" si="116"/>
        <v>1</v>
      </c>
      <c r="BG1572">
        <f t="shared" si="116"/>
        <v>0</v>
      </c>
      <c r="BH1572">
        <f t="shared" si="116"/>
        <v>0</v>
      </c>
      <c r="BI1572">
        <f t="shared" si="116"/>
        <v>0</v>
      </c>
      <c r="BJ1572">
        <f t="shared" si="114"/>
        <v>1</v>
      </c>
      <c r="BK1572">
        <f t="shared" si="115"/>
        <v>0</v>
      </c>
      <c r="BL1572">
        <f t="shared" si="115"/>
        <v>1</v>
      </c>
      <c r="BM1572">
        <f t="shared" si="115"/>
        <v>1</v>
      </c>
      <c r="BN1572">
        <f t="shared" si="115"/>
        <v>0</v>
      </c>
      <c r="BO1572">
        <f t="shared" si="115"/>
        <v>0</v>
      </c>
      <c r="BP1572">
        <f t="shared" si="115"/>
        <v>0</v>
      </c>
    </row>
    <row r="1573" spans="3:68" x14ac:dyDescent="0.2">
      <c r="C1573" s="150" t="str">
        <f>IFERROR(VLOOKUP(TABLA!F1573,BLIOTECAS!$C$1:$E$26,3,FALSE),"")</f>
        <v>Ciencias Experimentales</v>
      </c>
      <c r="D1573" s="209">
        <v>43970.545138888891</v>
      </c>
      <c r="E1573" s="209" t="s">
        <v>396</v>
      </c>
      <c r="F1573" t="s">
        <v>94</v>
      </c>
      <c r="G1573" t="s">
        <v>305</v>
      </c>
      <c r="H1573" t="s">
        <v>320</v>
      </c>
      <c r="I1573" t="s">
        <v>351</v>
      </c>
      <c r="J1573" t="s">
        <v>94</v>
      </c>
      <c r="K1573" t="s">
        <v>96</v>
      </c>
      <c r="L1573" t="s">
        <v>98</v>
      </c>
      <c r="S1573" t="s">
        <v>270</v>
      </c>
      <c r="T1573" t="s">
        <v>270</v>
      </c>
      <c r="U1573">
        <v>5</v>
      </c>
      <c r="V1573">
        <v>1</v>
      </c>
      <c r="W1573">
        <v>1</v>
      </c>
      <c r="X1573">
        <v>5</v>
      </c>
      <c r="Y1573">
        <v>5</v>
      </c>
      <c r="Z1573">
        <v>5</v>
      </c>
      <c r="AA1573">
        <v>5</v>
      </c>
      <c r="AB1573">
        <v>1</v>
      </c>
      <c r="AC1573">
        <v>4</v>
      </c>
      <c r="AD1573">
        <v>5</v>
      </c>
      <c r="AF1573">
        <v>3</v>
      </c>
      <c r="AG1573">
        <v>4</v>
      </c>
      <c r="AH1573">
        <v>3</v>
      </c>
      <c r="AI1573">
        <v>3</v>
      </c>
      <c r="AJ1573">
        <v>4</v>
      </c>
      <c r="AK1573" t="s">
        <v>26</v>
      </c>
      <c r="AL1573">
        <v>3</v>
      </c>
      <c r="AM1573">
        <v>4</v>
      </c>
      <c r="AN1573" t="s">
        <v>325</v>
      </c>
      <c r="AV1573" s="109" t="s">
        <v>26</v>
      </c>
      <c r="AW1573" t="s">
        <v>26</v>
      </c>
      <c r="AY1573">
        <v>4</v>
      </c>
      <c r="AZ1573" s="109">
        <v>4</v>
      </c>
      <c r="BA1573" s="191" t="s">
        <v>311</v>
      </c>
      <c r="BB1573" t="s">
        <v>308</v>
      </c>
      <c r="BD1573">
        <f t="shared" si="113"/>
        <v>0</v>
      </c>
      <c r="BE1573">
        <f t="shared" si="116"/>
        <v>0</v>
      </c>
      <c r="BF1573">
        <f t="shared" si="116"/>
        <v>0</v>
      </c>
      <c r="BG1573">
        <f t="shared" si="116"/>
        <v>1</v>
      </c>
      <c r="BH1573">
        <f t="shared" si="116"/>
        <v>1</v>
      </c>
      <c r="BI1573">
        <f t="shared" si="116"/>
        <v>0</v>
      </c>
      <c r="BJ1573">
        <f t="shared" si="114"/>
        <v>1</v>
      </c>
      <c r="BK1573">
        <f t="shared" si="115"/>
        <v>0</v>
      </c>
      <c r="BL1573">
        <f t="shared" si="115"/>
        <v>0</v>
      </c>
      <c r="BM1573">
        <f t="shared" si="115"/>
        <v>0</v>
      </c>
      <c r="BN1573">
        <f t="shared" si="115"/>
        <v>0</v>
      </c>
      <c r="BO1573">
        <f t="shared" si="115"/>
        <v>0</v>
      </c>
      <c r="BP1573">
        <f t="shared" si="115"/>
        <v>0</v>
      </c>
    </row>
    <row r="1574" spans="3:68" x14ac:dyDescent="0.2">
      <c r="C1574" s="150" t="str">
        <f>IFERROR(VLOOKUP(TABLA!F1574,BLIOTECAS!$C$1:$E$26,3,FALSE),"")</f>
        <v>Ciencias Experimentales</v>
      </c>
      <c r="D1574" s="209">
        <v>43970.545138888891</v>
      </c>
      <c r="E1574" s="209" t="s">
        <v>396</v>
      </c>
      <c r="F1574" t="s">
        <v>105</v>
      </c>
      <c r="G1574" t="s">
        <v>301</v>
      </c>
      <c r="H1574" t="s">
        <v>305</v>
      </c>
      <c r="I1574" t="s">
        <v>315</v>
      </c>
      <c r="J1574" t="s">
        <v>105</v>
      </c>
      <c r="S1574" t="s">
        <v>26</v>
      </c>
      <c r="T1574" t="s">
        <v>270</v>
      </c>
      <c r="U1574">
        <v>3</v>
      </c>
      <c r="V1574">
        <v>2</v>
      </c>
      <c r="W1574">
        <v>4</v>
      </c>
      <c r="X1574">
        <v>3</v>
      </c>
      <c r="Y1574">
        <v>4</v>
      </c>
      <c r="Z1574">
        <v>3</v>
      </c>
      <c r="AA1574">
        <v>4</v>
      </c>
      <c r="AB1574">
        <v>4</v>
      </c>
      <c r="AC1574">
        <v>3</v>
      </c>
      <c r="AD1574">
        <v>3</v>
      </c>
      <c r="AF1574">
        <v>4</v>
      </c>
      <c r="AG1574">
        <v>4</v>
      </c>
      <c r="AH1574">
        <v>4</v>
      </c>
      <c r="AI1574">
        <v>4</v>
      </c>
      <c r="AJ1574">
        <v>3</v>
      </c>
      <c r="AK1574" t="s">
        <v>26</v>
      </c>
      <c r="AL1574">
        <v>4</v>
      </c>
      <c r="AM1574">
        <v>3</v>
      </c>
      <c r="AN1574" t="s">
        <v>325</v>
      </c>
      <c r="AV1574" s="109" t="s">
        <v>270</v>
      </c>
      <c r="AW1574" t="s">
        <v>26</v>
      </c>
      <c r="AY1574">
        <v>4</v>
      </c>
      <c r="AZ1574" s="109">
        <v>5</v>
      </c>
      <c r="BA1574" s="191" t="s">
        <v>311</v>
      </c>
      <c r="BB1574" t="s">
        <v>308</v>
      </c>
      <c r="BD1574">
        <f t="shared" si="113"/>
        <v>0</v>
      </c>
      <c r="BE1574">
        <f t="shared" si="116"/>
        <v>1</v>
      </c>
      <c r="BF1574">
        <f t="shared" si="116"/>
        <v>0</v>
      </c>
      <c r="BG1574">
        <f t="shared" si="116"/>
        <v>0</v>
      </c>
      <c r="BH1574">
        <f t="shared" si="116"/>
        <v>0</v>
      </c>
      <c r="BI1574">
        <f t="shared" si="116"/>
        <v>0</v>
      </c>
      <c r="BJ1574">
        <f t="shared" si="114"/>
        <v>1</v>
      </c>
      <c r="BK1574">
        <f t="shared" si="115"/>
        <v>0</v>
      </c>
      <c r="BL1574">
        <f t="shared" si="115"/>
        <v>0</v>
      </c>
      <c r="BM1574">
        <f t="shared" si="115"/>
        <v>0</v>
      </c>
      <c r="BN1574">
        <f t="shared" si="115"/>
        <v>0</v>
      </c>
      <c r="BO1574">
        <f t="shared" si="115"/>
        <v>0</v>
      </c>
      <c r="BP1574">
        <f t="shared" si="115"/>
        <v>0</v>
      </c>
    </row>
    <row r="1575" spans="3:68" x14ac:dyDescent="0.2">
      <c r="C1575" s="150" t="str">
        <f>IFERROR(VLOOKUP(TABLA!F1575,BLIOTECAS!$C$1:$E$26,3,FALSE),"")</f>
        <v>Ciencias Experimentales</v>
      </c>
      <c r="D1575" s="209">
        <v>43970.545138888891</v>
      </c>
      <c r="E1575" s="209" t="s">
        <v>396</v>
      </c>
      <c r="F1575" t="s">
        <v>98</v>
      </c>
      <c r="G1575" t="s">
        <v>305</v>
      </c>
      <c r="H1575" t="s">
        <v>300</v>
      </c>
      <c r="I1575" t="s">
        <v>306</v>
      </c>
      <c r="J1575" t="s">
        <v>98</v>
      </c>
      <c r="K1575" t="s">
        <v>98</v>
      </c>
      <c r="L1575" t="s">
        <v>98</v>
      </c>
      <c r="M1575" t="s">
        <v>1135</v>
      </c>
      <c r="S1575" t="s">
        <v>26</v>
      </c>
      <c r="T1575" t="s">
        <v>26</v>
      </c>
      <c r="U1575">
        <v>1</v>
      </c>
      <c r="V1575">
        <v>1</v>
      </c>
      <c r="W1575">
        <v>1</v>
      </c>
      <c r="X1575">
        <v>2</v>
      </c>
      <c r="Y1575">
        <v>5</v>
      </c>
      <c r="Z1575">
        <v>5</v>
      </c>
      <c r="AA1575">
        <v>5</v>
      </c>
      <c r="AB1575">
        <v>1</v>
      </c>
      <c r="AC1575">
        <v>2</v>
      </c>
      <c r="AD1575">
        <v>2</v>
      </c>
      <c r="AF1575">
        <v>1</v>
      </c>
      <c r="AG1575">
        <v>4</v>
      </c>
      <c r="AH1575">
        <v>2</v>
      </c>
      <c r="AI1575">
        <v>2</v>
      </c>
      <c r="AJ1575">
        <v>3</v>
      </c>
      <c r="AK1575" t="s">
        <v>26</v>
      </c>
      <c r="AL1575">
        <v>2</v>
      </c>
      <c r="AM1575">
        <v>4</v>
      </c>
      <c r="AN1575" t="s">
        <v>408</v>
      </c>
      <c r="AV1575" s="109" t="s">
        <v>26</v>
      </c>
      <c r="AW1575" t="s">
        <v>26</v>
      </c>
      <c r="AY1575">
        <v>5</v>
      </c>
      <c r="AZ1575" s="109">
        <v>5</v>
      </c>
      <c r="BA1575" s="191" t="s">
        <v>311</v>
      </c>
      <c r="BB1575" t="s">
        <v>317</v>
      </c>
      <c r="BD1575">
        <f t="shared" ref="BD1575:BD1638" si="117">IF(IFERROR(FIND(BD$1,$I1575,1),0)&lt;&gt;0,1,0)</f>
        <v>1</v>
      </c>
      <c r="BE1575">
        <f t="shared" si="116"/>
        <v>0</v>
      </c>
      <c r="BF1575">
        <f t="shared" si="116"/>
        <v>0</v>
      </c>
      <c r="BG1575">
        <f t="shared" si="116"/>
        <v>0</v>
      </c>
      <c r="BH1575">
        <f t="shared" si="116"/>
        <v>0</v>
      </c>
      <c r="BI1575">
        <f t="shared" si="116"/>
        <v>0</v>
      </c>
      <c r="BJ1575">
        <f t="shared" si="114"/>
        <v>1</v>
      </c>
      <c r="BK1575">
        <f t="shared" si="115"/>
        <v>0</v>
      </c>
      <c r="BL1575">
        <f t="shared" si="115"/>
        <v>1</v>
      </c>
      <c r="BM1575">
        <f t="shared" si="115"/>
        <v>1</v>
      </c>
      <c r="BN1575">
        <f t="shared" si="115"/>
        <v>0</v>
      </c>
      <c r="BO1575">
        <f t="shared" si="115"/>
        <v>0</v>
      </c>
      <c r="BP1575">
        <f t="shared" si="115"/>
        <v>0</v>
      </c>
    </row>
    <row r="1576" spans="3:68" x14ac:dyDescent="0.2">
      <c r="C1576" s="150" t="str">
        <f>IFERROR(VLOOKUP(TABLA!F1576,BLIOTECAS!$C$1:$E$26,3,FALSE),"")</f>
        <v/>
      </c>
      <c r="D1576" s="209">
        <v>43970.545138888891</v>
      </c>
      <c r="E1576" s="209" t="s">
        <v>418</v>
      </c>
      <c r="F1576" t="s">
        <v>85</v>
      </c>
      <c r="H1576" t="s">
        <v>300</v>
      </c>
      <c r="I1576" t="s">
        <v>306</v>
      </c>
      <c r="J1576" t="s">
        <v>309</v>
      </c>
      <c r="K1576" t="s">
        <v>224</v>
      </c>
      <c r="L1576" t="s">
        <v>92</v>
      </c>
      <c r="S1576" t="s">
        <v>270</v>
      </c>
      <c r="T1576" t="s">
        <v>270</v>
      </c>
      <c r="U1576">
        <v>4</v>
      </c>
      <c r="Y1576">
        <v>5</v>
      </c>
      <c r="Z1576">
        <v>3</v>
      </c>
      <c r="AA1576">
        <v>5</v>
      </c>
      <c r="AC1576">
        <v>5</v>
      </c>
      <c r="AD1576">
        <v>5</v>
      </c>
      <c r="AF1576">
        <v>5</v>
      </c>
      <c r="AG1576">
        <v>5</v>
      </c>
      <c r="AH1576">
        <v>5</v>
      </c>
      <c r="AI1576">
        <v>5</v>
      </c>
      <c r="AJ1576">
        <v>5</v>
      </c>
      <c r="AK1576" t="s">
        <v>26</v>
      </c>
      <c r="AL1576">
        <v>5</v>
      </c>
      <c r="AM1576">
        <v>5</v>
      </c>
      <c r="AN1576" t="s">
        <v>438</v>
      </c>
      <c r="AV1576" s="109" t="s">
        <v>26</v>
      </c>
      <c r="AW1576" t="s">
        <v>26</v>
      </c>
      <c r="AY1576">
        <v>5</v>
      </c>
      <c r="AZ1576" s="109">
        <v>5</v>
      </c>
      <c r="BA1576" s="191" t="s">
        <v>303</v>
      </c>
      <c r="BB1576" t="s">
        <v>308</v>
      </c>
      <c r="BD1576">
        <f t="shared" si="117"/>
        <v>1</v>
      </c>
      <c r="BE1576">
        <f t="shared" si="116"/>
        <v>0</v>
      </c>
      <c r="BF1576">
        <f t="shared" si="116"/>
        <v>0</v>
      </c>
      <c r="BG1576">
        <f t="shared" si="116"/>
        <v>0</v>
      </c>
      <c r="BH1576">
        <f t="shared" si="116"/>
        <v>0</v>
      </c>
      <c r="BI1576">
        <f t="shared" si="116"/>
        <v>0</v>
      </c>
      <c r="BJ1576">
        <f t="shared" si="114"/>
        <v>1</v>
      </c>
      <c r="BK1576">
        <f t="shared" si="115"/>
        <v>1</v>
      </c>
      <c r="BL1576">
        <f t="shared" si="115"/>
        <v>0</v>
      </c>
      <c r="BM1576">
        <f t="shared" si="115"/>
        <v>1</v>
      </c>
      <c r="BN1576">
        <f t="shared" si="115"/>
        <v>0</v>
      </c>
      <c r="BO1576">
        <f t="shared" si="115"/>
        <v>0</v>
      </c>
      <c r="BP1576">
        <f t="shared" si="115"/>
        <v>0</v>
      </c>
    </row>
    <row r="1577" spans="3:68" x14ac:dyDescent="0.2">
      <c r="C1577" s="150" t="str">
        <f>IFERROR(VLOOKUP(TABLA!F1577,BLIOTECAS!$C$1:$E$26,3,FALSE),"")</f>
        <v>Ciencias Sociales</v>
      </c>
      <c r="D1577" s="209">
        <v>43970.545138888891</v>
      </c>
      <c r="E1577" s="209" t="s">
        <v>396</v>
      </c>
      <c r="F1577" t="s">
        <v>225</v>
      </c>
      <c r="G1577" t="s">
        <v>300</v>
      </c>
      <c r="H1577" t="s">
        <v>300</v>
      </c>
      <c r="I1577" t="s">
        <v>329</v>
      </c>
      <c r="J1577" t="s">
        <v>225</v>
      </c>
      <c r="K1577" t="s">
        <v>97</v>
      </c>
      <c r="L1577" t="s">
        <v>108</v>
      </c>
      <c r="S1577" t="s">
        <v>26</v>
      </c>
      <c r="T1577" t="s">
        <v>26</v>
      </c>
      <c r="U1577">
        <v>2</v>
      </c>
      <c r="V1577">
        <v>3</v>
      </c>
      <c r="W1577">
        <v>3</v>
      </c>
      <c r="X1577">
        <v>2</v>
      </c>
      <c r="Y1577">
        <v>4</v>
      </c>
      <c r="Z1577">
        <v>5</v>
      </c>
      <c r="AA1577">
        <v>4</v>
      </c>
      <c r="AB1577">
        <v>3</v>
      </c>
      <c r="AC1577">
        <v>2</v>
      </c>
      <c r="AD1577">
        <v>4</v>
      </c>
      <c r="AF1577">
        <v>3</v>
      </c>
      <c r="AG1577">
        <v>3</v>
      </c>
      <c r="AH1577">
        <v>1</v>
      </c>
      <c r="AI1577">
        <v>3</v>
      </c>
      <c r="AJ1577">
        <v>4</v>
      </c>
      <c r="AK1577" t="s">
        <v>26</v>
      </c>
      <c r="AL1577">
        <v>3</v>
      </c>
      <c r="AM1577">
        <v>1</v>
      </c>
      <c r="AN1577" t="s">
        <v>428</v>
      </c>
      <c r="AV1577" s="109" t="s">
        <v>26</v>
      </c>
      <c r="AW1577" t="s">
        <v>26</v>
      </c>
      <c r="AY1577">
        <v>4</v>
      </c>
      <c r="AZ1577" s="109">
        <v>4</v>
      </c>
      <c r="BA1577" s="191" t="s">
        <v>311</v>
      </c>
      <c r="BB1577" t="s">
        <v>317</v>
      </c>
      <c r="BD1577">
        <f t="shared" si="117"/>
        <v>0</v>
      </c>
      <c r="BE1577">
        <f t="shared" si="116"/>
        <v>0</v>
      </c>
      <c r="BF1577">
        <f t="shared" si="116"/>
        <v>0</v>
      </c>
      <c r="BG1577">
        <f t="shared" si="116"/>
        <v>0</v>
      </c>
      <c r="BH1577">
        <f t="shared" si="116"/>
        <v>1</v>
      </c>
      <c r="BI1577">
        <f t="shared" si="116"/>
        <v>0</v>
      </c>
      <c r="BJ1577">
        <f t="shared" si="114"/>
        <v>0</v>
      </c>
      <c r="BK1577">
        <f t="shared" si="115"/>
        <v>1</v>
      </c>
      <c r="BL1577">
        <f t="shared" si="115"/>
        <v>1</v>
      </c>
      <c r="BM1577">
        <f t="shared" si="115"/>
        <v>1</v>
      </c>
      <c r="BN1577">
        <f t="shared" si="115"/>
        <v>0</v>
      </c>
      <c r="BO1577">
        <f t="shared" si="115"/>
        <v>0</v>
      </c>
      <c r="BP1577">
        <f t="shared" si="115"/>
        <v>0</v>
      </c>
    </row>
    <row r="1578" spans="3:68" x14ac:dyDescent="0.2">
      <c r="C1578" s="150" t="str">
        <f>IFERROR(VLOOKUP(TABLA!F1578,BLIOTECAS!$C$1:$E$26,3,FALSE),"")</f>
        <v>Ciencias Experimentales</v>
      </c>
      <c r="D1578" s="209">
        <v>43970.545138888891</v>
      </c>
      <c r="E1578" s="209" t="s">
        <v>396</v>
      </c>
      <c r="F1578" t="s">
        <v>105</v>
      </c>
      <c r="G1578" t="s">
        <v>300</v>
      </c>
      <c r="H1578" t="s">
        <v>300</v>
      </c>
      <c r="I1578" t="s">
        <v>327</v>
      </c>
      <c r="J1578" t="s">
        <v>105</v>
      </c>
      <c r="K1578" t="s">
        <v>108</v>
      </c>
      <c r="L1578" t="s">
        <v>309</v>
      </c>
      <c r="S1578" t="s">
        <v>270</v>
      </c>
      <c r="T1578" t="s">
        <v>270</v>
      </c>
      <c r="U1578">
        <v>1</v>
      </c>
      <c r="V1578">
        <v>1</v>
      </c>
      <c r="W1578">
        <v>3</v>
      </c>
      <c r="X1578">
        <v>1</v>
      </c>
      <c r="Y1578">
        <v>3</v>
      </c>
      <c r="Z1578">
        <v>5</v>
      </c>
      <c r="AA1578">
        <v>1</v>
      </c>
      <c r="AB1578">
        <v>1</v>
      </c>
      <c r="AC1578">
        <v>5</v>
      </c>
      <c r="AD1578">
        <v>3</v>
      </c>
      <c r="AF1578">
        <v>5</v>
      </c>
      <c r="AG1578">
        <v>4</v>
      </c>
      <c r="AH1578">
        <v>3</v>
      </c>
      <c r="AI1578">
        <v>5</v>
      </c>
      <c r="AJ1578">
        <v>3</v>
      </c>
      <c r="AK1578" t="s">
        <v>270</v>
      </c>
      <c r="AL1578">
        <v>5</v>
      </c>
      <c r="AM1578">
        <v>3</v>
      </c>
      <c r="AN1578" t="s">
        <v>778</v>
      </c>
      <c r="AV1578" s="109" t="s">
        <v>270</v>
      </c>
      <c r="AW1578" t="s">
        <v>26</v>
      </c>
      <c r="AY1578">
        <v>5</v>
      </c>
      <c r="AZ1578" s="109">
        <v>4</v>
      </c>
      <c r="BA1578" s="191" t="s">
        <v>311</v>
      </c>
      <c r="BB1578" t="s">
        <v>317</v>
      </c>
      <c r="BC1578" t="s">
        <v>1136</v>
      </c>
      <c r="BD1578">
        <f t="shared" si="117"/>
        <v>1</v>
      </c>
      <c r="BE1578">
        <f t="shared" si="116"/>
        <v>0</v>
      </c>
      <c r="BF1578">
        <f t="shared" si="116"/>
        <v>1</v>
      </c>
      <c r="BG1578">
        <f t="shared" si="116"/>
        <v>0</v>
      </c>
      <c r="BH1578">
        <f t="shared" si="116"/>
        <v>0</v>
      </c>
      <c r="BI1578">
        <f t="shared" si="116"/>
        <v>0</v>
      </c>
      <c r="BJ1578">
        <f t="shared" si="114"/>
        <v>1</v>
      </c>
      <c r="BK1578">
        <f t="shared" si="115"/>
        <v>0</v>
      </c>
      <c r="BL1578">
        <f t="shared" si="115"/>
        <v>0</v>
      </c>
      <c r="BM1578">
        <f t="shared" si="115"/>
        <v>0</v>
      </c>
      <c r="BN1578">
        <f t="shared" si="115"/>
        <v>1</v>
      </c>
      <c r="BO1578">
        <f t="shared" si="115"/>
        <v>0</v>
      </c>
      <c r="BP1578">
        <f t="shared" si="115"/>
        <v>0</v>
      </c>
    </row>
    <row r="1579" spans="3:68" x14ac:dyDescent="0.2">
      <c r="C1579" s="150" t="str">
        <f>IFERROR(VLOOKUP(TABLA!F1579,BLIOTECAS!$C$1:$E$26,3,FALSE),"")</f>
        <v>Ciencias Sociales</v>
      </c>
      <c r="D1579" s="209">
        <v>43970.545138888891</v>
      </c>
      <c r="E1579" s="209" t="s">
        <v>396</v>
      </c>
      <c r="F1579" t="s">
        <v>97</v>
      </c>
      <c r="G1579" t="s">
        <v>300</v>
      </c>
      <c r="H1579" t="s">
        <v>300</v>
      </c>
      <c r="I1579" t="s">
        <v>315</v>
      </c>
      <c r="J1579" t="s">
        <v>97</v>
      </c>
      <c r="K1579" t="s">
        <v>309</v>
      </c>
      <c r="L1579" t="s">
        <v>93</v>
      </c>
      <c r="S1579" t="s">
        <v>270</v>
      </c>
      <c r="T1579" t="s">
        <v>270</v>
      </c>
      <c r="U1579">
        <v>3</v>
      </c>
      <c r="V1579">
        <v>1</v>
      </c>
      <c r="W1579">
        <v>1</v>
      </c>
      <c r="X1579">
        <v>2</v>
      </c>
      <c r="Y1579">
        <v>5</v>
      </c>
      <c r="Z1579">
        <v>5</v>
      </c>
      <c r="AA1579">
        <v>5</v>
      </c>
      <c r="AB1579">
        <v>2</v>
      </c>
      <c r="AC1579">
        <v>3</v>
      </c>
      <c r="AD1579">
        <v>2</v>
      </c>
      <c r="AF1579">
        <v>2</v>
      </c>
      <c r="AG1579">
        <v>4</v>
      </c>
      <c r="AH1579">
        <v>3</v>
      </c>
      <c r="AI1579">
        <v>2</v>
      </c>
      <c r="AJ1579">
        <v>3</v>
      </c>
      <c r="AK1579" t="s">
        <v>270</v>
      </c>
      <c r="AL1579">
        <v>3</v>
      </c>
      <c r="AM1579">
        <v>3</v>
      </c>
      <c r="AN1579" t="s">
        <v>445</v>
      </c>
      <c r="AV1579" s="109" t="s">
        <v>26</v>
      </c>
      <c r="AW1579" t="s">
        <v>26</v>
      </c>
      <c r="AY1579">
        <v>5</v>
      </c>
      <c r="AZ1579" s="109">
        <v>5</v>
      </c>
      <c r="BA1579" s="191" t="s">
        <v>311</v>
      </c>
      <c r="BB1579" t="s">
        <v>317</v>
      </c>
      <c r="BD1579">
        <f t="shared" si="117"/>
        <v>0</v>
      </c>
      <c r="BE1579">
        <f t="shared" si="116"/>
        <v>1</v>
      </c>
      <c r="BF1579">
        <f t="shared" si="116"/>
        <v>0</v>
      </c>
      <c r="BG1579">
        <f t="shared" si="116"/>
        <v>0</v>
      </c>
      <c r="BH1579">
        <f t="shared" si="116"/>
        <v>0</v>
      </c>
      <c r="BI1579">
        <f t="shared" si="116"/>
        <v>0</v>
      </c>
      <c r="BJ1579">
        <f t="shared" si="114"/>
        <v>0</v>
      </c>
      <c r="BK1579">
        <f t="shared" si="115"/>
        <v>0</v>
      </c>
      <c r="BL1579">
        <f t="shared" si="115"/>
        <v>1</v>
      </c>
      <c r="BM1579">
        <f t="shared" si="115"/>
        <v>1</v>
      </c>
      <c r="BN1579">
        <f t="shared" si="115"/>
        <v>1</v>
      </c>
      <c r="BO1579">
        <f t="shared" si="115"/>
        <v>0</v>
      </c>
      <c r="BP1579">
        <f t="shared" si="115"/>
        <v>0</v>
      </c>
    </row>
    <row r="1580" spans="3:68" x14ac:dyDescent="0.2">
      <c r="C1580" s="150" t="str">
        <f>IFERROR(VLOOKUP(TABLA!F1580,BLIOTECAS!$C$1:$E$26,3,FALSE),"")</f>
        <v>Ciencias Experimentales</v>
      </c>
      <c r="D1580" s="209">
        <v>43970.545138888891</v>
      </c>
      <c r="E1580" s="209" t="s">
        <v>396</v>
      </c>
      <c r="F1580" t="s">
        <v>94</v>
      </c>
      <c r="G1580" t="s">
        <v>301</v>
      </c>
      <c r="H1580" t="s">
        <v>300</v>
      </c>
      <c r="I1580" t="s">
        <v>306</v>
      </c>
      <c r="J1580" t="s">
        <v>94</v>
      </c>
      <c r="K1580" t="s">
        <v>98</v>
      </c>
      <c r="L1580" t="s">
        <v>96</v>
      </c>
      <c r="S1580" t="s">
        <v>270</v>
      </c>
      <c r="T1580" t="s">
        <v>270</v>
      </c>
      <c r="U1580">
        <v>5</v>
      </c>
      <c r="V1580">
        <v>5</v>
      </c>
      <c r="W1580">
        <v>4</v>
      </c>
      <c r="X1580">
        <v>1</v>
      </c>
      <c r="Y1580">
        <v>5</v>
      </c>
      <c r="Z1580">
        <v>5</v>
      </c>
      <c r="AA1580">
        <v>5</v>
      </c>
      <c r="AB1580">
        <v>1</v>
      </c>
      <c r="AC1580">
        <v>5</v>
      </c>
      <c r="AD1580">
        <v>2</v>
      </c>
      <c r="AF1580">
        <v>2</v>
      </c>
      <c r="AG1580">
        <v>5</v>
      </c>
      <c r="AH1580">
        <v>4</v>
      </c>
      <c r="AI1580">
        <v>5</v>
      </c>
      <c r="AJ1580">
        <v>4</v>
      </c>
      <c r="AK1580" t="s">
        <v>270</v>
      </c>
      <c r="AL1580">
        <v>5</v>
      </c>
      <c r="AM1580">
        <v>2</v>
      </c>
      <c r="AN1580" t="s">
        <v>307</v>
      </c>
      <c r="AV1580" s="109" t="s">
        <v>270</v>
      </c>
      <c r="AW1580" t="s">
        <v>270</v>
      </c>
      <c r="AX1580" t="s">
        <v>337</v>
      </c>
      <c r="AY1580">
        <v>5</v>
      </c>
      <c r="AZ1580" s="109">
        <v>4</v>
      </c>
      <c r="BA1580" s="191" t="s">
        <v>319</v>
      </c>
      <c r="BB1580" t="s">
        <v>317</v>
      </c>
      <c r="BD1580">
        <f t="shared" si="117"/>
        <v>1</v>
      </c>
      <c r="BE1580">
        <f t="shared" si="116"/>
        <v>0</v>
      </c>
      <c r="BF1580">
        <f t="shared" si="116"/>
        <v>0</v>
      </c>
      <c r="BG1580">
        <f t="shared" si="116"/>
        <v>0</v>
      </c>
      <c r="BH1580">
        <f t="shared" si="116"/>
        <v>0</v>
      </c>
      <c r="BI1580">
        <f t="shared" si="116"/>
        <v>0</v>
      </c>
      <c r="BJ1580">
        <f t="shared" si="114"/>
        <v>0</v>
      </c>
      <c r="BK1580">
        <f t="shared" si="115"/>
        <v>0</v>
      </c>
      <c r="BL1580">
        <f t="shared" si="115"/>
        <v>0</v>
      </c>
      <c r="BM1580">
        <f t="shared" si="115"/>
        <v>0</v>
      </c>
      <c r="BN1580">
        <f t="shared" si="115"/>
        <v>0</v>
      </c>
      <c r="BO1580">
        <f t="shared" si="115"/>
        <v>1</v>
      </c>
      <c r="BP1580">
        <f t="shared" si="115"/>
        <v>0</v>
      </c>
    </row>
    <row r="1581" spans="3:68" x14ac:dyDescent="0.2">
      <c r="C1581" s="150" t="str">
        <f>IFERROR(VLOOKUP(TABLA!F1581,BLIOTECAS!$C$1:$E$26,3,FALSE),"")</f>
        <v>Ciencias de la Salud</v>
      </c>
      <c r="D1581" s="209">
        <v>43970.545138888891</v>
      </c>
      <c r="E1581" s="209" t="s">
        <v>396</v>
      </c>
      <c r="F1581" t="s">
        <v>106</v>
      </c>
      <c r="G1581" t="s">
        <v>320</v>
      </c>
      <c r="H1581" t="s">
        <v>300</v>
      </c>
      <c r="I1581" t="s">
        <v>306</v>
      </c>
      <c r="J1581" t="s">
        <v>106</v>
      </c>
      <c r="S1581" t="s">
        <v>26</v>
      </c>
      <c r="T1581" t="s">
        <v>26</v>
      </c>
      <c r="U1581">
        <v>1</v>
      </c>
      <c r="V1581">
        <v>4</v>
      </c>
      <c r="W1581">
        <v>4</v>
      </c>
      <c r="X1581">
        <v>4</v>
      </c>
      <c r="Y1581">
        <v>5</v>
      </c>
      <c r="Z1581">
        <v>4</v>
      </c>
      <c r="AA1581">
        <v>5</v>
      </c>
      <c r="AB1581">
        <v>1</v>
      </c>
      <c r="AC1581">
        <v>4</v>
      </c>
      <c r="AD1581">
        <v>4</v>
      </c>
      <c r="AF1581">
        <v>4</v>
      </c>
      <c r="AG1581">
        <v>5</v>
      </c>
      <c r="AH1581">
        <v>4</v>
      </c>
      <c r="AI1581">
        <v>4</v>
      </c>
      <c r="AJ1581">
        <v>4</v>
      </c>
      <c r="AK1581" t="s">
        <v>26</v>
      </c>
      <c r="AL1581">
        <v>4</v>
      </c>
      <c r="AM1581">
        <v>4</v>
      </c>
      <c r="AN1581" t="s">
        <v>438</v>
      </c>
      <c r="AV1581" s="109" t="s">
        <v>270</v>
      </c>
      <c r="AW1581" t="s">
        <v>270</v>
      </c>
      <c r="AX1581" t="s">
        <v>25</v>
      </c>
      <c r="AY1581">
        <v>5</v>
      </c>
      <c r="AZ1581" s="109">
        <v>5</v>
      </c>
      <c r="BA1581" s="191" t="s">
        <v>303</v>
      </c>
      <c r="BB1581" t="s">
        <v>308</v>
      </c>
      <c r="BD1581">
        <f t="shared" si="117"/>
        <v>1</v>
      </c>
      <c r="BE1581">
        <f t="shared" si="116"/>
        <v>0</v>
      </c>
      <c r="BF1581">
        <f t="shared" si="116"/>
        <v>0</v>
      </c>
      <c r="BG1581">
        <f t="shared" si="116"/>
        <v>0</v>
      </c>
      <c r="BH1581">
        <f t="shared" si="116"/>
        <v>0</v>
      </c>
      <c r="BI1581">
        <f t="shared" si="116"/>
        <v>0</v>
      </c>
      <c r="BJ1581">
        <f t="shared" si="114"/>
        <v>1</v>
      </c>
      <c r="BK1581">
        <f t="shared" si="115"/>
        <v>1</v>
      </c>
      <c r="BL1581">
        <f t="shared" si="115"/>
        <v>0</v>
      </c>
      <c r="BM1581">
        <f t="shared" si="115"/>
        <v>1</v>
      </c>
      <c r="BN1581">
        <f t="shared" si="115"/>
        <v>0</v>
      </c>
      <c r="BO1581">
        <f t="shared" si="115"/>
        <v>0</v>
      </c>
      <c r="BP1581">
        <f t="shared" si="115"/>
        <v>0</v>
      </c>
    </row>
    <row r="1582" spans="3:68" x14ac:dyDescent="0.2">
      <c r="C1582" s="150" t="str">
        <f>IFERROR(VLOOKUP(TABLA!F1582,BLIOTECAS!$C$1:$E$26,3,FALSE),"")</f>
        <v>Ciencias de la Salud</v>
      </c>
      <c r="D1582" s="209">
        <v>43970.545138888891</v>
      </c>
      <c r="E1582" s="209" t="s">
        <v>396</v>
      </c>
      <c r="F1582" t="s">
        <v>101</v>
      </c>
      <c r="G1582" t="s">
        <v>305</v>
      </c>
      <c r="H1582" t="s">
        <v>300</v>
      </c>
      <c r="I1582" t="s">
        <v>315</v>
      </c>
      <c r="J1582" t="s">
        <v>101</v>
      </c>
      <c r="K1582" t="s">
        <v>309</v>
      </c>
      <c r="L1582" t="s">
        <v>106</v>
      </c>
      <c r="S1582" t="s">
        <v>270</v>
      </c>
      <c r="T1582" t="s">
        <v>270</v>
      </c>
      <c r="U1582">
        <v>4</v>
      </c>
      <c r="V1582">
        <v>3</v>
      </c>
      <c r="W1582">
        <v>4</v>
      </c>
      <c r="X1582">
        <v>2</v>
      </c>
      <c r="Y1582">
        <v>5</v>
      </c>
      <c r="Z1582">
        <v>2</v>
      </c>
      <c r="AA1582">
        <v>4</v>
      </c>
      <c r="AB1582">
        <v>2</v>
      </c>
      <c r="AC1582">
        <v>5</v>
      </c>
      <c r="AD1582">
        <v>5</v>
      </c>
      <c r="AF1582">
        <v>4</v>
      </c>
      <c r="AG1582">
        <v>5</v>
      </c>
      <c r="AH1582">
        <v>4</v>
      </c>
      <c r="AI1582">
        <v>4</v>
      </c>
      <c r="AJ1582">
        <v>5</v>
      </c>
      <c r="AK1582" t="s">
        <v>26</v>
      </c>
      <c r="AL1582">
        <v>5</v>
      </c>
      <c r="AM1582">
        <v>3</v>
      </c>
      <c r="AN1582" t="s">
        <v>408</v>
      </c>
      <c r="AV1582" s="109" t="s">
        <v>270</v>
      </c>
      <c r="AW1582" t="s">
        <v>270</v>
      </c>
      <c r="AX1582" t="s">
        <v>313</v>
      </c>
      <c r="AY1582">
        <v>5</v>
      </c>
      <c r="AZ1582" s="109">
        <v>5</v>
      </c>
      <c r="BA1582" s="191" t="s">
        <v>303</v>
      </c>
      <c r="BB1582" t="s">
        <v>308</v>
      </c>
      <c r="BD1582">
        <f t="shared" si="117"/>
        <v>0</v>
      </c>
      <c r="BE1582">
        <f t="shared" si="116"/>
        <v>1</v>
      </c>
      <c r="BF1582">
        <f t="shared" si="116"/>
        <v>0</v>
      </c>
      <c r="BG1582">
        <f t="shared" si="116"/>
        <v>0</v>
      </c>
      <c r="BH1582">
        <f t="shared" si="116"/>
        <v>0</v>
      </c>
      <c r="BI1582">
        <f t="shared" si="116"/>
        <v>0</v>
      </c>
      <c r="BJ1582">
        <f t="shared" si="114"/>
        <v>1</v>
      </c>
      <c r="BK1582">
        <f t="shared" si="115"/>
        <v>0</v>
      </c>
      <c r="BL1582">
        <f t="shared" si="115"/>
        <v>1</v>
      </c>
      <c r="BM1582">
        <f t="shared" si="115"/>
        <v>1</v>
      </c>
      <c r="BN1582">
        <f t="shared" si="115"/>
        <v>0</v>
      </c>
      <c r="BO1582">
        <f t="shared" si="115"/>
        <v>0</v>
      </c>
      <c r="BP1582">
        <f t="shared" si="115"/>
        <v>0</v>
      </c>
    </row>
    <row r="1583" spans="3:68" x14ac:dyDescent="0.2">
      <c r="C1583" s="150" t="str">
        <f>IFERROR(VLOOKUP(TABLA!F1583,BLIOTECAS!$C$1:$E$26,3,FALSE),"")</f>
        <v>Ciencias Experimentales</v>
      </c>
      <c r="D1583" s="209">
        <v>43970.545138888891</v>
      </c>
      <c r="E1583" s="209" t="s">
        <v>407</v>
      </c>
      <c r="F1583" t="s">
        <v>105</v>
      </c>
      <c r="G1583" t="s">
        <v>300</v>
      </c>
      <c r="H1583" t="s">
        <v>397</v>
      </c>
      <c r="I1583" t="s">
        <v>306</v>
      </c>
      <c r="J1583" t="s">
        <v>105</v>
      </c>
      <c r="K1583" t="s">
        <v>309</v>
      </c>
      <c r="L1583" t="s">
        <v>94</v>
      </c>
      <c r="S1583" t="s">
        <v>26</v>
      </c>
      <c r="T1583" t="s">
        <v>270</v>
      </c>
      <c r="U1583">
        <v>2</v>
      </c>
      <c r="V1583">
        <v>2</v>
      </c>
      <c r="W1583">
        <v>3</v>
      </c>
      <c r="X1583">
        <v>3</v>
      </c>
      <c r="Y1583">
        <v>4</v>
      </c>
      <c r="Z1583">
        <v>5</v>
      </c>
      <c r="AA1583">
        <v>4</v>
      </c>
      <c r="AB1583">
        <v>3</v>
      </c>
      <c r="AC1583">
        <v>3</v>
      </c>
      <c r="AD1583">
        <v>4</v>
      </c>
      <c r="AF1583">
        <v>4</v>
      </c>
      <c r="AG1583">
        <v>4</v>
      </c>
      <c r="AH1583">
        <v>4</v>
      </c>
      <c r="AI1583">
        <v>3</v>
      </c>
      <c r="AJ1583">
        <v>4</v>
      </c>
      <c r="AK1583" t="s">
        <v>270</v>
      </c>
      <c r="AL1583">
        <v>3</v>
      </c>
      <c r="AM1583">
        <v>3</v>
      </c>
      <c r="AN1583" t="s">
        <v>414</v>
      </c>
      <c r="AV1583" s="109" t="s">
        <v>270</v>
      </c>
      <c r="AW1583" t="s">
        <v>26</v>
      </c>
      <c r="AY1583">
        <v>4</v>
      </c>
      <c r="AZ1583" s="109">
        <v>4</v>
      </c>
      <c r="BA1583" s="191" t="s">
        <v>311</v>
      </c>
      <c r="BB1583" t="s">
        <v>308</v>
      </c>
      <c r="BD1583">
        <f t="shared" si="117"/>
        <v>1</v>
      </c>
      <c r="BE1583">
        <f t="shared" si="116"/>
        <v>0</v>
      </c>
      <c r="BF1583">
        <f t="shared" si="116"/>
        <v>0</v>
      </c>
      <c r="BG1583">
        <f t="shared" si="116"/>
        <v>0</v>
      </c>
      <c r="BH1583">
        <f t="shared" si="116"/>
        <v>0</v>
      </c>
      <c r="BI1583">
        <f t="shared" si="116"/>
        <v>0</v>
      </c>
      <c r="BJ1583">
        <f t="shared" si="114"/>
        <v>1</v>
      </c>
      <c r="BK1583">
        <f t="shared" si="115"/>
        <v>0</v>
      </c>
      <c r="BL1583">
        <f t="shared" ref="BK1583:BP1625" si="118">IF(IFERROR(FIND(BL$1,$AN1583,1),0)&lt;&gt;0,1,0)</f>
        <v>1</v>
      </c>
      <c r="BM1583">
        <f t="shared" si="118"/>
        <v>1</v>
      </c>
      <c r="BN1583">
        <f t="shared" si="118"/>
        <v>1</v>
      </c>
      <c r="BO1583">
        <f t="shared" si="118"/>
        <v>0</v>
      </c>
      <c r="BP1583">
        <f t="shared" si="118"/>
        <v>0</v>
      </c>
    </row>
    <row r="1584" spans="3:68" x14ac:dyDescent="0.2">
      <c r="C1584" s="150" t="str">
        <f>IFERROR(VLOOKUP(TABLA!F1584,BLIOTECAS!$C$1:$E$26,3,FALSE),"")</f>
        <v>Humanidades</v>
      </c>
      <c r="D1584" s="209">
        <v>43970.544444444444</v>
      </c>
      <c r="E1584" s="209" t="s">
        <v>396</v>
      </c>
      <c r="F1584" t="s">
        <v>100</v>
      </c>
      <c r="G1584" t="s">
        <v>301</v>
      </c>
      <c r="H1584" t="s">
        <v>305</v>
      </c>
      <c r="I1584" t="s">
        <v>306</v>
      </c>
      <c r="J1584" t="s">
        <v>100</v>
      </c>
      <c r="S1584" t="s">
        <v>26</v>
      </c>
      <c r="T1584" t="s">
        <v>270</v>
      </c>
      <c r="U1584">
        <v>3</v>
      </c>
      <c r="V1584">
        <v>4</v>
      </c>
      <c r="W1584">
        <v>4</v>
      </c>
      <c r="X1584">
        <v>1</v>
      </c>
      <c r="Y1584">
        <v>5</v>
      </c>
      <c r="Z1584">
        <v>5</v>
      </c>
      <c r="AA1584">
        <v>5</v>
      </c>
      <c r="AB1584">
        <v>5</v>
      </c>
      <c r="AC1584">
        <v>3</v>
      </c>
      <c r="AD1584">
        <v>4</v>
      </c>
      <c r="AF1584">
        <v>4</v>
      </c>
      <c r="AG1584">
        <v>4</v>
      </c>
      <c r="AH1584">
        <v>2</v>
      </c>
      <c r="AI1584">
        <v>3</v>
      </c>
      <c r="AJ1584">
        <v>2</v>
      </c>
      <c r="AK1584" t="s">
        <v>26</v>
      </c>
      <c r="AL1584">
        <v>3</v>
      </c>
      <c r="AM1584">
        <v>1</v>
      </c>
      <c r="AN1584" t="s">
        <v>400</v>
      </c>
      <c r="AV1584" s="109" t="s">
        <v>26</v>
      </c>
      <c r="AW1584" t="s">
        <v>26</v>
      </c>
      <c r="AY1584">
        <v>5</v>
      </c>
      <c r="AZ1584" s="109">
        <v>3</v>
      </c>
      <c r="BA1584" s="191" t="s">
        <v>311</v>
      </c>
      <c r="BB1584" t="s">
        <v>317</v>
      </c>
      <c r="BD1584">
        <f t="shared" si="117"/>
        <v>1</v>
      </c>
      <c r="BE1584">
        <f t="shared" si="116"/>
        <v>0</v>
      </c>
      <c r="BF1584">
        <f t="shared" si="116"/>
        <v>0</v>
      </c>
      <c r="BG1584">
        <f t="shared" si="116"/>
        <v>0</v>
      </c>
      <c r="BH1584">
        <f t="shared" si="116"/>
        <v>0</v>
      </c>
      <c r="BI1584">
        <f t="shared" si="116"/>
        <v>0</v>
      </c>
      <c r="BJ1584">
        <f t="shared" si="114"/>
        <v>0</v>
      </c>
      <c r="BK1584">
        <f t="shared" si="118"/>
        <v>0</v>
      </c>
      <c r="BL1584">
        <f t="shared" si="118"/>
        <v>1</v>
      </c>
      <c r="BM1584">
        <f t="shared" si="118"/>
        <v>1</v>
      </c>
      <c r="BN1584">
        <f t="shared" si="118"/>
        <v>0</v>
      </c>
      <c r="BO1584">
        <f t="shared" si="118"/>
        <v>0</v>
      </c>
      <c r="BP1584">
        <f t="shared" si="118"/>
        <v>0</v>
      </c>
    </row>
    <row r="1585" spans="3:68" x14ac:dyDescent="0.2">
      <c r="C1585" s="150" t="str">
        <f>IFERROR(VLOOKUP(TABLA!F1585,BLIOTECAS!$C$1:$E$26,3,FALSE),"")</f>
        <v>Humanidades</v>
      </c>
      <c r="D1585" s="209">
        <v>43970.544444444444</v>
      </c>
      <c r="E1585" s="209" t="s">
        <v>401</v>
      </c>
      <c r="F1585" t="s">
        <v>102</v>
      </c>
      <c r="G1585" t="s">
        <v>301</v>
      </c>
      <c r="H1585" t="s">
        <v>301</v>
      </c>
      <c r="I1585" t="s">
        <v>336</v>
      </c>
      <c r="J1585" t="s">
        <v>310</v>
      </c>
      <c r="S1585" t="s">
        <v>270</v>
      </c>
      <c r="T1585" t="s">
        <v>270</v>
      </c>
      <c r="U1585">
        <v>4</v>
      </c>
      <c r="V1585">
        <v>5</v>
      </c>
      <c r="W1585">
        <v>5</v>
      </c>
      <c r="X1585">
        <v>2</v>
      </c>
      <c r="Y1585">
        <v>4</v>
      </c>
      <c r="Z1585">
        <v>4</v>
      </c>
      <c r="AA1585">
        <v>3</v>
      </c>
      <c r="AB1585">
        <v>1</v>
      </c>
      <c r="AC1585">
        <v>4</v>
      </c>
      <c r="AD1585">
        <v>4</v>
      </c>
      <c r="AF1585">
        <v>4</v>
      </c>
      <c r="AG1585">
        <v>4</v>
      </c>
      <c r="AH1585">
        <v>2</v>
      </c>
      <c r="AI1585">
        <v>4</v>
      </c>
      <c r="AJ1585">
        <v>4</v>
      </c>
      <c r="AK1585" t="s">
        <v>270</v>
      </c>
      <c r="AL1585">
        <v>4</v>
      </c>
      <c r="AM1585">
        <v>4</v>
      </c>
      <c r="AN1585" t="s">
        <v>307</v>
      </c>
      <c r="AV1585" s="109" t="s">
        <v>270</v>
      </c>
      <c r="AW1585" t="s">
        <v>26</v>
      </c>
      <c r="AY1585">
        <v>4</v>
      </c>
      <c r="AZ1585" s="109">
        <v>3</v>
      </c>
      <c r="BA1585" s="191" t="s">
        <v>311</v>
      </c>
      <c r="BB1585" t="s">
        <v>333</v>
      </c>
      <c r="BD1585">
        <f t="shared" si="117"/>
        <v>0</v>
      </c>
      <c r="BE1585">
        <f t="shared" si="116"/>
        <v>1</v>
      </c>
      <c r="BF1585">
        <f t="shared" si="116"/>
        <v>1</v>
      </c>
      <c r="BG1585">
        <f t="shared" si="116"/>
        <v>0</v>
      </c>
      <c r="BH1585">
        <f t="shared" si="116"/>
        <v>0</v>
      </c>
      <c r="BI1585">
        <f t="shared" si="116"/>
        <v>0</v>
      </c>
      <c r="BJ1585">
        <f t="shared" si="114"/>
        <v>0</v>
      </c>
      <c r="BK1585">
        <f t="shared" si="118"/>
        <v>0</v>
      </c>
      <c r="BL1585">
        <f t="shared" si="118"/>
        <v>0</v>
      </c>
      <c r="BM1585">
        <f t="shared" si="118"/>
        <v>0</v>
      </c>
      <c r="BN1585">
        <f t="shared" si="118"/>
        <v>0</v>
      </c>
      <c r="BO1585">
        <f t="shared" si="118"/>
        <v>1</v>
      </c>
      <c r="BP1585">
        <f t="shared" si="118"/>
        <v>0</v>
      </c>
    </row>
    <row r="1586" spans="3:68" x14ac:dyDescent="0.2">
      <c r="C1586" s="150" t="str">
        <f>IFERROR(VLOOKUP(TABLA!F1586,BLIOTECAS!$C$1:$E$26,3,FALSE),"")</f>
        <v>Ciencias Experimentales</v>
      </c>
      <c r="D1586" s="209">
        <v>43970.544444444444</v>
      </c>
      <c r="E1586" s="209" t="s">
        <v>396</v>
      </c>
      <c r="F1586" t="s">
        <v>98</v>
      </c>
      <c r="G1586" t="s">
        <v>305</v>
      </c>
      <c r="H1586" t="s">
        <v>300</v>
      </c>
      <c r="I1586" t="s">
        <v>306</v>
      </c>
      <c r="J1586" t="s">
        <v>90</v>
      </c>
      <c r="K1586" t="s">
        <v>98</v>
      </c>
      <c r="L1586" t="s">
        <v>309</v>
      </c>
      <c r="S1586" t="s">
        <v>270</v>
      </c>
      <c r="T1586" t="s">
        <v>270</v>
      </c>
      <c r="U1586">
        <v>3</v>
      </c>
      <c r="V1586">
        <v>1</v>
      </c>
      <c r="W1586">
        <v>4</v>
      </c>
      <c r="X1586">
        <v>1</v>
      </c>
      <c r="Y1586">
        <v>5</v>
      </c>
      <c r="Z1586">
        <v>4</v>
      </c>
      <c r="AA1586">
        <v>1</v>
      </c>
      <c r="AB1586">
        <v>1</v>
      </c>
      <c r="AC1586">
        <v>4</v>
      </c>
      <c r="AD1586">
        <v>5</v>
      </c>
      <c r="AF1586">
        <v>4</v>
      </c>
      <c r="AG1586">
        <v>4</v>
      </c>
      <c r="AH1586">
        <v>4</v>
      </c>
      <c r="AI1586">
        <v>3</v>
      </c>
      <c r="AJ1586">
        <v>5</v>
      </c>
      <c r="AK1586" t="s">
        <v>26</v>
      </c>
      <c r="AL1586">
        <v>4</v>
      </c>
      <c r="AM1586">
        <v>3</v>
      </c>
      <c r="AN1586" t="s">
        <v>354</v>
      </c>
      <c r="AV1586" s="109" t="s">
        <v>26</v>
      </c>
      <c r="AW1586" t="s">
        <v>26</v>
      </c>
      <c r="AY1586">
        <v>5</v>
      </c>
      <c r="AZ1586" s="109">
        <v>5</v>
      </c>
      <c r="BA1586" s="191" t="s">
        <v>311</v>
      </c>
      <c r="BB1586" t="s">
        <v>308</v>
      </c>
      <c r="BD1586">
        <f t="shared" si="117"/>
        <v>1</v>
      </c>
      <c r="BE1586">
        <f t="shared" si="116"/>
        <v>0</v>
      </c>
      <c r="BF1586">
        <f t="shared" si="116"/>
        <v>0</v>
      </c>
      <c r="BG1586">
        <f t="shared" si="116"/>
        <v>0</v>
      </c>
      <c r="BH1586">
        <f t="shared" si="116"/>
        <v>0</v>
      </c>
      <c r="BI1586">
        <f t="shared" si="116"/>
        <v>0</v>
      </c>
      <c r="BJ1586">
        <f t="shared" si="114"/>
        <v>1</v>
      </c>
      <c r="BK1586">
        <f t="shared" si="118"/>
        <v>0</v>
      </c>
      <c r="BL1586">
        <f t="shared" si="118"/>
        <v>0</v>
      </c>
      <c r="BM1586">
        <f t="shared" si="118"/>
        <v>1</v>
      </c>
      <c r="BN1586">
        <f t="shared" si="118"/>
        <v>0</v>
      </c>
      <c r="BO1586">
        <f t="shared" si="118"/>
        <v>0</v>
      </c>
      <c r="BP1586">
        <f t="shared" si="118"/>
        <v>0</v>
      </c>
    </row>
    <row r="1587" spans="3:68" x14ac:dyDescent="0.2">
      <c r="C1587" s="150" t="str">
        <f>IFERROR(VLOOKUP(TABLA!F1587,BLIOTECAS!$C$1:$E$26,3,FALSE),"")</f>
        <v>Ciencias Sociales</v>
      </c>
      <c r="D1587" s="209">
        <v>43970.544444444444</v>
      </c>
      <c r="E1587" s="209" t="s">
        <v>396</v>
      </c>
      <c r="F1587" t="s">
        <v>225</v>
      </c>
      <c r="G1587" t="s">
        <v>300</v>
      </c>
      <c r="H1587" t="s">
        <v>305</v>
      </c>
      <c r="I1587" t="s">
        <v>321</v>
      </c>
      <c r="J1587" t="s">
        <v>225</v>
      </c>
      <c r="K1587" t="s">
        <v>97</v>
      </c>
      <c r="L1587" t="s">
        <v>309</v>
      </c>
      <c r="S1587" t="s">
        <v>270</v>
      </c>
      <c r="T1587" t="s">
        <v>270</v>
      </c>
      <c r="U1587">
        <v>4</v>
      </c>
      <c r="V1587">
        <v>4</v>
      </c>
      <c r="W1587">
        <v>4</v>
      </c>
      <c r="X1587">
        <v>2</v>
      </c>
      <c r="Y1587">
        <v>4</v>
      </c>
      <c r="Z1587">
        <v>4</v>
      </c>
      <c r="AA1587">
        <v>2</v>
      </c>
      <c r="AB1587">
        <v>3</v>
      </c>
      <c r="AC1587">
        <v>3</v>
      </c>
      <c r="AD1587">
        <v>4</v>
      </c>
      <c r="AF1587">
        <v>4</v>
      </c>
      <c r="AG1587">
        <v>5</v>
      </c>
      <c r="AH1587">
        <v>4</v>
      </c>
      <c r="AI1587">
        <v>4</v>
      </c>
      <c r="AJ1587">
        <v>3</v>
      </c>
      <c r="AK1587" t="s">
        <v>270</v>
      </c>
      <c r="AL1587">
        <v>4</v>
      </c>
      <c r="AM1587">
        <v>3</v>
      </c>
      <c r="AN1587" t="s">
        <v>408</v>
      </c>
      <c r="AV1587" s="109" t="s">
        <v>270</v>
      </c>
      <c r="AW1587" t="s">
        <v>26</v>
      </c>
      <c r="AY1587">
        <v>4</v>
      </c>
      <c r="AZ1587" s="109">
        <v>5</v>
      </c>
      <c r="BA1587" s="191" t="s">
        <v>303</v>
      </c>
      <c r="BB1587" t="s">
        <v>308</v>
      </c>
      <c r="BD1587">
        <f t="shared" si="117"/>
        <v>1</v>
      </c>
      <c r="BE1587">
        <f t="shared" si="116"/>
        <v>1</v>
      </c>
      <c r="BF1587">
        <f t="shared" si="116"/>
        <v>0</v>
      </c>
      <c r="BG1587">
        <f t="shared" si="116"/>
        <v>0</v>
      </c>
      <c r="BH1587">
        <f t="shared" si="116"/>
        <v>0</v>
      </c>
      <c r="BI1587">
        <f t="shared" si="116"/>
        <v>0</v>
      </c>
      <c r="BJ1587">
        <f t="shared" si="114"/>
        <v>1</v>
      </c>
      <c r="BK1587">
        <f t="shared" si="118"/>
        <v>0</v>
      </c>
      <c r="BL1587">
        <f t="shared" si="118"/>
        <v>1</v>
      </c>
      <c r="BM1587">
        <f t="shared" si="118"/>
        <v>1</v>
      </c>
      <c r="BN1587">
        <f t="shared" si="118"/>
        <v>0</v>
      </c>
      <c r="BO1587">
        <f t="shared" si="118"/>
        <v>0</v>
      </c>
      <c r="BP1587">
        <f t="shared" si="118"/>
        <v>0</v>
      </c>
    </row>
    <row r="1588" spans="3:68" x14ac:dyDescent="0.2">
      <c r="C1588" s="150" t="str">
        <f>IFERROR(VLOOKUP(TABLA!F1588,BLIOTECAS!$C$1:$E$26,3,FALSE),"")</f>
        <v>Ciencias Sociales</v>
      </c>
      <c r="D1588" s="209">
        <v>43970.544444444444</v>
      </c>
      <c r="E1588" s="209" t="s">
        <v>396</v>
      </c>
      <c r="F1588" t="s">
        <v>97</v>
      </c>
      <c r="G1588" t="s">
        <v>305</v>
      </c>
      <c r="H1588" t="s">
        <v>320</v>
      </c>
      <c r="I1588" t="s">
        <v>315</v>
      </c>
      <c r="J1588" t="s">
        <v>97</v>
      </c>
      <c r="K1588" t="s">
        <v>104</v>
      </c>
      <c r="S1588" t="s">
        <v>270</v>
      </c>
      <c r="T1588" t="s">
        <v>270</v>
      </c>
      <c r="U1588">
        <v>2</v>
      </c>
      <c r="V1588">
        <v>1</v>
      </c>
      <c r="W1588">
        <v>2</v>
      </c>
      <c r="X1588">
        <v>1</v>
      </c>
      <c r="Y1588">
        <v>5</v>
      </c>
      <c r="Z1588">
        <v>4</v>
      </c>
      <c r="AA1588">
        <v>5</v>
      </c>
      <c r="AB1588">
        <v>2</v>
      </c>
      <c r="AC1588">
        <v>2</v>
      </c>
      <c r="AD1588">
        <v>4</v>
      </c>
      <c r="AF1588">
        <v>5</v>
      </c>
      <c r="AG1588">
        <v>5</v>
      </c>
      <c r="AH1588">
        <v>3</v>
      </c>
      <c r="AI1588">
        <v>5</v>
      </c>
      <c r="AJ1588">
        <v>3</v>
      </c>
      <c r="AK1588" t="s">
        <v>26</v>
      </c>
      <c r="AL1588">
        <v>4</v>
      </c>
      <c r="AM1588">
        <v>1</v>
      </c>
      <c r="AN1588" t="s">
        <v>345</v>
      </c>
      <c r="AV1588" s="109" t="s">
        <v>270</v>
      </c>
      <c r="AW1588" t="s">
        <v>270</v>
      </c>
      <c r="AX1588" t="s">
        <v>328</v>
      </c>
      <c r="AY1588">
        <v>5</v>
      </c>
      <c r="AZ1588" s="109">
        <v>5</v>
      </c>
      <c r="BA1588" s="191" t="s">
        <v>311</v>
      </c>
      <c r="BB1588" t="s">
        <v>308</v>
      </c>
      <c r="BC1588" t="s">
        <v>1137</v>
      </c>
      <c r="BD1588">
        <f t="shared" si="117"/>
        <v>0</v>
      </c>
      <c r="BE1588">
        <f t="shared" si="116"/>
        <v>1</v>
      </c>
      <c r="BF1588">
        <f t="shared" si="116"/>
        <v>0</v>
      </c>
      <c r="BG1588">
        <f t="shared" si="116"/>
        <v>0</v>
      </c>
      <c r="BH1588">
        <f t="shared" si="116"/>
        <v>0</v>
      </c>
      <c r="BI1588">
        <f t="shared" si="116"/>
        <v>0</v>
      </c>
      <c r="BJ1588">
        <f t="shared" si="114"/>
        <v>0</v>
      </c>
      <c r="BK1588">
        <f t="shared" si="118"/>
        <v>0</v>
      </c>
      <c r="BL1588">
        <f t="shared" si="118"/>
        <v>0</v>
      </c>
      <c r="BM1588">
        <f t="shared" si="118"/>
        <v>1</v>
      </c>
      <c r="BN1588">
        <f t="shared" si="118"/>
        <v>0</v>
      </c>
      <c r="BO1588">
        <f t="shared" si="118"/>
        <v>0</v>
      </c>
      <c r="BP1588">
        <f t="shared" si="118"/>
        <v>0</v>
      </c>
    </row>
    <row r="1589" spans="3:68" x14ac:dyDescent="0.2">
      <c r="C1589" s="150" t="str">
        <f>IFERROR(VLOOKUP(TABLA!F1589,BLIOTECAS!$C$1:$E$26,3,FALSE),"")</f>
        <v>Ciencias Sociales</v>
      </c>
      <c r="D1589" s="209">
        <v>43970.544444444444</v>
      </c>
      <c r="E1589" s="209" t="s">
        <v>396</v>
      </c>
      <c r="F1589" t="s">
        <v>97</v>
      </c>
      <c r="G1589" t="s">
        <v>300</v>
      </c>
      <c r="H1589" t="s">
        <v>320</v>
      </c>
      <c r="I1589" t="s">
        <v>318</v>
      </c>
      <c r="J1589" t="s">
        <v>97</v>
      </c>
      <c r="K1589" t="s">
        <v>93</v>
      </c>
      <c r="L1589" t="s">
        <v>108</v>
      </c>
      <c r="M1589" t="s">
        <v>1138</v>
      </c>
      <c r="S1589" t="s">
        <v>26</v>
      </c>
      <c r="T1589" t="s">
        <v>26</v>
      </c>
      <c r="U1589">
        <v>1</v>
      </c>
      <c r="V1589">
        <v>1</v>
      </c>
      <c r="W1589">
        <v>1</v>
      </c>
      <c r="X1589">
        <v>5</v>
      </c>
      <c r="Y1589">
        <v>5</v>
      </c>
      <c r="Z1589">
        <v>5</v>
      </c>
      <c r="AA1589">
        <v>5</v>
      </c>
      <c r="AB1589">
        <v>5</v>
      </c>
      <c r="AD1589">
        <v>4</v>
      </c>
      <c r="AF1589">
        <v>1</v>
      </c>
      <c r="AH1589">
        <v>1</v>
      </c>
      <c r="AI1589">
        <v>3</v>
      </c>
      <c r="AJ1589">
        <v>1</v>
      </c>
      <c r="AK1589" t="s">
        <v>26</v>
      </c>
      <c r="AL1589">
        <v>1</v>
      </c>
      <c r="AM1589">
        <v>1</v>
      </c>
      <c r="AN1589" t="s">
        <v>409</v>
      </c>
      <c r="AV1589" s="109" t="s">
        <v>26</v>
      </c>
      <c r="AW1589" t="s">
        <v>26</v>
      </c>
      <c r="BA1589" s="191" t="s">
        <v>319</v>
      </c>
      <c r="BC1589" t="s">
        <v>1139</v>
      </c>
      <c r="BD1589">
        <f t="shared" si="117"/>
        <v>0</v>
      </c>
      <c r="BE1589">
        <f t="shared" si="116"/>
        <v>0</v>
      </c>
      <c r="BF1589">
        <f t="shared" si="116"/>
        <v>1</v>
      </c>
      <c r="BG1589">
        <f t="shared" si="116"/>
        <v>0</v>
      </c>
      <c r="BH1589">
        <f t="shared" si="116"/>
        <v>0</v>
      </c>
      <c r="BI1589">
        <f t="shared" si="116"/>
        <v>0</v>
      </c>
      <c r="BJ1589">
        <f t="shared" si="114"/>
        <v>0</v>
      </c>
      <c r="BK1589">
        <f t="shared" si="118"/>
        <v>1</v>
      </c>
      <c r="BL1589">
        <f t="shared" si="118"/>
        <v>1</v>
      </c>
      <c r="BM1589">
        <f t="shared" si="118"/>
        <v>0</v>
      </c>
      <c r="BN1589">
        <f t="shared" si="118"/>
        <v>0</v>
      </c>
      <c r="BO1589">
        <f t="shared" si="118"/>
        <v>0</v>
      </c>
      <c r="BP1589">
        <f t="shared" si="118"/>
        <v>0</v>
      </c>
    </row>
    <row r="1590" spans="3:68" x14ac:dyDescent="0.2">
      <c r="C1590" s="150" t="str">
        <f>IFERROR(VLOOKUP(TABLA!F1590,BLIOTECAS!$C$1:$E$26,3,FALSE),"")</f>
        <v>Ciencias de la Salud</v>
      </c>
      <c r="D1590" s="209">
        <v>43970.544444444444</v>
      </c>
      <c r="E1590" s="209" t="s">
        <v>396</v>
      </c>
      <c r="F1590" t="s">
        <v>101</v>
      </c>
      <c r="G1590" t="s">
        <v>305</v>
      </c>
      <c r="H1590" t="s">
        <v>301</v>
      </c>
      <c r="I1590" t="s">
        <v>306</v>
      </c>
      <c r="J1590" t="s">
        <v>101</v>
      </c>
      <c r="K1590" t="s">
        <v>107</v>
      </c>
      <c r="L1590" t="s">
        <v>309</v>
      </c>
      <c r="S1590" t="s">
        <v>270</v>
      </c>
      <c r="T1590" t="s">
        <v>270</v>
      </c>
      <c r="U1590">
        <v>4</v>
      </c>
      <c r="V1590">
        <v>1</v>
      </c>
      <c r="W1590">
        <v>5</v>
      </c>
      <c r="X1590">
        <v>1</v>
      </c>
      <c r="Y1590">
        <v>3</v>
      </c>
      <c r="Z1590">
        <v>5</v>
      </c>
      <c r="AA1590">
        <v>1</v>
      </c>
      <c r="AB1590">
        <v>5</v>
      </c>
      <c r="AC1590">
        <v>3</v>
      </c>
      <c r="AD1590">
        <v>4</v>
      </c>
      <c r="AF1590">
        <v>3</v>
      </c>
      <c r="AG1590">
        <v>4</v>
      </c>
      <c r="AH1590">
        <v>2</v>
      </c>
      <c r="AI1590">
        <v>3</v>
      </c>
      <c r="AJ1590">
        <v>4</v>
      </c>
      <c r="AK1590" t="s">
        <v>26</v>
      </c>
      <c r="AL1590">
        <v>4</v>
      </c>
      <c r="AM1590">
        <v>2</v>
      </c>
      <c r="AN1590" t="s">
        <v>354</v>
      </c>
      <c r="AV1590" s="109" t="s">
        <v>270</v>
      </c>
      <c r="AW1590" t="s">
        <v>270</v>
      </c>
      <c r="AY1590">
        <v>5</v>
      </c>
      <c r="AZ1590" s="109">
        <v>5</v>
      </c>
      <c r="BA1590" s="191" t="s">
        <v>311</v>
      </c>
      <c r="BB1590" t="s">
        <v>317</v>
      </c>
      <c r="BD1590">
        <f t="shared" si="117"/>
        <v>1</v>
      </c>
      <c r="BE1590">
        <f t="shared" si="116"/>
        <v>0</v>
      </c>
      <c r="BF1590">
        <f t="shared" si="116"/>
        <v>0</v>
      </c>
      <c r="BG1590">
        <f t="shared" si="116"/>
        <v>0</v>
      </c>
      <c r="BH1590">
        <f t="shared" si="116"/>
        <v>0</v>
      </c>
      <c r="BI1590">
        <f t="shared" si="116"/>
        <v>0</v>
      </c>
      <c r="BJ1590">
        <f t="shared" ref="BJ1590:BJ1653" si="119">IF(IFERROR(FIND(BJ$1,$AN1590,1),0)&lt;&gt;0,1,0)</f>
        <v>1</v>
      </c>
      <c r="BK1590">
        <f t="shared" si="118"/>
        <v>0</v>
      </c>
      <c r="BL1590">
        <f t="shared" si="118"/>
        <v>0</v>
      </c>
      <c r="BM1590">
        <f t="shared" si="118"/>
        <v>1</v>
      </c>
      <c r="BN1590">
        <f t="shared" si="118"/>
        <v>0</v>
      </c>
      <c r="BO1590">
        <f t="shared" si="118"/>
        <v>0</v>
      </c>
      <c r="BP1590">
        <f t="shared" si="118"/>
        <v>0</v>
      </c>
    </row>
    <row r="1591" spans="3:68" x14ac:dyDescent="0.2">
      <c r="C1591" s="150" t="str">
        <f>IFERROR(VLOOKUP(TABLA!F1591,BLIOTECAS!$C$1:$E$26,3,FALSE),"")</f>
        <v>Ciencias Sociales</v>
      </c>
      <c r="D1591" s="209">
        <v>43970.544444444444</v>
      </c>
      <c r="E1591" s="209" t="s">
        <v>396</v>
      </c>
      <c r="F1591" t="s">
        <v>221</v>
      </c>
      <c r="G1591" t="s">
        <v>300</v>
      </c>
      <c r="H1591" t="s">
        <v>305</v>
      </c>
      <c r="I1591" t="s">
        <v>327</v>
      </c>
      <c r="J1591" t="s">
        <v>221</v>
      </c>
      <c r="K1591" t="s">
        <v>309</v>
      </c>
      <c r="L1591" t="s">
        <v>84</v>
      </c>
      <c r="S1591" t="s">
        <v>26</v>
      </c>
      <c r="T1591" t="s">
        <v>270</v>
      </c>
      <c r="U1591">
        <v>4</v>
      </c>
      <c r="V1591">
        <v>3</v>
      </c>
      <c r="W1591">
        <v>3</v>
      </c>
      <c r="X1591">
        <v>4</v>
      </c>
      <c r="Y1591">
        <v>3</v>
      </c>
      <c r="Z1591">
        <v>3</v>
      </c>
      <c r="AA1591">
        <v>4</v>
      </c>
      <c r="AB1591">
        <v>3</v>
      </c>
      <c r="AC1591">
        <v>3</v>
      </c>
      <c r="AD1591">
        <v>3</v>
      </c>
      <c r="AF1591">
        <v>4</v>
      </c>
      <c r="AG1591">
        <v>3</v>
      </c>
      <c r="AH1591">
        <v>4</v>
      </c>
      <c r="AI1591">
        <v>3</v>
      </c>
      <c r="AJ1591">
        <v>3</v>
      </c>
      <c r="AK1591" t="s">
        <v>26</v>
      </c>
      <c r="AL1591">
        <v>4</v>
      </c>
      <c r="AM1591">
        <v>3</v>
      </c>
      <c r="AN1591" t="s">
        <v>408</v>
      </c>
      <c r="AV1591" s="109" t="s">
        <v>26</v>
      </c>
      <c r="AW1591" t="s">
        <v>26</v>
      </c>
      <c r="AY1591">
        <v>4</v>
      </c>
      <c r="AZ1591" s="109">
        <v>4</v>
      </c>
      <c r="BA1591" s="191" t="s">
        <v>319</v>
      </c>
      <c r="BB1591" t="s">
        <v>317</v>
      </c>
      <c r="BC1591" t="s">
        <v>1140</v>
      </c>
      <c r="BD1591">
        <f t="shared" si="117"/>
        <v>1</v>
      </c>
      <c r="BE1591">
        <f t="shared" si="116"/>
        <v>0</v>
      </c>
      <c r="BF1591">
        <f t="shared" si="116"/>
        <v>1</v>
      </c>
      <c r="BG1591">
        <f t="shared" si="116"/>
        <v>0</v>
      </c>
      <c r="BH1591">
        <f t="shared" si="116"/>
        <v>0</v>
      </c>
      <c r="BI1591">
        <f t="shared" si="116"/>
        <v>0</v>
      </c>
      <c r="BJ1591">
        <f t="shared" si="119"/>
        <v>1</v>
      </c>
      <c r="BK1591">
        <f t="shared" si="118"/>
        <v>0</v>
      </c>
      <c r="BL1591">
        <f t="shared" si="118"/>
        <v>1</v>
      </c>
      <c r="BM1591">
        <f t="shared" si="118"/>
        <v>1</v>
      </c>
      <c r="BN1591">
        <f t="shared" si="118"/>
        <v>0</v>
      </c>
      <c r="BO1591">
        <f t="shared" si="118"/>
        <v>0</v>
      </c>
      <c r="BP1591">
        <f t="shared" si="118"/>
        <v>0</v>
      </c>
    </row>
    <row r="1592" spans="3:68" x14ac:dyDescent="0.2">
      <c r="C1592" s="150" t="str">
        <f>IFERROR(VLOOKUP(TABLA!F1592,BLIOTECAS!$C$1:$E$26,3,FALSE),"")</f>
        <v>Ciencias Sociales</v>
      </c>
      <c r="D1592" s="209">
        <v>43970.544444444444</v>
      </c>
      <c r="E1592" s="209" t="s">
        <v>396</v>
      </c>
      <c r="F1592" t="s">
        <v>97</v>
      </c>
      <c r="G1592" t="s">
        <v>301</v>
      </c>
      <c r="H1592" t="s">
        <v>305</v>
      </c>
      <c r="I1592" t="s">
        <v>306</v>
      </c>
      <c r="J1592" t="s">
        <v>97</v>
      </c>
      <c r="K1592" t="s">
        <v>225</v>
      </c>
      <c r="L1592" t="s">
        <v>108</v>
      </c>
      <c r="S1592" t="s">
        <v>270</v>
      </c>
      <c r="T1592" t="s">
        <v>26</v>
      </c>
      <c r="U1592">
        <v>2</v>
      </c>
      <c r="V1592">
        <v>3</v>
      </c>
      <c r="W1592">
        <v>3</v>
      </c>
      <c r="X1592">
        <v>1</v>
      </c>
      <c r="Y1592">
        <v>5</v>
      </c>
      <c r="Z1592">
        <v>3</v>
      </c>
      <c r="AA1592">
        <v>3</v>
      </c>
      <c r="AB1592">
        <v>2</v>
      </c>
      <c r="AC1592">
        <v>4</v>
      </c>
      <c r="AD1592">
        <v>4</v>
      </c>
      <c r="AF1592">
        <v>4</v>
      </c>
      <c r="AG1592">
        <v>4</v>
      </c>
      <c r="AH1592">
        <v>4</v>
      </c>
      <c r="AI1592">
        <v>4</v>
      </c>
      <c r="AJ1592">
        <v>4</v>
      </c>
      <c r="AK1592" t="s">
        <v>26</v>
      </c>
      <c r="AL1592">
        <v>4</v>
      </c>
      <c r="AM1592">
        <v>1</v>
      </c>
      <c r="AN1592" t="s">
        <v>400</v>
      </c>
      <c r="AV1592" s="109" t="s">
        <v>270</v>
      </c>
      <c r="AW1592" t="s">
        <v>26</v>
      </c>
      <c r="AY1592">
        <v>3</v>
      </c>
      <c r="AZ1592" s="109">
        <v>3</v>
      </c>
      <c r="BA1592" s="191" t="s">
        <v>311</v>
      </c>
      <c r="BB1592" t="s">
        <v>308</v>
      </c>
      <c r="BD1592">
        <f t="shared" si="117"/>
        <v>1</v>
      </c>
      <c r="BE1592">
        <f t="shared" si="116"/>
        <v>0</v>
      </c>
      <c r="BF1592">
        <f t="shared" si="116"/>
        <v>0</v>
      </c>
      <c r="BG1592">
        <f t="shared" si="116"/>
        <v>0</v>
      </c>
      <c r="BH1592">
        <f t="shared" si="116"/>
        <v>0</v>
      </c>
      <c r="BI1592">
        <f t="shared" si="116"/>
        <v>0</v>
      </c>
      <c r="BJ1592">
        <f t="shared" si="119"/>
        <v>0</v>
      </c>
      <c r="BK1592">
        <f t="shared" si="118"/>
        <v>0</v>
      </c>
      <c r="BL1592">
        <f t="shared" si="118"/>
        <v>1</v>
      </c>
      <c r="BM1592">
        <f t="shared" si="118"/>
        <v>1</v>
      </c>
      <c r="BN1592">
        <f t="shared" si="118"/>
        <v>0</v>
      </c>
      <c r="BO1592">
        <f t="shared" si="118"/>
        <v>0</v>
      </c>
      <c r="BP1592">
        <f t="shared" si="118"/>
        <v>0</v>
      </c>
    </row>
    <row r="1593" spans="3:68" x14ac:dyDescent="0.2">
      <c r="C1593" s="150" t="str">
        <f>IFERROR(VLOOKUP(TABLA!F1593,BLIOTECAS!$C$1:$E$26,3,FALSE),"")</f>
        <v>Humanidades</v>
      </c>
      <c r="D1593" s="209">
        <v>43970.544444444444</v>
      </c>
      <c r="E1593" s="209" t="s">
        <v>396</v>
      </c>
      <c r="F1593" t="s">
        <v>104</v>
      </c>
      <c r="G1593" t="s">
        <v>305</v>
      </c>
      <c r="H1593" t="s">
        <v>300</v>
      </c>
      <c r="I1593" t="s">
        <v>306</v>
      </c>
      <c r="J1593" t="s">
        <v>104</v>
      </c>
      <c r="K1593" t="s">
        <v>309</v>
      </c>
      <c r="L1593" t="s">
        <v>84</v>
      </c>
      <c r="S1593" t="s">
        <v>26</v>
      </c>
      <c r="T1593" t="s">
        <v>270</v>
      </c>
      <c r="U1593">
        <v>1</v>
      </c>
      <c r="V1593">
        <v>1</v>
      </c>
      <c r="W1593">
        <v>2</v>
      </c>
      <c r="X1593">
        <v>4</v>
      </c>
      <c r="Y1593">
        <v>4</v>
      </c>
      <c r="Z1593">
        <v>4</v>
      </c>
      <c r="AA1593">
        <v>3</v>
      </c>
      <c r="AB1593">
        <v>2</v>
      </c>
      <c r="AC1593">
        <v>3</v>
      </c>
      <c r="AD1593">
        <v>4</v>
      </c>
      <c r="AF1593">
        <v>4</v>
      </c>
      <c r="AG1593">
        <v>3</v>
      </c>
      <c r="AH1593">
        <v>2</v>
      </c>
      <c r="AI1593">
        <v>3</v>
      </c>
      <c r="AJ1593">
        <v>4</v>
      </c>
      <c r="AK1593" t="s">
        <v>26</v>
      </c>
      <c r="AL1593">
        <v>2</v>
      </c>
      <c r="AM1593">
        <v>3</v>
      </c>
      <c r="AN1593" t="s">
        <v>408</v>
      </c>
      <c r="AV1593" s="109" t="s">
        <v>26</v>
      </c>
      <c r="AW1593" t="s">
        <v>26</v>
      </c>
      <c r="AY1593">
        <v>4</v>
      </c>
      <c r="AZ1593" s="109">
        <v>2</v>
      </c>
      <c r="BA1593" s="191" t="s">
        <v>311</v>
      </c>
      <c r="BB1593" t="s">
        <v>317</v>
      </c>
      <c r="BD1593">
        <f t="shared" si="117"/>
        <v>1</v>
      </c>
      <c r="BE1593">
        <f t="shared" si="116"/>
        <v>0</v>
      </c>
      <c r="BF1593">
        <f t="shared" si="116"/>
        <v>0</v>
      </c>
      <c r="BG1593">
        <f t="shared" si="116"/>
        <v>0</v>
      </c>
      <c r="BH1593">
        <f t="shared" si="116"/>
        <v>0</v>
      </c>
      <c r="BI1593">
        <f t="shared" si="116"/>
        <v>0</v>
      </c>
      <c r="BJ1593">
        <f t="shared" si="119"/>
        <v>1</v>
      </c>
      <c r="BK1593">
        <f t="shared" si="118"/>
        <v>0</v>
      </c>
      <c r="BL1593">
        <f t="shared" si="118"/>
        <v>1</v>
      </c>
      <c r="BM1593">
        <f t="shared" si="118"/>
        <v>1</v>
      </c>
      <c r="BN1593">
        <f t="shared" si="118"/>
        <v>0</v>
      </c>
      <c r="BO1593">
        <f t="shared" si="118"/>
        <v>0</v>
      </c>
      <c r="BP1593">
        <f t="shared" si="118"/>
        <v>0</v>
      </c>
    </row>
    <row r="1594" spans="3:68" x14ac:dyDescent="0.2">
      <c r="C1594" s="150" t="str">
        <f>IFERROR(VLOOKUP(TABLA!F1594,BLIOTECAS!$C$1:$E$26,3,FALSE),"")</f>
        <v>Ciencias de la Salud</v>
      </c>
      <c r="D1594" s="209">
        <v>43970.544444444444</v>
      </c>
      <c r="E1594" s="209" t="s">
        <v>418</v>
      </c>
      <c r="F1594" t="s">
        <v>224</v>
      </c>
      <c r="G1594" t="s">
        <v>397</v>
      </c>
      <c r="H1594" t="s">
        <v>397</v>
      </c>
      <c r="I1594" t="s">
        <v>306</v>
      </c>
      <c r="J1594" t="s">
        <v>224</v>
      </c>
      <c r="S1594" t="s">
        <v>26</v>
      </c>
      <c r="T1594" t="s">
        <v>26</v>
      </c>
      <c r="U1594">
        <v>1</v>
      </c>
      <c r="V1594">
        <v>1</v>
      </c>
      <c r="W1594">
        <v>1</v>
      </c>
      <c r="X1594">
        <v>2</v>
      </c>
      <c r="Y1594">
        <v>5</v>
      </c>
      <c r="Z1594">
        <v>3</v>
      </c>
      <c r="AA1594">
        <v>5</v>
      </c>
      <c r="AB1594">
        <v>2</v>
      </c>
      <c r="AC1594">
        <v>3</v>
      </c>
      <c r="AD1594">
        <v>3</v>
      </c>
      <c r="AF1594">
        <v>4</v>
      </c>
      <c r="AG1594">
        <v>4</v>
      </c>
      <c r="AH1594">
        <v>3</v>
      </c>
      <c r="AI1594">
        <v>3</v>
      </c>
      <c r="AJ1594">
        <v>3</v>
      </c>
      <c r="AK1594" t="s">
        <v>26</v>
      </c>
      <c r="AL1594">
        <v>3</v>
      </c>
      <c r="AM1594">
        <v>3</v>
      </c>
      <c r="AN1594" t="s">
        <v>405</v>
      </c>
      <c r="AV1594" s="109" t="s">
        <v>270</v>
      </c>
      <c r="AW1594" t="s">
        <v>270</v>
      </c>
      <c r="AX1594" t="s">
        <v>25</v>
      </c>
      <c r="AY1594">
        <v>4</v>
      </c>
      <c r="AZ1594" s="109">
        <v>5</v>
      </c>
      <c r="BA1594" s="191" t="s">
        <v>311</v>
      </c>
      <c r="BB1594" t="s">
        <v>317</v>
      </c>
      <c r="BD1594">
        <f t="shared" si="117"/>
        <v>1</v>
      </c>
      <c r="BE1594">
        <f t="shared" si="116"/>
        <v>0</v>
      </c>
      <c r="BF1594">
        <f t="shared" si="116"/>
        <v>0</v>
      </c>
      <c r="BG1594">
        <f t="shared" ref="BE1594:BI1645" si="120">IF(IFERROR(FIND(BG$1,$I1594,1),0)&lt;&gt;0,1,0)</f>
        <v>0</v>
      </c>
      <c r="BH1594">
        <f t="shared" si="120"/>
        <v>0</v>
      </c>
      <c r="BI1594">
        <f t="shared" si="120"/>
        <v>0</v>
      </c>
      <c r="BJ1594">
        <f t="shared" si="119"/>
        <v>1</v>
      </c>
      <c r="BK1594">
        <f t="shared" si="118"/>
        <v>1</v>
      </c>
      <c r="BL1594">
        <f t="shared" si="118"/>
        <v>1</v>
      </c>
      <c r="BM1594">
        <f t="shared" si="118"/>
        <v>1</v>
      </c>
      <c r="BN1594">
        <f t="shared" si="118"/>
        <v>0</v>
      </c>
      <c r="BO1594">
        <f t="shared" si="118"/>
        <v>0</v>
      </c>
      <c r="BP1594">
        <f t="shared" si="118"/>
        <v>0</v>
      </c>
    </row>
    <row r="1595" spans="3:68" x14ac:dyDescent="0.2">
      <c r="C1595" s="150" t="str">
        <f>IFERROR(VLOOKUP(TABLA!F1595,BLIOTECAS!$C$1:$E$26,3,FALSE),"")</f>
        <v>Ciencias de la Salud</v>
      </c>
      <c r="D1595" s="209">
        <v>43970.544444444444</v>
      </c>
      <c r="E1595" s="209" t="s">
        <v>396</v>
      </c>
      <c r="F1595" t="s">
        <v>101</v>
      </c>
      <c r="G1595" t="s">
        <v>397</v>
      </c>
      <c r="H1595" t="s">
        <v>300</v>
      </c>
      <c r="I1595" t="s">
        <v>316</v>
      </c>
      <c r="J1595" t="s">
        <v>101</v>
      </c>
      <c r="S1595" t="s">
        <v>26</v>
      </c>
      <c r="T1595" t="s">
        <v>26</v>
      </c>
      <c r="U1595">
        <v>1</v>
      </c>
      <c r="V1595">
        <v>4</v>
      </c>
      <c r="W1595">
        <v>4</v>
      </c>
      <c r="X1595">
        <v>1</v>
      </c>
      <c r="Y1595">
        <v>5</v>
      </c>
      <c r="Z1595">
        <v>5</v>
      </c>
      <c r="AA1595">
        <v>5</v>
      </c>
      <c r="AB1595">
        <v>3</v>
      </c>
      <c r="AC1595">
        <v>3</v>
      </c>
      <c r="AD1595">
        <v>4</v>
      </c>
      <c r="AF1595">
        <v>4</v>
      </c>
      <c r="AG1595">
        <v>3</v>
      </c>
      <c r="AH1595">
        <v>4</v>
      </c>
      <c r="AI1595">
        <v>3</v>
      </c>
      <c r="AJ1595">
        <v>4</v>
      </c>
      <c r="AK1595" t="s">
        <v>26</v>
      </c>
      <c r="AL1595">
        <v>4</v>
      </c>
      <c r="AM1595">
        <v>2</v>
      </c>
      <c r="AN1595" t="s">
        <v>408</v>
      </c>
      <c r="AV1595" s="109" t="s">
        <v>26</v>
      </c>
      <c r="AW1595" t="s">
        <v>26</v>
      </c>
      <c r="AY1595">
        <v>4</v>
      </c>
      <c r="AZ1595" s="109">
        <v>4</v>
      </c>
      <c r="BA1595" s="191" t="s">
        <v>311</v>
      </c>
      <c r="BB1595" t="s">
        <v>317</v>
      </c>
      <c r="BD1595">
        <f t="shared" si="117"/>
        <v>0</v>
      </c>
      <c r="BE1595">
        <f t="shared" si="120"/>
        <v>0</v>
      </c>
      <c r="BF1595">
        <f t="shared" si="120"/>
        <v>0</v>
      </c>
      <c r="BG1595">
        <f t="shared" si="120"/>
        <v>1</v>
      </c>
      <c r="BH1595">
        <f t="shared" si="120"/>
        <v>0</v>
      </c>
      <c r="BI1595">
        <f t="shared" si="120"/>
        <v>0</v>
      </c>
      <c r="BJ1595">
        <f t="shared" si="119"/>
        <v>1</v>
      </c>
      <c r="BK1595">
        <f t="shared" si="118"/>
        <v>0</v>
      </c>
      <c r="BL1595">
        <f t="shared" si="118"/>
        <v>1</v>
      </c>
      <c r="BM1595">
        <f t="shared" si="118"/>
        <v>1</v>
      </c>
      <c r="BN1595">
        <f t="shared" si="118"/>
        <v>0</v>
      </c>
      <c r="BO1595">
        <f t="shared" si="118"/>
        <v>0</v>
      </c>
      <c r="BP1595">
        <f t="shared" si="118"/>
        <v>0</v>
      </c>
    </row>
    <row r="1596" spans="3:68" x14ac:dyDescent="0.2">
      <c r="C1596" s="150" t="str">
        <f>IFERROR(VLOOKUP(TABLA!F1596,BLIOTECAS!$C$1:$E$26,3,FALSE),"")</f>
        <v>Ciencias de la Salud</v>
      </c>
      <c r="D1596" s="209">
        <v>43970.544444444444</v>
      </c>
      <c r="E1596" s="209" t="s">
        <v>396</v>
      </c>
      <c r="F1596" t="s">
        <v>106</v>
      </c>
      <c r="G1596" t="s">
        <v>300</v>
      </c>
      <c r="H1596" t="s">
        <v>320</v>
      </c>
      <c r="I1596" t="s">
        <v>335</v>
      </c>
      <c r="J1596" t="s">
        <v>309</v>
      </c>
      <c r="K1596" t="s">
        <v>106</v>
      </c>
      <c r="L1596" t="s">
        <v>107</v>
      </c>
      <c r="S1596" t="s">
        <v>26</v>
      </c>
      <c r="T1596" t="s">
        <v>26</v>
      </c>
      <c r="U1596">
        <v>2</v>
      </c>
      <c r="V1596">
        <v>3</v>
      </c>
      <c r="W1596">
        <v>3</v>
      </c>
      <c r="X1596">
        <v>4</v>
      </c>
      <c r="Y1596">
        <v>3</v>
      </c>
      <c r="Z1596">
        <v>5</v>
      </c>
      <c r="AA1596">
        <v>5</v>
      </c>
      <c r="AB1596">
        <v>1</v>
      </c>
      <c r="AC1596">
        <v>2</v>
      </c>
      <c r="AD1596">
        <v>4</v>
      </c>
      <c r="AF1596">
        <v>4</v>
      </c>
      <c r="AH1596">
        <v>4</v>
      </c>
      <c r="AI1596">
        <v>3</v>
      </c>
      <c r="AJ1596">
        <v>3</v>
      </c>
      <c r="AK1596" t="s">
        <v>26</v>
      </c>
      <c r="AL1596">
        <v>3</v>
      </c>
      <c r="AM1596">
        <v>1</v>
      </c>
      <c r="AN1596" t="s">
        <v>400</v>
      </c>
      <c r="AV1596" s="109" t="s">
        <v>26</v>
      </c>
      <c r="AW1596" t="s">
        <v>26</v>
      </c>
      <c r="AY1596">
        <v>3</v>
      </c>
      <c r="AZ1596" s="109">
        <v>4</v>
      </c>
      <c r="BA1596" s="191" t="s">
        <v>311</v>
      </c>
      <c r="BD1596">
        <f t="shared" si="117"/>
        <v>0</v>
      </c>
      <c r="BE1596">
        <f t="shared" si="120"/>
        <v>1</v>
      </c>
      <c r="BF1596">
        <f t="shared" si="120"/>
        <v>0</v>
      </c>
      <c r="BG1596">
        <f t="shared" si="120"/>
        <v>1</v>
      </c>
      <c r="BH1596">
        <f t="shared" si="120"/>
        <v>0</v>
      </c>
      <c r="BI1596">
        <f t="shared" si="120"/>
        <v>0</v>
      </c>
      <c r="BJ1596">
        <f t="shared" si="119"/>
        <v>0</v>
      </c>
      <c r="BK1596">
        <f t="shared" si="118"/>
        <v>0</v>
      </c>
      <c r="BL1596">
        <f t="shared" si="118"/>
        <v>1</v>
      </c>
      <c r="BM1596">
        <f t="shared" si="118"/>
        <v>1</v>
      </c>
      <c r="BN1596">
        <f t="shared" si="118"/>
        <v>0</v>
      </c>
      <c r="BO1596">
        <f t="shared" si="118"/>
        <v>0</v>
      </c>
      <c r="BP1596">
        <f t="shared" si="118"/>
        <v>0</v>
      </c>
    </row>
    <row r="1597" spans="3:68" x14ac:dyDescent="0.2">
      <c r="C1597" s="150" t="str">
        <f>IFERROR(VLOOKUP(TABLA!F1597,BLIOTECAS!$C$1:$E$26,3,FALSE),"")</f>
        <v>Ciencias de la Salud</v>
      </c>
      <c r="D1597" s="209">
        <v>43970.544444444444</v>
      </c>
      <c r="E1597" s="209" t="s">
        <v>396</v>
      </c>
      <c r="F1597" t="s">
        <v>106</v>
      </c>
      <c r="G1597" t="s">
        <v>397</v>
      </c>
      <c r="H1597" t="s">
        <v>300</v>
      </c>
      <c r="I1597" t="s">
        <v>306</v>
      </c>
      <c r="J1597" t="s">
        <v>106</v>
      </c>
      <c r="K1597" t="s">
        <v>309</v>
      </c>
      <c r="S1597" t="s">
        <v>26</v>
      </c>
      <c r="T1597" t="s">
        <v>26</v>
      </c>
      <c r="U1597">
        <v>2</v>
      </c>
      <c r="V1597">
        <v>3</v>
      </c>
      <c r="W1597">
        <v>4</v>
      </c>
      <c r="X1597">
        <v>3</v>
      </c>
      <c r="Y1597">
        <v>5</v>
      </c>
      <c r="Z1597">
        <v>4</v>
      </c>
      <c r="AA1597">
        <v>4</v>
      </c>
      <c r="AB1597">
        <v>3</v>
      </c>
      <c r="AC1597">
        <v>4</v>
      </c>
      <c r="AD1597">
        <v>4</v>
      </c>
      <c r="AF1597">
        <v>4</v>
      </c>
      <c r="AG1597">
        <v>3</v>
      </c>
      <c r="AH1597">
        <v>3</v>
      </c>
      <c r="AI1597">
        <v>3</v>
      </c>
      <c r="AJ1597">
        <v>4</v>
      </c>
      <c r="AK1597" t="s">
        <v>26</v>
      </c>
      <c r="AL1597">
        <v>3</v>
      </c>
      <c r="AM1597">
        <v>3</v>
      </c>
      <c r="AN1597" t="s">
        <v>408</v>
      </c>
      <c r="AV1597" s="109" t="s">
        <v>26</v>
      </c>
      <c r="AW1597" t="s">
        <v>26</v>
      </c>
      <c r="AY1597">
        <v>4</v>
      </c>
      <c r="AZ1597" s="109">
        <v>5</v>
      </c>
      <c r="BA1597" s="191" t="s">
        <v>311</v>
      </c>
      <c r="BD1597">
        <f t="shared" si="117"/>
        <v>1</v>
      </c>
      <c r="BE1597">
        <f t="shared" si="120"/>
        <v>0</v>
      </c>
      <c r="BF1597">
        <f t="shared" si="120"/>
        <v>0</v>
      </c>
      <c r="BG1597">
        <f t="shared" si="120"/>
        <v>0</v>
      </c>
      <c r="BH1597">
        <f t="shared" si="120"/>
        <v>0</v>
      </c>
      <c r="BI1597">
        <f t="shared" si="120"/>
        <v>0</v>
      </c>
      <c r="BJ1597">
        <f t="shared" si="119"/>
        <v>1</v>
      </c>
      <c r="BK1597">
        <f t="shared" si="118"/>
        <v>0</v>
      </c>
      <c r="BL1597">
        <f t="shared" si="118"/>
        <v>1</v>
      </c>
      <c r="BM1597">
        <f t="shared" si="118"/>
        <v>1</v>
      </c>
      <c r="BN1597">
        <f t="shared" si="118"/>
        <v>0</v>
      </c>
      <c r="BO1597">
        <f t="shared" si="118"/>
        <v>0</v>
      </c>
      <c r="BP1597">
        <f t="shared" si="118"/>
        <v>0</v>
      </c>
    </row>
    <row r="1598" spans="3:68" x14ac:dyDescent="0.2">
      <c r="C1598" s="150" t="str">
        <f>IFERROR(VLOOKUP(TABLA!F1598,BLIOTECAS!$C$1:$E$26,3,FALSE),"")</f>
        <v>Ciencias de la Salud</v>
      </c>
      <c r="D1598" s="209">
        <v>43970.544444444444</v>
      </c>
      <c r="E1598" s="209" t="s">
        <v>396</v>
      </c>
      <c r="F1598" t="s">
        <v>101</v>
      </c>
      <c r="G1598" t="s">
        <v>301</v>
      </c>
      <c r="H1598" t="s">
        <v>305</v>
      </c>
      <c r="I1598" t="s">
        <v>306</v>
      </c>
      <c r="J1598" t="s">
        <v>101</v>
      </c>
      <c r="K1598" t="s">
        <v>107</v>
      </c>
      <c r="L1598" t="s">
        <v>222</v>
      </c>
      <c r="M1598" t="s">
        <v>729</v>
      </c>
      <c r="S1598" t="s">
        <v>26</v>
      </c>
      <c r="T1598" t="s">
        <v>270</v>
      </c>
      <c r="U1598">
        <v>3</v>
      </c>
      <c r="V1598">
        <v>2</v>
      </c>
      <c r="W1598">
        <v>4</v>
      </c>
      <c r="X1598">
        <v>1</v>
      </c>
      <c r="Y1598">
        <v>5</v>
      </c>
      <c r="Z1598">
        <v>3</v>
      </c>
      <c r="AA1598">
        <v>5</v>
      </c>
      <c r="AB1598">
        <v>3</v>
      </c>
      <c r="AC1598">
        <v>5</v>
      </c>
      <c r="AD1598">
        <v>5</v>
      </c>
      <c r="AF1598">
        <v>4</v>
      </c>
      <c r="AG1598">
        <v>4</v>
      </c>
      <c r="AH1598">
        <v>4</v>
      </c>
      <c r="AI1598">
        <v>2</v>
      </c>
      <c r="AJ1598">
        <v>4</v>
      </c>
      <c r="AK1598" t="s">
        <v>270</v>
      </c>
      <c r="AL1598">
        <v>5</v>
      </c>
      <c r="AM1598">
        <v>2</v>
      </c>
      <c r="AN1598" t="s">
        <v>408</v>
      </c>
      <c r="AV1598" s="109" t="s">
        <v>270</v>
      </c>
      <c r="AW1598" t="s">
        <v>270</v>
      </c>
      <c r="AX1598" t="s">
        <v>313</v>
      </c>
      <c r="AY1598">
        <v>4</v>
      </c>
      <c r="AZ1598" s="109">
        <v>5</v>
      </c>
      <c r="BA1598" s="191" t="s">
        <v>311</v>
      </c>
      <c r="BB1598" t="s">
        <v>317</v>
      </c>
      <c r="BD1598">
        <f t="shared" si="117"/>
        <v>1</v>
      </c>
      <c r="BE1598">
        <f t="shared" si="120"/>
        <v>0</v>
      </c>
      <c r="BF1598">
        <f t="shared" si="120"/>
        <v>0</v>
      </c>
      <c r="BG1598">
        <f t="shared" si="120"/>
        <v>0</v>
      </c>
      <c r="BH1598">
        <f t="shared" si="120"/>
        <v>0</v>
      </c>
      <c r="BI1598">
        <f t="shared" si="120"/>
        <v>0</v>
      </c>
      <c r="BJ1598">
        <f t="shared" si="119"/>
        <v>1</v>
      </c>
      <c r="BK1598">
        <f t="shared" si="118"/>
        <v>0</v>
      </c>
      <c r="BL1598">
        <f t="shared" si="118"/>
        <v>1</v>
      </c>
      <c r="BM1598">
        <f t="shared" si="118"/>
        <v>1</v>
      </c>
      <c r="BN1598">
        <f t="shared" si="118"/>
        <v>0</v>
      </c>
      <c r="BO1598">
        <f t="shared" si="118"/>
        <v>0</v>
      </c>
      <c r="BP1598">
        <f t="shared" si="118"/>
        <v>0</v>
      </c>
    </row>
    <row r="1599" spans="3:68" x14ac:dyDescent="0.2">
      <c r="C1599" s="150" t="str">
        <f>IFERROR(VLOOKUP(TABLA!F1599,BLIOTECAS!$C$1:$E$26,3,FALSE),"")</f>
        <v>Ciencias de la Salud</v>
      </c>
      <c r="D1599" s="209">
        <v>43970.544444444444</v>
      </c>
      <c r="E1599" s="209" t="s">
        <v>396</v>
      </c>
      <c r="F1599" t="s">
        <v>109</v>
      </c>
      <c r="G1599" t="s">
        <v>300</v>
      </c>
      <c r="H1599" t="s">
        <v>300</v>
      </c>
      <c r="I1599" t="s">
        <v>306</v>
      </c>
      <c r="J1599" t="s">
        <v>109</v>
      </c>
      <c r="S1599" t="s">
        <v>26</v>
      </c>
      <c r="T1599" t="s">
        <v>26</v>
      </c>
      <c r="U1599">
        <v>2</v>
      </c>
      <c r="V1599">
        <v>4</v>
      </c>
      <c r="W1599">
        <v>4</v>
      </c>
      <c r="X1599">
        <v>1</v>
      </c>
      <c r="Y1599">
        <v>5</v>
      </c>
      <c r="Z1599">
        <v>5</v>
      </c>
      <c r="AA1599">
        <v>5</v>
      </c>
      <c r="AB1599">
        <v>3</v>
      </c>
      <c r="AC1599">
        <v>4</v>
      </c>
      <c r="AD1599">
        <v>5</v>
      </c>
      <c r="AF1599">
        <v>4</v>
      </c>
      <c r="AG1599">
        <v>5</v>
      </c>
      <c r="AH1599">
        <v>5</v>
      </c>
      <c r="AI1599">
        <v>4</v>
      </c>
      <c r="AJ1599">
        <v>4</v>
      </c>
      <c r="AK1599" t="s">
        <v>26</v>
      </c>
      <c r="AL1599">
        <v>5</v>
      </c>
      <c r="AM1599">
        <v>4</v>
      </c>
      <c r="AN1599" t="s">
        <v>345</v>
      </c>
      <c r="AV1599" s="109" t="s">
        <v>270</v>
      </c>
      <c r="AW1599" t="s">
        <v>270</v>
      </c>
      <c r="AX1599" t="s">
        <v>25</v>
      </c>
      <c r="AY1599">
        <v>5</v>
      </c>
      <c r="AZ1599" s="109">
        <v>5</v>
      </c>
      <c r="BA1599" s="191" t="s">
        <v>303</v>
      </c>
      <c r="BB1599" t="s">
        <v>304</v>
      </c>
      <c r="BD1599">
        <f t="shared" si="117"/>
        <v>1</v>
      </c>
      <c r="BE1599">
        <f t="shared" si="120"/>
        <v>0</v>
      </c>
      <c r="BF1599">
        <f t="shared" si="120"/>
        <v>0</v>
      </c>
      <c r="BG1599">
        <f t="shared" si="120"/>
        <v>0</v>
      </c>
      <c r="BH1599">
        <f t="shared" si="120"/>
        <v>0</v>
      </c>
      <c r="BI1599">
        <f t="shared" si="120"/>
        <v>0</v>
      </c>
      <c r="BJ1599">
        <f t="shared" si="119"/>
        <v>0</v>
      </c>
      <c r="BK1599">
        <f t="shared" si="118"/>
        <v>0</v>
      </c>
      <c r="BL1599">
        <f t="shared" si="118"/>
        <v>0</v>
      </c>
      <c r="BM1599">
        <f t="shared" si="118"/>
        <v>1</v>
      </c>
      <c r="BN1599">
        <f t="shared" si="118"/>
        <v>0</v>
      </c>
      <c r="BO1599">
        <f t="shared" si="118"/>
        <v>0</v>
      </c>
      <c r="BP1599">
        <f t="shared" si="118"/>
        <v>0</v>
      </c>
    </row>
    <row r="1600" spans="3:68" x14ac:dyDescent="0.2">
      <c r="C1600" s="150" t="str">
        <f>IFERROR(VLOOKUP(TABLA!F1600,BLIOTECAS!$C$1:$E$26,3,FALSE),"")</f>
        <v>Ciencias de la Salud</v>
      </c>
      <c r="D1600" s="209">
        <v>43970.544444444444</v>
      </c>
      <c r="E1600" s="209" t="s">
        <v>396</v>
      </c>
      <c r="F1600" t="s">
        <v>106</v>
      </c>
      <c r="G1600" t="s">
        <v>301</v>
      </c>
      <c r="H1600" t="s">
        <v>320</v>
      </c>
      <c r="I1600" t="s">
        <v>306</v>
      </c>
      <c r="J1600" t="s">
        <v>309</v>
      </c>
      <c r="K1600" t="s">
        <v>106</v>
      </c>
      <c r="S1600" t="s">
        <v>26</v>
      </c>
      <c r="T1600" t="s">
        <v>26</v>
      </c>
      <c r="U1600">
        <v>1</v>
      </c>
      <c r="V1600">
        <v>1</v>
      </c>
      <c r="W1600">
        <v>1</v>
      </c>
      <c r="X1600">
        <v>5</v>
      </c>
      <c r="Y1600">
        <v>5</v>
      </c>
      <c r="Z1600">
        <v>5</v>
      </c>
      <c r="AA1600">
        <v>5</v>
      </c>
      <c r="AB1600">
        <v>1</v>
      </c>
      <c r="AC1600">
        <v>1</v>
      </c>
      <c r="AD1600">
        <v>3</v>
      </c>
      <c r="AF1600">
        <v>3</v>
      </c>
      <c r="AG1600">
        <v>5</v>
      </c>
      <c r="AH1600">
        <v>2</v>
      </c>
      <c r="AI1600">
        <v>1</v>
      </c>
      <c r="AJ1600">
        <v>1</v>
      </c>
      <c r="AK1600" t="s">
        <v>26</v>
      </c>
      <c r="AL1600">
        <v>1</v>
      </c>
      <c r="AM1600">
        <v>2</v>
      </c>
      <c r="AN1600" t="s">
        <v>408</v>
      </c>
      <c r="AV1600" s="109" t="s">
        <v>26</v>
      </c>
      <c r="AW1600" t="s">
        <v>26</v>
      </c>
      <c r="AY1600">
        <v>5</v>
      </c>
      <c r="AZ1600" s="109">
        <v>5</v>
      </c>
      <c r="BA1600" s="191" t="s">
        <v>319</v>
      </c>
      <c r="BB1600" t="s">
        <v>317</v>
      </c>
      <c r="BC1600" t="s">
        <v>1141</v>
      </c>
      <c r="BD1600">
        <f t="shared" si="117"/>
        <v>1</v>
      </c>
      <c r="BE1600">
        <f t="shared" si="120"/>
        <v>0</v>
      </c>
      <c r="BF1600">
        <f t="shared" si="120"/>
        <v>0</v>
      </c>
      <c r="BG1600">
        <f t="shared" si="120"/>
        <v>0</v>
      </c>
      <c r="BH1600">
        <f t="shared" si="120"/>
        <v>0</v>
      </c>
      <c r="BI1600">
        <f t="shared" si="120"/>
        <v>0</v>
      </c>
      <c r="BJ1600">
        <f t="shared" si="119"/>
        <v>1</v>
      </c>
      <c r="BK1600">
        <f t="shared" si="118"/>
        <v>0</v>
      </c>
      <c r="BL1600">
        <f t="shared" si="118"/>
        <v>1</v>
      </c>
      <c r="BM1600">
        <f t="shared" si="118"/>
        <v>1</v>
      </c>
      <c r="BN1600">
        <f t="shared" si="118"/>
        <v>0</v>
      </c>
      <c r="BO1600">
        <f t="shared" si="118"/>
        <v>0</v>
      </c>
      <c r="BP1600">
        <f t="shared" si="118"/>
        <v>0</v>
      </c>
    </row>
    <row r="1601" spans="3:68" x14ac:dyDescent="0.2">
      <c r="C1601" s="150" t="str">
        <f>IFERROR(VLOOKUP(TABLA!F1601,BLIOTECAS!$C$1:$E$26,3,FALSE),"")</f>
        <v>Humanidades</v>
      </c>
      <c r="D1601" s="209">
        <v>43970.544444444444</v>
      </c>
      <c r="E1601" s="209" t="s">
        <v>396</v>
      </c>
      <c r="F1601" t="s">
        <v>100</v>
      </c>
      <c r="G1601" t="s">
        <v>397</v>
      </c>
      <c r="H1601" t="s">
        <v>397</v>
      </c>
      <c r="I1601" t="s">
        <v>316</v>
      </c>
      <c r="J1601" t="s">
        <v>309</v>
      </c>
      <c r="K1601" t="s">
        <v>100</v>
      </c>
      <c r="L1601" t="s">
        <v>221</v>
      </c>
      <c r="S1601" t="s">
        <v>270</v>
      </c>
      <c r="T1601" t="s">
        <v>270</v>
      </c>
      <c r="U1601">
        <v>2</v>
      </c>
      <c r="V1601">
        <v>4</v>
      </c>
      <c r="W1601">
        <v>4</v>
      </c>
      <c r="X1601">
        <v>5</v>
      </c>
      <c r="Y1601">
        <v>4</v>
      </c>
      <c r="Z1601">
        <v>5</v>
      </c>
      <c r="AA1601">
        <v>5</v>
      </c>
      <c r="AB1601">
        <v>5</v>
      </c>
      <c r="AC1601">
        <v>2</v>
      </c>
      <c r="AD1601">
        <v>4</v>
      </c>
      <c r="AF1601">
        <v>4</v>
      </c>
      <c r="AG1601">
        <v>3</v>
      </c>
      <c r="AH1601">
        <v>4</v>
      </c>
      <c r="AI1601">
        <v>2</v>
      </c>
      <c r="AJ1601">
        <v>4</v>
      </c>
      <c r="AK1601" t="s">
        <v>270</v>
      </c>
      <c r="AL1601">
        <v>3</v>
      </c>
      <c r="AM1601">
        <v>1</v>
      </c>
      <c r="AN1601" t="s">
        <v>424</v>
      </c>
      <c r="AV1601" s="109" t="s">
        <v>26</v>
      </c>
      <c r="AW1601" t="s">
        <v>26</v>
      </c>
      <c r="AY1601">
        <v>3</v>
      </c>
      <c r="AZ1601" s="109">
        <v>3</v>
      </c>
      <c r="BA1601" s="191" t="s">
        <v>319</v>
      </c>
      <c r="BB1601" t="s">
        <v>308</v>
      </c>
      <c r="BD1601">
        <f t="shared" si="117"/>
        <v>0</v>
      </c>
      <c r="BE1601">
        <f t="shared" si="120"/>
        <v>0</v>
      </c>
      <c r="BF1601">
        <f t="shared" si="120"/>
        <v>0</v>
      </c>
      <c r="BG1601">
        <f t="shared" si="120"/>
        <v>1</v>
      </c>
      <c r="BH1601">
        <f t="shared" si="120"/>
        <v>0</v>
      </c>
      <c r="BI1601">
        <f t="shared" si="120"/>
        <v>0</v>
      </c>
      <c r="BJ1601">
        <f t="shared" si="119"/>
        <v>0</v>
      </c>
      <c r="BK1601">
        <f t="shared" si="118"/>
        <v>0</v>
      </c>
      <c r="BL1601">
        <f t="shared" si="118"/>
        <v>1</v>
      </c>
      <c r="BM1601">
        <f t="shared" si="118"/>
        <v>0</v>
      </c>
      <c r="BN1601">
        <f t="shared" si="118"/>
        <v>0</v>
      </c>
      <c r="BO1601">
        <f t="shared" si="118"/>
        <v>0</v>
      </c>
      <c r="BP1601">
        <f t="shared" si="118"/>
        <v>0</v>
      </c>
    </row>
    <row r="1602" spans="3:68" x14ac:dyDescent="0.2">
      <c r="C1602" s="150" t="str">
        <f>IFERROR(VLOOKUP(TABLA!F1602,BLIOTECAS!$C$1:$E$26,3,FALSE),"")</f>
        <v>Ciencias Sociales</v>
      </c>
      <c r="D1602" s="209">
        <v>43970.544444444444</v>
      </c>
      <c r="E1602" s="209" t="s">
        <v>396</v>
      </c>
      <c r="F1602" t="s">
        <v>93</v>
      </c>
      <c r="G1602" t="s">
        <v>300</v>
      </c>
      <c r="H1602" t="s">
        <v>300</v>
      </c>
      <c r="I1602" t="s">
        <v>315</v>
      </c>
      <c r="J1602" t="s">
        <v>93</v>
      </c>
      <c r="K1602" t="s">
        <v>309</v>
      </c>
      <c r="S1602" t="s">
        <v>26</v>
      </c>
      <c r="T1602" t="s">
        <v>26</v>
      </c>
      <c r="U1602">
        <v>2</v>
      </c>
      <c r="V1602">
        <v>1</v>
      </c>
      <c r="W1602">
        <v>3</v>
      </c>
      <c r="X1602">
        <v>3</v>
      </c>
      <c r="Y1602">
        <v>3</v>
      </c>
      <c r="Z1602">
        <v>5</v>
      </c>
      <c r="AA1602">
        <v>4</v>
      </c>
      <c r="AB1602">
        <v>4</v>
      </c>
      <c r="AC1602">
        <v>4</v>
      </c>
      <c r="AD1602">
        <v>4</v>
      </c>
      <c r="AF1602">
        <v>4</v>
      </c>
      <c r="AG1602">
        <v>3</v>
      </c>
      <c r="AH1602">
        <v>2</v>
      </c>
      <c r="AI1602">
        <v>4</v>
      </c>
      <c r="AJ1602">
        <v>3</v>
      </c>
      <c r="AK1602" t="s">
        <v>26</v>
      </c>
      <c r="AL1602">
        <v>3</v>
      </c>
      <c r="AM1602">
        <v>3</v>
      </c>
      <c r="AN1602" t="s">
        <v>414</v>
      </c>
      <c r="AV1602" s="109" t="s">
        <v>270</v>
      </c>
      <c r="AW1602" t="s">
        <v>270</v>
      </c>
      <c r="AX1602" t="s">
        <v>313</v>
      </c>
      <c r="AY1602">
        <v>4</v>
      </c>
      <c r="AZ1602" s="109">
        <v>4</v>
      </c>
      <c r="BA1602" s="191" t="s">
        <v>311</v>
      </c>
      <c r="BB1602" t="s">
        <v>308</v>
      </c>
      <c r="BD1602">
        <f t="shared" si="117"/>
        <v>0</v>
      </c>
      <c r="BE1602">
        <f t="shared" si="120"/>
        <v>1</v>
      </c>
      <c r="BF1602">
        <f t="shared" si="120"/>
        <v>0</v>
      </c>
      <c r="BG1602">
        <f t="shared" si="120"/>
        <v>0</v>
      </c>
      <c r="BH1602">
        <f t="shared" si="120"/>
        <v>0</v>
      </c>
      <c r="BI1602">
        <f t="shared" si="120"/>
        <v>0</v>
      </c>
      <c r="BJ1602">
        <f t="shared" si="119"/>
        <v>1</v>
      </c>
      <c r="BK1602">
        <f t="shared" si="118"/>
        <v>0</v>
      </c>
      <c r="BL1602">
        <f t="shared" si="118"/>
        <v>1</v>
      </c>
      <c r="BM1602">
        <f t="shared" si="118"/>
        <v>1</v>
      </c>
      <c r="BN1602">
        <f t="shared" si="118"/>
        <v>1</v>
      </c>
      <c r="BO1602">
        <f t="shared" si="118"/>
        <v>0</v>
      </c>
      <c r="BP1602">
        <f t="shared" si="118"/>
        <v>0</v>
      </c>
    </row>
    <row r="1603" spans="3:68" x14ac:dyDescent="0.2">
      <c r="C1603" s="150" t="str">
        <f>IFERROR(VLOOKUP(TABLA!F1603,BLIOTECAS!$C$1:$E$26,3,FALSE),"")</f>
        <v>Ciencias Sociales</v>
      </c>
      <c r="D1603" s="209">
        <v>43970.544444444444</v>
      </c>
      <c r="E1603" s="209" t="s">
        <v>396</v>
      </c>
      <c r="F1603" t="s">
        <v>92</v>
      </c>
      <c r="G1603" t="s">
        <v>300</v>
      </c>
      <c r="H1603" t="s">
        <v>320</v>
      </c>
      <c r="I1603" t="s">
        <v>306</v>
      </c>
      <c r="J1603" t="s">
        <v>92</v>
      </c>
      <c r="K1603" t="s">
        <v>92</v>
      </c>
      <c r="L1603" t="s">
        <v>309</v>
      </c>
      <c r="S1603" t="s">
        <v>26</v>
      </c>
      <c r="T1603" t="s">
        <v>270</v>
      </c>
      <c r="U1603">
        <v>3</v>
      </c>
      <c r="V1603">
        <v>2</v>
      </c>
      <c r="W1603">
        <v>3</v>
      </c>
      <c r="X1603">
        <v>4</v>
      </c>
      <c r="Y1603">
        <v>5</v>
      </c>
      <c r="Z1603">
        <v>5</v>
      </c>
      <c r="AA1603">
        <v>5</v>
      </c>
      <c r="AB1603">
        <v>3</v>
      </c>
      <c r="AC1603">
        <v>3</v>
      </c>
      <c r="AD1603">
        <v>3</v>
      </c>
      <c r="AF1603">
        <v>4</v>
      </c>
      <c r="AG1603">
        <v>4</v>
      </c>
      <c r="AH1603">
        <v>2</v>
      </c>
      <c r="AI1603">
        <v>3</v>
      </c>
      <c r="AJ1603">
        <v>3</v>
      </c>
      <c r="AK1603" t="s">
        <v>26</v>
      </c>
      <c r="AL1603">
        <v>3</v>
      </c>
      <c r="AM1603">
        <v>5</v>
      </c>
      <c r="AN1603" t="s">
        <v>345</v>
      </c>
      <c r="AV1603" s="109" t="s">
        <v>26</v>
      </c>
      <c r="AW1603" t="s">
        <v>26</v>
      </c>
      <c r="AY1603">
        <v>4</v>
      </c>
      <c r="AZ1603" s="109">
        <v>3</v>
      </c>
      <c r="BA1603" s="191" t="s">
        <v>311</v>
      </c>
      <c r="BB1603" t="s">
        <v>317</v>
      </c>
      <c r="BD1603">
        <f t="shared" si="117"/>
        <v>1</v>
      </c>
      <c r="BE1603">
        <f t="shared" si="120"/>
        <v>0</v>
      </c>
      <c r="BF1603">
        <f t="shared" si="120"/>
        <v>0</v>
      </c>
      <c r="BG1603">
        <f t="shared" si="120"/>
        <v>0</v>
      </c>
      <c r="BH1603">
        <f t="shared" si="120"/>
        <v>0</v>
      </c>
      <c r="BI1603">
        <f t="shared" si="120"/>
        <v>0</v>
      </c>
      <c r="BJ1603">
        <f t="shared" si="119"/>
        <v>0</v>
      </c>
      <c r="BK1603">
        <f t="shared" si="118"/>
        <v>0</v>
      </c>
      <c r="BL1603">
        <f t="shared" si="118"/>
        <v>0</v>
      </c>
      <c r="BM1603">
        <f t="shared" si="118"/>
        <v>1</v>
      </c>
      <c r="BN1603">
        <f t="shared" si="118"/>
        <v>0</v>
      </c>
      <c r="BO1603">
        <f t="shared" si="118"/>
        <v>0</v>
      </c>
      <c r="BP1603">
        <f t="shared" si="118"/>
        <v>0</v>
      </c>
    </row>
    <row r="1604" spans="3:68" x14ac:dyDescent="0.2">
      <c r="C1604" s="150" t="str">
        <f>IFERROR(VLOOKUP(TABLA!F1604,BLIOTECAS!$C$1:$E$26,3,FALSE),"")</f>
        <v>Ciencias de la Salud</v>
      </c>
      <c r="D1604" s="209">
        <v>43970.544444444444</v>
      </c>
      <c r="E1604" s="209" t="s">
        <v>396</v>
      </c>
      <c r="F1604" t="s">
        <v>108</v>
      </c>
      <c r="G1604" t="s">
        <v>305</v>
      </c>
      <c r="H1604" t="s">
        <v>305</v>
      </c>
      <c r="I1604" t="s">
        <v>315</v>
      </c>
      <c r="J1604" t="s">
        <v>108</v>
      </c>
      <c r="S1604" t="s">
        <v>270</v>
      </c>
      <c r="T1604" t="s">
        <v>26</v>
      </c>
      <c r="U1604">
        <v>2</v>
      </c>
      <c r="V1604">
        <v>4</v>
      </c>
      <c r="W1604">
        <v>4</v>
      </c>
      <c r="X1604">
        <v>2</v>
      </c>
      <c r="Y1604">
        <v>4</v>
      </c>
      <c r="Z1604">
        <v>4</v>
      </c>
      <c r="AA1604">
        <v>4</v>
      </c>
      <c r="AB1604">
        <v>4</v>
      </c>
      <c r="AC1604">
        <v>5</v>
      </c>
      <c r="AD1604">
        <v>4</v>
      </c>
      <c r="AF1604">
        <v>3</v>
      </c>
      <c r="AG1604">
        <v>5</v>
      </c>
      <c r="AH1604">
        <v>4</v>
      </c>
      <c r="AI1604">
        <v>3</v>
      </c>
      <c r="AJ1604">
        <v>5</v>
      </c>
      <c r="AK1604" t="s">
        <v>26</v>
      </c>
      <c r="AL1604">
        <v>4</v>
      </c>
      <c r="AM1604">
        <v>1</v>
      </c>
      <c r="AN1604" t="s">
        <v>307</v>
      </c>
      <c r="AV1604" s="109" t="s">
        <v>270</v>
      </c>
      <c r="AW1604" t="s">
        <v>26</v>
      </c>
      <c r="AY1604">
        <v>5</v>
      </c>
      <c r="AZ1604" s="109">
        <v>4</v>
      </c>
      <c r="BA1604" s="191" t="s">
        <v>311</v>
      </c>
      <c r="BB1604" t="s">
        <v>317</v>
      </c>
      <c r="BD1604">
        <f t="shared" si="117"/>
        <v>0</v>
      </c>
      <c r="BE1604">
        <f t="shared" si="120"/>
        <v>1</v>
      </c>
      <c r="BF1604">
        <f t="shared" si="120"/>
        <v>0</v>
      </c>
      <c r="BG1604">
        <f t="shared" si="120"/>
        <v>0</v>
      </c>
      <c r="BH1604">
        <f t="shared" si="120"/>
        <v>0</v>
      </c>
      <c r="BI1604">
        <f t="shared" si="120"/>
        <v>0</v>
      </c>
      <c r="BJ1604">
        <f t="shared" si="119"/>
        <v>0</v>
      </c>
      <c r="BK1604">
        <f t="shared" si="118"/>
        <v>0</v>
      </c>
      <c r="BL1604">
        <f t="shared" si="118"/>
        <v>0</v>
      </c>
      <c r="BM1604">
        <f t="shared" si="118"/>
        <v>0</v>
      </c>
      <c r="BN1604">
        <f t="shared" si="118"/>
        <v>0</v>
      </c>
      <c r="BO1604">
        <f t="shared" si="118"/>
        <v>1</v>
      </c>
      <c r="BP1604">
        <f t="shared" si="118"/>
        <v>0</v>
      </c>
    </row>
    <row r="1605" spans="3:68" x14ac:dyDescent="0.2">
      <c r="C1605" s="150" t="str">
        <f>IFERROR(VLOOKUP(TABLA!F1605,BLIOTECAS!$C$1:$E$26,3,FALSE),"")</f>
        <v>Ciencias de la Salud</v>
      </c>
      <c r="D1605" s="209">
        <v>43970.544444444444</v>
      </c>
      <c r="E1605" s="209" t="s">
        <v>396</v>
      </c>
      <c r="F1605" t="s">
        <v>109</v>
      </c>
      <c r="G1605" t="s">
        <v>301</v>
      </c>
      <c r="H1605" t="s">
        <v>320</v>
      </c>
      <c r="I1605" t="s">
        <v>306</v>
      </c>
      <c r="J1605" t="s">
        <v>109</v>
      </c>
      <c r="K1605" t="s">
        <v>309</v>
      </c>
      <c r="M1605" t="s">
        <v>1142</v>
      </c>
      <c r="S1605" t="s">
        <v>26</v>
      </c>
      <c r="T1605" t="s">
        <v>26</v>
      </c>
      <c r="U1605">
        <v>1</v>
      </c>
      <c r="V1605">
        <v>1</v>
      </c>
      <c r="W1605">
        <v>1</v>
      </c>
      <c r="X1605">
        <v>3</v>
      </c>
      <c r="Y1605">
        <v>5</v>
      </c>
      <c r="Z1605">
        <v>5</v>
      </c>
      <c r="AA1605">
        <v>5</v>
      </c>
      <c r="AB1605">
        <v>1</v>
      </c>
      <c r="AC1605">
        <v>1</v>
      </c>
      <c r="AD1605">
        <v>4</v>
      </c>
      <c r="AF1605">
        <v>4</v>
      </c>
      <c r="AG1605">
        <v>5</v>
      </c>
      <c r="AH1605">
        <v>4</v>
      </c>
      <c r="AI1605">
        <v>4</v>
      </c>
      <c r="AJ1605">
        <v>4</v>
      </c>
      <c r="AK1605" t="s">
        <v>26</v>
      </c>
      <c r="AL1605">
        <v>4</v>
      </c>
      <c r="AM1605">
        <v>4</v>
      </c>
      <c r="AN1605" t="s">
        <v>354</v>
      </c>
      <c r="AV1605" s="109" t="s">
        <v>270</v>
      </c>
      <c r="AW1605" t="s">
        <v>26</v>
      </c>
      <c r="AY1605">
        <v>5</v>
      </c>
      <c r="AZ1605" s="109">
        <v>5</v>
      </c>
      <c r="BA1605" s="191" t="s">
        <v>303</v>
      </c>
      <c r="BB1605" t="s">
        <v>317</v>
      </c>
      <c r="BD1605">
        <f t="shared" si="117"/>
        <v>1</v>
      </c>
      <c r="BE1605">
        <f t="shared" si="120"/>
        <v>0</v>
      </c>
      <c r="BF1605">
        <f t="shared" si="120"/>
        <v>0</v>
      </c>
      <c r="BG1605">
        <f t="shared" si="120"/>
        <v>0</v>
      </c>
      <c r="BH1605">
        <f t="shared" si="120"/>
        <v>0</v>
      </c>
      <c r="BI1605">
        <f t="shared" si="120"/>
        <v>0</v>
      </c>
      <c r="BJ1605">
        <f t="shared" si="119"/>
        <v>1</v>
      </c>
      <c r="BK1605">
        <f t="shared" si="118"/>
        <v>0</v>
      </c>
      <c r="BL1605">
        <f t="shared" si="118"/>
        <v>0</v>
      </c>
      <c r="BM1605">
        <f t="shared" si="118"/>
        <v>1</v>
      </c>
      <c r="BN1605">
        <f t="shared" si="118"/>
        <v>0</v>
      </c>
      <c r="BO1605">
        <f t="shared" si="118"/>
        <v>0</v>
      </c>
      <c r="BP1605">
        <f t="shared" si="118"/>
        <v>0</v>
      </c>
    </row>
    <row r="1606" spans="3:68" x14ac:dyDescent="0.2">
      <c r="C1606" s="150" t="str">
        <f>IFERROR(VLOOKUP(TABLA!F1606,BLIOTECAS!$C$1:$E$26,3,FALSE),"")</f>
        <v>Ciencias Sociales</v>
      </c>
      <c r="D1606" s="209">
        <v>43970.543749999997</v>
      </c>
      <c r="E1606" s="209" t="s">
        <v>396</v>
      </c>
      <c r="F1606" t="s">
        <v>97</v>
      </c>
      <c r="G1606" t="s">
        <v>300</v>
      </c>
      <c r="H1606" t="s">
        <v>305</v>
      </c>
      <c r="I1606" t="s">
        <v>357</v>
      </c>
      <c r="J1606" t="s">
        <v>309</v>
      </c>
      <c r="K1606" t="s">
        <v>97</v>
      </c>
      <c r="L1606" t="s">
        <v>92</v>
      </c>
      <c r="S1606" t="s">
        <v>26</v>
      </c>
      <c r="T1606" t="s">
        <v>270</v>
      </c>
      <c r="U1606">
        <v>2</v>
      </c>
      <c r="V1606">
        <v>4</v>
      </c>
      <c r="W1606">
        <v>2</v>
      </c>
      <c r="X1606">
        <v>5</v>
      </c>
      <c r="Y1606">
        <v>5</v>
      </c>
      <c r="Z1606">
        <v>4</v>
      </c>
      <c r="AA1606">
        <v>5</v>
      </c>
      <c r="AB1606">
        <v>5</v>
      </c>
      <c r="AC1606">
        <v>4</v>
      </c>
      <c r="AD1606">
        <v>2</v>
      </c>
      <c r="AF1606">
        <v>4</v>
      </c>
      <c r="AG1606">
        <v>3</v>
      </c>
      <c r="AH1606">
        <v>2</v>
      </c>
      <c r="AI1606">
        <v>3</v>
      </c>
      <c r="AJ1606">
        <v>1</v>
      </c>
      <c r="AK1606" t="s">
        <v>270</v>
      </c>
      <c r="AL1606">
        <v>3</v>
      </c>
      <c r="AM1606">
        <v>1</v>
      </c>
      <c r="AN1606" t="s">
        <v>400</v>
      </c>
      <c r="AV1606" s="109" t="s">
        <v>26</v>
      </c>
      <c r="AW1606" t="s">
        <v>26</v>
      </c>
      <c r="AY1606">
        <v>4</v>
      </c>
      <c r="AZ1606" s="109">
        <v>5</v>
      </c>
      <c r="BA1606" s="191" t="s">
        <v>311</v>
      </c>
      <c r="BB1606" t="s">
        <v>317</v>
      </c>
      <c r="BC1606" t="s">
        <v>1143</v>
      </c>
      <c r="BD1606">
        <f t="shared" si="117"/>
        <v>1</v>
      </c>
      <c r="BE1606">
        <f t="shared" si="120"/>
        <v>0</v>
      </c>
      <c r="BF1606">
        <f t="shared" si="120"/>
        <v>1</v>
      </c>
      <c r="BG1606">
        <f t="shared" si="120"/>
        <v>0</v>
      </c>
      <c r="BH1606">
        <f t="shared" si="120"/>
        <v>1</v>
      </c>
      <c r="BI1606">
        <f t="shared" si="120"/>
        <v>0</v>
      </c>
      <c r="BJ1606">
        <f t="shared" si="119"/>
        <v>0</v>
      </c>
      <c r="BK1606">
        <f t="shared" si="118"/>
        <v>0</v>
      </c>
      <c r="BL1606">
        <f t="shared" si="118"/>
        <v>1</v>
      </c>
      <c r="BM1606">
        <f t="shared" si="118"/>
        <v>1</v>
      </c>
      <c r="BN1606">
        <f t="shared" si="118"/>
        <v>0</v>
      </c>
      <c r="BO1606">
        <f t="shared" si="118"/>
        <v>0</v>
      </c>
      <c r="BP1606">
        <f t="shared" si="118"/>
        <v>0</v>
      </c>
    </row>
    <row r="1607" spans="3:68" x14ac:dyDescent="0.2">
      <c r="C1607" s="150" t="str">
        <f>IFERROR(VLOOKUP(TABLA!F1607,BLIOTECAS!$C$1:$E$26,3,FALSE),"")</f>
        <v>Ciencias de la Salud</v>
      </c>
      <c r="D1607" s="209">
        <v>43970.543749999997</v>
      </c>
      <c r="E1607" s="209" t="s">
        <v>396</v>
      </c>
      <c r="F1607" t="s">
        <v>101</v>
      </c>
      <c r="G1607" t="s">
        <v>320</v>
      </c>
      <c r="H1607" t="s">
        <v>300</v>
      </c>
      <c r="I1607" t="s">
        <v>306</v>
      </c>
      <c r="J1607" t="s">
        <v>309</v>
      </c>
      <c r="K1607" t="s">
        <v>101</v>
      </c>
      <c r="S1607" t="s">
        <v>26</v>
      </c>
      <c r="T1607" t="s">
        <v>26</v>
      </c>
      <c r="U1607">
        <v>1</v>
      </c>
      <c r="V1607">
        <v>1</v>
      </c>
      <c r="W1607">
        <v>3</v>
      </c>
      <c r="X1607">
        <v>4</v>
      </c>
      <c r="Y1607">
        <v>5</v>
      </c>
      <c r="Z1607">
        <v>5</v>
      </c>
      <c r="AA1607">
        <v>5</v>
      </c>
      <c r="AB1607">
        <v>1</v>
      </c>
      <c r="AC1607">
        <v>3</v>
      </c>
      <c r="AD1607">
        <v>3</v>
      </c>
      <c r="AF1607">
        <v>4</v>
      </c>
      <c r="AG1607">
        <v>5</v>
      </c>
      <c r="AH1607">
        <v>5</v>
      </c>
      <c r="AI1607">
        <v>4</v>
      </c>
      <c r="AJ1607">
        <v>4</v>
      </c>
      <c r="AK1607" t="s">
        <v>270</v>
      </c>
      <c r="AL1607">
        <v>4</v>
      </c>
      <c r="AM1607">
        <v>4</v>
      </c>
      <c r="AN1607" t="s">
        <v>325</v>
      </c>
      <c r="AV1607" s="109" t="s">
        <v>26</v>
      </c>
      <c r="AW1607" t="s">
        <v>26</v>
      </c>
      <c r="AY1607">
        <v>5</v>
      </c>
      <c r="AZ1607" s="109">
        <v>5</v>
      </c>
      <c r="BA1607" s="191" t="s">
        <v>311</v>
      </c>
      <c r="BB1607" t="s">
        <v>308</v>
      </c>
      <c r="BD1607">
        <f t="shared" si="117"/>
        <v>1</v>
      </c>
      <c r="BE1607">
        <f t="shared" si="120"/>
        <v>0</v>
      </c>
      <c r="BF1607">
        <f t="shared" si="120"/>
        <v>0</v>
      </c>
      <c r="BG1607">
        <f t="shared" si="120"/>
        <v>0</v>
      </c>
      <c r="BH1607">
        <f t="shared" si="120"/>
        <v>0</v>
      </c>
      <c r="BI1607">
        <f t="shared" si="120"/>
        <v>0</v>
      </c>
      <c r="BJ1607">
        <f t="shared" si="119"/>
        <v>1</v>
      </c>
      <c r="BK1607">
        <f t="shared" si="118"/>
        <v>0</v>
      </c>
      <c r="BL1607">
        <f t="shared" si="118"/>
        <v>0</v>
      </c>
      <c r="BM1607">
        <f t="shared" si="118"/>
        <v>0</v>
      </c>
      <c r="BN1607">
        <f t="shared" si="118"/>
        <v>0</v>
      </c>
      <c r="BO1607">
        <f t="shared" si="118"/>
        <v>0</v>
      </c>
      <c r="BP1607">
        <f t="shared" si="118"/>
        <v>0</v>
      </c>
    </row>
    <row r="1608" spans="3:68" x14ac:dyDescent="0.2">
      <c r="C1608" s="150" t="str">
        <f>IFERROR(VLOOKUP(TABLA!F1608,BLIOTECAS!$C$1:$E$26,3,FALSE),"")</f>
        <v>Humanidades</v>
      </c>
      <c r="D1608" s="209">
        <v>43970.543749999997</v>
      </c>
      <c r="E1608" s="209" t="s">
        <v>407</v>
      </c>
      <c r="F1608" t="s">
        <v>104</v>
      </c>
      <c r="G1608" t="s">
        <v>301</v>
      </c>
      <c r="H1608" t="s">
        <v>301</v>
      </c>
      <c r="I1608" t="s">
        <v>306</v>
      </c>
      <c r="J1608" t="s">
        <v>104</v>
      </c>
      <c r="K1608" t="s">
        <v>89</v>
      </c>
      <c r="L1608" t="s">
        <v>92</v>
      </c>
      <c r="M1608" t="s">
        <v>1144</v>
      </c>
      <c r="S1608" t="s">
        <v>270</v>
      </c>
      <c r="T1608" t="s">
        <v>270</v>
      </c>
      <c r="U1608">
        <v>3</v>
      </c>
      <c r="V1608">
        <v>2</v>
      </c>
      <c r="W1608">
        <v>3</v>
      </c>
      <c r="X1608">
        <v>5</v>
      </c>
      <c r="Y1608">
        <v>1</v>
      </c>
      <c r="Z1608">
        <v>3</v>
      </c>
      <c r="AA1608">
        <v>1</v>
      </c>
      <c r="AB1608">
        <v>5</v>
      </c>
      <c r="AC1608">
        <v>3</v>
      </c>
      <c r="AD1608">
        <v>2</v>
      </c>
      <c r="AF1608">
        <v>2</v>
      </c>
      <c r="AG1608">
        <v>5</v>
      </c>
      <c r="AH1608">
        <v>3</v>
      </c>
      <c r="AI1608">
        <v>5</v>
      </c>
      <c r="AJ1608">
        <v>5</v>
      </c>
      <c r="AK1608" t="s">
        <v>270</v>
      </c>
      <c r="AL1608">
        <v>3</v>
      </c>
      <c r="AM1608">
        <v>2</v>
      </c>
      <c r="AN1608" t="s">
        <v>488</v>
      </c>
      <c r="AV1608" s="109" t="s">
        <v>270</v>
      </c>
      <c r="AW1608" t="s">
        <v>26</v>
      </c>
      <c r="AY1608">
        <v>4</v>
      </c>
      <c r="AZ1608" s="109">
        <v>5</v>
      </c>
      <c r="BA1608" s="191" t="s">
        <v>311</v>
      </c>
      <c r="BB1608" t="s">
        <v>317</v>
      </c>
      <c r="BD1608">
        <f t="shared" si="117"/>
        <v>1</v>
      </c>
      <c r="BE1608">
        <f t="shared" si="120"/>
        <v>0</v>
      </c>
      <c r="BF1608">
        <f t="shared" si="120"/>
        <v>0</v>
      </c>
      <c r="BG1608">
        <f t="shared" si="120"/>
        <v>0</v>
      </c>
      <c r="BH1608">
        <f t="shared" si="120"/>
        <v>0</v>
      </c>
      <c r="BI1608">
        <f t="shared" si="120"/>
        <v>0</v>
      </c>
      <c r="BJ1608">
        <f t="shared" si="119"/>
        <v>1</v>
      </c>
      <c r="BK1608">
        <f t="shared" si="118"/>
        <v>1</v>
      </c>
      <c r="BL1608">
        <f t="shared" si="118"/>
        <v>0</v>
      </c>
      <c r="BM1608">
        <f t="shared" si="118"/>
        <v>1</v>
      </c>
      <c r="BN1608">
        <f t="shared" si="118"/>
        <v>1</v>
      </c>
      <c r="BO1608">
        <f t="shared" si="118"/>
        <v>0</v>
      </c>
      <c r="BP1608">
        <f t="shared" si="118"/>
        <v>0</v>
      </c>
    </row>
    <row r="1609" spans="3:68" x14ac:dyDescent="0.2">
      <c r="C1609" s="150" t="str">
        <f>IFERROR(VLOOKUP(TABLA!F1609,BLIOTECAS!$C$1:$E$26,3,FALSE),"")</f>
        <v>Humanidades</v>
      </c>
      <c r="D1609" s="209">
        <v>43970.543749999997</v>
      </c>
      <c r="E1609" s="209" t="s">
        <v>401</v>
      </c>
      <c r="F1609" t="s">
        <v>104</v>
      </c>
      <c r="G1609" t="s">
        <v>301</v>
      </c>
      <c r="H1609" t="s">
        <v>301</v>
      </c>
      <c r="I1609" t="s">
        <v>306</v>
      </c>
      <c r="J1609" t="s">
        <v>104</v>
      </c>
      <c r="K1609" t="s">
        <v>309</v>
      </c>
      <c r="L1609" t="s">
        <v>91</v>
      </c>
      <c r="M1609" t="s">
        <v>1145</v>
      </c>
      <c r="S1609" t="s">
        <v>270</v>
      </c>
      <c r="T1609" t="s">
        <v>270</v>
      </c>
      <c r="U1609">
        <v>5</v>
      </c>
      <c r="V1609">
        <v>5</v>
      </c>
      <c r="W1609">
        <v>5</v>
      </c>
      <c r="X1609">
        <v>4</v>
      </c>
      <c r="Y1609">
        <v>1</v>
      </c>
      <c r="Z1609">
        <v>4</v>
      </c>
      <c r="AA1609">
        <v>1</v>
      </c>
      <c r="AB1609">
        <v>4</v>
      </c>
      <c r="AC1609">
        <v>1</v>
      </c>
      <c r="AD1609">
        <v>4</v>
      </c>
      <c r="AF1609">
        <v>4</v>
      </c>
      <c r="AG1609">
        <v>4</v>
      </c>
      <c r="AH1609">
        <v>3</v>
      </c>
      <c r="AI1609">
        <v>2</v>
      </c>
      <c r="AJ1609">
        <v>3</v>
      </c>
      <c r="AK1609" t="s">
        <v>270</v>
      </c>
      <c r="AL1609">
        <v>1</v>
      </c>
      <c r="AM1609">
        <v>3</v>
      </c>
      <c r="AN1609" t="s">
        <v>520</v>
      </c>
      <c r="AV1609" s="109" t="s">
        <v>270</v>
      </c>
      <c r="AW1609" t="s">
        <v>270</v>
      </c>
      <c r="AX1609" t="s">
        <v>313</v>
      </c>
      <c r="AY1609">
        <v>4</v>
      </c>
      <c r="AZ1609" s="109">
        <v>5</v>
      </c>
      <c r="BA1609" s="191" t="s">
        <v>303</v>
      </c>
      <c r="BB1609" t="s">
        <v>308</v>
      </c>
      <c r="BC1609" t="s">
        <v>1146</v>
      </c>
      <c r="BD1609">
        <f t="shared" si="117"/>
        <v>1</v>
      </c>
      <c r="BE1609">
        <f t="shared" si="120"/>
        <v>0</v>
      </c>
      <c r="BF1609">
        <f t="shared" si="120"/>
        <v>0</v>
      </c>
      <c r="BG1609">
        <f t="shared" si="120"/>
        <v>0</v>
      </c>
      <c r="BH1609">
        <f t="shared" si="120"/>
        <v>0</v>
      </c>
      <c r="BI1609">
        <f t="shared" si="120"/>
        <v>0</v>
      </c>
      <c r="BJ1609">
        <f t="shared" si="119"/>
        <v>1</v>
      </c>
      <c r="BK1609">
        <f t="shared" si="118"/>
        <v>1</v>
      </c>
      <c r="BL1609">
        <f t="shared" si="118"/>
        <v>1</v>
      </c>
      <c r="BM1609">
        <f t="shared" si="118"/>
        <v>0</v>
      </c>
      <c r="BN1609">
        <f t="shared" si="118"/>
        <v>0</v>
      </c>
      <c r="BO1609">
        <f t="shared" si="118"/>
        <v>0</v>
      </c>
      <c r="BP1609">
        <f t="shared" si="118"/>
        <v>0</v>
      </c>
    </row>
    <row r="1610" spans="3:68" x14ac:dyDescent="0.2">
      <c r="C1610" s="150" t="str">
        <f>IFERROR(VLOOKUP(TABLA!F1610,BLIOTECAS!$C$1:$E$26,3,FALSE),"")</f>
        <v>Ciencias de la Salud</v>
      </c>
      <c r="D1610" s="209">
        <v>43970.543749999997</v>
      </c>
      <c r="E1610" s="209" t="s">
        <v>396</v>
      </c>
      <c r="F1610" t="s">
        <v>222</v>
      </c>
      <c r="G1610" t="s">
        <v>300</v>
      </c>
      <c r="H1610" t="s">
        <v>300</v>
      </c>
      <c r="I1610" t="s">
        <v>306</v>
      </c>
      <c r="J1610" t="s">
        <v>222</v>
      </c>
      <c r="K1610" t="s">
        <v>106</v>
      </c>
      <c r="L1610" t="s">
        <v>107</v>
      </c>
      <c r="S1610" t="s">
        <v>26</v>
      </c>
      <c r="T1610" t="s">
        <v>26</v>
      </c>
      <c r="U1610">
        <v>1</v>
      </c>
      <c r="V1610">
        <v>4</v>
      </c>
      <c r="W1610">
        <v>4</v>
      </c>
      <c r="X1610">
        <v>1</v>
      </c>
      <c r="Y1610">
        <v>5</v>
      </c>
      <c r="Z1610">
        <v>1</v>
      </c>
      <c r="AA1610">
        <v>5</v>
      </c>
      <c r="AB1610">
        <v>3</v>
      </c>
      <c r="AC1610">
        <v>3</v>
      </c>
      <c r="AD1610">
        <v>3</v>
      </c>
      <c r="AF1610">
        <v>4</v>
      </c>
      <c r="AG1610">
        <v>3</v>
      </c>
      <c r="AH1610">
        <v>3</v>
      </c>
      <c r="AI1610">
        <v>3</v>
      </c>
      <c r="AJ1610">
        <v>3</v>
      </c>
      <c r="AK1610" t="s">
        <v>26</v>
      </c>
      <c r="AL1610">
        <v>4</v>
      </c>
      <c r="AM1610">
        <v>3</v>
      </c>
      <c r="AN1610" t="s">
        <v>354</v>
      </c>
      <c r="AV1610" s="109" t="s">
        <v>26</v>
      </c>
      <c r="AW1610" t="s">
        <v>26</v>
      </c>
      <c r="AY1610">
        <v>4</v>
      </c>
      <c r="AZ1610" s="109">
        <v>5</v>
      </c>
      <c r="BA1610" s="191" t="s">
        <v>311</v>
      </c>
      <c r="BB1610" t="s">
        <v>317</v>
      </c>
      <c r="BD1610">
        <f t="shared" si="117"/>
        <v>1</v>
      </c>
      <c r="BE1610">
        <f t="shared" si="120"/>
        <v>0</v>
      </c>
      <c r="BF1610">
        <f t="shared" si="120"/>
        <v>0</v>
      </c>
      <c r="BG1610">
        <f t="shared" si="120"/>
        <v>0</v>
      </c>
      <c r="BH1610">
        <f t="shared" si="120"/>
        <v>0</v>
      </c>
      <c r="BI1610">
        <f t="shared" si="120"/>
        <v>0</v>
      </c>
      <c r="BJ1610">
        <f t="shared" si="119"/>
        <v>1</v>
      </c>
      <c r="BK1610">
        <f t="shared" si="118"/>
        <v>0</v>
      </c>
      <c r="BL1610">
        <f t="shared" si="118"/>
        <v>0</v>
      </c>
      <c r="BM1610">
        <f t="shared" si="118"/>
        <v>1</v>
      </c>
      <c r="BN1610">
        <f t="shared" si="118"/>
        <v>0</v>
      </c>
      <c r="BO1610">
        <f t="shared" si="118"/>
        <v>0</v>
      </c>
      <c r="BP1610">
        <f t="shared" si="118"/>
        <v>0</v>
      </c>
    </row>
    <row r="1611" spans="3:68" x14ac:dyDescent="0.2">
      <c r="C1611" s="150" t="str">
        <f>IFERROR(VLOOKUP(TABLA!F1611,BLIOTECAS!$C$1:$E$26,3,FALSE),"")</f>
        <v>Ciencias Sociales</v>
      </c>
      <c r="D1611" s="209">
        <v>43970.543749999997</v>
      </c>
      <c r="E1611" s="209" t="s">
        <v>407</v>
      </c>
      <c r="F1611" t="s">
        <v>97</v>
      </c>
      <c r="G1611" t="s">
        <v>301</v>
      </c>
      <c r="H1611" t="s">
        <v>301</v>
      </c>
      <c r="I1611" t="s">
        <v>336</v>
      </c>
      <c r="J1611" t="s">
        <v>97</v>
      </c>
      <c r="K1611" t="s">
        <v>225</v>
      </c>
      <c r="L1611" t="s">
        <v>309</v>
      </c>
      <c r="M1611" t="s">
        <v>1147</v>
      </c>
      <c r="S1611" t="s">
        <v>270</v>
      </c>
      <c r="T1611" t="s">
        <v>270</v>
      </c>
      <c r="U1611">
        <v>4</v>
      </c>
      <c r="V1611">
        <v>4</v>
      </c>
      <c r="W1611">
        <v>5</v>
      </c>
      <c r="X1611">
        <v>2</v>
      </c>
      <c r="Y1611">
        <v>5</v>
      </c>
      <c r="Z1611">
        <v>4</v>
      </c>
      <c r="AA1611">
        <v>4</v>
      </c>
      <c r="AB1611">
        <v>3</v>
      </c>
      <c r="AC1611">
        <v>5</v>
      </c>
      <c r="AD1611">
        <v>4</v>
      </c>
      <c r="AF1611">
        <v>5</v>
      </c>
      <c r="AG1611">
        <v>5</v>
      </c>
      <c r="AH1611">
        <v>4</v>
      </c>
      <c r="AI1611">
        <v>5</v>
      </c>
      <c r="AJ1611">
        <v>5</v>
      </c>
      <c r="AK1611" t="s">
        <v>270</v>
      </c>
      <c r="AL1611">
        <v>5</v>
      </c>
      <c r="AM1611">
        <v>4</v>
      </c>
      <c r="AN1611" t="s">
        <v>325</v>
      </c>
      <c r="AV1611" s="109" t="s">
        <v>270</v>
      </c>
      <c r="AW1611" t="s">
        <v>270</v>
      </c>
      <c r="AX1611" t="s">
        <v>25</v>
      </c>
      <c r="AY1611">
        <v>5</v>
      </c>
      <c r="AZ1611" s="109">
        <v>5</v>
      </c>
      <c r="BA1611" s="191" t="s">
        <v>303</v>
      </c>
      <c r="BB1611" t="s">
        <v>304</v>
      </c>
      <c r="BC1611" t="s">
        <v>1148</v>
      </c>
      <c r="BD1611">
        <f t="shared" si="117"/>
        <v>0</v>
      </c>
      <c r="BE1611">
        <f t="shared" si="120"/>
        <v>1</v>
      </c>
      <c r="BF1611">
        <f t="shared" si="120"/>
        <v>1</v>
      </c>
      <c r="BG1611">
        <f t="shared" si="120"/>
        <v>0</v>
      </c>
      <c r="BH1611">
        <f t="shared" si="120"/>
        <v>0</v>
      </c>
      <c r="BI1611">
        <f t="shared" si="120"/>
        <v>0</v>
      </c>
      <c r="BJ1611">
        <f t="shared" si="119"/>
        <v>1</v>
      </c>
      <c r="BK1611">
        <f t="shared" si="118"/>
        <v>0</v>
      </c>
      <c r="BL1611">
        <f t="shared" si="118"/>
        <v>0</v>
      </c>
      <c r="BM1611">
        <f t="shared" si="118"/>
        <v>0</v>
      </c>
      <c r="BN1611">
        <f t="shared" si="118"/>
        <v>0</v>
      </c>
      <c r="BO1611">
        <f t="shared" si="118"/>
        <v>0</v>
      </c>
      <c r="BP1611">
        <f t="shared" si="118"/>
        <v>0</v>
      </c>
    </row>
    <row r="1612" spans="3:68" x14ac:dyDescent="0.2">
      <c r="C1612" s="150" t="str">
        <f>IFERROR(VLOOKUP(TABLA!F1612,BLIOTECAS!$C$1:$E$26,3,FALSE),"")</f>
        <v>Ciencias Experimentales</v>
      </c>
      <c r="D1612" s="209">
        <v>43970.543749999997</v>
      </c>
      <c r="E1612" s="209" t="s">
        <v>401</v>
      </c>
      <c r="F1612" t="s">
        <v>90</v>
      </c>
      <c r="G1612" t="s">
        <v>300</v>
      </c>
      <c r="H1612" t="s">
        <v>300</v>
      </c>
      <c r="I1612" t="s">
        <v>315</v>
      </c>
      <c r="J1612" t="s">
        <v>90</v>
      </c>
      <c r="K1612" t="s">
        <v>98</v>
      </c>
      <c r="L1612" t="s">
        <v>106</v>
      </c>
      <c r="S1612" t="s">
        <v>270</v>
      </c>
      <c r="T1612" t="s">
        <v>270</v>
      </c>
      <c r="U1612">
        <v>4</v>
      </c>
      <c r="V1612">
        <v>5</v>
      </c>
      <c r="W1612">
        <v>3</v>
      </c>
      <c r="X1612">
        <v>2</v>
      </c>
      <c r="Y1612">
        <v>5</v>
      </c>
      <c r="Z1612">
        <v>5</v>
      </c>
      <c r="AA1612">
        <v>5</v>
      </c>
      <c r="AB1612">
        <v>2</v>
      </c>
      <c r="AC1612">
        <v>3</v>
      </c>
      <c r="AD1612">
        <v>4</v>
      </c>
      <c r="AF1612">
        <v>4</v>
      </c>
      <c r="AG1612">
        <v>4</v>
      </c>
      <c r="AH1612">
        <v>4</v>
      </c>
      <c r="AI1612">
        <v>3</v>
      </c>
      <c r="AJ1612">
        <v>3</v>
      </c>
      <c r="AK1612" t="s">
        <v>26</v>
      </c>
      <c r="AL1612">
        <v>4</v>
      </c>
      <c r="AM1612">
        <v>3</v>
      </c>
      <c r="AN1612" t="s">
        <v>307</v>
      </c>
      <c r="AV1612" s="109" t="s">
        <v>270</v>
      </c>
      <c r="AW1612" t="s">
        <v>26</v>
      </c>
      <c r="AY1612">
        <v>4</v>
      </c>
      <c r="AZ1612" s="109">
        <v>4</v>
      </c>
      <c r="BA1612" s="191" t="s">
        <v>311</v>
      </c>
      <c r="BB1612" t="s">
        <v>308</v>
      </c>
      <c r="BD1612">
        <f t="shared" si="117"/>
        <v>0</v>
      </c>
      <c r="BE1612">
        <f t="shared" si="120"/>
        <v>1</v>
      </c>
      <c r="BF1612">
        <f t="shared" si="120"/>
        <v>0</v>
      </c>
      <c r="BG1612">
        <f t="shared" si="120"/>
        <v>0</v>
      </c>
      <c r="BH1612">
        <f t="shared" si="120"/>
        <v>0</v>
      </c>
      <c r="BI1612">
        <f t="shared" si="120"/>
        <v>0</v>
      </c>
      <c r="BJ1612">
        <f t="shared" si="119"/>
        <v>0</v>
      </c>
      <c r="BK1612">
        <f t="shared" si="118"/>
        <v>0</v>
      </c>
      <c r="BL1612">
        <f t="shared" si="118"/>
        <v>0</v>
      </c>
      <c r="BM1612">
        <f t="shared" si="118"/>
        <v>0</v>
      </c>
      <c r="BN1612">
        <f t="shared" si="118"/>
        <v>0</v>
      </c>
      <c r="BO1612">
        <f t="shared" si="118"/>
        <v>1</v>
      </c>
      <c r="BP1612">
        <f t="shared" si="118"/>
        <v>0</v>
      </c>
    </row>
    <row r="1613" spans="3:68" x14ac:dyDescent="0.2">
      <c r="C1613" s="150" t="str">
        <f>IFERROR(VLOOKUP(TABLA!F1613,BLIOTECAS!$C$1:$E$26,3,FALSE),"")</f>
        <v>Humanidades</v>
      </c>
      <c r="D1613" s="209">
        <v>43970.543749999997</v>
      </c>
      <c r="E1613" s="209" t="s">
        <v>396</v>
      </c>
      <c r="F1613" t="s">
        <v>104</v>
      </c>
      <c r="G1613" t="s">
        <v>301</v>
      </c>
      <c r="H1613" t="s">
        <v>301</v>
      </c>
      <c r="I1613" t="s">
        <v>306</v>
      </c>
      <c r="J1613" t="s">
        <v>104</v>
      </c>
      <c r="K1613" t="s">
        <v>309</v>
      </c>
      <c r="L1613" t="s">
        <v>103</v>
      </c>
      <c r="S1613" t="s">
        <v>270</v>
      </c>
      <c r="T1613" t="s">
        <v>270</v>
      </c>
      <c r="U1613">
        <v>5</v>
      </c>
      <c r="V1613">
        <v>2</v>
      </c>
      <c r="W1613">
        <v>2</v>
      </c>
      <c r="X1613">
        <v>3</v>
      </c>
      <c r="Y1613">
        <v>2</v>
      </c>
      <c r="Z1613">
        <v>4</v>
      </c>
      <c r="AA1613">
        <v>4</v>
      </c>
      <c r="AB1613">
        <v>2</v>
      </c>
      <c r="AC1613">
        <v>5</v>
      </c>
      <c r="AD1613">
        <v>5</v>
      </c>
      <c r="AF1613">
        <v>5</v>
      </c>
      <c r="AG1613">
        <v>5</v>
      </c>
      <c r="AH1613">
        <v>5</v>
      </c>
      <c r="AI1613">
        <v>5</v>
      </c>
      <c r="AJ1613">
        <v>4</v>
      </c>
      <c r="AK1613" t="s">
        <v>26</v>
      </c>
      <c r="AL1613">
        <v>4</v>
      </c>
      <c r="AM1613">
        <v>3</v>
      </c>
      <c r="AN1613" t="s">
        <v>408</v>
      </c>
      <c r="AV1613" s="109" t="s">
        <v>26</v>
      </c>
      <c r="AW1613" t="s">
        <v>26</v>
      </c>
      <c r="AY1613">
        <v>5</v>
      </c>
      <c r="AZ1613" s="109">
        <v>5</v>
      </c>
      <c r="BA1613" s="191" t="s">
        <v>303</v>
      </c>
      <c r="BB1613" t="s">
        <v>317</v>
      </c>
      <c r="BD1613">
        <f t="shared" si="117"/>
        <v>1</v>
      </c>
      <c r="BE1613">
        <f t="shared" si="120"/>
        <v>0</v>
      </c>
      <c r="BF1613">
        <f t="shared" si="120"/>
        <v>0</v>
      </c>
      <c r="BG1613">
        <f t="shared" si="120"/>
        <v>0</v>
      </c>
      <c r="BH1613">
        <f t="shared" si="120"/>
        <v>0</v>
      </c>
      <c r="BI1613">
        <f t="shared" si="120"/>
        <v>0</v>
      </c>
      <c r="BJ1613">
        <f t="shared" si="119"/>
        <v>1</v>
      </c>
      <c r="BK1613">
        <f t="shared" si="118"/>
        <v>0</v>
      </c>
      <c r="BL1613">
        <f t="shared" si="118"/>
        <v>1</v>
      </c>
      <c r="BM1613">
        <f t="shared" si="118"/>
        <v>1</v>
      </c>
      <c r="BN1613">
        <f t="shared" si="118"/>
        <v>0</v>
      </c>
      <c r="BO1613">
        <f t="shared" si="118"/>
        <v>0</v>
      </c>
      <c r="BP1613">
        <f t="shared" si="118"/>
        <v>0</v>
      </c>
    </row>
    <row r="1614" spans="3:68" x14ac:dyDescent="0.2">
      <c r="C1614" s="150" t="str">
        <f>IFERROR(VLOOKUP(TABLA!F1614,BLIOTECAS!$C$1:$E$26,3,FALSE),"")</f>
        <v>Ciencias Experimentales</v>
      </c>
      <c r="D1614" s="209">
        <v>43970.543749999997</v>
      </c>
      <c r="E1614" s="209" t="s">
        <v>396</v>
      </c>
      <c r="F1614" t="s">
        <v>96</v>
      </c>
      <c r="G1614" t="s">
        <v>300</v>
      </c>
      <c r="H1614" t="s">
        <v>300</v>
      </c>
      <c r="I1614" t="s">
        <v>306</v>
      </c>
      <c r="J1614" t="s">
        <v>96</v>
      </c>
      <c r="K1614" t="s">
        <v>223</v>
      </c>
      <c r="S1614" t="s">
        <v>270</v>
      </c>
      <c r="T1614" t="s">
        <v>270</v>
      </c>
      <c r="U1614">
        <v>4</v>
      </c>
      <c r="V1614">
        <v>1</v>
      </c>
      <c r="W1614">
        <v>3</v>
      </c>
      <c r="X1614">
        <v>1</v>
      </c>
      <c r="Y1614">
        <v>5</v>
      </c>
      <c r="Z1614">
        <v>4</v>
      </c>
      <c r="AA1614">
        <v>5</v>
      </c>
      <c r="AB1614">
        <v>2</v>
      </c>
      <c r="AC1614">
        <v>4</v>
      </c>
      <c r="AD1614">
        <v>3</v>
      </c>
      <c r="AF1614">
        <v>4</v>
      </c>
      <c r="AG1614">
        <v>4</v>
      </c>
      <c r="AH1614">
        <v>4</v>
      </c>
      <c r="AI1614">
        <v>3</v>
      </c>
      <c r="AJ1614">
        <v>4</v>
      </c>
      <c r="AK1614" t="s">
        <v>270</v>
      </c>
      <c r="AL1614">
        <v>4</v>
      </c>
      <c r="AM1614">
        <v>4</v>
      </c>
      <c r="AN1614" t="s">
        <v>326</v>
      </c>
      <c r="AV1614" s="109" t="s">
        <v>270</v>
      </c>
      <c r="AW1614" t="s">
        <v>270</v>
      </c>
      <c r="AX1614" t="s">
        <v>313</v>
      </c>
      <c r="AY1614">
        <v>4</v>
      </c>
      <c r="AZ1614" s="109">
        <v>4</v>
      </c>
      <c r="BA1614" s="191" t="s">
        <v>311</v>
      </c>
      <c r="BB1614" t="s">
        <v>308</v>
      </c>
      <c r="BD1614">
        <f t="shared" si="117"/>
        <v>1</v>
      </c>
      <c r="BE1614">
        <f t="shared" si="120"/>
        <v>0</v>
      </c>
      <c r="BF1614">
        <f t="shared" si="120"/>
        <v>0</v>
      </c>
      <c r="BG1614">
        <f t="shared" si="120"/>
        <v>0</v>
      </c>
      <c r="BH1614">
        <f t="shared" si="120"/>
        <v>0</v>
      </c>
      <c r="BI1614">
        <f t="shared" si="120"/>
        <v>0</v>
      </c>
      <c r="BJ1614">
        <f t="shared" si="119"/>
        <v>0</v>
      </c>
      <c r="BK1614">
        <f t="shared" si="118"/>
        <v>1</v>
      </c>
      <c r="BL1614">
        <f t="shared" si="118"/>
        <v>0</v>
      </c>
      <c r="BM1614">
        <f t="shared" si="118"/>
        <v>1</v>
      </c>
      <c r="BN1614">
        <f t="shared" si="118"/>
        <v>0</v>
      </c>
      <c r="BO1614">
        <f t="shared" si="118"/>
        <v>0</v>
      </c>
      <c r="BP1614">
        <f t="shared" si="118"/>
        <v>0</v>
      </c>
    </row>
    <row r="1615" spans="3:68" x14ac:dyDescent="0.2">
      <c r="C1615" s="150" t="str">
        <f>IFERROR(VLOOKUP(TABLA!F1615,BLIOTECAS!$C$1:$E$26,3,FALSE),"")</f>
        <v>Humanidades</v>
      </c>
      <c r="D1615" s="209">
        <v>43970.543055555558</v>
      </c>
      <c r="E1615" s="209" t="s">
        <v>396</v>
      </c>
      <c r="F1615" t="s">
        <v>104</v>
      </c>
      <c r="G1615" t="s">
        <v>301</v>
      </c>
      <c r="H1615" t="s">
        <v>301</v>
      </c>
      <c r="I1615" t="s">
        <v>306</v>
      </c>
      <c r="J1615" t="s">
        <v>104</v>
      </c>
      <c r="K1615" t="s">
        <v>310</v>
      </c>
      <c r="L1615" t="s">
        <v>103</v>
      </c>
      <c r="M1615" t="s">
        <v>1149</v>
      </c>
      <c r="S1615" t="s">
        <v>270</v>
      </c>
      <c r="T1615" t="s">
        <v>270</v>
      </c>
      <c r="U1615">
        <v>5</v>
      </c>
      <c r="V1615">
        <v>1</v>
      </c>
      <c r="W1615">
        <v>1</v>
      </c>
      <c r="X1615">
        <v>5</v>
      </c>
      <c r="Y1615">
        <v>5</v>
      </c>
      <c r="Z1615">
        <v>5</v>
      </c>
      <c r="AA1615">
        <v>5</v>
      </c>
      <c r="AB1615">
        <v>5</v>
      </c>
      <c r="AC1615">
        <v>5</v>
      </c>
      <c r="AD1615">
        <v>5</v>
      </c>
      <c r="AF1615">
        <v>3</v>
      </c>
      <c r="AG1615">
        <v>5</v>
      </c>
      <c r="AH1615">
        <v>5</v>
      </c>
      <c r="AI1615">
        <v>4</v>
      </c>
      <c r="AJ1615">
        <v>3</v>
      </c>
      <c r="AK1615" t="s">
        <v>26</v>
      </c>
      <c r="AL1615">
        <v>5</v>
      </c>
      <c r="AM1615">
        <v>1</v>
      </c>
      <c r="AN1615" t="s">
        <v>354</v>
      </c>
      <c r="AV1615" s="109" t="s">
        <v>26</v>
      </c>
      <c r="AW1615" t="s">
        <v>26</v>
      </c>
      <c r="AY1615">
        <v>5</v>
      </c>
      <c r="AZ1615" s="109">
        <v>3</v>
      </c>
      <c r="BA1615" s="191" t="s">
        <v>311</v>
      </c>
      <c r="BB1615" t="s">
        <v>304</v>
      </c>
      <c r="BC1615" t="s">
        <v>1150</v>
      </c>
      <c r="BD1615">
        <f t="shared" si="117"/>
        <v>1</v>
      </c>
      <c r="BE1615">
        <f t="shared" si="120"/>
        <v>0</v>
      </c>
      <c r="BF1615">
        <f t="shared" si="120"/>
        <v>0</v>
      </c>
      <c r="BG1615">
        <f t="shared" si="120"/>
        <v>0</v>
      </c>
      <c r="BH1615">
        <f t="shared" si="120"/>
        <v>0</v>
      </c>
      <c r="BI1615">
        <f t="shared" si="120"/>
        <v>0</v>
      </c>
      <c r="BJ1615">
        <f t="shared" si="119"/>
        <v>1</v>
      </c>
      <c r="BK1615">
        <f t="shared" si="118"/>
        <v>0</v>
      </c>
      <c r="BL1615">
        <f t="shared" si="118"/>
        <v>0</v>
      </c>
      <c r="BM1615">
        <f t="shared" si="118"/>
        <v>1</v>
      </c>
      <c r="BN1615">
        <f t="shared" si="118"/>
        <v>0</v>
      </c>
      <c r="BO1615">
        <f t="shared" si="118"/>
        <v>0</v>
      </c>
      <c r="BP1615">
        <f t="shared" si="118"/>
        <v>0</v>
      </c>
    </row>
    <row r="1616" spans="3:68" x14ac:dyDescent="0.2">
      <c r="C1616" s="150" t="str">
        <f>IFERROR(VLOOKUP(TABLA!F1616,BLIOTECAS!$C$1:$E$26,3,FALSE),"")</f>
        <v>Humanidades</v>
      </c>
      <c r="D1616" s="209">
        <v>43970.543055555558</v>
      </c>
      <c r="E1616" s="209" t="s">
        <v>396</v>
      </c>
      <c r="F1616" t="s">
        <v>102</v>
      </c>
      <c r="G1616" t="s">
        <v>397</v>
      </c>
      <c r="H1616" t="s">
        <v>300</v>
      </c>
      <c r="I1616" t="s">
        <v>336</v>
      </c>
      <c r="J1616" t="s">
        <v>310</v>
      </c>
      <c r="K1616" t="s">
        <v>309</v>
      </c>
      <c r="S1616" t="s">
        <v>270</v>
      </c>
      <c r="T1616" t="s">
        <v>270</v>
      </c>
      <c r="U1616">
        <v>4</v>
      </c>
      <c r="V1616">
        <v>3</v>
      </c>
      <c r="W1616">
        <v>5</v>
      </c>
      <c r="X1616">
        <v>5</v>
      </c>
      <c r="Y1616">
        <v>5</v>
      </c>
      <c r="Z1616">
        <v>3</v>
      </c>
      <c r="AA1616">
        <v>5</v>
      </c>
      <c r="AB1616">
        <v>2</v>
      </c>
      <c r="AC1616">
        <v>2</v>
      </c>
      <c r="AD1616">
        <v>4</v>
      </c>
      <c r="AF1616">
        <v>3</v>
      </c>
      <c r="AG1616">
        <v>3</v>
      </c>
      <c r="AH1616">
        <v>4</v>
      </c>
      <c r="AI1616">
        <v>2</v>
      </c>
      <c r="AJ1616">
        <v>5</v>
      </c>
      <c r="AK1616" t="s">
        <v>270</v>
      </c>
      <c r="AL1616">
        <v>4</v>
      </c>
      <c r="AM1616">
        <v>1</v>
      </c>
      <c r="AN1616" t="s">
        <v>428</v>
      </c>
      <c r="AV1616" s="109" t="s">
        <v>270</v>
      </c>
      <c r="AW1616" t="s">
        <v>26</v>
      </c>
      <c r="AY1616">
        <v>3</v>
      </c>
      <c r="AZ1616" s="109">
        <v>3</v>
      </c>
      <c r="BA1616" s="191" t="s">
        <v>311</v>
      </c>
      <c r="BB1616" t="s">
        <v>308</v>
      </c>
      <c r="BC1616" t="s">
        <v>1151</v>
      </c>
      <c r="BD1616">
        <f t="shared" si="117"/>
        <v>0</v>
      </c>
      <c r="BE1616">
        <f t="shared" si="120"/>
        <v>1</v>
      </c>
      <c r="BF1616">
        <f t="shared" si="120"/>
        <v>1</v>
      </c>
      <c r="BG1616">
        <f t="shared" si="120"/>
        <v>0</v>
      </c>
      <c r="BH1616">
        <f t="shared" si="120"/>
        <v>0</v>
      </c>
      <c r="BI1616">
        <f t="shared" si="120"/>
        <v>0</v>
      </c>
      <c r="BJ1616">
        <f t="shared" si="119"/>
        <v>0</v>
      </c>
      <c r="BK1616">
        <f t="shared" si="118"/>
        <v>1</v>
      </c>
      <c r="BL1616">
        <f t="shared" si="118"/>
        <v>1</v>
      </c>
      <c r="BM1616">
        <f t="shared" si="118"/>
        <v>1</v>
      </c>
      <c r="BN1616">
        <f t="shared" si="118"/>
        <v>0</v>
      </c>
      <c r="BO1616">
        <f t="shared" si="118"/>
        <v>0</v>
      </c>
      <c r="BP1616">
        <f t="shared" si="118"/>
        <v>0</v>
      </c>
    </row>
    <row r="1617" spans="3:68" x14ac:dyDescent="0.2">
      <c r="C1617" s="150" t="str">
        <f>IFERROR(VLOOKUP(TABLA!F1617,BLIOTECAS!$C$1:$E$26,3,FALSE),"")</f>
        <v>Ciencias Sociales</v>
      </c>
      <c r="D1617" s="209">
        <v>43970.543055555558</v>
      </c>
      <c r="E1617" s="209" t="s">
        <v>396</v>
      </c>
      <c r="F1617" t="s">
        <v>92</v>
      </c>
      <c r="G1617" t="s">
        <v>300</v>
      </c>
      <c r="H1617" t="s">
        <v>320</v>
      </c>
      <c r="I1617" t="s">
        <v>306</v>
      </c>
      <c r="J1617" t="s">
        <v>92</v>
      </c>
      <c r="K1617" t="s">
        <v>104</v>
      </c>
      <c r="L1617" t="s">
        <v>103</v>
      </c>
      <c r="S1617" t="s">
        <v>26</v>
      </c>
      <c r="T1617" t="s">
        <v>26</v>
      </c>
      <c r="U1617">
        <v>4</v>
      </c>
      <c r="V1617">
        <v>2</v>
      </c>
      <c r="W1617">
        <v>2</v>
      </c>
      <c r="X1617">
        <v>4</v>
      </c>
      <c r="Y1617">
        <v>5</v>
      </c>
      <c r="Z1617">
        <v>5</v>
      </c>
      <c r="AA1617">
        <v>5</v>
      </c>
      <c r="AB1617">
        <v>3</v>
      </c>
      <c r="AC1617">
        <v>4</v>
      </c>
      <c r="AD1617">
        <v>4</v>
      </c>
      <c r="AF1617">
        <v>4</v>
      </c>
      <c r="AG1617">
        <v>5</v>
      </c>
      <c r="AH1617">
        <v>5</v>
      </c>
      <c r="AI1617">
        <v>2</v>
      </c>
      <c r="AJ1617">
        <v>4</v>
      </c>
      <c r="AK1617" t="s">
        <v>26</v>
      </c>
      <c r="AL1617">
        <v>3</v>
      </c>
      <c r="AM1617">
        <v>3</v>
      </c>
      <c r="AN1617" t="s">
        <v>400</v>
      </c>
      <c r="AV1617" s="109" t="s">
        <v>26</v>
      </c>
      <c r="AW1617" t="s">
        <v>26</v>
      </c>
      <c r="AY1617">
        <v>4</v>
      </c>
      <c r="AZ1617" s="109">
        <v>4</v>
      </c>
      <c r="BA1617" s="191" t="s">
        <v>311</v>
      </c>
      <c r="BB1617" t="s">
        <v>317</v>
      </c>
      <c r="BD1617">
        <f t="shared" si="117"/>
        <v>1</v>
      </c>
      <c r="BE1617">
        <f t="shared" si="120"/>
        <v>0</v>
      </c>
      <c r="BF1617">
        <f t="shared" si="120"/>
        <v>0</v>
      </c>
      <c r="BG1617">
        <f t="shared" si="120"/>
        <v>0</v>
      </c>
      <c r="BH1617">
        <f t="shared" si="120"/>
        <v>0</v>
      </c>
      <c r="BI1617">
        <f t="shared" si="120"/>
        <v>0</v>
      </c>
      <c r="BJ1617">
        <f t="shared" si="119"/>
        <v>0</v>
      </c>
      <c r="BK1617">
        <f t="shared" si="118"/>
        <v>0</v>
      </c>
      <c r="BL1617">
        <f t="shared" si="118"/>
        <v>1</v>
      </c>
      <c r="BM1617">
        <f t="shared" si="118"/>
        <v>1</v>
      </c>
      <c r="BN1617">
        <f t="shared" si="118"/>
        <v>0</v>
      </c>
      <c r="BO1617">
        <f t="shared" si="118"/>
        <v>0</v>
      </c>
      <c r="BP1617">
        <f t="shared" si="118"/>
        <v>0</v>
      </c>
    </row>
    <row r="1618" spans="3:68" x14ac:dyDescent="0.2">
      <c r="C1618" s="150" t="str">
        <f>IFERROR(VLOOKUP(TABLA!F1618,BLIOTECAS!$C$1:$E$26,3,FALSE),"")</f>
        <v>Ciencias de la Salud</v>
      </c>
      <c r="D1618" s="209">
        <v>43970.543055555558</v>
      </c>
      <c r="E1618" s="209" t="s">
        <v>396</v>
      </c>
      <c r="F1618" t="s">
        <v>108</v>
      </c>
      <c r="G1618" t="s">
        <v>305</v>
      </c>
      <c r="H1618" t="s">
        <v>305</v>
      </c>
      <c r="I1618" t="s">
        <v>327</v>
      </c>
      <c r="J1618" t="s">
        <v>108</v>
      </c>
      <c r="K1618" t="s">
        <v>97</v>
      </c>
      <c r="L1618" t="s">
        <v>309</v>
      </c>
      <c r="S1618" t="s">
        <v>26</v>
      </c>
      <c r="T1618" t="s">
        <v>270</v>
      </c>
      <c r="U1618">
        <v>4</v>
      </c>
      <c r="V1618">
        <v>2</v>
      </c>
      <c r="W1618">
        <v>5</v>
      </c>
      <c r="X1618">
        <v>1</v>
      </c>
      <c r="Y1618">
        <v>5</v>
      </c>
      <c r="Z1618">
        <v>5</v>
      </c>
      <c r="AA1618">
        <v>5</v>
      </c>
      <c r="AB1618">
        <v>1</v>
      </c>
      <c r="AC1618">
        <v>2</v>
      </c>
      <c r="AD1618">
        <v>5</v>
      </c>
      <c r="AF1618">
        <v>4</v>
      </c>
      <c r="AG1618">
        <v>5</v>
      </c>
      <c r="AH1618">
        <v>5</v>
      </c>
      <c r="AI1618">
        <v>5</v>
      </c>
      <c r="AJ1618">
        <v>5</v>
      </c>
      <c r="AK1618" t="s">
        <v>26</v>
      </c>
      <c r="AL1618">
        <v>5</v>
      </c>
      <c r="AM1618">
        <v>3</v>
      </c>
      <c r="AN1618" t="s">
        <v>405</v>
      </c>
      <c r="AV1618" s="109" t="s">
        <v>270</v>
      </c>
      <c r="AW1618" t="s">
        <v>26</v>
      </c>
      <c r="AY1618">
        <v>5</v>
      </c>
      <c r="AZ1618" s="109">
        <v>3</v>
      </c>
      <c r="BA1618" s="191" t="s">
        <v>303</v>
      </c>
      <c r="BB1618" t="s">
        <v>308</v>
      </c>
      <c r="BD1618">
        <f t="shared" si="117"/>
        <v>1</v>
      </c>
      <c r="BE1618">
        <f t="shared" si="120"/>
        <v>0</v>
      </c>
      <c r="BF1618">
        <f t="shared" si="120"/>
        <v>1</v>
      </c>
      <c r="BG1618">
        <f t="shared" si="120"/>
        <v>0</v>
      </c>
      <c r="BH1618">
        <f t="shared" si="120"/>
        <v>0</v>
      </c>
      <c r="BI1618">
        <f t="shared" si="120"/>
        <v>0</v>
      </c>
      <c r="BJ1618">
        <f t="shared" si="119"/>
        <v>1</v>
      </c>
      <c r="BK1618">
        <f t="shared" si="118"/>
        <v>1</v>
      </c>
      <c r="BL1618">
        <f t="shared" si="118"/>
        <v>1</v>
      </c>
      <c r="BM1618">
        <f t="shared" si="118"/>
        <v>1</v>
      </c>
      <c r="BN1618">
        <f t="shared" si="118"/>
        <v>0</v>
      </c>
      <c r="BO1618">
        <f t="shared" si="118"/>
        <v>0</v>
      </c>
      <c r="BP1618">
        <f t="shared" si="118"/>
        <v>0</v>
      </c>
    </row>
    <row r="1619" spans="3:68" x14ac:dyDescent="0.2">
      <c r="C1619" s="150" t="str">
        <f>IFERROR(VLOOKUP(TABLA!F1619,BLIOTECAS!$C$1:$E$26,3,FALSE),"")</f>
        <v>Humanidades</v>
      </c>
      <c r="D1619" s="209">
        <v>43970.543055555558</v>
      </c>
      <c r="E1619" s="209" t="s">
        <v>396</v>
      </c>
      <c r="F1619" t="s">
        <v>104</v>
      </c>
      <c r="G1619" t="s">
        <v>300</v>
      </c>
      <c r="H1619" t="s">
        <v>300</v>
      </c>
      <c r="I1619" t="s">
        <v>306</v>
      </c>
      <c r="J1619" t="s">
        <v>104</v>
      </c>
      <c r="K1619" t="s">
        <v>309</v>
      </c>
      <c r="L1619" t="s">
        <v>90</v>
      </c>
      <c r="M1619" t="s">
        <v>339</v>
      </c>
      <c r="S1619" t="s">
        <v>270</v>
      </c>
      <c r="T1619" t="s">
        <v>270</v>
      </c>
      <c r="U1619">
        <v>2</v>
      </c>
      <c r="V1619">
        <v>1</v>
      </c>
      <c r="W1619">
        <v>2</v>
      </c>
      <c r="X1619">
        <v>1</v>
      </c>
      <c r="Y1619">
        <v>4</v>
      </c>
      <c r="Z1619">
        <v>5</v>
      </c>
      <c r="AA1619">
        <v>5</v>
      </c>
      <c r="AB1619">
        <v>4</v>
      </c>
      <c r="AC1619">
        <v>3</v>
      </c>
      <c r="AD1619">
        <v>3</v>
      </c>
      <c r="AF1619">
        <v>2</v>
      </c>
      <c r="AG1619">
        <v>3</v>
      </c>
      <c r="AH1619">
        <v>5</v>
      </c>
      <c r="AI1619">
        <v>3</v>
      </c>
      <c r="AJ1619">
        <v>2</v>
      </c>
      <c r="AK1619" t="s">
        <v>26</v>
      </c>
      <c r="AL1619">
        <v>4</v>
      </c>
      <c r="AM1619">
        <v>3</v>
      </c>
      <c r="AN1619" t="s">
        <v>307</v>
      </c>
      <c r="AV1619" s="109" t="s">
        <v>26</v>
      </c>
      <c r="AW1619" t="s">
        <v>26</v>
      </c>
      <c r="AY1619">
        <v>3</v>
      </c>
      <c r="AZ1619" s="109">
        <v>3</v>
      </c>
      <c r="BA1619" s="191" t="s">
        <v>319</v>
      </c>
      <c r="BB1619" t="s">
        <v>308</v>
      </c>
      <c r="BC1619" t="s">
        <v>1152</v>
      </c>
      <c r="BD1619">
        <f t="shared" si="117"/>
        <v>1</v>
      </c>
      <c r="BE1619">
        <f t="shared" si="120"/>
        <v>0</v>
      </c>
      <c r="BF1619">
        <f t="shared" si="120"/>
        <v>0</v>
      </c>
      <c r="BG1619">
        <f t="shared" si="120"/>
        <v>0</v>
      </c>
      <c r="BH1619">
        <f t="shared" si="120"/>
        <v>0</v>
      </c>
      <c r="BI1619">
        <f t="shared" si="120"/>
        <v>0</v>
      </c>
      <c r="BJ1619">
        <f t="shared" si="119"/>
        <v>0</v>
      </c>
      <c r="BK1619">
        <f t="shared" si="118"/>
        <v>0</v>
      </c>
      <c r="BL1619">
        <f t="shared" si="118"/>
        <v>0</v>
      </c>
      <c r="BM1619">
        <f t="shared" si="118"/>
        <v>0</v>
      </c>
      <c r="BN1619">
        <f t="shared" si="118"/>
        <v>0</v>
      </c>
      <c r="BO1619">
        <f t="shared" si="118"/>
        <v>1</v>
      </c>
      <c r="BP1619">
        <f t="shared" si="118"/>
        <v>0</v>
      </c>
    </row>
    <row r="1620" spans="3:68" x14ac:dyDescent="0.2">
      <c r="C1620" s="150" t="str">
        <f>IFERROR(VLOOKUP(TABLA!F1620,BLIOTECAS!$C$1:$E$26,3,FALSE),"")</f>
        <v>Ciencias Sociales</v>
      </c>
      <c r="D1620" s="209">
        <v>43970.543055555558</v>
      </c>
      <c r="E1620" s="209" t="s">
        <v>396</v>
      </c>
      <c r="F1620" t="s">
        <v>92</v>
      </c>
      <c r="G1620" t="s">
        <v>300</v>
      </c>
      <c r="H1620" t="s">
        <v>320</v>
      </c>
      <c r="I1620" t="s">
        <v>306</v>
      </c>
      <c r="J1620" t="s">
        <v>92</v>
      </c>
      <c r="S1620" t="s">
        <v>26</v>
      </c>
      <c r="T1620" t="s">
        <v>270</v>
      </c>
      <c r="U1620">
        <v>1</v>
      </c>
      <c r="V1620">
        <v>1</v>
      </c>
      <c r="W1620">
        <v>1</v>
      </c>
      <c r="X1620">
        <v>2</v>
      </c>
      <c r="Y1620">
        <v>3</v>
      </c>
      <c r="Z1620">
        <v>5</v>
      </c>
      <c r="AA1620">
        <v>5</v>
      </c>
      <c r="AB1620">
        <v>3</v>
      </c>
      <c r="AC1620">
        <v>2</v>
      </c>
      <c r="AD1620">
        <v>2</v>
      </c>
      <c r="AF1620">
        <v>3</v>
      </c>
      <c r="AG1620">
        <v>2</v>
      </c>
      <c r="AH1620">
        <v>2</v>
      </c>
      <c r="AI1620">
        <v>3</v>
      </c>
      <c r="AJ1620">
        <v>2</v>
      </c>
      <c r="AK1620" t="s">
        <v>26</v>
      </c>
      <c r="AL1620">
        <v>2</v>
      </c>
      <c r="AM1620">
        <v>4</v>
      </c>
      <c r="AN1620" t="s">
        <v>408</v>
      </c>
      <c r="AV1620" s="109" t="s">
        <v>26</v>
      </c>
      <c r="AW1620" t="s">
        <v>26</v>
      </c>
      <c r="AY1620">
        <v>4</v>
      </c>
      <c r="AZ1620" s="109">
        <v>4</v>
      </c>
      <c r="BA1620" s="191" t="s">
        <v>311</v>
      </c>
      <c r="BB1620" t="s">
        <v>308</v>
      </c>
      <c r="BD1620">
        <f t="shared" si="117"/>
        <v>1</v>
      </c>
      <c r="BE1620">
        <f t="shared" si="120"/>
        <v>0</v>
      </c>
      <c r="BF1620">
        <f t="shared" si="120"/>
        <v>0</v>
      </c>
      <c r="BG1620">
        <f t="shared" si="120"/>
        <v>0</v>
      </c>
      <c r="BH1620">
        <f t="shared" si="120"/>
        <v>0</v>
      </c>
      <c r="BI1620">
        <f t="shared" si="120"/>
        <v>0</v>
      </c>
      <c r="BJ1620">
        <f t="shared" si="119"/>
        <v>1</v>
      </c>
      <c r="BK1620">
        <f t="shared" si="118"/>
        <v>0</v>
      </c>
      <c r="BL1620">
        <f t="shared" si="118"/>
        <v>1</v>
      </c>
      <c r="BM1620">
        <f t="shared" si="118"/>
        <v>1</v>
      </c>
      <c r="BN1620">
        <f t="shared" si="118"/>
        <v>0</v>
      </c>
      <c r="BO1620">
        <f t="shared" si="118"/>
        <v>0</v>
      </c>
      <c r="BP1620">
        <f t="shared" si="118"/>
        <v>0</v>
      </c>
    </row>
    <row r="1621" spans="3:68" x14ac:dyDescent="0.2">
      <c r="C1621" s="150" t="str">
        <f>IFERROR(VLOOKUP(TABLA!F1621,BLIOTECAS!$C$1:$E$26,3,FALSE),"")</f>
        <v>Ciencias de la Salud</v>
      </c>
      <c r="D1621" s="209">
        <v>43970.543055555558</v>
      </c>
      <c r="E1621" s="209" t="s">
        <v>401</v>
      </c>
      <c r="F1621" t="s">
        <v>101</v>
      </c>
      <c r="G1621" t="s">
        <v>305</v>
      </c>
      <c r="H1621" t="s">
        <v>305</v>
      </c>
      <c r="I1621" t="s">
        <v>327</v>
      </c>
      <c r="J1621" t="s">
        <v>101</v>
      </c>
      <c r="K1621" t="s">
        <v>106</v>
      </c>
      <c r="S1621" t="s">
        <v>26</v>
      </c>
      <c r="T1621" t="s">
        <v>270</v>
      </c>
      <c r="U1621">
        <v>4</v>
      </c>
      <c r="V1621">
        <v>5</v>
      </c>
      <c r="W1621">
        <v>5</v>
      </c>
      <c r="X1621">
        <v>3</v>
      </c>
      <c r="Y1621">
        <v>1</v>
      </c>
      <c r="Z1621">
        <v>4</v>
      </c>
      <c r="AA1621">
        <v>4</v>
      </c>
      <c r="AB1621">
        <v>5</v>
      </c>
      <c r="AC1621">
        <v>2</v>
      </c>
      <c r="AD1621">
        <v>3</v>
      </c>
      <c r="AF1621">
        <v>5</v>
      </c>
      <c r="AG1621">
        <v>4</v>
      </c>
      <c r="AH1621">
        <v>3</v>
      </c>
      <c r="AI1621">
        <v>4</v>
      </c>
      <c r="AJ1621">
        <v>4</v>
      </c>
      <c r="AK1621" t="s">
        <v>26</v>
      </c>
      <c r="AL1621">
        <v>4</v>
      </c>
      <c r="AM1621">
        <v>4</v>
      </c>
      <c r="AN1621" t="s">
        <v>691</v>
      </c>
      <c r="AV1621" s="109" t="s">
        <v>26</v>
      </c>
      <c r="AW1621" t="s">
        <v>26</v>
      </c>
      <c r="AY1621">
        <v>4</v>
      </c>
      <c r="AZ1621" s="109">
        <v>4</v>
      </c>
      <c r="BA1621" s="191" t="s">
        <v>311</v>
      </c>
      <c r="BB1621" t="s">
        <v>317</v>
      </c>
      <c r="BD1621">
        <f t="shared" si="117"/>
        <v>1</v>
      </c>
      <c r="BE1621">
        <f t="shared" si="120"/>
        <v>0</v>
      </c>
      <c r="BF1621">
        <f t="shared" si="120"/>
        <v>1</v>
      </c>
      <c r="BG1621">
        <f t="shared" si="120"/>
        <v>0</v>
      </c>
      <c r="BH1621">
        <f t="shared" si="120"/>
        <v>0</v>
      </c>
      <c r="BI1621">
        <f t="shared" si="120"/>
        <v>0</v>
      </c>
      <c r="BJ1621">
        <f t="shared" si="119"/>
        <v>0</v>
      </c>
      <c r="BK1621">
        <f t="shared" si="118"/>
        <v>0</v>
      </c>
      <c r="BL1621">
        <f t="shared" si="118"/>
        <v>1</v>
      </c>
      <c r="BM1621">
        <f t="shared" si="118"/>
        <v>0</v>
      </c>
      <c r="BN1621">
        <f t="shared" si="118"/>
        <v>1</v>
      </c>
      <c r="BO1621">
        <f t="shared" si="118"/>
        <v>0</v>
      </c>
      <c r="BP1621">
        <f t="shared" si="118"/>
        <v>0</v>
      </c>
    </row>
    <row r="1622" spans="3:68" x14ac:dyDescent="0.2">
      <c r="C1622" s="150" t="str">
        <f>IFERROR(VLOOKUP(TABLA!F1622,BLIOTECAS!$C$1:$E$26,3,FALSE),"")</f>
        <v>Ciencias Experimentales</v>
      </c>
      <c r="D1622" s="209">
        <v>43970.543055555558</v>
      </c>
      <c r="E1622" s="209" t="s">
        <v>396</v>
      </c>
      <c r="F1622" t="s">
        <v>90</v>
      </c>
      <c r="G1622" t="s">
        <v>305</v>
      </c>
      <c r="H1622" t="s">
        <v>320</v>
      </c>
      <c r="I1622" t="s">
        <v>306</v>
      </c>
      <c r="J1622" t="s">
        <v>90</v>
      </c>
      <c r="K1622" t="s">
        <v>98</v>
      </c>
      <c r="S1622" t="s">
        <v>270</v>
      </c>
      <c r="T1622" t="s">
        <v>270</v>
      </c>
      <c r="U1622">
        <v>5</v>
      </c>
      <c r="V1622">
        <v>1</v>
      </c>
      <c r="W1622">
        <v>1</v>
      </c>
      <c r="X1622">
        <v>5</v>
      </c>
      <c r="Y1622">
        <v>4</v>
      </c>
      <c r="Z1622">
        <v>5</v>
      </c>
      <c r="AA1622">
        <v>5</v>
      </c>
      <c r="AB1622">
        <v>1</v>
      </c>
      <c r="AC1622">
        <v>2</v>
      </c>
      <c r="AD1622">
        <v>5</v>
      </c>
      <c r="AF1622">
        <v>3</v>
      </c>
      <c r="AG1622">
        <v>3</v>
      </c>
      <c r="AH1622">
        <v>1</v>
      </c>
      <c r="AI1622">
        <v>1</v>
      </c>
      <c r="AJ1622">
        <v>3</v>
      </c>
      <c r="AK1622" t="s">
        <v>26</v>
      </c>
      <c r="AL1622">
        <v>3</v>
      </c>
      <c r="AM1622">
        <v>3</v>
      </c>
      <c r="AN1622" t="s">
        <v>345</v>
      </c>
      <c r="AV1622" s="109" t="s">
        <v>26</v>
      </c>
      <c r="AW1622" t="s">
        <v>26</v>
      </c>
      <c r="AY1622">
        <v>4</v>
      </c>
      <c r="AZ1622" s="109">
        <v>5</v>
      </c>
      <c r="BA1622" s="191" t="s">
        <v>303</v>
      </c>
      <c r="BB1622" t="s">
        <v>308</v>
      </c>
      <c r="BD1622">
        <f t="shared" si="117"/>
        <v>1</v>
      </c>
      <c r="BE1622">
        <f t="shared" si="120"/>
        <v>0</v>
      </c>
      <c r="BF1622">
        <f t="shared" si="120"/>
        <v>0</v>
      </c>
      <c r="BG1622">
        <f t="shared" si="120"/>
        <v>0</v>
      </c>
      <c r="BH1622">
        <f t="shared" si="120"/>
        <v>0</v>
      </c>
      <c r="BI1622">
        <f t="shared" si="120"/>
        <v>0</v>
      </c>
      <c r="BJ1622">
        <f t="shared" si="119"/>
        <v>0</v>
      </c>
      <c r="BK1622">
        <f t="shared" si="118"/>
        <v>0</v>
      </c>
      <c r="BL1622">
        <f t="shared" si="118"/>
        <v>0</v>
      </c>
      <c r="BM1622">
        <f t="shared" si="118"/>
        <v>1</v>
      </c>
      <c r="BN1622">
        <f t="shared" si="118"/>
        <v>0</v>
      </c>
      <c r="BO1622">
        <f t="shared" si="118"/>
        <v>0</v>
      </c>
      <c r="BP1622">
        <f t="shared" si="118"/>
        <v>0</v>
      </c>
    </row>
    <row r="1623" spans="3:68" x14ac:dyDescent="0.2">
      <c r="C1623" s="150" t="str">
        <f>IFERROR(VLOOKUP(TABLA!F1623,BLIOTECAS!$C$1:$E$26,3,FALSE),"")</f>
        <v>Ciencias Sociales</v>
      </c>
      <c r="D1623" s="209">
        <v>43970.543055555558</v>
      </c>
      <c r="E1623" s="209" t="s">
        <v>396</v>
      </c>
      <c r="F1623" t="s">
        <v>221</v>
      </c>
      <c r="G1623" t="s">
        <v>305</v>
      </c>
      <c r="H1623" t="s">
        <v>300</v>
      </c>
      <c r="I1623" t="s">
        <v>306</v>
      </c>
      <c r="J1623" t="s">
        <v>221</v>
      </c>
      <c r="K1623" t="s">
        <v>309</v>
      </c>
      <c r="L1623" t="s">
        <v>309</v>
      </c>
      <c r="S1623" t="s">
        <v>26</v>
      </c>
      <c r="T1623" t="s">
        <v>270</v>
      </c>
      <c r="U1623">
        <v>5</v>
      </c>
      <c r="V1623">
        <v>1</v>
      </c>
      <c r="W1623">
        <v>4</v>
      </c>
      <c r="X1623">
        <v>4</v>
      </c>
      <c r="Y1623">
        <v>4</v>
      </c>
      <c r="Z1623">
        <v>5</v>
      </c>
      <c r="AA1623">
        <v>5</v>
      </c>
      <c r="AB1623">
        <v>2</v>
      </c>
      <c r="AC1623">
        <v>1</v>
      </c>
      <c r="AD1623">
        <v>3</v>
      </c>
      <c r="AF1623">
        <v>4</v>
      </c>
      <c r="AG1623">
        <v>5</v>
      </c>
      <c r="AH1623">
        <v>5</v>
      </c>
      <c r="AI1623">
        <v>5</v>
      </c>
      <c r="AJ1623">
        <v>4</v>
      </c>
      <c r="AK1623" t="s">
        <v>26</v>
      </c>
      <c r="AL1623">
        <v>4</v>
      </c>
      <c r="AM1623">
        <v>2</v>
      </c>
      <c r="AN1623" t="s">
        <v>307</v>
      </c>
      <c r="AV1623" s="109" t="s">
        <v>26</v>
      </c>
      <c r="AW1623" t="s">
        <v>26</v>
      </c>
      <c r="AY1623">
        <v>4</v>
      </c>
      <c r="AZ1623" s="109">
        <v>4</v>
      </c>
      <c r="BA1623" s="191" t="s">
        <v>311</v>
      </c>
      <c r="BB1623" t="s">
        <v>308</v>
      </c>
      <c r="BC1623" t="s">
        <v>1153</v>
      </c>
      <c r="BD1623">
        <f t="shared" si="117"/>
        <v>1</v>
      </c>
      <c r="BE1623">
        <f t="shared" si="120"/>
        <v>0</v>
      </c>
      <c r="BF1623">
        <f t="shared" si="120"/>
        <v>0</v>
      </c>
      <c r="BG1623">
        <f t="shared" si="120"/>
        <v>0</v>
      </c>
      <c r="BH1623">
        <f t="shared" si="120"/>
        <v>0</v>
      </c>
      <c r="BI1623">
        <f t="shared" si="120"/>
        <v>0</v>
      </c>
      <c r="BJ1623">
        <f t="shared" si="119"/>
        <v>0</v>
      </c>
      <c r="BK1623">
        <f t="shared" si="118"/>
        <v>0</v>
      </c>
      <c r="BL1623">
        <f t="shared" si="118"/>
        <v>0</v>
      </c>
      <c r="BM1623">
        <f t="shared" si="118"/>
        <v>0</v>
      </c>
      <c r="BN1623">
        <f t="shared" si="118"/>
        <v>0</v>
      </c>
      <c r="BO1623">
        <f t="shared" si="118"/>
        <v>1</v>
      </c>
      <c r="BP1623">
        <f t="shared" si="118"/>
        <v>0</v>
      </c>
    </row>
    <row r="1624" spans="3:68" x14ac:dyDescent="0.2">
      <c r="C1624" s="150" t="str">
        <f>IFERROR(VLOOKUP(TABLA!F1624,BLIOTECAS!$C$1:$E$26,3,FALSE),"")</f>
        <v>Humanidades</v>
      </c>
      <c r="D1624" s="209">
        <v>43970.543055555558</v>
      </c>
      <c r="E1624" s="209" t="s">
        <v>396</v>
      </c>
      <c r="F1624" t="s">
        <v>104</v>
      </c>
      <c r="G1624" t="s">
        <v>300</v>
      </c>
      <c r="H1624" t="s">
        <v>305</v>
      </c>
      <c r="I1624" t="s">
        <v>306</v>
      </c>
      <c r="J1624" t="s">
        <v>104</v>
      </c>
      <c r="K1624" t="s">
        <v>103</v>
      </c>
      <c r="L1624" t="s">
        <v>310</v>
      </c>
      <c r="S1624" t="s">
        <v>270</v>
      </c>
      <c r="T1624" t="s">
        <v>270</v>
      </c>
      <c r="U1624">
        <v>3</v>
      </c>
      <c r="V1624">
        <v>3</v>
      </c>
      <c r="W1624">
        <v>2</v>
      </c>
      <c r="X1624">
        <v>4</v>
      </c>
      <c r="Y1624">
        <v>3</v>
      </c>
      <c r="Z1624">
        <v>4</v>
      </c>
      <c r="AA1624">
        <v>2</v>
      </c>
      <c r="AB1624">
        <v>2</v>
      </c>
      <c r="AC1624">
        <v>2</v>
      </c>
      <c r="AD1624">
        <v>3</v>
      </c>
      <c r="AF1624">
        <v>3</v>
      </c>
      <c r="AG1624">
        <v>2</v>
      </c>
      <c r="AH1624">
        <v>3</v>
      </c>
      <c r="AI1624">
        <v>2</v>
      </c>
      <c r="AJ1624">
        <v>3</v>
      </c>
      <c r="AK1624" t="s">
        <v>270</v>
      </c>
      <c r="AL1624">
        <v>3</v>
      </c>
      <c r="AM1624">
        <v>1</v>
      </c>
      <c r="AN1624" t="s">
        <v>307</v>
      </c>
      <c r="AV1624" s="109" t="s">
        <v>270</v>
      </c>
      <c r="AW1624" t="s">
        <v>26</v>
      </c>
      <c r="AY1624">
        <v>4</v>
      </c>
      <c r="AZ1624" s="109">
        <v>4</v>
      </c>
      <c r="BA1624" s="191" t="s">
        <v>311</v>
      </c>
      <c r="BB1624" t="s">
        <v>308</v>
      </c>
      <c r="BD1624">
        <f t="shared" si="117"/>
        <v>1</v>
      </c>
      <c r="BE1624">
        <f t="shared" si="120"/>
        <v>0</v>
      </c>
      <c r="BF1624">
        <f t="shared" si="120"/>
        <v>0</v>
      </c>
      <c r="BG1624">
        <f t="shared" si="120"/>
        <v>0</v>
      </c>
      <c r="BH1624">
        <f t="shared" si="120"/>
        <v>0</v>
      </c>
      <c r="BI1624">
        <f t="shared" si="120"/>
        <v>0</v>
      </c>
      <c r="BJ1624">
        <f t="shared" si="119"/>
        <v>0</v>
      </c>
      <c r="BK1624">
        <f t="shared" si="118"/>
        <v>0</v>
      </c>
      <c r="BL1624">
        <f t="shared" si="118"/>
        <v>0</v>
      </c>
      <c r="BM1624">
        <f t="shared" si="118"/>
        <v>0</v>
      </c>
      <c r="BN1624">
        <f t="shared" si="118"/>
        <v>0</v>
      </c>
      <c r="BO1624">
        <f t="shared" si="118"/>
        <v>1</v>
      </c>
      <c r="BP1624">
        <f t="shared" si="118"/>
        <v>0</v>
      </c>
    </row>
    <row r="1625" spans="3:68" x14ac:dyDescent="0.2">
      <c r="C1625" s="150" t="str">
        <f>IFERROR(VLOOKUP(TABLA!F1625,BLIOTECAS!$C$1:$E$26,3,FALSE),"")</f>
        <v>Ciencias Sociales</v>
      </c>
      <c r="D1625" s="209">
        <v>43970.543055555558</v>
      </c>
      <c r="E1625" s="209" t="s">
        <v>401</v>
      </c>
      <c r="F1625" t="s">
        <v>99</v>
      </c>
      <c r="G1625" t="s">
        <v>300</v>
      </c>
      <c r="H1625" t="s">
        <v>305</v>
      </c>
      <c r="I1625" t="s">
        <v>318</v>
      </c>
      <c r="J1625" t="s">
        <v>309</v>
      </c>
      <c r="S1625" t="s">
        <v>270</v>
      </c>
      <c r="T1625" t="s">
        <v>270</v>
      </c>
      <c r="U1625">
        <v>5</v>
      </c>
      <c r="V1625">
        <v>5</v>
      </c>
      <c r="W1625">
        <v>5</v>
      </c>
      <c r="X1625">
        <v>3</v>
      </c>
      <c r="Y1625">
        <v>4</v>
      </c>
      <c r="Z1625">
        <v>5</v>
      </c>
      <c r="AA1625">
        <v>1</v>
      </c>
      <c r="AB1625">
        <v>3</v>
      </c>
      <c r="AC1625">
        <v>5</v>
      </c>
      <c r="AD1625">
        <v>5</v>
      </c>
      <c r="AF1625">
        <v>5</v>
      </c>
      <c r="AG1625">
        <v>5</v>
      </c>
      <c r="AH1625">
        <v>4</v>
      </c>
      <c r="AI1625">
        <v>5</v>
      </c>
      <c r="AJ1625">
        <v>5</v>
      </c>
      <c r="AK1625" t="s">
        <v>26</v>
      </c>
      <c r="AL1625">
        <v>4</v>
      </c>
      <c r="AM1625">
        <v>4</v>
      </c>
      <c r="AN1625" t="s">
        <v>307</v>
      </c>
      <c r="AV1625" s="109" t="s">
        <v>26</v>
      </c>
      <c r="AW1625" t="s">
        <v>270</v>
      </c>
      <c r="AX1625" t="s">
        <v>25</v>
      </c>
      <c r="AY1625">
        <v>5</v>
      </c>
      <c r="AZ1625" s="109">
        <v>5</v>
      </c>
      <c r="BA1625" s="191" t="s">
        <v>303</v>
      </c>
      <c r="BB1625" t="s">
        <v>308</v>
      </c>
      <c r="BD1625">
        <f t="shared" si="117"/>
        <v>0</v>
      </c>
      <c r="BE1625">
        <f t="shared" si="120"/>
        <v>0</v>
      </c>
      <c r="BF1625">
        <f t="shared" si="120"/>
        <v>1</v>
      </c>
      <c r="BG1625">
        <f t="shared" si="120"/>
        <v>0</v>
      </c>
      <c r="BH1625">
        <f t="shared" si="120"/>
        <v>0</v>
      </c>
      <c r="BI1625">
        <f t="shared" si="120"/>
        <v>0</v>
      </c>
      <c r="BJ1625">
        <f t="shared" si="119"/>
        <v>0</v>
      </c>
      <c r="BK1625">
        <f t="shared" si="118"/>
        <v>0</v>
      </c>
      <c r="BL1625">
        <f t="shared" si="118"/>
        <v>0</v>
      </c>
      <c r="BM1625">
        <f t="shared" si="118"/>
        <v>0</v>
      </c>
      <c r="BN1625">
        <f t="shared" si="118"/>
        <v>0</v>
      </c>
      <c r="BO1625">
        <f t="shared" ref="BK1625:BP1668" si="121">IF(IFERROR(FIND(BO$1,$AN1625,1),0)&lt;&gt;0,1,0)</f>
        <v>1</v>
      </c>
      <c r="BP1625">
        <f t="shared" si="121"/>
        <v>0</v>
      </c>
    </row>
    <row r="1626" spans="3:68" x14ac:dyDescent="0.2">
      <c r="C1626" s="150" t="str">
        <f>IFERROR(VLOOKUP(TABLA!F1626,BLIOTECAS!$C$1:$E$26,3,FALSE),"")</f>
        <v>Ciencias de la Salud</v>
      </c>
      <c r="D1626" s="209">
        <v>43970.543055555558</v>
      </c>
      <c r="E1626" s="209" t="s">
        <v>396</v>
      </c>
      <c r="F1626" t="s">
        <v>101</v>
      </c>
      <c r="G1626" t="s">
        <v>301</v>
      </c>
      <c r="H1626" t="s">
        <v>320</v>
      </c>
      <c r="I1626" t="s">
        <v>306</v>
      </c>
      <c r="J1626" t="s">
        <v>107</v>
      </c>
      <c r="K1626" t="s">
        <v>101</v>
      </c>
      <c r="L1626" t="s">
        <v>106</v>
      </c>
      <c r="M1626" t="s">
        <v>1154</v>
      </c>
      <c r="S1626" t="s">
        <v>26</v>
      </c>
      <c r="T1626" t="s">
        <v>270</v>
      </c>
      <c r="U1626">
        <v>3</v>
      </c>
      <c r="V1626">
        <v>1</v>
      </c>
      <c r="W1626">
        <v>1</v>
      </c>
      <c r="X1626">
        <v>5</v>
      </c>
      <c r="Y1626">
        <v>4</v>
      </c>
      <c r="Z1626">
        <v>5</v>
      </c>
      <c r="AA1626">
        <v>4</v>
      </c>
      <c r="AB1626">
        <v>5</v>
      </c>
      <c r="AC1626">
        <v>3</v>
      </c>
      <c r="AD1626">
        <v>5</v>
      </c>
      <c r="AF1626">
        <v>1</v>
      </c>
      <c r="AG1626">
        <v>1</v>
      </c>
      <c r="AH1626">
        <v>3</v>
      </c>
      <c r="AI1626">
        <v>1</v>
      </c>
      <c r="AJ1626">
        <v>3</v>
      </c>
      <c r="AK1626" t="s">
        <v>26</v>
      </c>
      <c r="AL1626">
        <v>4</v>
      </c>
      <c r="AM1626">
        <v>2</v>
      </c>
      <c r="AN1626" t="s">
        <v>354</v>
      </c>
      <c r="AV1626" s="109" t="s">
        <v>26</v>
      </c>
      <c r="AW1626" t="s">
        <v>270</v>
      </c>
      <c r="AX1626" t="s">
        <v>328</v>
      </c>
      <c r="AY1626">
        <v>3</v>
      </c>
      <c r="AZ1626" s="109">
        <v>3</v>
      </c>
      <c r="BA1626" s="191" t="s">
        <v>319</v>
      </c>
      <c r="BB1626" t="s">
        <v>317</v>
      </c>
      <c r="BC1626" t="s">
        <v>1155</v>
      </c>
      <c r="BD1626">
        <f t="shared" si="117"/>
        <v>1</v>
      </c>
      <c r="BE1626">
        <f t="shared" si="120"/>
        <v>0</v>
      </c>
      <c r="BF1626">
        <f t="shared" si="120"/>
        <v>0</v>
      </c>
      <c r="BG1626">
        <f t="shared" si="120"/>
        <v>0</v>
      </c>
      <c r="BH1626">
        <f t="shared" si="120"/>
        <v>0</v>
      </c>
      <c r="BI1626">
        <f t="shared" si="120"/>
        <v>0</v>
      </c>
      <c r="BJ1626">
        <f t="shared" si="119"/>
        <v>1</v>
      </c>
      <c r="BK1626">
        <f t="shared" si="121"/>
        <v>0</v>
      </c>
      <c r="BL1626">
        <f t="shared" si="121"/>
        <v>0</v>
      </c>
      <c r="BM1626">
        <f t="shared" si="121"/>
        <v>1</v>
      </c>
      <c r="BN1626">
        <f t="shared" si="121"/>
        <v>0</v>
      </c>
      <c r="BO1626">
        <f t="shared" si="121"/>
        <v>0</v>
      </c>
      <c r="BP1626">
        <f t="shared" si="121"/>
        <v>0</v>
      </c>
    </row>
    <row r="1627" spans="3:68" x14ac:dyDescent="0.2">
      <c r="C1627" s="150" t="str">
        <f>IFERROR(VLOOKUP(TABLA!F1627,BLIOTECAS!$C$1:$E$26,3,FALSE),"")</f>
        <v>Ciencias Experimentales</v>
      </c>
      <c r="D1627" s="209">
        <v>43970.543055555558</v>
      </c>
      <c r="E1627" s="209" t="s">
        <v>396</v>
      </c>
      <c r="F1627" t="s">
        <v>96</v>
      </c>
      <c r="G1627" t="s">
        <v>305</v>
      </c>
      <c r="H1627" t="s">
        <v>320</v>
      </c>
      <c r="I1627" t="s">
        <v>1156</v>
      </c>
      <c r="J1627" t="s">
        <v>96</v>
      </c>
      <c r="K1627" t="s">
        <v>101</v>
      </c>
      <c r="M1627" t="s">
        <v>1157</v>
      </c>
      <c r="S1627" t="s">
        <v>26</v>
      </c>
      <c r="T1627" t="s">
        <v>26</v>
      </c>
      <c r="U1627">
        <v>2</v>
      </c>
      <c r="V1627">
        <v>1</v>
      </c>
      <c r="W1627">
        <v>1</v>
      </c>
      <c r="X1627">
        <v>1</v>
      </c>
      <c r="Y1627">
        <v>5</v>
      </c>
      <c r="Z1627">
        <v>2</v>
      </c>
      <c r="AA1627">
        <v>5</v>
      </c>
      <c r="AB1627">
        <v>3</v>
      </c>
      <c r="AC1627">
        <v>2</v>
      </c>
      <c r="AD1627">
        <v>3</v>
      </c>
      <c r="AF1627">
        <v>2</v>
      </c>
      <c r="AG1627">
        <v>2</v>
      </c>
      <c r="AH1627">
        <v>2</v>
      </c>
      <c r="AI1627">
        <v>4</v>
      </c>
      <c r="AJ1627">
        <v>4</v>
      </c>
      <c r="AK1627" t="s">
        <v>26</v>
      </c>
      <c r="AL1627">
        <v>3</v>
      </c>
      <c r="AM1627">
        <v>1</v>
      </c>
      <c r="AN1627" t="s">
        <v>424</v>
      </c>
      <c r="AV1627" s="109" t="s">
        <v>270</v>
      </c>
      <c r="AW1627" t="s">
        <v>26</v>
      </c>
      <c r="AY1627">
        <v>4</v>
      </c>
      <c r="AZ1627" s="109">
        <v>4</v>
      </c>
      <c r="BA1627" s="191" t="s">
        <v>311</v>
      </c>
      <c r="BB1627" t="s">
        <v>308</v>
      </c>
      <c r="BD1627">
        <f t="shared" si="117"/>
        <v>0</v>
      </c>
      <c r="BE1627">
        <f t="shared" si="120"/>
        <v>0</v>
      </c>
      <c r="BF1627">
        <f t="shared" si="120"/>
        <v>0</v>
      </c>
      <c r="BG1627">
        <f t="shared" si="120"/>
        <v>0</v>
      </c>
      <c r="BH1627">
        <f t="shared" si="120"/>
        <v>0</v>
      </c>
      <c r="BI1627">
        <f t="shared" si="120"/>
        <v>0</v>
      </c>
      <c r="BJ1627">
        <f t="shared" si="119"/>
        <v>0</v>
      </c>
      <c r="BK1627">
        <f t="shared" si="121"/>
        <v>0</v>
      </c>
      <c r="BL1627">
        <f t="shared" si="121"/>
        <v>1</v>
      </c>
      <c r="BM1627">
        <f t="shared" si="121"/>
        <v>0</v>
      </c>
      <c r="BN1627">
        <f t="shared" si="121"/>
        <v>0</v>
      </c>
      <c r="BO1627">
        <f t="shared" si="121"/>
        <v>0</v>
      </c>
      <c r="BP1627">
        <f t="shared" si="121"/>
        <v>0</v>
      </c>
    </row>
    <row r="1628" spans="3:68" x14ac:dyDescent="0.2">
      <c r="C1628" s="150" t="str">
        <f>IFERROR(VLOOKUP(TABLA!F1628,BLIOTECAS!$C$1:$E$26,3,FALSE),"")</f>
        <v>Ciencias Sociales</v>
      </c>
      <c r="D1628" s="209">
        <v>43970.542361111111</v>
      </c>
      <c r="E1628" s="209" t="s">
        <v>401</v>
      </c>
      <c r="F1628" t="s">
        <v>92</v>
      </c>
      <c r="G1628" t="s">
        <v>300</v>
      </c>
      <c r="H1628" t="s">
        <v>301</v>
      </c>
      <c r="I1628" t="s">
        <v>306</v>
      </c>
      <c r="J1628" t="s">
        <v>92</v>
      </c>
      <c r="K1628" t="s">
        <v>309</v>
      </c>
      <c r="L1628" t="s">
        <v>97</v>
      </c>
      <c r="M1628" t="s">
        <v>1158</v>
      </c>
      <c r="S1628" t="s">
        <v>270</v>
      </c>
      <c r="T1628" t="s">
        <v>26</v>
      </c>
      <c r="U1628">
        <v>5</v>
      </c>
      <c r="V1628">
        <v>4</v>
      </c>
      <c r="W1628">
        <v>4</v>
      </c>
      <c r="X1628">
        <v>1</v>
      </c>
      <c r="Y1628">
        <v>4</v>
      </c>
      <c r="Z1628">
        <v>5</v>
      </c>
      <c r="AA1628">
        <v>1</v>
      </c>
      <c r="AB1628">
        <v>4</v>
      </c>
      <c r="AC1628">
        <v>4</v>
      </c>
      <c r="AD1628">
        <v>4</v>
      </c>
      <c r="AF1628">
        <v>4</v>
      </c>
      <c r="AG1628">
        <v>4</v>
      </c>
      <c r="AH1628">
        <v>5</v>
      </c>
      <c r="AI1628">
        <v>5</v>
      </c>
      <c r="AJ1628">
        <v>4</v>
      </c>
      <c r="AK1628" t="s">
        <v>270</v>
      </c>
      <c r="AL1628">
        <v>5</v>
      </c>
      <c r="AM1628">
        <v>5</v>
      </c>
      <c r="AN1628" t="s">
        <v>468</v>
      </c>
      <c r="AV1628" s="109" t="s">
        <v>270</v>
      </c>
      <c r="AW1628" t="s">
        <v>270</v>
      </c>
      <c r="AX1628" t="s">
        <v>313</v>
      </c>
      <c r="AY1628">
        <v>5</v>
      </c>
      <c r="AZ1628" s="109">
        <v>5</v>
      </c>
      <c r="BA1628" s="191" t="s">
        <v>303</v>
      </c>
      <c r="BB1628" t="s">
        <v>304</v>
      </c>
      <c r="BD1628">
        <f t="shared" si="117"/>
        <v>1</v>
      </c>
      <c r="BE1628">
        <f t="shared" si="120"/>
        <v>0</v>
      </c>
      <c r="BF1628">
        <f t="shared" si="120"/>
        <v>0</v>
      </c>
      <c r="BG1628">
        <f t="shared" si="120"/>
        <v>0</v>
      </c>
      <c r="BH1628">
        <f t="shared" si="120"/>
        <v>0</v>
      </c>
      <c r="BI1628">
        <f t="shared" si="120"/>
        <v>0</v>
      </c>
      <c r="BJ1628">
        <f t="shared" si="119"/>
        <v>1</v>
      </c>
      <c r="BK1628">
        <f t="shared" si="121"/>
        <v>1</v>
      </c>
      <c r="BL1628">
        <f t="shared" si="121"/>
        <v>1</v>
      </c>
      <c r="BM1628">
        <f t="shared" si="121"/>
        <v>1</v>
      </c>
      <c r="BN1628">
        <f t="shared" si="121"/>
        <v>1</v>
      </c>
      <c r="BO1628">
        <f t="shared" si="121"/>
        <v>0</v>
      </c>
      <c r="BP1628">
        <f t="shared" si="121"/>
        <v>0</v>
      </c>
    </row>
    <row r="1629" spans="3:68" x14ac:dyDescent="0.2">
      <c r="C1629" s="150" t="str">
        <f>IFERROR(VLOOKUP(TABLA!F1629,BLIOTECAS!$C$1:$E$26,3,FALSE),"")</f>
        <v>Ciencias de la Salud</v>
      </c>
      <c r="D1629" s="209">
        <v>43970.542361111111</v>
      </c>
      <c r="E1629" s="209" t="s">
        <v>396</v>
      </c>
      <c r="F1629" t="s">
        <v>101</v>
      </c>
      <c r="G1629" t="s">
        <v>320</v>
      </c>
      <c r="H1629" t="s">
        <v>300</v>
      </c>
      <c r="I1629" t="s">
        <v>306</v>
      </c>
      <c r="J1629" t="s">
        <v>101</v>
      </c>
      <c r="K1629" t="s">
        <v>309</v>
      </c>
      <c r="S1629" t="s">
        <v>26</v>
      </c>
      <c r="T1629" t="s">
        <v>270</v>
      </c>
      <c r="U1629">
        <v>2</v>
      </c>
      <c r="V1629">
        <v>4</v>
      </c>
      <c r="W1629">
        <v>4</v>
      </c>
      <c r="X1629">
        <v>1</v>
      </c>
      <c r="Y1629">
        <v>4</v>
      </c>
      <c r="Z1629">
        <v>4</v>
      </c>
      <c r="AA1629">
        <v>5</v>
      </c>
      <c r="AB1629">
        <v>3</v>
      </c>
      <c r="AC1629">
        <v>4</v>
      </c>
      <c r="AD1629">
        <v>4</v>
      </c>
      <c r="AF1629">
        <v>4</v>
      </c>
      <c r="AG1629">
        <v>4</v>
      </c>
      <c r="AH1629">
        <v>4</v>
      </c>
      <c r="AI1629">
        <v>4</v>
      </c>
      <c r="AJ1629">
        <v>4</v>
      </c>
      <c r="AK1629" t="s">
        <v>26</v>
      </c>
      <c r="AL1629">
        <v>4</v>
      </c>
      <c r="AM1629">
        <v>3</v>
      </c>
      <c r="AN1629" t="s">
        <v>408</v>
      </c>
      <c r="AV1629" s="109" t="s">
        <v>26</v>
      </c>
      <c r="AW1629" t="s">
        <v>26</v>
      </c>
      <c r="AY1629">
        <v>4</v>
      </c>
      <c r="AZ1629" s="109">
        <v>4</v>
      </c>
      <c r="BA1629" s="191" t="s">
        <v>311</v>
      </c>
      <c r="BB1629" t="s">
        <v>317</v>
      </c>
      <c r="BD1629">
        <f t="shared" si="117"/>
        <v>1</v>
      </c>
      <c r="BE1629">
        <f t="shared" si="120"/>
        <v>0</v>
      </c>
      <c r="BF1629">
        <f t="shared" si="120"/>
        <v>0</v>
      </c>
      <c r="BG1629">
        <f t="shared" si="120"/>
        <v>0</v>
      </c>
      <c r="BH1629">
        <f t="shared" si="120"/>
        <v>0</v>
      </c>
      <c r="BI1629">
        <f t="shared" si="120"/>
        <v>0</v>
      </c>
      <c r="BJ1629">
        <f t="shared" si="119"/>
        <v>1</v>
      </c>
      <c r="BK1629">
        <f t="shared" si="121"/>
        <v>0</v>
      </c>
      <c r="BL1629">
        <f t="shared" si="121"/>
        <v>1</v>
      </c>
      <c r="BM1629">
        <f t="shared" si="121"/>
        <v>1</v>
      </c>
      <c r="BN1629">
        <f t="shared" si="121"/>
        <v>0</v>
      </c>
      <c r="BO1629">
        <f t="shared" si="121"/>
        <v>0</v>
      </c>
      <c r="BP1629">
        <f t="shared" si="121"/>
        <v>0</v>
      </c>
    </row>
    <row r="1630" spans="3:68" x14ac:dyDescent="0.2">
      <c r="C1630" s="150" t="str">
        <f>IFERROR(VLOOKUP(TABLA!F1630,BLIOTECAS!$C$1:$E$26,3,FALSE),"")</f>
        <v>Ciencias Sociales</v>
      </c>
      <c r="D1630" s="209">
        <v>43970.542361111111</v>
      </c>
      <c r="E1630" s="209" t="s">
        <v>396</v>
      </c>
      <c r="F1630" t="s">
        <v>92</v>
      </c>
      <c r="G1630" t="s">
        <v>300</v>
      </c>
      <c r="H1630" t="s">
        <v>397</v>
      </c>
      <c r="I1630" t="s">
        <v>306</v>
      </c>
      <c r="J1630" t="s">
        <v>92</v>
      </c>
      <c r="K1630" t="s">
        <v>91</v>
      </c>
      <c r="L1630" t="s">
        <v>309</v>
      </c>
      <c r="S1630" t="s">
        <v>270</v>
      </c>
      <c r="T1630" t="s">
        <v>270</v>
      </c>
      <c r="U1630">
        <v>3</v>
      </c>
      <c r="V1630">
        <v>1</v>
      </c>
      <c r="W1630">
        <v>1</v>
      </c>
      <c r="X1630">
        <v>5</v>
      </c>
      <c r="Y1630">
        <v>5</v>
      </c>
      <c r="Z1630">
        <v>5</v>
      </c>
      <c r="AA1630">
        <v>5</v>
      </c>
      <c r="AB1630">
        <v>1</v>
      </c>
      <c r="AC1630">
        <v>5</v>
      </c>
      <c r="AD1630">
        <v>5</v>
      </c>
      <c r="AF1630">
        <v>5</v>
      </c>
      <c r="AG1630">
        <v>5</v>
      </c>
      <c r="AH1630">
        <v>5</v>
      </c>
      <c r="AI1630">
        <v>5</v>
      </c>
      <c r="AJ1630">
        <v>5</v>
      </c>
      <c r="AK1630" t="s">
        <v>26</v>
      </c>
      <c r="AL1630">
        <v>3</v>
      </c>
      <c r="AM1630">
        <v>5</v>
      </c>
      <c r="AN1630" t="s">
        <v>408</v>
      </c>
      <c r="AV1630" s="109" t="s">
        <v>26</v>
      </c>
      <c r="AW1630" t="s">
        <v>26</v>
      </c>
      <c r="AY1630">
        <v>5</v>
      </c>
      <c r="AZ1630" s="109">
        <v>5</v>
      </c>
      <c r="BA1630" s="191" t="s">
        <v>303</v>
      </c>
      <c r="BB1630" t="s">
        <v>304</v>
      </c>
      <c r="BD1630">
        <f t="shared" si="117"/>
        <v>1</v>
      </c>
      <c r="BE1630">
        <f t="shared" si="120"/>
        <v>0</v>
      </c>
      <c r="BF1630">
        <f t="shared" si="120"/>
        <v>0</v>
      </c>
      <c r="BG1630">
        <f t="shared" si="120"/>
        <v>0</v>
      </c>
      <c r="BH1630">
        <f t="shared" si="120"/>
        <v>0</v>
      </c>
      <c r="BI1630">
        <f t="shared" si="120"/>
        <v>0</v>
      </c>
      <c r="BJ1630">
        <f t="shared" si="119"/>
        <v>1</v>
      </c>
      <c r="BK1630">
        <f t="shared" si="121"/>
        <v>0</v>
      </c>
      <c r="BL1630">
        <f t="shared" si="121"/>
        <v>1</v>
      </c>
      <c r="BM1630">
        <f t="shared" si="121"/>
        <v>1</v>
      </c>
      <c r="BN1630">
        <f t="shared" si="121"/>
        <v>0</v>
      </c>
      <c r="BO1630">
        <f t="shared" si="121"/>
        <v>0</v>
      </c>
      <c r="BP1630">
        <f t="shared" si="121"/>
        <v>0</v>
      </c>
    </row>
    <row r="1631" spans="3:68" x14ac:dyDescent="0.2">
      <c r="C1631" s="150" t="str">
        <f>IFERROR(VLOOKUP(TABLA!F1631,BLIOTECAS!$C$1:$E$26,3,FALSE),"")</f>
        <v>Ciencias de la Salud</v>
      </c>
      <c r="D1631" s="209">
        <v>43970.542361111111</v>
      </c>
      <c r="E1631" s="209" t="s">
        <v>396</v>
      </c>
      <c r="F1631" t="s">
        <v>101</v>
      </c>
      <c r="G1631" t="s">
        <v>300</v>
      </c>
      <c r="H1631" t="s">
        <v>300</v>
      </c>
      <c r="I1631" t="s">
        <v>306</v>
      </c>
      <c r="J1631" t="s">
        <v>101</v>
      </c>
      <c r="K1631" t="s">
        <v>107</v>
      </c>
      <c r="M1631" t="s">
        <v>1159</v>
      </c>
      <c r="S1631" t="s">
        <v>270</v>
      </c>
      <c r="T1631" t="s">
        <v>270</v>
      </c>
      <c r="U1631">
        <v>4</v>
      </c>
      <c r="V1631">
        <v>2</v>
      </c>
      <c r="W1631">
        <v>4</v>
      </c>
      <c r="X1631">
        <v>4</v>
      </c>
      <c r="Y1631">
        <v>5</v>
      </c>
      <c r="Z1631">
        <v>5</v>
      </c>
      <c r="AA1631">
        <v>5</v>
      </c>
      <c r="AB1631">
        <v>3</v>
      </c>
      <c r="AC1631">
        <v>3</v>
      </c>
      <c r="AD1631">
        <v>4</v>
      </c>
      <c r="AF1631">
        <v>5</v>
      </c>
      <c r="AG1631">
        <v>4</v>
      </c>
      <c r="AH1631">
        <v>4</v>
      </c>
      <c r="AI1631">
        <v>2</v>
      </c>
      <c r="AJ1631">
        <v>5</v>
      </c>
      <c r="AK1631" t="s">
        <v>26</v>
      </c>
      <c r="AL1631">
        <v>4</v>
      </c>
      <c r="AM1631">
        <v>3</v>
      </c>
      <c r="AN1631" t="s">
        <v>400</v>
      </c>
      <c r="AV1631" s="109" t="s">
        <v>270</v>
      </c>
      <c r="AW1631" t="s">
        <v>270</v>
      </c>
      <c r="AX1631" t="s">
        <v>25</v>
      </c>
      <c r="AY1631">
        <v>5</v>
      </c>
      <c r="AZ1631" s="109">
        <v>5</v>
      </c>
      <c r="BA1631" s="191" t="s">
        <v>303</v>
      </c>
      <c r="BB1631" t="s">
        <v>308</v>
      </c>
      <c r="BC1631" t="s">
        <v>1160</v>
      </c>
      <c r="BD1631">
        <f t="shared" si="117"/>
        <v>1</v>
      </c>
      <c r="BE1631">
        <f t="shared" si="120"/>
        <v>0</v>
      </c>
      <c r="BF1631">
        <f t="shared" si="120"/>
        <v>0</v>
      </c>
      <c r="BG1631">
        <f t="shared" si="120"/>
        <v>0</v>
      </c>
      <c r="BH1631">
        <f t="shared" si="120"/>
        <v>0</v>
      </c>
      <c r="BI1631">
        <f t="shared" si="120"/>
        <v>0</v>
      </c>
      <c r="BJ1631">
        <f t="shared" si="119"/>
        <v>0</v>
      </c>
      <c r="BK1631">
        <f t="shared" si="121"/>
        <v>0</v>
      </c>
      <c r="BL1631">
        <f t="shared" si="121"/>
        <v>1</v>
      </c>
      <c r="BM1631">
        <f t="shared" si="121"/>
        <v>1</v>
      </c>
      <c r="BN1631">
        <f t="shared" si="121"/>
        <v>0</v>
      </c>
      <c r="BO1631">
        <f t="shared" si="121"/>
        <v>0</v>
      </c>
      <c r="BP1631">
        <f t="shared" si="121"/>
        <v>0</v>
      </c>
    </row>
    <row r="1632" spans="3:68" x14ac:dyDescent="0.2">
      <c r="C1632" s="150" t="str">
        <f>IFERROR(VLOOKUP(TABLA!F1632,BLIOTECAS!$C$1:$E$26,3,FALSE),"")</f>
        <v>Ciencias Experimentales</v>
      </c>
      <c r="D1632" s="209">
        <v>43970.542361111111</v>
      </c>
      <c r="E1632" s="209" t="s">
        <v>396</v>
      </c>
      <c r="F1632" t="s">
        <v>94</v>
      </c>
      <c r="G1632" t="s">
        <v>397</v>
      </c>
      <c r="H1632" t="s">
        <v>397</v>
      </c>
      <c r="I1632" t="s">
        <v>306</v>
      </c>
      <c r="J1632" t="s">
        <v>94</v>
      </c>
      <c r="K1632" t="s">
        <v>90</v>
      </c>
      <c r="L1632" t="s">
        <v>322</v>
      </c>
      <c r="M1632" t="s">
        <v>700</v>
      </c>
      <c r="S1632" t="s">
        <v>26</v>
      </c>
      <c r="T1632" t="s">
        <v>26</v>
      </c>
      <c r="U1632">
        <v>2</v>
      </c>
      <c r="V1632">
        <v>2</v>
      </c>
      <c r="W1632">
        <v>4</v>
      </c>
      <c r="X1632">
        <v>3</v>
      </c>
      <c r="Y1632">
        <v>5</v>
      </c>
      <c r="Z1632">
        <v>5</v>
      </c>
      <c r="AA1632">
        <v>5</v>
      </c>
      <c r="AB1632">
        <v>4</v>
      </c>
      <c r="AC1632">
        <v>4</v>
      </c>
      <c r="AD1632">
        <v>2</v>
      </c>
      <c r="AF1632">
        <v>4</v>
      </c>
      <c r="AG1632">
        <v>3</v>
      </c>
      <c r="AH1632">
        <v>4</v>
      </c>
      <c r="AI1632">
        <v>3</v>
      </c>
      <c r="AJ1632">
        <v>2</v>
      </c>
      <c r="AK1632" t="s">
        <v>26</v>
      </c>
      <c r="AL1632">
        <v>3</v>
      </c>
      <c r="AM1632">
        <v>2</v>
      </c>
      <c r="AN1632" t="s">
        <v>400</v>
      </c>
      <c r="AV1632" s="109" t="s">
        <v>26</v>
      </c>
      <c r="AW1632" t="s">
        <v>26</v>
      </c>
      <c r="AY1632">
        <v>3</v>
      </c>
      <c r="AZ1632" s="109">
        <v>4</v>
      </c>
      <c r="BA1632" s="191" t="s">
        <v>311</v>
      </c>
      <c r="BB1632" t="s">
        <v>317</v>
      </c>
      <c r="BD1632">
        <f t="shared" si="117"/>
        <v>1</v>
      </c>
      <c r="BE1632">
        <f t="shared" si="120"/>
        <v>0</v>
      </c>
      <c r="BF1632">
        <f t="shared" si="120"/>
        <v>0</v>
      </c>
      <c r="BG1632">
        <f t="shared" si="120"/>
        <v>0</v>
      </c>
      <c r="BH1632">
        <f t="shared" si="120"/>
        <v>0</v>
      </c>
      <c r="BI1632">
        <f t="shared" si="120"/>
        <v>0</v>
      </c>
      <c r="BJ1632">
        <f t="shared" si="119"/>
        <v>0</v>
      </c>
      <c r="BK1632">
        <f t="shared" si="121"/>
        <v>0</v>
      </c>
      <c r="BL1632">
        <f t="shared" si="121"/>
        <v>1</v>
      </c>
      <c r="BM1632">
        <f t="shared" si="121"/>
        <v>1</v>
      </c>
      <c r="BN1632">
        <f t="shared" si="121"/>
        <v>0</v>
      </c>
      <c r="BO1632">
        <f t="shared" si="121"/>
        <v>0</v>
      </c>
      <c r="BP1632">
        <f t="shared" si="121"/>
        <v>0</v>
      </c>
    </row>
    <row r="1633" spans="3:68" x14ac:dyDescent="0.2">
      <c r="C1633" s="150" t="str">
        <f>IFERROR(VLOOKUP(TABLA!F1633,BLIOTECAS!$C$1:$E$26,3,FALSE),"")</f>
        <v>Ciencias de la Salud</v>
      </c>
      <c r="D1633" s="209">
        <v>43970.542361111111</v>
      </c>
      <c r="E1633" s="209" t="s">
        <v>396</v>
      </c>
      <c r="F1633" t="s">
        <v>108</v>
      </c>
      <c r="G1633" t="s">
        <v>305</v>
      </c>
      <c r="H1633" t="s">
        <v>305</v>
      </c>
      <c r="I1633" t="s">
        <v>315</v>
      </c>
      <c r="J1633" t="s">
        <v>108</v>
      </c>
      <c r="S1633" t="s">
        <v>270</v>
      </c>
      <c r="T1633" t="s">
        <v>270</v>
      </c>
      <c r="U1633">
        <v>3</v>
      </c>
      <c r="V1633">
        <v>4</v>
      </c>
      <c r="W1633">
        <v>2</v>
      </c>
      <c r="X1633">
        <v>1</v>
      </c>
      <c r="Y1633">
        <v>4</v>
      </c>
      <c r="Z1633">
        <v>5</v>
      </c>
      <c r="AA1633">
        <v>2</v>
      </c>
      <c r="AB1633">
        <v>1</v>
      </c>
      <c r="AC1633">
        <v>5</v>
      </c>
      <c r="AD1633">
        <v>3</v>
      </c>
      <c r="AF1633">
        <v>2</v>
      </c>
      <c r="AG1633">
        <v>3</v>
      </c>
      <c r="AH1633">
        <v>3</v>
      </c>
      <c r="AI1633">
        <v>2</v>
      </c>
      <c r="AJ1633">
        <v>3</v>
      </c>
      <c r="AK1633" t="s">
        <v>26</v>
      </c>
      <c r="AL1633">
        <v>3</v>
      </c>
      <c r="AM1633">
        <v>3</v>
      </c>
      <c r="AN1633" t="s">
        <v>408</v>
      </c>
      <c r="AV1633" s="109" t="s">
        <v>270</v>
      </c>
      <c r="AW1633" t="s">
        <v>270</v>
      </c>
      <c r="AX1633" t="s">
        <v>313</v>
      </c>
      <c r="AY1633">
        <v>3</v>
      </c>
      <c r="AZ1633" s="109">
        <v>3</v>
      </c>
      <c r="BA1633" s="191" t="s">
        <v>311</v>
      </c>
      <c r="BB1633" t="s">
        <v>317</v>
      </c>
      <c r="BD1633">
        <f t="shared" si="117"/>
        <v>0</v>
      </c>
      <c r="BE1633">
        <f t="shared" si="120"/>
        <v>1</v>
      </c>
      <c r="BF1633">
        <f t="shared" si="120"/>
        <v>0</v>
      </c>
      <c r="BG1633">
        <f t="shared" si="120"/>
        <v>0</v>
      </c>
      <c r="BH1633">
        <f t="shared" si="120"/>
        <v>0</v>
      </c>
      <c r="BI1633">
        <f t="shared" si="120"/>
        <v>0</v>
      </c>
      <c r="BJ1633">
        <f t="shared" si="119"/>
        <v>1</v>
      </c>
      <c r="BK1633">
        <f t="shared" si="121"/>
        <v>0</v>
      </c>
      <c r="BL1633">
        <f t="shared" si="121"/>
        <v>1</v>
      </c>
      <c r="BM1633">
        <f t="shared" si="121"/>
        <v>1</v>
      </c>
      <c r="BN1633">
        <f t="shared" si="121"/>
        <v>0</v>
      </c>
      <c r="BO1633">
        <f t="shared" si="121"/>
        <v>0</v>
      </c>
      <c r="BP1633">
        <f t="shared" si="121"/>
        <v>0</v>
      </c>
    </row>
    <row r="1634" spans="3:68" x14ac:dyDescent="0.2">
      <c r="C1634" s="150" t="str">
        <f>IFERROR(VLOOKUP(TABLA!F1634,BLIOTECAS!$C$1:$E$26,3,FALSE),"")</f>
        <v>Ciencias Experimentales</v>
      </c>
      <c r="D1634" s="209">
        <v>43970.542361111111</v>
      </c>
      <c r="E1634" s="209" t="s">
        <v>396</v>
      </c>
      <c r="F1634" t="s">
        <v>96</v>
      </c>
      <c r="G1634" t="s">
        <v>305</v>
      </c>
      <c r="H1634" t="s">
        <v>300</v>
      </c>
      <c r="I1634" t="s">
        <v>306</v>
      </c>
      <c r="J1634" t="s">
        <v>96</v>
      </c>
      <c r="K1634" t="s">
        <v>309</v>
      </c>
      <c r="L1634" t="s">
        <v>94</v>
      </c>
      <c r="M1634" t="s">
        <v>1161</v>
      </c>
      <c r="S1634" t="s">
        <v>26</v>
      </c>
      <c r="T1634" t="s">
        <v>270</v>
      </c>
      <c r="U1634">
        <v>3</v>
      </c>
      <c r="V1634">
        <v>1</v>
      </c>
      <c r="W1634">
        <v>1</v>
      </c>
      <c r="X1634">
        <v>4</v>
      </c>
      <c r="Y1634">
        <v>5</v>
      </c>
      <c r="Z1634">
        <v>4</v>
      </c>
      <c r="AA1634">
        <v>4</v>
      </c>
      <c r="AB1634">
        <v>1</v>
      </c>
      <c r="AC1634">
        <v>3</v>
      </c>
      <c r="AD1634">
        <v>3</v>
      </c>
      <c r="AF1634">
        <v>4</v>
      </c>
      <c r="AG1634">
        <v>4</v>
      </c>
      <c r="AH1634">
        <v>4</v>
      </c>
      <c r="AI1634">
        <v>2</v>
      </c>
      <c r="AJ1634">
        <v>3</v>
      </c>
      <c r="AK1634" t="s">
        <v>26</v>
      </c>
      <c r="AL1634">
        <v>3</v>
      </c>
      <c r="AM1634">
        <v>3</v>
      </c>
      <c r="AN1634" t="s">
        <v>400</v>
      </c>
      <c r="AV1634" s="109" t="s">
        <v>26</v>
      </c>
      <c r="AW1634" t="s">
        <v>26</v>
      </c>
      <c r="AY1634">
        <v>4</v>
      </c>
      <c r="AZ1634" s="109">
        <v>4</v>
      </c>
      <c r="BA1634" s="191" t="s">
        <v>311</v>
      </c>
      <c r="BB1634" t="s">
        <v>308</v>
      </c>
      <c r="BD1634">
        <f t="shared" si="117"/>
        <v>1</v>
      </c>
      <c r="BE1634">
        <f t="shared" si="120"/>
        <v>0</v>
      </c>
      <c r="BF1634">
        <f t="shared" si="120"/>
        <v>0</v>
      </c>
      <c r="BG1634">
        <f t="shared" si="120"/>
        <v>0</v>
      </c>
      <c r="BH1634">
        <f t="shared" si="120"/>
        <v>0</v>
      </c>
      <c r="BI1634">
        <f t="shared" si="120"/>
        <v>0</v>
      </c>
      <c r="BJ1634">
        <f t="shared" si="119"/>
        <v>0</v>
      </c>
      <c r="BK1634">
        <f t="shared" si="121"/>
        <v>0</v>
      </c>
      <c r="BL1634">
        <f t="shared" si="121"/>
        <v>1</v>
      </c>
      <c r="BM1634">
        <f t="shared" si="121"/>
        <v>1</v>
      </c>
      <c r="BN1634">
        <f t="shared" si="121"/>
        <v>0</v>
      </c>
      <c r="BO1634">
        <f t="shared" si="121"/>
        <v>0</v>
      </c>
      <c r="BP1634">
        <f t="shared" si="121"/>
        <v>0</v>
      </c>
    </row>
    <row r="1635" spans="3:68" x14ac:dyDescent="0.2">
      <c r="C1635" s="150" t="str">
        <f>IFERROR(VLOOKUP(TABLA!F1635,BLIOTECAS!$C$1:$E$26,3,FALSE),"")</f>
        <v>Humanidades</v>
      </c>
      <c r="D1635" s="209">
        <v>43970.542361111111</v>
      </c>
      <c r="E1635" s="209" t="s">
        <v>396</v>
      </c>
      <c r="F1635" t="s">
        <v>104</v>
      </c>
      <c r="G1635" t="s">
        <v>305</v>
      </c>
      <c r="H1635" t="s">
        <v>305</v>
      </c>
      <c r="I1635" t="s">
        <v>306</v>
      </c>
      <c r="J1635" t="s">
        <v>104</v>
      </c>
      <c r="K1635" t="s">
        <v>309</v>
      </c>
      <c r="L1635" t="s">
        <v>89</v>
      </c>
      <c r="S1635" t="s">
        <v>270</v>
      </c>
      <c r="T1635" t="s">
        <v>270</v>
      </c>
      <c r="U1635">
        <v>4</v>
      </c>
      <c r="V1635">
        <v>4</v>
      </c>
      <c r="W1635">
        <v>2</v>
      </c>
      <c r="X1635">
        <v>4</v>
      </c>
      <c r="Y1635">
        <v>2</v>
      </c>
      <c r="Z1635">
        <v>2</v>
      </c>
      <c r="AA1635">
        <v>5</v>
      </c>
      <c r="AB1635">
        <v>3</v>
      </c>
      <c r="AC1635">
        <v>4</v>
      </c>
      <c r="AD1635">
        <v>3</v>
      </c>
      <c r="AF1635">
        <v>2</v>
      </c>
      <c r="AG1635">
        <v>4</v>
      </c>
      <c r="AH1635">
        <v>4</v>
      </c>
      <c r="AI1635">
        <v>3</v>
      </c>
      <c r="AJ1635">
        <v>3</v>
      </c>
      <c r="AK1635" t="s">
        <v>26</v>
      </c>
      <c r="AL1635">
        <v>4</v>
      </c>
      <c r="AM1635">
        <v>4</v>
      </c>
      <c r="AN1635" t="s">
        <v>593</v>
      </c>
      <c r="AV1635" s="109" t="s">
        <v>26</v>
      </c>
      <c r="AW1635" t="s">
        <v>26</v>
      </c>
      <c r="AY1635">
        <v>3</v>
      </c>
      <c r="AZ1635" s="109">
        <v>3</v>
      </c>
      <c r="BA1635" s="191" t="s">
        <v>311</v>
      </c>
      <c r="BB1635" t="s">
        <v>317</v>
      </c>
      <c r="BD1635">
        <f t="shared" si="117"/>
        <v>1</v>
      </c>
      <c r="BE1635">
        <f t="shared" si="120"/>
        <v>0</v>
      </c>
      <c r="BF1635">
        <f t="shared" si="120"/>
        <v>0</v>
      </c>
      <c r="BG1635">
        <f t="shared" si="120"/>
        <v>0</v>
      </c>
      <c r="BH1635">
        <f t="shared" si="120"/>
        <v>0</v>
      </c>
      <c r="BI1635">
        <f t="shared" si="120"/>
        <v>0</v>
      </c>
      <c r="BJ1635">
        <f t="shared" si="119"/>
        <v>0</v>
      </c>
      <c r="BK1635">
        <f t="shared" si="121"/>
        <v>0</v>
      </c>
      <c r="BL1635">
        <f t="shared" si="121"/>
        <v>0</v>
      </c>
      <c r="BM1635">
        <f t="shared" si="121"/>
        <v>0</v>
      </c>
      <c r="BN1635">
        <f t="shared" si="121"/>
        <v>1</v>
      </c>
      <c r="BO1635">
        <f t="shared" si="121"/>
        <v>0</v>
      </c>
      <c r="BP1635">
        <f t="shared" si="121"/>
        <v>0</v>
      </c>
    </row>
    <row r="1636" spans="3:68" x14ac:dyDescent="0.2">
      <c r="C1636" s="150" t="str">
        <f>IFERROR(VLOOKUP(TABLA!F1636,BLIOTECAS!$C$1:$E$26,3,FALSE),"")</f>
        <v>Ciencias Sociales</v>
      </c>
      <c r="D1636" s="209">
        <v>43970.542361111111</v>
      </c>
      <c r="E1636" s="209" t="s">
        <v>396</v>
      </c>
      <c r="F1636" t="s">
        <v>99</v>
      </c>
      <c r="G1636" t="s">
        <v>305</v>
      </c>
      <c r="H1636" t="s">
        <v>300</v>
      </c>
      <c r="I1636" t="s">
        <v>315</v>
      </c>
      <c r="J1636" t="s">
        <v>309</v>
      </c>
      <c r="K1636" t="s">
        <v>309</v>
      </c>
      <c r="L1636" t="s">
        <v>309</v>
      </c>
      <c r="S1636" t="s">
        <v>270</v>
      </c>
      <c r="T1636" t="s">
        <v>270</v>
      </c>
      <c r="U1636">
        <v>5</v>
      </c>
      <c r="V1636">
        <v>1</v>
      </c>
      <c r="W1636">
        <v>3</v>
      </c>
      <c r="X1636">
        <v>2</v>
      </c>
      <c r="Y1636">
        <v>3</v>
      </c>
      <c r="Z1636">
        <v>1</v>
      </c>
      <c r="AA1636">
        <v>3</v>
      </c>
      <c r="AB1636">
        <v>1</v>
      </c>
      <c r="AC1636">
        <v>3</v>
      </c>
      <c r="AD1636">
        <v>5</v>
      </c>
      <c r="AF1636">
        <v>3</v>
      </c>
      <c r="AG1636">
        <v>3</v>
      </c>
      <c r="AH1636">
        <v>3</v>
      </c>
      <c r="AI1636">
        <v>3</v>
      </c>
      <c r="AJ1636">
        <v>4</v>
      </c>
      <c r="AK1636" t="s">
        <v>26</v>
      </c>
      <c r="AL1636">
        <v>3</v>
      </c>
      <c r="AM1636">
        <v>3</v>
      </c>
      <c r="AN1636" t="s">
        <v>345</v>
      </c>
      <c r="AV1636" s="109" t="s">
        <v>26</v>
      </c>
      <c r="AW1636" t="s">
        <v>26</v>
      </c>
      <c r="AY1636">
        <v>3</v>
      </c>
      <c r="AZ1636" s="109">
        <v>3</v>
      </c>
      <c r="BA1636" s="191" t="s">
        <v>311</v>
      </c>
      <c r="BB1636" t="s">
        <v>317</v>
      </c>
      <c r="BD1636">
        <f t="shared" si="117"/>
        <v>0</v>
      </c>
      <c r="BE1636">
        <f t="shared" si="120"/>
        <v>1</v>
      </c>
      <c r="BF1636">
        <f t="shared" si="120"/>
        <v>0</v>
      </c>
      <c r="BG1636">
        <f t="shared" si="120"/>
        <v>0</v>
      </c>
      <c r="BH1636">
        <f t="shared" si="120"/>
        <v>0</v>
      </c>
      <c r="BI1636">
        <f t="shared" si="120"/>
        <v>0</v>
      </c>
      <c r="BJ1636">
        <f t="shared" si="119"/>
        <v>0</v>
      </c>
      <c r="BK1636">
        <f t="shared" si="121"/>
        <v>0</v>
      </c>
      <c r="BL1636">
        <f t="shared" si="121"/>
        <v>0</v>
      </c>
      <c r="BM1636">
        <f t="shared" si="121"/>
        <v>1</v>
      </c>
      <c r="BN1636">
        <f t="shared" si="121"/>
        <v>0</v>
      </c>
      <c r="BO1636">
        <f t="shared" si="121"/>
        <v>0</v>
      </c>
      <c r="BP1636">
        <f t="shared" si="121"/>
        <v>0</v>
      </c>
    </row>
    <row r="1637" spans="3:68" x14ac:dyDescent="0.2">
      <c r="C1637" s="150" t="str">
        <f>IFERROR(VLOOKUP(TABLA!F1637,BLIOTECAS!$C$1:$E$26,3,FALSE),"")</f>
        <v>Humanidades</v>
      </c>
      <c r="D1637" s="209">
        <v>43970.542361111111</v>
      </c>
      <c r="E1637" s="209" t="s">
        <v>401</v>
      </c>
      <c r="F1637" t="s">
        <v>100</v>
      </c>
      <c r="G1637" t="s">
        <v>300</v>
      </c>
      <c r="H1637" t="s">
        <v>301</v>
      </c>
      <c r="I1637" t="s">
        <v>306</v>
      </c>
      <c r="J1637" t="s">
        <v>89</v>
      </c>
      <c r="K1637" t="s">
        <v>100</v>
      </c>
      <c r="L1637" t="s">
        <v>106</v>
      </c>
      <c r="M1637" t="s">
        <v>171</v>
      </c>
      <c r="S1637" t="s">
        <v>26</v>
      </c>
      <c r="T1637" t="s">
        <v>26</v>
      </c>
      <c r="U1637">
        <v>4</v>
      </c>
      <c r="V1637">
        <v>4</v>
      </c>
      <c r="W1637">
        <v>3</v>
      </c>
      <c r="X1637">
        <v>5</v>
      </c>
      <c r="Y1637">
        <v>4</v>
      </c>
      <c r="Z1637">
        <v>2</v>
      </c>
      <c r="AA1637">
        <v>2</v>
      </c>
      <c r="AB1637">
        <v>4</v>
      </c>
      <c r="AC1637">
        <v>4</v>
      </c>
      <c r="AD1637">
        <v>4</v>
      </c>
      <c r="AF1637">
        <v>5</v>
      </c>
      <c r="AG1637">
        <v>5</v>
      </c>
      <c r="AH1637">
        <v>4</v>
      </c>
      <c r="AI1637">
        <v>4</v>
      </c>
      <c r="AJ1637">
        <v>5</v>
      </c>
      <c r="AK1637" t="s">
        <v>270</v>
      </c>
      <c r="AL1637">
        <v>3</v>
      </c>
      <c r="AM1637">
        <v>4</v>
      </c>
      <c r="AN1637" t="s">
        <v>483</v>
      </c>
      <c r="AV1637" s="109" t="s">
        <v>270</v>
      </c>
      <c r="AW1637" t="s">
        <v>270</v>
      </c>
      <c r="AX1637" t="s">
        <v>313</v>
      </c>
      <c r="AY1637">
        <v>4</v>
      </c>
      <c r="AZ1637" s="109">
        <v>5</v>
      </c>
      <c r="BA1637" s="191" t="s">
        <v>303</v>
      </c>
      <c r="BB1637" t="s">
        <v>308</v>
      </c>
      <c r="BC1637" t="s">
        <v>1162</v>
      </c>
      <c r="BD1637">
        <f t="shared" si="117"/>
        <v>1</v>
      </c>
      <c r="BE1637">
        <f t="shared" si="120"/>
        <v>0</v>
      </c>
      <c r="BF1637">
        <f t="shared" si="120"/>
        <v>0</v>
      </c>
      <c r="BG1637">
        <f t="shared" si="120"/>
        <v>0</v>
      </c>
      <c r="BH1637">
        <f t="shared" si="120"/>
        <v>0</v>
      </c>
      <c r="BI1637">
        <f t="shared" si="120"/>
        <v>0</v>
      </c>
      <c r="BJ1637">
        <f t="shared" si="119"/>
        <v>1</v>
      </c>
      <c r="BK1637">
        <f t="shared" si="121"/>
        <v>0</v>
      </c>
      <c r="BL1637">
        <f t="shared" si="121"/>
        <v>1</v>
      </c>
      <c r="BM1637">
        <f t="shared" si="121"/>
        <v>0</v>
      </c>
      <c r="BN1637">
        <f t="shared" si="121"/>
        <v>0</v>
      </c>
      <c r="BO1637">
        <f t="shared" si="121"/>
        <v>0</v>
      </c>
      <c r="BP1637">
        <f t="shared" si="121"/>
        <v>0</v>
      </c>
    </row>
    <row r="1638" spans="3:68" x14ac:dyDescent="0.2">
      <c r="C1638" s="150" t="str">
        <f>IFERROR(VLOOKUP(TABLA!F1638,BLIOTECAS!$C$1:$E$26,3,FALSE),"")</f>
        <v>Ciencias Experimentales</v>
      </c>
      <c r="D1638" s="209">
        <v>43970.542361111111</v>
      </c>
      <c r="E1638" s="209" t="s">
        <v>396</v>
      </c>
      <c r="F1638" t="s">
        <v>90</v>
      </c>
      <c r="G1638" t="s">
        <v>300</v>
      </c>
      <c r="H1638" t="s">
        <v>300</v>
      </c>
      <c r="I1638" t="s">
        <v>306</v>
      </c>
      <c r="J1638" t="s">
        <v>90</v>
      </c>
      <c r="S1638" t="s">
        <v>26</v>
      </c>
      <c r="T1638" t="s">
        <v>270</v>
      </c>
      <c r="U1638">
        <v>2</v>
      </c>
      <c r="V1638">
        <v>1</v>
      </c>
      <c r="W1638">
        <v>3</v>
      </c>
      <c r="X1638">
        <v>1</v>
      </c>
      <c r="Y1638">
        <v>5</v>
      </c>
      <c r="Z1638">
        <v>5</v>
      </c>
      <c r="AA1638">
        <v>5</v>
      </c>
      <c r="AB1638">
        <v>5</v>
      </c>
      <c r="AC1638">
        <v>3</v>
      </c>
      <c r="AD1638">
        <v>3</v>
      </c>
      <c r="AF1638">
        <v>3</v>
      </c>
      <c r="AH1638">
        <v>3</v>
      </c>
      <c r="AI1638">
        <v>3</v>
      </c>
      <c r="AK1638" t="s">
        <v>26</v>
      </c>
      <c r="AL1638">
        <v>3</v>
      </c>
      <c r="AM1638">
        <v>3</v>
      </c>
      <c r="AN1638" t="s">
        <v>400</v>
      </c>
      <c r="AV1638" s="109" t="s">
        <v>26</v>
      </c>
      <c r="AW1638" t="s">
        <v>26</v>
      </c>
      <c r="AY1638">
        <v>3</v>
      </c>
      <c r="AZ1638" s="109">
        <v>1</v>
      </c>
      <c r="BA1638" s="191" t="s">
        <v>319</v>
      </c>
      <c r="BB1638" t="s">
        <v>317</v>
      </c>
      <c r="BD1638">
        <f t="shared" si="117"/>
        <v>1</v>
      </c>
      <c r="BE1638">
        <f t="shared" si="120"/>
        <v>0</v>
      </c>
      <c r="BF1638">
        <f t="shared" si="120"/>
        <v>0</v>
      </c>
      <c r="BG1638">
        <f t="shared" si="120"/>
        <v>0</v>
      </c>
      <c r="BH1638">
        <f t="shared" si="120"/>
        <v>0</v>
      </c>
      <c r="BI1638">
        <f t="shared" si="120"/>
        <v>0</v>
      </c>
      <c r="BJ1638">
        <f t="shared" si="119"/>
        <v>0</v>
      </c>
      <c r="BK1638">
        <f t="shared" si="121"/>
        <v>0</v>
      </c>
      <c r="BL1638">
        <f t="shared" si="121"/>
        <v>1</v>
      </c>
      <c r="BM1638">
        <f t="shared" si="121"/>
        <v>1</v>
      </c>
      <c r="BN1638">
        <f t="shared" si="121"/>
        <v>0</v>
      </c>
      <c r="BO1638">
        <f t="shared" si="121"/>
        <v>0</v>
      </c>
      <c r="BP1638">
        <f t="shared" si="121"/>
        <v>0</v>
      </c>
    </row>
    <row r="1639" spans="3:68" x14ac:dyDescent="0.2">
      <c r="C1639" s="150" t="str">
        <f>IFERROR(VLOOKUP(TABLA!F1639,BLIOTECAS!$C$1:$E$26,3,FALSE),"")</f>
        <v>Humanidades</v>
      </c>
      <c r="D1639" s="209">
        <v>43970.542361111111</v>
      </c>
      <c r="E1639" s="209" t="s">
        <v>401</v>
      </c>
      <c r="F1639" t="s">
        <v>104</v>
      </c>
      <c r="G1639" t="s">
        <v>300</v>
      </c>
      <c r="H1639" t="s">
        <v>305</v>
      </c>
      <c r="I1639" t="s">
        <v>306</v>
      </c>
      <c r="J1639" t="s">
        <v>104</v>
      </c>
      <c r="K1639" t="s">
        <v>97</v>
      </c>
      <c r="L1639" t="s">
        <v>93</v>
      </c>
      <c r="S1639" t="s">
        <v>270</v>
      </c>
      <c r="T1639" t="s">
        <v>270</v>
      </c>
      <c r="U1639">
        <v>2</v>
      </c>
      <c r="V1639">
        <v>2</v>
      </c>
      <c r="W1639">
        <v>2</v>
      </c>
      <c r="X1639">
        <v>2</v>
      </c>
      <c r="Y1639">
        <v>3</v>
      </c>
      <c r="Z1639">
        <v>5</v>
      </c>
      <c r="AA1639">
        <v>1</v>
      </c>
      <c r="AB1639">
        <v>1</v>
      </c>
      <c r="AC1639">
        <v>3</v>
      </c>
      <c r="AD1639">
        <v>4</v>
      </c>
      <c r="AF1639">
        <v>4</v>
      </c>
      <c r="AG1639">
        <v>5</v>
      </c>
      <c r="AH1639">
        <v>5</v>
      </c>
      <c r="AI1639">
        <v>3</v>
      </c>
      <c r="AJ1639">
        <v>4</v>
      </c>
      <c r="AK1639" t="s">
        <v>270</v>
      </c>
      <c r="AL1639">
        <v>4</v>
      </c>
      <c r="AM1639">
        <v>3</v>
      </c>
      <c r="AN1639" t="s">
        <v>409</v>
      </c>
      <c r="AV1639" s="109" t="s">
        <v>26</v>
      </c>
      <c r="AW1639" t="s">
        <v>26</v>
      </c>
      <c r="AY1639">
        <v>5</v>
      </c>
      <c r="AZ1639" s="109">
        <v>5</v>
      </c>
      <c r="BA1639" s="191" t="s">
        <v>311</v>
      </c>
      <c r="BB1639" t="s">
        <v>317</v>
      </c>
      <c r="BC1639" t="s">
        <v>1163</v>
      </c>
      <c r="BD1639">
        <f t="shared" ref="BD1639:BD1702" si="122">IF(IFERROR(FIND(BD$1,$I1639,1),0)&lt;&gt;0,1,0)</f>
        <v>1</v>
      </c>
      <c r="BE1639">
        <f t="shared" si="120"/>
        <v>0</v>
      </c>
      <c r="BF1639">
        <f t="shared" si="120"/>
        <v>0</v>
      </c>
      <c r="BG1639">
        <f t="shared" si="120"/>
        <v>0</v>
      </c>
      <c r="BH1639">
        <f t="shared" si="120"/>
        <v>0</v>
      </c>
      <c r="BI1639">
        <f t="shared" si="120"/>
        <v>0</v>
      </c>
      <c r="BJ1639">
        <f t="shared" si="119"/>
        <v>0</v>
      </c>
      <c r="BK1639">
        <f t="shared" si="121"/>
        <v>1</v>
      </c>
      <c r="BL1639">
        <f t="shared" si="121"/>
        <v>1</v>
      </c>
      <c r="BM1639">
        <f t="shared" si="121"/>
        <v>0</v>
      </c>
      <c r="BN1639">
        <f t="shared" si="121"/>
        <v>0</v>
      </c>
      <c r="BO1639">
        <f t="shared" si="121"/>
        <v>0</v>
      </c>
      <c r="BP1639">
        <f t="shared" si="121"/>
        <v>0</v>
      </c>
    </row>
    <row r="1640" spans="3:68" x14ac:dyDescent="0.2">
      <c r="C1640" s="150" t="str">
        <f>IFERROR(VLOOKUP(TABLA!F1640,BLIOTECAS!$C$1:$E$26,3,FALSE),"")</f>
        <v>Ciencias de la Salud</v>
      </c>
      <c r="D1640" s="209">
        <v>43970.542361111111</v>
      </c>
      <c r="E1640" s="209" t="s">
        <v>401</v>
      </c>
      <c r="F1640" t="s">
        <v>106</v>
      </c>
      <c r="G1640" t="s">
        <v>300</v>
      </c>
      <c r="H1640" t="s">
        <v>305</v>
      </c>
      <c r="I1640" t="s">
        <v>306</v>
      </c>
      <c r="J1640" t="s">
        <v>106</v>
      </c>
      <c r="K1640" t="s">
        <v>108</v>
      </c>
      <c r="M1640" t="s">
        <v>1164</v>
      </c>
      <c r="S1640" t="s">
        <v>270</v>
      </c>
      <c r="T1640" t="s">
        <v>270</v>
      </c>
      <c r="U1640">
        <v>4</v>
      </c>
      <c r="V1640">
        <v>1</v>
      </c>
      <c r="W1640">
        <v>1</v>
      </c>
      <c r="X1640">
        <v>2</v>
      </c>
      <c r="Y1640">
        <v>1</v>
      </c>
      <c r="Z1640">
        <v>3</v>
      </c>
      <c r="AA1640">
        <v>2</v>
      </c>
      <c r="AB1640">
        <v>4</v>
      </c>
      <c r="AC1640">
        <v>3</v>
      </c>
      <c r="AD1640">
        <v>3</v>
      </c>
      <c r="AF1640">
        <v>4</v>
      </c>
      <c r="AG1640">
        <v>4</v>
      </c>
      <c r="AH1640">
        <v>4</v>
      </c>
      <c r="AI1640">
        <v>5</v>
      </c>
      <c r="AJ1640">
        <v>4</v>
      </c>
      <c r="AK1640" t="s">
        <v>270</v>
      </c>
      <c r="AL1640">
        <v>3</v>
      </c>
      <c r="AN1640" t="s">
        <v>307</v>
      </c>
      <c r="AV1640" s="109" t="s">
        <v>270</v>
      </c>
      <c r="AW1640" t="s">
        <v>270</v>
      </c>
      <c r="AX1640" t="s">
        <v>313</v>
      </c>
      <c r="AY1640">
        <v>2</v>
      </c>
      <c r="AZ1640" s="109">
        <v>3</v>
      </c>
      <c r="BA1640" s="191" t="s">
        <v>319</v>
      </c>
      <c r="BB1640" t="s">
        <v>308</v>
      </c>
      <c r="BC1640" t="s">
        <v>1165</v>
      </c>
      <c r="BD1640">
        <f t="shared" si="122"/>
        <v>1</v>
      </c>
      <c r="BE1640">
        <f t="shared" si="120"/>
        <v>0</v>
      </c>
      <c r="BF1640">
        <f t="shared" si="120"/>
        <v>0</v>
      </c>
      <c r="BG1640">
        <f t="shared" si="120"/>
        <v>0</v>
      </c>
      <c r="BH1640">
        <f t="shared" si="120"/>
        <v>0</v>
      </c>
      <c r="BI1640">
        <f t="shared" si="120"/>
        <v>0</v>
      </c>
      <c r="BJ1640">
        <f t="shared" si="119"/>
        <v>0</v>
      </c>
      <c r="BK1640">
        <f t="shared" si="121"/>
        <v>0</v>
      </c>
      <c r="BL1640">
        <f t="shared" si="121"/>
        <v>0</v>
      </c>
      <c r="BM1640">
        <f t="shared" si="121"/>
        <v>0</v>
      </c>
      <c r="BN1640">
        <f t="shared" si="121"/>
        <v>0</v>
      </c>
      <c r="BO1640">
        <f t="shared" si="121"/>
        <v>1</v>
      </c>
      <c r="BP1640">
        <f t="shared" si="121"/>
        <v>0</v>
      </c>
    </row>
    <row r="1641" spans="3:68" x14ac:dyDescent="0.2">
      <c r="C1641" s="150" t="str">
        <f>IFERROR(VLOOKUP(TABLA!F1641,BLIOTECAS!$C$1:$E$26,3,FALSE),"")</f>
        <v>Humanidades</v>
      </c>
      <c r="D1641" s="209">
        <v>43970.542361111111</v>
      </c>
      <c r="E1641" s="209" t="s">
        <v>396</v>
      </c>
      <c r="F1641" t="s">
        <v>100</v>
      </c>
      <c r="G1641" t="s">
        <v>397</v>
      </c>
      <c r="H1641" t="s">
        <v>397</v>
      </c>
      <c r="I1641" t="s">
        <v>306</v>
      </c>
      <c r="J1641" t="s">
        <v>309</v>
      </c>
      <c r="K1641" t="s">
        <v>100</v>
      </c>
      <c r="S1641" t="s">
        <v>26</v>
      </c>
      <c r="T1641" t="s">
        <v>26</v>
      </c>
      <c r="U1641">
        <v>2</v>
      </c>
      <c r="V1641">
        <v>1</v>
      </c>
      <c r="W1641">
        <v>2</v>
      </c>
      <c r="X1641">
        <v>4</v>
      </c>
      <c r="Y1641">
        <v>3</v>
      </c>
      <c r="Z1641">
        <v>4</v>
      </c>
      <c r="AA1641">
        <v>5</v>
      </c>
      <c r="AB1641">
        <v>3</v>
      </c>
      <c r="AC1641">
        <v>4</v>
      </c>
      <c r="AD1641">
        <v>4</v>
      </c>
      <c r="AF1641">
        <v>4</v>
      </c>
      <c r="AG1641">
        <v>4</v>
      </c>
      <c r="AH1641">
        <v>4</v>
      </c>
      <c r="AI1641">
        <v>4</v>
      </c>
      <c r="AJ1641">
        <v>4</v>
      </c>
      <c r="AK1641" t="s">
        <v>26</v>
      </c>
      <c r="AL1641">
        <v>4</v>
      </c>
      <c r="AM1641">
        <v>3</v>
      </c>
      <c r="AN1641" t="s">
        <v>424</v>
      </c>
      <c r="AV1641" s="109" t="s">
        <v>270</v>
      </c>
      <c r="AW1641" t="s">
        <v>26</v>
      </c>
      <c r="AY1641">
        <v>5</v>
      </c>
      <c r="AZ1641" s="109">
        <v>5</v>
      </c>
      <c r="BA1641" s="191" t="s">
        <v>311</v>
      </c>
      <c r="BB1641" t="s">
        <v>317</v>
      </c>
      <c r="BD1641">
        <f t="shared" si="122"/>
        <v>1</v>
      </c>
      <c r="BE1641">
        <f t="shared" si="120"/>
        <v>0</v>
      </c>
      <c r="BF1641">
        <f t="shared" si="120"/>
        <v>0</v>
      </c>
      <c r="BG1641">
        <f t="shared" si="120"/>
        <v>0</v>
      </c>
      <c r="BH1641">
        <f t="shared" si="120"/>
        <v>0</v>
      </c>
      <c r="BI1641">
        <f t="shared" si="120"/>
        <v>0</v>
      </c>
      <c r="BJ1641">
        <f t="shared" si="119"/>
        <v>0</v>
      </c>
      <c r="BK1641">
        <f t="shared" si="121"/>
        <v>0</v>
      </c>
      <c r="BL1641">
        <f t="shared" si="121"/>
        <v>1</v>
      </c>
      <c r="BM1641">
        <f t="shared" si="121"/>
        <v>0</v>
      </c>
      <c r="BN1641">
        <f t="shared" si="121"/>
        <v>0</v>
      </c>
      <c r="BO1641">
        <f t="shared" si="121"/>
        <v>0</v>
      </c>
      <c r="BP1641">
        <f t="shared" si="121"/>
        <v>0</v>
      </c>
    </row>
    <row r="1642" spans="3:68" x14ac:dyDescent="0.2">
      <c r="C1642" s="150" t="str">
        <f>IFERROR(VLOOKUP(TABLA!F1642,BLIOTECAS!$C$1:$E$26,3,FALSE),"")</f>
        <v>Humanidades</v>
      </c>
      <c r="D1642" s="209">
        <v>43970.542361111111</v>
      </c>
      <c r="E1642" s="209" t="s">
        <v>396</v>
      </c>
      <c r="F1642" t="s">
        <v>104</v>
      </c>
      <c r="G1642" t="s">
        <v>301</v>
      </c>
      <c r="H1642" t="s">
        <v>301</v>
      </c>
      <c r="I1642" t="s">
        <v>315</v>
      </c>
      <c r="J1642" t="s">
        <v>104</v>
      </c>
      <c r="K1642" t="s">
        <v>309</v>
      </c>
      <c r="L1642" t="s">
        <v>103</v>
      </c>
      <c r="S1642" t="s">
        <v>270</v>
      </c>
      <c r="T1642" t="s">
        <v>270</v>
      </c>
      <c r="U1642">
        <v>5</v>
      </c>
      <c r="V1642">
        <v>2</v>
      </c>
      <c r="W1642">
        <v>4</v>
      </c>
      <c r="X1642">
        <v>1</v>
      </c>
      <c r="Y1642">
        <v>3</v>
      </c>
      <c r="Z1642">
        <v>2</v>
      </c>
      <c r="AA1642">
        <v>2</v>
      </c>
      <c r="AB1642">
        <v>1</v>
      </c>
      <c r="AC1642">
        <v>2</v>
      </c>
      <c r="AD1642">
        <v>4</v>
      </c>
      <c r="AF1642">
        <v>5</v>
      </c>
      <c r="AG1642">
        <v>4</v>
      </c>
      <c r="AH1642">
        <v>5</v>
      </c>
      <c r="AI1642">
        <v>3</v>
      </c>
      <c r="AJ1642">
        <v>4</v>
      </c>
      <c r="AK1642" t="s">
        <v>26</v>
      </c>
      <c r="AL1642">
        <v>5</v>
      </c>
      <c r="AN1642" t="s">
        <v>424</v>
      </c>
      <c r="AV1642" s="109" t="s">
        <v>26</v>
      </c>
      <c r="AW1642" t="s">
        <v>26</v>
      </c>
      <c r="AY1642">
        <v>5</v>
      </c>
      <c r="AZ1642" s="109">
        <v>5</v>
      </c>
      <c r="BA1642" s="191" t="s">
        <v>311</v>
      </c>
      <c r="BB1642" t="s">
        <v>308</v>
      </c>
      <c r="BD1642">
        <f t="shared" si="122"/>
        <v>0</v>
      </c>
      <c r="BE1642">
        <f t="shared" si="120"/>
        <v>1</v>
      </c>
      <c r="BF1642">
        <f t="shared" si="120"/>
        <v>0</v>
      </c>
      <c r="BG1642">
        <f t="shared" si="120"/>
        <v>0</v>
      </c>
      <c r="BH1642">
        <f t="shared" si="120"/>
        <v>0</v>
      </c>
      <c r="BI1642">
        <f t="shared" si="120"/>
        <v>0</v>
      </c>
      <c r="BJ1642">
        <f t="shared" si="119"/>
        <v>0</v>
      </c>
      <c r="BK1642">
        <f t="shared" si="121"/>
        <v>0</v>
      </c>
      <c r="BL1642">
        <f t="shared" si="121"/>
        <v>1</v>
      </c>
      <c r="BM1642">
        <f t="shared" si="121"/>
        <v>0</v>
      </c>
      <c r="BN1642">
        <f t="shared" si="121"/>
        <v>0</v>
      </c>
      <c r="BO1642">
        <f t="shared" si="121"/>
        <v>0</v>
      </c>
      <c r="BP1642">
        <f t="shared" si="121"/>
        <v>0</v>
      </c>
    </row>
    <row r="1643" spans="3:68" x14ac:dyDescent="0.2">
      <c r="C1643" s="150" t="str">
        <f>IFERROR(VLOOKUP(TABLA!F1643,BLIOTECAS!$C$1:$E$26,3,FALSE),"")</f>
        <v>Humanidades</v>
      </c>
      <c r="D1643" s="209">
        <v>43970.542361111111</v>
      </c>
      <c r="E1643" s="209" t="s">
        <v>401</v>
      </c>
      <c r="F1643" t="s">
        <v>102</v>
      </c>
      <c r="G1643" t="s">
        <v>300</v>
      </c>
      <c r="H1643" t="s">
        <v>305</v>
      </c>
      <c r="I1643" t="s">
        <v>327</v>
      </c>
      <c r="J1643" t="s">
        <v>309</v>
      </c>
      <c r="K1643" t="s">
        <v>310</v>
      </c>
      <c r="L1643" t="s">
        <v>104</v>
      </c>
      <c r="M1643" t="s">
        <v>1166</v>
      </c>
      <c r="S1643" t="s">
        <v>26</v>
      </c>
      <c r="T1643" t="s">
        <v>26</v>
      </c>
      <c r="U1643">
        <v>3</v>
      </c>
      <c r="V1643">
        <v>2</v>
      </c>
      <c r="W1643">
        <v>3</v>
      </c>
      <c r="X1643">
        <v>1</v>
      </c>
      <c r="Y1643">
        <v>1</v>
      </c>
      <c r="Z1643">
        <v>5</v>
      </c>
      <c r="AA1643">
        <v>1</v>
      </c>
      <c r="AB1643">
        <v>4</v>
      </c>
      <c r="AC1643">
        <v>1</v>
      </c>
      <c r="AD1643">
        <v>4</v>
      </c>
      <c r="AF1643">
        <v>2</v>
      </c>
      <c r="AG1643">
        <v>2</v>
      </c>
      <c r="AH1643">
        <v>1</v>
      </c>
      <c r="AI1643">
        <v>1</v>
      </c>
      <c r="AJ1643">
        <v>1</v>
      </c>
      <c r="AK1643" t="s">
        <v>270</v>
      </c>
      <c r="AL1643">
        <v>1</v>
      </c>
      <c r="AM1643">
        <v>1</v>
      </c>
      <c r="AN1643" t="s">
        <v>408</v>
      </c>
      <c r="AV1643" s="109" t="s">
        <v>26</v>
      </c>
      <c r="AW1643" t="s">
        <v>26</v>
      </c>
      <c r="AY1643">
        <v>1</v>
      </c>
      <c r="AZ1643" s="109">
        <v>1</v>
      </c>
      <c r="BA1643" s="191" t="s">
        <v>330</v>
      </c>
      <c r="BB1643" t="s">
        <v>317</v>
      </c>
      <c r="BD1643">
        <f t="shared" si="122"/>
        <v>1</v>
      </c>
      <c r="BE1643">
        <f t="shared" si="120"/>
        <v>0</v>
      </c>
      <c r="BF1643">
        <f t="shared" si="120"/>
        <v>1</v>
      </c>
      <c r="BG1643">
        <f t="shared" si="120"/>
        <v>0</v>
      </c>
      <c r="BH1643">
        <f t="shared" si="120"/>
        <v>0</v>
      </c>
      <c r="BI1643">
        <f t="shared" si="120"/>
        <v>0</v>
      </c>
      <c r="BJ1643">
        <f t="shared" si="119"/>
        <v>1</v>
      </c>
      <c r="BK1643">
        <f t="shared" si="121"/>
        <v>0</v>
      </c>
      <c r="BL1643">
        <f t="shared" si="121"/>
        <v>1</v>
      </c>
      <c r="BM1643">
        <f t="shared" si="121"/>
        <v>1</v>
      </c>
      <c r="BN1643">
        <f t="shared" si="121"/>
        <v>0</v>
      </c>
      <c r="BO1643">
        <f t="shared" si="121"/>
        <v>0</v>
      </c>
      <c r="BP1643">
        <f t="shared" si="121"/>
        <v>0</v>
      </c>
    </row>
    <row r="1644" spans="3:68" x14ac:dyDescent="0.2">
      <c r="C1644" s="150" t="str">
        <f>IFERROR(VLOOKUP(TABLA!F1644,BLIOTECAS!$C$1:$E$26,3,FALSE),"")</f>
        <v>Humanidades</v>
      </c>
      <c r="D1644" s="209">
        <v>43970.542361111111</v>
      </c>
      <c r="E1644" s="209" t="s">
        <v>396</v>
      </c>
      <c r="F1644" t="s">
        <v>89</v>
      </c>
      <c r="G1644" t="s">
        <v>300</v>
      </c>
      <c r="H1644" t="s">
        <v>300</v>
      </c>
      <c r="I1644" t="s">
        <v>306</v>
      </c>
      <c r="J1644" t="s">
        <v>89</v>
      </c>
      <c r="K1644" t="s">
        <v>92</v>
      </c>
      <c r="S1644" t="s">
        <v>270</v>
      </c>
      <c r="T1644" t="s">
        <v>270</v>
      </c>
      <c r="U1644">
        <v>2</v>
      </c>
      <c r="V1644">
        <v>1</v>
      </c>
      <c r="W1644">
        <v>2</v>
      </c>
      <c r="X1644">
        <v>3</v>
      </c>
      <c r="Y1644">
        <v>4</v>
      </c>
      <c r="Z1644">
        <v>4</v>
      </c>
      <c r="AA1644">
        <v>4</v>
      </c>
      <c r="AB1644">
        <v>4</v>
      </c>
      <c r="AC1644">
        <v>4</v>
      </c>
      <c r="AD1644">
        <v>4</v>
      </c>
      <c r="AF1644">
        <v>4</v>
      </c>
      <c r="AG1644">
        <v>4</v>
      </c>
      <c r="AH1644">
        <v>4</v>
      </c>
      <c r="AI1644">
        <v>3</v>
      </c>
      <c r="AJ1644">
        <v>4</v>
      </c>
      <c r="AK1644" t="s">
        <v>26</v>
      </c>
      <c r="AL1644">
        <v>3</v>
      </c>
      <c r="AM1644">
        <v>3</v>
      </c>
      <c r="AN1644" t="s">
        <v>408</v>
      </c>
      <c r="AV1644" s="109" t="s">
        <v>270</v>
      </c>
      <c r="AW1644" t="s">
        <v>26</v>
      </c>
      <c r="AY1644">
        <v>4</v>
      </c>
      <c r="AZ1644" s="109">
        <v>5</v>
      </c>
      <c r="BA1644" s="191" t="s">
        <v>311</v>
      </c>
      <c r="BD1644">
        <f t="shared" si="122"/>
        <v>1</v>
      </c>
      <c r="BE1644">
        <f t="shared" si="120"/>
        <v>0</v>
      </c>
      <c r="BF1644">
        <f t="shared" si="120"/>
        <v>0</v>
      </c>
      <c r="BG1644">
        <f t="shared" si="120"/>
        <v>0</v>
      </c>
      <c r="BH1644">
        <f t="shared" si="120"/>
        <v>0</v>
      </c>
      <c r="BI1644">
        <f t="shared" si="120"/>
        <v>0</v>
      </c>
      <c r="BJ1644">
        <f t="shared" si="119"/>
        <v>1</v>
      </c>
      <c r="BK1644">
        <f t="shared" si="121"/>
        <v>0</v>
      </c>
      <c r="BL1644">
        <f t="shared" si="121"/>
        <v>1</v>
      </c>
      <c r="BM1644">
        <f t="shared" si="121"/>
        <v>1</v>
      </c>
      <c r="BN1644">
        <f t="shared" si="121"/>
        <v>0</v>
      </c>
      <c r="BO1644">
        <f t="shared" si="121"/>
        <v>0</v>
      </c>
      <c r="BP1644">
        <f t="shared" si="121"/>
        <v>0</v>
      </c>
    </row>
    <row r="1645" spans="3:68" x14ac:dyDescent="0.2">
      <c r="C1645" s="150" t="str">
        <f>IFERROR(VLOOKUP(TABLA!F1645,BLIOTECAS!$C$1:$E$26,3,FALSE),"")</f>
        <v>Ciencias de la Salud</v>
      </c>
      <c r="D1645" s="209">
        <v>43970.542361111111</v>
      </c>
      <c r="E1645" s="209" t="s">
        <v>396</v>
      </c>
      <c r="F1645" t="s">
        <v>222</v>
      </c>
      <c r="G1645" t="s">
        <v>305</v>
      </c>
      <c r="H1645" t="s">
        <v>300</v>
      </c>
      <c r="I1645" t="s">
        <v>321</v>
      </c>
      <c r="J1645" t="s">
        <v>222</v>
      </c>
      <c r="S1645" t="s">
        <v>270</v>
      </c>
      <c r="T1645" t="s">
        <v>26</v>
      </c>
      <c r="U1645">
        <v>5</v>
      </c>
      <c r="V1645">
        <v>5</v>
      </c>
      <c r="W1645">
        <v>5</v>
      </c>
      <c r="X1645">
        <v>5</v>
      </c>
      <c r="Y1645">
        <v>5</v>
      </c>
      <c r="Z1645">
        <v>5</v>
      </c>
      <c r="AA1645">
        <v>5</v>
      </c>
      <c r="AB1645">
        <v>5</v>
      </c>
      <c r="AC1645">
        <v>1</v>
      </c>
      <c r="AD1645">
        <v>4</v>
      </c>
      <c r="AF1645">
        <v>3</v>
      </c>
      <c r="AG1645">
        <v>4</v>
      </c>
      <c r="AH1645">
        <v>3</v>
      </c>
      <c r="AI1645">
        <v>3</v>
      </c>
      <c r="AJ1645">
        <v>4</v>
      </c>
      <c r="AK1645" t="s">
        <v>26</v>
      </c>
      <c r="AL1645">
        <v>4</v>
      </c>
      <c r="AM1645">
        <v>5</v>
      </c>
      <c r="AN1645" t="s">
        <v>445</v>
      </c>
      <c r="AV1645" s="109" t="s">
        <v>26</v>
      </c>
      <c r="AW1645" t="s">
        <v>26</v>
      </c>
      <c r="AY1645">
        <v>5</v>
      </c>
      <c r="AZ1645" s="109">
        <v>5</v>
      </c>
      <c r="BA1645" s="191" t="s">
        <v>311</v>
      </c>
      <c r="BB1645" t="s">
        <v>304</v>
      </c>
      <c r="BD1645">
        <f t="shared" si="122"/>
        <v>1</v>
      </c>
      <c r="BE1645">
        <f t="shared" si="120"/>
        <v>1</v>
      </c>
      <c r="BF1645">
        <f t="shared" si="120"/>
        <v>0</v>
      </c>
      <c r="BG1645">
        <f t="shared" ref="BE1645:BI1696" si="123">IF(IFERROR(FIND(BG$1,$I1645,1),0)&lt;&gt;0,1,0)</f>
        <v>0</v>
      </c>
      <c r="BH1645">
        <f t="shared" si="123"/>
        <v>0</v>
      </c>
      <c r="BI1645">
        <f t="shared" si="123"/>
        <v>0</v>
      </c>
      <c r="BJ1645">
        <f t="shared" si="119"/>
        <v>0</v>
      </c>
      <c r="BK1645">
        <f t="shared" si="121"/>
        <v>0</v>
      </c>
      <c r="BL1645">
        <f t="shared" si="121"/>
        <v>1</v>
      </c>
      <c r="BM1645">
        <f t="shared" si="121"/>
        <v>1</v>
      </c>
      <c r="BN1645">
        <f t="shared" si="121"/>
        <v>1</v>
      </c>
      <c r="BO1645">
        <f t="shared" si="121"/>
        <v>0</v>
      </c>
      <c r="BP1645">
        <f t="shared" si="121"/>
        <v>0</v>
      </c>
    </row>
    <row r="1646" spans="3:68" x14ac:dyDescent="0.2">
      <c r="C1646" s="150" t="str">
        <f>IFERROR(VLOOKUP(TABLA!F1646,BLIOTECAS!$C$1:$E$26,3,FALSE),"")</f>
        <v>Humanidades</v>
      </c>
      <c r="D1646" s="209">
        <v>43970.541666666664</v>
      </c>
      <c r="E1646" s="209" t="s">
        <v>396</v>
      </c>
      <c r="F1646" t="s">
        <v>104</v>
      </c>
      <c r="G1646" t="s">
        <v>305</v>
      </c>
      <c r="H1646" t="s">
        <v>305</v>
      </c>
      <c r="I1646" t="s">
        <v>327</v>
      </c>
      <c r="J1646" t="s">
        <v>104</v>
      </c>
      <c r="K1646" t="s">
        <v>309</v>
      </c>
      <c r="L1646" t="s">
        <v>310</v>
      </c>
      <c r="M1646" t="s">
        <v>1167</v>
      </c>
      <c r="S1646" t="s">
        <v>270</v>
      </c>
      <c r="T1646" t="s">
        <v>270</v>
      </c>
      <c r="U1646">
        <v>4</v>
      </c>
      <c r="V1646">
        <v>4</v>
      </c>
      <c r="W1646">
        <v>3</v>
      </c>
      <c r="X1646">
        <v>2</v>
      </c>
      <c r="Y1646">
        <v>4</v>
      </c>
      <c r="Z1646">
        <v>2</v>
      </c>
      <c r="AA1646">
        <v>5</v>
      </c>
      <c r="AB1646">
        <v>4</v>
      </c>
      <c r="AC1646">
        <v>2</v>
      </c>
      <c r="AD1646">
        <v>4</v>
      </c>
      <c r="AF1646">
        <v>4</v>
      </c>
      <c r="AG1646">
        <v>4</v>
      </c>
      <c r="AH1646">
        <v>5</v>
      </c>
      <c r="AI1646">
        <v>3</v>
      </c>
      <c r="AJ1646">
        <v>4</v>
      </c>
      <c r="AK1646" t="s">
        <v>270</v>
      </c>
      <c r="AL1646">
        <v>5</v>
      </c>
      <c r="AM1646">
        <v>3</v>
      </c>
      <c r="AN1646" t="s">
        <v>408</v>
      </c>
      <c r="AV1646" s="109" t="s">
        <v>26</v>
      </c>
      <c r="AW1646" t="s">
        <v>26</v>
      </c>
      <c r="AY1646">
        <v>5</v>
      </c>
      <c r="AZ1646" s="109">
        <v>5</v>
      </c>
      <c r="BA1646" s="191" t="s">
        <v>303</v>
      </c>
      <c r="BB1646" t="s">
        <v>304</v>
      </c>
      <c r="BD1646">
        <f t="shared" si="122"/>
        <v>1</v>
      </c>
      <c r="BE1646">
        <f t="shared" si="123"/>
        <v>0</v>
      </c>
      <c r="BF1646">
        <f t="shared" si="123"/>
        <v>1</v>
      </c>
      <c r="BG1646">
        <f t="shared" si="123"/>
        <v>0</v>
      </c>
      <c r="BH1646">
        <f t="shared" si="123"/>
        <v>0</v>
      </c>
      <c r="BI1646">
        <f t="shared" si="123"/>
        <v>0</v>
      </c>
      <c r="BJ1646">
        <f t="shared" si="119"/>
        <v>1</v>
      </c>
      <c r="BK1646">
        <f t="shared" si="121"/>
        <v>0</v>
      </c>
      <c r="BL1646">
        <f t="shared" si="121"/>
        <v>1</v>
      </c>
      <c r="BM1646">
        <f t="shared" si="121"/>
        <v>1</v>
      </c>
      <c r="BN1646">
        <f t="shared" si="121"/>
        <v>0</v>
      </c>
      <c r="BO1646">
        <f t="shared" si="121"/>
        <v>0</v>
      </c>
      <c r="BP1646">
        <f t="shared" si="121"/>
        <v>0</v>
      </c>
    </row>
    <row r="1647" spans="3:68" x14ac:dyDescent="0.2">
      <c r="C1647" s="150" t="str">
        <f>IFERROR(VLOOKUP(TABLA!F1647,BLIOTECAS!$C$1:$E$26,3,FALSE),"")</f>
        <v>Ciencias Experimentales</v>
      </c>
      <c r="D1647" s="209">
        <v>43970.541666666664</v>
      </c>
      <c r="E1647" s="209" t="s">
        <v>396</v>
      </c>
      <c r="F1647" t="s">
        <v>94</v>
      </c>
      <c r="G1647" t="s">
        <v>301</v>
      </c>
      <c r="H1647" t="s">
        <v>300</v>
      </c>
      <c r="I1647" t="s">
        <v>306</v>
      </c>
      <c r="J1647" t="s">
        <v>94</v>
      </c>
      <c r="K1647" t="s">
        <v>107</v>
      </c>
      <c r="L1647" t="s">
        <v>98</v>
      </c>
      <c r="S1647" t="s">
        <v>26</v>
      </c>
      <c r="T1647" t="s">
        <v>26</v>
      </c>
      <c r="U1647">
        <v>3</v>
      </c>
      <c r="V1647">
        <v>1</v>
      </c>
      <c r="W1647">
        <v>2</v>
      </c>
      <c r="X1647">
        <v>1</v>
      </c>
      <c r="Y1647">
        <v>4</v>
      </c>
      <c r="Z1647">
        <v>5</v>
      </c>
      <c r="AA1647">
        <v>1</v>
      </c>
      <c r="AB1647">
        <v>1</v>
      </c>
      <c r="AC1647">
        <v>4</v>
      </c>
      <c r="AD1647">
        <v>4</v>
      </c>
      <c r="AF1647">
        <v>4</v>
      </c>
      <c r="AG1647">
        <v>4</v>
      </c>
      <c r="AH1647">
        <v>3</v>
      </c>
      <c r="AI1647">
        <v>3</v>
      </c>
      <c r="AJ1647">
        <v>4</v>
      </c>
      <c r="AK1647" t="s">
        <v>270</v>
      </c>
      <c r="AL1647">
        <v>4</v>
      </c>
      <c r="AM1647">
        <v>3</v>
      </c>
      <c r="AN1647" t="s">
        <v>483</v>
      </c>
      <c r="AV1647" s="109" t="s">
        <v>270</v>
      </c>
      <c r="AW1647" t="s">
        <v>26</v>
      </c>
      <c r="AY1647">
        <v>4</v>
      </c>
      <c r="AZ1647" s="109">
        <v>4</v>
      </c>
      <c r="BA1647" s="191" t="s">
        <v>311</v>
      </c>
      <c r="BB1647" t="s">
        <v>308</v>
      </c>
      <c r="BD1647">
        <f t="shared" si="122"/>
        <v>1</v>
      </c>
      <c r="BE1647">
        <f t="shared" si="123"/>
        <v>0</v>
      </c>
      <c r="BF1647">
        <f t="shared" si="123"/>
        <v>0</v>
      </c>
      <c r="BG1647">
        <f t="shared" si="123"/>
        <v>0</v>
      </c>
      <c r="BH1647">
        <f t="shared" si="123"/>
        <v>0</v>
      </c>
      <c r="BI1647">
        <f t="shared" si="123"/>
        <v>0</v>
      </c>
      <c r="BJ1647">
        <f t="shared" si="119"/>
        <v>1</v>
      </c>
      <c r="BK1647">
        <f t="shared" si="121"/>
        <v>0</v>
      </c>
      <c r="BL1647">
        <f t="shared" si="121"/>
        <v>1</v>
      </c>
      <c r="BM1647">
        <f t="shared" si="121"/>
        <v>0</v>
      </c>
      <c r="BN1647">
        <f t="shared" si="121"/>
        <v>0</v>
      </c>
      <c r="BO1647">
        <f t="shared" si="121"/>
        <v>0</v>
      </c>
      <c r="BP1647">
        <f t="shared" si="121"/>
        <v>0</v>
      </c>
    </row>
    <row r="1648" spans="3:68" x14ac:dyDescent="0.2">
      <c r="C1648" s="150" t="str">
        <f>IFERROR(VLOOKUP(TABLA!F1648,BLIOTECAS!$C$1:$E$26,3,FALSE),"")</f>
        <v>Ciencias de la Salud</v>
      </c>
      <c r="D1648" s="209">
        <v>43970.541666666664</v>
      </c>
      <c r="E1648" s="209" t="s">
        <v>396</v>
      </c>
      <c r="F1648" t="s">
        <v>109</v>
      </c>
      <c r="G1648" t="s">
        <v>305</v>
      </c>
      <c r="H1648" t="s">
        <v>320</v>
      </c>
      <c r="I1648" t="s">
        <v>306</v>
      </c>
      <c r="J1648" t="s">
        <v>109</v>
      </c>
      <c r="K1648" t="s">
        <v>309</v>
      </c>
      <c r="S1648" t="s">
        <v>26</v>
      </c>
      <c r="T1648" t="s">
        <v>26</v>
      </c>
      <c r="U1648">
        <v>1</v>
      </c>
      <c r="V1648">
        <v>1</v>
      </c>
      <c r="W1648">
        <v>1</v>
      </c>
      <c r="X1648">
        <v>1</v>
      </c>
      <c r="Y1648">
        <v>4</v>
      </c>
      <c r="Z1648">
        <v>2</v>
      </c>
      <c r="AA1648">
        <v>5</v>
      </c>
      <c r="AB1648">
        <v>1</v>
      </c>
      <c r="AC1648">
        <v>3</v>
      </c>
      <c r="AD1648">
        <v>3</v>
      </c>
      <c r="AF1648">
        <v>2</v>
      </c>
      <c r="AG1648">
        <v>2</v>
      </c>
      <c r="AH1648">
        <v>2</v>
      </c>
      <c r="AI1648">
        <v>2</v>
      </c>
      <c r="AJ1648">
        <v>2</v>
      </c>
      <c r="AK1648" t="s">
        <v>26</v>
      </c>
      <c r="AL1648">
        <v>2</v>
      </c>
      <c r="AM1648">
        <v>2</v>
      </c>
      <c r="AN1648" t="s">
        <v>408</v>
      </c>
      <c r="AV1648" s="109" t="s">
        <v>26</v>
      </c>
      <c r="AW1648" t="s">
        <v>26</v>
      </c>
      <c r="AY1648">
        <v>3</v>
      </c>
      <c r="AZ1648" s="109">
        <v>3</v>
      </c>
      <c r="BA1648" s="191" t="s">
        <v>319</v>
      </c>
      <c r="BB1648" t="s">
        <v>317</v>
      </c>
      <c r="BD1648">
        <f t="shared" si="122"/>
        <v>1</v>
      </c>
      <c r="BE1648">
        <f t="shared" si="123"/>
        <v>0</v>
      </c>
      <c r="BF1648">
        <f t="shared" si="123"/>
        <v>0</v>
      </c>
      <c r="BG1648">
        <f t="shared" si="123"/>
        <v>0</v>
      </c>
      <c r="BH1648">
        <f t="shared" si="123"/>
        <v>0</v>
      </c>
      <c r="BI1648">
        <f t="shared" si="123"/>
        <v>0</v>
      </c>
      <c r="BJ1648">
        <f t="shared" si="119"/>
        <v>1</v>
      </c>
      <c r="BK1648">
        <f t="shared" si="121"/>
        <v>0</v>
      </c>
      <c r="BL1648">
        <f t="shared" si="121"/>
        <v>1</v>
      </c>
      <c r="BM1648">
        <f t="shared" si="121"/>
        <v>1</v>
      </c>
      <c r="BN1648">
        <f t="shared" si="121"/>
        <v>0</v>
      </c>
      <c r="BO1648">
        <f t="shared" si="121"/>
        <v>0</v>
      </c>
      <c r="BP1648">
        <f t="shared" si="121"/>
        <v>0</v>
      </c>
    </row>
    <row r="1649" spans="3:68" x14ac:dyDescent="0.2">
      <c r="C1649" s="150" t="str">
        <f>IFERROR(VLOOKUP(TABLA!F1649,BLIOTECAS!$C$1:$E$26,3,FALSE),"")</f>
        <v>Ciencias Sociales</v>
      </c>
      <c r="D1649" s="209">
        <v>43970.541666666664</v>
      </c>
      <c r="E1649" s="209" t="s">
        <v>401</v>
      </c>
      <c r="F1649" t="s">
        <v>92</v>
      </c>
      <c r="G1649" t="s">
        <v>301</v>
      </c>
      <c r="H1649" t="s">
        <v>301</v>
      </c>
      <c r="I1649" t="s">
        <v>356</v>
      </c>
      <c r="J1649" t="s">
        <v>92</v>
      </c>
      <c r="S1649" t="s">
        <v>26</v>
      </c>
      <c r="T1649" t="s">
        <v>26</v>
      </c>
      <c r="U1649">
        <v>1</v>
      </c>
      <c r="V1649">
        <v>4</v>
      </c>
      <c r="W1649">
        <v>4</v>
      </c>
      <c r="X1649">
        <v>1</v>
      </c>
      <c r="Y1649">
        <v>1</v>
      </c>
      <c r="Z1649">
        <v>3</v>
      </c>
      <c r="AA1649">
        <v>1</v>
      </c>
      <c r="AB1649">
        <v>3</v>
      </c>
      <c r="AC1649">
        <v>5</v>
      </c>
      <c r="AD1649">
        <v>4</v>
      </c>
      <c r="AF1649">
        <v>3</v>
      </c>
      <c r="AG1649">
        <v>4</v>
      </c>
      <c r="AH1649">
        <v>4</v>
      </c>
      <c r="AI1649">
        <v>3</v>
      </c>
      <c r="AJ1649">
        <v>4</v>
      </c>
      <c r="AK1649" t="s">
        <v>270</v>
      </c>
      <c r="AL1649">
        <v>4</v>
      </c>
      <c r="AM1649">
        <v>5</v>
      </c>
      <c r="AN1649" t="s">
        <v>446</v>
      </c>
      <c r="AV1649" s="109" t="s">
        <v>270</v>
      </c>
      <c r="AW1649" t="s">
        <v>270</v>
      </c>
      <c r="AX1649" t="s">
        <v>25</v>
      </c>
      <c r="AY1649">
        <v>4</v>
      </c>
      <c r="AZ1649" s="109">
        <v>3</v>
      </c>
      <c r="BA1649" s="191" t="s">
        <v>311</v>
      </c>
      <c r="BB1649" t="s">
        <v>308</v>
      </c>
      <c r="BD1649">
        <f t="shared" si="122"/>
        <v>1</v>
      </c>
      <c r="BE1649">
        <f t="shared" si="123"/>
        <v>0</v>
      </c>
      <c r="BF1649">
        <f t="shared" si="123"/>
        <v>0</v>
      </c>
      <c r="BG1649">
        <f t="shared" si="123"/>
        <v>1</v>
      </c>
      <c r="BH1649">
        <f t="shared" si="123"/>
        <v>0</v>
      </c>
      <c r="BI1649">
        <f t="shared" si="123"/>
        <v>0</v>
      </c>
      <c r="BJ1649">
        <f t="shared" si="119"/>
        <v>0</v>
      </c>
      <c r="BK1649">
        <f t="shared" si="121"/>
        <v>1</v>
      </c>
      <c r="BL1649">
        <f t="shared" si="121"/>
        <v>0</v>
      </c>
      <c r="BM1649">
        <f t="shared" si="121"/>
        <v>0</v>
      </c>
      <c r="BN1649">
        <f t="shared" si="121"/>
        <v>1</v>
      </c>
      <c r="BO1649">
        <f t="shared" si="121"/>
        <v>0</v>
      </c>
      <c r="BP1649">
        <f t="shared" si="121"/>
        <v>0</v>
      </c>
    </row>
    <row r="1650" spans="3:68" x14ac:dyDescent="0.2">
      <c r="C1650" s="150" t="str">
        <f>IFERROR(VLOOKUP(TABLA!F1650,BLIOTECAS!$C$1:$E$26,3,FALSE),"")</f>
        <v>Ciencias de la Salud</v>
      </c>
      <c r="D1650" s="209">
        <v>43970.541666666664</v>
      </c>
      <c r="E1650" s="209" t="s">
        <v>396</v>
      </c>
      <c r="F1650" t="s">
        <v>224</v>
      </c>
      <c r="G1650" t="s">
        <v>300</v>
      </c>
      <c r="H1650" t="s">
        <v>397</v>
      </c>
      <c r="I1650" t="s">
        <v>329</v>
      </c>
      <c r="J1650" t="s">
        <v>224</v>
      </c>
      <c r="K1650" t="s">
        <v>309</v>
      </c>
      <c r="L1650" t="s">
        <v>108</v>
      </c>
      <c r="S1650" t="s">
        <v>26</v>
      </c>
      <c r="T1650" t="s">
        <v>270</v>
      </c>
      <c r="U1650">
        <v>2</v>
      </c>
      <c r="V1650">
        <v>3</v>
      </c>
      <c r="W1650">
        <v>3</v>
      </c>
      <c r="X1650">
        <v>1</v>
      </c>
      <c r="Y1650">
        <v>5</v>
      </c>
      <c r="Z1650">
        <v>4</v>
      </c>
      <c r="AA1650">
        <v>5</v>
      </c>
      <c r="AB1650">
        <v>2</v>
      </c>
      <c r="AC1650">
        <v>4</v>
      </c>
      <c r="AD1650">
        <v>4</v>
      </c>
      <c r="AF1650">
        <v>4</v>
      </c>
      <c r="AG1650">
        <v>5</v>
      </c>
      <c r="AH1650">
        <v>4</v>
      </c>
      <c r="AI1650">
        <v>4</v>
      </c>
      <c r="AJ1650">
        <v>4</v>
      </c>
      <c r="AK1650" t="s">
        <v>270</v>
      </c>
      <c r="AL1650">
        <v>4</v>
      </c>
      <c r="AM1650">
        <v>4</v>
      </c>
      <c r="AN1650" t="s">
        <v>408</v>
      </c>
      <c r="AV1650" s="109" t="s">
        <v>270</v>
      </c>
      <c r="AW1650" t="s">
        <v>270</v>
      </c>
      <c r="AX1650" t="s">
        <v>25</v>
      </c>
      <c r="AY1650">
        <v>5</v>
      </c>
      <c r="AZ1650" s="109">
        <v>5</v>
      </c>
      <c r="BA1650" s="191" t="s">
        <v>303</v>
      </c>
      <c r="BB1650" t="s">
        <v>308</v>
      </c>
      <c r="BD1650">
        <f t="shared" si="122"/>
        <v>0</v>
      </c>
      <c r="BE1650">
        <f t="shared" si="123"/>
        <v>0</v>
      </c>
      <c r="BF1650">
        <f t="shared" si="123"/>
        <v>0</v>
      </c>
      <c r="BG1650">
        <f t="shared" si="123"/>
        <v>0</v>
      </c>
      <c r="BH1650">
        <f t="shared" si="123"/>
        <v>1</v>
      </c>
      <c r="BI1650">
        <f t="shared" si="123"/>
        <v>0</v>
      </c>
      <c r="BJ1650">
        <f t="shared" si="119"/>
        <v>1</v>
      </c>
      <c r="BK1650">
        <f t="shared" si="121"/>
        <v>0</v>
      </c>
      <c r="BL1650">
        <f t="shared" si="121"/>
        <v>1</v>
      </c>
      <c r="BM1650">
        <f t="shared" si="121"/>
        <v>1</v>
      </c>
      <c r="BN1650">
        <f t="shared" si="121"/>
        <v>0</v>
      </c>
      <c r="BO1650">
        <f t="shared" si="121"/>
        <v>0</v>
      </c>
      <c r="BP1650">
        <f t="shared" si="121"/>
        <v>0</v>
      </c>
    </row>
    <row r="1651" spans="3:68" x14ac:dyDescent="0.2">
      <c r="C1651" s="150" t="str">
        <f>IFERROR(VLOOKUP(TABLA!F1651,BLIOTECAS!$C$1:$E$26,3,FALSE),"")</f>
        <v>Humanidades</v>
      </c>
      <c r="D1651" s="209">
        <v>43970.541666666664</v>
      </c>
      <c r="E1651" s="209" t="s">
        <v>396</v>
      </c>
      <c r="F1651" t="s">
        <v>100</v>
      </c>
      <c r="G1651" t="s">
        <v>305</v>
      </c>
      <c r="H1651" t="s">
        <v>300</v>
      </c>
      <c r="I1651" t="s">
        <v>306</v>
      </c>
      <c r="J1651" t="s">
        <v>100</v>
      </c>
      <c r="S1651" t="s">
        <v>26</v>
      </c>
      <c r="T1651" t="s">
        <v>270</v>
      </c>
      <c r="U1651">
        <v>1</v>
      </c>
      <c r="V1651">
        <v>1</v>
      </c>
      <c r="W1651">
        <v>3</v>
      </c>
      <c r="X1651">
        <v>1</v>
      </c>
      <c r="Y1651">
        <v>1</v>
      </c>
      <c r="Z1651">
        <v>3</v>
      </c>
      <c r="AA1651">
        <v>5</v>
      </c>
      <c r="AB1651">
        <v>1</v>
      </c>
      <c r="AC1651">
        <v>2</v>
      </c>
      <c r="AD1651">
        <v>4</v>
      </c>
      <c r="AF1651">
        <v>4</v>
      </c>
      <c r="AG1651">
        <v>4</v>
      </c>
      <c r="AH1651">
        <v>4</v>
      </c>
      <c r="AI1651">
        <v>4</v>
      </c>
      <c r="AJ1651">
        <v>4</v>
      </c>
      <c r="AK1651" t="s">
        <v>26</v>
      </c>
      <c r="AL1651">
        <v>4</v>
      </c>
      <c r="AM1651">
        <v>1</v>
      </c>
      <c r="AN1651" t="s">
        <v>405</v>
      </c>
      <c r="AV1651" s="109" t="s">
        <v>270</v>
      </c>
      <c r="AW1651" t="s">
        <v>26</v>
      </c>
      <c r="AY1651">
        <v>4</v>
      </c>
      <c r="AZ1651" s="109">
        <v>4</v>
      </c>
      <c r="BA1651" s="191" t="s">
        <v>311</v>
      </c>
      <c r="BB1651" t="s">
        <v>308</v>
      </c>
      <c r="BD1651">
        <f t="shared" si="122"/>
        <v>1</v>
      </c>
      <c r="BE1651">
        <f t="shared" si="123"/>
        <v>0</v>
      </c>
      <c r="BF1651">
        <f t="shared" si="123"/>
        <v>0</v>
      </c>
      <c r="BG1651">
        <f t="shared" si="123"/>
        <v>0</v>
      </c>
      <c r="BH1651">
        <f t="shared" si="123"/>
        <v>0</v>
      </c>
      <c r="BI1651">
        <f t="shared" si="123"/>
        <v>0</v>
      </c>
      <c r="BJ1651">
        <f t="shared" si="119"/>
        <v>1</v>
      </c>
      <c r="BK1651">
        <f t="shared" si="121"/>
        <v>1</v>
      </c>
      <c r="BL1651">
        <f t="shared" si="121"/>
        <v>1</v>
      </c>
      <c r="BM1651">
        <f t="shared" si="121"/>
        <v>1</v>
      </c>
      <c r="BN1651">
        <f t="shared" si="121"/>
        <v>0</v>
      </c>
      <c r="BO1651">
        <f t="shared" si="121"/>
        <v>0</v>
      </c>
      <c r="BP1651">
        <f t="shared" si="121"/>
        <v>0</v>
      </c>
    </row>
    <row r="1652" spans="3:68" x14ac:dyDescent="0.2">
      <c r="C1652" s="150" t="str">
        <f>IFERROR(VLOOKUP(TABLA!F1652,BLIOTECAS!$C$1:$E$26,3,FALSE),"")</f>
        <v>Ciencias de la Salud</v>
      </c>
      <c r="D1652" s="209">
        <v>43970.541666666664</v>
      </c>
      <c r="E1652" s="209" t="s">
        <v>396</v>
      </c>
      <c r="F1652" t="s">
        <v>106</v>
      </c>
      <c r="G1652" t="s">
        <v>301</v>
      </c>
      <c r="H1652" t="s">
        <v>301</v>
      </c>
      <c r="I1652" t="s">
        <v>306</v>
      </c>
      <c r="J1652" t="s">
        <v>106</v>
      </c>
      <c r="K1652" t="s">
        <v>222</v>
      </c>
      <c r="L1652" t="s">
        <v>101</v>
      </c>
      <c r="S1652" t="s">
        <v>270</v>
      </c>
      <c r="T1652" t="s">
        <v>270</v>
      </c>
      <c r="U1652">
        <v>3</v>
      </c>
      <c r="V1652">
        <v>1</v>
      </c>
      <c r="W1652">
        <v>2</v>
      </c>
      <c r="X1652">
        <v>1</v>
      </c>
      <c r="Y1652">
        <v>5</v>
      </c>
      <c r="Z1652">
        <v>2</v>
      </c>
      <c r="AA1652">
        <v>4</v>
      </c>
      <c r="AB1652">
        <v>1</v>
      </c>
      <c r="AC1652">
        <v>4</v>
      </c>
      <c r="AD1652">
        <v>5</v>
      </c>
      <c r="AF1652">
        <v>4</v>
      </c>
      <c r="AG1652">
        <v>4</v>
      </c>
      <c r="AH1652">
        <v>1</v>
      </c>
      <c r="AI1652">
        <v>2</v>
      </c>
      <c r="AJ1652">
        <v>3</v>
      </c>
      <c r="AK1652" t="s">
        <v>26</v>
      </c>
      <c r="AL1652">
        <v>3</v>
      </c>
      <c r="AM1652">
        <v>2</v>
      </c>
      <c r="AN1652" t="s">
        <v>408</v>
      </c>
      <c r="AV1652" s="109" t="s">
        <v>270</v>
      </c>
      <c r="AW1652" t="s">
        <v>26</v>
      </c>
      <c r="AY1652">
        <v>4</v>
      </c>
      <c r="AZ1652" s="109">
        <v>2</v>
      </c>
      <c r="BA1652" s="191" t="s">
        <v>311</v>
      </c>
      <c r="BB1652" t="s">
        <v>308</v>
      </c>
      <c r="BD1652">
        <f t="shared" si="122"/>
        <v>1</v>
      </c>
      <c r="BE1652">
        <f t="shared" si="123"/>
        <v>0</v>
      </c>
      <c r="BF1652">
        <f t="shared" si="123"/>
        <v>0</v>
      </c>
      <c r="BG1652">
        <f t="shared" si="123"/>
        <v>0</v>
      </c>
      <c r="BH1652">
        <f t="shared" si="123"/>
        <v>0</v>
      </c>
      <c r="BI1652">
        <f t="shared" si="123"/>
        <v>0</v>
      </c>
      <c r="BJ1652">
        <f t="shared" si="119"/>
        <v>1</v>
      </c>
      <c r="BK1652">
        <f t="shared" si="121"/>
        <v>0</v>
      </c>
      <c r="BL1652">
        <f t="shared" si="121"/>
        <v>1</v>
      </c>
      <c r="BM1652">
        <f t="shared" si="121"/>
        <v>1</v>
      </c>
      <c r="BN1652">
        <f t="shared" si="121"/>
        <v>0</v>
      </c>
      <c r="BO1652">
        <f t="shared" si="121"/>
        <v>0</v>
      </c>
      <c r="BP1652">
        <f t="shared" si="121"/>
        <v>0</v>
      </c>
    </row>
    <row r="1653" spans="3:68" x14ac:dyDescent="0.2">
      <c r="C1653" s="150" t="str">
        <f>IFERROR(VLOOKUP(TABLA!F1653,BLIOTECAS!$C$1:$E$26,3,FALSE),"")</f>
        <v>Ciencias Sociales</v>
      </c>
      <c r="D1653" s="209">
        <v>43970.541666666664</v>
      </c>
      <c r="E1653" s="209" t="s">
        <v>401</v>
      </c>
      <c r="F1653" t="s">
        <v>99</v>
      </c>
      <c r="G1653" t="s">
        <v>300</v>
      </c>
      <c r="H1653" t="s">
        <v>300</v>
      </c>
      <c r="I1653" t="s">
        <v>306</v>
      </c>
      <c r="J1653" t="s">
        <v>309</v>
      </c>
      <c r="K1653" t="s">
        <v>322</v>
      </c>
      <c r="M1653" t="s">
        <v>1168</v>
      </c>
      <c r="S1653" t="s">
        <v>26</v>
      </c>
      <c r="T1653" t="s">
        <v>270</v>
      </c>
      <c r="U1653">
        <v>3</v>
      </c>
      <c r="V1653">
        <v>3</v>
      </c>
      <c r="W1653">
        <v>3</v>
      </c>
      <c r="X1653">
        <v>4</v>
      </c>
      <c r="Y1653">
        <v>4</v>
      </c>
      <c r="Z1653">
        <v>4</v>
      </c>
      <c r="AA1653">
        <v>5</v>
      </c>
      <c r="AB1653">
        <v>3</v>
      </c>
      <c r="AC1653">
        <v>5</v>
      </c>
      <c r="AD1653">
        <v>4</v>
      </c>
      <c r="AF1653">
        <v>4</v>
      </c>
      <c r="AG1653">
        <v>4</v>
      </c>
      <c r="AH1653">
        <v>3</v>
      </c>
      <c r="AI1653">
        <v>3</v>
      </c>
      <c r="AJ1653">
        <v>4</v>
      </c>
      <c r="AK1653" t="s">
        <v>270</v>
      </c>
      <c r="AL1653">
        <v>3</v>
      </c>
      <c r="AM1653">
        <v>4</v>
      </c>
      <c r="AN1653" t="s">
        <v>421</v>
      </c>
      <c r="AV1653" s="109" t="s">
        <v>270</v>
      </c>
      <c r="AW1653" t="s">
        <v>26</v>
      </c>
      <c r="AY1653">
        <v>5</v>
      </c>
      <c r="AZ1653" s="109">
        <v>5</v>
      </c>
      <c r="BA1653" s="191" t="s">
        <v>311</v>
      </c>
      <c r="BB1653" t="s">
        <v>304</v>
      </c>
      <c r="BC1653" t="s">
        <v>1169</v>
      </c>
      <c r="BD1653">
        <f t="shared" si="122"/>
        <v>1</v>
      </c>
      <c r="BE1653">
        <f t="shared" si="123"/>
        <v>0</v>
      </c>
      <c r="BF1653">
        <f t="shared" si="123"/>
        <v>0</v>
      </c>
      <c r="BG1653">
        <f t="shared" si="123"/>
        <v>0</v>
      </c>
      <c r="BH1653">
        <f t="shared" si="123"/>
        <v>0</v>
      </c>
      <c r="BI1653">
        <f t="shared" si="123"/>
        <v>0</v>
      </c>
      <c r="BJ1653">
        <f t="shared" si="119"/>
        <v>0</v>
      </c>
      <c r="BK1653">
        <f t="shared" si="121"/>
        <v>1</v>
      </c>
      <c r="BL1653">
        <f t="shared" si="121"/>
        <v>0</v>
      </c>
      <c r="BM1653">
        <f t="shared" si="121"/>
        <v>1</v>
      </c>
      <c r="BN1653">
        <f t="shared" si="121"/>
        <v>1</v>
      </c>
      <c r="BO1653">
        <f t="shared" si="121"/>
        <v>0</v>
      </c>
      <c r="BP1653">
        <f t="shared" si="121"/>
        <v>0</v>
      </c>
    </row>
    <row r="1654" spans="3:68" x14ac:dyDescent="0.2">
      <c r="C1654" s="150" t="str">
        <f>IFERROR(VLOOKUP(TABLA!F1654,BLIOTECAS!$C$1:$E$26,3,FALSE),"")</f>
        <v>Humanidades</v>
      </c>
      <c r="D1654" s="209">
        <v>43970.541666666664</v>
      </c>
      <c r="E1654" s="209" t="s">
        <v>396</v>
      </c>
      <c r="F1654" t="s">
        <v>89</v>
      </c>
      <c r="G1654" t="s">
        <v>305</v>
      </c>
      <c r="H1654" t="s">
        <v>305</v>
      </c>
      <c r="I1654" t="s">
        <v>306</v>
      </c>
      <c r="J1654" t="s">
        <v>89</v>
      </c>
      <c r="K1654" t="s">
        <v>104</v>
      </c>
      <c r="L1654" t="s">
        <v>103</v>
      </c>
      <c r="S1654" t="s">
        <v>26</v>
      </c>
      <c r="T1654" t="s">
        <v>270</v>
      </c>
      <c r="U1654">
        <v>3</v>
      </c>
      <c r="V1654">
        <v>2</v>
      </c>
      <c r="W1654">
        <v>2</v>
      </c>
      <c r="X1654">
        <v>2</v>
      </c>
      <c r="Y1654">
        <v>4</v>
      </c>
      <c r="Z1654">
        <v>4</v>
      </c>
      <c r="AA1654">
        <v>4</v>
      </c>
      <c r="AB1654">
        <v>4</v>
      </c>
      <c r="AC1654">
        <v>5</v>
      </c>
      <c r="AD1654">
        <v>5</v>
      </c>
      <c r="AF1654">
        <v>5</v>
      </c>
      <c r="AG1654">
        <v>5</v>
      </c>
      <c r="AH1654">
        <v>5</v>
      </c>
      <c r="AI1654">
        <v>5</v>
      </c>
      <c r="AJ1654">
        <v>5</v>
      </c>
      <c r="AK1654" t="s">
        <v>270</v>
      </c>
      <c r="AL1654">
        <v>5</v>
      </c>
      <c r="AM1654">
        <v>5</v>
      </c>
      <c r="AN1654" t="s">
        <v>400</v>
      </c>
      <c r="AV1654" s="109" t="s">
        <v>270</v>
      </c>
      <c r="AW1654" t="s">
        <v>270</v>
      </c>
      <c r="AX1654" t="s">
        <v>25</v>
      </c>
      <c r="AY1654">
        <v>5</v>
      </c>
      <c r="AZ1654" s="109">
        <v>5</v>
      </c>
      <c r="BA1654" s="191" t="s">
        <v>303</v>
      </c>
      <c r="BB1654" t="s">
        <v>304</v>
      </c>
      <c r="BD1654">
        <f t="shared" si="122"/>
        <v>1</v>
      </c>
      <c r="BE1654">
        <f t="shared" si="123"/>
        <v>0</v>
      </c>
      <c r="BF1654">
        <f t="shared" si="123"/>
        <v>0</v>
      </c>
      <c r="BG1654">
        <f t="shared" si="123"/>
        <v>0</v>
      </c>
      <c r="BH1654">
        <f t="shared" si="123"/>
        <v>0</v>
      </c>
      <c r="BI1654">
        <f t="shared" si="123"/>
        <v>0</v>
      </c>
      <c r="BJ1654">
        <f t="shared" ref="BJ1654:BJ1717" si="124">IF(IFERROR(FIND(BJ$1,$AN1654,1),0)&lt;&gt;0,1,0)</f>
        <v>0</v>
      </c>
      <c r="BK1654">
        <f t="shared" si="121"/>
        <v>0</v>
      </c>
      <c r="BL1654">
        <f t="shared" si="121"/>
        <v>1</v>
      </c>
      <c r="BM1654">
        <f t="shared" si="121"/>
        <v>1</v>
      </c>
      <c r="BN1654">
        <f t="shared" si="121"/>
        <v>0</v>
      </c>
      <c r="BO1654">
        <f t="shared" si="121"/>
        <v>0</v>
      </c>
      <c r="BP1654">
        <f t="shared" si="121"/>
        <v>0</v>
      </c>
    </row>
    <row r="1655" spans="3:68" x14ac:dyDescent="0.2">
      <c r="C1655" s="150" t="str">
        <f>IFERROR(VLOOKUP(TABLA!F1655,BLIOTECAS!$C$1:$E$26,3,FALSE),"")</f>
        <v>Humanidades</v>
      </c>
      <c r="D1655" s="209">
        <v>43970.541666666664</v>
      </c>
      <c r="E1655" s="209" t="s">
        <v>401</v>
      </c>
      <c r="F1655" t="s">
        <v>102</v>
      </c>
      <c r="G1655" t="s">
        <v>320</v>
      </c>
      <c r="H1655" t="s">
        <v>301</v>
      </c>
      <c r="I1655" t="s">
        <v>318</v>
      </c>
      <c r="J1655" t="s">
        <v>309</v>
      </c>
      <c r="K1655" t="s">
        <v>310</v>
      </c>
      <c r="L1655" t="s">
        <v>92</v>
      </c>
      <c r="M1655" t="s">
        <v>165</v>
      </c>
      <c r="S1655" t="s">
        <v>26</v>
      </c>
      <c r="T1655" t="s">
        <v>26</v>
      </c>
      <c r="U1655">
        <v>2</v>
      </c>
      <c r="V1655">
        <v>5</v>
      </c>
      <c r="W1655">
        <v>5</v>
      </c>
      <c r="X1655">
        <v>4</v>
      </c>
      <c r="Y1655">
        <v>2</v>
      </c>
      <c r="Z1655">
        <v>5</v>
      </c>
      <c r="AA1655">
        <v>1</v>
      </c>
      <c r="AB1655">
        <v>5</v>
      </c>
      <c r="AC1655">
        <v>5</v>
      </c>
      <c r="AD1655">
        <v>3</v>
      </c>
      <c r="AF1655">
        <v>3</v>
      </c>
      <c r="AG1655">
        <v>3</v>
      </c>
      <c r="AH1655">
        <v>2</v>
      </c>
      <c r="AI1655">
        <v>3</v>
      </c>
      <c r="AJ1655">
        <v>4</v>
      </c>
      <c r="AK1655" t="s">
        <v>270</v>
      </c>
      <c r="AL1655">
        <v>2</v>
      </c>
      <c r="AM1655">
        <v>3</v>
      </c>
      <c r="AN1655" t="s">
        <v>778</v>
      </c>
      <c r="AV1655" s="109" t="s">
        <v>270</v>
      </c>
      <c r="AW1655" t="s">
        <v>270</v>
      </c>
      <c r="AX1655" t="s">
        <v>313</v>
      </c>
      <c r="AY1655">
        <v>4</v>
      </c>
      <c r="AZ1655" s="109">
        <v>4</v>
      </c>
      <c r="BA1655" s="191" t="s">
        <v>311</v>
      </c>
      <c r="BB1655" t="s">
        <v>304</v>
      </c>
      <c r="BC1655" t="s">
        <v>1170</v>
      </c>
      <c r="BD1655">
        <f t="shared" si="122"/>
        <v>0</v>
      </c>
      <c r="BE1655">
        <f t="shared" si="123"/>
        <v>0</v>
      </c>
      <c r="BF1655">
        <f t="shared" si="123"/>
        <v>1</v>
      </c>
      <c r="BG1655">
        <f t="shared" si="123"/>
        <v>0</v>
      </c>
      <c r="BH1655">
        <f t="shared" si="123"/>
        <v>0</v>
      </c>
      <c r="BI1655">
        <f t="shared" si="123"/>
        <v>0</v>
      </c>
      <c r="BJ1655">
        <f t="shared" si="124"/>
        <v>1</v>
      </c>
      <c r="BK1655">
        <f t="shared" si="121"/>
        <v>0</v>
      </c>
      <c r="BL1655">
        <f t="shared" si="121"/>
        <v>0</v>
      </c>
      <c r="BM1655">
        <f t="shared" si="121"/>
        <v>0</v>
      </c>
      <c r="BN1655">
        <f t="shared" si="121"/>
        <v>1</v>
      </c>
      <c r="BO1655">
        <f t="shared" si="121"/>
        <v>0</v>
      </c>
      <c r="BP1655">
        <f t="shared" si="121"/>
        <v>0</v>
      </c>
    </row>
    <row r="1656" spans="3:68" x14ac:dyDescent="0.2">
      <c r="C1656" s="150" t="str">
        <f>IFERROR(VLOOKUP(TABLA!F1656,BLIOTECAS!$C$1:$E$26,3,FALSE),"")</f>
        <v>Ciencias Sociales</v>
      </c>
      <c r="D1656" s="209">
        <v>43970.541666666664</v>
      </c>
      <c r="E1656" s="209" t="s">
        <v>396</v>
      </c>
      <c r="F1656" t="s">
        <v>92</v>
      </c>
      <c r="G1656" t="s">
        <v>300</v>
      </c>
      <c r="H1656" t="s">
        <v>300</v>
      </c>
      <c r="I1656" t="s">
        <v>306</v>
      </c>
      <c r="J1656" t="s">
        <v>92</v>
      </c>
      <c r="K1656" t="s">
        <v>309</v>
      </c>
      <c r="L1656" t="s">
        <v>309</v>
      </c>
      <c r="M1656" t="s">
        <v>1171</v>
      </c>
      <c r="S1656" t="s">
        <v>26</v>
      </c>
      <c r="T1656" t="s">
        <v>270</v>
      </c>
      <c r="U1656">
        <v>3</v>
      </c>
      <c r="V1656">
        <v>1</v>
      </c>
      <c r="W1656">
        <v>1</v>
      </c>
      <c r="X1656">
        <v>1</v>
      </c>
      <c r="Y1656">
        <v>5</v>
      </c>
      <c r="Z1656">
        <v>5</v>
      </c>
      <c r="AA1656">
        <v>5</v>
      </c>
      <c r="AB1656">
        <v>2</v>
      </c>
      <c r="AC1656">
        <v>2</v>
      </c>
      <c r="AD1656">
        <v>3</v>
      </c>
      <c r="AF1656">
        <v>3</v>
      </c>
      <c r="AG1656">
        <v>4</v>
      </c>
      <c r="AH1656">
        <v>3</v>
      </c>
      <c r="AI1656">
        <v>3</v>
      </c>
      <c r="AJ1656">
        <v>3</v>
      </c>
      <c r="AK1656" t="s">
        <v>26</v>
      </c>
      <c r="AL1656">
        <v>3</v>
      </c>
      <c r="AM1656">
        <v>3</v>
      </c>
      <c r="AN1656" t="s">
        <v>400</v>
      </c>
      <c r="AV1656" s="109" t="s">
        <v>26</v>
      </c>
      <c r="AW1656" t="s">
        <v>26</v>
      </c>
      <c r="AY1656">
        <v>4</v>
      </c>
      <c r="AZ1656" s="109">
        <v>4</v>
      </c>
      <c r="BA1656" s="191" t="s">
        <v>311</v>
      </c>
      <c r="BB1656" t="s">
        <v>308</v>
      </c>
      <c r="BD1656">
        <f t="shared" si="122"/>
        <v>1</v>
      </c>
      <c r="BE1656">
        <f t="shared" si="123"/>
        <v>0</v>
      </c>
      <c r="BF1656">
        <f t="shared" si="123"/>
        <v>0</v>
      </c>
      <c r="BG1656">
        <f t="shared" si="123"/>
        <v>0</v>
      </c>
      <c r="BH1656">
        <f t="shared" si="123"/>
        <v>0</v>
      </c>
      <c r="BI1656">
        <f t="shared" si="123"/>
        <v>0</v>
      </c>
      <c r="BJ1656">
        <f t="shared" si="124"/>
        <v>0</v>
      </c>
      <c r="BK1656">
        <f t="shared" si="121"/>
        <v>0</v>
      </c>
      <c r="BL1656">
        <f t="shared" si="121"/>
        <v>1</v>
      </c>
      <c r="BM1656">
        <f t="shared" si="121"/>
        <v>1</v>
      </c>
      <c r="BN1656">
        <f t="shared" si="121"/>
        <v>0</v>
      </c>
      <c r="BO1656">
        <f t="shared" si="121"/>
        <v>0</v>
      </c>
      <c r="BP1656">
        <f t="shared" si="121"/>
        <v>0</v>
      </c>
    </row>
    <row r="1657" spans="3:68" x14ac:dyDescent="0.2">
      <c r="C1657" s="150" t="str">
        <f>IFERROR(VLOOKUP(TABLA!F1657,BLIOTECAS!$C$1:$E$26,3,FALSE),"")</f>
        <v>Ciencias de la Salud</v>
      </c>
      <c r="D1657" s="209">
        <v>43970.541666666664</v>
      </c>
      <c r="E1657" s="209" t="s">
        <v>407</v>
      </c>
      <c r="F1657" t="s">
        <v>101</v>
      </c>
      <c r="J1657" t="s">
        <v>106</v>
      </c>
      <c r="K1657" t="s">
        <v>101</v>
      </c>
      <c r="L1657" t="s">
        <v>90</v>
      </c>
      <c r="S1657" t="s">
        <v>26</v>
      </c>
      <c r="T1657" t="s">
        <v>270</v>
      </c>
      <c r="U1657">
        <v>5</v>
      </c>
      <c r="V1657">
        <v>4</v>
      </c>
      <c r="W1657">
        <v>5</v>
      </c>
      <c r="X1657">
        <v>3</v>
      </c>
      <c r="Y1657">
        <v>4</v>
      </c>
      <c r="Z1657">
        <v>3</v>
      </c>
      <c r="AA1657">
        <v>5</v>
      </c>
      <c r="AB1657">
        <v>4</v>
      </c>
      <c r="AC1657">
        <v>5</v>
      </c>
      <c r="AD1657">
        <v>4</v>
      </c>
      <c r="AF1657">
        <v>5</v>
      </c>
      <c r="AG1657">
        <v>5</v>
      </c>
      <c r="AI1657">
        <v>5</v>
      </c>
      <c r="AJ1657">
        <v>5</v>
      </c>
      <c r="AL1657">
        <v>4</v>
      </c>
      <c r="AN1657" t="s">
        <v>488</v>
      </c>
      <c r="AV1657" s="109" t="s">
        <v>26</v>
      </c>
      <c r="AW1657" t="s">
        <v>26</v>
      </c>
      <c r="AY1657">
        <v>5</v>
      </c>
      <c r="AZ1657" s="109">
        <v>5</v>
      </c>
      <c r="BA1657" s="191" t="s">
        <v>303</v>
      </c>
      <c r="BB1657" t="s">
        <v>304</v>
      </c>
      <c r="BD1657">
        <f t="shared" si="122"/>
        <v>0</v>
      </c>
      <c r="BE1657">
        <f t="shared" si="123"/>
        <v>0</v>
      </c>
      <c r="BF1657">
        <f t="shared" si="123"/>
        <v>0</v>
      </c>
      <c r="BG1657">
        <f t="shared" si="123"/>
        <v>0</v>
      </c>
      <c r="BH1657">
        <f t="shared" si="123"/>
        <v>0</v>
      </c>
      <c r="BI1657">
        <f t="shared" si="123"/>
        <v>0</v>
      </c>
      <c r="BJ1657">
        <f t="shared" si="124"/>
        <v>1</v>
      </c>
      <c r="BK1657">
        <f t="shared" si="121"/>
        <v>1</v>
      </c>
      <c r="BL1657">
        <f t="shared" si="121"/>
        <v>0</v>
      </c>
      <c r="BM1657">
        <f t="shared" si="121"/>
        <v>1</v>
      </c>
      <c r="BN1657">
        <f t="shared" si="121"/>
        <v>1</v>
      </c>
      <c r="BO1657">
        <f t="shared" si="121"/>
        <v>0</v>
      </c>
      <c r="BP1657">
        <f t="shared" si="121"/>
        <v>0</v>
      </c>
    </row>
    <row r="1658" spans="3:68" x14ac:dyDescent="0.2">
      <c r="C1658" s="150" t="str">
        <f>IFERROR(VLOOKUP(TABLA!F1658,BLIOTECAS!$C$1:$E$26,3,FALSE),"")</f>
        <v>Ciencias de la Salud</v>
      </c>
      <c r="D1658" s="209">
        <v>43970.541666666664</v>
      </c>
      <c r="E1658" s="209" t="s">
        <v>396</v>
      </c>
      <c r="F1658" t="s">
        <v>222</v>
      </c>
      <c r="G1658" t="s">
        <v>301</v>
      </c>
      <c r="H1658" t="s">
        <v>305</v>
      </c>
      <c r="I1658" t="s">
        <v>306</v>
      </c>
      <c r="J1658" t="s">
        <v>106</v>
      </c>
      <c r="K1658" t="s">
        <v>107</v>
      </c>
      <c r="L1658" t="s">
        <v>222</v>
      </c>
      <c r="S1658" t="s">
        <v>26</v>
      </c>
      <c r="T1658" t="s">
        <v>270</v>
      </c>
      <c r="U1658">
        <v>5</v>
      </c>
      <c r="V1658">
        <v>5</v>
      </c>
      <c r="W1658">
        <v>3</v>
      </c>
      <c r="X1658">
        <v>1</v>
      </c>
      <c r="Y1658">
        <v>5</v>
      </c>
      <c r="Z1658">
        <v>4</v>
      </c>
      <c r="AA1658">
        <v>5</v>
      </c>
      <c r="AB1658">
        <v>2</v>
      </c>
      <c r="AC1658">
        <v>4</v>
      </c>
      <c r="AD1658">
        <v>4</v>
      </c>
      <c r="AF1658">
        <v>5</v>
      </c>
      <c r="AG1658">
        <v>4</v>
      </c>
      <c r="AH1658">
        <v>4</v>
      </c>
      <c r="AI1658">
        <v>4</v>
      </c>
      <c r="AJ1658">
        <v>4</v>
      </c>
      <c r="AK1658" t="s">
        <v>26</v>
      </c>
      <c r="AL1658">
        <v>4</v>
      </c>
      <c r="AM1658">
        <v>3</v>
      </c>
      <c r="AN1658" t="s">
        <v>400</v>
      </c>
      <c r="AV1658" s="109" t="s">
        <v>270</v>
      </c>
      <c r="AW1658" t="s">
        <v>26</v>
      </c>
      <c r="AY1658">
        <v>5</v>
      </c>
      <c r="AZ1658" s="109">
        <v>3</v>
      </c>
      <c r="BA1658" s="191" t="s">
        <v>311</v>
      </c>
      <c r="BB1658" t="s">
        <v>304</v>
      </c>
      <c r="BD1658">
        <f t="shared" si="122"/>
        <v>1</v>
      </c>
      <c r="BE1658">
        <f t="shared" si="123"/>
        <v>0</v>
      </c>
      <c r="BF1658">
        <f t="shared" si="123"/>
        <v>0</v>
      </c>
      <c r="BG1658">
        <f t="shared" si="123"/>
        <v>0</v>
      </c>
      <c r="BH1658">
        <f t="shared" si="123"/>
        <v>0</v>
      </c>
      <c r="BI1658">
        <f t="shared" si="123"/>
        <v>0</v>
      </c>
      <c r="BJ1658">
        <f t="shared" si="124"/>
        <v>0</v>
      </c>
      <c r="BK1658">
        <f t="shared" si="121"/>
        <v>0</v>
      </c>
      <c r="BL1658">
        <f t="shared" si="121"/>
        <v>1</v>
      </c>
      <c r="BM1658">
        <f t="shared" si="121"/>
        <v>1</v>
      </c>
      <c r="BN1658">
        <f t="shared" si="121"/>
        <v>0</v>
      </c>
      <c r="BO1658">
        <f t="shared" si="121"/>
        <v>0</v>
      </c>
      <c r="BP1658">
        <f t="shared" si="121"/>
        <v>0</v>
      </c>
    </row>
    <row r="1659" spans="3:68" x14ac:dyDescent="0.2">
      <c r="C1659" s="150" t="str">
        <f>IFERROR(VLOOKUP(TABLA!F1659,BLIOTECAS!$C$1:$E$26,3,FALSE),"")</f>
        <v>Humanidades</v>
      </c>
      <c r="D1659" s="209">
        <v>43970.541666666664</v>
      </c>
      <c r="E1659" s="209" t="s">
        <v>396</v>
      </c>
      <c r="F1659" t="s">
        <v>102</v>
      </c>
      <c r="G1659" t="s">
        <v>301</v>
      </c>
      <c r="H1659" t="s">
        <v>301</v>
      </c>
      <c r="I1659" t="s">
        <v>1172</v>
      </c>
      <c r="J1659" t="s">
        <v>309</v>
      </c>
      <c r="K1659" t="s">
        <v>310</v>
      </c>
      <c r="L1659" t="s">
        <v>91</v>
      </c>
      <c r="M1659" t="s">
        <v>1173</v>
      </c>
      <c r="S1659" t="s">
        <v>270</v>
      </c>
      <c r="T1659" t="s">
        <v>270</v>
      </c>
      <c r="U1659">
        <v>5</v>
      </c>
      <c r="V1659">
        <v>4</v>
      </c>
      <c r="W1659">
        <v>5</v>
      </c>
      <c r="X1659">
        <v>5</v>
      </c>
      <c r="Y1659">
        <v>5</v>
      </c>
      <c r="Z1659">
        <v>5</v>
      </c>
      <c r="AA1659">
        <v>5</v>
      </c>
      <c r="AB1659">
        <v>5</v>
      </c>
      <c r="AC1659">
        <v>2</v>
      </c>
      <c r="AD1659">
        <v>3</v>
      </c>
      <c r="AF1659">
        <v>2</v>
      </c>
      <c r="AG1659">
        <v>3</v>
      </c>
      <c r="AH1659">
        <v>1</v>
      </c>
      <c r="AI1659">
        <v>5</v>
      </c>
      <c r="AJ1659">
        <v>2</v>
      </c>
      <c r="AK1659" t="s">
        <v>270</v>
      </c>
      <c r="AL1659">
        <v>3</v>
      </c>
      <c r="AM1659">
        <v>5</v>
      </c>
      <c r="AN1659" t="s">
        <v>438</v>
      </c>
      <c r="AV1659" s="109" t="s">
        <v>270</v>
      </c>
      <c r="AW1659" t="s">
        <v>26</v>
      </c>
      <c r="AY1659">
        <v>5</v>
      </c>
      <c r="AZ1659" s="109">
        <v>5</v>
      </c>
      <c r="BA1659" s="191" t="s">
        <v>303</v>
      </c>
      <c r="BB1659" t="s">
        <v>304</v>
      </c>
      <c r="BC1659" t="s">
        <v>1174</v>
      </c>
      <c r="BD1659">
        <f t="shared" si="122"/>
        <v>1</v>
      </c>
      <c r="BE1659">
        <f t="shared" si="123"/>
        <v>0</v>
      </c>
      <c r="BF1659">
        <f t="shared" si="123"/>
        <v>1</v>
      </c>
      <c r="BG1659">
        <f t="shared" si="123"/>
        <v>0</v>
      </c>
      <c r="BH1659">
        <f t="shared" si="123"/>
        <v>1</v>
      </c>
      <c r="BI1659">
        <f t="shared" si="123"/>
        <v>0</v>
      </c>
      <c r="BJ1659">
        <f t="shared" si="124"/>
        <v>1</v>
      </c>
      <c r="BK1659">
        <f t="shared" si="121"/>
        <v>1</v>
      </c>
      <c r="BL1659">
        <f t="shared" si="121"/>
        <v>0</v>
      </c>
      <c r="BM1659">
        <f t="shared" si="121"/>
        <v>1</v>
      </c>
      <c r="BN1659">
        <f t="shared" si="121"/>
        <v>0</v>
      </c>
      <c r="BO1659">
        <f t="shared" si="121"/>
        <v>0</v>
      </c>
      <c r="BP1659">
        <f t="shared" si="121"/>
        <v>0</v>
      </c>
    </row>
    <row r="1660" spans="3:68" x14ac:dyDescent="0.2">
      <c r="C1660" s="150" t="str">
        <f>IFERROR(VLOOKUP(TABLA!F1660,BLIOTECAS!$C$1:$E$26,3,FALSE),"")</f>
        <v>Ciencias Experimentales</v>
      </c>
      <c r="D1660" s="209">
        <v>43970.541666666664</v>
      </c>
      <c r="E1660" s="209" t="s">
        <v>396</v>
      </c>
      <c r="F1660" t="s">
        <v>223</v>
      </c>
      <c r="G1660" t="s">
        <v>301</v>
      </c>
      <c r="H1660" t="s">
        <v>320</v>
      </c>
      <c r="I1660" t="s">
        <v>327</v>
      </c>
      <c r="J1660" t="s">
        <v>309</v>
      </c>
      <c r="K1660" t="s">
        <v>223</v>
      </c>
      <c r="L1660" t="s">
        <v>104</v>
      </c>
      <c r="S1660" t="s">
        <v>270</v>
      </c>
      <c r="T1660" t="s">
        <v>270</v>
      </c>
      <c r="U1660">
        <v>5</v>
      </c>
      <c r="V1660">
        <v>1</v>
      </c>
      <c r="W1660">
        <v>1</v>
      </c>
      <c r="X1660">
        <v>2</v>
      </c>
      <c r="Y1660">
        <v>3</v>
      </c>
      <c r="Z1660">
        <v>1</v>
      </c>
      <c r="AA1660">
        <v>4</v>
      </c>
      <c r="AB1660">
        <v>1</v>
      </c>
      <c r="AC1660">
        <v>1</v>
      </c>
      <c r="AD1660">
        <v>4</v>
      </c>
      <c r="AF1660">
        <v>1</v>
      </c>
      <c r="AG1660">
        <v>3</v>
      </c>
      <c r="AH1660">
        <v>3</v>
      </c>
      <c r="AI1660">
        <v>4</v>
      </c>
      <c r="AJ1660">
        <v>5</v>
      </c>
      <c r="AK1660" t="s">
        <v>270</v>
      </c>
      <c r="AL1660">
        <v>2</v>
      </c>
      <c r="AM1660">
        <v>1</v>
      </c>
      <c r="AN1660" t="s">
        <v>345</v>
      </c>
      <c r="AV1660" s="109" t="s">
        <v>26</v>
      </c>
      <c r="AW1660" t="s">
        <v>26</v>
      </c>
      <c r="AY1660">
        <v>2</v>
      </c>
      <c r="AZ1660" s="109">
        <v>1</v>
      </c>
      <c r="BA1660" s="191" t="s">
        <v>330</v>
      </c>
      <c r="BB1660" t="s">
        <v>333</v>
      </c>
      <c r="BC1660" t="s">
        <v>1175</v>
      </c>
      <c r="BD1660">
        <f t="shared" si="122"/>
        <v>1</v>
      </c>
      <c r="BE1660">
        <f t="shared" si="123"/>
        <v>0</v>
      </c>
      <c r="BF1660">
        <f t="shared" si="123"/>
        <v>1</v>
      </c>
      <c r="BG1660">
        <f t="shared" si="123"/>
        <v>0</v>
      </c>
      <c r="BH1660">
        <f t="shared" si="123"/>
        <v>0</v>
      </c>
      <c r="BI1660">
        <f t="shared" si="123"/>
        <v>0</v>
      </c>
      <c r="BJ1660">
        <f t="shared" si="124"/>
        <v>0</v>
      </c>
      <c r="BK1660">
        <f t="shared" si="121"/>
        <v>0</v>
      </c>
      <c r="BL1660">
        <f t="shared" si="121"/>
        <v>0</v>
      </c>
      <c r="BM1660">
        <f t="shared" si="121"/>
        <v>1</v>
      </c>
      <c r="BN1660">
        <f t="shared" si="121"/>
        <v>0</v>
      </c>
      <c r="BO1660">
        <f t="shared" si="121"/>
        <v>0</v>
      </c>
      <c r="BP1660">
        <f t="shared" si="121"/>
        <v>0</v>
      </c>
    </row>
    <row r="1661" spans="3:68" x14ac:dyDescent="0.2">
      <c r="C1661" s="150" t="str">
        <f>IFERROR(VLOOKUP(TABLA!F1661,BLIOTECAS!$C$1:$E$26,3,FALSE),"")</f>
        <v>Ciencias Experimentales</v>
      </c>
      <c r="D1661" s="209">
        <v>43970.541666666664</v>
      </c>
      <c r="E1661" s="209" t="s">
        <v>396</v>
      </c>
      <c r="F1661" t="s">
        <v>98</v>
      </c>
      <c r="G1661" t="s">
        <v>397</v>
      </c>
      <c r="H1661" t="s">
        <v>397</v>
      </c>
      <c r="I1661" t="s">
        <v>306</v>
      </c>
      <c r="J1661" t="s">
        <v>98</v>
      </c>
      <c r="K1661" t="s">
        <v>94</v>
      </c>
      <c r="L1661" t="s">
        <v>96</v>
      </c>
      <c r="S1661" t="s">
        <v>26</v>
      </c>
      <c r="T1661" t="s">
        <v>26</v>
      </c>
      <c r="U1661">
        <v>3</v>
      </c>
      <c r="V1661">
        <v>2</v>
      </c>
      <c r="W1661">
        <v>3</v>
      </c>
      <c r="X1661">
        <v>4</v>
      </c>
      <c r="Y1661">
        <v>3</v>
      </c>
      <c r="Z1661">
        <v>4</v>
      </c>
      <c r="AA1661">
        <v>5</v>
      </c>
      <c r="AB1661">
        <v>2</v>
      </c>
      <c r="AC1661">
        <v>3</v>
      </c>
      <c r="AD1661">
        <v>3</v>
      </c>
      <c r="AF1661">
        <v>2</v>
      </c>
      <c r="AG1661">
        <v>2</v>
      </c>
      <c r="AH1661">
        <v>4</v>
      </c>
      <c r="AI1661">
        <v>3</v>
      </c>
      <c r="AJ1661">
        <v>3</v>
      </c>
      <c r="AK1661" t="s">
        <v>26</v>
      </c>
      <c r="AL1661">
        <v>3</v>
      </c>
      <c r="AM1661">
        <v>3</v>
      </c>
      <c r="AN1661" t="s">
        <v>409</v>
      </c>
      <c r="AV1661" s="109" t="s">
        <v>26</v>
      </c>
      <c r="AW1661" t="s">
        <v>26</v>
      </c>
      <c r="AY1661">
        <v>2</v>
      </c>
      <c r="AZ1661" s="109">
        <v>3</v>
      </c>
      <c r="BA1661" s="191" t="s">
        <v>311</v>
      </c>
      <c r="BB1661" t="s">
        <v>317</v>
      </c>
      <c r="BD1661">
        <f t="shared" si="122"/>
        <v>1</v>
      </c>
      <c r="BE1661">
        <f t="shared" si="123"/>
        <v>0</v>
      </c>
      <c r="BF1661">
        <f t="shared" si="123"/>
        <v>0</v>
      </c>
      <c r="BG1661">
        <f t="shared" si="123"/>
        <v>0</v>
      </c>
      <c r="BH1661">
        <f t="shared" si="123"/>
        <v>0</v>
      </c>
      <c r="BI1661">
        <f t="shared" si="123"/>
        <v>0</v>
      </c>
      <c r="BJ1661">
        <f t="shared" si="124"/>
        <v>0</v>
      </c>
      <c r="BK1661">
        <f t="shared" si="121"/>
        <v>1</v>
      </c>
      <c r="BL1661">
        <f t="shared" si="121"/>
        <v>1</v>
      </c>
      <c r="BM1661">
        <f t="shared" si="121"/>
        <v>0</v>
      </c>
      <c r="BN1661">
        <f t="shared" si="121"/>
        <v>0</v>
      </c>
      <c r="BO1661">
        <f t="shared" si="121"/>
        <v>0</v>
      </c>
      <c r="BP1661">
        <f t="shared" si="121"/>
        <v>0</v>
      </c>
    </row>
    <row r="1662" spans="3:68" x14ac:dyDescent="0.2">
      <c r="C1662" s="150" t="str">
        <f>IFERROR(VLOOKUP(TABLA!F1662,BLIOTECAS!$C$1:$E$26,3,FALSE),"")</f>
        <v>Ciencias Experimentales</v>
      </c>
      <c r="D1662" s="209">
        <v>43970.541666666664</v>
      </c>
      <c r="E1662" s="209" t="s">
        <v>396</v>
      </c>
      <c r="F1662" t="s">
        <v>94</v>
      </c>
      <c r="G1662" t="s">
        <v>305</v>
      </c>
      <c r="H1662" t="s">
        <v>320</v>
      </c>
      <c r="I1662" t="s">
        <v>336</v>
      </c>
      <c r="J1662" t="s">
        <v>94</v>
      </c>
      <c r="S1662" t="s">
        <v>270</v>
      </c>
      <c r="T1662" t="s">
        <v>270</v>
      </c>
      <c r="U1662">
        <v>5</v>
      </c>
      <c r="V1662">
        <v>1</v>
      </c>
      <c r="W1662">
        <v>1</v>
      </c>
      <c r="X1662">
        <v>1</v>
      </c>
      <c r="Y1662">
        <v>5</v>
      </c>
      <c r="Z1662">
        <v>3</v>
      </c>
      <c r="AA1662">
        <v>4</v>
      </c>
      <c r="AB1662">
        <v>1</v>
      </c>
      <c r="AC1662">
        <v>3</v>
      </c>
      <c r="AD1662">
        <v>5</v>
      </c>
      <c r="AF1662">
        <v>4</v>
      </c>
      <c r="AG1662">
        <v>5</v>
      </c>
      <c r="AH1662">
        <v>2</v>
      </c>
      <c r="AI1662">
        <v>5</v>
      </c>
      <c r="AJ1662">
        <v>5</v>
      </c>
      <c r="AK1662" t="s">
        <v>26</v>
      </c>
      <c r="AL1662">
        <v>3</v>
      </c>
      <c r="AM1662">
        <v>2</v>
      </c>
      <c r="AN1662" t="s">
        <v>1176</v>
      </c>
      <c r="AV1662" s="109" t="s">
        <v>26</v>
      </c>
      <c r="AW1662" t="s">
        <v>26</v>
      </c>
      <c r="AY1662">
        <v>4</v>
      </c>
      <c r="AZ1662" s="109">
        <v>5</v>
      </c>
      <c r="BA1662" s="191" t="s">
        <v>303</v>
      </c>
      <c r="BB1662" t="s">
        <v>308</v>
      </c>
      <c r="BD1662">
        <f t="shared" si="122"/>
        <v>0</v>
      </c>
      <c r="BE1662">
        <f t="shared" si="123"/>
        <v>1</v>
      </c>
      <c r="BF1662">
        <f t="shared" si="123"/>
        <v>1</v>
      </c>
      <c r="BG1662">
        <f t="shared" si="123"/>
        <v>0</v>
      </c>
      <c r="BH1662">
        <f t="shared" si="123"/>
        <v>0</v>
      </c>
      <c r="BI1662">
        <f t="shared" si="123"/>
        <v>0</v>
      </c>
      <c r="BJ1662">
        <f t="shared" si="124"/>
        <v>1</v>
      </c>
      <c r="BK1662">
        <f t="shared" si="121"/>
        <v>0</v>
      </c>
      <c r="BL1662">
        <f t="shared" si="121"/>
        <v>1</v>
      </c>
      <c r="BM1662">
        <f t="shared" si="121"/>
        <v>0</v>
      </c>
      <c r="BN1662">
        <f t="shared" si="121"/>
        <v>0</v>
      </c>
      <c r="BO1662">
        <f t="shared" si="121"/>
        <v>0</v>
      </c>
      <c r="BP1662">
        <f t="shared" si="121"/>
        <v>0</v>
      </c>
    </row>
    <row r="1663" spans="3:68" x14ac:dyDescent="0.2">
      <c r="C1663" s="150" t="str">
        <f>IFERROR(VLOOKUP(TABLA!F1663,BLIOTECAS!$C$1:$E$26,3,FALSE),"")</f>
        <v>Humanidades</v>
      </c>
      <c r="D1663" s="209">
        <v>43970.541666666664</v>
      </c>
      <c r="E1663" s="209" t="s">
        <v>396</v>
      </c>
      <c r="F1663" t="s">
        <v>104</v>
      </c>
      <c r="G1663" t="s">
        <v>305</v>
      </c>
      <c r="H1663" t="s">
        <v>305</v>
      </c>
      <c r="I1663" t="s">
        <v>336</v>
      </c>
      <c r="J1663" t="s">
        <v>104</v>
      </c>
      <c r="K1663" t="s">
        <v>309</v>
      </c>
      <c r="L1663" t="s">
        <v>310</v>
      </c>
      <c r="M1663" t="s">
        <v>1177</v>
      </c>
      <c r="S1663" t="s">
        <v>270</v>
      </c>
      <c r="T1663" t="s">
        <v>270</v>
      </c>
      <c r="U1663">
        <v>4</v>
      </c>
      <c r="V1663">
        <v>3</v>
      </c>
      <c r="W1663">
        <v>3</v>
      </c>
      <c r="X1663">
        <v>1</v>
      </c>
      <c r="Y1663">
        <v>5</v>
      </c>
      <c r="Z1663">
        <v>3</v>
      </c>
      <c r="AA1663">
        <v>5</v>
      </c>
      <c r="AB1663">
        <v>2</v>
      </c>
      <c r="AC1663">
        <v>4</v>
      </c>
      <c r="AD1663">
        <v>5</v>
      </c>
      <c r="AF1663">
        <v>5</v>
      </c>
      <c r="AG1663">
        <v>4</v>
      </c>
      <c r="AH1663">
        <v>4</v>
      </c>
      <c r="AI1663">
        <v>3</v>
      </c>
      <c r="AJ1663">
        <v>4</v>
      </c>
      <c r="AK1663" t="s">
        <v>270</v>
      </c>
      <c r="AL1663">
        <v>4</v>
      </c>
      <c r="AM1663">
        <v>4</v>
      </c>
      <c r="AN1663" t="s">
        <v>400</v>
      </c>
      <c r="AV1663" s="109" t="s">
        <v>26</v>
      </c>
      <c r="AW1663" t="s">
        <v>26</v>
      </c>
      <c r="AY1663">
        <v>5</v>
      </c>
      <c r="AZ1663" s="109">
        <v>5</v>
      </c>
      <c r="BA1663" s="191" t="s">
        <v>311</v>
      </c>
      <c r="BB1663" t="s">
        <v>317</v>
      </c>
      <c r="BD1663">
        <f t="shared" si="122"/>
        <v>0</v>
      </c>
      <c r="BE1663">
        <f t="shared" si="123"/>
        <v>1</v>
      </c>
      <c r="BF1663">
        <f t="shared" si="123"/>
        <v>1</v>
      </c>
      <c r="BG1663">
        <f t="shared" si="123"/>
        <v>0</v>
      </c>
      <c r="BH1663">
        <f t="shared" si="123"/>
        <v>0</v>
      </c>
      <c r="BI1663">
        <f t="shared" si="123"/>
        <v>0</v>
      </c>
      <c r="BJ1663">
        <f t="shared" si="124"/>
        <v>0</v>
      </c>
      <c r="BK1663">
        <f t="shared" si="121"/>
        <v>0</v>
      </c>
      <c r="BL1663">
        <f t="shared" si="121"/>
        <v>1</v>
      </c>
      <c r="BM1663">
        <f t="shared" si="121"/>
        <v>1</v>
      </c>
      <c r="BN1663">
        <f t="shared" si="121"/>
        <v>0</v>
      </c>
      <c r="BO1663">
        <f t="shared" si="121"/>
        <v>0</v>
      </c>
      <c r="BP1663">
        <f t="shared" si="121"/>
        <v>0</v>
      </c>
    </row>
    <row r="1664" spans="3:68" x14ac:dyDescent="0.2">
      <c r="C1664" s="150" t="str">
        <f>IFERROR(VLOOKUP(TABLA!F1664,BLIOTECAS!$C$1:$E$26,3,FALSE),"")</f>
        <v>Humanidades</v>
      </c>
      <c r="D1664" s="209">
        <v>43970.541666666664</v>
      </c>
      <c r="E1664" s="209" t="s">
        <v>396</v>
      </c>
      <c r="F1664" t="s">
        <v>102</v>
      </c>
      <c r="G1664" t="s">
        <v>301</v>
      </c>
      <c r="H1664" t="s">
        <v>301</v>
      </c>
      <c r="I1664" t="s">
        <v>327</v>
      </c>
      <c r="J1664" t="s">
        <v>309</v>
      </c>
      <c r="K1664" t="s">
        <v>310</v>
      </c>
      <c r="L1664" t="s">
        <v>104</v>
      </c>
      <c r="M1664" t="s">
        <v>1178</v>
      </c>
      <c r="S1664" t="s">
        <v>270</v>
      </c>
      <c r="T1664" t="s">
        <v>270</v>
      </c>
      <c r="U1664">
        <v>4</v>
      </c>
      <c r="V1664">
        <v>3</v>
      </c>
      <c r="W1664">
        <v>3</v>
      </c>
      <c r="X1664">
        <v>2</v>
      </c>
      <c r="Y1664">
        <v>5</v>
      </c>
      <c r="Z1664">
        <v>3</v>
      </c>
      <c r="AA1664">
        <v>5</v>
      </c>
      <c r="AB1664">
        <v>4</v>
      </c>
      <c r="AC1664">
        <v>2</v>
      </c>
      <c r="AD1664">
        <v>4</v>
      </c>
      <c r="AF1664">
        <v>3</v>
      </c>
      <c r="AG1664">
        <v>4</v>
      </c>
      <c r="AH1664">
        <v>4</v>
      </c>
      <c r="AI1664">
        <v>2</v>
      </c>
      <c r="AJ1664">
        <v>2</v>
      </c>
      <c r="AK1664" t="s">
        <v>26</v>
      </c>
      <c r="AL1664">
        <v>3</v>
      </c>
      <c r="AM1664">
        <v>3</v>
      </c>
      <c r="AN1664" t="s">
        <v>408</v>
      </c>
      <c r="AV1664" s="109" t="s">
        <v>270</v>
      </c>
      <c r="AW1664" t="s">
        <v>270</v>
      </c>
      <c r="AX1664" t="s">
        <v>313</v>
      </c>
      <c r="AY1664">
        <v>5</v>
      </c>
      <c r="AZ1664" s="109">
        <v>5</v>
      </c>
      <c r="BA1664" s="191" t="s">
        <v>311</v>
      </c>
      <c r="BB1664" t="s">
        <v>308</v>
      </c>
      <c r="BD1664">
        <f t="shared" si="122"/>
        <v>1</v>
      </c>
      <c r="BE1664">
        <f t="shared" si="123"/>
        <v>0</v>
      </c>
      <c r="BF1664">
        <f t="shared" si="123"/>
        <v>1</v>
      </c>
      <c r="BG1664">
        <f t="shared" si="123"/>
        <v>0</v>
      </c>
      <c r="BH1664">
        <f t="shared" si="123"/>
        <v>0</v>
      </c>
      <c r="BI1664">
        <f t="shared" si="123"/>
        <v>0</v>
      </c>
      <c r="BJ1664">
        <f t="shared" si="124"/>
        <v>1</v>
      </c>
      <c r="BK1664">
        <f t="shared" si="121"/>
        <v>0</v>
      </c>
      <c r="BL1664">
        <f t="shared" si="121"/>
        <v>1</v>
      </c>
      <c r="BM1664">
        <f t="shared" si="121"/>
        <v>1</v>
      </c>
      <c r="BN1664">
        <f t="shared" si="121"/>
        <v>0</v>
      </c>
      <c r="BO1664">
        <f t="shared" si="121"/>
        <v>0</v>
      </c>
      <c r="BP1664">
        <f t="shared" si="121"/>
        <v>0</v>
      </c>
    </row>
    <row r="1665" spans="3:68" x14ac:dyDescent="0.2">
      <c r="C1665" s="150" t="str">
        <f>IFERROR(VLOOKUP(TABLA!F1665,BLIOTECAS!$C$1:$E$26,3,FALSE),"")</f>
        <v>Ciencias Experimentales</v>
      </c>
      <c r="D1665" s="209">
        <v>43970.541666666664</v>
      </c>
      <c r="E1665" s="209" t="s">
        <v>396</v>
      </c>
      <c r="F1665" t="s">
        <v>90</v>
      </c>
      <c r="G1665" t="s">
        <v>305</v>
      </c>
      <c r="H1665" t="s">
        <v>320</v>
      </c>
      <c r="I1665" t="s">
        <v>306</v>
      </c>
      <c r="J1665" t="s">
        <v>90</v>
      </c>
      <c r="S1665" t="s">
        <v>26</v>
      </c>
      <c r="T1665" t="s">
        <v>270</v>
      </c>
      <c r="U1665">
        <v>3</v>
      </c>
      <c r="V1665">
        <v>1</v>
      </c>
      <c r="W1665">
        <v>1</v>
      </c>
      <c r="X1665">
        <v>4</v>
      </c>
      <c r="Y1665">
        <v>5</v>
      </c>
      <c r="Z1665">
        <v>5</v>
      </c>
      <c r="AA1665">
        <v>5</v>
      </c>
      <c r="AB1665">
        <v>3</v>
      </c>
      <c r="AC1665">
        <v>3</v>
      </c>
      <c r="AD1665">
        <v>3</v>
      </c>
      <c r="AF1665">
        <v>3</v>
      </c>
      <c r="AG1665">
        <v>3</v>
      </c>
      <c r="AH1665">
        <v>3</v>
      </c>
      <c r="AI1665">
        <v>3</v>
      </c>
      <c r="AJ1665">
        <v>3</v>
      </c>
      <c r="AK1665" t="s">
        <v>26</v>
      </c>
      <c r="AL1665">
        <v>3</v>
      </c>
      <c r="AM1665">
        <v>3</v>
      </c>
      <c r="AN1665" t="s">
        <v>515</v>
      </c>
      <c r="AV1665" s="109" t="s">
        <v>270</v>
      </c>
      <c r="AW1665" t="s">
        <v>26</v>
      </c>
      <c r="AY1665">
        <v>3</v>
      </c>
      <c r="AZ1665" s="109">
        <v>3</v>
      </c>
      <c r="BA1665" s="191" t="s">
        <v>319</v>
      </c>
      <c r="BB1665" t="s">
        <v>317</v>
      </c>
      <c r="BC1665" t="s">
        <v>1179</v>
      </c>
      <c r="BD1665">
        <f t="shared" si="122"/>
        <v>1</v>
      </c>
      <c r="BE1665">
        <f t="shared" si="123"/>
        <v>0</v>
      </c>
      <c r="BF1665">
        <f t="shared" si="123"/>
        <v>0</v>
      </c>
      <c r="BG1665">
        <f t="shared" si="123"/>
        <v>0</v>
      </c>
      <c r="BH1665">
        <f t="shared" si="123"/>
        <v>0</v>
      </c>
      <c r="BI1665">
        <f t="shared" si="123"/>
        <v>0</v>
      </c>
      <c r="BJ1665">
        <f t="shared" si="124"/>
        <v>1</v>
      </c>
      <c r="BK1665">
        <f t="shared" si="121"/>
        <v>1</v>
      </c>
      <c r="BL1665">
        <f t="shared" si="121"/>
        <v>0</v>
      </c>
      <c r="BM1665">
        <f t="shared" si="121"/>
        <v>0</v>
      </c>
      <c r="BN1665">
        <f t="shared" si="121"/>
        <v>0</v>
      </c>
      <c r="BO1665">
        <f t="shared" si="121"/>
        <v>0</v>
      </c>
      <c r="BP1665">
        <f t="shared" si="121"/>
        <v>0</v>
      </c>
    </row>
    <row r="1666" spans="3:68" x14ac:dyDescent="0.2">
      <c r="C1666" s="150" t="str">
        <f>IFERROR(VLOOKUP(TABLA!F1666,BLIOTECAS!$C$1:$E$26,3,FALSE),"")</f>
        <v>Ciencias de la Salud</v>
      </c>
      <c r="D1666" s="209">
        <v>43970.541666666664</v>
      </c>
      <c r="E1666" s="209" t="s">
        <v>401</v>
      </c>
      <c r="F1666" t="s">
        <v>101</v>
      </c>
      <c r="G1666" t="s">
        <v>320</v>
      </c>
      <c r="H1666" t="s">
        <v>300</v>
      </c>
      <c r="I1666" t="s">
        <v>306</v>
      </c>
      <c r="S1666" t="s">
        <v>26</v>
      </c>
      <c r="T1666" t="s">
        <v>26</v>
      </c>
      <c r="U1666">
        <v>1</v>
      </c>
      <c r="V1666">
        <v>3</v>
      </c>
      <c r="W1666">
        <v>3</v>
      </c>
      <c r="X1666">
        <v>2</v>
      </c>
      <c r="Y1666">
        <v>1</v>
      </c>
      <c r="Z1666">
        <v>4</v>
      </c>
      <c r="AA1666">
        <v>1</v>
      </c>
      <c r="AB1666">
        <v>3</v>
      </c>
      <c r="AC1666">
        <v>1</v>
      </c>
      <c r="AD1666">
        <v>4</v>
      </c>
      <c r="AF1666">
        <v>4</v>
      </c>
      <c r="AG1666">
        <v>3</v>
      </c>
      <c r="AH1666">
        <v>3</v>
      </c>
      <c r="AI1666">
        <v>3</v>
      </c>
      <c r="AJ1666">
        <v>3</v>
      </c>
      <c r="AK1666" t="s">
        <v>26</v>
      </c>
      <c r="AL1666">
        <v>4</v>
      </c>
      <c r="AM1666">
        <v>1</v>
      </c>
      <c r="AN1666" t="s">
        <v>421</v>
      </c>
      <c r="AV1666" s="109" t="s">
        <v>26</v>
      </c>
      <c r="AW1666" t="s">
        <v>26</v>
      </c>
      <c r="AY1666">
        <v>3</v>
      </c>
      <c r="AZ1666" s="109">
        <v>3</v>
      </c>
      <c r="BA1666" s="191" t="s">
        <v>319</v>
      </c>
      <c r="BB1666" t="s">
        <v>317</v>
      </c>
      <c r="BD1666">
        <f t="shared" si="122"/>
        <v>1</v>
      </c>
      <c r="BE1666">
        <f t="shared" si="123"/>
        <v>0</v>
      </c>
      <c r="BF1666">
        <f t="shared" si="123"/>
        <v>0</v>
      </c>
      <c r="BG1666">
        <f t="shared" si="123"/>
        <v>0</v>
      </c>
      <c r="BH1666">
        <f t="shared" si="123"/>
        <v>0</v>
      </c>
      <c r="BI1666">
        <f t="shared" si="123"/>
        <v>0</v>
      </c>
      <c r="BJ1666">
        <f t="shared" si="124"/>
        <v>0</v>
      </c>
      <c r="BK1666">
        <f t="shared" si="121"/>
        <v>1</v>
      </c>
      <c r="BL1666">
        <f t="shared" si="121"/>
        <v>0</v>
      </c>
      <c r="BM1666">
        <f t="shared" si="121"/>
        <v>1</v>
      </c>
      <c r="BN1666">
        <f t="shared" si="121"/>
        <v>1</v>
      </c>
      <c r="BO1666">
        <f t="shared" si="121"/>
        <v>0</v>
      </c>
      <c r="BP1666">
        <f t="shared" si="121"/>
        <v>0</v>
      </c>
    </row>
    <row r="1667" spans="3:68" x14ac:dyDescent="0.2">
      <c r="C1667" s="150" t="str">
        <f>IFERROR(VLOOKUP(TABLA!F1667,BLIOTECAS!$C$1:$E$26,3,FALSE),"")</f>
        <v>Ciencias Sociales</v>
      </c>
      <c r="D1667" s="209">
        <v>43970.541666666664</v>
      </c>
      <c r="E1667" s="209" t="s">
        <v>396</v>
      </c>
      <c r="F1667" t="s">
        <v>93</v>
      </c>
      <c r="G1667" t="s">
        <v>300</v>
      </c>
      <c r="H1667" t="s">
        <v>397</v>
      </c>
      <c r="I1667" t="s">
        <v>318</v>
      </c>
      <c r="J1667" t="s">
        <v>93</v>
      </c>
      <c r="S1667" t="s">
        <v>270</v>
      </c>
      <c r="T1667" t="s">
        <v>270</v>
      </c>
      <c r="U1667">
        <v>3</v>
      </c>
      <c r="V1667">
        <v>3</v>
      </c>
      <c r="W1667">
        <v>4</v>
      </c>
      <c r="X1667">
        <v>3</v>
      </c>
      <c r="Y1667">
        <v>3</v>
      </c>
      <c r="Z1667">
        <v>3</v>
      </c>
      <c r="AA1667">
        <v>4</v>
      </c>
      <c r="AB1667">
        <v>3</v>
      </c>
      <c r="AC1667">
        <v>3</v>
      </c>
      <c r="AD1667">
        <v>3</v>
      </c>
      <c r="AF1667">
        <v>3</v>
      </c>
      <c r="AG1667">
        <v>4</v>
      </c>
      <c r="AH1667">
        <v>3</v>
      </c>
      <c r="AI1667">
        <v>3</v>
      </c>
      <c r="AJ1667">
        <v>4</v>
      </c>
      <c r="AK1667" t="s">
        <v>26</v>
      </c>
      <c r="AL1667">
        <v>3</v>
      </c>
      <c r="AM1667">
        <v>3</v>
      </c>
      <c r="AN1667" t="s">
        <v>428</v>
      </c>
      <c r="AV1667" s="109" t="s">
        <v>26</v>
      </c>
      <c r="AW1667" t="s">
        <v>26</v>
      </c>
      <c r="AY1667">
        <v>3</v>
      </c>
      <c r="AZ1667" s="109">
        <v>3</v>
      </c>
      <c r="BA1667" s="191" t="s">
        <v>319</v>
      </c>
      <c r="BB1667" t="s">
        <v>317</v>
      </c>
      <c r="BD1667">
        <f t="shared" si="122"/>
        <v>0</v>
      </c>
      <c r="BE1667">
        <f t="shared" si="123"/>
        <v>0</v>
      </c>
      <c r="BF1667">
        <f t="shared" si="123"/>
        <v>1</v>
      </c>
      <c r="BG1667">
        <f t="shared" si="123"/>
        <v>0</v>
      </c>
      <c r="BH1667">
        <f t="shared" si="123"/>
        <v>0</v>
      </c>
      <c r="BI1667">
        <f t="shared" si="123"/>
        <v>0</v>
      </c>
      <c r="BJ1667">
        <f t="shared" si="124"/>
        <v>0</v>
      </c>
      <c r="BK1667">
        <f t="shared" si="121"/>
        <v>1</v>
      </c>
      <c r="BL1667">
        <f t="shared" si="121"/>
        <v>1</v>
      </c>
      <c r="BM1667">
        <f t="shared" si="121"/>
        <v>1</v>
      </c>
      <c r="BN1667">
        <f t="shared" si="121"/>
        <v>0</v>
      </c>
      <c r="BO1667">
        <f t="shared" si="121"/>
        <v>0</v>
      </c>
      <c r="BP1667">
        <f t="shared" si="121"/>
        <v>0</v>
      </c>
    </row>
    <row r="1668" spans="3:68" x14ac:dyDescent="0.2">
      <c r="C1668" s="150" t="str">
        <f>IFERROR(VLOOKUP(TABLA!F1668,BLIOTECAS!$C$1:$E$26,3,FALSE),"")</f>
        <v>Humanidades</v>
      </c>
      <c r="D1668" s="209">
        <v>43970.541666666664</v>
      </c>
      <c r="E1668" s="209" t="s">
        <v>407</v>
      </c>
      <c r="F1668" t="s">
        <v>100</v>
      </c>
      <c r="G1668" t="s">
        <v>300</v>
      </c>
      <c r="H1668" t="s">
        <v>300</v>
      </c>
      <c r="I1668" t="s">
        <v>306</v>
      </c>
      <c r="J1668" t="s">
        <v>108</v>
      </c>
      <c r="K1668" t="s">
        <v>225</v>
      </c>
      <c r="L1668" t="s">
        <v>100</v>
      </c>
      <c r="S1668" t="s">
        <v>26</v>
      </c>
      <c r="T1668" t="s">
        <v>270</v>
      </c>
      <c r="U1668">
        <v>4</v>
      </c>
      <c r="V1668">
        <v>3</v>
      </c>
      <c r="W1668">
        <v>1</v>
      </c>
      <c r="X1668">
        <v>5</v>
      </c>
      <c r="Y1668">
        <v>4</v>
      </c>
      <c r="Z1668">
        <v>5</v>
      </c>
      <c r="AA1668">
        <v>4</v>
      </c>
      <c r="AB1668">
        <v>4</v>
      </c>
      <c r="AC1668">
        <v>3</v>
      </c>
      <c r="AD1668">
        <v>3</v>
      </c>
      <c r="AF1668">
        <v>3</v>
      </c>
      <c r="AG1668">
        <v>5</v>
      </c>
      <c r="AH1668">
        <v>3</v>
      </c>
      <c r="AI1668">
        <v>3</v>
      </c>
      <c r="AJ1668">
        <v>4</v>
      </c>
      <c r="AK1668" t="s">
        <v>26</v>
      </c>
      <c r="AL1668">
        <v>3</v>
      </c>
      <c r="AM1668">
        <v>2</v>
      </c>
      <c r="AN1668" t="s">
        <v>428</v>
      </c>
      <c r="AV1668" s="109" t="s">
        <v>270</v>
      </c>
      <c r="AW1668" t="s">
        <v>26</v>
      </c>
      <c r="AY1668">
        <v>5</v>
      </c>
      <c r="AZ1668" s="109">
        <v>5</v>
      </c>
      <c r="BA1668" s="191" t="s">
        <v>311</v>
      </c>
      <c r="BB1668" t="s">
        <v>308</v>
      </c>
      <c r="BC1668" t="s">
        <v>1180</v>
      </c>
      <c r="BD1668">
        <f t="shared" si="122"/>
        <v>1</v>
      </c>
      <c r="BE1668">
        <f t="shared" si="123"/>
        <v>0</v>
      </c>
      <c r="BF1668">
        <f t="shared" si="123"/>
        <v>0</v>
      </c>
      <c r="BG1668">
        <f t="shared" si="123"/>
        <v>0</v>
      </c>
      <c r="BH1668">
        <f t="shared" si="123"/>
        <v>0</v>
      </c>
      <c r="BI1668">
        <f t="shared" si="123"/>
        <v>0</v>
      </c>
      <c r="BJ1668">
        <f t="shared" si="124"/>
        <v>0</v>
      </c>
      <c r="BK1668">
        <f t="shared" si="121"/>
        <v>1</v>
      </c>
      <c r="BL1668">
        <f t="shared" ref="BK1668:BP1710" si="125">IF(IFERROR(FIND(BL$1,$AN1668,1),0)&lt;&gt;0,1,0)</f>
        <v>1</v>
      </c>
      <c r="BM1668">
        <f t="shared" si="125"/>
        <v>1</v>
      </c>
      <c r="BN1668">
        <f t="shared" si="125"/>
        <v>0</v>
      </c>
      <c r="BO1668">
        <f t="shared" si="125"/>
        <v>0</v>
      </c>
      <c r="BP1668">
        <f t="shared" si="125"/>
        <v>0</v>
      </c>
    </row>
    <row r="1669" spans="3:68" x14ac:dyDescent="0.2">
      <c r="C1669" s="150" t="str">
        <f>IFERROR(VLOOKUP(TABLA!F1669,BLIOTECAS!$C$1:$E$26,3,FALSE),"")</f>
        <v>Ciencias Experimentales</v>
      </c>
      <c r="D1669" s="209">
        <v>43970.541666666664</v>
      </c>
      <c r="E1669" s="209" t="s">
        <v>396</v>
      </c>
      <c r="F1669" t="s">
        <v>94</v>
      </c>
      <c r="G1669" t="s">
        <v>305</v>
      </c>
      <c r="H1669" t="s">
        <v>300</v>
      </c>
      <c r="I1669" t="s">
        <v>306</v>
      </c>
      <c r="J1669" t="s">
        <v>94</v>
      </c>
      <c r="K1669" t="s">
        <v>98</v>
      </c>
      <c r="S1669" t="s">
        <v>270</v>
      </c>
      <c r="T1669" t="s">
        <v>270</v>
      </c>
      <c r="U1669">
        <v>4</v>
      </c>
      <c r="V1669">
        <v>1</v>
      </c>
      <c r="W1669">
        <v>4</v>
      </c>
      <c r="X1669">
        <v>1</v>
      </c>
      <c r="Y1669">
        <v>5</v>
      </c>
      <c r="Z1669">
        <v>3</v>
      </c>
      <c r="AA1669">
        <v>4</v>
      </c>
      <c r="AB1669">
        <v>3</v>
      </c>
      <c r="AC1669">
        <v>5</v>
      </c>
      <c r="AD1669">
        <v>4</v>
      </c>
      <c r="AF1669">
        <v>4</v>
      </c>
      <c r="AG1669">
        <v>4</v>
      </c>
      <c r="AH1669">
        <v>4</v>
      </c>
      <c r="AI1669">
        <v>4</v>
      </c>
      <c r="AJ1669">
        <v>5</v>
      </c>
      <c r="AK1669" t="s">
        <v>270</v>
      </c>
      <c r="AL1669">
        <v>4</v>
      </c>
      <c r="AM1669">
        <v>1</v>
      </c>
      <c r="AN1669" t="s">
        <v>424</v>
      </c>
      <c r="AV1669" s="109" t="s">
        <v>270</v>
      </c>
      <c r="AW1669" t="s">
        <v>26</v>
      </c>
      <c r="AY1669">
        <v>4</v>
      </c>
      <c r="AZ1669" s="109">
        <v>4</v>
      </c>
      <c r="BA1669" s="191" t="s">
        <v>311</v>
      </c>
      <c r="BB1669" t="s">
        <v>308</v>
      </c>
      <c r="BC1669" t="s">
        <v>1181</v>
      </c>
      <c r="BD1669">
        <f t="shared" si="122"/>
        <v>1</v>
      </c>
      <c r="BE1669">
        <f t="shared" si="123"/>
        <v>0</v>
      </c>
      <c r="BF1669">
        <f t="shared" si="123"/>
        <v>0</v>
      </c>
      <c r="BG1669">
        <f t="shared" si="123"/>
        <v>0</v>
      </c>
      <c r="BH1669">
        <f t="shared" si="123"/>
        <v>0</v>
      </c>
      <c r="BI1669">
        <f t="shared" si="123"/>
        <v>0</v>
      </c>
      <c r="BJ1669">
        <f t="shared" si="124"/>
        <v>0</v>
      </c>
      <c r="BK1669">
        <f t="shared" si="125"/>
        <v>0</v>
      </c>
      <c r="BL1669">
        <f t="shared" si="125"/>
        <v>1</v>
      </c>
      <c r="BM1669">
        <f t="shared" si="125"/>
        <v>0</v>
      </c>
      <c r="BN1669">
        <f t="shared" si="125"/>
        <v>0</v>
      </c>
      <c r="BO1669">
        <f t="shared" si="125"/>
        <v>0</v>
      </c>
      <c r="BP1669">
        <f t="shared" si="125"/>
        <v>0</v>
      </c>
    </row>
    <row r="1670" spans="3:68" x14ac:dyDescent="0.2">
      <c r="C1670" s="150" t="str">
        <f>IFERROR(VLOOKUP(TABLA!F1670,BLIOTECAS!$C$1:$E$26,3,FALSE),"")</f>
        <v>Ciencias de la Salud</v>
      </c>
      <c r="D1670" s="209">
        <v>43970.541666666664</v>
      </c>
      <c r="E1670" s="209" t="s">
        <v>396</v>
      </c>
      <c r="F1670" t="s">
        <v>109</v>
      </c>
      <c r="G1670" t="s">
        <v>300</v>
      </c>
      <c r="H1670" t="s">
        <v>300</v>
      </c>
      <c r="I1670" t="s">
        <v>315</v>
      </c>
      <c r="J1670" t="s">
        <v>109</v>
      </c>
      <c r="K1670" t="s">
        <v>309</v>
      </c>
      <c r="S1670" t="s">
        <v>26</v>
      </c>
      <c r="T1670" t="s">
        <v>270</v>
      </c>
      <c r="U1670">
        <v>3</v>
      </c>
      <c r="V1670">
        <v>1</v>
      </c>
      <c r="W1670">
        <v>3</v>
      </c>
      <c r="X1670">
        <v>2</v>
      </c>
      <c r="Y1670">
        <v>5</v>
      </c>
      <c r="Z1670">
        <v>3</v>
      </c>
      <c r="AA1670">
        <v>5</v>
      </c>
      <c r="AB1670">
        <v>2</v>
      </c>
      <c r="AC1670">
        <v>3</v>
      </c>
      <c r="AD1670">
        <v>4</v>
      </c>
      <c r="AF1670">
        <v>4</v>
      </c>
      <c r="AG1670">
        <v>3</v>
      </c>
      <c r="AH1670">
        <v>4</v>
      </c>
      <c r="AI1670">
        <v>3</v>
      </c>
      <c r="AJ1670">
        <v>4</v>
      </c>
      <c r="AK1670" t="s">
        <v>26</v>
      </c>
      <c r="AL1670">
        <v>4</v>
      </c>
      <c r="AN1670" t="s">
        <v>424</v>
      </c>
      <c r="AV1670" s="109" t="s">
        <v>26</v>
      </c>
      <c r="AW1670" t="s">
        <v>26</v>
      </c>
      <c r="AY1670">
        <v>5</v>
      </c>
      <c r="AZ1670" s="109">
        <v>5</v>
      </c>
      <c r="BA1670" s="191" t="s">
        <v>311</v>
      </c>
      <c r="BB1670" t="s">
        <v>308</v>
      </c>
      <c r="BC1670" t="s">
        <v>1182</v>
      </c>
      <c r="BD1670">
        <f t="shared" si="122"/>
        <v>0</v>
      </c>
      <c r="BE1670">
        <f t="shared" si="123"/>
        <v>1</v>
      </c>
      <c r="BF1670">
        <f t="shared" si="123"/>
        <v>0</v>
      </c>
      <c r="BG1670">
        <f t="shared" si="123"/>
        <v>0</v>
      </c>
      <c r="BH1670">
        <f t="shared" si="123"/>
        <v>0</v>
      </c>
      <c r="BI1670">
        <f t="shared" si="123"/>
        <v>0</v>
      </c>
      <c r="BJ1670">
        <f t="shared" si="124"/>
        <v>0</v>
      </c>
      <c r="BK1670">
        <f t="shared" si="125"/>
        <v>0</v>
      </c>
      <c r="BL1670">
        <f t="shared" si="125"/>
        <v>1</v>
      </c>
      <c r="BM1670">
        <f t="shared" si="125"/>
        <v>0</v>
      </c>
      <c r="BN1670">
        <f t="shared" si="125"/>
        <v>0</v>
      </c>
      <c r="BO1670">
        <f t="shared" si="125"/>
        <v>0</v>
      </c>
      <c r="BP1670">
        <f t="shared" si="125"/>
        <v>0</v>
      </c>
    </row>
    <row r="1671" spans="3:68" x14ac:dyDescent="0.2">
      <c r="C1671" s="150" t="str">
        <f>IFERROR(VLOOKUP(TABLA!F1671,BLIOTECAS!$C$1:$E$26,3,FALSE),"")</f>
        <v>Ciencias Sociales</v>
      </c>
      <c r="D1671" s="209">
        <v>43970.541666666664</v>
      </c>
      <c r="E1671" s="209" t="s">
        <v>396</v>
      </c>
      <c r="F1671" t="s">
        <v>225</v>
      </c>
      <c r="G1671" t="s">
        <v>305</v>
      </c>
      <c r="H1671" t="s">
        <v>305</v>
      </c>
      <c r="I1671" t="s">
        <v>327</v>
      </c>
      <c r="J1671" t="s">
        <v>225</v>
      </c>
      <c r="K1671" t="s">
        <v>97</v>
      </c>
      <c r="S1671" t="s">
        <v>270</v>
      </c>
      <c r="T1671" t="s">
        <v>270</v>
      </c>
      <c r="U1671">
        <v>4</v>
      </c>
      <c r="V1671">
        <v>1</v>
      </c>
      <c r="W1671">
        <v>1</v>
      </c>
      <c r="X1671">
        <v>2</v>
      </c>
      <c r="Y1671">
        <v>5</v>
      </c>
      <c r="Z1671">
        <v>5</v>
      </c>
      <c r="AA1671">
        <v>5</v>
      </c>
      <c r="AB1671">
        <v>2</v>
      </c>
      <c r="AC1671">
        <v>5</v>
      </c>
      <c r="AD1671">
        <v>5</v>
      </c>
      <c r="AF1671">
        <v>5</v>
      </c>
      <c r="AG1671">
        <v>5</v>
      </c>
      <c r="AH1671">
        <v>5</v>
      </c>
      <c r="AI1671">
        <v>5</v>
      </c>
      <c r="AJ1671">
        <v>5</v>
      </c>
      <c r="AL1671">
        <v>5</v>
      </c>
      <c r="AM1671">
        <v>5</v>
      </c>
      <c r="AN1671" t="s">
        <v>408</v>
      </c>
      <c r="AV1671" s="109" t="s">
        <v>26</v>
      </c>
      <c r="AW1671" t="s">
        <v>26</v>
      </c>
      <c r="AY1671">
        <v>5</v>
      </c>
      <c r="AZ1671" s="109">
        <v>5</v>
      </c>
      <c r="BA1671" s="191" t="s">
        <v>303</v>
      </c>
      <c r="BB1671" t="s">
        <v>308</v>
      </c>
      <c r="BC1671" t="s">
        <v>1183</v>
      </c>
      <c r="BD1671">
        <f t="shared" si="122"/>
        <v>1</v>
      </c>
      <c r="BE1671">
        <f t="shared" si="123"/>
        <v>0</v>
      </c>
      <c r="BF1671">
        <f t="shared" si="123"/>
        <v>1</v>
      </c>
      <c r="BG1671">
        <f t="shared" si="123"/>
        <v>0</v>
      </c>
      <c r="BH1671">
        <f t="shared" si="123"/>
        <v>0</v>
      </c>
      <c r="BI1671">
        <f t="shared" si="123"/>
        <v>0</v>
      </c>
      <c r="BJ1671">
        <f t="shared" si="124"/>
        <v>1</v>
      </c>
      <c r="BK1671">
        <f t="shared" si="125"/>
        <v>0</v>
      </c>
      <c r="BL1671">
        <f t="shared" si="125"/>
        <v>1</v>
      </c>
      <c r="BM1671">
        <f t="shared" si="125"/>
        <v>1</v>
      </c>
      <c r="BN1671">
        <f t="shared" si="125"/>
        <v>0</v>
      </c>
      <c r="BO1671">
        <f t="shared" si="125"/>
        <v>0</v>
      </c>
      <c r="BP1671">
        <f t="shared" si="125"/>
        <v>0</v>
      </c>
    </row>
    <row r="1672" spans="3:68" x14ac:dyDescent="0.2">
      <c r="C1672" s="150" t="str">
        <f>IFERROR(VLOOKUP(TABLA!F1672,BLIOTECAS!$C$1:$E$26,3,FALSE),"")</f>
        <v>Ciencias de la Salud</v>
      </c>
      <c r="D1672" s="209">
        <v>43970.541666666664</v>
      </c>
      <c r="E1672" s="209" t="s">
        <v>407</v>
      </c>
      <c r="F1672" t="s">
        <v>106</v>
      </c>
      <c r="G1672" t="s">
        <v>305</v>
      </c>
      <c r="H1672" t="s">
        <v>300</v>
      </c>
      <c r="I1672" t="s">
        <v>306</v>
      </c>
      <c r="J1672" t="s">
        <v>309</v>
      </c>
      <c r="K1672" t="s">
        <v>106</v>
      </c>
      <c r="L1672" t="s">
        <v>90</v>
      </c>
      <c r="M1672" t="s">
        <v>1184</v>
      </c>
      <c r="S1672" t="s">
        <v>270</v>
      </c>
      <c r="T1672" t="s">
        <v>270</v>
      </c>
      <c r="U1672">
        <v>2</v>
      </c>
      <c r="V1672">
        <v>2</v>
      </c>
      <c r="W1672">
        <v>2</v>
      </c>
      <c r="X1672">
        <v>1</v>
      </c>
      <c r="Y1672">
        <v>3</v>
      </c>
      <c r="Z1672">
        <v>4</v>
      </c>
      <c r="AA1672">
        <v>1</v>
      </c>
      <c r="AB1672">
        <v>4</v>
      </c>
      <c r="AC1672">
        <v>1</v>
      </c>
      <c r="AD1672">
        <v>4</v>
      </c>
      <c r="AF1672">
        <v>5</v>
      </c>
      <c r="AG1672">
        <v>5</v>
      </c>
      <c r="AH1672">
        <v>4</v>
      </c>
      <c r="AI1672">
        <v>4</v>
      </c>
      <c r="AJ1672">
        <v>5</v>
      </c>
      <c r="AK1672" t="s">
        <v>26</v>
      </c>
      <c r="AL1672">
        <v>4</v>
      </c>
      <c r="AM1672">
        <v>4</v>
      </c>
      <c r="AN1672" t="s">
        <v>405</v>
      </c>
      <c r="AV1672" s="109" t="s">
        <v>26</v>
      </c>
      <c r="AW1672" t="s">
        <v>26</v>
      </c>
      <c r="AY1672">
        <v>4</v>
      </c>
      <c r="AZ1672" s="109">
        <v>5</v>
      </c>
      <c r="BA1672" s="191" t="s">
        <v>311</v>
      </c>
      <c r="BB1672" t="s">
        <v>308</v>
      </c>
      <c r="BD1672">
        <f t="shared" si="122"/>
        <v>1</v>
      </c>
      <c r="BE1672">
        <f t="shared" si="123"/>
        <v>0</v>
      </c>
      <c r="BF1672">
        <f t="shared" si="123"/>
        <v>0</v>
      </c>
      <c r="BG1672">
        <f t="shared" si="123"/>
        <v>0</v>
      </c>
      <c r="BH1672">
        <f t="shared" si="123"/>
        <v>0</v>
      </c>
      <c r="BI1672">
        <f t="shared" si="123"/>
        <v>0</v>
      </c>
      <c r="BJ1672">
        <f t="shared" si="124"/>
        <v>1</v>
      </c>
      <c r="BK1672">
        <f t="shared" si="125"/>
        <v>1</v>
      </c>
      <c r="BL1672">
        <f t="shared" si="125"/>
        <v>1</v>
      </c>
      <c r="BM1672">
        <f t="shared" si="125"/>
        <v>1</v>
      </c>
      <c r="BN1672">
        <f t="shared" si="125"/>
        <v>0</v>
      </c>
      <c r="BO1672">
        <f t="shared" si="125"/>
        <v>0</v>
      </c>
      <c r="BP1672">
        <f t="shared" si="125"/>
        <v>0</v>
      </c>
    </row>
    <row r="1673" spans="3:68" x14ac:dyDescent="0.2">
      <c r="C1673" s="150" t="str">
        <f>IFERROR(VLOOKUP(TABLA!F1673,BLIOTECAS!$C$1:$E$26,3,FALSE),"")</f>
        <v>Ciencias Sociales</v>
      </c>
      <c r="D1673" s="209">
        <v>43970.540972222225</v>
      </c>
      <c r="E1673" s="209" t="s">
        <v>396</v>
      </c>
      <c r="F1673" t="s">
        <v>92</v>
      </c>
      <c r="G1673" t="s">
        <v>305</v>
      </c>
      <c r="H1673" t="s">
        <v>300</v>
      </c>
      <c r="I1673" t="s">
        <v>306</v>
      </c>
      <c r="J1673" t="s">
        <v>92</v>
      </c>
      <c r="K1673" t="s">
        <v>92</v>
      </c>
      <c r="L1673" t="s">
        <v>92</v>
      </c>
      <c r="S1673" t="s">
        <v>270</v>
      </c>
      <c r="T1673" t="s">
        <v>270</v>
      </c>
      <c r="U1673">
        <v>5</v>
      </c>
      <c r="V1673">
        <v>1</v>
      </c>
      <c r="W1673">
        <v>3</v>
      </c>
      <c r="X1673">
        <v>2</v>
      </c>
      <c r="Y1673">
        <v>4</v>
      </c>
      <c r="Z1673">
        <v>1</v>
      </c>
      <c r="AA1673">
        <v>4</v>
      </c>
      <c r="AB1673">
        <v>1</v>
      </c>
      <c r="AC1673">
        <v>3</v>
      </c>
      <c r="AD1673">
        <v>4</v>
      </c>
      <c r="AF1673">
        <v>3</v>
      </c>
      <c r="AG1673">
        <v>4</v>
      </c>
      <c r="AH1673">
        <v>4</v>
      </c>
      <c r="AI1673">
        <v>3</v>
      </c>
      <c r="AJ1673">
        <v>5</v>
      </c>
      <c r="AK1673" t="s">
        <v>26</v>
      </c>
      <c r="AL1673">
        <v>5</v>
      </c>
      <c r="AM1673">
        <v>3</v>
      </c>
      <c r="AN1673" t="s">
        <v>408</v>
      </c>
      <c r="AV1673" s="109" t="s">
        <v>26</v>
      </c>
      <c r="AW1673" t="s">
        <v>26</v>
      </c>
      <c r="AY1673">
        <v>5</v>
      </c>
      <c r="AZ1673" s="109">
        <v>5</v>
      </c>
      <c r="BA1673" s="191" t="s">
        <v>311</v>
      </c>
      <c r="BB1673" t="s">
        <v>308</v>
      </c>
      <c r="BD1673">
        <f t="shared" si="122"/>
        <v>1</v>
      </c>
      <c r="BE1673">
        <f t="shared" si="123"/>
        <v>0</v>
      </c>
      <c r="BF1673">
        <f t="shared" si="123"/>
        <v>0</v>
      </c>
      <c r="BG1673">
        <f t="shared" si="123"/>
        <v>0</v>
      </c>
      <c r="BH1673">
        <f t="shared" si="123"/>
        <v>0</v>
      </c>
      <c r="BI1673">
        <f t="shared" si="123"/>
        <v>0</v>
      </c>
      <c r="BJ1673">
        <f t="shared" si="124"/>
        <v>1</v>
      </c>
      <c r="BK1673">
        <f t="shared" si="125"/>
        <v>0</v>
      </c>
      <c r="BL1673">
        <f t="shared" si="125"/>
        <v>1</v>
      </c>
      <c r="BM1673">
        <f t="shared" si="125"/>
        <v>1</v>
      </c>
      <c r="BN1673">
        <f t="shared" si="125"/>
        <v>0</v>
      </c>
      <c r="BO1673">
        <f t="shared" si="125"/>
        <v>0</v>
      </c>
      <c r="BP1673">
        <f t="shared" si="125"/>
        <v>0</v>
      </c>
    </row>
    <row r="1674" spans="3:68" x14ac:dyDescent="0.2">
      <c r="C1674" s="150" t="str">
        <f>IFERROR(VLOOKUP(TABLA!F1674,BLIOTECAS!$C$1:$E$26,3,FALSE),"")</f>
        <v>Ciencias de la Salud</v>
      </c>
      <c r="D1674" s="209">
        <v>43970.540972222225</v>
      </c>
      <c r="E1674" s="209" t="s">
        <v>396</v>
      </c>
      <c r="F1674" t="s">
        <v>106</v>
      </c>
      <c r="G1674" t="s">
        <v>300</v>
      </c>
      <c r="H1674" t="s">
        <v>300</v>
      </c>
      <c r="I1674" t="s">
        <v>306</v>
      </c>
      <c r="J1674" t="s">
        <v>106</v>
      </c>
      <c r="K1674" t="s">
        <v>101</v>
      </c>
      <c r="L1674" t="s">
        <v>107</v>
      </c>
      <c r="S1674" t="s">
        <v>26</v>
      </c>
      <c r="T1674" t="s">
        <v>270</v>
      </c>
      <c r="U1674">
        <v>5</v>
      </c>
      <c r="V1674">
        <v>2</v>
      </c>
      <c r="W1674">
        <v>3</v>
      </c>
      <c r="X1674">
        <v>3</v>
      </c>
      <c r="Y1674">
        <v>5</v>
      </c>
      <c r="Z1674">
        <v>2</v>
      </c>
      <c r="AA1674">
        <v>4</v>
      </c>
      <c r="AB1674">
        <v>1</v>
      </c>
      <c r="AC1674">
        <v>3</v>
      </c>
      <c r="AD1674">
        <v>5</v>
      </c>
      <c r="AF1674">
        <v>3</v>
      </c>
      <c r="AG1674">
        <v>4</v>
      </c>
      <c r="AH1674">
        <v>4</v>
      </c>
      <c r="AI1674">
        <v>3</v>
      </c>
      <c r="AJ1674">
        <v>4</v>
      </c>
      <c r="AK1674" t="s">
        <v>26</v>
      </c>
      <c r="AL1674">
        <v>4</v>
      </c>
      <c r="AM1674">
        <v>3</v>
      </c>
      <c r="AN1674" t="s">
        <v>345</v>
      </c>
      <c r="AV1674" s="109" t="s">
        <v>26</v>
      </c>
      <c r="AW1674" t="s">
        <v>26</v>
      </c>
      <c r="AY1674">
        <v>4</v>
      </c>
      <c r="AZ1674" s="109">
        <v>5</v>
      </c>
      <c r="BA1674" s="191" t="s">
        <v>311</v>
      </c>
      <c r="BB1674" t="s">
        <v>308</v>
      </c>
      <c r="BD1674">
        <f t="shared" si="122"/>
        <v>1</v>
      </c>
      <c r="BE1674">
        <f t="shared" si="123"/>
        <v>0</v>
      </c>
      <c r="BF1674">
        <f t="shared" si="123"/>
        <v>0</v>
      </c>
      <c r="BG1674">
        <f t="shared" si="123"/>
        <v>0</v>
      </c>
      <c r="BH1674">
        <f t="shared" si="123"/>
        <v>0</v>
      </c>
      <c r="BI1674">
        <f t="shared" si="123"/>
        <v>0</v>
      </c>
      <c r="BJ1674">
        <f t="shared" si="124"/>
        <v>0</v>
      </c>
      <c r="BK1674">
        <f t="shared" si="125"/>
        <v>0</v>
      </c>
      <c r="BL1674">
        <f t="shared" si="125"/>
        <v>0</v>
      </c>
      <c r="BM1674">
        <f t="shared" si="125"/>
        <v>1</v>
      </c>
      <c r="BN1674">
        <f t="shared" si="125"/>
        <v>0</v>
      </c>
      <c r="BO1674">
        <f t="shared" si="125"/>
        <v>0</v>
      </c>
      <c r="BP1674">
        <f t="shared" si="125"/>
        <v>0</v>
      </c>
    </row>
    <row r="1675" spans="3:68" x14ac:dyDescent="0.2">
      <c r="C1675" s="150" t="str">
        <f>IFERROR(VLOOKUP(TABLA!F1675,BLIOTECAS!$C$1:$E$26,3,FALSE),"")</f>
        <v>Ciencias de la Salud</v>
      </c>
      <c r="D1675" s="209">
        <v>43970.540972222225</v>
      </c>
      <c r="E1675" s="209" t="s">
        <v>396</v>
      </c>
      <c r="F1675" t="s">
        <v>224</v>
      </c>
      <c r="G1675" t="s">
        <v>305</v>
      </c>
      <c r="H1675" t="s">
        <v>397</v>
      </c>
      <c r="I1675" t="s">
        <v>316</v>
      </c>
      <c r="J1675" t="s">
        <v>224</v>
      </c>
      <c r="S1675" t="s">
        <v>26</v>
      </c>
      <c r="T1675" t="s">
        <v>270</v>
      </c>
      <c r="U1675">
        <v>4</v>
      </c>
      <c r="V1675">
        <v>1</v>
      </c>
      <c r="W1675">
        <v>3</v>
      </c>
      <c r="X1675">
        <v>4</v>
      </c>
      <c r="Y1675">
        <v>4</v>
      </c>
      <c r="Z1675">
        <v>4</v>
      </c>
      <c r="AA1675">
        <v>4</v>
      </c>
      <c r="AB1675">
        <v>2</v>
      </c>
      <c r="AC1675">
        <v>2</v>
      </c>
      <c r="AD1675">
        <v>3</v>
      </c>
      <c r="AF1675">
        <v>3</v>
      </c>
      <c r="AG1675">
        <v>4</v>
      </c>
      <c r="AH1675">
        <v>3</v>
      </c>
      <c r="AI1675">
        <v>3</v>
      </c>
      <c r="AJ1675">
        <v>3</v>
      </c>
      <c r="AK1675" t="s">
        <v>26</v>
      </c>
      <c r="AL1675">
        <v>3</v>
      </c>
      <c r="AM1675">
        <v>2</v>
      </c>
      <c r="AN1675" t="s">
        <v>408</v>
      </c>
      <c r="AV1675" s="109" t="s">
        <v>26</v>
      </c>
      <c r="AW1675" t="s">
        <v>26</v>
      </c>
      <c r="AY1675">
        <v>4</v>
      </c>
      <c r="AZ1675" s="109">
        <v>3</v>
      </c>
      <c r="BA1675" s="191" t="s">
        <v>311</v>
      </c>
      <c r="BB1675" t="s">
        <v>317</v>
      </c>
      <c r="BC1675" t="s">
        <v>1185</v>
      </c>
      <c r="BD1675">
        <f t="shared" si="122"/>
        <v>0</v>
      </c>
      <c r="BE1675">
        <f t="shared" si="123"/>
        <v>0</v>
      </c>
      <c r="BF1675">
        <f t="shared" si="123"/>
        <v>0</v>
      </c>
      <c r="BG1675">
        <f t="shared" si="123"/>
        <v>1</v>
      </c>
      <c r="BH1675">
        <f t="shared" si="123"/>
        <v>0</v>
      </c>
      <c r="BI1675">
        <f t="shared" si="123"/>
        <v>0</v>
      </c>
      <c r="BJ1675">
        <f t="shared" si="124"/>
        <v>1</v>
      </c>
      <c r="BK1675">
        <f t="shared" si="125"/>
        <v>0</v>
      </c>
      <c r="BL1675">
        <f t="shared" si="125"/>
        <v>1</v>
      </c>
      <c r="BM1675">
        <f t="shared" si="125"/>
        <v>1</v>
      </c>
      <c r="BN1675">
        <f t="shared" si="125"/>
        <v>0</v>
      </c>
      <c r="BO1675">
        <f t="shared" si="125"/>
        <v>0</v>
      </c>
      <c r="BP1675">
        <f t="shared" si="125"/>
        <v>0</v>
      </c>
    </row>
    <row r="1676" spans="3:68" x14ac:dyDescent="0.2">
      <c r="C1676" s="150" t="str">
        <f>IFERROR(VLOOKUP(TABLA!F1676,BLIOTECAS!$C$1:$E$26,3,FALSE),"")</f>
        <v>Ciencias Experimentales</v>
      </c>
      <c r="D1676" s="209">
        <v>43970.540972222225</v>
      </c>
      <c r="E1676" s="209" t="s">
        <v>396</v>
      </c>
      <c r="F1676" t="s">
        <v>94</v>
      </c>
      <c r="G1676" t="s">
        <v>305</v>
      </c>
      <c r="H1676" t="s">
        <v>320</v>
      </c>
      <c r="I1676" t="s">
        <v>306</v>
      </c>
      <c r="J1676" t="s">
        <v>94</v>
      </c>
      <c r="S1676" t="s">
        <v>26</v>
      </c>
      <c r="T1676" t="s">
        <v>26</v>
      </c>
      <c r="U1676">
        <v>4</v>
      </c>
      <c r="V1676">
        <v>2</v>
      </c>
      <c r="W1676">
        <v>2</v>
      </c>
      <c r="X1676">
        <v>1</v>
      </c>
      <c r="Y1676">
        <v>4</v>
      </c>
      <c r="Z1676">
        <v>4</v>
      </c>
      <c r="AA1676">
        <v>3</v>
      </c>
      <c r="AB1676">
        <v>4</v>
      </c>
      <c r="AC1676">
        <v>4</v>
      </c>
      <c r="AD1676">
        <v>4</v>
      </c>
      <c r="AF1676">
        <v>3</v>
      </c>
      <c r="AG1676">
        <v>5</v>
      </c>
      <c r="AH1676">
        <v>3</v>
      </c>
      <c r="AI1676">
        <v>3</v>
      </c>
      <c r="AJ1676">
        <v>4</v>
      </c>
      <c r="AK1676" t="s">
        <v>26</v>
      </c>
      <c r="AL1676">
        <v>3</v>
      </c>
      <c r="AN1676" t="s">
        <v>400</v>
      </c>
      <c r="AV1676" s="109" t="s">
        <v>270</v>
      </c>
      <c r="AW1676" t="s">
        <v>26</v>
      </c>
      <c r="AY1676">
        <v>5</v>
      </c>
      <c r="AZ1676" s="109">
        <v>5</v>
      </c>
      <c r="BA1676" s="191" t="s">
        <v>311</v>
      </c>
      <c r="BB1676" t="s">
        <v>308</v>
      </c>
      <c r="BD1676">
        <f t="shared" si="122"/>
        <v>1</v>
      </c>
      <c r="BE1676">
        <f t="shared" si="123"/>
        <v>0</v>
      </c>
      <c r="BF1676">
        <f t="shared" si="123"/>
        <v>0</v>
      </c>
      <c r="BG1676">
        <f t="shared" si="123"/>
        <v>0</v>
      </c>
      <c r="BH1676">
        <f t="shared" si="123"/>
        <v>0</v>
      </c>
      <c r="BI1676">
        <f t="shared" si="123"/>
        <v>0</v>
      </c>
      <c r="BJ1676">
        <f t="shared" si="124"/>
        <v>0</v>
      </c>
      <c r="BK1676">
        <f t="shared" si="125"/>
        <v>0</v>
      </c>
      <c r="BL1676">
        <f t="shared" si="125"/>
        <v>1</v>
      </c>
      <c r="BM1676">
        <f t="shared" si="125"/>
        <v>1</v>
      </c>
      <c r="BN1676">
        <f t="shared" si="125"/>
        <v>0</v>
      </c>
      <c r="BO1676">
        <f t="shared" si="125"/>
        <v>0</v>
      </c>
      <c r="BP1676">
        <f t="shared" si="125"/>
        <v>0</v>
      </c>
    </row>
    <row r="1677" spans="3:68" x14ac:dyDescent="0.2">
      <c r="C1677" s="150" t="str">
        <f>IFERROR(VLOOKUP(TABLA!F1677,BLIOTECAS!$C$1:$E$26,3,FALSE),"")</f>
        <v>Ciencias Experimentales</v>
      </c>
      <c r="D1677" s="209">
        <v>43970.540972222225</v>
      </c>
      <c r="E1677" s="209" t="s">
        <v>396</v>
      </c>
      <c r="F1677" t="s">
        <v>98</v>
      </c>
      <c r="G1677" t="s">
        <v>305</v>
      </c>
      <c r="H1677" t="s">
        <v>305</v>
      </c>
      <c r="I1677" t="s">
        <v>306</v>
      </c>
      <c r="J1677" t="s">
        <v>90</v>
      </c>
      <c r="K1677" t="s">
        <v>98</v>
      </c>
      <c r="L1677" t="s">
        <v>309</v>
      </c>
      <c r="S1677" t="s">
        <v>26</v>
      </c>
      <c r="T1677" t="s">
        <v>270</v>
      </c>
      <c r="U1677">
        <v>5</v>
      </c>
      <c r="V1677">
        <v>2</v>
      </c>
      <c r="W1677">
        <v>5</v>
      </c>
      <c r="X1677">
        <v>1</v>
      </c>
      <c r="Y1677">
        <v>4</v>
      </c>
      <c r="Z1677">
        <v>3</v>
      </c>
      <c r="AA1677">
        <v>3</v>
      </c>
      <c r="AB1677">
        <v>1</v>
      </c>
      <c r="AC1677">
        <v>3</v>
      </c>
      <c r="AD1677">
        <v>2</v>
      </c>
      <c r="AF1677">
        <v>4</v>
      </c>
      <c r="AG1677">
        <v>3</v>
      </c>
      <c r="AH1677">
        <v>4</v>
      </c>
      <c r="AI1677">
        <v>3</v>
      </c>
      <c r="AJ1677">
        <v>5</v>
      </c>
      <c r="AK1677" t="s">
        <v>26</v>
      </c>
      <c r="AL1677">
        <v>4</v>
      </c>
      <c r="AM1677">
        <v>4</v>
      </c>
      <c r="AN1677" t="s">
        <v>400</v>
      </c>
      <c r="AV1677" s="109" t="s">
        <v>270</v>
      </c>
      <c r="AW1677" t="s">
        <v>270</v>
      </c>
      <c r="AX1677" t="s">
        <v>25</v>
      </c>
      <c r="AY1677">
        <v>5</v>
      </c>
      <c r="AZ1677" s="109">
        <v>5</v>
      </c>
      <c r="BA1677" s="191" t="s">
        <v>311</v>
      </c>
      <c r="BB1677" t="s">
        <v>308</v>
      </c>
      <c r="BC1677" t="s">
        <v>1186</v>
      </c>
      <c r="BD1677">
        <f t="shared" si="122"/>
        <v>1</v>
      </c>
      <c r="BE1677">
        <f t="shared" si="123"/>
        <v>0</v>
      </c>
      <c r="BF1677">
        <f t="shared" si="123"/>
        <v>0</v>
      </c>
      <c r="BG1677">
        <f t="shared" si="123"/>
        <v>0</v>
      </c>
      <c r="BH1677">
        <f t="shared" si="123"/>
        <v>0</v>
      </c>
      <c r="BI1677">
        <f t="shared" si="123"/>
        <v>0</v>
      </c>
      <c r="BJ1677">
        <f t="shared" si="124"/>
        <v>0</v>
      </c>
      <c r="BK1677">
        <f t="shared" si="125"/>
        <v>0</v>
      </c>
      <c r="BL1677">
        <f t="shared" si="125"/>
        <v>1</v>
      </c>
      <c r="BM1677">
        <f t="shared" si="125"/>
        <v>1</v>
      </c>
      <c r="BN1677">
        <f t="shared" si="125"/>
        <v>0</v>
      </c>
      <c r="BO1677">
        <f t="shared" si="125"/>
        <v>0</v>
      </c>
      <c r="BP1677">
        <f t="shared" si="125"/>
        <v>0</v>
      </c>
    </row>
    <row r="1678" spans="3:68" x14ac:dyDescent="0.2">
      <c r="C1678" s="150" t="str">
        <f>IFERROR(VLOOKUP(TABLA!F1678,BLIOTECAS!$C$1:$E$26,3,FALSE),"")</f>
        <v>Ciencias Sociales</v>
      </c>
      <c r="D1678" s="209">
        <v>43970.540972222225</v>
      </c>
      <c r="E1678" s="209" t="s">
        <v>396</v>
      </c>
      <c r="F1678" t="s">
        <v>225</v>
      </c>
      <c r="G1678" t="s">
        <v>320</v>
      </c>
      <c r="H1678" t="s">
        <v>397</v>
      </c>
      <c r="I1678" t="s">
        <v>315</v>
      </c>
      <c r="J1678" t="s">
        <v>225</v>
      </c>
      <c r="K1678" t="s">
        <v>97</v>
      </c>
      <c r="L1678" t="s">
        <v>108</v>
      </c>
      <c r="S1678" t="s">
        <v>270</v>
      </c>
      <c r="T1678" t="s">
        <v>270</v>
      </c>
      <c r="U1678">
        <v>1</v>
      </c>
      <c r="V1678">
        <v>1</v>
      </c>
      <c r="W1678">
        <v>1</v>
      </c>
      <c r="X1678">
        <v>3</v>
      </c>
      <c r="Y1678">
        <v>4</v>
      </c>
      <c r="Z1678">
        <v>4</v>
      </c>
      <c r="AA1678">
        <v>5</v>
      </c>
      <c r="AB1678">
        <v>1</v>
      </c>
      <c r="AC1678">
        <v>3</v>
      </c>
      <c r="AD1678">
        <v>3</v>
      </c>
      <c r="AF1678">
        <v>3</v>
      </c>
      <c r="AG1678">
        <v>4</v>
      </c>
      <c r="AH1678">
        <v>3</v>
      </c>
      <c r="AI1678">
        <v>3</v>
      </c>
      <c r="AJ1678">
        <v>3</v>
      </c>
      <c r="AK1678" t="s">
        <v>26</v>
      </c>
      <c r="AL1678">
        <v>3</v>
      </c>
      <c r="AM1678">
        <v>2</v>
      </c>
      <c r="AN1678" t="s">
        <v>408</v>
      </c>
      <c r="AV1678" s="109" t="s">
        <v>26</v>
      </c>
      <c r="AW1678" t="s">
        <v>26</v>
      </c>
      <c r="AY1678">
        <v>3</v>
      </c>
      <c r="AZ1678" s="109">
        <v>4</v>
      </c>
      <c r="BA1678" s="191" t="s">
        <v>311</v>
      </c>
      <c r="BB1678" t="s">
        <v>317</v>
      </c>
      <c r="BD1678">
        <f t="shared" si="122"/>
        <v>0</v>
      </c>
      <c r="BE1678">
        <f t="shared" si="123"/>
        <v>1</v>
      </c>
      <c r="BF1678">
        <f t="shared" si="123"/>
        <v>0</v>
      </c>
      <c r="BG1678">
        <f t="shared" si="123"/>
        <v>0</v>
      </c>
      <c r="BH1678">
        <f t="shared" si="123"/>
        <v>0</v>
      </c>
      <c r="BI1678">
        <f t="shared" si="123"/>
        <v>0</v>
      </c>
      <c r="BJ1678">
        <f t="shared" si="124"/>
        <v>1</v>
      </c>
      <c r="BK1678">
        <f t="shared" si="125"/>
        <v>0</v>
      </c>
      <c r="BL1678">
        <f t="shared" si="125"/>
        <v>1</v>
      </c>
      <c r="BM1678">
        <f t="shared" si="125"/>
        <v>1</v>
      </c>
      <c r="BN1678">
        <f t="shared" si="125"/>
        <v>0</v>
      </c>
      <c r="BO1678">
        <f t="shared" si="125"/>
        <v>0</v>
      </c>
      <c r="BP1678">
        <f t="shared" si="125"/>
        <v>0</v>
      </c>
    </row>
    <row r="1679" spans="3:68" x14ac:dyDescent="0.2">
      <c r="C1679" s="150" t="str">
        <f>IFERROR(VLOOKUP(TABLA!F1679,BLIOTECAS!$C$1:$E$26,3,FALSE),"")</f>
        <v>Ciencias Experimentales</v>
      </c>
      <c r="D1679" s="209">
        <v>43970.540972222225</v>
      </c>
      <c r="E1679" s="209" t="s">
        <v>407</v>
      </c>
      <c r="F1679" t="s">
        <v>94</v>
      </c>
      <c r="G1679" t="s">
        <v>305</v>
      </c>
      <c r="H1679" t="s">
        <v>300</v>
      </c>
      <c r="I1679" t="s">
        <v>315</v>
      </c>
      <c r="J1679" t="s">
        <v>94</v>
      </c>
      <c r="S1679" t="s">
        <v>270</v>
      </c>
      <c r="T1679" t="s">
        <v>270</v>
      </c>
      <c r="U1679">
        <v>3</v>
      </c>
      <c r="V1679">
        <v>1</v>
      </c>
      <c r="W1679">
        <v>1</v>
      </c>
      <c r="X1679">
        <v>1</v>
      </c>
      <c r="Y1679">
        <v>3</v>
      </c>
      <c r="Z1679">
        <v>5</v>
      </c>
      <c r="AA1679">
        <v>5</v>
      </c>
      <c r="AB1679">
        <v>2</v>
      </c>
      <c r="AC1679">
        <v>3</v>
      </c>
      <c r="AD1679">
        <v>4</v>
      </c>
      <c r="AF1679">
        <v>4</v>
      </c>
      <c r="AG1679">
        <v>4</v>
      </c>
      <c r="AH1679">
        <v>4</v>
      </c>
      <c r="AI1679">
        <v>3</v>
      </c>
      <c r="AJ1679">
        <v>4</v>
      </c>
      <c r="AK1679" t="s">
        <v>270</v>
      </c>
      <c r="AL1679">
        <v>5</v>
      </c>
      <c r="AM1679">
        <v>1</v>
      </c>
      <c r="AV1679" s="109" t="s">
        <v>270</v>
      </c>
      <c r="AW1679" t="s">
        <v>26</v>
      </c>
      <c r="AY1679">
        <v>4</v>
      </c>
      <c r="AZ1679" s="109">
        <v>4</v>
      </c>
      <c r="BA1679" s="191" t="s">
        <v>303</v>
      </c>
      <c r="BB1679" t="s">
        <v>317</v>
      </c>
      <c r="BD1679">
        <f t="shared" si="122"/>
        <v>0</v>
      </c>
      <c r="BE1679">
        <f t="shared" si="123"/>
        <v>1</v>
      </c>
      <c r="BF1679">
        <f t="shared" si="123"/>
        <v>0</v>
      </c>
      <c r="BG1679">
        <f t="shared" si="123"/>
        <v>0</v>
      </c>
      <c r="BH1679">
        <f t="shared" si="123"/>
        <v>0</v>
      </c>
      <c r="BI1679">
        <f t="shared" si="123"/>
        <v>0</v>
      </c>
      <c r="BJ1679">
        <f t="shared" si="124"/>
        <v>0</v>
      </c>
      <c r="BK1679">
        <f t="shared" si="125"/>
        <v>0</v>
      </c>
      <c r="BL1679">
        <f t="shared" si="125"/>
        <v>0</v>
      </c>
      <c r="BM1679">
        <f t="shared" si="125"/>
        <v>0</v>
      </c>
      <c r="BN1679">
        <f t="shared" si="125"/>
        <v>0</v>
      </c>
      <c r="BO1679">
        <f t="shared" si="125"/>
        <v>0</v>
      </c>
      <c r="BP1679">
        <f t="shared" si="125"/>
        <v>0</v>
      </c>
    </row>
    <row r="1680" spans="3:68" x14ac:dyDescent="0.2">
      <c r="C1680" s="150" t="str">
        <f>IFERROR(VLOOKUP(TABLA!F1680,BLIOTECAS!$C$1:$E$26,3,FALSE),"")</f>
        <v>Humanidades</v>
      </c>
      <c r="D1680" s="209">
        <v>43970.540972222225</v>
      </c>
      <c r="E1680" s="209" t="s">
        <v>407</v>
      </c>
      <c r="F1680" t="s">
        <v>104</v>
      </c>
      <c r="G1680" t="s">
        <v>305</v>
      </c>
      <c r="H1680" t="s">
        <v>300</v>
      </c>
      <c r="I1680" t="s">
        <v>318</v>
      </c>
      <c r="J1680" t="s">
        <v>104</v>
      </c>
      <c r="K1680" t="s">
        <v>309</v>
      </c>
      <c r="L1680" t="s">
        <v>84</v>
      </c>
      <c r="S1680" t="s">
        <v>26</v>
      </c>
      <c r="T1680" t="s">
        <v>270</v>
      </c>
      <c r="U1680">
        <v>5</v>
      </c>
      <c r="V1680">
        <v>4</v>
      </c>
      <c r="W1680">
        <v>2</v>
      </c>
      <c r="X1680">
        <v>3</v>
      </c>
      <c r="Y1680">
        <v>2</v>
      </c>
      <c r="Z1680">
        <v>4</v>
      </c>
      <c r="AA1680">
        <v>2</v>
      </c>
      <c r="AB1680">
        <v>4</v>
      </c>
      <c r="AC1680">
        <v>4</v>
      </c>
      <c r="AD1680">
        <v>4</v>
      </c>
      <c r="AF1680">
        <v>3</v>
      </c>
      <c r="AG1680">
        <v>3</v>
      </c>
      <c r="AH1680">
        <v>3</v>
      </c>
      <c r="AI1680">
        <v>2</v>
      </c>
      <c r="AJ1680">
        <v>3</v>
      </c>
      <c r="AK1680" t="s">
        <v>270</v>
      </c>
      <c r="AL1680">
        <v>4</v>
      </c>
      <c r="AM1680">
        <v>2</v>
      </c>
      <c r="AN1680" t="s">
        <v>438</v>
      </c>
      <c r="AV1680" s="109" t="s">
        <v>270</v>
      </c>
      <c r="AW1680" t="s">
        <v>26</v>
      </c>
      <c r="AY1680">
        <v>4</v>
      </c>
      <c r="AZ1680" s="109">
        <v>4</v>
      </c>
      <c r="BA1680" s="191" t="s">
        <v>311</v>
      </c>
      <c r="BB1680" t="s">
        <v>308</v>
      </c>
      <c r="BD1680">
        <f t="shared" si="122"/>
        <v>0</v>
      </c>
      <c r="BE1680">
        <f t="shared" si="123"/>
        <v>0</v>
      </c>
      <c r="BF1680">
        <f t="shared" si="123"/>
        <v>1</v>
      </c>
      <c r="BG1680">
        <f t="shared" si="123"/>
        <v>0</v>
      </c>
      <c r="BH1680">
        <f t="shared" si="123"/>
        <v>0</v>
      </c>
      <c r="BI1680">
        <f t="shared" si="123"/>
        <v>0</v>
      </c>
      <c r="BJ1680">
        <f t="shared" si="124"/>
        <v>1</v>
      </c>
      <c r="BK1680">
        <f t="shared" si="125"/>
        <v>1</v>
      </c>
      <c r="BL1680">
        <f t="shared" si="125"/>
        <v>0</v>
      </c>
      <c r="BM1680">
        <f t="shared" si="125"/>
        <v>1</v>
      </c>
      <c r="BN1680">
        <f t="shared" si="125"/>
        <v>0</v>
      </c>
      <c r="BO1680">
        <f t="shared" si="125"/>
        <v>0</v>
      </c>
      <c r="BP1680">
        <f t="shared" si="125"/>
        <v>0</v>
      </c>
    </row>
    <row r="1681" spans="3:68" x14ac:dyDescent="0.2">
      <c r="C1681" s="150" t="str">
        <f>IFERROR(VLOOKUP(TABLA!F1681,BLIOTECAS!$C$1:$E$26,3,FALSE),"")</f>
        <v>Ciencias Sociales</v>
      </c>
      <c r="D1681" s="209">
        <v>43970.540972222225</v>
      </c>
      <c r="E1681" s="209" t="s">
        <v>396</v>
      </c>
      <c r="F1681" t="s">
        <v>99</v>
      </c>
      <c r="G1681" t="s">
        <v>305</v>
      </c>
      <c r="H1681" t="s">
        <v>305</v>
      </c>
      <c r="I1681" t="s">
        <v>306</v>
      </c>
      <c r="J1681" t="s">
        <v>322</v>
      </c>
      <c r="K1681" t="s">
        <v>309</v>
      </c>
      <c r="S1681" t="s">
        <v>270</v>
      </c>
      <c r="T1681" t="s">
        <v>26</v>
      </c>
      <c r="U1681">
        <v>3</v>
      </c>
      <c r="V1681">
        <v>1</v>
      </c>
      <c r="W1681">
        <v>3</v>
      </c>
      <c r="X1681">
        <v>5</v>
      </c>
      <c r="Y1681">
        <v>4</v>
      </c>
      <c r="Z1681">
        <v>5</v>
      </c>
      <c r="AA1681">
        <v>5</v>
      </c>
      <c r="AB1681">
        <v>1</v>
      </c>
      <c r="AC1681">
        <v>3</v>
      </c>
      <c r="AD1681">
        <v>4</v>
      </c>
      <c r="AF1681">
        <v>4</v>
      </c>
      <c r="AG1681">
        <v>5</v>
      </c>
      <c r="AH1681">
        <v>5</v>
      </c>
      <c r="AI1681">
        <v>4</v>
      </c>
      <c r="AJ1681">
        <v>3</v>
      </c>
      <c r="AK1681" t="s">
        <v>26</v>
      </c>
      <c r="AL1681">
        <v>3</v>
      </c>
      <c r="AM1681">
        <v>3</v>
      </c>
      <c r="AN1681" t="s">
        <v>409</v>
      </c>
      <c r="AV1681" s="109" t="s">
        <v>26</v>
      </c>
      <c r="AW1681" t="s">
        <v>26</v>
      </c>
      <c r="AY1681">
        <v>4</v>
      </c>
      <c r="AZ1681" s="109">
        <v>4</v>
      </c>
      <c r="BA1681" s="191" t="s">
        <v>311</v>
      </c>
      <c r="BB1681" t="s">
        <v>317</v>
      </c>
      <c r="BC1681" t="s">
        <v>1187</v>
      </c>
      <c r="BD1681">
        <f t="shared" si="122"/>
        <v>1</v>
      </c>
      <c r="BE1681">
        <f t="shared" si="123"/>
        <v>0</v>
      </c>
      <c r="BF1681">
        <f t="shared" si="123"/>
        <v>0</v>
      </c>
      <c r="BG1681">
        <f t="shared" si="123"/>
        <v>0</v>
      </c>
      <c r="BH1681">
        <f t="shared" si="123"/>
        <v>0</v>
      </c>
      <c r="BI1681">
        <f t="shared" si="123"/>
        <v>0</v>
      </c>
      <c r="BJ1681">
        <f t="shared" si="124"/>
        <v>0</v>
      </c>
      <c r="BK1681">
        <f t="shared" si="125"/>
        <v>1</v>
      </c>
      <c r="BL1681">
        <f t="shared" si="125"/>
        <v>1</v>
      </c>
      <c r="BM1681">
        <f t="shared" si="125"/>
        <v>0</v>
      </c>
      <c r="BN1681">
        <f t="shared" si="125"/>
        <v>0</v>
      </c>
      <c r="BO1681">
        <f t="shared" si="125"/>
        <v>0</v>
      </c>
      <c r="BP1681">
        <f t="shared" si="125"/>
        <v>0</v>
      </c>
    </row>
    <row r="1682" spans="3:68" x14ac:dyDescent="0.2">
      <c r="C1682" s="150" t="str">
        <f>IFERROR(VLOOKUP(TABLA!F1682,BLIOTECAS!$C$1:$E$26,3,FALSE),"")</f>
        <v>Humanidades</v>
      </c>
      <c r="D1682" s="209">
        <v>43970.540972222225</v>
      </c>
      <c r="E1682" s="209" t="s">
        <v>396</v>
      </c>
      <c r="F1682" t="s">
        <v>100</v>
      </c>
      <c r="G1682" t="s">
        <v>320</v>
      </c>
      <c r="H1682" t="s">
        <v>320</v>
      </c>
      <c r="I1682" t="s">
        <v>329</v>
      </c>
      <c r="S1682" t="s">
        <v>26</v>
      </c>
      <c r="T1682" t="s">
        <v>270</v>
      </c>
      <c r="U1682">
        <v>1</v>
      </c>
      <c r="V1682">
        <v>1</v>
      </c>
      <c r="W1682">
        <v>1</v>
      </c>
      <c r="X1682">
        <v>5</v>
      </c>
      <c r="Y1682">
        <v>5</v>
      </c>
      <c r="Z1682">
        <v>5</v>
      </c>
      <c r="AA1682">
        <v>5</v>
      </c>
      <c r="AB1682">
        <v>3</v>
      </c>
      <c r="AC1682">
        <v>1</v>
      </c>
      <c r="AD1682">
        <v>1</v>
      </c>
      <c r="AF1682">
        <v>1</v>
      </c>
      <c r="AG1682">
        <v>1</v>
      </c>
      <c r="AH1682">
        <v>1</v>
      </c>
      <c r="AI1682">
        <v>1</v>
      </c>
      <c r="AJ1682">
        <v>1</v>
      </c>
      <c r="AK1682" t="s">
        <v>26</v>
      </c>
      <c r="AL1682">
        <v>1</v>
      </c>
      <c r="AM1682">
        <v>1</v>
      </c>
      <c r="AN1682" t="s">
        <v>400</v>
      </c>
      <c r="AV1682" s="109" t="s">
        <v>26</v>
      </c>
      <c r="AW1682" t="s">
        <v>26</v>
      </c>
      <c r="AY1682">
        <v>1</v>
      </c>
      <c r="AZ1682" s="109">
        <v>1</v>
      </c>
      <c r="BA1682" s="191" t="s">
        <v>330</v>
      </c>
      <c r="BB1682" t="s">
        <v>317</v>
      </c>
      <c r="BD1682">
        <f t="shared" si="122"/>
        <v>0</v>
      </c>
      <c r="BE1682">
        <f t="shared" si="123"/>
        <v>0</v>
      </c>
      <c r="BF1682">
        <f t="shared" si="123"/>
        <v>0</v>
      </c>
      <c r="BG1682">
        <f t="shared" si="123"/>
        <v>0</v>
      </c>
      <c r="BH1682">
        <f t="shared" si="123"/>
        <v>1</v>
      </c>
      <c r="BI1682">
        <f t="shared" si="123"/>
        <v>0</v>
      </c>
      <c r="BJ1682">
        <f t="shared" si="124"/>
        <v>0</v>
      </c>
      <c r="BK1682">
        <f t="shared" si="125"/>
        <v>0</v>
      </c>
      <c r="BL1682">
        <f t="shared" si="125"/>
        <v>1</v>
      </c>
      <c r="BM1682">
        <f t="shared" si="125"/>
        <v>1</v>
      </c>
      <c r="BN1682">
        <f t="shared" si="125"/>
        <v>0</v>
      </c>
      <c r="BO1682">
        <f t="shared" si="125"/>
        <v>0</v>
      </c>
      <c r="BP1682">
        <f t="shared" si="125"/>
        <v>0</v>
      </c>
    </row>
    <row r="1683" spans="3:68" x14ac:dyDescent="0.2">
      <c r="C1683" s="150" t="str">
        <f>IFERROR(VLOOKUP(TABLA!F1683,BLIOTECAS!$C$1:$E$26,3,FALSE),"")</f>
        <v>Ciencias Sociales</v>
      </c>
      <c r="D1683" s="209">
        <v>43970.540972222225</v>
      </c>
      <c r="E1683" s="209" t="s">
        <v>396</v>
      </c>
      <c r="F1683" t="s">
        <v>99</v>
      </c>
      <c r="G1683" t="s">
        <v>300</v>
      </c>
      <c r="H1683" t="s">
        <v>320</v>
      </c>
      <c r="I1683" t="s">
        <v>306</v>
      </c>
      <c r="J1683" t="s">
        <v>309</v>
      </c>
      <c r="M1683" t="s">
        <v>1188</v>
      </c>
      <c r="S1683" t="s">
        <v>26</v>
      </c>
      <c r="T1683" t="s">
        <v>270</v>
      </c>
      <c r="U1683">
        <v>1</v>
      </c>
      <c r="V1683">
        <v>1</v>
      </c>
      <c r="W1683">
        <v>1</v>
      </c>
      <c r="X1683">
        <v>1</v>
      </c>
      <c r="Y1683">
        <v>4</v>
      </c>
      <c r="Z1683">
        <v>4</v>
      </c>
      <c r="AA1683">
        <v>5</v>
      </c>
      <c r="AB1683">
        <v>4</v>
      </c>
      <c r="AC1683">
        <v>3</v>
      </c>
      <c r="AD1683">
        <v>3</v>
      </c>
      <c r="AF1683">
        <v>2</v>
      </c>
      <c r="AG1683">
        <v>4</v>
      </c>
      <c r="AH1683">
        <v>2</v>
      </c>
      <c r="AI1683">
        <v>3</v>
      </c>
      <c r="AJ1683">
        <v>3</v>
      </c>
      <c r="AK1683" t="s">
        <v>26</v>
      </c>
      <c r="AL1683">
        <v>3</v>
      </c>
      <c r="AM1683">
        <v>2</v>
      </c>
      <c r="AN1683" t="s">
        <v>307</v>
      </c>
      <c r="AV1683" s="109" t="s">
        <v>26</v>
      </c>
      <c r="AW1683" t="s">
        <v>26</v>
      </c>
      <c r="AY1683">
        <v>3</v>
      </c>
      <c r="AZ1683" s="109">
        <v>3</v>
      </c>
      <c r="BA1683" s="191" t="s">
        <v>311</v>
      </c>
      <c r="BB1683" t="s">
        <v>317</v>
      </c>
      <c r="BD1683">
        <f t="shared" si="122"/>
        <v>1</v>
      </c>
      <c r="BE1683">
        <f t="shared" si="123"/>
        <v>0</v>
      </c>
      <c r="BF1683">
        <f t="shared" si="123"/>
        <v>0</v>
      </c>
      <c r="BG1683">
        <f t="shared" si="123"/>
        <v>0</v>
      </c>
      <c r="BH1683">
        <f t="shared" si="123"/>
        <v>0</v>
      </c>
      <c r="BI1683">
        <f t="shared" si="123"/>
        <v>0</v>
      </c>
      <c r="BJ1683">
        <f t="shared" si="124"/>
        <v>0</v>
      </c>
      <c r="BK1683">
        <f t="shared" si="125"/>
        <v>0</v>
      </c>
      <c r="BL1683">
        <f t="shared" si="125"/>
        <v>0</v>
      </c>
      <c r="BM1683">
        <f t="shared" si="125"/>
        <v>0</v>
      </c>
      <c r="BN1683">
        <f t="shared" si="125"/>
        <v>0</v>
      </c>
      <c r="BO1683">
        <f t="shared" si="125"/>
        <v>1</v>
      </c>
      <c r="BP1683">
        <f t="shared" si="125"/>
        <v>0</v>
      </c>
    </row>
    <row r="1684" spans="3:68" x14ac:dyDescent="0.2">
      <c r="C1684" s="150" t="str">
        <f>IFERROR(VLOOKUP(TABLA!F1684,BLIOTECAS!$C$1:$E$26,3,FALSE),"")</f>
        <v>Ciencias Sociales</v>
      </c>
      <c r="D1684" s="209">
        <v>43970.540972222225</v>
      </c>
      <c r="E1684" s="209" t="s">
        <v>396</v>
      </c>
      <c r="F1684" t="s">
        <v>97</v>
      </c>
      <c r="G1684" t="s">
        <v>300</v>
      </c>
      <c r="H1684" t="s">
        <v>305</v>
      </c>
      <c r="I1684" t="s">
        <v>306</v>
      </c>
      <c r="J1684" t="s">
        <v>97</v>
      </c>
      <c r="K1684" t="s">
        <v>309</v>
      </c>
      <c r="S1684" t="s">
        <v>26</v>
      </c>
      <c r="T1684" t="s">
        <v>270</v>
      </c>
      <c r="U1684">
        <v>3</v>
      </c>
      <c r="V1684">
        <v>4</v>
      </c>
      <c r="W1684">
        <v>3</v>
      </c>
      <c r="X1684">
        <v>2</v>
      </c>
      <c r="Y1684">
        <v>5</v>
      </c>
      <c r="Z1684">
        <v>4</v>
      </c>
      <c r="AA1684">
        <v>5</v>
      </c>
      <c r="AB1684">
        <v>3</v>
      </c>
      <c r="AC1684">
        <v>3</v>
      </c>
      <c r="AD1684">
        <v>3</v>
      </c>
      <c r="AF1684">
        <v>3</v>
      </c>
      <c r="AG1684">
        <v>4</v>
      </c>
      <c r="AH1684">
        <v>4</v>
      </c>
      <c r="AI1684">
        <v>3</v>
      </c>
      <c r="AJ1684">
        <v>3</v>
      </c>
      <c r="AK1684" t="s">
        <v>26</v>
      </c>
      <c r="AL1684">
        <v>4</v>
      </c>
      <c r="AM1684">
        <v>3</v>
      </c>
      <c r="AN1684" t="s">
        <v>488</v>
      </c>
      <c r="AV1684" s="109" t="s">
        <v>26</v>
      </c>
      <c r="AW1684" t="s">
        <v>26</v>
      </c>
      <c r="AY1684">
        <v>3</v>
      </c>
      <c r="AZ1684" s="109">
        <v>4</v>
      </c>
      <c r="BA1684" s="191" t="s">
        <v>311</v>
      </c>
      <c r="BB1684" t="s">
        <v>308</v>
      </c>
      <c r="BD1684">
        <f t="shared" si="122"/>
        <v>1</v>
      </c>
      <c r="BE1684">
        <f t="shared" si="123"/>
        <v>0</v>
      </c>
      <c r="BF1684">
        <f t="shared" si="123"/>
        <v>0</v>
      </c>
      <c r="BG1684">
        <f t="shared" si="123"/>
        <v>0</v>
      </c>
      <c r="BH1684">
        <f t="shared" si="123"/>
        <v>0</v>
      </c>
      <c r="BI1684">
        <f t="shared" si="123"/>
        <v>0</v>
      </c>
      <c r="BJ1684">
        <f t="shared" si="124"/>
        <v>1</v>
      </c>
      <c r="BK1684">
        <f t="shared" si="125"/>
        <v>1</v>
      </c>
      <c r="BL1684">
        <f t="shared" si="125"/>
        <v>0</v>
      </c>
      <c r="BM1684">
        <f t="shared" si="125"/>
        <v>1</v>
      </c>
      <c r="BN1684">
        <f t="shared" si="125"/>
        <v>1</v>
      </c>
      <c r="BO1684">
        <f t="shared" si="125"/>
        <v>0</v>
      </c>
      <c r="BP1684">
        <f t="shared" si="125"/>
        <v>0</v>
      </c>
    </row>
    <row r="1685" spans="3:68" x14ac:dyDescent="0.2">
      <c r="C1685" s="150" t="str">
        <f>IFERROR(VLOOKUP(TABLA!F1685,BLIOTECAS!$C$1:$E$26,3,FALSE),"")</f>
        <v>Humanidades</v>
      </c>
      <c r="D1685" s="209">
        <v>43970.540972222225</v>
      </c>
      <c r="E1685" s="209" t="s">
        <v>396</v>
      </c>
      <c r="F1685" t="s">
        <v>100</v>
      </c>
      <c r="G1685" t="s">
        <v>300</v>
      </c>
      <c r="H1685" t="s">
        <v>300</v>
      </c>
      <c r="I1685" t="s">
        <v>315</v>
      </c>
      <c r="J1685" t="s">
        <v>100</v>
      </c>
      <c r="S1685" t="s">
        <v>26</v>
      </c>
      <c r="T1685" t="s">
        <v>270</v>
      </c>
      <c r="U1685">
        <v>4</v>
      </c>
      <c r="V1685">
        <v>1</v>
      </c>
      <c r="W1685">
        <v>3</v>
      </c>
      <c r="X1685">
        <v>1</v>
      </c>
      <c r="Y1685">
        <v>4</v>
      </c>
      <c r="Z1685">
        <v>5</v>
      </c>
      <c r="AA1685">
        <v>3</v>
      </c>
      <c r="AB1685">
        <v>2</v>
      </c>
      <c r="AC1685">
        <v>3</v>
      </c>
      <c r="AD1685">
        <v>4</v>
      </c>
      <c r="AF1685">
        <v>3</v>
      </c>
      <c r="AG1685">
        <v>2</v>
      </c>
      <c r="AH1685">
        <v>2</v>
      </c>
      <c r="AI1685">
        <v>4</v>
      </c>
      <c r="AJ1685">
        <v>3</v>
      </c>
      <c r="AK1685" t="s">
        <v>26</v>
      </c>
      <c r="AL1685">
        <v>4</v>
      </c>
      <c r="AM1685">
        <v>2</v>
      </c>
      <c r="AN1685" t="s">
        <v>408</v>
      </c>
      <c r="AV1685" s="109" t="s">
        <v>26</v>
      </c>
      <c r="AW1685" t="s">
        <v>26</v>
      </c>
      <c r="AY1685">
        <v>3</v>
      </c>
      <c r="AZ1685" s="109">
        <v>3</v>
      </c>
      <c r="BA1685" s="191" t="s">
        <v>319</v>
      </c>
      <c r="BB1685" t="s">
        <v>317</v>
      </c>
      <c r="BD1685">
        <f t="shared" si="122"/>
        <v>0</v>
      </c>
      <c r="BE1685">
        <f t="shared" si="123"/>
        <v>1</v>
      </c>
      <c r="BF1685">
        <f t="shared" si="123"/>
        <v>0</v>
      </c>
      <c r="BG1685">
        <f t="shared" si="123"/>
        <v>0</v>
      </c>
      <c r="BH1685">
        <f t="shared" si="123"/>
        <v>0</v>
      </c>
      <c r="BI1685">
        <f t="shared" si="123"/>
        <v>0</v>
      </c>
      <c r="BJ1685">
        <f t="shared" si="124"/>
        <v>1</v>
      </c>
      <c r="BK1685">
        <f t="shared" si="125"/>
        <v>0</v>
      </c>
      <c r="BL1685">
        <f t="shared" si="125"/>
        <v>1</v>
      </c>
      <c r="BM1685">
        <f t="shared" si="125"/>
        <v>1</v>
      </c>
      <c r="BN1685">
        <f t="shared" si="125"/>
        <v>0</v>
      </c>
      <c r="BO1685">
        <f t="shared" si="125"/>
        <v>0</v>
      </c>
      <c r="BP1685">
        <f t="shared" si="125"/>
        <v>0</v>
      </c>
    </row>
    <row r="1686" spans="3:68" x14ac:dyDescent="0.2">
      <c r="C1686" s="150" t="str">
        <f>IFERROR(VLOOKUP(TABLA!F1686,BLIOTECAS!$C$1:$E$26,3,FALSE),"")</f>
        <v>Humanidades</v>
      </c>
      <c r="D1686" s="209">
        <v>43970.540972222225</v>
      </c>
      <c r="E1686" s="209" t="s">
        <v>396</v>
      </c>
      <c r="F1686" t="s">
        <v>104</v>
      </c>
      <c r="G1686" t="s">
        <v>300</v>
      </c>
      <c r="H1686" t="s">
        <v>301</v>
      </c>
      <c r="I1686" t="s">
        <v>357</v>
      </c>
      <c r="J1686" t="s">
        <v>104</v>
      </c>
      <c r="K1686" t="s">
        <v>309</v>
      </c>
      <c r="L1686" t="s">
        <v>89</v>
      </c>
      <c r="S1686" t="s">
        <v>26</v>
      </c>
      <c r="T1686" t="s">
        <v>270</v>
      </c>
      <c r="U1686">
        <v>1</v>
      </c>
      <c r="V1686">
        <v>3</v>
      </c>
      <c r="W1686">
        <v>2</v>
      </c>
      <c r="X1686">
        <v>4</v>
      </c>
      <c r="Y1686">
        <v>2</v>
      </c>
      <c r="Z1686">
        <v>5</v>
      </c>
      <c r="AA1686">
        <v>5</v>
      </c>
      <c r="AB1686">
        <v>3</v>
      </c>
      <c r="AC1686">
        <v>3</v>
      </c>
      <c r="AD1686">
        <v>3</v>
      </c>
      <c r="AF1686">
        <v>3</v>
      </c>
      <c r="AG1686">
        <v>3</v>
      </c>
      <c r="AH1686">
        <v>4</v>
      </c>
      <c r="AI1686">
        <v>3</v>
      </c>
      <c r="AJ1686">
        <v>3</v>
      </c>
      <c r="AK1686" t="s">
        <v>26</v>
      </c>
      <c r="AL1686">
        <v>3</v>
      </c>
      <c r="AM1686">
        <v>1</v>
      </c>
      <c r="AN1686" t="s">
        <v>438</v>
      </c>
      <c r="AV1686" s="109" t="s">
        <v>26</v>
      </c>
      <c r="AW1686" t="s">
        <v>26</v>
      </c>
      <c r="AY1686">
        <v>5</v>
      </c>
      <c r="AZ1686" s="109">
        <v>5</v>
      </c>
      <c r="BA1686" s="191" t="s">
        <v>311</v>
      </c>
      <c r="BB1686" t="s">
        <v>304</v>
      </c>
      <c r="BD1686">
        <f t="shared" si="122"/>
        <v>1</v>
      </c>
      <c r="BE1686">
        <f t="shared" si="123"/>
        <v>0</v>
      </c>
      <c r="BF1686">
        <f t="shared" si="123"/>
        <v>1</v>
      </c>
      <c r="BG1686">
        <f t="shared" si="123"/>
        <v>0</v>
      </c>
      <c r="BH1686">
        <f t="shared" si="123"/>
        <v>1</v>
      </c>
      <c r="BI1686">
        <f t="shared" si="123"/>
        <v>0</v>
      </c>
      <c r="BJ1686">
        <f t="shared" si="124"/>
        <v>1</v>
      </c>
      <c r="BK1686">
        <f t="shared" si="125"/>
        <v>1</v>
      </c>
      <c r="BL1686">
        <f t="shared" si="125"/>
        <v>0</v>
      </c>
      <c r="BM1686">
        <f t="shared" si="125"/>
        <v>1</v>
      </c>
      <c r="BN1686">
        <f t="shared" si="125"/>
        <v>0</v>
      </c>
      <c r="BO1686">
        <f t="shared" si="125"/>
        <v>0</v>
      </c>
      <c r="BP1686">
        <f t="shared" si="125"/>
        <v>0</v>
      </c>
    </row>
    <row r="1687" spans="3:68" x14ac:dyDescent="0.2">
      <c r="C1687" s="150" t="str">
        <f>IFERROR(VLOOKUP(TABLA!F1687,BLIOTECAS!$C$1:$E$26,3,FALSE),"")</f>
        <v>Humanidades</v>
      </c>
      <c r="D1687" s="209">
        <v>43970.540972222225</v>
      </c>
      <c r="E1687" s="209" t="s">
        <v>401</v>
      </c>
      <c r="F1687" t="s">
        <v>103</v>
      </c>
      <c r="G1687" t="s">
        <v>301</v>
      </c>
      <c r="H1687" t="s">
        <v>301</v>
      </c>
      <c r="I1687" t="s">
        <v>318</v>
      </c>
      <c r="J1687" t="s">
        <v>103</v>
      </c>
      <c r="K1687" t="s">
        <v>310</v>
      </c>
      <c r="L1687" t="s">
        <v>97</v>
      </c>
      <c r="M1687" t="s">
        <v>1189</v>
      </c>
      <c r="S1687" t="s">
        <v>270</v>
      </c>
      <c r="T1687" t="s">
        <v>270</v>
      </c>
      <c r="U1687">
        <v>3</v>
      </c>
      <c r="V1687">
        <v>2</v>
      </c>
      <c r="W1687">
        <v>5</v>
      </c>
      <c r="X1687">
        <v>5</v>
      </c>
      <c r="Y1687">
        <v>1</v>
      </c>
      <c r="Z1687">
        <v>4</v>
      </c>
      <c r="AA1687">
        <v>1</v>
      </c>
      <c r="AB1687">
        <v>2</v>
      </c>
      <c r="AC1687">
        <v>2</v>
      </c>
      <c r="AD1687">
        <v>3</v>
      </c>
      <c r="AF1687">
        <v>3</v>
      </c>
      <c r="AG1687">
        <v>4</v>
      </c>
      <c r="AH1687">
        <v>2</v>
      </c>
      <c r="AI1687">
        <v>5</v>
      </c>
      <c r="AJ1687">
        <v>3</v>
      </c>
      <c r="AK1687" t="s">
        <v>26</v>
      </c>
      <c r="AL1687">
        <v>4</v>
      </c>
      <c r="AM1687">
        <v>3</v>
      </c>
      <c r="AN1687" t="s">
        <v>408</v>
      </c>
      <c r="AV1687" s="109" t="s">
        <v>26</v>
      </c>
      <c r="AW1687" t="s">
        <v>26</v>
      </c>
      <c r="AY1687">
        <v>4</v>
      </c>
      <c r="AZ1687" s="109">
        <v>4</v>
      </c>
      <c r="BA1687" s="191" t="s">
        <v>311</v>
      </c>
      <c r="BB1687" t="s">
        <v>308</v>
      </c>
      <c r="BC1687" t="s">
        <v>1190</v>
      </c>
      <c r="BD1687">
        <f t="shared" si="122"/>
        <v>0</v>
      </c>
      <c r="BE1687">
        <f t="shared" si="123"/>
        <v>0</v>
      </c>
      <c r="BF1687">
        <f t="shared" si="123"/>
        <v>1</v>
      </c>
      <c r="BG1687">
        <f t="shared" si="123"/>
        <v>0</v>
      </c>
      <c r="BH1687">
        <f t="shared" si="123"/>
        <v>0</v>
      </c>
      <c r="BI1687">
        <f t="shared" si="123"/>
        <v>0</v>
      </c>
      <c r="BJ1687">
        <f t="shared" si="124"/>
        <v>1</v>
      </c>
      <c r="BK1687">
        <f t="shared" si="125"/>
        <v>0</v>
      </c>
      <c r="BL1687">
        <f t="shared" si="125"/>
        <v>1</v>
      </c>
      <c r="BM1687">
        <f t="shared" si="125"/>
        <v>1</v>
      </c>
      <c r="BN1687">
        <f t="shared" si="125"/>
        <v>0</v>
      </c>
      <c r="BO1687">
        <f t="shared" si="125"/>
        <v>0</v>
      </c>
      <c r="BP1687">
        <f t="shared" si="125"/>
        <v>0</v>
      </c>
    </row>
    <row r="1688" spans="3:68" x14ac:dyDescent="0.2">
      <c r="C1688" s="150" t="str">
        <f>IFERROR(VLOOKUP(TABLA!F1688,BLIOTECAS!$C$1:$E$26,3,FALSE),"")</f>
        <v>Ciencias Experimentales</v>
      </c>
      <c r="D1688" s="209">
        <v>43970.540972222225</v>
      </c>
      <c r="E1688" s="209" t="s">
        <v>407</v>
      </c>
      <c r="F1688" t="s">
        <v>90</v>
      </c>
      <c r="G1688" t="s">
        <v>305</v>
      </c>
      <c r="H1688" t="s">
        <v>320</v>
      </c>
      <c r="I1688" t="s">
        <v>306</v>
      </c>
      <c r="J1688" t="s">
        <v>90</v>
      </c>
      <c r="S1688" t="s">
        <v>26</v>
      </c>
      <c r="T1688" t="s">
        <v>26</v>
      </c>
      <c r="U1688">
        <v>1</v>
      </c>
      <c r="V1688">
        <v>1</v>
      </c>
      <c r="W1688">
        <v>1</v>
      </c>
      <c r="X1688">
        <v>1</v>
      </c>
      <c r="Y1688">
        <v>3</v>
      </c>
      <c r="Z1688">
        <v>5</v>
      </c>
      <c r="AA1688">
        <v>3</v>
      </c>
      <c r="AB1688">
        <v>5</v>
      </c>
      <c r="AC1688">
        <v>1</v>
      </c>
      <c r="AD1688">
        <v>3</v>
      </c>
      <c r="AF1688">
        <v>3</v>
      </c>
      <c r="AG1688">
        <v>3</v>
      </c>
      <c r="AK1688" t="s">
        <v>26</v>
      </c>
      <c r="AN1688" t="s">
        <v>468</v>
      </c>
      <c r="AV1688" s="109" t="s">
        <v>26</v>
      </c>
      <c r="AW1688" t="s">
        <v>26</v>
      </c>
      <c r="AZ1688" s="109">
        <v>3</v>
      </c>
      <c r="BA1688" s="191" t="s">
        <v>319</v>
      </c>
      <c r="BD1688">
        <f t="shared" si="122"/>
        <v>1</v>
      </c>
      <c r="BE1688">
        <f t="shared" si="123"/>
        <v>0</v>
      </c>
      <c r="BF1688">
        <f t="shared" si="123"/>
        <v>0</v>
      </c>
      <c r="BG1688">
        <f t="shared" si="123"/>
        <v>0</v>
      </c>
      <c r="BH1688">
        <f t="shared" si="123"/>
        <v>0</v>
      </c>
      <c r="BI1688">
        <f t="shared" si="123"/>
        <v>0</v>
      </c>
      <c r="BJ1688">
        <f t="shared" si="124"/>
        <v>1</v>
      </c>
      <c r="BK1688">
        <f t="shared" si="125"/>
        <v>1</v>
      </c>
      <c r="BL1688">
        <f t="shared" si="125"/>
        <v>1</v>
      </c>
      <c r="BM1688">
        <f t="shared" si="125"/>
        <v>1</v>
      </c>
      <c r="BN1688">
        <f t="shared" si="125"/>
        <v>1</v>
      </c>
      <c r="BO1688">
        <f t="shared" si="125"/>
        <v>0</v>
      </c>
      <c r="BP1688">
        <f t="shared" si="125"/>
        <v>0</v>
      </c>
    </row>
    <row r="1689" spans="3:68" x14ac:dyDescent="0.2">
      <c r="C1689" s="150" t="str">
        <f>IFERROR(VLOOKUP(TABLA!F1689,BLIOTECAS!$C$1:$E$26,3,FALSE),"")</f>
        <v>Ciencias de la Salud</v>
      </c>
      <c r="D1689" s="209">
        <v>43970.540972222225</v>
      </c>
      <c r="E1689" s="209" t="s">
        <v>401</v>
      </c>
      <c r="F1689" t="s">
        <v>101</v>
      </c>
      <c r="G1689" t="s">
        <v>320</v>
      </c>
      <c r="H1689" t="s">
        <v>320</v>
      </c>
      <c r="I1689" t="s">
        <v>353</v>
      </c>
      <c r="J1689" t="s">
        <v>101</v>
      </c>
      <c r="M1689" t="s">
        <v>1191</v>
      </c>
      <c r="S1689" t="s">
        <v>26</v>
      </c>
      <c r="T1689" t="s">
        <v>26</v>
      </c>
      <c r="U1689">
        <v>3</v>
      </c>
      <c r="V1689">
        <v>5</v>
      </c>
      <c r="W1689">
        <v>2</v>
      </c>
      <c r="X1689">
        <v>1</v>
      </c>
      <c r="Z1689">
        <v>3</v>
      </c>
      <c r="AB1689">
        <v>4</v>
      </c>
      <c r="AD1689">
        <v>4</v>
      </c>
      <c r="AF1689">
        <v>4</v>
      </c>
      <c r="AG1689">
        <v>5</v>
      </c>
      <c r="AH1689">
        <v>1</v>
      </c>
      <c r="AI1689">
        <v>5</v>
      </c>
      <c r="AJ1689">
        <v>5</v>
      </c>
      <c r="AK1689" t="s">
        <v>270</v>
      </c>
      <c r="AL1689">
        <v>3</v>
      </c>
      <c r="AN1689" t="s">
        <v>307</v>
      </c>
      <c r="AV1689" s="109" t="s">
        <v>270</v>
      </c>
      <c r="AW1689" t="s">
        <v>26</v>
      </c>
      <c r="AY1689">
        <v>5</v>
      </c>
      <c r="AZ1689" s="109">
        <v>5</v>
      </c>
      <c r="BA1689" s="191" t="s">
        <v>311</v>
      </c>
      <c r="BB1689" t="s">
        <v>333</v>
      </c>
      <c r="BC1689" t="s">
        <v>1192</v>
      </c>
      <c r="BD1689">
        <f t="shared" si="122"/>
        <v>1</v>
      </c>
      <c r="BE1689">
        <f t="shared" si="123"/>
        <v>0</v>
      </c>
      <c r="BF1689">
        <f t="shared" si="123"/>
        <v>0</v>
      </c>
      <c r="BG1689">
        <f t="shared" si="123"/>
        <v>0</v>
      </c>
      <c r="BH1689">
        <f t="shared" si="123"/>
        <v>1</v>
      </c>
      <c r="BI1689">
        <f t="shared" si="123"/>
        <v>0</v>
      </c>
      <c r="BJ1689">
        <f t="shared" si="124"/>
        <v>0</v>
      </c>
      <c r="BK1689">
        <f t="shared" si="125"/>
        <v>0</v>
      </c>
      <c r="BL1689">
        <f t="shared" si="125"/>
        <v>0</v>
      </c>
      <c r="BM1689">
        <f t="shared" si="125"/>
        <v>0</v>
      </c>
      <c r="BN1689">
        <f t="shared" si="125"/>
        <v>0</v>
      </c>
      <c r="BO1689">
        <f t="shared" si="125"/>
        <v>1</v>
      </c>
      <c r="BP1689">
        <f t="shared" si="125"/>
        <v>0</v>
      </c>
    </row>
    <row r="1690" spans="3:68" x14ac:dyDescent="0.2">
      <c r="C1690" s="150" t="str">
        <f>IFERROR(VLOOKUP(TABLA!F1690,BLIOTECAS!$C$1:$E$26,3,FALSE),"")</f>
        <v>Ciencias Sociales</v>
      </c>
      <c r="D1690" s="209">
        <v>43970.540277777778</v>
      </c>
      <c r="E1690" s="209" t="s">
        <v>396</v>
      </c>
      <c r="F1690" t="s">
        <v>92</v>
      </c>
      <c r="G1690" t="s">
        <v>301</v>
      </c>
      <c r="H1690" t="s">
        <v>301</v>
      </c>
      <c r="I1690" t="s">
        <v>357</v>
      </c>
      <c r="J1690" t="s">
        <v>92</v>
      </c>
      <c r="K1690" t="s">
        <v>309</v>
      </c>
      <c r="M1690" t="s">
        <v>1193</v>
      </c>
      <c r="S1690" t="s">
        <v>270</v>
      </c>
      <c r="T1690" t="s">
        <v>270</v>
      </c>
      <c r="U1690">
        <v>3</v>
      </c>
      <c r="V1690">
        <v>2</v>
      </c>
      <c r="W1690">
        <v>2</v>
      </c>
      <c r="X1690">
        <v>2</v>
      </c>
      <c r="Y1690">
        <v>5</v>
      </c>
      <c r="Z1690">
        <v>3</v>
      </c>
      <c r="AA1690">
        <v>5</v>
      </c>
      <c r="AB1690">
        <v>1</v>
      </c>
      <c r="AC1690">
        <v>3</v>
      </c>
      <c r="AD1690">
        <v>5</v>
      </c>
      <c r="AF1690">
        <v>4</v>
      </c>
      <c r="AG1690">
        <v>5</v>
      </c>
      <c r="AH1690">
        <v>4</v>
      </c>
      <c r="AI1690">
        <v>4</v>
      </c>
      <c r="AJ1690">
        <v>5</v>
      </c>
      <c r="AK1690" t="s">
        <v>270</v>
      </c>
      <c r="AL1690">
        <v>5</v>
      </c>
      <c r="AM1690">
        <v>4</v>
      </c>
      <c r="AN1690" t="s">
        <v>307</v>
      </c>
      <c r="AV1690" s="109" t="s">
        <v>270</v>
      </c>
      <c r="AW1690" t="s">
        <v>26</v>
      </c>
      <c r="AY1690">
        <v>4</v>
      </c>
      <c r="AZ1690" s="109">
        <v>4</v>
      </c>
      <c r="BA1690" s="191" t="s">
        <v>303</v>
      </c>
      <c r="BB1690" t="s">
        <v>308</v>
      </c>
      <c r="BD1690">
        <f t="shared" si="122"/>
        <v>1</v>
      </c>
      <c r="BE1690">
        <f t="shared" si="123"/>
        <v>0</v>
      </c>
      <c r="BF1690">
        <f t="shared" si="123"/>
        <v>1</v>
      </c>
      <c r="BG1690">
        <f t="shared" si="123"/>
        <v>0</v>
      </c>
      <c r="BH1690">
        <f t="shared" si="123"/>
        <v>1</v>
      </c>
      <c r="BI1690">
        <f t="shared" si="123"/>
        <v>0</v>
      </c>
      <c r="BJ1690">
        <f t="shared" si="124"/>
        <v>0</v>
      </c>
      <c r="BK1690">
        <f t="shared" si="125"/>
        <v>0</v>
      </c>
      <c r="BL1690">
        <f t="shared" si="125"/>
        <v>0</v>
      </c>
      <c r="BM1690">
        <f t="shared" si="125"/>
        <v>0</v>
      </c>
      <c r="BN1690">
        <f t="shared" si="125"/>
        <v>0</v>
      </c>
      <c r="BO1690">
        <f t="shared" si="125"/>
        <v>1</v>
      </c>
      <c r="BP1690">
        <f t="shared" si="125"/>
        <v>0</v>
      </c>
    </row>
    <row r="1691" spans="3:68" x14ac:dyDescent="0.2">
      <c r="C1691" s="150" t="str">
        <f>IFERROR(VLOOKUP(TABLA!F1691,BLIOTECAS!$C$1:$E$26,3,FALSE),"")</f>
        <v>Ciencias Experimentales</v>
      </c>
      <c r="D1691" s="209">
        <v>43970.540277777778</v>
      </c>
      <c r="E1691" s="209" t="s">
        <v>407</v>
      </c>
      <c r="F1691" t="s">
        <v>90</v>
      </c>
      <c r="G1691" t="s">
        <v>301</v>
      </c>
      <c r="H1691" t="s">
        <v>300</v>
      </c>
      <c r="I1691" t="s">
        <v>306</v>
      </c>
      <c r="J1691" t="s">
        <v>90</v>
      </c>
      <c r="K1691" t="s">
        <v>309</v>
      </c>
      <c r="L1691" t="s">
        <v>95</v>
      </c>
      <c r="S1691" t="s">
        <v>26</v>
      </c>
      <c r="T1691" t="s">
        <v>26</v>
      </c>
      <c r="U1691">
        <v>5</v>
      </c>
      <c r="V1691">
        <v>3</v>
      </c>
      <c r="W1691">
        <v>3</v>
      </c>
      <c r="X1691">
        <v>1</v>
      </c>
      <c r="Y1691">
        <v>5</v>
      </c>
      <c r="Z1691">
        <v>5</v>
      </c>
      <c r="AA1691">
        <v>5</v>
      </c>
      <c r="AB1691">
        <v>3</v>
      </c>
      <c r="AC1691">
        <v>1</v>
      </c>
      <c r="AD1691">
        <v>5</v>
      </c>
      <c r="AF1691">
        <v>3</v>
      </c>
      <c r="AG1691">
        <v>3</v>
      </c>
      <c r="AH1691">
        <v>3</v>
      </c>
      <c r="AI1691">
        <v>3</v>
      </c>
      <c r="AJ1691">
        <v>4</v>
      </c>
      <c r="AK1691" t="s">
        <v>26</v>
      </c>
      <c r="AL1691">
        <v>4</v>
      </c>
      <c r="AM1691">
        <v>4</v>
      </c>
      <c r="AN1691" t="s">
        <v>408</v>
      </c>
      <c r="AV1691" s="109" t="s">
        <v>270</v>
      </c>
      <c r="AW1691" t="s">
        <v>26</v>
      </c>
      <c r="AY1691">
        <v>3</v>
      </c>
      <c r="AZ1691" s="109">
        <v>3</v>
      </c>
      <c r="BA1691" s="191" t="s">
        <v>311</v>
      </c>
      <c r="BB1691" t="s">
        <v>317</v>
      </c>
      <c r="BD1691">
        <f t="shared" si="122"/>
        <v>1</v>
      </c>
      <c r="BE1691">
        <f t="shared" si="123"/>
        <v>0</v>
      </c>
      <c r="BF1691">
        <f t="shared" si="123"/>
        <v>0</v>
      </c>
      <c r="BG1691">
        <f t="shared" si="123"/>
        <v>0</v>
      </c>
      <c r="BH1691">
        <f t="shared" si="123"/>
        <v>0</v>
      </c>
      <c r="BI1691">
        <f t="shared" si="123"/>
        <v>0</v>
      </c>
      <c r="BJ1691">
        <f t="shared" si="124"/>
        <v>1</v>
      </c>
      <c r="BK1691">
        <f t="shared" si="125"/>
        <v>0</v>
      </c>
      <c r="BL1691">
        <f t="shared" si="125"/>
        <v>1</v>
      </c>
      <c r="BM1691">
        <f t="shared" si="125"/>
        <v>1</v>
      </c>
      <c r="BN1691">
        <f t="shared" si="125"/>
        <v>0</v>
      </c>
      <c r="BO1691">
        <f t="shared" si="125"/>
        <v>0</v>
      </c>
      <c r="BP1691">
        <f t="shared" si="125"/>
        <v>0</v>
      </c>
    </row>
    <row r="1692" spans="3:68" x14ac:dyDescent="0.2">
      <c r="C1692" s="150" t="str">
        <f>IFERROR(VLOOKUP(TABLA!F1692,BLIOTECAS!$C$1:$E$26,3,FALSE),"")</f>
        <v>Ciencias Sociales</v>
      </c>
      <c r="D1692" s="209">
        <v>43970.540277777778</v>
      </c>
      <c r="E1692" s="209" t="s">
        <v>396</v>
      </c>
      <c r="F1692" t="s">
        <v>221</v>
      </c>
      <c r="G1692" t="s">
        <v>300</v>
      </c>
      <c r="H1692" t="s">
        <v>320</v>
      </c>
      <c r="I1692" t="s">
        <v>306</v>
      </c>
      <c r="S1692" t="s">
        <v>26</v>
      </c>
      <c r="T1692" t="s">
        <v>26</v>
      </c>
      <c r="U1692">
        <v>1</v>
      </c>
      <c r="V1692">
        <v>1</v>
      </c>
      <c r="W1692">
        <v>2</v>
      </c>
      <c r="X1692">
        <v>3</v>
      </c>
      <c r="Y1692">
        <v>5</v>
      </c>
      <c r="Z1692">
        <v>5</v>
      </c>
      <c r="AA1692">
        <v>5</v>
      </c>
      <c r="AB1692">
        <v>1</v>
      </c>
      <c r="AC1692">
        <v>5</v>
      </c>
      <c r="AD1692">
        <v>5</v>
      </c>
      <c r="AF1692">
        <v>3</v>
      </c>
      <c r="AG1692">
        <v>3</v>
      </c>
      <c r="AH1692">
        <v>4</v>
      </c>
      <c r="AI1692">
        <v>4</v>
      </c>
      <c r="AJ1692">
        <v>4</v>
      </c>
      <c r="AK1692" t="s">
        <v>26</v>
      </c>
      <c r="AL1692">
        <v>5</v>
      </c>
      <c r="AM1692">
        <v>5</v>
      </c>
      <c r="AN1692" t="s">
        <v>408</v>
      </c>
      <c r="AV1692" s="109" t="s">
        <v>26</v>
      </c>
      <c r="AW1692" t="s">
        <v>26</v>
      </c>
      <c r="AY1692">
        <v>5</v>
      </c>
      <c r="AZ1692" s="109">
        <v>5</v>
      </c>
      <c r="BA1692" s="191" t="s">
        <v>311</v>
      </c>
      <c r="BB1692" t="s">
        <v>304</v>
      </c>
      <c r="BD1692">
        <f t="shared" si="122"/>
        <v>1</v>
      </c>
      <c r="BE1692">
        <f t="shared" si="123"/>
        <v>0</v>
      </c>
      <c r="BF1692">
        <f t="shared" si="123"/>
        <v>0</v>
      </c>
      <c r="BG1692">
        <f t="shared" si="123"/>
        <v>0</v>
      </c>
      <c r="BH1692">
        <f t="shared" si="123"/>
        <v>0</v>
      </c>
      <c r="BI1692">
        <f t="shared" si="123"/>
        <v>0</v>
      </c>
      <c r="BJ1692">
        <f t="shared" si="124"/>
        <v>1</v>
      </c>
      <c r="BK1692">
        <f t="shared" si="125"/>
        <v>0</v>
      </c>
      <c r="BL1692">
        <f t="shared" si="125"/>
        <v>1</v>
      </c>
      <c r="BM1692">
        <f t="shared" si="125"/>
        <v>1</v>
      </c>
      <c r="BN1692">
        <f t="shared" si="125"/>
        <v>0</v>
      </c>
      <c r="BO1692">
        <f t="shared" si="125"/>
        <v>0</v>
      </c>
      <c r="BP1692">
        <f t="shared" si="125"/>
        <v>0</v>
      </c>
    </row>
    <row r="1693" spans="3:68" x14ac:dyDescent="0.2">
      <c r="C1693" s="150" t="str">
        <f>IFERROR(VLOOKUP(TABLA!F1693,BLIOTECAS!$C$1:$E$26,3,FALSE),"")</f>
        <v>Ciencias Experimentales</v>
      </c>
      <c r="D1693" s="209">
        <v>43970.540277777778</v>
      </c>
      <c r="E1693" s="209" t="s">
        <v>396</v>
      </c>
      <c r="F1693" t="s">
        <v>94</v>
      </c>
      <c r="G1693" t="s">
        <v>301</v>
      </c>
      <c r="H1693" t="s">
        <v>300</v>
      </c>
      <c r="I1693" t="s">
        <v>327</v>
      </c>
      <c r="J1693" t="s">
        <v>94</v>
      </c>
      <c r="K1693" t="s">
        <v>98</v>
      </c>
      <c r="L1693" t="s">
        <v>309</v>
      </c>
      <c r="S1693" t="s">
        <v>270</v>
      </c>
      <c r="T1693" t="s">
        <v>270</v>
      </c>
      <c r="U1693">
        <v>4</v>
      </c>
      <c r="V1693">
        <v>1</v>
      </c>
      <c r="W1693">
        <v>1</v>
      </c>
      <c r="X1693">
        <v>1</v>
      </c>
      <c r="Y1693">
        <v>5</v>
      </c>
      <c r="Z1693">
        <v>5</v>
      </c>
      <c r="AA1693">
        <v>5</v>
      </c>
      <c r="AB1693">
        <v>2</v>
      </c>
      <c r="AC1693">
        <v>3</v>
      </c>
      <c r="AD1693">
        <v>3</v>
      </c>
      <c r="AF1693">
        <v>2</v>
      </c>
      <c r="AG1693">
        <v>3</v>
      </c>
      <c r="AH1693">
        <v>2</v>
      </c>
      <c r="AI1693">
        <v>2</v>
      </c>
      <c r="AJ1693">
        <v>4</v>
      </c>
      <c r="AK1693" t="s">
        <v>26</v>
      </c>
      <c r="AL1693">
        <v>3</v>
      </c>
      <c r="AN1693" t="s">
        <v>400</v>
      </c>
      <c r="AV1693" s="109" t="s">
        <v>26</v>
      </c>
      <c r="AW1693" t="s">
        <v>26</v>
      </c>
      <c r="AY1693">
        <v>3</v>
      </c>
      <c r="AZ1693" s="109">
        <v>2</v>
      </c>
      <c r="BA1693" s="191" t="s">
        <v>311</v>
      </c>
      <c r="BB1693" t="s">
        <v>308</v>
      </c>
      <c r="BD1693">
        <f t="shared" si="122"/>
        <v>1</v>
      </c>
      <c r="BE1693">
        <f t="shared" si="123"/>
        <v>0</v>
      </c>
      <c r="BF1693">
        <f t="shared" si="123"/>
        <v>1</v>
      </c>
      <c r="BG1693">
        <f t="shared" si="123"/>
        <v>0</v>
      </c>
      <c r="BH1693">
        <f t="shared" si="123"/>
        <v>0</v>
      </c>
      <c r="BI1693">
        <f t="shared" si="123"/>
        <v>0</v>
      </c>
      <c r="BJ1693">
        <f t="shared" si="124"/>
        <v>0</v>
      </c>
      <c r="BK1693">
        <f t="shared" si="125"/>
        <v>0</v>
      </c>
      <c r="BL1693">
        <f t="shared" si="125"/>
        <v>1</v>
      </c>
      <c r="BM1693">
        <f t="shared" si="125"/>
        <v>1</v>
      </c>
      <c r="BN1693">
        <f t="shared" si="125"/>
        <v>0</v>
      </c>
      <c r="BO1693">
        <f t="shared" si="125"/>
        <v>0</v>
      </c>
      <c r="BP1693">
        <f t="shared" si="125"/>
        <v>0</v>
      </c>
    </row>
    <row r="1694" spans="3:68" x14ac:dyDescent="0.2">
      <c r="C1694" s="150" t="str">
        <f>IFERROR(VLOOKUP(TABLA!F1694,BLIOTECAS!$C$1:$E$26,3,FALSE),"")</f>
        <v>Humanidades</v>
      </c>
      <c r="D1694" s="209">
        <v>43970.540277777778</v>
      </c>
      <c r="E1694" s="209" t="s">
        <v>407</v>
      </c>
      <c r="F1694" t="s">
        <v>102</v>
      </c>
      <c r="G1694" t="s">
        <v>305</v>
      </c>
      <c r="H1694" t="s">
        <v>305</v>
      </c>
      <c r="I1694" t="s">
        <v>306</v>
      </c>
      <c r="J1694" t="s">
        <v>309</v>
      </c>
      <c r="K1694" t="s">
        <v>310</v>
      </c>
      <c r="L1694" t="s">
        <v>84</v>
      </c>
      <c r="S1694" t="s">
        <v>26</v>
      </c>
      <c r="T1694" t="s">
        <v>270</v>
      </c>
      <c r="U1694">
        <v>5</v>
      </c>
      <c r="V1694">
        <v>5</v>
      </c>
      <c r="W1694">
        <v>5</v>
      </c>
      <c r="X1694">
        <v>5</v>
      </c>
      <c r="Y1694">
        <v>5</v>
      </c>
      <c r="Z1694">
        <v>5</v>
      </c>
      <c r="AA1694">
        <v>5</v>
      </c>
      <c r="AB1694">
        <v>5</v>
      </c>
      <c r="AC1694">
        <v>5</v>
      </c>
      <c r="AD1694">
        <v>5</v>
      </c>
      <c r="AF1694">
        <v>5</v>
      </c>
      <c r="AG1694">
        <v>5</v>
      </c>
      <c r="AH1694">
        <v>5</v>
      </c>
      <c r="AI1694">
        <v>5</v>
      </c>
      <c r="AJ1694">
        <v>5</v>
      </c>
      <c r="AK1694" t="s">
        <v>26</v>
      </c>
      <c r="AL1694">
        <v>5</v>
      </c>
      <c r="AM1694">
        <v>5</v>
      </c>
      <c r="AN1694" t="s">
        <v>400</v>
      </c>
      <c r="AV1694" s="109" t="s">
        <v>26</v>
      </c>
      <c r="AW1694" t="s">
        <v>26</v>
      </c>
      <c r="AY1694">
        <v>5</v>
      </c>
      <c r="AZ1694" s="109">
        <v>5</v>
      </c>
      <c r="BA1694" s="191" t="s">
        <v>311</v>
      </c>
      <c r="BB1694" t="s">
        <v>308</v>
      </c>
      <c r="BD1694">
        <f t="shared" si="122"/>
        <v>1</v>
      </c>
      <c r="BE1694">
        <f t="shared" si="123"/>
        <v>0</v>
      </c>
      <c r="BF1694">
        <f t="shared" si="123"/>
        <v>0</v>
      </c>
      <c r="BG1694">
        <f t="shared" si="123"/>
        <v>0</v>
      </c>
      <c r="BH1694">
        <f t="shared" si="123"/>
        <v>0</v>
      </c>
      <c r="BI1694">
        <f t="shared" si="123"/>
        <v>0</v>
      </c>
      <c r="BJ1694">
        <f t="shared" si="124"/>
        <v>0</v>
      </c>
      <c r="BK1694">
        <f t="shared" si="125"/>
        <v>0</v>
      </c>
      <c r="BL1694">
        <f t="shared" si="125"/>
        <v>1</v>
      </c>
      <c r="BM1694">
        <f t="shared" si="125"/>
        <v>1</v>
      </c>
      <c r="BN1694">
        <f t="shared" si="125"/>
        <v>0</v>
      </c>
      <c r="BO1694">
        <f t="shared" si="125"/>
        <v>0</v>
      </c>
      <c r="BP1694">
        <f t="shared" si="125"/>
        <v>0</v>
      </c>
    </row>
    <row r="1695" spans="3:68" x14ac:dyDescent="0.2">
      <c r="C1695" s="150" t="str">
        <f>IFERROR(VLOOKUP(TABLA!F1695,BLIOTECAS!$C$1:$E$26,3,FALSE),"")</f>
        <v>Humanidades</v>
      </c>
      <c r="D1695" s="209">
        <v>43970.540277777778</v>
      </c>
      <c r="E1695" s="209" t="s">
        <v>396</v>
      </c>
      <c r="F1695" t="s">
        <v>104</v>
      </c>
      <c r="G1695" t="s">
        <v>301</v>
      </c>
      <c r="H1695" t="s">
        <v>300</v>
      </c>
      <c r="I1695" t="s">
        <v>315</v>
      </c>
      <c r="J1695" t="s">
        <v>104</v>
      </c>
      <c r="K1695" t="s">
        <v>309</v>
      </c>
      <c r="L1695" t="s">
        <v>84</v>
      </c>
      <c r="S1695" t="s">
        <v>270</v>
      </c>
      <c r="T1695" t="s">
        <v>270</v>
      </c>
      <c r="U1695">
        <v>4</v>
      </c>
      <c r="V1695">
        <v>4</v>
      </c>
      <c r="W1695">
        <v>4</v>
      </c>
      <c r="X1695">
        <v>3</v>
      </c>
      <c r="Y1695">
        <v>4</v>
      </c>
      <c r="Z1695">
        <v>4</v>
      </c>
      <c r="AA1695">
        <v>5</v>
      </c>
      <c r="AB1695">
        <v>4</v>
      </c>
      <c r="AC1695">
        <v>5</v>
      </c>
      <c r="AD1695">
        <v>5</v>
      </c>
      <c r="AF1695">
        <v>5</v>
      </c>
      <c r="AG1695">
        <v>5</v>
      </c>
      <c r="AH1695">
        <v>5</v>
      </c>
      <c r="AI1695">
        <v>5</v>
      </c>
      <c r="AJ1695">
        <v>5</v>
      </c>
      <c r="AK1695" t="s">
        <v>26</v>
      </c>
      <c r="AL1695">
        <v>5</v>
      </c>
      <c r="AM1695">
        <v>5</v>
      </c>
      <c r="AN1695" t="s">
        <v>405</v>
      </c>
      <c r="AV1695" s="109" t="s">
        <v>26</v>
      </c>
      <c r="AW1695" t="s">
        <v>26</v>
      </c>
      <c r="AY1695">
        <v>5</v>
      </c>
      <c r="AZ1695" s="109">
        <v>5</v>
      </c>
      <c r="BA1695" s="191" t="s">
        <v>303</v>
      </c>
      <c r="BB1695" t="s">
        <v>304</v>
      </c>
      <c r="BD1695">
        <f t="shared" si="122"/>
        <v>0</v>
      </c>
      <c r="BE1695">
        <f t="shared" si="123"/>
        <v>1</v>
      </c>
      <c r="BF1695">
        <f t="shared" si="123"/>
        <v>0</v>
      </c>
      <c r="BG1695">
        <f t="shared" si="123"/>
        <v>0</v>
      </c>
      <c r="BH1695">
        <f t="shared" si="123"/>
        <v>0</v>
      </c>
      <c r="BI1695">
        <f t="shared" si="123"/>
        <v>0</v>
      </c>
      <c r="BJ1695">
        <f t="shared" si="124"/>
        <v>1</v>
      </c>
      <c r="BK1695">
        <f t="shared" si="125"/>
        <v>1</v>
      </c>
      <c r="BL1695">
        <f t="shared" si="125"/>
        <v>1</v>
      </c>
      <c r="BM1695">
        <f t="shared" si="125"/>
        <v>1</v>
      </c>
      <c r="BN1695">
        <f t="shared" si="125"/>
        <v>0</v>
      </c>
      <c r="BO1695">
        <f t="shared" si="125"/>
        <v>0</v>
      </c>
      <c r="BP1695">
        <f t="shared" si="125"/>
        <v>0</v>
      </c>
    </row>
    <row r="1696" spans="3:68" x14ac:dyDescent="0.2">
      <c r="C1696" s="150" t="str">
        <f>IFERROR(VLOOKUP(TABLA!F1696,BLIOTECAS!$C$1:$E$26,3,FALSE),"")</f>
        <v>Humanidades</v>
      </c>
      <c r="D1696" s="209">
        <v>43970.540277777778</v>
      </c>
      <c r="E1696" s="209" t="s">
        <v>396</v>
      </c>
      <c r="F1696" t="s">
        <v>104</v>
      </c>
      <c r="G1696" t="s">
        <v>305</v>
      </c>
      <c r="H1696" t="s">
        <v>305</v>
      </c>
      <c r="I1696" t="s">
        <v>526</v>
      </c>
      <c r="J1696" t="s">
        <v>104</v>
      </c>
      <c r="K1696" t="s">
        <v>309</v>
      </c>
      <c r="L1696" t="s">
        <v>310</v>
      </c>
      <c r="S1696" t="s">
        <v>270</v>
      </c>
      <c r="T1696" t="s">
        <v>270</v>
      </c>
      <c r="U1696">
        <v>4</v>
      </c>
      <c r="V1696">
        <v>2</v>
      </c>
      <c r="W1696">
        <v>4</v>
      </c>
      <c r="X1696">
        <v>2</v>
      </c>
      <c r="Y1696">
        <v>1</v>
      </c>
      <c r="Z1696">
        <v>4</v>
      </c>
      <c r="AA1696">
        <v>5</v>
      </c>
      <c r="AB1696">
        <v>3</v>
      </c>
      <c r="AC1696">
        <v>1</v>
      </c>
      <c r="AD1696">
        <v>4</v>
      </c>
      <c r="AF1696">
        <v>4</v>
      </c>
      <c r="AG1696">
        <v>5</v>
      </c>
      <c r="AH1696">
        <v>5</v>
      </c>
      <c r="AJ1696">
        <v>5</v>
      </c>
      <c r="AK1696" t="s">
        <v>26</v>
      </c>
      <c r="AL1696">
        <v>4</v>
      </c>
      <c r="AM1696">
        <v>5</v>
      </c>
      <c r="AN1696" t="s">
        <v>354</v>
      </c>
      <c r="AV1696" s="109" t="s">
        <v>26</v>
      </c>
      <c r="AW1696" t="s">
        <v>26</v>
      </c>
      <c r="AY1696">
        <v>5</v>
      </c>
      <c r="AZ1696" s="109">
        <v>5</v>
      </c>
      <c r="BA1696" s="191" t="s">
        <v>303</v>
      </c>
      <c r="BB1696" t="s">
        <v>304</v>
      </c>
      <c r="BD1696">
        <f t="shared" si="122"/>
        <v>0</v>
      </c>
      <c r="BE1696">
        <f t="shared" si="123"/>
        <v>1</v>
      </c>
      <c r="BF1696">
        <f t="shared" si="123"/>
        <v>0</v>
      </c>
      <c r="BG1696">
        <f t="shared" ref="BE1696:BI1747" si="126">IF(IFERROR(FIND(BG$1,$I1696,1),0)&lt;&gt;0,1,0)</f>
        <v>0</v>
      </c>
      <c r="BH1696">
        <f t="shared" si="126"/>
        <v>1</v>
      </c>
      <c r="BI1696">
        <f t="shared" si="126"/>
        <v>0</v>
      </c>
      <c r="BJ1696">
        <f t="shared" si="124"/>
        <v>1</v>
      </c>
      <c r="BK1696">
        <f t="shared" si="125"/>
        <v>0</v>
      </c>
      <c r="BL1696">
        <f t="shared" si="125"/>
        <v>0</v>
      </c>
      <c r="BM1696">
        <f t="shared" si="125"/>
        <v>1</v>
      </c>
      <c r="BN1696">
        <f t="shared" si="125"/>
        <v>0</v>
      </c>
      <c r="BO1696">
        <f t="shared" si="125"/>
        <v>0</v>
      </c>
      <c r="BP1696">
        <f t="shared" si="125"/>
        <v>0</v>
      </c>
    </row>
    <row r="1697" spans="3:68" x14ac:dyDescent="0.2">
      <c r="C1697" s="150" t="str">
        <f>IFERROR(VLOOKUP(TABLA!F1697,BLIOTECAS!$C$1:$E$26,3,FALSE),"")</f>
        <v>Ciencias de la Salud</v>
      </c>
      <c r="D1697" s="209">
        <v>43970.540277777778</v>
      </c>
      <c r="E1697" s="209" t="s">
        <v>396</v>
      </c>
      <c r="F1697" t="s">
        <v>106</v>
      </c>
      <c r="G1697" t="s">
        <v>300</v>
      </c>
      <c r="H1697" t="s">
        <v>300</v>
      </c>
      <c r="I1697" t="s">
        <v>306</v>
      </c>
      <c r="J1697" t="s">
        <v>106</v>
      </c>
      <c r="K1697" t="s">
        <v>222</v>
      </c>
      <c r="S1697" t="s">
        <v>26</v>
      </c>
      <c r="T1697" t="s">
        <v>270</v>
      </c>
      <c r="U1697">
        <v>2</v>
      </c>
      <c r="V1697">
        <v>1</v>
      </c>
      <c r="W1697">
        <v>2</v>
      </c>
      <c r="X1697">
        <v>1</v>
      </c>
      <c r="Y1697">
        <v>4</v>
      </c>
      <c r="Z1697">
        <v>3</v>
      </c>
      <c r="AA1697">
        <v>5</v>
      </c>
      <c r="AB1697">
        <v>1</v>
      </c>
      <c r="AC1697">
        <v>3</v>
      </c>
      <c r="AD1697">
        <v>4</v>
      </c>
      <c r="AF1697">
        <v>2</v>
      </c>
      <c r="AG1697">
        <v>4</v>
      </c>
      <c r="AH1697">
        <v>2</v>
      </c>
      <c r="AI1697">
        <v>3</v>
      </c>
      <c r="AJ1697">
        <v>4</v>
      </c>
      <c r="AK1697" t="s">
        <v>26</v>
      </c>
      <c r="AL1697">
        <v>3</v>
      </c>
      <c r="AM1697">
        <v>3</v>
      </c>
      <c r="AN1697" t="s">
        <v>405</v>
      </c>
      <c r="AV1697" s="109" t="s">
        <v>26</v>
      </c>
      <c r="AW1697" t="s">
        <v>270</v>
      </c>
      <c r="AX1697" t="s">
        <v>313</v>
      </c>
      <c r="AY1697">
        <v>4</v>
      </c>
      <c r="AZ1697" s="109">
        <v>5</v>
      </c>
      <c r="BA1697" s="191" t="s">
        <v>311</v>
      </c>
      <c r="BB1697" t="s">
        <v>308</v>
      </c>
      <c r="BD1697">
        <f t="shared" si="122"/>
        <v>1</v>
      </c>
      <c r="BE1697">
        <f t="shared" si="126"/>
        <v>0</v>
      </c>
      <c r="BF1697">
        <f t="shared" si="126"/>
        <v>0</v>
      </c>
      <c r="BG1697">
        <f t="shared" si="126"/>
        <v>0</v>
      </c>
      <c r="BH1697">
        <f t="shared" si="126"/>
        <v>0</v>
      </c>
      <c r="BI1697">
        <f t="shared" si="126"/>
        <v>0</v>
      </c>
      <c r="BJ1697">
        <f t="shared" si="124"/>
        <v>1</v>
      </c>
      <c r="BK1697">
        <f t="shared" si="125"/>
        <v>1</v>
      </c>
      <c r="BL1697">
        <f t="shared" si="125"/>
        <v>1</v>
      </c>
      <c r="BM1697">
        <f t="shared" si="125"/>
        <v>1</v>
      </c>
      <c r="BN1697">
        <f t="shared" si="125"/>
        <v>0</v>
      </c>
      <c r="BO1697">
        <f t="shared" si="125"/>
        <v>0</v>
      </c>
      <c r="BP1697">
        <f t="shared" si="125"/>
        <v>0</v>
      </c>
    </row>
    <row r="1698" spans="3:68" x14ac:dyDescent="0.2">
      <c r="C1698" s="150" t="str">
        <f>IFERROR(VLOOKUP(TABLA!F1698,BLIOTECAS!$C$1:$E$26,3,FALSE),"")</f>
        <v>Ciencias Sociales</v>
      </c>
      <c r="D1698" s="209">
        <v>43970.540277777778</v>
      </c>
      <c r="E1698" s="209" t="s">
        <v>407</v>
      </c>
      <c r="F1698" t="s">
        <v>93</v>
      </c>
      <c r="G1698" t="s">
        <v>300</v>
      </c>
      <c r="H1698" t="s">
        <v>320</v>
      </c>
      <c r="I1698" t="s">
        <v>306</v>
      </c>
      <c r="J1698" t="s">
        <v>93</v>
      </c>
      <c r="S1698" t="s">
        <v>26</v>
      </c>
      <c r="T1698" t="s">
        <v>270</v>
      </c>
      <c r="U1698">
        <v>3</v>
      </c>
      <c r="V1698">
        <v>1</v>
      </c>
      <c r="W1698">
        <v>1</v>
      </c>
      <c r="X1698">
        <v>1</v>
      </c>
      <c r="Y1698">
        <v>5</v>
      </c>
      <c r="Z1698">
        <v>4</v>
      </c>
      <c r="AA1698">
        <v>5</v>
      </c>
      <c r="AB1698">
        <v>1</v>
      </c>
      <c r="AC1698">
        <v>4</v>
      </c>
      <c r="AD1698">
        <v>4</v>
      </c>
      <c r="AF1698">
        <v>3</v>
      </c>
      <c r="AG1698">
        <v>5</v>
      </c>
      <c r="AH1698">
        <v>3</v>
      </c>
      <c r="AI1698">
        <v>3</v>
      </c>
      <c r="AJ1698">
        <v>4</v>
      </c>
      <c r="AK1698" t="s">
        <v>270</v>
      </c>
      <c r="AL1698">
        <v>3</v>
      </c>
      <c r="AM1698">
        <v>1</v>
      </c>
      <c r="AN1698" t="s">
        <v>445</v>
      </c>
      <c r="AV1698" s="109" t="s">
        <v>26</v>
      </c>
      <c r="AW1698" t="s">
        <v>26</v>
      </c>
      <c r="AY1698">
        <v>5</v>
      </c>
      <c r="AZ1698" s="109">
        <v>5</v>
      </c>
      <c r="BA1698" s="191" t="s">
        <v>311</v>
      </c>
      <c r="BB1698" t="s">
        <v>317</v>
      </c>
      <c r="BD1698">
        <f t="shared" si="122"/>
        <v>1</v>
      </c>
      <c r="BE1698">
        <f t="shared" si="126"/>
        <v>0</v>
      </c>
      <c r="BF1698">
        <f t="shared" si="126"/>
        <v>0</v>
      </c>
      <c r="BG1698">
        <f t="shared" si="126"/>
        <v>0</v>
      </c>
      <c r="BH1698">
        <f t="shared" si="126"/>
        <v>0</v>
      </c>
      <c r="BI1698">
        <f t="shared" si="126"/>
        <v>0</v>
      </c>
      <c r="BJ1698">
        <f t="shared" si="124"/>
        <v>0</v>
      </c>
      <c r="BK1698">
        <f t="shared" si="125"/>
        <v>0</v>
      </c>
      <c r="BL1698">
        <f t="shared" si="125"/>
        <v>1</v>
      </c>
      <c r="BM1698">
        <f t="shared" si="125"/>
        <v>1</v>
      </c>
      <c r="BN1698">
        <f t="shared" si="125"/>
        <v>1</v>
      </c>
      <c r="BO1698">
        <f t="shared" si="125"/>
        <v>0</v>
      </c>
      <c r="BP1698">
        <f t="shared" si="125"/>
        <v>0</v>
      </c>
    </row>
    <row r="1699" spans="3:68" x14ac:dyDescent="0.2">
      <c r="C1699" s="150" t="str">
        <f>IFERROR(VLOOKUP(TABLA!F1699,BLIOTECAS!$C$1:$E$26,3,FALSE),"")</f>
        <v>Ciencias de la Salud</v>
      </c>
      <c r="D1699" s="209">
        <v>43970.540277777778</v>
      </c>
      <c r="E1699" s="209" t="s">
        <v>396</v>
      </c>
      <c r="F1699" t="s">
        <v>106</v>
      </c>
      <c r="G1699" t="s">
        <v>397</v>
      </c>
      <c r="H1699" t="s">
        <v>320</v>
      </c>
      <c r="I1699" t="s">
        <v>315</v>
      </c>
      <c r="J1699" t="s">
        <v>106</v>
      </c>
      <c r="S1699" t="s">
        <v>26</v>
      </c>
      <c r="T1699" t="s">
        <v>270</v>
      </c>
      <c r="U1699">
        <v>3</v>
      </c>
      <c r="V1699">
        <v>1</v>
      </c>
      <c r="W1699">
        <v>3</v>
      </c>
      <c r="X1699">
        <v>3</v>
      </c>
      <c r="Y1699">
        <v>5</v>
      </c>
      <c r="Z1699">
        <v>2</v>
      </c>
      <c r="AA1699">
        <v>5</v>
      </c>
      <c r="AB1699">
        <v>1</v>
      </c>
      <c r="AC1699">
        <v>5</v>
      </c>
      <c r="AD1699">
        <v>5</v>
      </c>
      <c r="AF1699">
        <v>5</v>
      </c>
      <c r="AG1699">
        <v>5</v>
      </c>
      <c r="AH1699">
        <v>4</v>
      </c>
      <c r="AI1699">
        <v>4</v>
      </c>
      <c r="AJ1699">
        <v>5</v>
      </c>
      <c r="AK1699" t="s">
        <v>270</v>
      </c>
      <c r="AL1699">
        <v>5</v>
      </c>
      <c r="AM1699">
        <v>4</v>
      </c>
      <c r="AN1699" t="s">
        <v>345</v>
      </c>
      <c r="AV1699" s="109" t="s">
        <v>270</v>
      </c>
      <c r="AW1699" t="s">
        <v>270</v>
      </c>
      <c r="AX1699" t="s">
        <v>313</v>
      </c>
      <c r="AY1699">
        <v>5</v>
      </c>
      <c r="AZ1699" s="109">
        <v>5</v>
      </c>
      <c r="BA1699" s="191" t="s">
        <v>303</v>
      </c>
      <c r="BB1699" t="s">
        <v>304</v>
      </c>
      <c r="BC1699" t="s">
        <v>1194</v>
      </c>
      <c r="BD1699">
        <f t="shared" si="122"/>
        <v>0</v>
      </c>
      <c r="BE1699">
        <f t="shared" si="126"/>
        <v>1</v>
      </c>
      <c r="BF1699">
        <f t="shared" si="126"/>
        <v>0</v>
      </c>
      <c r="BG1699">
        <f t="shared" si="126"/>
        <v>0</v>
      </c>
      <c r="BH1699">
        <f t="shared" si="126"/>
        <v>0</v>
      </c>
      <c r="BI1699">
        <f t="shared" si="126"/>
        <v>0</v>
      </c>
      <c r="BJ1699">
        <f t="shared" si="124"/>
        <v>0</v>
      </c>
      <c r="BK1699">
        <f t="shared" si="125"/>
        <v>0</v>
      </c>
      <c r="BL1699">
        <f t="shared" si="125"/>
        <v>0</v>
      </c>
      <c r="BM1699">
        <f t="shared" si="125"/>
        <v>1</v>
      </c>
      <c r="BN1699">
        <f t="shared" si="125"/>
        <v>0</v>
      </c>
      <c r="BO1699">
        <f t="shared" si="125"/>
        <v>0</v>
      </c>
      <c r="BP1699">
        <f t="shared" si="125"/>
        <v>0</v>
      </c>
    </row>
    <row r="1700" spans="3:68" x14ac:dyDescent="0.2">
      <c r="C1700" s="150" t="str">
        <f>IFERROR(VLOOKUP(TABLA!F1700,BLIOTECAS!$C$1:$E$26,3,FALSE),"")</f>
        <v>Humanidades</v>
      </c>
      <c r="D1700" s="209">
        <v>43970.540277777778</v>
      </c>
      <c r="E1700" s="209" t="s">
        <v>396</v>
      </c>
      <c r="F1700" t="s">
        <v>104</v>
      </c>
      <c r="G1700" t="s">
        <v>305</v>
      </c>
      <c r="H1700" t="s">
        <v>397</v>
      </c>
      <c r="I1700" t="s">
        <v>306</v>
      </c>
      <c r="J1700" t="s">
        <v>104</v>
      </c>
      <c r="K1700" t="s">
        <v>310</v>
      </c>
      <c r="L1700" t="s">
        <v>309</v>
      </c>
      <c r="S1700" t="s">
        <v>270</v>
      </c>
      <c r="T1700" t="s">
        <v>270</v>
      </c>
      <c r="U1700">
        <v>4</v>
      </c>
      <c r="V1700">
        <v>4</v>
      </c>
      <c r="W1700">
        <v>4</v>
      </c>
      <c r="X1700">
        <v>4</v>
      </c>
      <c r="Y1700">
        <v>4</v>
      </c>
      <c r="Z1700">
        <v>4</v>
      </c>
      <c r="AA1700">
        <v>4</v>
      </c>
      <c r="AB1700">
        <v>4</v>
      </c>
      <c r="AC1700">
        <v>4</v>
      </c>
      <c r="AD1700">
        <v>4</v>
      </c>
      <c r="AF1700">
        <v>4</v>
      </c>
      <c r="AG1700">
        <v>4</v>
      </c>
      <c r="AH1700">
        <v>4</v>
      </c>
      <c r="AI1700">
        <v>4</v>
      </c>
      <c r="AJ1700">
        <v>4</v>
      </c>
      <c r="AK1700" t="s">
        <v>26</v>
      </c>
      <c r="AL1700">
        <v>4</v>
      </c>
      <c r="AM1700">
        <v>4</v>
      </c>
      <c r="AN1700" t="s">
        <v>405</v>
      </c>
      <c r="AV1700" s="109" t="s">
        <v>270</v>
      </c>
      <c r="AW1700" t="s">
        <v>26</v>
      </c>
      <c r="AY1700">
        <v>4</v>
      </c>
      <c r="AZ1700" s="109">
        <v>4</v>
      </c>
      <c r="BA1700" s="191" t="s">
        <v>311</v>
      </c>
      <c r="BB1700" t="s">
        <v>308</v>
      </c>
      <c r="BD1700">
        <f t="shared" si="122"/>
        <v>1</v>
      </c>
      <c r="BE1700">
        <f t="shared" si="126"/>
        <v>0</v>
      </c>
      <c r="BF1700">
        <f t="shared" si="126"/>
        <v>0</v>
      </c>
      <c r="BG1700">
        <f t="shared" si="126"/>
        <v>0</v>
      </c>
      <c r="BH1700">
        <f t="shared" si="126"/>
        <v>0</v>
      </c>
      <c r="BI1700">
        <f t="shared" si="126"/>
        <v>0</v>
      </c>
      <c r="BJ1700">
        <f t="shared" si="124"/>
        <v>1</v>
      </c>
      <c r="BK1700">
        <f t="shared" si="125"/>
        <v>1</v>
      </c>
      <c r="BL1700">
        <f t="shared" si="125"/>
        <v>1</v>
      </c>
      <c r="BM1700">
        <f t="shared" si="125"/>
        <v>1</v>
      </c>
      <c r="BN1700">
        <f t="shared" si="125"/>
        <v>0</v>
      </c>
      <c r="BO1700">
        <f t="shared" si="125"/>
        <v>0</v>
      </c>
      <c r="BP1700">
        <f t="shared" si="125"/>
        <v>0</v>
      </c>
    </row>
    <row r="1701" spans="3:68" x14ac:dyDescent="0.2">
      <c r="C1701" s="150" t="str">
        <f>IFERROR(VLOOKUP(TABLA!F1701,BLIOTECAS!$C$1:$E$26,3,FALSE),"")</f>
        <v>Humanidades</v>
      </c>
      <c r="D1701" s="209">
        <v>43970.540277777778</v>
      </c>
      <c r="E1701" s="209" t="s">
        <v>396</v>
      </c>
      <c r="F1701" t="s">
        <v>104</v>
      </c>
      <c r="G1701" t="s">
        <v>397</v>
      </c>
      <c r="H1701" t="s">
        <v>397</v>
      </c>
      <c r="I1701" t="s">
        <v>306</v>
      </c>
      <c r="J1701" t="s">
        <v>104</v>
      </c>
      <c r="K1701" t="s">
        <v>309</v>
      </c>
      <c r="L1701" t="s">
        <v>95</v>
      </c>
      <c r="S1701" t="s">
        <v>270</v>
      </c>
      <c r="T1701" t="s">
        <v>270</v>
      </c>
      <c r="U1701">
        <v>2</v>
      </c>
      <c r="V1701">
        <v>1</v>
      </c>
      <c r="W1701">
        <v>1</v>
      </c>
      <c r="X1701">
        <v>1</v>
      </c>
      <c r="Y1701">
        <v>5</v>
      </c>
      <c r="Z1701">
        <v>5</v>
      </c>
      <c r="AA1701">
        <v>5</v>
      </c>
      <c r="AB1701">
        <v>2</v>
      </c>
      <c r="AC1701">
        <v>5</v>
      </c>
      <c r="AD1701">
        <v>5</v>
      </c>
      <c r="AF1701">
        <v>5</v>
      </c>
      <c r="AG1701">
        <v>5</v>
      </c>
      <c r="AH1701">
        <v>5</v>
      </c>
      <c r="AI1701">
        <v>5</v>
      </c>
      <c r="AJ1701">
        <v>5</v>
      </c>
      <c r="AK1701" t="s">
        <v>26</v>
      </c>
      <c r="AL1701">
        <v>5</v>
      </c>
      <c r="AM1701">
        <v>5</v>
      </c>
      <c r="AN1701" t="s">
        <v>400</v>
      </c>
      <c r="AV1701" s="109" t="s">
        <v>270</v>
      </c>
      <c r="AW1701" t="s">
        <v>26</v>
      </c>
      <c r="AY1701">
        <v>5</v>
      </c>
      <c r="AZ1701" s="109">
        <v>5</v>
      </c>
      <c r="BA1701" s="191" t="s">
        <v>303</v>
      </c>
      <c r="BB1701" t="s">
        <v>304</v>
      </c>
      <c r="BD1701">
        <f t="shared" si="122"/>
        <v>1</v>
      </c>
      <c r="BE1701">
        <f t="shared" si="126"/>
        <v>0</v>
      </c>
      <c r="BF1701">
        <f t="shared" si="126"/>
        <v>0</v>
      </c>
      <c r="BG1701">
        <f t="shared" si="126"/>
        <v>0</v>
      </c>
      <c r="BH1701">
        <f t="shared" si="126"/>
        <v>0</v>
      </c>
      <c r="BI1701">
        <f t="shared" si="126"/>
        <v>0</v>
      </c>
      <c r="BJ1701">
        <f t="shared" si="124"/>
        <v>0</v>
      </c>
      <c r="BK1701">
        <f t="shared" si="125"/>
        <v>0</v>
      </c>
      <c r="BL1701">
        <f t="shared" si="125"/>
        <v>1</v>
      </c>
      <c r="BM1701">
        <f t="shared" si="125"/>
        <v>1</v>
      </c>
      <c r="BN1701">
        <f t="shared" si="125"/>
        <v>0</v>
      </c>
      <c r="BO1701">
        <f t="shared" si="125"/>
        <v>0</v>
      </c>
      <c r="BP1701">
        <f t="shared" si="125"/>
        <v>0</v>
      </c>
    </row>
    <row r="1702" spans="3:68" x14ac:dyDescent="0.2">
      <c r="C1702" s="150" t="str">
        <f>IFERROR(VLOOKUP(TABLA!F1702,BLIOTECAS!$C$1:$E$26,3,FALSE),"")</f>
        <v>Humanidades</v>
      </c>
      <c r="D1702" s="209">
        <v>43970.540277777778</v>
      </c>
      <c r="E1702" s="209" t="s">
        <v>401</v>
      </c>
      <c r="F1702" t="s">
        <v>104</v>
      </c>
      <c r="G1702" t="s">
        <v>301</v>
      </c>
      <c r="H1702" t="s">
        <v>301</v>
      </c>
      <c r="I1702" t="s">
        <v>315</v>
      </c>
      <c r="J1702" t="s">
        <v>104</v>
      </c>
      <c r="K1702" t="s">
        <v>309</v>
      </c>
      <c r="L1702" t="s">
        <v>89</v>
      </c>
      <c r="M1702" t="s">
        <v>166</v>
      </c>
      <c r="S1702" t="s">
        <v>270</v>
      </c>
      <c r="T1702" t="s">
        <v>270</v>
      </c>
      <c r="U1702">
        <v>4</v>
      </c>
      <c r="V1702">
        <v>5</v>
      </c>
      <c r="W1702">
        <v>4</v>
      </c>
      <c r="X1702">
        <v>5</v>
      </c>
      <c r="Y1702">
        <v>3</v>
      </c>
      <c r="Z1702">
        <v>5</v>
      </c>
      <c r="AA1702">
        <v>3</v>
      </c>
      <c r="AB1702">
        <v>5</v>
      </c>
      <c r="AC1702">
        <v>3</v>
      </c>
      <c r="AD1702">
        <v>3</v>
      </c>
      <c r="AF1702">
        <v>5</v>
      </c>
      <c r="AG1702">
        <v>5</v>
      </c>
      <c r="AH1702">
        <v>5</v>
      </c>
      <c r="AI1702">
        <v>5</v>
      </c>
      <c r="AJ1702">
        <v>4</v>
      </c>
      <c r="AK1702" t="s">
        <v>270</v>
      </c>
      <c r="AL1702">
        <v>5</v>
      </c>
      <c r="AM1702">
        <v>3</v>
      </c>
      <c r="AN1702" t="s">
        <v>326</v>
      </c>
      <c r="AV1702" s="109" t="s">
        <v>26</v>
      </c>
      <c r="AW1702" t="s">
        <v>26</v>
      </c>
      <c r="AY1702">
        <v>5</v>
      </c>
      <c r="AZ1702" s="109">
        <v>5</v>
      </c>
      <c r="BA1702" s="191" t="s">
        <v>311</v>
      </c>
      <c r="BB1702" t="s">
        <v>308</v>
      </c>
      <c r="BD1702">
        <f t="shared" si="122"/>
        <v>0</v>
      </c>
      <c r="BE1702">
        <f t="shared" si="126"/>
        <v>1</v>
      </c>
      <c r="BF1702">
        <f t="shared" si="126"/>
        <v>0</v>
      </c>
      <c r="BG1702">
        <f t="shared" si="126"/>
        <v>0</v>
      </c>
      <c r="BH1702">
        <f t="shared" si="126"/>
        <v>0</v>
      </c>
      <c r="BI1702">
        <f t="shared" si="126"/>
        <v>0</v>
      </c>
      <c r="BJ1702">
        <f t="shared" si="124"/>
        <v>0</v>
      </c>
      <c r="BK1702">
        <f t="shared" si="125"/>
        <v>1</v>
      </c>
      <c r="BL1702">
        <f t="shared" si="125"/>
        <v>0</v>
      </c>
      <c r="BM1702">
        <f t="shared" si="125"/>
        <v>1</v>
      </c>
      <c r="BN1702">
        <f t="shared" si="125"/>
        <v>0</v>
      </c>
      <c r="BO1702">
        <f t="shared" si="125"/>
        <v>0</v>
      </c>
      <c r="BP1702">
        <f t="shared" si="125"/>
        <v>0</v>
      </c>
    </row>
    <row r="1703" spans="3:68" x14ac:dyDescent="0.2">
      <c r="C1703" s="150" t="str">
        <f>IFERROR(VLOOKUP(TABLA!F1703,BLIOTECAS!$C$1:$E$26,3,FALSE),"")</f>
        <v>Humanidades</v>
      </c>
      <c r="D1703" s="209">
        <v>43970.540277777778</v>
      </c>
      <c r="E1703" s="209" t="s">
        <v>396</v>
      </c>
      <c r="F1703" t="s">
        <v>100</v>
      </c>
      <c r="G1703" t="s">
        <v>305</v>
      </c>
      <c r="H1703" t="s">
        <v>305</v>
      </c>
      <c r="I1703" t="s">
        <v>1195</v>
      </c>
      <c r="J1703" t="s">
        <v>100</v>
      </c>
      <c r="M1703" t="s">
        <v>456</v>
      </c>
      <c r="S1703" t="s">
        <v>270</v>
      </c>
      <c r="T1703" t="s">
        <v>270</v>
      </c>
      <c r="U1703">
        <v>4</v>
      </c>
      <c r="V1703">
        <v>5</v>
      </c>
      <c r="W1703">
        <v>5</v>
      </c>
      <c r="X1703">
        <v>1</v>
      </c>
      <c r="Y1703">
        <v>3</v>
      </c>
      <c r="Z1703">
        <v>5</v>
      </c>
      <c r="AA1703">
        <v>3</v>
      </c>
      <c r="AB1703">
        <v>1</v>
      </c>
      <c r="AC1703">
        <v>2</v>
      </c>
      <c r="AD1703">
        <v>5</v>
      </c>
      <c r="AF1703">
        <v>4</v>
      </c>
      <c r="AG1703">
        <v>5</v>
      </c>
      <c r="AH1703">
        <v>5</v>
      </c>
      <c r="AI1703">
        <v>2</v>
      </c>
      <c r="AJ1703">
        <v>5</v>
      </c>
      <c r="AK1703" t="s">
        <v>270</v>
      </c>
      <c r="AL1703">
        <v>5</v>
      </c>
      <c r="AM1703">
        <v>3</v>
      </c>
      <c r="AN1703" t="s">
        <v>326</v>
      </c>
      <c r="AV1703" s="109" t="s">
        <v>26</v>
      </c>
      <c r="AW1703" t="s">
        <v>26</v>
      </c>
      <c r="AY1703">
        <v>5</v>
      </c>
      <c r="AZ1703" s="109">
        <v>5</v>
      </c>
      <c r="BA1703" s="191" t="s">
        <v>303</v>
      </c>
      <c r="BB1703" t="s">
        <v>308</v>
      </c>
      <c r="BC1703" t="s">
        <v>1196</v>
      </c>
      <c r="BD1703">
        <f t="shared" ref="BD1703:BD1766" si="127">IF(IFERROR(FIND(BD$1,$I1703,1),0)&lt;&gt;0,1,0)</f>
        <v>0</v>
      </c>
      <c r="BE1703">
        <f t="shared" si="126"/>
        <v>0</v>
      </c>
      <c r="BF1703">
        <f t="shared" si="126"/>
        <v>0</v>
      </c>
      <c r="BG1703">
        <f t="shared" si="126"/>
        <v>0</v>
      </c>
      <c r="BH1703">
        <f t="shared" si="126"/>
        <v>0</v>
      </c>
      <c r="BI1703">
        <f t="shared" si="126"/>
        <v>0</v>
      </c>
      <c r="BJ1703">
        <f t="shared" si="124"/>
        <v>0</v>
      </c>
      <c r="BK1703">
        <f t="shared" si="125"/>
        <v>1</v>
      </c>
      <c r="BL1703">
        <f t="shared" si="125"/>
        <v>0</v>
      </c>
      <c r="BM1703">
        <f t="shared" si="125"/>
        <v>1</v>
      </c>
      <c r="BN1703">
        <f t="shared" si="125"/>
        <v>0</v>
      </c>
      <c r="BO1703">
        <f t="shared" si="125"/>
        <v>0</v>
      </c>
      <c r="BP1703">
        <f t="shared" si="125"/>
        <v>0</v>
      </c>
    </row>
    <row r="1704" spans="3:68" x14ac:dyDescent="0.2">
      <c r="C1704" s="150" t="str">
        <f>IFERROR(VLOOKUP(TABLA!F1704,BLIOTECAS!$C$1:$E$26,3,FALSE),"")</f>
        <v>Humanidades</v>
      </c>
      <c r="D1704" s="209">
        <v>43970.540277777778</v>
      </c>
      <c r="E1704" s="209" t="s">
        <v>396</v>
      </c>
      <c r="F1704" t="s">
        <v>102</v>
      </c>
      <c r="G1704" t="s">
        <v>300</v>
      </c>
      <c r="H1704" t="s">
        <v>320</v>
      </c>
      <c r="I1704" t="s">
        <v>306</v>
      </c>
      <c r="J1704" t="s">
        <v>309</v>
      </c>
      <c r="K1704" t="s">
        <v>310</v>
      </c>
      <c r="S1704" t="s">
        <v>26</v>
      </c>
      <c r="T1704" t="s">
        <v>270</v>
      </c>
      <c r="U1704">
        <v>3</v>
      </c>
      <c r="V1704">
        <v>1</v>
      </c>
      <c r="W1704">
        <v>1</v>
      </c>
      <c r="X1704">
        <v>4</v>
      </c>
      <c r="Y1704">
        <v>4</v>
      </c>
      <c r="Z1704">
        <v>3</v>
      </c>
      <c r="AA1704">
        <v>3</v>
      </c>
      <c r="AB1704">
        <v>1</v>
      </c>
      <c r="AC1704">
        <v>4</v>
      </c>
      <c r="AD1704">
        <v>4</v>
      </c>
      <c r="AF1704">
        <v>4</v>
      </c>
      <c r="AG1704">
        <v>5</v>
      </c>
      <c r="AH1704">
        <v>5</v>
      </c>
      <c r="AI1704">
        <v>4</v>
      </c>
      <c r="AJ1704">
        <v>4</v>
      </c>
      <c r="AK1704" t="s">
        <v>26</v>
      </c>
      <c r="AL1704">
        <v>4</v>
      </c>
      <c r="AM1704">
        <v>4</v>
      </c>
      <c r="AN1704" t="s">
        <v>408</v>
      </c>
      <c r="AV1704" s="109" t="s">
        <v>270</v>
      </c>
      <c r="AW1704" t="s">
        <v>26</v>
      </c>
      <c r="AY1704">
        <v>5</v>
      </c>
      <c r="AZ1704" s="109">
        <v>4</v>
      </c>
      <c r="BA1704" s="191" t="s">
        <v>303</v>
      </c>
      <c r="BB1704" t="s">
        <v>308</v>
      </c>
      <c r="BD1704">
        <f t="shared" si="127"/>
        <v>1</v>
      </c>
      <c r="BE1704">
        <f t="shared" si="126"/>
        <v>0</v>
      </c>
      <c r="BF1704">
        <f t="shared" si="126"/>
        <v>0</v>
      </c>
      <c r="BG1704">
        <f t="shared" si="126"/>
        <v>0</v>
      </c>
      <c r="BH1704">
        <f t="shared" si="126"/>
        <v>0</v>
      </c>
      <c r="BI1704">
        <f t="shared" si="126"/>
        <v>0</v>
      </c>
      <c r="BJ1704">
        <f t="shared" si="124"/>
        <v>1</v>
      </c>
      <c r="BK1704">
        <f t="shared" si="125"/>
        <v>0</v>
      </c>
      <c r="BL1704">
        <f t="shared" si="125"/>
        <v>1</v>
      </c>
      <c r="BM1704">
        <f t="shared" si="125"/>
        <v>1</v>
      </c>
      <c r="BN1704">
        <f t="shared" si="125"/>
        <v>0</v>
      </c>
      <c r="BO1704">
        <f t="shared" si="125"/>
        <v>0</v>
      </c>
      <c r="BP1704">
        <f t="shared" si="125"/>
        <v>0</v>
      </c>
    </row>
    <row r="1705" spans="3:68" x14ac:dyDescent="0.2">
      <c r="C1705" s="150" t="str">
        <f>IFERROR(VLOOKUP(TABLA!F1705,BLIOTECAS!$C$1:$E$26,3,FALSE),"")</f>
        <v>Ciencias Sociales</v>
      </c>
      <c r="D1705" s="209">
        <v>43970.540277777778</v>
      </c>
      <c r="E1705" s="209" t="s">
        <v>407</v>
      </c>
      <c r="F1705" t="s">
        <v>91</v>
      </c>
      <c r="G1705" t="s">
        <v>300</v>
      </c>
      <c r="H1705" t="s">
        <v>300</v>
      </c>
      <c r="I1705" t="s">
        <v>329</v>
      </c>
      <c r="J1705" t="s">
        <v>309</v>
      </c>
      <c r="K1705" t="s">
        <v>310</v>
      </c>
      <c r="L1705" t="s">
        <v>91</v>
      </c>
      <c r="M1705" t="s">
        <v>1197</v>
      </c>
      <c r="S1705" t="s">
        <v>26</v>
      </c>
      <c r="T1705" t="s">
        <v>26</v>
      </c>
      <c r="U1705">
        <v>3</v>
      </c>
      <c r="V1705">
        <v>1</v>
      </c>
      <c r="W1705">
        <v>1</v>
      </c>
      <c r="X1705">
        <v>5</v>
      </c>
      <c r="Y1705">
        <v>5</v>
      </c>
      <c r="Z1705">
        <v>5</v>
      </c>
      <c r="AA1705">
        <v>5</v>
      </c>
      <c r="AB1705">
        <v>3</v>
      </c>
      <c r="AC1705">
        <v>1</v>
      </c>
      <c r="AD1705">
        <v>1</v>
      </c>
      <c r="AF1705">
        <v>1</v>
      </c>
      <c r="AG1705">
        <v>1</v>
      </c>
      <c r="AH1705">
        <v>1</v>
      </c>
      <c r="AI1705">
        <v>1</v>
      </c>
      <c r="AJ1705">
        <v>1</v>
      </c>
      <c r="AK1705" t="s">
        <v>26</v>
      </c>
      <c r="AL1705">
        <v>1</v>
      </c>
      <c r="AM1705">
        <v>1</v>
      </c>
      <c r="AN1705" t="s">
        <v>405</v>
      </c>
      <c r="AV1705" s="109" t="s">
        <v>26</v>
      </c>
      <c r="AW1705" t="s">
        <v>26</v>
      </c>
      <c r="AY1705">
        <v>1</v>
      </c>
      <c r="AZ1705" s="109">
        <v>1</v>
      </c>
      <c r="BA1705" s="191" t="s">
        <v>331</v>
      </c>
      <c r="BB1705" t="s">
        <v>317</v>
      </c>
      <c r="BC1705" t="s">
        <v>1198</v>
      </c>
      <c r="BD1705">
        <f t="shared" si="127"/>
        <v>0</v>
      </c>
      <c r="BE1705">
        <f t="shared" si="126"/>
        <v>0</v>
      </c>
      <c r="BF1705">
        <f t="shared" si="126"/>
        <v>0</v>
      </c>
      <c r="BG1705">
        <f t="shared" si="126"/>
        <v>0</v>
      </c>
      <c r="BH1705">
        <f t="shared" si="126"/>
        <v>1</v>
      </c>
      <c r="BI1705">
        <f t="shared" si="126"/>
        <v>0</v>
      </c>
      <c r="BJ1705">
        <f t="shared" si="124"/>
        <v>1</v>
      </c>
      <c r="BK1705">
        <f t="shared" si="125"/>
        <v>1</v>
      </c>
      <c r="BL1705">
        <f t="shared" si="125"/>
        <v>1</v>
      </c>
      <c r="BM1705">
        <f t="shared" si="125"/>
        <v>1</v>
      </c>
      <c r="BN1705">
        <f t="shared" si="125"/>
        <v>0</v>
      </c>
      <c r="BO1705">
        <f t="shared" si="125"/>
        <v>0</v>
      </c>
      <c r="BP1705">
        <f t="shared" si="125"/>
        <v>0</v>
      </c>
    </row>
    <row r="1706" spans="3:68" x14ac:dyDescent="0.2">
      <c r="C1706" s="150" t="str">
        <f>IFERROR(VLOOKUP(TABLA!F1706,BLIOTECAS!$C$1:$E$26,3,FALSE),"")</f>
        <v>Ciencias Sociales</v>
      </c>
      <c r="D1706" s="209">
        <v>43970.540277777778</v>
      </c>
      <c r="E1706" s="209" t="s">
        <v>396</v>
      </c>
      <c r="F1706" t="s">
        <v>221</v>
      </c>
      <c r="G1706" t="s">
        <v>300</v>
      </c>
      <c r="H1706" t="s">
        <v>300</v>
      </c>
      <c r="I1706" t="s">
        <v>306</v>
      </c>
      <c r="J1706" t="s">
        <v>221</v>
      </c>
      <c r="K1706" t="s">
        <v>309</v>
      </c>
      <c r="S1706" t="s">
        <v>26</v>
      </c>
      <c r="T1706" t="s">
        <v>270</v>
      </c>
      <c r="U1706">
        <v>1</v>
      </c>
      <c r="V1706">
        <v>1</v>
      </c>
      <c r="W1706">
        <v>3</v>
      </c>
      <c r="X1706">
        <v>4</v>
      </c>
      <c r="Y1706">
        <v>5</v>
      </c>
      <c r="Z1706">
        <v>3</v>
      </c>
      <c r="AA1706">
        <v>5</v>
      </c>
      <c r="AB1706">
        <v>1</v>
      </c>
      <c r="AC1706">
        <v>1</v>
      </c>
      <c r="AD1706">
        <v>3</v>
      </c>
      <c r="AF1706">
        <v>3</v>
      </c>
      <c r="AG1706">
        <v>4</v>
      </c>
      <c r="AH1706">
        <v>2</v>
      </c>
      <c r="AI1706">
        <v>2</v>
      </c>
      <c r="AJ1706">
        <v>3</v>
      </c>
      <c r="AK1706" t="s">
        <v>26</v>
      </c>
      <c r="AL1706">
        <v>2</v>
      </c>
      <c r="AM1706">
        <v>1</v>
      </c>
      <c r="AN1706" t="s">
        <v>345</v>
      </c>
      <c r="AV1706" s="109" t="s">
        <v>26</v>
      </c>
      <c r="AW1706" t="s">
        <v>26</v>
      </c>
      <c r="AY1706">
        <v>3</v>
      </c>
      <c r="AZ1706" s="109">
        <v>4</v>
      </c>
      <c r="BA1706" s="191" t="s">
        <v>319</v>
      </c>
      <c r="BB1706" t="s">
        <v>317</v>
      </c>
      <c r="BD1706">
        <f t="shared" si="127"/>
        <v>1</v>
      </c>
      <c r="BE1706">
        <f t="shared" si="126"/>
        <v>0</v>
      </c>
      <c r="BF1706">
        <f t="shared" si="126"/>
        <v>0</v>
      </c>
      <c r="BG1706">
        <f t="shared" si="126"/>
        <v>0</v>
      </c>
      <c r="BH1706">
        <f t="shared" si="126"/>
        <v>0</v>
      </c>
      <c r="BI1706">
        <f t="shared" si="126"/>
        <v>0</v>
      </c>
      <c r="BJ1706">
        <f t="shared" si="124"/>
        <v>0</v>
      </c>
      <c r="BK1706">
        <f t="shared" si="125"/>
        <v>0</v>
      </c>
      <c r="BL1706">
        <f t="shared" si="125"/>
        <v>0</v>
      </c>
      <c r="BM1706">
        <f t="shared" si="125"/>
        <v>1</v>
      </c>
      <c r="BN1706">
        <f t="shared" si="125"/>
        <v>0</v>
      </c>
      <c r="BO1706">
        <f t="shared" si="125"/>
        <v>0</v>
      </c>
      <c r="BP1706">
        <f t="shared" si="125"/>
        <v>0</v>
      </c>
    </row>
    <row r="1707" spans="3:68" x14ac:dyDescent="0.2">
      <c r="C1707" s="150" t="str">
        <f>IFERROR(VLOOKUP(TABLA!F1707,BLIOTECAS!$C$1:$E$26,3,FALSE),"")</f>
        <v>Ciencias Experimentales</v>
      </c>
      <c r="D1707" s="209">
        <v>43970.540277777778</v>
      </c>
      <c r="E1707" s="209" t="s">
        <v>396</v>
      </c>
      <c r="F1707" t="s">
        <v>94</v>
      </c>
      <c r="G1707" t="s">
        <v>301</v>
      </c>
      <c r="H1707" t="s">
        <v>300</v>
      </c>
      <c r="I1707" t="s">
        <v>327</v>
      </c>
      <c r="J1707" t="s">
        <v>94</v>
      </c>
      <c r="K1707" t="s">
        <v>96</v>
      </c>
      <c r="S1707" t="s">
        <v>270</v>
      </c>
      <c r="T1707" t="s">
        <v>270</v>
      </c>
      <c r="U1707">
        <v>5</v>
      </c>
      <c r="V1707">
        <v>1</v>
      </c>
      <c r="W1707">
        <v>1</v>
      </c>
      <c r="X1707">
        <v>1</v>
      </c>
      <c r="Y1707">
        <v>4</v>
      </c>
      <c r="Z1707">
        <v>4</v>
      </c>
      <c r="AA1707">
        <v>5</v>
      </c>
      <c r="AB1707">
        <v>2</v>
      </c>
      <c r="AC1707">
        <v>2</v>
      </c>
      <c r="AD1707">
        <v>5</v>
      </c>
      <c r="AF1707">
        <v>2</v>
      </c>
      <c r="AG1707">
        <v>4</v>
      </c>
      <c r="AH1707">
        <v>3</v>
      </c>
      <c r="AI1707">
        <v>4</v>
      </c>
      <c r="AJ1707">
        <v>4</v>
      </c>
      <c r="AK1707" t="s">
        <v>270</v>
      </c>
      <c r="AL1707">
        <v>3</v>
      </c>
      <c r="AV1707" s="109" t="s">
        <v>270</v>
      </c>
      <c r="AW1707" t="s">
        <v>26</v>
      </c>
      <c r="AY1707">
        <v>4</v>
      </c>
      <c r="AZ1707" s="109">
        <v>3</v>
      </c>
      <c r="BA1707" s="191" t="s">
        <v>303</v>
      </c>
      <c r="BB1707" t="s">
        <v>308</v>
      </c>
      <c r="BC1707" t="s">
        <v>1199</v>
      </c>
      <c r="BD1707">
        <f t="shared" si="127"/>
        <v>1</v>
      </c>
      <c r="BE1707">
        <f t="shared" si="126"/>
        <v>0</v>
      </c>
      <c r="BF1707">
        <f t="shared" si="126"/>
        <v>1</v>
      </c>
      <c r="BG1707">
        <f t="shared" si="126"/>
        <v>0</v>
      </c>
      <c r="BH1707">
        <f t="shared" si="126"/>
        <v>0</v>
      </c>
      <c r="BI1707">
        <f t="shared" si="126"/>
        <v>0</v>
      </c>
      <c r="BJ1707">
        <f t="shared" si="124"/>
        <v>0</v>
      </c>
      <c r="BK1707">
        <f t="shared" si="125"/>
        <v>0</v>
      </c>
      <c r="BL1707">
        <f t="shared" si="125"/>
        <v>0</v>
      </c>
      <c r="BM1707">
        <f t="shared" si="125"/>
        <v>0</v>
      </c>
      <c r="BN1707">
        <f t="shared" si="125"/>
        <v>0</v>
      </c>
      <c r="BO1707">
        <f t="shared" si="125"/>
        <v>0</v>
      </c>
      <c r="BP1707">
        <f t="shared" si="125"/>
        <v>0</v>
      </c>
    </row>
    <row r="1708" spans="3:68" x14ac:dyDescent="0.2">
      <c r="C1708" s="150" t="str">
        <f>IFERROR(VLOOKUP(TABLA!F1708,BLIOTECAS!$C$1:$E$26,3,FALSE),"")</f>
        <v>Ciencias Sociales</v>
      </c>
      <c r="D1708" s="209">
        <v>43970.540277777778</v>
      </c>
      <c r="E1708" s="209" t="s">
        <v>396</v>
      </c>
      <c r="F1708" t="s">
        <v>99</v>
      </c>
      <c r="G1708" t="s">
        <v>300</v>
      </c>
      <c r="H1708" t="s">
        <v>300</v>
      </c>
      <c r="I1708" t="s">
        <v>306</v>
      </c>
      <c r="J1708" t="s">
        <v>309</v>
      </c>
      <c r="S1708" t="s">
        <v>26</v>
      </c>
      <c r="T1708" t="s">
        <v>270</v>
      </c>
      <c r="U1708">
        <v>4</v>
      </c>
      <c r="V1708">
        <v>1</v>
      </c>
      <c r="W1708">
        <v>5</v>
      </c>
      <c r="X1708">
        <v>4</v>
      </c>
      <c r="Y1708">
        <v>3</v>
      </c>
      <c r="Z1708">
        <v>1</v>
      </c>
      <c r="AA1708">
        <v>3</v>
      </c>
      <c r="AB1708">
        <v>1</v>
      </c>
      <c r="AC1708">
        <v>5</v>
      </c>
      <c r="AD1708">
        <v>4</v>
      </c>
      <c r="AF1708">
        <v>4</v>
      </c>
      <c r="AG1708">
        <v>3</v>
      </c>
      <c r="AH1708">
        <v>4</v>
      </c>
      <c r="AI1708">
        <v>3</v>
      </c>
      <c r="AJ1708">
        <v>3</v>
      </c>
      <c r="AK1708" t="s">
        <v>270</v>
      </c>
      <c r="AL1708">
        <v>4</v>
      </c>
      <c r="AM1708">
        <v>3</v>
      </c>
      <c r="AN1708" t="s">
        <v>438</v>
      </c>
      <c r="AV1708" s="109" t="s">
        <v>270</v>
      </c>
      <c r="AW1708" t="s">
        <v>270</v>
      </c>
      <c r="AX1708" t="s">
        <v>25</v>
      </c>
      <c r="AY1708">
        <v>3</v>
      </c>
      <c r="AZ1708" s="109">
        <v>4</v>
      </c>
      <c r="BA1708" s="191" t="s">
        <v>311</v>
      </c>
      <c r="BB1708" t="s">
        <v>308</v>
      </c>
      <c r="BC1708" t="s">
        <v>1200</v>
      </c>
      <c r="BD1708">
        <f t="shared" si="127"/>
        <v>1</v>
      </c>
      <c r="BE1708">
        <f t="shared" si="126"/>
        <v>0</v>
      </c>
      <c r="BF1708">
        <f t="shared" si="126"/>
        <v>0</v>
      </c>
      <c r="BG1708">
        <f t="shared" si="126"/>
        <v>0</v>
      </c>
      <c r="BH1708">
        <f t="shared" si="126"/>
        <v>0</v>
      </c>
      <c r="BI1708">
        <f t="shared" si="126"/>
        <v>0</v>
      </c>
      <c r="BJ1708">
        <f t="shared" si="124"/>
        <v>1</v>
      </c>
      <c r="BK1708">
        <f t="shared" si="125"/>
        <v>1</v>
      </c>
      <c r="BL1708">
        <f t="shared" si="125"/>
        <v>0</v>
      </c>
      <c r="BM1708">
        <f t="shared" si="125"/>
        <v>1</v>
      </c>
      <c r="BN1708">
        <f t="shared" si="125"/>
        <v>0</v>
      </c>
      <c r="BO1708">
        <f t="shared" si="125"/>
        <v>0</v>
      </c>
      <c r="BP1708">
        <f t="shared" si="125"/>
        <v>0</v>
      </c>
    </row>
    <row r="1709" spans="3:68" x14ac:dyDescent="0.2">
      <c r="C1709" s="150" t="str">
        <f>IFERROR(VLOOKUP(TABLA!F1709,BLIOTECAS!$C$1:$E$26,3,FALSE),"")</f>
        <v>Humanidades</v>
      </c>
      <c r="D1709" s="209">
        <v>43970.540277777778</v>
      </c>
      <c r="E1709" s="209" t="s">
        <v>396</v>
      </c>
      <c r="F1709" t="s">
        <v>104</v>
      </c>
      <c r="G1709" t="s">
        <v>300</v>
      </c>
      <c r="H1709" t="s">
        <v>305</v>
      </c>
      <c r="I1709" t="s">
        <v>306</v>
      </c>
      <c r="J1709" t="s">
        <v>309</v>
      </c>
      <c r="K1709" t="s">
        <v>104</v>
      </c>
      <c r="L1709" t="s">
        <v>103</v>
      </c>
      <c r="S1709" t="s">
        <v>26</v>
      </c>
      <c r="T1709" t="s">
        <v>26</v>
      </c>
      <c r="U1709">
        <v>3</v>
      </c>
      <c r="V1709">
        <v>2</v>
      </c>
      <c r="W1709">
        <v>4</v>
      </c>
      <c r="X1709">
        <v>2</v>
      </c>
      <c r="Y1709">
        <v>5</v>
      </c>
      <c r="Z1709">
        <v>4</v>
      </c>
      <c r="AA1709">
        <v>2</v>
      </c>
      <c r="AB1709">
        <v>1</v>
      </c>
      <c r="AC1709">
        <v>4</v>
      </c>
      <c r="AD1709">
        <v>5</v>
      </c>
      <c r="AF1709">
        <v>4</v>
      </c>
      <c r="AG1709">
        <v>5</v>
      </c>
      <c r="AH1709">
        <v>5</v>
      </c>
      <c r="AI1709">
        <v>5</v>
      </c>
      <c r="AJ1709">
        <v>4</v>
      </c>
      <c r="AK1709" t="s">
        <v>270</v>
      </c>
      <c r="AL1709">
        <v>4</v>
      </c>
      <c r="AM1709">
        <v>4</v>
      </c>
      <c r="AN1709" t="s">
        <v>400</v>
      </c>
      <c r="AV1709" s="109" t="s">
        <v>270</v>
      </c>
      <c r="AW1709" t="s">
        <v>26</v>
      </c>
      <c r="AY1709">
        <v>5</v>
      </c>
      <c r="AZ1709" s="109">
        <v>5</v>
      </c>
      <c r="BA1709" s="191" t="s">
        <v>303</v>
      </c>
      <c r="BB1709" t="s">
        <v>308</v>
      </c>
      <c r="BD1709">
        <f t="shared" si="127"/>
        <v>1</v>
      </c>
      <c r="BE1709">
        <f t="shared" si="126"/>
        <v>0</v>
      </c>
      <c r="BF1709">
        <f t="shared" si="126"/>
        <v>0</v>
      </c>
      <c r="BG1709">
        <f t="shared" si="126"/>
        <v>0</v>
      </c>
      <c r="BH1709">
        <f t="shared" si="126"/>
        <v>0</v>
      </c>
      <c r="BI1709">
        <f t="shared" si="126"/>
        <v>0</v>
      </c>
      <c r="BJ1709">
        <f t="shared" si="124"/>
        <v>0</v>
      </c>
      <c r="BK1709">
        <f t="shared" si="125"/>
        <v>0</v>
      </c>
      <c r="BL1709">
        <f t="shared" si="125"/>
        <v>1</v>
      </c>
      <c r="BM1709">
        <f t="shared" si="125"/>
        <v>1</v>
      </c>
      <c r="BN1709">
        <f t="shared" si="125"/>
        <v>0</v>
      </c>
      <c r="BO1709">
        <f t="shared" si="125"/>
        <v>0</v>
      </c>
      <c r="BP1709">
        <f t="shared" si="125"/>
        <v>0</v>
      </c>
    </row>
    <row r="1710" spans="3:68" x14ac:dyDescent="0.2">
      <c r="C1710" s="150" t="str">
        <f>IFERROR(VLOOKUP(TABLA!F1710,BLIOTECAS!$C$1:$E$26,3,FALSE),"")</f>
        <v>Ciencias Sociales</v>
      </c>
      <c r="D1710" s="209">
        <v>43970.540277777778</v>
      </c>
      <c r="E1710" s="209" t="s">
        <v>396</v>
      </c>
      <c r="F1710" t="s">
        <v>92</v>
      </c>
      <c r="G1710" t="s">
        <v>305</v>
      </c>
      <c r="H1710" t="s">
        <v>300</v>
      </c>
      <c r="I1710" t="s">
        <v>306</v>
      </c>
      <c r="J1710" t="s">
        <v>92</v>
      </c>
      <c r="K1710" t="s">
        <v>309</v>
      </c>
      <c r="S1710" t="s">
        <v>270</v>
      </c>
      <c r="T1710" t="s">
        <v>270</v>
      </c>
      <c r="U1710">
        <v>2</v>
      </c>
      <c r="V1710">
        <v>1</v>
      </c>
      <c r="W1710">
        <v>1</v>
      </c>
      <c r="X1710">
        <v>3</v>
      </c>
      <c r="Y1710">
        <v>5</v>
      </c>
      <c r="Z1710">
        <v>4</v>
      </c>
      <c r="AA1710">
        <v>2</v>
      </c>
      <c r="AB1710">
        <v>1</v>
      </c>
      <c r="AC1710">
        <v>3</v>
      </c>
      <c r="AD1710">
        <v>5</v>
      </c>
      <c r="AF1710">
        <v>3</v>
      </c>
      <c r="AG1710">
        <v>5</v>
      </c>
      <c r="AH1710">
        <v>3</v>
      </c>
      <c r="AI1710">
        <v>3</v>
      </c>
      <c r="AJ1710">
        <v>5</v>
      </c>
      <c r="AK1710" t="s">
        <v>26</v>
      </c>
      <c r="AL1710">
        <v>3</v>
      </c>
      <c r="AM1710">
        <v>2</v>
      </c>
      <c r="AN1710" t="s">
        <v>345</v>
      </c>
      <c r="AV1710" s="109" t="s">
        <v>26</v>
      </c>
      <c r="AW1710" t="s">
        <v>26</v>
      </c>
      <c r="AY1710">
        <v>5</v>
      </c>
      <c r="AZ1710" s="109">
        <v>5</v>
      </c>
      <c r="BA1710" s="191" t="s">
        <v>311</v>
      </c>
      <c r="BD1710">
        <f t="shared" si="127"/>
        <v>1</v>
      </c>
      <c r="BE1710">
        <f t="shared" si="126"/>
        <v>0</v>
      </c>
      <c r="BF1710">
        <f t="shared" si="126"/>
        <v>0</v>
      </c>
      <c r="BG1710">
        <f t="shared" si="126"/>
        <v>0</v>
      </c>
      <c r="BH1710">
        <f t="shared" si="126"/>
        <v>0</v>
      </c>
      <c r="BI1710">
        <f t="shared" si="126"/>
        <v>0</v>
      </c>
      <c r="BJ1710">
        <f t="shared" si="124"/>
        <v>0</v>
      </c>
      <c r="BK1710">
        <f t="shared" si="125"/>
        <v>0</v>
      </c>
      <c r="BL1710">
        <f t="shared" si="125"/>
        <v>0</v>
      </c>
      <c r="BM1710">
        <f t="shared" si="125"/>
        <v>1</v>
      </c>
      <c r="BN1710">
        <f t="shared" si="125"/>
        <v>0</v>
      </c>
      <c r="BO1710">
        <f t="shared" ref="BK1710:BP1753" si="128">IF(IFERROR(FIND(BO$1,$AN1710,1),0)&lt;&gt;0,1,0)</f>
        <v>0</v>
      </c>
      <c r="BP1710">
        <f t="shared" si="128"/>
        <v>0</v>
      </c>
    </row>
    <row r="1711" spans="3:68" x14ac:dyDescent="0.2">
      <c r="C1711" s="150" t="str">
        <f>IFERROR(VLOOKUP(TABLA!F1711,BLIOTECAS!$C$1:$E$26,3,FALSE),"")</f>
        <v>Ciencias Sociales</v>
      </c>
      <c r="D1711" s="209">
        <v>43970.540277777778</v>
      </c>
      <c r="E1711" s="209" t="s">
        <v>396</v>
      </c>
      <c r="F1711" t="s">
        <v>92</v>
      </c>
      <c r="G1711" t="s">
        <v>300</v>
      </c>
      <c r="H1711" t="s">
        <v>320</v>
      </c>
      <c r="I1711" t="s">
        <v>1201</v>
      </c>
      <c r="J1711" t="s">
        <v>92</v>
      </c>
      <c r="K1711" t="s">
        <v>101</v>
      </c>
      <c r="L1711" t="s">
        <v>106</v>
      </c>
      <c r="S1711" t="s">
        <v>26</v>
      </c>
      <c r="T1711" t="s">
        <v>26</v>
      </c>
      <c r="U1711">
        <v>1</v>
      </c>
      <c r="V1711">
        <v>1</v>
      </c>
      <c r="W1711">
        <v>1</v>
      </c>
      <c r="X1711">
        <v>3</v>
      </c>
      <c r="Y1711">
        <v>5</v>
      </c>
      <c r="Z1711">
        <v>3</v>
      </c>
      <c r="AA1711">
        <v>5</v>
      </c>
      <c r="AB1711">
        <v>1</v>
      </c>
      <c r="AC1711">
        <v>3</v>
      </c>
      <c r="AD1711">
        <v>3</v>
      </c>
      <c r="AF1711">
        <v>4</v>
      </c>
      <c r="AG1711">
        <v>3</v>
      </c>
      <c r="AH1711">
        <v>3</v>
      </c>
      <c r="AI1711">
        <v>3</v>
      </c>
      <c r="AJ1711">
        <v>4</v>
      </c>
      <c r="AK1711" t="s">
        <v>270</v>
      </c>
      <c r="AL1711">
        <v>4</v>
      </c>
      <c r="AM1711">
        <v>1</v>
      </c>
      <c r="AN1711" t="s">
        <v>408</v>
      </c>
      <c r="AV1711" s="109" t="s">
        <v>26</v>
      </c>
      <c r="AW1711" t="s">
        <v>26</v>
      </c>
      <c r="AY1711">
        <v>5</v>
      </c>
      <c r="AZ1711" s="109">
        <v>5</v>
      </c>
      <c r="BA1711" s="191" t="s">
        <v>311</v>
      </c>
      <c r="BB1711" t="s">
        <v>317</v>
      </c>
      <c r="BD1711">
        <f t="shared" si="127"/>
        <v>0</v>
      </c>
      <c r="BE1711">
        <f t="shared" si="126"/>
        <v>0</v>
      </c>
      <c r="BF1711">
        <f t="shared" si="126"/>
        <v>0</v>
      </c>
      <c r="BG1711">
        <f t="shared" si="126"/>
        <v>0</v>
      </c>
      <c r="BH1711">
        <f t="shared" si="126"/>
        <v>0</v>
      </c>
      <c r="BI1711">
        <f t="shared" si="126"/>
        <v>0</v>
      </c>
      <c r="BJ1711">
        <f t="shared" si="124"/>
        <v>1</v>
      </c>
      <c r="BK1711">
        <f t="shared" si="128"/>
        <v>0</v>
      </c>
      <c r="BL1711">
        <f t="shared" si="128"/>
        <v>1</v>
      </c>
      <c r="BM1711">
        <f t="shared" si="128"/>
        <v>1</v>
      </c>
      <c r="BN1711">
        <f t="shared" si="128"/>
        <v>0</v>
      </c>
      <c r="BO1711">
        <f t="shared" si="128"/>
        <v>0</v>
      </c>
      <c r="BP1711">
        <f t="shared" si="128"/>
        <v>0</v>
      </c>
    </row>
    <row r="1712" spans="3:68" x14ac:dyDescent="0.2">
      <c r="C1712" s="150" t="str">
        <f>IFERROR(VLOOKUP(TABLA!F1712,BLIOTECAS!$C$1:$E$26,3,FALSE),"")</f>
        <v>Ciencias Sociales</v>
      </c>
      <c r="D1712" s="209">
        <v>43970.540277777778</v>
      </c>
      <c r="E1712" s="209" t="s">
        <v>396</v>
      </c>
      <c r="F1712" t="s">
        <v>92</v>
      </c>
      <c r="G1712" t="s">
        <v>305</v>
      </c>
      <c r="H1712" t="s">
        <v>305</v>
      </c>
      <c r="I1712" t="s">
        <v>306</v>
      </c>
      <c r="J1712" t="s">
        <v>92</v>
      </c>
      <c r="K1712" t="s">
        <v>309</v>
      </c>
      <c r="S1712" t="s">
        <v>270</v>
      </c>
      <c r="T1712" t="s">
        <v>270</v>
      </c>
      <c r="U1712">
        <v>4</v>
      </c>
      <c r="V1712">
        <v>4</v>
      </c>
      <c r="W1712">
        <v>4</v>
      </c>
      <c r="X1712">
        <v>2</v>
      </c>
      <c r="Y1712">
        <v>4</v>
      </c>
      <c r="Z1712">
        <v>3</v>
      </c>
      <c r="AA1712">
        <v>4</v>
      </c>
      <c r="AB1712">
        <v>1</v>
      </c>
      <c r="AC1712">
        <v>5</v>
      </c>
      <c r="AD1712">
        <v>5</v>
      </c>
      <c r="AF1712">
        <v>5</v>
      </c>
      <c r="AG1712">
        <v>5</v>
      </c>
      <c r="AH1712">
        <v>5</v>
      </c>
      <c r="AI1712">
        <v>5</v>
      </c>
      <c r="AJ1712">
        <v>5</v>
      </c>
      <c r="AK1712" t="s">
        <v>26</v>
      </c>
      <c r="AL1712">
        <v>5</v>
      </c>
      <c r="AM1712">
        <v>3</v>
      </c>
      <c r="AN1712" t="s">
        <v>345</v>
      </c>
      <c r="AV1712" s="109" t="s">
        <v>26</v>
      </c>
      <c r="AW1712" t="s">
        <v>26</v>
      </c>
      <c r="AY1712">
        <v>5</v>
      </c>
      <c r="AZ1712" s="109">
        <v>5</v>
      </c>
      <c r="BA1712" s="191" t="s">
        <v>303</v>
      </c>
      <c r="BB1712" t="s">
        <v>308</v>
      </c>
      <c r="BC1712" t="s">
        <v>1202</v>
      </c>
      <c r="BD1712">
        <f t="shared" si="127"/>
        <v>1</v>
      </c>
      <c r="BE1712">
        <f t="shared" si="126"/>
        <v>0</v>
      </c>
      <c r="BF1712">
        <f t="shared" si="126"/>
        <v>0</v>
      </c>
      <c r="BG1712">
        <f t="shared" si="126"/>
        <v>0</v>
      </c>
      <c r="BH1712">
        <f t="shared" si="126"/>
        <v>0</v>
      </c>
      <c r="BI1712">
        <f t="shared" si="126"/>
        <v>0</v>
      </c>
      <c r="BJ1712">
        <f t="shared" si="124"/>
        <v>0</v>
      </c>
      <c r="BK1712">
        <f t="shared" si="128"/>
        <v>0</v>
      </c>
      <c r="BL1712">
        <f t="shared" si="128"/>
        <v>0</v>
      </c>
      <c r="BM1712">
        <f t="shared" si="128"/>
        <v>1</v>
      </c>
      <c r="BN1712">
        <f t="shared" si="128"/>
        <v>0</v>
      </c>
      <c r="BO1712">
        <f t="shared" si="128"/>
        <v>0</v>
      </c>
      <c r="BP1712">
        <f t="shared" si="128"/>
        <v>0</v>
      </c>
    </row>
    <row r="1713" spans="3:68" x14ac:dyDescent="0.2">
      <c r="C1713" s="150" t="str">
        <f>IFERROR(VLOOKUP(TABLA!F1713,BLIOTECAS!$C$1:$E$26,3,FALSE),"")</f>
        <v>Ciencias de la Salud</v>
      </c>
      <c r="D1713" s="209">
        <v>43970.540277777778</v>
      </c>
      <c r="E1713" s="209" t="s">
        <v>396</v>
      </c>
      <c r="F1713" t="s">
        <v>108</v>
      </c>
      <c r="G1713" t="s">
        <v>301</v>
      </c>
      <c r="H1713" t="s">
        <v>301</v>
      </c>
      <c r="I1713" t="s">
        <v>306</v>
      </c>
      <c r="J1713" t="s">
        <v>108</v>
      </c>
      <c r="K1713" t="s">
        <v>225</v>
      </c>
      <c r="L1713" t="s">
        <v>93</v>
      </c>
      <c r="M1713" t="s">
        <v>1203</v>
      </c>
      <c r="S1713" t="s">
        <v>270</v>
      </c>
      <c r="T1713" t="s">
        <v>270</v>
      </c>
      <c r="U1713">
        <v>5</v>
      </c>
      <c r="V1713">
        <v>4</v>
      </c>
      <c r="W1713">
        <v>4</v>
      </c>
      <c r="X1713">
        <v>4</v>
      </c>
      <c r="Y1713">
        <v>5</v>
      </c>
      <c r="Z1713">
        <v>5</v>
      </c>
      <c r="AA1713">
        <v>5</v>
      </c>
      <c r="AB1713">
        <v>4</v>
      </c>
      <c r="AC1713">
        <v>5</v>
      </c>
      <c r="AD1713">
        <v>5</v>
      </c>
      <c r="AF1713">
        <v>5</v>
      </c>
      <c r="AG1713">
        <v>5</v>
      </c>
      <c r="AH1713">
        <v>5</v>
      </c>
      <c r="AI1713">
        <v>5</v>
      </c>
      <c r="AJ1713">
        <v>5</v>
      </c>
      <c r="AK1713" t="s">
        <v>270</v>
      </c>
      <c r="AL1713">
        <v>5</v>
      </c>
      <c r="AM1713">
        <v>3</v>
      </c>
      <c r="AN1713" t="s">
        <v>307</v>
      </c>
      <c r="AV1713" s="109" t="s">
        <v>270</v>
      </c>
      <c r="AW1713" t="s">
        <v>270</v>
      </c>
      <c r="AX1713" t="s">
        <v>25</v>
      </c>
      <c r="AY1713">
        <v>5</v>
      </c>
      <c r="AZ1713" s="109">
        <v>5</v>
      </c>
      <c r="BA1713" s="191" t="s">
        <v>303</v>
      </c>
      <c r="BB1713" t="s">
        <v>308</v>
      </c>
      <c r="BD1713">
        <f t="shared" si="127"/>
        <v>1</v>
      </c>
      <c r="BE1713">
        <f t="shared" si="126"/>
        <v>0</v>
      </c>
      <c r="BF1713">
        <f t="shared" si="126"/>
        <v>0</v>
      </c>
      <c r="BG1713">
        <f t="shared" si="126"/>
        <v>0</v>
      </c>
      <c r="BH1713">
        <f t="shared" si="126"/>
        <v>0</v>
      </c>
      <c r="BI1713">
        <f t="shared" si="126"/>
        <v>0</v>
      </c>
      <c r="BJ1713">
        <f t="shared" si="124"/>
        <v>0</v>
      </c>
      <c r="BK1713">
        <f t="shared" si="128"/>
        <v>0</v>
      </c>
      <c r="BL1713">
        <f t="shared" si="128"/>
        <v>0</v>
      </c>
      <c r="BM1713">
        <f t="shared" si="128"/>
        <v>0</v>
      </c>
      <c r="BN1713">
        <f t="shared" si="128"/>
        <v>0</v>
      </c>
      <c r="BO1713">
        <f t="shared" si="128"/>
        <v>1</v>
      </c>
      <c r="BP1713">
        <f t="shared" si="128"/>
        <v>0</v>
      </c>
    </row>
    <row r="1714" spans="3:68" x14ac:dyDescent="0.2">
      <c r="C1714" s="150" t="str">
        <f>IFERROR(VLOOKUP(TABLA!F1714,BLIOTECAS!$C$1:$E$26,3,FALSE),"")</f>
        <v>Ciencias Sociales</v>
      </c>
      <c r="D1714" s="209">
        <v>43970.540277777778</v>
      </c>
      <c r="E1714" s="209" t="s">
        <v>396</v>
      </c>
      <c r="F1714" t="s">
        <v>92</v>
      </c>
      <c r="G1714" t="s">
        <v>300</v>
      </c>
      <c r="H1714" t="s">
        <v>300</v>
      </c>
      <c r="I1714" t="s">
        <v>306</v>
      </c>
      <c r="J1714" t="s">
        <v>92</v>
      </c>
      <c r="K1714" t="s">
        <v>104</v>
      </c>
      <c r="L1714" t="s">
        <v>322</v>
      </c>
      <c r="S1714" t="s">
        <v>26</v>
      </c>
      <c r="T1714" t="s">
        <v>270</v>
      </c>
      <c r="U1714">
        <v>3</v>
      </c>
      <c r="V1714">
        <v>1</v>
      </c>
      <c r="W1714">
        <v>1</v>
      </c>
      <c r="X1714">
        <v>2</v>
      </c>
      <c r="Y1714">
        <v>4</v>
      </c>
      <c r="Z1714">
        <v>3</v>
      </c>
      <c r="AA1714">
        <v>4</v>
      </c>
      <c r="AB1714">
        <v>3</v>
      </c>
      <c r="AC1714">
        <v>3</v>
      </c>
      <c r="AD1714">
        <v>4</v>
      </c>
      <c r="AF1714">
        <v>2</v>
      </c>
      <c r="AG1714">
        <v>3</v>
      </c>
      <c r="AH1714">
        <v>4</v>
      </c>
      <c r="AI1714">
        <v>3</v>
      </c>
      <c r="AJ1714">
        <v>3</v>
      </c>
      <c r="AK1714" t="s">
        <v>26</v>
      </c>
      <c r="AL1714">
        <v>4</v>
      </c>
      <c r="AM1714">
        <v>3</v>
      </c>
      <c r="AN1714" t="s">
        <v>345</v>
      </c>
      <c r="AV1714" s="109" t="s">
        <v>26</v>
      </c>
      <c r="AW1714" t="s">
        <v>26</v>
      </c>
      <c r="AY1714">
        <v>4</v>
      </c>
      <c r="AZ1714" s="109">
        <v>4</v>
      </c>
      <c r="BA1714" s="191" t="s">
        <v>311</v>
      </c>
      <c r="BD1714">
        <f t="shared" si="127"/>
        <v>1</v>
      </c>
      <c r="BE1714">
        <f t="shared" si="126"/>
        <v>0</v>
      </c>
      <c r="BF1714">
        <f t="shared" si="126"/>
        <v>0</v>
      </c>
      <c r="BG1714">
        <f t="shared" si="126"/>
        <v>0</v>
      </c>
      <c r="BH1714">
        <f t="shared" si="126"/>
        <v>0</v>
      </c>
      <c r="BI1714">
        <f t="shared" si="126"/>
        <v>0</v>
      </c>
      <c r="BJ1714">
        <f t="shared" si="124"/>
        <v>0</v>
      </c>
      <c r="BK1714">
        <f t="shared" si="128"/>
        <v>0</v>
      </c>
      <c r="BL1714">
        <f t="shared" si="128"/>
        <v>0</v>
      </c>
      <c r="BM1714">
        <f t="shared" si="128"/>
        <v>1</v>
      </c>
      <c r="BN1714">
        <f t="shared" si="128"/>
        <v>0</v>
      </c>
      <c r="BO1714">
        <f t="shared" si="128"/>
        <v>0</v>
      </c>
      <c r="BP1714">
        <f t="shared" si="128"/>
        <v>0</v>
      </c>
    </row>
    <row r="1715" spans="3:68" x14ac:dyDescent="0.2">
      <c r="C1715" s="150" t="str">
        <f>IFERROR(VLOOKUP(TABLA!F1715,BLIOTECAS!$C$1:$E$26,3,FALSE),"")</f>
        <v>Ciencias Experimentales</v>
      </c>
      <c r="D1715" s="209">
        <v>43970.539583333331</v>
      </c>
      <c r="E1715" s="209" t="s">
        <v>396</v>
      </c>
      <c r="F1715" t="s">
        <v>98</v>
      </c>
      <c r="G1715" t="s">
        <v>397</v>
      </c>
      <c r="H1715" t="s">
        <v>300</v>
      </c>
      <c r="I1715" t="s">
        <v>306</v>
      </c>
      <c r="J1715" t="s">
        <v>98</v>
      </c>
      <c r="K1715" t="s">
        <v>309</v>
      </c>
      <c r="S1715" t="s">
        <v>26</v>
      </c>
      <c r="T1715" t="s">
        <v>26</v>
      </c>
      <c r="U1715">
        <v>4</v>
      </c>
      <c r="V1715">
        <v>4</v>
      </c>
      <c r="W1715">
        <v>3</v>
      </c>
      <c r="X1715">
        <v>4</v>
      </c>
      <c r="Y1715">
        <v>4</v>
      </c>
      <c r="Z1715">
        <v>4</v>
      </c>
      <c r="AA1715">
        <v>4</v>
      </c>
      <c r="AB1715">
        <v>4</v>
      </c>
      <c r="AC1715">
        <v>5</v>
      </c>
      <c r="AD1715">
        <v>5</v>
      </c>
      <c r="AF1715">
        <v>5</v>
      </c>
      <c r="AG1715">
        <v>5</v>
      </c>
      <c r="AH1715">
        <v>4</v>
      </c>
      <c r="AI1715">
        <v>5</v>
      </c>
      <c r="AJ1715">
        <v>5</v>
      </c>
      <c r="AK1715" t="s">
        <v>26</v>
      </c>
      <c r="AL1715">
        <v>4</v>
      </c>
      <c r="AM1715">
        <v>5</v>
      </c>
      <c r="AN1715" t="s">
        <v>428</v>
      </c>
      <c r="AV1715" s="109" t="s">
        <v>270</v>
      </c>
      <c r="AW1715" t="s">
        <v>26</v>
      </c>
      <c r="AY1715">
        <v>5</v>
      </c>
      <c r="AZ1715" s="109">
        <v>5</v>
      </c>
      <c r="BA1715" s="191" t="s">
        <v>303</v>
      </c>
      <c r="BB1715" t="s">
        <v>304</v>
      </c>
      <c r="BC1715" t="s">
        <v>1204</v>
      </c>
      <c r="BD1715">
        <f t="shared" si="127"/>
        <v>1</v>
      </c>
      <c r="BE1715">
        <f t="shared" si="126"/>
        <v>0</v>
      </c>
      <c r="BF1715">
        <f t="shared" si="126"/>
        <v>0</v>
      </c>
      <c r="BG1715">
        <f t="shared" si="126"/>
        <v>0</v>
      </c>
      <c r="BH1715">
        <f t="shared" si="126"/>
        <v>0</v>
      </c>
      <c r="BI1715">
        <f t="shared" si="126"/>
        <v>0</v>
      </c>
      <c r="BJ1715">
        <f t="shared" si="124"/>
        <v>0</v>
      </c>
      <c r="BK1715">
        <f t="shared" si="128"/>
        <v>1</v>
      </c>
      <c r="BL1715">
        <f t="shared" si="128"/>
        <v>1</v>
      </c>
      <c r="BM1715">
        <f t="shared" si="128"/>
        <v>1</v>
      </c>
      <c r="BN1715">
        <f t="shared" si="128"/>
        <v>0</v>
      </c>
      <c r="BO1715">
        <f t="shared" si="128"/>
        <v>0</v>
      </c>
      <c r="BP1715">
        <f t="shared" si="128"/>
        <v>0</v>
      </c>
    </row>
    <row r="1716" spans="3:68" x14ac:dyDescent="0.2">
      <c r="C1716" s="150" t="str">
        <f>IFERROR(VLOOKUP(TABLA!F1716,BLIOTECAS!$C$1:$E$26,3,FALSE),"")</f>
        <v>Humanidades</v>
      </c>
      <c r="D1716" s="209">
        <v>43970.539583333331</v>
      </c>
      <c r="E1716" s="209" t="s">
        <v>396</v>
      </c>
      <c r="F1716" t="s">
        <v>100</v>
      </c>
      <c r="G1716" t="s">
        <v>305</v>
      </c>
      <c r="H1716" t="s">
        <v>305</v>
      </c>
      <c r="I1716" t="s">
        <v>306</v>
      </c>
      <c r="J1716" t="s">
        <v>100</v>
      </c>
      <c r="S1716" t="s">
        <v>26</v>
      </c>
      <c r="T1716" t="s">
        <v>26</v>
      </c>
      <c r="U1716">
        <v>3</v>
      </c>
      <c r="V1716">
        <v>2</v>
      </c>
      <c r="W1716">
        <v>3</v>
      </c>
      <c r="X1716">
        <v>1</v>
      </c>
      <c r="Y1716">
        <v>5</v>
      </c>
      <c r="Z1716">
        <v>4</v>
      </c>
      <c r="AA1716">
        <v>5</v>
      </c>
      <c r="AB1716">
        <v>1</v>
      </c>
      <c r="AC1716">
        <v>3</v>
      </c>
      <c r="AD1716">
        <v>4</v>
      </c>
      <c r="AF1716">
        <v>4</v>
      </c>
      <c r="AG1716">
        <v>4</v>
      </c>
      <c r="AH1716">
        <v>4</v>
      </c>
      <c r="AI1716">
        <v>4</v>
      </c>
      <c r="AJ1716">
        <v>4</v>
      </c>
      <c r="AK1716" t="s">
        <v>26</v>
      </c>
      <c r="AL1716">
        <v>4</v>
      </c>
      <c r="AM1716">
        <v>3</v>
      </c>
      <c r="AN1716" t="s">
        <v>408</v>
      </c>
      <c r="AV1716" s="109" t="s">
        <v>26</v>
      </c>
      <c r="AW1716" t="s">
        <v>26</v>
      </c>
      <c r="AY1716">
        <v>4</v>
      </c>
      <c r="AZ1716" s="109">
        <v>3</v>
      </c>
      <c r="BA1716" s="191" t="s">
        <v>311</v>
      </c>
      <c r="BB1716" t="s">
        <v>317</v>
      </c>
      <c r="BD1716">
        <f t="shared" si="127"/>
        <v>1</v>
      </c>
      <c r="BE1716">
        <f t="shared" si="126"/>
        <v>0</v>
      </c>
      <c r="BF1716">
        <f t="shared" si="126"/>
        <v>0</v>
      </c>
      <c r="BG1716">
        <f t="shared" si="126"/>
        <v>0</v>
      </c>
      <c r="BH1716">
        <f t="shared" si="126"/>
        <v>0</v>
      </c>
      <c r="BI1716">
        <f t="shared" si="126"/>
        <v>0</v>
      </c>
      <c r="BJ1716">
        <f t="shared" si="124"/>
        <v>1</v>
      </c>
      <c r="BK1716">
        <f t="shared" si="128"/>
        <v>0</v>
      </c>
      <c r="BL1716">
        <f t="shared" si="128"/>
        <v>1</v>
      </c>
      <c r="BM1716">
        <f t="shared" si="128"/>
        <v>1</v>
      </c>
      <c r="BN1716">
        <f t="shared" si="128"/>
        <v>0</v>
      </c>
      <c r="BO1716">
        <f t="shared" si="128"/>
        <v>0</v>
      </c>
      <c r="BP1716">
        <f t="shared" si="128"/>
        <v>0</v>
      </c>
    </row>
    <row r="1717" spans="3:68" x14ac:dyDescent="0.2">
      <c r="C1717" s="150" t="str">
        <f>IFERROR(VLOOKUP(TABLA!F1717,BLIOTECAS!$C$1:$E$26,3,FALSE),"")</f>
        <v>Ciencias de la Salud</v>
      </c>
      <c r="D1717" s="209">
        <v>43970.539583333331</v>
      </c>
      <c r="E1717" s="209" t="s">
        <v>396</v>
      </c>
      <c r="F1717" t="s">
        <v>108</v>
      </c>
      <c r="G1717" t="s">
        <v>305</v>
      </c>
      <c r="H1717" t="s">
        <v>300</v>
      </c>
      <c r="I1717" t="s">
        <v>306</v>
      </c>
      <c r="J1717" t="s">
        <v>108</v>
      </c>
      <c r="K1717" t="s">
        <v>309</v>
      </c>
      <c r="L1717" t="s">
        <v>106</v>
      </c>
      <c r="S1717" t="s">
        <v>270</v>
      </c>
      <c r="T1717" t="s">
        <v>270</v>
      </c>
      <c r="U1717">
        <v>5</v>
      </c>
      <c r="V1717">
        <v>5</v>
      </c>
      <c r="W1717">
        <v>5</v>
      </c>
      <c r="X1717">
        <v>4</v>
      </c>
      <c r="Y1717">
        <v>5</v>
      </c>
      <c r="Z1717">
        <v>3</v>
      </c>
      <c r="AA1717">
        <v>5</v>
      </c>
      <c r="AB1717">
        <v>1</v>
      </c>
      <c r="AC1717">
        <v>5</v>
      </c>
      <c r="AD1717">
        <v>4</v>
      </c>
      <c r="AF1717">
        <v>4</v>
      </c>
      <c r="AG1717">
        <v>5</v>
      </c>
      <c r="AH1717">
        <v>4</v>
      </c>
      <c r="AI1717">
        <v>4</v>
      </c>
      <c r="AJ1717">
        <v>3</v>
      </c>
      <c r="AK1717" t="s">
        <v>26</v>
      </c>
      <c r="AL1717">
        <v>4</v>
      </c>
      <c r="AM1717">
        <v>4</v>
      </c>
      <c r="AN1717" t="s">
        <v>354</v>
      </c>
      <c r="AV1717" s="109" t="s">
        <v>270</v>
      </c>
      <c r="AW1717" t="s">
        <v>270</v>
      </c>
      <c r="AX1717" t="s">
        <v>25</v>
      </c>
      <c r="AY1717">
        <v>5</v>
      </c>
      <c r="AZ1717" s="109">
        <v>5</v>
      </c>
      <c r="BA1717" s="191" t="s">
        <v>311</v>
      </c>
      <c r="BB1717" t="s">
        <v>308</v>
      </c>
      <c r="BD1717">
        <f t="shared" si="127"/>
        <v>1</v>
      </c>
      <c r="BE1717">
        <f t="shared" si="126"/>
        <v>0</v>
      </c>
      <c r="BF1717">
        <f t="shared" si="126"/>
        <v>0</v>
      </c>
      <c r="BG1717">
        <f t="shared" si="126"/>
        <v>0</v>
      </c>
      <c r="BH1717">
        <f t="shared" si="126"/>
        <v>0</v>
      </c>
      <c r="BI1717">
        <f t="shared" si="126"/>
        <v>0</v>
      </c>
      <c r="BJ1717">
        <f t="shared" si="124"/>
        <v>1</v>
      </c>
      <c r="BK1717">
        <f t="shared" si="128"/>
        <v>0</v>
      </c>
      <c r="BL1717">
        <f t="shared" si="128"/>
        <v>0</v>
      </c>
      <c r="BM1717">
        <f t="shared" si="128"/>
        <v>1</v>
      </c>
      <c r="BN1717">
        <f t="shared" si="128"/>
        <v>0</v>
      </c>
      <c r="BO1717">
        <f t="shared" si="128"/>
        <v>0</v>
      </c>
      <c r="BP1717">
        <f t="shared" si="128"/>
        <v>0</v>
      </c>
    </row>
    <row r="1718" spans="3:68" x14ac:dyDescent="0.2">
      <c r="C1718" s="150" t="str">
        <f>IFERROR(VLOOKUP(TABLA!F1718,BLIOTECAS!$C$1:$E$26,3,FALSE),"")</f>
        <v>Humanidades</v>
      </c>
      <c r="D1718" s="209">
        <v>43970.539583333331</v>
      </c>
      <c r="E1718" s="209" t="s">
        <v>396</v>
      </c>
      <c r="F1718" t="s">
        <v>102</v>
      </c>
      <c r="G1718" t="s">
        <v>305</v>
      </c>
      <c r="H1718" t="s">
        <v>305</v>
      </c>
      <c r="I1718" t="s">
        <v>327</v>
      </c>
      <c r="J1718" t="s">
        <v>309</v>
      </c>
      <c r="K1718" t="s">
        <v>310</v>
      </c>
      <c r="L1718" t="s">
        <v>103</v>
      </c>
      <c r="S1718" t="s">
        <v>270</v>
      </c>
      <c r="T1718" t="s">
        <v>270</v>
      </c>
      <c r="U1718">
        <v>4</v>
      </c>
      <c r="V1718">
        <v>1</v>
      </c>
      <c r="W1718">
        <v>3</v>
      </c>
      <c r="X1718">
        <v>2</v>
      </c>
      <c r="Y1718">
        <v>5</v>
      </c>
      <c r="Z1718">
        <v>5</v>
      </c>
      <c r="AA1718">
        <v>5</v>
      </c>
      <c r="AB1718">
        <v>4</v>
      </c>
      <c r="AC1718">
        <v>3</v>
      </c>
      <c r="AD1718">
        <v>4</v>
      </c>
      <c r="AF1718">
        <v>4</v>
      </c>
      <c r="AG1718">
        <v>3</v>
      </c>
      <c r="AH1718">
        <v>5</v>
      </c>
      <c r="AI1718">
        <v>3</v>
      </c>
      <c r="AJ1718">
        <v>4</v>
      </c>
      <c r="AK1718" t="s">
        <v>26</v>
      </c>
      <c r="AL1718">
        <v>4</v>
      </c>
      <c r="AM1718">
        <v>4</v>
      </c>
      <c r="AN1718" t="s">
        <v>400</v>
      </c>
      <c r="AV1718" s="109" t="s">
        <v>270</v>
      </c>
      <c r="AW1718" t="s">
        <v>26</v>
      </c>
      <c r="AY1718">
        <v>5</v>
      </c>
      <c r="AZ1718" s="109">
        <v>5</v>
      </c>
      <c r="BA1718" s="191" t="s">
        <v>311</v>
      </c>
      <c r="BB1718" t="s">
        <v>308</v>
      </c>
      <c r="BD1718">
        <f t="shared" si="127"/>
        <v>1</v>
      </c>
      <c r="BE1718">
        <f t="shared" si="126"/>
        <v>0</v>
      </c>
      <c r="BF1718">
        <f t="shared" si="126"/>
        <v>1</v>
      </c>
      <c r="BG1718">
        <f t="shared" si="126"/>
        <v>0</v>
      </c>
      <c r="BH1718">
        <f t="shared" si="126"/>
        <v>0</v>
      </c>
      <c r="BI1718">
        <f t="shared" si="126"/>
        <v>0</v>
      </c>
      <c r="BJ1718">
        <f t="shared" ref="BJ1718:BJ1781" si="129">IF(IFERROR(FIND(BJ$1,$AN1718,1),0)&lt;&gt;0,1,0)</f>
        <v>0</v>
      </c>
      <c r="BK1718">
        <f t="shared" si="128"/>
        <v>0</v>
      </c>
      <c r="BL1718">
        <f t="shared" si="128"/>
        <v>1</v>
      </c>
      <c r="BM1718">
        <f t="shared" si="128"/>
        <v>1</v>
      </c>
      <c r="BN1718">
        <f t="shared" si="128"/>
        <v>0</v>
      </c>
      <c r="BO1718">
        <f t="shared" si="128"/>
        <v>0</v>
      </c>
      <c r="BP1718">
        <f t="shared" si="128"/>
        <v>0</v>
      </c>
    </row>
    <row r="1719" spans="3:68" x14ac:dyDescent="0.2">
      <c r="C1719" s="150" t="str">
        <f>IFERROR(VLOOKUP(TABLA!F1719,BLIOTECAS!$C$1:$E$26,3,FALSE),"")</f>
        <v>Humanidades</v>
      </c>
      <c r="D1719" s="209">
        <v>43970.539583333331</v>
      </c>
      <c r="E1719" s="209" t="s">
        <v>396</v>
      </c>
      <c r="F1719" t="s">
        <v>104</v>
      </c>
      <c r="G1719" t="s">
        <v>300</v>
      </c>
      <c r="H1719" t="s">
        <v>300</v>
      </c>
      <c r="I1719" t="s">
        <v>329</v>
      </c>
      <c r="J1719" t="s">
        <v>309</v>
      </c>
      <c r="K1719" t="s">
        <v>104</v>
      </c>
      <c r="M1719" t="s">
        <v>1205</v>
      </c>
      <c r="S1719" t="s">
        <v>26</v>
      </c>
      <c r="T1719" t="s">
        <v>26</v>
      </c>
      <c r="U1719">
        <v>1</v>
      </c>
      <c r="V1719">
        <v>1</v>
      </c>
      <c r="W1719">
        <v>1</v>
      </c>
      <c r="X1719">
        <v>1</v>
      </c>
      <c r="Y1719">
        <v>3</v>
      </c>
      <c r="Z1719">
        <v>3</v>
      </c>
      <c r="AA1719">
        <v>5</v>
      </c>
      <c r="AB1719">
        <v>1</v>
      </c>
      <c r="AC1719">
        <v>1</v>
      </c>
      <c r="AD1719">
        <v>1</v>
      </c>
      <c r="AF1719">
        <v>1</v>
      </c>
      <c r="AG1719">
        <v>2</v>
      </c>
      <c r="AH1719">
        <v>1</v>
      </c>
      <c r="AI1719">
        <v>1</v>
      </c>
      <c r="AJ1719">
        <v>1</v>
      </c>
      <c r="AK1719" t="s">
        <v>26</v>
      </c>
      <c r="AL1719">
        <v>1</v>
      </c>
      <c r="AM1719">
        <v>1</v>
      </c>
      <c r="AN1719" t="s">
        <v>408</v>
      </c>
      <c r="AV1719" s="109" t="s">
        <v>26</v>
      </c>
      <c r="AW1719" t="s">
        <v>26</v>
      </c>
      <c r="AY1719">
        <v>2</v>
      </c>
      <c r="AZ1719" s="109">
        <v>2</v>
      </c>
      <c r="BA1719" s="191" t="s">
        <v>330</v>
      </c>
      <c r="BB1719" t="s">
        <v>317</v>
      </c>
      <c r="BD1719">
        <f t="shared" si="127"/>
        <v>0</v>
      </c>
      <c r="BE1719">
        <f t="shared" si="126"/>
        <v>0</v>
      </c>
      <c r="BF1719">
        <f t="shared" si="126"/>
        <v>0</v>
      </c>
      <c r="BG1719">
        <f t="shared" si="126"/>
        <v>0</v>
      </c>
      <c r="BH1719">
        <f t="shared" si="126"/>
        <v>1</v>
      </c>
      <c r="BI1719">
        <f t="shared" si="126"/>
        <v>0</v>
      </c>
      <c r="BJ1719">
        <f t="shared" si="129"/>
        <v>1</v>
      </c>
      <c r="BK1719">
        <f t="shared" si="128"/>
        <v>0</v>
      </c>
      <c r="BL1719">
        <f t="shared" si="128"/>
        <v>1</v>
      </c>
      <c r="BM1719">
        <f t="shared" si="128"/>
        <v>1</v>
      </c>
      <c r="BN1719">
        <f t="shared" si="128"/>
        <v>0</v>
      </c>
      <c r="BO1719">
        <f t="shared" si="128"/>
        <v>0</v>
      </c>
      <c r="BP1719">
        <f t="shared" si="128"/>
        <v>0</v>
      </c>
    </row>
    <row r="1720" spans="3:68" x14ac:dyDescent="0.2">
      <c r="C1720" s="150" t="str">
        <f>IFERROR(VLOOKUP(TABLA!F1720,BLIOTECAS!$C$1:$E$26,3,FALSE),"")</f>
        <v>Ciencias de la Salud</v>
      </c>
      <c r="D1720" s="209">
        <v>43970.539583333331</v>
      </c>
      <c r="E1720" s="209" t="s">
        <v>407</v>
      </c>
      <c r="F1720" t="s">
        <v>101</v>
      </c>
      <c r="G1720" t="s">
        <v>300</v>
      </c>
      <c r="H1720" t="s">
        <v>397</v>
      </c>
      <c r="I1720" t="s">
        <v>315</v>
      </c>
      <c r="J1720" t="s">
        <v>101</v>
      </c>
      <c r="K1720" t="s">
        <v>106</v>
      </c>
      <c r="L1720" t="s">
        <v>90</v>
      </c>
      <c r="S1720" t="s">
        <v>26</v>
      </c>
      <c r="T1720" t="s">
        <v>270</v>
      </c>
      <c r="U1720">
        <v>3</v>
      </c>
      <c r="V1720">
        <v>1</v>
      </c>
      <c r="W1720">
        <v>3</v>
      </c>
      <c r="X1720">
        <v>1</v>
      </c>
      <c r="Y1720">
        <v>5</v>
      </c>
      <c r="Z1720">
        <v>5</v>
      </c>
      <c r="AA1720">
        <v>5</v>
      </c>
      <c r="AB1720">
        <v>2</v>
      </c>
      <c r="AC1720">
        <v>3</v>
      </c>
      <c r="AD1720">
        <v>5</v>
      </c>
      <c r="AF1720">
        <v>3</v>
      </c>
      <c r="AG1720">
        <v>4</v>
      </c>
      <c r="AH1720">
        <v>5</v>
      </c>
      <c r="AI1720">
        <v>3</v>
      </c>
      <c r="AJ1720">
        <v>4</v>
      </c>
      <c r="AK1720" t="s">
        <v>270</v>
      </c>
      <c r="AL1720">
        <v>4</v>
      </c>
      <c r="AM1720">
        <v>4</v>
      </c>
      <c r="AN1720" t="s">
        <v>408</v>
      </c>
      <c r="AV1720" s="109" t="s">
        <v>270</v>
      </c>
      <c r="AW1720" t="s">
        <v>26</v>
      </c>
      <c r="AY1720">
        <v>5</v>
      </c>
      <c r="AZ1720" s="109">
        <v>5</v>
      </c>
      <c r="BA1720" s="191" t="s">
        <v>311</v>
      </c>
      <c r="BB1720" t="s">
        <v>308</v>
      </c>
      <c r="BD1720">
        <f t="shared" si="127"/>
        <v>0</v>
      </c>
      <c r="BE1720">
        <f t="shared" si="126"/>
        <v>1</v>
      </c>
      <c r="BF1720">
        <f t="shared" si="126"/>
        <v>0</v>
      </c>
      <c r="BG1720">
        <f t="shared" si="126"/>
        <v>0</v>
      </c>
      <c r="BH1720">
        <f t="shared" si="126"/>
        <v>0</v>
      </c>
      <c r="BI1720">
        <f t="shared" si="126"/>
        <v>0</v>
      </c>
      <c r="BJ1720">
        <f t="shared" si="129"/>
        <v>1</v>
      </c>
      <c r="BK1720">
        <f t="shared" si="128"/>
        <v>0</v>
      </c>
      <c r="BL1720">
        <f t="shared" si="128"/>
        <v>1</v>
      </c>
      <c r="BM1720">
        <f t="shared" si="128"/>
        <v>1</v>
      </c>
      <c r="BN1720">
        <f t="shared" si="128"/>
        <v>0</v>
      </c>
      <c r="BO1720">
        <f t="shared" si="128"/>
        <v>0</v>
      </c>
      <c r="BP1720">
        <f t="shared" si="128"/>
        <v>0</v>
      </c>
    </row>
    <row r="1721" spans="3:68" x14ac:dyDescent="0.2">
      <c r="C1721" s="150" t="str">
        <f>IFERROR(VLOOKUP(TABLA!F1721,BLIOTECAS!$C$1:$E$26,3,FALSE),"")</f>
        <v>Ciencias de la Salud</v>
      </c>
      <c r="D1721" s="209">
        <v>43970.539583333331</v>
      </c>
      <c r="E1721" s="209" t="s">
        <v>396</v>
      </c>
      <c r="F1721" t="s">
        <v>222</v>
      </c>
      <c r="G1721" t="s">
        <v>305</v>
      </c>
      <c r="H1721" t="s">
        <v>300</v>
      </c>
      <c r="I1721" t="s">
        <v>306</v>
      </c>
      <c r="J1721" t="s">
        <v>222</v>
      </c>
      <c r="K1721" t="s">
        <v>106</v>
      </c>
      <c r="M1721" t="s">
        <v>1206</v>
      </c>
      <c r="S1721" t="s">
        <v>26</v>
      </c>
      <c r="T1721" t="s">
        <v>26</v>
      </c>
      <c r="U1721">
        <v>2</v>
      </c>
      <c r="V1721">
        <v>2</v>
      </c>
      <c r="W1721">
        <v>2</v>
      </c>
      <c r="X1721">
        <v>3</v>
      </c>
      <c r="Y1721">
        <v>4</v>
      </c>
      <c r="Z1721">
        <v>4</v>
      </c>
      <c r="AA1721">
        <v>4</v>
      </c>
      <c r="AB1721">
        <v>2</v>
      </c>
      <c r="AC1721">
        <v>3</v>
      </c>
      <c r="AD1721">
        <v>4</v>
      </c>
      <c r="AF1721">
        <v>4</v>
      </c>
      <c r="AG1721">
        <v>4</v>
      </c>
      <c r="AH1721">
        <v>3</v>
      </c>
      <c r="AI1721">
        <v>3</v>
      </c>
      <c r="AJ1721">
        <v>4</v>
      </c>
      <c r="AK1721" t="s">
        <v>26</v>
      </c>
      <c r="AL1721">
        <v>3</v>
      </c>
      <c r="AM1721">
        <v>3</v>
      </c>
      <c r="AN1721" t="s">
        <v>515</v>
      </c>
      <c r="AV1721" s="109" t="s">
        <v>270</v>
      </c>
      <c r="AW1721" t="s">
        <v>26</v>
      </c>
      <c r="AY1721">
        <v>3</v>
      </c>
      <c r="AZ1721" s="109">
        <v>4</v>
      </c>
      <c r="BA1721" s="191" t="s">
        <v>311</v>
      </c>
      <c r="BB1721" t="s">
        <v>308</v>
      </c>
      <c r="BD1721">
        <f t="shared" si="127"/>
        <v>1</v>
      </c>
      <c r="BE1721">
        <f t="shared" si="126"/>
        <v>0</v>
      </c>
      <c r="BF1721">
        <f t="shared" si="126"/>
        <v>0</v>
      </c>
      <c r="BG1721">
        <f t="shared" si="126"/>
        <v>0</v>
      </c>
      <c r="BH1721">
        <f t="shared" si="126"/>
        <v>0</v>
      </c>
      <c r="BI1721">
        <f t="shared" si="126"/>
        <v>0</v>
      </c>
      <c r="BJ1721">
        <f t="shared" si="129"/>
        <v>1</v>
      </c>
      <c r="BK1721">
        <f t="shared" si="128"/>
        <v>1</v>
      </c>
      <c r="BL1721">
        <f t="shared" si="128"/>
        <v>0</v>
      </c>
      <c r="BM1721">
        <f t="shared" si="128"/>
        <v>0</v>
      </c>
      <c r="BN1721">
        <f t="shared" si="128"/>
        <v>0</v>
      </c>
      <c r="BO1721">
        <f t="shared" si="128"/>
        <v>0</v>
      </c>
      <c r="BP1721">
        <f t="shared" si="128"/>
        <v>0</v>
      </c>
    </row>
    <row r="1722" spans="3:68" x14ac:dyDescent="0.2">
      <c r="C1722" s="150" t="str">
        <f>IFERROR(VLOOKUP(TABLA!F1722,BLIOTECAS!$C$1:$E$26,3,FALSE),"")</f>
        <v>Ciencias de la Salud</v>
      </c>
      <c r="D1722" s="209">
        <v>43970.539583333331</v>
      </c>
      <c r="E1722" s="209" t="s">
        <v>396</v>
      </c>
      <c r="F1722" t="s">
        <v>222</v>
      </c>
      <c r="G1722" t="s">
        <v>320</v>
      </c>
      <c r="H1722" t="s">
        <v>320</v>
      </c>
      <c r="I1722" t="s">
        <v>315</v>
      </c>
      <c r="S1722" t="s">
        <v>26</v>
      </c>
      <c r="T1722" t="s">
        <v>26</v>
      </c>
      <c r="U1722">
        <v>1</v>
      </c>
      <c r="V1722">
        <v>3</v>
      </c>
      <c r="W1722">
        <v>1</v>
      </c>
      <c r="X1722">
        <v>3</v>
      </c>
      <c r="Y1722">
        <v>5</v>
      </c>
      <c r="Z1722">
        <v>3</v>
      </c>
      <c r="AA1722">
        <v>5</v>
      </c>
      <c r="AB1722">
        <v>1</v>
      </c>
      <c r="AC1722">
        <v>3</v>
      </c>
      <c r="AD1722">
        <v>3</v>
      </c>
      <c r="AF1722">
        <v>3</v>
      </c>
      <c r="AG1722">
        <v>3</v>
      </c>
      <c r="AH1722">
        <v>2</v>
      </c>
      <c r="AI1722">
        <v>3</v>
      </c>
      <c r="AJ1722">
        <v>4</v>
      </c>
      <c r="AK1722" t="s">
        <v>26</v>
      </c>
      <c r="AL1722">
        <v>3</v>
      </c>
      <c r="AM1722">
        <v>3</v>
      </c>
      <c r="AN1722" t="s">
        <v>400</v>
      </c>
      <c r="AV1722" s="109" t="s">
        <v>26</v>
      </c>
      <c r="AW1722" t="s">
        <v>26</v>
      </c>
      <c r="BD1722">
        <f t="shared" si="127"/>
        <v>0</v>
      </c>
      <c r="BE1722">
        <f t="shared" si="126"/>
        <v>1</v>
      </c>
      <c r="BF1722">
        <f t="shared" si="126"/>
        <v>0</v>
      </c>
      <c r="BG1722">
        <f t="shared" si="126"/>
        <v>0</v>
      </c>
      <c r="BH1722">
        <f t="shared" si="126"/>
        <v>0</v>
      </c>
      <c r="BI1722">
        <f t="shared" si="126"/>
        <v>0</v>
      </c>
      <c r="BJ1722">
        <f t="shared" si="129"/>
        <v>0</v>
      </c>
      <c r="BK1722">
        <f t="shared" si="128"/>
        <v>0</v>
      </c>
      <c r="BL1722">
        <f t="shared" si="128"/>
        <v>1</v>
      </c>
      <c r="BM1722">
        <f t="shared" si="128"/>
        <v>1</v>
      </c>
      <c r="BN1722">
        <f t="shared" si="128"/>
        <v>0</v>
      </c>
      <c r="BO1722">
        <f t="shared" si="128"/>
        <v>0</v>
      </c>
      <c r="BP1722">
        <f t="shared" si="128"/>
        <v>0</v>
      </c>
    </row>
    <row r="1723" spans="3:68" x14ac:dyDescent="0.2">
      <c r="C1723" s="150" t="str">
        <f>IFERROR(VLOOKUP(TABLA!F1723,BLIOTECAS!$C$1:$E$26,3,FALSE),"")</f>
        <v>Humanidades</v>
      </c>
      <c r="D1723" s="209">
        <v>43970.539583333331</v>
      </c>
      <c r="E1723" s="209" t="s">
        <v>396</v>
      </c>
      <c r="F1723" t="s">
        <v>102</v>
      </c>
      <c r="G1723" t="s">
        <v>301</v>
      </c>
      <c r="H1723" t="s">
        <v>305</v>
      </c>
      <c r="I1723" t="s">
        <v>327</v>
      </c>
      <c r="J1723" t="s">
        <v>310</v>
      </c>
      <c r="K1723" t="s">
        <v>309</v>
      </c>
      <c r="L1723" t="s">
        <v>104</v>
      </c>
      <c r="M1723" t="s">
        <v>1207</v>
      </c>
      <c r="S1723" t="s">
        <v>26</v>
      </c>
      <c r="T1723" t="s">
        <v>270</v>
      </c>
      <c r="U1723">
        <v>5</v>
      </c>
      <c r="V1723">
        <v>2</v>
      </c>
      <c r="W1723">
        <v>4</v>
      </c>
      <c r="X1723">
        <v>5</v>
      </c>
      <c r="Y1723">
        <v>3</v>
      </c>
      <c r="Z1723">
        <v>3</v>
      </c>
      <c r="AA1723">
        <v>4</v>
      </c>
      <c r="AB1723">
        <v>3</v>
      </c>
      <c r="AC1723">
        <v>3</v>
      </c>
      <c r="AD1723">
        <v>4</v>
      </c>
      <c r="AF1723">
        <v>4</v>
      </c>
      <c r="AG1723">
        <v>5</v>
      </c>
      <c r="AH1723">
        <v>5</v>
      </c>
      <c r="AI1723">
        <v>5</v>
      </c>
      <c r="AJ1723">
        <v>5</v>
      </c>
      <c r="AK1723" t="s">
        <v>26</v>
      </c>
      <c r="AL1723">
        <v>5</v>
      </c>
      <c r="AM1723">
        <v>5</v>
      </c>
      <c r="AN1723" t="s">
        <v>326</v>
      </c>
      <c r="AV1723" s="109" t="s">
        <v>270</v>
      </c>
      <c r="AW1723" t="s">
        <v>26</v>
      </c>
      <c r="AY1723">
        <v>5</v>
      </c>
      <c r="AZ1723" s="109">
        <v>5</v>
      </c>
      <c r="BA1723" s="191" t="s">
        <v>303</v>
      </c>
      <c r="BB1723" t="s">
        <v>308</v>
      </c>
      <c r="BC1723" t="s">
        <v>1208</v>
      </c>
      <c r="BD1723">
        <f t="shared" si="127"/>
        <v>1</v>
      </c>
      <c r="BE1723">
        <f t="shared" si="126"/>
        <v>0</v>
      </c>
      <c r="BF1723">
        <f t="shared" si="126"/>
        <v>1</v>
      </c>
      <c r="BG1723">
        <f t="shared" si="126"/>
        <v>0</v>
      </c>
      <c r="BH1723">
        <f t="shared" si="126"/>
        <v>0</v>
      </c>
      <c r="BI1723">
        <f t="shared" si="126"/>
        <v>0</v>
      </c>
      <c r="BJ1723">
        <f t="shared" si="129"/>
        <v>0</v>
      </c>
      <c r="BK1723">
        <f t="shared" si="128"/>
        <v>1</v>
      </c>
      <c r="BL1723">
        <f t="shared" si="128"/>
        <v>0</v>
      </c>
      <c r="BM1723">
        <f t="shared" si="128"/>
        <v>1</v>
      </c>
      <c r="BN1723">
        <f t="shared" si="128"/>
        <v>0</v>
      </c>
      <c r="BO1723">
        <f t="shared" si="128"/>
        <v>0</v>
      </c>
      <c r="BP1723">
        <f t="shared" si="128"/>
        <v>0</v>
      </c>
    </row>
    <row r="1724" spans="3:68" x14ac:dyDescent="0.2">
      <c r="C1724" s="150" t="str">
        <f>IFERROR(VLOOKUP(TABLA!F1724,BLIOTECAS!$C$1:$E$26,3,FALSE),"")</f>
        <v>Ciencias Sociales</v>
      </c>
      <c r="D1724" s="209">
        <v>43970.539583333331</v>
      </c>
      <c r="E1724" s="209" t="s">
        <v>407</v>
      </c>
      <c r="F1724" t="s">
        <v>92</v>
      </c>
      <c r="G1724" t="s">
        <v>301</v>
      </c>
      <c r="H1724" t="s">
        <v>300</v>
      </c>
      <c r="I1724" t="s">
        <v>336</v>
      </c>
      <c r="J1724" t="s">
        <v>309</v>
      </c>
      <c r="K1724" t="s">
        <v>92</v>
      </c>
      <c r="M1724" t="s">
        <v>1209</v>
      </c>
      <c r="S1724" t="s">
        <v>26</v>
      </c>
      <c r="T1724" t="s">
        <v>270</v>
      </c>
      <c r="U1724">
        <v>3</v>
      </c>
      <c r="V1724">
        <v>5</v>
      </c>
      <c r="W1724">
        <v>3</v>
      </c>
      <c r="X1724">
        <v>2</v>
      </c>
      <c r="Y1724">
        <v>2</v>
      </c>
      <c r="Z1724">
        <v>4</v>
      </c>
      <c r="AA1724">
        <v>4</v>
      </c>
      <c r="AB1724">
        <v>2</v>
      </c>
      <c r="AC1724">
        <v>5</v>
      </c>
      <c r="AD1724">
        <v>5</v>
      </c>
      <c r="AF1724">
        <v>3</v>
      </c>
      <c r="AG1724">
        <v>5</v>
      </c>
      <c r="AH1724">
        <v>3</v>
      </c>
      <c r="AI1724">
        <v>3</v>
      </c>
      <c r="AJ1724">
        <v>3</v>
      </c>
      <c r="AK1724" t="s">
        <v>26</v>
      </c>
      <c r="AL1724">
        <v>3</v>
      </c>
      <c r="AM1724">
        <v>3</v>
      </c>
      <c r="AN1724" t="s">
        <v>424</v>
      </c>
      <c r="AV1724" s="109" t="s">
        <v>26</v>
      </c>
      <c r="AW1724" t="s">
        <v>26</v>
      </c>
      <c r="AY1724">
        <v>5</v>
      </c>
      <c r="AZ1724" s="109">
        <v>5</v>
      </c>
      <c r="BA1724" s="191" t="s">
        <v>311</v>
      </c>
      <c r="BB1724" t="s">
        <v>308</v>
      </c>
      <c r="BD1724">
        <f t="shared" si="127"/>
        <v>0</v>
      </c>
      <c r="BE1724">
        <f t="shared" si="126"/>
        <v>1</v>
      </c>
      <c r="BF1724">
        <f t="shared" si="126"/>
        <v>1</v>
      </c>
      <c r="BG1724">
        <f t="shared" si="126"/>
        <v>0</v>
      </c>
      <c r="BH1724">
        <f t="shared" si="126"/>
        <v>0</v>
      </c>
      <c r="BI1724">
        <f t="shared" si="126"/>
        <v>0</v>
      </c>
      <c r="BJ1724">
        <f t="shared" si="129"/>
        <v>0</v>
      </c>
      <c r="BK1724">
        <f t="shared" si="128"/>
        <v>0</v>
      </c>
      <c r="BL1724">
        <f t="shared" si="128"/>
        <v>1</v>
      </c>
      <c r="BM1724">
        <f t="shared" si="128"/>
        <v>0</v>
      </c>
      <c r="BN1724">
        <f t="shared" si="128"/>
        <v>0</v>
      </c>
      <c r="BO1724">
        <f t="shared" si="128"/>
        <v>0</v>
      </c>
      <c r="BP1724">
        <f t="shared" si="128"/>
        <v>0</v>
      </c>
    </row>
    <row r="1725" spans="3:68" x14ac:dyDescent="0.2">
      <c r="C1725" s="150" t="str">
        <f>IFERROR(VLOOKUP(TABLA!F1725,BLIOTECAS!$C$1:$E$26,3,FALSE),"")</f>
        <v>Ciencias de la Salud</v>
      </c>
      <c r="D1725" s="209">
        <v>43970.539583333331</v>
      </c>
      <c r="E1725" s="209" t="s">
        <v>396</v>
      </c>
      <c r="F1725" t="s">
        <v>224</v>
      </c>
      <c r="G1725" t="s">
        <v>305</v>
      </c>
      <c r="H1725" t="s">
        <v>300</v>
      </c>
      <c r="I1725" t="s">
        <v>306</v>
      </c>
      <c r="J1725" t="s">
        <v>224</v>
      </c>
      <c r="S1725" t="s">
        <v>26</v>
      </c>
      <c r="T1725" t="s">
        <v>270</v>
      </c>
      <c r="U1725">
        <v>3</v>
      </c>
      <c r="V1725">
        <v>1</v>
      </c>
      <c r="W1725">
        <v>3</v>
      </c>
      <c r="X1725">
        <v>3</v>
      </c>
      <c r="Y1725">
        <v>5</v>
      </c>
      <c r="Z1725">
        <v>5</v>
      </c>
      <c r="AA1725">
        <v>5</v>
      </c>
      <c r="AB1725">
        <v>1</v>
      </c>
      <c r="AC1725">
        <v>5</v>
      </c>
      <c r="AD1725">
        <v>4</v>
      </c>
      <c r="AF1725">
        <v>3</v>
      </c>
      <c r="AG1725">
        <v>5</v>
      </c>
      <c r="AH1725">
        <v>3</v>
      </c>
      <c r="AI1725">
        <v>3</v>
      </c>
      <c r="AJ1725">
        <v>4</v>
      </c>
      <c r="AK1725" t="s">
        <v>270</v>
      </c>
      <c r="AL1725">
        <v>3</v>
      </c>
      <c r="AM1725">
        <v>3</v>
      </c>
      <c r="AN1725" t="s">
        <v>354</v>
      </c>
      <c r="AV1725" s="109" t="s">
        <v>270</v>
      </c>
      <c r="AW1725" t="s">
        <v>270</v>
      </c>
      <c r="AX1725" t="s">
        <v>328</v>
      </c>
      <c r="AY1725">
        <v>5</v>
      </c>
      <c r="AZ1725" s="109">
        <v>5</v>
      </c>
      <c r="BA1725" s="191" t="s">
        <v>311</v>
      </c>
      <c r="BB1725" t="s">
        <v>308</v>
      </c>
      <c r="BD1725">
        <f t="shared" si="127"/>
        <v>1</v>
      </c>
      <c r="BE1725">
        <f t="shared" si="126"/>
        <v>0</v>
      </c>
      <c r="BF1725">
        <f t="shared" si="126"/>
        <v>0</v>
      </c>
      <c r="BG1725">
        <f t="shared" si="126"/>
        <v>0</v>
      </c>
      <c r="BH1725">
        <f t="shared" si="126"/>
        <v>0</v>
      </c>
      <c r="BI1725">
        <f t="shared" si="126"/>
        <v>0</v>
      </c>
      <c r="BJ1725">
        <f t="shared" si="129"/>
        <v>1</v>
      </c>
      <c r="BK1725">
        <f t="shared" si="128"/>
        <v>0</v>
      </c>
      <c r="BL1725">
        <f t="shared" si="128"/>
        <v>0</v>
      </c>
      <c r="BM1725">
        <f t="shared" si="128"/>
        <v>1</v>
      </c>
      <c r="BN1725">
        <f t="shared" si="128"/>
        <v>0</v>
      </c>
      <c r="BO1725">
        <f t="shared" si="128"/>
        <v>0</v>
      </c>
      <c r="BP1725">
        <f t="shared" si="128"/>
        <v>0</v>
      </c>
    </row>
    <row r="1726" spans="3:68" x14ac:dyDescent="0.2">
      <c r="C1726" s="150" t="str">
        <f>IFERROR(VLOOKUP(TABLA!F1726,BLIOTECAS!$C$1:$E$26,3,FALSE),"")</f>
        <v>Humanidades</v>
      </c>
      <c r="D1726" s="209">
        <v>43970.539583333331</v>
      </c>
      <c r="E1726" s="209" t="s">
        <v>396</v>
      </c>
      <c r="F1726" t="s">
        <v>100</v>
      </c>
      <c r="G1726" t="s">
        <v>305</v>
      </c>
      <c r="H1726" t="s">
        <v>305</v>
      </c>
      <c r="I1726" t="s">
        <v>306</v>
      </c>
      <c r="J1726" t="s">
        <v>100</v>
      </c>
      <c r="S1726" t="s">
        <v>270</v>
      </c>
      <c r="T1726" t="s">
        <v>270</v>
      </c>
      <c r="U1726">
        <v>5</v>
      </c>
      <c r="V1726">
        <v>1</v>
      </c>
      <c r="W1726">
        <v>5</v>
      </c>
      <c r="X1726">
        <v>3</v>
      </c>
      <c r="Y1726">
        <v>5</v>
      </c>
      <c r="Z1726">
        <v>5</v>
      </c>
      <c r="AA1726">
        <v>5</v>
      </c>
      <c r="AB1726">
        <v>2</v>
      </c>
      <c r="AC1726">
        <v>1</v>
      </c>
      <c r="AD1726">
        <v>2</v>
      </c>
      <c r="AF1726">
        <v>4</v>
      </c>
      <c r="AG1726">
        <v>4</v>
      </c>
      <c r="AH1726">
        <v>4</v>
      </c>
      <c r="AI1726">
        <v>4</v>
      </c>
      <c r="AJ1726">
        <v>4</v>
      </c>
      <c r="AK1726" t="s">
        <v>26</v>
      </c>
      <c r="AL1726">
        <v>4</v>
      </c>
      <c r="AM1726">
        <v>2</v>
      </c>
      <c r="AN1726" t="s">
        <v>400</v>
      </c>
      <c r="AV1726" s="109" t="s">
        <v>26</v>
      </c>
      <c r="AW1726" t="s">
        <v>26</v>
      </c>
      <c r="AY1726">
        <v>5</v>
      </c>
      <c r="AZ1726" s="109">
        <v>5</v>
      </c>
      <c r="BA1726" s="191" t="s">
        <v>311</v>
      </c>
      <c r="BB1726" t="s">
        <v>308</v>
      </c>
      <c r="BC1726" t="s">
        <v>1210</v>
      </c>
      <c r="BD1726">
        <f t="shared" si="127"/>
        <v>1</v>
      </c>
      <c r="BE1726">
        <f t="shared" si="126"/>
        <v>0</v>
      </c>
      <c r="BF1726">
        <f t="shared" si="126"/>
        <v>0</v>
      </c>
      <c r="BG1726">
        <f t="shared" si="126"/>
        <v>0</v>
      </c>
      <c r="BH1726">
        <f t="shared" si="126"/>
        <v>0</v>
      </c>
      <c r="BI1726">
        <f t="shared" si="126"/>
        <v>0</v>
      </c>
      <c r="BJ1726">
        <f t="shared" si="129"/>
        <v>0</v>
      </c>
      <c r="BK1726">
        <f t="shared" si="128"/>
        <v>0</v>
      </c>
      <c r="BL1726">
        <f t="shared" si="128"/>
        <v>1</v>
      </c>
      <c r="BM1726">
        <f t="shared" si="128"/>
        <v>1</v>
      </c>
      <c r="BN1726">
        <f t="shared" si="128"/>
        <v>0</v>
      </c>
      <c r="BO1726">
        <f t="shared" si="128"/>
        <v>0</v>
      </c>
      <c r="BP1726">
        <f t="shared" si="128"/>
        <v>0</v>
      </c>
    </row>
    <row r="1727" spans="3:68" x14ac:dyDescent="0.2">
      <c r="C1727" s="150" t="str">
        <f>IFERROR(VLOOKUP(TABLA!F1727,BLIOTECAS!$C$1:$E$26,3,FALSE),"")</f>
        <v>Humanidades</v>
      </c>
      <c r="D1727" s="209">
        <v>43970.539583333331</v>
      </c>
      <c r="E1727" s="209" t="s">
        <v>396</v>
      </c>
      <c r="F1727" t="s">
        <v>104</v>
      </c>
      <c r="G1727" t="s">
        <v>301</v>
      </c>
      <c r="H1727" t="s">
        <v>301</v>
      </c>
      <c r="I1727" t="s">
        <v>315</v>
      </c>
      <c r="J1727" t="s">
        <v>104</v>
      </c>
      <c r="K1727" t="s">
        <v>309</v>
      </c>
      <c r="L1727" t="s">
        <v>89</v>
      </c>
      <c r="S1727" t="s">
        <v>270</v>
      </c>
      <c r="T1727" t="s">
        <v>26</v>
      </c>
      <c r="U1727">
        <v>4</v>
      </c>
      <c r="V1727">
        <v>4</v>
      </c>
      <c r="W1727">
        <v>2</v>
      </c>
      <c r="X1727">
        <v>1</v>
      </c>
      <c r="Y1727">
        <v>3</v>
      </c>
      <c r="Z1727">
        <v>3</v>
      </c>
      <c r="AA1727">
        <v>3</v>
      </c>
      <c r="AB1727">
        <v>1</v>
      </c>
      <c r="AC1727">
        <v>5</v>
      </c>
      <c r="AD1727">
        <v>4</v>
      </c>
      <c r="AF1727">
        <v>4</v>
      </c>
      <c r="AG1727">
        <v>4</v>
      </c>
      <c r="AH1727">
        <v>4</v>
      </c>
      <c r="AI1727">
        <v>4</v>
      </c>
      <c r="AJ1727">
        <v>5</v>
      </c>
      <c r="AK1727" t="s">
        <v>26</v>
      </c>
      <c r="AL1727">
        <v>4</v>
      </c>
      <c r="AM1727">
        <v>4</v>
      </c>
      <c r="AN1727" t="s">
        <v>593</v>
      </c>
      <c r="AV1727" s="109" t="s">
        <v>270</v>
      </c>
      <c r="AW1727" t="s">
        <v>26</v>
      </c>
      <c r="AY1727">
        <v>5</v>
      </c>
      <c r="AZ1727" s="109">
        <v>3</v>
      </c>
      <c r="BA1727" s="191" t="s">
        <v>311</v>
      </c>
      <c r="BB1727" t="s">
        <v>308</v>
      </c>
      <c r="BD1727">
        <f t="shared" si="127"/>
        <v>0</v>
      </c>
      <c r="BE1727">
        <f t="shared" si="126"/>
        <v>1</v>
      </c>
      <c r="BF1727">
        <f t="shared" si="126"/>
        <v>0</v>
      </c>
      <c r="BG1727">
        <f t="shared" si="126"/>
        <v>0</v>
      </c>
      <c r="BH1727">
        <f t="shared" si="126"/>
        <v>0</v>
      </c>
      <c r="BI1727">
        <f t="shared" si="126"/>
        <v>0</v>
      </c>
      <c r="BJ1727">
        <f t="shared" si="129"/>
        <v>0</v>
      </c>
      <c r="BK1727">
        <f t="shared" si="128"/>
        <v>0</v>
      </c>
      <c r="BL1727">
        <f t="shared" si="128"/>
        <v>0</v>
      </c>
      <c r="BM1727">
        <f t="shared" si="128"/>
        <v>0</v>
      </c>
      <c r="BN1727">
        <f t="shared" si="128"/>
        <v>1</v>
      </c>
      <c r="BO1727">
        <f t="shared" si="128"/>
        <v>0</v>
      </c>
      <c r="BP1727">
        <f t="shared" si="128"/>
        <v>0</v>
      </c>
    </row>
    <row r="1728" spans="3:68" x14ac:dyDescent="0.2">
      <c r="C1728" s="150" t="str">
        <f>IFERROR(VLOOKUP(TABLA!F1728,BLIOTECAS!$C$1:$E$26,3,FALSE),"")</f>
        <v>Ciencias Sociales</v>
      </c>
      <c r="D1728" s="209">
        <v>43970.539583333331</v>
      </c>
      <c r="E1728" s="209" t="s">
        <v>407</v>
      </c>
      <c r="F1728" t="s">
        <v>97</v>
      </c>
      <c r="G1728" t="s">
        <v>320</v>
      </c>
      <c r="H1728" t="s">
        <v>301</v>
      </c>
      <c r="I1728" t="s">
        <v>316</v>
      </c>
      <c r="S1728" t="s">
        <v>26</v>
      </c>
      <c r="T1728" t="s">
        <v>26</v>
      </c>
      <c r="U1728">
        <v>1</v>
      </c>
      <c r="V1728">
        <v>4</v>
      </c>
      <c r="W1728">
        <v>5</v>
      </c>
      <c r="X1728">
        <v>2</v>
      </c>
      <c r="Y1728">
        <v>2</v>
      </c>
      <c r="Z1728">
        <v>3</v>
      </c>
      <c r="AA1728">
        <v>3</v>
      </c>
      <c r="AB1728">
        <v>4</v>
      </c>
      <c r="AC1728">
        <v>2</v>
      </c>
      <c r="AD1728">
        <v>3</v>
      </c>
      <c r="AF1728">
        <v>4</v>
      </c>
      <c r="AG1728">
        <v>3</v>
      </c>
      <c r="AH1728">
        <v>5</v>
      </c>
      <c r="AI1728">
        <v>3</v>
      </c>
      <c r="AJ1728">
        <v>3</v>
      </c>
      <c r="AK1728" t="s">
        <v>270</v>
      </c>
      <c r="AL1728">
        <v>5</v>
      </c>
      <c r="AM1728">
        <v>1</v>
      </c>
      <c r="AN1728" t="s">
        <v>334</v>
      </c>
      <c r="AV1728" s="109" t="s">
        <v>270</v>
      </c>
      <c r="AW1728" t="s">
        <v>26</v>
      </c>
      <c r="AY1728">
        <v>3</v>
      </c>
      <c r="AZ1728" s="109">
        <v>3</v>
      </c>
      <c r="BA1728" s="191" t="s">
        <v>311</v>
      </c>
      <c r="BB1728" t="s">
        <v>317</v>
      </c>
      <c r="BD1728">
        <f t="shared" si="127"/>
        <v>0</v>
      </c>
      <c r="BE1728">
        <f t="shared" si="126"/>
        <v>0</v>
      </c>
      <c r="BF1728">
        <f t="shared" si="126"/>
        <v>0</v>
      </c>
      <c r="BG1728">
        <f t="shared" si="126"/>
        <v>1</v>
      </c>
      <c r="BH1728">
        <f t="shared" si="126"/>
        <v>0</v>
      </c>
      <c r="BI1728">
        <f t="shared" si="126"/>
        <v>0</v>
      </c>
      <c r="BJ1728">
        <f t="shared" si="129"/>
        <v>0</v>
      </c>
      <c r="BK1728">
        <f t="shared" si="128"/>
        <v>1</v>
      </c>
      <c r="BL1728">
        <f t="shared" si="128"/>
        <v>0</v>
      </c>
      <c r="BM1728">
        <f t="shared" si="128"/>
        <v>0</v>
      </c>
      <c r="BN1728">
        <f t="shared" si="128"/>
        <v>0</v>
      </c>
      <c r="BO1728">
        <f t="shared" si="128"/>
        <v>0</v>
      </c>
      <c r="BP1728">
        <f t="shared" si="128"/>
        <v>0</v>
      </c>
    </row>
    <row r="1729" spans="3:68" x14ac:dyDescent="0.2">
      <c r="C1729" s="150" t="str">
        <f>IFERROR(VLOOKUP(TABLA!F1729,BLIOTECAS!$C$1:$E$26,3,FALSE),"")</f>
        <v>Ciencias Experimentales</v>
      </c>
      <c r="D1729" s="209">
        <v>43970.539583333331</v>
      </c>
      <c r="E1729" s="209" t="s">
        <v>396</v>
      </c>
      <c r="F1729" t="s">
        <v>98</v>
      </c>
      <c r="G1729" t="s">
        <v>305</v>
      </c>
      <c r="H1729" t="s">
        <v>300</v>
      </c>
      <c r="I1729" t="s">
        <v>327</v>
      </c>
      <c r="J1729" t="s">
        <v>98</v>
      </c>
      <c r="S1729" t="s">
        <v>26</v>
      </c>
      <c r="T1729" t="s">
        <v>270</v>
      </c>
      <c r="U1729">
        <v>2</v>
      </c>
      <c r="V1729">
        <v>2</v>
      </c>
      <c r="W1729">
        <v>3</v>
      </c>
      <c r="X1729">
        <v>1</v>
      </c>
      <c r="Y1729">
        <v>5</v>
      </c>
      <c r="Z1729">
        <v>4</v>
      </c>
      <c r="AA1729">
        <v>5</v>
      </c>
      <c r="AB1729">
        <v>2</v>
      </c>
      <c r="AC1729">
        <v>4</v>
      </c>
      <c r="AD1729">
        <v>4</v>
      </c>
      <c r="AF1729">
        <v>5</v>
      </c>
      <c r="AG1729">
        <v>5</v>
      </c>
      <c r="AH1729">
        <v>4</v>
      </c>
      <c r="AI1729">
        <v>4</v>
      </c>
      <c r="AJ1729">
        <v>4</v>
      </c>
      <c r="AK1729" t="s">
        <v>26</v>
      </c>
      <c r="AL1729">
        <v>4</v>
      </c>
      <c r="AM1729">
        <v>3</v>
      </c>
      <c r="AN1729" t="s">
        <v>408</v>
      </c>
      <c r="AV1729" s="109" t="s">
        <v>270</v>
      </c>
      <c r="AW1729" t="s">
        <v>26</v>
      </c>
      <c r="AY1729">
        <v>5</v>
      </c>
      <c r="AZ1729" s="109">
        <v>5</v>
      </c>
      <c r="BA1729" s="191" t="s">
        <v>311</v>
      </c>
      <c r="BB1729" t="s">
        <v>308</v>
      </c>
      <c r="BD1729">
        <f t="shared" si="127"/>
        <v>1</v>
      </c>
      <c r="BE1729">
        <f t="shared" si="126"/>
        <v>0</v>
      </c>
      <c r="BF1729">
        <f t="shared" si="126"/>
        <v>1</v>
      </c>
      <c r="BG1729">
        <f t="shared" si="126"/>
        <v>0</v>
      </c>
      <c r="BH1729">
        <f t="shared" si="126"/>
        <v>0</v>
      </c>
      <c r="BI1729">
        <f t="shared" si="126"/>
        <v>0</v>
      </c>
      <c r="BJ1729">
        <f t="shared" si="129"/>
        <v>1</v>
      </c>
      <c r="BK1729">
        <f t="shared" si="128"/>
        <v>0</v>
      </c>
      <c r="BL1729">
        <f t="shared" si="128"/>
        <v>1</v>
      </c>
      <c r="BM1729">
        <f t="shared" si="128"/>
        <v>1</v>
      </c>
      <c r="BN1729">
        <f t="shared" si="128"/>
        <v>0</v>
      </c>
      <c r="BO1729">
        <f t="shared" si="128"/>
        <v>0</v>
      </c>
      <c r="BP1729">
        <f t="shared" si="128"/>
        <v>0</v>
      </c>
    </row>
    <row r="1730" spans="3:68" x14ac:dyDescent="0.2">
      <c r="C1730" s="150" t="str">
        <f>IFERROR(VLOOKUP(TABLA!F1730,BLIOTECAS!$C$1:$E$26,3,FALSE),"")</f>
        <v>Ciencias de la Salud</v>
      </c>
      <c r="D1730" s="209">
        <v>43970.539583333331</v>
      </c>
      <c r="E1730" s="209" t="s">
        <v>407</v>
      </c>
      <c r="F1730" t="s">
        <v>224</v>
      </c>
      <c r="G1730" t="s">
        <v>301</v>
      </c>
      <c r="H1730" t="s">
        <v>301</v>
      </c>
      <c r="I1730" t="s">
        <v>315</v>
      </c>
      <c r="S1730" t="s">
        <v>270</v>
      </c>
      <c r="T1730" t="s">
        <v>270</v>
      </c>
      <c r="U1730">
        <v>5</v>
      </c>
      <c r="V1730">
        <v>5</v>
      </c>
      <c r="W1730">
        <v>5</v>
      </c>
      <c r="X1730">
        <v>5</v>
      </c>
      <c r="Y1730">
        <v>5</v>
      </c>
      <c r="Z1730">
        <v>5</v>
      </c>
      <c r="AA1730">
        <v>5</v>
      </c>
      <c r="AB1730">
        <v>5</v>
      </c>
      <c r="AC1730">
        <v>5</v>
      </c>
      <c r="AD1730">
        <v>5</v>
      </c>
      <c r="AF1730">
        <v>5</v>
      </c>
      <c r="AG1730">
        <v>5</v>
      </c>
      <c r="AH1730">
        <v>5</v>
      </c>
      <c r="AI1730">
        <v>5</v>
      </c>
      <c r="AJ1730">
        <v>5</v>
      </c>
      <c r="AK1730" t="s">
        <v>270</v>
      </c>
      <c r="AL1730">
        <v>5</v>
      </c>
      <c r="AM1730">
        <v>5</v>
      </c>
      <c r="AN1730" t="s">
        <v>334</v>
      </c>
      <c r="AV1730" s="109" t="s">
        <v>270</v>
      </c>
      <c r="AW1730" t="s">
        <v>270</v>
      </c>
      <c r="AX1730" t="s">
        <v>25</v>
      </c>
      <c r="AY1730">
        <v>5</v>
      </c>
      <c r="AZ1730" s="109">
        <v>5</v>
      </c>
      <c r="BA1730" s="191" t="s">
        <v>303</v>
      </c>
      <c r="BB1730" t="s">
        <v>308</v>
      </c>
      <c r="BD1730">
        <f t="shared" si="127"/>
        <v>0</v>
      </c>
      <c r="BE1730">
        <f t="shared" si="126"/>
        <v>1</v>
      </c>
      <c r="BF1730">
        <f t="shared" si="126"/>
        <v>0</v>
      </c>
      <c r="BG1730">
        <f t="shared" si="126"/>
        <v>0</v>
      </c>
      <c r="BH1730">
        <f t="shared" si="126"/>
        <v>0</v>
      </c>
      <c r="BI1730">
        <f t="shared" si="126"/>
        <v>0</v>
      </c>
      <c r="BJ1730">
        <f t="shared" si="129"/>
        <v>0</v>
      </c>
      <c r="BK1730">
        <f t="shared" si="128"/>
        <v>1</v>
      </c>
      <c r="BL1730">
        <f t="shared" si="128"/>
        <v>0</v>
      </c>
      <c r="BM1730">
        <f t="shared" si="128"/>
        <v>0</v>
      </c>
      <c r="BN1730">
        <f t="shared" si="128"/>
        <v>0</v>
      </c>
      <c r="BO1730">
        <f t="shared" si="128"/>
        <v>0</v>
      </c>
      <c r="BP1730">
        <f t="shared" si="128"/>
        <v>0</v>
      </c>
    </row>
    <row r="1731" spans="3:68" x14ac:dyDescent="0.2">
      <c r="C1731" s="150" t="str">
        <f>IFERROR(VLOOKUP(TABLA!F1731,BLIOTECAS!$C$1:$E$26,3,FALSE),"")</f>
        <v>Ciencias Experimentales</v>
      </c>
      <c r="D1731" s="209">
        <v>43970.539583333331</v>
      </c>
      <c r="E1731" s="209" t="s">
        <v>396</v>
      </c>
      <c r="F1731" t="s">
        <v>95</v>
      </c>
      <c r="G1731" t="s">
        <v>301</v>
      </c>
      <c r="H1731" t="s">
        <v>300</v>
      </c>
      <c r="I1731" t="s">
        <v>306</v>
      </c>
      <c r="J1731" t="s">
        <v>95</v>
      </c>
      <c r="K1731" t="s">
        <v>90</v>
      </c>
      <c r="S1731" t="s">
        <v>270</v>
      </c>
      <c r="T1731" t="s">
        <v>270</v>
      </c>
      <c r="U1731">
        <v>3</v>
      </c>
      <c r="V1731">
        <v>1</v>
      </c>
      <c r="W1731">
        <v>1</v>
      </c>
      <c r="X1731">
        <v>1</v>
      </c>
      <c r="Y1731">
        <v>5</v>
      </c>
      <c r="Z1731">
        <v>5</v>
      </c>
      <c r="AA1731">
        <v>5</v>
      </c>
      <c r="AB1731">
        <v>5</v>
      </c>
      <c r="AC1731">
        <v>2</v>
      </c>
      <c r="AD1731">
        <v>2</v>
      </c>
      <c r="AF1731">
        <v>1</v>
      </c>
      <c r="AG1731">
        <v>4</v>
      </c>
      <c r="AH1731">
        <v>3</v>
      </c>
      <c r="AI1731">
        <v>2</v>
      </c>
      <c r="AJ1731">
        <v>4</v>
      </c>
      <c r="AK1731" t="s">
        <v>26</v>
      </c>
      <c r="AL1731">
        <v>3</v>
      </c>
      <c r="AM1731">
        <v>5</v>
      </c>
      <c r="AN1731" t="s">
        <v>408</v>
      </c>
      <c r="AV1731" s="109" t="s">
        <v>26</v>
      </c>
      <c r="AW1731" t="s">
        <v>26</v>
      </c>
      <c r="AY1731">
        <v>4</v>
      </c>
      <c r="AZ1731" s="109">
        <v>3</v>
      </c>
      <c r="BA1731" s="191" t="s">
        <v>319</v>
      </c>
      <c r="BB1731" t="s">
        <v>317</v>
      </c>
      <c r="BD1731">
        <f t="shared" si="127"/>
        <v>1</v>
      </c>
      <c r="BE1731">
        <f t="shared" si="126"/>
        <v>0</v>
      </c>
      <c r="BF1731">
        <f t="shared" si="126"/>
        <v>0</v>
      </c>
      <c r="BG1731">
        <f t="shared" si="126"/>
        <v>0</v>
      </c>
      <c r="BH1731">
        <f t="shared" si="126"/>
        <v>0</v>
      </c>
      <c r="BI1731">
        <f t="shared" si="126"/>
        <v>0</v>
      </c>
      <c r="BJ1731">
        <f t="shared" si="129"/>
        <v>1</v>
      </c>
      <c r="BK1731">
        <f t="shared" si="128"/>
        <v>0</v>
      </c>
      <c r="BL1731">
        <f t="shared" si="128"/>
        <v>1</v>
      </c>
      <c r="BM1731">
        <f t="shared" si="128"/>
        <v>1</v>
      </c>
      <c r="BN1731">
        <f t="shared" si="128"/>
        <v>0</v>
      </c>
      <c r="BO1731">
        <f t="shared" si="128"/>
        <v>0</v>
      </c>
      <c r="BP1731">
        <f t="shared" si="128"/>
        <v>0</v>
      </c>
    </row>
    <row r="1732" spans="3:68" x14ac:dyDescent="0.2">
      <c r="C1732" s="150" t="str">
        <f>IFERROR(VLOOKUP(TABLA!F1732,BLIOTECAS!$C$1:$E$26,3,FALSE),"")</f>
        <v>Ciencias Experimentales</v>
      </c>
      <c r="D1732" s="209">
        <v>43970.539583333331</v>
      </c>
      <c r="E1732" s="209" t="s">
        <v>396</v>
      </c>
      <c r="F1732" t="s">
        <v>96</v>
      </c>
      <c r="G1732" t="s">
        <v>301</v>
      </c>
      <c r="H1732" t="s">
        <v>300</v>
      </c>
      <c r="I1732" t="s">
        <v>306</v>
      </c>
      <c r="J1732" t="s">
        <v>96</v>
      </c>
      <c r="K1732" t="s">
        <v>309</v>
      </c>
      <c r="S1732" t="s">
        <v>270</v>
      </c>
      <c r="T1732" t="s">
        <v>270</v>
      </c>
      <c r="U1732">
        <v>4</v>
      </c>
      <c r="V1732">
        <v>1</v>
      </c>
      <c r="W1732">
        <v>1</v>
      </c>
      <c r="X1732">
        <v>4</v>
      </c>
      <c r="Y1732">
        <v>5</v>
      </c>
      <c r="Z1732">
        <v>3</v>
      </c>
      <c r="AA1732">
        <v>5</v>
      </c>
      <c r="AB1732">
        <v>3</v>
      </c>
      <c r="AC1732">
        <v>3</v>
      </c>
      <c r="AD1732">
        <v>4</v>
      </c>
      <c r="AF1732">
        <v>3</v>
      </c>
      <c r="AG1732">
        <v>4</v>
      </c>
      <c r="AH1732">
        <v>4</v>
      </c>
      <c r="AI1732">
        <v>2</v>
      </c>
      <c r="AJ1732">
        <v>4</v>
      </c>
      <c r="AK1732" t="s">
        <v>26</v>
      </c>
      <c r="AL1732">
        <v>4</v>
      </c>
      <c r="AM1732">
        <v>5</v>
      </c>
      <c r="AN1732" t="s">
        <v>345</v>
      </c>
      <c r="AV1732" s="109" t="s">
        <v>26</v>
      </c>
      <c r="AW1732" t="s">
        <v>26</v>
      </c>
      <c r="AY1732">
        <v>4</v>
      </c>
      <c r="AZ1732" s="109">
        <v>5</v>
      </c>
      <c r="BA1732" s="191" t="s">
        <v>311</v>
      </c>
      <c r="BB1732" t="s">
        <v>308</v>
      </c>
      <c r="BD1732">
        <f t="shared" si="127"/>
        <v>1</v>
      </c>
      <c r="BE1732">
        <f t="shared" si="126"/>
        <v>0</v>
      </c>
      <c r="BF1732">
        <f t="shared" si="126"/>
        <v>0</v>
      </c>
      <c r="BG1732">
        <f t="shared" si="126"/>
        <v>0</v>
      </c>
      <c r="BH1732">
        <f t="shared" si="126"/>
        <v>0</v>
      </c>
      <c r="BI1732">
        <f t="shared" si="126"/>
        <v>0</v>
      </c>
      <c r="BJ1732">
        <f t="shared" si="129"/>
        <v>0</v>
      </c>
      <c r="BK1732">
        <f t="shared" si="128"/>
        <v>0</v>
      </c>
      <c r="BL1732">
        <f t="shared" si="128"/>
        <v>0</v>
      </c>
      <c r="BM1732">
        <f t="shared" si="128"/>
        <v>1</v>
      </c>
      <c r="BN1732">
        <f t="shared" si="128"/>
        <v>0</v>
      </c>
      <c r="BO1732">
        <f t="shared" si="128"/>
        <v>0</v>
      </c>
      <c r="BP1732">
        <f t="shared" si="128"/>
        <v>0</v>
      </c>
    </row>
    <row r="1733" spans="3:68" x14ac:dyDescent="0.2">
      <c r="C1733" s="150" t="str">
        <f>IFERROR(VLOOKUP(TABLA!F1733,BLIOTECAS!$C$1:$E$26,3,FALSE),"")</f>
        <v>Ciencias de la Salud</v>
      </c>
      <c r="D1733" s="209">
        <v>43970.539583333331</v>
      </c>
      <c r="E1733" s="209" t="s">
        <v>396</v>
      </c>
      <c r="F1733" t="s">
        <v>222</v>
      </c>
      <c r="G1733" t="s">
        <v>305</v>
      </c>
      <c r="H1733" t="s">
        <v>305</v>
      </c>
      <c r="I1733" t="s">
        <v>315</v>
      </c>
      <c r="J1733" t="s">
        <v>222</v>
      </c>
      <c r="K1733" t="s">
        <v>106</v>
      </c>
      <c r="L1733" t="s">
        <v>309</v>
      </c>
      <c r="S1733" t="s">
        <v>26</v>
      </c>
      <c r="T1733" t="s">
        <v>26</v>
      </c>
      <c r="U1733">
        <v>2</v>
      </c>
      <c r="V1733">
        <v>2</v>
      </c>
      <c r="W1733">
        <v>2</v>
      </c>
      <c r="X1733">
        <v>2</v>
      </c>
      <c r="Y1733">
        <v>4</v>
      </c>
      <c r="Z1733">
        <v>2</v>
      </c>
      <c r="AA1733">
        <v>5</v>
      </c>
      <c r="AB1733">
        <v>2</v>
      </c>
      <c r="AC1733">
        <v>3</v>
      </c>
      <c r="AD1733">
        <v>3</v>
      </c>
      <c r="AF1733">
        <v>3</v>
      </c>
      <c r="AG1733">
        <v>3</v>
      </c>
      <c r="AH1733">
        <v>3</v>
      </c>
      <c r="AI1733">
        <v>3</v>
      </c>
      <c r="AJ1733">
        <v>3</v>
      </c>
      <c r="AK1733" t="s">
        <v>270</v>
      </c>
      <c r="AL1733">
        <v>3</v>
      </c>
      <c r="AM1733">
        <v>3</v>
      </c>
      <c r="AN1733" t="s">
        <v>405</v>
      </c>
      <c r="AV1733" s="109" t="s">
        <v>26</v>
      </c>
      <c r="AW1733" t="s">
        <v>26</v>
      </c>
      <c r="AY1733">
        <v>3</v>
      </c>
      <c r="AZ1733" s="109">
        <v>3</v>
      </c>
      <c r="BA1733" s="191" t="s">
        <v>319</v>
      </c>
      <c r="BB1733" t="s">
        <v>317</v>
      </c>
      <c r="BD1733">
        <f t="shared" si="127"/>
        <v>0</v>
      </c>
      <c r="BE1733">
        <f t="shared" si="126"/>
        <v>1</v>
      </c>
      <c r="BF1733">
        <f t="shared" si="126"/>
        <v>0</v>
      </c>
      <c r="BG1733">
        <f t="shared" si="126"/>
        <v>0</v>
      </c>
      <c r="BH1733">
        <f t="shared" si="126"/>
        <v>0</v>
      </c>
      <c r="BI1733">
        <f t="shared" si="126"/>
        <v>0</v>
      </c>
      <c r="BJ1733">
        <f t="shared" si="129"/>
        <v>1</v>
      </c>
      <c r="BK1733">
        <f t="shared" si="128"/>
        <v>1</v>
      </c>
      <c r="BL1733">
        <f t="shared" si="128"/>
        <v>1</v>
      </c>
      <c r="BM1733">
        <f t="shared" si="128"/>
        <v>1</v>
      </c>
      <c r="BN1733">
        <f t="shared" si="128"/>
        <v>0</v>
      </c>
      <c r="BO1733">
        <f t="shared" si="128"/>
        <v>0</v>
      </c>
      <c r="BP1733">
        <f t="shared" si="128"/>
        <v>0</v>
      </c>
    </row>
    <row r="1734" spans="3:68" x14ac:dyDescent="0.2">
      <c r="C1734" s="150" t="str">
        <f>IFERROR(VLOOKUP(TABLA!F1734,BLIOTECAS!$C$1:$E$26,3,FALSE),"")</f>
        <v>Ciencias de la Salud</v>
      </c>
      <c r="D1734" s="209">
        <v>43970.539583333331</v>
      </c>
      <c r="E1734" s="209" t="s">
        <v>396</v>
      </c>
      <c r="F1734" t="s">
        <v>106</v>
      </c>
      <c r="G1734" t="s">
        <v>301</v>
      </c>
      <c r="H1734" t="s">
        <v>301</v>
      </c>
      <c r="I1734" t="s">
        <v>306</v>
      </c>
      <c r="J1734" t="s">
        <v>106</v>
      </c>
      <c r="K1734" t="s">
        <v>222</v>
      </c>
      <c r="L1734" t="s">
        <v>309</v>
      </c>
      <c r="S1734" t="s">
        <v>270</v>
      </c>
      <c r="T1734" t="s">
        <v>270</v>
      </c>
      <c r="U1734">
        <v>5</v>
      </c>
      <c r="V1734">
        <v>1</v>
      </c>
      <c r="W1734">
        <v>5</v>
      </c>
      <c r="X1734">
        <v>2</v>
      </c>
      <c r="Y1734">
        <v>5</v>
      </c>
      <c r="Z1734">
        <v>3</v>
      </c>
      <c r="AA1734">
        <v>5</v>
      </c>
      <c r="AB1734">
        <v>2</v>
      </c>
      <c r="AC1734">
        <v>5</v>
      </c>
      <c r="AD1734">
        <v>4</v>
      </c>
      <c r="AF1734">
        <v>5</v>
      </c>
      <c r="AG1734">
        <v>4</v>
      </c>
      <c r="AH1734">
        <v>4</v>
      </c>
      <c r="AI1734">
        <v>4</v>
      </c>
      <c r="AJ1734">
        <v>3</v>
      </c>
      <c r="AK1734" t="s">
        <v>26</v>
      </c>
      <c r="AL1734">
        <v>5</v>
      </c>
      <c r="AN1734" t="s">
        <v>1211</v>
      </c>
      <c r="AV1734" s="109" t="s">
        <v>270</v>
      </c>
      <c r="AW1734" t="s">
        <v>26</v>
      </c>
      <c r="AY1734">
        <v>5</v>
      </c>
      <c r="AZ1734" s="109">
        <v>5</v>
      </c>
      <c r="BA1734" s="191" t="s">
        <v>303</v>
      </c>
      <c r="BB1734" t="s">
        <v>304</v>
      </c>
      <c r="BD1734">
        <f t="shared" si="127"/>
        <v>1</v>
      </c>
      <c r="BE1734">
        <f t="shared" si="126"/>
        <v>0</v>
      </c>
      <c r="BF1734">
        <f t="shared" si="126"/>
        <v>0</v>
      </c>
      <c r="BG1734">
        <f t="shared" si="126"/>
        <v>0</v>
      </c>
      <c r="BH1734">
        <f t="shared" si="126"/>
        <v>0</v>
      </c>
      <c r="BI1734">
        <f t="shared" si="126"/>
        <v>0</v>
      </c>
      <c r="BJ1734">
        <f t="shared" si="129"/>
        <v>0</v>
      </c>
      <c r="BK1734">
        <f t="shared" si="128"/>
        <v>0</v>
      </c>
      <c r="BL1734">
        <f t="shared" si="128"/>
        <v>0</v>
      </c>
      <c r="BM1734">
        <f t="shared" si="128"/>
        <v>0</v>
      </c>
      <c r="BN1734">
        <f t="shared" si="128"/>
        <v>0</v>
      </c>
      <c r="BO1734">
        <f t="shared" si="128"/>
        <v>0</v>
      </c>
      <c r="BP1734">
        <f t="shared" si="128"/>
        <v>0</v>
      </c>
    </row>
    <row r="1735" spans="3:68" x14ac:dyDescent="0.2">
      <c r="C1735" s="150" t="str">
        <f>IFERROR(VLOOKUP(TABLA!F1735,BLIOTECAS!$C$1:$E$26,3,FALSE),"")</f>
        <v>Ciencias de la Salud</v>
      </c>
      <c r="D1735" s="209">
        <v>43970.538888888892</v>
      </c>
      <c r="E1735" s="209" t="s">
        <v>396</v>
      </c>
      <c r="F1735" t="s">
        <v>106</v>
      </c>
      <c r="G1735" t="s">
        <v>301</v>
      </c>
      <c r="H1735" t="s">
        <v>301</v>
      </c>
      <c r="I1735" t="s">
        <v>327</v>
      </c>
      <c r="J1735" t="s">
        <v>106</v>
      </c>
      <c r="K1735" t="s">
        <v>104</v>
      </c>
      <c r="L1735" t="s">
        <v>92</v>
      </c>
      <c r="S1735" t="s">
        <v>270</v>
      </c>
      <c r="T1735" t="s">
        <v>270</v>
      </c>
      <c r="U1735">
        <v>5</v>
      </c>
      <c r="V1735">
        <v>4</v>
      </c>
      <c r="W1735">
        <v>5</v>
      </c>
      <c r="X1735">
        <v>2</v>
      </c>
      <c r="Y1735">
        <v>2</v>
      </c>
      <c r="Z1735">
        <v>2</v>
      </c>
      <c r="AA1735">
        <v>4</v>
      </c>
      <c r="AB1735">
        <v>1</v>
      </c>
      <c r="AC1735">
        <v>4</v>
      </c>
      <c r="AD1735">
        <v>5</v>
      </c>
      <c r="AF1735">
        <v>4</v>
      </c>
      <c r="AG1735">
        <v>4</v>
      </c>
      <c r="AH1735">
        <v>2</v>
      </c>
      <c r="AI1735">
        <v>2</v>
      </c>
      <c r="AK1735" t="s">
        <v>26</v>
      </c>
      <c r="AL1735">
        <v>3</v>
      </c>
      <c r="AM1735">
        <v>1</v>
      </c>
      <c r="AN1735" t="s">
        <v>345</v>
      </c>
      <c r="AV1735" s="109" t="s">
        <v>26</v>
      </c>
      <c r="AW1735" t="s">
        <v>26</v>
      </c>
      <c r="AY1735">
        <v>5</v>
      </c>
      <c r="AZ1735" s="109">
        <v>5</v>
      </c>
      <c r="BA1735" s="191" t="s">
        <v>303</v>
      </c>
      <c r="BB1735" t="s">
        <v>317</v>
      </c>
      <c r="BD1735">
        <f t="shared" si="127"/>
        <v>1</v>
      </c>
      <c r="BE1735">
        <f t="shared" si="126"/>
        <v>0</v>
      </c>
      <c r="BF1735">
        <f t="shared" si="126"/>
        <v>1</v>
      </c>
      <c r="BG1735">
        <f t="shared" si="126"/>
        <v>0</v>
      </c>
      <c r="BH1735">
        <f t="shared" si="126"/>
        <v>0</v>
      </c>
      <c r="BI1735">
        <f t="shared" si="126"/>
        <v>0</v>
      </c>
      <c r="BJ1735">
        <f t="shared" si="129"/>
        <v>0</v>
      </c>
      <c r="BK1735">
        <f t="shared" si="128"/>
        <v>0</v>
      </c>
      <c r="BL1735">
        <f t="shared" si="128"/>
        <v>0</v>
      </c>
      <c r="BM1735">
        <f t="shared" si="128"/>
        <v>1</v>
      </c>
      <c r="BN1735">
        <f t="shared" si="128"/>
        <v>0</v>
      </c>
      <c r="BO1735">
        <f t="shared" si="128"/>
        <v>0</v>
      </c>
      <c r="BP1735">
        <f t="shared" si="128"/>
        <v>0</v>
      </c>
    </row>
    <row r="1736" spans="3:68" x14ac:dyDescent="0.2">
      <c r="C1736" s="150" t="str">
        <f>IFERROR(VLOOKUP(TABLA!F1736,BLIOTECAS!$C$1:$E$26,3,FALSE),"")</f>
        <v>Ciencias de la Salud</v>
      </c>
      <c r="D1736" s="209">
        <v>43970.538888888892</v>
      </c>
      <c r="E1736" s="209" t="s">
        <v>396</v>
      </c>
      <c r="F1736" t="s">
        <v>222</v>
      </c>
      <c r="G1736" t="s">
        <v>300</v>
      </c>
      <c r="H1736" t="s">
        <v>300</v>
      </c>
      <c r="I1736" t="s">
        <v>306</v>
      </c>
      <c r="J1736" t="s">
        <v>222</v>
      </c>
      <c r="K1736" t="s">
        <v>106</v>
      </c>
      <c r="L1736" t="s">
        <v>309</v>
      </c>
      <c r="S1736" t="s">
        <v>26</v>
      </c>
      <c r="T1736" t="s">
        <v>270</v>
      </c>
      <c r="U1736">
        <v>3</v>
      </c>
      <c r="V1736">
        <v>4</v>
      </c>
      <c r="W1736">
        <v>4</v>
      </c>
      <c r="X1736">
        <v>4</v>
      </c>
      <c r="Y1736">
        <v>2</v>
      </c>
      <c r="Z1736">
        <v>4</v>
      </c>
      <c r="AA1736">
        <v>4</v>
      </c>
      <c r="AB1736">
        <v>1</v>
      </c>
      <c r="AC1736">
        <v>5</v>
      </c>
      <c r="AD1736">
        <v>4</v>
      </c>
      <c r="AF1736">
        <v>5</v>
      </c>
      <c r="AG1736">
        <v>5</v>
      </c>
      <c r="AH1736">
        <v>5</v>
      </c>
      <c r="AI1736">
        <v>2</v>
      </c>
      <c r="AJ1736">
        <v>4</v>
      </c>
      <c r="AK1736" t="s">
        <v>270</v>
      </c>
      <c r="AL1736">
        <v>3</v>
      </c>
      <c r="AM1736">
        <v>5</v>
      </c>
      <c r="AN1736" t="s">
        <v>400</v>
      </c>
      <c r="AV1736" s="109" t="s">
        <v>270</v>
      </c>
      <c r="AW1736" t="s">
        <v>26</v>
      </c>
      <c r="AY1736">
        <v>4</v>
      </c>
      <c r="AZ1736" s="109">
        <v>5</v>
      </c>
      <c r="BA1736" s="191" t="s">
        <v>319</v>
      </c>
      <c r="BD1736">
        <f t="shared" si="127"/>
        <v>1</v>
      </c>
      <c r="BE1736">
        <f t="shared" si="126"/>
        <v>0</v>
      </c>
      <c r="BF1736">
        <f t="shared" si="126"/>
        <v>0</v>
      </c>
      <c r="BG1736">
        <f t="shared" si="126"/>
        <v>0</v>
      </c>
      <c r="BH1736">
        <f t="shared" si="126"/>
        <v>0</v>
      </c>
      <c r="BI1736">
        <f t="shared" si="126"/>
        <v>0</v>
      </c>
      <c r="BJ1736">
        <f t="shared" si="129"/>
        <v>0</v>
      </c>
      <c r="BK1736">
        <f t="shared" si="128"/>
        <v>0</v>
      </c>
      <c r="BL1736">
        <f t="shared" si="128"/>
        <v>1</v>
      </c>
      <c r="BM1736">
        <f t="shared" si="128"/>
        <v>1</v>
      </c>
      <c r="BN1736">
        <f t="shared" si="128"/>
        <v>0</v>
      </c>
      <c r="BO1736">
        <f t="shared" si="128"/>
        <v>0</v>
      </c>
      <c r="BP1736">
        <f t="shared" si="128"/>
        <v>0</v>
      </c>
    </row>
    <row r="1737" spans="3:68" x14ac:dyDescent="0.2">
      <c r="C1737" s="150" t="str">
        <f>IFERROR(VLOOKUP(TABLA!F1737,BLIOTECAS!$C$1:$E$26,3,FALSE),"")</f>
        <v>Ciencias Sociales</v>
      </c>
      <c r="D1737" s="209">
        <v>43970.538888888892</v>
      </c>
      <c r="E1737" s="209" t="s">
        <v>418</v>
      </c>
      <c r="F1737" t="s">
        <v>93</v>
      </c>
      <c r="G1737" t="s">
        <v>320</v>
      </c>
      <c r="H1737" t="s">
        <v>300</v>
      </c>
      <c r="J1737" t="s">
        <v>97</v>
      </c>
      <c r="M1737" t="s">
        <v>1212</v>
      </c>
      <c r="S1737" t="s">
        <v>26</v>
      </c>
      <c r="T1737" t="s">
        <v>26</v>
      </c>
      <c r="U1737">
        <v>1</v>
      </c>
      <c r="V1737">
        <v>1</v>
      </c>
      <c r="W1737">
        <v>3</v>
      </c>
      <c r="X1737">
        <v>3</v>
      </c>
      <c r="Y1737">
        <v>5</v>
      </c>
      <c r="Z1737">
        <v>4</v>
      </c>
      <c r="AA1737">
        <v>5</v>
      </c>
      <c r="AB1737">
        <v>4</v>
      </c>
      <c r="AC1737">
        <v>3</v>
      </c>
      <c r="AD1737">
        <v>3</v>
      </c>
      <c r="AF1737">
        <v>5</v>
      </c>
      <c r="AG1737">
        <v>4</v>
      </c>
      <c r="AH1737">
        <v>5</v>
      </c>
      <c r="AI1737">
        <v>4</v>
      </c>
      <c r="AJ1737">
        <v>3</v>
      </c>
      <c r="AK1737" t="s">
        <v>270</v>
      </c>
      <c r="AL1737">
        <v>5</v>
      </c>
      <c r="AM1737">
        <v>5</v>
      </c>
      <c r="AN1737" t="s">
        <v>409</v>
      </c>
      <c r="AV1737" s="109" t="s">
        <v>270</v>
      </c>
      <c r="AW1737" t="s">
        <v>270</v>
      </c>
      <c r="AX1737" t="s">
        <v>25</v>
      </c>
      <c r="AY1737">
        <v>4</v>
      </c>
      <c r="AZ1737" s="109">
        <v>4</v>
      </c>
      <c r="BA1737" s="191" t="s">
        <v>303</v>
      </c>
      <c r="BB1737" t="s">
        <v>308</v>
      </c>
      <c r="BD1737">
        <f t="shared" si="127"/>
        <v>0</v>
      </c>
      <c r="BE1737">
        <f t="shared" si="126"/>
        <v>0</v>
      </c>
      <c r="BF1737">
        <f t="shared" si="126"/>
        <v>0</v>
      </c>
      <c r="BG1737">
        <f t="shared" si="126"/>
        <v>0</v>
      </c>
      <c r="BH1737">
        <f t="shared" si="126"/>
        <v>0</v>
      </c>
      <c r="BI1737">
        <f t="shared" si="126"/>
        <v>0</v>
      </c>
      <c r="BJ1737">
        <f t="shared" si="129"/>
        <v>0</v>
      </c>
      <c r="BK1737">
        <f t="shared" si="128"/>
        <v>1</v>
      </c>
      <c r="BL1737">
        <f t="shared" si="128"/>
        <v>1</v>
      </c>
      <c r="BM1737">
        <f t="shared" si="128"/>
        <v>0</v>
      </c>
      <c r="BN1737">
        <f t="shared" si="128"/>
        <v>0</v>
      </c>
      <c r="BO1737">
        <f t="shared" si="128"/>
        <v>0</v>
      </c>
      <c r="BP1737">
        <f t="shared" si="128"/>
        <v>0</v>
      </c>
    </row>
    <row r="1738" spans="3:68" x14ac:dyDescent="0.2">
      <c r="C1738" s="150" t="str">
        <f>IFERROR(VLOOKUP(TABLA!F1738,BLIOTECAS!$C$1:$E$26,3,FALSE),"")</f>
        <v>Ciencias de la Salud</v>
      </c>
      <c r="D1738" s="209">
        <v>43970.538888888892</v>
      </c>
      <c r="E1738" s="209" t="s">
        <v>396</v>
      </c>
      <c r="F1738" t="s">
        <v>224</v>
      </c>
      <c r="G1738" t="s">
        <v>305</v>
      </c>
      <c r="H1738" t="s">
        <v>300</v>
      </c>
      <c r="I1738" t="s">
        <v>315</v>
      </c>
      <c r="J1738" t="s">
        <v>224</v>
      </c>
      <c r="K1738" t="s">
        <v>309</v>
      </c>
      <c r="L1738" t="s">
        <v>101</v>
      </c>
      <c r="S1738" t="s">
        <v>26</v>
      </c>
      <c r="T1738" t="s">
        <v>270</v>
      </c>
      <c r="U1738">
        <v>1</v>
      </c>
      <c r="V1738">
        <v>1</v>
      </c>
      <c r="W1738">
        <v>1</v>
      </c>
      <c r="X1738">
        <v>5</v>
      </c>
      <c r="Y1738">
        <v>5</v>
      </c>
      <c r="Z1738">
        <v>4</v>
      </c>
      <c r="AA1738">
        <v>5</v>
      </c>
      <c r="AB1738">
        <v>1</v>
      </c>
      <c r="AC1738">
        <v>1</v>
      </c>
      <c r="AD1738">
        <v>1</v>
      </c>
      <c r="AF1738">
        <v>1</v>
      </c>
      <c r="AG1738">
        <v>1</v>
      </c>
      <c r="AH1738">
        <v>3</v>
      </c>
      <c r="AI1738">
        <v>1</v>
      </c>
      <c r="AJ1738">
        <v>2</v>
      </c>
      <c r="AK1738" t="s">
        <v>26</v>
      </c>
      <c r="AL1738">
        <v>1</v>
      </c>
      <c r="AM1738">
        <v>1</v>
      </c>
      <c r="AN1738" t="s">
        <v>438</v>
      </c>
      <c r="AV1738" s="109" t="s">
        <v>26</v>
      </c>
      <c r="AW1738" t="s">
        <v>26</v>
      </c>
      <c r="AY1738">
        <v>2</v>
      </c>
      <c r="AZ1738" s="109">
        <v>1</v>
      </c>
      <c r="BA1738" s="191" t="s">
        <v>330</v>
      </c>
      <c r="BB1738" t="s">
        <v>333</v>
      </c>
      <c r="BD1738">
        <f t="shared" si="127"/>
        <v>0</v>
      </c>
      <c r="BE1738">
        <f t="shared" si="126"/>
        <v>1</v>
      </c>
      <c r="BF1738">
        <f t="shared" si="126"/>
        <v>0</v>
      </c>
      <c r="BG1738">
        <f t="shared" si="126"/>
        <v>0</v>
      </c>
      <c r="BH1738">
        <f t="shared" si="126"/>
        <v>0</v>
      </c>
      <c r="BI1738">
        <f t="shared" si="126"/>
        <v>0</v>
      </c>
      <c r="BJ1738">
        <f t="shared" si="129"/>
        <v>1</v>
      </c>
      <c r="BK1738">
        <f t="shared" si="128"/>
        <v>1</v>
      </c>
      <c r="BL1738">
        <f t="shared" si="128"/>
        <v>0</v>
      </c>
      <c r="BM1738">
        <f t="shared" si="128"/>
        <v>1</v>
      </c>
      <c r="BN1738">
        <f t="shared" si="128"/>
        <v>0</v>
      </c>
      <c r="BO1738">
        <f t="shared" si="128"/>
        <v>0</v>
      </c>
      <c r="BP1738">
        <f t="shared" si="128"/>
        <v>0</v>
      </c>
    </row>
    <row r="1739" spans="3:68" x14ac:dyDescent="0.2">
      <c r="C1739" s="150" t="str">
        <f>IFERROR(VLOOKUP(TABLA!F1739,BLIOTECAS!$C$1:$E$26,3,FALSE),"")</f>
        <v>Ciencias Sociales</v>
      </c>
      <c r="D1739" s="209">
        <v>43970.538888888892</v>
      </c>
      <c r="E1739" s="209" t="s">
        <v>396</v>
      </c>
      <c r="F1739" t="s">
        <v>99</v>
      </c>
      <c r="G1739" t="s">
        <v>305</v>
      </c>
      <c r="H1739" t="s">
        <v>320</v>
      </c>
      <c r="I1739" t="s">
        <v>318</v>
      </c>
      <c r="J1739" t="s">
        <v>309</v>
      </c>
      <c r="K1739" t="s">
        <v>103</v>
      </c>
      <c r="L1739" t="s">
        <v>107</v>
      </c>
      <c r="S1739" t="s">
        <v>26</v>
      </c>
      <c r="T1739" t="s">
        <v>270</v>
      </c>
      <c r="U1739">
        <v>5</v>
      </c>
      <c r="V1739">
        <v>1</v>
      </c>
      <c r="W1739">
        <v>1</v>
      </c>
      <c r="X1739">
        <v>2</v>
      </c>
      <c r="Y1739">
        <v>3</v>
      </c>
      <c r="Z1739">
        <v>2</v>
      </c>
      <c r="AA1739">
        <v>4</v>
      </c>
      <c r="AB1739">
        <v>1</v>
      </c>
      <c r="AC1739">
        <v>5</v>
      </c>
      <c r="AD1739">
        <v>5</v>
      </c>
      <c r="AF1739">
        <v>2</v>
      </c>
      <c r="AG1739">
        <v>3</v>
      </c>
      <c r="AH1739">
        <v>5</v>
      </c>
      <c r="AI1739">
        <v>1</v>
      </c>
      <c r="AJ1739">
        <v>1</v>
      </c>
      <c r="AK1739" t="s">
        <v>26</v>
      </c>
      <c r="AL1739">
        <v>1</v>
      </c>
      <c r="AM1739">
        <v>4</v>
      </c>
      <c r="AN1739" t="s">
        <v>345</v>
      </c>
      <c r="AV1739" s="109" t="s">
        <v>26</v>
      </c>
      <c r="AW1739" t="s">
        <v>26</v>
      </c>
      <c r="AY1739">
        <v>3</v>
      </c>
      <c r="AZ1739" s="109">
        <v>5</v>
      </c>
      <c r="BA1739" s="191" t="s">
        <v>303</v>
      </c>
      <c r="BB1739" t="s">
        <v>308</v>
      </c>
      <c r="BC1739" t="s">
        <v>1213</v>
      </c>
      <c r="BD1739">
        <f t="shared" si="127"/>
        <v>0</v>
      </c>
      <c r="BE1739">
        <f t="shared" si="126"/>
        <v>0</v>
      </c>
      <c r="BF1739">
        <f t="shared" si="126"/>
        <v>1</v>
      </c>
      <c r="BG1739">
        <f t="shared" si="126"/>
        <v>0</v>
      </c>
      <c r="BH1739">
        <f t="shared" si="126"/>
        <v>0</v>
      </c>
      <c r="BI1739">
        <f t="shared" si="126"/>
        <v>0</v>
      </c>
      <c r="BJ1739">
        <f t="shared" si="129"/>
        <v>0</v>
      </c>
      <c r="BK1739">
        <f t="shared" si="128"/>
        <v>0</v>
      </c>
      <c r="BL1739">
        <f t="shared" si="128"/>
        <v>0</v>
      </c>
      <c r="BM1739">
        <f t="shared" si="128"/>
        <v>1</v>
      </c>
      <c r="BN1739">
        <f t="shared" si="128"/>
        <v>0</v>
      </c>
      <c r="BO1739">
        <f t="shared" si="128"/>
        <v>0</v>
      </c>
      <c r="BP1739">
        <f t="shared" si="128"/>
        <v>0</v>
      </c>
    </row>
    <row r="1740" spans="3:68" x14ac:dyDescent="0.2">
      <c r="C1740" s="150" t="str">
        <f>IFERROR(VLOOKUP(TABLA!F1740,BLIOTECAS!$C$1:$E$26,3,FALSE),"")</f>
        <v>Humanidades</v>
      </c>
      <c r="D1740" s="209">
        <v>43970.538888888892</v>
      </c>
      <c r="E1740" s="209" t="s">
        <v>396</v>
      </c>
      <c r="F1740" t="s">
        <v>100</v>
      </c>
      <c r="G1740" t="s">
        <v>300</v>
      </c>
      <c r="H1740" t="s">
        <v>305</v>
      </c>
      <c r="I1740" t="s">
        <v>315</v>
      </c>
      <c r="J1740" t="s">
        <v>100</v>
      </c>
      <c r="K1740" t="s">
        <v>108</v>
      </c>
      <c r="S1740" t="s">
        <v>26</v>
      </c>
      <c r="T1740" t="s">
        <v>270</v>
      </c>
      <c r="U1740">
        <v>3</v>
      </c>
      <c r="V1740">
        <v>5</v>
      </c>
      <c r="W1740">
        <v>5</v>
      </c>
      <c r="X1740">
        <v>5</v>
      </c>
      <c r="Y1740">
        <v>1</v>
      </c>
      <c r="Z1740">
        <v>5</v>
      </c>
      <c r="AA1740">
        <v>4</v>
      </c>
      <c r="AB1740">
        <v>5</v>
      </c>
      <c r="AC1740">
        <v>3</v>
      </c>
      <c r="AD1740">
        <v>4</v>
      </c>
      <c r="AF1740">
        <v>4</v>
      </c>
      <c r="AG1740">
        <v>4</v>
      </c>
      <c r="AH1740">
        <v>5</v>
      </c>
      <c r="AI1740">
        <v>4</v>
      </c>
      <c r="AJ1740">
        <v>3</v>
      </c>
      <c r="AK1740" t="s">
        <v>270</v>
      </c>
      <c r="AL1740">
        <v>4</v>
      </c>
      <c r="AM1740">
        <v>5</v>
      </c>
      <c r="AN1740" t="s">
        <v>515</v>
      </c>
      <c r="AV1740" s="109" t="s">
        <v>270</v>
      </c>
      <c r="AW1740" t="s">
        <v>26</v>
      </c>
      <c r="AY1740">
        <v>4</v>
      </c>
      <c r="AZ1740" s="109">
        <v>4</v>
      </c>
      <c r="BA1740" s="191" t="s">
        <v>319</v>
      </c>
      <c r="BB1740" t="s">
        <v>317</v>
      </c>
      <c r="BD1740">
        <f t="shared" si="127"/>
        <v>0</v>
      </c>
      <c r="BE1740">
        <f t="shared" si="126"/>
        <v>1</v>
      </c>
      <c r="BF1740">
        <f t="shared" si="126"/>
        <v>0</v>
      </c>
      <c r="BG1740">
        <f t="shared" si="126"/>
        <v>0</v>
      </c>
      <c r="BH1740">
        <f t="shared" si="126"/>
        <v>0</v>
      </c>
      <c r="BI1740">
        <f t="shared" si="126"/>
        <v>0</v>
      </c>
      <c r="BJ1740">
        <f t="shared" si="129"/>
        <v>1</v>
      </c>
      <c r="BK1740">
        <f t="shared" si="128"/>
        <v>1</v>
      </c>
      <c r="BL1740">
        <f t="shared" si="128"/>
        <v>0</v>
      </c>
      <c r="BM1740">
        <f t="shared" si="128"/>
        <v>0</v>
      </c>
      <c r="BN1740">
        <f t="shared" si="128"/>
        <v>0</v>
      </c>
      <c r="BO1740">
        <f t="shared" si="128"/>
        <v>0</v>
      </c>
      <c r="BP1740">
        <f t="shared" si="128"/>
        <v>0</v>
      </c>
    </row>
    <row r="1741" spans="3:68" x14ac:dyDescent="0.2">
      <c r="C1741" s="150" t="str">
        <f>IFERROR(VLOOKUP(TABLA!F1741,BLIOTECAS!$C$1:$E$26,3,FALSE),"")</f>
        <v>Ciencias Experimentales</v>
      </c>
      <c r="D1741" s="209">
        <v>43970.538888888892</v>
      </c>
      <c r="E1741" s="209" t="s">
        <v>396</v>
      </c>
      <c r="F1741" t="s">
        <v>223</v>
      </c>
      <c r="G1741" t="s">
        <v>300</v>
      </c>
      <c r="H1741" t="s">
        <v>320</v>
      </c>
      <c r="I1741" t="s">
        <v>327</v>
      </c>
      <c r="J1741" t="s">
        <v>223</v>
      </c>
      <c r="K1741" t="s">
        <v>309</v>
      </c>
      <c r="S1741" t="s">
        <v>26</v>
      </c>
      <c r="T1741" t="s">
        <v>270</v>
      </c>
      <c r="U1741">
        <v>5</v>
      </c>
      <c r="V1741">
        <v>1</v>
      </c>
      <c r="W1741">
        <v>1</v>
      </c>
      <c r="X1741">
        <v>1</v>
      </c>
      <c r="Y1741">
        <v>5</v>
      </c>
      <c r="Z1741">
        <v>2</v>
      </c>
      <c r="AA1741">
        <v>5</v>
      </c>
      <c r="AB1741">
        <v>1</v>
      </c>
      <c r="AC1741">
        <v>3</v>
      </c>
      <c r="AD1741">
        <v>5</v>
      </c>
      <c r="AF1741">
        <v>2</v>
      </c>
      <c r="AG1741">
        <v>3</v>
      </c>
      <c r="AH1741">
        <v>3</v>
      </c>
      <c r="AI1741">
        <v>3</v>
      </c>
      <c r="AJ1741">
        <v>5</v>
      </c>
      <c r="AK1741" t="s">
        <v>26</v>
      </c>
      <c r="AL1741">
        <v>2</v>
      </c>
      <c r="AM1741">
        <v>2</v>
      </c>
      <c r="AN1741" t="s">
        <v>400</v>
      </c>
      <c r="AV1741" s="109" t="s">
        <v>26</v>
      </c>
      <c r="AW1741" t="s">
        <v>26</v>
      </c>
      <c r="AY1741">
        <v>4</v>
      </c>
      <c r="AZ1741" s="109">
        <v>4</v>
      </c>
      <c r="BA1741" s="191" t="s">
        <v>311</v>
      </c>
      <c r="BB1741" t="s">
        <v>308</v>
      </c>
      <c r="BD1741">
        <f t="shared" si="127"/>
        <v>1</v>
      </c>
      <c r="BE1741">
        <f t="shared" si="126"/>
        <v>0</v>
      </c>
      <c r="BF1741">
        <f t="shared" si="126"/>
        <v>1</v>
      </c>
      <c r="BG1741">
        <f t="shared" si="126"/>
        <v>0</v>
      </c>
      <c r="BH1741">
        <f t="shared" si="126"/>
        <v>0</v>
      </c>
      <c r="BI1741">
        <f t="shared" si="126"/>
        <v>0</v>
      </c>
      <c r="BJ1741">
        <f t="shared" si="129"/>
        <v>0</v>
      </c>
      <c r="BK1741">
        <f t="shared" si="128"/>
        <v>0</v>
      </c>
      <c r="BL1741">
        <f t="shared" si="128"/>
        <v>1</v>
      </c>
      <c r="BM1741">
        <f t="shared" si="128"/>
        <v>1</v>
      </c>
      <c r="BN1741">
        <f t="shared" si="128"/>
        <v>0</v>
      </c>
      <c r="BO1741">
        <f t="shared" si="128"/>
        <v>0</v>
      </c>
      <c r="BP1741">
        <f t="shared" si="128"/>
        <v>0</v>
      </c>
    </row>
    <row r="1742" spans="3:68" x14ac:dyDescent="0.2">
      <c r="C1742" s="150" t="str">
        <f>IFERROR(VLOOKUP(TABLA!F1742,BLIOTECAS!$C$1:$E$26,3,FALSE),"")</f>
        <v>Ciencias de la Salud</v>
      </c>
      <c r="D1742" s="209">
        <v>43970.538888888892</v>
      </c>
      <c r="E1742" s="209" t="s">
        <v>396</v>
      </c>
      <c r="F1742" t="s">
        <v>101</v>
      </c>
      <c r="G1742" t="s">
        <v>305</v>
      </c>
      <c r="H1742" t="s">
        <v>305</v>
      </c>
      <c r="I1742" t="s">
        <v>316</v>
      </c>
      <c r="J1742" t="s">
        <v>101</v>
      </c>
      <c r="K1742" t="s">
        <v>222</v>
      </c>
      <c r="L1742" t="s">
        <v>309</v>
      </c>
      <c r="S1742" t="s">
        <v>26</v>
      </c>
      <c r="T1742" t="s">
        <v>270</v>
      </c>
      <c r="U1742">
        <v>1</v>
      </c>
      <c r="V1742">
        <v>1</v>
      </c>
      <c r="W1742">
        <v>4</v>
      </c>
      <c r="X1742">
        <v>4</v>
      </c>
      <c r="Y1742">
        <v>4</v>
      </c>
      <c r="Z1742">
        <v>2</v>
      </c>
      <c r="AA1742">
        <v>4</v>
      </c>
      <c r="AB1742">
        <v>1</v>
      </c>
      <c r="AC1742">
        <v>1</v>
      </c>
      <c r="AD1742">
        <v>1</v>
      </c>
      <c r="AF1742">
        <v>2</v>
      </c>
      <c r="AG1742">
        <v>1</v>
      </c>
      <c r="AH1742">
        <v>2</v>
      </c>
      <c r="AI1742">
        <v>1</v>
      </c>
      <c r="AJ1742">
        <v>1</v>
      </c>
      <c r="AK1742" t="s">
        <v>26</v>
      </c>
      <c r="AL1742">
        <v>1</v>
      </c>
      <c r="AM1742">
        <v>2</v>
      </c>
      <c r="AN1742" t="s">
        <v>400</v>
      </c>
      <c r="AV1742" s="109" t="s">
        <v>26</v>
      </c>
      <c r="AW1742" t="s">
        <v>26</v>
      </c>
      <c r="AY1742">
        <v>4</v>
      </c>
      <c r="AZ1742" s="109">
        <v>3</v>
      </c>
      <c r="BA1742" s="191" t="s">
        <v>330</v>
      </c>
      <c r="BB1742" t="s">
        <v>317</v>
      </c>
      <c r="BD1742">
        <f t="shared" si="127"/>
        <v>0</v>
      </c>
      <c r="BE1742">
        <f t="shared" si="126"/>
        <v>0</v>
      </c>
      <c r="BF1742">
        <f t="shared" si="126"/>
        <v>0</v>
      </c>
      <c r="BG1742">
        <f t="shared" si="126"/>
        <v>1</v>
      </c>
      <c r="BH1742">
        <f t="shared" si="126"/>
        <v>0</v>
      </c>
      <c r="BI1742">
        <f t="shared" si="126"/>
        <v>0</v>
      </c>
      <c r="BJ1742">
        <f t="shared" si="129"/>
        <v>0</v>
      </c>
      <c r="BK1742">
        <f t="shared" si="128"/>
        <v>0</v>
      </c>
      <c r="BL1742">
        <f t="shared" si="128"/>
        <v>1</v>
      </c>
      <c r="BM1742">
        <f t="shared" si="128"/>
        <v>1</v>
      </c>
      <c r="BN1742">
        <f t="shared" si="128"/>
        <v>0</v>
      </c>
      <c r="BO1742">
        <f t="shared" si="128"/>
        <v>0</v>
      </c>
      <c r="BP1742">
        <f t="shared" si="128"/>
        <v>0</v>
      </c>
    </row>
    <row r="1743" spans="3:68" x14ac:dyDescent="0.2">
      <c r="C1743" s="150" t="str">
        <f>IFERROR(VLOOKUP(TABLA!F1743,BLIOTECAS!$C$1:$E$26,3,FALSE),"")</f>
        <v>Ciencias Sociales</v>
      </c>
      <c r="D1743" s="209">
        <v>43970.538888888892</v>
      </c>
      <c r="E1743" s="209" t="s">
        <v>396</v>
      </c>
      <c r="F1743" t="s">
        <v>92</v>
      </c>
      <c r="G1743" t="s">
        <v>397</v>
      </c>
      <c r="H1743" t="s">
        <v>397</v>
      </c>
      <c r="I1743" t="s">
        <v>306</v>
      </c>
      <c r="J1743" t="s">
        <v>309</v>
      </c>
      <c r="K1743" t="s">
        <v>92</v>
      </c>
      <c r="L1743" t="s">
        <v>322</v>
      </c>
      <c r="S1743" t="s">
        <v>26</v>
      </c>
      <c r="T1743" t="s">
        <v>26</v>
      </c>
      <c r="U1743">
        <v>1</v>
      </c>
      <c r="V1743">
        <v>1</v>
      </c>
      <c r="W1743">
        <v>3</v>
      </c>
      <c r="X1743">
        <v>3</v>
      </c>
      <c r="Y1743">
        <v>4</v>
      </c>
      <c r="Z1743">
        <v>2</v>
      </c>
      <c r="AA1743">
        <v>4</v>
      </c>
      <c r="AB1743">
        <v>2</v>
      </c>
      <c r="AC1743">
        <v>2</v>
      </c>
      <c r="AD1743">
        <v>3</v>
      </c>
      <c r="AF1743">
        <v>3</v>
      </c>
      <c r="AG1743">
        <v>3</v>
      </c>
      <c r="AH1743">
        <v>3</v>
      </c>
      <c r="AI1743">
        <v>2</v>
      </c>
      <c r="AJ1743">
        <v>3</v>
      </c>
      <c r="AK1743" t="s">
        <v>26</v>
      </c>
      <c r="AL1743">
        <v>2</v>
      </c>
      <c r="AM1743">
        <v>4</v>
      </c>
      <c r="AN1743" t="s">
        <v>468</v>
      </c>
      <c r="AV1743" s="109" t="s">
        <v>26</v>
      </c>
      <c r="AW1743" t="s">
        <v>26</v>
      </c>
      <c r="AY1743">
        <v>2</v>
      </c>
      <c r="AZ1743" s="109">
        <v>4</v>
      </c>
      <c r="BA1743" s="191" t="s">
        <v>319</v>
      </c>
      <c r="BB1743" t="s">
        <v>308</v>
      </c>
      <c r="BD1743">
        <f t="shared" si="127"/>
        <v>1</v>
      </c>
      <c r="BE1743">
        <f t="shared" si="126"/>
        <v>0</v>
      </c>
      <c r="BF1743">
        <f t="shared" si="126"/>
        <v>0</v>
      </c>
      <c r="BG1743">
        <f t="shared" si="126"/>
        <v>0</v>
      </c>
      <c r="BH1743">
        <f t="shared" si="126"/>
        <v>0</v>
      </c>
      <c r="BI1743">
        <f t="shared" si="126"/>
        <v>0</v>
      </c>
      <c r="BJ1743">
        <f t="shared" si="129"/>
        <v>1</v>
      </c>
      <c r="BK1743">
        <f t="shared" si="128"/>
        <v>1</v>
      </c>
      <c r="BL1743">
        <f t="shared" si="128"/>
        <v>1</v>
      </c>
      <c r="BM1743">
        <f t="shared" si="128"/>
        <v>1</v>
      </c>
      <c r="BN1743">
        <f t="shared" si="128"/>
        <v>1</v>
      </c>
      <c r="BO1743">
        <f t="shared" si="128"/>
        <v>0</v>
      </c>
      <c r="BP1743">
        <f t="shared" si="128"/>
        <v>0</v>
      </c>
    </row>
    <row r="1744" spans="3:68" x14ac:dyDescent="0.2">
      <c r="C1744" s="150" t="str">
        <f>IFERROR(VLOOKUP(TABLA!F1744,BLIOTECAS!$C$1:$E$26,3,FALSE),"")</f>
        <v>Humanidades</v>
      </c>
      <c r="D1744" s="209">
        <v>43970.538888888892</v>
      </c>
      <c r="E1744" s="209" t="s">
        <v>396</v>
      </c>
      <c r="F1744" t="s">
        <v>100</v>
      </c>
      <c r="G1744" t="s">
        <v>305</v>
      </c>
      <c r="H1744" t="s">
        <v>300</v>
      </c>
      <c r="I1744" t="s">
        <v>306</v>
      </c>
      <c r="J1744" t="s">
        <v>100</v>
      </c>
      <c r="S1744" t="s">
        <v>270</v>
      </c>
      <c r="T1744" t="s">
        <v>270</v>
      </c>
      <c r="U1744">
        <v>5</v>
      </c>
      <c r="V1744">
        <v>4</v>
      </c>
      <c r="W1744">
        <v>4</v>
      </c>
      <c r="X1744">
        <v>2</v>
      </c>
      <c r="Y1744">
        <v>1</v>
      </c>
      <c r="Z1744">
        <v>3</v>
      </c>
      <c r="AA1744">
        <v>2</v>
      </c>
      <c r="AB1744">
        <v>4</v>
      </c>
      <c r="AC1744">
        <v>5</v>
      </c>
      <c r="AD1744">
        <v>4</v>
      </c>
      <c r="AF1744">
        <v>2</v>
      </c>
      <c r="AG1744">
        <v>5</v>
      </c>
      <c r="AH1744">
        <v>5</v>
      </c>
      <c r="AI1744">
        <v>5</v>
      </c>
      <c r="AJ1744">
        <v>2</v>
      </c>
      <c r="AK1744" t="s">
        <v>26</v>
      </c>
      <c r="AL1744">
        <v>5</v>
      </c>
      <c r="AM1744">
        <v>1</v>
      </c>
      <c r="AN1744" t="s">
        <v>408</v>
      </c>
      <c r="AV1744" s="109" t="s">
        <v>26</v>
      </c>
      <c r="AW1744" t="s">
        <v>26</v>
      </c>
      <c r="AY1744">
        <v>5</v>
      </c>
      <c r="AZ1744" s="109">
        <v>4</v>
      </c>
      <c r="BA1744" s="191" t="s">
        <v>311</v>
      </c>
      <c r="BB1744" t="s">
        <v>308</v>
      </c>
      <c r="BD1744">
        <f t="shared" si="127"/>
        <v>1</v>
      </c>
      <c r="BE1744">
        <f t="shared" si="126"/>
        <v>0</v>
      </c>
      <c r="BF1744">
        <f t="shared" si="126"/>
        <v>0</v>
      </c>
      <c r="BG1744">
        <f t="shared" si="126"/>
        <v>0</v>
      </c>
      <c r="BH1744">
        <f t="shared" si="126"/>
        <v>0</v>
      </c>
      <c r="BI1744">
        <f t="shared" si="126"/>
        <v>0</v>
      </c>
      <c r="BJ1744">
        <f t="shared" si="129"/>
        <v>1</v>
      </c>
      <c r="BK1744">
        <f t="shared" si="128"/>
        <v>0</v>
      </c>
      <c r="BL1744">
        <f t="shared" si="128"/>
        <v>1</v>
      </c>
      <c r="BM1744">
        <f t="shared" si="128"/>
        <v>1</v>
      </c>
      <c r="BN1744">
        <f t="shared" si="128"/>
        <v>0</v>
      </c>
      <c r="BO1744">
        <f t="shared" si="128"/>
        <v>0</v>
      </c>
      <c r="BP1744">
        <f t="shared" si="128"/>
        <v>0</v>
      </c>
    </row>
    <row r="1745" spans="3:68" x14ac:dyDescent="0.2">
      <c r="C1745" s="150" t="str">
        <f>IFERROR(VLOOKUP(TABLA!F1745,BLIOTECAS!$C$1:$E$26,3,FALSE),"")</f>
        <v>Ciencias de la Salud</v>
      </c>
      <c r="D1745" s="209">
        <v>43970.538888888892</v>
      </c>
      <c r="E1745" s="209" t="s">
        <v>396</v>
      </c>
      <c r="F1745" t="s">
        <v>107</v>
      </c>
      <c r="G1745" t="s">
        <v>300</v>
      </c>
      <c r="H1745" t="s">
        <v>300</v>
      </c>
      <c r="I1745" t="s">
        <v>306</v>
      </c>
      <c r="J1745" t="s">
        <v>107</v>
      </c>
      <c r="K1745" t="s">
        <v>106</v>
      </c>
      <c r="S1745" t="s">
        <v>26</v>
      </c>
      <c r="T1745" t="s">
        <v>26</v>
      </c>
      <c r="U1745">
        <v>3</v>
      </c>
      <c r="V1745">
        <v>4</v>
      </c>
      <c r="W1745">
        <v>3</v>
      </c>
      <c r="X1745">
        <v>3</v>
      </c>
      <c r="Y1745">
        <v>5</v>
      </c>
      <c r="Z1745">
        <v>5</v>
      </c>
      <c r="AA1745">
        <v>5</v>
      </c>
      <c r="AB1745">
        <v>2</v>
      </c>
      <c r="AC1745">
        <v>5</v>
      </c>
      <c r="AD1745">
        <v>4</v>
      </c>
      <c r="AF1745">
        <v>5</v>
      </c>
      <c r="AG1745">
        <v>5</v>
      </c>
      <c r="AH1745">
        <v>4</v>
      </c>
      <c r="AI1745">
        <v>4</v>
      </c>
      <c r="AJ1745">
        <v>4</v>
      </c>
      <c r="AK1745" t="s">
        <v>26</v>
      </c>
      <c r="AL1745">
        <v>4</v>
      </c>
      <c r="AM1745">
        <v>4</v>
      </c>
      <c r="AN1745" t="s">
        <v>326</v>
      </c>
      <c r="AV1745" s="109" t="s">
        <v>270</v>
      </c>
      <c r="AW1745" t="s">
        <v>270</v>
      </c>
      <c r="AX1745" t="s">
        <v>25</v>
      </c>
      <c r="AY1745">
        <v>5</v>
      </c>
      <c r="AZ1745" s="109">
        <v>5</v>
      </c>
      <c r="BA1745" s="191" t="s">
        <v>303</v>
      </c>
      <c r="BB1745" t="s">
        <v>308</v>
      </c>
      <c r="BD1745">
        <f t="shared" si="127"/>
        <v>1</v>
      </c>
      <c r="BE1745">
        <f t="shared" si="126"/>
        <v>0</v>
      </c>
      <c r="BF1745">
        <f t="shared" si="126"/>
        <v>0</v>
      </c>
      <c r="BG1745">
        <f t="shared" si="126"/>
        <v>0</v>
      </c>
      <c r="BH1745">
        <f t="shared" si="126"/>
        <v>0</v>
      </c>
      <c r="BI1745">
        <f t="shared" si="126"/>
        <v>0</v>
      </c>
      <c r="BJ1745">
        <f t="shared" si="129"/>
        <v>0</v>
      </c>
      <c r="BK1745">
        <f t="shared" si="128"/>
        <v>1</v>
      </c>
      <c r="BL1745">
        <f t="shared" si="128"/>
        <v>0</v>
      </c>
      <c r="BM1745">
        <f t="shared" si="128"/>
        <v>1</v>
      </c>
      <c r="BN1745">
        <f t="shared" si="128"/>
        <v>0</v>
      </c>
      <c r="BO1745">
        <f t="shared" si="128"/>
        <v>0</v>
      </c>
      <c r="BP1745">
        <f t="shared" si="128"/>
        <v>0</v>
      </c>
    </row>
    <row r="1746" spans="3:68" x14ac:dyDescent="0.2">
      <c r="C1746" s="150" t="str">
        <f>IFERROR(VLOOKUP(TABLA!F1746,BLIOTECAS!$C$1:$E$26,3,FALSE),"")</f>
        <v>Humanidades</v>
      </c>
      <c r="D1746" s="209">
        <v>43970.538888888892</v>
      </c>
      <c r="E1746" s="209" t="s">
        <v>396</v>
      </c>
      <c r="F1746" t="s">
        <v>100</v>
      </c>
      <c r="G1746" t="s">
        <v>300</v>
      </c>
      <c r="H1746" t="s">
        <v>397</v>
      </c>
      <c r="I1746" t="s">
        <v>306</v>
      </c>
      <c r="J1746" t="s">
        <v>100</v>
      </c>
      <c r="M1746" t="s">
        <v>1214</v>
      </c>
      <c r="S1746" t="s">
        <v>26</v>
      </c>
      <c r="T1746" t="s">
        <v>270</v>
      </c>
      <c r="U1746">
        <v>4</v>
      </c>
      <c r="V1746">
        <v>3</v>
      </c>
      <c r="W1746">
        <v>4</v>
      </c>
      <c r="X1746">
        <v>4</v>
      </c>
      <c r="Y1746">
        <v>5</v>
      </c>
      <c r="Z1746">
        <v>3</v>
      </c>
      <c r="AA1746">
        <v>5</v>
      </c>
      <c r="AB1746">
        <v>1</v>
      </c>
      <c r="AC1746">
        <v>4</v>
      </c>
      <c r="AD1746">
        <v>3</v>
      </c>
      <c r="AF1746">
        <v>4</v>
      </c>
      <c r="AG1746">
        <v>4</v>
      </c>
      <c r="AH1746">
        <v>4</v>
      </c>
      <c r="AI1746">
        <v>4</v>
      </c>
      <c r="AJ1746">
        <v>5</v>
      </c>
      <c r="AK1746" t="s">
        <v>270</v>
      </c>
      <c r="AL1746">
        <v>5</v>
      </c>
      <c r="AM1746">
        <v>3</v>
      </c>
      <c r="AN1746" t="s">
        <v>499</v>
      </c>
      <c r="AV1746" s="109" t="s">
        <v>26</v>
      </c>
      <c r="AW1746" t="s">
        <v>26</v>
      </c>
      <c r="AY1746">
        <v>5</v>
      </c>
      <c r="AZ1746" s="109">
        <v>5</v>
      </c>
      <c r="BA1746" s="191" t="s">
        <v>303</v>
      </c>
      <c r="BB1746" t="s">
        <v>304</v>
      </c>
      <c r="BD1746">
        <f t="shared" si="127"/>
        <v>1</v>
      </c>
      <c r="BE1746">
        <f t="shared" si="126"/>
        <v>0</v>
      </c>
      <c r="BF1746">
        <f t="shared" si="126"/>
        <v>0</v>
      </c>
      <c r="BG1746">
        <f t="shared" si="126"/>
        <v>0</v>
      </c>
      <c r="BH1746">
        <f t="shared" si="126"/>
        <v>0</v>
      </c>
      <c r="BI1746">
        <f t="shared" si="126"/>
        <v>0</v>
      </c>
      <c r="BJ1746">
        <f t="shared" si="129"/>
        <v>0</v>
      </c>
      <c r="BK1746">
        <f t="shared" si="128"/>
        <v>1</v>
      </c>
      <c r="BL1746">
        <f t="shared" si="128"/>
        <v>1</v>
      </c>
      <c r="BM1746">
        <f t="shared" si="128"/>
        <v>1</v>
      </c>
      <c r="BN1746">
        <f t="shared" si="128"/>
        <v>1</v>
      </c>
      <c r="BO1746">
        <f t="shared" si="128"/>
        <v>0</v>
      </c>
      <c r="BP1746">
        <f t="shared" si="128"/>
        <v>0</v>
      </c>
    </row>
    <row r="1747" spans="3:68" x14ac:dyDescent="0.2">
      <c r="C1747" s="150" t="str">
        <f>IFERROR(VLOOKUP(TABLA!F1747,BLIOTECAS!$C$1:$E$26,3,FALSE),"")</f>
        <v>Ciencias de la Salud</v>
      </c>
      <c r="D1747" s="209">
        <v>43970.538888888892</v>
      </c>
      <c r="E1747" s="209" t="s">
        <v>396</v>
      </c>
      <c r="F1747" t="s">
        <v>109</v>
      </c>
      <c r="G1747" t="s">
        <v>300</v>
      </c>
      <c r="H1747" t="s">
        <v>300</v>
      </c>
      <c r="I1747" t="s">
        <v>306</v>
      </c>
      <c r="J1747" t="s">
        <v>309</v>
      </c>
      <c r="K1747" t="s">
        <v>109</v>
      </c>
      <c r="L1747" t="s">
        <v>101</v>
      </c>
      <c r="S1747" t="s">
        <v>26</v>
      </c>
      <c r="T1747" t="s">
        <v>26</v>
      </c>
      <c r="U1747">
        <v>5</v>
      </c>
      <c r="V1747">
        <v>5</v>
      </c>
      <c r="W1747">
        <v>1</v>
      </c>
      <c r="X1747">
        <v>1</v>
      </c>
      <c r="Y1747">
        <v>4</v>
      </c>
      <c r="Z1747">
        <v>2</v>
      </c>
      <c r="AA1747">
        <v>3</v>
      </c>
      <c r="AB1747">
        <v>1</v>
      </c>
      <c r="AC1747">
        <v>4</v>
      </c>
      <c r="AD1747">
        <v>4</v>
      </c>
      <c r="AF1747">
        <v>4</v>
      </c>
      <c r="AG1747">
        <v>5</v>
      </c>
      <c r="AH1747">
        <v>4</v>
      </c>
      <c r="AI1747">
        <v>4</v>
      </c>
      <c r="AJ1747">
        <v>4</v>
      </c>
      <c r="AK1747" t="s">
        <v>26</v>
      </c>
      <c r="AL1747">
        <v>4</v>
      </c>
      <c r="AM1747">
        <v>4</v>
      </c>
      <c r="AN1747" t="s">
        <v>400</v>
      </c>
      <c r="AV1747" s="109" t="s">
        <v>270</v>
      </c>
      <c r="AW1747" t="s">
        <v>270</v>
      </c>
      <c r="AX1747" t="s">
        <v>313</v>
      </c>
      <c r="AY1747">
        <v>4</v>
      </c>
      <c r="AZ1747" s="109">
        <v>5</v>
      </c>
      <c r="BA1747" s="191" t="s">
        <v>311</v>
      </c>
      <c r="BB1747" t="s">
        <v>308</v>
      </c>
      <c r="BD1747">
        <f t="shared" si="127"/>
        <v>1</v>
      </c>
      <c r="BE1747">
        <f t="shared" si="126"/>
        <v>0</v>
      </c>
      <c r="BF1747">
        <f t="shared" si="126"/>
        <v>0</v>
      </c>
      <c r="BG1747">
        <f t="shared" ref="BE1747:BI1798" si="130">IF(IFERROR(FIND(BG$1,$I1747,1),0)&lt;&gt;0,1,0)</f>
        <v>0</v>
      </c>
      <c r="BH1747">
        <f t="shared" si="130"/>
        <v>0</v>
      </c>
      <c r="BI1747">
        <f t="shared" si="130"/>
        <v>0</v>
      </c>
      <c r="BJ1747">
        <f t="shared" si="129"/>
        <v>0</v>
      </c>
      <c r="BK1747">
        <f t="shared" si="128"/>
        <v>0</v>
      </c>
      <c r="BL1747">
        <f t="shared" si="128"/>
        <v>1</v>
      </c>
      <c r="BM1747">
        <f t="shared" si="128"/>
        <v>1</v>
      </c>
      <c r="BN1747">
        <f t="shared" si="128"/>
        <v>0</v>
      </c>
      <c r="BO1747">
        <f t="shared" si="128"/>
        <v>0</v>
      </c>
      <c r="BP1747">
        <f t="shared" si="128"/>
        <v>0</v>
      </c>
    </row>
    <row r="1748" spans="3:68" x14ac:dyDescent="0.2">
      <c r="C1748" s="150" t="str">
        <f>IFERROR(VLOOKUP(TABLA!F1748,BLIOTECAS!$C$1:$E$26,3,FALSE),"")</f>
        <v>Ciencias Sociales</v>
      </c>
      <c r="D1748" s="209">
        <v>43970.538888888892</v>
      </c>
      <c r="E1748" s="209" t="s">
        <v>396</v>
      </c>
      <c r="F1748" t="s">
        <v>225</v>
      </c>
      <c r="G1748" t="s">
        <v>305</v>
      </c>
      <c r="H1748" t="s">
        <v>300</v>
      </c>
      <c r="I1748" t="s">
        <v>306</v>
      </c>
      <c r="J1748" t="s">
        <v>225</v>
      </c>
      <c r="K1748" t="s">
        <v>97</v>
      </c>
      <c r="L1748" t="s">
        <v>108</v>
      </c>
      <c r="M1748" t="s">
        <v>1215</v>
      </c>
      <c r="S1748" t="s">
        <v>270</v>
      </c>
      <c r="T1748" t="s">
        <v>270</v>
      </c>
      <c r="U1748">
        <v>4</v>
      </c>
      <c r="V1748">
        <v>1</v>
      </c>
      <c r="W1748">
        <v>3</v>
      </c>
      <c r="X1748">
        <v>1</v>
      </c>
      <c r="Y1748">
        <v>5</v>
      </c>
      <c r="Z1748">
        <v>5</v>
      </c>
      <c r="AA1748">
        <v>5</v>
      </c>
      <c r="AB1748">
        <v>1</v>
      </c>
      <c r="AC1748">
        <v>2</v>
      </c>
      <c r="AD1748">
        <v>4</v>
      </c>
      <c r="AF1748">
        <v>3</v>
      </c>
      <c r="AG1748">
        <v>4</v>
      </c>
      <c r="AH1748">
        <v>2</v>
      </c>
      <c r="AI1748">
        <v>3</v>
      </c>
      <c r="AJ1748">
        <v>5</v>
      </c>
      <c r="AK1748" t="s">
        <v>26</v>
      </c>
      <c r="AL1748">
        <v>3</v>
      </c>
      <c r="AM1748">
        <v>1</v>
      </c>
      <c r="AN1748" t="s">
        <v>400</v>
      </c>
      <c r="AV1748" s="109" t="s">
        <v>26</v>
      </c>
      <c r="AW1748" t="s">
        <v>26</v>
      </c>
      <c r="AY1748">
        <v>5</v>
      </c>
      <c r="AZ1748" s="109">
        <v>5</v>
      </c>
      <c r="BA1748" s="191" t="s">
        <v>303</v>
      </c>
      <c r="BB1748" t="s">
        <v>317</v>
      </c>
      <c r="BC1748" t="s">
        <v>1216</v>
      </c>
      <c r="BD1748">
        <f t="shared" si="127"/>
        <v>1</v>
      </c>
      <c r="BE1748">
        <f t="shared" si="130"/>
        <v>0</v>
      </c>
      <c r="BF1748">
        <f t="shared" si="130"/>
        <v>0</v>
      </c>
      <c r="BG1748">
        <f t="shared" si="130"/>
        <v>0</v>
      </c>
      <c r="BH1748">
        <f t="shared" si="130"/>
        <v>0</v>
      </c>
      <c r="BI1748">
        <f t="shared" si="130"/>
        <v>0</v>
      </c>
      <c r="BJ1748">
        <f t="shared" si="129"/>
        <v>0</v>
      </c>
      <c r="BK1748">
        <f t="shared" si="128"/>
        <v>0</v>
      </c>
      <c r="BL1748">
        <f t="shared" si="128"/>
        <v>1</v>
      </c>
      <c r="BM1748">
        <f t="shared" si="128"/>
        <v>1</v>
      </c>
      <c r="BN1748">
        <f t="shared" si="128"/>
        <v>0</v>
      </c>
      <c r="BO1748">
        <f t="shared" si="128"/>
        <v>0</v>
      </c>
      <c r="BP1748">
        <f t="shared" si="128"/>
        <v>0</v>
      </c>
    </row>
    <row r="1749" spans="3:68" x14ac:dyDescent="0.2">
      <c r="C1749" s="150" t="str">
        <f>IFERROR(VLOOKUP(TABLA!F1749,BLIOTECAS!$C$1:$E$26,3,FALSE),"")</f>
        <v>Ciencias de la Salud</v>
      </c>
      <c r="D1749" s="209">
        <v>43970.538888888892</v>
      </c>
      <c r="E1749" s="209" t="s">
        <v>396</v>
      </c>
      <c r="F1749" t="s">
        <v>106</v>
      </c>
      <c r="G1749" t="s">
        <v>301</v>
      </c>
      <c r="H1749" t="s">
        <v>300</v>
      </c>
      <c r="I1749" t="s">
        <v>316</v>
      </c>
      <c r="J1749" t="s">
        <v>106</v>
      </c>
      <c r="K1749" t="s">
        <v>309</v>
      </c>
      <c r="S1749" t="s">
        <v>26</v>
      </c>
      <c r="T1749" t="s">
        <v>26</v>
      </c>
      <c r="U1749">
        <v>2</v>
      </c>
      <c r="V1749">
        <v>1</v>
      </c>
      <c r="W1749">
        <v>2</v>
      </c>
      <c r="X1749">
        <v>3</v>
      </c>
      <c r="Y1749">
        <v>4</v>
      </c>
      <c r="Z1749">
        <v>4</v>
      </c>
      <c r="AA1749">
        <v>5</v>
      </c>
      <c r="AB1749">
        <v>1</v>
      </c>
      <c r="AC1749">
        <v>3</v>
      </c>
      <c r="AD1749">
        <v>5</v>
      </c>
      <c r="AF1749">
        <v>3</v>
      </c>
      <c r="AG1749">
        <v>3</v>
      </c>
      <c r="AH1749">
        <v>3</v>
      </c>
      <c r="AI1749">
        <v>3</v>
      </c>
      <c r="AJ1749">
        <v>2</v>
      </c>
      <c r="AK1749" t="s">
        <v>26</v>
      </c>
      <c r="AL1749">
        <v>3</v>
      </c>
      <c r="AM1749">
        <v>3</v>
      </c>
      <c r="AN1749" t="s">
        <v>326</v>
      </c>
      <c r="AV1749" s="109" t="s">
        <v>26</v>
      </c>
      <c r="AW1749" t="s">
        <v>26</v>
      </c>
      <c r="AY1749">
        <v>4</v>
      </c>
      <c r="AZ1749" s="109">
        <v>4</v>
      </c>
      <c r="BA1749" s="191" t="s">
        <v>311</v>
      </c>
      <c r="BB1749" t="s">
        <v>308</v>
      </c>
      <c r="BD1749">
        <f t="shared" si="127"/>
        <v>0</v>
      </c>
      <c r="BE1749">
        <f t="shared" si="130"/>
        <v>0</v>
      </c>
      <c r="BF1749">
        <f t="shared" si="130"/>
        <v>0</v>
      </c>
      <c r="BG1749">
        <f t="shared" si="130"/>
        <v>1</v>
      </c>
      <c r="BH1749">
        <f t="shared" si="130"/>
        <v>0</v>
      </c>
      <c r="BI1749">
        <f t="shared" si="130"/>
        <v>0</v>
      </c>
      <c r="BJ1749">
        <f t="shared" si="129"/>
        <v>0</v>
      </c>
      <c r="BK1749">
        <f t="shared" si="128"/>
        <v>1</v>
      </c>
      <c r="BL1749">
        <f t="shared" si="128"/>
        <v>0</v>
      </c>
      <c r="BM1749">
        <f t="shared" si="128"/>
        <v>1</v>
      </c>
      <c r="BN1749">
        <f t="shared" si="128"/>
        <v>0</v>
      </c>
      <c r="BO1749">
        <f t="shared" si="128"/>
        <v>0</v>
      </c>
      <c r="BP1749">
        <f t="shared" si="128"/>
        <v>0</v>
      </c>
    </row>
    <row r="1750" spans="3:68" x14ac:dyDescent="0.2">
      <c r="C1750" s="150" t="str">
        <f>IFERROR(VLOOKUP(TABLA!F1750,BLIOTECAS!$C$1:$E$26,3,FALSE),"")</f>
        <v>Ciencias Sociales</v>
      </c>
      <c r="D1750" s="209">
        <v>43970.538888888892</v>
      </c>
      <c r="E1750" s="209" t="s">
        <v>396</v>
      </c>
      <c r="F1750" t="s">
        <v>99</v>
      </c>
      <c r="G1750" t="s">
        <v>300</v>
      </c>
      <c r="H1750" t="s">
        <v>301</v>
      </c>
      <c r="I1750" t="s">
        <v>306</v>
      </c>
      <c r="J1750" t="s">
        <v>309</v>
      </c>
      <c r="K1750" t="s">
        <v>309</v>
      </c>
      <c r="L1750" t="s">
        <v>309</v>
      </c>
      <c r="S1750" t="s">
        <v>270</v>
      </c>
      <c r="T1750" t="s">
        <v>270</v>
      </c>
      <c r="U1750">
        <v>4</v>
      </c>
      <c r="V1750">
        <v>4</v>
      </c>
      <c r="W1750">
        <v>5</v>
      </c>
      <c r="X1750">
        <v>3</v>
      </c>
      <c r="Y1750">
        <v>4</v>
      </c>
      <c r="Z1750">
        <v>4</v>
      </c>
      <c r="AA1750">
        <v>3</v>
      </c>
      <c r="AB1750">
        <v>3</v>
      </c>
      <c r="AC1750">
        <v>3</v>
      </c>
      <c r="AD1750">
        <v>4</v>
      </c>
      <c r="AF1750">
        <v>5</v>
      </c>
      <c r="AG1750">
        <v>4</v>
      </c>
      <c r="AH1750">
        <v>4</v>
      </c>
      <c r="AI1750">
        <v>4</v>
      </c>
      <c r="AJ1750">
        <v>4</v>
      </c>
      <c r="AK1750" t="s">
        <v>270</v>
      </c>
      <c r="AL1750">
        <v>4</v>
      </c>
      <c r="AM1750">
        <v>4</v>
      </c>
      <c r="AN1750" t="s">
        <v>405</v>
      </c>
      <c r="AV1750" s="109" t="s">
        <v>270</v>
      </c>
      <c r="AW1750" t="s">
        <v>26</v>
      </c>
      <c r="AY1750">
        <v>4</v>
      </c>
      <c r="AZ1750" s="109">
        <v>4</v>
      </c>
      <c r="BA1750" s="191" t="s">
        <v>311</v>
      </c>
      <c r="BB1750" t="s">
        <v>317</v>
      </c>
      <c r="BD1750">
        <f t="shared" si="127"/>
        <v>1</v>
      </c>
      <c r="BE1750">
        <f t="shared" si="130"/>
        <v>0</v>
      </c>
      <c r="BF1750">
        <f t="shared" si="130"/>
        <v>0</v>
      </c>
      <c r="BG1750">
        <f t="shared" si="130"/>
        <v>0</v>
      </c>
      <c r="BH1750">
        <f t="shared" si="130"/>
        <v>0</v>
      </c>
      <c r="BI1750">
        <f t="shared" si="130"/>
        <v>0</v>
      </c>
      <c r="BJ1750">
        <f t="shared" si="129"/>
        <v>1</v>
      </c>
      <c r="BK1750">
        <f t="shared" si="128"/>
        <v>1</v>
      </c>
      <c r="BL1750">
        <f t="shared" si="128"/>
        <v>1</v>
      </c>
      <c r="BM1750">
        <f t="shared" si="128"/>
        <v>1</v>
      </c>
      <c r="BN1750">
        <f t="shared" si="128"/>
        <v>0</v>
      </c>
      <c r="BO1750">
        <f t="shared" si="128"/>
        <v>0</v>
      </c>
      <c r="BP1750">
        <f t="shared" si="128"/>
        <v>0</v>
      </c>
    </row>
    <row r="1751" spans="3:68" x14ac:dyDescent="0.2">
      <c r="C1751" s="150" t="str">
        <f>IFERROR(VLOOKUP(TABLA!F1751,BLIOTECAS!$C$1:$E$26,3,FALSE),"")</f>
        <v>Humanidades</v>
      </c>
      <c r="D1751" s="209">
        <v>43970.538888888892</v>
      </c>
      <c r="E1751" s="209" t="s">
        <v>396</v>
      </c>
      <c r="F1751" t="s">
        <v>104</v>
      </c>
      <c r="G1751" t="s">
        <v>305</v>
      </c>
      <c r="H1751" t="s">
        <v>305</v>
      </c>
      <c r="I1751" t="s">
        <v>336</v>
      </c>
      <c r="J1751" t="s">
        <v>310</v>
      </c>
      <c r="K1751" t="s">
        <v>104</v>
      </c>
      <c r="L1751" t="s">
        <v>309</v>
      </c>
      <c r="S1751" t="s">
        <v>270</v>
      </c>
      <c r="T1751" t="s">
        <v>270</v>
      </c>
      <c r="U1751">
        <v>4</v>
      </c>
      <c r="V1751">
        <v>3</v>
      </c>
      <c r="W1751">
        <v>4</v>
      </c>
      <c r="X1751">
        <v>4</v>
      </c>
      <c r="Y1751">
        <v>4</v>
      </c>
      <c r="Z1751">
        <v>5</v>
      </c>
      <c r="AA1751">
        <v>3</v>
      </c>
      <c r="AC1751">
        <v>3</v>
      </c>
      <c r="AD1751">
        <v>4</v>
      </c>
      <c r="AF1751">
        <v>4</v>
      </c>
      <c r="AG1751">
        <v>5</v>
      </c>
      <c r="AH1751">
        <v>4</v>
      </c>
      <c r="AI1751">
        <v>3</v>
      </c>
      <c r="AJ1751">
        <v>4</v>
      </c>
      <c r="AK1751" t="s">
        <v>26</v>
      </c>
      <c r="AL1751">
        <v>4</v>
      </c>
      <c r="AM1751">
        <v>3</v>
      </c>
      <c r="AN1751" t="s">
        <v>1217</v>
      </c>
      <c r="AV1751" s="109" t="s">
        <v>270</v>
      </c>
      <c r="AW1751" t="s">
        <v>26</v>
      </c>
      <c r="AY1751">
        <v>5</v>
      </c>
      <c r="AZ1751" s="109">
        <v>5</v>
      </c>
      <c r="BA1751" s="191" t="s">
        <v>303</v>
      </c>
      <c r="BB1751" t="s">
        <v>308</v>
      </c>
      <c r="BD1751">
        <f t="shared" si="127"/>
        <v>0</v>
      </c>
      <c r="BE1751">
        <f t="shared" si="130"/>
        <v>1</v>
      </c>
      <c r="BF1751">
        <f t="shared" si="130"/>
        <v>1</v>
      </c>
      <c r="BG1751">
        <f t="shared" si="130"/>
        <v>0</v>
      </c>
      <c r="BH1751">
        <f t="shared" si="130"/>
        <v>0</v>
      </c>
      <c r="BI1751">
        <f t="shared" si="130"/>
        <v>0</v>
      </c>
      <c r="BJ1751">
        <f t="shared" si="129"/>
        <v>0</v>
      </c>
      <c r="BK1751">
        <f t="shared" si="128"/>
        <v>0</v>
      </c>
      <c r="BL1751">
        <f t="shared" si="128"/>
        <v>0</v>
      </c>
      <c r="BM1751">
        <f t="shared" si="128"/>
        <v>1</v>
      </c>
      <c r="BN1751">
        <f t="shared" si="128"/>
        <v>0</v>
      </c>
      <c r="BO1751">
        <f t="shared" si="128"/>
        <v>1</v>
      </c>
      <c r="BP1751">
        <f t="shared" si="128"/>
        <v>0</v>
      </c>
    </row>
    <row r="1752" spans="3:68" x14ac:dyDescent="0.2">
      <c r="C1752" s="150" t="str">
        <f>IFERROR(VLOOKUP(TABLA!F1752,BLIOTECAS!$C$1:$E$26,3,FALSE),"")</f>
        <v>Ciencias de la Salud</v>
      </c>
      <c r="D1752" s="209">
        <v>43970.538888888892</v>
      </c>
      <c r="E1752" s="209" t="s">
        <v>396</v>
      </c>
      <c r="F1752" t="s">
        <v>108</v>
      </c>
      <c r="G1752" t="s">
        <v>300</v>
      </c>
      <c r="H1752" t="s">
        <v>300</v>
      </c>
      <c r="I1752" t="s">
        <v>327</v>
      </c>
      <c r="J1752" t="s">
        <v>108</v>
      </c>
      <c r="K1752" t="s">
        <v>225</v>
      </c>
      <c r="S1752" t="s">
        <v>270</v>
      </c>
      <c r="T1752" t="s">
        <v>270</v>
      </c>
      <c r="U1752">
        <v>4</v>
      </c>
      <c r="V1752">
        <v>2</v>
      </c>
      <c r="W1752">
        <v>2</v>
      </c>
      <c r="X1752">
        <v>5</v>
      </c>
      <c r="Y1752">
        <v>3</v>
      </c>
      <c r="Z1752">
        <v>4</v>
      </c>
      <c r="AA1752">
        <v>5</v>
      </c>
      <c r="AB1752">
        <v>2</v>
      </c>
      <c r="AC1752">
        <v>3</v>
      </c>
      <c r="AD1752">
        <v>3</v>
      </c>
      <c r="AF1752">
        <v>3</v>
      </c>
      <c r="AG1752">
        <v>3</v>
      </c>
      <c r="AH1752">
        <v>2</v>
      </c>
      <c r="AI1752">
        <v>4</v>
      </c>
      <c r="AJ1752">
        <v>2</v>
      </c>
      <c r="AK1752" t="s">
        <v>26</v>
      </c>
      <c r="AL1752">
        <v>3</v>
      </c>
      <c r="AM1752">
        <v>4</v>
      </c>
      <c r="AN1752" t="s">
        <v>438</v>
      </c>
      <c r="AV1752" s="109" t="s">
        <v>270</v>
      </c>
      <c r="AW1752" t="s">
        <v>26</v>
      </c>
      <c r="AY1752">
        <v>4</v>
      </c>
      <c r="AZ1752" s="109">
        <v>4</v>
      </c>
      <c r="BA1752" s="191" t="s">
        <v>311</v>
      </c>
      <c r="BB1752" t="s">
        <v>317</v>
      </c>
      <c r="BC1752" t="s">
        <v>1218</v>
      </c>
      <c r="BD1752">
        <f t="shared" si="127"/>
        <v>1</v>
      </c>
      <c r="BE1752">
        <f t="shared" si="130"/>
        <v>0</v>
      </c>
      <c r="BF1752">
        <f t="shared" si="130"/>
        <v>1</v>
      </c>
      <c r="BG1752">
        <f t="shared" si="130"/>
        <v>0</v>
      </c>
      <c r="BH1752">
        <f t="shared" si="130"/>
        <v>0</v>
      </c>
      <c r="BI1752">
        <f t="shared" si="130"/>
        <v>0</v>
      </c>
      <c r="BJ1752">
        <f t="shared" si="129"/>
        <v>1</v>
      </c>
      <c r="BK1752">
        <f t="shared" si="128"/>
        <v>1</v>
      </c>
      <c r="BL1752">
        <f t="shared" si="128"/>
        <v>0</v>
      </c>
      <c r="BM1752">
        <f t="shared" si="128"/>
        <v>1</v>
      </c>
      <c r="BN1752">
        <f t="shared" si="128"/>
        <v>0</v>
      </c>
      <c r="BO1752">
        <f t="shared" si="128"/>
        <v>0</v>
      </c>
      <c r="BP1752">
        <f t="shared" si="128"/>
        <v>0</v>
      </c>
    </row>
    <row r="1753" spans="3:68" x14ac:dyDescent="0.2">
      <c r="C1753" s="150" t="str">
        <f>IFERROR(VLOOKUP(TABLA!F1753,BLIOTECAS!$C$1:$E$26,3,FALSE),"")</f>
        <v>Ciencias Experimentales</v>
      </c>
      <c r="D1753" s="209">
        <v>43970.538888888892</v>
      </c>
      <c r="E1753" s="209" t="s">
        <v>396</v>
      </c>
      <c r="F1753" t="s">
        <v>94</v>
      </c>
      <c r="G1753" t="s">
        <v>305</v>
      </c>
      <c r="H1753" t="s">
        <v>300</v>
      </c>
      <c r="I1753" t="s">
        <v>321</v>
      </c>
      <c r="J1753" t="s">
        <v>94</v>
      </c>
      <c r="K1753" t="s">
        <v>224</v>
      </c>
      <c r="L1753" t="s">
        <v>96</v>
      </c>
      <c r="S1753" t="s">
        <v>270</v>
      </c>
      <c r="T1753" t="s">
        <v>270</v>
      </c>
      <c r="U1753">
        <v>4</v>
      </c>
      <c r="V1753">
        <v>2</v>
      </c>
      <c r="W1753">
        <v>3</v>
      </c>
      <c r="X1753">
        <v>1</v>
      </c>
      <c r="Y1753">
        <v>4</v>
      </c>
      <c r="Z1753">
        <v>3</v>
      </c>
      <c r="AA1753">
        <v>4</v>
      </c>
      <c r="AB1753">
        <v>2</v>
      </c>
      <c r="AC1753">
        <v>2</v>
      </c>
      <c r="AD1753">
        <v>4</v>
      </c>
      <c r="AF1753">
        <v>1</v>
      </c>
      <c r="AG1753">
        <v>3</v>
      </c>
      <c r="AH1753">
        <v>4</v>
      </c>
      <c r="AI1753">
        <v>3</v>
      </c>
      <c r="AJ1753">
        <v>4</v>
      </c>
      <c r="AK1753" t="s">
        <v>270</v>
      </c>
      <c r="AL1753">
        <v>2</v>
      </c>
      <c r="AM1753">
        <v>2</v>
      </c>
      <c r="AN1753" t="s">
        <v>483</v>
      </c>
      <c r="AV1753" s="109" t="s">
        <v>270</v>
      </c>
      <c r="AW1753" t="s">
        <v>270</v>
      </c>
      <c r="AX1753" t="s">
        <v>313</v>
      </c>
      <c r="AY1753">
        <v>4</v>
      </c>
      <c r="AZ1753" s="109">
        <v>5</v>
      </c>
      <c r="BA1753" s="191" t="s">
        <v>311</v>
      </c>
      <c r="BB1753" t="s">
        <v>317</v>
      </c>
      <c r="BD1753">
        <f t="shared" si="127"/>
        <v>1</v>
      </c>
      <c r="BE1753">
        <f t="shared" si="130"/>
        <v>1</v>
      </c>
      <c r="BF1753">
        <f t="shared" si="130"/>
        <v>0</v>
      </c>
      <c r="BG1753">
        <f t="shared" si="130"/>
        <v>0</v>
      </c>
      <c r="BH1753">
        <f t="shared" si="130"/>
        <v>0</v>
      </c>
      <c r="BI1753">
        <f t="shared" si="130"/>
        <v>0</v>
      </c>
      <c r="BJ1753">
        <f t="shared" si="129"/>
        <v>1</v>
      </c>
      <c r="BK1753">
        <f t="shared" si="128"/>
        <v>0</v>
      </c>
      <c r="BL1753">
        <f t="shared" ref="BK1753:BP1795" si="131">IF(IFERROR(FIND(BL$1,$AN1753,1),0)&lt;&gt;0,1,0)</f>
        <v>1</v>
      </c>
      <c r="BM1753">
        <f t="shared" si="131"/>
        <v>0</v>
      </c>
      <c r="BN1753">
        <f t="shared" si="131"/>
        <v>0</v>
      </c>
      <c r="BO1753">
        <f t="shared" si="131"/>
        <v>0</v>
      </c>
      <c r="BP1753">
        <f t="shared" si="131"/>
        <v>0</v>
      </c>
    </row>
    <row r="1754" spans="3:68" x14ac:dyDescent="0.2">
      <c r="C1754" s="150" t="str">
        <f>IFERROR(VLOOKUP(TABLA!F1754,BLIOTECAS!$C$1:$E$26,3,FALSE),"")</f>
        <v>Ciencias de la Salud</v>
      </c>
      <c r="D1754" s="209">
        <v>43970.538888888892</v>
      </c>
      <c r="E1754" s="209" t="s">
        <v>396</v>
      </c>
      <c r="F1754" t="s">
        <v>106</v>
      </c>
      <c r="G1754" t="s">
        <v>305</v>
      </c>
      <c r="H1754" t="s">
        <v>305</v>
      </c>
      <c r="I1754" t="s">
        <v>315</v>
      </c>
      <c r="J1754" t="s">
        <v>106</v>
      </c>
      <c r="S1754" t="s">
        <v>26</v>
      </c>
      <c r="T1754" t="s">
        <v>26</v>
      </c>
      <c r="U1754">
        <v>1</v>
      </c>
      <c r="V1754">
        <v>4</v>
      </c>
      <c r="W1754">
        <v>5</v>
      </c>
      <c r="X1754">
        <v>3</v>
      </c>
      <c r="Y1754">
        <v>4</v>
      </c>
      <c r="Z1754">
        <v>1</v>
      </c>
      <c r="AA1754">
        <v>4</v>
      </c>
      <c r="AB1754">
        <v>1</v>
      </c>
      <c r="AC1754">
        <v>3</v>
      </c>
      <c r="AD1754">
        <v>3</v>
      </c>
      <c r="AF1754">
        <v>4</v>
      </c>
      <c r="AG1754">
        <v>3</v>
      </c>
      <c r="AH1754">
        <v>5</v>
      </c>
      <c r="AI1754">
        <v>3</v>
      </c>
      <c r="AJ1754">
        <v>2</v>
      </c>
      <c r="AK1754" t="s">
        <v>26</v>
      </c>
      <c r="AL1754">
        <v>4</v>
      </c>
      <c r="AM1754">
        <v>2</v>
      </c>
      <c r="AN1754" t="s">
        <v>354</v>
      </c>
      <c r="AV1754" s="109" t="s">
        <v>26</v>
      </c>
      <c r="AW1754" t="s">
        <v>270</v>
      </c>
      <c r="AX1754" t="s">
        <v>313</v>
      </c>
      <c r="AY1754">
        <v>4</v>
      </c>
      <c r="AZ1754" s="109">
        <v>4</v>
      </c>
      <c r="BA1754" s="191" t="s">
        <v>311</v>
      </c>
      <c r="BB1754" t="s">
        <v>308</v>
      </c>
      <c r="BD1754">
        <f t="shared" si="127"/>
        <v>0</v>
      </c>
      <c r="BE1754">
        <f t="shared" si="130"/>
        <v>1</v>
      </c>
      <c r="BF1754">
        <f t="shared" si="130"/>
        <v>0</v>
      </c>
      <c r="BG1754">
        <f t="shared" si="130"/>
        <v>0</v>
      </c>
      <c r="BH1754">
        <f t="shared" si="130"/>
        <v>0</v>
      </c>
      <c r="BI1754">
        <f t="shared" si="130"/>
        <v>0</v>
      </c>
      <c r="BJ1754">
        <f t="shared" si="129"/>
        <v>1</v>
      </c>
      <c r="BK1754">
        <f t="shared" si="131"/>
        <v>0</v>
      </c>
      <c r="BL1754">
        <f t="shared" si="131"/>
        <v>0</v>
      </c>
      <c r="BM1754">
        <f t="shared" si="131"/>
        <v>1</v>
      </c>
      <c r="BN1754">
        <f t="shared" si="131"/>
        <v>0</v>
      </c>
      <c r="BO1754">
        <f t="shared" si="131"/>
        <v>0</v>
      </c>
      <c r="BP1754">
        <f t="shared" si="131"/>
        <v>0</v>
      </c>
    </row>
    <row r="1755" spans="3:68" x14ac:dyDescent="0.2">
      <c r="C1755" s="150" t="str">
        <f>IFERROR(VLOOKUP(TABLA!F1755,BLIOTECAS!$C$1:$E$26,3,FALSE),"")</f>
        <v>Ciencias Sociales</v>
      </c>
      <c r="D1755" s="209">
        <v>43970.538888888892</v>
      </c>
      <c r="E1755" s="209" t="s">
        <v>407</v>
      </c>
      <c r="F1755" t="s">
        <v>99</v>
      </c>
      <c r="G1755" t="s">
        <v>305</v>
      </c>
      <c r="H1755" t="s">
        <v>305</v>
      </c>
      <c r="I1755" t="s">
        <v>318</v>
      </c>
      <c r="J1755" t="s">
        <v>309</v>
      </c>
      <c r="K1755" t="s">
        <v>97</v>
      </c>
      <c r="L1755" t="s">
        <v>322</v>
      </c>
      <c r="S1755" t="s">
        <v>270</v>
      </c>
      <c r="T1755" t="s">
        <v>270</v>
      </c>
      <c r="U1755">
        <v>4</v>
      </c>
      <c r="V1755">
        <v>3</v>
      </c>
      <c r="W1755">
        <v>3</v>
      </c>
      <c r="X1755">
        <v>4</v>
      </c>
      <c r="Y1755">
        <v>3</v>
      </c>
      <c r="Z1755">
        <v>3</v>
      </c>
      <c r="AA1755">
        <v>3</v>
      </c>
      <c r="AB1755">
        <v>3</v>
      </c>
      <c r="AC1755">
        <v>3</v>
      </c>
      <c r="AD1755">
        <v>3</v>
      </c>
      <c r="AF1755">
        <v>3</v>
      </c>
      <c r="AG1755">
        <v>3</v>
      </c>
      <c r="AH1755">
        <v>3</v>
      </c>
      <c r="AI1755">
        <v>3</v>
      </c>
      <c r="AJ1755">
        <v>3</v>
      </c>
      <c r="AK1755" t="s">
        <v>270</v>
      </c>
      <c r="AL1755">
        <v>3</v>
      </c>
      <c r="AM1755">
        <v>3</v>
      </c>
      <c r="AN1755" t="s">
        <v>468</v>
      </c>
      <c r="AV1755" s="109" t="s">
        <v>270</v>
      </c>
      <c r="AW1755" t="s">
        <v>26</v>
      </c>
      <c r="AY1755">
        <v>2</v>
      </c>
      <c r="AZ1755" s="109">
        <v>4</v>
      </c>
      <c r="BA1755" s="191" t="s">
        <v>319</v>
      </c>
      <c r="BB1755" t="s">
        <v>317</v>
      </c>
      <c r="BD1755">
        <f t="shared" si="127"/>
        <v>0</v>
      </c>
      <c r="BE1755">
        <f t="shared" si="130"/>
        <v>0</v>
      </c>
      <c r="BF1755">
        <f t="shared" si="130"/>
        <v>1</v>
      </c>
      <c r="BG1755">
        <f t="shared" si="130"/>
        <v>0</v>
      </c>
      <c r="BH1755">
        <f t="shared" si="130"/>
        <v>0</v>
      </c>
      <c r="BI1755">
        <f t="shared" si="130"/>
        <v>0</v>
      </c>
      <c r="BJ1755">
        <f t="shared" si="129"/>
        <v>1</v>
      </c>
      <c r="BK1755">
        <f t="shared" si="131"/>
        <v>1</v>
      </c>
      <c r="BL1755">
        <f t="shared" si="131"/>
        <v>1</v>
      </c>
      <c r="BM1755">
        <f t="shared" si="131"/>
        <v>1</v>
      </c>
      <c r="BN1755">
        <f t="shared" si="131"/>
        <v>1</v>
      </c>
      <c r="BO1755">
        <f t="shared" si="131"/>
        <v>0</v>
      </c>
      <c r="BP1755">
        <f t="shared" si="131"/>
        <v>0</v>
      </c>
    </row>
    <row r="1756" spans="3:68" x14ac:dyDescent="0.2">
      <c r="C1756" s="150" t="str">
        <f>IFERROR(VLOOKUP(TABLA!F1756,BLIOTECAS!$C$1:$E$26,3,FALSE),"")</f>
        <v>Ciencias Experimentales</v>
      </c>
      <c r="D1756" s="209">
        <v>43970.538888888892</v>
      </c>
      <c r="E1756" s="209" t="s">
        <v>396</v>
      </c>
      <c r="F1756" t="s">
        <v>105</v>
      </c>
      <c r="G1756" t="s">
        <v>300</v>
      </c>
      <c r="H1756" t="s">
        <v>300</v>
      </c>
      <c r="I1756" t="s">
        <v>327</v>
      </c>
      <c r="J1756" t="s">
        <v>105</v>
      </c>
      <c r="K1756" t="s">
        <v>309</v>
      </c>
      <c r="L1756" t="s">
        <v>96</v>
      </c>
      <c r="M1756" t="s">
        <v>1219</v>
      </c>
      <c r="S1756" t="s">
        <v>270</v>
      </c>
      <c r="T1756" t="s">
        <v>270</v>
      </c>
      <c r="U1756">
        <v>3</v>
      </c>
      <c r="V1756">
        <v>1</v>
      </c>
      <c r="W1756">
        <v>2</v>
      </c>
      <c r="X1756">
        <v>3</v>
      </c>
      <c r="Y1756">
        <v>3</v>
      </c>
      <c r="Z1756">
        <v>5</v>
      </c>
      <c r="AA1756">
        <v>5</v>
      </c>
      <c r="AB1756">
        <v>3</v>
      </c>
      <c r="AC1756">
        <v>4</v>
      </c>
      <c r="AD1756">
        <v>4</v>
      </c>
      <c r="AF1756">
        <v>3</v>
      </c>
      <c r="AG1756">
        <v>4</v>
      </c>
      <c r="AH1756">
        <v>4</v>
      </c>
      <c r="AI1756">
        <v>3</v>
      </c>
      <c r="AJ1756">
        <v>5</v>
      </c>
      <c r="AK1756" t="s">
        <v>26</v>
      </c>
      <c r="AL1756">
        <v>3</v>
      </c>
      <c r="AM1756">
        <v>3</v>
      </c>
      <c r="AN1756" t="s">
        <v>408</v>
      </c>
      <c r="AV1756" s="109" t="s">
        <v>26</v>
      </c>
      <c r="AW1756" t="s">
        <v>26</v>
      </c>
      <c r="AY1756">
        <v>5</v>
      </c>
      <c r="AZ1756" s="109">
        <v>5</v>
      </c>
      <c r="BA1756" s="191" t="s">
        <v>311</v>
      </c>
      <c r="BB1756" t="s">
        <v>317</v>
      </c>
      <c r="BC1756" t="s">
        <v>1220</v>
      </c>
      <c r="BD1756">
        <f t="shared" si="127"/>
        <v>1</v>
      </c>
      <c r="BE1756">
        <f t="shared" si="130"/>
        <v>0</v>
      </c>
      <c r="BF1756">
        <f t="shared" si="130"/>
        <v>1</v>
      </c>
      <c r="BG1756">
        <f t="shared" si="130"/>
        <v>0</v>
      </c>
      <c r="BH1756">
        <f t="shared" si="130"/>
        <v>0</v>
      </c>
      <c r="BI1756">
        <f t="shared" si="130"/>
        <v>0</v>
      </c>
      <c r="BJ1756">
        <f t="shared" si="129"/>
        <v>1</v>
      </c>
      <c r="BK1756">
        <f t="shared" si="131"/>
        <v>0</v>
      </c>
      <c r="BL1756">
        <f t="shared" si="131"/>
        <v>1</v>
      </c>
      <c r="BM1756">
        <f t="shared" si="131"/>
        <v>1</v>
      </c>
      <c r="BN1756">
        <f t="shared" si="131"/>
        <v>0</v>
      </c>
      <c r="BO1756">
        <f t="shared" si="131"/>
        <v>0</v>
      </c>
      <c r="BP1756">
        <f t="shared" si="131"/>
        <v>0</v>
      </c>
    </row>
    <row r="1757" spans="3:68" x14ac:dyDescent="0.2">
      <c r="C1757" s="150" t="str">
        <f>IFERROR(VLOOKUP(TABLA!F1757,BLIOTECAS!$C$1:$E$26,3,FALSE),"")</f>
        <v>Ciencias de la Salud</v>
      </c>
      <c r="D1757" s="209">
        <v>43970.538888888892</v>
      </c>
      <c r="E1757" s="209" t="s">
        <v>396</v>
      </c>
      <c r="F1757" t="s">
        <v>106</v>
      </c>
      <c r="G1757" t="s">
        <v>300</v>
      </c>
      <c r="H1757" t="s">
        <v>300</v>
      </c>
      <c r="I1757" t="s">
        <v>306</v>
      </c>
      <c r="J1757" t="s">
        <v>106</v>
      </c>
      <c r="K1757" t="s">
        <v>92</v>
      </c>
      <c r="L1757" t="s">
        <v>103</v>
      </c>
      <c r="S1757" t="s">
        <v>26</v>
      </c>
      <c r="T1757" t="s">
        <v>270</v>
      </c>
      <c r="U1757">
        <v>2</v>
      </c>
      <c r="V1757">
        <v>5</v>
      </c>
      <c r="W1757">
        <v>3</v>
      </c>
      <c r="X1757">
        <v>3</v>
      </c>
      <c r="Y1757">
        <v>5</v>
      </c>
      <c r="Z1757">
        <v>2</v>
      </c>
      <c r="AA1757">
        <v>5</v>
      </c>
      <c r="AB1757">
        <v>1</v>
      </c>
      <c r="AC1757">
        <v>4</v>
      </c>
      <c r="AD1757">
        <v>5</v>
      </c>
      <c r="AF1757">
        <v>3</v>
      </c>
      <c r="AG1757">
        <v>3</v>
      </c>
      <c r="AH1757">
        <v>3</v>
      </c>
      <c r="AI1757">
        <v>2</v>
      </c>
      <c r="AJ1757">
        <v>4</v>
      </c>
      <c r="AK1757" t="s">
        <v>26</v>
      </c>
      <c r="AL1757">
        <v>4</v>
      </c>
      <c r="AM1757">
        <v>1</v>
      </c>
      <c r="AN1757" t="s">
        <v>334</v>
      </c>
      <c r="AV1757" s="109" t="s">
        <v>26</v>
      </c>
      <c r="AW1757" t="s">
        <v>26</v>
      </c>
      <c r="AY1757">
        <v>3</v>
      </c>
      <c r="AZ1757" s="109">
        <v>2</v>
      </c>
      <c r="BA1757" s="191" t="s">
        <v>311</v>
      </c>
      <c r="BB1757" t="s">
        <v>308</v>
      </c>
      <c r="BC1757" t="s">
        <v>1221</v>
      </c>
      <c r="BD1757">
        <f t="shared" si="127"/>
        <v>1</v>
      </c>
      <c r="BE1757">
        <f t="shared" si="130"/>
        <v>0</v>
      </c>
      <c r="BF1757">
        <f t="shared" si="130"/>
        <v>0</v>
      </c>
      <c r="BG1757">
        <f t="shared" si="130"/>
        <v>0</v>
      </c>
      <c r="BH1757">
        <f t="shared" si="130"/>
        <v>0</v>
      </c>
      <c r="BI1757">
        <f t="shared" si="130"/>
        <v>0</v>
      </c>
      <c r="BJ1757">
        <f t="shared" si="129"/>
        <v>0</v>
      </c>
      <c r="BK1757">
        <f t="shared" si="131"/>
        <v>1</v>
      </c>
      <c r="BL1757">
        <f t="shared" si="131"/>
        <v>0</v>
      </c>
      <c r="BM1757">
        <f t="shared" si="131"/>
        <v>0</v>
      </c>
      <c r="BN1757">
        <f t="shared" si="131"/>
        <v>0</v>
      </c>
      <c r="BO1757">
        <f t="shared" si="131"/>
        <v>0</v>
      </c>
      <c r="BP1757">
        <f t="shared" si="131"/>
        <v>0</v>
      </c>
    </row>
    <row r="1758" spans="3:68" x14ac:dyDescent="0.2">
      <c r="C1758" s="150" t="str">
        <f>IFERROR(VLOOKUP(TABLA!F1758,BLIOTECAS!$C$1:$E$26,3,FALSE),"")</f>
        <v/>
      </c>
      <c r="D1758" s="209">
        <v>43970.538888888892</v>
      </c>
      <c r="E1758" s="209" t="s">
        <v>396</v>
      </c>
      <c r="G1758" t="s">
        <v>305</v>
      </c>
      <c r="H1758" t="s">
        <v>300</v>
      </c>
      <c r="I1758" t="s">
        <v>306</v>
      </c>
      <c r="J1758" t="s">
        <v>309</v>
      </c>
      <c r="K1758" t="s">
        <v>309</v>
      </c>
      <c r="L1758" t="s">
        <v>309</v>
      </c>
      <c r="S1758" t="s">
        <v>26</v>
      </c>
      <c r="T1758" t="s">
        <v>270</v>
      </c>
      <c r="U1758">
        <v>1</v>
      </c>
      <c r="V1758">
        <v>1</v>
      </c>
      <c r="W1758">
        <v>4</v>
      </c>
      <c r="X1758">
        <v>1</v>
      </c>
      <c r="Y1758">
        <v>4</v>
      </c>
      <c r="Z1758">
        <v>4</v>
      </c>
      <c r="AA1758">
        <v>3</v>
      </c>
      <c r="AB1758">
        <v>1</v>
      </c>
      <c r="AC1758">
        <v>4</v>
      </c>
      <c r="AD1758">
        <v>4</v>
      </c>
      <c r="AF1758">
        <v>4</v>
      </c>
      <c r="AG1758">
        <v>4</v>
      </c>
      <c r="AH1758">
        <v>4</v>
      </c>
      <c r="AI1758">
        <v>4</v>
      </c>
      <c r="AJ1758">
        <v>4</v>
      </c>
      <c r="AK1758" t="s">
        <v>270</v>
      </c>
      <c r="AL1758">
        <v>4</v>
      </c>
      <c r="AM1758">
        <v>4</v>
      </c>
      <c r="AN1758" t="s">
        <v>408</v>
      </c>
      <c r="AV1758" s="109" t="s">
        <v>26</v>
      </c>
      <c r="AW1758" t="s">
        <v>26</v>
      </c>
      <c r="AY1758">
        <v>4</v>
      </c>
      <c r="AZ1758" s="109">
        <v>4</v>
      </c>
      <c r="BA1758" s="191" t="s">
        <v>311</v>
      </c>
      <c r="BB1758" t="s">
        <v>304</v>
      </c>
      <c r="BD1758">
        <f t="shared" si="127"/>
        <v>1</v>
      </c>
      <c r="BE1758">
        <f t="shared" si="130"/>
        <v>0</v>
      </c>
      <c r="BF1758">
        <f t="shared" si="130"/>
        <v>0</v>
      </c>
      <c r="BG1758">
        <f t="shared" si="130"/>
        <v>0</v>
      </c>
      <c r="BH1758">
        <f t="shared" si="130"/>
        <v>0</v>
      </c>
      <c r="BI1758">
        <f t="shared" si="130"/>
        <v>0</v>
      </c>
      <c r="BJ1758">
        <f t="shared" si="129"/>
        <v>1</v>
      </c>
      <c r="BK1758">
        <f t="shared" si="131"/>
        <v>0</v>
      </c>
      <c r="BL1758">
        <f t="shared" si="131"/>
        <v>1</v>
      </c>
      <c r="BM1758">
        <f t="shared" si="131"/>
        <v>1</v>
      </c>
      <c r="BN1758">
        <f t="shared" si="131"/>
        <v>0</v>
      </c>
      <c r="BO1758">
        <f t="shared" si="131"/>
        <v>0</v>
      </c>
      <c r="BP1758">
        <f t="shared" si="131"/>
        <v>0</v>
      </c>
    </row>
    <row r="1759" spans="3:68" x14ac:dyDescent="0.2">
      <c r="C1759" s="150" t="str">
        <f>IFERROR(VLOOKUP(TABLA!F1759,BLIOTECAS!$C$1:$E$26,3,FALSE),"")</f>
        <v>Ciencias Sociales</v>
      </c>
      <c r="D1759" s="209">
        <v>43970.538888888892</v>
      </c>
      <c r="E1759" s="209" t="s">
        <v>396</v>
      </c>
      <c r="F1759" t="s">
        <v>97</v>
      </c>
      <c r="G1759" t="s">
        <v>305</v>
      </c>
      <c r="H1759" t="s">
        <v>320</v>
      </c>
      <c r="I1759" t="s">
        <v>306</v>
      </c>
      <c r="J1759" t="s">
        <v>97</v>
      </c>
      <c r="K1759" t="s">
        <v>104</v>
      </c>
      <c r="L1759" t="s">
        <v>93</v>
      </c>
      <c r="M1759" t="s">
        <v>1222</v>
      </c>
      <c r="S1759" t="s">
        <v>270</v>
      </c>
      <c r="T1759" t="s">
        <v>270</v>
      </c>
      <c r="U1759">
        <v>5</v>
      </c>
      <c r="V1759">
        <v>5</v>
      </c>
      <c r="W1759">
        <v>2</v>
      </c>
      <c r="X1759">
        <v>1</v>
      </c>
      <c r="Y1759">
        <v>5</v>
      </c>
      <c r="Z1759">
        <v>3</v>
      </c>
      <c r="AA1759">
        <v>5</v>
      </c>
      <c r="AB1759">
        <v>5</v>
      </c>
      <c r="AC1759">
        <v>4</v>
      </c>
      <c r="AD1759">
        <v>3</v>
      </c>
      <c r="AF1759">
        <v>4</v>
      </c>
      <c r="AG1759">
        <v>4</v>
      </c>
      <c r="AH1759">
        <v>3</v>
      </c>
      <c r="AI1759">
        <v>1</v>
      </c>
      <c r="AJ1759">
        <v>3</v>
      </c>
      <c r="AK1759" t="s">
        <v>26</v>
      </c>
      <c r="AL1759">
        <v>3</v>
      </c>
      <c r="AM1759">
        <v>3</v>
      </c>
      <c r="AN1759" t="s">
        <v>438</v>
      </c>
      <c r="AV1759" s="109" t="s">
        <v>270</v>
      </c>
      <c r="AW1759" t="s">
        <v>270</v>
      </c>
      <c r="AX1759" t="s">
        <v>328</v>
      </c>
      <c r="AY1759">
        <v>5</v>
      </c>
      <c r="AZ1759" s="109">
        <v>5</v>
      </c>
      <c r="BA1759" s="191" t="s">
        <v>311</v>
      </c>
      <c r="BB1759" t="s">
        <v>308</v>
      </c>
      <c r="BD1759">
        <f t="shared" si="127"/>
        <v>1</v>
      </c>
      <c r="BE1759">
        <f t="shared" si="130"/>
        <v>0</v>
      </c>
      <c r="BF1759">
        <f t="shared" si="130"/>
        <v>0</v>
      </c>
      <c r="BG1759">
        <f t="shared" si="130"/>
        <v>0</v>
      </c>
      <c r="BH1759">
        <f t="shared" si="130"/>
        <v>0</v>
      </c>
      <c r="BI1759">
        <f t="shared" si="130"/>
        <v>0</v>
      </c>
      <c r="BJ1759">
        <f t="shared" si="129"/>
        <v>1</v>
      </c>
      <c r="BK1759">
        <f t="shared" si="131"/>
        <v>1</v>
      </c>
      <c r="BL1759">
        <f t="shared" si="131"/>
        <v>0</v>
      </c>
      <c r="BM1759">
        <f t="shared" si="131"/>
        <v>1</v>
      </c>
      <c r="BN1759">
        <f t="shared" si="131"/>
        <v>0</v>
      </c>
      <c r="BO1759">
        <f t="shared" si="131"/>
        <v>0</v>
      </c>
      <c r="BP1759">
        <f t="shared" si="131"/>
        <v>0</v>
      </c>
    </row>
    <row r="1760" spans="3:68" x14ac:dyDescent="0.2">
      <c r="C1760" s="150" t="str">
        <f>IFERROR(VLOOKUP(TABLA!F1760,BLIOTECAS!$C$1:$E$26,3,FALSE),"")</f>
        <v>Ciencias de la Salud</v>
      </c>
      <c r="D1760" s="209">
        <v>43970.538888888892</v>
      </c>
      <c r="E1760" s="209" t="s">
        <v>396</v>
      </c>
      <c r="F1760" t="s">
        <v>222</v>
      </c>
      <c r="G1760" t="s">
        <v>397</v>
      </c>
      <c r="H1760" t="s">
        <v>300</v>
      </c>
      <c r="I1760" t="s">
        <v>306</v>
      </c>
      <c r="J1760" t="s">
        <v>309</v>
      </c>
      <c r="K1760" t="s">
        <v>222</v>
      </c>
      <c r="L1760" t="s">
        <v>106</v>
      </c>
      <c r="S1760" t="s">
        <v>26</v>
      </c>
      <c r="T1760" t="s">
        <v>270</v>
      </c>
      <c r="U1760">
        <v>3</v>
      </c>
      <c r="V1760">
        <v>3</v>
      </c>
      <c r="W1760">
        <v>3</v>
      </c>
      <c r="X1760">
        <v>4</v>
      </c>
      <c r="Y1760">
        <v>3</v>
      </c>
      <c r="Z1760">
        <v>4</v>
      </c>
      <c r="AA1760">
        <v>5</v>
      </c>
      <c r="AB1760">
        <v>2</v>
      </c>
      <c r="AC1760">
        <v>3</v>
      </c>
      <c r="AD1760">
        <v>5</v>
      </c>
      <c r="AF1760">
        <v>5</v>
      </c>
      <c r="AG1760">
        <v>5</v>
      </c>
      <c r="AH1760">
        <v>5</v>
      </c>
      <c r="AI1760">
        <v>4</v>
      </c>
      <c r="AJ1760">
        <v>5</v>
      </c>
      <c r="AK1760" t="s">
        <v>26</v>
      </c>
      <c r="AL1760">
        <v>4</v>
      </c>
      <c r="AM1760">
        <v>2</v>
      </c>
      <c r="AN1760" t="s">
        <v>354</v>
      </c>
      <c r="AV1760" s="109" t="s">
        <v>270</v>
      </c>
      <c r="AW1760" t="s">
        <v>26</v>
      </c>
      <c r="AY1760">
        <v>5</v>
      </c>
      <c r="AZ1760" s="109">
        <v>5</v>
      </c>
      <c r="BA1760" s="191" t="s">
        <v>303</v>
      </c>
      <c r="BB1760" t="s">
        <v>304</v>
      </c>
      <c r="BD1760">
        <f t="shared" si="127"/>
        <v>1</v>
      </c>
      <c r="BE1760">
        <f t="shared" si="130"/>
        <v>0</v>
      </c>
      <c r="BF1760">
        <f t="shared" si="130"/>
        <v>0</v>
      </c>
      <c r="BG1760">
        <f t="shared" si="130"/>
        <v>0</v>
      </c>
      <c r="BH1760">
        <f t="shared" si="130"/>
        <v>0</v>
      </c>
      <c r="BI1760">
        <f t="shared" si="130"/>
        <v>0</v>
      </c>
      <c r="BJ1760">
        <f t="shared" si="129"/>
        <v>1</v>
      </c>
      <c r="BK1760">
        <f t="shared" si="131"/>
        <v>0</v>
      </c>
      <c r="BL1760">
        <f t="shared" si="131"/>
        <v>0</v>
      </c>
      <c r="BM1760">
        <f t="shared" si="131"/>
        <v>1</v>
      </c>
      <c r="BN1760">
        <f t="shared" si="131"/>
        <v>0</v>
      </c>
      <c r="BO1760">
        <f t="shared" si="131"/>
        <v>0</v>
      </c>
      <c r="BP1760">
        <f t="shared" si="131"/>
        <v>0</v>
      </c>
    </row>
    <row r="1761" spans="3:68" x14ac:dyDescent="0.2">
      <c r="C1761" s="150" t="str">
        <f>IFERROR(VLOOKUP(TABLA!F1761,BLIOTECAS!$C$1:$E$26,3,FALSE),"")</f>
        <v>Humanidades</v>
      </c>
      <c r="D1761" s="209">
        <v>43970.538194444445</v>
      </c>
      <c r="E1761" s="209" t="s">
        <v>396</v>
      </c>
      <c r="F1761" t="s">
        <v>104</v>
      </c>
      <c r="G1761" t="s">
        <v>301</v>
      </c>
      <c r="H1761" t="s">
        <v>301</v>
      </c>
      <c r="I1761" t="s">
        <v>306</v>
      </c>
      <c r="J1761" t="s">
        <v>104</v>
      </c>
      <c r="K1761" t="s">
        <v>309</v>
      </c>
      <c r="L1761" t="s">
        <v>310</v>
      </c>
      <c r="M1761" t="s">
        <v>1223</v>
      </c>
      <c r="S1761" t="s">
        <v>270</v>
      </c>
      <c r="T1761" t="s">
        <v>270</v>
      </c>
      <c r="U1761">
        <v>5</v>
      </c>
      <c r="V1761">
        <v>5</v>
      </c>
      <c r="W1761">
        <v>4</v>
      </c>
      <c r="X1761">
        <v>2</v>
      </c>
      <c r="Y1761">
        <v>5</v>
      </c>
      <c r="Z1761">
        <v>5</v>
      </c>
      <c r="AA1761">
        <v>5</v>
      </c>
      <c r="AB1761">
        <v>3</v>
      </c>
      <c r="AC1761">
        <v>5</v>
      </c>
      <c r="AD1761">
        <v>5</v>
      </c>
      <c r="AF1761">
        <v>5</v>
      </c>
      <c r="AG1761">
        <v>5</v>
      </c>
      <c r="AH1761">
        <v>3</v>
      </c>
      <c r="AI1761">
        <v>1</v>
      </c>
      <c r="AJ1761">
        <v>5</v>
      </c>
      <c r="AK1761" t="s">
        <v>26</v>
      </c>
      <c r="AL1761">
        <v>5</v>
      </c>
      <c r="AM1761">
        <v>3</v>
      </c>
      <c r="AN1761" t="s">
        <v>424</v>
      </c>
      <c r="AV1761" s="109" t="s">
        <v>26</v>
      </c>
      <c r="AW1761" t="s">
        <v>26</v>
      </c>
      <c r="AY1761">
        <v>5</v>
      </c>
      <c r="AZ1761" s="109">
        <v>5</v>
      </c>
      <c r="BA1761" s="191" t="s">
        <v>303</v>
      </c>
      <c r="BB1761" t="s">
        <v>304</v>
      </c>
      <c r="BD1761">
        <f t="shared" si="127"/>
        <v>1</v>
      </c>
      <c r="BE1761">
        <f t="shared" si="130"/>
        <v>0</v>
      </c>
      <c r="BF1761">
        <f t="shared" si="130"/>
        <v>0</v>
      </c>
      <c r="BG1761">
        <f t="shared" si="130"/>
        <v>0</v>
      </c>
      <c r="BH1761">
        <f t="shared" si="130"/>
        <v>0</v>
      </c>
      <c r="BI1761">
        <f t="shared" si="130"/>
        <v>0</v>
      </c>
      <c r="BJ1761">
        <f t="shared" si="129"/>
        <v>0</v>
      </c>
      <c r="BK1761">
        <f t="shared" si="131"/>
        <v>0</v>
      </c>
      <c r="BL1761">
        <f t="shared" si="131"/>
        <v>1</v>
      </c>
      <c r="BM1761">
        <f t="shared" si="131"/>
        <v>0</v>
      </c>
      <c r="BN1761">
        <f t="shared" si="131"/>
        <v>0</v>
      </c>
      <c r="BO1761">
        <f t="shared" si="131"/>
        <v>0</v>
      </c>
      <c r="BP1761">
        <f t="shared" si="131"/>
        <v>0</v>
      </c>
    </row>
    <row r="1762" spans="3:68" x14ac:dyDescent="0.2">
      <c r="C1762" s="150" t="str">
        <f>IFERROR(VLOOKUP(TABLA!F1762,BLIOTECAS!$C$1:$E$26,3,FALSE),"")</f>
        <v>Ciencias de la Salud</v>
      </c>
      <c r="D1762" s="209">
        <v>43970.538194444445</v>
      </c>
      <c r="E1762" s="209" t="s">
        <v>396</v>
      </c>
      <c r="F1762" t="s">
        <v>222</v>
      </c>
      <c r="G1762" t="s">
        <v>300</v>
      </c>
      <c r="H1762" t="s">
        <v>300</v>
      </c>
      <c r="I1762" t="s">
        <v>306</v>
      </c>
      <c r="J1762" t="s">
        <v>222</v>
      </c>
      <c r="K1762" t="s">
        <v>309</v>
      </c>
      <c r="L1762" t="s">
        <v>106</v>
      </c>
      <c r="S1762" t="s">
        <v>26</v>
      </c>
      <c r="T1762" t="s">
        <v>26</v>
      </c>
      <c r="U1762">
        <v>2</v>
      </c>
      <c r="V1762">
        <v>1</v>
      </c>
      <c r="W1762">
        <v>1</v>
      </c>
      <c r="X1762">
        <v>3</v>
      </c>
      <c r="Y1762">
        <v>5</v>
      </c>
      <c r="Z1762">
        <v>4</v>
      </c>
      <c r="AA1762">
        <v>5</v>
      </c>
      <c r="AB1762">
        <v>3</v>
      </c>
      <c r="AC1762">
        <v>3</v>
      </c>
      <c r="AD1762">
        <v>3</v>
      </c>
      <c r="AF1762">
        <v>3</v>
      </c>
      <c r="AG1762">
        <v>3</v>
      </c>
      <c r="AH1762">
        <v>3</v>
      </c>
      <c r="AI1762">
        <v>3</v>
      </c>
      <c r="AJ1762">
        <v>3</v>
      </c>
      <c r="AK1762" t="s">
        <v>26</v>
      </c>
      <c r="AL1762">
        <v>3</v>
      </c>
      <c r="AM1762">
        <v>3</v>
      </c>
      <c r="AN1762" t="s">
        <v>354</v>
      </c>
      <c r="AV1762" s="109" t="s">
        <v>26</v>
      </c>
      <c r="AW1762" t="s">
        <v>26</v>
      </c>
      <c r="AY1762">
        <v>4</v>
      </c>
      <c r="AZ1762" s="109">
        <v>5</v>
      </c>
      <c r="BA1762" s="191" t="s">
        <v>311</v>
      </c>
      <c r="BB1762" t="s">
        <v>308</v>
      </c>
      <c r="BD1762">
        <f t="shared" si="127"/>
        <v>1</v>
      </c>
      <c r="BE1762">
        <f t="shared" si="130"/>
        <v>0</v>
      </c>
      <c r="BF1762">
        <f t="shared" si="130"/>
        <v>0</v>
      </c>
      <c r="BG1762">
        <f t="shared" si="130"/>
        <v>0</v>
      </c>
      <c r="BH1762">
        <f t="shared" si="130"/>
        <v>0</v>
      </c>
      <c r="BI1762">
        <f t="shared" si="130"/>
        <v>0</v>
      </c>
      <c r="BJ1762">
        <f t="shared" si="129"/>
        <v>1</v>
      </c>
      <c r="BK1762">
        <f t="shared" si="131"/>
        <v>0</v>
      </c>
      <c r="BL1762">
        <f t="shared" si="131"/>
        <v>0</v>
      </c>
      <c r="BM1762">
        <f t="shared" si="131"/>
        <v>1</v>
      </c>
      <c r="BN1762">
        <f t="shared" si="131"/>
        <v>0</v>
      </c>
      <c r="BO1762">
        <f t="shared" si="131"/>
        <v>0</v>
      </c>
      <c r="BP1762">
        <f t="shared" si="131"/>
        <v>0</v>
      </c>
    </row>
    <row r="1763" spans="3:68" x14ac:dyDescent="0.2">
      <c r="C1763" s="150" t="str">
        <f>IFERROR(VLOOKUP(TABLA!F1763,BLIOTECAS!$C$1:$E$26,3,FALSE),"")</f>
        <v>Ciencias de la Salud</v>
      </c>
      <c r="D1763" s="209">
        <v>43970.538194444445</v>
      </c>
      <c r="E1763" s="209" t="s">
        <v>418</v>
      </c>
      <c r="F1763" t="s">
        <v>108</v>
      </c>
      <c r="G1763" t="s">
        <v>305</v>
      </c>
      <c r="H1763" t="s">
        <v>300</v>
      </c>
      <c r="I1763" t="s">
        <v>306</v>
      </c>
      <c r="J1763" t="s">
        <v>108</v>
      </c>
      <c r="S1763" t="s">
        <v>270</v>
      </c>
      <c r="T1763" t="s">
        <v>270</v>
      </c>
      <c r="U1763">
        <v>4</v>
      </c>
      <c r="V1763">
        <v>2</v>
      </c>
      <c r="W1763">
        <v>3</v>
      </c>
      <c r="X1763">
        <v>4</v>
      </c>
      <c r="Y1763">
        <v>5</v>
      </c>
      <c r="Z1763">
        <v>3</v>
      </c>
      <c r="AA1763">
        <v>5</v>
      </c>
      <c r="AB1763">
        <v>2</v>
      </c>
      <c r="AC1763">
        <v>5</v>
      </c>
      <c r="AD1763">
        <v>5</v>
      </c>
      <c r="AF1763">
        <v>5</v>
      </c>
      <c r="AG1763">
        <v>5</v>
      </c>
      <c r="AH1763">
        <v>5</v>
      </c>
      <c r="AI1763">
        <v>3</v>
      </c>
      <c r="AJ1763">
        <v>5</v>
      </c>
      <c r="AK1763" t="s">
        <v>26</v>
      </c>
      <c r="AL1763">
        <v>5</v>
      </c>
      <c r="AM1763">
        <v>4</v>
      </c>
      <c r="AN1763" t="s">
        <v>334</v>
      </c>
      <c r="AV1763" s="109" t="s">
        <v>26</v>
      </c>
      <c r="AW1763" t="s">
        <v>26</v>
      </c>
      <c r="AY1763">
        <v>5</v>
      </c>
      <c r="AZ1763" s="109">
        <v>5</v>
      </c>
      <c r="BA1763" s="191" t="s">
        <v>303</v>
      </c>
      <c r="BB1763" t="s">
        <v>308</v>
      </c>
      <c r="BC1763" t="s">
        <v>1224</v>
      </c>
      <c r="BD1763">
        <f t="shared" si="127"/>
        <v>1</v>
      </c>
      <c r="BE1763">
        <f t="shared" si="130"/>
        <v>0</v>
      </c>
      <c r="BF1763">
        <f t="shared" si="130"/>
        <v>0</v>
      </c>
      <c r="BG1763">
        <f t="shared" si="130"/>
        <v>0</v>
      </c>
      <c r="BH1763">
        <f t="shared" si="130"/>
        <v>0</v>
      </c>
      <c r="BI1763">
        <f t="shared" si="130"/>
        <v>0</v>
      </c>
      <c r="BJ1763">
        <f t="shared" si="129"/>
        <v>0</v>
      </c>
      <c r="BK1763">
        <f t="shared" si="131"/>
        <v>1</v>
      </c>
      <c r="BL1763">
        <f t="shared" si="131"/>
        <v>0</v>
      </c>
      <c r="BM1763">
        <f t="shared" si="131"/>
        <v>0</v>
      </c>
      <c r="BN1763">
        <f t="shared" si="131"/>
        <v>0</v>
      </c>
      <c r="BO1763">
        <f t="shared" si="131"/>
        <v>0</v>
      </c>
      <c r="BP1763">
        <f t="shared" si="131"/>
        <v>0</v>
      </c>
    </row>
    <row r="1764" spans="3:68" x14ac:dyDescent="0.2">
      <c r="C1764" s="150" t="str">
        <f>IFERROR(VLOOKUP(TABLA!F1764,BLIOTECAS!$C$1:$E$26,3,FALSE),"")</f>
        <v>Humanidades</v>
      </c>
      <c r="D1764" s="209">
        <v>43970.538194444445</v>
      </c>
      <c r="E1764" s="209" t="s">
        <v>396</v>
      </c>
      <c r="F1764" t="s">
        <v>89</v>
      </c>
      <c r="G1764" t="s">
        <v>300</v>
      </c>
      <c r="H1764" t="s">
        <v>397</v>
      </c>
      <c r="I1764" t="s">
        <v>318</v>
      </c>
      <c r="J1764" t="s">
        <v>89</v>
      </c>
      <c r="K1764" t="s">
        <v>309</v>
      </c>
      <c r="S1764" t="s">
        <v>26</v>
      </c>
      <c r="T1764" t="s">
        <v>270</v>
      </c>
      <c r="U1764">
        <v>1</v>
      </c>
      <c r="V1764">
        <v>1</v>
      </c>
      <c r="W1764">
        <v>1</v>
      </c>
      <c r="X1764">
        <v>3</v>
      </c>
      <c r="Y1764">
        <v>4</v>
      </c>
      <c r="Z1764">
        <v>5</v>
      </c>
      <c r="AA1764">
        <v>4</v>
      </c>
      <c r="AB1764">
        <v>1</v>
      </c>
      <c r="AC1764">
        <v>4</v>
      </c>
      <c r="AD1764">
        <v>5</v>
      </c>
      <c r="AF1764">
        <v>2</v>
      </c>
      <c r="AG1764">
        <v>3</v>
      </c>
      <c r="AH1764">
        <v>4</v>
      </c>
      <c r="AI1764">
        <v>1</v>
      </c>
      <c r="AJ1764">
        <v>1</v>
      </c>
      <c r="AK1764" t="s">
        <v>26</v>
      </c>
      <c r="AL1764">
        <v>3</v>
      </c>
      <c r="AM1764">
        <v>4</v>
      </c>
      <c r="AN1764" t="s">
        <v>408</v>
      </c>
      <c r="AV1764" s="109" t="s">
        <v>26</v>
      </c>
      <c r="AW1764" t="s">
        <v>26</v>
      </c>
      <c r="AY1764">
        <v>3</v>
      </c>
      <c r="AZ1764" s="109">
        <v>4</v>
      </c>
      <c r="BA1764" s="191" t="s">
        <v>319</v>
      </c>
      <c r="BB1764" t="s">
        <v>333</v>
      </c>
      <c r="BD1764">
        <f t="shared" si="127"/>
        <v>0</v>
      </c>
      <c r="BE1764">
        <f t="shared" si="130"/>
        <v>0</v>
      </c>
      <c r="BF1764">
        <f t="shared" si="130"/>
        <v>1</v>
      </c>
      <c r="BG1764">
        <f t="shared" si="130"/>
        <v>0</v>
      </c>
      <c r="BH1764">
        <f t="shared" si="130"/>
        <v>0</v>
      </c>
      <c r="BI1764">
        <f t="shared" si="130"/>
        <v>0</v>
      </c>
      <c r="BJ1764">
        <f t="shared" si="129"/>
        <v>1</v>
      </c>
      <c r="BK1764">
        <f t="shared" si="131"/>
        <v>0</v>
      </c>
      <c r="BL1764">
        <f t="shared" si="131"/>
        <v>1</v>
      </c>
      <c r="BM1764">
        <f t="shared" si="131"/>
        <v>1</v>
      </c>
      <c r="BN1764">
        <f t="shared" si="131"/>
        <v>0</v>
      </c>
      <c r="BO1764">
        <f t="shared" si="131"/>
        <v>0</v>
      </c>
      <c r="BP1764">
        <f t="shared" si="131"/>
        <v>0</v>
      </c>
    </row>
    <row r="1765" spans="3:68" x14ac:dyDescent="0.2">
      <c r="C1765" s="150" t="str">
        <f>IFERROR(VLOOKUP(TABLA!F1765,BLIOTECAS!$C$1:$E$26,3,FALSE),"")</f>
        <v>Ciencias de la Salud</v>
      </c>
      <c r="D1765" s="209">
        <v>43970.538194444445</v>
      </c>
      <c r="E1765" s="209" t="s">
        <v>396</v>
      </c>
      <c r="F1765" t="s">
        <v>101</v>
      </c>
      <c r="G1765" t="s">
        <v>320</v>
      </c>
      <c r="H1765" t="s">
        <v>320</v>
      </c>
      <c r="I1765" t="s">
        <v>306</v>
      </c>
      <c r="S1765" t="s">
        <v>26</v>
      </c>
      <c r="T1765" t="s">
        <v>270</v>
      </c>
      <c r="U1765">
        <v>1</v>
      </c>
      <c r="V1765">
        <v>1</v>
      </c>
      <c r="W1765">
        <v>1</v>
      </c>
      <c r="X1765">
        <v>1</v>
      </c>
      <c r="Y1765">
        <v>3</v>
      </c>
      <c r="Z1765">
        <v>5</v>
      </c>
      <c r="AA1765">
        <v>4</v>
      </c>
      <c r="AB1765">
        <v>4</v>
      </c>
      <c r="AC1765">
        <v>2</v>
      </c>
      <c r="AD1765">
        <v>2</v>
      </c>
      <c r="AF1765">
        <v>3</v>
      </c>
      <c r="AG1765">
        <v>2</v>
      </c>
      <c r="AH1765">
        <v>2</v>
      </c>
      <c r="AI1765">
        <v>1</v>
      </c>
      <c r="AJ1765">
        <v>3</v>
      </c>
      <c r="AK1765" t="s">
        <v>26</v>
      </c>
      <c r="AL1765">
        <v>3</v>
      </c>
      <c r="AM1765">
        <v>1</v>
      </c>
      <c r="AN1765" t="s">
        <v>691</v>
      </c>
      <c r="AV1765" s="109" t="s">
        <v>26</v>
      </c>
      <c r="AW1765" t="s">
        <v>26</v>
      </c>
      <c r="AY1765">
        <v>3</v>
      </c>
      <c r="AZ1765" s="109">
        <v>4</v>
      </c>
      <c r="BA1765" s="191" t="s">
        <v>319</v>
      </c>
      <c r="BB1765" t="s">
        <v>317</v>
      </c>
      <c r="BD1765">
        <f t="shared" si="127"/>
        <v>1</v>
      </c>
      <c r="BE1765">
        <f t="shared" si="130"/>
        <v>0</v>
      </c>
      <c r="BF1765">
        <f t="shared" si="130"/>
        <v>0</v>
      </c>
      <c r="BG1765">
        <f t="shared" si="130"/>
        <v>0</v>
      </c>
      <c r="BH1765">
        <f t="shared" si="130"/>
        <v>0</v>
      </c>
      <c r="BI1765">
        <f t="shared" si="130"/>
        <v>0</v>
      </c>
      <c r="BJ1765">
        <f t="shared" si="129"/>
        <v>0</v>
      </c>
      <c r="BK1765">
        <f t="shared" si="131"/>
        <v>0</v>
      </c>
      <c r="BL1765">
        <f t="shared" si="131"/>
        <v>1</v>
      </c>
      <c r="BM1765">
        <f t="shared" si="131"/>
        <v>0</v>
      </c>
      <c r="BN1765">
        <f t="shared" si="131"/>
        <v>1</v>
      </c>
      <c r="BO1765">
        <f t="shared" si="131"/>
        <v>0</v>
      </c>
      <c r="BP1765">
        <f t="shared" si="131"/>
        <v>0</v>
      </c>
    </row>
    <row r="1766" spans="3:68" x14ac:dyDescent="0.2">
      <c r="C1766" s="150" t="str">
        <f>IFERROR(VLOOKUP(TABLA!F1766,BLIOTECAS!$C$1:$E$26,3,FALSE),"")</f>
        <v>Ciencias de la Salud</v>
      </c>
      <c r="D1766" s="209">
        <v>43970.538194444445</v>
      </c>
      <c r="F1766" t="s">
        <v>106</v>
      </c>
      <c r="G1766" t="s">
        <v>305</v>
      </c>
      <c r="H1766" t="s">
        <v>300</v>
      </c>
      <c r="I1766" t="s">
        <v>315</v>
      </c>
      <c r="J1766" t="s">
        <v>106</v>
      </c>
      <c r="S1766" t="s">
        <v>26</v>
      </c>
      <c r="T1766" t="s">
        <v>26</v>
      </c>
      <c r="U1766">
        <v>4</v>
      </c>
      <c r="V1766">
        <v>1</v>
      </c>
      <c r="W1766">
        <v>3</v>
      </c>
      <c r="X1766">
        <v>3</v>
      </c>
      <c r="Y1766">
        <v>3</v>
      </c>
      <c r="Z1766">
        <v>2</v>
      </c>
      <c r="AA1766">
        <v>5</v>
      </c>
      <c r="AB1766">
        <v>2</v>
      </c>
      <c r="AC1766">
        <v>5</v>
      </c>
      <c r="AD1766">
        <v>3</v>
      </c>
      <c r="AF1766">
        <v>4</v>
      </c>
      <c r="AG1766">
        <v>4</v>
      </c>
      <c r="AH1766">
        <v>4</v>
      </c>
      <c r="AI1766">
        <v>4</v>
      </c>
      <c r="AJ1766">
        <v>4</v>
      </c>
      <c r="AK1766" t="s">
        <v>26</v>
      </c>
      <c r="AL1766">
        <v>4</v>
      </c>
      <c r="AM1766">
        <v>4</v>
      </c>
      <c r="AN1766" t="s">
        <v>468</v>
      </c>
      <c r="AV1766" s="109" t="s">
        <v>26</v>
      </c>
      <c r="AW1766" t="s">
        <v>26</v>
      </c>
      <c r="AY1766">
        <v>4</v>
      </c>
      <c r="AZ1766" s="109">
        <v>4</v>
      </c>
      <c r="BA1766" s="191" t="s">
        <v>303</v>
      </c>
      <c r="BB1766" t="s">
        <v>308</v>
      </c>
      <c r="BD1766">
        <f t="shared" si="127"/>
        <v>0</v>
      </c>
      <c r="BE1766">
        <f t="shared" si="130"/>
        <v>1</v>
      </c>
      <c r="BF1766">
        <f t="shared" si="130"/>
        <v>0</v>
      </c>
      <c r="BG1766">
        <f t="shared" si="130"/>
        <v>0</v>
      </c>
      <c r="BH1766">
        <f t="shared" si="130"/>
        <v>0</v>
      </c>
      <c r="BI1766">
        <f t="shared" si="130"/>
        <v>0</v>
      </c>
      <c r="BJ1766">
        <f t="shared" si="129"/>
        <v>1</v>
      </c>
      <c r="BK1766">
        <f t="shared" si="131"/>
        <v>1</v>
      </c>
      <c r="BL1766">
        <f t="shared" si="131"/>
        <v>1</v>
      </c>
      <c r="BM1766">
        <f t="shared" si="131"/>
        <v>1</v>
      </c>
      <c r="BN1766">
        <f t="shared" si="131"/>
        <v>1</v>
      </c>
      <c r="BO1766">
        <f t="shared" si="131"/>
        <v>0</v>
      </c>
      <c r="BP1766">
        <f t="shared" si="131"/>
        <v>0</v>
      </c>
    </row>
    <row r="1767" spans="3:68" x14ac:dyDescent="0.2">
      <c r="C1767" s="150" t="str">
        <f>IFERROR(VLOOKUP(TABLA!F1767,BLIOTECAS!$C$1:$E$26,3,FALSE),"")</f>
        <v>Ciencias Sociales</v>
      </c>
      <c r="D1767" s="209">
        <v>43970.538194444445</v>
      </c>
      <c r="E1767" s="209" t="s">
        <v>396</v>
      </c>
      <c r="F1767" t="s">
        <v>92</v>
      </c>
      <c r="G1767" t="s">
        <v>300</v>
      </c>
      <c r="H1767" t="s">
        <v>305</v>
      </c>
      <c r="I1767" t="s">
        <v>306</v>
      </c>
      <c r="J1767" t="s">
        <v>92</v>
      </c>
      <c r="K1767" t="s">
        <v>92</v>
      </c>
      <c r="L1767" t="s">
        <v>309</v>
      </c>
      <c r="S1767" t="s">
        <v>26</v>
      </c>
      <c r="T1767" t="s">
        <v>270</v>
      </c>
      <c r="U1767">
        <v>3</v>
      </c>
      <c r="V1767">
        <v>1</v>
      </c>
      <c r="W1767">
        <v>4</v>
      </c>
      <c r="X1767">
        <v>3</v>
      </c>
      <c r="Y1767">
        <v>5</v>
      </c>
      <c r="Z1767">
        <v>5</v>
      </c>
      <c r="AA1767">
        <v>5</v>
      </c>
      <c r="AB1767">
        <v>2</v>
      </c>
      <c r="AC1767">
        <v>2</v>
      </c>
      <c r="AD1767">
        <v>3</v>
      </c>
      <c r="AF1767">
        <v>5</v>
      </c>
      <c r="AG1767">
        <v>5</v>
      </c>
      <c r="AH1767">
        <v>5</v>
      </c>
      <c r="AI1767">
        <v>3</v>
      </c>
      <c r="AJ1767">
        <v>4</v>
      </c>
      <c r="AK1767" t="s">
        <v>26</v>
      </c>
      <c r="AL1767">
        <v>5</v>
      </c>
      <c r="AM1767">
        <v>3</v>
      </c>
      <c r="AN1767" t="s">
        <v>400</v>
      </c>
      <c r="AV1767" s="109" t="s">
        <v>26</v>
      </c>
      <c r="AW1767" t="s">
        <v>26</v>
      </c>
      <c r="AY1767">
        <v>3</v>
      </c>
      <c r="AZ1767" s="109">
        <v>4</v>
      </c>
      <c r="BA1767" s="191" t="s">
        <v>311</v>
      </c>
      <c r="BB1767" t="s">
        <v>308</v>
      </c>
      <c r="BD1767">
        <f t="shared" ref="BD1767:BD1830" si="132">IF(IFERROR(FIND(BD$1,$I1767,1),0)&lt;&gt;0,1,0)</f>
        <v>1</v>
      </c>
      <c r="BE1767">
        <f t="shared" si="130"/>
        <v>0</v>
      </c>
      <c r="BF1767">
        <f t="shared" si="130"/>
        <v>0</v>
      </c>
      <c r="BG1767">
        <f t="shared" si="130"/>
        <v>0</v>
      </c>
      <c r="BH1767">
        <f t="shared" si="130"/>
        <v>0</v>
      </c>
      <c r="BI1767">
        <f t="shared" si="130"/>
        <v>0</v>
      </c>
      <c r="BJ1767">
        <f t="shared" si="129"/>
        <v>0</v>
      </c>
      <c r="BK1767">
        <f t="shared" si="131"/>
        <v>0</v>
      </c>
      <c r="BL1767">
        <f t="shared" si="131"/>
        <v>1</v>
      </c>
      <c r="BM1767">
        <f t="shared" si="131"/>
        <v>1</v>
      </c>
      <c r="BN1767">
        <f t="shared" si="131"/>
        <v>0</v>
      </c>
      <c r="BO1767">
        <f t="shared" si="131"/>
        <v>0</v>
      </c>
      <c r="BP1767">
        <f t="shared" si="131"/>
        <v>0</v>
      </c>
    </row>
    <row r="1768" spans="3:68" x14ac:dyDescent="0.2">
      <c r="C1768" s="150" t="str">
        <f>IFERROR(VLOOKUP(TABLA!F1768,BLIOTECAS!$C$1:$E$26,3,FALSE),"")</f>
        <v>Ciencias Experimentales</v>
      </c>
      <c r="D1768" s="209">
        <v>43970.538194444445</v>
      </c>
      <c r="E1768" s="209" t="s">
        <v>396</v>
      </c>
      <c r="F1768" t="s">
        <v>90</v>
      </c>
      <c r="G1768" t="s">
        <v>305</v>
      </c>
      <c r="H1768" t="s">
        <v>300</v>
      </c>
      <c r="I1768" t="s">
        <v>306</v>
      </c>
      <c r="J1768" t="s">
        <v>90</v>
      </c>
      <c r="K1768" t="s">
        <v>95</v>
      </c>
      <c r="S1768" t="s">
        <v>270</v>
      </c>
      <c r="T1768" t="s">
        <v>270</v>
      </c>
      <c r="U1768">
        <v>4</v>
      </c>
      <c r="V1768">
        <v>1</v>
      </c>
      <c r="W1768">
        <v>1</v>
      </c>
      <c r="X1768">
        <v>3</v>
      </c>
      <c r="Y1768">
        <v>5</v>
      </c>
      <c r="Z1768">
        <v>5</v>
      </c>
      <c r="AA1768">
        <v>5</v>
      </c>
      <c r="AB1768">
        <v>1</v>
      </c>
      <c r="AC1768">
        <v>3</v>
      </c>
      <c r="AD1768">
        <v>5</v>
      </c>
      <c r="AF1768">
        <v>3</v>
      </c>
      <c r="AG1768">
        <v>3</v>
      </c>
      <c r="AH1768">
        <v>2</v>
      </c>
      <c r="AI1768">
        <v>3</v>
      </c>
      <c r="AJ1768">
        <v>3</v>
      </c>
      <c r="AK1768" t="s">
        <v>26</v>
      </c>
      <c r="AL1768">
        <v>3</v>
      </c>
      <c r="AM1768">
        <v>2</v>
      </c>
      <c r="AN1768" t="s">
        <v>408</v>
      </c>
      <c r="AV1768" s="109" t="s">
        <v>270</v>
      </c>
      <c r="AW1768" t="s">
        <v>26</v>
      </c>
      <c r="AY1768">
        <v>3</v>
      </c>
      <c r="AZ1768" s="109">
        <v>3</v>
      </c>
      <c r="BA1768" s="191" t="s">
        <v>311</v>
      </c>
      <c r="BB1768" t="s">
        <v>317</v>
      </c>
      <c r="BD1768">
        <f t="shared" si="132"/>
        <v>1</v>
      </c>
      <c r="BE1768">
        <f t="shared" si="130"/>
        <v>0</v>
      </c>
      <c r="BF1768">
        <f t="shared" si="130"/>
        <v>0</v>
      </c>
      <c r="BG1768">
        <f t="shared" si="130"/>
        <v>0</v>
      </c>
      <c r="BH1768">
        <f t="shared" si="130"/>
        <v>0</v>
      </c>
      <c r="BI1768">
        <f t="shared" si="130"/>
        <v>0</v>
      </c>
      <c r="BJ1768">
        <f t="shared" si="129"/>
        <v>1</v>
      </c>
      <c r="BK1768">
        <f t="shared" si="131"/>
        <v>0</v>
      </c>
      <c r="BL1768">
        <f t="shared" si="131"/>
        <v>1</v>
      </c>
      <c r="BM1768">
        <f t="shared" si="131"/>
        <v>1</v>
      </c>
      <c r="BN1768">
        <f t="shared" si="131"/>
        <v>0</v>
      </c>
      <c r="BO1768">
        <f t="shared" si="131"/>
        <v>0</v>
      </c>
      <c r="BP1768">
        <f t="shared" si="131"/>
        <v>0</v>
      </c>
    </row>
    <row r="1769" spans="3:68" x14ac:dyDescent="0.2">
      <c r="C1769" s="150" t="str">
        <f>IFERROR(VLOOKUP(TABLA!F1769,BLIOTECAS!$C$1:$E$26,3,FALSE),"")</f>
        <v>Ciencias de la Salud</v>
      </c>
      <c r="D1769" s="209">
        <v>43970.538194444445</v>
      </c>
      <c r="E1769" s="209" t="s">
        <v>396</v>
      </c>
      <c r="F1769" t="s">
        <v>106</v>
      </c>
      <c r="G1769" t="s">
        <v>305</v>
      </c>
      <c r="H1769" t="s">
        <v>305</v>
      </c>
      <c r="I1769" t="s">
        <v>306</v>
      </c>
      <c r="J1769" t="s">
        <v>106</v>
      </c>
      <c r="M1769" t="s">
        <v>1225</v>
      </c>
      <c r="S1769" t="s">
        <v>26</v>
      </c>
      <c r="T1769" t="s">
        <v>270</v>
      </c>
      <c r="U1769">
        <v>4</v>
      </c>
      <c r="V1769">
        <v>2</v>
      </c>
      <c r="W1769">
        <v>4</v>
      </c>
      <c r="X1769">
        <v>4</v>
      </c>
      <c r="Y1769">
        <v>4</v>
      </c>
      <c r="Z1769">
        <v>4</v>
      </c>
      <c r="AA1769">
        <v>3</v>
      </c>
      <c r="AB1769">
        <v>2</v>
      </c>
      <c r="AC1769">
        <v>3</v>
      </c>
      <c r="AD1769">
        <v>3</v>
      </c>
      <c r="AF1769">
        <v>2</v>
      </c>
      <c r="AG1769">
        <v>3</v>
      </c>
      <c r="AH1769">
        <v>2</v>
      </c>
      <c r="AI1769">
        <v>3</v>
      </c>
      <c r="AJ1769">
        <v>4</v>
      </c>
      <c r="AK1769" t="s">
        <v>26</v>
      </c>
      <c r="AL1769">
        <v>2</v>
      </c>
      <c r="AM1769">
        <v>3</v>
      </c>
      <c r="AN1769" t="s">
        <v>408</v>
      </c>
      <c r="AV1769" s="109" t="s">
        <v>270</v>
      </c>
      <c r="AW1769" t="s">
        <v>26</v>
      </c>
      <c r="AY1769">
        <v>3</v>
      </c>
      <c r="AZ1769" s="109">
        <v>3</v>
      </c>
      <c r="BA1769" s="191" t="s">
        <v>311</v>
      </c>
      <c r="BB1769" t="s">
        <v>308</v>
      </c>
      <c r="BD1769">
        <f t="shared" si="132"/>
        <v>1</v>
      </c>
      <c r="BE1769">
        <f t="shared" si="130"/>
        <v>0</v>
      </c>
      <c r="BF1769">
        <f t="shared" si="130"/>
        <v>0</v>
      </c>
      <c r="BG1769">
        <f t="shared" si="130"/>
        <v>0</v>
      </c>
      <c r="BH1769">
        <f t="shared" si="130"/>
        <v>0</v>
      </c>
      <c r="BI1769">
        <f t="shared" si="130"/>
        <v>0</v>
      </c>
      <c r="BJ1769">
        <f t="shared" si="129"/>
        <v>1</v>
      </c>
      <c r="BK1769">
        <f t="shared" si="131"/>
        <v>0</v>
      </c>
      <c r="BL1769">
        <f t="shared" si="131"/>
        <v>1</v>
      </c>
      <c r="BM1769">
        <f t="shared" si="131"/>
        <v>1</v>
      </c>
      <c r="BN1769">
        <f t="shared" si="131"/>
        <v>0</v>
      </c>
      <c r="BO1769">
        <f t="shared" si="131"/>
        <v>0</v>
      </c>
      <c r="BP1769">
        <f t="shared" si="131"/>
        <v>0</v>
      </c>
    </row>
    <row r="1770" spans="3:68" x14ac:dyDescent="0.2">
      <c r="C1770" s="150" t="str">
        <f>IFERROR(VLOOKUP(TABLA!F1770,BLIOTECAS!$C$1:$E$26,3,FALSE),"")</f>
        <v>Ciencias Sociales</v>
      </c>
      <c r="D1770" s="209">
        <v>43970.538194444445</v>
      </c>
      <c r="E1770" s="209" t="s">
        <v>396</v>
      </c>
      <c r="F1770" t="s">
        <v>97</v>
      </c>
      <c r="G1770" t="s">
        <v>305</v>
      </c>
      <c r="H1770" t="s">
        <v>300</v>
      </c>
      <c r="I1770" t="s">
        <v>306</v>
      </c>
      <c r="J1770" t="s">
        <v>97</v>
      </c>
      <c r="K1770" t="s">
        <v>309</v>
      </c>
      <c r="S1770" t="s">
        <v>26</v>
      </c>
      <c r="T1770" t="s">
        <v>26</v>
      </c>
      <c r="U1770">
        <v>2</v>
      </c>
      <c r="V1770">
        <v>5</v>
      </c>
      <c r="W1770">
        <v>2</v>
      </c>
      <c r="X1770">
        <v>1</v>
      </c>
      <c r="Y1770">
        <v>4</v>
      </c>
      <c r="Z1770">
        <v>4</v>
      </c>
      <c r="AA1770">
        <v>2</v>
      </c>
      <c r="AB1770">
        <v>1</v>
      </c>
      <c r="AC1770">
        <v>1</v>
      </c>
      <c r="AD1770">
        <v>3</v>
      </c>
      <c r="AF1770">
        <v>3</v>
      </c>
      <c r="AG1770">
        <v>4</v>
      </c>
      <c r="AH1770">
        <v>4</v>
      </c>
      <c r="AI1770">
        <v>2</v>
      </c>
      <c r="AJ1770">
        <v>4</v>
      </c>
      <c r="AK1770" t="s">
        <v>26</v>
      </c>
      <c r="AL1770">
        <v>4</v>
      </c>
      <c r="AN1770" t="s">
        <v>354</v>
      </c>
      <c r="AV1770" s="109" t="s">
        <v>26</v>
      </c>
      <c r="AW1770" t="s">
        <v>270</v>
      </c>
      <c r="AX1770" t="s">
        <v>328</v>
      </c>
      <c r="AY1770">
        <v>5</v>
      </c>
      <c r="AZ1770" s="109">
        <v>5</v>
      </c>
      <c r="BA1770" s="191" t="s">
        <v>319</v>
      </c>
      <c r="BB1770" t="s">
        <v>317</v>
      </c>
      <c r="BC1770" t="s">
        <v>1226</v>
      </c>
      <c r="BD1770">
        <f t="shared" si="132"/>
        <v>1</v>
      </c>
      <c r="BE1770">
        <f t="shared" si="130"/>
        <v>0</v>
      </c>
      <c r="BF1770">
        <f t="shared" si="130"/>
        <v>0</v>
      </c>
      <c r="BG1770">
        <f t="shared" si="130"/>
        <v>0</v>
      </c>
      <c r="BH1770">
        <f t="shared" si="130"/>
        <v>0</v>
      </c>
      <c r="BI1770">
        <f t="shared" si="130"/>
        <v>0</v>
      </c>
      <c r="BJ1770">
        <f t="shared" si="129"/>
        <v>1</v>
      </c>
      <c r="BK1770">
        <f t="shared" si="131"/>
        <v>0</v>
      </c>
      <c r="BL1770">
        <f t="shared" si="131"/>
        <v>0</v>
      </c>
      <c r="BM1770">
        <f t="shared" si="131"/>
        <v>1</v>
      </c>
      <c r="BN1770">
        <f t="shared" si="131"/>
        <v>0</v>
      </c>
      <c r="BO1770">
        <f t="shared" si="131"/>
        <v>0</v>
      </c>
      <c r="BP1770">
        <f t="shared" si="131"/>
        <v>0</v>
      </c>
    </row>
    <row r="1771" spans="3:68" x14ac:dyDescent="0.2">
      <c r="C1771" s="150" t="str">
        <f>IFERROR(VLOOKUP(TABLA!F1771,BLIOTECAS!$C$1:$E$26,3,FALSE),"")</f>
        <v>Ciencias Experimentales</v>
      </c>
      <c r="D1771" s="209">
        <v>43970.538194444445</v>
      </c>
      <c r="E1771" s="209" t="s">
        <v>396</v>
      </c>
      <c r="F1771" t="s">
        <v>96</v>
      </c>
      <c r="G1771" t="s">
        <v>305</v>
      </c>
      <c r="H1771" t="s">
        <v>305</v>
      </c>
      <c r="I1771" t="s">
        <v>315</v>
      </c>
      <c r="J1771" t="s">
        <v>96</v>
      </c>
      <c r="K1771" t="s">
        <v>94</v>
      </c>
      <c r="S1771" t="s">
        <v>270</v>
      </c>
      <c r="T1771" t="s">
        <v>270</v>
      </c>
      <c r="U1771">
        <v>5</v>
      </c>
      <c r="V1771">
        <v>1</v>
      </c>
      <c r="W1771">
        <v>1</v>
      </c>
      <c r="X1771">
        <v>4</v>
      </c>
      <c r="Y1771">
        <v>4</v>
      </c>
      <c r="Z1771">
        <v>5</v>
      </c>
      <c r="AA1771">
        <v>1</v>
      </c>
      <c r="AB1771">
        <v>1</v>
      </c>
      <c r="AC1771">
        <v>2</v>
      </c>
      <c r="AD1771">
        <v>5</v>
      </c>
      <c r="AF1771">
        <v>2</v>
      </c>
      <c r="AG1771">
        <v>5</v>
      </c>
      <c r="AH1771">
        <v>1</v>
      </c>
      <c r="AI1771">
        <v>3</v>
      </c>
      <c r="AJ1771">
        <v>2</v>
      </c>
      <c r="AK1771" t="s">
        <v>26</v>
      </c>
      <c r="AL1771">
        <v>2</v>
      </c>
      <c r="AM1771">
        <v>1</v>
      </c>
      <c r="AN1771" t="s">
        <v>408</v>
      </c>
      <c r="AV1771" s="109" t="s">
        <v>26</v>
      </c>
      <c r="AW1771" t="s">
        <v>26</v>
      </c>
      <c r="AY1771">
        <v>5</v>
      </c>
      <c r="AZ1771" s="109">
        <v>5</v>
      </c>
      <c r="BA1771" s="191" t="s">
        <v>319</v>
      </c>
      <c r="BB1771" t="s">
        <v>308</v>
      </c>
      <c r="BC1771" t="s">
        <v>1227</v>
      </c>
      <c r="BD1771">
        <f t="shared" si="132"/>
        <v>0</v>
      </c>
      <c r="BE1771">
        <f t="shared" si="130"/>
        <v>1</v>
      </c>
      <c r="BF1771">
        <f t="shared" si="130"/>
        <v>0</v>
      </c>
      <c r="BG1771">
        <f t="shared" si="130"/>
        <v>0</v>
      </c>
      <c r="BH1771">
        <f t="shared" si="130"/>
        <v>0</v>
      </c>
      <c r="BI1771">
        <f t="shared" si="130"/>
        <v>0</v>
      </c>
      <c r="BJ1771">
        <f t="shared" si="129"/>
        <v>1</v>
      </c>
      <c r="BK1771">
        <f t="shared" si="131"/>
        <v>0</v>
      </c>
      <c r="BL1771">
        <f t="shared" si="131"/>
        <v>1</v>
      </c>
      <c r="BM1771">
        <f t="shared" si="131"/>
        <v>1</v>
      </c>
      <c r="BN1771">
        <f t="shared" si="131"/>
        <v>0</v>
      </c>
      <c r="BO1771">
        <f t="shared" si="131"/>
        <v>0</v>
      </c>
      <c r="BP1771">
        <f t="shared" si="131"/>
        <v>0</v>
      </c>
    </row>
    <row r="1772" spans="3:68" x14ac:dyDescent="0.2">
      <c r="C1772" s="150" t="str">
        <f>IFERROR(VLOOKUP(TABLA!F1772,BLIOTECAS!$C$1:$E$26,3,FALSE),"")</f>
        <v>Humanidades</v>
      </c>
      <c r="D1772" s="209">
        <v>43970.538194444445</v>
      </c>
      <c r="E1772" s="209" t="s">
        <v>396</v>
      </c>
      <c r="F1772" t="s">
        <v>100</v>
      </c>
      <c r="G1772" t="s">
        <v>305</v>
      </c>
      <c r="H1772" t="s">
        <v>300</v>
      </c>
      <c r="I1772" t="s">
        <v>318</v>
      </c>
      <c r="J1772" t="s">
        <v>100</v>
      </c>
      <c r="S1772" t="s">
        <v>270</v>
      </c>
      <c r="T1772" t="s">
        <v>270</v>
      </c>
      <c r="U1772">
        <v>1</v>
      </c>
      <c r="V1772">
        <v>3</v>
      </c>
      <c r="W1772">
        <v>1</v>
      </c>
      <c r="X1772">
        <v>3</v>
      </c>
      <c r="Y1772">
        <v>4</v>
      </c>
      <c r="Z1772">
        <v>4</v>
      </c>
      <c r="AA1772">
        <v>4</v>
      </c>
      <c r="AB1772">
        <v>4</v>
      </c>
      <c r="AC1772">
        <v>1</v>
      </c>
      <c r="AD1772">
        <v>5</v>
      </c>
      <c r="AF1772">
        <v>5</v>
      </c>
      <c r="AG1772">
        <v>5</v>
      </c>
      <c r="AH1772">
        <v>5</v>
      </c>
      <c r="AI1772">
        <v>5</v>
      </c>
      <c r="AJ1772">
        <v>5</v>
      </c>
      <c r="AK1772" t="s">
        <v>26</v>
      </c>
      <c r="AL1772">
        <v>5</v>
      </c>
      <c r="AM1772">
        <v>1</v>
      </c>
      <c r="AN1772" t="s">
        <v>424</v>
      </c>
      <c r="AV1772" s="109" t="s">
        <v>270</v>
      </c>
      <c r="AW1772" t="s">
        <v>26</v>
      </c>
      <c r="BA1772" s="191" t="s">
        <v>303</v>
      </c>
      <c r="BD1772">
        <f t="shared" si="132"/>
        <v>0</v>
      </c>
      <c r="BE1772">
        <f t="shared" si="130"/>
        <v>0</v>
      </c>
      <c r="BF1772">
        <f t="shared" si="130"/>
        <v>1</v>
      </c>
      <c r="BG1772">
        <f t="shared" si="130"/>
        <v>0</v>
      </c>
      <c r="BH1772">
        <f t="shared" si="130"/>
        <v>0</v>
      </c>
      <c r="BI1772">
        <f t="shared" si="130"/>
        <v>0</v>
      </c>
      <c r="BJ1772">
        <f t="shared" si="129"/>
        <v>0</v>
      </c>
      <c r="BK1772">
        <f t="shared" si="131"/>
        <v>0</v>
      </c>
      <c r="BL1772">
        <f t="shared" si="131"/>
        <v>1</v>
      </c>
      <c r="BM1772">
        <f t="shared" si="131"/>
        <v>0</v>
      </c>
      <c r="BN1772">
        <f t="shared" si="131"/>
        <v>0</v>
      </c>
      <c r="BO1772">
        <f t="shared" si="131"/>
        <v>0</v>
      </c>
      <c r="BP1772">
        <f t="shared" si="131"/>
        <v>0</v>
      </c>
    </row>
    <row r="1773" spans="3:68" x14ac:dyDescent="0.2">
      <c r="C1773" s="150" t="str">
        <f>IFERROR(VLOOKUP(TABLA!F1773,BLIOTECAS!$C$1:$E$26,3,FALSE),"")</f>
        <v>Humanidades</v>
      </c>
      <c r="D1773" s="209">
        <v>43970.538194444445</v>
      </c>
      <c r="E1773" s="209" t="s">
        <v>396</v>
      </c>
      <c r="F1773" t="s">
        <v>100</v>
      </c>
      <c r="G1773" t="s">
        <v>305</v>
      </c>
      <c r="H1773" t="s">
        <v>397</v>
      </c>
      <c r="I1773" t="s">
        <v>641</v>
      </c>
      <c r="J1773" t="s">
        <v>100</v>
      </c>
      <c r="M1773" t="s">
        <v>1228</v>
      </c>
      <c r="S1773" t="s">
        <v>26</v>
      </c>
      <c r="T1773" t="s">
        <v>270</v>
      </c>
      <c r="U1773">
        <v>4</v>
      </c>
      <c r="V1773">
        <v>1</v>
      </c>
      <c r="W1773">
        <v>1</v>
      </c>
      <c r="X1773">
        <v>2</v>
      </c>
      <c r="Y1773">
        <v>4</v>
      </c>
      <c r="Z1773">
        <v>3</v>
      </c>
      <c r="AA1773">
        <v>3</v>
      </c>
      <c r="AB1773">
        <v>1</v>
      </c>
      <c r="AC1773">
        <v>4</v>
      </c>
      <c r="AD1773">
        <v>4</v>
      </c>
      <c r="AF1773">
        <v>2</v>
      </c>
      <c r="AG1773">
        <v>3</v>
      </c>
      <c r="AH1773">
        <v>2</v>
      </c>
      <c r="AI1773">
        <v>2</v>
      </c>
      <c r="AJ1773">
        <v>2</v>
      </c>
      <c r="AK1773" t="s">
        <v>26</v>
      </c>
      <c r="AL1773">
        <v>3</v>
      </c>
      <c r="AM1773">
        <v>1</v>
      </c>
      <c r="AN1773" t="s">
        <v>400</v>
      </c>
      <c r="AV1773" s="109" t="s">
        <v>26</v>
      </c>
      <c r="AW1773" t="s">
        <v>26</v>
      </c>
      <c r="AY1773">
        <v>4</v>
      </c>
      <c r="AZ1773" s="109">
        <v>3</v>
      </c>
      <c r="BA1773" s="191" t="s">
        <v>311</v>
      </c>
      <c r="BB1773" t="s">
        <v>317</v>
      </c>
      <c r="BD1773">
        <f t="shared" si="132"/>
        <v>0</v>
      </c>
      <c r="BE1773">
        <f t="shared" si="130"/>
        <v>0</v>
      </c>
      <c r="BF1773">
        <f t="shared" si="130"/>
        <v>1</v>
      </c>
      <c r="BG1773">
        <f t="shared" si="130"/>
        <v>0</v>
      </c>
      <c r="BH1773">
        <f t="shared" si="130"/>
        <v>1</v>
      </c>
      <c r="BI1773">
        <f t="shared" si="130"/>
        <v>0</v>
      </c>
      <c r="BJ1773">
        <f t="shared" si="129"/>
        <v>0</v>
      </c>
      <c r="BK1773">
        <f t="shared" si="131"/>
        <v>0</v>
      </c>
      <c r="BL1773">
        <f t="shared" si="131"/>
        <v>1</v>
      </c>
      <c r="BM1773">
        <f t="shared" si="131"/>
        <v>1</v>
      </c>
      <c r="BN1773">
        <f t="shared" si="131"/>
        <v>0</v>
      </c>
      <c r="BO1773">
        <f t="shared" si="131"/>
        <v>0</v>
      </c>
      <c r="BP1773">
        <f t="shared" si="131"/>
        <v>0</v>
      </c>
    </row>
    <row r="1774" spans="3:68" x14ac:dyDescent="0.2">
      <c r="C1774" s="150" t="str">
        <f>IFERROR(VLOOKUP(TABLA!F1774,BLIOTECAS!$C$1:$E$26,3,FALSE),"")</f>
        <v>Ciencias Sociales</v>
      </c>
      <c r="D1774" s="209">
        <v>43970.538194444445</v>
      </c>
      <c r="E1774" s="209" t="s">
        <v>396</v>
      </c>
      <c r="F1774" t="s">
        <v>99</v>
      </c>
      <c r="G1774" t="s">
        <v>305</v>
      </c>
      <c r="H1774" t="s">
        <v>300</v>
      </c>
      <c r="I1774" t="s">
        <v>336</v>
      </c>
      <c r="J1774" t="s">
        <v>309</v>
      </c>
      <c r="K1774" t="s">
        <v>322</v>
      </c>
      <c r="S1774" t="s">
        <v>26</v>
      </c>
      <c r="T1774" t="s">
        <v>26</v>
      </c>
      <c r="U1774">
        <v>4</v>
      </c>
      <c r="V1774">
        <v>1</v>
      </c>
      <c r="W1774">
        <v>3</v>
      </c>
      <c r="X1774">
        <v>4</v>
      </c>
      <c r="Y1774">
        <v>2</v>
      </c>
      <c r="Z1774">
        <v>3</v>
      </c>
      <c r="AA1774">
        <v>4</v>
      </c>
      <c r="AB1774">
        <v>1</v>
      </c>
      <c r="AC1774">
        <v>2</v>
      </c>
      <c r="AD1774">
        <v>3</v>
      </c>
      <c r="AF1774">
        <v>3</v>
      </c>
      <c r="AG1774">
        <v>5</v>
      </c>
      <c r="AH1774">
        <v>2</v>
      </c>
      <c r="AI1774">
        <v>1</v>
      </c>
      <c r="AJ1774">
        <v>1</v>
      </c>
      <c r="AK1774" t="s">
        <v>270</v>
      </c>
      <c r="AL1774">
        <v>2</v>
      </c>
      <c r="AM1774">
        <v>2</v>
      </c>
      <c r="AN1774" t="s">
        <v>325</v>
      </c>
      <c r="AV1774" s="109" t="s">
        <v>26</v>
      </c>
      <c r="AW1774" t="s">
        <v>26</v>
      </c>
      <c r="AY1774">
        <v>5</v>
      </c>
      <c r="AZ1774" s="109">
        <v>5</v>
      </c>
      <c r="BA1774" s="191" t="s">
        <v>319</v>
      </c>
      <c r="BB1774" t="s">
        <v>317</v>
      </c>
      <c r="BC1774" t="s">
        <v>1229</v>
      </c>
      <c r="BD1774">
        <f t="shared" si="132"/>
        <v>0</v>
      </c>
      <c r="BE1774">
        <f t="shared" si="130"/>
        <v>1</v>
      </c>
      <c r="BF1774">
        <f t="shared" si="130"/>
        <v>1</v>
      </c>
      <c r="BG1774">
        <f t="shared" si="130"/>
        <v>0</v>
      </c>
      <c r="BH1774">
        <f t="shared" si="130"/>
        <v>0</v>
      </c>
      <c r="BI1774">
        <f t="shared" si="130"/>
        <v>0</v>
      </c>
      <c r="BJ1774">
        <f t="shared" si="129"/>
        <v>1</v>
      </c>
      <c r="BK1774">
        <f t="shared" si="131"/>
        <v>0</v>
      </c>
      <c r="BL1774">
        <f t="shared" si="131"/>
        <v>0</v>
      </c>
      <c r="BM1774">
        <f t="shared" si="131"/>
        <v>0</v>
      </c>
      <c r="BN1774">
        <f t="shared" si="131"/>
        <v>0</v>
      </c>
      <c r="BO1774">
        <f t="shared" si="131"/>
        <v>0</v>
      </c>
      <c r="BP1774">
        <f t="shared" si="131"/>
        <v>0</v>
      </c>
    </row>
    <row r="1775" spans="3:68" x14ac:dyDescent="0.2">
      <c r="C1775" s="150" t="str">
        <f>IFERROR(VLOOKUP(TABLA!F1775,BLIOTECAS!$C$1:$E$26,3,FALSE),"")</f>
        <v>Humanidades</v>
      </c>
      <c r="D1775" s="209">
        <v>43970.538194444445</v>
      </c>
      <c r="E1775" s="209" t="s">
        <v>401</v>
      </c>
      <c r="F1775" t="s">
        <v>102</v>
      </c>
      <c r="G1775" t="s">
        <v>300</v>
      </c>
      <c r="H1775" t="s">
        <v>300</v>
      </c>
      <c r="I1775" t="s">
        <v>306</v>
      </c>
      <c r="J1775" t="s">
        <v>309</v>
      </c>
      <c r="K1775" t="s">
        <v>310</v>
      </c>
      <c r="S1775" t="s">
        <v>270</v>
      </c>
      <c r="T1775" t="s">
        <v>26</v>
      </c>
      <c r="U1775">
        <v>4</v>
      </c>
      <c r="V1775">
        <v>5</v>
      </c>
      <c r="W1775">
        <v>5</v>
      </c>
      <c r="X1775">
        <v>1</v>
      </c>
      <c r="Y1775">
        <v>4</v>
      </c>
      <c r="Z1775">
        <v>5</v>
      </c>
      <c r="AA1775">
        <v>4</v>
      </c>
      <c r="AB1775">
        <v>2</v>
      </c>
      <c r="AC1775">
        <v>5</v>
      </c>
      <c r="AD1775">
        <v>5</v>
      </c>
      <c r="AF1775">
        <v>5</v>
      </c>
      <c r="AG1775">
        <v>5</v>
      </c>
      <c r="AH1775">
        <v>4</v>
      </c>
      <c r="AI1775">
        <v>4</v>
      </c>
      <c r="AJ1775">
        <v>4</v>
      </c>
      <c r="AK1775" t="s">
        <v>270</v>
      </c>
      <c r="AL1775">
        <v>4</v>
      </c>
      <c r="AM1775">
        <v>4</v>
      </c>
      <c r="AN1775" t="s">
        <v>434</v>
      </c>
      <c r="AV1775" s="109" t="s">
        <v>270</v>
      </c>
      <c r="AW1775" t="s">
        <v>270</v>
      </c>
      <c r="AX1775" t="s">
        <v>25</v>
      </c>
      <c r="AY1775">
        <v>5</v>
      </c>
      <c r="AZ1775" s="109">
        <v>5</v>
      </c>
      <c r="BA1775" s="191" t="s">
        <v>303</v>
      </c>
      <c r="BB1775" t="s">
        <v>304</v>
      </c>
      <c r="BD1775">
        <f t="shared" si="132"/>
        <v>1</v>
      </c>
      <c r="BE1775">
        <f t="shared" si="130"/>
        <v>0</v>
      </c>
      <c r="BF1775">
        <f t="shared" si="130"/>
        <v>0</v>
      </c>
      <c r="BG1775">
        <f t="shared" si="130"/>
        <v>0</v>
      </c>
      <c r="BH1775">
        <f t="shared" si="130"/>
        <v>0</v>
      </c>
      <c r="BI1775">
        <f t="shared" si="130"/>
        <v>0</v>
      </c>
      <c r="BJ1775">
        <f t="shared" si="129"/>
        <v>0</v>
      </c>
      <c r="BK1775">
        <f t="shared" si="131"/>
        <v>0</v>
      </c>
      <c r="BL1775">
        <f t="shared" si="131"/>
        <v>0</v>
      </c>
      <c r="BM1775">
        <f t="shared" si="131"/>
        <v>1</v>
      </c>
      <c r="BN1775">
        <f t="shared" si="131"/>
        <v>1</v>
      </c>
      <c r="BO1775">
        <f t="shared" si="131"/>
        <v>0</v>
      </c>
      <c r="BP1775">
        <f t="shared" si="131"/>
        <v>0</v>
      </c>
    </row>
    <row r="1776" spans="3:68" x14ac:dyDescent="0.2">
      <c r="C1776" s="150" t="str">
        <f>IFERROR(VLOOKUP(TABLA!F1776,BLIOTECAS!$C$1:$E$26,3,FALSE),"")</f>
        <v>Ciencias Sociales</v>
      </c>
      <c r="D1776" s="209">
        <v>43970.538194444445</v>
      </c>
      <c r="E1776" s="209" t="s">
        <v>396</v>
      </c>
      <c r="F1776" t="s">
        <v>92</v>
      </c>
      <c r="G1776" t="s">
        <v>300</v>
      </c>
      <c r="H1776" t="s">
        <v>397</v>
      </c>
      <c r="I1776" t="s">
        <v>315</v>
      </c>
      <c r="J1776" t="s">
        <v>92</v>
      </c>
      <c r="K1776" t="s">
        <v>309</v>
      </c>
      <c r="M1776" t="s">
        <v>1230</v>
      </c>
      <c r="S1776" t="s">
        <v>26</v>
      </c>
      <c r="T1776" t="s">
        <v>270</v>
      </c>
      <c r="U1776">
        <v>2</v>
      </c>
      <c r="V1776">
        <v>2</v>
      </c>
      <c r="W1776">
        <v>2</v>
      </c>
      <c r="X1776">
        <v>4</v>
      </c>
      <c r="Y1776">
        <v>3</v>
      </c>
      <c r="Z1776">
        <v>5</v>
      </c>
      <c r="AA1776">
        <v>3</v>
      </c>
      <c r="AB1776">
        <v>4</v>
      </c>
      <c r="AC1776">
        <v>4</v>
      </c>
      <c r="AD1776">
        <v>3</v>
      </c>
      <c r="AF1776">
        <v>4</v>
      </c>
      <c r="AG1776">
        <v>3</v>
      </c>
      <c r="AH1776">
        <v>3</v>
      </c>
      <c r="AI1776">
        <v>3</v>
      </c>
      <c r="AJ1776">
        <v>4</v>
      </c>
      <c r="AK1776" t="s">
        <v>26</v>
      </c>
      <c r="AL1776">
        <v>3</v>
      </c>
      <c r="AM1776">
        <v>4</v>
      </c>
      <c r="AN1776" t="s">
        <v>345</v>
      </c>
      <c r="AV1776" s="109" t="s">
        <v>26</v>
      </c>
      <c r="AW1776" t="s">
        <v>26</v>
      </c>
      <c r="AY1776">
        <v>5</v>
      </c>
      <c r="AZ1776" s="109">
        <v>5</v>
      </c>
      <c r="BA1776" s="191" t="s">
        <v>319</v>
      </c>
      <c r="BB1776" t="s">
        <v>308</v>
      </c>
      <c r="BD1776">
        <f t="shared" si="132"/>
        <v>0</v>
      </c>
      <c r="BE1776">
        <f t="shared" si="130"/>
        <v>1</v>
      </c>
      <c r="BF1776">
        <f t="shared" si="130"/>
        <v>0</v>
      </c>
      <c r="BG1776">
        <f t="shared" si="130"/>
        <v>0</v>
      </c>
      <c r="BH1776">
        <f t="shared" si="130"/>
        <v>0</v>
      </c>
      <c r="BI1776">
        <f t="shared" si="130"/>
        <v>0</v>
      </c>
      <c r="BJ1776">
        <f t="shared" si="129"/>
        <v>0</v>
      </c>
      <c r="BK1776">
        <f t="shared" si="131"/>
        <v>0</v>
      </c>
      <c r="BL1776">
        <f t="shared" si="131"/>
        <v>0</v>
      </c>
      <c r="BM1776">
        <f t="shared" si="131"/>
        <v>1</v>
      </c>
      <c r="BN1776">
        <f t="shared" si="131"/>
        <v>0</v>
      </c>
      <c r="BO1776">
        <f t="shared" si="131"/>
        <v>0</v>
      </c>
      <c r="BP1776">
        <f t="shared" si="131"/>
        <v>0</v>
      </c>
    </row>
    <row r="1777" spans="3:68" x14ac:dyDescent="0.2">
      <c r="C1777" s="150" t="str">
        <f>IFERROR(VLOOKUP(TABLA!F1777,BLIOTECAS!$C$1:$E$26,3,FALSE),"")</f>
        <v>Ciencias Experimentales</v>
      </c>
      <c r="D1777" s="209">
        <v>43970.538194444445</v>
      </c>
      <c r="E1777" s="209" t="s">
        <v>396</v>
      </c>
      <c r="F1777" t="s">
        <v>98</v>
      </c>
      <c r="G1777" t="s">
        <v>305</v>
      </c>
      <c r="H1777" t="s">
        <v>397</v>
      </c>
      <c r="I1777" t="s">
        <v>306</v>
      </c>
      <c r="J1777" t="s">
        <v>98</v>
      </c>
      <c r="K1777" t="s">
        <v>96</v>
      </c>
      <c r="L1777" t="s">
        <v>309</v>
      </c>
      <c r="M1777" t="s">
        <v>1231</v>
      </c>
      <c r="S1777" t="s">
        <v>26</v>
      </c>
      <c r="T1777" t="s">
        <v>270</v>
      </c>
      <c r="U1777">
        <v>3</v>
      </c>
      <c r="V1777">
        <v>1</v>
      </c>
      <c r="W1777">
        <v>3</v>
      </c>
      <c r="X1777">
        <v>1</v>
      </c>
      <c r="Y1777">
        <v>5</v>
      </c>
      <c r="Z1777">
        <v>5</v>
      </c>
      <c r="AA1777">
        <v>5</v>
      </c>
      <c r="AB1777">
        <v>1</v>
      </c>
      <c r="AC1777">
        <v>2</v>
      </c>
      <c r="AD1777">
        <v>4</v>
      </c>
      <c r="AF1777">
        <v>4</v>
      </c>
      <c r="AG1777">
        <v>4</v>
      </c>
      <c r="AH1777">
        <v>3</v>
      </c>
      <c r="AJ1777">
        <v>4</v>
      </c>
      <c r="AK1777" t="s">
        <v>26</v>
      </c>
      <c r="AL1777">
        <v>3</v>
      </c>
      <c r="AM1777">
        <v>3</v>
      </c>
      <c r="AN1777" t="s">
        <v>400</v>
      </c>
      <c r="AV1777" s="109" t="s">
        <v>26</v>
      </c>
      <c r="AW1777" t="s">
        <v>26</v>
      </c>
      <c r="AY1777">
        <v>5</v>
      </c>
      <c r="AZ1777" s="109">
        <v>5</v>
      </c>
      <c r="BA1777" s="191" t="s">
        <v>311</v>
      </c>
      <c r="BB1777" t="s">
        <v>308</v>
      </c>
      <c r="BD1777">
        <f t="shared" si="132"/>
        <v>1</v>
      </c>
      <c r="BE1777">
        <f t="shared" si="130"/>
        <v>0</v>
      </c>
      <c r="BF1777">
        <f t="shared" si="130"/>
        <v>0</v>
      </c>
      <c r="BG1777">
        <f t="shared" si="130"/>
        <v>0</v>
      </c>
      <c r="BH1777">
        <f t="shared" si="130"/>
        <v>0</v>
      </c>
      <c r="BI1777">
        <f t="shared" si="130"/>
        <v>0</v>
      </c>
      <c r="BJ1777">
        <f t="shared" si="129"/>
        <v>0</v>
      </c>
      <c r="BK1777">
        <f t="shared" si="131"/>
        <v>0</v>
      </c>
      <c r="BL1777">
        <f t="shared" si="131"/>
        <v>1</v>
      </c>
      <c r="BM1777">
        <f t="shared" si="131"/>
        <v>1</v>
      </c>
      <c r="BN1777">
        <f t="shared" si="131"/>
        <v>0</v>
      </c>
      <c r="BO1777">
        <f t="shared" si="131"/>
        <v>0</v>
      </c>
      <c r="BP1777">
        <f t="shared" si="131"/>
        <v>0</v>
      </c>
    </row>
    <row r="1778" spans="3:68" x14ac:dyDescent="0.2">
      <c r="C1778" s="150" t="str">
        <f>IFERROR(VLOOKUP(TABLA!F1778,BLIOTECAS!$C$1:$E$26,3,FALSE),"")</f>
        <v>Ciencias Sociales</v>
      </c>
      <c r="D1778" s="209">
        <v>43970.538194444445</v>
      </c>
      <c r="E1778" s="209" t="s">
        <v>396</v>
      </c>
      <c r="F1778" t="s">
        <v>93</v>
      </c>
      <c r="G1778" t="s">
        <v>305</v>
      </c>
      <c r="H1778" t="s">
        <v>300</v>
      </c>
      <c r="I1778" t="s">
        <v>306</v>
      </c>
      <c r="J1778" t="s">
        <v>93</v>
      </c>
      <c r="K1778" t="s">
        <v>309</v>
      </c>
      <c r="L1778" t="s">
        <v>104</v>
      </c>
      <c r="S1778" t="s">
        <v>26</v>
      </c>
      <c r="T1778" t="s">
        <v>270</v>
      </c>
      <c r="U1778">
        <v>3</v>
      </c>
      <c r="V1778">
        <v>2</v>
      </c>
      <c r="W1778">
        <v>3</v>
      </c>
      <c r="X1778">
        <v>4</v>
      </c>
      <c r="Y1778">
        <v>5</v>
      </c>
      <c r="Z1778">
        <v>4</v>
      </c>
      <c r="AA1778">
        <v>5</v>
      </c>
      <c r="AB1778">
        <v>2</v>
      </c>
      <c r="AC1778">
        <v>5</v>
      </c>
      <c r="AD1778">
        <v>4</v>
      </c>
      <c r="AF1778">
        <v>5</v>
      </c>
      <c r="AG1778">
        <v>5</v>
      </c>
      <c r="AH1778">
        <v>5</v>
      </c>
      <c r="AI1778">
        <v>4</v>
      </c>
      <c r="AJ1778">
        <v>4</v>
      </c>
      <c r="AK1778" t="s">
        <v>26</v>
      </c>
      <c r="AL1778">
        <v>5</v>
      </c>
      <c r="AM1778">
        <v>5</v>
      </c>
      <c r="AN1778" t="s">
        <v>354</v>
      </c>
      <c r="AV1778" s="109" t="s">
        <v>270</v>
      </c>
      <c r="AW1778" t="s">
        <v>26</v>
      </c>
      <c r="AY1778">
        <v>5</v>
      </c>
      <c r="AZ1778" s="109">
        <v>5</v>
      </c>
      <c r="BA1778" s="191" t="s">
        <v>303</v>
      </c>
      <c r="BB1778" t="s">
        <v>308</v>
      </c>
      <c r="BD1778">
        <f t="shared" si="132"/>
        <v>1</v>
      </c>
      <c r="BE1778">
        <f t="shared" si="130"/>
        <v>0</v>
      </c>
      <c r="BF1778">
        <f t="shared" si="130"/>
        <v>0</v>
      </c>
      <c r="BG1778">
        <f t="shared" si="130"/>
        <v>0</v>
      </c>
      <c r="BH1778">
        <f t="shared" si="130"/>
        <v>0</v>
      </c>
      <c r="BI1778">
        <f t="shared" si="130"/>
        <v>0</v>
      </c>
      <c r="BJ1778">
        <f t="shared" si="129"/>
        <v>1</v>
      </c>
      <c r="BK1778">
        <f t="shared" si="131"/>
        <v>0</v>
      </c>
      <c r="BL1778">
        <f t="shared" si="131"/>
        <v>0</v>
      </c>
      <c r="BM1778">
        <f t="shared" si="131"/>
        <v>1</v>
      </c>
      <c r="BN1778">
        <f t="shared" si="131"/>
        <v>0</v>
      </c>
      <c r="BO1778">
        <f t="shared" si="131"/>
        <v>0</v>
      </c>
      <c r="BP1778">
        <f t="shared" si="131"/>
        <v>0</v>
      </c>
    </row>
    <row r="1779" spans="3:68" x14ac:dyDescent="0.2">
      <c r="C1779" s="150" t="str">
        <f>IFERROR(VLOOKUP(TABLA!F1779,BLIOTECAS!$C$1:$E$26,3,FALSE),"")</f>
        <v>Ciencias Experimentales</v>
      </c>
      <c r="D1779" s="209">
        <v>43970.538194444445</v>
      </c>
      <c r="E1779" s="209" t="s">
        <v>396</v>
      </c>
      <c r="F1779" t="s">
        <v>98</v>
      </c>
      <c r="G1779" t="s">
        <v>305</v>
      </c>
      <c r="H1779" t="s">
        <v>320</v>
      </c>
      <c r="I1779" t="s">
        <v>329</v>
      </c>
      <c r="J1779" t="s">
        <v>98</v>
      </c>
      <c r="S1779" t="s">
        <v>26</v>
      </c>
      <c r="T1779" t="s">
        <v>26</v>
      </c>
      <c r="U1779">
        <v>1</v>
      </c>
      <c r="V1779">
        <v>1</v>
      </c>
      <c r="W1779">
        <v>1</v>
      </c>
      <c r="X1779">
        <v>4</v>
      </c>
      <c r="Y1779">
        <v>3</v>
      </c>
      <c r="Z1779">
        <v>2</v>
      </c>
      <c r="AA1779">
        <v>4</v>
      </c>
      <c r="AB1779">
        <v>1</v>
      </c>
      <c r="AC1779">
        <v>4</v>
      </c>
      <c r="AD1779">
        <v>4</v>
      </c>
      <c r="AF1779">
        <v>4</v>
      </c>
      <c r="AG1779">
        <v>4</v>
      </c>
      <c r="AH1779">
        <v>4</v>
      </c>
      <c r="AI1779">
        <v>4</v>
      </c>
      <c r="AJ1779">
        <v>4</v>
      </c>
      <c r="AK1779" t="s">
        <v>26</v>
      </c>
      <c r="AL1779">
        <v>4</v>
      </c>
      <c r="AM1779">
        <v>4</v>
      </c>
      <c r="AN1779" t="s">
        <v>354</v>
      </c>
      <c r="AV1779" s="109" t="s">
        <v>26</v>
      </c>
      <c r="AW1779" t="s">
        <v>26</v>
      </c>
      <c r="AY1779">
        <v>5</v>
      </c>
      <c r="AZ1779" s="109">
        <v>5</v>
      </c>
      <c r="BA1779" s="191" t="s">
        <v>311</v>
      </c>
      <c r="BB1779" t="s">
        <v>308</v>
      </c>
      <c r="BD1779">
        <f t="shared" si="132"/>
        <v>0</v>
      </c>
      <c r="BE1779">
        <f t="shared" si="130"/>
        <v>0</v>
      </c>
      <c r="BF1779">
        <f t="shared" si="130"/>
        <v>0</v>
      </c>
      <c r="BG1779">
        <f t="shared" si="130"/>
        <v>0</v>
      </c>
      <c r="BH1779">
        <f t="shared" si="130"/>
        <v>1</v>
      </c>
      <c r="BI1779">
        <f t="shared" si="130"/>
        <v>0</v>
      </c>
      <c r="BJ1779">
        <f t="shared" si="129"/>
        <v>1</v>
      </c>
      <c r="BK1779">
        <f t="shared" si="131"/>
        <v>0</v>
      </c>
      <c r="BL1779">
        <f t="shared" si="131"/>
        <v>0</v>
      </c>
      <c r="BM1779">
        <f t="shared" si="131"/>
        <v>1</v>
      </c>
      <c r="BN1779">
        <f t="shared" si="131"/>
        <v>0</v>
      </c>
      <c r="BO1779">
        <f t="shared" si="131"/>
        <v>0</v>
      </c>
      <c r="BP1779">
        <f t="shared" si="131"/>
        <v>0</v>
      </c>
    </row>
    <row r="1780" spans="3:68" x14ac:dyDescent="0.2">
      <c r="C1780" s="150" t="str">
        <f>IFERROR(VLOOKUP(TABLA!F1780,BLIOTECAS!$C$1:$E$26,3,FALSE),"")</f>
        <v>Ciencias Experimentales</v>
      </c>
      <c r="D1780" s="209">
        <v>43970.538194444445</v>
      </c>
      <c r="E1780" s="209" t="s">
        <v>396</v>
      </c>
      <c r="F1780" t="s">
        <v>98</v>
      </c>
      <c r="G1780" t="s">
        <v>301</v>
      </c>
      <c r="H1780" t="s">
        <v>320</v>
      </c>
      <c r="I1780" t="s">
        <v>306</v>
      </c>
      <c r="J1780" t="s">
        <v>98</v>
      </c>
      <c r="K1780" t="s">
        <v>96</v>
      </c>
      <c r="L1780" t="s">
        <v>94</v>
      </c>
      <c r="S1780" t="s">
        <v>270</v>
      </c>
      <c r="T1780" t="s">
        <v>270</v>
      </c>
      <c r="U1780">
        <v>5</v>
      </c>
      <c r="V1780">
        <v>1</v>
      </c>
      <c r="W1780">
        <v>2</v>
      </c>
      <c r="X1780">
        <v>2</v>
      </c>
      <c r="Y1780">
        <v>5</v>
      </c>
      <c r="Z1780">
        <v>3</v>
      </c>
      <c r="AA1780">
        <v>5</v>
      </c>
      <c r="AB1780">
        <v>2</v>
      </c>
      <c r="AC1780">
        <v>3</v>
      </c>
      <c r="AD1780">
        <v>4</v>
      </c>
      <c r="AF1780">
        <v>4</v>
      </c>
      <c r="AG1780">
        <v>3</v>
      </c>
      <c r="AH1780">
        <v>4</v>
      </c>
      <c r="AI1780">
        <v>4</v>
      </c>
      <c r="AJ1780">
        <v>3</v>
      </c>
      <c r="AK1780" t="s">
        <v>26</v>
      </c>
      <c r="AL1780">
        <v>3</v>
      </c>
      <c r="AM1780">
        <v>1</v>
      </c>
      <c r="AN1780" t="s">
        <v>428</v>
      </c>
      <c r="AV1780" s="109" t="s">
        <v>26</v>
      </c>
      <c r="AW1780" t="s">
        <v>26</v>
      </c>
      <c r="AY1780">
        <v>5</v>
      </c>
      <c r="AZ1780" s="109">
        <v>4</v>
      </c>
      <c r="BA1780" s="191" t="s">
        <v>303</v>
      </c>
      <c r="BD1780">
        <f t="shared" si="132"/>
        <v>1</v>
      </c>
      <c r="BE1780">
        <f t="shared" si="130"/>
        <v>0</v>
      </c>
      <c r="BF1780">
        <f t="shared" si="130"/>
        <v>0</v>
      </c>
      <c r="BG1780">
        <f t="shared" si="130"/>
        <v>0</v>
      </c>
      <c r="BH1780">
        <f t="shared" si="130"/>
        <v>0</v>
      </c>
      <c r="BI1780">
        <f t="shared" si="130"/>
        <v>0</v>
      </c>
      <c r="BJ1780">
        <f t="shared" si="129"/>
        <v>0</v>
      </c>
      <c r="BK1780">
        <f t="shared" si="131"/>
        <v>1</v>
      </c>
      <c r="BL1780">
        <f t="shared" si="131"/>
        <v>1</v>
      </c>
      <c r="BM1780">
        <f t="shared" si="131"/>
        <v>1</v>
      </c>
      <c r="BN1780">
        <f t="shared" si="131"/>
        <v>0</v>
      </c>
      <c r="BO1780">
        <f t="shared" si="131"/>
        <v>0</v>
      </c>
      <c r="BP1780">
        <f t="shared" si="131"/>
        <v>0</v>
      </c>
    </row>
    <row r="1781" spans="3:68" x14ac:dyDescent="0.2">
      <c r="C1781" s="150" t="str">
        <f>IFERROR(VLOOKUP(TABLA!F1781,BLIOTECAS!$C$1:$E$26,3,FALSE),"")</f>
        <v>Ciencias Experimentales</v>
      </c>
      <c r="D1781" s="209">
        <v>43970.538194444445</v>
      </c>
      <c r="E1781" s="209" t="s">
        <v>396</v>
      </c>
      <c r="F1781" t="s">
        <v>105</v>
      </c>
      <c r="G1781" t="s">
        <v>305</v>
      </c>
      <c r="H1781" t="s">
        <v>320</v>
      </c>
      <c r="I1781" t="s">
        <v>306</v>
      </c>
      <c r="J1781" t="s">
        <v>96</v>
      </c>
      <c r="K1781" t="s">
        <v>105</v>
      </c>
      <c r="L1781" t="s">
        <v>94</v>
      </c>
      <c r="S1781" t="s">
        <v>270</v>
      </c>
      <c r="T1781" t="s">
        <v>270</v>
      </c>
      <c r="U1781">
        <v>3</v>
      </c>
      <c r="V1781">
        <v>1</v>
      </c>
      <c r="W1781">
        <v>1</v>
      </c>
      <c r="X1781">
        <v>3</v>
      </c>
      <c r="Y1781">
        <v>5</v>
      </c>
      <c r="Z1781">
        <v>5</v>
      </c>
      <c r="AA1781">
        <v>5</v>
      </c>
      <c r="AB1781">
        <v>1</v>
      </c>
      <c r="AC1781">
        <v>3</v>
      </c>
      <c r="AD1781">
        <v>5</v>
      </c>
      <c r="AF1781">
        <v>3</v>
      </c>
      <c r="AG1781">
        <v>4</v>
      </c>
      <c r="AH1781">
        <v>3</v>
      </c>
      <c r="AI1781">
        <v>3</v>
      </c>
      <c r="AJ1781">
        <v>4</v>
      </c>
      <c r="AK1781" t="s">
        <v>26</v>
      </c>
      <c r="AL1781">
        <v>4</v>
      </c>
      <c r="AM1781">
        <v>3</v>
      </c>
      <c r="AN1781" t="s">
        <v>653</v>
      </c>
      <c r="AV1781" s="109" t="s">
        <v>270</v>
      </c>
      <c r="AW1781" t="s">
        <v>270</v>
      </c>
      <c r="AX1781" t="s">
        <v>328</v>
      </c>
      <c r="AY1781">
        <v>5</v>
      </c>
      <c r="AZ1781" s="109">
        <v>5</v>
      </c>
      <c r="BA1781" s="191" t="s">
        <v>311</v>
      </c>
      <c r="BB1781" t="s">
        <v>317</v>
      </c>
      <c r="BD1781">
        <f t="shared" si="132"/>
        <v>1</v>
      </c>
      <c r="BE1781">
        <f t="shared" si="130"/>
        <v>0</v>
      </c>
      <c r="BF1781">
        <f t="shared" si="130"/>
        <v>0</v>
      </c>
      <c r="BG1781">
        <f t="shared" si="130"/>
        <v>0</v>
      </c>
      <c r="BH1781">
        <f t="shared" si="130"/>
        <v>0</v>
      </c>
      <c r="BI1781">
        <f t="shared" si="130"/>
        <v>0</v>
      </c>
      <c r="BJ1781">
        <f t="shared" si="129"/>
        <v>0</v>
      </c>
      <c r="BK1781">
        <f t="shared" si="131"/>
        <v>0</v>
      </c>
      <c r="BL1781">
        <f t="shared" si="131"/>
        <v>1</v>
      </c>
      <c r="BM1781">
        <f t="shared" si="131"/>
        <v>0</v>
      </c>
      <c r="BN1781">
        <f t="shared" si="131"/>
        <v>0</v>
      </c>
      <c r="BO1781">
        <f t="shared" si="131"/>
        <v>1</v>
      </c>
      <c r="BP1781">
        <f t="shared" si="131"/>
        <v>0</v>
      </c>
    </row>
    <row r="1782" spans="3:68" x14ac:dyDescent="0.2">
      <c r="C1782" s="150" t="str">
        <f>IFERROR(VLOOKUP(TABLA!F1782,BLIOTECAS!$C$1:$E$26,3,FALSE),"")</f>
        <v>Ciencias de la Salud</v>
      </c>
      <c r="D1782" s="209">
        <v>43970.538194444445</v>
      </c>
      <c r="E1782" s="209" t="s">
        <v>396</v>
      </c>
      <c r="F1782" t="s">
        <v>106</v>
      </c>
      <c r="G1782" t="s">
        <v>301</v>
      </c>
      <c r="H1782" t="s">
        <v>300</v>
      </c>
      <c r="I1782" t="s">
        <v>315</v>
      </c>
      <c r="J1782" t="s">
        <v>309</v>
      </c>
      <c r="K1782" t="s">
        <v>106</v>
      </c>
      <c r="L1782" t="s">
        <v>107</v>
      </c>
      <c r="S1782" t="s">
        <v>26</v>
      </c>
      <c r="T1782" t="s">
        <v>26</v>
      </c>
      <c r="U1782">
        <v>1</v>
      </c>
      <c r="V1782">
        <v>3</v>
      </c>
      <c r="W1782">
        <v>5</v>
      </c>
      <c r="X1782">
        <v>3</v>
      </c>
      <c r="Y1782">
        <v>5</v>
      </c>
      <c r="Z1782">
        <v>4</v>
      </c>
      <c r="AA1782">
        <v>5</v>
      </c>
      <c r="AB1782">
        <v>2</v>
      </c>
      <c r="AC1782">
        <v>1</v>
      </c>
      <c r="AD1782">
        <v>4</v>
      </c>
      <c r="AF1782">
        <v>4</v>
      </c>
      <c r="AG1782">
        <v>3</v>
      </c>
      <c r="AH1782">
        <v>4</v>
      </c>
      <c r="AI1782">
        <v>3</v>
      </c>
      <c r="AJ1782">
        <v>4</v>
      </c>
      <c r="AK1782" t="s">
        <v>26</v>
      </c>
      <c r="AL1782">
        <v>4</v>
      </c>
      <c r="AM1782">
        <v>2</v>
      </c>
      <c r="AN1782" t="s">
        <v>408</v>
      </c>
      <c r="AV1782" s="109" t="s">
        <v>26</v>
      </c>
      <c r="AW1782" t="s">
        <v>26</v>
      </c>
      <c r="AY1782">
        <v>4</v>
      </c>
      <c r="AZ1782" s="109">
        <v>3</v>
      </c>
      <c r="BA1782" s="191" t="s">
        <v>303</v>
      </c>
      <c r="BB1782" t="s">
        <v>317</v>
      </c>
      <c r="BD1782">
        <f t="shared" si="132"/>
        <v>0</v>
      </c>
      <c r="BE1782">
        <f t="shared" si="130"/>
        <v>1</v>
      </c>
      <c r="BF1782">
        <f t="shared" si="130"/>
        <v>0</v>
      </c>
      <c r="BG1782">
        <f t="shared" si="130"/>
        <v>0</v>
      </c>
      <c r="BH1782">
        <f t="shared" si="130"/>
        <v>0</v>
      </c>
      <c r="BI1782">
        <f t="shared" si="130"/>
        <v>0</v>
      </c>
      <c r="BJ1782">
        <f t="shared" ref="BJ1782:BJ1845" si="133">IF(IFERROR(FIND(BJ$1,$AN1782,1),0)&lt;&gt;0,1,0)</f>
        <v>1</v>
      </c>
      <c r="BK1782">
        <f t="shared" si="131"/>
        <v>0</v>
      </c>
      <c r="BL1782">
        <f t="shared" si="131"/>
        <v>1</v>
      </c>
      <c r="BM1782">
        <f t="shared" si="131"/>
        <v>1</v>
      </c>
      <c r="BN1782">
        <f t="shared" si="131"/>
        <v>0</v>
      </c>
      <c r="BO1782">
        <f t="shared" si="131"/>
        <v>0</v>
      </c>
      <c r="BP1782">
        <f t="shared" si="131"/>
        <v>0</v>
      </c>
    </row>
    <row r="1783" spans="3:68" x14ac:dyDescent="0.2">
      <c r="C1783" s="150" t="str">
        <f>IFERROR(VLOOKUP(TABLA!F1783,BLIOTECAS!$C$1:$E$26,3,FALSE),"")</f>
        <v>Ciencias Experimentales</v>
      </c>
      <c r="D1783" s="209">
        <v>43970.538194444445</v>
      </c>
      <c r="E1783" s="209" t="s">
        <v>396</v>
      </c>
      <c r="F1783" t="s">
        <v>90</v>
      </c>
      <c r="G1783" t="s">
        <v>301</v>
      </c>
      <c r="H1783" t="s">
        <v>320</v>
      </c>
      <c r="I1783" t="s">
        <v>306</v>
      </c>
      <c r="J1783" t="s">
        <v>90</v>
      </c>
      <c r="K1783" t="s">
        <v>95</v>
      </c>
      <c r="L1783" t="s">
        <v>309</v>
      </c>
      <c r="S1783" t="s">
        <v>26</v>
      </c>
      <c r="T1783" t="s">
        <v>270</v>
      </c>
      <c r="U1783">
        <v>5</v>
      </c>
      <c r="V1783">
        <v>1</v>
      </c>
      <c r="W1783">
        <v>1</v>
      </c>
      <c r="X1783">
        <v>1</v>
      </c>
      <c r="Z1783">
        <v>5</v>
      </c>
      <c r="AA1783">
        <v>5</v>
      </c>
      <c r="AB1783">
        <v>1</v>
      </c>
      <c r="AC1783">
        <v>1</v>
      </c>
      <c r="AD1783">
        <v>5</v>
      </c>
      <c r="AF1783">
        <v>3</v>
      </c>
      <c r="AG1783">
        <v>5</v>
      </c>
      <c r="AH1783">
        <v>1</v>
      </c>
      <c r="AI1783">
        <v>3</v>
      </c>
      <c r="AJ1783">
        <v>3</v>
      </c>
      <c r="AK1783" t="s">
        <v>26</v>
      </c>
      <c r="AL1783">
        <v>4</v>
      </c>
      <c r="AM1783">
        <v>5</v>
      </c>
      <c r="AN1783" t="s">
        <v>408</v>
      </c>
      <c r="AV1783" s="109" t="s">
        <v>26</v>
      </c>
      <c r="AW1783" t="s">
        <v>26</v>
      </c>
      <c r="AY1783">
        <v>4</v>
      </c>
      <c r="AZ1783" s="109">
        <v>4</v>
      </c>
      <c r="BA1783" s="191" t="s">
        <v>319</v>
      </c>
      <c r="BB1783" t="s">
        <v>317</v>
      </c>
      <c r="BD1783">
        <f t="shared" si="132"/>
        <v>1</v>
      </c>
      <c r="BE1783">
        <f t="shared" si="130"/>
        <v>0</v>
      </c>
      <c r="BF1783">
        <f t="shared" si="130"/>
        <v>0</v>
      </c>
      <c r="BG1783">
        <f t="shared" si="130"/>
        <v>0</v>
      </c>
      <c r="BH1783">
        <f t="shared" si="130"/>
        <v>0</v>
      </c>
      <c r="BI1783">
        <f t="shared" si="130"/>
        <v>0</v>
      </c>
      <c r="BJ1783">
        <f t="shared" si="133"/>
        <v>1</v>
      </c>
      <c r="BK1783">
        <f t="shared" si="131"/>
        <v>0</v>
      </c>
      <c r="BL1783">
        <f t="shared" si="131"/>
        <v>1</v>
      </c>
      <c r="BM1783">
        <f t="shared" si="131"/>
        <v>1</v>
      </c>
      <c r="BN1783">
        <f t="shared" si="131"/>
        <v>0</v>
      </c>
      <c r="BO1783">
        <f t="shared" si="131"/>
        <v>0</v>
      </c>
      <c r="BP1783">
        <f t="shared" si="131"/>
        <v>0</v>
      </c>
    </row>
    <row r="1784" spans="3:68" x14ac:dyDescent="0.2">
      <c r="C1784" s="150" t="str">
        <f>IFERROR(VLOOKUP(TABLA!F1784,BLIOTECAS!$C$1:$E$26,3,FALSE),"")</f>
        <v>Ciencias Experimentales</v>
      </c>
      <c r="D1784" s="209">
        <v>43970.538194444445</v>
      </c>
      <c r="E1784" s="209" t="s">
        <v>396</v>
      </c>
      <c r="F1784" t="s">
        <v>98</v>
      </c>
      <c r="G1784" t="s">
        <v>305</v>
      </c>
      <c r="H1784" t="s">
        <v>305</v>
      </c>
      <c r="I1784" t="s">
        <v>306</v>
      </c>
      <c r="J1784" t="s">
        <v>98</v>
      </c>
      <c r="K1784" t="s">
        <v>94</v>
      </c>
      <c r="L1784" t="s">
        <v>96</v>
      </c>
      <c r="S1784" t="s">
        <v>270</v>
      </c>
      <c r="T1784" t="s">
        <v>270</v>
      </c>
      <c r="U1784">
        <v>5</v>
      </c>
      <c r="V1784">
        <v>2</v>
      </c>
      <c r="W1784">
        <v>3</v>
      </c>
      <c r="X1784">
        <v>1</v>
      </c>
      <c r="Y1784">
        <v>4</v>
      </c>
      <c r="Z1784">
        <v>3</v>
      </c>
      <c r="AA1784">
        <v>5</v>
      </c>
      <c r="AB1784">
        <v>3</v>
      </c>
      <c r="AC1784">
        <v>5</v>
      </c>
      <c r="AD1784">
        <v>5</v>
      </c>
      <c r="AF1784">
        <v>5</v>
      </c>
      <c r="AG1784">
        <v>5</v>
      </c>
      <c r="AH1784">
        <v>5</v>
      </c>
      <c r="AI1784">
        <v>5</v>
      </c>
      <c r="AJ1784">
        <v>5</v>
      </c>
      <c r="AK1784" t="s">
        <v>26</v>
      </c>
      <c r="AL1784">
        <v>5</v>
      </c>
      <c r="AM1784">
        <v>5</v>
      </c>
      <c r="AN1784" t="s">
        <v>400</v>
      </c>
      <c r="AV1784" s="109" t="s">
        <v>26</v>
      </c>
      <c r="AW1784" t="s">
        <v>26</v>
      </c>
      <c r="AY1784">
        <v>5</v>
      </c>
      <c r="AZ1784" s="109">
        <v>5</v>
      </c>
      <c r="BA1784" s="191" t="s">
        <v>303</v>
      </c>
      <c r="BB1784" t="s">
        <v>308</v>
      </c>
      <c r="BD1784">
        <f t="shared" si="132"/>
        <v>1</v>
      </c>
      <c r="BE1784">
        <f t="shared" si="130"/>
        <v>0</v>
      </c>
      <c r="BF1784">
        <f t="shared" si="130"/>
        <v>0</v>
      </c>
      <c r="BG1784">
        <f t="shared" si="130"/>
        <v>0</v>
      </c>
      <c r="BH1784">
        <f t="shared" si="130"/>
        <v>0</v>
      </c>
      <c r="BI1784">
        <f t="shared" si="130"/>
        <v>0</v>
      </c>
      <c r="BJ1784">
        <f t="shared" si="133"/>
        <v>0</v>
      </c>
      <c r="BK1784">
        <f t="shared" si="131"/>
        <v>0</v>
      </c>
      <c r="BL1784">
        <f t="shared" si="131"/>
        <v>1</v>
      </c>
      <c r="BM1784">
        <f t="shared" si="131"/>
        <v>1</v>
      </c>
      <c r="BN1784">
        <f t="shared" si="131"/>
        <v>0</v>
      </c>
      <c r="BO1784">
        <f t="shared" si="131"/>
        <v>0</v>
      </c>
      <c r="BP1784">
        <f t="shared" si="131"/>
        <v>0</v>
      </c>
    </row>
    <row r="1785" spans="3:68" x14ac:dyDescent="0.2">
      <c r="C1785" s="150" t="str">
        <f>IFERROR(VLOOKUP(TABLA!F1785,BLIOTECAS!$C$1:$E$26,3,FALSE),"")</f>
        <v>Ciencias Sociales</v>
      </c>
      <c r="D1785" s="209">
        <v>43970.538194444445</v>
      </c>
      <c r="E1785" s="209" t="s">
        <v>396</v>
      </c>
      <c r="F1785" t="s">
        <v>92</v>
      </c>
      <c r="G1785" t="s">
        <v>300</v>
      </c>
      <c r="H1785" t="s">
        <v>320</v>
      </c>
      <c r="I1785" t="s">
        <v>318</v>
      </c>
      <c r="J1785" t="s">
        <v>92</v>
      </c>
      <c r="S1785" t="s">
        <v>26</v>
      </c>
      <c r="T1785" t="s">
        <v>270</v>
      </c>
      <c r="U1785">
        <v>3</v>
      </c>
      <c r="V1785">
        <v>1</v>
      </c>
      <c r="W1785">
        <v>1</v>
      </c>
      <c r="X1785">
        <v>4</v>
      </c>
      <c r="Y1785">
        <v>5</v>
      </c>
      <c r="Z1785">
        <v>5</v>
      </c>
      <c r="AA1785">
        <v>5</v>
      </c>
      <c r="AB1785">
        <v>1</v>
      </c>
      <c r="AC1785">
        <v>4</v>
      </c>
      <c r="AD1785">
        <v>4</v>
      </c>
      <c r="AF1785">
        <v>3</v>
      </c>
      <c r="AG1785">
        <v>4</v>
      </c>
      <c r="AH1785">
        <v>5</v>
      </c>
      <c r="AI1785">
        <v>2</v>
      </c>
      <c r="AJ1785">
        <v>4</v>
      </c>
      <c r="AK1785" t="s">
        <v>26</v>
      </c>
      <c r="AL1785">
        <v>4</v>
      </c>
      <c r="AM1785">
        <v>3</v>
      </c>
      <c r="AN1785" t="s">
        <v>408</v>
      </c>
      <c r="AV1785" s="109" t="s">
        <v>26</v>
      </c>
      <c r="AW1785" t="s">
        <v>26</v>
      </c>
      <c r="AY1785">
        <v>4</v>
      </c>
      <c r="AZ1785" s="109">
        <v>3</v>
      </c>
      <c r="BA1785" s="191" t="s">
        <v>311</v>
      </c>
      <c r="BB1785" t="s">
        <v>308</v>
      </c>
      <c r="BD1785">
        <f t="shared" si="132"/>
        <v>0</v>
      </c>
      <c r="BE1785">
        <f t="shared" si="130"/>
        <v>0</v>
      </c>
      <c r="BF1785">
        <f t="shared" si="130"/>
        <v>1</v>
      </c>
      <c r="BG1785">
        <f t="shared" si="130"/>
        <v>0</v>
      </c>
      <c r="BH1785">
        <f t="shared" si="130"/>
        <v>0</v>
      </c>
      <c r="BI1785">
        <f t="shared" si="130"/>
        <v>0</v>
      </c>
      <c r="BJ1785">
        <f t="shared" si="133"/>
        <v>1</v>
      </c>
      <c r="BK1785">
        <f t="shared" si="131"/>
        <v>0</v>
      </c>
      <c r="BL1785">
        <f t="shared" si="131"/>
        <v>1</v>
      </c>
      <c r="BM1785">
        <f t="shared" si="131"/>
        <v>1</v>
      </c>
      <c r="BN1785">
        <f t="shared" si="131"/>
        <v>0</v>
      </c>
      <c r="BO1785">
        <f t="shared" si="131"/>
        <v>0</v>
      </c>
      <c r="BP1785">
        <f t="shared" si="131"/>
        <v>0</v>
      </c>
    </row>
    <row r="1786" spans="3:68" x14ac:dyDescent="0.2">
      <c r="C1786" s="150" t="str">
        <f>IFERROR(VLOOKUP(TABLA!F1786,BLIOTECAS!$C$1:$E$26,3,FALSE),"")</f>
        <v>Ciencias de la Salud</v>
      </c>
      <c r="D1786" s="209">
        <v>43970.538194444445</v>
      </c>
      <c r="E1786" s="209" t="s">
        <v>396</v>
      </c>
      <c r="F1786" t="s">
        <v>106</v>
      </c>
      <c r="G1786" t="s">
        <v>300</v>
      </c>
      <c r="H1786" t="s">
        <v>300</v>
      </c>
      <c r="I1786" t="s">
        <v>306</v>
      </c>
      <c r="J1786" t="s">
        <v>106</v>
      </c>
      <c r="K1786" t="s">
        <v>222</v>
      </c>
      <c r="S1786" t="s">
        <v>26</v>
      </c>
      <c r="T1786" t="s">
        <v>270</v>
      </c>
      <c r="U1786">
        <v>2</v>
      </c>
      <c r="V1786">
        <v>3</v>
      </c>
      <c r="W1786">
        <v>3</v>
      </c>
      <c r="X1786">
        <v>2</v>
      </c>
      <c r="Y1786">
        <v>4</v>
      </c>
      <c r="Z1786">
        <v>3</v>
      </c>
      <c r="AA1786">
        <v>5</v>
      </c>
      <c r="AB1786">
        <v>1</v>
      </c>
      <c r="AC1786">
        <v>5</v>
      </c>
      <c r="AD1786">
        <v>5</v>
      </c>
      <c r="AF1786">
        <v>5</v>
      </c>
      <c r="AG1786">
        <v>5</v>
      </c>
      <c r="AH1786">
        <v>5</v>
      </c>
      <c r="AI1786">
        <v>5</v>
      </c>
      <c r="AJ1786">
        <v>5</v>
      </c>
      <c r="AK1786" t="s">
        <v>26</v>
      </c>
      <c r="AL1786">
        <v>5</v>
      </c>
      <c r="AM1786">
        <v>3</v>
      </c>
      <c r="AN1786" t="s">
        <v>408</v>
      </c>
      <c r="AV1786" s="109" t="s">
        <v>26</v>
      </c>
      <c r="AW1786" t="s">
        <v>26</v>
      </c>
      <c r="AY1786">
        <v>5</v>
      </c>
      <c r="AZ1786" s="109">
        <v>5</v>
      </c>
      <c r="BA1786" s="191" t="s">
        <v>303</v>
      </c>
      <c r="BB1786" t="s">
        <v>308</v>
      </c>
      <c r="BD1786">
        <f t="shared" si="132"/>
        <v>1</v>
      </c>
      <c r="BE1786">
        <f t="shared" si="130"/>
        <v>0</v>
      </c>
      <c r="BF1786">
        <f t="shared" si="130"/>
        <v>0</v>
      </c>
      <c r="BG1786">
        <f t="shared" si="130"/>
        <v>0</v>
      </c>
      <c r="BH1786">
        <f t="shared" si="130"/>
        <v>0</v>
      </c>
      <c r="BI1786">
        <f t="shared" si="130"/>
        <v>0</v>
      </c>
      <c r="BJ1786">
        <f t="shared" si="133"/>
        <v>1</v>
      </c>
      <c r="BK1786">
        <f t="shared" si="131"/>
        <v>0</v>
      </c>
      <c r="BL1786">
        <f t="shared" si="131"/>
        <v>1</v>
      </c>
      <c r="BM1786">
        <f t="shared" si="131"/>
        <v>1</v>
      </c>
      <c r="BN1786">
        <f t="shared" si="131"/>
        <v>0</v>
      </c>
      <c r="BO1786">
        <f t="shared" si="131"/>
        <v>0</v>
      </c>
      <c r="BP1786">
        <f t="shared" si="131"/>
        <v>0</v>
      </c>
    </row>
    <row r="1787" spans="3:68" x14ac:dyDescent="0.2">
      <c r="C1787" s="150" t="str">
        <f>IFERROR(VLOOKUP(TABLA!F1787,BLIOTECAS!$C$1:$E$26,3,FALSE),"")</f>
        <v>Ciencias Sociales</v>
      </c>
      <c r="D1787" s="209">
        <v>43970.537499999999</v>
      </c>
      <c r="E1787" s="209" t="s">
        <v>407</v>
      </c>
      <c r="F1787" t="s">
        <v>225</v>
      </c>
      <c r="G1787" t="s">
        <v>305</v>
      </c>
      <c r="H1787" t="s">
        <v>300</v>
      </c>
      <c r="I1787" t="s">
        <v>355</v>
      </c>
      <c r="J1787" t="s">
        <v>225</v>
      </c>
      <c r="K1787" t="s">
        <v>97</v>
      </c>
      <c r="L1787" t="s">
        <v>100</v>
      </c>
      <c r="M1787" t="s">
        <v>1232</v>
      </c>
      <c r="S1787" t="s">
        <v>26</v>
      </c>
      <c r="T1787" t="s">
        <v>270</v>
      </c>
      <c r="U1787">
        <v>1</v>
      </c>
      <c r="V1787">
        <v>1</v>
      </c>
      <c r="W1787">
        <v>2</v>
      </c>
      <c r="X1787">
        <v>5</v>
      </c>
      <c r="Y1787">
        <v>2</v>
      </c>
      <c r="Z1787">
        <v>5</v>
      </c>
      <c r="AA1787">
        <v>2</v>
      </c>
      <c r="AB1787">
        <v>4</v>
      </c>
      <c r="AC1787">
        <v>1</v>
      </c>
      <c r="AD1787">
        <v>2</v>
      </c>
      <c r="AF1787">
        <v>2</v>
      </c>
      <c r="AG1787">
        <v>2</v>
      </c>
      <c r="AH1787">
        <v>2</v>
      </c>
      <c r="AI1787">
        <v>1</v>
      </c>
      <c r="AJ1787">
        <v>1</v>
      </c>
      <c r="AK1787" t="s">
        <v>270</v>
      </c>
      <c r="AL1787">
        <v>2</v>
      </c>
      <c r="AM1787">
        <v>1</v>
      </c>
      <c r="AN1787" t="s">
        <v>354</v>
      </c>
      <c r="AV1787" s="109" t="s">
        <v>26</v>
      </c>
      <c r="AW1787" t="s">
        <v>26</v>
      </c>
      <c r="AY1787">
        <v>1</v>
      </c>
      <c r="AZ1787" s="109">
        <v>1</v>
      </c>
      <c r="BA1787" s="191" t="s">
        <v>319</v>
      </c>
      <c r="BB1787" t="s">
        <v>317</v>
      </c>
      <c r="BD1787">
        <f t="shared" si="132"/>
        <v>0</v>
      </c>
      <c r="BE1787">
        <f t="shared" si="130"/>
        <v>1</v>
      </c>
      <c r="BF1787">
        <f t="shared" si="130"/>
        <v>0</v>
      </c>
      <c r="BG1787">
        <f t="shared" si="130"/>
        <v>1</v>
      </c>
      <c r="BH1787">
        <f t="shared" si="130"/>
        <v>1</v>
      </c>
      <c r="BI1787">
        <f t="shared" si="130"/>
        <v>0</v>
      </c>
      <c r="BJ1787">
        <f t="shared" si="133"/>
        <v>1</v>
      </c>
      <c r="BK1787">
        <f t="shared" si="131"/>
        <v>0</v>
      </c>
      <c r="BL1787">
        <f t="shared" si="131"/>
        <v>0</v>
      </c>
      <c r="BM1787">
        <f t="shared" si="131"/>
        <v>1</v>
      </c>
      <c r="BN1787">
        <f t="shared" si="131"/>
        <v>0</v>
      </c>
      <c r="BO1787">
        <f t="shared" si="131"/>
        <v>0</v>
      </c>
      <c r="BP1787">
        <f t="shared" si="131"/>
        <v>0</v>
      </c>
    </row>
    <row r="1788" spans="3:68" x14ac:dyDescent="0.2">
      <c r="C1788" s="150" t="str">
        <f>IFERROR(VLOOKUP(TABLA!F1788,BLIOTECAS!$C$1:$E$26,3,FALSE),"")</f>
        <v>Ciencias Experimentales</v>
      </c>
      <c r="D1788" s="209">
        <v>43970.537499999999</v>
      </c>
      <c r="E1788" s="209" t="s">
        <v>396</v>
      </c>
      <c r="F1788" t="s">
        <v>98</v>
      </c>
      <c r="G1788" t="s">
        <v>320</v>
      </c>
      <c r="H1788" t="s">
        <v>320</v>
      </c>
      <c r="I1788" t="s">
        <v>318</v>
      </c>
      <c r="J1788" t="s">
        <v>98</v>
      </c>
      <c r="K1788" t="s">
        <v>309</v>
      </c>
      <c r="M1788" t="s">
        <v>1233</v>
      </c>
      <c r="S1788" t="s">
        <v>270</v>
      </c>
      <c r="T1788" t="s">
        <v>270</v>
      </c>
      <c r="U1788">
        <v>1</v>
      </c>
      <c r="V1788">
        <v>2</v>
      </c>
      <c r="W1788">
        <v>4</v>
      </c>
      <c r="X1788">
        <v>1</v>
      </c>
      <c r="Y1788">
        <v>1</v>
      </c>
      <c r="Z1788">
        <v>4</v>
      </c>
      <c r="AA1788">
        <v>5</v>
      </c>
      <c r="AB1788">
        <v>1</v>
      </c>
      <c r="AC1788">
        <v>3</v>
      </c>
      <c r="AD1788">
        <v>2</v>
      </c>
      <c r="AF1788">
        <v>4</v>
      </c>
      <c r="AG1788">
        <v>5</v>
      </c>
      <c r="AH1788">
        <v>3</v>
      </c>
      <c r="AI1788">
        <v>1</v>
      </c>
      <c r="AJ1788">
        <v>4</v>
      </c>
      <c r="AK1788" t="s">
        <v>26</v>
      </c>
      <c r="AL1788">
        <v>3</v>
      </c>
      <c r="AM1788">
        <v>3</v>
      </c>
      <c r="AN1788" t="s">
        <v>400</v>
      </c>
      <c r="AV1788" s="109" t="s">
        <v>26</v>
      </c>
      <c r="AW1788" t="s">
        <v>270</v>
      </c>
      <c r="AX1788" t="s">
        <v>328</v>
      </c>
      <c r="AY1788">
        <v>4</v>
      </c>
      <c r="AZ1788" s="109">
        <v>4</v>
      </c>
      <c r="BA1788" s="191" t="s">
        <v>319</v>
      </c>
      <c r="BB1788" t="s">
        <v>308</v>
      </c>
      <c r="BD1788">
        <f t="shared" si="132"/>
        <v>0</v>
      </c>
      <c r="BE1788">
        <f t="shared" si="130"/>
        <v>0</v>
      </c>
      <c r="BF1788">
        <f t="shared" si="130"/>
        <v>1</v>
      </c>
      <c r="BG1788">
        <f t="shared" si="130"/>
        <v>0</v>
      </c>
      <c r="BH1788">
        <f t="shared" si="130"/>
        <v>0</v>
      </c>
      <c r="BI1788">
        <f t="shared" si="130"/>
        <v>0</v>
      </c>
      <c r="BJ1788">
        <f t="shared" si="133"/>
        <v>0</v>
      </c>
      <c r="BK1788">
        <f t="shared" si="131"/>
        <v>0</v>
      </c>
      <c r="BL1788">
        <f t="shared" si="131"/>
        <v>1</v>
      </c>
      <c r="BM1788">
        <f t="shared" si="131"/>
        <v>1</v>
      </c>
      <c r="BN1788">
        <f t="shared" si="131"/>
        <v>0</v>
      </c>
      <c r="BO1788">
        <f t="shared" si="131"/>
        <v>0</v>
      </c>
      <c r="BP1788">
        <f t="shared" si="131"/>
        <v>0</v>
      </c>
    </row>
    <row r="1789" spans="3:68" x14ac:dyDescent="0.2">
      <c r="C1789" s="150" t="str">
        <f>IFERROR(VLOOKUP(TABLA!F1789,BLIOTECAS!$C$1:$E$26,3,FALSE),"")</f>
        <v>Ciencias Experimentales</v>
      </c>
      <c r="D1789" s="209">
        <v>43970.537499999999</v>
      </c>
      <c r="E1789" s="209" t="s">
        <v>396</v>
      </c>
      <c r="F1789" t="s">
        <v>96</v>
      </c>
      <c r="G1789" t="s">
        <v>305</v>
      </c>
      <c r="H1789" t="s">
        <v>320</v>
      </c>
      <c r="I1789" t="s">
        <v>329</v>
      </c>
      <c r="J1789" t="s">
        <v>96</v>
      </c>
      <c r="K1789" t="s">
        <v>309</v>
      </c>
      <c r="L1789" t="s">
        <v>101</v>
      </c>
      <c r="S1789" t="s">
        <v>26</v>
      </c>
      <c r="T1789" t="s">
        <v>270</v>
      </c>
      <c r="U1789">
        <v>3</v>
      </c>
      <c r="V1789">
        <v>1</v>
      </c>
      <c r="W1789">
        <v>1</v>
      </c>
      <c r="X1789">
        <v>5</v>
      </c>
      <c r="Y1789">
        <v>5</v>
      </c>
      <c r="Z1789">
        <v>5</v>
      </c>
      <c r="AA1789">
        <v>5</v>
      </c>
      <c r="AB1789">
        <v>5</v>
      </c>
      <c r="AC1789">
        <v>1</v>
      </c>
      <c r="AD1789">
        <v>1</v>
      </c>
      <c r="AF1789">
        <v>1</v>
      </c>
      <c r="AG1789">
        <v>5</v>
      </c>
      <c r="AH1789">
        <v>2</v>
      </c>
      <c r="AI1789">
        <v>4</v>
      </c>
      <c r="AJ1789">
        <v>4</v>
      </c>
      <c r="AK1789" t="s">
        <v>26</v>
      </c>
      <c r="AL1789">
        <v>1</v>
      </c>
      <c r="AM1789">
        <v>1</v>
      </c>
      <c r="AN1789" t="s">
        <v>408</v>
      </c>
      <c r="AV1789" s="109" t="s">
        <v>26</v>
      </c>
      <c r="AW1789" t="s">
        <v>26</v>
      </c>
      <c r="AY1789">
        <v>5</v>
      </c>
      <c r="AZ1789" s="109">
        <v>5</v>
      </c>
      <c r="BA1789" s="191" t="s">
        <v>311</v>
      </c>
      <c r="BB1789" t="s">
        <v>317</v>
      </c>
      <c r="BC1789" t="s">
        <v>1234</v>
      </c>
      <c r="BD1789">
        <f t="shared" si="132"/>
        <v>0</v>
      </c>
      <c r="BE1789">
        <f t="shared" si="130"/>
        <v>0</v>
      </c>
      <c r="BF1789">
        <f t="shared" si="130"/>
        <v>0</v>
      </c>
      <c r="BG1789">
        <f t="shared" si="130"/>
        <v>0</v>
      </c>
      <c r="BH1789">
        <f t="shared" si="130"/>
        <v>1</v>
      </c>
      <c r="BI1789">
        <f t="shared" si="130"/>
        <v>0</v>
      </c>
      <c r="BJ1789">
        <f t="shared" si="133"/>
        <v>1</v>
      </c>
      <c r="BK1789">
        <f t="shared" si="131"/>
        <v>0</v>
      </c>
      <c r="BL1789">
        <f t="shared" si="131"/>
        <v>1</v>
      </c>
      <c r="BM1789">
        <f t="shared" si="131"/>
        <v>1</v>
      </c>
      <c r="BN1789">
        <f t="shared" si="131"/>
        <v>0</v>
      </c>
      <c r="BO1789">
        <f t="shared" si="131"/>
        <v>0</v>
      </c>
      <c r="BP1789">
        <f t="shared" si="131"/>
        <v>0</v>
      </c>
    </row>
    <row r="1790" spans="3:68" x14ac:dyDescent="0.2">
      <c r="C1790" s="150" t="str">
        <f>IFERROR(VLOOKUP(TABLA!F1790,BLIOTECAS!$C$1:$E$26,3,FALSE),"")</f>
        <v>Humanidades</v>
      </c>
      <c r="D1790" s="209">
        <v>43970.537499999999</v>
      </c>
      <c r="E1790" s="209" t="s">
        <v>396</v>
      </c>
      <c r="F1790" t="s">
        <v>100</v>
      </c>
      <c r="G1790" t="s">
        <v>397</v>
      </c>
      <c r="H1790" t="s">
        <v>300</v>
      </c>
      <c r="I1790" t="s">
        <v>315</v>
      </c>
      <c r="J1790" t="s">
        <v>310</v>
      </c>
      <c r="K1790" t="s">
        <v>100</v>
      </c>
      <c r="S1790" t="s">
        <v>26</v>
      </c>
      <c r="T1790" t="s">
        <v>26</v>
      </c>
      <c r="U1790">
        <v>2</v>
      </c>
      <c r="V1790">
        <v>2</v>
      </c>
      <c r="W1790">
        <v>2</v>
      </c>
      <c r="X1790">
        <v>4</v>
      </c>
      <c r="Y1790">
        <v>4</v>
      </c>
      <c r="Z1790">
        <v>3</v>
      </c>
      <c r="AA1790">
        <v>4</v>
      </c>
      <c r="AB1790">
        <v>3</v>
      </c>
      <c r="AC1790">
        <v>3</v>
      </c>
      <c r="AD1790">
        <v>3</v>
      </c>
      <c r="AF1790">
        <v>3</v>
      </c>
      <c r="AG1790">
        <v>3</v>
      </c>
      <c r="AH1790">
        <v>3</v>
      </c>
      <c r="AJ1790">
        <v>3</v>
      </c>
      <c r="AK1790" t="s">
        <v>26</v>
      </c>
      <c r="AL1790">
        <v>3</v>
      </c>
      <c r="AM1790">
        <v>4</v>
      </c>
      <c r="AN1790" t="s">
        <v>400</v>
      </c>
      <c r="AV1790" s="109" t="s">
        <v>26</v>
      </c>
      <c r="AW1790" t="s">
        <v>26</v>
      </c>
      <c r="AY1790">
        <v>4</v>
      </c>
      <c r="AZ1790" s="109">
        <v>4</v>
      </c>
      <c r="BA1790" s="191" t="s">
        <v>311</v>
      </c>
      <c r="BB1790" t="s">
        <v>308</v>
      </c>
      <c r="BD1790">
        <f t="shared" si="132"/>
        <v>0</v>
      </c>
      <c r="BE1790">
        <f t="shared" si="130"/>
        <v>1</v>
      </c>
      <c r="BF1790">
        <f t="shared" si="130"/>
        <v>0</v>
      </c>
      <c r="BG1790">
        <f t="shared" si="130"/>
        <v>0</v>
      </c>
      <c r="BH1790">
        <f t="shared" si="130"/>
        <v>0</v>
      </c>
      <c r="BI1790">
        <f t="shared" si="130"/>
        <v>0</v>
      </c>
      <c r="BJ1790">
        <f t="shared" si="133"/>
        <v>0</v>
      </c>
      <c r="BK1790">
        <f t="shared" si="131"/>
        <v>0</v>
      </c>
      <c r="BL1790">
        <f t="shared" si="131"/>
        <v>1</v>
      </c>
      <c r="BM1790">
        <f t="shared" si="131"/>
        <v>1</v>
      </c>
      <c r="BN1790">
        <f t="shared" si="131"/>
        <v>0</v>
      </c>
      <c r="BO1790">
        <f t="shared" si="131"/>
        <v>0</v>
      </c>
      <c r="BP1790">
        <f t="shared" si="131"/>
        <v>0</v>
      </c>
    </row>
    <row r="1791" spans="3:68" x14ac:dyDescent="0.2">
      <c r="C1791" s="150" t="str">
        <f>IFERROR(VLOOKUP(TABLA!F1791,BLIOTECAS!$C$1:$E$26,3,FALSE),"")</f>
        <v>Ciencias Experimentales</v>
      </c>
      <c r="D1791" s="209">
        <v>43970.537499999999</v>
      </c>
      <c r="E1791" s="209" t="s">
        <v>396</v>
      </c>
      <c r="F1791" t="s">
        <v>94</v>
      </c>
      <c r="G1791" t="s">
        <v>300</v>
      </c>
      <c r="H1791" t="s">
        <v>320</v>
      </c>
      <c r="I1791" t="s">
        <v>306</v>
      </c>
      <c r="J1791" t="s">
        <v>94</v>
      </c>
      <c r="K1791" t="s">
        <v>96</v>
      </c>
      <c r="L1791" t="s">
        <v>98</v>
      </c>
      <c r="S1791" t="s">
        <v>270</v>
      </c>
      <c r="T1791" t="s">
        <v>270</v>
      </c>
      <c r="U1791">
        <v>4</v>
      </c>
      <c r="V1791">
        <v>1</v>
      </c>
      <c r="W1791">
        <v>1</v>
      </c>
      <c r="X1791">
        <v>1</v>
      </c>
      <c r="Y1791">
        <v>5</v>
      </c>
      <c r="Z1791">
        <v>3</v>
      </c>
      <c r="AA1791">
        <v>5</v>
      </c>
      <c r="AB1791">
        <v>1</v>
      </c>
      <c r="AC1791">
        <v>5</v>
      </c>
      <c r="AD1791">
        <v>5</v>
      </c>
      <c r="AF1791">
        <v>4</v>
      </c>
      <c r="AG1791">
        <v>5</v>
      </c>
      <c r="AH1791">
        <v>3</v>
      </c>
      <c r="AI1791">
        <v>3</v>
      </c>
      <c r="AJ1791">
        <v>4</v>
      </c>
      <c r="AK1791" t="s">
        <v>26</v>
      </c>
      <c r="AL1791">
        <v>3</v>
      </c>
      <c r="AM1791">
        <v>3</v>
      </c>
      <c r="AN1791" t="s">
        <v>400</v>
      </c>
      <c r="AV1791" s="109" t="s">
        <v>270</v>
      </c>
      <c r="AW1791" t="s">
        <v>26</v>
      </c>
      <c r="AY1791">
        <v>4</v>
      </c>
      <c r="AZ1791" s="109">
        <v>5</v>
      </c>
      <c r="BA1791" s="191" t="s">
        <v>303</v>
      </c>
      <c r="BB1791" t="s">
        <v>308</v>
      </c>
      <c r="BD1791">
        <f t="shared" si="132"/>
        <v>1</v>
      </c>
      <c r="BE1791">
        <f t="shared" si="130"/>
        <v>0</v>
      </c>
      <c r="BF1791">
        <f t="shared" si="130"/>
        <v>0</v>
      </c>
      <c r="BG1791">
        <f t="shared" si="130"/>
        <v>0</v>
      </c>
      <c r="BH1791">
        <f t="shared" si="130"/>
        <v>0</v>
      </c>
      <c r="BI1791">
        <f t="shared" si="130"/>
        <v>0</v>
      </c>
      <c r="BJ1791">
        <f t="shared" si="133"/>
        <v>0</v>
      </c>
      <c r="BK1791">
        <f t="shared" si="131"/>
        <v>0</v>
      </c>
      <c r="BL1791">
        <f t="shared" si="131"/>
        <v>1</v>
      </c>
      <c r="BM1791">
        <f t="shared" si="131"/>
        <v>1</v>
      </c>
      <c r="BN1791">
        <f t="shared" si="131"/>
        <v>0</v>
      </c>
      <c r="BO1791">
        <f t="shared" si="131"/>
        <v>0</v>
      </c>
      <c r="BP1791">
        <f t="shared" si="131"/>
        <v>0</v>
      </c>
    </row>
    <row r="1792" spans="3:68" x14ac:dyDescent="0.2">
      <c r="C1792" s="150" t="str">
        <f>IFERROR(VLOOKUP(TABLA!F1792,BLIOTECAS!$C$1:$E$26,3,FALSE),"")</f>
        <v>Ciencias de la Salud</v>
      </c>
      <c r="D1792" s="209">
        <v>43970.537499999999</v>
      </c>
      <c r="E1792" s="209" t="s">
        <v>396</v>
      </c>
      <c r="F1792" t="s">
        <v>101</v>
      </c>
      <c r="G1792" t="s">
        <v>301</v>
      </c>
      <c r="H1792" t="s">
        <v>300</v>
      </c>
      <c r="I1792" t="s">
        <v>306</v>
      </c>
      <c r="J1792" t="s">
        <v>101</v>
      </c>
      <c r="K1792" t="s">
        <v>309</v>
      </c>
      <c r="L1792" t="s">
        <v>92</v>
      </c>
      <c r="S1792" t="s">
        <v>26</v>
      </c>
      <c r="T1792" t="s">
        <v>270</v>
      </c>
      <c r="U1792">
        <v>4</v>
      </c>
      <c r="V1792">
        <v>1</v>
      </c>
      <c r="W1792">
        <v>3</v>
      </c>
      <c r="X1792">
        <v>5</v>
      </c>
      <c r="Y1792">
        <v>5</v>
      </c>
      <c r="Z1792">
        <v>4</v>
      </c>
      <c r="AA1792">
        <v>5</v>
      </c>
      <c r="AB1792">
        <v>2</v>
      </c>
      <c r="AC1792">
        <v>5</v>
      </c>
      <c r="AD1792">
        <v>3</v>
      </c>
      <c r="AF1792">
        <v>3</v>
      </c>
      <c r="AG1792">
        <v>3</v>
      </c>
      <c r="AH1792">
        <v>4</v>
      </c>
      <c r="AI1792">
        <v>3</v>
      </c>
      <c r="AJ1792">
        <v>5</v>
      </c>
      <c r="AK1792" t="s">
        <v>26</v>
      </c>
      <c r="AL1792">
        <v>5</v>
      </c>
      <c r="AM1792">
        <v>4</v>
      </c>
      <c r="AN1792" t="s">
        <v>400</v>
      </c>
      <c r="AV1792" s="109" t="s">
        <v>26</v>
      </c>
      <c r="AW1792" t="s">
        <v>270</v>
      </c>
      <c r="AX1792" t="s">
        <v>25</v>
      </c>
      <c r="AY1792">
        <v>4</v>
      </c>
      <c r="AZ1792" s="109">
        <v>3</v>
      </c>
      <c r="BA1792" s="191" t="s">
        <v>311</v>
      </c>
      <c r="BB1792" t="s">
        <v>317</v>
      </c>
      <c r="BD1792">
        <f t="shared" si="132"/>
        <v>1</v>
      </c>
      <c r="BE1792">
        <f t="shared" si="130"/>
        <v>0</v>
      </c>
      <c r="BF1792">
        <f t="shared" si="130"/>
        <v>0</v>
      </c>
      <c r="BG1792">
        <f t="shared" si="130"/>
        <v>0</v>
      </c>
      <c r="BH1792">
        <f t="shared" si="130"/>
        <v>0</v>
      </c>
      <c r="BI1792">
        <f t="shared" si="130"/>
        <v>0</v>
      </c>
      <c r="BJ1792">
        <f t="shared" si="133"/>
        <v>0</v>
      </c>
      <c r="BK1792">
        <f t="shared" si="131"/>
        <v>0</v>
      </c>
      <c r="BL1792">
        <f t="shared" si="131"/>
        <v>1</v>
      </c>
      <c r="BM1792">
        <f t="shared" si="131"/>
        <v>1</v>
      </c>
      <c r="BN1792">
        <f t="shared" si="131"/>
        <v>0</v>
      </c>
      <c r="BO1792">
        <f t="shared" si="131"/>
        <v>0</v>
      </c>
      <c r="BP1792">
        <f t="shared" si="131"/>
        <v>0</v>
      </c>
    </row>
    <row r="1793" spans="3:68" x14ac:dyDescent="0.2">
      <c r="C1793" s="150" t="str">
        <f>IFERROR(VLOOKUP(TABLA!F1793,BLIOTECAS!$C$1:$E$26,3,FALSE),"")</f>
        <v>Humanidades</v>
      </c>
      <c r="D1793" s="209">
        <v>43970.537499999999</v>
      </c>
      <c r="E1793" s="209" t="s">
        <v>418</v>
      </c>
      <c r="F1793" t="s">
        <v>104</v>
      </c>
      <c r="G1793" t="s">
        <v>300</v>
      </c>
      <c r="H1793" t="s">
        <v>300</v>
      </c>
      <c r="I1793" t="s">
        <v>306</v>
      </c>
      <c r="J1793" t="s">
        <v>104</v>
      </c>
      <c r="M1793" t="s">
        <v>1235</v>
      </c>
      <c r="S1793" t="s">
        <v>26</v>
      </c>
      <c r="T1793" t="s">
        <v>270</v>
      </c>
      <c r="U1793">
        <v>4</v>
      </c>
      <c r="X1793">
        <v>3</v>
      </c>
      <c r="Y1793">
        <v>5</v>
      </c>
      <c r="Z1793">
        <v>4</v>
      </c>
      <c r="AB1793">
        <v>4</v>
      </c>
      <c r="AC1793">
        <v>2</v>
      </c>
      <c r="AD1793">
        <v>4</v>
      </c>
      <c r="AF1793">
        <v>1</v>
      </c>
      <c r="AG1793">
        <v>5</v>
      </c>
      <c r="AH1793">
        <v>1</v>
      </c>
      <c r="AI1793">
        <v>4</v>
      </c>
      <c r="AJ1793">
        <v>5</v>
      </c>
      <c r="AK1793" t="s">
        <v>26</v>
      </c>
      <c r="AL1793">
        <v>2</v>
      </c>
      <c r="AN1793" t="s">
        <v>691</v>
      </c>
      <c r="AV1793" s="109" t="s">
        <v>26</v>
      </c>
      <c r="AW1793" t="s">
        <v>26</v>
      </c>
      <c r="AY1793">
        <v>5</v>
      </c>
      <c r="AZ1793" s="109">
        <v>5</v>
      </c>
      <c r="BA1793" s="191" t="s">
        <v>319</v>
      </c>
      <c r="BC1793" t="s">
        <v>1236</v>
      </c>
      <c r="BD1793">
        <f t="shared" si="132"/>
        <v>1</v>
      </c>
      <c r="BE1793">
        <f t="shared" si="130"/>
        <v>0</v>
      </c>
      <c r="BF1793">
        <f t="shared" si="130"/>
        <v>0</v>
      </c>
      <c r="BG1793">
        <f t="shared" si="130"/>
        <v>0</v>
      </c>
      <c r="BH1793">
        <f t="shared" si="130"/>
        <v>0</v>
      </c>
      <c r="BI1793">
        <f t="shared" si="130"/>
        <v>0</v>
      </c>
      <c r="BJ1793">
        <f t="shared" si="133"/>
        <v>0</v>
      </c>
      <c r="BK1793">
        <f t="shared" si="131"/>
        <v>0</v>
      </c>
      <c r="BL1793">
        <f t="shared" si="131"/>
        <v>1</v>
      </c>
      <c r="BM1793">
        <f t="shared" si="131"/>
        <v>0</v>
      </c>
      <c r="BN1793">
        <f t="shared" si="131"/>
        <v>1</v>
      </c>
      <c r="BO1793">
        <f t="shared" si="131"/>
        <v>0</v>
      </c>
      <c r="BP1793">
        <f t="shared" si="131"/>
        <v>0</v>
      </c>
    </row>
    <row r="1794" spans="3:68" x14ac:dyDescent="0.2">
      <c r="C1794" s="150" t="str">
        <f>IFERROR(VLOOKUP(TABLA!F1794,BLIOTECAS!$C$1:$E$26,3,FALSE),"")</f>
        <v>Ciencias Sociales</v>
      </c>
      <c r="D1794" s="209">
        <v>43970.537499999999</v>
      </c>
      <c r="E1794" s="209" t="s">
        <v>396</v>
      </c>
      <c r="F1794" t="s">
        <v>221</v>
      </c>
      <c r="G1794" t="s">
        <v>397</v>
      </c>
      <c r="H1794" t="s">
        <v>397</v>
      </c>
      <c r="I1794" t="s">
        <v>351</v>
      </c>
      <c r="J1794" t="s">
        <v>221</v>
      </c>
      <c r="K1794" t="s">
        <v>309</v>
      </c>
      <c r="S1794" t="s">
        <v>270</v>
      </c>
      <c r="T1794" t="s">
        <v>270</v>
      </c>
      <c r="U1794">
        <v>1</v>
      </c>
      <c r="V1794">
        <v>1</v>
      </c>
      <c r="W1794">
        <v>1</v>
      </c>
      <c r="X1794">
        <v>3</v>
      </c>
      <c r="Y1794">
        <v>5</v>
      </c>
      <c r="Z1794">
        <v>4</v>
      </c>
      <c r="AA1794">
        <v>4</v>
      </c>
      <c r="AB1794">
        <v>2</v>
      </c>
      <c r="AC1794">
        <v>4</v>
      </c>
      <c r="AD1794">
        <v>3</v>
      </c>
      <c r="AF1794">
        <v>3</v>
      </c>
      <c r="AG1794">
        <v>4</v>
      </c>
      <c r="AH1794">
        <v>4</v>
      </c>
      <c r="AI1794">
        <v>2</v>
      </c>
      <c r="AJ1794">
        <v>3</v>
      </c>
      <c r="AK1794" t="s">
        <v>26</v>
      </c>
      <c r="AL1794">
        <v>4</v>
      </c>
      <c r="AM1794">
        <v>3</v>
      </c>
      <c r="AN1794" t="s">
        <v>345</v>
      </c>
      <c r="AV1794" s="109" t="s">
        <v>26</v>
      </c>
      <c r="AW1794" t="s">
        <v>26</v>
      </c>
      <c r="AY1794">
        <v>4</v>
      </c>
      <c r="AZ1794" s="109">
        <v>4</v>
      </c>
      <c r="BA1794" s="191" t="s">
        <v>311</v>
      </c>
      <c r="BB1794" t="s">
        <v>308</v>
      </c>
      <c r="BD1794">
        <f t="shared" si="132"/>
        <v>0</v>
      </c>
      <c r="BE1794">
        <f t="shared" si="130"/>
        <v>0</v>
      </c>
      <c r="BF1794">
        <f t="shared" si="130"/>
        <v>0</v>
      </c>
      <c r="BG1794">
        <f t="shared" si="130"/>
        <v>1</v>
      </c>
      <c r="BH1794">
        <f t="shared" si="130"/>
        <v>1</v>
      </c>
      <c r="BI1794">
        <f t="shared" si="130"/>
        <v>0</v>
      </c>
      <c r="BJ1794">
        <f t="shared" si="133"/>
        <v>0</v>
      </c>
      <c r="BK1794">
        <f t="shared" si="131"/>
        <v>0</v>
      </c>
      <c r="BL1794">
        <f t="shared" si="131"/>
        <v>0</v>
      </c>
      <c r="BM1794">
        <f t="shared" si="131"/>
        <v>1</v>
      </c>
      <c r="BN1794">
        <f t="shared" si="131"/>
        <v>0</v>
      </c>
      <c r="BO1794">
        <f t="shared" si="131"/>
        <v>0</v>
      </c>
      <c r="BP1794">
        <f t="shared" si="131"/>
        <v>0</v>
      </c>
    </row>
    <row r="1795" spans="3:68" x14ac:dyDescent="0.2">
      <c r="C1795" s="150" t="str">
        <f>IFERROR(VLOOKUP(TABLA!F1795,BLIOTECAS!$C$1:$E$26,3,FALSE),"")</f>
        <v>Humanidades</v>
      </c>
      <c r="D1795" s="209">
        <v>43970.537499999999</v>
      </c>
      <c r="E1795" s="209" t="s">
        <v>396</v>
      </c>
      <c r="F1795" t="s">
        <v>89</v>
      </c>
      <c r="G1795" t="s">
        <v>300</v>
      </c>
      <c r="H1795" t="s">
        <v>300</v>
      </c>
      <c r="I1795" t="s">
        <v>306</v>
      </c>
      <c r="J1795" t="s">
        <v>89</v>
      </c>
      <c r="K1795" t="s">
        <v>104</v>
      </c>
      <c r="S1795" t="s">
        <v>270</v>
      </c>
      <c r="T1795" t="s">
        <v>270</v>
      </c>
      <c r="U1795">
        <v>5</v>
      </c>
      <c r="V1795">
        <v>1</v>
      </c>
      <c r="W1795">
        <v>1</v>
      </c>
      <c r="X1795">
        <v>3</v>
      </c>
      <c r="Y1795">
        <v>4</v>
      </c>
      <c r="Z1795">
        <v>4</v>
      </c>
      <c r="AA1795">
        <v>5</v>
      </c>
      <c r="AB1795">
        <v>3</v>
      </c>
      <c r="AC1795">
        <v>3</v>
      </c>
      <c r="AD1795">
        <v>1</v>
      </c>
      <c r="AF1795">
        <v>1</v>
      </c>
      <c r="AG1795">
        <v>1</v>
      </c>
      <c r="AH1795">
        <v>1</v>
      </c>
      <c r="AI1795">
        <v>1</v>
      </c>
      <c r="AJ1795">
        <v>3</v>
      </c>
      <c r="AK1795" t="s">
        <v>270</v>
      </c>
      <c r="AL1795">
        <v>1</v>
      </c>
      <c r="AM1795">
        <v>1</v>
      </c>
      <c r="AN1795" t="s">
        <v>307</v>
      </c>
      <c r="AV1795" s="109" t="s">
        <v>26</v>
      </c>
      <c r="AW1795" t="s">
        <v>26</v>
      </c>
      <c r="AY1795">
        <v>3</v>
      </c>
      <c r="AZ1795" s="109">
        <v>5</v>
      </c>
      <c r="BA1795" s="191" t="s">
        <v>319</v>
      </c>
      <c r="BB1795" t="s">
        <v>333</v>
      </c>
      <c r="BC1795" t="s">
        <v>1237</v>
      </c>
      <c r="BD1795">
        <f t="shared" si="132"/>
        <v>1</v>
      </c>
      <c r="BE1795">
        <f t="shared" si="130"/>
        <v>0</v>
      </c>
      <c r="BF1795">
        <f t="shared" si="130"/>
        <v>0</v>
      </c>
      <c r="BG1795">
        <f t="shared" si="130"/>
        <v>0</v>
      </c>
      <c r="BH1795">
        <f t="shared" si="130"/>
        <v>0</v>
      </c>
      <c r="BI1795">
        <f t="shared" si="130"/>
        <v>0</v>
      </c>
      <c r="BJ1795">
        <f t="shared" si="133"/>
        <v>0</v>
      </c>
      <c r="BK1795">
        <f t="shared" si="131"/>
        <v>0</v>
      </c>
      <c r="BL1795">
        <f t="shared" si="131"/>
        <v>0</v>
      </c>
      <c r="BM1795">
        <f t="shared" si="131"/>
        <v>0</v>
      </c>
      <c r="BN1795">
        <f t="shared" si="131"/>
        <v>0</v>
      </c>
      <c r="BO1795">
        <f t="shared" ref="BK1795:BP1838" si="134">IF(IFERROR(FIND(BO$1,$AN1795,1),0)&lt;&gt;0,1,0)</f>
        <v>1</v>
      </c>
      <c r="BP1795">
        <f t="shared" si="134"/>
        <v>0</v>
      </c>
    </row>
    <row r="1796" spans="3:68" x14ac:dyDescent="0.2">
      <c r="C1796" s="150" t="str">
        <f>IFERROR(VLOOKUP(TABLA!F1796,BLIOTECAS!$C$1:$E$26,3,FALSE),"")</f>
        <v>Ciencias Sociales</v>
      </c>
      <c r="D1796" s="209">
        <v>43970.537499999999</v>
      </c>
      <c r="E1796" s="209" t="s">
        <v>396</v>
      </c>
      <c r="F1796" t="s">
        <v>99</v>
      </c>
      <c r="G1796" t="s">
        <v>300</v>
      </c>
      <c r="H1796" t="s">
        <v>301</v>
      </c>
      <c r="I1796" t="s">
        <v>336</v>
      </c>
      <c r="J1796" t="s">
        <v>309</v>
      </c>
      <c r="K1796" t="s">
        <v>309</v>
      </c>
      <c r="L1796" t="s">
        <v>309</v>
      </c>
      <c r="S1796" t="s">
        <v>26</v>
      </c>
      <c r="T1796" t="s">
        <v>270</v>
      </c>
      <c r="U1796">
        <v>5</v>
      </c>
      <c r="V1796">
        <v>5</v>
      </c>
      <c r="W1796">
        <v>5</v>
      </c>
      <c r="X1796">
        <v>3</v>
      </c>
      <c r="Y1796">
        <v>3</v>
      </c>
      <c r="Z1796">
        <v>3</v>
      </c>
      <c r="AA1796">
        <v>2</v>
      </c>
      <c r="AB1796">
        <v>2</v>
      </c>
      <c r="AC1796">
        <v>2</v>
      </c>
      <c r="AD1796">
        <v>4</v>
      </c>
      <c r="AF1796">
        <v>4</v>
      </c>
      <c r="AG1796">
        <v>4</v>
      </c>
      <c r="AH1796">
        <v>4</v>
      </c>
      <c r="AI1796">
        <v>2</v>
      </c>
      <c r="AJ1796">
        <v>4</v>
      </c>
      <c r="AK1796" t="s">
        <v>270</v>
      </c>
      <c r="AL1796">
        <v>4</v>
      </c>
      <c r="AM1796">
        <v>2</v>
      </c>
      <c r="AN1796" t="s">
        <v>438</v>
      </c>
      <c r="AV1796" s="109" t="s">
        <v>26</v>
      </c>
      <c r="AW1796" t="s">
        <v>26</v>
      </c>
      <c r="AY1796">
        <v>5</v>
      </c>
      <c r="AZ1796" s="109">
        <v>5</v>
      </c>
      <c r="BA1796" s="191" t="s">
        <v>311</v>
      </c>
      <c r="BB1796" t="s">
        <v>308</v>
      </c>
      <c r="BC1796" t="s">
        <v>1238</v>
      </c>
      <c r="BD1796">
        <f t="shared" si="132"/>
        <v>0</v>
      </c>
      <c r="BE1796">
        <f t="shared" si="130"/>
        <v>1</v>
      </c>
      <c r="BF1796">
        <f t="shared" si="130"/>
        <v>1</v>
      </c>
      <c r="BG1796">
        <f t="shared" si="130"/>
        <v>0</v>
      </c>
      <c r="BH1796">
        <f t="shared" si="130"/>
        <v>0</v>
      </c>
      <c r="BI1796">
        <f t="shared" si="130"/>
        <v>0</v>
      </c>
      <c r="BJ1796">
        <f t="shared" si="133"/>
        <v>1</v>
      </c>
      <c r="BK1796">
        <f t="shared" si="134"/>
        <v>1</v>
      </c>
      <c r="BL1796">
        <f t="shared" si="134"/>
        <v>0</v>
      </c>
      <c r="BM1796">
        <f t="shared" si="134"/>
        <v>1</v>
      </c>
      <c r="BN1796">
        <f t="shared" si="134"/>
        <v>0</v>
      </c>
      <c r="BO1796">
        <f t="shared" si="134"/>
        <v>0</v>
      </c>
      <c r="BP1796">
        <f t="shared" si="134"/>
        <v>0</v>
      </c>
    </row>
    <row r="1797" spans="3:68" x14ac:dyDescent="0.2">
      <c r="C1797" s="150" t="str">
        <f>IFERROR(VLOOKUP(TABLA!F1797,BLIOTECAS!$C$1:$E$26,3,FALSE),"")</f>
        <v>Humanidades</v>
      </c>
      <c r="D1797" s="209">
        <v>43970.537499999999</v>
      </c>
      <c r="E1797" s="209" t="s">
        <v>396</v>
      </c>
      <c r="F1797" t="s">
        <v>102</v>
      </c>
      <c r="G1797" t="s">
        <v>305</v>
      </c>
      <c r="H1797" t="s">
        <v>300</v>
      </c>
      <c r="I1797" t="s">
        <v>315</v>
      </c>
      <c r="J1797" t="s">
        <v>309</v>
      </c>
      <c r="K1797" t="s">
        <v>310</v>
      </c>
      <c r="L1797" t="s">
        <v>103</v>
      </c>
      <c r="M1797" t="s">
        <v>1239</v>
      </c>
      <c r="S1797" t="s">
        <v>270</v>
      </c>
      <c r="T1797" t="s">
        <v>270</v>
      </c>
      <c r="U1797">
        <v>5</v>
      </c>
      <c r="V1797">
        <v>1</v>
      </c>
      <c r="W1797">
        <v>1</v>
      </c>
      <c r="X1797">
        <v>5</v>
      </c>
      <c r="Y1797">
        <v>4</v>
      </c>
      <c r="Z1797">
        <v>4</v>
      </c>
      <c r="AA1797">
        <v>4</v>
      </c>
      <c r="AB1797">
        <v>3</v>
      </c>
      <c r="AC1797">
        <v>4</v>
      </c>
      <c r="AD1797">
        <v>5</v>
      </c>
      <c r="AF1797">
        <v>4</v>
      </c>
      <c r="AG1797">
        <v>4</v>
      </c>
      <c r="AH1797">
        <v>4</v>
      </c>
      <c r="AI1797">
        <v>4</v>
      </c>
      <c r="AJ1797">
        <v>3</v>
      </c>
      <c r="AK1797" t="s">
        <v>270</v>
      </c>
      <c r="AL1797">
        <v>4</v>
      </c>
      <c r="AM1797">
        <v>4</v>
      </c>
      <c r="AN1797" t="s">
        <v>345</v>
      </c>
      <c r="AV1797" s="109" t="s">
        <v>270</v>
      </c>
      <c r="AW1797" t="s">
        <v>26</v>
      </c>
      <c r="AY1797">
        <v>5</v>
      </c>
      <c r="AZ1797" s="109">
        <v>4</v>
      </c>
      <c r="BA1797" s="191" t="s">
        <v>303</v>
      </c>
      <c r="BB1797" t="s">
        <v>304</v>
      </c>
      <c r="BD1797">
        <f t="shared" si="132"/>
        <v>0</v>
      </c>
      <c r="BE1797">
        <f t="shared" si="130"/>
        <v>1</v>
      </c>
      <c r="BF1797">
        <f t="shared" si="130"/>
        <v>0</v>
      </c>
      <c r="BG1797">
        <f t="shared" si="130"/>
        <v>0</v>
      </c>
      <c r="BH1797">
        <f t="shared" si="130"/>
        <v>0</v>
      </c>
      <c r="BI1797">
        <f t="shared" si="130"/>
        <v>0</v>
      </c>
      <c r="BJ1797">
        <f t="shared" si="133"/>
        <v>0</v>
      </c>
      <c r="BK1797">
        <f t="shared" si="134"/>
        <v>0</v>
      </c>
      <c r="BL1797">
        <f t="shared" si="134"/>
        <v>0</v>
      </c>
      <c r="BM1797">
        <f t="shared" si="134"/>
        <v>1</v>
      </c>
      <c r="BN1797">
        <f t="shared" si="134"/>
        <v>0</v>
      </c>
      <c r="BO1797">
        <f t="shared" si="134"/>
        <v>0</v>
      </c>
      <c r="BP1797">
        <f t="shared" si="134"/>
        <v>0</v>
      </c>
    </row>
    <row r="1798" spans="3:68" x14ac:dyDescent="0.2">
      <c r="C1798" s="150" t="str">
        <f>IFERROR(VLOOKUP(TABLA!F1798,BLIOTECAS!$C$1:$E$26,3,FALSE),"")</f>
        <v>Ciencias de la Salud</v>
      </c>
      <c r="D1798" s="209">
        <v>43970.537499999999</v>
      </c>
      <c r="E1798" s="209" t="s">
        <v>407</v>
      </c>
      <c r="F1798" t="s">
        <v>108</v>
      </c>
      <c r="G1798" t="s">
        <v>305</v>
      </c>
      <c r="H1798" t="s">
        <v>300</v>
      </c>
      <c r="I1798" t="s">
        <v>357</v>
      </c>
      <c r="J1798" t="s">
        <v>108</v>
      </c>
      <c r="K1798" t="s">
        <v>106</v>
      </c>
      <c r="L1798" t="s">
        <v>309</v>
      </c>
      <c r="S1798" t="s">
        <v>270</v>
      </c>
      <c r="T1798" t="s">
        <v>270</v>
      </c>
      <c r="U1798">
        <v>4</v>
      </c>
      <c r="V1798">
        <v>5</v>
      </c>
      <c r="W1798">
        <v>2</v>
      </c>
      <c r="X1798">
        <v>2</v>
      </c>
      <c r="Y1798">
        <v>5</v>
      </c>
      <c r="Z1798">
        <v>5</v>
      </c>
      <c r="AA1798">
        <v>5</v>
      </c>
      <c r="AB1798">
        <v>3</v>
      </c>
      <c r="AC1798">
        <v>4</v>
      </c>
      <c r="AD1798">
        <v>5</v>
      </c>
      <c r="AF1798">
        <v>4</v>
      </c>
      <c r="AG1798">
        <v>4</v>
      </c>
      <c r="AH1798">
        <v>4</v>
      </c>
      <c r="AI1798">
        <v>5</v>
      </c>
      <c r="AJ1798">
        <v>5</v>
      </c>
      <c r="AK1798" t="s">
        <v>26</v>
      </c>
      <c r="AL1798">
        <v>4</v>
      </c>
      <c r="AM1798">
        <v>2</v>
      </c>
      <c r="AN1798" t="s">
        <v>400</v>
      </c>
      <c r="AV1798" s="109" t="s">
        <v>270</v>
      </c>
      <c r="AW1798" t="s">
        <v>270</v>
      </c>
      <c r="AX1798" t="s">
        <v>328</v>
      </c>
      <c r="AY1798">
        <v>4</v>
      </c>
      <c r="AZ1798" s="109">
        <v>4</v>
      </c>
      <c r="BA1798" s="191" t="s">
        <v>311</v>
      </c>
      <c r="BB1798" t="s">
        <v>308</v>
      </c>
      <c r="BD1798">
        <f t="shared" si="132"/>
        <v>1</v>
      </c>
      <c r="BE1798">
        <f t="shared" si="130"/>
        <v>0</v>
      </c>
      <c r="BF1798">
        <f t="shared" si="130"/>
        <v>1</v>
      </c>
      <c r="BG1798">
        <f t="shared" ref="BE1798:BI1849" si="135">IF(IFERROR(FIND(BG$1,$I1798,1),0)&lt;&gt;0,1,0)</f>
        <v>0</v>
      </c>
      <c r="BH1798">
        <f t="shared" si="135"/>
        <v>1</v>
      </c>
      <c r="BI1798">
        <f t="shared" si="135"/>
        <v>0</v>
      </c>
      <c r="BJ1798">
        <f t="shared" si="133"/>
        <v>0</v>
      </c>
      <c r="BK1798">
        <f t="shared" si="134"/>
        <v>0</v>
      </c>
      <c r="BL1798">
        <f t="shared" si="134"/>
        <v>1</v>
      </c>
      <c r="BM1798">
        <f t="shared" si="134"/>
        <v>1</v>
      </c>
      <c r="BN1798">
        <f t="shared" si="134"/>
        <v>0</v>
      </c>
      <c r="BO1798">
        <f t="shared" si="134"/>
        <v>0</v>
      </c>
      <c r="BP1798">
        <f t="shared" si="134"/>
        <v>0</v>
      </c>
    </row>
    <row r="1799" spans="3:68" x14ac:dyDescent="0.2">
      <c r="C1799" s="150" t="str">
        <f>IFERROR(VLOOKUP(TABLA!F1799,BLIOTECAS!$C$1:$E$26,3,FALSE),"")</f>
        <v>Humanidades</v>
      </c>
      <c r="D1799" s="209">
        <v>43970.537499999999</v>
      </c>
      <c r="E1799" s="209" t="s">
        <v>396</v>
      </c>
      <c r="F1799" t="s">
        <v>104</v>
      </c>
      <c r="G1799" t="s">
        <v>305</v>
      </c>
      <c r="H1799" t="s">
        <v>301</v>
      </c>
      <c r="I1799" t="s">
        <v>340</v>
      </c>
      <c r="J1799" t="s">
        <v>104</v>
      </c>
      <c r="K1799" t="s">
        <v>309</v>
      </c>
      <c r="L1799" t="s">
        <v>84</v>
      </c>
      <c r="M1799" t="s">
        <v>1240</v>
      </c>
      <c r="S1799" t="s">
        <v>270</v>
      </c>
      <c r="T1799" t="s">
        <v>270</v>
      </c>
      <c r="U1799">
        <v>5</v>
      </c>
      <c r="V1799">
        <v>2</v>
      </c>
      <c r="W1799">
        <v>4</v>
      </c>
      <c r="X1799">
        <v>5</v>
      </c>
      <c r="Y1799">
        <v>4</v>
      </c>
      <c r="Z1799">
        <v>2</v>
      </c>
      <c r="AA1799">
        <v>5</v>
      </c>
      <c r="AB1799">
        <v>5</v>
      </c>
      <c r="AC1799">
        <v>5</v>
      </c>
      <c r="AD1799">
        <v>3</v>
      </c>
      <c r="AF1799">
        <v>3</v>
      </c>
      <c r="AG1799">
        <v>4</v>
      </c>
      <c r="AH1799">
        <v>5</v>
      </c>
      <c r="AI1799">
        <v>3</v>
      </c>
      <c r="AJ1799">
        <v>4</v>
      </c>
      <c r="AK1799" t="s">
        <v>270</v>
      </c>
      <c r="AL1799">
        <v>5</v>
      </c>
      <c r="AM1799">
        <v>5</v>
      </c>
      <c r="AN1799" t="s">
        <v>345</v>
      </c>
      <c r="AV1799" s="109" t="s">
        <v>270</v>
      </c>
      <c r="AW1799" t="s">
        <v>270</v>
      </c>
      <c r="AX1799" t="s">
        <v>25</v>
      </c>
      <c r="AY1799">
        <v>5</v>
      </c>
      <c r="AZ1799" s="109">
        <v>5</v>
      </c>
      <c r="BA1799" s="191" t="s">
        <v>303</v>
      </c>
      <c r="BB1799" t="s">
        <v>304</v>
      </c>
      <c r="BC1799" t="s">
        <v>1241</v>
      </c>
      <c r="BD1799">
        <f t="shared" si="132"/>
        <v>1</v>
      </c>
      <c r="BE1799">
        <f t="shared" si="135"/>
        <v>1</v>
      </c>
      <c r="BF1799">
        <f t="shared" si="135"/>
        <v>1</v>
      </c>
      <c r="BG1799">
        <f t="shared" si="135"/>
        <v>0</v>
      </c>
      <c r="BH1799">
        <f t="shared" si="135"/>
        <v>0</v>
      </c>
      <c r="BI1799">
        <f t="shared" si="135"/>
        <v>0</v>
      </c>
      <c r="BJ1799">
        <f t="shared" si="133"/>
        <v>0</v>
      </c>
      <c r="BK1799">
        <f t="shared" si="134"/>
        <v>0</v>
      </c>
      <c r="BL1799">
        <f t="shared" si="134"/>
        <v>0</v>
      </c>
      <c r="BM1799">
        <f t="shared" si="134"/>
        <v>1</v>
      </c>
      <c r="BN1799">
        <f t="shared" si="134"/>
        <v>0</v>
      </c>
      <c r="BO1799">
        <f t="shared" si="134"/>
        <v>0</v>
      </c>
      <c r="BP1799">
        <f t="shared" si="134"/>
        <v>0</v>
      </c>
    </row>
    <row r="1800" spans="3:68" x14ac:dyDescent="0.2">
      <c r="C1800" s="150" t="str">
        <f>IFERROR(VLOOKUP(TABLA!F1800,BLIOTECAS!$C$1:$E$26,3,FALSE),"")</f>
        <v>Humanidades</v>
      </c>
      <c r="D1800" s="209">
        <v>43970.537499999999</v>
      </c>
      <c r="E1800" s="209" t="s">
        <v>396</v>
      </c>
      <c r="F1800" t="s">
        <v>103</v>
      </c>
      <c r="G1800" t="s">
        <v>301</v>
      </c>
      <c r="H1800" t="s">
        <v>301</v>
      </c>
      <c r="I1800" t="s">
        <v>327</v>
      </c>
      <c r="J1800" t="s">
        <v>103</v>
      </c>
      <c r="K1800" t="s">
        <v>97</v>
      </c>
      <c r="L1800" t="s">
        <v>309</v>
      </c>
      <c r="S1800" t="s">
        <v>270</v>
      </c>
      <c r="T1800" t="s">
        <v>270</v>
      </c>
      <c r="U1800">
        <v>5</v>
      </c>
      <c r="V1800">
        <v>3</v>
      </c>
      <c r="W1800">
        <v>4</v>
      </c>
      <c r="X1800">
        <v>2</v>
      </c>
      <c r="Y1800">
        <v>4</v>
      </c>
      <c r="Z1800">
        <v>3</v>
      </c>
      <c r="AA1800">
        <v>4</v>
      </c>
      <c r="AB1800">
        <v>1</v>
      </c>
      <c r="AC1800">
        <v>4</v>
      </c>
      <c r="AD1800">
        <v>5</v>
      </c>
      <c r="AF1800">
        <v>3</v>
      </c>
      <c r="AG1800">
        <v>5</v>
      </c>
      <c r="AH1800">
        <v>3</v>
      </c>
      <c r="AI1800">
        <v>5</v>
      </c>
      <c r="AJ1800">
        <v>5</v>
      </c>
      <c r="AK1800" t="s">
        <v>270</v>
      </c>
      <c r="AL1800">
        <v>4</v>
      </c>
      <c r="AN1800" t="s">
        <v>307</v>
      </c>
      <c r="AV1800" s="109" t="s">
        <v>270</v>
      </c>
      <c r="AW1800" t="s">
        <v>270</v>
      </c>
      <c r="AX1800" t="s">
        <v>313</v>
      </c>
      <c r="AY1800">
        <v>5</v>
      </c>
      <c r="AZ1800" s="109">
        <v>5</v>
      </c>
      <c r="BA1800" s="191" t="s">
        <v>303</v>
      </c>
      <c r="BB1800" t="s">
        <v>333</v>
      </c>
      <c r="BC1800" t="s">
        <v>1242</v>
      </c>
      <c r="BD1800">
        <f t="shared" si="132"/>
        <v>1</v>
      </c>
      <c r="BE1800">
        <f t="shared" si="135"/>
        <v>0</v>
      </c>
      <c r="BF1800">
        <f t="shared" si="135"/>
        <v>1</v>
      </c>
      <c r="BG1800">
        <f t="shared" si="135"/>
        <v>0</v>
      </c>
      <c r="BH1800">
        <f t="shared" si="135"/>
        <v>0</v>
      </c>
      <c r="BI1800">
        <f t="shared" si="135"/>
        <v>0</v>
      </c>
      <c r="BJ1800">
        <f t="shared" si="133"/>
        <v>0</v>
      </c>
      <c r="BK1800">
        <f t="shared" si="134"/>
        <v>0</v>
      </c>
      <c r="BL1800">
        <f t="shared" si="134"/>
        <v>0</v>
      </c>
      <c r="BM1800">
        <f t="shared" si="134"/>
        <v>0</v>
      </c>
      <c r="BN1800">
        <f t="shared" si="134"/>
        <v>0</v>
      </c>
      <c r="BO1800">
        <f t="shared" si="134"/>
        <v>1</v>
      </c>
      <c r="BP1800">
        <f t="shared" si="134"/>
        <v>0</v>
      </c>
    </row>
    <row r="1801" spans="3:68" x14ac:dyDescent="0.2">
      <c r="C1801" s="150" t="str">
        <f>IFERROR(VLOOKUP(TABLA!F1801,BLIOTECAS!$C$1:$E$26,3,FALSE),"")</f>
        <v>Ciencias Sociales</v>
      </c>
      <c r="D1801" s="209">
        <v>43970.537499999999</v>
      </c>
      <c r="E1801" s="209" t="s">
        <v>396</v>
      </c>
      <c r="F1801" t="s">
        <v>92</v>
      </c>
      <c r="G1801" t="s">
        <v>305</v>
      </c>
      <c r="H1801" t="s">
        <v>300</v>
      </c>
      <c r="I1801" t="s">
        <v>327</v>
      </c>
      <c r="J1801" t="s">
        <v>92</v>
      </c>
      <c r="K1801" t="s">
        <v>309</v>
      </c>
      <c r="M1801" t="s">
        <v>1243</v>
      </c>
      <c r="S1801" t="s">
        <v>26</v>
      </c>
      <c r="T1801" t="s">
        <v>270</v>
      </c>
      <c r="U1801">
        <v>3</v>
      </c>
      <c r="V1801">
        <v>1</v>
      </c>
      <c r="W1801">
        <v>3</v>
      </c>
      <c r="X1801">
        <v>3</v>
      </c>
      <c r="Y1801">
        <v>3</v>
      </c>
      <c r="Z1801">
        <v>3</v>
      </c>
      <c r="AA1801">
        <v>5</v>
      </c>
      <c r="AB1801">
        <v>2</v>
      </c>
      <c r="AC1801">
        <v>3</v>
      </c>
      <c r="AD1801">
        <v>4</v>
      </c>
      <c r="AF1801">
        <v>4</v>
      </c>
      <c r="AG1801">
        <v>5</v>
      </c>
      <c r="AH1801">
        <v>4</v>
      </c>
      <c r="AI1801">
        <v>4</v>
      </c>
      <c r="AJ1801">
        <v>4</v>
      </c>
      <c r="AK1801" t="s">
        <v>26</v>
      </c>
      <c r="AL1801">
        <v>4</v>
      </c>
      <c r="AM1801">
        <v>3</v>
      </c>
      <c r="AN1801" t="s">
        <v>408</v>
      </c>
      <c r="AV1801" s="109" t="s">
        <v>270</v>
      </c>
      <c r="AW1801" t="s">
        <v>26</v>
      </c>
      <c r="AY1801">
        <v>5</v>
      </c>
      <c r="AZ1801" s="109">
        <v>4</v>
      </c>
      <c r="BA1801" s="191" t="s">
        <v>311</v>
      </c>
      <c r="BB1801" t="s">
        <v>308</v>
      </c>
      <c r="BD1801">
        <f t="shared" si="132"/>
        <v>1</v>
      </c>
      <c r="BE1801">
        <f t="shared" si="135"/>
        <v>0</v>
      </c>
      <c r="BF1801">
        <f t="shared" si="135"/>
        <v>1</v>
      </c>
      <c r="BG1801">
        <f t="shared" si="135"/>
        <v>0</v>
      </c>
      <c r="BH1801">
        <f t="shared" si="135"/>
        <v>0</v>
      </c>
      <c r="BI1801">
        <f t="shared" si="135"/>
        <v>0</v>
      </c>
      <c r="BJ1801">
        <f t="shared" si="133"/>
        <v>1</v>
      </c>
      <c r="BK1801">
        <f t="shared" si="134"/>
        <v>0</v>
      </c>
      <c r="BL1801">
        <f t="shared" si="134"/>
        <v>1</v>
      </c>
      <c r="BM1801">
        <f t="shared" si="134"/>
        <v>1</v>
      </c>
      <c r="BN1801">
        <f t="shared" si="134"/>
        <v>0</v>
      </c>
      <c r="BO1801">
        <f t="shared" si="134"/>
        <v>0</v>
      </c>
      <c r="BP1801">
        <f t="shared" si="134"/>
        <v>0</v>
      </c>
    </row>
    <row r="1802" spans="3:68" x14ac:dyDescent="0.2">
      <c r="C1802" s="150" t="str">
        <f>IFERROR(VLOOKUP(TABLA!F1802,BLIOTECAS!$C$1:$E$26,3,FALSE),"")</f>
        <v>Ciencias de la Salud</v>
      </c>
      <c r="D1802" s="209">
        <v>43970.537499999999</v>
      </c>
      <c r="E1802" s="209" t="s">
        <v>396</v>
      </c>
      <c r="F1802" t="s">
        <v>224</v>
      </c>
      <c r="G1802" t="s">
        <v>300</v>
      </c>
      <c r="H1802" t="s">
        <v>320</v>
      </c>
      <c r="I1802" t="s">
        <v>306</v>
      </c>
      <c r="J1802" t="s">
        <v>224</v>
      </c>
      <c r="S1802" t="s">
        <v>270</v>
      </c>
      <c r="T1802" t="s">
        <v>270</v>
      </c>
      <c r="U1802">
        <v>3</v>
      </c>
      <c r="V1802">
        <v>2</v>
      </c>
      <c r="W1802">
        <v>4</v>
      </c>
      <c r="X1802">
        <v>1</v>
      </c>
      <c r="Y1802">
        <v>5</v>
      </c>
      <c r="Z1802">
        <v>2</v>
      </c>
      <c r="AA1802">
        <v>5</v>
      </c>
      <c r="AB1802">
        <v>1</v>
      </c>
      <c r="AC1802">
        <v>1</v>
      </c>
      <c r="AD1802">
        <v>4</v>
      </c>
      <c r="AF1802">
        <v>2</v>
      </c>
      <c r="AG1802">
        <v>3</v>
      </c>
      <c r="AH1802">
        <v>4</v>
      </c>
      <c r="AI1802">
        <v>3</v>
      </c>
      <c r="AJ1802">
        <v>4</v>
      </c>
      <c r="AK1802" t="s">
        <v>26</v>
      </c>
      <c r="AL1802">
        <v>3</v>
      </c>
      <c r="AM1802">
        <v>3</v>
      </c>
      <c r="AN1802" t="s">
        <v>408</v>
      </c>
      <c r="AV1802" s="109" t="s">
        <v>26</v>
      </c>
      <c r="AW1802" t="s">
        <v>26</v>
      </c>
      <c r="AY1802">
        <v>4</v>
      </c>
      <c r="AZ1802" s="109">
        <v>5</v>
      </c>
      <c r="BA1802" s="191" t="s">
        <v>311</v>
      </c>
      <c r="BB1802" t="s">
        <v>308</v>
      </c>
      <c r="BD1802">
        <f t="shared" si="132"/>
        <v>1</v>
      </c>
      <c r="BE1802">
        <f t="shared" si="135"/>
        <v>0</v>
      </c>
      <c r="BF1802">
        <f t="shared" si="135"/>
        <v>0</v>
      </c>
      <c r="BG1802">
        <f t="shared" si="135"/>
        <v>0</v>
      </c>
      <c r="BH1802">
        <f t="shared" si="135"/>
        <v>0</v>
      </c>
      <c r="BI1802">
        <f t="shared" si="135"/>
        <v>0</v>
      </c>
      <c r="BJ1802">
        <f t="shared" si="133"/>
        <v>1</v>
      </c>
      <c r="BK1802">
        <f t="shared" si="134"/>
        <v>0</v>
      </c>
      <c r="BL1802">
        <f t="shared" si="134"/>
        <v>1</v>
      </c>
      <c r="BM1802">
        <f t="shared" si="134"/>
        <v>1</v>
      </c>
      <c r="BN1802">
        <f t="shared" si="134"/>
        <v>0</v>
      </c>
      <c r="BO1802">
        <f t="shared" si="134"/>
        <v>0</v>
      </c>
      <c r="BP1802">
        <f t="shared" si="134"/>
        <v>0</v>
      </c>
    </row>
    <row r="1803" spans="3:68" x14ac:dyDescent="0.2">
      <c r="C1803" s="150" t="str">
        <f>IFERROR(VLOOKUP(TABLA!F1803,BLIOTECAS!$C$1:$E$26,3,FALSE),"")</f>
        <v>Ciencias Sociales</v>
      </c>
      <c r="D1803" s="209">
        <v>43970.537499999999</v>
      </c>
      <c r="E1803" s="209" t="s">
        <v>396</v>
      </c>
      <c r="F1803" t="s">
        <v>93</v>
      </c>
      <c r="G1803" t="s">
        <v>305</v>
      </c>
      <c r="H1803" t="s">
        <v>300</v>
      </c>
      <c r="I1803" t="s">
        <v>327</v>
      </c>
      <c r="J1803" t="s">
        <v>93</v>
      </c>
      <c r="K1803" t="s">
        <v>96</v>
      </c>
      <c r="S1803" t="s">
        <v>270</v>
      </c>
      <c r="T1803" t="s">
        <v>270</v>
      </c>
      <c r="U1803">
        <v>2</v>
      </c>
      <c r="V1803">
        <v>1</v>
      </c>
      <c r="W1803">
        <v>1</v>
      </c>
      <c r="X1803">
        <v>3</v>
      </c>
      <c r="Y1803">
        <v>4</v>
      </c>
      <c r="Z1803">
        <v>2</v>
      </c>
      <c r="AA1803">
        <v>4</v>
      </c>
      <c r="AB1803">
        <v>1</v>
      </c>
      <c r="AC1803">
        <v>1</v>
      </c>
      <c r="AD1803">
        <v>3</v>
      </c>
      <c r="AF1803">
        <v>1</v>
      </c>
      <c r="AG1803">
        <v>4</v>
      </c>
      <c r="AH1803">
        <v>4</v>
      </c>
      <c r="AI1803">
        <v>3</v>
      </c>
      <c r="AJ1803">
        <v>3</v>
      </c>
      <c r="AK1803" t="s">
        <v>26</v>
      </c>
      <c r="AL1803">
        <v>3</v>
      </c>
      <c r="AM1803">
        <v>1</v>
      </c>
      <c r="AN1803" t="s">
        <v>354</v>
      </c>
      <c r="AV1803" s="109" t="s">
        <v>270</v>
      </c>
      <c r="AW1803" t="s">
        <v>26</v>
      </c>
      <c r="AY1803">
        <v>3</v>
      </c>
      <c r="AZ1803" s="109">
        <v>4</v>
      </c>
      <c r="BA1803" s="191" t="s">
        <v>319</v>
      </c>
      <c r="BB1803" t="s">
        <v>317</v>
      </c>
      <c r="BC1803" t="s">
        <v>1244</v>
      </c>
      <c r="BD1803">
        <f t="shared" si="132"/>
        <v>1</v>
      </c>
      <c r="BE1803">
        <f t="shared" si="135"/>
        <v>0</v>
      </c>
      <c r="BF1803">
        <f t="shared" si="135"/>
        <v>1</v>
      </c>
      <c r="BG1803">
        <f t="shared" si="135"/>
        <v>0</v>
      </c>
      <c r="BH1803">
        <f t="shared" si="135"/>
        <v>0</v>
      </c>
      <c r="BI1803">
        <f t="shared" si="135"/>
        <v>0</v>
      </c>
      <c r="BJ1803">
        <f t="shared" si="133"/>
        <v>1</v>
      </c>
      <c r="BK1803">
        <f t="shared" si="134"/>
        <v>0</v>
      </c>
      <c r="BL1803">
        <f t="shared" si="134"/>
        <v>0</v>
      </c>
      <c r="BM1803">
        <f t="shared" si="134"/>
        <v>1</v>
      </c>
      <c r="BN1803">
        <f t="shared" si="134"/>
        <v>0</v>
      </c>
      <c r="BO1803">
        <f t="shared" si="134"/>
        <v>0</v>
      </c>
      <c r="BP1803">
        <f t="shared" si="134"/>
        <v>0</v>
      </c>
    </row>
    <row r="1804" spans="3:68" x14ac:dyDescent="0.2">
      <c r="C1804" s="150" t="str">
        <f>IFERROR(VLOOKUP(TABLA!F1804,BLIOTECAS!$C$1:$E$26,3,FALSE),"")</f>
        <v>Ciencias Experimentales</v>
      </c>
      <c r="D1804" s="209">
        <v>43970.537499999999</v>
      </c>
      <c r="E1804" s="209" t="s">
        <v>401</v>
      </c>
      <c r="F1804" t="s">
        <v>94</v>
      </c>
      <c r="G1804" t="s">
        <v>320</v>
      </c>
      <c r="H1804" t="s">
        <v>300</v>
      </c>
      <c r="I1804" t="s">
        <v>306</v>
      </c>
      <c r="J1804" t="s">
        <v>94</v>
      </c>
      <c r="S1804" t="s">
        <v>270</v>
      </c>
      <c r="T1804" t="s">
        <v>270</v>
      </c>
      <c r="U1804">
        <v>2</v>
      </c>
      <c r="V1804">
        <v>1</v>
      </c>
      <c r="W1804">
        <v>1</v>
      </c>
      <c r="X1804">
        <v>2</v>
      </c>
      <c r="Y1804">
        <v>1</v>
      </c>
      <c r="Z1804">
        <v>5</v>
      </c>
      <c r="AA1804">
        <v>1</v>
      </c>
      <c r="AB1804">
        <v>3</v>
      </c>
      <c r="AC1804">
        <v>1</v>
      </c>
      <c r="AD1804">
        <v>2</v>
      </c>
      <c r="AF1804">
        <v>2</v>
      </c>
      <c r="AG1804">
        <v>4</v>
      </c>
      <c r="AH1804">
        <v>3</v>
      </c>
      <c r="AI1804">
        <v>1</v>
      </c>
      <c r="AK1804" t="s">
        <v>270</v>
      </c>
      <c r="AL1804">
        <v>2</v>
      </c>
      <c r="AM1804">
        <v>3</v>
      </c>
      <c r="AN1804" t="s">
        <v>438</v>
      </c>
      <c r="AV1804" s="109" t="s">
        <v>26</v>
      </c>
      <c r="AW1804" t="s">
        <v>26</v>
      </c>
      <c r="AY1804">
        <v>4</v>
      </c>
      <c r="AZ1804" s="109">
        <v>4</v>
      </c>
      <c r="BA1804" s="191" t="s">
        <v>311</v>
      </c>
      <c r="BB1804" t="s">
        <v>317</v>
      </c>
      <c r="BD1804">
        <f t="shared" si="132"/>
        <v>1</v>
      </c>
      <c r="BE1804">
        <f t="shared" si="135"/>
        <v>0</v>
      </c>
      <c r="BF1804">
        <f t="shared" si="135"/>
        <v>0</v>
      </c>
      <c r="BG1804">
        <f t="shared" si="135"/>
        <v>0</v>
      </c>
      <c r="BH1804">
        <f t="shared" si="135"/>
        <v>0</v>
      </c>
      <c r="BI1804">
        <f t="shared" si="135"/>
        <v>0</v>
      </c>
      <c r="BJ1804">
        <f t="shared" si="133"/>
        <v>1</v>
      </c>
      <c r="BK1804">
        <f t="shared" si="134"/>
        <v>1</v>
      </c>
      <c r="BL1804">
        <f t="shared" si="134"/>
        <v>0</v>
      </c>
      <c r="BM1804">
        <f t="shared" si="134"/>
        <v>1</v>
      </c>
      <c r="BN1804">
        <f t="shared" si="134"/>
        <v>0</v>
      </c>
      <c r="BO1804">
        <f t="shared" si="134"/>
        <v>0</v>
      </c>
      <c r="BP1804">
        <f t="shared" si="134"/>
        <v>0</v>
      </c>
    </row>
    <row r="1805" spans="3:68" x14ac:dyDescent="0.2">
      <c r="C1805" s="150" t="str">
        <f>IFERROR(VLOOKUP(TABLA!F1805,BLIOTECAS!$C$1:$E$26,3,FALSE),"")</f>
        <v>Ciencias Experimentales</v>
      </c>
      <c r="D1805" s="209">
        <v>43970.537499999999</v>
      </c>
      <c r="E1805" s="209" t="s">
        <v>396</v>
      </c>
      <c r="F1805" t="s">
        <v>94</v>
      </c>
      <c r="G1805" t="s">
        <v>301</v>
      </c>
      <c r="H1805" t="s">
        <v>300</v>
      </c>
      <c r="I1805" t="s">
        <v>306</v>
      </c>
      <c r="J1805" t="s">
        <v>94</v>
      </c>
      <c r="K1805" t="s">
        <v>98</v>
      </c>
      <c r="L1805" t="s">
        <v>309</v>
      </c>
      <c r="S1805" t="s">
        <v>26</v>
      </c>
      <c r="T1805" t="s">
        <v>270</v>
      </c>
      <c r="U1805">
        <v>4</v>
      </c>
      <c r="V1805">
        <v>1</v>
      </c>
      <c r="W1805">
        <v>4</v>
      </c>
      <c r="X1805">
        <v>1</v>
      </c>
      <c r="Y1805">
        <v>4</v>
      </c>
      <c r="Z1805">
        <v>4</v>
      </c>
      <c r="AA1805">
        <v>4</v>
      </c>
      <c r="AB1805">
        <v>1</v>
      </c>
      <c r="AC1805">
        <v>5</v>
      </c>
      <c r="AD1805">
        <v>5</v>
      </c>
      <c r="AF1805">
        <v>5</v>
      </c>
      <c r="AG1805">
        <v>5</v>
      </c>
      <c r="AH1805">
        <v>5</v>
      </c>
      <c r="AJ1805">
        <v>5</v>
      </c>
      <c r="AK1805" t="s">
        <v>26</v>
      </c>
      <c r="AL1805">
        <v>5</v>
      </c>
      <c r="AM1805">
        <v>5</v>
      </c>
      <c r="AN1805" t="s">
        <v>345</v>
      </c>
      <c r="AV1805" s="109" t="s">
        <v>26</v>
      </c>
      <c r="AW1805" t="s">
        <v>26</v>
      </c>
      <c r="AY1805">
        <v>5</v>
      </c>
      <c r="AZ1805" s="109">
        <v>4</v>
      </c>
      <c r="BA1805" s="191" t="s">
        <v>311</v>
      </c>
      <c r="BB1805" t="s">
        <v>308</v>
      </c>
      <c r="BC1805" t="s">
        <v>1245</v>
      </c>
      <c r="BD1805">
        <f t="shared" si="132"/>
        <v>1</v>
      </c>
      <c r="BE1805">
        <f t="shared" si="135"/>
        <v>0</v>
      </c>
      <c r="BF1805">
        <f t="shared" si="135"/>
        <v>0</v>
      </c>
      <c r="BG1805">
        <f t="shared" si="135"/>
        <v>0</v>
      </c>
      <c r="BH1805">
        <f t="shared" si="135"/>
        <v>0</v>
      </c>
      <c r="BI1805">
        <f t="shared" si="135"/>
        <v>0</v>
      </c>
      <c r="BJ1805">
        <f t="shared" si="133"/>
        <v>0</v>
      </c>
      <c r="BK1805">
        <f t="shared" si="134"/>
        <v>0</v>
      </c>
      <c r="BL1805">
        <f t="shared" si="134"/>
        <v>0</v>
      </c>
      <c r="BM1805">
        <f t="shared" si="134"/>
        <v>1</v>
      </c>
      <c r="BN1805">
        <f t="shared" si="134"/>
        <v>0</v>
      </c>
      <c r="BO1805">
        <f t="shared" si="134"/>
        <v>0</v>
      </c>
      <c r="BP1805">
        <f t="shared" si="134"/>
        <v>0</v>
      </c>
    </row>
    <row r="1806" spans="3:68" x14ac:dyDescent="0.2">
      <c r="C1806" s="150" t="str">
        <f>IFERROR(VLOOKUP(TABLA!F1806,BLIOTECAS!$C$1:$E$26,3,FALSE),"")</f>
        <v>Humanidades</v>
      </c>
      <c r="D1806" s="209">
        <v>43970.537499999999</v>
      </c>
      <c r="E1806" s="209" t="s">
        <v>396</v>
      </c>
      <c r="F1806" t="s">
        <v>104</v>
      </c>
      <c r="G1806" t="s">
        <v>300</v>
      </c>
      <c r="H1806" t="s">
        <v>300</v>
      </c>
      <c r="I1806" t="s">
        <v>1246</v>
      </c>
      <c r="J1806" t="s">
        <v>104</v>
      </c>
      <c r="K1806" t="s">
        <v>309</v>
      </c>
      <c r="S1806" t="s">
        <v>26</v>
      </c>
      <c r="T1806" t="s">
        <v>270</v>
      </c>
      <c r="U1806">
        <v>1</v>
      </c>
      <c r="V1806">
        <v>1</v>
      </c>
      <c r="W1806">
        <v>1</v>
      </c>
      <c r="X1806">
        <v>2</v>
      </c>
      <c r="Y1806">
        <v>3</v>
      </c>
      <c r="Z1806">
        <v>4</v>
      </c>
      <c r="AA1806">
        <v>4</v>
      </c>
      <c r="AB1806">
        <v>3</v>
      </c>
      <c r="AC1806">
        <v>1</v>
      </c>
      <c r="AD1806">
        <v>1</v>
      </c>
      <c r="AF1806">
        <v>1</v>
      </c>
      <c r="AG1806">
        <v>1</v>
      </c>
      <c r="AH1806">
        <v>1</v>
      </c>
      <c r="AI1806">
        <v>1</v>
      </c>
      <c r="AJ1806">
        <v>1</v>
      </c>
      <c r="AK1806" t="s">
        <v>26</v>
      </c>
      <c r="AL1806">
        <v>1</v>
      </c>
      <c r="AM1806">
        <v>1</v>
      </c>
      <c r="AN1806" t="s">
        <v>1247</v>
      </c>
      <c r="AV1806" s="109" t="s">
        <v>26</v>
      </c>
      <c r="AW1806" t="s">
        <v>26</v>
      </c>
      <c r="AY1806">
        <v>3</v>
      </c>
      <c r="AZ1806" s="109">
        <v>3</v>
      </c>
      <c r="BA1806" s="191" t="s">
        <v>330</v>
      </c>
      <c r="BB1806" t="s">
        <v>317</v>
      </c>
      <c r="BC1806" t="s">
        <v>1248</v>
      </c>
      <c r="BD1806">
        <f t="shared" si="132"/>
        <v>0</v>
      </c>
      <c r="BE1806">
        <f t="shared" si="135"/>
        <v>0</v>
      </c>
      <c r="BF1806">
        <f t="shared" si="135"/>
        <v>0</v>
      </c>
      <c r="BG1806">
        <f t="shared" si="135"/>
        <v>0</v>
      </c>
      <c r="BH1806">
        <f t="shared" si="135"/>
        <v>0</v>
      </c>
      <c r="BI1806">
        <f t="shared" si="135"/>
        <v>0</v>
      </c>
      <c r="BJ1806">
        <f t="shared" si="133"/>
        <v>1</v>
      </c>
      <c r="BK1806">
        <f t="shared" si="134"/>
        <v>0</v>
      </c>
      <c r="BL1806">
        <f t="shared" si="134"/>
        <v>1</v>
      </c>
      <c r="BM1806">
        <f t="shared" si="134"/>
        <v>1</v>
      </c>
      <c r="BN1806">
        <f t="shared" si="134"/>
        <v>1</v>
      </c>
      <c r="BO1806">
        <f t="shared" si="134"/>
        <v>0</v>
      </c>
      <c r="BP1806">
        <f t="shared" si="134"/>
        <v>0</v>
      </c>
    </row>
    <row r="1807" spans="3:68" x14ac:dyDescent="0.2">
      <c r="C1807" s="150" t="str">
        <f>IFERROR(VLOOKUP(TABLA!F1807,BLIOTECAS!$C$1:$E$26,3,FALSE),"")</f>
        <v>Ciencias Sociales</v>
      </c>
      <c r="D1807" s="209">
        <v>43970.537499999999</v>
      </c>
      <c r="E1807" s="209" t="s">
        <v>396</v>
      </c>
      <c r="F1807" t="s">
        <v>91</v>
      </c>
      <c r="G1807" t="s">
        <v>305</v>
      </c>
      <c r="H1807" t="s">
        <v>301</v>
      </c>
      <c r="I1807" t="s">
        <v>306</v>
      </c>
      <c r="J1807" t="s">
        <v>309</v>
      </c>
      <c r="K1807" t="s">
        <v>104</v>
      </c>
      <c r="L1807" t="s">
        <v>91</v>
      </c>
      <c r="M1807" t="s">
        <v>1249</v>
      </c>
      <c r="S1807" t="s">
        <v>270</v>
      </c>
      <c r="T1807" t="s">
        <v>270</v>
      </c>
      <c r="U1807">
        <v>5</v>
      </c>
      <c r="V1807">
        <v>4</v>
      </c>
      <c r="W1807">
        <v>3</v>
      </c>
      <c r="X1807">
        <v>3</v>
      </c>
      <c r="Y1807">
        <v>4</v>
      </c>
      <c r="Z1807">
        <v>1</v>
      </c>
      <c r="AA1807">
        <v>3</v>
      </c>
      <c r="AB1807">
        <v>2</v>
      </c>
      <c r="AC1807">
        <v>5</v>
      </c>
      <c r="AD1807">
        <v>5</v>
      </c>
      <c r="AF1807">
        <v>5</v>
      </c>
      <c r="AG1807">
        <v>5</v>
      </c>
      <c r="AH1807">
        <v>4</v>
      </c>
      <c r="AI1807">
        <v>5</v>
      </c>
      <c r="AJ1807">
        <v>5</v>
      </c>
      <c r="AK1807" t="s">
        <v>270</v>
      </c>
      <c r="AL1807">
        <v>5</v>
      </c>
      <c r="AM1807">
        <v>1</v>
      </c>
      <c r="AN1807" t="s">
        <v>307</v>
      </c>
      <c r="AV1807" s="109" t="s">
        <v>270</v>
      </c>
      <c r="AW1807" t="s">
        <v>270</v>
      </c>
      <c r="AX1807" t="s">
        <v>25</v>
      </c>
      <c r="AY1807">
        <v>5</v>
      </c>
      <c r="AZ1807" s="109">
        <v>5</v>
      </c>
      <c r="BA1807" s="191" t="s">
        <v>303</v>
      </c>
      <c r="BB1807" t="s">
        <v>304</v>
      </c>
      <c r="BC1807" t="s">
        <v>1250</v>
      </c>
      <c r="BD1807">
        <f t="shared" si="132"/>
        <v>1</v>
      </c>
      <c r="BE1807">
        <f t="shared" si="135"/>
        <v>0</v>
      </c>
      <c r="BF1807">
        <f t="shared" si="135"/>
        <v>0</v>
      </c>
      <c r="BG1807">
        <f t="shared" si="135"/>
        <v>0</v>
      </c>
      <c r="BH1807">
        <f t="shared" si="135"/>
        <v>0</v>
      </c>
      <c r="BI1807">
        <f t="shared" si="135"/>
        <v>0</v>
      </c>
      <c r="BJ1807">
        <f t="shared" si="133"/>
        <v>0</v>
      </c>
      <c r="BK1807">
        <f t="shared" si="134"/>
        <v>0</v>
      </c>
      <c r="BL1807">
        <f t="shared" si="134"/>
        <v>0</v>
      </c>
      <c r="BM1807">
        <f t="shared" si="134"/>
        <v>0</v>
      </c>
      <c r="BN1807">
        <f t="shared" si="134"/>
        <v>0</v>
      </c>
      <c r="BO1807">
        <f t="shared" si="134"/>
        <v>1</v>
      </c>
      <c r="BP1807">
        <f t="shared" si="134"/>
        <v>0</v>
      </c>
    </row>
    <row r="1808" spans="3:68" x14ac:dyDescent="0.2">
      <c r="C1808" s="150" t="str">
        <f>IFERROR(VLOOKUP(TABLA!F1808,BLIOTECAS!$C$1:$E$26,3,FALSE),"")</f>
        <v>Ciencias Sociales</v>
      </c>
      <c r="D1808" s="209">
        <v>43970.537499999999</v>
      </c>
      <c r="E1808" s="209" t="s">
        <v>396</v>
      </c>
      <c r="F1808" t="s">
        <v>92</v>
      </c>
      <c r="G1808" t="s">
        <v>300</v>
      </c>
      <c r="H1808" t="s">
        <v>305</v>
      </c>
      <c r="I1808" t="s">
        <v>315</v>
      </c>
      <c r="J1808" t="s">
        <v>92</v>
      </c>
      <c r="S1808" t="s">
        <v>26</v>
      </c>
      <c r="T1808" t="s">
        <v>26</v>
      </c>
      <c r="U1808">
        <v>2</v>
      </c>
      <c r="V1808">
        <v>2</v>
      </c>
      <c r="W1808">
        <v>4</v>
      </c>
      <c r="X1808">
        <v>1</v>
      </c>
      <c r="Y1808">
        <v>4</v>
      </c>
      <c r="Z1808">
        <v>5</v>
      </c>
      <c r="AA1808">
        <v>3</v>
      </c>
      <c r="AB1808">
        <v>1</v>
      </c>
      <c r="AC1808">
        <v>1</v>
      </c>
      <c r="AD1808">
        <v>4</v>
      </c>
      <c r="AF1808">
        <v>3</v>
      </c>
      <c r="AG1808">
        <v>3</v>
      </c>
      <c r="AH1808">
        <v>3</v>
      </c>
      <c r="AI1808">
        <v>1</v>
      </c>
      <c r="AJ1808">
        <v>3</v>
      </c>
      <c r="AK1808" t="s">
        <v>26</v>
      </c>
      <c r="AL1808">
        <v>3</v>
      </c>
      <c r="AM1808">
        <v>3</v>
      </c>
      <c r="AN1808" t="s">
        <v>354</v>
      </c>
      <c r="AV1808" s="109" t="s">
        <v>26</v>
      </c>
      <c r="AW1808" t="s">
        <v>26</v>
      </c>
      <c r="AY1808">
        <v>4</v>
      </c>
      <c r="AZ1808" s="109">
        <v>4</v>
      </c>
      <c r="BA1808" s="191" t="s">
        <v>311</v>
      </c>
      <c r="BB1808" t="s">
        <v>308</v>
      </c>
      <c r="BD1808">
        <f t="shared" si="132"/>
        <v>0</v>
      </c>
      <c r="BE1808">
        <f t="shared" si="135"/>
        <v>1</v>
      </c>
      <c r="BF1808">
        <f t="shared" si="135"/>
        <v>0</v>
      </c>
      <c r="BG1808">
        <f t="shared" si="135"/>
        <v>0</v>
      </c>
      <c r="BH1808">
        <f t="shared" si="135"/>
        <v>0</v>
      </c>
      <c r="BI1808">
        <f t="shared" si="135"/>
        <v>0</v>
      </c>
      <c r="BJ1808">
        <f t="shared" si="133"/>
        <v>1</v>
      </c>
      <c r="BK1808">
        <f t="shared" si="134"/>
        <v>0</v>
      </c>
      <c r="BL1808">
        <f t="shared" si="134"/>
        <v>0</v>
      </c>
      <c r="BM1808">
        <f t="shared" si="134"/>
        <v>1</v>
      </c>
      <c r="BN1808">
        <f t="shared" si="134"/>
        <v>0</v>
      </c>
      <c r="BO1808">
        <f t="shared" si="134"/>
        <v>0</v>
      </c>
      <c r="BP1808">
        <f t="shared" si="134"/>
        <v>0</v>
      </c>
    </row>
    <row r="1809" spans="3:68" x14ac:dyDescent="0.2">
      <c r="C1809" s="150" t="str">
        <f>IFERROR(VLOOKUP(TABLA!F1809,BLIOTECAS!$C$1:$E$26,3,FALSE),"")</f>
        <v>Ciencias Experimentales</v>
      </c>
      <c r="D1809" s="209">
        <v>43970.537499999999</v>
      </c>
      <c r="E1809" s="209" t="s">
        <v>396</v>
      </c>
      <c r="F1809" t="s">
        <v>94</v>
      </c>
      <c r="G1809" t="s">
        <v>305</v>
      </c>
      <c r="H1809" t="s">
        <v>320</v>
      </c>
      <c r="I1809" t="s">
        <v>306</v>
      </c>
      <c r="J1809" t="s">
        <v>94</v>
      </c>
      <c r="K1809" t="s">
        <v>90</v>
      </c>
      <c r="L1809" t="s">
        <v>96</v>
      </c>
      <c r="S1809" t="s">
        <v>270</v>
      </c>
      <c r="T1809" t="s">
        <v>270</v>
      </c>
      <c r="U1809">
        <v>4</v>
      </c>
      <c r="V1809">
        <v>3</v>
      </c>
      <c r="W1809">
        <v>3</v>
      </c>
      <c r="X1809">
        <v>2</v>
      </c>
      <c r="Y1809">
        <v>5</v>
      </c>
      <c r="Z1809">
        <v>5</v>
      </c>
      <c r="AA1809">
        <v>5</v>
      </c>
      <c r="AB1809">
        <v>3</v>
      </c>
      <c r="AC1809">
        <v>5</v>
      </c>
      <c r="AD1809">
        <v>4</v>
      </c>
      <c r="AF1809">
        <v>4</v>
      </c>
      <c r="AG1809">
        <v>5</v>
      </c>
      <c r="AH1809">
        <v>5</v>
      </c>
      <c r="AI1809">
        <v>3</v>
      </c>
      <c r="AJ1809">
        <v>5</v>
      </c>
      <c r="AK1809" t="s">
        <v>26</v>
      </c>
      <c r="AL1809">
        <v>5</v>
      </c>
      <c r="AM1809">
        <v>4</v>
      </c>
      <c r="AN1809" t="s">
        <v>325</v>
      </c>
      <c r="AV1809" s="109" t="s">
        <v>26</v>
      </c>
      <c r="AW1809" t="s">
        <v>26</v>
      </c>
      <c r="AY1809">
        <v>5</v>
      </c>
      <c r="AZ1809" s="109">
        <v>5</v>
      </c>
      <c r="BA1809" s="191" t="s">
        <v>303</v>
      </c>
      <c r="BB1809" t="s">
        <v>308</v>
      </c>
      <c r="BD1809">
        <f t="shared" si="132"/>
        <v>1</v>
      </c>
      <c r="BE1809">
        <f t="shared" si="135"/>
        <v>0</v>
      </c>
      <c r="BF1809">
        <f t="shared" si="135"/>
        <v>0</v>
      </c>
      <c r="BG1809">
        <f t="shared" si="135"/>
        <v>0</v>
      </c>
      <c r="BH1809">
        <f t="shared" si="135"/>
        <v>0</v>
      </c>
      <c r="BI1809">
        <f t="shared" si="135"/>
        <v>0</v>
      </c>
      <c r="BJ1809">
        <f t="shared" si="133"/>
        <v>1</v>
      </c>
      <c r="BK1809">
        <f t="shared" si="134"/>
        <v>0</v>
      </c>
      <c r="BL1809">
        <f t="shared" si="134"/>
        <v>0</v>
      </c>
      <c r="BM1809">
        <f t="shared" si="134"/>
        <v>0</v>
      </c>
      <c r="BN1809">
        <f t="shared" si="134"/>
        <v>0</v>
      </c>
      <c r="BO1809">
        <f t="shared" si="134"/>
        <v>0</v>
      </c>
      <c r="BP1809">
        <f t="shared" si="134"/>
        <v>0</v>
      </c>
    </row>
    <row r="1810" spans="3:68" x14ac:dyDescent="0.2">
      <c r="C1810" s="150" t="str">
        <f>IFERROR(VLOOKUP(TABLA!F1810,BLIOTECAS!$C$1:$E$26,3,FALSE),"")</f>
        <v>Ciencias Sociales</v>
      </c>
      <c r="D1810" s="209">
        <v>43970.537499999999</v>
      </c>
      <c r="E1810" s="209" t="s">
        <v>396</v>
      </c>
      <c r="F1810" t="s">
        <v>97</v>
      </c>
      <c r="G1810" t="s">
        <v>305</v>
      </c>
      <c r="H1810" t="s">
        <v>300</v>
      </c>
      <c r="I1810" t="s">
        <v>353</v>
      </c>
      <c r="J1810" t="s">
        <v>97</v>
      </c>
      <c r="K1810" t="s">
        <v>309</v>
      </c>
      <c r="M1810" t="s">
        <v>1251</v>
      </c>
      <c r="S1810" t="s">
        <v>270</v>
      </c>
      <c r="T1810" t="s">
        <v>26</v>
      </c>
      <c r="U1810">
        <v>3</v>
      </c>
      <c r="V1810">
        <v>1</v>
      </c>
      <c r="W1810">
        <v>2</v>
      </c>
      <c r="X1810">
        <v>2</v>
      </c>
      <c r="Y1810">
        <v>4</v>
      </c>
      <c r="Z1810">
        <v>5</v>
      </c>
      <c r="AA1810">
        <v>4</v>
      </c>
      <c r="AB1810">
        <v>5</v>
      </c>
      <c r="AC1810">
        <v>3</v>
      </c>
      <c r="AD1810">
        <v>5</v>
      </c>
      <c r="AF1810">
        <v>3</v>
      </c>
      <c r="AG1810">
        <v>4</v>
      </c>
      <c r="AH1810">
        <v>2</v>
      </c>
      <c r="AI1810">
        <v>3</v>
      </c>
      <c r="AJ1810">
        <v>4</v>
      </c>
      <c r="AK1810" t="s">
        <v>26</v>
      </c>
      <c r="AL1810">
        <v>4</v>
      </c>
      <c r="AM1810">
        <v>4</v>
      </c>
      <c r="AN1810" t="s">
        <v>408</v>
      </c>
      <c r="AV1810" s="109" t="s">
        <v>26</v>
      </c>
      <c r="AW1810" t="s">
        <v>26</v>
      </c>
      <c r="AY1810">
        <v>5</v>
      </c>
      <c r="AZ1810" s="109">
        <v>5</v>
      </c>
      <c r="BA1810" s="191" t="s">
        <v>303</v>
      </c>
      <c r="BB1810" t="s">
        <v>308</v>
      </c>
      <c r="BD1810">
        <f t="shared" si="132"/>
        <v>1</v>
      </c>
      <c r="BE1810">
        <f t="shared" si="135"/>
        <v>0</v>
      </c>
      <c r="BF1810">
        <f t="shared" si="135"/>
        <v>0</v>
      </c>
      <c r="BG1810">
        <f t="shared" si="135"/>
        <v>0</v>
      </c>
      <c r="BH1810">
        <f t="shared" si="135"/>
        <v>1</v>
      </c>
      <c r="BI1810">
        <f t="shared" si="135"/>
        <v>0</v>
      </c>
      <c r="BJ1810">
        <f t="shared" si="133"/>
        <v>1</v>
      </c>
      <c r="BK1810">
        <f t="shared" si="134"/>
        <v>0</v>
      </c>
      <c r="BL1810">
        <f t="shared" si="134"/>
        <v>1</v>
      </c>
      <c r="BM1810">
        <f t="shared" si="134"/>
        <v>1</v>
      </c>
      <c r="BN1810">
        <f t="shared" si="134"/>
        <v>0</v>
      </c>
      <c r="BO1810">
        <f t="shared" si="134"/>
        <v>0</v>
      </c>
      <c r="BP1810">
        <f t="shared" si="134"/>
        <v>0</v>
      </c>
    </row>
    <row r="1811" spans="3:68" x14ac:dyDescent="0.2">
      <c r="C1811" s="150" t="str">
        <f>IFERROR(VLOOKUP(TABLA!F1811,BLIOTECAS!$C$1:$E$26,3,FALSE),"")</f>
        <v>Humanidades</v>
      </c>
      <c r="D1811" s="209">
        <v>43970.537499999999</v>
      </c>
      <c r="E1811" s="209" t="s">
        <v>401</v>
      </c>
      <c r="F1811" t="s">
        <v>102</v>
      </c>
      <c r="G1811" t="s">
        <v>300</v>
      </c>
      <c r="H1811" t="s">
        <v>305</v>
      </c>
      <c r="I1811" t="s">
        <v>306</v>
      </c>
      <c r="J1811" t="s">
        <v>309</v>
      </c>
      <c r="K1811" t="s">
        <v>310</v>
      </c>
      <c r="L1811" t="s">
        <v>104</v>
      </c>
      <c r="M1811" t="s">
        <v>359</v>
      </c>
      <c r="S1811" t="s">
        <v>26</v>
      </c>
      <c r="T1811" t="s">
        <v>270</v>
      </c>
      <c r="U1811">
        <v>4</v>
      </c>
      <c r="V1811">
        <v>1</v>
      </c>
      <c r="W1811">
        <v>1</v>
      </c>
      <c r="X1811">
        <v>4</v>
      </c>
      <c r="Y1811">
        <v>1</v>
      </c>
      <c r="Z1811">
        <v>5</v>
      </c>
      <c r="AA1811">
        <v>1</v>
      </c>
      <c r="AB1811">
        <v>3</v>
      </c>
      <c r="AC1811">
        <v>2</v>
      </c>
      <c r="AD1811">
        <v>4</v>
      </c>
      <c r="AF1811">
        <v>3</v>
      </c>
      <c r="AG1811">
        <v>5</v>
      </c>
      <c r="AH1811">
        <v>4</v>
      </c>
      <c r="AI1811">
        <v>1</v>
      </c>
      <c r="AJ1811">
        <v>3</v>
      </c>
      <c r="AK1811" t="s">
        <v>270</v>
      </c>
      <c r="AL1811">
        <v>4</v>
      </c>
      <c r="AM1811">
        <v>3</v>
      </c>
      <c r="AN1811" t="s">
        <v>438</v>
      </c>
      <c r="AV1811" s="109" t="s">
        <v>270</v>
      </c>
      <c r="AW1811" t="s">
        <v>270</v>
      </c>
      <c r="AX1811" t="s">
        <v>313</v>
      </c>
      <c r="AY1811">
        <v>4</v>
      </c>
      <c r="AZ1811" s="109">
        <v>5</v>
      </c>
      <c r="BA1811" s="191" t="s">
        <v>303</v>
      </c>
      <c r="BB1811" t="s">
        <v>308</v>
      </c>
      <c r="BD1811">
        <f t="shared" si="132"/>
        <v>1</v>
      </c>
      <c r="BE1811">
        <f t="shared" si="135"/>
        <v>0</v>
      </c>
      <c r="BF1811">
        <f t="shared" si="135"/>
        <v>0</v>
      </c>
      <c r="BG1811">
        <f t="shared" si="135"/>
        <v>0</v>
      </c>
      <c r="BH1811">
        <f t="shared" si="135"/>
        <v>0</v>
      </c>
      <c r="BI1811">
        <f t="shared" si="135"/>
        <v>0</v>
      </c>
      <c r="BJ1811">
        <f t="shared" si="133"/>
        <v>1</v>
      </c>
      <c r="BK1811">
        <f t="shared" si="134"/>
        <v>1</v>
      </c>
      <c r="BL1811">
        <f t="shared" si="134"/>
        <v>0</v>
      </c>
      <c r="BM1811">
        <f t="shared" si="134"/>
        <v>1</v>
      </c>
      <c r="BN1811">
        <f t="shared" si="134"/>
        <v>0</v>
      </c>
      <c r="BO1811">
        <f t="shared" si="134"/>
        <v>0</v>
      </c>
      <c r="BP1811">
        <f t="shared" si="134"/>
        <v>0</v>
      </c>
    </row>
    <row r="1812" spans="3:68" x14ac:dyDescent="0.2">
      <c r="C1812" s="150" t="str">
        <f>IFERROR(VLOOKUP(TABLA!F1812,BLIOTECAS!$C$1:$E$26,3,FALSE),"")</f>
        <v>Humanidades</v>
      </c>
      <c r="D1812" s="209">
        <v>43970.537499999999</v>
      </c>
      <c r="E1812" s="209" t="s">
        <v>396</v>
      </c>
      <c r="F1812" t="s">
        <v>100</v>
      </c>
      <c r="G1812" t="s">
        <v>397</v>
      </c>
      <c r="H1812" t="s">
        <v>397</v>
      </c>
      <c r="I1812" t="s">
        <v>306</v>
      </c>
      <c r="J1812" t="s">
        <v>100</v>
      </c>
      <c r="S1812" t="s">
        <v>26</v>
      </c>
      <c r="T1812" t="s">
        <v>26</v>
      </c>
      <c r="U1812">
        <v>1</v>
      </c>
      <c r="V1812">
        <v>3</v>
      </c>
      <c r="W1812">
        <v>2</v>
      </c>
      <c r="X1812">
        <v>2</v>
      </c>
      <c r="Y1812">
        <v>5</v>
      </c>
      <c r="Z1812">
        <v>4</v>
      </c>
      <c r="AA1812">
        <v>3</v>
      </c>
      <c r="AB1812">
        <v>2</v>
      </c>
      <c r="AC1812">
        <v>3</v>
      </c>
      <c r="AD1812">
        <v>3</v>
      </c>
      <c r="AF1812">
        <v>3</v>
      </c>
      <c r="AG1812">
        <v>4</v>
      </c>
      <c r="AH1812">
        <v>3</v>
      </c>
      <c r="AI1812">
        <v>3</v>
      </c>
      <c r="AJ1812">
        <v>3</v>
      </c>
      <c r="AK1812" t="s">
        <v>26</v>
      </c>
      <c r="AL1812">
        <v>3</v>
      </c>
      <c r="AM1812">
        <v>2</v>
      </c>
      <c r="AN1812" t="s">
        <v>400</v>
      </c>
      <c r="AV1812" s="109" t="s">
        <v>26</v>
      </c>
      <c r="AW1812" t="s">
        <v>26</v>
      </c>
      <c r="AY1812">
        <v>3</v>
      </c>
      <c r="AZ1812" s="109">
        <v>4</v>
      </c>
      <c r="BA1812" s="191" t="s">
        <v>319</v>
      </c>
      <c r="BB1812" t="s">
        <v>317</v>
      </c>
      <c r="BD1812">
        <f t="shared" si="132"/>
        <v>1</v>
      </c>
      <c r="BE1812">
        <f t="shared" si="135"/>
        <v>0</v>
      </c>
      <c r="BF1812">
        <f t="shared" si="135"/>
        <v>0</v>
      </c>
      <c r="BG1812">
        <f t="shared" si="135"/>
        <v>0</v>
      </c>
      <c r="BH1812">
        <f t="shared" si="135"/>
        <v>0</v>
      </c>
      <c r="BI1812">
        <f t="shared" si="135"/>
        <v>0</v>
      </c>
      <c r="BJ1812">
        <f t="shared" si="133"/>
        <v>0</v>
      </c>
      <c r="BK1812">
        <f t="shared" si="134"/>
        <v>0</v>
      </c>
      <c r="BL1812">
        <f t="shared" si="134"/>
        <v>1</v>
      </c>
      <c r="BM1812">
        <f t="shared" si="134"/>
        <v>1</v>
      </c>
      <c r="BN1812">
        <f t="shared" si="134"/>
        <v>0</v>
      </c>
      <c r="BO1812">
        <f t="shared" si="134"/>
        <v>0</v>
      </c>
      <c r="BP1812">
        <f t="shared" si="134"/>
        <v>0</v>
      </c>
    </row>
    <row r="1813" spans="3:68" x14ac:dyDescent="0.2">
      <c r="C1813" s="150" t="str">
        <f>IFERROR(VLOOKUP(TABLA!F1813,BLIOTECAS!$C$1:$E$26,3,FALSE),"")</f>
        <v>Ciencias Sociales</v>
      </c>
      <c r="D1813" s="209">
        <v>43970.537499999999</v>
      </c>
      <c r="E1813" s="209" t="s">
        <v>396</v>
      </c>
      <c r="F1813" t="s">
        <v>93</v>
      </c>
      <c r="G1813" t="s">
        <v>301</v>
      </c>
      <c r="H1813" t="s">
        <v>320</v>
      </c>
      <c r="I1813" t="s">
        <v>306</v>
      </c>
      <c r="J1813" t="s">
        <v>309</v>
      </c>
      <c r="K1813" t="s">
        <v>93</v>
      </c>
      <c r="L1813" t="s">
        <v>96</v>
      </c>
      <c r="M1813" t="s">
        <v>1252</v>
      </c>
      <c r="S1813" t="s">
        <v>26</v>
      </c>
      <c r="T1813" t="s">
        <v>270</v>
      </c>
      <c r="U1813">
        <v>1</v>
      </c>
      <c r="V1813">
        <v>1</v>
      </c>
      <c r="W1813">
        <v>4</v>
      </c>
      <c r="X1813">
        <v>4</v>
      </c>
      <c r="Y1813">
        <v>4</v>
      </c>
      <c r="Z1813">
        <v>5</v>
      </c>
      <c r="AA1813">
        <v>3</v>
      </c>
      <c r="AB1813">
        <v>4</v>
      </c>
      <c r="AC1813">
        <v>2</v>
      </c>
      <c r="AD1813">
        <v>3</v>
      </c>
      <c r="AF1813">
        <v>4</v>
      </c>
      <c r="AG1813">
        <v>3</v>
      </c>
      <c r="AH1813">
        <v>3</v>
      </c>
      <c r="AI1813">
        <v>3</v>
      </c>
      <c r="AJ1813">
        <v>3</v>
      </c>
      <c r="AK1813" t="s">
        <v>26</v>
      </c>
      <c r="AL1813">
        <v>3</v>
      </c>
      <c r="AM1813">
        <v>1</v>
      </c>
      <c r="AN1813" t="s">
        <v>354</v>
      </c>
      <c r="AV1813" s="109" t="s">
        <v>26</v>
      </c>
      <c r="AW1813" t="s">
        <v>26</v>
      </c>
      <c r="AY1813">
        <v>2</v>
      </c>
      <c r="AZ1813" s="109">
        <v>3</v>
      </c>
      <c r="BA1813" s="191" t="s">
        <v>319</v>
      </c>
      <c r="BB1813" t="s">
        <v>317</v>
      </c>
      <c r="BC1813" t="s">
        <v>1253</v>
      </c>
      <c r="BD1813">
        <f t="shared" si="132"/>
        <v>1</v>
      </c>
      <c r="BE1813">
        <f t="shared" si="135"/>
        <v>0</v>
      </c>
      <c r="BF1813">
        <f t="shared" si="135"/>
        <v>0</v>
      </c>
      <c r="BG1813">
        <f t="shared" si="135"/>
        <v>0</v>
      </c>
      <c r="BH1813">
        <f t="shared" si="135"/>
        <v>0</v>
      </c>
      <c r="BI1813">
        <f t="shared" si="135"/>
        <v>0</v>
      </c>
      <c r="BJ1813">
        <f t="shared" si="133"/>
        <v>1</v>
      </c>
      <c r="BK1813">
        <f t="shared" si="134"/>
        <v>0</v>
      </c>
      <c r="BL1813">
        <f t="shared" si="134"/>
        <v>0</v>
      </c>
      <c r="BM1813">
        <f t="shared" si="134"/>
        <v>1</v>
      </c>
      <c r="BN1813">
        <f t="shared" si="134"/>
        <v>0</v>
      </c>
      <c r="BO1813">
        <f t="shared" si="134"/>
        <v>0</v>
      </c>
      <c r="BP1813">
        <f t="shared" si="134"/>
        <v>0</v>
      </c>
    </row>
    <row r="1814" spans="3:68" x14ac:dyDescent="0.2">
      <c r="C1814" s="150" t="str">
        <f>IFERROR(VLOOKUP(TABLA!F1814,BLIOTECAS!$C$1:$E$26,3,FALSE),"")</f>
        <v>Humanidades</v>
      </c>
      <c r="D1814" s="209">
        <v>43970.537499999999</v>
      </c>
      <c r="E1814" s="209" t="s">
        <v>396</v>
      </c>
      <c r="F1814" t="s">
        <v>100</v>
      </c>
      <c r="G1814" t="s">
        <v>397</v>
      </c>
      <c r="H1814" t="s">
        <v>300</v>
      </c>
      <c r="I1814" t="s">
        <v>315</v>
      </c>
      <c r="J1814" t="s">
        <v>309</v>
      </c>
      <c r="K1814" t="s">
        <v>100</v>
      </c>
      <c r="L1814" t="s">
        <v>95</v>
      </c>
      <c r="S1814" t="s">
        <v>26</v>
      </c>
      <c r="T1814" t="s">
        <v>26</v>
      </c>
      <c r="U1814">
        <v>2</v>
      </c>
      <c r="V1814">
        <v>3</v>
      </c>
      <c r="W1814">
        <v>3</v>
      </c>
      <c r="X1814">
        <v>3</v>
      </c>
      <c r="Y1814">
        <v>5</v>
      </c>
      <c r="Z1814">
        <v>5</v>
      </c>
      <c r="AA1814">
        <v>5</v>
      </c>
      <c r="AB1814">
        <v>2</v>
      </c>
      <c r="AC1814">
        <v>5</v>
      </c>
      <c r="AD1814">
        <v>5</v>
      </c>
      <c r="AF1814">
        <v>4</v>
      </c>
      <c r="AG1814">
        <v>4</v>
      </c>
      <c r="AH1814">
        <v>4</v>
      </c>
      <c r="AI1814">
        <v>3</v>
      </c>
      <c r="AJ1814">
        <v>4</v>
      </c>
      <c r="AK1814" t="s">
        <v>26</v>
      </c>
      <c r="AL1814">
        <v>4</v>
      </c>
      <c r="AM1814">
        <v>4</v>
      </c>
      <c r="AN1814" t="s">
        <v>408</v>
      </c>
      <c r="AV1814" s="109" t="s">
        <v>26</v>
      </c>
      <c r="AW1814" t="s">
        <v>26</v>
      </c>
      <c r="AY1814">
        <v>5</v>
      </c>
      <c r="AZ1814" s="109">
        <v>5</v>
      </c>
      <c r="BA1814" s="191" t="s">
        <v>311</v>
      </c>
      <c r="BB1814" t="s">
        <v>308</v>
      </c>
      <c r="BD1814">
        <f t="shared" si="132"/>
        <v>0</v>
      </c>
      <c r="BE1814">
        <f t="shared" si="135"/>
        <v>1</v>
      </c>
      <c r="BF1814">
        <f t="shared" si="135"/>
        <v>0</v>
      </c>
      <c r="BG1814">
        <f t="shared" si="135"/>
        <v>0</v>
      </c>
      <c r="BH1814">
        <f t="shared" si="135"/>
        <v>0</v>
      </c>
      <c r="BI1814">
        <f t="shared" si="135"/>
        <v>0</v>
      </c>
      <c r="BJ1814">
        <f t="shared" si="133"/>
        <v>1</v>
      </c>
      <c r="BK1814">
        <f t="shared" si="134"/>
        <v>0</v>
      </c>
      <c r="BL1814">
        <f t="shared" si="134"/>
        <v>1</v>
      </c>
      <c r="BM1814">
        <f t="shared" si="134"/>
        <v>1</v>
      </c>
      <c r="BN1814">
        <f t="shared" si="134"/>
        <v>0</v>
      </c>
      <c r="BO1814">
        <f t="shared" si="134"/>
        <v>0</v>
      </c>
      <c r="BP1814">
        <f t="shared" si="134"/>
        <v>0</v>
      </c>
    </row>
    <row r="1815" spans="3:68" x14ac:dyDescent="0.2">
      <c r="C1815" s="150" t="str">
        <f>IFERROR(VLOOKUP(TABLA!F1815,BLIOTECAS!$C$1:$E$26,3,FALSE),"")</f>
        <v>Ciencias Sociales</v>
      </c>
      <c r="D1815" s="209">
        <v>43970.536805555559</v>
      </c>
      <c r="E1815" s="209" t="s">
        <v>396</v>
      </c>
      <c r="F1815" t="s">
        <v>99</v>
      </c>
      <c r="G1815" t="s">
        <v>301</v>
      </c>
      <c r="H1815" t="s">
        <v>397</v>
      </c>
      <c r="I1815" t="s">
        <v>306</v>
      </c>
      <c r="J1815" t="s">
        <v>322</v>
      </c>
      <c r="K1815" t="s">
        <v>92</v>
      </c>
      <c r="L1815" t="s">
        <v>100</v>
      </c>
      <c r="S1815" t="s">
        <v>270</v>
      </c>
      <c r="T1815" t="s">
        <v>270</v>
      </c>
      <c r="U1815">
        <v>5</v>
      </c>
      <c r="V1815">
        <v>5</v>
      </c>
      <c r="W1815">
        <v>4</v>
      </c>
      <c r="X1815">
        <v>5</v>
      </c>
      <c r="Y1815">
        <v>5</v>
      </c>
      <c r="Z1815">
        <v>5</v>
      </c>
      <c r="AA1815">
        <v>5</v>
      </c>
      <c r="AB1815">
        <v>5</v>
      </c>
      <c r="AC1815">
        <v>5</v>
      </c>
      <c r="AD1815">
        <v>5</v>
      </c>
      <c r="AF1815">
        <v>5</v>
      </c>
      <c r="AG1815">
        <v>5</v>
      </c>
      <c r="AH1815">
        <v>5</v>
      </c>
      <c r="AI1815">
        <v>5</v>
      </c>
      <c r="AJ1815">
        <v>5</v>
      </c>
      <c r="AK1815" t="s">
        <v>26</v>
      </c>
      <c r="AL1815">
        <v>5</v>
      </c>
      <c r="AM1815">
        <v>5</v>
      </c>
      <c r="AN1815" t="s">
        <v>345</v>
      </c>
      <c r="AV1815" s="109" t="s">
        <v>270</v>
      </c>
      <c r="AW1815" t="s">
        <v>270</v>
      </c>
      <c r="AX1815" t="s">
        <v>337</v>
      </c>
      <c r="AY1815">
        <v>5</v>
      </c>
      <c r="AZ1815" s="109">
        <v>5</v>
      </c>
      <c r="BA1815" s="191" t="s">
        <v>303</v>
      </c>
      <c r="BB1815" t="s">
        <v>317</v>
      </c>
      <c r="BD1815">
        <f t="shared" si="132"/>
        <v>1</v>
      </c>
      <c r="BE1815">
        <f t="shared" si="135"/>
        <v>0</v>
      </c>
      <c r="BF1815">
        <f t="shared" si="135"/>
        <v>0</v>
      </c>
      <c r="BG1815">
        <f t="shared" si="135"/>
        <v>0</v>
      </c>
      <c r="BH1815">
        <f t="shared" si="135"/>
        <v>0</v>
      </c>
      <c r="BI1815">
        <f t="shared" si="135"/>
        <v>0</v>
      </c>
      <c r="BJ1815">
        <f t="shared" si="133"/>
        <v>0</v>
      </c>
      <c r="BK1815">
        <f t="shared" si="134"/>
        <v>0</v>
      </c>
      <c r="BL1815">
        <f t="shared" si="134"/>
        <v>0</v>
      </c>
      <c r="BM1815">
        <f t="shared" si="134"/>
        <v>1</v>
      </c>
      <c r="BN1815">
        <f t="shared" si="134"/>
        <v>0</v>
      </c>
      <c r="BO1815">
        <f t="shared" si="134"/>
        <v>0</v>
      </c>
      <c r="BP1815">
        <f t="shared" si="134"/>
        <v>0</v>
      </c>
    </row>
    <row r="1816" spans="3:68" x14ac:dyDescent="0.2">
      <c r="C1816" s="150" t="str">
        <f>IFERROR(VLOOKUP(TABLA!F1816,BLIOTECAS!$C$1:$E$26,3,FALSE),"")</f>
        <v>Ciencias Sociales</v>
      </c>
      <c r="D1816" s="209">
        <v>43970.536805555559</v>
      </c>
      <c r="E1816" s="209" t="s">
        <v>407</v>
      </c>
      <c r="F1816" t="s">
        <v>92</v>
      </c>
      <c r="G1816" t="s">
        <v>305</v>
      </c>
      <c r="H1816" t="s">
        <v>301</v>
      </c>
      <c r="I1816" t="s">
        <v>318</v>
      </c>
      <c r="J1816" t="s">
        <v>309</v>
      </c>
      <c r="K1816" t="s">
        <v>104</v>
      </c>
      <c r="L1816" t="s">
        <v>92</v>
      </c>
      <c r="M1816" t="s">
        <v>1254</v>
      </c>
      <c r="S1816" t="s">
        <v>26</v>
      </c>
      <c r="T1816" t="s">
        <v>270</v>
      </c>
      <c r="U1816">
        <v>4</v>
      </c>
      <c r="V1816">
        <v>3</v>
      </c>
      <c r="W1816">
        <v>1</v>
      </c>
      <c r="X1816">
        <v>2</v>
      </c>
      <c r="Y1816">
        <v>1</v>
      </c>
      <c r="Z1816">
        <v>2</v>
      </c>
      <c r="AA1816">
        <v>1</v>
      </c>
      <c r="AB1816">
        <v>2</v>
      </c>
      <c r="AC1816">
        <v>1</v>
      </c>
      <c r="AD1816">
        <v>3</v>
      </c>
      <c r="AF1816">
        <v>3</v>
      </c>
      <c r="AG1816">
        <v>4</v>
      </c>
      <c r="AH1816">
        <v>3</v>
      </c>
      <c r="AI1816">
        <v>1</v>
      </c>
      <c r="AJ1816">
        <v>3</v>
      </c>
      <c r="AK1816" t="s">
        <v>270</v>
      </c>
      <c r="AL1816">
        <v>3</v>
      </c>
      <c r="AM1816">
        <v>1</v>
      </c>
      <c r="AN1816" t="s">
        <v>691</v>
      </c>
      <c r="AV1816" s="109" t="s">
        <v>270</v>
      </c>
      <c r="AW1816" t="s">
        <v>26</v>
      </c>
      <c r="AY1816">
        <v>3</v>
      </c>
      <c r="AZ1816" s="109">
        <v>3</v>
      </c>
      <c r="BA1816" s="191" t="s">
        <v>311</v>
      </c>
      <c r="BB1816" t="s">
        <v>317</v>
      </c>
      <c r="BC1816" t="s">
        <v>1255</v>
      </c>
      <c r="BD1816">
        <f t="shared" si="132"/>
        <v>0</v>
      </c>
      <c r="BE1816">
        <f t="shared" si="135"/>
        <v>0</v>
      </c>
      <c r="BF1816">
        <f t="shared" si="135"/>
        <v>1</v>
      </c>
      <c r="BG1816">
        <f t="shared" si="135"/>
        <v>0</v>
      </c>
      <c r="BH1816">
        <f t="shared" si="135"/>
        <v>0</v>
      </c>
      <c r="BI1816">
        <f t="shared" si="135"/>
        <v>0</v>
      </c>
      <c r="BJ1816">
        <f t="shared" si="133"/>
        <v>0</v>
      </c>
      <c r="BK1816">
        <f t="shared" si="134"/>
        <v>0</v>
      </c>
      <c r="BL1816">
        <f t="shared" si="134"/>
        <v>1</v>
      </c>
      <c r="BM1816">
        <f t="shared" si="134"/>
        <v>0</v>
      </c>
      <c r="BN1816">
        <f t="shared" si="134"/>
        <v>1</v>
      </c>
      <c r="BO1816">
        <f t="shared" si="134"/>
        <v>0</v>
      </c>
      <c r="BP1816">
        <f t="shared" si="134"/>
        <v>0</v>
      </c>
    </row>
    <row r="1817" spans="3:68" x14ac:dyDescent="0.2">
      <c r="C1817" s="150" t="str">
        <f>IFERROR(VLOOKUP(TABLA!F1817,BLIOTECAS!$C$1:$E$26,3,FALSE),"")</f>
        <v>Ciencias Sociales</v>
      </c>
      <c r="D1817" s="209">
        <v>43970.536805555559</v>
      </c>
      <c r="E1817" s="209" t="s">
        <v>396</v>
      </c>
      <c r="F1817" t="s">
        <v>92</v>
      </c>
      <c r="G1817" t="s">
        <v>305</v>
      </c>
      <c r="H1817" t="s">
        <v>305</v>
      </c>
      <c r="I1817" t="s">
        <v>327</v>
      </c>
      <c r="J1817" t="s">
        <v>92</v>
      </c>
      <c r="K1817" t="s">
        <v>309</v>
      </c>
      <c r="L1817" t="s">
        <v>92</v>
      </c>
      <c r="S1817" t="s">
        <v>270</v>
      </c>
      <c r="T1817" t="s">
        <v>270</v>
      </c>
      <c r="U1817">
        <v>4</v>
      </c>
      <c r="V1817">
        <v>1</v>
      </c>
      <c r="W1817">
        <v>2</v>
      </c>
      <c r="X1817">
        <v>3</v>
      </c>
      <c r="Y1817">
        <v>5</v>
      </c>
      <c r="Z1817">
        <v>4</v>
      </c>
      <c r="AA1817">
        <v>5</v>
      </c>
      <c r="AB1817">
        <v>2</v>
      </c>
      <c r="AC1817">
        <v>5</v>
      </c>
      <c r="AD1817">
        <v>5</v>
      </c>
      <c r="AF1817">
        <v>5</v>
      </c>
      <c r="AG1817">
        <v>5</v>
      </c>
      <c r="AH1817">
        <v>5</v>
      </c>
      <c r="AI1817">
        <v>5</v>
      </c>
      <c r="AJ1817">
        <v>5</v>
      </c>
      <c r="AK1817" t="s">
        <v>270</v>
      </c>
      <c r="AL1817">
        <v>5</v>
      </c>
      <c r="AM1817">
        <v>5</v>
      </c>
      <c r="AN1817" t="s">
        <v>414</v>
      </c>
      <c r="AV1817" s="109" t="s">
        <v>270</v>
      </c>
      <c r="AW1817" t="s">
        <v>270</v>
      </c>
      <c r="AX1817" t="s">
        <v>25</v>
      </c>
      <c r="AY1817">
        <v>5</v>
      </c>
      <c r="AZ1817" s="109">
        <v>5</v>
      </c>
      <c r="BA1817" s="191" t="s">
        <v>303</v>
      </c>
      <c r="BB1817" t="s">
        <v>308</v>
      </c>
      <c r="BD1817">
        <f t="shared" si="132"/>
        <v>1</v>
      </c>
      <c r="BE1817">
        <f t="shared" si="135"/>
        <v>0</v>
      </c>
      <c r="BF1817">
        <f t="shared" si="135"/>
        <v>1</v>
      </c>
      <c r="BG1817">
        <f t="shared" si="135"/>
        <v>0</v>
      </c>
      <c r="BH1817">
        <f t="shared" si="135"/>
        <v>0</v>
      </c>
      <c r="BI1817">
        <f t="shared" si="135"/>
        <v>0</v>
      </c>
      <c r="BJ1817">
        <f t="shared" si="133"/>
        <v>1</v>
      </c>
      <c r="BK1817">
        <f t="shared" si="134"/>
        <v>0</v>
      </c>
      <c r="BL1817">
        <f t="shared" si="134"/>
        <v>1</v>
      </c>
      <c r="BM1817">
        <f t="shared" si="134"/>
        <v>1</v>
      </c>
      <c r="BN1817">
        <f t="shared" si="134"/>
        <v>1</v>
      </c>
      <c r="BO1817">
        <f t="shared" si="134"/>
        <v>0</v>
      </c>
      <c r="BP1817">
        <f t="shared" si="134"/>
        <v>0</v>
      </c>
    </row>
    <row r="1818" spans="3:68" x14ac:dyDescent="0.2">
      <c r="C1818" s="150" t="str">
        <f>IFERROR(VLOOKUP(TABLA!F1818,BLIOTECAS!$C$1:$E$26,3,FALSE),"")</f>
        <v>Humanidades</v>
      </c>
      <c r="D1818" s="209">
        <v>43970.536805555559</v>
      </c>
      <c r="E1818" s="209" t="s">
        <v>396</v>
      </c>
      <c r="F1818" t="s">
        <v>104</v>
      </c>
      <c r="G1818" t="s">
        <v>300</v>
      </c>
      <c r="H1818" t="s">
        <v>300</v>
      </c>
      <c r="I1818" t="s">
        <v>306</v>
      </c>
      <c r="J1818" t="s">
        <v>104</v>
      </c>
      <c r="M1818" t="s">
        <v>1256</v>
      </c>
      <c r="S1818" t="s">
        <v>270</v>
      </c>
      <c r="T1818" t="s">
        <v>270</v>
      </c>
      <c r="U1818">
        <v>4</v>
      </c>
      <c r="V1818">
        <v>1</v>
      </c>
      <c r="W1818">
        <v>4</v>
      </c>
      <c r="X1818">
        <v>2</v>
      </c>
      <c r="Y1818">
        <v>5</v>
      </c>
      <c r="Z1818">
        <v>3</v>
      </c>
      <c r="AA1818">
        <v>5</v>
      </c>
      <c r="AB1818">
        <v>3</v>
      </c>
      <c r="AC1818">
        <v>3</v>
      </c>
      <c r="AD1818">
        <v>5</v>
      </c>
      <c r="AF1818">
        <v>5</v>
      </c>
      <c r="AG1818">
        <v>5</v>
      </c>
      <c r="AH1818">
        <v>5</v>
      </c>
      <c r="AI1818">
        <v>2</v>
      </c>
      <c r="AJ1818">
        <v>5</v>
      </c>
      <c r="AK1818" t="s">
        <v>26</v>
      </c>
      <c r="AL1818">
        <v>5</v>
      </c>
      <c r="AM1818">
        <v>4</v>
      </c>
      <c r="AN1818" t="s">
        <v>354</v>
      </c>
      <c r="AV1818" s="109" t="s">
        <v>270</v>
      </c>
      <c r="AW1818" t="s">
        <v>26</v>
      </c>
      <c r="AY1818">
        <v>4</v>
      </c>
      <c r="AZ1818" s="109">
        <v>5</v>
      </c>
      <c r="BA1818" s="191" t="s">
        <v>303</v>
      </c>
      <c r="BB1818" t="s">
        <v>308</v>
      </c>
      <c r="BD1818">
        <f t="shared" si="132"/>
        <v>1</v>
      </c>
      <c r="BE1818">
        <f t="shared" si="135"/>
        <v>0</v>
      </c>
      <c r="BF1818">
        <f t="shared" si="135"/>
        <v>0</v>
      </c>
      <c r="BG1818">
        <f t="shared" si="135"/>
        <v>0</v>
      </c>
      <c r="BH1818">
        <f t="shared" si="135"/>
        <v>0</v>
      </c>
      <c r="BI1818">
        <f t="shared" si="135"/>
        <v>0</v>
      </c>
      <c r="BJ1818">
        <f t="shared" si="133"/>
        <v>1</v>
      </c>
      <c r="BK1818">
        <f t="shared" si="134"/>
        <v>0</v>
      </c>
      <c r="BL1818">
        <f t="shared" si="134"/>
        <v>0</v>
      </c>
      <c r="BM1818">
        <f t="shared" si="134"/>
        <v>1</v>
      </c>
      <c r="BN1818">
        <f t="shared" si="134"/>
        <v>0</v>
      </c>
      <c r="BO1818">
        <f t="shared" si="134"/>
        <v>0</v>
      </c>
      <c r="BP1818">
        <f t="shared" si="134"/>
        <v>0</v>
      </c>
    </row>
    <row r="1819" spans="3:68" x14ac:dyDescent="0.2">
      <c r="C1819" s="150" t="str">
        <f>IFERROR(VLOOKUP(TABLA!F1819,BLIOTECAS!$C$1:$E$26,3,FALSE),"")</f>
        <v>Ciencias de la Salud</v>
      </c>
      <c r="D1819" s="209">
        <v>43970.536805555559</v>
      </c>
      <c r="E1819" s="209" t="s">
        <v>396</v>
      </c>
      <c r="F1819" t="s">
        <v>101</v>
      </c>
      <c r="G1819" t="s">
        <v>397</v>
      </c>
      <c r="H1819" t="s">
        <v>300</v>
      </c>
      <c r="I1819" t="s">
        <v>306</v>
      </c>
      <c r="J1819" t="s">
        <v>309</v>
      </c>
      <c r="K1819" t="s">
        <v>106</v>
      </c>
      <c r="L1819" t="s">
        <v>101</v>
      </c>
      <c r="M1819" t="s">
        <v>1257</v>
      </c>
      <c r="S1819" t="s">
        <v>270</v>
      </c>
      <c r="T1819" t="s">
        <v>270</v>
      </c>
      <c r="U1819">
        <v>2</v>
      </c>
      <c r="V1819">
        <v>1</v>
      </c>
      <c r="W1819">
        <v>3</v>
      </c>
      <c r="X1819">
        <v>2</v>
      </c>
      <c r="Y1819">
        <v>4</v>
      </c>
      <c r="Z1819">
        <v>5</v>
      </c>
      <c r="AA1819">
        <v>4</v>
      </c>
      <c r="AB1819">
        <v>2</v>
      </c>
      <c r="AC1819">
        <v>3</v>
      </c>
      <c r="AD1819">
        <v>3</v>
      </c>
      <c r="AF1819">
        <v>4</v>
      </c>
      <c r="AG1819">
        <v>4</v>
      </c>
      <c r="AH1819">
        <v>4</v>
      </c>
      <c r="AI1819">
        <v>3</v>
      </c>
      <c r="AJ1819">
        <v>1</v>
      </c>
      <c r="AK1819" t="s">
        <v>26</v>
      </c>
      <c r="AL1819">
        <v>3</v>
      </c>
      <c r="AM1819">
        <v>4</v>
      </c>
      <c r="AN1819" t="s">
        <v>400</v>
      </c>
      <c r="AV1819" s="109" t="s">
        <v>26</v>
      </c>
      <c r="AW1819" t="s">
        <v>270</v>
      </c>
      <c r="AX1819" t="s">
        <v>337</v>
      </c>
      <c r="AY1819">
        <v>4</v>
      </c>
      <c r="AZ1819" s="109">
        <v>4</v>
      </c>
      <c r="BA1819" s="191" t="s">
        <v>319</v>
      </c>
      <c r="BB1819" t="s">
        <v>308</v>
      </c>
      <c r="BD1819">
        <f t="shared" si="132"/>
        <v>1</v>
      </c>
      <c r="BE1819">
        <f t="shared" si="135"/>
        <v>0</v>
      </c>
      <c r="BF1819">
        <f t="shared" si="135"/>
        <v>0</v>
      </c>
      <c r="BG1819">
        <f t="shared" si="135"/>
        <v>0</v>
      </c>
      <c r="BH1819">
        <f t="shared" si="135"/>
        <v>0</v>
      </c>
      <c r="BI1819">
        <f t="shared" si="135"/>
        <v>0</v>
      </c>
      <c r="BJ1819">
        <f t="shared" si="133"/>
        <v>0</v>
      </c>
      <c r="BK1819">
        <f t="shared" si="134"/>
        <v>0</v>
      </c>
      <c r="BL1819">
        <f t="shared" si="134"/>
        <v>1</v>
      </c>
      <c r="BM1819">
        <f t="shared" si="134"/>
        <v>1</v>
      </c>
      <c r="BN1819">
        <f t="shared" si="134"/>
        <v>0</v>
      </c>
      <c r="BO1819">
        <f t="shared" si="134"/>
        <v>0</v>
      </c>
      <c r="BP1819">
        <f t="shared" si="134"/>
        <v>0</v>
      </c>
    </row>
    <row r="1820" spans="3:68" x14ac:dyDescent="0.2">
      <c r="C1820" s="150" t="str">
        <f>IFERROR(VLOOKUP(TABLA!F1820,BLIOTECAS!$C$1:$E$26,3,FALSE),"")</f>
        <v>Humanidades</v>
      </c>
      <c r="D1820" s="209">
        <v>43970.536805555559</v>
      </c>
      <c r="E1820" s="209" t="s">
        <v>401</v>
      </c>
      <c r="F1820" t="s">
        <v>104</v>
      </c>
      <c r="G1820" t="s">
        <v>305</v>
      </c>
      <c r="H1820" t="s">
        <v>305</v>
      </c>
      <c r="I1820" t="s">
        <v>327</v>
      </c>
      <c r="J1820" t="s">
        <v>104</v>
      </c>
      <c r="K1820" t="s">
        <v>310</v>
      </c>
      <c r="L1820" t="s">
        <v>103</v>
      </c>
      <c r="S1820" t="s">
        <v>270</v>
      </c>
      <c r="T1820" t="s">
        <v>270</v>
      </c>
      <c r="U1820">
        <v>5</v>
      </c>
      <c r="V1820">
        <v>5</v>
      </c>
      <c r="W1820">
        <v>3</v>
      </c>
      <c r="X1820">
        <v>1</v>
      </c>
      <c r="Y1820">
        <v>1</v>
      </c>
      <c r="Z1820">
        <v>3</v>
      </c>
      <c r="AA1820">
        <v>1</v>
      </c>
      <c r="AB1820">
        <v>2</v>
      </c>
      <c r="AC1820">
        <v>4</v>
      </c>
      <c r="AD1820">
        <v>5</v>
      </c>
      <c r="AF1820">
        <v>5</v>
      </c>
      <c r="AG1820">
        <v>5</v>
      </c>
      <c r="AH1820">
        <v>4</v>
      </c>
      <c r="AI1820">
        <v>4</v>
      </c>
      <c r="AJ1820">
        <v>4</v>
      </c>
      <c r="AK1820" t="s">
        <v>270</v>
      </c>
      <c r="AL1820">
        <v>4</v>
      </c>
      <c r="AM1820">
        <v>4</v>
      </c>
      <c r="AN1820" t="s">
        <v>345</v>
      </c>
      <c r="AV1820" s="109" t="s">
        <v>270</v>
      </c>
      <c r="AW1820" t="s">
        <v>26</v>
      </c>
      <c r="AY1820">
        <v>5</v>
      </c>
      <c r="AZ1820" s="109">
        <v>5</v>
      </c>
      <c r="BA1820" s="191" t="s">
        <v>303</v>
      </c>
      <c r="BB1820" t="s">
        <v>308</v>
      </c>
      <c r="BD1820">
        <f t="shared" si="132"/>
        <v>1</v>
      </c>
      <c r="BE1820">
        <f t="shared" si="135"/>
        <v>0</v>
      </c>
      <c r="BF1820">
        <f t="shared" si="135"/>
        <v>1</v>
      </c>
      <c r="BG1820">
        <f t="shared" si="135"/>
        <v>0</v>
      </c>
      <c r="BH1820">
        <f t="shared" si="135"/>
        <v>0</v>
      </c>
      <c r="BI1820">
        <f t="shared" si="135"/>
        <v>0</v>
      </c>
      <c r="BJ1820">
        <f t="shared" si="133"/>
        <v>0</v>
      </c>
      <c r="BK1820">
        <f t="shared" si="134"/>
        <v>0</v>
      </c>
      <c r="BL1820">
        <f t="shared" si="134"/>
        <v>0</v>
      </c>
      <c r="BM1820">
        <f t="shared" si="134"/>
        <v>1</v>
      </c>
      <c r="BN1820">
        <f t="shared" si="134"/>
        <v>0</v>
      </c>
      <c r="BO1820">
        <f t="shared" si="134"/>
        <v>0</v>
      </c>
      <c r="BP1820">
        <f t="shared" si="134"/>
        <v>0</v>
      </c>
    </row>
    <row r="1821" spans="3:68" x14ac:dyDescent="0.2">
      <c r="C1821" s="150" t="str">
        <f>IFERROR(VLOOKUP(TABLA!F1821,BLIOTECAS!$C$1:$E$26,3,FALSE),"")</f>
        <v>Ciencias de la Salud</v>
      </c>
      <c r="D1821" s="209">
        <v>43970.536805555559</v>
      </c>
      <c r="E1821" s="209" t="s">
        <v>396</v>
      </c>
      <c r="F1821" t="s">
        <v>101</v>
      </c>
      <c r="G1821" t="s">
        <v>301</v>
      </c>
      <c r="H1821" t="s">
        <v>300</v>
      </c>
      <c r="I1821" t="s">
        <v>315</v>
      </c>
      <c r="J1821" t="s">
        <v>101</v>
      </c>
      <c r="K1821" t="s">
        <v>106</v>
      </c>
      <c r="S1821" t="s">
        <v>26</v>
      </c>
      <c r="T1821" t="s">
        <v>270</v>
      </c>
      <c r="U1821">
        <v>4</v>
      </c>
      <c r="V1821">
        <v>1</v>
      </c>
      <c r="W1821">
        <v>3</v>
      </c>
      <c r="X1821">
        <v>1</v>
      </c>
      <c r="Y1821">
        <v>1</v>
      </c>
      <c r="Z1821">
        <v>5</v>
      </c>
      <c r="AA1821">
        <v>4</v>
      </c>
      <c r="AB1821">
        <v>2</v>
      </c>
      <c r="AC1821">
        <v>2</v>
      </c>
      <c r="AD1821">
        <v>3</v>
      </c>
      <c r="AF1821">
        <v>3</v>
      </c>
      <c r="AG1821">
        <v>3</v>
      </c>
      <c r="AH1821">
        <v>3</v>
      </c>
      <c r="AI1821">
        <v>3</v>
      </c>
      <c r="AJ1821">
        <v>3</v>
      </c>
      <c r="AK1821" t="s">
        <v>26</v>
      </c>
      <c r="AL1821">
        <v>3</v>
      </c>
      <c r="AM1821">
        <v>1</v>
      </c>
      <c r="AN1821" t="s">
        <v>307</v>
      </c>
      <c r="AV1821" s="109" t="s">
        <v>26</v>
      </c>
      <c r="AW1821" t="s">
        <v>26</v>
      </c>
      <c r="AY1821">
        <v>4</v>
      </c>
      <c r="AZ1821" s="109">
        <v>4</v>
      </c>
      <c r="BA1821" s="191" t="s">
        <v>311</v>
      </c>
      <c r="BB1821" t="s">
        <v>317</v>
      </c>
      <c r="BD1821">
        <f t="shared" si="132"/>
        <v>0</v>
      </c>
      <c r="BE1821">
        <f t="shared" si="135"/>
        <v>1</v>
      </c>
      <c r="BF1821">
        <f t="shared" si="135"/>
        <v>0</v>
      </c>
      <c r="BG1821">
        <f t="shared" si="135"/>
        <v>0</v>
      </c>
      <c r="BH1821">
        <f t="shared" si="135"/>
        <v>0</v>
      </c>
      <c r="BI1821">
        <f t="shared" si="135"/>
        <v>0</v>
      </c>
      <c r="BJ1821">
        <f t="shared" si="133"/>
        <v>0</v>
      </c>
      <c r="BK1821">
        <f t="shared" si="134"/>
        <v>0</v>
      </c>
      <c r="BL1821">
        <f t="shared" si="134"/>
        <v>0</v>
      </c>
      <c r="BM1821">
        <f t="shared" si="134"/>
        <v>0</v>
      </c>
      <c r="BN1821">
        <f t="shared" si="134"/>
        <v>0</v>
      </c>
      <c r="BO1821">
        <f t="shared" si="134"/>
        <v>1</v>
      </c>
      <c r="BP1821">
        <f t="shared" si="134"/>
        <v>0</v>
      </c>
    </row>
    <row r="1822" spans="3:68" x14ac:dyDescent="0.2">
      <c r="C1822" s="150" t="str">
        <f>IFERROR(VLOOKUP(TABLA!F1822,BLIOTECAS!$C$1:$E$26,3,FALSE),"")</f>
        <v>Ciencias Experimentales</v>
      </c>
      <c r="D1822" s="209">
        <v>43970.536805555559</v>
      </c>
      <c r="E1822" s="209" t="s">
        <v>396</v>
      </c>
      <c r="F1822" t="s">
        <v>223</v>
      </c>
      <c r="G1822" t="s">
        <v>300</v>
      </c>
      <c r="H1822" t="s">
        <v>397</v>
      </c>
      <c r="I1822" t="s">
        <v>306</v>
      </c>
      <c r="J1822" t="s">
        <v>223</v>
      </c>
      <c r="K1822" t="s">
        <v>309</v>
      </c>
      <c r="S1822" t="s">
        <v>26</v>
      </c>
      <c r="T1822" t="s">
        <v>270</v>
      </c>
      <c r="U1822">
        <v>3</v>
      </c>
      <c r="V1822">
        <v>1</v>
      </c>
      <c r="W1822">
        <v>3</v>
      </c>
      <c r="X1822">
        <v>1</v>
      </c>
      <c r="Y1822">
        <v>4</v>
      </c>
      <c r="Z1822">
        <v>5</v>
      </c>
      <c r="AA1822">
        <v>3</v>
      </c>
      <c r="AB1822">
        <v>1</v>
      </c>
      <c r="AC1822">
        <v>3</v>
      </c>
      <c r="AD1822">
        <v>3</v>
      </c>
      <c r="AF1822">
        <v>3</v>
      </c>
      <c r="AG1822">
        <v>2</v>
      </c>
      <c r="AH1822">
        <v>3</v>
      </c>
      <c r="AI1822">
        <v>3</v>
      </c>
      <c r="AJ1822">
        <v>4</v>
      </c>
      <c r="AK1822" t="s">
        <v>26</v>
      </c>
      <c r="AL1822">
        <v>4</v>
      </c>
      <c r="AM1822">
        <v>2</v>
      </c>
      <c r="AN1822" t="s">
        <v>408</v>
      </c>
      <c r="AV1822" s="109" t="s">
        <v>270</v>
      </c>
      <c r="AW1822" t="s">
        <v>26</v>
      </c>
      <c r="AY1822">
        <v>4</v>
      </c>
      <c r="AZ1822" s="109">
        <v>3</v>
      </c>
      <c r="BA1822" s="191" t="s">
        <v>319</v>
      </c>
      <c r="BB1822" t="s">
        <v>317</v>
      </c>
      <c r="BD1822">
        <f t="shared" si="132"/>
        <v>1</v>
      </c>
      <c r="BE1822">
        <f t="shared" si="135"/>
        <v>0</v>
      </c>
      <c r="BF1822">
        <f t="shared" si="135"/>
        <v>0</v>
      </c>
      <c r="BG1822">
        <f t="shared" si="135"/>
        <v>0</v>
      </c>
      <c r="BH1822">
        <f t="shared" si="135"/>
        <v>0</v>
      </c>
      <c r="BI1822">
        <f t="shared" si="135"/>
        <v>0</v>
      </c>
      <c r="BJ1822">
        <f t="shared" si="133"/>
        <v>1</v>
      </c>
      <c r="BK1822">
        <f t="shared" si="134"/>
        <v>0</v>
      </c>
      <c r="BL1822">
        <f t="shared" si="134"/>
        <v>1</v>
      </c>
      <c r="BM1822">
        <f t="shared" si="134"/>
        <v>1</v>
      </c>
      <c r="BN1822">
        <f t="shared" si="134"/>
        <v>0</v>
      </c>
      <c r="BO1822">
        <f t="shared" si="134"/>
        <v>0</v>
      </c>
      <c r="BP1822">
        <f t="shared" si="134"/>
        <v>0</v>
      </c>
    </row>
    <row r="1823" spans="3:68" x14ac:dyDescent="0.2">
      <c r="C1823" s="150" t="str">
        <f>IFERROR(VLOOKUP(TABLA!F1823,BLIOTECAS!$C$1:$E$26,3,FALSE),"")</f>
        <v>Ciencias de la Salud</v>
      </c>
      <c r="D1823" s="209">
        <v>43970.536805555559</v>
      </c>
      <c r="E1823" s="209" t="s">
        <v>407</v>
      </c>
      <c r="F1823" t="s">
        <v>106</v>
      </c>
      <c r="G1823" t="s">
        <v>320</v>
      </c>
      <c r="H1823" t="s">
        <v>320</v>
      </c>
      <c r="I1823" t="s">
        <v>329</v>
      </c>
      <c r="S1823" t="s">
        <v>26</v>
      </c>
      <c r="T1823" t="s">
        <v>26</v>
      </c>
      <c r="U1823">
        <v>1</v>
      </c>
      <c r="V1823">
        <v>1</v>
      </c>
      <c r="W1823">
        <v>1</v>
      </c>
      <c r="X1823">
        <v>5</v>
      </c>
      <c r="Y1823">
        <v>5</v>
      </c>
      <c r="Z1823">
        <v>5</v>
      </c>
      <c r="AA1823">
        <v>5</v>
      </c>
      <c r="AB1823">
        <v>5</v>
      </c>
      <c r="AC1823">
        <v>4</v>
      </c>
      <c r="AD1823">
        <v>3</v>
      </c>
      <c r="AF1823">
        <v>3</v>
      </c>
      <c r="AG1823">
        <v>3</v>
      </c>
      <c r="AH1823">
        <v>1</v>
      </c>
      <c r="AI1823">
        <v>3</v>
      </c>
      <c r="AJ1823">
        <v>4</v>
      </c>
      <c r="AK1823" t="s">
        <v>26</v>
      </c>
      <c r="AL1823">
        <v>3</v>
      </c>
      <c r="AM1823">
        <v>2</v>
      </c>
      <c r="AN1823" t="s">
        <v>326</v>
      </c>
      <c r="AV1823" s="109" t="s">
        <v>26</v>
      </c>
      <c r="AW1823" t="s">
        <v>26</v>
      </c>
      <c r="AY1823">
        <v>4</v>
      </c>
      <c r="AZ1823" s="109">
        <v>3</v>
      </c>
      <c r="BA1823" s="191" t="s">
        <v>311</v>
      </c>
      <c r="BB1823" t="s">
        <v>317</v>
      </c>
      <c r="BD1823">
        <f t="shared" si="132"/>
        <v>0</v>
      </c>
      <c r="BE1823">
        <f t="shared" si="135"/>
        <v>0</v>
      </c>
      <c r="BF1823">
        <f t="shared" si="135"/>
        <v>0</v>
      </c>
      <c r="BG1823">
        <f t="shared" si="135"/>
        <v>0</v>
      </c>
      <c r="BH1823">
        <f t="shared" si="135"/>
        <v>1</v>
      </c>
      <c r="BI1823">
        <f t="shared" si="135"/>
        <v>0</v>
      </c>
      <c r="BJ1823">
        <f t="shared" si="133"/>
        <v>0</v>
      </c>
      <c r="BK1823">
        <f t="shared" si="134"/>
        <v>1</v>
      </c>
      <c r="BL1823">
        <f t="shared" si="134"/>
        <v>0</v>
      </c>
      <c r="BM1823">
        <f t="shared" si="134"/>
        <v>1</v>
      </c>
      <c r="BN1823">
        <f t="shared" si="134"/>
        <v>0</v>
      </c>
      <c r="BO1823">
        <f t="shared" si="134"/>
        <v>0</v>
      </c>
      <c r="BP1823">
        <f t="shared" si="134"/>
        <v>0</v>
      </c>
    </row>
    <row r="1824" spans="3:68" x14ac:dyDescent="0.2">
      <c r="C1824" s="150" t="str">
        <f>IFERROR(VLOOKUP(TABLA!F1824,BLIOTECAS!$C$1:$E$26,3,FALSE),"")</f>
        <v>Ciencias Experimentales</v>
      </c>
      <c r="D1824" s="209">
        <v>43970.536805555559</v>
      </c>
      <c r="E1824" s="209" t="s">
        <v>396</v>
      </c>
      <c r="F1824" t="s">
        <v>94</v>
      </c>
      <c r="G1824" t="s">
        <v>305</v>
      </c>
      <c r="H1824" t="s">
        <v>320</v>
      </c>
      <c r="I1824" t="s">
        <v>306</v>
      </c>
      <c r="J1824" t="s">
        <v>94</v>
      </c>
      <c r="K1824" t="s">
        <v>309</v>
      </c>
      <c r="L1824" t="s">
        <v>90</v>
      </c>
      <c r="S1824" t="s">
        <v>270</v>
      </c>
      <c r="T1824" t="s">
        <v>270</v>
      </c>
      <c r="U1824">
        <v>5</v>
      </c>
      <c r="V1824">
        <v>1</v>
      </c>
      <c r="W1824">
        <v>1</v>
      </c>
      <c r="X1824">
        <v>1</v>
      </c>
      <c r="Y1824">
        <v>5</v>
      </c>
      <c r="Z1824">
        <v>4</v>
      </c>
      <c r="AA1824">
        <v>5</v>
      </c>
      <c r="AB1824">
        <v>1</v>
      </c>
      <c r="AC1824">
        <v>5</v>
      </c>
      <c r="AD1824">
        <v>5</v>
      </c>
      <c r="AF1824">
        <v>5</v>
      </c>
      <c r="AG1824">
        <v>5</v>
      </c>
      <c r="AH1824">
        <v>5</v>
      </c>
      <c r="AI1824">
        <v>5</v>
      </c>
      <c r="AJ1824">
        <v>5</v>
      </c>
      <c r="AK1824" t="s">
        <v>26</v>
      </c>
      <c r="AL1824">
        <v>5</v>
      </c>
      <c r="AM1824">
        <v>3</v>
      </c>
      <c r="AN1824" t="s">
        <v>400</v>
      </c>
      <c r="AV1824" s="109" t="s">
        <v>26</v>
      </c>
      <c r="AW1824" t="s">
        <v>26</v>
      </c>
      <c r="AY1824">
        <v>5</v>
      </c>
      <c r="AZ1824" s="109">
        <v>5</v>
      </c>
      <c r="BA1824" s="191" t="s">
        <v>303</v>
      </c>
      <c r="BD1824">
        <f t="shared" si="132"/>
        <v>1</v>
      </c>
      <c r="BE1824">
        <f t="shared" si="135"/>
        <v>0</v>
      </c>
      <c r="BF1824">
        <f t="shared" si="135"/>
        <v>0</v>
      </c>
      <c r="BG1824">
        <f t="shared" si="135"/>
        <v>0</v>
      </c>
      <c r="BH1824">
        <f t="shared" si="135"/>
        <v>0</v>
      </c>
      <c r="BI1824">
        <f t="shared" si="135"/>
        <v>0</v>
      </c>
      <c r="BJ1824">
        <f t="shared" si="133"/>
        <v>0</v>
      </c>
      <c r="BK1824">
        <f t="shared" si="134"/>
        <v>0</v>
      </c>
      <c r="BL1824">
        <f t="shared" si="134"/>
        <v>1</v>
      </c>
      <c r="BM1824">
        <f t="shared" si="134"/>
        <v>1</v>
      </c>
      <c r="BN1824">
        <f t="shared" si="134"/>
        <v>0</v>
      </c>
      <c r="BO1824">
        <f t="shared" si="134"/>
        <v>0</v>
      </c>
      <c r="BP1824">
        <f t="shared" si="134"/>
        <v>0</v>
      </c>
    </row>
    <row r="1825" spans="3:68" x14ac:dyDescent="0.2">
      <c r="C1825" s="150" t="str">
        <f>IFERROR(VLOOKUP(TABLA!F1825,BLIOTECAS!$C$1:$E$26,3,FALSE),"")</f>
        <v>Ciencias Experimentales</v>
      </c>
      <c r="D1825" s="209">
        <v>43970.536805555559</v>
      </c>
      <c r="E1825" s="209" t="s">
        <v>396</v>
      </c>
      <c r="F1825" t="s">
        <v>105</v>
      </c>
      <c r="G1825" t="s">
        <v>305</v>
      </c>
      <c r="H1825" t="s">
        <v>320</v>
      </c>
      <c r="I1825" t="s">
        <v>306</v>
      </c>
      <c r="J1825" t="s">
        <v>105</v>
      </c>
      <c r="S1825" t="s">
        <v>26</v>
      </c>
      <c r="T1825" t="s">
        <v>26</v>
      </c>
      <c r="U1825">
        <v>1</v>
      </c>
      <c r="V1825">
        <v>1</v>
      </c>
      <c r="W1825">
        <v>1</v>
      </c>
      <c r="X1825">
        <v>3</v>
      </c>
      <c r="Y1825">
        <v>5</v>
      </c>
      <c r="Z1825">
        <v>4</v>
      </c>
      <c r="AA1825">
        <v>5</v>
      </c>
      <c r="AB1825">
        <v>2</v>
      </c>
      <c r="AC1825">
        <v>1</v>
      </c>
      <c r="AD1825">
        <v>4</v>
      </c>
      <c r="AF1825">
        <v>5</v>
      </c>
      <c r="AG1825">
        <v>5</v>
      </c>
      <c r="AH1825">
        <v>3</v>
      </c>
      <c r="AI1825">
        <v>3</v>
      </c>
      <c r="AJ1825">
        <v>3</v>
      </c>
      <c r="AK1825" t="s">
        <v>26</v>
      </c>
      <c r="AL1825">
        <v>3</v>
      </c>
      <c r="AM1825">
        <v>2</v>
      </c>
      <c r="AN1825" t="s">
        <v>408</v>
      </c>
      <c r="AV1825" s="109" t="s">
        <v>270</v>
      </c>
      <c r="AW1825" t="s">
        <v>270</v>
      </c>
      <c r="AX1825" t="s">
        <v>348</v>
      </c>
      <c r="AY1825">
        <v>5</v>
      </c>
      <c r="AZ1825" s="109">
        <v>5</v>
      </c>
      <c r="BA1825" s="191" t="s">
        <v>311</v>
      </c>
      <c r="BB1825" t="s">
        <v>317</v>
      </c>
      <c r="BD1825">
        <f t="shared" si="132"/>
        <v>1</v>
      </c>
      <c r="BE1825">
        <f t="shared" si="135"/>
        <v>0</v>
      </c>
      <c r="BF1825">
        <f t="shared" si="135"/>
        <v>0</v>
      </c>
      <c r="BG1825">
        <f t="shared" si="135"/>
        <v>0</v>
      </c>
      <c r="BH1825">
        <f t="shared" si="135"/>
        <v>0</v>
      </c>
      <c r="BI1825">
        <f t="shared" si="135"/>
        <v>0</v>
      </c>
      <c r="BJ1825">
        <f t="shared" si="133"/>
        <v>1</v>
      </c>
      <c r="BK1825">
        <f t="shared" si="134"/>
        <v>0</v>
      </c>
      <c r="BL1825">
        <f t="shared" si="134"/>
        <v>1</v>
      </c>
      <c r="BM1825">
        <f t="shared" si="134"/>
        <v>1</v>
      </c>
      <c r="BN1825">
        <f t="shared" si="134"/>
        <v>0</v>
      </c>
      <c r="BO1825">
        <f t="shared" si="134"/>
        <v>0</v>
      </c>
      <c r="BP1825">
        <f t="shared" si="134"/>
        <v>0</v>
      </c>
    </row>
    <row r="1826" spans="3:68" x14ac:dyDescent="0.2">
      <c r="C1826" s="150" t="str">
        <f>IFERROR(VLOOKUP(TABLA!F1826,BLIOTECAS!$C$1:$E$26,3,FALSE),"")</f>
        <v>Ciencias de la Salud</v>
      </c>
      <c r="D1826" s="209">
        <v>43970.536805555559</v>
      </c>
      <c r="E1826" s="209" t="s">
        <v>396</v>
      </c>
      <c r="F1826" t="s">
        <v>224</v>
      </c>
      <c r="G1826" t="s">
        <v>301</v>
      </c>
      <c r="H1826" t="s">
        <v>300</v>
      </c>
      <c r="I1826" t="s">
        <v>306</v>
      </c>
      <c r="J1826" t="s">
        <v>224</v>
      </c>
      <c r="K1826" t="s">
        <v>309</v>
      </c>
      <c r="S1826" t="s">
        <v>270</v>
      </c>
      <c r="T1826" t="s">
        <v>270</v>
      </c>
      <c r="U1826">
        <v>4</v>
      </c>
      <c r="V1826">
        <v>1</v>
      </c>
      <c r="W1826">
        <v>3</v>
      </c>
      <c r="X1826">
        <v>5</v>
      </c>
      <c r="Y1826">
        <v>5</v>
      </c>
      <c r="Z1826">
        <v>5</v>
      </c>
      <c r="AA1826">
        <v>5</v>
      </c>
      <c r="AB1826">
        <v>5</v>
      </c>
      <c r="AC1826">
        <v>5</v>
      </c>
      <c r="AD1826">
        <v>5</v>
      </c>
      <c r="AF1826">
        <v>5</v>
      </c>
      <c r="AG1826">
        <v>5</v>
      </c>
      <c r="AH1826">
        <v>5</v>
      </c>
      <c r="AJ1826">
        <v>5</v>
      </c>
      <c r="AK1826" t="s">
        <v>270</v>
      </c>
      <c r="AL1826">
        <v>5</v>
      </c>
      <c r="AM1826">
        <v>5</v>
      </c>
      <c r="AN1826" t="s">
        <v>325</v>
      </c>
      <c r="AV1826" s="109" t="s">
        <v>26</v>
      </c>
      <c r="AW1826" t="s">
        <v>26</v>
      </c>
      <c r="AY1826">
        <v>5</v>
      </c>
      <c r="AZ1826" s="109">
        <v>5</v>
      </c>
      <c r="BA1826" s="191" t="s">
        <v>303</v>
      </c>
      <c r="BB1826" t="s">
        <v>304</v>
      </c>
      <c r="BD1826">
        <f t="shared" si="132"/>
        <v>1</v>
      </c>
      <c r="BE1826">
        <f t="shared" si="135"/>
        <v>0</v>
      </c>
      <c r="BF1826">
        <f t="shared" si="135"/>
        <v>0</v>
      </c>
      <c r="BG1826">
        <f t="shared" si="135"/>
        <v>0</v>
      </c>
      <c r="BH1826">
        <f t="shared" si="135"/>
        <v>0</v>
      </c>
      <c r="BI1826">
        <f t="shared" si="135"/>
        <v>0</v>
      </c>
      <c r="BJ1826">
        <f t="shared" si="133"/>
        <v>1</v>
      </c>
      <c r="BK1826">
        <f t="shared" si="134"/>
        <v>0</v>
      </c>
      <c r="BL1826">
        <f t="shared" si="134"/>
        <v>0</v>
      </c>
      <c r="BM1826">
        <f t="shared" si="134"/>
        <v>0</v>
      </c>
      <c r="BN1826">
        <f t="shared" si="134"/>
        <v>0</v>
      </c>
      <c r="BO1826">
        <f t="shared" si="134"/>
        <v>0</v>
      </c>
      <c r="BP1826">
        <f t="shared" si="134"/>
        <v>0</v>
      </c>
    </row>
    <row r="1827" spans="3:68" x14ac:dyDescent="0.2">
      <c r="C1827" s="150" t="str">
        <f>IFERROR(VLOOKUP(TABLA!F1827,BLIOTECAS!$C$1:$E$26,3,FALSE),"")</f>
        <v>Ciencias de la Salud</v>
      </c>
      <c r="D1827" s="209">
        <v>43970.536805555559</v>
      </c>
      <c r="E1827" s="209" t="s">
        <v>396</v>
      </c>
      <c r="F1827" t="s">
        <v>108</v>
      </c>
      <c r="G1827" t="s">
        <v>305</v>
      </c>
      <c r="H1827" t="s">
        <v>320</v>
      </c>
      <c r="I1827" t="s">
        <v>327</v>
      </c>
      <c r="J1827" t="s">
        <v>108</v>
      </c>
      <c r="M1827" t="s">
        <v>1258</v>
      </c>
      <c r="S1827" t="s">
        <v>26</v>
      </c>
      <c r="T1827" t="s">
        <v>270</v>
      </c>
      <c r="U1827">
        <v>2</v>
      </c>
      <c r="V1827">
        <v>3</v>
      </c>
      <c r="W1827">
        <v>3</v>
      </c>
      <c r="X1827">
        <v>3</v>
      </c>
      <c r="Y1827">
        <v>5</v>
      </c>
      <c r="Z1827">
        <v>5</v>
      </c>
      <c r="AA1827">
        <v>5</v>
      </c>
      <c r="AB1827">
        <v>3</v>
      </c>
      <c r="AC1827">
        <v>1</v>
      </c>
      <c r="AD1827">
        <v>3</v>
      </c>
      <c r="AF1827">
        <v>5</v>
      </c>
      <c r="AG1827">
        <v>4</v>
      </c>
      <c r="AH1827">
        <v>5</v>
      </c>
      <c r="AI1827">
        <v>3</v>
      </c>
      <c r="AJ1827">
        <v>3</v>
      </c>
      <c r="AK1827" t="s">
        <v>26</v>
      </c>
      <c r="AL1827">
        <v>4</v>
      </c>
      <c r="AM1827">
        <v>4</v>
      </c>
      <c r="AN1827" t="s">
        <v>354</v>
      </c>
      <c r="AV1827" s="109" t="s">
        <v>26</v>
      </c>
      <c r="AW1827" t="s">
        <v>26</v>
      </c>
      <c r="AY1827">
        <v>4</v>
      </c>
      <c r="AZ1827" s="109">
        <v>4</v>
      </c>
      <c r="BA1827" s="191" t="s">
        <v>303</v>
      </c>
      <c r="BB1827" t="s">
        <v>317</v>
      </c>
      <c r="BD1827">
        <f t="shared" si="132"/>
        <v>1</v>
      </c>
      <c r="BE1827">
        <f t="shared" si="135"/>
        <v>0</v>
      </c>
      <c r="BF1827">
        <f t="shared" si="135"/>
        <v>1</v>
      </c>
      <c r="BG1827">
        <f t="shared" si="135"/>
        <v>0</v>
      </c>
      <c r="BH1827">
        <f t="shared" si="135"/>
        <v>0</v>
      </c>
      <c r="BI1827">
        <f t="shared" si="135"/>
        <v>0</v>
      </c>
      <c r="BJ1827">
        <f t="shared" si="133"/>
        <v>1</v>
      </c>
      <c r="BK1827">
        <f t="shared" si="134"/>
        <v>0</v>
      </c>
      <c r="BL1827">
        <f t="shared" si="134"/>
        <v>0</v>
      </c>
      <c r="BM1827">
        <f t="shared" si="134"/>
        <v>1</v>
      </c>
      <c r="BN1827">
        <f t="shared" si="134"/>
        <v>0</v>
      </c>
      <c r="BO1827">
        <f t="shared" si="134"/>
        <v>0</v>
      </c>
      <c r="BP1827">
        <f t="shared" si="134"/>
        <v>0</v>
      </c>
    </row>
    <row r="1828" spans="3:68" x14ac:dyDescent="0.2">
      <c r="C1828" s="150" t="str">
        <f>IFERROR(VLOOKUP(TABLA!F1828,BLIOTECAS!$C$1:$E$26,3,FALSE),"")</f>
        <v>Ciencias de la Salud</v>
      </c>
      <c r="D1828" s="209">
        <v>43970.536805555559</v>
      </c>
      <c r="E1828" s="209" t="s">
        <v>396</v>
      </c>
      <c r="F1828" t="s">
        <v>106</v>
      </c>
      <c r="G1828" t="s">
        <v>305</v>
      </c>
      <c r="H1828" t="s">
        <v>300</v>
      </c>
      <c r="I1828" t="s">
        <v>318</v>
      </c>
      <c r="J1828" t="s">
        <v>106</v>
      </c>
      <c r="K1828" t="s">
        <v>222</v>
      </c>
      <c r="L1828" t="s">
        <v>309</v>
      </c>
      <c r="S1828" t="s">
        <v>26</v>
      </c>
      <c r="T1828" t="s">
        <v>270</v>
      </c>
      <c r="U1828">
        <v>3</v>
      </c>
      <c r="V1828">
        <v>1</v>
      </c>
      <c r="W1828">
        <v>2</v>
      </c>
      <c r="X1828">
        <v>3</v>
      </c>
      <c r="Y1828">
        <v>4</v>
      </c>
      <c r="Z1828">
        <v>4</v>
      </c>
      <c r="AA1828">
        <v>4</v>
      </c>
      <c r="AB1828">
        <v>1</v>
      </c>
      <c r="AC1828">
        <v>3</v>
      </c>
      <c r="AD1828">
        <v>4</v>
      </c>
      <c r="AF1828">
        <v>2</v>
      </c>
      <c r="AG1828">
        <v>4</v>
      </c>
      <c r="AH1828">
        <v>3</v>
      </c>
      <c r="AI1828">
        <v>3</v>
      </c>
      <c r="AJ1828">
        <v>4</v>
      </c>
      <c r="AK1828" t="s">
        <v>270</v>
      </c>
      <c r="AL1828">
        <v>3</v>
      </c>
      <c r="AM1828">
        <v>3</v>
      </c>
      <c r="AN1828" t="s">
        <v>428</v>
      </c>
      <c r="AV1828" s="109" t="s">
        <v>270</v>
      </c>
      <c r="AW1828" t="s">
        <v>26</v>
      </c>
      <c r="AY1828">
        <v>4</v>
      </c>
      <c r="AZ1828" s="109">
        <v>4</v>
      </c>
      <c r="BA1828" s="191" t="s">
        <v>311</v>
      </c>
      <c r="BB1828" t="s">
        <v>317</v>
      </c>
      <c r="BD1828">
        <f t="shared" si="132"/>
        <v>0</v>
      </c>
      <c r="BE1828">
        <f t="shared" si="135"/>
        <v>0</v>
      </c>
      <c r="BF1828">
        <f t="shared" si="135"/>
        <v>1</v>
      </c>
      <c r="BG1828">
        <f t="shared" si="135"/>
        <v>0</v>
      </c>
      <c r="BH1828">
        <f t="shared" si="135"/>
        <v>0</v>
      </c>
      <c r="BI1828">
        <f t="shared" si="135"/>
        <v>0</v>
      </c>
      <c r="BJ1828">
        <f t="shared" si="133"/>
        <v>0</v>
      </c>
      <c r="BK1828">
        <f t="shared" si="134"/>
        <v>1</v>
      </c>
      <c r="BL1828">
        <f t="shared" si="134"/>
        <v>1</v>
      </c>
      <c r="BM1828">
        <f t="shared" si="134"/>
        <v>1</v>
      </c>
      <c r="BN1828">
        <f t="shared" si="134"/>
        <v>0</v>
      </c>
      <c r="BO1828">
        <f t="shared" si="134"/>
        <v>0</v>
      </c>
      <c r="BP1828">
        <f t="shared" si="134"/>
        <v>0</v>
      </c>
    </row>
    <row r="1829" spans="3:68" x14ac:dyDescent="0.2">
      <c r="C1829" s="150" t="str">
        <f>IFERROR(VLOOKUP(TABLA!F1829,BLIOTECAS!$C$1:$E$26,3,FALSE),"")</f>
        <v>Humanidades</v>
      </c>
      <c r="D1829" s="209">
        <v>43970.536805555559</v>
      </c>
      <c r="E1829" s="209" t="s">
        <v>396</v>
      </c>
      <c r="F1829" t="s">
        <v>102</v>
      </c>
      <c r="G1829" t="s">
        <v>305</v>
      </c>
      <c r="H1829" t="s">
        <v>300</v>
      </c>
      <c r="I1829" t="s">
        <v>357</v>
      </c>
      <c r="J1829" t="s">
        <v>309</v>
      </c>
      <c r="K1829" t="s">
        <v>310</v>
      </c>
      <c r="L1829" t="s">
        <v>103</v>
      </c>
      <c r="S1829" t="s">
        <v>270</v>
      </c>
      <c r="T1829" t="s">
        <v>26</v>
      </c>
      <c r="U1829">
        <v>3</v>
      </c>
      <c r="V1829">
        <v>5</v>
      </c>
      <c r="W1829">
        <v>4</v>
      </c>
      <c r="X1829">
        <v>4</v>
      </c>
      <c r="Y1829">
        <v>3</v>
      </c>
      <c r="Z1829">
        <v>5</v>
      </c>
      <c r="AA1829">
        <v>4</v>
      </c>
      <c r="AB1829">
        <v>4</v>
      </c>
      <c r="AC1829">
        <v>2</v>
      </c>
      <c r="AD1829">
        <v>4</v>
      </c>
      <c r="AF1829">
        <v>4</v>
      </c>
      <c r="AG1829">
        <v>5</v>
      </c>
      <c r="AH1829">
        <v>5</v>
      </c>
      <c r="AI1829">
        <v>3</v>
      </c>
      <c r="AJ1829">
        <v>4</v>
      </c>
      <c r="AK1829" t="s">
        <v>26</v>
      </c>
      <c r="AL1829">
        <v>4</v>
      </c>
      <c r="AM1829">
        <v>1</v>
      </c>
      <c r="AN1829" t="s">
        <v>345</v>
      </c>
      <c r="AV1829" s="109" t="s">
        <v>270</v>
      </c>
      <c r="AW1829" t="s">
        <v>26</v>
      </c>
      <c r="AY1829">
        <v>4</v>
      </c>
      <c r="AZ1829" s="109">
        <v>4</v>
      </c>
      <c r="BA1829" s="191" t="s">
        <v>311</v>
      </c>
      <c r="BB1829" t="s">
        <v>317</v>
      </c>
      <c r="BD1829">
        <f t="shared" si="132"/>
        <v>1</v>
      </c>
      <c r="BE1829">
        <f t="shared" si="135"/>
        <v>0</v>
      </c>
      <c r="BF1829">
        <f t="shared" si="135"/>
        <v>1</v>
      </c>
      <c r="BG1829">
        <f t="shared" si="135"/>
        <v>0</v>
      </c>
      <c r="BH1829">
        <f t="shared" si="135"/>
        <v>1</v>
      </c>
      <c r="BI1829">
        <f t="shared" si="135"/>
        <v>0</v>
      </c>
      <c r="BJ1829">
        <f t="shared" si="133"/>
        <v>0</v>
      </c>
      <c r="BK1829">
        <f t="shared" si="134"/>
        <v>0</v>
      </c>
      <c r="BL1829">
        <f t="shared" si="134"/>
        <v>0</v>
      </c>
      <c r="BM1829">
        <f t="shared" si="134"/>
        <v>1</v>
      </c>
      <c r="BN1829">
        <f t="shared" si="134"/>
        <v>0</v>
      </c>
      <c r="BO1829">
        <f t="shared" si="134"/>
        <v>0</v>
      </c>
      <c r="BP1829">
        <f t="shared" si="134"/>
        <v>0</v>
      </c>
    </row>
    <row r="1830" spans="3:68" x14ac:dyDescent="0.2">
      <c r="C1830" s="150" t="str">
        <f>IFERROR(VLOOKUP(TABLA!F1830,BLIOTECAS!$C$1:$E$26,3,FALSE),"")</f>
        <v>Ciencias Experimentales</v>
      </c>
      <c r="D1830" s="209">
        <v>43970.536805555559</v>
      </c>
      <c r="E1830" s="209" t="s">
        <v>396</v>
      </c>
      <c r="F1830" t="s">
        <v>94</v>
      </c>
      <c r="G1830" t="s">
        <v>301</v>
      </c>
      <c r="H1830" t="s">
        <v>300</v>
      </c>
      <c r="I1830" t="s">
        <v>327</v>
      </c>
      <c r="J1830" t="s">
        <v>94</v>
      </c>
      <c r="K1830" t="s">
        <v>309</v>
      </c>
      <c r="L1830" t="s">
        <v>98</v>
      </c>
      <c r="M1830" t="s">
        <v>339</v>
      </c>
      <c r="S1830" t="s">
        <v>270</v>
      </c>
      <c r="T1830" t="s">
        <v>270</v>
      </c>
      <c r="U1830">
        <v>5</v>
      </c>
      <c r="V1830">
        <v>3</v>
      </c>
      <c r="W1830">
        <v>3</v>
      </c>
      <c r="X1830">
        <v>3</v>
      </c>
      <c r="Y1830">
        <v>5</v>
      </c>
      <c r="Z1830">
        <v>5</v>
      </c>
      <c r="AA1830">
        <v>5</v>
      </c>
      <c r="AB1830">
        <v>1</v>
      </c>
      <c r="AC1830">
        <v>5</v>
      </c>
      <c r="AD1830">
        <v>5</v>
      </c>
      <c r="AF1830">
        <v>5</v>
      </c>
      <c r="AG1830">
        <v>5</v>
      </c>
      <c r="AH1830">
        <v>5</v>
      </c>
      <c r="AI1830">
        <v>5</v>
      </c>
      <c r="AJ1830">
        <v>5</v>
      </c>
      <c r="AK1830" t="s">
        <v>270</v>
      </c>
      <c r="AL1830">
        <v>5</v>
      </c>
      <c r="AM1830">
        <v>5</v>
      </c>
      <c r="AN1830" t="s">
        <v>468</v>
      </c>
      <c r="AV1830" s="109" t="s">
        <v>270</v>
      </c>
      <c r="AW1830" t="s">
        <v>26</v>
      </c>
      <c r="AY1830">
        <v>5</v>
      </c>
      <c r="AZ1830" s="109">
        <v>5</v>
      </c>
      <c r="BA1830" s="191" t="s">
        <v>303</v>
      </c>
      <c r="BB1830" t="s">
        <v>304</v>
      </c>
      <c r="BD1830">
        <f t="shared" si="132"/>
        <v>1</v>
      </c>
      <c r="BE1830">
        <f t="shared" si="135"/>
        <v>0</v>
      </c>
      <c r="BF1830">
        <f t="shared" si="135"/>
        <v>1</v>
      </c>
      <c r="BG1830">
        <f t="shared" si="135"/>
        <v>0</v>
      </c>
      <c r="BH1830">
        <f t="shared" si="135"/>
        <v>0</v>
      </c>
      <c r="BI1830">
        <f t="shared" si="135"/>
        <v>0</v>
      </c>
      <c r="BJ1830">
        <f t="shared" si="133"/>
        <v>1</v>
      </c>
      <c r="BK1830">
        <f t="shared" si="134"/>
        <v>1</v>
      </c>
      <c r="BL1830">
        <f t="shared" si="134"/>
        <v>1</v>
      </c>
      <c r="BM1830">
        <f t="shared" si="134"/>
        <v>1</v>
      </c>
      <c r="BN1830">
        <f t="shared" si="134"/>
        <v>1</v>
      </c>
      <c r="BO1830">
        <f t="shared" si="134"/>
        <v>0</v>
      </c>
      <c r="BP1830">
        <f t="shared" si="134"/>
        <v>0</v>
      </c>
    </row>
    <row r="1831" spans="3:68" x14ac:dyDescent="0.2">
      <c r="C1831" s="150" t="str">
        <f>IFERROR(VLOOKUP(TABLA!F1831,BLIOTECAS!$C$1:$E$26,3,FALSE),"")</f>
        <v>Ciencias Sociales</v>
      </c>
      <c r="D1831" s="209">
        <v>43970.536805555559</v>
      </c>
      <c r="E1831" s="209" t="s">
        <v>407</v>
      </c>
      <c r="F1831" t="s">
        <v>92</v>
      </c>
      <c r="G1831" t="s">
        <v>305</v>
      </c>
      <c r="H1831" t="s">
        <v>301</v>
      </c>
      <c r="I1831" t="s">
        <v>327</v>
      </c>
      <c r="J1831" t="s">
        <v>309</v>
      </c>
      <c r="K1831" t="s">
        <v>310</v>
      </c>
      <c r="L1831" t="s">
        <v>92</v>
      </c>
      <c r="M1831" t="s">
        <v>103</v>
      </c>
      <c r="S1831" t="s">
        <v>270</v>
      </c>
      <c r="T1831" t="s">
        <v>270</v>
      </c>
      <c r="U1831">
        <v>3</v>
      </c>
      <c r="V1831">
        <v>1</v>
      </c>
      <c r="W1831">
        <v>2</v>
      </c>
      <c r="X1831">
        <v>5</v>
      </c>
      <c r="Y1831">
        <v>1</v>
      </c>
      <c r="Z1831">
        <v>4</v>
      </c>
      <c r="AA1831">
        <v>2</v>
      </c>
      <c r="AB1831">
        <v>3</v>
      </c>
      <c r="AC1831">
        <v>2</v>
      </c>
      <c r="AD1831">
        <v>4</v>
      </c>
      <c r="AF1831">
        <v>3</v>
      </c>
      <c r="AG1831">
        <v>4</v>
      </c>
      <c r="AH1831">
        <v>5</v>
      </c>
      <c r="AI1831">
        <v>1</v>
      </c>
      <c r="AJ1831">
        <v>1</v>
      </c>
      <c r="AK1831" t="s">
        <v>26</v>
      </c>
      <c r="AL1831">
        <v>5</v>
      </c>
      <c r="AM1831">
        <v>4</v>
      </c>
      <c r="AN1831" t="s">
        <v>354</v>
      </c>
      <c r="AV1831" s="109" t="s">
        <v>26</v>
      </c>
      <c r="AW1831" t="s">
        <v>26</v>
      </c>
      <c r="AY1831">
        <v>4</v>
      </c>
      <c r="AZ1831" s="109">
        <v>4</v>
      </c>
      <c r="BA1831" s="191" t="s">
        <v>311</v>
      </c>
      <c r="BB1831" t="s">
        <v>308</v>
      </c>
      <c r="BD1831">
        <f t="shared" ref="BD1831:BD1894" si="136">IF(IFERROR(FIND(BD$1,$I1831,1),0)&lt;&gt;0,1,0)</f>
        <v>1</v>
      </c>
      <c r="BE1831">
        <f t="shared" si="135"/>
        <v>0</v>
      </c>
      <c r="BF1831">
        <f t="shared" si="135"/>
        <v>1</v>
      </c>
      <c r="BG1831">
        <f t="shared" si="135"/>
        <v>0</v>
      </c>
      <c r="BH1831">
        <f t="shared" si="135"/>
        <v>0</v>
      </c>
      <c r="BI1831">
        <f t="shared" si="135"/>
        <v>0</v>
      </c>
      <c r="BJ1831">
        <f t="shared" si="133"/>
        <v>1</v>
      </c>
      <c r="BK1831">
        <f t="shared" si="134"/>
        <v>0</v>
      </c>
      <c r="BL1831">
        <f t="shared" si="134"/>
        <v>0</v>
      </c>
      <c r="BM1831">
        <f t="shared" si="134"/>
        <v>1</v>
      </c>
      <c r="BN1831">
        <f t="shared" si="134"/>
        <v>0</v>
      </c>
      <c r="BO1831">
        <f t="shared" si="134"/>
        <v>0</v>
      </c>
      <c r="BP1831">
        <f t="shared" si="134"/>
        <v>0</v>
      </c>
    </row>
    <row r="1832" spans="3:68" x14ac:dyDescent="0.2">
      <c r="C1832" s="150" t="str">
        <f>IFERROR(VLOOKUP(TABLA!F1832,BLIOTECAS!$C$1:$E$26,3,FALSE),"")</f>
        <v>Humanidades</v>
      </c>
      <c r="D1832" s="209">
        <v>43970.536805555559</v>
      </c>
      <c r="E1832" s="209" t="s">
        <v>396</v>
      </c>
      <c r="F1832" t="s">
        <v>104</v>
      </c>
      <c r="G1832" t="s">
        <v>300</v>
      </c>
      <c r="H1832" t="s">
        <v>300</v>
      </c>
      <c r="I1832" t="s">
        <v>306</v>
      </c>
      <c r="J1832" t="s">
        <v>309</v>
      </c>
      <c r="K1832" t="s">
        <v>310</v>
      </c>
      <c r="S1832" t="s">
        <v>26</v>
      </c>
      <c r="T1832" t="s">
        <v>270</v>
      </c>
      <c r="U1832">
        <v>2</v>
      </c>
      <c r="V1832">
        <v>2</v>
      </c>
      <c r="W1832">
        <v>2</v>
      </c>
      <c r="X1832">
        <v>4</v>
      </c>
      <c r="Y1832">
        <v>3</v>
      </c>
      <c r="Z1832">
        <v>4</v>
      </c>
      <c r="AA1832">
        <v>3</v>
      </c>
      <c r="AB1832">
        <v>4</v>
      </c>
      <c r="AC1832">
        <v>3</v>
      </c>
      <c r="AD1832">
        <v>3</v>
      </c>
      <c r="AF1832">
        <v>3</v>
      </c>
      <c r="AG1832">
        <v>2</v>
      </c>
      <c r="AH1832">
        <v>3</v>
      </c>
      <c r="AI1832">
        <v>2</v>
      </c>
      <c r="AJ1832">
        <v>3</v>
      </c>
      <c r="AK1832" t="s">
        <v>270</v>
      </c>
      <c r="AL1832">
        <v>3</v>
      </c>
      <c r="AM1832">
        <v>3</v>
      </c>
      <c r="AN1832" t="s">
        <v>405</v>
      </c>
      <c r="AV1832" s="109" t="s">
        <v>270</v>
      </c>
      <c r="AW1832" t="s">
        <v>26</v>
      </c>
      <c r="AY1832">
        <v>2</v>
      </c>
      <c r="AZ1832" s="109">
        <v>3</v>
      </c>
      <c r="BA1832" s="191" t="s">
        <v>319</v>
      </c>
      <c r="BB1832" t="s">
        <v>317</v>
      </c>
      <c r="BD1832">
        <f t="shared" si="136"/>
        <v>1</v>
      </c>
      <c r="BE1832">
        <f t="shared" si="135"/>
        <v>0</v>
      </c>
      <c r="BF1832">
        <f t="shared" si="135"/>
        <v>0</v>
      </c>
      <c r="BG1832">
        <f t="shared" si="135"/>
        <v>0</v>
      </c>
      <c r="BH1832">
        <f t="shared" si="135"/>
        <v>0</v>
      </c>
      <c r="BI1832">
        <f t="shared" si="135"/>
        <v>0</v>
      </c>
      <c r="BJ1832">
        <f t="shared" si="133"/>
        <v>1</v>
      </c>
      <c r="BK1832">
        <f t="shared" si="134"/>
        <v>1</v>
      </c>
      <c r="BL1832">
        <f t="shared" si="134"/>
        <v>1</v>
      </c>
      <c r="BM1832">
        <f t="shared" si="134"/>
        <v>1</v>
      </c>
      <c r="BN1832">
        <f t="shared" si="134"/>
        <v>0</v>
      </c>
      <c r="BO1832">
        <f t="shared" si="134"/>
        <v>0</v>
      </c>
      <c r="BP1832">
        <f t="shared" si="134"/>
        <v>0</v>
      </c>
    </row>
    <row r="1833" spans="3:68" x14ac:dyDescent="0.2">
      <c r="C1833" s="150" t="str">
        <f>IFERROR(VLOOKUP(TABLA!F1833,BLIOTECAS!$C$1:$E$26,3,FALSE),"")</f>
        <v>Humanidades</v>
      </c>
      <c r="D1833" s="209">
        <v>43970.536805555559</v>
      </c>
      <c r="E1833" s="209" t="s">
        <v>396</v>
      </c>
      <c r="F1833" t="s">
        <v>103</v>
      </c>
      <c r="G1833" t="s">
        <v>301</v>
      </c>
      <c r="H1833" t="s">
        <v>301</v>
      </c>
      <c r="I1833" t="s">
        <v>315</v>
      </c>
      <c r="J1833" t="s">
        <v>309</v>
      </c>
      <c r="K1833" t="s">
        <v>103</v>
      </c>
      <c r="L1833" t="s">
        <v>310</v>
      </c>
      <c r="S1833" t="s">
        <v>270</v>
      </c>
      <c r="T1833" t="s">
        <v>270</v>
      </c>
      <c r="U1833">
        <v>5</v>
      </c>
      <c r="V1833">
        <v>3</v>
      </c>
      <c r="W1833">
        <v>5</v>
      </c>
      <c r="X1833">
        <v>3</v>
      </c>
      <c r="Y1833">
        <v>5</v>
      </c>
      <c r="Z1833">
        <v>3</v>
      </c>
      <c r="AA1833">
        <v>3</v>
      </c>
      <c r="AB1833">
        <v>1</v>
      </c>
      <c r="AC1833">
        <v>3</v>
      </c>
      <c r="AD1833">
        <v>5</v>
      </c>
      <c r="AF1833">
        <v>5</v>
      </c>
      <c r="AG1833">
        <v>5</v>
      </c>
      <c r="AH1833">
        <v>5</v>
      </c>
      <c r="AI1833">
        <v>5</v>
      </c>
      <c r="AJ1833">
        <v>4</v>
      </c>
      <c r="AK1833" t="s">
        <v>26</v>
      </c>
      <c r="AL1833">
        <v>5</v>
      </c>
      <c r="AM1833">
        <v>5</v>
      </c>
      <c r="AN1833" t="s">
        <v>345</v>
      </c>
      <c r="AV1833" s="109" t="s">
        <v>270</v>
      </c>
      <c r="AW1833" t="s">
        <v>270</v>
      </c>
      <c r="AX1833" t="s">
        <v>313</v>
      </c>
      <c r="AY1833">
        <v>5</v>
      </c>
      <c r="AZ1833" s="109">
        <v>5</v>
      </c>
      <c r="BA1833" s="191" t="s">
        <v>303</v>
      </c>
      <c r="BB1833" t="s">
        <v>304</v>
      </c>
      <c r="BD1833">
        <f t="shared" si="136"/>
        <v>0</v>
      </c>
      <c r="BE1833">
        <f t="shared" si="135"/>
        <v>1</v>
      </c>
      <c r="BF1833">
        <f t="shared" si="135"/>
        <v>0</v>
      </c>
      <c r="BG1833">
        <f t="shared" si="135"/>
        <v>0</v>
      </c>
      <c r="BH1833">
        <f t="shared" si="135"/>
        <v>0</v>
      </c>
      <c r="BI1833">
        <f t="shared" si="135"/>
        <v>0</v>
      </c>
      <c r="BJ1833">
        <f t="shared" si="133"/>
        <v>0</v>
      </c>
      <c r="BK1833">
        <f t="shared" si="134"/>
        <v>0</v>
      </c>
      <c r="BL1833">
        <f t="shared" si="134"/>
        <v>0</v>
      </c>
      <c r="BM1833">
        <f t="shared" si="134"/>
        <v>1</v>
      </c>
      <c r="BN1833">
        <f t="shared" si="134"/>
        <v>0</v>
      </c>
      <c r="BO1833">
        <f t="shared" si="134"/>
        <v>0</v>
      </c>
      <c r="BP1833">
        <f t="shared" si="134"/>
        <v>0</v>
      </c>
    </row>
    <row r="1834" spans="3:68" x14ac:dyDescent="0.2">
      <c r="C1834" s="150" t="str">
        <f>IFERROR(VLOOKUP(TABLA!F1834,BLIOTECAS!$C$1:$E$26,3,FALSE),"")</f>
        <v>Ciencias de la Salud</v>
      </c>
      <c r="D1834" s="209">
        <v>43970.536805555559</v>
      </c>
      <c r="E1834" s="209" t="s">
        <v>396</v>
      </c>
      <c r="F1834" t="s">
        <v>222</v>
      </c>
      <c r="G1834" t="s">
        <v>397</v>
      </c>
      <c r="H1834" t="s">
        <v>300</v>
      </c>
      <c r="I1834" t="s">
        <v>315</v>
      </c>
      <c r="J1834" t="s">
        <v>222</v>
      </c>
      <c r="K1834" t="s">
        <v>106</v>
      </c>
      <c r="M1834" t="s">
        <v>1259</v>
      </c>
      <c r="S1834" t="s">
        <v>26</v>
      </c>
      <c r="T1834" t="s">
        <v>270</v>
      </c>
      <c r="U1834">
        <v>5</v>
      </c>
      <c r="V1834">
        <v>3</v>
      </c>
      <c r="W1834">
        <v>5</v>
      </c>
      <c r="X1834">
        <v>2</v>
      </c>
      <c r="Y1834">
        <v>5</v>
      </c>
      <c r="Z1834">
        <v>4</v>
      </c>
      <c r="AA1834">
        <v>5</v>
      </c>
      <c r="AB1834">
        <v>2</v>
      </c>
      <c r="AC1834">
        <v>5</v>
      </c>
      <c r="AD1834">
        <v>5</v>
      </c>
      <c r="AF1834">
        <v>5</v>
      </c>
      <c r="AG1834">
        <v>5</v>
      </c>
      <c r="AH1834">
        <v>5</v>
      </c>
      <c r="AI1834">
        <v>3</v>
      </c>
      <c r="AJ1834">
        <v>5</v>
      </c>
      <c r="AK1834" t="s">
        <v>270</v>
      </c>
      <c r="AL1834">
        <v>5</v>
      </c>
      <c r="AM1834">
        <v>4</v>
      </c>
      <c r="AN1834" t="s">
        <v>354</v>
      </c>
      <c r="AV1834" s="109" t="s">
        <v>270</v>
      </c>
      <c r="AW1834" t="s">
        <v>26</v>
      </c>
      <c r="AY1834">
        <v>5</v>
      </c>
      <c r="AZ1834" s="109">
        <v>5</v>
      </c>
      <c r="BA1834" s="191" t="s">
        <v>303</v>
      </c>
      <c r="BB1834" t="s">
        <v>304</v>
      </c>
      <c r="BC1834" t="s">
        <v>1260</v>
      </c>
      <c r="BD1834">
        <f t="shared" si="136"/>
        <v>0</v>
      </c>
      <c r="BE1834">
        <f t="shared" si="135"/>
        <v>1</v>
      </c>
      <c r="BF1834">
        <f t="shared" si="135"/>
        <v>0</v>
      </c>
      <c r="BG1834">
        <f t="shared" si="135"/>
        <v>0</v>
      </c>
      <c r="BH1834">
        <f t="shared" si="135"/>
        <v>0</v>
      </c>
      <c r="BI1834">
        <f t="shared" si="135"/>
        <v>0</v>
      </c>
      <c r="BJ1834">
        <f t="shared" si="133"/>
        <v>1</v>
      </c>
      <c r="BK1834">
        <f t="shared" si="134"/>
        <v>0</v>
      </c>
      <c r="BL1834">
        <f t="shared" si="134"/>
        <v>0</v>
      </c>
      <c r="BM1834">
        <f t="shared" si="134"/>
        <v>1</v>
      </c>
      <c r="BN1834">
        <f t="shared" si="134"/>
        <v>0</v>
      </c>
      <c r="BO1834">
        <f t="shared" si="134"/>
        <v>0</v>
      </c>
      <c r="BP1834">
        <f t="shared" si="134"/>
        <v>0</v>
      </c>
    </row>
    <row r="1835" spans="3:68" x14ac:dyDescent="0.2">
      <c r="C1835" s="150" t="str">
        <f>IFERROR(VLOOKUP(TABLA!F1835,BLIOTECAS!$C$1:$E$26,3,FALSE),"")</f>
        <v>Ciencias Sociales</v>
      </c>
      <c r="D1835" s="209">
        <v>43970.536805555559</v>
      </c>
      <c r="E1835" s="209" t="s">
        <v>396</v>
      </c>
      <c r="F1835" t="s">
        <v>93</v>
      </c>
      <c r="G1835" t="s">
        <v>305</v>
      </c>
      <c r="H1835" t="s">
        <v>320</v>
      </c>
      <c r="I1835" t="s">
        <v>318</v>
      </c>
      <c r="J1835" t="s">
        <v>93</v>
      </c>
      <c r="K1835" t="s">
        <v>309</v>
      </c>
      <c r="L1835" t="s">
        <v>97</v>
      </c>
      <c r="S1835" t="s">
        <v>270</v>
      </c>
      <c r="T1835" t="s">
        <v>270</v>
      </c>
      <c r="U1835">
        <v>4</v>
      </c>
      <c r="V1835">
        <v>1</v>
      </c>
      <c r="W1835">
        <v>2</v>
      </c>
      <c r="X1835">
        <v>4</v>
      </c>
      <c r="Y1835">
        <v>5</v>
      </c>
      <c r="Z1835">
        <v>2</v>
      </c>
      <c r="AA1835">
        <v>1</v>
      </c>
      <c r="AB1835">
        <v>1</v>
      </c>
      <c r="AC1835">
        <v>3</v>
      </c>
      <c r="AD1835">
        <v>4</v>
      </c>
      <c r="AF1835">
        <v>3</v>
      </c>
      <c r="AG1835">
        <v>4</v>
      </c>
      <c r="AH1835">
        <v>2</v>
      </c>
      <c r="AI1835">
        <v>2</v>
      </c>
      <c r="AJ1835">
        <v>2</v>
      </c>
      <c r="AK1835" t="s">
        <v>270</v>
      </c>
      <c r="AL1835">
        <v>3</v>
      </c>
      <c r="AM1835">
        <v>2</v>
      </c>
      <c r="AN1835" t="s">
        <v>400</v>
      </c>
      <c r="AV1835" s="109" t="s">
        <v>26</v>
      </c>
      <c r="AW1835" t="s">
        <v>26</v>
      </c>
      <c r="AY1835">
        <v>4</v>
      </c>
      <c r="AZ1835" s="109">
        <v>4</v>
      </c>
      <c r="BA1835" s="191" t="s">
        <v>311</v>
      </c>
      <c r="BB1835" t="s">
        <v>317</v>
      </c>
      <c r="BC1835" t="s">
        <v>1261</v>
      </c>
      <c r="BD1835">
        <f t="shared" si="136"/>
        <v>0</v>
      </c>
      <c r="BE1835">
        <f t="shared" si="135"/>
        <v>0</v>
      </c>
      <c r="BF1835">
        <f t="shared" si="135"/>
        <v>1</v>
      </c>
      <c r="BG1835">
        <f t="shared" si="135"/>
        <v>0</v>
      </c>
      <c r="BH1835">
        <f t="shared" si="135"/>
        <v>0</v>
      </c>
      <c r="BI1835">
        <f t="shared" si="135"/>
        <v>0</v>
      </c>
      <c r="BJ1835">
        <f t="shared" si="133"/>
        <v>0</v>
      </c>
      <c r="BK1835">
        <f t="shared" si="134"/>
        <v>0</v>
      </c>
      <c r="BL1835">
        <f t="shared" si="134"/>
        <v>1</v>
      </c>
      <c r="BM1835">
        <f t="shared" si="134"/>
        <v>1</v>
      </c>
      <c r="BN1835">
        <f t="shared" si="134"/>
        <v>0</v>
      </c>
      <c r="BO1835">
        <f t="shared" si="134"/>
        <v>0</v>
      </c>
      <c r="BP1835">
        <f t="shared" si="134"/>
        <v>0</v>
      </c>
    </row>
    <row r="1836" spans="3:68" x14ac:dyDescent="0.2">
      <c r="C1836" s="150" t="str">
        <f>IFERROR(VLOOKUP(TABLA!F1836,BLIOTECAS!$C$1:$E$26,3,FALSE),"")</f>
        <v>Ciencias Sociales</v>
      </c>
      <c r="D1836" s="209">
        <v>43970.536805555559</v>
      </c>
      <c r="E1836" s="209" t="s">
        <v>396</v>
      </c>
      <c r="F1836" t="s">
        <v>92</v>
      </c>
      <c r="G1836" t="s">
        <v>300</v>
      </c>
      <c r="H1836" t="s">
        <v>300</v>
      </c>
      <c r="I1836" t="s">
        <v>306</v>
      </c>
      <c r="J1836" t="s">
        <v>92</v>
      </c>
      <c r="K1836" t="s">
        <v>309</v>
      </c>
      <c r="S1836" t="s">
        <v>270</v>
      </c>
      <c r="T1836" t="s">
        <v>270</v>
      </c>
      <c r="U1836">
        <v>5</v>
      </c>
      <c r="V1836">
        <v>2</v>
      </c>
      <c r="W1836">
        <v>4</v>
      </c>
      <c r="X1836">
        <v>3</v>
      </c>
      <c r="Y1836">
        <v>5</v>
      </c>
      <c r="Z1836">
        <v>4</v>
      </c>
      <c r="AA1836">
        <v>5</v>
      </c>
      <c r="AB1836">
        <v>2</v>
      </c>
      <c r="AC1836">
        <v>4</v>
      </c>
      <c r="AD1836">
        <v>4</v>
      </c>
      <c r="AF1836">
        <v>4</v>
      </c>
      <c r="AG1836">
        <v>4</v>
      </c>
      <c r="AH1836">
        <v>2</v>
      </c>
      <c r="AI1836">
        <v>2</v>
      </c>
      <c r="AJ1836">
        <v>2</v>
      </c>
      <c r="AK1836" t="s">
        <v>26</v>
      </c>
      <c r="AL1836">
        <v>3</v>
      </c>
      <c r="AM1836">
        <v>3</v>
      </c>
      <c r="AN1836" t="s">
        <v>408</v>
      </c>
      <c r="AV1836" s="109" t="s">
        <v>26</v>
      </c>
      <c r="AW1836" t="s">
        <v>26</v>
      </c>
      <c r="AY1836">
        <v>5</v>
      </c>
      <c r="AZ1836" s="109">
        <v>5</v>
      </c>
      <c r="BA1836" s="191" t="s">
        <v>311</v>
      </c>
      <c r="BB1836" t="s">
        <v>308</v>
      </c>
      <c r="BD1836">
        <f t="shared" si="136"/>
        <v>1</v>
      </c>
      <c r="BE1836">
        <f t="shared" si="135"/>
        <v>0</v>
      </c>
      <c r="BF1836">
        <f t="shared" si="135"/>
        <v>0</v>
      </c>
      <c r="BG1836">
        <f t="shared" si="135"/>
        <v>0</v>
      </c>
      <c r="BH1836">
        <f t="shared" si="135"/>
        <v>0</v>
      </c>
      <c r="BI1836">
        <f t="shared" si="135"/>
        <v>0</v>
      </c>
      <c r="BJ1836">
        <f t="shared" si="133"/>
        <v>1</v>
      </c>
      <c r="BK1836">
        <f t="shared" si="134"/>
        <v>0</v>
      </c>
      <c r="BL1836">
        <f t="shared" si="134"/>
        <v>1</v>
      </c>
      <c r="BM1836">
        <f t="shared" si="134"/>
        <v>1</v>
      </c>
      <c r="BN1836">
        <f t="shared" si="134"/>
        <v>0</v>
      </c>
      <c r="BO1836">
        <f t="shared" si="134"/>
        <v>0</v>
      </c>
      <c r="BP1836">
        <f t="shared" si="134"/>
        <v>0</v>
      </c>
    </row>
    <row r="1837" spans="3:68" x14ac:dyDescent="0.2">
      <c r="C1837" s="150" t="str">
        <f>IFERROR(VLOOKUP(TABLA!F1837,BLIOTECAS!$C$1:$E$26,3,FALSE),"")</f>
        <v/>
      </c>
      <c r="D1837" s="209">
        <v>43970.536805555559</v>
      </c>
      <c r="E1837" s="209" t="s">
        <v>396</v>
      </c>
      <c r="F1837" t="s">
        <v>85</v>
      </c>
      <c r="G1837" t="s">
        <v>301</v>
      </c>
      <c r="H1837" t="s">
        <v>320</v>
      </c>
      <c r="I1837" t="s">
        <v>306</v>
      </c>
      <c r="J1837" t="s">
        <v>309</v>
      </c>
      <c r="K1837" t="s">
        <v>105</v>
      </c>
      <c r="S1837" t="s">
        <v>26</v>
      </c>
      <c r="T1837" t="s">
        <v>26</v>
      </c>
      <c r="U1837">
        <v>1</v>
      </c>
      <c r="V1837">
        <v>1</v>
      </c>
      <c r="W1837">
        <v>1</v>
      </c>
      <c r="X1837">
        <v>3</v>
      </c>
      <c r="Y1837">
        <v>4</v>
      </c>
      <c r="Z1837">
        <v>2</v>
      </c>
      <c r="AA1837">
        <v>4</v>
      </c>
      <c r="AB1837">
        <v>1</v>
      </c>
      <c r="AC1837">
        <v>3</v>
      </c>
      <c r="AD1837">
        <v>3</v>
      </c>
      <c r="AF1837">
        <v>3</v>
      </c>
      <c r="AG1837">
        <v>3</v>
      </c>
      <c r="AH1837">
        <v>3</v>
      </c>
      <c r="AI1837">
        <v>3</v>
      </c>
      <c r="AJ1837">
        <v>3</v>
      </c>
      <c r="AK1837" t="s">
        <v>26</v>
      </c>
      <c r="AL1837">
        <v>3</v>
      </c>
      <c r="AM1837">
        <v>3</v>
      </c>
      <c r="AN1837" t="s">
        <v>400</v>
      </c>
      <c r="AV1837" s="109" t="s">
        <v>26</v>
      </c>
      <c r="AW1837" t="s">
        <v>26</v>
      </c>
      <c r="BD1837">
        <f t="shared" si="136"/>
        <v>1</v>
      </c>
      <c r="BE1837">
        <f t="shared" si="135"/>
        <v>0</v>
      </c>
      <c r="BF1837">
        <f t="shared" si="135"/>
        <v>0</v>
      </c>
      <c r="BG1837">
        <f t="shared" si="135"/>
        <v>0</v>
      </c>
      <c r="BH1837">
        <f t="shared" si="135"/>
        <v>0</v>
      </c>
      <c r="BI1837">
        <f t="shared" si="135"/>
        <v>0</v>
      </c>
      <c r="BJ1837">
        <f t="shared" si="133"/>
        <v>0</v>
      </c>
      <c r="BK1837">
        <f t="shared" si="134"/>
        <v>0</v>
      </c>
      <c r="BL1837">
        <f t="shared" si="134"/>
        <v>1</v>
      </c>
      <c r="BM1837">
        <f t="shared" si="134"/>
        <v>1</v>
      </c>
      <c r="BN1837">
        <f t="shared" si="134"/>
        <v>0</v>
      </c>
      <c r="BO1837">
        <f t="shared" si="134"/>
        <v>0</v>
      </c>
      <c r="BP1837">
        <f t="shared" si="134"/>
        <v>0</v>
      </c>
    </row>
    <row r="1838" spans="3:68" x14ac:dyDescent="0.2">
      <c r="C1838" s="150" t="str">
        <f>IFERROR(VLOOKUP(TABLA!F1838,BLIOTECAS!$C$1:$E$26,3,FALSE),"")</f>
        <v>Humanidades</v>
      </c>
      <c r="D1838" s="209">
        <v>43970.536805555559</v>
      </c>
      <c r="E1838" s="209" t="s">
        <v>396</v>
      </c>
      <c r="F1838" t="s">
        <v>100</v>
      </c>
      <c r="G1838" t="s">
        <v>300</v>
      </c>
      <c r="H1838" t="s">
        <v>300</v>
      </c>
      <c r="I1838" t="s">
        <v>306</v>
      </c>
      <c r="J1838" t="s">
        <v>100</v>
      </c>
      <c r="K1838" t="s">
        <v>309</v>
      </c>
      <c r="L1838" t="s">
        <v>108</v>
      </c>
      <c r="S1838" t="s">
        <v>270</v>
      </c>
      <c r="T1838" t="s">
        <v>270</v>
      </c>
      <c r="U1838">
        <v>4</v>
      </c>
      <c r="V1838">
        <v>4</v>
      </c>
      <c r="W1838">
        <v>3</v>
      </c>
      <c r="X1838">
        <v>4</v>
      </c>
      <c r="Y1838">
        <v>4</v>
      </c>
      <c r="Z1838">
        <v>4</v>
      </c>
      <c r="AA1838">
        <v>4</v>
      </c>
      <c r="AB1838">
        <v>4</v>
      </c>
      <c r="AC1838">
        <v>4</v>
      </c>
      <c r="AD1838">
        <v>4</v>
      </c>
      <c r="AF1838">
        <v>3</v>
      </c>
      <c r="AG1838">
        <v>4</v>
      </c>
      <c r="AH1838">
        <v>4</v>
      </c>
      <c r="AI1838">
        <v>4</v>
      </c>
      <c r="AJ1838">
        <v>4</v>
      </c>
      <c r="AK1838" t="s">
        <v>270</v>
      </c>
      <c r="AL1838">
        <v>3</v>
      </c>
      <c r="AM1838">
        <v>3</v>
      </c>
      <c r="AN1838" t="s">
        <v>334</v>
      </c>
      <c r="AV1838" s="109" t="s">
        <v>270</v>
      </c>
      <c r="AW1838" t="s">
        <v>26</v>
      </c>
      <c r="AY1838">
        <v>4</v>
      </c>
      <c r="AZ1838" s="109">
        <v>2</v>
      </c>
      <c r="BA1838" s="191" t="s">
        <v>319</v>
      </c>
      <c r="BB1838" t="s">
        <v>317</v>
      </c>
      <c r="BD1838">
        <f t="shared" si="136"/>
        <v>1</v>
      </c>
      <c r="BE1838">
        <f t="shared" si="135"/>
        <v>0</v>
      </c>
      <c r="BF1838">
        <f t="shared" si="135"/>
        <v>0</v>
      </c>
      <c r="BG1838">
        <f t="shared" si="135"/>
        <v>0</v>
      </c>
      <c r="BH1838">
        <f t="shared" si="135"/>
        <v>0</v>
      </c>
      <c r="BI1838">
        <f t="shared" si="135"/>
        <v>0</v>
      </c>
      <c r="BJ1838">
        <f t="shared" si="133"/>
        <v>0</v>
      </c>
      <c r="BK1838">
        <f t="shared" si="134"/>
        <v>1</v>
      </c>
      <c r="BL1838">
        <f t="shared" ref="BK1838:BP1880" si="137">IF(IFERROR(FIND(BL$1,$AN1838,1),0)&lt;&gt;0,1,0)</f>
        <v>0</v>
      </c>
      <c r="BM1838">
        <f t="shared" si="137"/>
        <v>0</v>
      </c>
      <c r="BN1838">
        <f t="shared" si="137"/>
        <v>0</v>
      </c>
      <c r="BO1838">
        <f t="shared" si="137"/>
        <v>0</v>
      </c>
      <c r="BP1838">
        <f t="shared" si="137"/>
        <v>0</v>
      </c>
    </row>
    <row r="1839" spans="3:68" x14ac:dyDescent="0.2">
      <c r="C1839" s="150" t="str">
        <f>IFERROR(VLOOKUP(TABLA!F1839,BLIOTECAS!$C$1:$E$26,3,FALSE),"")</f>
        <v>Ciencias Sociales</v>
      </c>
      <c r="D1839" s="209">
        <v>43970.536805555559</v>
      </c>
      <c r="E1839" s="209" t="s">
        <v>396</v>
      </c>
      <c r="F1839" t="s">
        <v>92</v>
      </c>
      <c r="G1839" t="s">
        <v>320</v>
      </c>
      <c r="H1839" t="s">
        <v>320</v>
      </c>
      <c r="I1839" t="s">
        <v>329</v>
      </c>
      <c r="S1839" t="s">
        <v>26</v>
      </c>
      <c r="T1839" t="s">
        <v>26</v>
      </c>
      <c r="U1839">
        <v>1</v>
      </c>
      <c r="V1839">
        <v>1</v>
      </c>
      <c r="W1839">
        <v>1</v>
      </c>
      <c r="X1839">
        <v>3</v>
      </c>
      <c r="Y1839">
        <v>4</v>
      </c>
      <c r="Z1839">
        <v>5</v>
      </c>
      <c r="AA1839">
        <v>5</v>
      </c>
      <c r="AB1839">
        <v>5</v>
      </c>
      <c r="AC1839">
        <v>1</v>
      </c>
      <c r="AD1839">
        <v>1</v>
      </c>
      <c r="AF1839">
        <v>1</v>
      </c>
      <c r="AG1839">
        <v>2</v>
      </c>
      <c r="AH1839">
        <v>1</v>
      </c>
      <c r="AI1839">
        <v>1</v>
      </c>
      <c r="AJ1839">
        <v>1</v>
      </c>
      <c r="AK1839" t="s">
        <v>26</v>
      </c>
      <c r="AL1839">
        <v>1</v>
      </c>
      <c r="AM1839">
        <v>1</v>
      </c>
      <c r="AN1839" t="s">
        <v>445</v>
      </c>
      <c r="AV1839" s="109" t="s">
        <v>26</v>
      </c>
      <c r="AW1839" t="s">
        <v>26</v>
      </c>
      <c r="BA1839" s="191" t="s">
        <v>331</v>
      </c>
      <c r="BB1839" t="s">
        <v>317</v>
      </c>
      <c r="BC1839" t="s">
        <v>1262</v>
      </c>
      <c r="BD1839">
        <f t="shared" si="136"/>
        <v>0</v>
      </c>
      <c r="BE1839">
        <f t="shared" si="135"/>
        <v>0</v>
      </c>
      <c r="BF1839">
        <f t="shared" si="135"/>
        <v>0</v>
      </c>
      <c r="BG1839">
        <f t="shared" si="135"/>
        <v>0</v>
      </c>
      <c r="BH1839">
        <f t="shared" si="135"/>
        <v>1</v>
      </c>
      <c r="BI1839">
        <f t="shared" si="135"/>
        <v>0</v>
      </c>
      <c r="BJ1839">
        <f t="shared" si="133"/>
        <v>0</v>
      </c>
      <c r="BK1839">
        <f t="shared" si="137"/>
        <v>0</v>
      </c>
      <c r="BL1839">
        <f t="shared" si="137"/>
        <v>1</v>
      </c>
      <c r="BM1839">
        <f t="shared" si="137"/>
        <v>1</v>
      </c>
      <c r="BN1839">
        <f t="shared" si="137"/>
        <v>1</v>
      </c>
      <c r="BO1839">
        <f t="shared" si="137"/>
        <v>0</v>
      </c>
      <c r="BP1839">
        <f t="shared" si="137"/>
        <v>0</v>
      </c>
    </row>
    <row r="1840" spans="3:68" x14ac:dyDescent="0.2">
      <c r="C1840" s="150" t="str">
        <f>IFERROR(VLOOKUP(TABLA!F1840,BLIOTECAS!$C$1:$E$26,3,FALSE),"")</f>
        <v>Ciencias Sociales</v>
      </c>
      <c r="D1840" s="209">
        <v>43970.536805555559</v>
      </c>
      <c r="E1840" s="209" t="s">
        <v>396</v>
      </c>
      <c r="F1840" t="s">
        <v>92</v>
      </c>
      <c r="G1840" t="s">
        <v>300</v>
      </c>
      <c r="H1840" t="s">
        <v>320</v>
      </c>
      <c r="I1840" t="s">
        <v>318</v>
      </c>
      <c r="J1840" t="s">
        <v>92</v>
      </c>
      <c r="K1840" t="s">
        <v>106</v>
      </c>
      <c r="L1840" t="s">
        <v>221</v>
      </c>
      <c r="S1840" t="s">
        <v>26</v>
      </c>
      <c r="T1840" t="s">
        <v>270</v>
      </c>
      <c r="U1840">
        <v>2</v>
      </c>
      <c r="V1840">
        <v>1</v>
      </c>
      <c r="W1840">
        <v>2</v>
      </c>
      <c r="X1840">
        <v>2</v>
      </c>
      <c r="Y1840">
        <v>5</v>
      </c>
      <c r="Z1840">
        <v>4</v>
      </c>
      <c r="AA1840">
        <v>3</v>
      </c>
      <c r="AB1840">
        <v>4</v>
      </c>
      <c r="AC1840">
        <v>3</v>
      </c>
      <c r="AD1840">
        <v>3</v>
      </c>
      <c r="AF1840">
        <v>4</v>
      </c>
      <c r="AG1840">
        <v>4</v>
      </c>
      <c r="AH1840">
        <v>4</v>
      </c>
      <c r="AI1840">
        <v>3</v>
      </c>
      <c r="AJ1840">
        <v>3</v>
      </c>
      <c r="AK1840" t="s">
        <v>26</v>
      </c>
      <c r="AL1840">
        <v>4</v>
      </c>
      <c r="AM1840">
        <v>4</v>
      </c>
      <c r="AN1840" t="s">
        <v>400</v>
      </c>
      <c r="AV1840" s="109" t="s">
        <v>26</v>
      </c>
      <c r="AW1840" t="s">
        <v>26</v>
      </c>
      <c r="AY1840">
        <v>3</v>
      </c>
      <c r="AZ1840" s="109">
        <v>3</v>
      </c>
      <c r="BA1840" s="191" t="s">
        <v>311</v>
      </c>
      <c r="BB1840" t="s">
        <v>317</v>
      </c>
      <c r="BD1840">
        <f t="shared" si="136"/>
        <v>0</v>
      </c>
      <c r="BE1840">
        <f t="shared" si="135"/>
        <v>0</v>
      </c>
      <c r="BF1840">
        <f t="shared" si="135"/>
        <v>1</v>
      </c>
      <c r="BG1840">
        <f t="shared" si="135"/>
        <v>0</v>
      </c>
      <c r="BH1840">
        <f t="shared" si="135"/>
        <v>0</v>
      </c>
      <c r="BI1840">
        <f t="shared" si="135"/>
        <v>0</v>
      </c>
      <c r="BJ1840">
        <f t="shared" si="133"/>
        <v>0</v>
      </c>
      <c r="BK1840">
        <f t="shared" si="137"/>
        <v>0</v>
      </c>
      <c r="BL1840">
        <f t="shared" si="137"/>
        <v>1</v>
      </c>
      <c r="BM1840">
        <f t="shared" si="137"/>
        <v>1</v>
      </c>
      <c r="BN1840">
        <f t="shared" si="137"/>
        <v>0</v>
      </c>
      <c r="BO1840">
        <f t="shared" si="137"/>
        <v>0</v>
      </c>
      <c r="BP1840">
        <f t="shared" si="137"/>
        <v>0</v>
      </c>
    </row>
    <row r="1841" spans="3:68" x14ac:dyDescent="0.2">
      <c r="C1841" s="150" t="str">
        <f>IFERROR(VLOOKUP(TABLA!F1841,BLIOTECAS!$C$1:$E$26,3,FALSE),"")</f>
        <v>Ciencias Experimentales</v>
      </c>
      <c r="D1841" s="209">
        <v>43970.536805555559</v>
      </c>
      <c r="E1841" s="209" t="s">
        <v>396</v>
      </c>
      <c r="F1841" t="s">
        <v>96</v>
      </c>
      <c r="G1841" t="s">
        <v>305</v>
      </c>
      <c r="H1841" t="s">
        <v>305</v>
      </c>
      <c r="I1841" t="s">
        <v>1263</v>
      </c>
      <c r="J1841" t="s">
        <v>96</v>
      </c>
      <c r="K1841" t="s">
        <v>105</v>
      </c>
      <c r="S1841" t="s">
        <v>270</v>
      </c>
      <c r="T1841" t="s">
        <v>270</v>
      </c>
      <c r="U1841">
        <v>5</v>
      </c>
      <c r="V1841">
        <v>1</v>
      </c>
      <c r="W1841">
        <v>2</v>
      </c>
      <c r="X1841">
        <v>1</v>
      </c>
      <c r="Y1841">
        <v>3</v>
      </c>
      <c r="Z1841">
        <v>5</v>
      </c>
      <c r="AA1841">
        <v>3</v>
      </c>
      <c r="AB1841">
        <v>5</v>
      </c>
      <c r="AC1841">
        <v>3</v>
      </c>
      <c r="AD1841">
        <v>5</v>
      </c>
      <c r="AF1841">
        <v>5</v>
      </c>
      <c r="AG1841">
        <v>1</v>
      </c>
      <c r="AH1841">
        <v>4</v>
      </c>
      <c r="AI1841">
        <v>1</v>
      </c>
      <c r="AJ1841">
        <v>4</v>
      </c>
      <c r="AK1841" t="s">
        <v>26</v>
      </c>
      <c r="AL1841">
        <v>3</v>
      </c>
      <c r="AM1841">
        <v>1</v>
      </c>
      <c r="AN1841" t="s">
        <v>424</v>
      </c>
      <c r="AV1841" s="109" t="s">
        <v>270</v>
      </c>
      <c r="AW1841" t="s">
        <v>26</v>
      </c>
      <c r="AY1841">
        <v>3</v>
      </c>
      <c r="AZ1841" s="109">
        <v>3</v>
      </c>
      <c r="BA1841" s="191" t="s">
        <v>303</v>
      </c>
      <c r="BB1841" t="s">
        <v>308</v>
      </c>
      <c r="BD1841">
        <f t="shared" si="136"/>
        <v>1</v>
      </c>
      <c r="BE1841">
        <f t="shared" si="135"/>
        <v>0</v>
      </c>
      <c r="BF1841">
        <f t="shared" si="135"/>
        <v>0</v>
      </c>
      <c r="BG1841">
        <f t="shared" si="135"/>
        <v>0</v>
      </c>
      <c r="BH1841">
        <f t="shared" si="135"/>
        <v>0</v>
      </c>
      <c r="BI1841">
        <f t="shared" si="135"/>
        <v>0</v>
      </c>
      <c r="BJ1841">
        <f t="shared" si="133"/>
        <v>0</v>
      </c>
      <c r="BK1841">
        <f t="shared" si="137"/>
        <v>0</v>
      </c>
      <c r="BL1841">
        <f t="shared" si="137"/>
        <v>1</v>
      </c>
      <c r="BM1841">
        <f t="shared" si="137"/>
        <v>0</v>
      </c>
      <c r="BN1841">
        <f t="shared" si="137"/>
        <v>0</v>
      </c>
      <c r="BO1841">
        <f t="shared" si="137"/>
        <v>0</v>
      </c>
      <c r="BP1841">
        <f t="shared" si="137"/>
        <v>0</v>
      </c>
    </row>
    <row r="1842" spans="3:68" x14ac:dyDescent="0.2">
      <c r="C1842" s="150" t="str">
        <f>IFERROR(VLOOKUP(TABLA!F1842,BLIOTECAS!$C$1:$E$26,3,FALSE),"")</f>
        <v>Ciencias de la Salud</v>
      </c>
      <c r="D1842" s="209">
        <v>43970.536805555559</v>
      </c>
      <c r="E1842" s="209" t="s">
        <v>396</v>
      </c>
      <c r="F1842" t="s">
        <v>222</v>
      </c>
      <c r="G1842" t="s">
        <v>301</v>
      </c>
      <c r="H1842" t="s">
        <v>300</v>
      </c>
      <c r="I1842" t="s">
        <v>306</v>
      </c>
      <c r="J1842" t="s">
        <v>222</v>
      </c>
      <c r="K1842" t="s">
        <v>106</v>
      </c>
      <c r="L1842" t="s">
        <v>310</v>
      </c>
      <c r="S1842" t="s">
        <v>26</v>
      </c>
      <c r="T1842" t="s">
        <v>26</v>
      </c>
      <c r="U1842">
        <v>2</v>
      </c>
      <c r="V1842">
        <v>2</v>
      </c>
      <c r="W1842">
        <v>2</v>
      </c>
      <c r="X1842">
        <v>2</v>
      </c>
      <c r="Y1842">
        <v>5</v>
      </c>
      <c r="Z1842">
        <v>4</v>
      </c>
      <c r="AA1842">
        <v>4</v>
      </c>
      <c r="AB1842">
        <v>1</v>
      </c>
      <c r="AC1842">
        <v>4</v>
      </c>
      <c r="AD1842">
        <v>5</v>
      </c>
      <c r="AF1842">
        <v>5</v>
      </c>
      <c r="AG1842">
        <v>5</v>
      </c>
      <c r="AH1842">
        <v>5</v>
      </c>
      <c r="AI1842">
        <v>5</v>
      </c>
      <c r="AJ1842">
        <v>5</v>
      </c>
      <c r="AK1842" t="s">
        <v>26</v>
      </c>
      <c r="AL1842">
        <v>5</v>
      </c>
      <c r="AM1842">
        <v>4</v>
      </c>
      <c r="AN1842" t="s">
        <v>400</v>
      </c>
      <c r="AV1842" s="109" t="s">
        <v>26</v>
      </c>
      <c r="AW1842" t="s">
        <v>26</v>
      </c>
      <c r="AY1842">
        <v>5</v>
      </c>
      <c r="AZ1842" s="109">
        <v>5</v>
      </c>
      <c r="BA1842" s="191" t="s">
        <v>303</v>
      </c>
      <c r="BB1842" t="s">
        <v>304</v>
      </c>
      <c r="BD1842">
        <f t="shared" si="136"/>
        <v>1</v>
      </c>
      <c r="BE1842">
        <f t="shared" si="135"/>
        <v>0</v>
      </c>
      <c r="BF1842">
        <f t="shared" si="135"/>
        <v>0</v>
      </c>
      <c r="BG1842">
        <f t="shared" si="135"/>
        <v>0</v>
      </c>
      <c r="BH1842">
        <f t="shared" si="135"/>
        <v>0</v>
      </c>
      <c r="BI1842">
        <f t="shared" si="135"/>
        <v>0</v>
      </c>
      <c r="BJ1842">
        <f t="shared" si="133"/>
        <v>0</v>
      </c>
      <c r="BK1842">
        <f t="shared" si="137"/>
        <v>0</v>
      </c>
      <c r="BL1842">
        <f t="shared" si="137"/>
        <v>1</v>
      </c>
      <c r="BM1842">
        <f t="shared" si="137"/>
        <v>1</v>
      </c>
      <c r="BN1842">
        <f t="shared" si="137"/>
        <v>0</v>
      </c>
      <c r="BO1842">
        <f t="shared" si="137"/>
        <v>0</v>
      </c>
      <c r="BP1842">
        <f t="shared" si="137"/>
        <v>0</v>
      </c>
    </row>
    <row r="1843" spans="3:68" x14ac:dyDescent="0.2">
      <c r="C1843" s="150" t="str">
        <f>IFERROR(VLOOKUP(TABLA!F1843,BLIOTECAS!$C$1:$E$26,3,FALSE),"")</f>
        <v>Ciencias Sociales</v>
      </c>
      <c r="D1843" s="209">
        <v>43970.536805555559</v>
      </c>
      <c r="E1843" s="209" t="s">
        <v>401</v>
      </c>
      <c r="F1843" t="s">
        <v>92</v>
      </c>
      <c r="G1843" t="s">
        <v>300</v>
      </c>
      <c r="H1843" t="s">
        <v>301</v>
      </c>
      <c r="I1843" t="s">
        <v>318</v>
      </c>
      <c r="J1843" t="s">
        <v>92</v>
      </c>
      <c r="K1843" t="s">
        <v>309</v>
      </c>
      <c r="S1843" t="s">
        <v>270</v>
      </c>
      <c r="T1843" t="s">
        <v>270</v>
      </c>
      <c r="U1843">
        <v>2</v>
      </c>
      <c r="V1843">
        <v>3</v>
      </c>
      <c r="W1843">
        <v>4</v>
      </c>
      <c r="X1843">
        <v>5</v>
      </c>
      <c r="Y1843">
        <v>1</v>
      </c>
      <c r="Z1843">
        <v>5</v>
      </c>
      <c r="AA1843">
        <v>1</v>
      </c>
      <c r="AB1843">
        <v>5</v>
      </c>
      <c r="AC1843">
        <v>2</v>
      </c>
      <c r="AD1843">
        <v>2</v>
      </c>
      <c r="AF1843">
        <v>3</v>
      </c>
      <c r="AG1843">
        <v>3</v>
      </c>
      <c r="AH1843">
        <v>3</v>
      </c>
      <c r="AI1843">
        <v>3</v>
      </c>
      <c r="AJ1843">
        <v>3</v>
      </c>
      <c r="AK1843" t="s">
        <v>270</v>
      </c>
      <c r="AL1843">
        <v>3</v>
      </c>
      <c r="AM1843">
        <v>4</v>
      </c>
      <c r="AN1843" t="s">
        <v>325</v>
      </c>
      <c r="AV1843" s="109" t="s">
        <v>270</v>
      </c>
      <c r="AW1843" t="s">
        <v>26</v>
      </c>
      <c r="AY1843">
        <v>4</v>
      </c>
      <c r="AZ1843" s="109">
        <v>4</v>
      </c>
      <c r="BA1843" s="191" t="s">
        <v>319</v>
      </c>
      <c r="BB1843" t="s">
        <v>317</v>
      </c>
      <c r="BD1843">
        <f t="shared" si="136"/>
        <v>0</v>
      </c>
      <c r="BE1843">
        <f t="shared" si="135"/>
        <v>0</v>
      </c>
      <c r="BF1843">
        <f t="shared" si="135"/>
        <v>1</v>
      </c>
      <c r="BG1843">
        <f t="shared" si="135"/>
        <v>0</v>
      </c>
      <c r="BH1843">
        <f t="shared" si="135"/>
        <v>0</v>
      </c>
      <c r="BI1843">
        <f t="shared" si="135"/>
        <v>0</v>
      </c>
      <c r="BJ1843">
        <f t="shared" si="133"/>
        <v>1</v>
      </c>
      <c r="BK1843">
        <f t="shared" si="137"/>
        <v>0</v>
      </c>
      <c r="BL1843">
        <f t="shared" si="137"/>
        <v>0</v>
      </c>
      <c r="BM1843">
        <f t="shared" si="137"/>
        <v>0</v>
      </c>
      <c r="BN1843">
        <f t="shared" si="137"/>
        <v>0</v>
      </c>
      <c r="BO1843">
        <f t="shared" si="137"/>
        <v>0</v>
      </c>
      <c r="BP1843">
        <f t="shared" si="137"/>
        <v>0</v>
      </c>
    </row>
    <row r="1844" spans="3:68" x14ac:dyDescent="0.2">
      <c r="C1844" s="150" t="str">
        <f>IFERROR(VLOOKUP(TABLA!F1844,BLIOTECAS!$C$1:$E$26,3,FALSE),"")</f>
        <v>Ciencias Experimentales</v>
      </c>
      <c r="D1844" s="209">
        <v>43970.536805555559</v>
      </c>
      <c r="E1844" s="209" t="s">
        <v>396</v>
      </c>
      <c r="F1844" t="s">
        <v>94</v>
      </c>
      <c r="G1844" t="s">
        <v>305</v>
      </c>
      <c r="H1844" t="s">
        <v>300</v>
      </c>
      <c r="J1844" t="s">
        <v>96</v>
      </c>
      <c r="K1844" t="s">
        <v>94</v>
      </c>
      <c r="S1844" t="s">
        <v>270</v>
      </c>
      <c r="T1844" t="s">
        <v>270</v>
      </c>
      <c r="U1844">
        <v>3</v>
      </c>
      <c r="V1844">
        <v>1</v>
      </c>
      <c r="W1844">
        <v>2</v>
      </c>
      <c r="X1844">
        <v>1</v>
      </c>
      <c r="Y1844">
        <v>5</v>
      </c>
      <c r="Z1844">
        <v>4</v>
      </c>
      <c r="AA1844">
        <v>5</v>
      </c>
      <c r="AB1844">
        <v>1</v>
      </c>
      <c r="AC1844">
        <v>3</v>
      </c>
      <c r="AD1844">
        <v>4</v>
      </c>
      <c r="AF1844">
        <v>2</v>
      </c>
      <c r="AG1844">
        <v>5</v>
      </c>
      <c r="AH1844">
        <v>4</v>
      </c>
      <c r="AI1844">
        <v>4</v>
      </c>
      <c r="AJ1844">
        <v>5</v>
      </c>
      <c r="AK1844" t="s">
        <v>26</v>
      </c>
      <c r="AL1844">
        <v>4</v>
      </c>
      <c r="AM1844">
        <v>3</v>
      </c>
      <c r="AN1844" t="s">
        <v>400</v>
      </c>
      <c r="AV1844" s="109" t="s">
        <v>26</v>
      </c>
      <c r="AW1844" t="s">
        <v>26</v>
      </c>
      <c r="AY1844">
        <v>5</v>
      </c>
      <c r="AZ1844" s="109">
        <v>5</v>
      </c>
      <c r="BA1844" s="191" t="s">
        <v>311</v>
      </c>
      <c r="BB1844" t="s">
        <v>308</v>
      </c>
      <c r="BC1844" t="s">
        <v>1264</v>
      </c>
      <c r="BD1844">
        <f t="shared" si="136"/>
        <v>0</v>
      </c>
      <c r="BE1844">
        <f t="shared" si="135"/>
        <v>0</v>
      </c>
      <c r="BF1844">
        <f t="shared" si="135"/>
        <v>0</v>
      </c>
      <c r="BG1844">
        <f t="shared" si="135"/>
        <v>0</v>
      </c>
      <c r="BH1844">
        <f t="shared" si="135"/>
        <v>0</v>
      </c>
      <c r="BI1844">
        <f t="shared" si="135"/>
        <v>0</v>
      </c>
      <c r="BJ1844">
        <f t="shared" si="133"/>
        <v>0</v>
      </c>
      <c r="BK1844">
        <f t="shared" si="137"/>
        <v>0</v>
      </c>
      <c r="BL1844">
        <f t="shared" si="137"/>
        <v>1</v>
      </c>
      <c r="BM1844">
        <f t="shared" si="137"/>
        <v>1</v>
      </c>
      <c r="BN1844">
        <f t="shared" si="137"/>
        <v>0</v>
      </c>
      <c r="BO1844">
        <f t="shared" si="137"/>
        <v>0</v>
      </c>
      <c r="BP1844">
        <f t="shared" si="137"/>
        <v>0</v>
      </c>
    </row>
    <row r="1845" spans="3:68" x14ac:dyDescent="0.2">
      <c r="C1845" s="150" t="str">
        <f>IFERROR(VLOOKUP(TABLA!F1845,BLIOTECAS!$C$1:$E$26,3,FALSE),"")</f>
        <v>Ciencias Experimentales</v>
      </c>
      <c r="D1845" s="209">
        <v>43970.536805555559</v>
      </c>
      <c r="E1845" s="209" t="s">
        <v>396</v>
      </c>
      <c r="F1845" t="s">
        <v>98</v>
      </c>
      <c r="G1845" t="s">
        <v>397</v>
      </c>
      <c r="H1845" t="s">
        <v>300</v>
      </c>
      <c r="I1845" t="s">
        <v>306</v>
      </c>
      <c r="J1845" t="s">
        <v>98</v>
      </c>
      <c r="K1845" t="s">
        <v>95</v>
      </c>
      <c r="L1845" t="s">
        <v>96</v>
      </c>
      <c r="S1845" t="s">
        <v>26</v>
      </c>
      <c r="T1845" t="s">
        <v>26</v>
      </c>
      <c r="U1845">
        <v>1</v>
      </c>
      <c r="V1845">
        <v>1</v>
      </c>
      <c r="W1845">
        <v>4</v>
      </c>
      <c r="X1845">
        <v>1</v>
      </c>
      <c r="Y1845">
        <v>5</v>
      </c>
      <c r="Z1845">
        <v>3</v>
      </c>
      <c r="AA1845">
        <v>5</v>
      </c>
      <c r="AB1845">
        <v>1</v>
      </c>
      <c r="AC1845">
        <v>3</v>
      </c>
      <c r="AD1845">
        <v>2</v>
      </c>
      <c r="AF1845">
        <v>4</v>
      </c>
      <c r="AG1845">
        <v>4</v>
      </c>
      <c r="AH1845">
        <v>3</v>
      </c>
      <c r="AI1845">
        <v>3</v>
      </c>
      <c r="AJ1845">
        <v>2</v>
      </c>
      <c r="AK1845" t="s">
        <v>26</v>
      </c>
      <c r="AL1845">
        <v>3</v>
      </c>
      <c r="AM1845">
        <v>3</v>
      </c>
      <c r="AN1845" t="s">
        <v>408</v>
      </c>
      <c r="AV1845" s="109" t="s">
        <v>270</v>
      </c>
      <c r="AW1845" t="s">
        <v>26</v>
      </c>
      <c r="AY1845">
        <v>3</v>
      </c>
      <c r="AZ1845" s="109">
        <v>4</v>
      </c>
      <c r="BA1845" s="191" t="s">
        <v>319</v>
      </c>
      <c r="BB1845" t="s">
        <v>308</v>
      </c>
      <c r="BD1845">
        <f t="shared" si="136"/>
        <v>1</v>
      </c>
      <c r="BE1845">
        <f t="shared" si="135"/>
        <v>0</v>
      </c>
      <c r="BF1845">
        <f t="shared" si="135"/>
        <v>0</v>
      </c>
      <c r="BG1845">
        <f t="shared" si="135"/>
        <v>0</v>
      </c>
      <c r="BH1845">
        <f t="shared" si="135"/>
        <v>0</v>
      </c>
      <c r="BI1845">
        <f t="shared" si="135"/>
        <v>0</v>
      </c>
      <c r="BJ1845">
        <f t="shared" si="133"/>
        <v>1</v>
      </c>
      <c r="BK1845">
        <f t="shared" si="137"/>
        <v>0</v>
      </c>
      <c r="BL1845">
        <f t="shared" si="137"/>
        <v>1</v>
      </c>
      <c r="BM1845">
        <f t="shared" si="137"/>
        <v>1</v>
      </c>
      <c r="BN1845">
        <f t="shared" si="137"/>
        <v>0</v>
      </c>
      <c r="BO1845">
        <f t="shared" si="137"/>
        <v>0</v>
      </c>
      <c r="BP1845">
        <f t="shared" si="137"/>
        <v>0</v>
      </c>
    </row>
    <row r="1846" spans="3:68" x14ac:dyDescent="0.2">
      <c r="C1846" s="150" t="str">
        <f>IFERROR(VLOOKUP(TABLA!F1846,BLIOTECAS!$C$1:$E$26,3,FALSE),"")</f>
        <v>Humanidades</v>
      </c>
      <c r="D1846" s="209">
        <v>43970.536805555559</v>
      </c>
      <c r="E1846" s="209" t="s">
        <v>396</v>
      </c>
      <c r="F1846" t="s">
        <v>100</v>
      </c>
      <c r="G1846" t="s">
        <v>300</v>
      </c>
      <c r="H1846" t="s">
        <v>300</v>
      </c>
      <c r="I1846" t="s">
        <v>306</v>
      </c>
      <c r="J1846" t="s">
        <v>100</v>
      </c>
      <c r="K1846" t="s">
        <v>309</v>
      </c>
      <c r="L1846" t="s">
        <v>309</v>
      </c>
      <c r="S1846" t="s">
        <v>26</v>
      </c>
      <c r="T1846" t="s">
        <v>270</v>
      </c>
      <c r="U1846">
        <v>4</v>
      </c>
      <c r="V1846">
        <v>1</v>
      </c>
      <c r="W1846">
        <v>1</v>
      </c>
      <c r="X1846">
        <v>3</v>
      </c>
      <c r="Y1846">
        <v>5</v>
      </c>
      <c r="Z1846">
        <v>1</v>
      </c>
      <c r="AA1846">
        <v>5</v>
      </c>
      <c r="AB1846">
        <v>2</v>
      </c>
      <c r="AC1846">
        <v>2</v>
      </c>
      <c r="AD1846">
        <v>4</v>
      </c>
      <c r="AF1846">
        <v>4</v>
      </c>
      <c r="AG1846">
        <v>3</v>
      </c>
      <c r="AH1846">
        <v>3</v>
      </c>
      <c r="AI1846">
        <v>4</v>
      </c>
      <c r="AJ1846">
        <v>3</v>
      </c>
      <c r="AK1846" t="s">
        <v>26</v>
      </c>
      <c r="AL1846">
        <v>4</v>
      </c>
      <c r="AM1846">
        <v>3</v>
      </c>
      <c r="AN1846" t="s">
        <v>400</v>
      </c>
      <c r="AV1846" s="109" t="s">
        <v>26</v>
      </c>
      <c r="AW1846" t="s">
        <v>26</v>
      </c>
      <c r="AY1846">
        <v>3</v>
      </c>
      <c r="AZ1846" s="109">
        <v>3</v>
      </c>
      <c r="BA1846" s="191" t="s">
        <v>319</v>
      </c>
      <c r="BB1846" t="s">
        <v>317</v>
      </c>
      <c r="BD1846">
        <f t="shared" si="136"/>
        <v>1</v>
      </c>
      <c r="BE1846">
        <f t="shared" si="135"/>
        <v>0</v>
      </c>
      <c r="BF1846">
        <f t="shared" si="135"/>
        <v>0</v>
      </c>
      <c r="BG1846">
        <f t="shared" si="135"/>
        <v>0</v>
      </c>
      <c r="BH1846">
        <f t="shared" si="135"/>
        <v>0</v>
      </c>
      <c r="BI1846">
        <f t="shared" si="135"/>
        <v>0</v>
      </c>
      <c r="BJ1846">
        <f t="shared" ref="BJ1846:BJ1909" si="138">IF(IFERROR(FIND(BJ$1,$AN1846,1),0)&lt;&gt;0,1,0)</f>
        <v>0</v>
      </c>
      <c r="BK1846">
        <f t="shared" si="137"/>
        <v>0</v>
      </c>
      <c r="BL1846">
        <f t="shared" si="137"/>
        <v>1</v>
      </c>
      <c r="BM1846">
        <f t="shared" si="137"/>
        <v>1</v>
      </c>
      <c r="BN1846">
        <f t="shared" si="137"/>
        <v>0</v>
      </c>
      <c r="BO1846">
        <f t="shared" si="137"/>
        <v>0</v>
      </c>
      <c r="BP1846">
        <f t="shared" si="137"/>
        <v>0</v>
      </c>
    </row>
    <row r="1847" spans="3:68" x14ac:dyDescent="0.2">
      <c r="C1847" s="150" t="str">
        <f>IFERROR(VLOOKUP(TABLA!F1847,BLIOTECAS!$C$1:$E$26,3,FALSE),"")</f>
        <v>Ciencias de la Salud</v>
      </c>
      <c r="D1847" s="209">
        <v>43970.536805555559</v>
      </c>
      <c r="E1847" s="209" t="s">
        <v>396</v>
      </c>
      <c r="F1847" t="s">
        <v>224</v>
      </c>
      <c r="G1847" t="s">
        <v>300</v>
      </c>
      <c r="H1847" t="s">
        <v>320</v>
      </c>
      <c r="I1847" t="s">
        <v>315</v>
      </c>
      <c r="S1847" t="s">
        <v>26</v>
      </c>
      <c r="T1847" t="s">
        <v>270</v>
      </c>
      <c r="U1847">
        <v>3</v>
      </c>
      <c r="V1847">
        <v>1</v>
      </c>
      <c r="W1847">
        <v>1</v>
      </c>
      <c r="X1847">
        <v>1</v>
      </c>
      <c r="Y1847">
        <v>5</v>
      </c>
      <c r="Z1847">
        <v>4</v>
      </c>
      <c r="AA1847">
        <v>4</v>
      </c>
      <c r="AB1847">
        <v>1</v>
      </c>
      <c r="AC1847">
        <v>3</v>
      </c>
      <c r="AD1847">
        <v>3</v>
      </c>
      <c r="AF1847">
        <v>2</v>
      </c>
      <c r="AG1847">
        <v>4</v>
      </c>
      <c r="AH1847">
        <v>2</v>
      </c>
      <c r="AI1847">
        <v>3</v>
      </c>
      <c r="AJ1847">
        <v>4</v>
      </c>
      <c r="AK1847" t="s">
        <v>26</v>
      </c>
      <c r="AL1847">
        <v>3</v>
      </c>
      <c r="AM1847">
        <v>1</v>
      </c>
      <c r="AN1847" t="s">
        <v>354</v>
      </c>
      <c r="AV1847" s="109" t="s">
        <v>26</v>
      </c>
      <c r="AW1847" t="s">
        <v>26</v>
      </c>
      <c r="AY1847">
        <v>3</v>
      </c>
      <c r="AZ1847" s="109">
        <v>5</v>
      </c>
      <c r="BA1847" s="191" t="s">
        <v>311</v>
      </c>
      <c r="BD1847">
        <f t="shared" si="136"/>
        <v>0</v>
      </c>
      <c r="BE1847">
        <f t="shared" si="135"/>
        <v>1</v>
      </c>
      <c r="BF1847">
        <f t="shared" si="135"/>
        <v>0</v>
      </c>
      <c r="BG1847">
        <f t="shared" si="135"/>
        <v>0</v>
      </c>
      <c r="BH1847">
        <f t="shared" si="135"/>
        <v>0</v>
      </c>
      <c r="BI1847">
        <f t="shared" si="135"/>
        <v>0</v>
      </c>
      <c r="BJ1847">
        <f t="shared" si="138"/>
        <v>1</v>
      </c>
      <c r="BK1847">
        <f t="shared" si="137"/>
        <v>0</v>
      </c>
      <c r="BL1847">
        <f t="shared" si="137"/>
        <v>0</v>
      </c>
      <c r="BM1847">
        <f t="shared" si="137"/>
        <v>1</v>
      </c>
      <c r="BN1847">
        <f t="shared" si="137"/>
        <v>0</v>
      </c>
      <c r="BO1847">
        <f t="shared" si="137"/>
        <v>0</v>
      </c>
      <c r="BP1847">
        <f t="shared" si="137"/>
        <v>0</v>
      </c>
    </row>
    <row r="1848" spans="3:68" x14ac:dyDescent="0.2">
      <c r="C1848" s="150" t="str">
        <f>IFERROR(VLOOKUP(TABLA!F1848,BLIOTECAS!$C$1:$E$26,3,FALSE),"")</f>
        <v>Ciencias Sociales</v>
      </c>
      <c r="D1848" s="209">
        <v>43970.536805555559</v>
      </c>
      <c r="E1848" s="209" t="s">
        <v>396</v>
      </c>
      <c r="F1848" t="s">
        <v>92</v>
      </c>
      <c r="G1848" t="s">
        <v>300</v>
      </c>
      <c r="H1848" t="s">
        <v>320</v>
      </c>
      <c r="I1848" t="s">
        <v>329</v>
      </c>
      <c r="J1848" t="s">
        <v>309</v>
      </c>
      <c r="K1848" t="s">
        <v>92</v>
      </c>
      <c r="M1848" t="s">
        <v>1265</v>
      </c>
      <c r="S1848" t="s">
        <v>26</v>
      </c>
      <c r="T1848" t="s">
        <v>270</v>
      </c>
      <c r="U1848">
        <v>1</v>
      </c>
      <c r="V1848">
        <v>1</v>
      </c>
      <c r="W1848">
        <v>1</v>
      </c>
      <c r="Y1848">
        <v>5</v>
      </c>
      <c r="Z1848">
        <v>5</v>
      </c>
      <c r="AA1848">
        <v>5</v>
      </c>
      <c r="AB1848">
        <v>5</v>
      </c>
      <c r="AC1848">
        <v>4</v>
      </c>
      <c r="AD1848">
        <v>4</v>
      </c>
      <c r="AF1848">
        <v>5</v>
      </c>
      <c r="AG1848">
        <v>5</v>
      </c>
      <c r="AH1848">
        <v>5</v>
      </c>
      <c r="AI1848">
        <v>5</v>
      </c>
      <c r="AJ1848">
        <v>5</v>
      </c>
      <c r="AK1848" t="s">
        <v>26</v>
      </c>
      <c r="AL1848">
        <v>5</v>
      </c>
      <c r="AM1848">
        <v>5</v>
      </c>
      <c r="AN1848" t="s">
        <v>345</v>
      </c>
      <c r="AV1848" s="109" t="s">
        <v>26</v>
      </c>
      <c r="AW1848" t="s">
        <v>270</v>
      </c>
      <c r="AX1848" t="s">
        <v>328</v>
      </c>
      <c r="AY1848">
        <v>5</v>
      </c>
      <c r="AZ1848" s="109">
        <v>5</v>
      </c>
      <c r="BA1848" s="191" t="s">
        <v>311</v>
      </c>
      <c r="BB1848" t="s">
        <v>308</v>
      </c>
      <c r="BD1848">
        <f t="shared" si="136"/>
        <v>0</v>
      </c>
      <c r="BE1848">
        <f t="shared" si="135"/>
        <v>0</v>
      </c>
      <c r="BF1848">
        <f t="shared" si="135"/>
        <v>0</v>
      </c>
      <c r="BG1848">
        <f t="shared" si="135"/>
        <v>0</v>
      </c>
      <c r="BH1848">
        <f t="shared" si="135"/>
        <v>1</v>
      </c>
      <c r="BI1848">
        <f t="shared" si="135"/>
        <v>0</v>
      </c>
      <c r="BJ1848">
        <f t="shared" si="138"/>
        <v>0</v>
      </c>
      <c r="BK1848">
        <f t="shared" si="137"/>
        <v>0</v>
      </c>
      <c r="BL1848">
        <f t="shared" si="137"/>
        <v>0</v>
      </c>
      <c r="BM1848">
        <f t="shared" si="137"/>
        <v>1</v>
      </c>
      <c r="BN1848">
        <f t="shared" si="137"/>
        <v>0</v>
      </c>
      <c r="BO1848">
        <f t="shared" si="137"/>
        <v>0</v>
      </c>
      <c r="BP1848">
        <f t="shared" si="137"/>
        <v>0</v>
      </c>
    </row>
    <row r="1849" spans="3:68" x14ac:dyDescent="0.2">
      <c r="C1849" s="150" t="str">
        <f>IFERROR(VLOOKUP(TABLA!F1849,BLIOTECAS!$C$1:$E$26,3,FALSE),"")</f>
        <v>Ciencias Sociales</v>
      </c>
      <c r="D1849" s="209">
        <v>43970.536805555559</v>
      </c>
      <c r="E1849" s="209" t="s">
        <v>396</v>
      </c>
      <c r="F1849" t="s">
        <v>97</v>
      </c>
      <c r="G1849" t="s">
        <v>305</v>
      </c>
      <c r="H1849" t="s">
        <v>300</v>
      </c>
      <c r="I1849" t="s">
        <v>327</v>
      </c>
      <c r="J1849" t="s">
        <v>104</v>
      </c>
      <c r="K1849" t="s">
        <v>309</v>
      </c>
      <c r="L1849" t="s">
        <v>97</v>
      </c>
      <c r="S1849" t="s">
        <v>270</v>
      </c>
      <c r="T1849" t="s">
        <v>270</v>
      </c>
      <c r="U1849">
        <v>4</v>
      </c>
      <c r="V1849">
        <v>4</v>
      </c>
      <c r="W1849">
        <v>2</v>
      </c>
      <c r="X1849">
        <v>3</v>
      </c>
      <c r="Y1849">
        <v>4</v>
      </c>
      <c r="Z1849">
        <v>5</v>
      </c>
      <c r="AA1849">
        <v>4</v>
      </c>
      <c r="AB1849">
        <v>2</v>
      </c>
      <c r="AC1849">
        <v>3</v>
      </c>
      <c r="AD1849">
        <v>4</v>
      </c>
      <c r="AF1849">
        <v>4</v>
      </c>
      <c r="AG1849">
        <v>5</v>
      </c>
      <c r="AH1849">
        <v>4</v>
      </c>
      <c r="AI1849">
        <v>2</v>
      </c>
      <c r="AJ1849">
        <v>4</v>
      </c>
      <c r="AK1849" t="s">
        <v>26</v>
      </c>
      <c r="AL1849">
        <v>4</v>
      </c>
      <c r="AM1849">
        <v>1</v>
      </c>
      <c r="AN1849" t="s">
        <v>408</v>
      </c>
      <c r="AV1849" s="109" t="s">
        <v>270</v>
      </c>
      <c r="AW1849" t="s">
        <v>26</v>
      </c>
      <c r="AY1849">
        <v>5</v>
      </c>
      <c r="AZ1849" s="109">
        <v>5</v>
      </c>
      <c r="BA1849" s="191" t="s">
        <v>311</v>
      </c>
      <c r="BB1849" t="s">
        <v>317</v>
      </c>
      <c r="BD1849">
        <f t="shared" si="136"/>
        <v>1</v>
      </c>
      <c r="BE1849">
        <f t="shared" si="135"/>
        <v>0</v>
      </c>
      <c r="BF1849">
        <f t="shared" si="135"/>
        <v>1</v>
      </c>
      <c r="BG1849">
        <f t="shared" ref="BE1849:BI1900" si="139">IF(IFERROR(FIND(BG$1,$I1849,1),0)&lt;&gt;0,1,0)</f>
        <v>0</v>
      </c>
      <c r="BH1849">
        <f t="shared" si="139"/>
        <v>0</v>
      </c>
      <c r="BI1849">
        <f t="shared" si="139"/>
        <v>0</v>
      </c>
      <c r="BJ1849">
        <f t="shared" si="138"/>
        <v>1</v>
      </c>
      <c r="BK1849">
        <f t="shared" si="137"/>
        <v>0</v>
      </c>
      <c r="BL1849">
        <f t="shared" si="137"/>
        <v>1</v>
      </c>
      <c r="BM1849">
        <f t="shared" si="137"/>
        <v>1</v>
      </c>
      <c r="BN1849">
        <f t="shared" si="137"/>
        <v>0</v>
      </c>
      <c r="BO1849">
        <f t="shared" si="137"/>
        <v>0</v>
      </c>
      <c r="BP1849">
        <f t="shared" si="137"/>
        <v>0</v>
      </c>
    </row>
    <row r="1850" spans="3:68" x14ac:dyDescent="0.2">
      <c r="C1850" s="150" t="str">
        <f>IFERROR(VLOOKUP(TABLA!F1850,BLIOTECAS!$C$1:$E$26,3,FALSE),"")</f>
        <v>Ciencias Experimentales</v>
      </c>
      <c r="D1850" s="209">
        <v>43970.536111111112</v>
      </c>
      <c r="E1850" s="209" t="s">
        <v>396</v>
      </c>
      <c r="F1850" t="s">
        <v>223</v>
      </c>
      <c r="G1850" t="s">
        <v>300</v>
      </c>
      <c r="H1850" t="s">
        <v>320</v>
      </c>
      <c r="I1850" t="s">
        <v>1266</v>
      </c>
      <c r="J1850" t="s">
        <v>223</v>
      </c>
      <c r="K1850" t="s">
        <v>309</v>
      </c>
      <c r="L1850" t="s">
        <v>93</v>
      </c>
      <c r="S1850" t="s">
        <v>270</v>
      </c>
      <c r="T1850" t="s">
        <v>270</v>
      </c>
      <c r="U1850">
        <v>4</v>
      </c>
      <c r="V1850">
        <v>1</v>
      </c>
      <c r="W1850">
        <v>1</v>
      </c>
      <c r="X1850">
        <v>1</v>
      </c>
      <c r="Y1850">
        <v>5</v>
      </c>
      <c r="Z1850">
        <v>4</v>
      </c>
      <c r="AA1850">
        <v>5</v>
      </c>
      <c r="AB1850">
        <v>1</v>
      </c>
      <c r="AC1850">
        <v>3</v>
      </c>
      <c r="AD1850">
        <v>4</v>
      </c>
      <c r="AF1850">
        <v>3</v>
      </c>
      <c r="AG1850">
        <v>4</v>
      </c>
      <c r="AH1850">
        <v>4</v>
      </c>
      <c r="AI1850">
        <v>2</v>
      </c>
      <c r="AJ1850">
        <v>5</v>
      </c>
      <c r="AK1850" t="s">
        <v>26</v>
      </c>
      <c r="AL1850">
        <v>4</v>
      </c>
      <c r="AM1850">
        <v>3</v>
      </c>
      <c r="AN1850" t="s">
        <v>400</v>
      </c>
      <c r="AV1850" s="109" t="s">
        <v>26</v>
      </c>
      <c r="AW1850" t="s">
        <v>26</v>
      </c>
      <c r="AY1850">
        <v>5</v>
      </c>
      <c r="AZ1850" s="109">
        <v>5</v>
      </c>
      <c r="BA1850" s="191" t="s">
        <v>311</v>
      </c>
      <c r="BB1850" t="s">
        <v>308</v>
      </c>
      <c r="BC1850" t="s">
        <v>1267</v>
      </c>
      <c r="BD1850">
        <f t="shared" si="136"/>
        <v>0</v>
      </c>
      <c r="BE1850">
        <f t="shared" si="139"/>
        <v>0</v>
      </c>
      <c r="BF1850">
        <f t="shared" si="139"/>
        <v>0</v>
      </c>
      <c r="BG1850">
        <f t="shared" si="139"/>
        <v>0</v>
      </c>
      <c r="BH1850">
        <f t="shared" si="139"/>
        <v>0</v>
      </c>
      <c r="BI1850">
        <f t="shared" si="139"/>
        <v>0</v>
      </c>
      <c r="BJ1850">
        <f t="shared" si="138"/>
        <v>0</v>
      </c>
      <c r="BK1850">
        <f t="shared" si="137"/>
        <v>0</v>
      </c>
      <c r="BL1850">
        <f t="shared" si="137"/>
        <v>1</v>
      </c>
      <c r="BM1850">
        <f t="shared" si="137"/>
        <v>1</v>
      </c>
      <c r="BN1850">
        <f t="shared" si="137"/>
        <v>0</v>
      </c>
      <c r="BO1850">
        <f t="shared" si="137"/>
        <v>0</v>
      </c>
      <c r="BP1850">
        <f t="shared" si="137"/>
        <v>0</v>
      </c>
    </row>
    <row r="1851" spans="3:68" x14ac:dyDescent="0.2">
      <c r="C1851" s="150" t="str">
        <f>IFERROR(VLOOKUP(TABLA!F1851,BLIOTECAS!$C$1:$E$26,3,FALSE),"")</f>
        <v>Humanidades</v>
      </c>
      <c r="D1851" s="209">
        <v>43970.536111111112</v>
      </c>
      <c r="E1851" s="209" t="s">
        <v>396</v>
      </c>
      <c r="F1851" t="s">
        <v>104</v>
      </c>
      <c r="G1851" t="s">
        <v>320</v>
      </c>
      <c r="H1851" t="s">
        <v>300</v>
      </c>
      <c r="I1851" t="s">
        <v>316</v>
      </c>
      <c r="J1851" t="s">
        <v>309</v>
      </c>
      <c r="M1851" t="s">
        <v>1268</v>
      </c>
      <c r="S1851" t="s">
        <v>26</v>
      </c>
      <c r="T1851" t="s">
        <v>270</v>
      </c>
      <c r="U1851">
        <v>1</v>
      </c>
      <c r="V1851">
        <v>1</v>
      </c>
      <c r="W1851">
        <v>4</v>
      </c>
      <c r="X1851">
        <v>5</v>
      </c>
      <c r="Y1851">
        <v>3</v>
      </c>
      <c r="Z1851">
        <v>4</v>
      </c>
      <c r="AA1851">
        <v>4</v>
      </c>
      <c r="AB1851">
        <v>4</v>
      </c>
      <c r="AC1851">
        <v>4</v>
      </c>
      <c r="AD1851">
        <v>4</v>
      </c>
      <c r="AF1851">
        <v>4</v>
      </c>
      <c r="AG1851">
        <v>3</v>
      </c>
      <c r="AH1851">
        <v>4</v>
      </c>
      <c r="AI1851">
        <v>3</v>
      </c>
      <c r="AJ1851">
        <v>3</v>
      </c>
      <c r="AK1851" t="s">
        <v>270</v>
      </c>
      <c r="AL1851">
        <v>4</v>
      </c>
      <c r="AM1851">
        <v>3</v>
      </c>
      <c r="AN1851" t="s">
        <v>408</v>
      </c>
      <c r="AV1851" s="109" t="s">
        <v>26</v>
      </c>
      <c r="AW1851" t="s">
        <v>26</v>
      </c>
      <c r="AY1851">
        <v>3</v>
      </c>
      <c r="AZ1851" s="109">
        <v>4</v>
      </c>
      <c r="BA1851" s="191" t="s">
        <v>319</v>
      </c>
      <c r="BB1851" t="s">
        <v>308</v>
      </c>
      <c r="BD1851">
        <f t="shared" si="136"/>
        <v>0</v>
      </c>
      <c r="BE1851">
        <f t="shared" si="139"/>
        <v>0</v>
      </c>
      <c r="BF1851">
        <f t="shared" si="139"/>
        <v>0</v>
      </c>
      <c r="BG1851">
        <f t="shared" si="139"/>
        <v>1</v>
      </c>
      <c r="BH1851">
        <f t="shared" si="139"/>
        <v>0</v>
      </c>
      <c r="BI1851">
        <f t="shared" si="139"/>
        <v>0</v>
      </c>
      <c r="BJ1851">
        <f t="shared" si="138"/>
        <v>1</v>
      </c>
      <c r="BK1851">
        <f t="shared" si="137"/>
        <v>0</v>
      </c>
      <c r="BL1851">
        <f t="shared" si="137"/>
        <v>1</v>
      </c>
      <c r="BM1851">
        <f t="shared" si="137"/>
        <v>1</v>
      </c>
      <c r="BN1851">
        <f t="shared" si="137"/>
        <v>0</v>
      </c>
      <c r="BO1851">
        <f t="shared" si="137"/>
        <v>0</v>
      </c>
      <c r="BP1851">
        <f t="shared" si="137"/>
        <v>0</v>
      </c>
    </row>
    <row r="1852" spans="3:68" x14ac:dyDescent="0.2">
      <c r="C1852" s="150" t="str">
        <f>IFERROR(VLOOKUP(TABLA!F1852,BLIOTECAS!$C$1:$E$26,3,FALSE),"")</f>
        <v>Ciencias Experimentales</v>
      </c>
      <c r="D1852" s="209">
        <v>43970.536111111112</v>
      </c>
      <c r="E1852" s="209" t="s">
        <v>396</v>
      </c>
      <c r="F1852" t="s">
        <v>96</v>
      </c>
      <c r="G1852" t="s">
        <v>305</v>
      </c>
      <c r="H1852" t="s">
        <v>300</v>
      </c>
      <c r="I1852" t="s">
        <v>327</v>
      </c>
      <c r="J1852" t="s">
        <v>309</v>
      </c>
      <c r="K1852" t="s">
        <v>105</v>
      </c>
      <c r="L1852" t="s">
        <v>96</v>
      </c>
      <c r="S1852" t="s">
        <v>270</v>
      </c>
      <c r="T1852" t="s">
        <v>270</v>
      </c>
      <c r="U1852">
        <v>4</v>
      </c>
      <c r="V1852">
        <v>1</v>
      </c>
      <c r="W1852">
        <v>1</v>
      </c>
      <c r="X1852">
        <v>1</v>
      </c>
      <c r="Y1852">
        <v>4</v>
      </c>
      <c r="Z1852">
        <v>3</v>
      </c>
      <c r="AA1852">
        <v>5</v>
      </c>
      <c r="AB1852">
        <v>2</v>
      </c>
      <c r="AC1852">
        <v>1</v>
      </c>
      <c r="AD1852">
        <v>5</v>
      </c>
      <c r="AF1852">
        <v>1</v>
      </c>
      <c r="AG1852">
        <v>2</v>
      </c>
      <c r="AH1852">
        <v>2</v>
      </c>
      <c r="AI1852">
        <v>3</v>
      </c>
      <c r="AJ1852">
        <v>5</v>
      </c>
      <c r="AK1852" t="s">
        <v>26</v>
      </c>
      <c r="AL1852">
        <v>3</v>
      </c>
      <c r="AM1852">
        <v>1</v>
      </c>
      <c r="AN1852" t="s">
        <v>408</v>
      </c>
      <c r="AV1852" s="109" t="s">
        <v>26</v>
      </c>
      <c r="AW1852" t="s">
        <v>26</v>
      </c>
      <c r="AY1852">
        <v>4</v>
      </c>
      <c r="AZ1852" s="109">
        <v>2</v>
      </c>
      <c r="BA1852" s="191" t="s">
        <v>311</v>
      </c>
      <c r="BB1852" t="s">
        <v>317</v>
      </c>
      <c r="BD1852">
        <f t="shared" si="136"/>
        <v>1</v>
      </c>
      <c r="BE1852">
        <f t="shared" si="139"/>
        <v>0</v>
      </c>
      <c r="BF1852">
        <f t="shared" si="139"/>
        <v>1</v>
      </c>
      <c r="BG1852">
        <f t="shared" si="139"/>
        <v>0</v>
      </c>
      <c r="BH1852">
        <f t="shared" si="139"/>
        <v>0</v>
      </c>
      <c r="BI1852">
        <f t="shared" si="139"/>
        <v>0</v>
      </c>
      <c r="BJ1852">
        <f t="shared" si="138"/>
        <v>1</v>
      </c>
      <c r="BK1852">
        <f t="shared" si="137"/>
        <v>0</v>
      </c>
      <c r="BL1852">
        <f t="shared" si="137"/>
        <v>1</v>
      </c>
      <c r="BM1852">
        <f t="shared" si="137"/>
        <v>1</v>
      </c>
      <c r="BN1852">
        <f t="shared" si="137"/>
        <v>0</v>
      </c>
      <c r="BO1852">
        <f t="shared" si="137"/>
        <v>0</v>
      </c>
      <c r="BP1852">
        <f t="shared" si="137"/>
        <v>0</v>
      </c>
    </row>
    <row r="1853" spans="3:68" x14ac:dyDescent="0.2">
      <c r="C1853" s="150" t="str">
        <f>IFERROR(VLOOKUP(TABLA!F1853,BLIOTECAS!$C$1:$E$26,3,FALSE),"")</f>
        <v>Humanidades</v>
      </c>
      <c r="D1853" s="209">
        <v>43970.536111111112</v>
      </c>
      <c r="E1853" s="209" t="s">
        <v>396</v>
      </c>
      <c r="F1853" t="s">
        <v>104</v>
      </c>
      <c r="G1853" t="s">
        <v>301</v>
      </c>
      <c r="H1853" t="s">
        <v>301</v>
      </c>
      <c r="I1853" t="s">
        <v>306</v>
      </c>
      <c r="J1853" t="s">
        <v>104</v>
      </c>
      <c r="K1853" t="s">
        <v>309</v>
      </c>
      <c r="L1853" t="s">
        <v>310</v>
      </c>
      <c r="M1853" t="s">
        <v>352</v>
      </c>
      <c r="S1853" t="s">
        <v>270</v>
      </c>
      <c r="T1853" t="s">
        <v>270</v>
      </c>
      <c r="U1853">
        <v>5</v>
      </c>
      <c r="V1853">
        <v>3</v>
      </c>
      <c r="W1853">
        <v>3</v>
      </c>
      <c r="X1853">
        <v>1</v>
      </c>
      <c r="Y1853">
        <v>5</v>
      </c>
      <c r="Z1853">
        <v>2</v>
      </c>
      <c r="AA1853">
        <v>5</v>
      </c>
      <c r="AB1853">
        <v>5</v>
      </c>
      <c r="AC1853">
        <v>5</v>
      </c>
      <c r="AD1853">
        <v>3</v>
      </c>
      <c r="AF1853">
        <v>3</v>
      </c>
      <c r="AG1853">
        <v>5</v>
      </c>
      <c r="AH1853">
        <v>4</v>
      </c>
      <c r="AI1853">
        <v>5</v>
      </c>
      <c r="AJ1853">
        <v>5</v>
      </c>
      <c r="AK1853" t="s">
        <v>26</v>
      </c>
      <c r="AL1853">
        <v>4</v>
      </c>
      <c r="AM1853">
        <v>1</v>
      </c>
      <c r="AN1853" t="s">
        <v>307</v>
      </c>
      <c r="AV1853" s="109" t="s">
        <v>270</v>
      </c>
      <c r="AW1853" t="s">
        <v>26</v>
      </c>
      <c r="AY1853">
        <v>5</v>
      </c>
      <c r="AZ1853" s="109">
        <v>5</v>
      </c>
      <c r="BA1853" s="191" t="s">
        <v>311</v>
      </c>
      <c r="BB1853" t="s">
        <v>308</v>
      </c>
      <c r="BD1853">
        <f t="shared" si="136"/>
        <v>1</v>
      </c>
      <c r="BE1853">
        <f t="shared" si="139"/>
        <v>0</v>
      </c>
      <c r="BF1853">
        <f t="shared" si="139"/>
        <v>0</v>
      </c>
      <c r="BG1853">
        <f t="shared" si="139"/>
        <v>0</v>
      </c>
      <c r="BH1853">
        <f t="shared" si="139"/>
        <v>0</v>
      </c>
      <c r="BI1853">
        <f t="shared" si="139"/>
        <v>0</v>
      </c>
      <c r="BJ1853">
        <f t="shared" si="138"/>
        <v>0</v>
      </c>
      <c r="BK1853">
        <f t="shared" si="137"/>
        <v>0</v>
      </c>
      <c r="BL1853">
        <f t="shared" si="137"/>
        <v>0</v>
      </c>
      <c r="BM1853">
        <f t="shared" si="137"/>
        <v>0</v>
      </c>
      <c r="BN1853">
        <f t="shared" si="137"/>
        <v>0</v>
      </c>
      <c r="BO1853">
        <f t="shared" si="137"/>
        <v>1</v>
      </c>
      <c r="BP1853">
        <f t="shared" si="137"/>
        <v>0</v>
      </c>
    </row>
    <row r="1854" spans="3:68" x14ac:dyDescent="0.2">
      <c r="C1854" s="150" t="str">
        <f>IFERROR(VLOOKUP(TABLA!F1854,BLIOTECAS!$C$1:$E$26,3,FALSE),"")</f>
        <v>Ciencias Sociales</v>
      </c>
      <c r="D1854" s="209">
        <v>43970.536111111112</v>
      </c>
      <c r="E1854" s="209" t="s">
        <v>401</v>
      </c>
      <c r="F1854" t="s">
        <v>97</v>
      </c>
      <c r="G1854" t="s">
        <v>301</v>
      </c>
      <c r="H1854" t="s">
        <v>300</v>
      </c>
      <c r="I1854" t="s">
        <v>306</v>
      </c>
      <c r="J1854" t="s">
        <v>97</v>
      </c>
      <c r="K1854" t="s">
        <v>93</v>
      </c>
      <c r="L1854" t="s">
        <v>309</v>
      </c>
      <c r="S1854" t="s">
        <v>26</v>
      </c>
      <c r="T1854" t="s">
        <v>270</v>
      </c>
      <c r="U1854">
        <v>3</v>
      </c>
      <c r="V1854">
        <v>4</v>
      </c>
      <c r="W1854">
        <v>4</v>
      </c>
      <c r="X1854">
        <v>4</v>
      </c>
      <c r="Y1854">
        <v>2</v>
      </c>
      <c r="Z1854">
        <v>5</v>
      </c>
      <c r="AA1854">
        <v>2</v>
      </c>
      <c r="AB1854">
        <v>2</v>
      </c>
      <c r="AC1854">
        <v>3</v>
      </c>
      <c r="AD1854">
        <v>4</v>
      </c>
      <c r="AF1854">
        <v>3</v>
      </c>
      <c r="AG1854">
        <v>5</v>
      </c>
      <c r="AH1854">
        <v>3</v>
      </c>
      <c r="AI1854">
        <v>4</v>
      </c>
      <c r="AJ1854">
        <v>5</v>
      </c>
      <c r="AK1854" t="s">
        <v>270</v>
      </c>
      <c r="AL1854">
        <v>3</v>
      </c>
      <c r="AM1854">
        <v>3</v>
      </c>
      <c r="AN1854" t="s">
        <v>334</v>
      </c>
      <c r="AV1854" s="109" t="s">
        <v>26</v>
      </c>
      <c r="AW1854" t="s">
        <v>26</v>
      </c>
      <c r="AY1854">
        <v>5</v>
      </c>
      <c r="AZ1854" s="109">
        <v>5</v>
      </c>
      <c r="BA1854" s="191" t="s">
        <v>303</v>
      </c>
      <c r="BB1854" t="s">
        <v>308</v>
      </c>
      <c r="BC1854" t="s">
        <v>1269</v>
      </c>
      <c r="BD1854">
        <f t="shared" si="136"/>
        <v>1</v>
      </c>
      <c r="BE1854">
        <f t="shared" si="139"/>
        <v>0</v>
      </c>
      <c r="BF1854">
        <f t="shared" si="139"/>
        <v>0</v>
      </c>
      <c r="BG1854">
        <f t="shared" si="139"/>
        <v>0</v>
      </c>
      <c r="BH1854">
        <f t="shared" si="139"/>
        <v>0</v>
      </c>
      <c r="BI1854">
        <f t="shared" si="139"/>
        <v>0</v>
      </c>
      <c r="BJ1854">
        <f t="shared" si="138"/>
        <v>0</v>
      </c>
      <c r="BK1854">
        <f t="shared" si="137"/>
        <v>1</v>
      </c>
      <c r="BL1854">
        <f t="shared" si="137"/>
        <v>0</v>
      </c>
      <c r="BM1854">
        <f t="shared" si="137"/>
        <v>0</v>
      </c>
      <c r="BN1854">
        <f t="shared" si="137"/>
        <v>0</v>
      </c>
      <c r="BO1854">
        <f t="shared" si="137"/>
        <v>0</v>
      </c>
      <c r="BP1854">
        <f t="shared" si="137"/>
        <v>0</v>
      </c>
    </row>
    <row r="1855" spans="3:68" x14ac:dyDescent="0.2">
      <c r="C1855" s="150" t="str">
        <f>IFERROR(VLOOKUP(TABLA!F1855,BLIOTECAS!$C$1:$E$26,3,FALSE),"")</f>
        <v>Ciencias Sociales</v>
      </c>
      <c r="D1855" s="209">
        <v>43970.536111111112</v>
      </c>
      <c r="E1855" s="209" t="s">
        <v>396</v>
      </c>
      <c r="F1855" t="s">
        <v>92</v>
      </c>
      <c r="G1855" t="s">
        <v>300</v>
      </c>
      <c r="H1855" t="s">
        <v>305</v>
      </c>
      <c r="I1855" t="s">
        <v>306</v>
      </c>
      <c r="J1855" t="s">
        <v>92</v>
      </c>
      <c r="K1855" t="s">
        <v>322</v>
      </c>
      <c r="S1855" t="s">
        <v>270</v>
      </c>
      <c r="T1855" t="s">
        <v>270</v>
      </c>
      <c r="U1855">
        <v>2</v>
      </c>
      <c r="V1855">
        <v>2</v>
      </c>
      <c r="W1855">
        <v>1</v>
      </c>
      <c r="X1855">
        <v>4</v>
      </c>
      <c r="Y1855">
        <v>5</v>
      </c>
      <c r="Z1855">
        <v>3</v>
      </c>
      <c r="AA1855">
        <v>5</v>
      </c>
      <c r="AB1855">
        <v>2</v>
      </c>
      <c r="AC1855">
        <v>2</v>
      </c>
      <c r="AD1855">
        <v>2</v>
      </c>
      <c r="AF1855">
        <v>3</v>
      </c>
      <c r="AG1855">
        <v>4</v>
      </c>
      <c r="AH1855">
        <v>2</v>
      </c>
      <c r="AI1855">
        <v>3</v>
      </c>
      <c r="AJ1855">
        <v>2</v>
      </c>
      <c r="AK1855" t="s">
        <v>270</v>
      </c>
      <c r="AL1855">
        <v>3</v>
      </c>
      <c r="AM1855">
        <v>5</v>
      </c>
      <c r="AN1855" t="s">
        <v>438</v>
      </c>
      <c r="AV1855" s="109" t="s">
        <v>26</v>
      </c>
      <c r="AW1855" t="s">
        <v>26</v>
      </c>
      <c r="AY1855">
        <v>3</v>
      </c>
      <c r="AZ1855" s="109">
        <v>4</v>
      </c>
      <c r="BA1855" s="191" t="s">
        <v>319</v>
      </c>
      <c r="BB1855" t="s">
        <v>308</v>
      </c>
      <c r="BD1855">
        <f t="shared" si="136"/>
        <v>1</v>
      </c>
      <c r="BE1855">
        <f t="shared" si="139"/>
        <v>0</v>
      </c>
      <c r="BF1855">
        <f t="shared" si="139"/>
        <v>0</v>
      </c>
      <c r="BG1855">
        <f t="shared" si="139"/>
        <v>0</v>
      </c>
      <c r="BH1855">
        <f t="shared" si="139"/>
        <v>0</v>
      </c>
      <c r="BI1855">
        <f t="shared" si="139"/>
        <v>0</v>
      </c>
      <c r="BJ1855">
        <f t="shared" si="138"/>
        <v>1</v>
      </c>
      <c r="BK1855">
        <f t="shared" si="137"/>
        <v>1</v>
      </c>
      <c r="BL1855">
        <f t="shared" si="137"/>
        <v>0</v>
      </c>
      <c r="BM1855">
        <f t="shared" si="137"/>
        <v>1</v>
      </c>
      <c r="BN1855">
        <f t="shared" si="137"/>
        <v>0</v>
      </c>
      <c r="BO1855">
        <f t="shared" si="137"/>
        <v>0</v>
      </c>
      <c r="BP1855">
        <f t="shared" si="137"/>
        <v>0</v>
      </c>
    </row>
    <row r="1856" spans="3:68" x14ac:dyDescent="0.2">
      <c r="C1856" s="150" t="str">
        <f>IFERROR(VLOOKUP(TABLA!F1856,BLIOTECAS!$C$1:$E$26,3,FALSE),"")</f>
        <v>Ciencias de la Salud</v>
      </c>
      <c r="D1856" s="209">
        <v>43970.536111111112</v>
      </c>
      <c r="E1856" s="209" t="s">
        <v>407</v>
      </c>
      <c r="F1856" t="s">
        <v>108</v>
      </c>
      <c r="G1856" t="s">
        <v>305</v>
      </c>
      <c r="H1856" t="s">
        <v>305</v>
      </c>
      <c r="I1856" t="s">
        <v>306</v>
      </c>
      <c r="J1856" t="s">
        <v>108</v>
      </c>
      <c r="K1856" t="s">
        <v>106</v>
      </c>
      <c r="S1856" t="s">
        <v>270</v>
      </c>
      <c r="T1856" t="s">
        <v>26</v>
      </c>
      <c r="U1856">
        <v>2</v>
      </c>
      <c r="V1856">
        <v>5</v>
      </c>
      <c r="W1856">
        <v>3</v>
      </c>
      <c r="X1856">
        <v>1</v>
      </c>
      <c r="Y1856">
        <v>4</v>
      </c>
      <c r="Z1856">
        <v>5</v>
      </c>
      <c r="AA1856">
        <v>1</v>
      </c>
      <c r="AB1856">
        <v>5</v>
      </c>
      <c r="AC1856">
        <v>4</v>
      </c>
      <c r="AD1856">
        <v>5</v>
      </c>
      <c r="AF1856">
        <v>4</v>
      </c>
      <c r="AG1856">
        <v>5</v>
      </c>
      <c r="AH1856">
        <v>5</v>
      </c>
      <c r="AI1856">
        <v>3</v>
      </c>
      <c r="AJ1856">
        <v>5</v>
      </c>
      <c r="AK1856" t="s">
        <v>270</v>
      </c>
      <c r="AL1856">
        <v>5</v>
      </c>
      <c r="AM1856">
        <v>4</v>
      </c>
      <c r="AN1856" t="s">
        <v>408</v>
      </c>
      <c r="AV1856" s="109" t="s">
        <v>270</v>
      </c>
      <c r="AW1856" t="s">
        <v>26</v>
      </c>
      <c r="AY1856">
        <v>5</v>
      </c>
      <c r="AZ1856" s="109">
        <v>5</v>
      </c>
      <c r="BA1856" s="191" t="s">
        <v>303</v>
      </c>
      <c r="BB1856" t="s">
        <v>308</v>
      </c>
      <c r="BD1856">
        <f t="shared" si="136"/>
        <v>1</v>
      </c>
      <c r="BE1856">
        <f t="shared" si="139"/>
        <v>0</v>
      </c>
      <c r="BF1856">
        <f t="shared" si="139"/>
        <v>0</v>
      </c>
      <c r="BG1856">
        <f t="shared" si="139"/>
        <v>0</v>
      </c>
      <c r="BH1856">
        <f t="shared" si="139"/>
        <v>0</v>
      </c>
      <c r="BI1856">
        <f t="shared" si="139"/>
        <v>0</v>
      </c>
      <c r="BJ1856">
        <f t="shared" si="138"/>
        <v>1</v>
      </c>
      <c r="BK1856">
        <f t="shared" si="137"/>
        <v>0</v>
      </c>
      <c r="BL1856">
        <f t="shared" si="137"/>
        <v>1</v>
      </c>
      <c r="BM1856">
        <f t="shared" si="137"/>
        <v>1</v>
      </c>
      <c r="BN1856">
        <f t="shared" si="137"/>
        <v>0</v>
      </c>
      <c r="BO1856">
        <f t="shared" si="137"/>
        <v>0</v>
      </c>
      <c r="BP1856">
        <f t="shared" si="137"/>
        <v>0</v>
      </c>
    </row>
    <row r="1857" spans="3:68" x14ac:dyDescent="0.2">
      <c r="C1857" s="150" t="str">
        <f>IFERROR(VLOOKUP(TABLA!F1857,BLIOTECAS!$C$1:$E$26,3,FALSE),"")</f>
        <v>Humanidades</v>
      </c>
      <c r="D1857" s="209">
        <v>43970.536111111112</v>
      </c>
      <c r="E1857" s="209" t="s">
        <v>407</v>
      </c>
      <c r="F1857" t="s">
        <v>102</v>
      </c>
      <c r="G1857" t="s">
        <v>305</v>
      </c>
      <c r="H1857" t="s">
        <v>305</v>
      </c>
      <c r="I1857" t="s">
        <v>318</v>
      </c>
      <c r="J1857" t="s">
        <v>309</v>
      </c>
      <c r="K1857" t="s">
        <v>310</v>
      </c>
      <c r="L1857" t="s">
        <v>322</v>
      </c>
      <c r="S1857" t="s">
        <v>270</v>
      </c>
      <c r="T1857" t="s">
        <v>270</v>
      </c>
      <c r="U1857">
        <v>5</v>
      </c>
      <c r="V1857">
        <v>2</v>
      </c>
      <c r="W1857">
        <v>3</v>
      </c>
      <c r="X1857">
        <v>3</v>
      </c>
      <c r="Y1857">
        <v>1</v>
      </c>
      <c r="Z1857">
        <v>5</v>
      </c>
      <c r="AA1857">
        <v>3</v>
      </c>
      <c r="AB1857">
        <v>2</v>
      </c>
      <c r="AC1857">
        <v>3</v>
      </c>
      <c r="AD1857">
        <v>4</v>
      </c>
      <c r="AF1857">
        <v>3</v>
      </c>
      <c r="AG1857">
        <v>5</v>
      </c>
      <c r="AH1857">
        <v>5</v>
      </c>
      <c r="AI1857">
        <v>3</v>
      </c>
      <c r="AJ1857">
        <v>4</v>
      </c>
      <c r="AK1857" t="s">
        <v>270</v>
      </c>
      <c r="AL1857">
        <v>4</v>
      </c>
      <c r="AM1857">
        <v>4</v>
      </c>
      <c r="AN1857" t="s">
        <v>345</v>
      </c>
      <c r="AV1857" s="109" t="s">
        <v>26</v>
      </c>
      <c r="AY1857">
        <v>5</v>
      </c>
      <c r="AZ1857" s="109">
        <v>5</v>
      </c>
      <c r="BA1857" s="191" t="s">
        <v>311</v>
      </c>
      <c r="BB1857" t="s">
        <v>308</v>
      </c>
      <c r="BD1857">
        <f t="shared" si="136"/>
        <v>0</v>
      </c>
      <c r="BE1857">
        <f t="shared" si="139"/>
        <v>0</v>
      </c>
      <c r="BF1857">
        <f t="shared" si="139"/>
        <v>1</v>
      </c>
      <c r="BG1857">
        <f t="shared" si="139"/>
        <v>0</v>
      </c>
      <c r="BH1857">
        <f t="shared" si="139"/>
        <v>0</v>
      </c>
      <c r="BI1857">
        <f t="shared" si="139"/>
        <v>0</v>
      </c>
      <c r="BJ1857">
        <f t="shared" si="138"/>
        <v>0</v>
      </c>
      <c r="BK1857">
        <f t="shared" si="137"/>
        <v>0</v>
      </c>
      <c r="BL1857">
        <f t="shared" si="137"/>
        <v>0</v>
      </c>
      <c r="BM1857">
        <f t="shared" si="137"/>
        <v>1</v>
      </c>
      <c r="BN1857">
        <f t="shared" si="137"/>
        <v>0</v>
      </c>
      <c r="BO1857">
        <f t="shared" si="137"/>
        <v>0</v>
      </c>
      <c r="BP1857">
        <f t="shared" si="137"/>
        <v>0</v>
      </c>
    </row>
    <row r="1858" spans="3:68" x14ac:dyDescent="0.2">
      <c r="C1858" s="150" t="str">
        <f>IFERROR(VLOOKUP(TABLA!F1858,BLIOTECAS!$C$1:$E$26,3,FALSE),"")</f>
        <v>Ciencias Experimentales</v>
      </c>
      <c r="D1858" s="209">
        <v>43970.536111111112</v>
      </c>
      <c r="E1858" s="209" t="s">
        <v>396</v>
      </c>
      <c r="F1858" t="s">
        <v>98</v>
      </c>
      <c r="G1858" t="s">
        <v>305</v>
      </c>
      <c r="H1858" t="s">
        <v>320</v>
      </c>
      <c r="I1858" t="s">
        <v>315</v>
      </c>
      <c r="J1858" t="s">
        <v>98</v>
      </c>
      <c r="S1858" t="s">
        <v>270</v>
      </c>
      <c r="T1858" t="s">
        <v>270</v>
      </c>
      <c r="U1858">
        <v>4</v>
      </c>
      <c r="V1858">
        <v>1</v>
      </c>
      <c r="W1858">
        <v>1</v>
      </c>
      <c r="X1858">
        <v>3</v>
      </c>
      <c r="Y1858">
        <v>4</v>
      </c>
      <c r="Z1858">
        <v>4</v>
      </c>
      <c r="AA1858">
        <v>4</v>
      </c>
      <c r="AB1858">
        <v>1</v>
      </c>
      <c r="AC1858">
        <v>4</v>
      </c>
      <c r="AD1858">
        <v>4</v>
      </c>
      <c r="AF1858">
        <v>4</v>
      </c>
      <c r="AG1858">
        <v>3</v>
      </c>
      <c r="AH1858">
        <v>3</v>
      </c>
      <c r="AI1858">
        <v>3</v>
      </c>
      <c r="AJ1858">
        <v>3</v>
      </c>
      <c r="AK1858" t="s">
        <v>26</v>
      </c>
      <c r="AL1858">
        <v>4</v>
      </c>
      <c r="AM1858">
        <v>3</v>
      </c>
      <c r="AN1858" t="s">
        <v>345</v>
      </c>
      <c r="AV1858" s="109" t="s">
        <v>26</v>
      </c>
      <c r="AW1858" t="s">
        <v>26</v>
      </c>
      <c r="AY1858">
        <v>4</v>
      </c>
      <c r="AZ1858" s="109">
        <v>3</v>
      </c>
      <c r="BA1858" s="191" t="s">
        <v>311</v>
      </c>
      <c r="BB1858" t="s">
        <v>308</v>
      </c>
      <c r="BD1858">
        <f t="shared" si="136"/>
        <v>0</v>
      </c>
      <c r="BE1858">
        <f t="shared" si="139"/>
        <v>1</v>
      </c>
      <c r="BF1858">
        <f t="shared" si="139"/>
        <v>0</v>
      </c>
      <c r="BG1858">
        <f t="shared" si="139"/>
        <v>0</v>
      </c>
      <c r="BH1858">
        <f t="shared" si="139"/>
        <v>0</v>
      </c>
      <c r="BI1858">
        <f t="shared" si="139"/>
        <v>0</v>
      </c>
      <c r="BJ1858">
        <f t="shared" si="138"/>
        <v>0</v>
      </c>
      <c r="BK1858">
        <f t="shared" si="137"/>
        <v>0</v>
      </c>
      <c r="BL1858">
        <f t="shared" si="137"/>
        <v>0</v>
      </c>
      <c r="BM1858">
        <f t="shared" si="137"/>
        <v>1</v>
      </c>
      <c r="BN1858">
        <f t="shared" si="137"/>
        <v>0</v>
      </c>
      <c r="BO1858">
        <f t="shared" si="137"/>
        <v>0</v>
      </c>
      <c r="BP1858">
        <f t="shared" si="137"/>
        <v>0</v>
      </c>
    </row>
    <row r="1859" spans="3:68" x14ac:dyDescent="0.2">
      <c r="C1859" s="150" t="str">
        <f>IFERROR(VLOOKUP(TABLA!F1859,BLIOTECAS!$C$1:$E$26,3,FALSE),"")</f>
        <v>Ciencias de la Salud</v>
      </c>
      <c r="D1859" s="209">
        <v>43970.536111111112</v>
      </c>
      <c r="E1859" s="209" t="s">
        <v>396</v>
      </c>
      <c r="F1859" t="s">
        <v>109</v>
      </c>
      <c r="G1859" t="s">
        <v>300</v>
      </c>
      <c r="H1859" t="s">
        <v>305</v>
      </c>
      <c r="I1859" t="s">
        <v>335</v>
      </c>
      <c r="J1859" t="s">
        <v>109</v>
      </c>
      <c r="K1859" t="s">
        <v>106</v>
      </c>
      <c r="S1859" t="s">
        <v>26</v>
      </c>
      <c r="T1859" t="s">
        <v>270</v>
      </c>
      <c r="U1859">
        <v>1</v>
      </c>
      <c r="V1859">
        <v>4</v>
      </c>
      <c r="W1859">
        <v>1</v>
      </c>
      <c r="X1859">
        <v>1</v>
      </c>
      <c r="Y1859">
        <v>3</v>
      </c>
      <c r="AA1859">
        <v>5</v>
      </c>
      <c r="AB1859">
        <v>1</v>
      </c>
      <c r="AD1859">
        <v>3</v>
      </c>
      <c r="AF1859">
        <v>4</v>
      </c>
      <c r="AG1859">
        <v>5</v>
      </c>
      <c r="AH1859">
        <v>2</v>
      </c>
      <c r="AI1859">
        <v>5</v>
      </c>
      <c r="AJ1859">
        <v>5</v>
      </c>
      <c r="AK1859" t="s">
        <v>270</v>
      </c>
      <c r="AL1859">
        <v>3</v>
      </c>
      <c r="AM1859">
        <v>4</v>
      </c>
      <c r="AN1859" t="s">
        <v>515</v>
      </c>
      <c r="AV1859" s="109" t="s">
        <v>270</v>
      </c>
      <c r="AW1859" t="s">
        <v>26</v>
      </c>
      <c r="AY1859">
        <v>5</v>
      </c>
      <c r="AZ1859" s="109">
        <v>5</v>
      </c>
      <c r="BA1859" s="191" t="s">
        <v>311</v>
      </c>
      <c r="BB1859" t="s">
        <v>304</v>
      </c>
      <c r="BD1859">
        <f t="shared" si="136"/>
        <v>0</v>
      </c>
      <c r="BE1859">
        <f t="shared" si="139"/>
        <v>1</v>
      </c>
      <c r="BF1859">
        <f t="shared" si="139"/>
        <v>0</v>
      </c>
      <c r="BG1859">
        <f t="shared" si="139"/>
        <v>1</v>
      </c>
      <c r="BH1859">
        <f t="shared" si="139"/>
        <v>0</v>
      </c>
      <c r="BI1859">
        <f t="shared" si="139"/>
        <v>0</v>
      </c>
      <c r="BJ1859">
        <f t="shared" si="138"/>
        <v>1</v>
      </c>
      <c r="BK1859">
        <f t="shared" si="137"/>
        <v>1</v>
      </c>
      <c r="BL1859">
        <f t="shared" si="137"/>
        <v>0</v>
      </c>
      <c r="BM1859">
        <f t="shared" si="137"/>
        <v>0</v>
      </c>
      <c r="BN1859">
        <f t="shared" si="137"/>
        <v>0</v>
      </c>
      <c r="BO1859">
        <f t="shared" si="137"/>
        <v>0</v>
      </c>
      <c r="BP1859">
        <f t="shared" si="137"/>
        <v>0</v>
      </c>
    </row>
    <row r="1860" spans="3:68" x14ac:dyDescent="0.2">
      <c r="C1860" s="150" t="str">
        <f>IFERROR(VLOOKUP(TABLA!F1860,BLIOTECAS!$C$1:$E$26,3,FALSE),"")</f>
        <v>Ciencias Experimentales</v>
      </c>
      <c r="D1860" s="209">
        <v>43970.536111111112</v>
      </c>
      <c r="E1860" s="209" t="s">
        <v>396</v>
      </c>
      <c r="F1860" t="s">
        <v>90</v>
      </c>
      <c r="G1860" t="s">
        <v>305</v>
      </c>
      <c r="H1860" t="s">
        <v>320</v>
      </c>
      <c r="I1860" t="s">
        <v>306</v>
      </c>
      <c r="J1860" t="s">
        <v>90</v>
      </c>
      <c r="K1860" t="s">
        <v>95</v>
      </c>
      <c r="L1860" t="s">
        <v>94</v>
      </c>
      <c r="S1860" t="s">
        <v>26</v>
      </c>
      <c r="T1860" t="s">
        <v>26</v>
      </c>
      <c r="U1860">
        <v>3</v>
      </c>
      <c r="V1860">
        <v>4</v>
      </c>
      <c r="W1860">
        <v>4</v>
      </c>
      <c r="X1860">
        <v>5</v>
      </c>
      <c r="Y1860">
        <v>2</v>
      </c>
      <c r="Z1860">
        <v>1</v>
      </c>
      <c r="AA1860">
        <v>5</v>
      </c>
      <c r="AB1860">
        <v>1</v>
      </c>
      <c r="AC1860">
        <v>4</v>
      </c>
      <c r="AD1860">
        <v>3</v>
      </c>
      <c r="AF1860">
        <v>4</v>
      </c>
      <c r="AG1860">
        <v>4</v>
      </c>
      <c r="AH1860">
        <v>3</v>
      </c>
      <c r="AI1860">
        <v>4</v>
      </c>
      <c r="AJ1860">
        <v>4</v>
      </c>
      <c r="AK1860" t="s">
        <v>26</v>
      </c>
      <c r="AL1860">
        <v>3</v>
      </c>
      <c r="AM1860">
        <v>4</v>
      </c>
      <c r="AN1860" t="s">
        <v>345</v>
      </c>
      <c r="AV1860" s="109" t="s">
        <v>26</v>
      </c>
      <c r="AW1860" t="s">
        <v>26</v>
      </c>
      <c r="AY1860">
        <v>3</v>
      </c>
      <c r="AZ1860" s="109">
        <v>2</v>
      </c>
      <c r="BA1860" s="191" t="s">
        <v>311</v>
      </c>
      <c r="BB1860" t="s">
        <v>308</v>
      </c>
      <c r="BD1860">
        <f t="shared" si="136"/>
        <v>1</v>
      </c>
      <c r="BE1860">
        <f t="shared" si="139"/>
        <v>0</v>
      </c>
      <c r="BF1860">
        <f t="shared" si="139"/>
        <v>0</v>
      </c>
      <c r="BG1860">
        <f t="shared" si="139"/>
        <v>0</v>
      </c>
      <c r="BH1860">
        <f t="shared" si="139"/>
        <v>0</v>
      </c>
      <c r="BI1860">
        <f t="shared" si="139"/>
        <v>0</v>
      </c>
      <c r="BJ1860">
        <f t="shared" si="138"/>
        <v>0</v>
      </c>
      <c r="BK1860">
        <f t="shared" si="137"/>
        <v>0</v>
      </c>
      <c r="BL1860">
        <f t="shared" si="137"/>
        <v>0</v>
      </c>
      <c r="BM1860">
        <f t="shared" si="137"/>
        <v>1</v>
      </c>
      <c r="BN1860">
        <f t="shared" si="137"/>
        <v>0</v>
      </c>
      <c r="BO1860">
        <f t="shared" si="137"/>
        <v>0</v>
      </c>
      <c r="BP1860">
        <f t="shared" si="137"/>
        <v>0</v>
      </c>
    </row>
    <row r="1861" spans="3:68" x14ac:dyDescent="0.2">
      <c r="C1861" s="150" t="str">
        <f>IFERROR(VLOOKUP(TABLA!F1861,BLIOTECAS!$C$1:$E$26,3,FALSE),"")</f>
        <v>Ciencias Experimentales</v>
      </c>
      <c r="D1861" s="209">
        <v>43970.536111111112</v>
      </c>
      <c r="E1861" s="209" t="s">
        <v>396</v>
      </c>
      <c r="F1861" t="s">
        <v>94</v>
      </c>
      <c r="G1861" t="s">
        <v>305</v>
      </c>
      <c r="H1861" t="s">
        <v>320</v>
      </c>
      <c r="I1861" t="s">
        <v>327</v>
      </c>
      <c r="J1861" t="s">
        <v>94</v>
      </c>
      <c r="S1861" t="s">
        <v>270</v>
      </c>
      <c r="T1861" t="s">
        <v>270</v>
      </c>
      <c r="U1861">
        <v>4</v>
      </c>
      <c r="V1861">
        <v>1</v>
      </c>
      <c r="W1861">
        <v>1</v>
      </c>
      <c r="X1861">
        <v>3</v>
      </c>
      <c r="Y1861">
        <v>5</v>
      </c>
      <c r="Z1861">
        <v>3</v>
      </c>
      <c r="AA1861">
        <v>4</v>
      </c>
      <c r="AB1861">
        <v>1</v>
      </c>
      <c r="AC1861">
        <v>3</v>
      </c>
      <c r="AD1861">
        <v>4</v>
      </c>
      <c r="AF1861">
        <v>3</v>
      </c>
      <c r="AG1861">
        <v>4</v>
      </c>
      <c r="AH1861">
        <v>3</v>
      </c>
      <c r="AI1861">
        <v>3</v>
      </c>
      <c r="AJ1861">
        <v>3</v>
      </c>
      <c r="AK1861" t="s">
        <v>26</v>
      </c>
      <c r="AL1861">
        <v>3</v>
      </c>
      <c r="AM1861">
        <v>3</v>
      </c>
      <c r="AN1861" t="s">
        <v>326</v>
      </c>
      <c r="AV1861" s="109" t="s">
        <v>26</v>
      </c>
      <c r="AW1861" t="s">
        <v>26</v>
      </c>
      <c r="AY1861">
        <v>4</v>
      </c>
      <c r="AZ1861" s="109">
        <v>3</v>
      </c>
      <c r="BA1861" s="191" t="s">
        <v>311</v>
      </c>
      <c r="BB1861" t="s">
        <v>308</v>
      </c>
      <c r="BD1861">
        <f t="shared" si="136"/>
        <v>1</v>
      </c>
      <c r="BE1861">
        <f t="shared" si="139"/>
        <v>0</v>
      </c>
      <c r="BF1861">
        <f t="shared" si="139"/>
        <v>1</v>
      </c>
      <c r="BG1861">
        <f t="shared" si="139"/>
        <v>0</v>
      </c>
      <c r="BH1861">
        <f t="shared" si="139"/>
        <v>0</v>
      </c>
      <c r="BI1861">
        <f t="shared" si="139"/>
        <v>0</v>
      </c>
      <c r="BJ1861">
        <f t="shared" si="138"/>
        <v>0</v>
      </c>
      <c r="BK1861">
        <f t="shared" si="137"/>
        <v>1</v>
      </c>
      <c r="BL1861">
        <f t="shared" si="137"/>
        <v>0</v>
      </c>
      <c r="BM1861">
        <f t="shared" si="137"/>
        <v>1</v>
      </c>
      <c r="BN1861">
        <f t="shared" si="137"/>
        <v>0</v>
      </c>
      <c r="BO1861">
        <f t="shared" si="137"/>
        <v>0</v>
      </c>
      <c r="BP1861">
        <f t="shared" si="137"/>
        <v>0</v>
      </c>
    </row>
    <row r="1862" spans="3:68" x14ac:dyDescent="0.2">
      <c r="C1862" s="150" t="str">
        <f>IFERROR(VLOOKUP(TABLA!F1862,BLIOTECAS!$C$1:$E$26,3,FALSE),"")</f>
        <v>Ciencias de la Salud</v>
      </c>
      <c r="D1862" s="209">
        <v>43970.536111111112</v>
      </c>
      <c r="E1862" s="209" t="s">
        <v>396</v>
      </c>
      <c r="F1862" t="s">
        <v>222</v>
      </c>
      <c r="G1862" t="s">
        <v>300</v>
      </c>
      <c r="H1862" t="s">
        <v>305</v>
      </c>
      <c r="I1862" t="s">
        <v>315</v>
      </c>
      <c r="J1862" t="s">
        <v>222</v>
      </c>
      <c r="K1862" t="s">
        <v>106</v>
      </c>
      <c r="L1862" t="s">
        <v>309</v>
      </c>
      <c r="M1862" t="s">
        <v>1270</v>
      </c>
      <c r="S1862" t="s">
        <v>26</v>
      </c>
      <c r="T1862" t="s">
        <v>270</v>
      </c>
      <c r="U1862">
        <v>4</v>
      </c>
      <c r="V1862">
        <v>4</v>
      </c>
      <c r="W1862">
        <v>1</v>
      </c>
      <c r="X1862">
        <v>1</v>
      </c>
      <c r="Y1862">
        <v>3</v>
      </c>
      <c r="Z1862">
        <v>1</v>
      </c>
      <c r="AA1862">
        <v>4</v>
      </c>
      <c r="AB1862">
        <v>1</v>
      </c>
      <c r="AC1862">
        <v>2</v>
      </c>
      <c r="AD1862">
        <v>5</v>
      </c>
      <c r="AF1862">
        <v>4</v>
      </c>
      <c r="AG1862">
        <v>5</v>
      </c>
      <c r="AH1862">
        <v>2</v>
      </c>
      <c r="AI1862">
        <v>4</v>
      </c>
      <c r="AJ1862">
        <v>4</v>
      </c>
      <c r="AK1862" t="s">
        <v>270</v>
      </c>
      <c r="AL1862">
        <v>4</v>
      </c>
      <c r="AM1862">
        <v>5</v>
      </c>
      <c r="AN1862" t="s">
        <v>409</v>
      </c>
      <c r="AV1862" s="109" t="s">
        <v>270</v>
      </c>
      <c r="AW1862" t="s">
        <v>270</v>
      </c>
      <c r="AX1862" t="s">
        <v>313</v>
      </c>
      <c r="AY1862">
        <v>5</v>
      </c>
      <c r="AZ1862" s="109">
        <v>5</v>
      </c>
      <c r="BA1862" s="191" t="s">
        <v>303</v>
      </c>
      <c r="BB1862" t="s">
        <v>304</v>
      </c>
      <c r="BC1862" t="s">
        <v>1271</v>
      </c>
      <c r="BD1862">
        <f t="shared" si="136"/>
        <v>0</v>
      </c>
      <c r="BE1862">
        <f t="shared" si="139"/>
        <v>1</v>
      </c>
      <c r="BF1862">
        <f t="shared" si="139"/>
        <v>0</v>
      </c>
      <c r="BG1862">
        <f t="shared" si="139"/>
        <v>0</v>
      </c>
      <c r="BH1862">
        <f t="shared" si="139"/>
        <v>0</v>
      </c>
      <c r="BI1862">
        <f t="shared" si="139"/>
        <v>0</v>
      </c>
      <c r="BJ1862">
        <f t="shared" si="138"/>
        <v>0</v>
      </c>
      <c r="BK1862">
        <f t="shared" si="137"/>
        <v>1</v>
      </c>
      <c r="BL1862">
        <f t="shared" si="137"/>
        <v>1</v>
      </c>
      <c r="BM1862">
        <f t="shared" si="137"/>
        <v>0</v>
      </c>
      <c r="BN1862">
        <f t="shared" si="137"/>
        <v>0</v>
      </c>
      <c r="BO1862">
        <f t="shared" si="137"/>
        <v>0</v>
      </c>
      <c r="BP1862">
        <f t="shared" si="137"/>
        <v>0</v>
      </c>
    </row>
    <row r="1863" spans="3:68" x14ac:dyDescent="0.2">
      <c r="C1863" s="150" t="str">
        <f>IFERROR(VLOOKUP(TABLA!F1863,BLIOTECAS!$C$1:$E$26,3,FALSE),"")</f>
        <v>Ciencias Experimentales</v>
      </c>
      <c r="D1863" s="209">
        <v>43970.536111111112</v>
      </c>
      <c r="E1863" s="209" t="s">
        <v>396</v>
      </c>
      <c r="F1863" t="s">
        <v>96</v>
      </c>
      <c r="G1863" t="s">
        <v>305</v>
      </c>
      <c r="H1863" t="s">
        <v>300</v>
      </c>
      <c r="I1863" t="s">
        <v>351</v>
      </c>
      <c r="J1863" t="s">
        <v>96</v>
      </c>
      <c r="M1863" t="s">
        <v>711</v>
      </c>
      <c r="S1863" t="s">
        <v>270</v>
      </c>
      <c r="T1863" t="s">
        <v>270</v>
      </c>
      <c r="U1863">
        <v>3</v>
      </c>
      <c r="V1863">
        <v>1</v>
      </c>
      <c r="W1863">
        <v>1</v>
      </c>
      <c r="X1863">
        <v>1</v>
      </c>
      <c r="Y1863">
        <v>5</v>
      </c>
      <c r="Z1863">
        <v>4</v>
      </c>
      <c r="AA1863">
        <v>5</v>
      </c>
      <c r="AB1863">
        <v>3</v>
      </c>
      <c r="AC1863">
        <v>3</v>
      </c>
      <c r="AD1863">
        <v>5</v>
      </c>
      <c r="AF1863">
        <v>5</v>
      </c>
      <c r="AG1863">
        <v>4</v>
      </c>
      <c r="AH1863">
        <v>4</v>
      </c>
      <c r="AI1863">
        <v>5</v>
      </c>
      <c r="AJ1863">
        <v>5</v>
      </c>
      <c r="AK1863" t="s">
        <v>26</v>
      </c>
      <c r="AL1863">
        <v>4</v>
      </c>
      <c r="AM1863">
        <v>3</v>
      </c>
      <c r="AN1863" t="s">
        <v>400</v>
      </c>
      <c r="AV1863" s="109" t="s">
        <v>26</v>
      </c>
      <c r="AW1863" t="s">
        <v>26</v>
      </c>
      <c r="AY1863">
        <v>5</v>
      </c>
      <c r="AZ1863" s="109">
        <v>4</v>
      </c>
      <c r="BA1863" s="191" t="s">
        <v>311</v>
      </c>
      <c r="BB1863" t="s">
        <v>308</v>
      </c>
      <c r="BD1863">
        <f t="shared" si="136"/>
        <v>0</v>
      </c>
      <c r="BE1863">
        <f t="shared" si="139"/>
        <v>0</v>
      </c>
      <c r="BF1863">
        <f t="shared" si="139"/>
        <v>0</v>
      </c>
      <c r="BG1863">
        <f t="shared" si="139"/>
        <v>1</v>
      </c>
      <c r="BH1863">
        <f t="shared" si="139"/>
        <v>1</v>
      </c>
      <c r="BI1863">
        <f t="shared" si="139"/>
        <v>0</v>
      </c>
      <c r="BJ1863">
        <f t="shared" si="138"/>
        <v>0</v>
      </c>
      <c r="BK1863">
        <f t="shared" si="137"/>
        <v>0</v>
      </c>
      <c r="BL1863">
        <f t="shared" si="137"/>
        <v>1</v>
      </c>
      <c r="BM1863">
        <f t="shared" si="137"/>
        <v>1</v>
      </c>
      <c r="BN1863">
        <f t="shared" si="137"/>
        <v>0</v>
      </c>
      <c r="BO1863">
        <f t="shared" si="137"/>
        <v>0</v>
      </c>
      <c r="BP1863">
        <f t="shared" si="137"/>
        <v>0</v>
      </c>
    </row>
    <row r="1864" spans="3:68" x14ac:dyDescent="0.2">
      <c r="C1864" s="150" t="str">
        <f>IFERROR(VLOOKUP(TABLA!F1864,BLIOTECAS!$C$1:$E$26,3,FALSE),"")</f>
        <v>Humanidades</v>
      </c>
      <c r="D1864" s="209">
        <v>43970.536111111112</v>
      </c>
      <c r="E1864" s="209" t="s">
        <v>396</v>
      </c>
      <c r="F1864" t="s">
        <v>100</v>
      </c>
      <c r="G1864" t="s">
        <v>300</v>
      </c>
      <c r="H1864" t="s">
        <v>300</v>
      </c>
      <c r="I1864" t="s">
        <v>306</v>
      </c>
      <c r="J1864" t="s">
        <v>100</v>
      </c>
      <c r="S1864" t="s">
        <v>26</v>
      </c>
      <c r="T1864" t="s">
        <v>270</v>
      </c>
      <c r="U1864">
        <v>4</v>
      </c>
      <c r="V1864">
        <v>1</v>
      </c>
      <c r="W1864">
        <v>2</v>
      </c>
      <c r="X1864">
        <v>1</v>
      </c>
      <c r="Y1864">
        <v>5</v>
      </c>
      <c r="Z1864">
        <v>5</v>
      </c>
      <c r="AA1864">
        <v>5</v>
      </c>
      <c r="AB1864">
        <v>1</v>
      </c>
      <c r="AC1864">
        <v>1</v>
      </c>
      <c r="AD1864">
        <v>4</v>
      </c>
      <c r="AF1864">
        <v>1</v>
      </c>
      <c r="AG1864">
        <v>1</v>
      </c>
      <c r="AH1864">
        <v>1</v>
      </c>
      <c r="AI1864">
        <v>1</v>
      </c>
      <c r="AJ1864">
        <v>4</v>
      </c>
      <c r="AK1864" t="s">
        <v>26</v>
      </c>
      <c r="AL1864">
        <v>3</v>
      </c>
      <c r="AM1864">
        <v>1</v>
      </c>
      <c r="AN1864" t="s">
        <v>400</v>
      </c>
      <c r="AV1864" s="109" t="s">
        <v>26</v>
      </c>
      <c r="AW1864" t="s">
        <v>26</v>
      </c>
      <c r="AY1864">
        <v>5</v>
      </c>
      <c r="AZ1864" s="109">
        <v>3</v>
      </c>
      <c r="BA1864" s="191" t="s">
        <v>311</v>
      </c>
      <c r="BD1864">
        <f t="shared" si="136"/>
        <v>1</v>
      </c>
      <c r="BE1864">
        <f t="shared" si="139"/>
        <v>0</v>
      </c>
      <c r="BF1864">
        <f t="shared" si="139"/>
        <v>0</v>
      </c>
      <c r="BG1864">
        <f t="shared" si="139"/>
        <v>0</v>
      </c>
      <c r="BH1864">
        <f t="shared" si="139"/>
        <v>0</v>
      </c>
      <c r="BI1864">
        <f t="shared" si="139"/>
        <v>0</v>
      </c>
      <c r="BJ1864">
        <f t="shared" si="138"/>
        <v>0</v>
      </c>
      <c r="BK1864">
        <f t="shared" si="137"/>
        <v>0</v>
      </c>
      <c r="BL1864">
        <f t="shared" si="137"/>
        <v>1</v>
      </c>
      <c r="BM1864">
        <f t="shared" si="137"/>
        <v>1</v>
      </c>
      <c r="BN1864">
        <f t="shared" si="137"/>
        <v>0</v>
      </c>
      <c r="BO1864">
        <f t="shared" si="137"/>
        <v>0</v>
      </c>
      <c r="BP1864">
        <f t="shared" si="137"/>
        <v>0</v>
      </c>
    </row>
    <row r="1865" spans="3:68" x14ac:dyDescent="0.2">
      <c r="C1865" s="150" t="str">
        <f>IFERROR(VLOOKUP(TABLA!F1865,BLIOTECAS!$C$1:$E$26,3,FALSE),"")</f>
        <v>Ciencias de la Salud</v>
      </c>
      <c r="D1865" s="209">
        <v>43970.536111111112</v>
      </c>
      <c r="E1865" s="209" t="s">
        <v>396</v>
      </c>
      <c r="F1865" t="s">
        <v>101</v>
      </c>
      <c r="G1865" t="s">
        <v>301</v>
      </c>
      <c r="H1865" t="s">
        <v>305</v>
      </c>
      <c r="I1865" t="s">
        <v>306</v>
      </c>
      <c r="J1865" t="s">
        <v>98</v>
      </c>
      <c r="K1865" t="s">
        <v>90</v>
      </c>
      <c r="L1865" t="s">
        <v>91</v>
      </c>
      <c r="S1865" t="s">
        <v>270</v>
      </c>
      <c r="T1865" t="s">
        <v>270</v>
      </c>
      <c r="U1865">
        <v>5</v>
      </c>
      <c r="V1865">
        <v>1</v>
      </c>
      <c r="W1865">
        <v>4</v>
      </c>
      <c r="X1865">
        <v>1</v>
      </c>
      <c r="Y1865">
        <v>5</v>
      </c>
      <c r="Z1865">
        <v>5</v>
      </c>
      <c r="AA1865">
        <v>1</v>
      </c>
      <c r="AC1865">
        <v>3</v>
      </c>
      <c r="AF1865">
        <v>4</v>
      </c>
      <c r="AG1865">
        <v>4</v>
      </c>
      <c r="AH1865">
        <v>4</v>
      </c>
      <c r="AI1865">
        <v>2</v>
      </c>
      <c r="AJ1865">
        <v>4</v>
      </c>
      <c r="AK1865" t="s">
        <v>26</v>
      </c>
      <c r="AL1865">
        <v>4</v>
      </c>
      <c r="AM1865">
        <v>2</v>
      </c>
      <c r="AN1865" t="s">
        <v>408</v>
      </c>
      <c r="AV1865" s="109" t="s">
        <v>26</v>
      </c>
      <c r="AW1865" t="s">
        <v>26</v>
      </c>
      <c r="AY1865">
        <v>3</v>
      </c>
      <c r="AZ1865" s="109">
        <v>4</v>
      </c>
      <c r="BA1865" s="191" t="s">
        <v>311</v>
      </c>
      <c r="BB1865" t="s">
        <v>317</v>
      </c>
      <c r="BC1865" t="s">
        <v>1272</v>
      </c>
      <c r="BD1865">
        <f t="shared" si="136"/>
        <v>1</v>
      </c>
      <c r="BE1865">
        <f t="shared" si="139"/>
        <v>0</v>
      </c>
      <c r="BF1865">
        <f t="shared" si="139"/>
        <v>0</v>
      </c>
      <c r="BG1865">
        <f t="shared" si="139"/>
        <v>0</v>
      </c>
      <c r="BH1865">
        <f t="shared" si="139"/>
        <v>0</v>
      </c>
      <c r="BI1865">
        <f t="shared" si="139"/>
        <v>0</v>
      </c>
      <c r="BJ1865">
        <f t="shared" si="138"/>
        <v>1</v>
      </c>
      <c r="BK1865">
        <f t="shared" si="137"/>
        <v>0</v>
      </c>
      <c r="BL1865">
        <f t="shared" si="137"/>
        <v>1</v>
      </c>
      <c r="BM1865">
        <f t="shared" si="137"/>
        <v>1</v>
      </c>
      <c r="BN1865">
        <f t="shared" si="137"/>
        <v>0</v>
      </c>
      <c r="BO1865">
        <f t="shared" si="137"/>
        <v>0</v>
      </c>
      <c r="BP1865">
        <f t="shared" si="137"/>
        <v>0</v>
      </c>
    </row>
    <row r="1866" spans="3:68" x14ac:dyDescent="0.2">
      <c r="C1866" s="150" t="str">
        <f>IFERROR(VLOOKUP(TABLA!F1866,BLIOTECAS!$C$1:$E$26,3,FALSE),"")</f>
        <v>Humanidades</v>
      </c>
      <c r="D1866" s="209">
        <v>43970.536111111112</v>
      </c>
      <c r="E1866" s="209" t="s">
        <v>396</v>
      </c>
      <c r="F1866" t="s">
        <v>104</v>
      </c>
      <c r="G1866" t="s">
        <v>301</v>
      </c>
      <c r="H1866" t="s">
        <v>301</v>
      </c>
      <c r="I1866" t="s">
        <v>327</v>
      </c>
      <c r="J1866" t="s">
        <v>104</v>
      </c>
      <c r="K1866" t="s">
        <v>103</v>
      </c>
      <c r="L1866" t="s">
        <v>309</v>
      </c>
      <c r="M1866" t="s">
        <v>1273</v>
      </c>
      <c r="S1866" t="s">
        <v>270</v>
      </c>
      <c r="T1866" t="s">
        <v>270</v>
      </c>
      <c r="U1866">
        <v>4</v>
      </c>
      <c r="V1866">
        <v>1</v>
      </c>
      <c r="W1866">
        <v>1</v>
      </c>
      <c r="X1866">
        <v>5</v>
      </c>
      <c r="Y1866">
        <v>4</v>
      </c>
      <c r="Z1866">
        <v>5</v>
      </c>
      <c r="AA1866">
        <v>5</v>
      </c>
      <c r="AB1866">
        <v>4</v>
      </c>
      <c r="AC1866">
        <v>1</v>
      </c>
      <c r="AD1866">
        <v>2</v>
      </c>
      <c r="AF1866">
        <v>2</v>
      </c>
      <c r="AG1866">
        <v>2</v>
      </c>
      <c r="AH1866">
        <v>4</v>
      </c>
      <c r="AI1866">
        <v>1</v>
      </c>
      <c r="AJ1866">
        <v>2</v>
      </c>
      <c r="AK1866" t="s">
        <v>26</v>
      </c>
      <c r="AL1866">
        <v>3</v>
      </c>
      <c r="AM1866">
        <v>1</v>
      </c>
      <c r="AN1866" t="s">
        <v>354</v>
      </c>
      <c r="AV1866" s="109" t="s">
        <v>26</v>
      </c>
      <c r="AW1866" t="s">
        <v>26</v>
      </c>
      <c r="AY1866">
        <v>1</v>
      </c>
      <c r="AZ1866" s="109">
        <v>2</v>
      </c>
      <c r="BA1866" s="191" t="s">
        <v>319</v>
      </c>
      <c r="BB1866" t="s">
        <v>317</v>
      </c>
      <c r="BC1866" t="s">
        <v>1274</v>
      </c>
      <c r="BD1866">
        <f t="shared" si="136"/>
        <v>1</v>
      </c>
      <c r="BE1866">
        <f t="shared" si="139"/>
        <v>0</v>
      </c>
      <c r="BF1866">
        <f t="shared" si="139"/>
        <v>1</v>
      </c>
      <c r="BG1866">
        <f t="shared" si="139"/>
        <v>0</v>
      </c>
      <c r="BH1866">
        <f t="shared" si="139"/>
        <v>0</v>
      </c>
      <c r="BI1866">
        <f t="shared" si="139"/>
        <v>0</v>
      </c>
      <c r="BJ1866">
        <f t="shared" si="138"/>
        <v>1</v>
      </c>
      <c r="BK1866">
        <f t="shared" si="137"/>
        <v>0</v>
      </c>
      <c r="BL1866">
        <f t="shared" si="137"/>
        <v>0</v>
      </c>
      <c r="BM1866">
        <f t="shared" si="137"/>
        <v>1</v>
      </c>
      <c r="BN1866">
        <f t="shared" si="137"/>
        <v>0</v>
      </c>
      <c r="BO1866">
        <f t="shared" si="137"/>
        <v>0</v>
      </c>
      <c r="BP1866">
        <f t="shared" si="137"/>
        <v>0</v>
      </c>
    </row>
    <row r="1867" spans="3:68" x14ac:dyDescent="0.2">
      <c r="C1867" s="150" t="str">
        <f>IFERROR(VLOOKUP(TABLA!F1867,BLIOTECAS!$C$1:$E$26,3,FALSE),"")</f>
        <v>Ciencias Experimentales</v>
      </c>
      <c r="D1867" s="209">
        <v>43970.536111111112</v>
      </c>
      <c r="E1867" s="209" t="s">
        <v>396</v>
      </c>
      <c r="F1867" t="s">
        <v>95</v>
      </c>
      <c r="G1867" t="s">
        <v>301</v>
      </c>
      <c r="H1867" t="s">
        <v>301</v>
      </c>
      <c r="I1867" t="s">
        <v>306</v>
      </c>
      <c r="J1867" t="s">
        <v>95</v>
      </c>
      <c r="K1867" t="s">
        <v>309</v>
      </c>
      <c r="L1867" t="s">
        <v>90</v>
      </c>
      <c r="S1867" t="s">
        <v>26</v>
      </c>
      <c r="T1867" t="s">
        <v>270</v>
      </c>
      <c r="U1867">
        <v>3</v>
      </c>
      <c r="V1867">
        <v>1</v>
      </c>
      <c r="W1867">
        <v>3</v>
      </c>
      <c r="X1867">
        <v>1</v>
      </c>
      <c r="Y1867">
        <v>3</v>
      </c>
      <c r="Z1867">
        <v>5</v>
      </c>
      <c r="AA1867">
        <v>1</v>
      </c>
      <c r="AB1867">
        <v>1</v>
      </c>
      <c r="AC1867">
        <v>5</v>
      </c>
      <c r="AD1867">
        <v>5</v>
      </c>
      <c r="AF1867">
        <v>5</v>
      </c>
      <c r="AG1867">
        <v>5</v>
      </c>
      <c r="AH1867">
        <v>5</v>
      </c>
      <c r="AI1867">
        <v>5</v>
      </c>
      <c r="AJ1867">
        <v>5</v>
      </c>
      <c r="AK1867" t="s">
        <v>26</v>
      </c>
      <c r="AL1867">
        <v>5</v>
      </c>
      <c r="AM1867">
        <v>5</v>
      </c>
      <c r="AN1867" t="s">
        <v>400</v>
      </c>
      <c r="AV1867" s="109" t="s">
        <v>270</v>
      </c>
      <c r="AW1867" t="s">
        <v>26</v>
      </c>
      <c r="AY1867">
        <v>5</v>
      </c>
      <c r="AZ1867" s="109">
        <v>5</v>
      </c>
      <c r="BA1867" s="191" t="s">
        <v>303</v>
      </c>
      <c r="BB1867" t="s">
        <v>304</v>
      </c>
      <c r="BD1867">
        <f t="shared" si="136"/>
        <v>1</v>
      </c>
      <c r="BE1867">
        <f t="shared" si="139"/>
        <v>0</v>
      </c>
      <c r="BF1867">
        <f t="shared" si="139"/>
        <v>0</v>
      </c>
      <c r="BG1867">
        <f t="shared" si="139"/>
        <v>0</v>
      </c>
      <c r="BH1867">
        <f t="shared" si="139"/>
        <v>0</v>
      </c>
      <c r="BI1867">
        <f t="shared" si="139"/>
        <v>0</v>
      </c>
      <c r="BJ1867">
        <f t="shared" si="138"/>
        <v>0</v>
      </c>
      <c r="BK1867">
        <f t="shared" si="137"/>
        <v>0</v>
      </c>
      <c r="BL1867">
        <f t="shared" si="137"/>
        <v>1</v>
      </c>
      <c r="BM1867">
        <f t="shared" si="137"/>
        <v>1</v>
      </c>
      <c r="BN1867">
        <f t="shared" si="137"/>
        <v>0</v>
      </c>
      <c r="BO1867">
        <f t="shared" si="137"/>
        <v>0</v>
      </c>
      <c r="BP1867">
        <f t="shared" si="137"/>
        <v>0</v>
      </c>
    </row>
    <row r="1868" spans="3:68" x14ac:dyDescent="0.2">
      <c r="C1868" s="150" t="str">
        <f>IFERROR(VLOOKUP(TABLA!F1868,BLIOTECAS!$C$1:$E$26,3,FALSE),"")</f>
        <v>Humanidades</v>
      </c>
      <c r="D1868" s="209">
        <v>43970.536111111112</v>
      </c>
      <c r="E1868" s="209" t="s">
        <v>396</v>
      </c>
      <c r="F1868" t="s">
        <v>102</v>
      </c>
      <c r="G1868" t="s">
        <v>305</v>
      </c>
      <c r="H1868" t="s">
        <v>300</v>
      </c>
      <c r="I1868" t="s">
        <v>306</v>
      </c>
      <c r="J1868" t="s">
        <v>309</v>
      </c>
      <c r="K1868" t="s">
        <v>310</v>
      </c>
      <c r="L1868" t="s">
        <v>103</v>
      </c>
      <c r="S1868" t="s">
        <v>26</v>
      </c>
      <c r="T1868" t="s">
        <v>270</v>
      </c>
      <c r="U1868">
        <v>4</v>
      </c>
      <c r="V1868">
        <v>4</v>
      </c>
      <c r="W1868">
        <v>4</v>
      </c>
      <c r="X1868">
        <v>4</v>
      </c>
      <c r="Y1868">
        <v>4</v>
      </c>
      <c r="Z1868">
        <v>4</v>
      </c>
      <c r="AA1868">
        <v>5</v>
      </c>
      <c r="AB1868">
        <v>3</v>
      </c>
      <c r="AC1868">
        <v>2</v>
      </c>
      <c r="AD1868">
        <v>4</v>
      </c>
      <c r="AF1868">
        <v>4</v>
      </c>
      <c r="AG1868">
        <v>3</v>
      </c>
      <c r="AH1868">
        <v>4</v>
      </c>
      <c r="AI1868">
        <v>2</v>
      </c>
      <c r="AJ1868">
        <v>3</v>
      </c>
      <c r="AK1868" t="s">
        <v>26</v>
      </c>
      <c r="AL1868">
        <v>4</v>
      </c>
      <c r="AM1868">
        <v>3</v>
      </c>
      <c r="AN1868" t="s">
        <v>354</v>
      </c>
      <c r="AV1868" s="109" t="s">
        <v>270</v>
      </c>
      <c r="AW1868" t="s">
        <v>26</v>
      </c>
      <c r="AY1868">
        <v>4</v>
      </c>
      <c r="AZ1868" s="109">
        <v>4</v>
      </c>
      <c r="BA1868" s="191" t="s">
        <v>311</v>
      </c>
      <c r="BB1868" t="s">
        <v>308</v>
      </c>
      <c r="BD1868">
        <f t="shared" si="136"/>
        <v>1</v>
      </c>
      <c r="BE1868">
        <f t="shared" si="139"/>
        <v>0</v>
      </c>
      <c r="BF1868">
        <f t="shared" si="139"/>
        <v>0</v>
      </c>
      <c r="BG1868">
        <f t="shared" si="139"/>
        <v>0</v>
      </c>
      <c r="BH1868">
        <f t="shared" si="139"/>
        <v>0</v>
      </c>
      <c r="BI1868">
        <f t="shared" si="139"/>
        <v>0</v>
      </c>
      <c r="BJ1868">
        <f t="shared" si="138"/>
        <v>1</v>
      </c>
      <c r="BK1868">
        <f t="shared" si="137"/>
        <v>0</v>
      </c>
      <c r="BL1868">
        <f t="shared" si="137"/>
        <v>0</v>
      </c>
      <c r="BM1868">
        <f t="shared" si="137"/>
        <v>1</v>
      </c>
      <c r="BN1868">
        <f t="shared" si="137"/>
        <v>0</v>
      </c>
      <c r="BO1868">
        <f t="shared" si="137"/>
        <v>0</v>
      </c>
      <c r="BP1868">
        <f t="shared" si="137"/>
        <v>0</v>
      </c>
    </row>
    <row r="1869" spans="3:68" x14ac:dyDescent="0.2">
      <c r="C1869" s="150" t="str">
        <f>IFERROR(VLOOKUP(TABLA!F1869,BLIOTECAS!$C$1:$E$26,3,FALSE),"")</f>
        <v>Ciencias de la Salud</v>
      </c>
      <c r="D1869" s="209">
        <v>43970.536111111112</v>
      </c>
      <c r="E1869" s="209" t="s">
        <v>407</v>
      </c>
      <c r="F1869" t="s">
        <v>108</v>
      </c>
      <c r="G1869" t="s">
        <v>300</v>
      </c>
      <c r="H1869" t="s">
        <v>305</v>
      </c>
      <c r="I1869" t="s">
        <v>316</v>
      </c>
      <c r="J1869" t="s">
        <v>108</v>
      </c>
      <c r="S1869" t="s">
        <v>26</v>
      </c>
      <c r="T1869" t="s">
        <v>270</v>
      </c>
      <c r="U1869">
        <v>3</v>
      </c>
      <c r="V1869">
        <v>5</v>
      </c>
      <c r="W1869">
        <v>3</v>
      </c>
      <c r="X1869">
        <v>2</v>
      </c>
      <c r="Y1869">
        <v>4</v>
      </c>
      <c r="Z1869">
        <v>4</v>
      </c>
      <c r="AA1869">
        <v>5</v>
      </c>
      <c r="AB1869">
        <v>2</v>
      </c>
      <c r="AC1869">
        <v>2</v>
      </c>
      <c r="AD1869">
        <v>4</v>
      </c>
      <c r="AF1869">
        <v>4</v>
      </c>
      <c r="AG1869">
        <v>3</v>
      </c>
      <c r="AH1869">
        <v>4</v>
      </c>
      <c r="AI1869">
        <v>3</v>
      </c>
      <c r="AJ1869">
        <v>3</v>
      </c>
      <c r="AK1869" t="s">
        <v>26</v>
      </c>
      <c r="AL1869">
        <v>4</v>
      </c>
      <c r="AM1869">
        <v>1</v>
      </c>
      <c r="AN1869" t="s">
        <v>326</v>
      </c>
      <c r="AV1869" s="109" t="s">
        <v>270</v>
      </c>
      <c r="AW1869" t="s">
        <v>26</v>
      </c>
      <c r="AY1869">
        <v>3</v>
      </c>
      <c r="AZ1869" s="109">
        <v>3</v>
      </c>
      <c r="BA1869" s="191" t="s">
        <v>311</v>
      </c>
      <c r="BB1869" t="s">
        <v>317</v>
      </c>
      <c r="BD1869">
        <f t="shared" si="136"/>
        <v>0</v>
      </c>
      <c r="BE1869">
        <f t="shared" si="139"/>
        <v>0</v>
      </c>
      <c r="BF1869">
        <f t="shared" si="139"/>
        <v>0</v>
      </c>
      <c r="BG1869">
        <f t="shared" si="139"/>
        <v>1</v>
      </c>
      <c r="BH1869">
        <f t="shared" si="139"/>
        <v>0</v>
      </c>
      <c r="BI1869">
        <f t="shared" si="139"/>
        <v>0</v>
      </c>
      <c r="BJ1869">
        <f t="shared" si="138"/>
        <v>0</v>
      </c>
      <c r="BK1869">
        <f t="shared" si="137"/>
        <v>1</v>
      </c>
      <c r="BL1869">
        <f t="shared" si="137"/>
        <v>0</v>
      </c>
      <c r="BM1869">
        <f t="shared" si="137"/>
        <v>1</v>
      </c>
      <c r="BN1869">
        <f t="shared" si="137"/>
        <v>0</v>
      </c>
      <c r="BO1869">
        <f t="shared" si="137"/>
        <v>0</v>
      </c>
      <c r="BP1869">
        <f t="shared" si="137"/>
        <v>0</v>
      </c>
    </row>
    <row r="1870" spans="3:68" x14ac:dyDescent="0.2">
      <c r="C1870" s="150" t="str">
        <f>IFERROR(VLOOKUP(TABLA!F1870,BLIOTECAS!$C$1:$E$26,3,FALSE),"")</f>
        <v>Ciencias Experimentales</v>
      </c>
      <c r="D1870" s="209">
        <v>43970.536111111112</v>
      </c>
      <c r="E1870" s="209" t="s">
        <v>396</v>
      </c>
      <c r="F1870" t="s">
        <v>98</v>
      </c>
      <c r="G1870" t="s">
        <v>397</v>
      </c>
      <c r="H1870" t="s">
        <v>300</v>
      </c>
      <c r="I1870" t="s">
        <v>306</v>
      </c>
      <c r="J1870" t="s">
        <v>309</v>
      </c>
      <c r="K1870" t="s">
        <v>104</v>
      </c>
      <c r="L1870" t="s">
        <v>310</v>
      </c>
      <c r="S1870" t="s">
        <v>26</v>
      </c>
      <c r="T1870" t="s">
        <v>270</v>
      </c>
      <c r="U1870">
        <v>2</v>
      </c>
      <c r="V1870">
        <v>1</v>
      </c>
      <c r="W1870">
        <v>3</v>
      </c>
      <c r="X1870">
        <v>1</v>
      </c>
      <c r="Y1870">
        <v>4</v>
      </c>
      <c r="Z1870">
        <v>3</v>
      </c>
      <c r="AA1870">
        <v>5</v>
      </c>
      <c r="AB1870">
        <v>1</v>
      </c>
      <c r="AC1870">
        <v>4</v>
      </c>
      <c r="AD1870">
        <v>4</v>
      </c>
      <c r="AF1870">
        <v>3</v>
      </c>
      <c r="AG1870">
        <v>5</v>
      </c>
      <c r="AH1870">
        <v>4</v>
      </c>
      <c r="AI1870">
        <v>5</v>
      </c>
      <c r="AJ1870">
        <v>3</v>
      </c>
      <c r="AK1870" t="s">
        <v>270</v>
      </c>
      <c r="AL1870">
        <v>3</v>
      </c>
      <c r="AM1870">
        <v>3</v>
      </c>
      <c r="AN1870" t="s">
        <v>345</v>
      </c>
      <c r="AV1870" s="109" t="s">
        <v>26</v>
      </c>
      <c r="AW1870" t="s">
        <v>26</v>
      </c>
      <c r="AY1870">
        <v>5</v>
      </c>
      <c r="AZ1870" s="109">
        <v>5</v>
      </c>
      <c r="BA1870" s="191" t="s">
        <v>311</v>
      </c>
      <c r="BB1870" t="s">
        <v>304</v>
      </c>
      <c r="BD1870">
        <f t="shared" si="136"/>
        <v>1</v>
      </c>
      <c r="BE1870">
        <f t="shared" si="139"/>
        <v>0</v>
      </c>
      <c r="BF1870">
        <f t="shared" si="139"/>
        <v>0</v>
      </c>
      <c r="BG1870">
        <f t="shared" si="139"/>
        <v>0</v>
      </c>
      <c r="BH1870">
        <f t="shared" si="139"/>
        <v>0</v>
      </c>
      <c r="BI1870">
        <f t="shared" si="139"/>
        <v>0</v>
      </c>
      <c r="BJ1870">
        <f t="shared" si="138"/>
        <v>0</v>
      </c>
      <c r="BK1870">
        <f t="shared" si="137"/>
        <v>0</v>
      </c>
      <c r="BL1870">
        <f t="shared" si="137"/>
        <v>0</v>
      </c>
      <c r="BM1870">
        <f t="shared" si="137"/>
        <v>1</v>
      </c>
      <c r="BN1870">
        <f t="shared" si="137"/>
        <v>0</v>
      </c>
      <c r="BO1870">
        <f t="shared" si="137"/>
        <v>0</v>
      </c>
      <c r="BP1870">
        <f t="shared" si="137"/>
        <v>0</v>
      </c>
    </row>
    <row r="1871" spans="3:68" x14ac:dyDescent="0.2">
      <c r="C1871" s="150" t="str">
        <f>IFERROR(VLOOKUP(TABLA!F1871,BLIOTECAS!$C$1:$E$26,3,FALSE),"")</f>
        <v>Ciencias de la Salud</v>
      </c>
      <c r="D1871" s="209">
        <v>43970.536111111112</v>
      </c>
      <c r="E1871" s="209" t="s">
        <v>396</v>
      </c>
      <c r="F1871" t="s">
        <v>101</v>
      </c>
      <c r="G1871" t="s">
        <v>305</v>
      </c>
      <c r="H1871" t="s">
        <v>300</v>
      </c>
      <c r="I1871" t="s">
        <v>306</v>
      </c>
      <c r="J1871" t="s">
        <v>106</v>
      </c>
      <c r="K1871" t="s">
        <v>101</v>
      </c>
      <c r="L1871" t="s">
        <v>222</v>
      </c>
      <c r="M1871" t="s">
        <v>1275</v>
      </c>
      <c r="S1871" t="s">
        <v>270</v>
      </c>
      <c r="T1871" t="s">
        <v>270</v>
      </c>
      <c r="U1871">
        <v>5</v>
      </c>
      <c r="V1871">
        <v>4</v>
      </c>
      <c r="W1871">
        <v>4</v>
      </c>
      <c r="X1871">
        <v>4</v>
      </c>
      <c r="Y1871">
        <v>3</v>
      </c>
      <c r="Z1871">
        <v>5</v>
      </c>
      <c r="AA1871">
        <v>3</v>
      </c>
      <c r="AB1871">
        <v>4</v>
      </c>
      <c r="AC1871">
        <v>5</v>
      </c>
      <c r="AD1871">
        <v>5</v>
      </c>
      <c r="AF1871">
        <v>5</v>
      </c>
      <c r="AG1871">
        <v>5</v>
      </c>
      <c r="AH1871">
        <v>4</v>
      </c>
      <c r="AI1871">
        <v>4</v>
      </c>
      <c r="AJ1871">
        <v>4</v>
      </c>
      <c r="AK1871" t="s">
        <v>26</v>
      </c>
      <c r="AL1871">
        <v>4</v>
      </c>
      <c r="AM1871">
        <v>4</v>
      </c>
      <c r="AN1871" t="s">
        <v>438</v>
      </c>
      <c r="AV1871" s="109" t="s">
        <v>26</v>
      </c>
      <c r="AW1871" t="s">
        <v>26</v>
      </c>
      <c r="AY1871">
        <v>5</v>
      </c>
      <c r="AZ1871" s="109">
        <v>5</v>
      </c>
      <c r="BA1871" s="191" t="s">
        <v>311</v>
      </c>
      <c r="BB1871" t="s">
        <v>308</v>
      </c>
      <c r="BD1871">
        <f t="shared" si="136"/>
        <v>1</v>
      </c>
      <c r="BE1871">
        <f t="shared" si="139"/>
        <v>0</v>
      </c>
      <c r="BF1871">
        <f t="shared" si="139"/>
        <v>0</v>
      </c>
      <c r="BG1871">
        <f t="shared" si="139"/>
        <v>0</v>
      </c>
      <c r="BH1871">
        <f t="shared" si="139"/>
        <v>0</v>
      </c>
      <c r="BI1871">
        <f t="shared" si="139"/>
        <v>0</v>
      </c>
      <c r="BJ1871">
        <f t="shared" si="138"/>
        <v>1</v>
      </c>
      <c r="BK1871">
        <f t="shared" si="137"/>
        <v>1</v>
      </c>
      <c r="BL1871">
        <f t="shared" si="137"/>
        <v>0</v>
      </c>
      <c r="BM1871">
        <f t="shared" si="137"/>
        <v>1</v>
      </c>
      <c r="BN1871">
        <f t="shared" si="137"/>
        <v>0</v>
      </c>
      <c r="BO1871">
        <f t="shared" si="137"/>
        <v>0</v>
      </c>
      <c r="BP1871">
        <f t="shared" si="137"/>
        <v>0</v>
      </c>
    </row>
    <row r="1872" spans="3:68" x14ac:dyDescent="0.2">
      <c r="C1872" s="150" t="str">
        <f>IFERROR(VLOOKUP(TABLA!F1872,BLIOTECAS!$C$1:$E$26,3,FALSE),"")</f>
        <v>Ciencias Sociales</v>
      </c>
      <c r="D1872" s="209">
        <v>43970.536111111112</v>
      </c>
      <c r="E1872" s="209" t="s">
        <v>396</v>
      </c>
      <c r="F1872" t="s">
        <v>92</v>
      </c>
      <c r="G1872" t="s">
        <v>397</v>
      </c>
      <c r="H1872" t="s">
        <v>320</v>
      </c>
      <c r="I1872" t="s">
        <v>306</v>
      </c>
      <c r="J1872" t="s">
        <v>91</v>
      </c>
      <c r="K1872" t="s">
        <v>309</v>
      </c>
      <c r="S1872" t="s">
        <v>26</v>
      </c>
      <c r="T1872" t="s">
        <v>270</v>
      </c>
      <c r="U1872">
        <v>2</v>
      </c>
      <c r="V1872">
        <v>1</v>
      </c>
      <c r="W1872">
        <v>1</v>
      </c>
      <c r="X1872">
        <v>5</v>
      </c>
      <c r="Y1872">
        <v>3</v>
      </c>
      <c r="Z1872">
        <v>5</v>
      </c>
      <c r="AA1872">
        <v>4</v>
      </c>
      <c r="AB1872">
        <v>3</v>
      </c>
      <c r="AC1872">
        <v>2</v>
      </c>
      <c r="AD1872">
        <v>3</v>
      </c>
      <c r="AF1872">
        <v>1</v>
      </c>
      <c r="AG1872">
        <v>3</v>
      </c>
      <c r="AH1872">
        <v>1</v>
      </c>
      <c r="AI1872">
        <v>1</v>
      </c>
      <c r="AJ1872">
        <v>1</v>
      </c>
      <c r="AK1872" t="s">
        <v>26</v>
      </c>
      <c r="AL1872">
        <v>1</v>
      </c>
      <c r="AM1872">
        <v>1</v>
      </c>
      <c r="AN1872" t="s">
        <v>354</v>
      </c>
      <c r="AV1872" s="109" t="s">
        <v>270</v>
      </c>
      <c r="AW1872" t="s">
        <v>26</v>
      </c>
      <c r="AY1872">
        <v>3</v>
      </c>
      <c r="AZ1872" s="109">
        <v>2</v>
      </c>
      <c r="BA1872" s="191" t="s">
        <v>330</v>
      </c>
      <c r="BB1872" t="s">
        <v>317</v>
      </c>
      <c r="BD1872">
        <f t="shared" si="136"/>
        <v>1</v>
      </c>
      <c r="BE1872">
        <f t="shared" si="139"/>
        <v>0</v>
      </c>
      <c r="BF1872">
        <f t="shared" si="139"/>
        <v>0</v>
      </c>
      <c r="BG1872">
        <f t="shared" si="139"/>
        <v>0</v>
      </c>
      <c r="BH1872">
        <f t="shared" si="139"/>
        <v>0</v>
      </c>
      <c r="BI1872">
        <f t="shared" si="139"/>
        <v>0</v>
      </c>
      <c r="BJ1872">
        <f t="shared" si="138"/>
        <v>1</v>
      </c>
      <c r="BK1872">
        <f t="shared" si="137"/>
        <v>0</v>
      </c>
      <c r="BL1872">
        <f t="shared" si="137"/>
        <v>0</v>
      </c>
      <c r="BM1872">
        <f t="shared" si="137"/>
        <v>1</v>
      </c>
      <c r="BN1872">
        <f t="shared" si="137"/>
        <v>0</v>
      </c>
      <c r="BO1872">
        <f t="shared" si="137"/>
        <v>0</v>
      </c>
      <c r="BP1872">
        <f t="shared" si="137"/>
        <v>0</v>
      </c>
    </row>
    <row r="1873" spans="3:68" x14ac:dyDescent="0.2">
      <c r="C1873" s="150" t="str">
        <f>IFERROR(VLOOKUP(TABLA!F1873,BLIOTECAS!$C$1:$E$26,3,FALSE),"")</f>
        <v>Ciencias de la Salud</v>
      </c>
      <c r="D1873" s="209">
        <v>43970.536111111112</v>
      </c>
      <c r="E1873" s="209" t="s">
        <v>396</v>
      </c>
      <c r="F1873" t="s">
        <v>101</v>
      </c>
      <c r="G1873" t="s">
        <v>300</v>
      </c>
      <c r="H1873" t="s">
        <v>320</v>
      </c>
      <c r="I1873" t="s">
        <v>315</v>
      </c>
      <c r="S1873" t="s">
        <v>26</v>
      </c>
      <c r="T1873" t="s">
        <v>26</v>
      </c>
      <c r="U1873">
        <v>1</v>
      </c>
      <c r="V1873">
        <v>4</v>
      </c>
      <c r="W1873">
        <v>4</v>
      </c>
      <c r="X1873">
        <v>1</v>
      </c>
      <c r="Y1873">
        <v>4</v>
      </c>
      <c r="Z1873">
        <v>5</v>
      </c>
      <c r="AA1873">
        <v>3</v>
      </c>
      <c r="AB1873">
        <v>2</v>
      </c>
      <c r="AC1873">
        <v>2</v>
      </c>
      <c r="AD1873">
        <v>5</v>
      </c>
      <c r="AF1873">
        <v>4</v>
      </c>
      <c r="AG1873">
        <v>4</v>
      </c>
      <c r="AH1873">
        <v>4</v>
      </c>
      <c r="AI1873">
        <v>3</v>
      </c>
      <c r="AJ1873">
        <v>5</v>
      </c>
      <c r="AK1873" t="s">
        <v>26</v>
      </c>
      <c r="AL1873">
        <v>4</v>
      </c>
      <c r="AM1873">
        <v>1</v>
      </c>
      <c r="AN1873" t="s">
        <v>414</v>
      </c>
      <c r="AV1873" s="109" t="s">
        <v>270</v>
      </c>
      <c r="AW1873" t="s">
        <v>270</v>
      </c>
      <c r="AX1873" t="s">
        <v>328</v>
      </c>
      <c r="AY1873">
        <v>5</v>
      </c>
      <c r="AZ1873" s="109">
        <v>5</v>
      </c>
      <c r="BA1873" s="191" t="s">
        <v>311</v>
      </c>
      <c r="BB1873" t="s">
        <v>317</v>
      </c>
      <c r="BD1873">
        <f t="shared" si="136"/>
        <v>0</v>
      </c>
      <c r="BE1873">
        <f t="shared" si="139"/>
        <v>1</v>
      </c>
      <c r="BF1873">
        <f t="shared" si="139"/>
        <v>0</v>
      </c>
      <c r="BG1873">
        <f t="shared" si="139"/>
        <v>0</v>
      </c>
      <c r="BH1873">
        <f t="shared" si="139"/>
        <v>0</v>
      </c>
      <c r="BI1873">
        <f t="shared" si="139"/>
        <v>0</v>
      </c>
      <c r="BJ1873">
        <f t="shared" si="138"/>
        <v>1</v>
      </c>
      <c r="BK1873">
        <f t="shared" si="137"/>
        <v>0</v>
      </c>
      <c r="BL1873">
        <f t="shared" si="137"/>
        <v>1</v>
      </c>
      <c r="BM1873">
        <f t="shared" si="137"/>
        <v>1</v>
      </c>
      <c r="BN1873">
        <f t="shared" si="137"/>
        <v>1</v>
      </c>
      <c r="BO1873">
        <f t="shared" si="137"/>
        <v>0</v>
      </c>
      <c r="BP1873">
        <f t="shared" si="137"/>
        <v>0</v>
      </c>
    </row>
    <row r="1874" spans="3:68" x14ac:dyDescent="0.2">
      <c r="C1874" s="150" t="str">
        <f>IFERROR(VLOOKUP(TABLA!F1874,BLIOTECAS!$C$1:$E$26,3,FALSE),"")</f>
        <v>Ciencias Sociales</v>
      </c>
      <c r="D1874" s="209">
        <v>43970.536111111112</v>
      </c>
      <c r="E1874" s="209" t="s">
        <v>396</v>
      </c>
      <c r="F1874" t="s">
        <v>92</v>
      </c>
      <c r="G1874" t="s">
        <v>305</v>
      </c>
      <c r="H1874" t="s">
        <v>305</v>
      </c>
      <c r="I1874" t="s">
        <v>315</v>
      </c>
      <c r="J1874" t="s">
        <v>92</v>
      </c>
      <c r="K1874" t="s">
        <v>92</v>
      </c>
      <c r="L1874" t="s">
        <v>95</v>
      </c>
      <c r="S1874" t="s">
        <v>270</v>
      </c>
      <c r="T1874" t="s">
        <v>270</v>
      </c>
      <c r="U1874">
        <v>4</v>
      </c>
      <c r="V1874">
        <v>1</v>
      </c>
      <c r="W1874">
        <v>3</v>
      </c>
      <c r="X1874">
        <v>3</v>
      </c>
      <c r="Y1874">
        <v>3</v>
      </c>
      <c r="Z1874">
        <v>5</v>
      </c>
      <c r="AA1874">
        <v>5</v>
      </c>
      <c r="AB1874">
        <v>4</v>
      </c>
      <c r="AC1874">
        <v>5</v>
      </c>
      <c r="AD1874">
        <v>4</v>
      </c>
      <c r="AF1874">
        <v>4</v>
      </c>
      <c r="AG1874">
        <v>4</v>
      </c>
      <c r="AH1874">
        <v>4</v>
      </c>
      <c r="AI1874">
        <v>4</v>
      </c>
      <c r="AJ1874">
        <v>4</v>
      </c>
      <c r="AK1874" t="s">
        <v>270</v>
      </c>
      <c r="AL1874">
        <v>4</v>
      </c>
      <c r="AM1874">
        <v>3</v>
      </c>
      <c r="AN1874" t="s">
        <v>405</v>
      </c>
      <c r="AV1874" s="109" t="s">
        <v>270</v>
      </c>
      <c r="AW1874" t="s">
        <v>26</v>
      </c>
      <c r="AY1874">
        <v>4</v>
      </c>
      <c r="AZ1874" s="109">
        <v>5</v>
      </c>
      <c r="BA1874" s="191" t="s">
        <v>303</v>
      </c>
      <c r="BB1874" t="s">
        <v>308</v>
      </c>
      <c r="BD1874">
        <f t="shared" si="136"/>
        <v>0</v>
      </c>
      <c r="BE1874">
        <f t="shared" si="139"/>
        <v>1</v>
      </c>
      <c r="BF1874">
        <f t="shared" si="139"/>
        <v>0</v>
      </c>
      <c r="BG1874">
        <f t="shared" si="139"/>
        <v>0</v>
      </c>
      <c r="BH1874">
        <f t="shared" si="139"/>
        <v>0</v>
      </c>
      <c r="BI1874">
        <f t="shared" si="139"/>
        <v>0</v>
      </c>
      <c r="BJ1874">
        <f t="shared" si="138"/>
        <v>1</v>
      </c>
      <c r="BK1874">
        <f t="shared" si="137"/>
        <v>1</v>
      </c>
      <c r="BL1874">
        <f t="shared" si="137"/>
        <v>1</v>
      </c>
      <c r="BM1874">
        <f t="shared" si="137"/>
        <v>1</v>
      </c>
      <c r="BN1874">
        <f t="shared" si="137"/>
        <v>0</v>
      </c>
      <c r="BO1874">
        <f t="shared" si="137"/>
        <v>0</v>
      </c>
      <c r="BP1874">
        <f t="shared" si="137"/>
        <v>0</v>
      </c>
    </row>
    <row r="1875" spans="3:68" x14ac:dyDescent="0.2">
      <c r="C1875" s="150" t="str">
        <f>IFERROR(VLOOKUP(TABLA!F1875,BLIOTECAS!$C$1:$E$26,3,FALSE),"")</f>
        <v>Ciencias Experimentales</v>
      </c>
      <c r="D1875" s="209">
        <v>43970.536111111112</v>
      </c>
      <c r="E1875" s="209" t="s">
        <v>396</v>
      </c>
      <c r="F1875" t="s">
        <v>96</v>
      </c>
      <c r="G1875" t="s">
        <v>320</v>
      </c>
      <c r="H1875" t="s">
        <v>305</v>
      </c>
      <c r="I1875" t="s">
        <v>306</v>
      </c>
      <c r="J1875" t="s">
        <v>96</v>
      </c>
      <c r="K1875" t="s">
        <v>95</v>
      </c>
      <c r="S1875" t="s">
        <v>26</v>
      </c>
      <c r="T1875" t="s">
        <v>270</v>
      </c>
      <c r="U1875">
        <v>4</v>
      </c>
      <c r="V1875">
        <v>1</v>
      </c>
      <c r="W1875">
        <v>1</v>
      </c>
      <c r="X1875">
        <v>4</v>
      </c>
      <c r="Y1875">
        <v>4</v>
      </c>
      <c r="Z1875">
        <v>4</v>
      </c>
      <c r="AA1875">
        <v>4</v>
      </c>
      <c r="AB1875">
        <v>1</v>
      </c>
      <c r="AC1875">
        <v>1</v>
      </c>
      <c r="AD1875">
        <v>1</v>
      </c>
      <c r="AF1875">
        <v>3</v>
      </c>
      <c r="AG1875">
        <v>1</v>
      </c>
      <c r="AH1875">
        <v>2</v>
      </c>
      <c r="AI1875">
        <v>1</v>
      </c>
      <c r="AJ1875">
        <v>3</v>
      </c>
      <c r="AK1875" t="s">
        <v>26</v>
      </c>
      <c r="AL1875">
        <v>3</v>
      </c>
      <c r="AM1875">
        <v>3</v>
      </c>
      <c r="AN1875" t="s">
        <v>354</v>
      </c>
      <c r="AV1875" s="109" t="s">
        <v>26</v>
      </c>
      <c r="AW1875" t="s">
        <v>26</v>
      </c>
      <c r="AY1875">
        <v>1</v>
      </c>
      <c r="AZ1875" s="109">
        <v>1</v>
      </c>
      <c r="BA1875" s="191" t="s">
        <v>330</v>
      </c>
      <c r="BB1875" t="s">
        <v>332</v>
      </c>
      <c r="BC1875" t="s">
        <v>1276</v>
      </c>
      <c r="BD1875">
        <f t="shared" si="136"/>
        <v>1</v>
      </c>
      <c r="BE1875">
        <f t="shared" si="139"/>
        <v>0</v>
      </c>
      <c r="BF1875">
        <f t="shared" si="139"/>
        <v>0</v>
      </c>
      <c r="BG1875">
        <f t="shared" si="139"/>
        <v>0</v>
      </c>
      <c r="BH1875">
        <f t="shared" si="139"/>
        <v>0</v>
      </c>
      <c r="BI1875">
        <f t="shared" si="139"/>
        <v>0</v>
      </c>
      <c r="BJ1875">
        <f t="shared" si="138"/>
        <v>1</v>
      </c>
      <c r="BK1875">
        <f t="shared" si="137"/>
        <v>0</v>
      </c>
      <c r="BL1875">
        <f t="shared" si="137"/>
        <v>0</v>
      </c>
      <c r="BM1875">
        <f t="shared" si="137"/>
        <v>1</v>
      </c>
      <c r="BN1875">
        <f t="shared" si="137"/>
        <v>0</v>
      </c>
      <c r="BO1875">
        <f t="shared" si="137"/>
        <v>0</v>
      </c>
      <c r="BP1875">
        <f t="shared" si="137"/>
        <v>0</v>
      </c>
    </row>
    <row r="1876" spans="3:68" x14ac:dyDescent="0.2">
      <c r="C1876" s="150" t="str">
        <f>IFERROR(VLOOKUP(TABLA!F1876,BLIOTECAS!$C$1:$E$26,3,FALSE),"")</f>
        <v>Ciencias Experimentales</v>
      </c>
      <c r="D1876" s="209">
        <v>43970.536111111112</v>
      </c>
      <c r="E1876" s="209" t="s">
        <v>396</v>
      </c>
      <c r="F1876" t="s">
        <v>90</v>
      </c>
      <c r="G1876" t="s">
        <v>300</v>
      </c>
      <c r="H1876" t="s">
        <v>300</v>
      </c>
      <c r="I1876" t="s">
        <v>306</v>
      </c>
      <c r="J1876" t="s">
        <v>90</v>
      </c>
      <c r="K1876" t="s">
        <v>95</v>
      </c>
      <c r="L1876" t="s">
        <v>309</v>
      </c>
      <c r="S1876" t="s">
        <v>26</v>
      </c>
      <c r="T1876" t="s">
        <v>26</v>
      </c>
      <c r="U1876">
        <v>1</v>
      </c>
      <c r="V1876">
        <v>1</v>
      </c>
      <c r="W1876">
        <v>1</v>
      </c>
      <c r="X1876">
        <v>2</v>
      </c>
      <c r="Y1876">
        <v>5</v>
      </c>
      <c r="Z1876">
        <v>2</v>
      </c>
      <c r="AA1876">
        <v>5</v>
      </c>
      <c r="AB1876">
        <v>4</v>
      </c>
      <c r="AC1876">
        <v>2</v>
      </c>
      <c r="AD1876">
        <v>4</v>
      </c>
      <c r="AF1876">
        <v>2</v>
      </c>
      <c r="AG1876">
        <v>2</v>
      </c>
      <c r="AH1876">
        <v>4</v>
      </c>
      <c r="AI1876">
        <v>2</v>
      </c>
      <c r="AJ1876">
        <v>2</v>
      </c>
      <c r="AK1876" t="s">
        <v>26</v>
      </c>
      <c r="AL1876">
        <v>3</v>
      </c>
      <c r="AM1876">
        <v>4</v>
      </c>
      <c r="AN1876" t="s">
        <v>408</v>
      </c>
      <c r="AV1876" s="109" t="s">
        <v>26</v>
      </c>
      <c r="AW1876" t="s">
        <v>26</v>
      </c>
      <c r="AY1876">
        <v>3</v>
      </c>
      <c r="AZ1876" s="109">
        <v>4</v>
      </c>
      <c r="BA1876" s="191" t="s">
        <v>311</v>
      </c>
      <c r="BB1876" t="s">
        <v>317</v>
      </c>
      <c r="BD1876">
        <f t="shared" si="136"/>
        <v>1</v>
      </c>
      <c r="BE1876">
        <f t="shared" si="139"/>
        <v>0</v>
      </c>
      <c r="BF1876">
        <f t="shared" si="139"/>
        <v>0</v>
      </c>
      <c r="BG1876">
        <f t="shared" si="139"/>
        <v>0</v>
      </c>
      <c r="BH1876">
        <f t="shared" si="139"/>
        <v>0</v>
      </c>
      <c r="BI1876">
        <f t="shared" si="139"/>
        <v>0</v>
      </c>
      <c r="BJ1876">
        <f t="shared" si="138"/>
        <v>1</v>
      </c>
      <c r="BK1876">
        <f t="shared" si="137"/>
        <v>0</v>
      </c>
      <c r="BL1876">
        <f t="shared" si="137"/>
        <v>1</v>
      </c>
      <c r="BM1876">
        <f t="shared" si="137"/>
        <v>1</v>
      </c>
      <c r="BN1876">
        <f t="shared" si="137"/>
        <v>0</v>
      </c>
      <c r="BO1876">
        <f t="shared" si="137"/>
        <v>0</v>
      </c>
      <c r="BP1876">
        <f t="shared" si="137"/>
        <v>0</v>
      </c>
    </row>
    <row r="1877" spans="3:68" x14ac:dyDescent="0.2">
      <c r="C1877" s="150" t="str">
        <f>IFERROR(VLOOKUP(TABLA!F1877,BLIOTECAS!$C$1:$E$26,3,FALSE),"")</f>
        <v>Ciencias de la Salud</v>
      </c>
      <c r="D1877" s="209">
        <v>43970.536111111112</v>
      </c>
      <c r="E1877" s="209" t="s">
        <v>396</v>
      </c>
      <c r="F1877" t="s">
        <v>106</v>
      </c>
      <c r="G1877" t="s">
        <v>301</v>
      </c>
      <c r="H1877" t="s">
        <v>320</v>
      </c>
      <c r="I1877" t="s">
        <v>306</v>
      </c>
      <c r="J1877" t="s">
        <v>309</v>
      </c>
      <c r="K1877" t="s">
        <v>106</v>
      </c>
      <c r="L1877" t="s">
        <v>221</v>
      </c>
      <c r="S1877" t="s">
        <v>26</v>
      </c>
      <c r="T1877" t="s">
        <v>26</v>
      </c>
      <c r="U1877">
        <v>3</v>
      </c>
      <c r="V1877">
        <v>1</v>
      </c>
      <c r="W1877">
        <v>1</v>
      </c>
      <c r="X1877">
        <v>1</v>
      </c>
      <c r="Y1877">
        <v>5</v>
      </c>
      <c r="Z1877">
        <v>1</v>
      </c>
      <c r="AA1877">
        <v>4</v>
      </c>
      <c r="AB1877">
        <v>2</v>
      </c>
      <c r="AC1877">
        <v>2</v>
      </c>
      <c r="AD1877">
        <v>3</v>
      </c>
      <c r="AF1877">
        <v>3</v>
      </c>
      <c r="AG1877">
        <v>3</v>
      </c>
      <c r="AH1877">
        <v>2</v>
      </c>
      <c r="AI1877">
        <v>2</v>
      </c>
      <c r="AJ1877">
        <v>3</v>
      </c>
      <c r="AK1877" t="s">
        <v>26</v>
      </c>
      <c r="AL1877">
        <v>2</v>
      </c>
      <c r="AM1877">
        <v>2</v>
      </c>
      <c r="AN1877" t="s">
        <v>515</v>
      </c>
      <c r="AV1877" s="109" t="s">
        <v>26</v>
      </c>
      <c r="AW1877" t="s">
        <v>26</v>
      </c>
      <c r="AY1877">
        <v>3</v>
      </c>
      <c r="AZ1877" s="109">
        <v>5</v>
      </c>
      <c r="BA1877" s="191" t="s">
        <v>319</v>
      </c>
      <c r="BB1877" t="s">
        <v>308</v>
      </c>
      <c r="BD1877">
        <f t="shared" si="136"/>
        <v>1</v>
      </c>
      <c r="BE1877">
        <f t="shared" si="139"/>
        <v>0</v>
      </c>
      <c r="BF1877">
        <f t="shared" si="139"/>
        <v>0</v>
      </c>
      <c r="BG1877">
        <f t="shared" si="139"/>
        <v>0</v>
      </c>
      <c r="BH1877">
        <f t="shared" si="139"/>
        <v>0</v>
      </c>
      <c r="BI1877">
        <f t="shared" si="139"/>
        <v>0</v>
      </c>
      <c r="BJ1877">
        <f t="shared" si="138"/>
        <v>1</v>
      </c>
      <c r="BK1877">
        <f t="shared" si="137"/>
        <v>1</v>
      </c>
      <c r="BL1877">
        <f t="shared" si="137"/>
        <v>0</v>
      </c>
      <c r="BM1877">
        <f t="shared" si="137"/>
        <v>0</v>
      </c>
      <c r="BN1877">
        <f t="shared" si="137"/>
        <v>0</v>
      </c>
      <c r="BO1877">
        <f t="shared" si="137"/>
        <v>0</v>
      </c>
      <c r="BP1877">
        <f t="shared" si="137"/>
        <v>0</v>
      </c>
    </row>
    <row r="1878" spans="3:68" x14ac:dyDescent="0.2">
      <c r="C1878" s="150" t="str">
        <f>IFERROR(VLOOKUP(TABLA!F1878,BLIOTECAS!$C$1:$E$26,3,FALSE),"")</f>
        <v>Humanidades</v>
      </c>
      <c r="D1878" s="209">
        <v>43970.536111111112</v>
      </c>
      <c r="E1878" s="209" t="s">
        <v>396</v>
      </c>
      <c r="F1878" t="s">
        <v>100</v>
      </c>
      <c r="G1878" t="s">
        <v>300</v>
      </c>
      <c r="H1878" t="s">
        <v>305</v>
      </c>
      <c r="I1878" t="s">
        <v>306</v>
      </c>
      <c r="J1878" t="s">
        <v>100</v>
      </c>
      <c r="M1878" t="s">
        <v>1277</v>
      </c>
      <c r="S1878" t="s">
        <v>26</v>
      </c>
      <c r="T1878" t="s">
        <v>270</v>
      </c>
      <c r="U1878">
        <v>4</v>
      </c>
      <c r="V1878">
        <v>1</v>
      </c>
      <c r="W1878">
        <v>1</v>
      </c>
      <c r="X1878">
        <v>1</v>
      </c>
      <c r="Y1878">
        <v>5</v>
      </c>
      <c r="Z1878">
        <v>4</v>
      </c>
      <c r="AA1878">
        <v>4</v>
      </c>
      <c r="AB1878">
        <v>1</v>
      </c>
      <c r="AC1878">
        <v>4</v>
      </c>
      <c r="AD1878">
        <v>4</v>
      </c>
      <c r="AF1878">
        <v>4</v>
      </c>
      <c r="AG1878">
        <v>4</v>
      </c>
      <c r="AH1878">
        <v>5</v>
      </c>
      <c r="AI1878">
        <v>5</v>
      </c>
      <c r="AJ1878">
        <v>4</v>
      </c>
      <c r="AK1878" t="s">
        <v>26</v>
      </c>
      <c r="AL1878">
        <v>4</v>
      </c>
      <c r="AM1878">
        <v>4</v>
      </c>
      <c r="AN1878" t="s">
        <v>345</v>
      </c>
      <c r="AV1878" s="109" t="s">
        <v>26</v>
      </c>
      <c r="AW1878" t="s">
        <v>26</v>
      </c>
      <c r="AY1878">
        <v>5</v>
      </c>
      <c r="AZ1878" s="109">
        <v>4</v>
      </c>
      <c r="BA1878" s="191" t="s">
        <v>303</v>
      </c>
      <c r="BB1878" t="s">
        <v>317</v>
      </c>
      <c r="BD1878">
        <f t="shared" si="136"/>
        <v>1</v>
      </c>
      <c r="BE1878">
        <f t="shared" si="139"/>
        <v>0</v>
      </c>
      <c r="BF1878">
        <f t="shared" si="139"/>
        <v>0</v>
      </c>
      <c r="BG1878">
        <f t="shared" si="139"/>
        <v>0</v>
      </c>
      <c r="BH1878">
        <f t="shared" si="139"/>
        <v>0</v>
      </c>
      <c r="BI1878">
        <f t="shared" si="139"/>
        <v>0</v>
      </c>
      <c r="BJ1878">
        <f t="shared" si="138"/>
        <v>0</v>
      </c>
      <c r="BK1878">
        <f t="shared" si="137"/>
        <v>0</v>
      </c>
      <c r="BL1878">
        <f t="shared" si="137"/>
        <v>0</v>
      </c>
      <c r="BM1878">
        <f t="shared" si="137"/>
        <v>1</v>
      </c>
      <c r="BN1878">
        <f t="shared" si="137"/>
        <v>0</v>
      </c>
      <c r="BO1878">
        <f t="shared" si="137"/>
        <v>0</v>
      </c>
      <c r="BP1878">
        <f t="shared" si="137"/>
        <v>0</v>
      </c>
    </row>
    <row r="1879" spans="3:68" x14ac:dyDescent="0.2">
      <c r="C1879" s="150" t="str">
        <f>IFERROR(VLOOKUP(TABLA!F1879,BLIOTECAS!$C$1:$E$26,3,FALSE),"")</f>
        <v>Ciencias Sociales</v>
      </c>
      <c r="D1879" s="209">
        <v>43970.536111111112</v>
      </c>
      <c r="E1879" s="209" t="s">
        <v>396</v>
      </c>
      <c r="F1879" t="s">
        <v>92</v>
      </c>
      <c r="G1879" t="s">
        <v>300</v>
      </c>
      <c r="H1879" t="s">
        <v>300</v>
      </c>
      <c r="I1879" t="s">
        <v>306</v>
      </c>
      <c r="J1879" t="s">
        <v>92</v>
      </c>
      <c r="K1879" t="s">
        <v>310</v>
      </c>
      <c r="L1879" t="s">
        <v>309</v>
      </c>
      <c r="M1879" t="s">
        <v>1278</v>
      </c>
      <c r="S1879" t="s">
        <v>26</v>
      </c>
      <c r="T1879" t="s">
        <v>26</v>
      </c>
      <c r="U1879">
        <v>1</v>
      </c>
      <c r="V1879">
        <v>1</v>
      </c>
      <c r="W1879">
        <v>1</v>
      </c>
      <c r="X1879">
        <v>4</v>
      </c>
      <c r="Y1879">
        <v>5</v>
      </c>
      <c r="Z1879">
        <v>3</v>
      </c>
      <c r="AA1879">
        <v>4</v>
      </c>
      <c r="AB1879">
        <v>2</v>
      </c>
      <c r="AC1879">
        <v>4</v>
      </c>
      <c r="AD1879">
        <v>4</v>
      </c>
      <c r="AF1879">
        <v>4</v>
      </c>
      <c r="AG1879">
        <v>4</v>
      </c>
      <c r="AH1879">
        <v>3</v>
      </c>
      <c r="AI1879">
        <v>4</v>
      </c>
      <c r="AJ1879">
        <v>4</v>
      </c>
      <c r="AK1879" t="s">
        <v>270</v>
      </c>
      <c r="AL1879">
        <v>4</v>
      </c>
      <c r="AM1879">
        <v>4</v>
      </c>
      <c r="AN1879" t="s">
        <v>414</v>
      </c>
      <c r="AV1879" s="109" t="s">
        <v>26</v>
      </c>
      <c r="AW1879" t="s">
        <v>26</v>
      </c>
      <c r="AY1879">
        <v>4</v>
      </c>
      <c r="AZ1879" s="109">
        <v>5</v>
      </c>
      <c r="BA1879" s="191" t="s">
        <v>311</v>
      </c>
      <c r="BB1879" t="s">
        <v>308</v>
      </c>
      <c r="BD1879">
        <f t="shared" si="136"/>
        <v>1</v>
      </c>
      <c r="BE1879">
        <f t="shared" si="139"/>
        <v>0</v>
      </c>
      <c r="BF1879">
        <f t="shared" si="139"/>
        <v>0</v>
      </c>
      <c r="BG1879">
        <f t="shared" si="139"/>
        <v>0</v>
      </c>
      <c r="BH1879">
        <f t="shared" si="139"/>
        <v>0</v>
      </c>
      <c r="BI1879">
        <f t="shared" si="139"/>
        <v>0</v>
      </c>
      <c r="BJ1879">
        <f t="shared" si="138"/>
        <v>1</v>
      </c>
      <c r="BK1879">
        <f t="shared" si="137"/>
        <v>0</v>
      </c>
      <c r="BL1879">
        <f t="shared" si="137"/>
        <v>1</v>
      </c>
      <c r="BM1879">
        <f t="shared" si="137"/>
        <v>1</v>
      </c>
      <c r="BN1879">
        <f t="shared" si="137"/>
        <v>1</v>
      </c>
      <c r="BO1879">
        <f t="shared" si="137"/>
        <v>0</v>
      </c>
      <c r="BP1879">
        <f t="shared" si="137"/>
        <v>0</v>
      </c>
    </row>
    <row r="1880" spans="3:68" x14ac:dyDescent="0.2">
      <c r="C1880" s="150" t="str">
        <f>IFERROR(VLOOKUP(TABLA!F1880,BLIOTECAS!$C$1:$E$26,3,FALSE),"")</f>
        <v>Humanidades</v>
      </c>
      <c r="D1880" s="209">
        <v>43970.536111111112</v>
      </c>
      <c r="E1880" s="209" t="s">
        <v>396</v>
      </c>
      <c r="F1880" t="s">
        <v>104</v>
      </c>
      <c r="G1880" t="s">
        <v>305</v>
      </c>
      <c r="H1880" t="s">
        <v>301</v>
      </c>
      <c r="I1880" t="s">
        <v>306</v>
      </c>
      <c r="J1880" t="s">
        <v>104</v>
      </c>
      <c r="K1880" t="s">
        <v>309</v>
      </c>
      <c r="L1880" t="s">
        <v>89</v>
      </c>
      <c r="S1880" t="s">
        <v>270</v>
      </c>
      <c r="T1880" t="s">
        <v>270</v>
      </c>
      <c r="U1880">
        <v>5</v>
      </c>
      <c r="V1880">
        <v>5</v>
      </c>
      <c r="W1880">
        <v>5</v>
      </c>
      <c r="X1880">
        <v>1</v>
      </c>
      <c r="Y1880">
        <v>3</v>
      </c>
      <c r="Z1880">
        <v>2</v>
      </c>
      <c r="AA1880">
        <v>3</v>
      </c>
      <c r="AB1880">
        <v>1</v>
      </c>
      <c r="AC1880">
        <v>5</v>
      </c>
      <c r="AD1880">
        <v>5</v>
      </c>
      <c r="AF1880">
        <v>5</v>
      </c>
      <c r="AG1880">
        <v>5</v>
      </c>
      <c r="AH1880">
        <v>5</v>
      </c>
      <c r="AI1880">
        <v>5</v>
      </c>
      <c r="AJ1880">
        <v>5</v>
      </c>
      <c r="AK1880" t="s">
        <v>26</v>
      </c>
      <c r="AL1880">
        <v>5</v>
      </c>
      <c r="AM1880">
        <v>3</v>
      </c>
      <c r="AN1880" t="s">
        <v>354</v>
      </c>
      <c r="AV1880" s="109" t="s">
        <v>270</v>
      </c>
      <c r="AW1880" t="s">
        <v>26</v>
      </c>
      <c r="AY1880">
        <v>5</v>
      </c>
      <c r="AZ1880" s="109">
        <v>5</v>
      </c>
      <c r="BA1880" s="191" t="s">
        <v>303</v>
      </c>
      <c r="BB1880" t="s">
        <v>304</v>
      </c>
      <c r="BD1880">
        <f t="shared" si="136"/>
        <v>1</v>
      </c>
      <c r="BE1880">
        <f t="shared" si="139"/>
        <v>0</v>
      </c>
      <c r="BF1880">
        <f t="shared" si="139"/>
        <v>0</v>
      </c>
      <c r="BG1880">
        <f t="shared" si="139"/>
        <v>0</v>
      </c>
      <c r="BH1880">
        <f t="shared" si="139"/>
        <v>0</v>
      </c>
      <c r="BI1880">
        <f t="shared" si="139"/>
        <v>0</v>
      </c>
      <c r="BJ1880">
        <f t="shared" si="138"/>
        <v>1</v>
      </c>
      <c r="BK1880">
        <f t="shared" si="137"/>
        <v>0</v>
      </c>
      <c r="BL1880">
        <f t="shared" si="137"/>
        <v>0</v>
      </c>
      <c r="BM1880">
        <f t="shared" si="137"/>
        <v>1</v>
      </c>
      <c r="BN1880">
        <f t="shared" si="137"/>
        <v>0</v>
      </c>
      <c r="BO1880">
        <f t="shared" ref="BK1880:BP1923" si="140">IF(IFERROR(FIND(BO$1,$AN1880,1),0)&lt;&gt;0,1,0)</f>
        <v>0</v>
      </c>
      <c r="BP1880">
        <f t="shared" si="140"/>
        <v>0</v>
      </c>
    </row>
    <row r="1881" spans="3:68" x14ac:dyDescent="0.2">
      <c r="C1881" s="150" t="str">
        <f>IFERROR(VLOOKUP(TABLA!F1881,BLIOTECAS!$C$1:$E$26,3,FALSE),"")</f>
        <v>Ciencias de la Salud</v>
      </c>
      <c r="D1881" s="209">
        <v>43970.536111111112</v>
      </c>
      <c r="E1881" s="209" t="s">
        <v>396</v>
      </c>
      <c r="F1881" t="s">
        <v>106</v>
      </c>
      <c r="G1881" t="s">
        <v>300</v>
      </c>
      <c r="H1881" t="s">
        <v>397</v>
      </c>
      <c r="I1881" t="s">
        <v>306</v>
      </c>
      <c r="J1881" t="s">
        <v>106</v>
      </c>
      <c r="K1881" t="s">
        <v>100</v>
      </c>
      <c r="L1881" t="s">
        <v>309</v>
      </c>
      <c r="S1881" t="s">
        <v>26</v>
      </c>
      <c r="T1881" t="s">
        <v>270</v>
      </c>
      <c r="U1881">
        <v>2</v>
      </c>
      <c r="V1881">
        <v>1</v>
      </c>
      <c r="W1881">
        <v>3</v>
      </c>
      <c r="X1881">
        <v>4</v>
      </c>
      <c r="Y1881">
        <v>4</v>
      </c>
      <c r="Z1881">
        <v>5</v>
      </c>
      <c r="AA1881">
        <v>3</v>
      </c>
      <c r="AB1881">
        <v>1</v>
      </c>
      <c r="AC1881">
        <v>3</v>
      </c>
      <c r="AD1881">
        <v>4</v>
      </c>
      <c r="AF1881">
        <v>4</v>
      </c>
      <c r="AG1881">
        <v>5</v>
      </c>
      <c r="AH1881">
        <v>5</v>
      </c>
      <c r="AI1881">
        <v>3</v>
      </c>
      <c r="AJ1881">
        <v>4</v>
      </c>
      <c r="AK1881" t="s">
        <v>26</v>
      </c>
      <c r="AL1881">
        <v>4</v>
      </c>
      <c r="AM1881">
        <v>2</v>
      </c>
      <c r="AN1881" t="s">
        <v>408</v>
      </c>
      <c r="AV1881" s="109" t="s">
        <v>26</v>
      </c>
      <c r="AW1881" t="s">
        <v>26</v>
      </c>
      <c r="AY1881">
        <v>5</v>
      </c>
      <c r="AZ1881" s="109">
        <v>5</v>
      </c>
      <c r="BA1881" s="191" t="s">
        <v>311</v>
      </c>
      <c r="BB1881" t="s">
        <v>317</v>
      </c>
      <c r="BD1881">
        <f t="shared" si="136"/>
        <v>1</v>
      </c>
      <c r="BE1881">
        <f t="shared" si="139"/>
        <v>0</v>
      </c>
      <c r="BF1881">
        <f t="shared" si="139"/>
        <v>0</v>
      </c>
      <c r="BG1881">
        <f t="shared" si="139"/>
        <v>0</v>
      </c>
      <c r="BH1881">
        <f t="shared" si="139"/>
        <v>0</v>
      </c>
      <c r="BI1881">
        <f t="shared" si="139"/>
        <v>0</v>
      </c>
      <c r="BJ1881">
        <f t="shared" si="138"/>
        <v>1</v>
      </c>
      <c r="BK1881">
        <f t="shared" si="140"/>
        <v>0</v>
      </c>
      <c r="BL1881">
        <f t="shared" si="140"/>
        <v>1</v>
      </c>
      <c r="BM1881">
        <f t="shared" si="140"/>
        <v>1</v>
      </c>
      <c r="BN1881">
        <f t="shared" si="140"/>
        <v>0</v>
      </c>
      <c r="BO1881">
        <f t="shared" si="140"/>
        <v>0</v>
      </c>
      <c r="BP1881">
        <f t="shared" si="140"/>
        <v>0</v>
      </c>
    </row>
    <row r="1882" spans="3:68" x14ac:dyDescent="0.2">
      <c r="C1882" s="150" t="str">
        <f>IFERROR(VLOOKUP(TABLA!F1882,BLIOTECAS!$C$1:$E$26,3,FALSE),"")</f>
        <v>Ciencias de la Salud</v>
      </c>
      <c r="D1882" s="209">
        <v>43970.536111111112</v>
      </c>
      <c r="E1882" s="209" t="s">
        <v>396</v>
      </c>
      <c r="F1882" t="s">
        <v>108</v>
      </c>
      <c r="G1882" t="s">
        <v>301</v>
      </c>
      <c r="H1882" t="s">
        <v>305</v>
      </c>
      <c r="I1882" t="s">
        <v>306</v>
      </c>
      <c r="J1882" t="s">
        <v>108</v>
      </c>
      <c r="S1882" t="s">
        <v>26</v>
      </c>
      <c r="T1882" t="s">
        <v>26</v>
      </c>
      <c r="U1882">
        <v>2</v>
      </c>
      <c r="V1882">
        <v>5</v>
      </c>
      <c r="W1882">
        <v>5</v>
      </c>
      <c r="X1882">
        <v>1</v>
      </c>
      <c r="Y1882">
        <v>4</v>
      </c>
      <c r="Z1882">
        <v>2</v>
      </c>
      <c r="AA1882">
        <v>5</v>
      </c>
      <c r="AB1882">
        <v>3</v>
      </c>
      <c r="AC1882">
        <v>3</v>
      </c>
      <c r="AD1882">
        <v>4</v>
      </c>
      <c r="AF1882">
        <v>4</v>
      </c>
      <c r="AG1882">
        <v>5</v>
      </c>
      <c r="AH1882">
        <v>4</v>
      </c>
      <c r="AI1882">
        <v>4</v>
      </c>
      <c r="AJ1882">
        <v>4</v>
      </c>
      <c r="AK1882" t="s">
        <v>26</v>
      </c>
      <c r="AL1882">
        <v>4</v>
      </c>
      <c r="AM1882">
        <v>4</v>
      </c>
      <c r="AN1882" t="s">
        <v>400</v>
      </c>
      <c r="AV1882" s="109" t="s">
        <v>270</v>
      </c>
      <c r="AW1882" t="s">
        <v>26</v>
      </c>
      <c r="AY1882">
        <v>4</v>
      </c>
      <c r="AZ1882" s="109">
        <v>5</v>
      </c>
      <c r="BA1882" s="191" t="s">
        <v>303</v>
      </c>
      <c r="BB1882" t="s">
        <v>308</v>
      </c>
      <c r="BD1882">
        <f t="shared" si="136"/>
        <v>1</v>
      </c>
      <c r="BE1882">
        <f t="shared" si="139"/>
        <v>0</v>
      </c>
      <c r="BF1882">
        <f t="shared" si="139"/>
        <v>0</v>
      </c>
      <c r="BG1882">
        <f t="shared" si="139"/>
        <v>0</v>
      </c>
      <c r="BH1882">
        <f t="shared" si="139"/>
        <v>0</v>
      </c>
      <c r="BI1882">
        <f t="shared" si="139"/>
        <v>0</v>
      </c>
      <c r="BJ1882">
        <f t="shared" si="138"/>
        <v>0</v>
      </c>
      <c r="BK1882">
        <f t="shared" si="140"/>
        <v>0</v>
      </c>
      <c r="BL1882">
        <f t="shared" si="140"/>
        <v>1</v>
      </c>
      <c r="BM1882">
        <f t="shared" si="140"/>
        <v>1</v>
      </c>
      <c r="BN1882">
        <f t="shared" si="140"/>
        <v>0</v>
      </c>
      <c r="BO1882">
        <f t="shared" si="140"/>
        <v>0</v>
      </c>
      <c r="BP1882">
        <f t="shared" si="140"/>
        <v>0</v>
      </c>
    </row>
    <row r="1883" spans="3:68" x14ac:dyDescent="0.2">
      <c r="C1883" s="150" t="str">
        <f>IFERROR(VLOOKUP(TABLA!F1883,BLIOTECAS!$C$1:$E$26,3,FALSE),"")</f>
        <v>Ciencias de la Salud</v>
      </c>
      <c r="D1883" s="209">
        <v>43970.536111111112</v>
      </c>
      <c r="E1883" s="209" t="s">
        <v>396</v>
      </c>
      <c r="F1883" t="s">
        <v>106</v>
      </c>
      <c r="G1883" t="s">
        <v>305</v>
      </c>
      <c r="H1883" t="s">
        <v>320</v>
      </c>
      <c r="I1883" t="s">
        <v>306</v>
      </c>
      <c r="J1883" t="s">
        <v>106</v>
      </c>
      <c r="K1883" t="s">
        <v>309</v>
      </c>
      <c r="M1883" t="s">
        <v>1279</v>
      </c>
      <c r="S1883" t="s">
        <v>26</v>
      </c>
      <c r="T1883" t="s">
        <v>270</v>
      </c>
      <c r="U1883">
        <v>2</v>
      </c>
      <c r="V1883">
        <v>1</v>
      </c>
      <c r="W1883">
        <v>2</v>
      </c>
      <c r="X1883">
        <v>4</v>
      </c>
      <c r="Y1883">
        <v>4</v>
      </c>
      <c r="Z1883">
        <v>3</v>
      </c>
      <c r="AA1883">
        <v>4</v>
      </c>
      <c r="AB1883">
        <v>2</v>
      </c>
      <c r="AC1883">
        <v>3</v>
      </c>
      <c r="AD1883">
        <v>3</v>
      </c>
      <c r="AF1883">
        <v>3</v>
      </c>
      <c r="AG1883">
        <v>3</v>
      </c>
      <c r="AH1883">
        <v>3</v>
      </c>
      <c r="AI1883">
        <v>3</v>
      </c>
      <c r="AJ1883">
        <v>3</v>
      </c>
      <c r="AK1883" t="s">
        <v>26</v>
      </c>
      <c r="AL1883">
        <v>3</v>
      </c>
      <c r="AM1883">
        <v>2</v>
      </c>
      <c r="AN1883" t="s">
        <v>326</v>
      </c>
      <c r="AV1883" s="109" t="s">
        <v>26</v>
      </c>
      <c r="AW1883" t="s">
        <v>26</v>
      </c>
      <c r="AY1883">
        <v>4</v>
      </c>
      <c r="AZ1883" s="109">
        <v>3</v>
      </c>
      <c r="BA1883" s="191" t="s">
        <v>319</v>
      </c>
      <c r="BB1883" t="s">
        <v>317</v>
      </c>
      <c r="BD1883">
        <f t="shared" si="136"/>
        <v>1</v>
      </c>
      <c r="BE1883">
        <f t="shared" si="139"/>
        <v>0</v>
      </c>
      <c r="BF1883">
        <f t="shared" si="139"/>
        <v>0</v>
      </c>
      <c r="BG1883">
        <f t="shared" si="139"/>
        <v>0</v>
      </c>
      <c r="BH1883">
        <f t="shared" si="139"/>
        <v>0</v>
      </c>
      <c r="BI1883">
        <f t="shared" si="139"/>
        <v>0</v>
      </c>
      <c r="BJ1883">
        <f t="shared" si="138"/>
        <v>0</v>
      </c>
      <c r="BK1883">
        <f t="shared" si="140"/>
        <v>1</v>
      </c>
      <c r="BL1883">
        <f t="shared" si="140"/>
        <v>0</v>
      </c>
      <c r="BM1883">
        <f t="shared" si="140"/>
        <v>1</v>
      </c>
      <c r="BN1883">
        <f t="shared" si="140"/>
        <v>0</v>
      </c>
      <c r="BO1883">
        <f t="shared" si="140"/>
        <v>0</v>
      </c>
      <c r="BP1883">
        <f t="shared" si="140"/>
        <v>0</v>
      </c>
    </row>
    <row r="1884" spans="3:68" x14ac:dyDescent="0.2">
      <c r="C1884" s="150" t="str">
        <f>IFERROR(VLOOKUP(TABLA!F1884,BLIOTECAS!$C$1:$E$26,3,FALSE),"")</f>
        <v>Ciencias Experimentales</v>
      </c>
      <c r="D1884" s="209">
        <v>43970.536111111112</v>
      </c>
      <c r="E1884" s="209" t="s">
        <v>396</v>
      </c>
      <c r="F1884" t="s">
        <v>95</v>
      </c>
      <c r="G1884" t="s">
        <v>301</v>
      </c>
      <c r="H1884" t="s">
        <v>300</v>
      </c>
      <c r="I1884" t="s">
        <v>306</v>
      </c>
      <c r="J1884" t="s">
        <v>95</v>
      </c>
      <c r="K1884" t="s">
        <v>92</v>
      </c>
      <c r="L1884" t="s">
        <v>309</v>
      </c>
      <c r="S1884" t="s">
        <v>270</v>
      </c>
      <c r="T1884" t="s">
        <v>270</v>
      </c>
      <c r="U1884">
        <v>5</v>
      </c>
      <c r="V1884">
        <v>4</v>
      </c>
      <c r="W1884">
        <v>4</v>
      </c>
      <c r="X1884">
        <v>2</v>
      </c>
      <c r="Y1884">
        <v>3</v>
      </c>
      <c r="Z1884">
        <v>3</v>
      </c>
      <c r="AA1884">
        <v>5</v>
      </c>
      <c r="AB1884">
        <v>1</v>
      </c>
      <c r="AC1884">
        <v>4</v>
      </c>
      <c r="AD1884">
        <v>5</v>
      </c>
      <c r="AF1884">
        <v>5</v>
      </c>
      <c r="AG1884">
        <v>5</v>
      </c>
      <c r="AH1884">
        <v>5</v>
      </c>
      <c r="AI1884">
        <v>4</v>
      </c>
      <c r="AJ1884">
        <v>5</v>
      </c>
      <c r="AK1884" t="s">
        <v>270</v>
      </c>
      <c r="AL1884">
        <v>5</v>
      </c>
      <c r="AM1884">
        <v>5</v>
      </c>
      <c r="AN1884" t="s">
        <v>345</v>
      </c>
      <c r="AV1884" s="109" t="s">
        <v>26</v>
      </c>
      <c r="AW1884" t="s">
        <v>26</v>
      </c>
      <c r="AY1884">
        <v>4</v>
      </c>
      <c r="AZ1884" s="109">
        <v>3</v>
      </c>
      <c r="BA1884" s="191" t="s">
        <v>303</v>
      </c>
      <c r="BB1884" t="s">
        <v>308</v>
      </c>
      <c r="BD1884">
        <f t="shared" si="136"/>
        <v>1</v>
      </c>
      <c r="BE1884">
        <f t="shared" si="139"/>
        <v>0</v>
      </c>
      <c r="BF1884">
        <f t="shared" si="139"/>
        <v>0</v>
      </c>
      <c r="BG1884">
        <f t="shared" si="139"/>
        <v>0</v>
      </c>
      <c r="BH1884">
        <f t="shared" si="139"/>
        <v>0</v>
      </c>
      <c r="BI1884">
        <f t="shared" si="139"/>
        <v>0</v>
      </c>
      <c r="BJ1884">
        <f t="shared" si="138"/>
        <v>0</v>
      </c>
      <c r="BK1884">
        <f t="shared" si="140"/>
        <v>0</v>
      </c>
      <c r="BL1884">
        <f t="shared" si="140"/>
        <v>0</v>
      </c>
      <c r="BM1884">
        <f t="shared" si="140"/>
        <v>1</v>
      </c>
      <c r="BN1884">
        <f t="shared" si="140"/>
        <v>0</v>
      </c>
      <c r="BO1884">
        <f t="shared" si="140"/>
        <v>0</v>
      </c>
      <c r="BP1884">
        <f t="shared" si="140"/>
        <v>0</v>
      </c>
    </row>
    <row r="1885" spans="3:68" x14ac:dyDescent="0.2">
      <c r="C1885" s="150" t="str">
        <f>IFERROR(VLOOKUP(TABLA!F1885,BLIOTECAS!$C$1:$E$26,3,FALSE),"")</f>
        <v>Ciencias Sociales</v>
      </c>
      <c r="D1885" s="209">
        <v>43970.536111111112</v>
      </c>
      <c r="E1885" s="209" t="s">
        <v>396</v>
      </c>
      <c r="F1885" t="s">
        <v>91</v>
      </c>
      <c r="G1885" t="s">
        <v>300</v>
      </c>
      <c r="H1885" t="s">
        <v>300</v>
      </c>
      <c r="I1885" t="s">
        <v>315</v>
      </c>
      <c r="J1885" t="s">
        <v>91</v>
      </c>
      <c r="S1885" t="s">
        <v>26</v>
      </c>
      <c r="T1885" t="s">
        <v>26</v>
      </c>
      <c r="U1885">
        <v>1</v>
      </c>
      <c r="V1885">
        <v>1</v>
      </c>
      <c r="W1885">
        <v>1</v>
      </c>
      <c r="X1885">
        <v>5</v>
      </c>
      <c r="Y1885">
        <v>5</v>
      </c>
      <c r="Z1885">
        <v>4</v>
      </c>
      <c r="AA1885">
        <v>5</v>
      </c>
      <c r="AB1885">
        <v>3</v>
      </c>
      <c r="AC1885">
        <v>4</v>
      </c>
      <c r="AD1885">
        <v>4</v>
      </c>
      <c r="AF1885">
        <v>5</v>
      </c>
      <c r="AG1885">
        <v>5</v>
      </c>
      <c r="AH1885">
        <v>5</v>
      </c>
      <c r="AI1885">
        <v>3</v>
      </c>
      <c r="AJ1885">
        <v>5</v>
      </c>
      <c r="AK1885" t="s">
        <v>270</v>
      </c>
      <c r="AL1885">
        <v>5</v>
      </c>
      <c r="AM1885">
        <v>5</v>
      </c>
      <c r="AV1885" s="109" t="s">
        <v>26</v>
      </c>
      <c r="AW1885" t="s">
        <v>26</v>
      </c>
      <c r="AY1885">
        <v>5</v>
      </c>
      <c r="AZ1885" s="109">
        <v>4</v>
      </c>
      <c r="BA1885" s="191" t="s">
        <v>311</v>
      </c>
      <c r="BD1885">
        <f t="shared" si="136"/>
        <v>0</v>
      </c>
      <c r="BE1885">
        <f t="shared" si="139"/>
        <v>1</v>
      </c>
      <c r="BF1885">
        <f t="shared" si="139"/>
        <v>0</v>
      </c>
      <c r="BG1885">
        <f t="shared" si="139"/>
        <v>0</v>
      </c>
      <c r="BH1885">
        <f t="shared" si="139"/>
        <v>0</v>
      </c>
      <c r="BI1885">
        <f t="shared" si="139"/>
        <v>0</v>
      </c>
      <c r="BJ1885">
        <f t="shared" si="138"/>
        <v>0</v>
      </c>
      <c r="BK1885">
        <f t="shared" si="140"/>
        <v>0</v>
      </c>
      <c r="BL1885">
        <f t="shared" si="140"/>
        <v>0</v>
      </c>
      <c r="BM1885">
        <f t="shared" si="140"/>
        <v>0</v>
      </c>
      <c r="BN1885">
        <f t="shared" si="140"/>
        <v>0</v>
      </c>
      <c r="BO1885">
        <f t="shared" si="140"/>
        <v>0</v>
      </c>
      <c r="BP1885">
        <f t="shared" si="140"/>
        <v>0</v>
      </c>
    </row>
    <row r="1886" spans="3:68" x14ac:dyDescent="0.2">
      <c r="C1886" s="150" t="str">
        <f>IFERROR(VLOOKUP(TABLA!F1886,BLIOTECAS!$C$1:$E$26,3,FALSE),"")</f>
        <v>Ciencias Sociales</v>
      </c>
      <c r="D1886" s="209">
        <v>43970.536111111112</v>
      </c>
      <c r="E1886" s="209" t="s">
        <v>396</v>
      </c>
      <c r="F1886" t="s">
        <v>97</v>
      </c>
      <c r="G1886" t="s">
        <v>305</v>
      </c>
      <c r="H1886" t="s">
        <v>301</v>
      </c>
      <c r="I1886" t="s">
        <v>315</v>
      </c>
      <c r="J1886" t="s">
        <v>97</v>
      </c>
      <c r="K1886" t="s">
        <v>97</v>
      </c>
      <c r="L1886" t="s">
        <v>309</v>
      </c>
      <c r="S1886" t="s">
        <v>270</v>
      </c>
      <c r="T1886" t="s">
        <v>270</v>
      </c>
      <c r="U1886">
        <v>5</v>
      </c>
      <c r="V1886">
        <v>2</v>
      </c>
      <c r="W1886">
        <v>2</v>
      </c>
      <c r="X1886">
        <v>1</v>
      </c>
      <c r="Y1886">
        <v>5</v>
      </c>
      <c r="Z1886">
        <v>5</v>
      </c>
      <c r="AA1886">
        <v>5</v>
      </c>
      <c r="AB1886">
        <v>1</v>
      </c>
      <c r="AC1886">
        <v>3</v>
      </c>
      <c r="AD1886">
        <v>2</v>
      </c>
      <c r="AF1886">
        <v>5</v>
      </c>
      <c r="AG1886">
        <v>4</v>
      </c>
      <c r="AH1886">
        <v>5</v>
      </c>
      <c r="AI1886">
        <v>1</v>
      </c>
      <c r="AJ1886">
        <v>2</v>
      </c>
      <c r="AK1886" t="s">
        <v>26</v>
      </c>
      <c r="AL1886">
        <v>3</v>
      </c>
      <c r="AM1886">
        <v>3</v>
      </c>
      <c r="AN1886" t="s">
        <v>408</v>
      </c>
      <c r="AV1886" s="109" t="s">
        <v>26</v>
      </c>
      <c r="AW1886" t="s">
        <v>270</v>
      </c>
      <c r="AX1886" t="s">
        <v>328</v>
      </c>
      <c r="AY1886">
        <v>5</v>
      </c>
      <c r="AZ1886" s="109">
        <v>5</v>
      </c>
      <c r="BA1886" s="191" t="s">
        <v>303</v>
      </c>
      <c r="BB1886" t="s">
        <v>317</v>
      </c>
      <c r="BD1886">
        <f t="shared" si="136"/>
        <v>0</v>
      </c>
      <c r="BE1886">
        <f t="shared" si="139"/>
        <v>1</v>
      </c>
      <c r="BF1886">
        <f t="shared" si="139"/>
        <v>0</v>
      </c>
      <c r="BG1886">
        <f t="shared" si="139"/>
        <v>0</v>
      </c>
      <c r="BH1886">
        <f t="shared" si="139"/>
        <v>0</v>
      </c>
      <c r="BI1886">
        <f t="shared" si="139"/>
        <v>0</v>
      </c>
      <c r="BJ1886">
        <f t="shared" si="138"/>
        <v>1</v>
      </c>
      <c r="BK1886">
        <f t="shared" si="140"/>
        <v>0</v>
      </c>
      <c r="BL1886">
        <f t="shared" si="140"/>
        <v>1</v>
      </c>
      <c r="BM1886">
        <f t="shared" si="140"/>
        <v>1</v>
      </c>
      <c r="BN1886">
        <f t="shared" si="140"/>
        <v>0</v>
      </c>
      <c r="BO1886">
        <f t="shared" si="140"/>
        <v>0</v>
      </c>
      <c r="BP1886">
        <f t="shared" si="140"/>
        <v>0</v>
      </c>
    </row>
    <row r="1887" spans="3:68" x14ac:dyDescent="0.2">
      <c r="C1887" s="150" t="str">
        <f>IFERROR(VLOOKUP(TABLA!F1887,BLIOTECAS!$C$1:$E$26,3,FALSE),"")</f>
        <v>Ciencias Experimentales</v>
      </c>
      <c r="D1887" s="209">
        <v>43970.536111111112</v>
      </c>
      <c r="E1887" s="209" t="s">
        <v>396</v>
      </c>
      <c r="F1887" t="s">
        <v>94</v>
      </c>
      <c r="G1887" t="s">
        <v>300</v>
      </c>
      <c r="H1887" t="s">
        <v>305</v>
      </c>
      <c r="I1887" t="s">
        <v>315</v>
      </c>
      <c r="J1887" t="s">
        <v>94</v>
      </c>
      <c r="K1887" t="s">
        <v>92</v>
      </c>
      <c r="L1887" t="s">
        <v>96</v>
      </c>
      <c r="S1887" t="s">
        <v>270</v>
      </c>
      <c r="T1887" t="s">
        <v>270</v>
      </c>
      <c r="U1887">
        <v>3</v>
      </c>
      <c r="V1887">
        <v>1</v>
      </c>
      <c r="W1887">
        <v>2</v>
      </c>
      <c r="X1887">
        <v>1</v>
      </c>
      <c r="Y1887">
        <v>3</v>
      </c>
      <c r="Z1887">
        <v>3</v>
      </c>
      <c r="AA1887">
        <v>3</v>
      </c>
      <c r="AB1887">
        <v>1</v>
      </c>
      <c r="AC1887">
        <v>3</v>
      </c>
      <c r="AD1887">
        <v>4</v>
      </c>
      <c r="AF1887">
        <v>2</v>
      </c>
      <c r="AG1887">
        <v>3</v>
      </c>
      <c r="AH1887">
        <v>4</v>
      </c>
      <c r="AI1887">
        <v>1</v>
      </c>
      <c r="AJ1887">
        <v>3</v>
      </c>
      <c r="AK1887" t="s">
        <v>26</v>
      </c>
      <c r="AL1887">
        <v>2</v>
      </c>
      <c r="AM1887">
        <v>1</v>
      </c>
      <c r="AN1887" t="s">
        <v>345</v>
      </c>
      <c r="AV1887" s="109" t="s">
        <v>26</v>
      </c>
      <c r="AY1887">
        <v>3</v>
      </c>
      <c r="AZ1887" s="109">
        <v>3</v>
      </c>
      <c r="BA1887" s="191" t="s">
        <v>319</v>
      </c>
      <c r="BB1887" t="s">
        <v>317</v>
      </c>
      <c r="BC1887" t="s">
        <v>1280</v>
      </c>
      <c r="BD1887">
        <f t="shared" si="136"/>
        <v>0</v>
      </c>
      <c r="BE1887">
        <f t="shared" si="139"/>
        <v>1</v>
      </c>
      <c r="BF1887">
        <f t="shared" si="139"/>
        <v>0</v>
      </c>
      <c r="BG1887">
        <f t="shared" si="139"/>
        <v>0</v>
      </c>
      <c r="BH1887">
        <f t="shared" si="139"/>
        <v>0</v>
      </c>
      <c r="BI1887">
        <f t="shared" si="139"/>
        <v>0</v>
      </c>
      <c r="BJ1887">
        <f t="shared" si="138"/>
        <v>0</v>
      </c>
      <c r="BK1887">
        <f t="shared" si="140"/>
        <v>0</v>
      </c>
      <c r="BL1887">
        <f t="shared" si="140"/>
        <v>0</v>
      </c>
      <c r="BM1887">
        <f t="shared" si="140"/>
        <v>1</v>
      </c>
      <c r="BN1887">
        <f t="shared" si="140"/>
        <v>0</v>
      </c>
      <c r="BO1887">
        <f t="shared" si="140"/>
        <v>0</v>
      </c>
      <c r="BP1887">
        <f t="shared" si="140"/>
        <v>0</v>
      </c>
    </row>
    <row r="1888" spans="3:68" x14ac:dyDescent="0.2">
      <c r="C1888" s="150" t="str">
        <f>IFERROR(VLOOKUP(TABLA!F1888,BLIOTECAS!$C$1:$E$26,3,FALSE),"")</f>
        <v>Ciencias Experimentales</v>
      </c>
      <c r="D1888" s="209">
        <v>43970.536111111112</v>
      </c>
      <c r="E1888" s="209" t="s">
        <v>396</v>
      </c>
      <c r="F1888" t="s">
        <v>94</v>
      </c>
      <c r="G1888" t="s">
        <v>305</v>
      </c>
      <c r="H1888" t="s">
        <v>300</v>
      </c>
      <c r="I1888" t="s">
        <v>306</v>
      </c>
      <c r="J1888" t="s">
        <v>94</v>
      </c>
      <c r="K1888" t="s">
        <v>103</v>
      </c>
      <c r="L1888" t="s">
        <v>96</v>
      </c>
      <c r="M1888" t="s">
        <v>1281</v>
      </c>
      <c r="S1888" t="s">
        <v>270</v>
      </c>
      <c r="T1888" t="s">
        <v>270</v>
      </c>
      <c r="U1888">
        <v>2</v>
      </c>
      <c r="V1888">
        <v>1</v>
      </c>
      <c r="W1888">
        <v>1</v>
      </c>
      <c r="X1888">
        <v>1</v>
      </c>
      <c r="Y1888">
        <v>5</v>
      </c>
      <c r="Z1888">
        <v>3</v>
      </c>
      <c r="AA1888">
        <v>5</v>
      </c>
      <c r="AB1888">
        <v>1</v>
      </c>
      <c r="AC1888">
        <v>2</v>
      </c>
      <c r="AD1888">
        <v>4</v>
      </c>
      <c r="AF1888">
        <v>3</v>
      </c>
      <c r="AG1888">
        <v>2</v>
      </c>
      <c r="AH1888">
        <v>4</v>
      </c>
      <c r="AI1888">
        <v>3</v>
      </c>
      <c r="AJ1888">
        <v>4</v>
      </c>
      <c r="AK1888" t="s">
        <v>26</v>
      </c>
      <c r="AL1888">
        <v>4</v>
      </c>
      <c r="AM1888">
        <v>1</v>
      </c>
      <c r="AN1888" t="s">
        <v>408</v>
      </c>
      <c r="AV1888" s="109" t="s">
        <v>26</v>
      </c>
      <c r="AW1888" t="s">
        <v>26</v>
      </c>
      <c r="AY1888">
        <v>2</v>
      </c>
      <c r="AZ1888" s="109">
        <v>2</v>
      </c>
      <c r="BA1888" s="191" t="s">
        <v>319</v>
      </c>
      <c r="BB1888" t="s">
        <v>317</v>
      </c>
      <c r="BD1888">
        <f t="shared" si="136"/>
        <v>1</v>
      </c>
      <c r="BE1888">
        <f t="shared" si="139"/>
        <v>0</v>
      </c>
      <c r="BF1888">
        <f t="shared" si="139"/>
        <v>0</v>
      </c>
      <c r="BG1888">
        <f t="shared" si="139"/>
        <v>0</v>
      </c>
      <c r="BH1888">
        <f t="shared" si="139"/>
        <v>0</v>
      </c>
      <c r="BI1888">
        <f t="shared" si="139"/>
        <v>0</v>
      </c>
      <c r="BJ1888">
        <f t="shared" si="138"/>
        <v>1</v>
      </c>
      <c r="BK1888">
        <f t="shared" si="140"/>
        <v>0</v>
      </c>
      <c r="BL1888">
        <f t="shared" si="140"/>
        <v>1</v>
      </c>
      <c r="BM1888">
        <f t="shared" si="140"/>
        <v>1</v>
      </c>
      <c r="BN1888">
        <f t="shared" si="140"/>
        <v>0</v>
      </c>
      <c r="BO1888">
        <f t="shared" si="140"/>
        <v>0</v>
      </c>
      <c r="BP1888">
        <f t="shared" si="140"/>
        <v>0</v>
      </c>
    </row>
    <row r="1889" spans="3:68" x14ac:dyDescent="0.2">
      <c r="C1889" s="150" t="str">
        <f>IFERROR(VLOOKUP(TABLA!F1889,BLIOTECAS!$C$1:$E$26,3,FALSE),"")</f>
        <v>Ciencias Sociales</v>
      </c>
      <c r="D1889" s="209">
        <v>43970.536111111112</v>
      </c>
      <c r="E1889" s="209" t="s">
        <v>396</v>
      </c>
      <c r="F1889" t="s">
        <v>97</v>
      </c>
      <c r="G1889" t="s">
        <v>305</v>
      </c>
      <c r="H1889" t="s">
        <v>301</v>
      </c>
      <c r="I1889" t="s">
        <v>306</v>
      </c>
      <c r="J1889" t="s">
        <v>97</v>
      </c>
      <c r="K1889" t="s">
        <v>309</v>
      </c>
      <c r="M1889" t="s">
        <v>1154</v>
      </c>
      <c r="S1889" t="s">
        <v>270</v>
      </c>
      <c r="T1889" t="s">
        <v>270</v>
      </c>
      <c r="U1889">
        <v>4</v>
      </c>
      <c r="V1889">
        <v>5</v>
      </c>
      <c r="W1889">
        <v>5</v>
      </c>
      <c r="X1889">
        <v>2</v>
      </c>
      <c r="Y1889">
        <v>5</v>
      </c>
      <c r="Z1889">
        <v>5</v>
      </c>
      <c r="AA1889">
        <v>4</v>
      </c>
      <c r="AB1889">
        <v>2</v>
      </c>
      <c r="AC1889">
        <v>2</v>
      </c>
      <c r="AD1889">
        <v>2</v>
      </c>
      <c r="AF1889">
        <v>1</v>
      </c>
      <c r="AG1889">
        <v>2</v>
      </c>
      <c r="AH1889">
        <v>2</v>
      </c>
      <c r="AI1889">
        <v>1</v>
      </c>
      <c r="AJ1889">
        <v>1</v>
      </c>
      <c r="AK1889" t="s">
        <v>26</v>
      </c>
      <c r="AL1889">
        <v>1</v>
      </c>
      <c r="AM1889">
        <v>2</v>
      </c>
      <c r="AN1889" t="s">
        <v>434</v>
      </c>
      <c r="AV1889" s="109" t="s">
        <v>270</v>
      </c>
      <c r="AW1889" t="s">
        <v>270</v>
      </c>
      <c r="AX1889" t="s">
        <v>328</v>
      </c>
      <c r="AY1889">
        <v>4</v>
      </c>
      <c r="AZ1889" s="109">
        <v>4</v>
      </c>
      <c r="BA1889" s="191" t="s">
        <v>330</v>
      </c>
      <c r="BB1889" t="s">
        <v>308</v>
      </c>
      <c r="BD1889">
        <f t="shared" si="136"/>
        <v>1</v>
      </c>
      <c r="BE1889">
        <f t="shared" si="139"/>
        <v>0</v>
      </c>
      <c r="BF1889">
        <f t="shared" si="139"/>
        <v>0</v>
      </c>
      <c r="BG1889">
        <f t="shared" si="139"/>
        <v>0</v>
      </c>
      <c r="BH1889">
        <f t="shared" si="139"/>
        <v>0</v>
      </c>
      <c r="BI1889">
        <f t="shared" si="139"/>
        <v>0</v>
      </c>
      <c r="BJ1889">
        <f t="shared" si="138"/>
        <v>0</v>
      </c>
      <c r="BK1889">
        <f t="shared" si="140"/>
        <v>0</v>
      </c>
      <c r="BL1889">
        <f t="shared" si="140"/>
        <v>0</v>
      </c>
      <c r="BM1889">
        <f t="shared" si="140"/>
        <v>1</v>
      </c>
      <c r="BN1889">
        <f t="shared" si="140"/>
        <v>1</v>
      </c>
      <c r="BO1889">
        <f t="shared" si="140"/>
        <v>0</v>
      </c>
      <c r="BP1889">
        <f t="shared" si="140"/>
        <v>0</v>
      </c>
    </row>
    <row r="1890" spans="3:68" x14ac:dyDescent="0.2">
      <c r="C1890" s="150" t="str">
        <f>IFERROR(VLOOKUP(TABLA!F1890,BLIOTECAS!$C$1:$E$26,3,FALSE),"")</f>
        <v>Ciencias Experimentales</v>
      </c>
      <c r="D1890" s="209">
        <v>43970.535416666666</v>
      </c>
      <c r="E1890" s="209" t="s">
        <v>396</v>
      </c>
      <c r="F1890" t="s">
        <v>98</v>
      </c>
      <c r="G1890" t="s">
        <v>305</v>
      </c>
      <c r="H1890" t="s">
        <v>300</v>
      </c>
      <c r="I1890" t="s">
        <v>336</v>
      </c>
      <c r="J1890" t="s">
        <v>98</v>
      </c>
      <c r="K1890" t="s">
        <v>309</v>
      </c>
      <c r="L1890" t="s">
        <v>90</v>
      </c>
      <c r="S1890" t="s">
        <v>26</v>
      </c>
      <c r="T1890" t="s">
        <v>26</v>
      </c>
      <c r="U1890">
        <v>4</v>
      </c>
      <c r="V1890">
        <v>1</v>
      </c>
      <c r="W1890">
        <v>4</v>
      </c>
      <c r="X1890">
        <v>3</v>
      </c>
      <c r="Y1890">
        <v>3</v>
      </c>
      <c r="Z1890">
        <v>3</v>
      </c>
      <c r="AA1890">
        <v>4</v>
      </c>
      <c r="AB1890">
        <v>1</v>
      </c>
      <c r="AC1890">
        <v>5</v>
      </c>
      <c r="AD1890">
        <v>5</v>
      </c>
      <c r="AF1890">
        <v>5</v>
      </c>
      <c r="AG1890">
        <v>5</v>
      </c>
      <c r="AH1890">
        <v>5</v>
      </c>
      <c r="AI1890">
        <v>3</v>
      </c>
      <c r="AJ1890">
        <v>5</v>
      </c>
      <c r="AK1890" t="s">
        <v>26</v>
      </c>
      <c r="AL1890">
        <v>5</v>
      </c>
      <c r="AM1890">
        <v>3</v>
      </c>
      <c r="AN1890" t="s">
        <v>326</v>
      </c>
      <c r="AV1890" s="109" t="s">
        <v>26</v>
      </c>
      <c r="AW1890" t="s">
        <v>26</v>
      </c>
      <c r="AY1890">
        <v>5</v>
      </c>
      <c r="AZ1890" s="109">
        <v>4</v>
      </c>
      <c r="BA1890" s="191" t="s">
        <v>311</v>
      </c>
      <c r="BB1890" t="s">
        <v>317</v>
      </c>
      <c r="BD1890">
        <f t="shared" si="136"/>
        <v>0</v>
      </c>
      <c r="BE1890">
        <f t="shared" si="139"/>
        <v>1</v>
      </c>
      <c r="BF1890">
        <f t="shared" si="139"/>
        <v>1</v>
      </c>
      <c r="BG1890">
        <f t="shared" si="139"/>
        <v>0</v>
      </c>
      <c r="BH1890">
        <f t="shared" si="139"/>
        <v>0</v>
      </c>
      <c r="BI1890">
        <f t="shared" si="139"/>
        <v>0</v>
      </c>
      <c r="BJ1890">
        <f t="shared" si="138"/>
        <v>0</v>
      </c>
      <c r="BK1890">
        <f t="shared" si="140"/>
        <v>1</v>
      </c>
      <c r="BL1890">
        <f t="shared" si="140"/>
        <v>0</v>
      </c>
      <c r="BM1890">
        <f t="shared" si="140"/>
        <v>1</v>
      </c>
      <c r="BN1890">
        <f t="shared" si="140"/>
        <v>0</v>
      </c>
      <c r="BO1890">
        <f t="shared" si="140"/>
        <v>0</v>
      </c>
      <c r="BP1890">
        <f t="shared" si="140"/>
        <v>0</v>
      </c>
    </row>
    <row r="1891" spans="3:68" x14ac:dyDescent="0.2">
      <c r="C1891" s="150" t="str">
        <f>IFERROR(VLOOKUP(TABLA!F1891,BLIOTECAS!$C$1:$E$26,3,FALSE),"")</f>
        <v>Ciencias de la Salud</v>
      </c>
      <c r="D1891" s="209">
        <v>43970.535416666666</v>
      </c>
      <c r="E1891" s="209" t="s">
        <v>396</v>
      </c>
      <c r="F1891" t="s">
        <v>106</v>
      </c>
      <c r="G1891" t="s">
        <v>305</v>
      </c>
      <c r="H1891" t="s">
        <v>300</v>
      </c>
      <c r="I1891" t="s">
        <v>315</v>
      </c>
      <c r="J1891" t="s">
        <v>106</v>
      </c>
      <c r="K1891" t="s">
        <v>309</v>
      </c>
      <c r="L1891" t="s">
        <v>107</v>
      </c>
      <c r="S1891" t="s">
        <v>270</v>
      </c>
      <c r="T1891" t="s">
        <v>270</v>
      </c>
      <c r="U1891">
        <v>4</v>
      </c>
      <c r="V1891">
        <v>2</v>
      </c>
      <c r="W1891">
        <v>4</v>
      </c>
      <c r="X1891">
        <v>3</v>
      </c>
      <c r="Y1891">
        <v>5</v>
      </c>
      <c r="Z1891">
        <v>1</v>
      </c>
      <c r="AA1891">
        <v>5</v>
      </c>
      <c r="AB1891">
        <v>3</v>
      </c>
      <c r="AC1891">
        <v>4</v>
      </c>
      <c r="AD1891">
        <v>4</v>
      </c>
      <c r="AF1891">
        <v>4</v>
      </c>
      <c r="AG1891">
        <v>3</v>
      </c>
      <c r="AH1891">
        <v>4</v>
      </c>
      <c r="AI1891">
        <v>4</v>
      </c>
      <c r="AJ1891">
        <v>3</v>
      </c>
      <c r="AK1891" t="s">
        <v>26</v>
      </c>
      <c r="AL1891">
        <v>5</v>
      </c>
      <c r="AM1891">
        <v>4</v>
      </c>
      <c r="AN1891" t="s">
        <v>400</v>
      </c>
      <c r="AV1891" s="109" t="s">
        <v>26</v>
      </c>
      <c r="AW1891" t="s">
        <v>26</v>
      </c>
      <c r="AY1891">
        <v>4</v>
      </c>
      <c r="AZ1891" s="109">
        <v>4</v>
      </c>
      <c r="BA1891" s="191" t="s">
        <v>311</v>
      </c>
      <c r="BB1891" t="s">
        <v>308</v>
      </c>
      <c r="BD1891">
        <f t="shared" si="136"/>
        <v>0</v>
      </c>
      <c r="BE1891">
        <f t="shared" si="139"/>
        <v>1</v>
      </c>
      <c r="BF1891">
        <f t="shared" si="139"/>
        <v>0</v>
      </c>
      <c r="BG1891">
        <f t="shared" si="139"/>
        <v>0</v>
      </c>
      <c r="BH1891">
        <f t="shared" si="139"/>
        <v>0</v>
      </c>
      <c r="BI1891">
        <f t="shared" si="139"/>
        <v>0</v>
      </c>
      <c r="BJ1891">
        <f t="shared" si="138"/>
        <v>0</v>
      </c>
      <c r="BK1891">
        <f t="shared" si="140"/>
        <v>0</v>
      </c>
      <c r="BL1891">
        <f t="shared" si="140"/>
        <v>1</v>
      </c>
      <c r="BM1891">
        <f t="shared" si="140"/>
        <v>1</v>
      </c>
      <c r="BN1891">
        <f t="shared" si="140"/>
        <v>0</v>
      </c>
      <c r="BO1891">
        <f t="shared" si="140"/>
        <v>0</v>
      </c>
      <c r="BP1891">
        <f t="shared" si="140"/>
        <v>0</v>
      </c>
    </row>
    <row r="1892" spans="3:68" x14ac:dyDescent="0.2">
      <c r="C1892" s="150" t="str">
        <f>IFERROR(VLOOKUP(TABLA!F1892,BLIOTECAS!$C$1:$E$26,3,FALSE),"")</f>
        <v>Humanidades</v>
      </c>
      <c r="D1892" s="209">
        <v>43970.535416666666</v>
      </c>
      <c r="E1892" s="209" t="s">
        <v>407</v>
      </c>
      <c r="F1892" t="s">
        <v>89</v>
      </c>
      <c r="G1892" t="s">
        <v>301</v>
      </c>
      <c r="H1892" t="s">
        <v>301</v>
      </c>
      <c r="I1892" t="s">
        <v>315</v>
      </c>
      <c r="J1892" t="s">
        <v>89</v>
      </c>
      <c r="K1892" t="s">
        <v>309</v>
      </c>
      <c r="L1892" t="s">
        <v>100</v>
      </c>
      <c r="M1892" t="s">
        <v>1282</v>
      </c>
      <c r="S1892" t="s">
        <v>270</v>
      </c>
      <c r="T1892" t="s">
        <v>270</v>
      </c>
      <c r="U1892">
        <v>4</v>
      </c>
      <c r="V1892">
        <v>2</v>
      </c>
      <c r="W1892">
        <v>1</v>
      </c>
      <c r="X1892">
        <v>3</v>
      </c>
      <c r="Y1892">
        <v>5</v>
      </c>
      <c r="Z1892">
        <v>5</v>
      </c>
      <c r="AA1892">
        <v>5</v>
      </c>
      <c r="AB1892">
        <v>4</v>
      </c>
      <c r="AC1892">
        <v>3</v>
      </c>
      <c r="AD1892">
        <v>2</v>
      </c>
      <c r="AF1892">
        <v>3</v>
      </c>
      <c r="AG1892">
        <v>5</v>
      </c>
      <c r="AH1892">
        <v>2</v>
      </c>
      <c r="AI1892">
        <v>1</v>
      </c>
      <c r="AJ1892">
        <v>2</v>
      </c>
      <c r="AK1892" t="s">
        <v>270</v>
      </c>
      <c r="AL1892">
        <v>2</v>
      </c>
      <c r="AM1892">
        <v>5</v>
      </c>
      <c r="AN1892" t="s">
        <v>345</v>
      </c>
      <c r="AV1892" s="109" t="s">
        <v>26</v>
      </c>
      <c r="AW1892" t="s">
        <v>26</v>
      </c>
      <c r="AY1892">
        <v>5</v>
      </c>
      <c r="AZ1892" s="109">
        <v>5</v>
      </c>
      <c r="BA1892" s="191" t="s">
        <v>311</v>
      </c>
      <c r="BB1892" t="s">
        <v>317</v>
      </c>
      <c r="BC1892" t="s">
        <v>1283</v>
      </c>
      <c r="BD1892">
        <f t="shared" si="136"/>
        <v>0</v>
      </c>
      <c r="BE1892">
        <f t="shared" si="139"/>
        <v>1</v>
      </c>
      <c r="BF1892">
        <f t="shared" si="139"/>
        <v>0</v>
      </c>
      <c r="BG1892">
        <f t="shared" si="139"/>
        <v>0</v>
      </c>
      <c r="BH1892">
        <f t="shared" si="139"/>
        <v>0</v>
      </c>
      <c r="BI1892">
        <f t="shared" si="139"/>
        <v>0</v>
      </c>
      <c r="BJ1892">
        <f t="shared" si="138"/>
        <v>0</v>
      </c>
      <c r="BK1892">
        <f t="shared" si="140"/>
        <v>0</v>
      </c>
      <c r="BL1892">
        <f t="shared" si="140"/>
        <v>0</v>
      </c>
      <c r="BM1892">
        <f t="shared" si="140"/>
        <v>1</v>
      </c>
      <c r="BN1892">
        <f t="shared" si="140"/>
        <v>0</v>
      </c>
      <c r="BO1892">
        <f t="shared" si="140"/>
        <v>0</v>
      </c>
      <c r="BP1892">
        <f t="shared" si="140"/>
        <v>0</v>
      </c>
    </row>
    <row r="1893" spans="3:68" x14ac:dyDescent="0.2">
      <c r="C1893" s="150" t="str">
        <f>IFERROR(VLOOKUP(TABLA!F1893,BLIOTECAS!$C$1:$E$26,3,FALSE),"")</f>
        <v>Ciencias de la Salud</v>
      </c>
      <c r="D1893" s="209">
        <v>43970.535416666666</v>
      </c>
      <c r="E1893" s="209" t="s">
        <v>396</v>
      </c>
      <c r="F1893" t="s">
        <v>222</v>
      </c>
      <c r="G1893" t="s">
        <v>305</v>
      </c>
      <c r="H1893" t="s">
        <v>397</v>
      </c>
      <c r="I1893" t="s">
        <v>329</v>
      </c>
      <c r="J1893" t="s">
        <v>222</v>
      </c>
      <c r="K1893" t="s">
        <v>106</v>
      </c>
      <c r="L1893" t="s">
        <v>309</v>
      </c>
      <c r="S1893" t="s">
        <v>26</v>
      </c>
      <c r="T1893" t="s">
        <v>26</v>
      </c>
      <c r="U1893">
        <v>1</v>
      </c>
      <c r="V1893">
        <v>1</v>
      </c>
      <c r="W1893">
        <v>1</v>
      </c>
      <c r="X1893">
        <v>4</v>
      </c>
      <c r="Y1893">
        <v>2</v>
      </c>
      <c r="Z1893">
        <v>2</v>
      </c>
      <c r="AA1893">
        <v>4</v>
      </c>
      <c r="AB1893">
        <v>2</v>
      </c>
      <c r="AC1893">
        <v>4</v>
      </c>
      <c r="AD1893">
        <v>4</v>
      </c>
      <c r="AF1893">
        <v>4</v>
      </c>
      <c r="AG1893">
        <v>4</v>
      </c>
      <c r="AH1893">
        <v>4</v>
      </c>
      <c r="AI1893">
        <v>4</v>
      </c>
      <c r="AJ1893">
        <v>4</v>
      </c>
      <c r="AK1893" t="s">
        <v>26</v>
      </c>
      <c r="AL1893">
        <v>3</v>
      </c>
      <c r="AM1893">
        <v>2</v>
      </c>
      <c r="AN1893" t="s">
        <v>400</v>
      </c>
      <c r="AV1893" s="109" t="s">
        <v>26</v>
      </c>
      <c r="AW1893" t="s">
        <v>26</v>
      </c>
      <c r="AY1893">
        <v>3</v>
      </c>
      <c r="AZ1893" s="109">
        <v>4</v>
      </c>
      <c r="BA1893" s="191" t="s">
        <v>311</v>
      </c>
      <c r="BB1893" t="s">
        <v>317</v>
      </c>
      <c r="BD1893">
        <f t="shared" si="136"/>
        <v>0</v>
      </c>
      <c r="BE1893">
        <f t="shared" si="139"/>
        <v>0</v>
      </c>
      <c r="BF1893">
        <f t="shared" si="139"/>
        <v>0</v>
      </c>
      <c r="BG1893">
        <f t="shared" si="139"/>
        <v>0</v>
      </c>
      <c r="BH1893">
        <f t="shared" si="139"/>
        <v>1</v>
      </c>
      <c r="BI1893">
        <f t="shared" si="139"/>
        <v>0</v>
      </c>
      <c r="BJ1893">
        <f t="shared" si="138"/>
        <v>0</v>
      </c>
      <c r="BK1893">
        <f t="shared" si="140"/>
        <v>0</v>
      </c>
      <c r="BL1893">
        <f t="shared" si="140"/>
        <v>1</v>
      </c>
      <c r="BM1893">
        <f t="shared" si="140"/>
        <v>1</v>
      </c>
      <c r="BN1893">
        <f t="shared" si="140"/>
        <v>0</v>
      </c>
      <c r="BO1893">
        <f t="shared" si="140"/>
        <v>0</v>
      </c>
      <c r="BP1893">
        <f t="shared" si="140"/>
        <v>0</v>
      </c>
    </row>
    <row r="1894" spans="3:68" x14ac:dyDescent="0.2">
      <c r="C1894" s="150" t="str">
        <f>IFERROR(VLOOKUP(TABLA!F1894,BLIOTECAS!$C$1:$E$26,3,FALSE),"")</f>
        <v>Ciencias Sociales</v>
      </c>
      <c r="D1894" s="209">
        <v>43970.535416666666</v>
      </c>
      <c r="E1894" s="209" t="s">
        <v>396</v>
      </c>
      <c r="F1894" t="s">
        <v>92</v>
      </c>
      <c r="G1894" t="s">
        <v>300</v>
      </c>
      <c r="H1894" t="s">
        <v>320</v>
      </c>
      <c r="I1894" t="s">
        <v>306</v>
      </c>
      <c r="J1894" t="s">
        <v>92</v>
      </c>
      <c r="S1894" t="s">
        <v>26</v>
      </c>
      <c r="T1894" t="s">
        <v>26</v>
      </c>
      <c r="U1894">
        <v>5</v>
      </c>
      <c r="V1894">
        <v>1</v>
      </c>
      <c r="W1894">
        <v>1</v>
      </c>
      <c r="X1894">
        <v>4</v>
      </c>
      <c r="Y1894">
        <v>5</v>
      </c>
      <c r="Z1894">
        <v>5</v>
      </c>
      <c r="AA1894">
        <v>5</v>
      </c>
      <c r="AB1894">
        <v>3</v>
      </c>
      <c r="AC1894">
        <v>5</v>
      </c>
      <c r="AD1894">
        <v>5</v>
      </c>
      <c r="AF1894">
        <v>5</v>
      </c>
      <c r="AG1894">
        <v>5</v>
      </c>
      <c r="AH1894">
        <v>5</v>
      </c>
      <c r="AI1894">
        <v>5</v>
      </c>
      <c r="AJ1894">
        <v>5</v>
      </c>
      <c r="AK1894" t="s">
        <v>26</v>
      </c>
      <c r="AL1894">
        <v>5</v>
      </c>
      <c r="AM1894">
        <v>5</v>
      </c>
      <c r="AN1894" t="s">
        <v>445</v>
      </c>
      <c r="AV1894" s="109" t="s">
        <v>26</v>
      </c>
      <c r="AW1894" t="s">
        <v>26</v>
      </c>
      <c r="AY1894">
        <v>5</v>
      </c>
      <c r="AZ1894" s="109">
        <v>5</v>
      </c>
      <c r="BA1894" s="191" t="s">
        <v>311</v>
      </c>
      <c r="BB1894" t="s">
        <v>308</v>
      </c>
      <c r="BD1894">
        <f t="shared" si="136"/>
        <v>1</v>
      </c>
      <c r="BE1894">
        <f t="shared" si="139"/>
        <v>0</v>
      </c>
      <c r="BF1894">
        <f t="shared" si="139"/>
        <v>0</v>
      </c>
      <c r="BG1894">
        <f t="shared" si="139"/>
        <v>0</v>
      </c>
      <c r="BH1894">
        <f t="shared" si="139"/>
        <v>0</v>
      </c>
      <c r="BI1894">
        <f t="shared" si="139"/>
        <v>0</v>
      </c>
      <c r="BJ1894">
        <f t="shared" si="138"/>
        <v>0</v>
      </c>
      <c r="BK1894">
        <f t="shared" si="140"/>
        <v>0</v>
      </c>
      <c r="BL1894">
        <f t="shared" si="140"/>
        <v>1</v>
      </c>
      <c r="BM1894">
        <f t="shared" si="140"/>
        <v>1</v>
      </c>
      <c r="BN1894">
        <f t="shared" si="140"/>
        <v>1</v>
      </c>
      <c r="BO1894">
        <f t="shared" si="140"/>
        <v>0</v>
      </c>
      <c r="BP1894">
        <f t="shared" si="140"/>
        <v>0</v>
      </c>
    </row>
    <row r="1895" spans="3:68" x14ac:dyDescent="0.2">
      <c r="C1895" s="150" t="str">
        <f>IFERROR(VLOOKUP(TABLA!F1895,BLIOTECAS!$C$1:$E$26,3,FALSE),"")</f>
        <v>Ciencias de la Salud</v>
      </c>
      <c r="D1895" s="209">
        <v>43970.535416666666</v>
      </c>
      <c r="E1895" s="209" t="s">
        <v>396</v>
      </c>
      <c r="F1895" t="s">
        <v>224</v>
      </c>
      <c r="G1895" t="s">
        <v>301</v>
      </c>
      <c r="H1895" t="s">
        <v>300</v>
      </c>
      <c r="I1895" t="s">
        <v>315</v>
      </c>
      <c r="J1895" t="s">
        <v>224</v>
      </c>
      <c r="K1895" t="s">
        <v>309</v>
      </c>
      <c r="S1895" t="s">
        <v>270</v>
      </c>
      <c r="T1895" t="s">
        <v>270</v>
      </c>
      <c r="U1895">
        <v>3</v>
      </c>
      <c r="V1895">
        <v>2</v>
      </c>
      <c r="W1895">
        <v>4</v>
      </c>
      <c r="X1895">
        <v>1</v>
      </c>
      <c r="Y1895">
        <v>5</v>
      </c>
      <c r="Z1895">
        <v>3</v>
      </c>
      <c r="AA1895">
        <v>2</v>
      </c>
      <c r="AB1895">
        <v>3</v>
      </c>
      <c r="AC1895">
        <v>3</v>
      </c>
      <c r="AD1895">
        <v>3</v>
      </c>
      <c r="AF1895">
        <v>5</v>
      </c>
      <c r="AG1895">
        <v>5</v>
      </c>
      <c r="AH1895">
        <v>5</v>
      </c>
      <c r="AI1895">
        <v>3</v>
      </c>
      <c r="AJ1895">
        <v>3</v>
      </c>
      <c r="AK1895" t="s">
        <v>270</v>
      </c>
      <c r="AL1895">
        <v>4</v>
      </c>
      <c r="AM1895">
        <v>3</v>
      </c>
      <c r="AN1895" t="s">
        <v>408</v>
      </c>
      <c r="AV1895" s="109" t="s">
        <v>26</v>
      </c>
      <c r="AW1895" t="s">
        <v>26</v>
      </c>
      <c r="AY1895">
        <v>4</v>
      </c>
      <c r="AZ1895" s="109">
        <v>4</v>
      </c>
      <c r="BA1895" s="191" t="s">
        <v>303</v>
      </c>
      <c r="BB1895" t="s">
        <v>308</v>
      </c>
      <c r="BD1895">
        <f t="shared" ref="BD1895:BD1958" si="141">IF(IFERROR(FIND(BD$1,$I1895,1),0)&lt;&gt;0,1,0)</f>
        <v>0</v>
      </c>
      <c r="BE1895">
        <f t="shared" si="139"/>
        <v>1</v>
      </c>
      <c r="BF1895">
        <f t="shared" si="139"/>
        <v>0</v>
      </c>
      <c r="BG1895">
        <f t="shared" si="139"/>
        <v>0</v>
      </c>
      <c r="BH1895">
        <f t="shared" si="139"/>
        <v>0</v>
      </c>
      <c r="BI1895">
        <f t="shared" si="139"/>
        <v>0</v>
      </c>
      <c r="BJ1895">
        <f t="shared" si="138"/>
        <v>1</v>
      </c>
      <c r="BK1895">
        <f t="shared" si="140"/>
        <v>0</v>
      </c>
      <c r="BL1895">
        <f t="shared" si="140"/>
        <v>1</v>
      </c>
      <c r="BM1895">
        <f t="shared" si="140"/>
        <v>1</v>
      </c>
      <c r="BN1895">
        <f t="shared" si="140"/>
        <v>0</v>
      </c>
      <c r="BO1895">
        <f t="shared" si="140"/>
        <v>0</v>
      </c>
      <c r="BP1895">
        <f t="shared" si="140"/>
        <v>0</v>
      </c>
    </row>
    <row r="1896" spans="3:68" x14ac:dyDescent="0.2">
      <c r="C1896" s="150" t="str">
        <f>IFERROR(VLOOKUP(TABLA!F1896,BLIOTECAS!$C$1:$E$26,3,FALSE),"")</f>
        <v>Humanidades</v>
      </c>
      <c r="D1896" s="209">
        <v>43970.535416666666</v>
      </c>
      <c r="E1896" s="209" t="s">
        <v>396</v>
      </c>
      <c r="F1896" t="s">
        <v>100</v>
      </c>
      <c r="G1896" t="s">
        <v>300</v>
      </c>
      <c r="H1896" t="s">
        <v>320</v>
      </c>
      <c r="I1896" t="s">
        <v>306</v>
      </c>
      <c r="J1896" t="s">
        <v>100</v>
      </c>
      <c r="S1896" t="s">
        <v>26</v>
      </c>
      <c r="T1896" t="s">
        <v>26</v>
      </c>
      <c r="U1896">
        <v>1</v>
      </c>
      <c r="V1896">
        <v>1</v>
      </c>
      <c r="W1896">
        <v>1</v>
      </c>
      <c r="X1896">
        <v>2</v>
      </c>
      <c r="Y1896">
        <v>3</v>
      </c>
      <c r="Z1896">
        <v>5</v>
      </c>
      <c r="AA1896">
        <v>4</v>
      </c>
      <c r="AB1896">
        <v>1</v>
      </c>
      <c r="AC1896">
        <v>3</v>
      </c>
      <c r="AD1896">
        <v>3</v>
      </c>
      <c r="AF1896">
        <v>4</v>
      </c>
      <c r="AG1896">
        <v>5</v>
      </c>
      <c r="AH1896">
        <v>3</v>
      </c>
      <c r="AI1896">
        <v>3</v>
      </c>
      <c r="AJ1896">
        <v>3</v>
      </c>
      <c r="AK1896" t="s">
        <v>26</v>
      </c>
      <c r="AL1896">
        <v>4</v>
      </c>
      <c r="AM1896">
        <v>3</v>
      </c>
      <c r="AN1896" t="s">
        <v>345</v>
      </c>
      <c r="AV1896" s="109" t="s">
        <v>270</v>
      </c>
      <c r="AW1896" t="s">
        <v>26</v>
      </c>
      <c r="AY1896">
        <v>3</v>
      </c>
      <c r="AZ1896" s="109">
        <v>4</v>
      </c>
      <c r="BA1896" s="191" t="s">
        <v>311</v>
      </c>
      <c r="BB1896" t="s">
        <v>317</v>
      </c>
      <c r="BD1896">
        <f t="shared" si="141"/>
        <v>1</v>
      </c>
      <c r="BE1896">
        <f t="shared" si="139"/>
        <v>0</v>
      </c>
      <c r="BF1896">
        <f t="shared" si="139"/>
        <v>0</v>
      </c>
      <c r="BG1896">
        <f t="shared" si="139"/>
        <v>0</v>
      </c>
      <c r="BH1896">
        <f t="shared" si="139"/>
        <v>0</v>
      </c>
      <c r="BI1896">
        <f t="shared" si="139"/>
        <v>0</v>
      </c>
      <c r="BJ1896">
        <f t="shared" si="138"/>
        <v>0</v>
      </c>
      <c r="BK1896">
        <f t="shared" si="140"/>
        <v>0</v>
      </c>
      <c r="BL1896">
        <f t="shared" si="140"/>
        <v>0</v>
      </c>
      <c r="BM1896">
        <f t="shared" si="140"/>
        <v>1</v>
      </c>
      <c r="BN1896">
        <f t="shared" si="140"/>
        <v>0</v>
      </c>
      <c r="BO1896">
        <f t="shared" si="140"/>
        <v>0</v>
      </c>
      <c r="BP1896">
        <f t="shared" si="140"/>
        <v>0</v>
      </c>
    </row>
    <row r="1897" spans="3:68" x14ac:dyDescent="0.2">
      <c r="C1897" s="150" t="str">
        <f>IFERROR(VLOOKUP(TABLA!F1897,BLIOTECAS!$C$1:$E$26,3,FALSE),"")</f>
        <v>Ciencias Experimentales</v>
      </c>
      <c r="D1897" s="209">
        <v>43970.535416666666</v>
      </c>
      <c r="E1897" s="209" t="s">
        <v>396</v>
      </c>
      <c r="F1897" t="s">
        <v>105</v>
      </c>
      <c r="G1897" t="s">
        <v>301</v>
      </c>
      <c r="H1897" t="s">
        <v>300</v>
      </c>
      <c r="I1897" t="s">
        <v>306</v>
      </c>
      <c r="J1897" t="s">
        <v>105</v>
      </c>
      <c r="K1897" t="s">
        <v>309</v>
      </c>
      <c r="S1897" t="s">
        <v>270</v>
      </c>
      <c r="T1897" t="s">
        <v>270</v>
      </c>
      <c r="U1897">
        <v>2</v>
      </c>
      <c r="V1897">
        <v>2</v>
      </c>
      <c r="W1897">
        <v>2</v>
      </c>
      <c r="X1897">
        <v>2</v>
      </c>
      <c r="Y1897">
        <v>5</v>
      </c>
      <c r="Z1897">
        <v>3</v>
      </c>
      <c r="AA1897">
        <v>5</v>
      </c>
      <c r="AB1897">
        <v>1</v>
      </c>
      <c r="AC1897">
        <v>5</v>
      </c>
      <c r="AD1897">
        <v>5</v>
      </c>
      <c r="AF1897">
        <v>5</v>
      </c>
      <c r="AG1897">
        <v>5</v>
      </c>
      <c r="AH1897">
        <v>5</v>
      </c>
      <c r="AI1897">
        <v>3</v>
      </c>
      <c r="AJ1897">
        <v>2</v>
      </c>
      <c r="AK1897" t="s">
        <v>26</v>
      </c>
      <c r="AL1897">
        <v>5</v>
      </c>
      <c r="AM1897">
        <v>1</v>
      </c>
      <c r="AV1897" s="109" t="s">
        <v>26</v>
      </c>
      <c r="AW1897" t="s">
        <v>26</v>
      </c>
      <c r="AY1897">
        <v>5</v>
      </c>
      <c r="AZ1897" s="109">
        <v>5</v>
      </c>
      <c r="BA1897" s="191" t="s">
        <v>303</v>
      </c>
      <c r="BB1897" t="s">
        <v>308</v>
      </c>
      <c r="BD1897">
        <f t="shared" si="141"/>
        <v>1</v>
      </c>
      <c r="BE1897">
        <f t="shared" si="139"/>
        <v>0</v>
      </c>
      <c r="BF1897">
        <f t="shared" si="139"/>
        <v>0</v>
      </c>
      <c r="BG1897">
        <f t="shared" si="139"/>
        <v>0</v>
      </c>
      <c r="BH1897">
        <f t="shared" si="139"/>
        <v>0</v>
      </c>
      <c r="BI1897">
        <f t="shared" si="139"/>
        <v>0</v>
      </c>
      <c r="BJ1897">
        <f t="shared" si="138"/>
        <v>0</v>
      </c>
      <c r="BK1897">
        <f t="shared" si="140"/>
        <v>0</v>
      </c>
      <c r="BL1897">
        <f t="shared" si="140"/>
        <v>0</v>
      </c>
      <c r="BM1897">
        <f t="shared" si="140"/>
        <v>0</v>
      </c>
      <c r="BN1897">
        <f t="shared" si="140"/>
        <v>0</v>
      </c>
      <c r="BO1897">
        <f t="shared" si="140"/>
        <v>0</v>
      </c>
      <c r="BP1897">
        <f t="shared" si="140"/>
        <v>0</v>
      </c>
    </row>
    <row r="1898" spans="3:68" x14ac:dyDescent="0.2">
      <c r="C1898" s="150" t="str">
        <f>IFERROR(VLOOKUP(TABLA!F1898,BLIOTECAS!$C$1:$E$26,3,FALSE),"")</f>
        <v>Ciencias Experimentales</v>
      </c>
      <c r="D1898" s="209">
        <v>43970.535416666666</v>
      </c>
      <c r="E1898" s="209" t="s">
        <v>396</v>
      </c>
      <c r="F1898" t="s">
        <v>96</v>
      </c>
      <c r="G1898" t="s">
        <v>301</v>
      </c>
      <c r="H1898" t="s">
        <v>320</v>
      </c>
      <c r="I1898" t="s">
        <v>318</v>
      </c>
      <c r="J1898" t="s">
        <v>96</v>
      </c>
      <c r="S1898" t="s">
        <v>270</v>
      </c>
      <c r="T1898" t="s">
        <v>270</v>
      </c>
      <c r="U1898">
        <v>3</v>
      </c>
      <c r="V1898">
        <v>1</v>
      </c>
      <c r="W1898">
        <v>1</v>
      </c>
      <c r="X1898">
        <v>3</v>
      </c>
      <c r="Y1898">
        <v>5</v>
      </c>
      <c r="Z1898">
        <v>3</v>
      </c>
      <c r="AA1898">
        <v>5</v>
      </c>
      <c r="AB1898">
        <v>1</v>
      </c>
      <c r="AC1898">
        <v>2</v>
      </c>
      <c r="AD1898">
        <v>3</v>
      </c>
      <c r="AF1898">
        <v>1</v>
      </c>
      <c r="AG1898">
        <v>4</v>
      </c>
      <c r="AH1898">
        <v>2</v>
      </c>
      <c r="AI1898">
        <v>3</v>
      </c>
      <c r="AJ1898">
        <v>2</v>
      </c>
      <c r="AK1898" t="s">
        <v>26</v>
      </c>
      <c r="AL1898">
        <v>2</v>
      </c>
      <c r="AM1898">
        <v>3</v>
      </c>
      <c r="AN1898" t="s">
        <v>354</v>
      </c>
      <c r="AV1898" s="109" t="s">
        <v>270</v>
      </c>
      <c r="AW1898" t="s">
        <v>270</v>
      </c>
      <c r="AX1898" t="s">
        <v>337</v>
      </c>
      <c r="AY1898">
        <v>5</v>
      </c>
      <c r="AZ1898" s="109">
        <v>5</v>
      </c>
      <c r="BA1898" s="191" t="s">
        <v>319</v>
      </c>
      <c r="BB1898" t="s">
        <v>308</v>
      </c>
      <c r="BD1898">
        <f t="shared" si="141"/>
        <v>0</v>
      </c>
      <c r="BE1898">
        <f t="shared" si="139"/>
        <v>0</v>
      </c>
      <c r="BF1898">
        <f t="shared" si="139"/>
        <v>1</v>
      </c>
      <c r="BG1898">
        <f t="shared" si="139"/>
        <v>0</v>
      </c>
      <c r="BH1898">
        <f t="shared" si="139"/>
        <v>0</v>
      </c>
      <c r="BI1898">
        <f t="shared" si="139"/>
        <v>0</v>
      </c>
      <c r="BJ1898">
        <f t="shared" si="138"/>
        <v>1</v>
      </c>
      <c r="BK1898">
        <f t="shared" si="140"/>
        <v>0</v>
      </c>
      <c r="BL1898">
        <f t="shared" si="140"/>
        <v>0</v>
      </c>
      <c r="BM1898">
        <f t="shared" si="140"/>
        <v>1</v>
      </c>
      <c r="BN1898">
        <f t="shared" si="140"/>
        <v>0</v>
      </c>
      <c r="BO1898">
        <f t="shared" si="140"/>
        <v>0</v>
      </c>
      <c r="BP1898">
        <f t="shared" si="140"/>
        <v>0</v>
      </c>
    </row>
    <row r="1899" spans="3:68" x14ac:dyDescent="0.2">
      <c r="C1899" s="150" t="str">
        <f>IFERROR(VLOOKUP(TABLA!F1899,BLIOTECAS!$C$1:$E$26,3,FALSE),"")</f>
        <v>Ciencias Experimentales</v>
      </c>
      <c r="D1899" s="209">
        <v>43970.535416666666</v>
      </c>
      <c r="E1899" s="209" t="s">
        <v>396</v>
      </c>
      <c r="F1899" t="s">
        <v>105</v>
      </c>
      <c r="G1899" t="s">
        <v>305</v>
      </c>
      <c r="H1899" t="s">
        <v>320</v>
      </c>
      <c r="I1899" t="s">
        <v>306</v>
      </c>
      <c r="J1899" t="s">
        <v>105</v>
      </c>
      <c r="K1899" t="s">
        <v>309</v>
      </c>
      <c r="S1899" t="s">
        <v>26</v>
      </c>
      <c r="T1899" t="s">
        <v>26</v>
      </c>
      <c r="U1899">
        <v>3</v>
      </c>
      <c r="V1899">
        <v>1</v>
      </c>
      <c r="W1899">
        <v>2</v>
      </c>
      <c r="X1899">
        <v>5</v>
      </c>
      <c r="Y1899">
        <v>5</v>
      </c>
      <c r="Z1899">
        <v>4</v>
      </c>
      <c r="AA1899">
        <v>4</v>
      </c>
      <c r="AB1899">
        <v>2</v>
      </c>
      <c r="AC1899">
        <v>3</v>
      </c>
      <c r="AD1899">
        <v>4</v>
      </c>
      <c r="AF1899">
        <v>4</v>
      </c>
      <c r="AG1899">
        <v>4</v>
      </c>
      <c r="AH1899">
        <v>3</v>
      </c>
      <c r="AI1899">
        <v>4</v>
      </c>
      <c r="AJ1899">
        <v>3</v>
      </c>
      <c r="AK1899" t="s">
        <v>26</v>
      </c>
      <c r="AL1899">
        <v>4</v>
      </c>
      <c r="AM1899">
        <v>4</v>
      </c>
      <c r="AN1899" t="s">
        <v>468</v>
      </c>
      <c r="AV1899" s="109" t="s">
        <v>26</v>
      </c>
      <c r="AW1899" t="s">
        <v>26</v>
      </c>
      <c r="AY1899">
        <v>5</v>
      </c>
      <c r="AZ1899" s="109">
        <v>5</v>
      </c>
      <c r="BA1899" s="191" t="s">
        <v>311</v>
      </c>
      <c r="BB1899" t="s">
        <v>317</v>
      </c>
      <c r="BD1899">
        <f t="shared" si="141"/>
        <v>1</v>
      </c>
      <c r="BE1899">
        <f t="shared" si="139"/>
        <v>0</v>
      </c>
      <c r="BF1899">
        <f t="shared" si="139"/>
        <v>0</v>
      </c>
      <c r="BG1899">
        <f t="shared" si="139"/>
        <v>0</v>
      </c>
      <c r="BH1899">
        <f t="shared" si="139"/>
        <v>0</v>
      </c>
      <c r="BI1899">
        <f t="shared" si="139"/>
        <v>0</v>
      </c>
      <c r="BJ1899">
        <f t="shared" si="138"/>
        <v>1</v>
      </c>
      <c r="BK1899">
        <f t="shared" si="140"/>
        <v>1</v>
      </c>
      <c r="BL1899">
        <f t="shared" si="140"/>
        <v>1</v>
      </c>
      <c r="BM1899">
        <f t="shared" si="140"/>
        <v>1</v>
      </c>
      <c r="BN1899">
        <f t="shared" si="140"/>
        <v>1</v>
      </c>
      <c r="BO1899">
        <f t="shared" si="140"/>
        <v>0</v>
      </c>
      <c r="BP1899">
        <f t="shared" si="140"/>
        <v>0</v>
      </c>
    </row>
    <row r="1900" spans="3:68" x14ac:dyDescent="0.2">
      <c r="C1900" s="150" t="str">
        <f>IFERROR(VLOOKUP(TABLA!F1900,BLIOTECAS!$C$1:$E$26,3,FALSE),"")</f>
        <v>Ciencias Sociales</v>
      </c>
      <c r="D1900" s="209">
        <v>43970.535416666666</v>
      </c>
      <c r="E1900" s="209" t="s">
        <v>396</v>
      </c>
      <c r="F1900" t="s">
        <v>91</v>
      </c>
      <c r="G1900" t="s">
        <v>397</v>
      </c>
      <c r="H1900" t="s">
        <v>320</v>
      </c>
      <c r="I1900" t="s">
        <v>318</v>
      </c>
      <c r="J1900" t="s">
        <v>91</v>
      </c>
      <c r="S1900" t="s">
        <v>26</v>
      </c>
      <c r="T1900" t="s">
        <v>26</v>
      </c>
      <c r="U1900">
        <v>2</v>
      </c>
      <c r="V1900">
        <v>2</v>
      </c>
      <c r="W1900">
        <v>2</v>
      </c>
      <c r="X1900">
        <v>4</v>
      </c>
      <c r="Y1900">
        <v>5</v>
      </c>
      <c r="Z1900">
        <v>5</v>
      </c>
      <c r="AA1900">
        <v>5</v>
      </c>
      <c r="AB1900">
        <v>3</v>
      </c>
      <c r="AC1900">
        <v>5</v>
      </c>
      <c r="AD1900">
        <v>4</v>
      </c>
      <c r="AF1900">
        <v>4</v>
      </c>
      <c r="AG1900">
        <v>4</v>
      </c>
      <c r="AH1900">
        <v>4</v>
      </c>
      <c r="AI1900">
        <v>4</v>
      </c>
      <c r="AJ1900">
        <v>4</v>
      </c>
      <c r="AK1900" t="s">
        <v>270</v>
      </c>
      <c r="AL1900">
        <v>4</v>
      </c>
      <c r="AM1900">
        <v>4</v>
      </c>
      <c r="AV1900" s="109" t="s">
        <v>26</v>
      </c>
      <c r="AW1900" t="s">
        <v>26</v>
      </c>
      <c r="AY1900">
        <v>5</v>
      </c>
      <c r="AZ1900" s="109">
        <v>5</v>
      </c>
      <c r="BA1900" s="191" t="s">
        <v>303</v>
      </c>
      <c r="BB1900" t="s">
        <v>308</v>
      </c>
      <c r="BD1900">
        <f t="shared" si="141"/>
        <v>0</v>
      </c>
      <c r="BE1900">
        <f t="shared" si="139"/>
        <v>0</v>
      </c>
      <c r="BF1900">
        <f t="shared" si="139"/>
        <v>1</v>
      </c>
      <c r="BG1900">
        <f t="shared" ref="BE1900:BI1951" si="142">IF(IFERROR(FIND(BG$1,$I1900,1),0)&lt;&gt;0,1,0)</f>
        <v>0</v>
      </c>
      <c r="BH1900">
        <f t="shared" si="142"/>
        <v>0</v>
      </c>
      <c r="BI1900">
        <f t="shared" si="142"/>
        <v>0</v>
      </c>
      <c r="BJ1900">
        <f t="shared" si="138"/>
        <v>0</v>
      </c>
      <c r="BK1900">
        <f t="shared" si="140"/>
        <v>0</v>
      </c>
      <c r="BL1900">
        <f t="shared" si="140"/>
        <v>0</v>
      </c>
      <c r="BM1900">
        <f t="shared" si="140"/>
        <v>0</v>
      </c>
      <c r="BN1900">
        <f t="shared" si="140"/>
        <v>0</v>
      </c>
      <c r="BO1900">
        <f t="shared" si="140"/>
        <v>0</v>
      </c>
      <c r="BP1900">
        <f t="shared" si="140"/>
        <v>0</v>
      </c>
    </row>
    <row r="1901" spans="3:68" x14ac:dyDescent="0.2">
      <c r="C1901" s="150" t="str">
        <f>IFERROR(VLOOKUP(TABLA!F1901,BLIOTECAS!$C$1:$E$26,3,FALSE),"")</f>
        <v>Humanidades</v>
      </c>
      <c r="D1901" s="209">
        <v>43970.535416666666</v>
      </c>
      <c r="E1901" s="209" t="s">
        <v>396</v>
      </c>
      <c r="F1901" t="s">
        <v>104</v>
      </c>
      <c r="G1901" t="s">
        <v>301</v>
      </c>
      <c r="H1901" t="s">
        <v>300</v>
      </c>
      <c r="I1901" t="s">
        <v>327</v>
      </c>
      <c r="J1901" t="s">
        <v>104</v>
      </c>
      <c r="K1901" t="s">
        <v>309</v>
      </c>
      <c r="M1901" t="s">
        <v>1284</v>
      </c>
      <c r="S1901" t="s">
        <v>26</v>
      </c>
      <c r="T1901" t="s">
        <v>270</v>
      </c>
      <c r="U1901">
        <v>4</v>
      </c>
      <c r="V1901">
        <v>1</v>
      </c>
      <c r="W1901">
        <v>3</v>
      </c>
      <c r="X1901">
        <v>1</v>
      </c>
      <c r="Y1901">
        <v>5</v>
      </c>
      <c r="Z1901">
        <v>5</v>
      </c>
      <c r="AA1901">
        <v>5</v>
      </c>
      <c r="AB1901">
        <v>3</v>
      </c>
      <c r="AC1901">
        <v>2</v>
      </c>
      <c r="AD1901">
        <v>3</v>
      </c>
      <c r="AF1901">
        <v>3</v>
      </c>
      <c r="AG1901">
        <v>4</v>
      </c>
      <c r="AH1901">
        <v>4</v>
      </c>
      <c r="AI1901">
        <v>2</v>
      </c>
      <c r="AJ1901">
        <v>3</v>
      </c>
      <c r="AK1901" t="s">
        <v>270</v>
      </c>
      <c r="AL1901">
        <v>4</v>
      </c>
      <c r="AM1901">
        <v>2</v>
      </c>
      <c r="AN1901" t="s">
        <v>1285</v>
      </c>
      <c r="AV1901" s="109" t="s">
        <v>270</v>
      </c>
      <c r="AW1901" t="s">
        <v>26</v>
      </c>
      <c r="AY1901">
        <v>2</v>
      </c>
      <c r="AZ1901" s="109">
        <v>2</v>
      </c>
      <c r="BA1901" s="191" t="s">
        <v>311</v>
      </c>
      <c r="BB1901" t="s">
        <v>308</v>
      </c>
      <c r="BC1901" t="s">
        <v>1286</v>
      </c>
      <c r="BD1901">
        <f t="shared" si="141"/>
        <v>1</v>
      </c>
      <c r="BE1901">
        <f t="shared" si="142"/>
        <v>0</v>
      </c>
      <c r="BF1901">
        <f t="shared" si="142"/>
        <v>1</v>
      </c>
      <c r="BG1901">
        <f t="shared" si="142"/>
        <v>0</v>
      </c>
      <c r="BH1901">
        <f t="shared" si="142"/>
        <v>0</v>
      </c>
      <c r="BI1901">
        <f t="shared" si="142"/>
        <v>0</v>
      </c>
      <c r="BJ1901">
        <f t="shared" si="138"/>
        <v>1</v>
      </c>
      <c r="BK1901">
        <f t="shared" si="140"/>
        <v>0</v>
      </c>
      <c r="BL1901">
        <f t="shared" si="140"/>
        <v>0</v>
      </c>
      <c r="BM1901">
        <f t="shared" si="140"/>
        <v>1</v>
      </c>
      <c r="BN1901">
        <f t="shared" si="140"/>
        <v>0</v>
      </c>
      <c r="BO1901">
        <f t="shared" si="140"/>
        <v>0</v>
      </c>
      <c r="BP1901">
        <f t="shared" si="140"/>
        <v>0</v>
      </c>
    </row>
    <row r="1902" spans="3:68" x14ac:dyDescent="0.2">
      <c r="C1902" s="150" t="str">
        <f>IFERROR(VLOOKUP(TABLA!F1902,BLIOTECAS!$C$1:$E$26,3,FALSE),"")</f>
        <v>Ciencias de la Salud</v>
      </c>
      <c r="D1902" s="209">
        <v>43970.535416666666</v>
      </c>
      <c r="E1902" s="209" t="s">
        <v>396</v>
      </c>
      <c r="F1902" t="s">
        <v>101</v>
      </c>
      <c r="G1902" t="s">
        <v>305</v>
      </c>
      <c r="H1902" t="s">
        <v>320</v>
      </c>
      <c r="I1902" t="s">
        <v>306</v>
      </c>
      <c r="J1902" t="s">
        <v>92</v>
      </c>
      <c r="K1902" t="s">
        <v>101</v>
      </c>
      <c r="L1902" t="s">
        <v>309</v>
      </c>
      <c r="S1902" t="s">
        <v>26</v>
      </c>
      <c r="T1902" t="s">
        <v>26</v>
      </c>
      <c r="U1902">
        <v>1</v>
      </c>
      <c r="V1902">
        <v>1</v>
      </c>
      <c r="W1902">
        <v>1</v>
      </c>
      <c r="X1902">
        <v>2</v>
      </c>
      <c r="Y1902">
        <v>5</v>
      </c>
      <c r="Z1902">
        <v>5</v>
      </c>
      <c r="AA1902">
        <v>5</v>
      </c>
      <c r="AB1902">
        <v>1</v>
      </c>
      <c r="AC1902">
        <v>1</v>
      </c>
      <c r="AD1902">
        <v>1</v>
      </c>
      <c r="AF1902">
        <v>3</v>
      </c>
      <c r="AG1902">
        <v>1</v>
      </c>
      <c r="AH1902">
        <v>1</v>
      </c>
      <c r="AI1902">
        <v>1</v>
      </c>
      <c r="AJ1902">
        <v>1</v>
      </c>
      <c r="AK1902" t="s">
        <v>26</v>
      </c>
      <c r="AL1902">
        <v>2</v>
      </c>
      <c r="AM1902">
        <v>1</v>
      </c>
      <c r="AN1902" t="s">
        <v>345</v>
      </c>
      <c r="AV1902" s="109" t="s">
        <v>26</v>
      </c>
      <c r="AW1902" t="s">
        <v>26</v>
      </c>
      <c r="AY1902">
        <v>3</v>
      </c>
      <c r="AZ1902" s="109">
        <v>2</v>
      </c>
      <c r="BA1902" s="191" t="s">
        <v>330</v>
      </c>
      <c r="BB1902" t="s">
        <v>317</v>
      </c>
      <c r="BC1902" t="s">
        <v>1287</v>
      </c>
      <c r="BD1902">
        <f t="shared" si="141"/>
        <v>1</v>
      </c>
      <c r="BE1902">
        <f t="shared" si="142"/>
        <v>0</v>
      </c>
      <c r="BF1902">
        <f t="shared" si="142"/>
        <v>0</v>
      </c>
      <c r="BG1902">
        <f t="shared" si="142"/>
        <v>0</v>
      </c>
      <c r="BH1902">
        <f t="shared" si="142"/>
        <v>0</v>
      </c>
      <c r="BI1902">
        <f t="shared" si="142"/>
        <v>0</v>
      </c>
      <c r="BJ1902">
        <f t="shared" si="138"/>
        <v>0</v>
      </c>
      <c r="BK1902">
        <f t="shared" si="140"/>
        <v>0</v>
      </c>
      <c r="BL1902">
        <f t="shared" si="140"/>
        <v>0</v>
      </c>
      <c r="BM1902">
        <f t="shared" si="140"/>
        <v>1</v>
      </c>
      <c r="BN1902">
        <f t="shared" si="140"/>
        <v>0</v>
      </c>
      <c r="BO1902">
        <f t="shared" si="140"/>
        <v>0</v>
      </c>
      <c r="BP1902">
        <f t="shared" si="140"/>
        <v>0</v>
      </c>
    </row>
    <row r="1903" spans="3:68" x14ac:dyDescent="0.2">
      <c r="C1903" s="150" t="str">
        <f>IFERROR(VLOOKUP(TABLA!F1903,BLIOTECAS!$C$1:$E$26,3,FALSE),"")</f>
        <v>Ciencias Sociales</v>
      </c>
      <c r="D1903" s="209">
        <v>43970.535416666666</v>
      </c>
      <c r="E1903" s="209" t="s">
        <v>396</v>
      </c>
      <c r="F1903" t="s">
        <v>221</v>
      </c>
      <c r="G1903" t="s">
        <v>305</v>
      </c>
      <c r="H1903" t="s">
        <v>300</v>
      </c>
      <c r="I1903" t="s">
        <v>315</v>
      </c>
      <c r="J1903" t="s">
        <v>221</v>
      </c>
      <c r="S1903" t="s">
        <v>26</v>
      </c>
      <c r="T1903" t="s">
        <v>270</v>
      </c>
      <c r="U1903">
        <v>4</v>
      </c>
      <c r="V1903">
        <v>3</v>
      </c>
      <c r="W1903">
        <v>4</v>
      </c>
      <c r="X1903">
        <v>4</v>
      </c>
      <c r="Y1903">
        <v>3</v>
      </c>
      <c r="Z1903">
        <v>2</v>
      </c>
      <c r="AA1903">
        <v>3</v>
      </c>
      <c r="AB1903">
        <v>2</v>
      </c>
      <c r="AC1903">
        <v>1</v>
      </c>
      <c r="AD1903">
        <v>2</v>
      </c>
      <c r="AF1903">
        <v>3</v>
      </c>
      <c r="AG1903">
        <v>3</v>
      </c>
      <c r="AH1903">
        <v>4</v>
      </c>
      <c r="AI1903">
        <v>3</v>
      </c>
      <c r="AJ1903">
        <v>2</v>
      </c>
      <c r="AK1903" t="s">
        <v>26</v>
      </c>
      <c r="AL1903">
        <v>3</v>
      </c>
      <c r="AM1903">
        <v>2</v>
      </c>
      <c r="AN1903" t="s">
        <v>354</v>
      </c>
      <c r="AV1903" s="109" t="s">
        <v>270</v>
      </c>
      <c r="AW1903" t="s">
        <v>26</v>
      </c>
      <c r="AY1903">
        <v>3</v>
      </c>
      <c r="AZ1903" s="109">
        <v>2</v>
      </c>
      <c r="BA1903" s="191" t="s">
        <v>311</v>
      </c>
      <c r="BB1903" t="s">
        <v>317</v>
      </c>
      <c r="BD1903">
        <f t="shared" si="141"/>
        <v>0</v>
      </c>
      <c r="BE1903">
        <f t="shared" si="142"/>
        <v>1</v>
      </c>
      <c r="BF1903">
        <f t="shared" si="142"/>
        <v>0</v>
      </c>
      <c r="BG1903">
        <f t="shared" si="142"/>
        <v>0</v>
      </c>
      <c r="BH1903">
        <f t="shared" si="142"/>
        <v>0</v>
      </c>
      <c r="BI1903">
        <f t="shared" si="142"/>
        <v>0</v>
      </c>
      <c r="BJ1903">
        <f t="shared" si="138"/>
        <v>1</v>
      </c>
      <c r="BK1903">
        <f t="shared" si="140"/>
        <v>0</v>
      </c>
      <c r="BL1903">
        <f t="shared" si="140"/>
        <v>0</v>
      </c>
      <c r="BM1903">
        <f t="shared" si="140"/>
        <v>1</v>
      </c>
      <c r="BN1903">
        <f t="shared" si="140"/>
        <v>0</v>
      </c>
      <c r="BO1903">
        <f t="shared" si="140"/>
        <v>0</v>
      </c>
      <c r="BP1903">
        <f t="shared" si="140"/>
        <v>0</v>
      </c>
    </row>
    <row r="1904" spans="3:68" x14ac:dyDescent="0.2">
      <c r="C1904" s="150" t="str">
        <f>IFERROR(VLOOKUP(TABLA!F1904,BLIOTECAS!$C$1:$E$26,3,FALSE),"")</f>
        <v>Humanidades</v>
      </c>
      <c r="D1904" s="209">
        <v>43970.535416666666</v>
      </c>
      <c r="E1904" s="209" t="s">
        <v>401</v>
      </c>
      <c r="F1904" t="s">
        <v>104</v>
      </c>
      <c r="G1904" t="s">
        <v>301</v>
      </c>
      <c r="H1904" t="s">
        <v>301</v>
      </c>
      <c r="I1904" t="s">
        <v>306</v>
      </c>
      <c r="J1904" t="s">
        <v>104</v>
      </c>
      <c r="K1904" t="s">
        <v>310</v>
      </c>
      <c r="L1904" t="s">
        <v>322</v>
      </c>
      <c r="M1904" t="s">
        <v>1288</v>
      </c>
      <c r="S1904" t="s">
        <v>270</v>
      </c>
      <c r="T1904" t="s">
        <v>270</v>
      </c>
      <c r="U1904">
        <v>5</v>
      </c>
      <c r="V1904">
        <v>3</v>
      </c>
      <c r="W1904">
        <v>3</v>
      </c>
      <c r="X1904">
        <v>3</v>
      </c>
      <c r="Y1904">
        <v>1</v>
      </c>
      <c r="Z1904">
        <v>2</v>
      </c>
      <c r="AA1904">
        <v>1</v>
      </c>
      <c r="AB1904">
        <v>4</v>
      </c>
      <c r="AC1904">
        <v>3</v>
      </c>
      <c r="AD1904">
        <v>4</v>
      </c>
      <c r="AF1904">
        <v>4</v>
      </c>
      <c r="AG1904">
        <v>5</v>
      </c>
      <c r="AH1904">
        <v>5</v>
      </c>
      <c r="AI1904">
        <v>5</v>
      </c>
      <c r="AJ1904">
        <v>5</v>
      </c>
      <c r="AK1904" t="s">
        <v>270</v>
      </c>
      <c r="AL1904">
        <v>5</v>
      </c>
      <c r="AM1904">
        <v>4</v>
      </c>
      <c r="AN1904" t="s">
        <v>307</v>
      </c>
      <c r="AV1904" s="109" t="s">
        <v>26</v>
      </c>
      <c r="AW1904" t="s">
        <v>26</v>
      </c>
      <c r="AY1904">
        <v>5</v>
      </c>
      <c r="AZ1904" s="109">
        <v>5</v>
      </c>
      <c r="BA1904" s="191" t="s">
        <v>311</v>
      </c>
      <c r="BB1904" t="s">
        <v>308</v>
      </c>
      <c r="BD1904">
        <f t="shared" si="141"/>
        <v>1</v>
      </c>
      <c r="BE1904">
        <f t="shared" si="142"/>
        <v>0</v>
      </c>
      <c r="BF1904">
        <f t="shared" si="142"/>
        <v>0</v>
      </c>
      <c r="BG1904">
        <f t="shared" si="142"/>
        <v>0</v>
      </c>
      <c r="BH1904">
        <f t="shared" si="142"/>
        <v>0</v>
      </c>
      <c r="BI1904">
        <f t="shared" si="142"/>
        <v>0</v>
      </c>
      <c r="BJ1904">
        <f t="shared" si="138"/>
        <v>0</v>
      </c>
      <c r="BK1904">
        <f t="shared" si="140"/>
        <v>0</v>
      </c>
      <c r="BL1904">
        <f t="shared" si="140"/>
        <v>0</v>
      </c>
      <c r="BM1904">
        <f t="shared" si="140"/>
        <v>0</v>
      </c>
      <c r="BN1904">
        <f t="shared" si="140"/>
        <v>0</v>
      </c>
      <c r="BO1904">
        <f t="shared" si="140"/>
        <v>1</v>
      </c>
      <c r="BP1904">
        <f t="shared" si="140"/>
        <v>0</v>
      </c>
    </row>
    <row r="1905" spans="3:68" x14ac:dyDescent="0.2">
      <c r="C1905" s="150" t="str">
        <f>IFERROR(VLOOKUP(TABLA!F1905,BLIOTECAS!$C$1:$E$26,3,FALSE),"")</f>
        <v>Humanidades</v>
      </c>
      <c r="D1905" s="209">
        <v>43970.535416666666</v>
      </c>
      <c r="E1905" s="209" t="s">
        <v>396</v>
      </c>
      <c r="F1905" t="s">
        <v>104</v>
      </c>
      <c r="G1905" t="s">
        <v>300</v>
      </c>
      <c r="H1905" t="s">
        <v>300</v>
      </c>
      <c r="I1905" t="s">
        <v>306</v>
      </c>
      <c r="J1905" t="s">
        <v>309</v>
      </c>
      <c r="K1905" t="s">
        <v>104</v>
      </c>
      <c r="L1905" t="s">
        <v>103</v>
      </c>
      <c r="S1905" t="s">
        <v>26</v>
      </c>
      <c r="T1905" t="s">
        <v>270</v>
      </c>
      <c r="U1905">
        <v>4</v>
      </c>
      <c r="V1905">
        <v>2</v>
      </c>
      <c r="W1905">
        <v>3</v>
      </c>
      <c r="X1905">
        <v>1</v>
      </c>
      <c r="Y1905">
        <v>5</v>
      </c>
      <c r="Z1905">
        <v>5</v>
      </c>
      <c r="AA1905">
        <v>5</v>
      </c>
      <c r="AB1905">
        <v>1</v>
      </c>
      <c r="AC1905">
        <v>3</v>
      </c>
      <c r="AD1905">
        <v>4</v>
      </c>
      <c r="AF1905">
        <v>3</v>
      </c>
      <c r="AG1905">
        <v>3</v>
      </c>
      <c r="AH1905">
        <v>3</v>
      </c>
      <c r="AI1905">
        <v>3</v>
      </c>
      <c r="AJ1905">
        <v>4</v>
      </c>
      <c r="AK1905" t="s">
        <v>26</v>
      </c>
      <c r="AL1905">
        <v>4</v>
      </c>
      <c r="AM1905">
        <v>4</v>
      </c>
      <c r="AN1905" t="s">
        <v>468</v>
      </c>
      <c r="AV1905" s="109" t="s">
        <v>270</v>
      </c>
      <c r="AW1905" t="s">
        <v>26</v>
      </c>
      <c r="AY1905">
        <v>4</v>
      </c>
      <c r="AZ1905" s="109">
        <v>4</v>
      </c>
      <c r="BA1905" s="191" t="s">
        <v>311</v>
      </c>
      <c r="BB1905" t="s">
        <v>308</v>
      </c>
      <c r="BD1905">
        <f t="shared" si="141"/>
        <v>1</v>
      </c>
      <c r="BE1905">
        <f t="shared" si="142"/>
        <v>0</v>
      </c>
      <c r="BF1905">
        <f t="shared" si="142"/>
        <v>0</v>
      </c>
      <c r="BG1905">
        <f t="shared" si="142"/>
        <v>0</v>
      </c>
      <c r="BH1905">
        <f t="shared" si="142"/>
        <v>0</v>
      </c>
      <c r="BI1905">
        <f t="shared" si="142"/>
        <v>0</v>
      </c>
      <c r="BJ1905">
        <f t="shared" si="138"/>
        <v>1</v>
      </c>
      <c r="BK1905">
        <f t="shared" si="140"/>
        <v>1</v>
      </c>
      <c r="BL1905">
        <f t="shared" si="140"/>
        <v>1</v>
      </c>
      <c r="BM1905">
        <f t="shared" si="140"/>
        <v>1</v>
      </c>
      <c r="BN1905">
        <f t="shared" si="140"/>
        <v>1</v>
      </c>
      <c r="BO1905">
        <f t="shared" si="140"/>
        <v>0</v>
      </c>
      <c r="BP1905">
        <f t="shared" si="140"/>
        <v>0</v>
      </c>
    </row>
    <row r="1906" spans="3:68" x14ac:dyDescent="0.2">
      <c r="C1906" s="150" t="str">
        <f>IFERROR(VLOOKUP(TABLA!F1906,BLIOTECAS!$C$1:$E$26,3,FALSE),"")</f>
        <v>Ciencias de la Salud</v>
      </c>
      <c r="D1906" s="209">
        <v>43970.535416666666</v>
      </c>
      <c r="E1906" s="209" t="s">
        <v>396</v>
      </c>
      <c r="F1906" t="s">
        <v>101</v>
      </c>
      <c r="G1906" t="s">
        <v>397</v>
      </c>
      <c r="H1906" t="s">
        <v>300</v>
      </c>
      <c r="I1906" t="s">
        <v>306</v>
      </c>
      <c r="J1906" t="s">
        <v>101</v>
      </c>
      <c r="K1906" t="s">
        <v>106</v>
      </c>
      <c r="S1906" t="s">
        <v>26</v>
      </c>
      <c r="T1906" t="s">
        <v>270</v>
      </c>
      <c r="U1906">
        <v>2</v>
      </c>
      <c r="V1906">
        <v>1</v>
      </c>
      <c r="W1906">
        <v>2</v>
      </c>
      <c r="X1906">
        <v>1</v>
      </c>
      <c r="Y1906">
        <v>5</v>
      </c>
      <c r="Z1906">
        <v>3</v>
      </c>
      <c r="AA1906">
        <v>5</v>
      </c>
      <c r="AB1906">
        <v>1</v>
      </c>
      <c r="AC1906">
        <v>2</v>
      </c>
      <c r="AD1906">
        <v>5</v>
      </c>
      <c r="AF1906">
        <v>5</v>
      </c>
      <c r="AG1906">
        <v>5</v>
      </c>
      <c r="AH1906">
        <v>4</v>
      </c>
      <c r="AI1906">
        <v>3</v>
      </c>
      <c r="AJ1906">
        <v>4</v>
      </c>
      <c r="AK1906" t="s">
        <v>26</v>
      </c>
      <c r="AL1906">
        <v>5</v>
      </c>
      <c r="AM1906">
        <v>3</v>
      </c>
      <c r="AN1906" t="s">
        <v>400</v>
      </c>
      <c r="AV1906" s="109" t="s">
        <v>26</v>
      </c>
      <c r="AW1906" t="s">
        <v>26</v>
      </c>
      <c r="AY1906">
        <v>4</v>
      </c>
      <c r="AZ1906" s="109">
        <v>4</v>
      </c>
      <c r="BA1906" s="191" t="s">
        <v>311</v>
      </c>
      <c r="BB1906" t="s">
        <v>317</v>
      </c>
      <c r="BD1906">
        <f t="shared" si="141"/>
        <v>1</v>
      </c>
      <c r="BE1906">
        <f t="shared" si="142"/>
        <v>0</v>
      </c>
      <c r="BF1906">
        <f t="shared" si="142"/>
        <v>0</v>
      </c>
      <c r="BG1906">
        <f t="shared" si="142"/>
        <v>0</v>
      </c>
      <c r="BH1906">
        <f t="shared" si="142"/>
        <v>0</v>
      </c>
      <c r="BI1906">
        <f t="shared" si="142"/>
        <v>0</v>
      </c>
      <c r="BJ1906">
        <f t="shared" si="138"/>
        <v>0</v>
      </c>
      <c r="BK1906">
        <f t="shared" si="140"/>
        <v>0</v>
      </c>
      <c r="BL1906">
        <f t="shared" si="140"/>
        <v>1</v>
      </c>
      <c r="BM1906">
        <f t="shared" si="140"/>
        <v>1</v>
      </c>
      <c r="BN1906">
        <f t="shared" si="140"/>
        <v>0</v>
      </c>
      <c r="BO1906">
        <f t="shared" si="140"/>
        <v>0</v>
      </c>
      <c r="BP1906">
        <f t="shared" si="140"/>
        <v>0</v>
      </c>
    </row>
    <row r="1907" spans="3:68" x14ac:dyDescent="0.2">
      <c r="C1907" s="150" t="str">
        <f>IFERROR(VLOOKUP(TABLA!F1907,BLIOTECAS!$C$1:$E$26,3,FALSE),"")</f>
        <v>Ciencias Sociales</v>
      </c>
      <c r="D1907" s="209">
        <v>43970.535416666666</v>
      </c>
      <c r="E1907" s="209" t="s">
        <v>396</v>
      </c>
      <c r="F1907" t="s">
        <v>93</v>
      </c>
      <c r="G1907" t="s">
        <v>300</v>
      </c>
      <c r="H1907" t="s">
        <v>305</v>
      </c>
      <c r="I1907" t="s">
        <v>306</v>
      </c>
      <c r="J1907" t="s">
        <v>93</v>
      </c>
      <c r="S1907" t="s">
        <v>26</v>
      </c>
      <c r="T1907" t="s">
        <v>26</v>
      </c>
      <c r="U1907">
        <v>1</v>
      </c>
      <c r="V1907">
        <v>4</v>
      </c>
      <c r="W1907">
        <v>4</v>
      </c>
      <c r="X1907">
        <v>1</v>
      </c>
      <c r="Y1907">
        <v>5</v>
      </c>
      <c r="Z1907">
        <v>4</v>
      </c>
      <c r="AA1907">
        <v>2</v>
      </c>
      <c r="AB1907">
        <v>4</v>
      </c>
      <c r="AC1907">
        <v>4</v>
      </c>
      <c r="AD1907">
        <v>4</v>
      </c>
      <c r="AF1907">
        <v>4</v>
      </c>
      <c r="AG1907">
        <v>2</v>
      </c>
      <c r="AH1907">
        <v>3</v>
      </c>
      <c r="AI1907">
        <v>4</v>
      </c>
      <c r="AJ1907">
        <v>4</v>
      </c>
      <c r="AK1907" t="s">
        <v>270</v>
      </c>
      <c r="AL1907">
        <v>4</v>
      </c>
      <c r="AM1907">
        <v>3</v>
      </c>
      <c r="AN1907" t="s">
        <v>354</v>
      </c>
      <c r="AV1907" s="109" t="s">
        <v>270</v>
      </c>
      <c r="AW1907" t="s">
        <v>270</v>
      </c>
      <c r="AX1907" t="s">
        <v>313</v>
      </c>
      <c r="AY1907">
        <v>2</v>
      </c>
      <c r="AZ1907" s="109">
        <v>4</v>
      </c>
      <c r="BA1907" s="191" t="s">
        <v>311</v>
      </c>
      <c r="BB1907" t="s">
        <v>308</v>
      </c>
      <c r="BD1907">
        <f t="shared" si="141"/>
        <v>1</v>
      </c>
      <c r="BE1907">
        <f t="shared" si="142"/>
        <v>0</v>
      </c>
      <c r="BF1907">
        <f t="shared" si="142"/>
        <v>0</v>
      </c>
      <c r="BG1907">
        <f t="shared" si="142"/>
        <v>0</v>
      </c>
      <c r="BH1907">
        <f t="shared" si="142"/>
        <v>0</v>
      </c>
      <c r="BI1907">
        <f t="shared" si="142"/>
        <v>0</v>
      </c>
      <c r="BJ1907">
        <f t="shared" si="138"/>
        <v>1</v>
      </c>
      <c r="BK1907">
        <f t="shared" si="140"/>
        <v>0</v>
      </c>
      <c r="BL1907">
        <f t="shared" si="140"/>
        <v>0</v>
      </c>
      <c r="BM1907">
        <f t="shared" si="140"/>
        <v>1</v>
      </c>
      <c r="BN1907">
        <f t="shared" si="140"/>
        <v>0</v>
      </c>
      <c r="BO1907">
        <f t="shared" si="140"/>
        <v>0</v>
      </c>
      <c r="BP1907">
        <f t="shared" si="140"/>
        <v>0</v>
      </c>
    </row>
    <row r="1908" spans="3:68" x14ac:dyDescent="0.2">
      <c r="C1908" s="150" t="str">
        <f>IFERROR(VLOOKUP(TABLA!F1908,BLIOTECAS!$C$1:$E$26,3,FALSE),"")</f>
        <v>Humanidades</v>
      </c>
      <c r="D1908" s="209">
        <v>43970.535416666666</v>
      </c>
      <c r="E1908" s="209" t="s">
        <v>396</v>
      </c>
      <c r="F1908" t="s">
        <v>104</v>
      </c>
      <c r="G1908" t="s">
        <v>305</v>
      </c>
      <c r="H1908" t="s">
        <v>305</v>
      </c>
      <c r="I1908" t="s">
        <v>353</v>
      </c>
      <c r="J1908" t="s">
        <v>104</v>
      </c>
      <c r="K1908" t="s">
        <v>309</v>
      </c>
      <c r="L1908" t="s">
        <v>103</v>
      </c>
      <c r="M1908" t="s">
        <v>1289</v>
      </c>
      <c r="S1908" t="s">
        <v>270</v>
      </c>
      <c r="T1908" t="s">
        <v>270</v>
      </c>
      <c r="U1908">
        <v>5</v>
      </c>
      <c r="V1908">
        <v>3</v>
      </c>
      <c r="W1908">
        <v>4</v>
      </c>
      <c r="X1908">
        <v>4</v>
      </c>
      <c r="Y1908">
        <v>5</v>
      </c>
      <c r="Z1908">
        <v>5</v>
      </c>
      <c r="AA1908">
        <v>5</v>
      </c>
      <c r="AB1908">
        <v>5</v>
      </c>
      <c r="AC1908">
        <v>5</v>
      </c>
      <c r="AD1908">
        <v>5</v>
      </c>
      <c r="AF1908">
        <v>5</v>
      </c>
      <c r="AG1908">
        <v>5</v>
      </c>
      <c r="AH1908">
        <v>5</v>
      </c>
      <c r="AI1908">
        <v>4</v>
      </c>
      <c r="AJ1908">
        <v>5</v>
      </c>
      <c r="AK1908" t="s">
        <v>26</v>
      </c>
      <c r="AL1908">
        <v>5</v>
      </c>
      <c r="AM1908">
        <v>3</v>
      </c>
      <c r="AN1908" t="s">
        <v>408</v>
      </c>
      <c r="AV1908" s="109" t="s">
        <v>270</v>
      </c>
      <c r="AW1908" t="s">
        <v>26</v>
      </c>
      <c r="AY1908">
        <v>5</v>
      </c>
      <c r="AZ1908" s="109">
        <v>5</v>
      </c>
      <c r="BA1908" s="191" t="s">
        <v>303</v>
      </c>
      <c r="BB1908" t="s">
        <v>308</v>
      </c>
      <c r="BD1908">
        <f t="shared" si="141"/>
        <v>1</v>
      </c>
      <c r="BE1908">
        <f t="shared" si="142"/>
        <v>0</v>
      </c>
      <c r="BF1908">
        <f t="shared" si="142"/>
        <v>0</v>
      </c>
      <c r="BG1908">
        <f t="shared" si="142"/>
        <v>0</v>
      </c>
      <c r="BH1908">
        <f t="shared" si="142"/>
        <v>1</v>
      </c>
      <c r="BI1908">
        <f t="shared" si="142"/>
        <v>0</v>
      </c>
      <c r="BJ1908">
        <f t="shared" si="138"/>
        <v>1</v>
      </c>
      <c r="BK1908">
        <f t="shared" si="140"/>
        <v>0</v>
      </c>
      <c r="BL1908">
        <f t="shared" si="140"/>
        <v>1</v>
      </c>
      <c r="BM1908">
        <f t="shared" si="140"/>
        <v>1</v>
      </c>
      <c r="BN1908">
        <f t="shared" si="140"/>
        <v>0</v>
      </c>
      <c r="BO1908">
        <f t="shared" si="140"/>
        <v>0</v>
      </c>
      <c r="BP1908">
        <f t="shared" si="140"/>
        <v>0</v>
      </c>
    </row>
    <row r="1909" spans="3:68" x14ac:dyDescent="0.2">
      <c r="C1909" s="150" t="str">
        <f>IFERROR(VLOOKUP(TABLA!F1909,BLIOTECAS!$C$1:$E$26,3,FALSE),"")</f>
        <v>Ciencias Experimentales</v>
      </c>
      <c r="D1909" s="209">
        <v>43970.535416666666</v>
      </c>
      <c r="E1909" s="209" t="s">
        <v>396</v>
      </c>
      <c r="F1909" t="s">
        <v>94</v>
      </c>
      <c r="G1909" t="s">
        <v>301</v>
      </c>
      <c r="H1909" t="s">
        <v>300</v>
      </c>
      <c r="I1909" t="s">
        <v>315</v>
      </c>
      <c r="J1909" t="s">
        <v>94</v>
      </c>
      <c r="K1909" t="s">
        <v>90</v>
      </c>
      <c r="L1909" t="s">
        <v>96</v>
      </c>
      <c r="S1909" t="s">
        <v>270</v>
      </c>
      <c r="T1909" t="s">
        <v>270</v>
      </c>
      <c r="U1909">
        <v>4</v>
      </c>
      <c r="V1909">
        <v>1</v>
      </c>
      <c r="W1909">
        <v>1</v>
      </c>
      <c r="X1909">
        <v>4</v>
      </c>
      <c r="Y1909">
        <v>4</v>
      </c>
      <c r="Z1909">
        <v>5</v>
      </c>
      <c r="AA1909">
        <v>1</v>
      </c>
      <c r="AB1909">
        <v>1</v>
      </c>
      <c r="AC1909">
        <v>4</v>
      </c>
      <c r="AD1909">
        <v>4</v>
      </c>
      <c r="AF1909">
        <v>4</v>
      </c>
      <c r="AG1909">
        <v>4</v>
      </c>
      <c r="AH1909">
        <v>2</v>
      </c>
      <c r="AJ1909">
        <v>4</v>
      </c>
      <c r="AK1909" t="s">
        <v>26</v>
      </c>
      <c r="AL1909">
        <v>4</v>
      </c>
      <c r="AN1909" t="s">
        <v>354</v>
      </c>
      <c r="AV1909" s="109" t="s">
        <v>270</v>
      </c>
      <c r="AW1909" t="s">
        <v>26</v>
      </c>
      <c r="BD1909">
        <f t="shared" si="141"/>
        <v>0</v>
      </c>
      <c r="BE1909">
        <f t="shared" si="142"/>
        <v>1</v>
      </c>
      <c r="BF1909">
        <f t="shared" si="142"/>
        <v>0</v>
      </c>
      <c r="BG1909">
        <f t="shared" si="142"/>
        <v>0</v>
      </c>
      <c r="BH1909">
        <f t="shared" si="142"/>
        <v>0</v>
      </c>
      <c r="BI1909">
        <f t="shared" si="142"/>
        <v>0</v>
      </c>
      <c r="BJ1909">
        <f t="shared" si="138"/>
        <v>1</v>
      </c>
      <c r="BK1909">
        <f t="shared" si="140"/>
        <v>0</v>
      </c>
      <c r="BL1909">
        <f t="shared" si="140"/>
        <v>0</v>
      </c>
      <c r="BM1909">
        <f t="shared" si="140"/>
        <v>1</v>
      </c>
      <c r="BN1909">
        <f t="shared" si="140"/>
        <v>0</v>
      </c>
      <c r="BO1909">
        <f t="shared" si="140"/>
        <v>0</v>
      </c>
      <c r="BP1909">
        <f t="shared" si="140"/>
        <v>0</v>
      </c>
    </row>
    <row r="1910" spans="3:68" x14ac:dyDescent="0.2">
      <c r="C1910" s="150" t="str">
        <f>IFERROR(VLOOKUP(TABLA!F1910,BLIOTECAS!$C$1:$E$26,3,FALSE),"")</f>
        <v>Ciencias de la Salud</v>
      </c>
      <c r="D1910" s="209">
        <v>43970.535416666666</v>
      </c>
      <c r="E1910" s="209" t="s">
        <v>396</v>
      </c>
      <c r="F1910" t="s">
        <v>101</v>
      </c>
      <c r="G1910" t="s">
        <v>397</v>
      </c>
      <c r="H1910" t="s">
        <v>300</v>
      </c>
      <c r="I1910" t="s">
        <v>306</v>
      </c>
      <c r="J1910" t="s">
        <v>101</v>
      </c>
      <c r="K1910" t="s">
        <v>101</v>
      </c>
      <c r="L1910" t="s">
        <v>101</v>
      </c>
      <c r="S1910" t="s">
        <v>26</v>
      </c>
      <c r="T1910" t="s">
        <v>26</v>
      </c>
      <c r="U1910">
        <v>1</v>
      </c>
      <c r="V1910">
        <v>1</v>
      </c>
      <c r="W1910">
        <v>5</v>
      </c>
      <c r="X1910">
        <v>5</v>
      </c>
      <c r="Y1910">
        <v>5</v>
      </c>
      <c r="Z1910">
        <v>5</v>
      </c>
      <c r="AA1910">
        <v>5</v>
      </c>
      <c r="AB1910">
        <v>1</v>
      </c>
      <c r="AC1910">
        <v>1</v>
      </c>
      <c r="AD1910">
        <v>3</v>
      </c>
      <c r="AF1910">
        <v>1</v>
      </c>
      <c r="AG1910">
        <v>3</v>
      </c>
      <c r="AH1910">
        <v>3</v>
      </c>
      <c r="AI1910">
        <v>3</v>
      </c>
      <c r="AJ1910">
        <v>3</v>
      </c>
      <c r="AK1910" t="s">
        <v>270</v>
      </c>
      <c r="AL1910">
        <v>2</v>
      </c>
      <c r="AM1910">
        <v>1</v>
      </c>
      <c r="AN1910" t="s">
        <v>1290</v>
      </c>
      <c r="AV1910" s="109" t="s">
        <v>26</v>
      </c>
      <c r="AW1910" t="s">
        <v>26</v>
      </c>
      <c r="AY1910">
        <v>3</v>
      </c>
      <c r="AZ1910" s="109">
        <v>4</v>
      </c>
      <c r="BA1910" s="191" t="s">
        <v>319</v>
      </c>
      <c r="BB1910" t="s">
        <v>333</v>
      </c>
      <c r="BD1910">
        <f t="shared" si="141"/>
        <v>1</v>
      </c>
      <c r="BE1910">
        <f t="shared" si="142"/>
        <v>0</v>
      </c>
      <c r="BF1910">
        <f t="shared" si="142"/>
        <v>0</v>
      </c>
      <c r="BG1910">
        <f t="shared" si="142"/>
        <v>0</v>
      </c>
      <c r="BH1910">
        <f t="shared" si="142"/>
        <v>0</v>
      </c>
      <c r="BI1910">
        <f t="shared" si="142"/>
        <v>0</v>
      </c>
      <c r="BJ1910">
        <f t="shared" ref="BJ1910:BJ1973" si="143">IF(IFERROR(FIND(BJ$1,$AN1910,1),0)&lt;&gt;0,1,0)</f>
        <v>1</v>
      </c>
      <c r="BK1910">
        <f t="shared" si="140"/>
        <v>1</v>
      </c>
      <c r="BL1910">
        <f t="shared" si="140"/>
        <v>0</v>
      </c>
      <c r="BM1910">
        <f t="shared" si="140"/>
        <v>1</v>
      </c>
      <c r="BN1910">
        <f t="shared" si="140"/>
        <v>0</v>
      </c>
      <c r="BO1910">
        <f t="shared" si="140"/>
        <v>0</v>
      </c>
      <c r="BP1910">
        <f t="shared" si="140"/>
        <v>0</v>
      </c>
    </row>
    <row r="1911" spans="3:68" x14ac:dyDescent="0.2">
      <c r="C1911" s="150" t="str">
        <f>IFERROR(VLOOKUP(TABLA!F1911,BLIOTECAS!$C$1:$E$26,3,FALSE),"")</f>
        <v>Ciencias de la Salud</v>
      </c>
      <c r="D1911" s="209">
        <v>43970.535416666666</v>
      </c>
      <c r="E1911" s="209" t="s">
        <v>401</v>
      </c>
      <c r="F1911" t="s">
        <v>101</v>
      </c>
      <c r="G1911" t="s">
        <v>300</v>
      </c>
      <c r="H1911" t="s">
        <v>300</v>
      </c>
      <c r="I1911" t="s">
        <v>306</v>
      </c>
      <c r="J1911" t="s">
        <v>101</v>
      </c>
      <c r="K1911" t="s">
        <v>106</v>
      </c>
      <c r="L1911" t="s">
        <v>222</v>
      </c>
      <c r="M1911" t="s">
        <v>1291</v>
      </c>
      <c r="S1911" t="s">
        <v>26</v>
      </c>
      <c r="T1911" t="s">
        <v>270</v>
      </c>
      <c r="U1911">
        <v>2</v>
      </c>
      <c r="V1911">
        <v>4</v>
      </c>
      <c r="W1911">
        <v>3</v>
      </c>
      <c r="X1911">
        <v>1</v>
      </c>
      <c r="Y1911">
        <v>1</v>
      </c>
      <c r="Z1911">
        <v>4</v>
      </c>
      <c r="AA1911">
        <v>1</v>
      </c>
      <c r="AB1911">
        <v>2</v>
      </c>
      <c r="AC1911">
        <v>4</v>
      </c>
      <c r="AD1911">
        <v>4</v>
      </c>
      <c r="AF1911">
        <v>4</v>
      </c>
      <c r="AG1911">
        <v>4</v>
      </c>
      <c r="AH1911">
        <v>4</v>
      </c>
      <c r="AI1911">
        <v>2</v>
      </c>
      <c r="AJ1911">
        <v>4</v>
      </c>
      <c r="AK1911" t="s">
        <v>270</v>
      </c>
      <c r="AL1911">
        <v>3</v>
      </c>
      <c r="AM1911">
        <v>1</v>
      </c>
      <c r="AN1911" t="s">
        <v>307</v>
      </c>
      <c r="AV1911" s="109" t="s">
        <v>270</v>
      </c>
      <c r="AW1911" t="s">
        <v>270</v>
      </c>
      <c r="AX1911" t="s">
        <v>313</v>
      </c>
      <c r="AY1911">
        <v>4</v>
      </c>
      <c r="AZ1911" s="109">
        <v>5</v>
      </c>
      <c r="BA1911" s="191" t="s">
        <v>311</v>
      </c>
      <c r="BB1911" t="s">
        <v>317</v>
      </c>
      <c r="BD1911">
        <f t="shared" si="141"/>
        <v>1</v>
      </c>
      <c r="BE1911">
        <f t="shared" si="142"/>
        <v>0</v>
      </c>
      <c r="BF1911">
        <f t="shared" si="142"/>
        <v>0</v>
      </c>
      <c r="BG1911">
        <f t="shared" si="142"/>
        <v>0</v>
      </c>
      <c r="BH1911">
        <f t="shared" si="142"/>
        <v>0</v>
      </c>
      <c r="BI1911">
        <f t="shared" si="142"/>
        <v>0</v>
      </c>
      <c r="BJ1911">
        <f t="shared" si="143"/>
        <v>0</v>
      </c>
      <c r="BK1911">
        <f t="shared" si="140"/>
        <v>0</v>
      </c>
      <c r="BL1911">
        <f t="shared" si="140"/>
        <v>0</v>
      </c>
      <c r="BM1911">
        <f t="shared" si="140"/>
        <v>0</v>
      </c>
      <c r="BN1911">
        <f t="shared" si="140"/>
        <v>0</v>
      </c>
      <c r="BO1911">
        <f t="shared" si="140"/>
        <v>1</v>
      </c>
      <c r="BP1911">
        <f t="shared" si="140"/>
        <v>0</v>
      </c>
    </row>
    <row r="1912" spans="3:68" x14ac:dyDescent="0.2">
      <c r="C1912" s="150" t="str">
        <f>IFERROR(VLOOKUP(TABLA!F1912,BLIOTECAS!$C$1:$E$26,3,FALSE),"")</f>
        <v>Ciencias Sociales</v>
      </c>
      <c r="D1912" s="209">
        <v>43970.535416666666</v>
      </c>
      <c r="E1912" s="209" t="s">
        <v>396</v>
      </c>
      <c r="F1912" t="s">
        <v>92</v>
      </c>
      <c r="G1912" t="s">
        <v>300</v>
      </c>
      <c r="H1912" t="s">
        <v>397</v>
      </c>
      <c r="I1912" t="s">
        <v>318</v>
      </c>
      <c r="J1912" t="s">
        <v>92</v>
      </c>
      <c r="K1912" t="s">
        <v>309</v>
      </c>
      <c r="M1912" t="s">
        <v>323</v>
      </c>
      <c r="S1912" t="s">
        <v>270</v>
      </c>
      <c r="T1912" t="s">
        <v>270</v>
      </c>
      <c r="U1912">
        <v>3</v>
      </c>
      <c r="V1912">
        <v>1</v>
      </c>
      <c r="W1912">
        <v>2</v>
      </c>
      <c r="X1912">
        <v>3</v>
      </c>
      <c r="Y1912">
        <v>5</v>
      </c>
      <c r="Z1912">
        <v>3</v>
      </c>
      <c r="AA1912">
        <v>5</v>
      </c>
      <c r="AB1912">
        <v>1</v>
      </c>
      <c r="AC1912">
        <v>3</v>
      </c>
      <c r="AD1912">
        <v>4</v>
      </c>
      <c r="AF1912">
        <v>4</v>
      </c>
      <c r="AG1912">
        <v>3</v>
      </c>
      <c r="AH1912">
        <v>4</v>
      </c>
      <c r="AI1912">
        <v>3</v>
      </c>
      <c r="AJ1912">
        <v>5</v>
      </c>
      <c r="AK1912" t="s">
        <v>26</v>
      </c>
      <c r="AL1912">
        <v>4</v>
      </c>
      <c r="AM1912">
        <v>1</v>
      </c>
      <c r="AN1912" t="s">
        <v>408</v>
      </c>
      <c r="AV1912" s="109" t="s">
        <v>26</v>
      </c>
      <c r="AW1912" t="s">
        <v>26</v>
      </c>
      <c r="AY1912">
        <v>4</v>
      </c>
      <c r="AZ1912" s="109">
        <v>5</v>
      </c>
      <c r="BA1912" s="191" t="s">
        <v>311</v>
      </c>
      <c r="BB1912" t="s">
        <v>317</v>
      </c>
      <c r="BD1912">
        <f t="shared" si="141"/>
        <v>0</v>
      </c>
      <c r="BE1912">
        <f t="shared" si="142"/>
        <v>0</v>
      </c>
      <c r="BF1912">
        <f t="shared" si="142"/>
        <v>1</v>
      </c>
      <c r="BG1912">
        <f t="shared" si="142"/>
        <v>0</v>
      </c>
      <c r="BH1912">
        <f t="shared" si="142"/>
        <v>0</v>
      </c>
      <c r="BI1912">
        <f t="shared" si="142"/>
        <v>0</v>
      </c>
      <c r="BJ1912">
        <f t="shared" si="143"/>
        <v>1</v>
      </c>
      <c r="BK1912">
        <f t="shared" si="140"/>
        <v>0</v>
      </c>
      <c r="BL1912">
        <f t="shared" si="140"/>
        <v>1</v>
      </c>
      <c r="BM1912">
        <f t="shared" si="140"/>
        <v>1</v>
      </c>
      <c r="BN1912">
        <f t="shared" si="140"/>
        <v>0</v>
      </c>
      <c r="BO1912">
        <f t="shared" si="140"/>
        <v>0</v>
      </c>
      <c r="BP1912">
        <f t="shared" si="140"/>
        <v>0</v>
      </c>
    </row>
    <row r="1913" spans="3:68" x14ac:dyDescent="0.2">
      <c r="C1913" s="150" t="str">
        <f>IFERROR(VLOOKUP(TABLA!F1913,BLIOTECAS!$C$1:$E$26,3,FALSE),"")</f>
        <v>Ciencias Experimentales</v>
      </c>
      <c r="D1913" s="209">
        <v>43970.535416666666</v>
      </c>
      <c r="E1913" s="209" t="s">
        <v>396</v>
      </c>
      <c r="F1913" t="s">
        <v>94</v>
      </c>
      <c r="G1913" t="s">
        <v>300</v>
      </c>
      <c r="H1913" t="s">
        <v>300</v>
      </c>
      <c r="I1913" t="s">
        <v>338</v>
      </c>
      <c r="J1913" t="s">
        <v>94</v>
      </c>
      <c r="S1913" t="s">
        <v>26</v>
      </c>
      <c r="T1913" t="s">
        <v>26</v>
      </c>
      <c r="U1913">
        <v>2</v>
      </c>
      <c r="V1913">
        <v>3</v>
      </c>
      <c r="W1913">
        <v>1</v>
      </c>
      <c r="X1913">
        <v>3</v>
      </c>
      <c r="Y1913">
        <v>5</v>
      </c>
      <c r="Z1913">
        <v>5</v>
      </c>
      <c r="AA1913">
        <v>4</v>
      </c>
      <c r="AB1913">
        <v>1</v>
      </c>
      <c r="AC1913">
        <v>1</v>
      </c>
      <c r="AD1913">
        <v>4</v>
      </c>
      <c r="AF1913">
        <v>3</v>
      </c>
      <c r="AG1913">
        <v>2</v>
      </c>
      <c r="AH1913">
        <v>3</v>
      </c>
      <c r="AI1913">
        <v>2</v>
      </c>
      <c r="AJ1913">
        <v>3</v>
      </c>
      <c r="AK1913" t="s">
        <v>26</v>
      </c>
      <c r="AL1913">
        <v>3</v>
      </c>
      <c r="AM1913">
        <v>2</v>
      </c>
      <c r="AN1913" t="s">
        <v>438</v>
      </c>
      <c r="AV1913" s="109" t="s">
        <v>270</v>
      </c>
      <c r="AW1913" t="s">
        <v>270</v>
      </c>
      <c r="AX1913" t="s">
        <v>313</v>
      </c>
      <c r="AY1913">
        <v>4</v>
      </c>
      <c r="AZ1913" s="109">
        <v>3</v>
      </c>
      <c r="BA1913" s="191" t="s">
        <v>319</v>
      </c>
      <c r="BB1913" t="s">
        <v>308</v>
      </c>
      <c r="BD1913">
        <f t="shared" si="141"/>
        <v>0</v>
      </c>
      <c r="BE1913">
        <f t="shared" si="142"/>
        <v>1</v>
      </c>
      <c r="BF1913">
        <f t="shared" si="142"/>
        <v>1</v>
      </c>
      <c r="BG1913">
        <f t="shared" si="142"/>
        <v>0</v>
      </c>
      <c r="BH1913">
        <f t="shared" si="142"/>
        <v>1</v>
      </c>
      <c r="BI1913">
        <f t="shared" si="142"/>
        <v>0</v>
      </c>
      <c r="BJ1913">
        <f t="shared" si="143"/>
        <v>1</v>
      </c>
      <c r="BK1913">
        <f t="shared" si="140"/>
        <v>1</v>
      </c>
      <c r="BL1913">
        <f t="shared" si="140"/>
        <v>0</v>
      </c>
      <c r="BM1913">
        <f t="shared" si="140"/>
        <v>1</v>
      </c>
      <c r="BN1913">
        <f t="shared" si="140"/>
        <v>0</v>
      </c>
      <c r="BO1913">
        <f t="shared" si="140"/>
        <v>0</v>
      </c>
      <c r="BP1913">
        <f t="shared" si="140"/>
        <v>0</v>
      </c>
    </row>
    <row r="1914" spans="3:68" x14ac:dyDescent="0.2">
      <c r="C1914" s="150" t="str">
        <f>IFERROR(VLOOKUP(TABLA!F1914,BLIOTECAS!$C$1:$E$26,3,FALSE),"")</f>
        <v>Ciencias de la Salud</v>
      </c>
      <c r="D1914" s="209">
        <v>43970.535416666666</v>
      </c>
      <c r="E1914" s="209" t="s">
        <v>396</v>
      </c>
      <c r="F1914" t="s">
        <v>101</v>
      </c>
      <c r="G1914" t="s">
        <v>305</v>
      </c>
      <c r="H1914" t="s">
        <v>300</v>
      </c>
      <c r="I1914" t="s">
        <v>306</v>
      </c>
      <c r="J1914" t="s">
        <v>309</v>
      </c>
      <c r="S1914" t="s">
        <v>26</v>
      </c>
      <c r="T1914" t="s">
        <v>26</v>
      </c>
      <c r="U1914">
        <v>2</v>
      </c>
      <c r="V1914">
        <v>2</v>
      </c>
      <c r="W1914">
        <v>3</v>
      </c>
      <c r="X1914">
        <v>3</v>
      </c>
      <c r="Y1914">
        <v>4</v>
      </c>
      <c r="Z1914">
        <v>4</v>
      </c>
      <c r="AA1914">
        <v>4</v>
      </c>
      <c r="AB1914">
        <v>3</v>
      </c>
      <c r="AC1914">
        <v>3</v>
      </c>
      <c r="AD1914">
        <v>3</v>
      </c>
      <c r="AF1914">
        <v>4</v>
      </c>
      <c r="AG1914">
        <v>4</v>
      </c>
      <c r="AH1914">
        <v>2</v>
      </c>
      <c r="AI1914">
        <v>3</v>
      </c>
      <c r="AJ1914">
        <v>3</v>
      </c>
      <c r="AK1914" t="s">
        <v>26</v>
      </c>
      <c r="AL1914">
        <v>3</v>
      </c>
      <c r="AM1914">
        <v>3</v>
      </c>
      <c r="AN1914" t="s">
        <v>354</v>
      </c>
      <c r="AV1914" s="109" t="s">
        <v>270</v>
      </c>
      <c r="AW1914" t="s">
        <v>270</v>
      </c>
      <c r="AX1914" t="s">
        <v>313</v>
      </c>
      <c r="AY1914">
        <v>4</v>
      </c>
      <c r="AZ1914" s="109">
        <v>4</v>
      </c>
      <c r="BA1914" s="191" t="s">
        <v>311</v>
      </c>
      <c r="BB1914" t="s">
        <v>317</v>
      </c>
      <c r="BD1914">
        <f t="shared" si="141"/>
        <v>1</v>
      </c>
      <c r="BE1914">
        <f t="shared" si="142"/>
        <v>0</v>
      </c>
      <c r="BF1914">
        <f t="shared" si="142"/>
        <v>0</v>
      </c>
      <c r="BG1914">
        <f t="shared" si="142"/>
        <v>0</v>
      </c>
      <c r="BH1914">
        <f t="shared" si="142"/>
        <v>0</v>
      </c>
      <c r="BI1914">
        <f t="shared" si="142"/>
        <v>0</v>
      </c>
      <c r="BJ1914">
        <f t="shared" si="143"/>
        <v>1</v>
      </c>
      <c r="BK1914">
        <f t="shared" si="140"/>
        <v>0</v>
      </c>
      <c r="BL1914">
        <f t="shared" si="140"/>
        <v>0</v>
      </c>
      <c r="BM1914">
        <f t="shared" si="140"/>
        <v>1</v>
      </c>
      <c r="BN1914">
        <f t="shared" si="140"/>
        <v>0</v>
      </c>
      <c r="BO1914">
        <f t="shared" si="140"/>
        <v>0</v>
      </c>
      <c r="BP1914">
        <f t="shared" si="140"/>
        <v>0</v>
      </c>
    </row>
    <row r="1915" spans="3:68" x14ac:dyDescent="0.2">
      <c r="C1915" s="150" t="str">
        <f>IFERROR(VLOOKUP(TABLA!F1915,BLIOTECAS!$C$1:$E$26,3,FALSE),"")</f>
        <v>Ciencias de la Salud</v>
      </c>
      <c r="D1915" s="209">
        <v>43970.535416666666</v>
      </c>
      <c r="E1915" s="209" t="s">
        <v>396</v>
      </c>
      <c r="F1915" t="s">
        <v>222</v>
      </c>
      <c r="G1915" t="s">
        <v>305</v>
      </c>
      <c r="H1915" t="s">
        <v>305</v>
      </c>
      <c r="I1915" t="s">
        <v>306</v>
      </c>
      <c r="J1915" t="s">
        <v>222</v>
      </c>
      <c r="K1915" t="s">
        <v>106</v>
      </c>
      <c r="L1915" t="s">
        <v>107</v>
      </c>
      <c r="S1915" t="s">
        <v>26</v>
      </c>
      <c r="T1915" t="s">
        <v>270</v>
      </c>
      <c r="U1915">
        <v>3</v>
      </c>
      <c r="V1915">
        <v>1</v>
      </c>
      <c r="W1915">
        <v>4</v>
      </c>
      <c r="X1915">
        <v>1</v>
      </c>
      <c r="Y1915">
        <v>5</v>
      </c>
      <c r="Z1915">
        <v>3</v>
      </c>
      <c r="AA1915">
        <v>4</v>
      </c>
      <c r="AB1915">
        <v>3</v>
      </c>
      <c r="AC1915">
        <v>4</v>
      </c>
      <c r="AD1915">
        <v>5</v>
      </c>
      <c r="AF1915">
        <v>5</v>
      </c>
      <c r="AG1915">
        <v>5</v>
      </c>
      <c r="AH1915">
        <v>4</v>
      </c>
      <c r="AI1915">
        <v>3</v>
      </c>
      <c r="AJ1915">
        <v>4</v>
      </c>
      <c r="AK1915" t="s">
        <v>26</v>
      </c>
      <c r="AL1915">
        <v>5</v>
      </c>
      <c r="AM1915">
        <v>3</v>
      </c>
      <c r="AN1915" t="s">
        <v>483</v>
      </c>
      <c r="AV1915" s="109" t="s">
        <v>26</v>
      </c>
      <c r="AW1915" t="s">
        <v>26</v>
      </c>
      <c r="AY1915">
        <v>3</v>
      </c>
      <c r="AZ1915" s="109">
        <v>5</v>
      </c>
      <c r="BA1915" s="191" t="s">
        <v>303</v>
      </c>
      <c r="BB1915" t="s">
        <v>308</v>
      </c>
      <c r="BD1915">
        <f t="shared" si="141"/>
        <v>1</v>
      </c>
      <c r="BE1915">
        <f t="shared" si="142"/>
        <v>0</v>
      </c>
      <c r="BF1915">
        <f t="shared" si="142"/>
        <v>0</v>
      </c>
      <c r="BG1915">
        <f t="shared" si="142"/>
        <v>0</v>
      </c>
      <c r="BH1915">
        <f t="shared" si="142"/>
        <v>0</v>
      </c>
      <c r="BI1915">
        <f t="shared" si="142"/>
        <v>0</v>
      </c>
      <c r="BJ1915">
        <f t="shared" si="143"/>
        <v>1</v>
      </c>
      <c r="BK1915">
        <f t="shared" si="140"/>
        <v>0</v>
      </c>
      <c r="BL1915">
        <f t="shared" si="140"/>
        <v>1</v>
      </c>
      <c r="BM1915">
        <f t="shared" si="140"/>
        <v>0</v>
      </c>
      <c r="BN1915">
        <f t="shared" si="140"/>
        <v>0</v>
      </c>
      <c r="BO1915">
        <f t="shared" si="140"/>
        <v>0</v>
      </c>
      <c r="BP1915">
        <f t="shared" si="140"/>
        <v>0</v>
      </c>
    </row>
    <row r="1916" spans="3:68" x14ac:dyDescent="0.2">
      <c r="C1916" s="150" t="str">
        <f>IFERROR(VLOOKUP(TABLA!F1916,BLIOTECAS!$C$1:$E$26,3,FALSE),"")</f>
        <v>Humanidades</v>
      </c>
      <c r="D1916" s="209">
        <v>43970.535416666666</v>
      </c>
      <c r="E1916" s="209" t="s">
        <v>396</v>
      </c>
      <c r="F1916" t="s">
        <v>104</v>
      </c>
      <c r="G1916" t="s">
        <v>301</v>
      </c>
      <c r="H1916" t="s">
        <v>301</v>
      </c>
      <c r="I1916" t="s">
        <v>336</v>
      </c>
      <c r="J1916" t="s">
        <v>104</v>
      </c>
      <c r="K1916" t="s">
        <v>309</v>
      </c>
      <c r="L1916" t="s">
        <v>92</v>
      </c>
      <c r="M1916" t="s">
        <v>1292</v>
      </c>
      <c r="S1916" t="s">
        <v>270</v>
      </c>
      <c r="T1916" t="s">
        <v>270</v>
      </c>
      <c r="U1916">
        <v>3</v>
      </c>
      <c r="V1916">
        <v>3</v>
      </c>
      <c r="W1916">
        <v>4</v>
      </c>
      <c r="X1916">
        <v>4</v>
      </c>
      <c r="Y1916">
        <v>5</v>
      </c>
      <c r="Z1916">
        <v>4</v>
      </c>
      <c r="AA1916">
        <v>5</v>
      </c>
      <c r="AB1916">
        <v>3</v>
      </c>
      <c r="AC1916">
        <v>4</v>
      </c>
      <c r="AD1916">
        <v>4</v>
      </c>
      <c r="AF1916">
        <v>4</v>
      </c>
      <c r="AG1916">
        <v>4</v>
      </c>
      <c r="AH1916">
        <v>5</v>
      </c>
      <c r="AI1916">
        <v>3</v>
      </c>
      <c r="AJ1916">
        <v>4</v>
      </c>
      <c r="AK1916" t="s">
        <v>270</v>
      </c>
      <c r="AL1916">
        <v>4</v>
      </c>
      <c r="AM1916">
        <v>3</v>
      </c>
      <c r="AN1916" t="s">
        <v>345</v>
      </c>
      <c r="AV1916" s="109" t="s">
        <v>270</v>
      </c>
      <c r="AW1916" t="s">
        <v>26</v>
      </c>
      <c r="AY1916">
        <v>5</v>
      </c>
      <c r="AZ1916" s="109">
        <v>4</v>
      </c>
      <c r="BA1916" s="191" t="s">
        <v>311</v>
      </c>
      <c r="BB1916" t="s">
        <v>308</v>
      </c>
      <c r="BD1916">
        <f t="shared" si="141"/>
        <v>0</v>
      </c>
      <c r="BE1916">
        <f t="shared" si="142"/>
        <v>1</v>
      </c>
      <c r="BF1916">
        <f t="shared" si="142"/>
        <v>1</v>
      </c>
      <c r="BG1916">
        <f t="shared" si="142"/>
        <v>0</v>
      </c>
      <c r="BH1916">
        <f t="shared" si="142"/>
        <v>0</v>
      </c>
      <c r="BI1916">
        <f t="shared" si="142"/>
        <v>0</v>
      </c>
      <c r="BJ1916">
        <f t="shared" si="143"/>
        <v>0</v>
      </c>
      <c r="BK1916">
        <f t="shared" si="140"/>
        <v>0</v>
      </c>
      <c r="BL1916">
        <f t="shared" si="140"/>
        <v>0</v>
      </c>
      <c r="BM1916">
        <f t="shared" si="140"/>
        <v>1</v>
      </c>
      <c r="BN1916">
        <f t="shared" si="140"/>
        <v>0</v>
      </c>
      <c r="BO1916">
        <f t="shared" si="140"/>
        <v>0</v>
      </c>
      <c r="BP1916">
        <f t="shared" si="140"/>
        <v>0</v>
      </c>
    </row>
    <row r="1917" spans="3:68" x14ac:dyDescent="0.2">
      <c r="C1917" s="150" t="str">
        <f>IFERROR(VLOOKUP(TABLA!F1917,BLIOTECAS!$C$1:$E$26,3,FALSE),"")</f>
        <v>Ciencias de la Salud</v>
      </c>
      <c r="D1917" s="209">
        <v>43970.535416666666</v>
      </c>
      <c r="E1917" s="209" t="s">
        <v>396</v>
      </c>
      <c r="F1917" t="s">
        <v>107</v>
      </c>
      <c r="G1917" t="s">
        <v>300</v>
      </c>
      <c r="H1917" t="s">
        <v>305</v>
      </c>
      <c r="I1917" t="s">
        <v>327</v>
      </c>
      <c r="J1917" t="s">
        <v>107</v>
      </c>
      <c r="K1917" t="s">
        <v>106</v>
      </c>
      <c r="L1917" t="s">
        <v>101</v>
      </c>
      <c r="S1917" t="s">
        <v>26</v>
      </c>
      <c r="T1917" t="s">
        <v>270</v>
      </c>
      <c r="U1917">
        <v>3</v>
      </c>
      <c r="V1917">
        <v>4</v>
      </c>
      <c r="W1917">
        <v>5</v>
      </c>
      <c r="X1917">
        <v>2</v>
      </c>
      <c r="Y1917">
        <v>5</v>
      </c>
      <c r="Z1917">
        <v>5</v>
      </c>
      <c r="AA1917">
        <v>3</v>
      </c>
      <c r="AB1917">
        <v>4</v>
      </c>
      <c r="AC1917">
        <v>4</v>
      </c>
      <c r="AD1917">
        <v>4</v>
      </c>
      <c r="AF1917">
        <v>4</v>
      </c>
      <c r="AG1917">
        <v>4</v>
      </c>
      <c r="AH1917">
        <v>4</v>
      </c>
      <c r="AI1917">
        <v>4</v>
      </c>
      <c r="AJ1917">
        <v>3</v>
      </c>
      <c r="AK1917" t="s">
        <v>270</v>
      </c>
      <c r="AL1917">
        <v>5</v>
      </c>
      <c r="AM1917">
        <v>5</v>
      </c>
      <c r="AN1917" t="s">
        <v>428</v>
      </c>
      <c r="AV1917" s="109" t="s">
        <v>270</v>
      </c>
      <c r="AW1917" t="s">
        <v>270</v>
      </c>
      <c r="AX1917" t="s">
        <v>25</v>
      </c>
      <c r="AY1917">
        <v>5</v>
      </c>
      <c r="AZ1917" s="109">
        <v>5</v>
      </c>
      <c r="BA1917" s="191" t="s">
        <v>303</v>
      </c>
      <c r="BB1917" t="s">
        <v>308</v>
      </c>
      <c r="BD1917">
        <f t="shared" si="141"/>
        <v>1</v>
      </c>
      <c r="BE1917">
        <f t="shared" si="142"/>
        <v>0</v>
      </c>
      <c r="BF1917">
        <f t="shared" si="142"/>
        <v>1</v>
      </c>
      <c r="BG1917">
        <f t="shared" si="142"/>
        <v>0</v>
      </c>
      <c r="BH1917">
        <f t="shared" si="142"/>
        <v>0</v>
      </c>
      <c r="BI1917">
        <f t="shared" si="142"/>
        <v>0</v>
      </c>
      <c r="BJ1917">
        <f t="shared" si="143"/>
        <v>0</v>
      </c>
      <c r="BK1917">
        <f t="shared" si="140"/>
        <v>1</v>
      </c>
      <c r="BL1917">
        <f t="shared" si="140"/>
        <v>1</v>
      </c>
      <c r="BM1917">
        <f t="shared" si="140"/>
        <v>1</v>
      </c>
      <c r="BN1917">
        <f t="shared" si="140"/>
        <v>0</v>
      </c>
      <c r="BO1917">
        <f t="shared" si="140"/>
        <v>0</v>
      </c>
      <c r="BP1917">
        <f t="shared" si="140"/>
        <v>0</v>
      </c>
    </row>
    <row r="1918" spans="3:68" x14ac:dyDescent="0.2">
      <c r="C1918" s="150" t="str">
        <f>IFERROR(VLOOKUP(TABLA!F1918,BLIOTECAS!$C$1:$E$26,3,FALSE),"")</f>
        <v>Ciencias Sociales</v>
      </c>
      <c r="D1918" s="209">
        <v>43970.535416666666</v>
      </c>
      <c r="E1918" s="209" t="s">
        <v>396</v>
      </c>
      <c r="F1918" t="s">
        <v>99</v>
      </c>
      <c r="G1918" t="s">
        <v>397</v>
      </c>
      <c r="H1918" t="s">
        <v>320</v>
      </c>
      <c r="I1918" t="s">
        <v>306</v>
      </c>
      <c r="J1918" t="s">
        <v>309</v>
      </c>
      <c r="K1918" t="s">
        <v>322</v>
      </c>
      <c r="L1918" t="s">
        <v>103</v>
      </c>
      <c r="S1918" t="s">
        <v>26</v>
      </c>
      <c r="T1918" t="s">
        <v>26</v>
      </c>
      <c r="U1918">
        <v>1</v>
      </c>
      <c r="V1918">
        <v>1</v>
      </c>
      <c r="W1918">
        <v>1</v>
      </c>
      <c r="X1918">
        <v>5</v>
      </c>
      <c r="Y1918">
        <v>5</v>
      </c>
      <c r="Z1918">
        <v>5</v>
      </c>
      <c r="AA1918">
        <v>5</v>
      </c>
      <c r="AB1918">
        <v>5</v>
      </c>
      <c r="AC1918">
        <v>1</v>
      </c>
      <c r="AD1918">
        <v>3</v>
      </c>
      <c r="AF1918">
        <v>2</v>
      </c>
      <c r="AG1918">
        <v>2</v>
      </c>
      <c r="AH1918">
        <v>1</v>
      </c>
      <c r="AI1918">
        <v>3</v>
      </c>
      <c r="AJ1918">
        <v>1</v>
      </c>
      <c r="AK1918" t="s">
        <v>26</v>
      </c>
      <c r="AL1918">
        <v>2</v>
      </c>
      <c r="AM1918">
        <v>1</v>
      </c>
      <c r="AN1918" t="s">
        <v>326</v>
      </c>
      <c r="AV1918" s="109" t="s">
        <v>26</v>
      </c>
      <c r="AW1918" t="s">
        <v>26</v>
      </c>
      <c r="AY1918">
        <v>3</v>
      </c>
      <c r="AZ1918" s="109">
        <v>2</v>
      </c>
      <c r="BA1918" s="191" t="s">
        <v>319</v>
      </c>
      <c r="BB1918" t="s">
        <v>317</v>
      </c>
      <c r="BD1918">
        <f t="shared" si="141"/>
        <v>1</v>
      </c>
      <c r="BE1918">
        <f t="shared" si="142"/>
        <v>0</v>
      </c>
      <c r="BF1918">
        <f t="shared" si="142"/>
        <v>0</v>
      </c>
      <c r="BG1918">
        <f t="shared" si="142"/>
        <v>0</v>
      </c>
      <c r="BH1918">
        <f t="shared" si="142"/>
        <v>0</v>
      </c>
      <c r="BI1918">
        <f t="shared" si="142"/>
        <v>0</v>
      </c>
      <c r="BJ1918">
        <f t="shared" si="143"/>
        <v>0</v>
      </c>
      <c r="BK1918">
        <f t="shared" si="140"/>
        <v>1</v>
      </c>
      <c r="BL1918">
        <f t="shared" si="140"/>
        <v>0</v>
      </c>
      <c r="BM1918">
        <f t="shared" si="140"/>
        <v>1</v>
      </c>
      <c r="BN1918">
        <f t="shared" si="140"/>
        <v>0</v>
      </c>
      <c r="BO1918">
        <f t="shared" si="140"/>
        <v>0</v>
      </c>
      <c r="BP1918">
        <f t="shared" si="140"/>
        <v>0</v>
      </c>
    </row>
    <row r="1919" spans="3:68" x14ac:dyDescent="0.2">
      <c r="C1919" s="150" t="str">
        <f>IFERROR(VLOOKUP(TABLA!F1919,BLIOTECAS!$C$1:$E$26,3,FALSE),"")</f>
        <v>Ciencias Experimentales</v>
      </c>
      <c r="D1919" s="209">
        <v>43970.535416666666</v>
      </c>
      <c r="E1919" s="209" t="s">
        <v>396</v>
      </c>
      <c r="F1919" t="s">
        <v>98</v>
      </c>
      <c r="G1919" t="s">
        <v>301</v>
      </c>
      <c r="H1919" t="s">
        <v>305</v>
      </c>
      <c r="I1919" t="s">
        <v>306</v>
      </c>
      <c r="J1919" t="s">
        <v>98</v>
      </c>
      <c r="K1919" t="s">
        <v>309</v>
      </c>
      <c r="S1919" t="s">
        <v>26</v>
      </c>
      <c r="T1919" t="s">
        <v>270</v>
      </c>
      <c r="U1919">
        <v>2</v>
      </c>
      <c r="V1919">
        <v>1</v>
      </c>
      <c r="W1919">
        <v>2</v>
      </c>
      <c r="X1919">
        <v>1</v>
      </c>
      <c r="Y1919">
        <v>5</v>
      </c>
      <c r="Z1919">
        <v>4</v>
      </c>
      <c r="AA1919">
        <v>5</v>
      </c>
      <c r="AB1919">
        <v>1</v>
      </c>
      <c r="AC1919">
        <v>4</v>
      </c>
      <c r="AD1919">
        <v>4</v>
      </c>
      <c r="AF1919">
        <v>5</v>
      </c>
      <c r="AG1919">
        <v>5</v>
      </c>
      <c r="AH1919">
        <v>5</v>
      </c>
      <c r="AI1919">
        <v>4</v>
      </c>
      <c r="AJ1919">
        <v>5</v>
      </c>
      <c r="AK1919" t="s">
        <v>270</v>
      </c>
      <c r="AL1919">
        <v>5</v>
      </c>
      <c r="AM1919">
        <v>3</v>
      </c>
      <c r="AN1919" t="s">
        <v>354</v>
      </c>
      <c r="AV1919" s="109" t="s">
        <v>270</v>
      </c>
      <c r="AW1919" t="s">
        <v>26</v>
      </c>
      <c r="AY1919">
        <v>5</v>
      </c>
      <c r="AZ1919" s="109">
        <v>4</v>
      </c>
      <c r="BA1919" s="191" t="s">
        <v>319</v>
      </c>
      <c r="BB1919" t="s">
        <v>304</v>
      </c>
      <c r="BC1919" t="s">
        <v>1293</v>
      </c>
      <c r="BD1919">
        <f t="shared" si="141"/>
        <v>1</v>
      </c>
      <c r="BE1919">
        <f t="shared" si="142"/>
        <v>0</v>
      </c>
      <c r="BF1919">
        <f t="shared" si="142"/>
        <v>0</v>
      </c>
      <c r="BG1919">
        <f t="shared" si="142"/>
        <v>0</v>
      </c>
      <c r="BH1919">
        <f t="shared" si="142"/>
        <v>0</v>
      </c>
      <c r="BI1919">
        <f t="shared" si="142"/>
        <v>0</v>
      </c>
      <c r="BJ1919">
        <f t="shared" si="143"/>
        <v>1</v>
      </c>
      <c r="BK1919">
        <f t="shared" si="140"/>
        <v>0</v>
      </c>
      <c r="BL1919">
        <f t="shared" si="140"/>
        <v>0</v>
      </c>
      <c r="BM1919">
        <f t="shared" si="140"/>
        <v>1</v>
      </c>
      <c r="BN1919">
        <f t="shared" si="140"/>
        <v>0</v>
      </c>
      <c r="BO1919">
        <f t="shared" si="140"/>
        <v>0</v>
      </c>
      <c r="BP1919">
        <f t="shared" si="140"/>
        <v>0</v>
      </c>
    </row>
    <row r="1920" spans="3:68" x14ac:dyDescent="0.2">
      <c r="C1920" s="150" t="str">
        <f>IFERROR(VLOOKUP(TABLA!F1920,BLIOTECAS!$C$1:$E$26,3,FALSE),"")</f>
        <v>Ciencias Experimentales</v>
      </c>
      <c r="D1920" s="209">
        <v>43970.535416666666</v>
      </c>
      <c r="E1920" s="209" t="s">
        <v>396</v>
      </c>
      <c r="F1920" t="s">
        <v>94</v>
      </c>
      <c r="G1920" t="s">
        <v>305</v>
      </c>
      <c r="H1920" t="s">
        <v>397</v>
      </c>
      <c r="I1920" t="s">
        <v>336</v>
      </c>
      <c r="J1920" t="s">
        <v>94</v>
      </c>
      <c r="K1920" t="s">
        <v>96</v>
      </c>
      <c r="L1920" t="s">
        <v>98</v>
      </c>
      <c r="S1920" t="s">
        <v>26</v>
      </c>
      <c r="T1920" t="s">
        <v>270</v>
      </c>
      <c r="U1920">
        <v>4</v>
      </c>
      <c r="V1920">
        <v>1</v>
      </c>
      <c r="W1920">
        <v>1</v>
      </c>
      <c r="X1920">
        <v>1</v>
      </c>
      <c r="Y1920">
        <v>5</v>
      </c>
      <c r="Z1920">
        <v>4</v>
      </c>
      <c r="AA1920">
        <v>5</v>
      </c>
      <c r="AB1920">
        <v>1</v>
      </c>
      <c r="AC1920">
        <v>4</v>
      </c>
      <c r="AD1920">
        <v>4</v>
      </c>
      <c r="AF1920">
        <v>5</v>
      </c>
      <c r="AG1920">
        <v>5</v>
      </c>
      <c r="AH1920">
        <v>4</v>
      </c>
      <c r="AI1920">
        <v>3</v>
      </c>
      <c r="AJ1920">
        <v>3</v>
      </c>
      <c r="AK1920" t="s">
        <v>26</v>
      </c>
      <c r="AL1920">
        <v>3</v>
      </c>
      <c r="AM1920">
        <v>3</v>
      </c>
      <c r="AN1920" t="s">
        <v>307</v>
      </c>
      <c r="AV1920" s="109" t="s">
        <v>26</v>
      </c>
      <c r="AW1920" t="s">
        <v>26</v>
      </c>
      <c r="AY1920">
        <v>4</v>
      </c>
      <c r="AZ1920" s="109">
        <v>3</v>
      </c>
      <c r="BA1920" s="191" t="s">
        <v>311</v>
      </c>
      <c r="BB1920" t="s">
        <v>308</v>
      </c>
      <c r="BD1920">
        <f t="shared" si="141"/>
        <v>0</v>
      </c>
      <c r="BE1920">
        <f t="shared" si="142"/>
        <v>1</v>
      </c>
      <c r="BF1920">
        <f t="shared" si="142"/>
        <v>1</v>
      </c>
      <c r="BG1920">
        <f t="shared" si="142"/>
        <v>0</v>
      </c>
      <c r="BH1920">
        <f t="shared" si="142"/>
        <v>0</v>
      </c>
      <c r="BI1920">
        <f t="shared" si="142"/>
        <v>0</v>
      </c>
      <c r="BJ1920">
        <f t="shared" si="143"/>
        <v>0</v>
      </c>
      <c r="BK1920">
        <f t="shared" si="140"/>
        <v>0</v>
      </c>
      <c r="BL1920">
        <f t="shared" si="140"/>
        <v>0</v>
      </c>
      <c r="BM1920">
        <f t="shared" si="140"/>
        <v>0</v>
      </c>
      <c r="BN1920">
        <f t="shared" si="140"/>
        <v>0</v>
      </c>
      <c r="BO1920">
        <f t="shared" si="140"/>
        <v>1</v>
      </c>
      <c r="BP1920">
        <f t="shared" si="140"/>
        <v>0</v>
      </c>
    </row>
    <row r="1921" spans="3:68" x14ac:dyDescent="0.2">
      <c r="C1921" s="150" t="str">
        <f>IFERROR(VLOOKUP(TABLA!F1921,BLIOTECAS!$C$1:$E$26,3,FALSE),"")</f>
        <v>Ciencias de la Salud</v>
      </c>
      <c r="D1921" s="209">
        <v>43970.535416666666</v>
      </c>
      <c r="E1921" s="209" t="s">
        <v>396</v>
      </c>
      <c r="F1921" t="s">
        <v>101</v>
      </c>
      <c r="G1921" t="s">
        <v>305</v>
      </c>
      <c r="H1921" t="s">
        <v>300</v>
      </c>
      <c r="I1921" t="s">
        <v>1294</v>
      </c>
      <c r="J1921" t="s">
        <v>92</v>
      </c>
      <c r="K1921" t="s">
        <v>107</v>
      </c>
      <c r="L1921" t="s">
        <v>90</v>
      </c>
      <c r="S1921" t="s">
        <v>26</v>
      </c>
      <c r="T1921" t="s">
        <v>26</v>
      </c>
      <c r="U1921">
        <v>1</v>
      </c>
      <c r="V1921">
        <v>5</v>
      </c>
      <c r="W1921">
        <v>2</v>
      </c>
      <c r="X1921">
        <v>1</v>
      </c>
      <c r="Y1921">
        <v>2</v>
      </c>
      <c r="Z1921">
        <v>4</v>
      </c>
      <c r="AA1921">
        <v>3</v>
      </c>
      <c r="AB1921">
        <v>1</v>
      </c>
      <c r="AC1921">
        <v>3</v>
      </c>
      <c r="AD1921">
        <v>3</v>
      </c>
      <c r="AF1921">
        <v>1</v>
      </c>
      <c r="AG1921">
        <v>4</v>
      </c>
      <c r="AH1921">
        <v>1</v>
      </c>
      <c r="AI1921">
        <v>5</v>
      </c>
      <c r="AJ1921">
        <v>5</v>
      </c>
      <c r="AK1921" t="s">
        <v>26</v>
      </c>
      <c r="AL1921">
        <v>2</v>
      </c>
      <c r="AM1921">
        <v>1</v>
      </c>
      <c r="AN1921" t="s">
        <v>428</v>
      </c>
      <c r="AV1921" s="109" t="s">
        <v>26</v>
      </c>
      <c r="AW1921" t="s">
        <v>26</v>
      </c>
      <c r="AY1921">
        <v>4</v>
      </c>
      <c r="AZ1921" s="109">
        <v>4</v>
      </c>
      <c r="BA1921" s="191" t="s">
        <v>319</v>
      </c>
      <c r="BB1921" t="s">
        <v>317</v>
      </c>
      <c r="BD1921">
        <f t="shared" si="141"/>
        <v>0</v>
      </c>
      <c r="BE1921">
        <f t="shared" si="142"/>
        <v>0</v>
      </c>
      <c r="BF1921">
        <f t="shared" si="142"/>
        <v>0</v>
      </c>
      <c r="BG1921">
        <f t="shared" si="142"/>
        <v>0</v>
      </c>
      <c r="BH1921">
        <f t="shared" si="142"/>
        <v>0</v>
      </c>
      <c r="BI1921">
        <f t="shared" si="142"/>
        <v>0</v>
      </c>
      <c r="BJ1921">
        <f t="shared" si="143"/>
        <v>0</v>
      </c>
      <c r="BK1921">
        <f t="shared" si="140"/>
        <v>1</v>
      </c>
      <c r="BL1921">
        <f t="shared" si="140"/>
        <v>1</v>
      </c>
      <c r="BM1921">
        <f t="shared" si="140"/>
        <v>1</v>
      </c>
      <c r="BN1921">
        <f t="shared" si="140"/>
        <v>0</v>
      </c>
      <c r="BO1921">
        <f t="shared" si="140"/>
        <v>0</v>
      </c>
      <c r="BP1921">
        <f t="shared" si="140"/>
        <v>0</v>
      </c>
    </row>
    <row r="1922" spans="3:68" x14ac:dyDescent="0.2">
      <c r="C1922" s="150" t="str">
        <f>IFERROR(VLOOKUP(TABLA!F1922,BLIOTECAS!$C$1:$E$26,3,FALSE),"")</f>
        <v>Ciencias Experimentales</v>
      </c>
      <c r="D1922" s="209">
        <v>43970.535416666666</v>
      </c>
      <c r="E1922" s="209" t="s">
        <v>407</v>
      </c>
      <c r="F1922" t="s">
        <v>98</v>
      </c>
      <c r="G1922" t="s">
        <v>305</v>
      </c>
      <c r="H1922" t="s">
        <v>301</v>
      </c>
      <c r="I1922" t="s">
        <v>315</v>
      </c>
      <c r="J1922" t="s">
        <v>98</v>
      </c>
      <c r="K1922" t="s">
        <v>309</v>
      </c>
      <c r="S1922" t="s">
        <v>26</v>
      </c>
      <c r="T1922" t="s">
        <v>26</v>
      </c>
      <c r="U1922">
        <v>2</v>
      </c>
      <c r="V1922">
        <v>5</v>
      </c>
      <c r="W1922">
        <v>3</v>
      </c>
      <c r="X1922">
        <v>1</v>
      </c>
      <c r="Y1922">
        <v>5</v>
      </c>
      <c r="Z1922">
        <v>3</v>
      </c>
      <c r="AA1922">
        <v>5</v>
      </c>
      <c r="AB1922">
        <v>2</v>
      </c>
      <c r="AC1922">
        <v>3</v>
      </c>
      <c r="AD1922">
        <v>3</v>
      </c>
      <c r="AF1922">
        <v>5</v>
      </c>
      <c r="AG1922">
        <v>5</v>
      </c>
      <c r="AH1922">
        <v>3</v>
      </c>
      <c r="AI1922">
        <v>3</v>
      </c>
      <c r="AJ1922">
        <v>3</v>
      </c>
      <c r="AK1922" t="s">
        <v>270</v>
      </c>
      <c r="AL1922">
        <v>4</v>
      </c>
      <c r="AM1922">
        <v>3</v>
      </c>
      <c r="AN1922" t="s">
        <v>405</v>
      </c>
      <c r="AV1922" s="109" t="s">
        <v>270</v>
      </c>
      <c r="AW1922" t="s">
        <v>270</v>
      </c>
      <c r="AX1922" t="s">
        <v>313</v>
      </c>
      <c r="AY1922">
        <v>5</v>
      </c>
      <c r="AZ1922" s="109">
        <v>4</v>
      </c>
      <c r="BA1922" s="191" t="s">
        <v>311</v>
      </c>
      <c r="BB1922" t="s">
        <v>308</v>
      </c>
      <c r="BD1922">
        <f t="shared" si="141"/>
        <v>0</v>
      </c>
      <c r="BE1922">
        <f t="shared" si="142"/>
        <v>1</v>
      </c>
      <c r="BF1922">
        <f t="shared" si="142"/>
        <v>0</v>
      </c>
      <c r="BG1922">
        <f t="shared" si="142"/>
        <v>0</v>
      </c>
      <c r="BH1922">
        <f t="shared" si="142"/>
        <v>0</v>
      </c>
      <c r="BI1922">
        <f t="shared" si="142"/>
        <v>0</v>
      </c>
      <c r="BJ1922">
        <f t="shared" si="143"/>
        <v>1</v>
      </c>
      <c r="BK1922">
        <f t="shared" si="140"/>
        <v>1</v>
      </c>
      <c r="BL1922">
        <f t="shared" si="140"/>
        <v>1</v>
      </c>
      <c r="BM1922">
        <f t="shared" si="140"/>
        <v>1</v>
      </c>
      <c r="BN1922">
        <f t="shared" si="140"/>
        <v>0</v>
      </c>
      <c r="BO1922">
        <f t="shared" si="140"/>
        <v>0</v>
      </c>
      <c r="BP1922">
        <f t="shared" si="140"/>
        <v>0</v>
      </c>
    </row>
    <row r="1923" spans="3:68" x14ac:dyDescent="0.2">
      <c r="C1923" s="150" t="str">
        <f>IFERROR(VLOOKUP(TABLA!F1923,BLIOTECAS!$C$1:$E$26,3,FALSE),"")</f>
        <v>Ciencias Experimentales</v>
      </c>
      <c r="D1923" s="209">
        <v>43970.535416666666</v>
      </c>
      <c r="E1923" s="209" t="s">
        <v>396</v>
      </c>
      <c r="F1923" t="s">
        <v>98</v>
      </c>
      <c r="G1923" t="s">
        <v>301</v>
      </c>
      <c r="H1923" t="s">
        <v>300</v>
      </c>
      <c r="I1923" t="s">
        <v>315</v>
      </c>
      <c r="J1923" t="s">
        <v>98</v>
      </c>
      <c r="M1923" t="s">
        <v>1295</v>
      </c>
      <c r="S1923" t="s">
        <v>26</v>
      </c>
      <c r="T1923" t="s">
        <v>270</v>
      </c>
      <c r="U1923">
        <v>3</v>
      </c>
      <c r="V1923">
        <v>1</v>
      </c>
      <c r="W1923">
        <v>2</v>
      </c>
      <c r="X1923">
        <v>1</v>
      </c>
      <c r="Y1923">
        <v>5</v>
      </c>
      <c r="Z1923">
        <v>4</v>
      </c>
      <c r="AA1923">
        <v>5</v>
      </c>
      <c r="AB1923">
        <v>2</v>
      </c>
      <c r="AC1923">
        <v>3</v>
      </c>
      <c r="AD1923">
        <v>3</v>
      </c>
      <c r="AF1923">
        <v>3</v>
      </c>
      <c r="AG1923">
        <v>4</v>
      </c>
      <c r="AH1923">
        <v>2</v>
      </c>
      <c r="AI1923">
        <v>1</v>
      </c>
      <c r="AJ1923">
        <v>1</v>
      </c>
      <c r="AK1923" t="s">
        <v>26</v>
      </c>
      <c r="AL1923">
        <v>4</v>
      </c>
      <c r="AM1923">
        <v>1</v>
      </c>
      <c r="AN1923" t="s">
        <v>400</v>
      </c>
      <c r="AV1923" s="109" t="s">
        <v>26</v>
      </c>
      <c r="AW1923" t="s">
        <v>26</v>
      </c>
      <c r="AY1923">
        <v>4</v>
      </c>
      <c r="AZ1923" s="109">
        <v>4</v>
      </c>
      <c r="BA1923" s="191" t="s">
        <v>303</v>
      </c>
      <c r="BB1923" t="s">
        <v>308</v>
      </c>
      <c r="BD1923">
        <f t="shared" si="141"/>
        <v>0</v>
      </c>
      <c r="BE1923">
        <f t="shared" si="142"/>
        <v>1</v>
      </c>
      <c r="BF1923">
        <f t="shared" si="142"/>
        <v>0</v>
      </c>
      <c r="BG1923">
        <f t="shared" si="142"/>
        <v>0</v>
      </c>
      <c r="BH1923">
        <f t="shared" si="142"/>
        <v>0</v>
      </c>
      <c r="BI1923">
        <f t="shared" si="142"/>
        <v>0</v>
      </c>
      <c r="BJ1923">
        <f t="shared" si="143"/>
        <v>0</v>
      </c>
      <c r="BK1923">
        <f t="shared" si="140"/>
        <v>0</v>
      </c>
      <c r="BL1923">
        <f t="shared" ref="BK1923:BP1965" si="144">IF(IFERROR(FIND(BL$1,$AN1923,1),0)&lt;&gt;0,1,0)</f>
        <v>1</v>
      </c>
      <c r="BM1923">
        <f t="shared" si="144"/>
        <v>1</v>
      </c>
      <c r="BN1923">
        <f t="shared" si="144"/>
        <v>0</v>
      </c>
      <c r="BO1923">
        <f t="shared" si="144"/>
        <v>0</v>
      </c>
      <c r="BP1923">
        <f t="shared" si="144"/>
        <v>0</v>
      </c>
    </row>
    <row r="1924" spans="3:68" x14ac:dyDescent="0.2">
      <c r="C1924" s="150" t="str">
        <f>IFERROR(VLOOKUP(TABLA!F1924,BLIOTECAS!$C$1:$E$26,3,FALSE),"")</f>
        <v>Humanidades</v>
      </c>
      <c r="D1924" s="209">
        <v>43970.535416666666</v>
      </c>
      <c r="E1924" s="209" t="s">
        <v>396</v>
      </c>
      <c r="F1924" t="s">
        <v>102</v>
      </c>
      <c r="G1924" t="s">
        <v>300</v>
      </c>
      <c r="H1924" t="s">
        <v>305</v>
      </c>
      <c r="I1924" t="s">
        <v>329</v>
      </c>
      <c r="J1924" t="s">
        <v>309</v>
      </c>
      <c r="K1924" t="s">
        <v>310</v>
      </c>
      <c r="S1924" t="s">
        <v>26</v>
      </c>
      <c r="T1924" t="s">
        <v>26</v>
      </c>
      <c r="U1924">
        <v>3</v>
      </c>
      <c r="V1924">
        <v>4</v>
      </c>
      <c r="W1924">
        <v>4</v>
      </c>
      <c r="X1924">
        <v>3</v>
      </c>
      <c r="Y1924">
        <v>3</v>
      </c>
      <c r="Z1924">
        <v>5</v>
      </c>
      <c r="AA1924">
        <v>1</v>
      </c>
      <c r="AB1924">
        <v>3</v>
      </c>
      <c r="AC1924">
        <v>3</v>
      </c>
      <c r="AD1924">
        <v>3</v>
      </c>
      <c r="AF1924">
        <v>4</v>
      </c>
      <c r="AG1924">
        <v>4</v>
      </c>
      <c r="AH1924">
        <v>5</v>
      </c>
      <c r="AI1924">
        <v>4</v>
      </c>
      <c r="AJ1924">
        <v>3</v>
      </c>
      <c r="AK1924" t="s">
        <v>26</v>
      </c>
      <c r="AL1924">
        <v>4</v>
      </c>
      <c r="AM1924">
        <v>3</v>
      </c>
      <c r="AN1924" t="s">
        <v>400</v>
      </c>
      <c r="AV1924" s="109" t="s">
        <v>270</v>
      </c>
      <c r="AW1924" t="s">
        <v>270</v>
      </c>
      <c r="AX1924" t="s">
        <v>313</v>
      </c>
      <c r="AY1924">
        <v>4</v>
      </c>
      <c r="AZ1924" s="109">
        <v>5</v>
      </c>
      <c r="BA1924" s="191" t="s">
        <v>311</v>
      </c>
      <c r="BB1924" t="s">
        <v>308</v>
      </c>
      <c r="BD1924">
        <f t="shared" si="141"/>
        <v>0</v>
      </c>
      <c r="BE1924">
        <f t="shared" si="142"/>
        <v>0</v>
      </c>
      <c r="BF1924">
        <f t="shared" si="142"/>
        <v>0</v>
      </c>
      <c r="BG1924">
        <f t="shared" si="142"/>
        <v>0</v>
      </c>
      <c r="BH1924">
        <f t="shared" si="142"/>
        <v>1</v>
      </c>
      <c r="BI1924">
        <f t="shared" si="142"/>
        <v>0</v>
      </c>
      <c r="BJ1924">
        <f t="shared" si="143"/>
        <v>0</v>
      </c>
      <c r="BK1924">
        <f t="shared" si="144"/>
        <v>0</v>
      </c>
      <c r="BL1924">
        <f t="shared" si="144"/>
        <v>1</v>
      </c>
      <c r="BM1924">
        <f t="shared" si="144"/>
        <v>1</v>
      </c>
      <c r="BN1924">
        <f t="shared" si="144"/>
        <v>0</v>
      </c>
      <c r="BO1924">
        <f t="shared" si="144"/>
        <v>0</v>
      </c>
      <c r="BP1924">
        <f t="shared" si="144"/>
        <v>0</v>
      </c>
    </row>
    <row r="1925" spans="3:68" x14ac:dyDescent="0.2">
      <c r="C1925" s="150" t="str">
        <f>IFERROR(VLOOKUP(TABLA!F1925,BLIOTECAS!$C$1:$E$26,3,FALSE),"")</f>
        <v>Ciencias Sociales</v>
      </c>
      <c r="D1925" s="209">
        <v>43970.535416666666</v>
      </c>
      <c r="E1925" s="209" t="s">
        <v>396</v>
      </c>
      <c r="F1925" t="s">
        <v>97</v>
      </c>
      <c r="G1925" t="s">
        <v>305</v>
      </c>
      <c r="H1925" t="s">
        <v>300</v>
      </c>
      <c r="I1925" t="s">
        <v>315</v>
      </c>
      <c r="J1925" t="s">
        <v>97</v>
      </c>
      <c r="K1925" t="s">
        <v>309</v>
      </c>
      <c r="L1925" t="s">
        <v>225</v>
      </c>
      <c r="S1925" t="s">
        <v>270</v>
      </c>
      <c r="T1925" t="s">
        <v>270</v>
      </c>
      <c r="U1925">
        <v>3</v>
      </c>
      <c r="V1925">
        <v>4</v>
      </c>
      <c r="W1925">
        <v>4</v>
      </c>
      <c r="X1925">
        <v>2</v>
      </c>
      <c r="Y1925">
        <v>3</v>
      </c>
      <c r="Z1925">
        <v>4</v>
      </c>
      <c r="AA1925">
        <v>2</v>
      </c>
      <c r="AB1925">
        <v>2</v>
      </c>
      <c r="AC1925">
        <v>3</v>
      </c>
      <c r="AD1925">
        <v>4</v>
      </c>
      <c r="AF1925">
        <v>3</v>
      </c>
      <c r="AG1925">
        <v>5</v>
      </c>
      <c r="AH1925">
        <v>5</v>
      </c>
      <c r="AI1925">
        <v>1</v>
      </c>
      <c r="AJ1925">
        <v>3</v>
      </c>
      <c r="AK1925" t="s">
        <v>270</v>
      </c>
      <c r="AL1925">
        <v>4</v>
      </c>
      <c r="AM1925">
        <v>1</v>
      </c>
      <c r="AN1925" t="s">
        <v>408</v>
      </c>
      <c r="AV1925" s="109" t="s">
        <v>270</v>
      </c>
      <c r="AW1925" t="s">
        <v>26</v>
      </c>
      <c r="AY1925">
        <v>4</v>
      </c>
      <c r="AZ1925" s="109">
        <v>4</v>
      </c>
      <c r="BA1925" s="191" t="s">
        <v>311</v>
      </c>
      <c r="BB1925" t="s">
        <v>317</v>
      </c>
      <c r="BD1925">
        <f t="shared" si="141"/>
        <v>0</v>
      </c>
      <c r="BE1925">
        <f t="shared" si="142"/>
        <v>1</v>
      </c>
      <c r="BF1925">
        <f t="shared" si="142"/>
        <v>0</v>
      </c>
      <c r="BG1925">
        <f t="shared" si="142"/>
        <v>0</v>
      </c>
      <c r="BH1925">
        <f t="shared" si="142"/>
        <v>0</v>
      </c>
      <c r="BI1925">
        <f t="shared" si="142"/>
        <v>0</v>
      </c>
      <c r="BJ1925">
        <f t="shared" si="143"/>
        <v>1</v>
      </c>
      <c r="BK1925">
        <f t="shared" si="144"/>
        <v>0</v>
      </c>
      <c r="BL1925">
        <f t="shared" si="144"/>
        <v>1</v>
      </c>
      <c r="BM1925">
        <f t="shared" si="144"/>
        <v>1</v>
      </c>
      <c r="BN1925">
        <f t="shared" si="144"/>
        <v>0</v>
      </c>
      <c r="BO1925">
        <f t="shared" si="144"/>
        <v>0</v>
      </c>
      <c r="BP1925">
        <f t="shared" si="144"/>
        <v>0</v>
      </c>
    </row>
    <row r="1926" spans="3:68" x14ac:dyDescent="0.2">
      <c r="C1926" s="150" t="str">
        <f>IFERROR(VLOOKUP(TABLA!F1926,BLIOTECAS!$C$1:$E$26,3,FALSE),"")</f>
        <v>Humanidades</v>
      </c>
      <c r="D1926" s="209">
        <v>43970.535416666666</v>
      </c>
      <c r="E1926" s="209" t="s">
        <v>396</v>
      </c>
      <c r="F1926" t="s">
        <v>104</v>
      </c>
      <c r="G1926" t="s">
        <v>300</v>
      </c>
      <c r="H1926" t="s">
        <v>300</v>
      </c>
      <c r="I1926" t="s">
        <v>327</v>
      </c>
      <c r="J1926" t="s">
        <v>104</v>
      </c>
      <c r="K1926" t="s">
        <v>309</v>
      </c>
      <c r="S1926" t="s">
        <v>270</v>
      </c>
      <c r="T1926" t="s">
        <v>270</v>
      </c>
      <c r="U1926">
        <v>2</v>
      </c>
      <c r="V1926">
        <v>2</v>
      </c>
      <c r="W1926">
        <v>3</v>
      </c>
      <c r="X1926">
        <v>4</v>
      </c>
      <c r="Y1926">
        <v>5</v>
      </c>
      <c r="Z1926">
        <v>3</v>
      </c>
      <c r="AA1926">
        <v>4</v>
      </c>
      <c r="AB1926">
        <v>5</v>
      </c>
      <c r="AC1926">
        <v>3</v>
      </c>
      <c r="AD1926">
        <v>4</v>
      </c>
      <c r="AF1926">
        <v>3</v>
      </c>
      <c r="AG1926">
        <v>4</v>
      </c>
      <c r="AH1926">
        <v>4</v>
      </c>
      <c r="AI1926">
        <v>4</v>
      </c>
      <c r="AJ1926">
        <v>4</v>
      </c>
      <c r="AK1926" t="s">
        <v>26</v>
      </c>
      <c r="AL1926">
        <v>4</v>
      </c>
      <c r="AM1926">
        <v>4</v>
      </c>
      <c r="AN1926" t="s">
        <v>405</v>
      </c>
      <c r="AV1926" s="109" t="s">
        <v>26</v>
      </c>
      <c r="AW1926" t="s">
        <v>26</v>
      </c>
      <c r="AY1926">
        <v>4</v>
      </c>
      <c r="AZ1926" s="109">
        <v>4</v>
      </c>
      <c r="BA1926" s="191" t="s">
        <v>311</v>
      </c>
      <c r="BB1926" t="s">
        <v>317</v>
      </c>
      <c r="BD1926">
        <f t="shared" si="141"/>
        <v>1</v>
      </c>
      <c r="BE1926">
        <f t="shared" si="142"/>
        <v>0</v>
      </c>
      <c r="BF1926">
        <f t="shared" si="142"/>
        <v>1</v>
      </c>
      <c r="BG1926">
        <f t="shared" si="142"/>
        <v>0</v>
      </c>
      <c r="BH1926">
        <f t="shared" si="142"/>
        <v>0</v>
      </c>
      <c r="BI1926">
        <f t="shared" si="142"/>
        <v>0</v>
      </c>
      <c r="BJ1926">
        <f t="shared" si="143"/>
        <v>1</v>
      </c>
      <c r="BK1926">
        <f t="shared" si="144"/>
        <v>1</v>
      </c>
      <c r="BL1926">
        <f t="shared" si="144"/>
        <v>1</v>
      </c>
      <c r="BM1926">
        <f t="shared" si="144"/>
        <v>1</v>
      </c>
      <c r="BN1926">
        <f t="shared" si="144"/>
        <v>0</v>
      </c>
      <c r="BO1926">
        <f t="shared" si="144"/>
        <v>0</v>
      </c>
      <c r="BP1926">
        <f t="shared" si="144"/>
        <v>0</v>
      </c>
    </row>
    <row r="1927" spans="3:68" x14ac:dyDescent="0.2">
      <c r="C1927" s="150" t="str">
        <f>IFERROR(VLOOKUP(TABLA!F1927,BLIOTECAS!$C$1:$E$26,3,FALSE),"")</f>
        <v>Ciencias Sociales</v>
      </c>
      <c r="D1927" s="209">
        <v>43970.535416666666</v>
      </c>
      <c r="E1927" s="209" t="s">
        <v>407</v>
      </c>
      <c r="F1927" t="s">
        <v>92</v>
      </c>
      <c r="G1927" t="s">
        <v>301</v>
      </c>
      <c r="H1927" t="s">
        <v>301</v>
      </c>
      <c r="I1927" t="s">
        <v>316</v>
      </c>
      <c r="J1927" t="s">
        <v>309</v>
      </c>
      <c r="K1927" t="s">
        <v>92</v>
      </c>
      <c r="M1927" t="s">
        <v>1296</v>
      </c>
      <c r="S1927" t="s">
        <v>270</v>
      </c>
      <c r="T1927" t="s">
        <v>26</v>
      </c>
      <c r="U1927">
        <v>4</v>
      </c>
      <c r="V1927">
        <v>4</v>
      </c>
      <c r="W1927">
        <v>4</v>
      </c>
      <c r="X1927">
        <v>1</v>
      </c>
      <c r="Y1927">
        <v>4</v>
      </c>
      <c r="Z1927">
        <v>4</v>
      </c>
      <c r="AA1927">
        <v>1</v>
      </c>
      <c r="AB1927">
        <v>3</v>
      </c>
      <c r="AC1927">
        <v>4</v>
      </c>
      <c r="AD1927">
        <v>4</v>
      </c>
      <c r="AF1927">
        <v>4</v>
      </c>
      <c r="AG1927">
        <v>4</v>
      </c>
      <c r="AH1927">
        <v>4</v>
      </c>
      <c r="AI1927">
        <v>4</v>
      </c>
      <c r="AJ1927">
        <v>4</v>
      </c>
      <c r="AK1927" t="s">
        <v>26</v>
      </c>
      <c r="AL1927">
        <v>4</v>
      </c>
      <c r="AM1927">
        <v>4</v>
      </c>
      <c r="AN1927" t="s">
        <v>354</v>
      </c>
      <c r="AV1927" s="109" t="s">
        <v>26</v>
      </c>
      <c r="AW1927" t="s">
        <v>26</v>
      </c>
      <c r="AY1927">
        <v>4</v>
      </c>
      <c r="AZ1927" s="109">
        <v>4</v>
      </c>
      <c r="BA1927" s="191" t="s">
        <v>303</v>
      </c>
      <c r="BB1927" t="s">
        <v>308</v>
      </c>
      <c r="BD1927">
        <f t="shared" si="141"/>
        <v>0</v>
      </c>
      <c r="BE1927">
        <f t="shared" si="142"/>
        <v>0</v>
      </c>
      <c r="BF1927">
        <f t="shared" si="142"/>
        <v>0</v>
      </c>
      <c r="BG1927">
        <f t="shared" si="142"/>
        <v>1</v>
      </c>
      <c r="BH1927">
        <f t="shared" si="142"/>
        <v>0</v>
      </c>
      <c r="BI1927">
        <f t="shared" si="142"/>
        <v>0</v>
      </c>
      <c r="BJ1927">
        <f t="shared" si="143"/>
        <v>1</v>
      </c>
      <c r="BK1927">
        <f t="shared" si="144"/>
        <v>0</v>
      </c>
      <c r="BL1927">
        <f t="shared" si="144"/>
        <v>0</v>
      </c>
      <c r="BM1927">
        <f t="shared" si="144"/>
        <v>1</v>
      </c>
      <c r="BN1927">
        <f t="shared" si="144"/>
        <v>0</v>
      </c>
      <c r="BO1927">
        <f t="shared" si="144"/>
        <v>0</v>
      </c>
      <c r="BP1927">
        <f t="shared" si="144"/>
        <v>0</v>
      </c>
    </row>
    <row r="1928" spans="3:68" x14ac:dyDescent="0.2">
      <c r="C1928" s="150" t="str">
        <f>IFERROR(VLOOKUP(TABLA!F1928,BLIOTECAS!$C$1:$E$26,3,FALSE),"")</f>
        <v>Ciencias Experimentales</v>
      </c>
      <c r="D1928" s="209">
        <v>43970.535416666666</v>
      </c>
      <c r="E1928" s="209" t="s">
        <v>396</v>
      </c>
      <c r="F1928" t="s">
        <v>98</v>
      </c>
      <c r="G1928" t="s">
        <v>301</v>
      </c>
      <c r="H1928" t="s">
        <v>320</v>
      </c>
      <c r="I1928" t="s">
        <v>306</v>
      </c>
      <c r="J1928" t="s">
        <v>309</v>
      </c>
      <c r="K1928" t="s">
        <v>98</v>
      </c>
      <c r="S1928" t="s">
        <v>26</v>
      </c>
      <c r="T1928" t="s">
        <v>270</v>
      </c>
      <c r="U1928">
        <v>3</v>
      </c>
      <c r="V1928">
        <v>1</v>
      </c>
      <c r="W1928">
        <v>1</v>
      </c>
      <c r="X1928">
        <v>1</v>
      </c>
      <c r="Y1928">
        <v>4</v>
      </c>
      <c r="Z1928">
        <v>2</v>
      </c>
      <c r="AA1928">
        <v>5</v>
      </c>
      <c r="AB1928">
        <v>3</v>
      </c>
      <c r="AC1928">
        <v>4</v>
      </c>
      <c r="AD1928">
        <v>2</v>
      </c>
      <c r="AF1928">
        <v>4</v>
      </c>
      <c r="AG1928">
        <v>4</v>
      </c>
      <c r="AH1928">
        <v>3</v>
      </c>
      <c r="AI1928">
        <v>4</v>
      </c>
      <c r="AJ1928">
        <v>4</v>
      </c>
      <c r="AK1928" t="s">
        <v>270</v>
      </c>
      <c r="AL1928">
        <v>4</v>
      </c>
      <c r="AM1928">
        <v>4</v>
      </c>
      <c r="AN1928" t="s">
        <v>408</v>
      </c>
      <c r="AV1928" s="109" t="s">
        <v>26</v>
      </c>
      <c r="AW1928" t="s">
        <v>26</v>
      </c>
      <c r="AY1928">
        <v>3</v>
      </c>
      <c r="AZ1928" s="109">
        <v>4</v>
      </c>
      <c r="BA1928" s="191" t="s">
        <v>311</v>
      </c>
      <c r="BB1928" t="s">
        <v>317</v>
      </c>
      <c r="BD1928">
        <f t="shared" si="141"/>
        <v>1</v>
      </c>
      <c r="BE1928">
        <f t="shared" si="142"/>
        <v>0</v>
      </c>
      <c r="BF1928">
        <f t="shared" si="142"/>
        <v>0</v>
      </c>
      <c r="BG1928">
        <f t="shared" si="142"/>
        <v>0</v>
      </c>
      <c r="BH1928">
        <f t="shared" si="142"/>
        <v>0</v>
      </c>
      <c r="BI1928">
        <f t="shared" si="142"/>
        <v>0</v>
      </c>
      <c r="BJ1928">
        <f t="shared" si="143"/>
        <v>1</v>
      </c>
      <c r="BK1928">
        <f t="shared" si="144"/>
        <v>0</v>
      </c>
      <c r="BL1928">
        <f t="shared" si="144"/>
        <v>1</v>
      </c>
      <c r="BM1928">
        <f t="shared" si="144"/>
        <v>1</v>
      </c>
      <c r="BN1928">
        <f t="shared" si="144"/>
        <v>0</v>
      </c>
      <c r="BO1928">
        <f t="shared" si="144"/>
        <v>0</v>
      </c>
      <c r="BP1928">
        <f t="shared" si="144"/>
        <v>0</v>
      </c>
    </row>
    <row r="1929" spans="3:68" x14ac:dyDescent="0.2">
      <c r="C1929" s="150" t="str">
        <f>IFERROR(VLOOKUP(TABLA!F1929,BLIOTECAS!$C$1:$E$26,3,FALSE),"")</f>
        <v>Ciencias Experimentales</v>
      </c>
      <c r="D1929" s="209">
        <v>43970.535416666666</v>
      </c>
      <c r="E1929" s="209" t="s">
        <v>396</v>
      </c>
      <c r="F1929" t="s">
        <v>96</v>
      </c>
      <c r="G1929" t="s">
        <v>301</v>
      </c>
      <c r="H1929" t="s">
        <v>320</v>
      </c>
      <c r="I1929" t="s">
        <v>306</v>
      </c>
      <c r="J1929" t="s">
        <v>96</v>
      </c>
      <c r="K1929" t="s">
        <v>94</v>
      </c>
      <c r="L1929" t="s">
        <v>309</v>
      </c>
      <c r="M1929" t="s">
        <v>1297</v>
      </c>
      <c r="S1929" t="s">
        <v>270</v>
      </c>
      <c r="T1929" t="s">
        <v>270</v>
      </c>
      <c r="U1929">
        <v>3</v>
      </c>
      <c r="V1929">
        <v>1</v>
      </c>
      <c r="W1929">
        <v>3</v>
      </c>
      <c r="X1929">
        <v>2</v>
      </c>
      <c r="Y1929">
        <v>5</v>
      </c>
      <c r="Z1929">
        <v>4</v>
      </c>
      <c r="AA1929">
        <v>5</v>
      </c>
      <c r="AB1929">
        <v>1</v>
      </c>
      <c r="AC1929">
        <v>3</v>
      </c>
      <c r="AD1929">
        <v>3</v>
      </c>
      <c r="AF1929">
        <v>3</v>
      </c>
      <c r="AG1929">
        <v>4</v>
      </c>
      <c r="AH1929">
        <v>4</v>
      </c>
      <c r="AI1929">
        <v>3</v>
      </c>
      <c r="AJ1929">
        <v>4</v>
      </c>
      <c r="AK1929" t="s">
        <v>270</v>
      </c>
      <c r="AL1929">
        <v>3</v>
      </c>
      <c r="AM1929">
        <v>3</v>
      </c>
      <c r="AN1929" t="s">
        <v>438</v>
      </c>
      <c r="AV1929" s="109" t="s">
        <v>270</v>
      </c>
      <c r="AW1929" t="s">
        <v>270</v>
      </c>
      <c r="AX1929" t="s">
        <v>328</v>
      </c>
      <c r="AY1929">
        <v>4</v>
      </c>
      <c r="AZ1929" s="109">
        <v>4</v>
      </c>
      <c r="BA1929" s="191" t="s">
        <v>311</v>
      </c>
      <c r="BB1929" t="s">
        <v>308</v>
      </c>
      <c r="BD1929">
        <f t="shared" si="141"/>
        <v>1</v>
      </c>
      <c r="BE1929">
        <f t="shared" si="142"/>
        <v>0</v>
      </c>
      <c r="BF1929">
        <f t="shared" si="142"/>
        <v>0</v>
      </c>
      <c r="BG1929">
        <f t="shared" si="142"/>
        <v>0</v>
      </c>
      <c r="BH1929">
        <f t="shared" si="142"/>
        <v>0</v>
      </c>
      <c r="BI1929">
        <f t="shared" si="142"/>
        <v>0</v>
      </c>
      <c r="BJ1929">
        <f t="shared" si="143"/>
        <v>1</v>
      </c>
      <c r="BK1929">
        <f t="shared" si="144"/>
        <v>1</v>
      </c>
      <c r="BL1929">
        <f t="shared" si="144"/>
        <v>0</v>
      </c>
      <c r="BM1929">
        <f t="shared" si="144"/>
        <v>1</v>
      </c>
      <c r="BN1929">
        <f t="shared" si="144"/>
        <v>0</v>
      </c>
      <c r="BO1929">
        <f t="shared" si="144"/>
        <v>0</v>
      </c>
      <c r="BP1929">
        <f t="shared" si="144"/>
        <v>0</v>
      </c>
    </row>
    <row r="1930" spans="3:68" x14ac:dyDescent="0.2">
      <c r="C1930" s="150" t="str">
        <f>IFERROR(VLOOKUP(TABLA!F1930,BLIOTECAS!$C$1:$E$26,3,FALSE),"")</f>
        <v>Humanidades</v>
      </c>
      <c r="D1930" s="209">
        <v>43970.535416666666</v>
      </c>
      <c r="E1930" s="209" t="s">
        <v>396</v>
      </c>
      <c r="F1930" t="s">
        <v>104</v>
      </c>
      <c r="G1930" t="s">
        <v>305</v>
      </c>
      <c r="H1930" t="s">
        <v>305</v>
      </c>
      <c r="I1930" t="s">
        <v>306</v>
      </c>
      <c r="J1930" t="s">
        <v>104</v>
      </c>
      <c r="K1930" t="s">
        <v>309</v>
      </c>
      <c r="L1930" t="s">
        <v>310</v>
      </c>
      <c r="S1930" t="s">
        <v>270</v>
      </c>
      <c r="T1930" t="s">
        <v>270</v>
      </c>
      <c r="U1930">
        <v>4</v>
      </c>
      <c r="V1930">
        <v>3</v>
      </c>
      <c r="W1930">
        <v>3</v>
      </c>
      <c r="X1930">
        <v>2</v>
      </c>
      <c r="Y1930">
        <v>3</v>
      </c>
      <c r="Z1930">
        <v>2</v>
      </c>
      <c r="AA1930">
        <v>4</v>
      </c>
      <c r="AB1930">
        <v>3</v>
      </c>
      <c r="AC1930">
        <v>3</v>
      </c>
      <c r="AD1930">
        <v>4</v>
      </c>
      <c r="AF1930">
        <v>4</v>
      </c>
      <c r="AG1930">
        <v>4</v>
      </c>
      <c r="AH1930">
        <v>5</v>
      </c>
      <c r="AI1930">
        <v>3</v>
      </c>
      <c r="AJ1930">
        <v>4</v>
      </c>
      <c r="AK1930" t="s">
        <v>26</v>
      </c>
      <c r="AL1930">
        <v>3</v>
      </c>
      <c r="AM1930">
        <v>3</v>
      </c>
      <c r="AN1930" t="s">
        <v>354</v>
      </c>
      <c r="AV1930" s="109" t="s">
        <v>26</v>
      </c>
      <c r="AW1930" t="s">
        <v>26</v>
      </c>
      <c r="AY1930">
        <v>4</v>
      </c>
      <c r="AZ1930" s="109">
        <v>5</v>
      </c>
      <c r="BA1930" s="191" t="s">
        <v>303</v>
      </c>
      <c r="BB1930" t="s">
        <v>308</v>
      </c>
      <c r="BD1930">
        <f t="shared" si="141"/>
        <v>1</v>
      </c>
      <c r="BE1930">
        <f t="shared" si="142"/>
        <v>0</v>
      </c>
      <c r="BF1930">
        <f t="shared" si="142"/>
        <v>0</v>
      </c>
      <c r="BG1930">
        <f t="shared" si="142"/>
        <v>0</v>
      </c>
      <c r="BH1930">
        <f t="shared" si="142"/>
        <v>0</v>
      </c>
      <c r="BI1930">
        <f t="shared" si="142"/>
        <v>0</v>
      </c>
      <c r="BJ1930">
        <f t="shared" si="143"/>
        <v>1</v>
      </c>
      <c r="BK1930">
        <f t="shared" si="144"/>
        <v>0</v>
      </c>
      <c r="BL1930">
        <f t="shared" si="144"/>
        <v>0</v>
      </c>
      <c r="BM1930">
        <f t="shared" si="144"/>
        <v>1</v>
      </c>
      <c r="BN1930">
        <f t="shared" si="144"/>
        <v>0</v>
      </c>
      <c r="BO1930">
        <f t="shared" si="144"/>
        <v>0</v>
      </c>
      <c r="BP1930">
        <f t="shared" si="144"/>
        <v>0</v>
      </c>
    </row>
    <row r="1931" spans="3:68" x14ac:dyDescent="0.2">
      <c r="C1931" s="150" t="str">
        <f>IFERROR(VLOOKUP(TABLA!F1931,BLIOTECAS!$C$1:$E$26,3,FALSE),"")</f>
        <v>Humanidades</v>
      </c>
      <c r="D1931" s="209">
        <v>43970.535416666666</v>
      </c>
      <c r="E1931" s="209" t="s">
        <v>407</v>
      </c>
      <c r="F1931" t="s">
        <v>102</v>
      </c>
      <c r="G1931" t="s">
        <v>397</v>
      </c>
      <c r="H1931" t="s">
        <v>300</v>
      </c>
      <c r="I1931" t="s">
        <v>329</v>
      </c>
      <c r="J1931" t="s">
        <v>310</v>
      </c>
      <c r="K1931" t="s">
        <v>309</v>
      </c>
      <c r="M1931" t="s">
        <v>469</v>
      </c>
      <c r="S1931" t="s">
        <v>26</v>
      </c>
      <c r="T1931" t="s">
        <v>270</v>
      </c>
      <c r="U1931">
        <v>4</v>
      </c>
      <c r="V1931">
        <v>3</v>
      </c>
      <c r="W1931">
        <v>3</v>
      </c>
      <c r="X1931">
        <v>3</v>
      </c>
      <c r="Y1931">
        <v>5</v>
      </c>
      <c r="Z1931">
        <v>4</v>
      </c>
      <c r="AA1931">
        <v>5</v>
      </c>
      <c r="AB1931">
        <v>3</v>
      </c>
      <c r="AC1931">
        <v>2</v>
      </c>
      <c r="AD1931">
        <v>5</v>
      </c>
      <c r="AF1931">
        <v>3</v>
      </c>
      <c r="AG1931">
        <v>5</v>
      </c>
      <c r="AH1931">
        <v>4</v>
      </c>
      <c r="AI1931">
        <v>1</v>
      </c>
      <c r="AJ1931">
        <v>4</v>
      </c>
      <c r="AK1931" t="s">
        <v>26</v>
      </c>
      <c r="AL1931">
        <v>4</v>
      </c>
      <c r="AM1931">
        <v>1</v>
      </c>
      <c r="AN1931" t="s">
        <v>307</v>
      </c>
      <c r="AV1931" s="109" t="s">
        <v>26</v>
      </c>
      <c r="AW1931" t="s">
        <v>26</v>
      </c>
      <c r="AY1931">
        <v>5</v>
      </c>
      <c r="AZ1931" s="109">
        <v>5</v>
      </c>
      <c r="BA1931" s="191" t="s">
        <v>311</v>
      </c>
      <c r="BD1931">
        <f t="shared" si="141"/>
        <v>0</v>
      </c>
      <c r="BE1931">
        <f t="shared" si="142"/>
        <v>0</v>
      </c>
      <c r="BF1931">
        <f t="shared" si="142"/>
        <v>0</v>
      </c>
      <c r="BG1931">
        <f t="shared" si="142"/>
        <v>0</v>
      </c>
      <c r="BH1931">
        <f t="shared" si="142"/>
        <v>1</v>
      </c>
      <c r="BI1931">
        <f t="shared" si="142"/>
        <v>0</v>
      </c>
      <c r="BJ1931">
        <f t="shared" si="143"/>
        <v>0</v>
      </c>
      <c r="BK1931">
        <f t="shared" si="144"/>
        <v>0</v>
      </c>
      <c r="BL1931">
        <f t="shared" si="144"/>
        <v>0</v>
      </c>
      <c r="BM1931">
        <f t="shared" si="144"/>
        <v>0</v>
      </c>
      <c r="BN1931">
        <f t="shared" si="144"/>
        <v>0</v>
      </c>
      <c r="BO1931">
        <f t="shared" si="144"/>
        <v>1</v>
      </c>
      <c r="BP1931">
        <f t="shared" si="144"/>
        <v>0</v>
      </c>
    </row>
    <row r="1932" spans="3:68" x14ac:dyDescent="0.2">
      <c r="C1932" s="150" t="str">
        <f>IFERROR(VLOOKUP(TABLA!F1932,BLIOTECAS!$C$1:$E$26,3,FALSE),"")</f>
        <v>Ciencias Experimentales</v>
      </c>
      <c r="D1932" s="209">
        <v>43970.535416666666</v>
      </c>
      <c r="E1932" s="209" t="s">
        <v>396</v>
      </c>
      <c r="F1932" t="s">
        <v>98</v>
      </c>
      <c r="G1932" t="s">
        <v>305</v>
      </c>
      <c r="H1932" t="s">
        <v>300</v>
      </c>
      <c r="I1932" t="s">
        <v>306</v>
      </c>
      <c r="J1932" t="s">
        <v>94</v>
      </c>
      <c r="K1932" t="s">
        <v>98</v>
      </c>
      <c r="L1932" t="s">
        <v>309</v>
      </c>
      <c r="S1932" t="s">
        <v>26</v>
      </c>
      <c r="T1932" t="s">
        <v>270</v>
      </c>
      <c r="U1932">
        <v>5</v>
      </c>
      <c r="V1932">
        <v>5</v>
      </c>
      <c r="W1932">
        <v>5</v>
      </c>
      <c r="X1932">
        <v>5</v>
      </c>
      <c r="Y1932">
        <v>5</v>
      </c>
      <c r="Z1932">
        <v>5</v>
      </c>
      <c r="AA1932">
        <v>5</v>
      </c>
      <c r="AB1932">
        <v>5</v>
      </c>
      <c r="AC1932">
        <v>5</v>
      </c>
      <c r="AD1932">
        <v>5</v>
      </c>
      <c r="AF1932">
        <v>5</v>
      </c>
      <c r="AG1932">
        <v>5</v>
      </c>
      <c r="AH1932">
        <v>5</v>
      </c>
      <c r="AI1932">
        <v>5</v>
      </c>
      <c r="AJ1932">
        <v>5</v>
      </c>
      <c r="AK1932" t="s">
        <v>26</v>
      </c>
      <c r="AL1932">
        <v>5</v>
      </c>
      <c r="AM1932">
        <v>5</v>
      </c>
      <c r="AN1932" t="s">
        <v>354</v>
      </c>
      <c r="AV1932" s="109" t="s">
        <v>26</v>
      </c>
      <c r="AW1932" t="s">
        <v>26</v>
      </c>
      <c r="AY1932">
        <v>5</v>
      </c>
      <c r="AZ1932" s="109">
        <v>5</v>
      </c>
      <c r="BA1932" s="191" t="s">
        <v>303</v>
      </c>
      <c r="BB1932" t="s">
        <v>304</v>
      </c>
      <c r="BD1932">
        <f t="shared" si="141"/>
        <v>1</v>
      </c>
      <c r="BE1932">
        <f t="shared" si="142"/>
        <v>0</v>
      </c>
      <c r="BF1932">
        <f t="shared" si="142"/>
        <v>0</v>
      </c>
      <c r="BG1932">
        <f t="shared" si="142"/>
        <v>0</v>
      </c>
      <c r="BH1932">
        <f t="shared" si="142"/>
        <v>0</v>
      </c>
      <c r="BI1932">
        <f t="shared" si="142"/>
        <v>0</v>
      </c>
      <c r="BJ1932">
        <f t="shared" si="143"/>
        <v>1</v>
      </c>
      <c r="BK1932">
        <f t="shared" si="144"/>
        <v>0</v>
      </c>
      <c r="BL1932">
        <f t="shared" si="144"/>
        <v>0</v>
      </c>
      <c r="BM1932">
        <f t="shared" si="144"/>
        <v>1</v>
      </c>
      <c r="BN1932">
        <f t="shared" si="144"/>
        <v>0</v>
      </c>
      <c r="BO1932">
        <f t="shared" si="144"/>
        <v>0</v>
      </c>
      <c r="BP1932">
        <f t="shared" si="144"/>
        <v>0</v>
      </c>
    </row>
    <row r="1933" spans="3:68" x14ac:dyDescent="0.2">
      <c r="C1933" s="150" t="str">
        <f>IFERROR(VLOOKUP(TABLA!F1933,BLIOTECAS!$C$1:$E$26,3,FALSE),"")</f>
        <v>Ciencias Experimentales</v>
      </c>
      <c r="D1933" s="209">
        <v>43970.535416666666</v>
      </c>
      <c r="E1933" s="209" t="s">
        <v>396</v>
      </c>
      <c r="F1933" t="s">
        <v>94</v>
      </c>
      <c r="G1933" t="s">
        <v>300</v>
      </c>
      <c r="H1933" t="s">
        <v>320</v>
      </c>
      <c r="I1933" t="s">
        <v>353</v>
      </c>
      <c r="J1933" t="s">
        <v>94</v>
      </c>
      <c r="K1933" t="s">
        <v>309</v>
      </c>
      <c r="L1933" t="s">
        <v>96</v>
      </c>
      <c r="S1933" t="s">
        <v>26</v>
      </c>
      <c r="T1933" t="s">
        <v>26</v>
      </c>
      <c r="U1933">
        <v>1</v>
      </c>
      <c r="V1933">
        <v>2</v>
      </c>
      <c r="W1933">
        <v>3</v>
      </c>
      <c r="X1933">
        <v>5</v>
      </c>
      <c r="Y1933">
        <v>5</v>
      </c>
      <c r="Z1933">
        <v>5</v>
      </c>
      <c r="AA1933">
        <v>5</v>
      </c>
      <c r="AB1933">
        <v>3</v>
      </c>
      <c r="AC1933">
        <v>2</v>
      </c>
      <c r="AD1933">
        <v>4</v>
      </c>
      <c r="AF1933">
        <v>4</v>
      </c>
      <c r="AG1933">
        <v>2</v>
      </c>
      <c r="AH1933">
        <v>3</v>
      </c>
      <c r="AI1933">
        <v>3</v>
      </c>
      <c r="AJ1933">
        <v>2</v>
      </c>
      <c r="AK1933" t="s">
        <v>26</v>
      </c>
      <c r="AL1933">
        <v>4</v>
      </c>
      <c r="AM1933">
        <v>2</v>
      </c>
      <c r="AN1933" t="s">
        <v>445</v>
      </c>
      <c r="AV1933" s="109" t="s">
        <v>26</v>
      </c>
      <c r="AW1933" t="s">
        <v>26</v>
      </c>
      <c r="AY1933">
        <v>3</v>
      </c>
      <c r="AZ1933" s="109">
        <v>3</v>
      </c>
      <c r="BA1933" s="191" t="s">
        <v>319</v>
      </c>
      <c r="BB1933" t="s">
        <v>317</v>
      </c>
      <c r="BD1933">
        <f t="shared" si="141"/>
        <v>1</v>
      </c>
      <c r="BE1933">
        <f t="shared" si="142"/>
        <v>0</v>
      </c>
      <c r="BF1933">
        <f t="shared" si="142"/>
        <v>0</v>
      </c>
      <c r="BG1933">
        <f t="shared" si="142"/>
        <v>0</v>
      </c>
      <c r="BH1933">
        <f t="shared" si="142"/>
        <v>1</v>
      </c>
      <c r="BI1933">
        <f t="shared" si="142"/>
        <v>0</v>
      </c>
      <c r="BJ1933">
        <f t="shared" si="143"/>
        <v>0</v>
      </c>
      <c r="BK1933">
        <f t="shared" si="144"/>
        <v>0</v>
      </c>
      <c r="BL1933">
        <f t="shared" si="144"/>
        <v>1</v>
      </c>
      <c r="BM1933">
        <f t="shared" si="144"/>
        <v>1</v>
      </c>
      <c r="BN1933">
        <f t="shared" si="144"/>
        <v>1</v>
      </c>
      <c r="BO1933">
        <f t="shared" si="144"/>
        <v>0</v>
      </c>
      <c r="BP1933">
        <f t="shared" si="144"/>
        <v>0</v>
      </c>
    </row>
    <row r="1934" spans="3:68" x14ac:dyDescent="0.2">
      <c r="C1934" s="150" t="str">
        <f>IFERROR(VLOOKUP(TABLA!F1934,BLIOTECAS!$C$1:$E$26,3,FALSE),"")</f>
        <v>Ciencias Sociales</v>
      </c>
      <c r="D1934" s="209">
        <v>43970.534722222219</v>
      </c>
      <c r="E1934" s="209" t="s">
        <v>407</v>
      </c>
      <c r="F1934" t="s">
        <v>93</v>
      </c>
      <c r="G1934" t="s">
        <v>300</v>
      </c>
      <c r="H1934" t="s">
        <v>305</v>
      </c>
      <c r="I1934" t="s">
        <v>306</v>
      </c>
      <c r="J1934" t="s">
        <v>309</v>
      </c>
      <c r="K1934" t="s">
        <v>93</v>
      </c>
      <c r="L1934" t="s">
        <v>96</v>
      </c>
      <c r="S1934" t="s">
        <v>26</v>
      </c>
      <c r="T1934" t="s">
        <v>270</v>
      </c>
      <c r="U1934">
        <v>2</v>
      </c>
      <c r="V1934">
        <v>1</v>
      </c>
      <c r="W1934">
        <v>1</v>
      </c>
      <c r="X1934">
        <v>1</v>
      </c>
      <c r="Y1934">
        <v>5</v>
      </c>
      <c r="Z1934">
        <v>3</v>
      </c>
      <c r="AA1934">
        <v>5</v>
      </c>
      <c r="AB1934">
        <v>1</v>
      </c>
      <c r="AC1934">
        <v>5</v>
      </c>
      <c r="AD1934">
        <v>5</v>
      </c>
      <c r="AF1934">
        <v>5</v>
      </c>
      <c r="AG1934">
        <v>5</v>
      </c>
      <c r="AH1934">
        <v>5</v>
      </c>
      <c r="AI1934">
        <v>3</v>
      </c>
      <c r="AJ1934">
        <v>2</v>
      </c>
      <c r="AK1934" t="s">
        <v>26</v>
      </c>
      <c r="AL1934">
        <v>4</v>
      </c>
      <c r="AM1934">
        <v>1</v>
      </c>
      <c r="AN1934" t="s">
        <v>702</v>
      </c>
      <c r="AV1934" s="109" t="s">
        <v>270</v>
      </c>
      <c r="AW1934" t="s">
        <v>26</v>
      </c>
      <c r="AY1934">
        <v>5</v>
      </c>
      <c r="AZ1934" s="109">
        <v>5</v>
      </c>
      <c r="BA1934" s="191" t="s">
        <v>303</v>
      </c>
      <c r="BB1934" t="s">
        <v>308</v>
      </c>
      <c r="BD1934">
        <f t="shared" si="141"/>
        <v>1</v>
      </c>
      <c r="BE1934">
        <f t="shared" si="142"/>
        <v>0</v>
      </c>
      <c r="BF1934">
        <f t="shared" si="142"/>
        <v>0</v>
      </c>
      <c r="BG1934">
        <f t="shared" si="142"/>
        <v>0</v>
      </c>
      <c r="BH1934">
        <f t="shared" si="142"/>
        <v>0</v>
      </c>
      <c r="BI1934">
        <f t="shared" si="142"/>
        <v>0</v>
      </c>
      <c r="BJ1934">
        <f t="shared" si="143"/>
        <v>1</v>
      </c>
      <c r="BK1934">
        <f t="shared" si="144"/>
        <v>0</v>
      </c>
      <c r="BL1934">
        <f t="shared" si="144"/>
        <v>1</v>
      </c>
      <c r="BM1934">
        <f t="shared" si="144"/>
        <v>0</v>
      </c>
      <c r="BN1934">
        <f t="shared" si="144"/>
        <v>1</v>
      </c>
      <c r="BO1934">
        <f t="shared" si="144"/>
        <v>0</v>
      </c>
      <c r="BP1934">
        <f t="shared" si="144"/>
        <v>0</v>
      </c>
    </row>
    <row r="1935" spans="3:68" x14ac:dyDescent="0.2">
      <c r="C1935" s="150" t="str">
        <f>IFERROR(VLOOKUP(TABLA!F1935,BLIOTECAS!$C$1:$E$26,3,FALSE),"")</f>
        <v>Ciencias de la Salud</v>
      </c>
      <c r="D1935" s="209">
        <v>43970.534722222219</v>
      </c>
      <c r="E1935" s="209" t="s">
        <v>396</v>
      </c>
      <c r="F1935" t="s">
        <v>224</v>
      </c>
      <c r="G1935" t="s">
        <v>305</v>
      </c>
      <c r="H1935" t="s">
        <v>305</v>
      </c>
      <c r="I1935" t="s">
        <v>315</v>
      </c>
      <c r="J1935" t="s">
        <v>224</v>
      </c>
      <c r="S1935" t="s">
        <v>270</v>
      </c>
      <c r="T1935" t="s">
        <v>270</v>
      </c>
      <c r="U1935">
        <v>5</v>
      </c>
      <c r="V1935">
        <v>3</v>
      </c>
      <c r="W1935">
        <v>3</v>
      </c>
      <c r="X1935">
        <v>1</v>
      </c>
      <c r="Y1935">
        <v>3</v>
      </c>
      <c r="Z1935">
        <v>5</v>
      </c>
      <c r="AA1935">
        <v>3</v>
      </c>
      <c r="AB1935">
        <v>1</v>
      </c>
      <c r="AC1935">
        <v>5</v>
      </c>
      <c r="AD1935">
        <v>5</v>
      </c>
      <c r="AF1935">
        <v>3</v>
      </c>
      <c r="AG1935">
        <v>4</v>
      </c>
      <c r="AH1935">
        <v>5</v>
      </c>
      <c r="AI1935">
        <v>5</v>
      </c>
      <c r="AJ1935">
        <v>3</v>
      </c>
      <c r="AK1935" t="s">
        <v>270</v>
      </c>
      <c r="AL1935">
        <v>5</v>
      </c>
      <c r="AM1935">
        <v>3</v>
      </c>
      <c r="AN1935" t="s">
        <v>354</v>
      </c>
      <c r="AV1935" s="109" t="s">
        <v>270</v>
      </c>
      <c r="AW1935" t="s">
        <v>270</v>
      </c>
      <c r="AX1935" t="s">
        <v>25</v>
      </c>
      <c r="AY1935">
        <v>5</v>
      </c>
      <c r="AZ1935" s="109">
        <v>5</v>
      </c>
      <c r="BA1935" s="191" t="s">
        <v>303</v>
      </c>
      <c r="BB1935" t="s">
        <v>308</v>
      </c>
      <c r="BD1935">
        <f t="shared" si="141"/>
        <v>0</v>
      </c>
      <c r="BE1935">
        <f t="shared" si="142"/>
        <v>1</v>
      </c>
      <c r="BF1935">
        <f t="shared" si="142"/>
        <v>0</v>
      </c>
      <c r="BG1935">
        <f t="shared" si="142"/>
        <v>0</v>
      </c>
      <c r="BH1935">
        <f t="shared" si="142"/>
        <v>0</v>
      </c>
      <c r="BI1935">
        <f t="shared" si="142"/>
        <v>0</v>
      </c>
      <c r="BJ1935">
        <f t="shared" si="143"/>
        <v>1</v>
      </c>
      <c r="BK1935">
        <f t="shared" si="144"/>
        <v>0</v>
      </c>
      <c r="BL1935">
        <f t="shared" si="144"/>
        <v>0</v>
      </c>
      <c r="BM1935">
        <f t="shared" si="144"/>
        <v>1</v>
      </c>
      <c r="BN1935">
        <f t="shared" si="144"/>
        <v>0</v>
      </c>
      <c r="BO1935">
        <f t="shared" si="144"/>
        <v>0</v>
      </c>
      <c r="BP1935">
        <f t="shared" si="144"/>
        <v>0</v>
      </c>
    </row>
    <row r="1936" spans="3:68" x14ac:dyDescent="0.2">
      <c r="C1936" s="150" t="str">
        <f>IFERROR(VLOOKUP(TABLA!F1936,BLIOTECAS!$C$1:$E$26,3,FALSE),"")</f>
        <v>Humanidades</v>
      </c>
      <c r="D1936" s="209">
        <v>43970.534722222219</v>
      </c>
      <c r="E1936" s="209" t="s">
        <v>396</v>
      </c>
      <c r="F1936" t="s">
        <v>104</v>
      </c>
      <c r="G1936" t="s">
        <v>305</v>
      </c>
      <c r="H1936" t="s">
        <v>305</v>
      </c>
      <c r="I1936" t="s">
        <v>306</v>
      </c>
      <c r="J1936" t="s">
        <v>104</v>
      </c>
      <c r="K1936" t="s">
        <v>309</v>
      </c>
      <c r="S1936" t="s">
        <v>270</v>
      </c>
      <c r="T1936" t="s">
        <v>270</v>
      </c>
      <c r="U1936">
        <v>5</v>
      </c>
      <c r="V1936">
        <v>2</v>
      </c>
      <c r="W1936">
        <v>4</v>
      </c>
      <c r="X1936">
        <v>4</v>
      </c>
      <c r="Y1936">
        <v>3</v>
      </c>
      <c r="Z1936">
        <v>4</v>
      </c>
      <c r="AA1936">
        <v>2</v>
      </c>
      <c r="AB1936">
        <v>3</v>
      </c>
      <c r="AC1936">
        <v>3</v>
      </c>
      <c r="AD1936">
        <v>4</v>
      </c>
      <c r="AF1936">
        <v>5</v>
      </c>
      <c r="AG1936">
        <v>4</v>
      </c>
      <c r="AH1936">
        <v>4</v>
      </c>
      <c r="AI1936">
        <v>4</v>
      </c>
      <c r="AJ1936">
        <v>5</v>
      </c>
      <c r="AK1936" t="s">
        <v>270</v>
      </c>
      <c r="AL1936">
        <v>4</v>
      </c>
      <c r="AM1936">
        <v>4</v>
      </c>
      <c r="AN1936" t="s">
        <v>326</v>
      </c>
      <c r="AV1936" s="109" t="s">
        <v>270</v>
      </c>
      <c r="AW1936" t="s">
        <v>26</v>
      </c>
      <c r="AY1936">
        <v>4</v>
      </c>
      <c r="AZ1936" s="109">
        <v>5</v>
      </c>
      <c r="BA1936" s="191" t="s">
        <v>303</v>
      </c>
      <c r="BB1936" t="s">
        <v>304</v>
      </c>
      <c r="BD1936">
        <f t="shared" si="141"/>
        <v>1</v>
      </c>
      <c r="BE1936">
        <f t="shared" si="142"/>
        <v>0</v>
      </c>
      <c r="BF1936">
        <f t="shared" si="142"/>
        <v>0</v>
      </c>
      <c r="BG1936">
        <f t="shared" si="142"/>
        <v>0</v>
      </c>
      <c r="BH1936">
        <f t="shared" si="142"/>
        <v>0</v>
      </c>
      <c r="BI1936">
        <f t="shared" si="142"/>
        <v>0</v>
      </c>
      <c r="BJ1936">
        <f t="shared" si="143"/>
        <v>0</v>
      </c>
      <c r="BK1936">
        <f t="shared" si="144"/>
        <v>1</v>
      </c>
      <c r="BL1936">
        <f t="shared" si="144"/>
        <v>0</v>
      </c>
      <c r="BM1936">
        <f t="shared" si="144"/>
        <v>1</v>
      </c>
      <c r="BN1936">
        <f t="shared" si="144"/>
        <v>0</v>
      </c>
      <c r="BO1936">
        <f t="shared" si="144"/>
        <v>0</v>
      </c>
      <c r="BP1936">
        <f t="shared" si="144"/>
        <v>0</v>
      </c>
    </row>
    <row r="1937" spans="3:68" x14ac:dyDescent="0.2">
      <c r="C1937" s="150" t="str">
        <f>IFERROR(VLOOKUP(TABLA!F1937,BLIOTECAS!$C$1:$E$26,3,FALSE),"")</f>
        <v>Humanidades</v>
      </c>
      <c r="D1937" s="209">
        <v>43970.534722222219</v>
      </c>
      <c r="E1937" s="209" t="s">
        <v>396</v>
      </c>
      <c r="F1937" t="s">
        <v>100</v>
      </c>
      <c r="G1937" t="s">
        <v>300</v>
      </c>
      <c r="H1937" t="s">
        <v>301</v>
      </c>
      <c r="I1937" t="s">
        <v>318</v>
      </c>
      <c r="J1937" t="s">
        <v>100</v>
      </c>
      <c r="K1937" t="s">
        <v>309</v>
      </c>
      <c r="S1937" t="s">
        <v>26</v>
      </c>
      <c r="T1937" t="s">
        <v>26</v>
      </c>
      <c r="U1937">
        <v>4</v>
      </c>
      <c r="V1937">
        <v>1</v>
      </c>
      <c r="W1937">
        <v>4</v>
      </c>
      <c r="X1937">
        <v>5</v>
      </c>
      <c r="Y1937">
        <v>5</v>
      </c>
      <c r="Z1937">
        <v>3</v>
      </c>
      <c r="AA1937">
        <v>2</v>
      </c>
      <c r="AB1937">
        <v>5</v>
      </c>
      <c r="AC1937">
        <v>2</v>
      </c>
      <c r="AD1937">
        <v>4</v>
      </c>
      <c r="AF1937">
        <v>1</v>
      </c>
      <c r="AG1937">
        <v>2</v>
      </c>
      <c r="AH1937">
        <v>4</v>
      </c>
      <c r="AI1937">
        <v>2</v>
      </c>
      <c r="AJ1937">
        <v>1</v>
      </c>
      <c r="AK1937" t="s">
        <v>26</v>
      </c>
      <c r="AL1937">
        <v>1</v>
      </c>
      <c r="AM1937">
        <v>2</v>
      </c>
      <c r="AN1937" t="s">
        <v>354</v>
      </c>
      <c r="AV1937" s="109" t="s">
        <v>270</v>
      </c>
      <c r="AW1937" t="s">
        <v>26</v>
      </c>
      <c r="AY1937">
        <v>4</v>
      </c>
      <c r="AZ1937" s="109">
        <v>5</v>
      </c>
      <c r="BA1937" s="191" t="s">
        <v>331</v>
      </c>
      <c r="BB1937" t="s">
        <v>333</v>
      </c>
      <c r="BC1937" t="s">
        <v>1298</v>
      </c>
      <c r="BD1937">
        <f t="shared" si="141"/>
        <v>0</v>
      </c>
      <c r="BE1937">
        <f t="shared" si="142"/>
        <v>0</v>
      </c>
      <c r="BF1937">
        <f t="shared" si="142"/>
        <v>1</v>
      </c>
      <c r="BG1937">
        <f t="shared" si="142"/>
        <v>0</v>
      </c>
      <c r="BH1937">
        <f t="shared" si="142"/>
        <v>0</v>
      </c>
      <c r="BI1937">
        <f t="shared" si="142"/>
        <v>0</v>
      </c>
      <c r="BJ1937">
        <f t="shared" si="143"/>
        <v>1</v>
      </c>
      <c r="BK1937">
        <f t="shared" si="144"/>
        <v>0</v>
      </c>
      <c r="BL1937">
        <f t="shared" si="144"/>
        <v>0</v>
      </c>
      <c r="BM1937">
        <f t="shared" si="144"/>
        <v>1</v>
      </c>
      <c r="BN1937">
        <f t="shared" si="144"/>
        <v>0</v>
      </c>
      <c r="BO1937">
        <f t="shared" si="144"/>
        <v>0</v>
      </c>
      <c r="BP1937">
        <f t="shared" si="144"/>
        <v>0</v>
      </c>
    </row>
    <row r="1938" spans="3:68" x14ac:dyDescent="0.2">
      <c r="C1938" s="150" t="str">
        <f>IFERROR(VLOOKUP(TABLA!F1938,BLIOTECAS!$C$1:$E$26,3,FALSE),"")</f>
        <v>Ciencias Sociales</v>
      </c>
      <c r="D1938" s="209">
        <v>43970.534722222219</v>
      </c>
      <c r="E1938" s="209" t="s">
        <v>396</v>
      </c>
      <c r="F1938" t="s">
        <v>92</v>
      </c>
      <c r="G1938" t="s">
        <v>300</v>
      </c>
      <c r="H1938" t="s">
        <v>300</v>
      </c>
      <c r="I1938" t="s">
        <v>306</v>
      </c>
      <c r="S1938" t="s">
        <v>26</v>
      </c>
      <c r="T1938" t="s">
        <v>270</v>
      </c>
      <c r="U1938">
        <v>2</v>
      </c>
      <c r="V1938">
        <v>2</v>
      </c>
      <c r="W1938">
        <v>2</v>
      </c>
      <c r="X1938">
        <v>3</v>
      </c>
      <c r="Y1938">
        <v>4</v>
      </c>
      <c r="Z1938">
        <v>4</v>
      </c>
      <c r="AA1938">
        <v>5</v>
      </c>
      <c r="AB1938">
        <v>2</v>
      </c>
      <c r="AC1938">
        <v>2</v>
      </c>
      <c r="AD1938">
        <v>3</v>
      </c>
      <c r="AF1938">
        <v>4</v>
      </c>
      <c r="AG1938">
        <v>4</v>
      </c>
      <c r="AH1938">
        <v>3</v>
      </c>
      <c r="AI1938">
        <v>3</v>
      </c>
      <c r="AJ1938">
        <v>3</v>
      </c>
      <c r="AK1938" t="s">
        <v>26</v>
      </c>
      <c r="AL1938">
        <v>2</v>
      </c>
      <c r="AM1938">
        <v>2</v>
      </c>
      <c r="AN1938" t="s">
        <v>354</v>
      </c>
      <c r="AV1938" s="109" t="s">
        <v>26</v>
      </c>
      <c r="AW1938" t="s">
        <v>26</v>
      </c>
      <c r="AY1938">
        <v>4</v>
      </c>
      <c r="AZ1938" s="109">
        <v>3</v>
      </c>
      <c r="BA1938" s="191" t="s">
        <v>319</v>
      </c>
      <c r="BD1938">
        <f t="shared" si="141"/>
        <v>1</v>
      </c>
      <c r="BE1938">
        <f t="shared" si="142"/>
        <v>0</v>
      </c>
      <c r="BF1938">
        <f t="shared" si="142"/>
        <v>0</v>
      </c>
      <c r="BG1938">
        <f t="shared" si="142"/>
        <v>0</v>
      </c>
      <c r="BH1938">
        <f t="shared" si="142"/>
        <v>0</v>
      </c>
      <c r="BI1938">
        <f t="shared" si="142"/>
        <v>0</v>
      </c>
      <c r="BJ1938">
        <f t="shared" si="143"/>
        <v>1</v>
      </c>
      <c r="BK1938">
        <f t="shared" si="144"/>
        <v>0</v>
      </c>
      <c r="BL1938">
        <f t="shared" si="144"/>
        <v>0</v>
      </c>
      <c r="BM1938">
        <f t="shared" si="144"/>
        <v>1</v>
      </c>
      <c r="BN1938">
        <f t="shared" si="144"/>
        <v>0</v>
      </c>
      <c r="BO1938">
        <f t="shared" si="144"/>
        <v>0</v>
      </c>
      <c r="BP1938">
        <f t="shared" si="144"/>
        <v>0</v>
      </c>
    </row>
    <row r="1939" spans="3:68" x14ac:dyDescent="0.2">
      <c r="C1939" s="150" t="str">
        <f>IFERROR(VLOOKUP(TABLA!F1939,BLIOTECAS!$C$1:$E$26,3,FALSE),"")</f>
        <v>Ciencias de la Salud</v>
      </c>
      <c r="D1939" s="209">
        <v>43970.534722222219</v>
      </c>
      <c r="E1939" s="209" t="s">
        <v>396</v>
      </c>
      <c r="F1939" t="s">
        <v>109</v>
      </c>
      <c r="G1939" t="s">
        <v>300</v>
      </c>
      <c r="H1939" t="s">
        <v>320</v>
      </c>
      <c r="I1939" t="s">
        <v>318</v>
      </c>
      <c r="J1939" t="s">
        <v>309</v>
      </c>
      <c r="K1939" t="s">
        <v>95</v>
      </c>
      <c r="L1939" t="s">
        <v>109</v>
      </c>
      <c r="M1939" t="s">
        <v>456</v>
      </c>
      <c r="S1939" t="s">
        <v>26</v>
      </c>
      <c r="T1939" t="s">
        <v>270</v>
      </c>
      <c r="U1939">
        <v>3</v>
      </c>
      <c r="V1939">
        <v>1</v>
      </c>
      <c r="W1939">
        <v>1</v>
      </c>
      <c r="X1939">
        <v>1</v>
      </c>
      <c r="Y1939">
        <v>5</v>
      </c>
      <c r="Z1939">
        <v>5</v>
      </c>
      <c r="AA1939">
        <v>5</v>
      </c>
      <c r="AB1939">
        <v>4</v>
      </c>
      <c r="AC1939">
        <v>4</v>
      </c>
      <c r="AD1939">
        <v>5</v>
      </c>
      <c r="AF1939">
        <v>2</v>
      </c>
      <c r="AG1939">
        <v>3</v>
      </c>
      <c r="AH1939">
        <v>2</v>
      </c>
      <c r="AI1939">
        <v>3</v>
      </c>
      <c r="AJ1939">
        <v>3</v>
      </c>
      <c r="AK1939" t="s">
        <v>26</v>
      </c>
      <c r="AL1939">
        <v>3</v>
      </c>
      <c r="AM1939">
        <v>4</v>
      </c>
      <c r="AN1939" t="s">
        <v>408</v>
      </c>
      <c r="AV1939" s="109" t="s">
        <v>270</v>
      </c>
      <c r="AW1939" t="s">
        <v>26</v>
      </c>
      <c r="AY1939">
        <v>4</v>
      </c>
      <c r="AZ1939" s="109">
        <v>4</v>
      </c>
      <c r="BA1939" s="191" t="s">
        <v>311</v>
      </c>
      <c r="BB1939" t="s">
        <v>317</v>
      </c>
      <c r="BD1939">
        <f t="shared" si="141"/>
        <v>0</v>
      </c>
      <c r="BE1939">
        <f t="shared" si="142"/>
        <v>0</v>
      </c>
      <c r="BF1939">
        <f t="shared" si="142"/>
        <v>1</v>
      </c>
      <c r="BG1939">
        <f t="shared" si="142"/>
        <v>0</v>
      </c>
      <c r="BH1939">
        <f t="shared" si="142"/>
        <v>0</v>
      </c>
      <c r="BI1939">
        <f t="shared" si="142"/>
        <v>0</v>
      </c>
      <c r="BJ1939">
        <f t="shared" si="143"/>
        <v>1</v>
      </c>
      <c r="BK1939">
        <f t="shared" si="144"/>
        <v>0</v>
      </c>
      <c r="BL1939">
        <f t="shared" si="144"/>
        <v>1</v>
      </c>
      <c r="BM1939">
        <f t="shared" si="144"/>
        <v>1</v>
      </c>
      <c r="BN1939">
        <f t="shared" si="144"/>
        <v>0</v>
      </c>
      <c r="BO1939">
        <f t="shared" si="144"/>
        <v>0</v>
      </c>
      <c r="BP1939">
        <f t="shared" si="144"/>
        <v>0</v>
      </c>
    </row>
    <row r="1940" spans="3:68" x14ac:dyDescent="0.2">
      <c r="C1940" s="150" t="str">
        <f>IFERROR(VLOOKUP(TABLA!F1940,BLIOTECAS!$C$1:$E$26,3,FALSE),"")</f>
        <v>Ciencias de la Salud</v>
      </c>
      <c r="D1940" s="209">
        <v>43970.534722222219</v>
      </c>
      <c r="E1940" s="209" t="s">
        <v>396</v>
      </c>
      <c r="F1940" t="s">
        <v>101</v>
      </c>
      <c r="G1940" t="s">
        <v>397</v>
      </c>
      <c r="H1940" t="s">
        <v>320</v>
      </c>
      <c r="I1940" t="s">
        <v>329</v>
      </c>
      <c r="J1940" t="s">
        <v>309</v>
      </c>
      <c r="K1940" t="s">
        <v>101</v>
      </c>
      <c r="L1940" t="s">
        <v>106</v>
      </c>
      <c r="S1940" t="s">
        <v>26</v>
      </c>
      <c r="T1940" t="s">
        <v>26</v>
      </c>
      <c r="U1940">
        <v>1</v>
      </c>
      <c r="V1940">
        <v>1</v>
      </c>
      <c r="W1940">
        <v>1</v>
      </c>
      <c r="X1940">
        <v>1</v>
      </c>
      <c r="Y1940">
        <v>5</v>
      </c>
      <c r="Z1940">
        <v>5</v>
      </c>
      <c r="AA1940">
        <v>5</v>
      </c>
      <c r="AB1940">
        <v>1</v>
      </c>
      <c r="AC1940">
        <v>3</v>
      </c>
      <c r="AD1940">
        <v>3</v>
      </c>
      <c r="AF1940">
        <v>3</v>
      </c>
      <c r="AG1940">
        <v>3</v>
      </c>
      <c r="AH1940">
        <v>3</v>
      </c>
      <c r="AI1940">
        <v>3</v>
      </c>
      <c r="AJ1940">
        <v>4</v>
      </c>
      <c r="AK1940" t="s">
        <v>26</v>
      </c>
      <c r="AL1940">
        <v>4</v>
      </c>
      <c r="AM1940">
        <v>2</v>
      </c>
      <c r="AN1940" t="s">
        <v>408</v>
      </c>
      <c r="AV1940" s="109" t="s">
        <v>26</v>
      </c>
      <c r="AW1940" t="s">
        <v>26</v>
      </c>
      <c r="AY1940">
        <v>4</v>
      </c>
      <c r="AZ1940" s="109">
        <v>4</v>
      </c>
      <c r="BA1940" s="191" t="s">
        <v>319</v>
      </c>
      <c r="BB1940" t="s">
        <v>317</v>
      </c>
      <c r="BD1940">
        <f t="shared" si="141"/>
        <v>0</v>
      </c>
      <c r="BE1940">
        <f t="shared" si="142"/>
        <v>0</v>
      </c>
      <c r="BF1940">
        <f t="shared" si="142"/>
        <v>0</v>
      </c>
      <c r="BG1940">
        <f t="shared" si="142"/>
        <v>0</v>
      </c>
      <c r="BH1940">
        <f t="shared" si="142"/>
        <v>1</v>
      </c>
      <c r="BI1940">
        <f t="shared" si="142"/>
        <v>0</v>
      </c>
      <c r="BJ1940">
        <f t="shared" si="143"/>
        <v>1</v>
      </c>
      <c r="BK1940">
        <f t="shared" si="144"/>
        <v>0</v>
      </c>
      <c r="BL1940">
        <f t="shared" si="144"/>
        <v>1</v>
      </c>
      <c r="BM1940">
        <f t="shared" si="144"/>
        <v>1</v>
      </c>
      <c r="BN1940">
        <f t="shared" si="144"/>
        <v>0</v>
      </c>
      <c r="BO1940">
        <f t="shared" si="144"/>
        <v>0</v>
      </c>
      <c r="BP1940">
        <f t="shared" si="144"/>
        <v>0</v>
      </c>
    </row>
    <row r="1941" spans="3:68" x14ac:dyDescent="0.2">
      <c r="C1941" s="150" t="str">
        <f>IFERROR(VLOOKUP(TABLA!F1941,BLIOTECAS!$C$1:$E$26,3,FALSE),"")</f>
        <v>Ciencias de la Salud</v>
      </c>
      <c r="D1941" s="209">
        <v>43970.534722222219</v>
      </c>
      <c r="E1941" s="209" t="s">
        <v>396</v>
      </c>
      <c r="F1941" t="s">
        <v>224</v>
      </c>
      <c r="G1941" t="s">
        <v>305</v>
      </c>
      <c r="H1941" t="s">
        <v>300</v>
      </c>
      <c r="I1941" t="s">
        <v>316</v>
      </c>
      <c r="J1941" t="s">
        <v>224</v>
      </c>
      <c r="S1941" t="s">
        <v>26</v>
      </c>
      <c r="T1941" t="s">
        <v>270</v>
      </c>
      <c r="U1941">
        <v>3</v>
      </c>
      <c r="V1941">
        <v>1</v>
      </c>
      <c r="W1941">
        <v>3</v>
      </c>
      <c r="X1941">
        <v>1</v>
      </c>
      <c r="Y1941">
        <v>5</v>
      </c>
      <c r="Z1941">
        <v>1</v>
      </c>
      <c r="AA1941">
        <v>5</v>
      </c>
      <c r="AB1941">
        <v>2</v>
      </c>
      <c r="AC1941">
        <v>3</v>
      </c>
      <c r="AD1941">
        <v>3</v>
      </c>
      <c r="AF1941">
        <v>3</v>
      </c>
      <c r="AG1941">
        <v>3</v>
      </c>
      <c r="AH1941">
        <v>3</v>
      </c>
      <c r="AI1941">
        <v>3</v>
      </c>
      <c r="AJ1941">
        <v>3</v>
      </c>
      <c r="AK1941" t="s">
        <v>26</v>
      </c>
      <c r="AL1941">
        <v>3</v>
      </c>
      <c r="AM1941">
        <v>1</v>
      </c>
      <c r="AN1941" t="s">
        <v>307</v>
      </c>
      <c r="AV1941" s="109" t="s">
        <v>270</v>
      </c>
      <c r="AW1941" t="s">
        <v>26</v>
      </c>
      <c r="AY1941">
        <v>5</v>
      </c>
      <c r="AZ1941" s="109">
        <v>5</v>
      </c>
      <c r="BA1941" s="191" t="s">
        <v>311</v>
      </c>
      <c r="BB1941" t="s">
        <v>308</v>
      </c>
      <c r="BD1941">
        <f t="shared" si="141"/>
        <v>0</v>
      </c>
      <c r="BE1941">
        <f t="shared" si="142"/>
        <v>0</v>
      </c>
      <c r="BF1941">
        <f t="shared" si="142"/>
        <v>0</v>
      </c>
      <c r="BG1941">
        <f t="shared" si="142"/>
        <v>1</v>
      </c>
      <c r="BH1941">
        <f t="shared" si="142"/>
        <v>0</v>
      </c>
      <c r="BI1941">
        <f t="shared" si="142"/>
        <v>0</v>
      </c>
      <c r="BJ1941">
        <f t="shared" si="143"/>
        <v>0</v>
      </c>
      <c r="BK1941">
        <f t="shared" si="144"/>
        <v>0</v>
      </c>
      <c r="BL1941">
        <f t="shared" si="144"/>
        <v>0</v>
      </c>
      <c r="BM1941">
        <f t="shared" si="144"/>
        <v>0</v>
      </c>
      <c r="BN1941">
        <f t="shared" si="144"/>
        <v>0</v>
      </c>
      <c r="BO1941">
        <f t="shared" si="144"/>
        <v>1</v>
      </c>
      <c r="BP1941">
        <f t="shared" si="144"/>
        <v>0</v>
      </c>
    </row>
    <row r="1942" spans="3:68" x14ac:dyDescent="0.2">
      <c r="C1942" s="150" t="str">
        <f>IFERROR(VLOOKUP(TABLA!F1942,BLIOTECAS!$C$1:$E$26,3,FALSE),"")</f>
        <v>Humanidades</v>
      </c>
      <c r="D1942" s="209">
        <v>43970.534722222219</v>
      </c>
      <c r="E1942" s="209" t="s">
        <v>396</v>
      </c>
      <c r="F1942" t="s">
        <v>100</v>
      </c>
      <c r="G1942" t="s">
        <v>300</v>
      </c>
      <c r="H1942" t="s">
        <v>397</v>
      </c>
      <c r="I1942" t="s">
        <v>306</v>
      </c>
      <c r="J1942" t="s">
        <v>100</v>
      </c>
      <c r="M1942" t="s">
        <v>352</v>
      </c>
      <c r="S1942" t="s">
        <v>26</v>
      </c>
      <c r="T1942" t="s">
        <v>270</v>
      </c>
      <c r="U1942">
        <v>3</v>
      </c>
      <c r="V1942">
        <v>1</v>
      </c>
      <c r="W1942">
        <v>1</v>
      </c>
      <c r="X1942">
        <v>3</v>
      </c>
      <c r="Y1942">
        <v>3</v>
      </c>
      <c r="Z1942">
        <v>4</v>
      </c>
      <c r="AA1942">
        <v>3</v>
      </c>
      <c r="AB1942">
        <v>2</v>
      </c>
      <c r="AC1942">
        <v>2</v>
      </c>
      <c r="AD1942">
        <v>2</v>
      </c>
      <c r="AF1942">
        <v>1</v>
      </c>
      <c r="AG1942">
        <v>1</v>
      </c>
      <c r="AH1942">
        <v>3</v>
      </c>
      <c r="AI1942">
        <v>2</v>
      </c>
      <c r="AJ1942">
        <v>2</v>
      </c>
      <c r="AK1942" t="s">
        <v>26</v>
      </c>
      <c r="AL1942">
        <v>3</v>
      </c>
      <c r="AM1942">
        <v>2</v>
      </c>
      <c r="AN1942" t="s">
        <v>354</v>
      </c>
      <c r="AV1942" s="109" t="s">
        <v>26</v>
      </c>
      <c r="AW1942" t="s">
        <v>26</v>
      </c>
      <c r="AY1942">
        <v>3</v>
      </c>
      <c r="AZ1942" s="109">
        <v>3</v>
      </c>
      <c r="BA1942" s="191" t="s">
        <v>319</v>
      </c>
      <c r="BB1942" t="s">
        <v>317</v>
      </c>
      <c r="BD1942">
        <f t="shared" si="141"/>
        <v>1</v>
      </c>
      <c r="BE1942">
        <f t="shared" si="142"/>
        <v>0</v>
      </c>
      <c r="BF1942">
        <f t="shared" si="142"/>
        <v>0</v>
      </c>
      <c r="BG1942">
        <f t="shared" si="142"/>
        <v>0</v>
      </c>
      <c r="BH1942">
        <f t="shared" si="142"/>
        <v>0</v>
      </c>
      <c r="BI1942">
        <f t="shared" si="142"/>
        <v>0</v>
      </c>
      <c r="BJ1942">
        <f t="shared" si="143"/>
        <v>1</v>
      </c>
      <c r="BK1942">
        <f t="shared" si="144"/>
        <v>0</v>
      </c>
      <c r="BL1942">
        <f t="shared" si="144"/>
        <v>0</v>
      </c>
      <c r="BM1942">
        <f t="shared" si="144"/>
        <v>1</v>
      </c>
      <c r="BN1942">
        <f t="shared" si="144"/>
        <v>0</v>
      </c>
      <c r="BO1942">
        <f t="shared" si="144"/>
        <v>0</v>
      </c>
      <c r="BP1942">
        <f t="shared" si="144"/>
        <v>0</v>
      </c>
    </row>
    <row r="1943" spans="3:68" x14ac:dyDescent="0.2">
      <c r="C1943" s="150" t="str">
        <f>IFERROR(VLOOKUP(TABLA!F1943,BLIOTECAS!$C$1:$E$26,3,FALSE),"")</f>
        <v>Humanidades</v>
      </c>
      <c r="D1943" s="209">
        <v>43970.534722222219</v>
      </c>
      <c r="E1943" s="209" t="s">
        <v>396</v>
      </c>
      <c r="F1943" t="s">
        <v>100</v>
      </c>
      <c r="G1943" t="s">
        <v>320</v>
      </c>
      <c r="H1943" t="s">
        <v>300</v>
      </c>
      <c r="I1943" t="s">
        <v>315</v>
      </c>
      <c r="M1943" t="s">
        <v>1299</v>
      </c>
      <c r="S1943" t="s">
        <v>26</v>
      </c>
      <c r="T1943" t="s">
        <v>26</v>
      </c>
      <c r="U1943">
        <v>1</v>
      </c>
      <c r="V1943">
        <v>3</v>
      </c>
      <c r="W1943">
        <v>4</v>
      </c>
      <c r="X1943">
        <v>1</v>
      </c>
      <c r="Y1943">
        <v>3</v>
      </c>
      <c r="Z1943">
        <v>5</v>
      </c>
      <c r="AA1943">
        <v>2</v>
      </c>
      <c r="AB1943">
        <v>2</v>
      </c>
      <c r="AC1943">
        <v>3</v>
      </c>
      <c r="AD1943">
        <v>3</v>
      </c>
      <c r="AF1943">
        <v>3</v>
      </c>
      <c r="AG1943">
        <v>3</v>
      </c>
      <c r="AH1943">
        <v>4</v>
      </c>
      <c r="AI1943">
        <v>3</v>
      </c>
      <c r="AJ1943">
        <v>3</v>
      </c>
      <c r="AK1943" t="s">
        <v>26</v>
      </c>
      <c r="AL1943">
        <v>3</v>
      </c>
      <c r="AM1943">
        <v>3</v>
      </c>
      <c r="AN1943" t="s">
        <v>408</v>
      </c>
      <c r="AV1943" s="109" t="s">
        <v>26</v>
      </c>
      <c r="AW1943" t="s">
        <v>26</v>
      </c>
      <c r="AY1943">
        <v>3</v>
      </c>
      <c r="AZ1943" s="109">
        <v>3</v>
      </c>
      <c r="BA1943" s="191" t="s">
        <v>319</v>
      </c>
      <c r="BB1943" t="s">
        <v>317</v>
      </c>
      <c r="BD1943">
        <f t="shared" si="141"/>
        <v>0</v>
      </c>
      <c r="BE1943">
        <f t="shared" si="142"/>
        <v>1</v>
      </c>
      <c r="BF1943">
        <f t="shared" si="142"/>
        <v>0</v>
      </c>
      <c r="BG1943">
        <f t="shared" si="142"/>
        <v>0</v>
      </c>
      <c r="BH1943">
        <f t="shared" si="142"/>
        <v>0</v>
      </c>
      <c r="BI1943">
        <f t="shared" si="142"/>
        <v>0</v>
      </c>
      <c r="BJ1943">
        <f t="shared" si="143"/>
        <v>1</v>
      </c>
      <c r="BK1943">
        <f t="shared" si="144"/>
        <v>0</v>
      </c>
      <c r="BL1943">
        <f t="shared" si="144"/>
        <v>1</v>
      </c>
      <c r="BM1943">
        <f t="shared" si="144"/>
        <v>1</v>
      </c>
      <c r="BN1943">
        <f t="shared" si="144"/>
        <v>0</v>
      </c>
      <c r="BO1943">
        <f t="shared" si="144"/>
        <v>0</v>
      </c>
      <c r="BP1943">
        <f t="shared" si="144"/>
        <v>0</v>
      </c>
    </row>
    <row r="1944" spans="3:68" x14ac:dyDescent="0.2">
      <c r="C1944" s="150" t="str">
        <f>IFERROR(VLOOKUP(TABLA!F1944,BLIOTECAS!$C$1:$E$26,3,FALSE),"")</f>
        <v>Ciencias de la Salud</v>
      </c>
      <c r="D1944" s="209">
        <v>43970.534722222219</v>
      </c>
      <c r="E1944" s="209" t="s">
        <v>396</v>
      </c>
      <c r="F1944" t="s">
        <v>109</v>
      </c>
      <c r="G1944" t="s">
        <v>300</v>
      </c>
      <c r="H1944" t="s">
        <v>397</v>
      </c>
      <c r="I1944" t="s">
        <v>315</v>
      </c>
      <c r="J1944" t="s">
        <v>109</v>
      </c>
      <c r="K1944" t="s">
        <v>309</v>
      </c>
      <c r="M1944" t="s">
        <v>1300</v>
      </c>
      <c r="S1944" t="s">
        <v>26</v>
      </c>
      <c r="T1944" t="s">
        <v>26</v>
      </c>
      <c r="U1944">
        <v>1</v>
      </c>
      <c r="V1944">
        <v>2</v>
      </c>
      <c r="W1944">
        <v>3</v>
      </c>
      <c r="X1944">
        <v>1</v>
      </c>
      <c r="Y1944">
        <v>5</v>
      </c>
      <c r="Z1944">
        <v>5</v>
      </c>
      <c r="AA1944">
        <v>5</v>
      </c>
      <c r="AB1944">
        <v>1</v>
      </c>
      <c r="AC1944">
        <v>5</v>
      </c>
      <c r="AD1944">
        <v>3</v>
      </c>
      <c r="AF1944">
        <v>5</v>
      </c>
      <c r="AG1944">
        <v>5</v>
      </c>
      <c r="AH1944">
        <v>5</v>
      </c>
      <c r="AI1944">
        <v>4</v>
      </c>
      <c r="AJ1944">
        <v>5</v>
      </c>
      <c r="AK1944" t="s">
        <v>26</v>
      </c>
      <c r="AL1944">
        <v>5</v>
      </c>
      <c r="AM1944">
        <v>2</v>
      </c>
      <c r="AN1944" t="s">
        <v>428</v>
      </c>
      <c r="AV1944" s="109" t="s">
        <v>26</v>
      </c>
      <c r="AW1944" t="s">
        <v>26</v>
      </c>
      <c r="AY1944">
        <v>5</v>
      </c>
      <c r="AZ1944" s="109">
        <v>5</v>
      </c>
      <c r="BA1944" s="191" t="s">
        <v>303</v>
      </c>
      <c r="BB1944" t="s">
        <v>308</v>
      </c>
      <c r="BD1944">
        <f t="shared" si="141"/>
        <v>0</v>
      </c>
      <c r="BE1944">
        <f t="shared" si="142"/>
        <v>1</v>
      </c>
      <c r="BF1944">
        <f t="shared" si="142"/>
        <v>0</v>
      </c>
      <c r="BG1944">
        <f t="shared" si="142"/>
        <v>0</v>
      </c>
      <c r="BH1944">
        <f t="shared" si="142"/>
        <v>0</v>
      </c>
      <c r="BI1944">
        <f t="shared" si="142"/>
        <v>0</v>
      </c>
      <c r="BJ1944">
        <f t="shared" si="143"/>
        <v>0</v>
      </c>
      <c r="BK1944">
        <f t="shared" si="144"/>
        <v>1</v>
      </c>
      <c r="BL1944">
        <f t="shared" si="144"/>
        <v>1</v>
      </c>
      <c r="BM1944">
        <f t="shared" si="144"/>
        <v>1</v>
      </c>
      <c r="BN1944">
        <f t="shared" si="144"/>
        <v>0</v>
      </c>
      <c r="BO1944">
        <f t="shared" si="144"/>
        <v>0</v>
      </c>
      <c r="BP1944">
        <f t="shared" si="144"/>
        <v>0</v>
      </c>
    </row>
    <row r="1945" spans="3:68" x14ac:dyDescent="0.2">
      <c r="C1945" s="150" t="str">
        <f>IFERROR(VLOOKUP(TABLA!F1945,BLIOTECAS!$C$1:$E$26,3,FALSE),"")</f>
        <v>Humanidades</v>
      </c>
      <c r="D1945" s="209">
        <v>43970.534722222219</v>
      </c>
      <c r="E1945" s="209" t="s">
        <v>396</v>
      </c>
      <c r="F1945" t="s">
        <v>104</v>
      </c>
      <c r="G1945" t="s">
        <v>305</v>
      </c>
      <c r="H1945" t="s">
        <v>320</v>
      </c>
      <c r="I1945" t="s">
        <v>315</v>
      </c>
      <c r="J1945" t="s">
        <v>104</v>
      </c>
      <c r="S1945" t="s">
        <v>26</v>
      </c>
      <c r="T1945" t="s">
        <v>26</v>
      </c>
      <c r="U1945">
        <v>4</v>
      </c>
      <c r="V1945">
        <v>2</v>
      </c>
      <c r="W1945">
        <v>3</v>
      </c>
      <c r="X1945">
        <v>3</v>
      </c>
      <c r="Y1945">
        <v>4</v>
      </c>
      <c r="Z1945">
        <v>4</v>
      </c>
      <c r="AA1945">
        <v>5</v>
      </c>
      <c r="AB1945">
        <v>2</v>
      </c>
      <c r="AC1945">
        <v>4</v>
      </c>
      <c r="AD1945">
        <v>4</v>
      </c>
      <c r="AF1945">
        <v>3</v>
      </c>
      <c r="AG1945">
        <v>3</v>
      </c>
      <c r="AH1945">
        <v>3</v>
      </c>
      <c r="AI1945">
        <v>3</v>
      </c>
      <c r="AJ1945">
        <v>3</v>
      </c>
      <c r="AK1945" t="s">
        <v>26</v>
      </c>
      <c r="AL1945">
        <v>3</v>
      </c>
      <c r="AM1945">
        <v>2</v>
      </c>
      <c r="AN1945" t="s">
        <v>400</v>
      </c>
      <c r="AV1945" s="109" t="s">
        <v>26</v>
      </c>
      <c r="AW1945" t="s">
        <v>26</v>
      </c>
      <c r="AY1945">
        <v>4</v>
      </c>
      <c r="AZ1945" s="109">
        <v>4</v>
      </c>
      <c r="BA1945" s="191" t="s">
        <v>311</v>
      </c>
      <c r="BD1945">
        <f t="shared" si="141"/>
        <v>0</v>
      </c>
      <c r="BE1945">
        <f t="shared" si="142"/>
        <v>1</v>
      </c>
      <c r="BF1945">
        <f t="shared" si="142"/>
        <v>0</v>
      </c>
      <c r="BG1945">
        <f t="shared" si="142"/>
        <v>0</v>
      </c>
      <c r="BH1945">
        <f t="shared" si="142"/>
        <v>0</v>
      </c>
      <c r="BI1945">
        <f t="shared" si="142"/>
        <v>0</v>
      </c>
      <c r="BJ1945">
        <f t="shared" si="143"/>
        <v>0</v>
      </c>
      <c r="BK1945">
        <f t="shared" si="144"/>
        <v>0</v>
      </c>
      <c r="BL1945">
        <f t="shared" si="144"/>
        <v>1</v>
      </c>
      <c r="BM1945">
        <f t="shared" si="144"/>
        <v>1</v>
      </c>
      <c r="BN1945">
        <f t="shared" si="144"/>
        <v>0</v>
      </c>
      <c r="BO1945">
        <f t="shared" si="144"/>
        <v>0</v>
      </c>
      <c r="BP1945">
        <f t="shared" si="144"/>
        <v>0</v>
      </c>
    </row>
    <row r="1946" spans="3:68" x14ac:dyDescent="0.2">
      <c r="C1946" s="150" t="str">
        <f>IFERROR(VLOOKUP(TABLA!F1946,BLIOTECAS!$C$1:$E$26,3,FALSE),"")</f>
        <v/>
      </c>
      <c r="D1946" s="209">
        <v>43970.534722222219</v>
      </c>
      <c r="E1946" s="209" t="s">
        <v>396</v>
      </c>
      <c r="G1946" t="s">
        <v>305</v>
      </c>
      <c r="H1946" t="s">
        <v>305</v>
      </c>
      <c r="I1946" t="s">
        <v>306</v>
      </c>
      <c r="J1946" t="s">
        <v>310</v>
      </c>
      <c r="K1946" t="s">
        <v>103</v>
      </c>
      <c r="L1946" t="s">
        <v>104</v>
      </c>
      <c r="S1946" t="s">
        <v>270</v>
      </c>
      <c r="T1946" t="s">
        <v>270</v>
      </c>
      <c r="U1946">
        <v>3</v>
      </c>
      <c r="V1946">
        <v>3</v>
      </c>
      <c r="W1946">
        <v>3</v>
      </c>
      <c r="X1946">
        <v>2</v>
      </c>
      <c r="Y1946">
        <v>4</v>
      </c>
      <c r="Z1946">
        <v>4</v>
      </c>
      <c r="AA1946">
        <v>4</v>
      </c>
      <c r="AB1946">
        <v>4</v>
      </c>
      <c r="AC1946">
        <v>4</v>
      </c>
      <c r="AD1946">
        <v>4</v>
      </c>
      <c r="AF1946">
        <v>4</v>
      </c>
      <c r="AG1946">
        <v>3</v>
      </c>
      <c r="AH1946">
        <v>3</v>
      </c>
      <c r="AI1946">
        <v>3</v>
      </c>
      <c r="AJ1946">
        <v>3</v>
      </c>
      <c r="AK1946" t="s">
        <v>26</v>
      </c>
      <c r="AL1946">
        <v>3</v>
      </c>
      <c r="AM1946">
        <v>2</v>
      </c>
      <c r="AN1946" t="s">
        <v>408</v>
      </c>
      <c r="AV1946" s="109" t="s">
        <v>270</v>
      </c>
      <c r="AW1946" t="s">
        <v>26</v>
      </c>
      <c r="AY1946">
        <v>3</v>
      </c>
      <c r="AZ1946" s="109">
        <v>4</v>
      </c>
      <c r="BA1946" s="191" t="s">
        <v>311</v>
      </c>
      <c r="BB1946" t="s">
        <v>308</v>
      </c>
      <c r="BD1946">
        <f t="shared" si="141"/>
        <v>1</v>
      </c>
      <c r="BE1946">
        <f t="shared" si="142"/>
        <v>0</v>
      </c>
      <c r="BF1946">
        <f t="shared" si="142"/>
        <v>0</v>
      </c>
      <c r="BG1946">
        <f t="shared" si="142"/>
        <v>0</v>
      </c>
      <c r="BH1946">
        <f t="shared" si="142"/>
        <v>0</v>
      </c>
      <c r="BI1946">
        <f t="shared" si="142"/>
        <v>0</v>
      </c>
      <c r="BJ1946">
        <f t="shared" si="143"/>
        <v>1</v>
      </c>
      <c r="BK1946">
        <f t="shared" si="144"/>
        <v>0</v>
      </c>
      <c r="BL1946">
        <f t="shared" si="144"/>
        <v>1</v>
      </c>
      <c r="BM1946">
        <f t="shared" si="144"/>
        <v>1</v>
      </c>
      <c r="BN1946">
        <f t="shared" si="144"/>
        <v>0</v>
      </c>
      <c r="BO1946">
        <f t="shared" si="144"/>
        <v>0</v>
      </c>
      <c r="BP1946">
        <f t="shared" si="144"/>
        <v>0</v>
      </c>
    </row>
    <row r="1947" spans="3:68" x14ac:dyDescent="0.2">
      <c r="C1947" s="150" t="str">
        <f>IFERROR(VLOOKUP(TABLA!F1947,BLIOTECAS!$C$1:$E$26,3,FALSE),"")</f>
        <v>Humanidades</v>
      </c>
      <c r="D1947" s="209">
        <v>43970.534722222219</v>
      </c>
      <c r="E1947" s="209" t="s">
        <v>396</v>
      </c>
      <c r="F1947" t="s">
        <v>102</v>
      </c>
      <c r="G1947" t="s">
        <v>397</v>
      </c>
      <c r="H1947" t="s">
        <v>300</v>
      </c>
      <c r="I1947" t="s">
        <v>306</v>
      </c>
      <c r="J1947" t="s">
        <v>309</v>
      </c>
      <c r="K1947" t="s">
        <v>310</v>
      </c>
      <c r="S1947" t="s">
        <v>26</v>
      </c>
      <c r="T1947" t="s">
        <v>26</v>
      </c>
      <c r="U1947">
        <v>1</v>
      </c>
      <c r="V1947">
        <v>1</v>
      </c>
      <c r="W1947">
        <v>1</v>
      </c>
      <c r="X1947">
        <v>5</v>
      </c>
      <c r="Y1947">
        <v>5</v>
      </c>
      <c r="Z1947">
        <v>5</v>
      </c>
      <c r="AA1947">
        <v>5</v>
      </c>
      <c r="AB1947">
        <v>1</v>
      </c>
      <c r="AC1947">
        <v>1</v>
      </c>
      <c r="AD1947">
        <v>4</v>
      </c>
      <c r="AF1947">
        <v>3</v>
      </c>
      <c r="AG1947">
        <v>3</v>
      </c>
      <c r="AH1947">
        <v>4</v>
      </c>
      <c r="AI1947">
        <v>3</v>
      </c>
      <c r="AJ1947">
        <v>4</v>
      </c>
      <c r="AK1947" t="s">
        <v>270</v>
      </c>
      <c r="AL1947">
        <v>4</v>
      </c>
      <c r="AM1947">
        <v>1</v>
      </c>
      <c r="AN1947" t="s">
        <v>428</v>
      </c>
      <c r="AV1947" s="109" t="s">
        <v>270</v>
      </c>
      <c r="AW1947" t="s">
        <v>26</v>
      </c>
      <c r="AY1947">
        <v>3</v>
      </c>
      <c r="AZ1947" s="109">
        <v>3</v>
      </c>
      <c r="BA1947" s="191" t="s">
        <v>319</v>
      </c>
      <c r="BB1947" t="s">
        <v>317</v>
      </c>
      <c r="BD1947">
        <f t="shared" si="141"/>
        <v>1</v>
      </c>
      <c r="BE1947">
        <f t="shared" si="142"/>
        <v>0</v>
      </c>
      <c r="BF1947">
        <f t="shared" si="142"/>
        <v>0</v>
      </c>
      <c r="BG1947">
        <f t="shared" si="142"/>
        <v>0</v>
      </c>
      <c r="BH1947">
        <f t="shared" si="142"/>
        <v>0</v>
      </c>
      <c r="BI1947">
        <f t="shared" si="142"/>
        <v>0</v>
      </c>
      <c r="BJ1947">
        <f t="shared" si="143"/>
        <v>0</v>
      </c>
      <c r="BK1947">
        <f t="shared" si="144"/>
        <v>1</v>
      </c>
      <c r="BL1947">
        <f t="shared" si="144"/>
        <v>1</v>
      </c>
      <c r="BM1947">
        <f t="shared" si="144"/>
        <v>1</v>
      </c>
      <c r="BN1947">
        <f t="shared" si="144"/>
        <v>0</v>
      </c>
      <c r="BO1947">
        <f t="shared" si="144"/>
        <v>0</v>
      </c>
      <c r="BP1947">
        <f t="shared" si="144"/>
        <v>0</v>
      </c>
    </row>
    <row r="1948" spans="3:68" x14ac:dyDescent="0.2">
      <c r="C1948" s="150" t="str">
        <f>IFERROR(VLOOKUP(TABLA!F1948,BLIOTECAS!$C$1:$E$26,3,FALSE),"")</f>
        <v>Ciencias Sociales</v>
      </c>
      <c r="D1948" s="209">
        <v>43970.534722222219</v>
      </c>
      <c r="E1948" s="209" t="s">
        <v>396</v>
      </c>
      <c r="F1948" t="s">
        <v>92</v>
      </c>
      <c r="G1948" t="s">
        <v>300</v>
      </c>
      <c r="H1948" t="s">
        <v>300</v>
      </c>
      <c r="I1948" t="s">
        <v>306</v>
      </c>
      <c r="J1948" t="s">
        <v>92</v>
      </c>
      <c r="K1948" t="s">
        <v>309</v>
      </c>
      <c r="S1948" t="s">
        <v>270</v>
      </c>
      <c r="T1948" t="s">
        <v>270</v>
      </c>
      <c r="U1948">
        <v>3</v>
      </c>
      <c r="V1948">
        <v>1</v>
      </c>
      <c r="W1948">
        <v>1</v>
      </c>
      <c r="X1948">
        <v>3</v>
      </c>
      <c r="Y1948">
        <v>4</v>
      </c>
      <c r="Z1948">
        <v>4</v>
      </c>
      <c r="AA1948">
        <v>4</v>
      </c>
      <c r="AB1948">
        <v>1</v>
      </c>
      <c r="AC1948">
        <v>2</v>
      </c>
      <c r="AD1948">
        <v>5</v>
      </c>
      <c r="AF1948">
        <v>4</v>
      </c>
      <c r="AG1948">
        <v>4</v>
      </c>
      <c r="AH1948">
        <v>5</v>
      </c>
      <c r="AI1948">
        <v>2</v>
      </c>
      <c r="AJ1948">
        <v>2</v>
      </c>
      <c r="AK1948" t="s">
        <v>26</v>
      </c>
      <c r="AM1948">
        <v>2</v>
      </c>
      <c r="AN1948" t="s">
        <v>400</v>
      </c>
      <c r="AV1948" s="109" t="s">
        <v>26</v>
      </c>
      <c r="AW1948" t="s">
        <v>26</v>
      </c>
      <c r="AY1948">
        <v>4</v>
      </c>
      <c r="AZ1948" s="109">
        <v>2</v>
      </c>
      <c r="BA1948" s="191" t="s">
        <v>311</v>
      </c>
      <c r="BB1948" t="s">
        <v>308</v>
      </c>
      <c r="BD1948">
        <f t="shared" si="141"/>
        <v>1</v>
      </c>
      <c r="BE1948">
        <f t="shared" si="142"/>
        <v>0</v>
      </c>
      <c r="BF1948">
        <f t="shared" si="142"/>
        <v>0</v>
      </c>
      <c r="BG1948">
        <f t="shared" si="142"/>
        <v>0</v>
      </c>
      <c r="BH1948">
        <f t="shared" si="142"/>
        <v>0</v>
      </c>
      <c r="BI1948">
        <f t="shared" si="142"/>
        <v>0</v>
      </c>
      <c r="BJ1948">
        <f t="shared" si="143"/>
        <v>0</v>
      </c>
      <c r="BK1948">
        <f t="shared" si="144"/>
        <v>0</v>
      </c>
      <c r="BL1948">
        <f t="shared" si="144"/>
        <v>1</v>
      </c>
      <c r="BM1948">
        <f t="shared" si="144"/>
        <v>1</v>
      </c>
      <c r="BN1948">
        <f t="shared" si="144"/>
        <v>0</v>
      </c>
      <c r="BO1948">
        <f t="shared" si="144"/>
        <v>0</v>
      </c>
      <c r="BP1948">
        <f t="shared" si="144"/>
        <v>0</v>
      </c>
    </row>
    <row r="1949" spans="3:68" x14ac:dyDescent="0.2">
      <c r="C1949" s="150" t="str">
        <f>IFERROR(VLOOKUP(TABLA!F1949,BLIOTECAS!$C$1:$E$26,3,FALSE),"")</f>
        <v>Ciencias Experimentales</v>
      </c>
      <c r="D1949" s="209">
        <v>43970.534722222219</v>
      </c>
      <c r="E1949" s="209" t="s">
        <v>396</v>
      </c>
      <c r="F1949" t="s">
        <v>96</v>
      </c>
      <c r="G1949" t="s">
        <v>301</v>
      </c>
      <c r="H1949" t="s">
        <v>300</v>
      </c>
      <c r="I1949" t="s">
        <v>306</v>
      </c>
      <c r="J1949" t="s">
        <v>96</v>
      </c>
      <c r="K1949" t="s">
        <v>309</v>
      </c>
      <c r="L1949" t="s">
        <v>101</v>
      </c>
      <c r="S1949" t="s">
        <v>26</v>
      </c>
      <c r="T1949" t="s">
        <v>270</v>
      </c>
      <c r="U1949">
        <v>3</v>
      </c>
      <c r="V1949">
        <v>1</v>
      </c>
      <c r="W1949">
        <v>1</v>
      </c>
      <c r="X1949">
        <v>3</v>
      </c>
      <c r="Y1949">
        <v>4</v>
      </c>
      <c r="Z1949">
        <v>4</v>
      </c>
      <c r="AA1949">
        <v>4</v>
      </c>
      <c r="AB1949">
        <v>1</v>
      </c>
      <c r="AC1949">
        <v>3</v>
      </c>
      <c r="AD1949">
        <v>3</v>
      </c>
      <c r="AF1949">
        <v>3</v>
      </c>
      <c r="AG1949">
        <v>3</v>
      </c>
      <c r="AH1949">
        <v>3</v>
      </c>
      <c r="AI1949">
        <v>3</v>
      </c>
      <c r="AJ1949">
        <v>4</v>
      </c>
      <c r="AK1949" t="s">
        <v>26</v>
      </c>
      <c r="AL1949">
        <v>3</v>
      </c>
      <c r="AM1949">
        <v>2</v>
      </c>
      <c r="AN1949" t="s">
        <v>428</v>
      </c>
      <c r="AV1949" s="109" t="s">
        <v>270</v>
      </c>
      <c r="AW1949" t="s">
        <v>26</v>
      </c>
      <c r="AY1949">
        <v>4</v>
      </c>
      <c r="AZ1949" s="109">
        <v>4</v>
      </c>
      <c r="BA1949" s="191" t="s">
        <v>303</v>
      </c>
      <c r="BB1949" t="s">
        <v>308</v>
      </c>
      <c r="BD1949">
        <f t="shared" si="141"/>
        <v>1</v>
      </c>
      <c r="BE1949">
        <f t="shared" si="142"/>
        <v>0</v>
      </c>
      <c r="BF1949">
        <f t="shared" si="142"/>
        <v>0</v>
      </c>
      <c r="BG1949">
        <f t="shared" si="142"/>
        <v>0</v>
      </c>
      <c r="BH1949">
        <f t="shared" si="142"/>
        <v>0</v>
      </c>
      <c r="BI1949">
        <f t="shared" si="142"/>
        <v>0</v>
      </c>
      <c r="BJ1949">
        <f t="shared" si="143"/>
        <v>0</v>
      </c>
      <c r="BK1949">
        <f t="shared" si="144"/>
        <v>1</v>
      </c>
      <c r="BL1949">
        <f t="shared" si="144"/>
        <v>1</v>
      </c>
      <c r="BM1949">
        <f t="shared" si="144"/>
        <v>1</v>
      </c>
      <c r="BN1949">
        <f t="shared" si="144"/>
        <v>0</v>
      </c>
      <c r="BO1949">
        <f t="shared" si="144"/>
        <v>0</v>
      </c>
      <c r="BP1949">
        <f t="shared" si="144"/>
        <v>0</v>
      </c>
    </row>
    <row r="1950" spans="3:68" x14ac:dyDescent="0.2">
      <c r="C1950" s="150" t="str">
        <f>IFERROR(VLOOKUP(TABLA!F1950,BLIOTECAS!$C$1:$E$26,3,FALSE),"")</f>
        <v>Ciencias Sociales</v>
      </c>
      <c r="D1950" s="209">
        <v>43970.534722222219</v>
      </c>
      <c r="E1950" s="209" t="s">
        <v>396</v>
      </c>
      <c r="F1950" t="s">
        <v>92</v>
      </c>
      <c r="G1950" t="s">
        <v>300</v>
      </c>
      <c r="H1950" t="s">
        <v>305</v>
      </c>
      <c r="I1950" t="s">
        <v>306</v>
      </c>
      <c r="J1950" t="s">
        <v>92</v>
      </c>
      <c r="K1950" t="s">
        <v>309</v>
      </c>
      <c r="L1950" t="s">
        <v>89</v>
      </c>
      <c r="S1950" t="s">
        <v>26</v>
      </c>
      <c r="T1950" t="s">
        <v>26</v>
      </c>
      <c r="U1950">
        <v>4</v>
      </c>
      <c r="V1950">
        <v>3</v>
      </c>
      <c r="W1950">
        <v>4</v>
      </c>
      <c r="X1950">
        <v>2</v>
      </c>
      <c r="Y1950">
        <v>3</v>
      </c>
      <c r="Z1950">
        <v>4</v>
      </c>
      <c r="AA1950">
        <v>4</v>
      </c>
      <c r="AB1950">
        <v>2</v>
      </c>
      <c r="AC1950">
        <v>4</v>
      </c>
      <c r="AD1950">
        <v>4</v>
      </c>
      <c r="AF1950">
        <v>4</v>
      </c>
      <c r="AG1950">
        <v>5</v>
      </c>
      <c r="AH1950">
        <v>5</v>
      </c>
      <c r="AI1950">
        <v>5</v>
      </c>
      <c r="AJ1950">
        <v>5</v>
      </c>
      <c r="AK1950" t="s">
        <v>270</v>
      </c>
      <c r="AL1950">
        <v>4</v>
      </c>
      <c r="AM1950">
        <v>4</v>
      </c>
      <c r="AN1950" t="s">
        <v>354</v>
      </c>
      <c r="AV1950" s="109" t="s">
        <v>26</v>
      </c>
      <c r="AW1950" t="s">
        <v>26</v>
      </c>
      <c r="AY1950">
        <v>5</v>
      </c>
      <c r="AZ1950" s="109">
        <v>5</v>
      </c>
      <c r="BA1950" s="191" t="s">
        <v>303</v>
      </c>
      <c r="BB1950" t="s">
        <v>304</v>
      </c>
      <c r="BD1950">
        <f t="shared" si="141"/>
        <v>1</v>
      </c>
      <c r="BE1950">
        <f t="shared" si="142"/>
        <v>0</v>
      </c>
      <c r="BF1950">
        <f t="shared" si="142"/>
        <v>0</v>
      </c>
      <c r="BG1950">
        <f t="shared" si="142"/>
        <v>0</v>
      </c>
      <c r="BH1950">
        <f t="shared" si="142"/>
        <v>0</v>
      </c>
      <c r="BI1950">
        <f t="shared" si="142"/>
        <v>0</v>
      </c>
      <c r="BJ1950">
        <f t="shared" si="143"/>
        <v>1</v>
      </c>
      <c r="BK1950">
        <f t="shared" si="144"/>
        <v>0</v>
      </c>
      <c r="BL1950">
        <f t="shared" si="144"/>
        <v>0</v>
      </c>
      <c r="BM1950">
        <f t="shared" si="144"/>
        <v>1</v>
      </c>
      <c r="BN1950">
        <f t="shared" si="144"/>
        <v>0</v>
      </c>
      <c r="BO1950">
        <f t="shared" si="144"/>
        <v>0</v>
      </c>
      <c r="BP1950">
        <f t="shared" si="144"/>
        <v>0</v>
      </c>
    </row>
    <row r="1951" spans="3:68" x14ac:dyDescent="0.2">
      <c r="C1951" s="150" t="str">
        <f>IFERROR(VLOOKUP(TABLA!F1951,BLIOTECAS!$C$1:$E$26,3,FALSE),"")</f>
        <v>Ciencias Sociales</v>
      </c>
      <c r="D1951" s="209">
        <v>43970.534722222219</v>
      </c>
      <c r="E1951" s="209" t="s">
        <v>396</v>
      </c>
      <c r="F1951" t="s">
        <v>93</v>
      </c>
      <c r="G1951" t="s">
        <v>300</v>
      </c>
      <c r="H1951" t="s">
        <v>320</v>
      </c>
      <c r="I1951" t="s">
        <v>306</v>
      </c>
      <c r="J1951" t="s">
        <v>93</v>
      </c>
      <c r="S1951" t="s">
        <v>270</v>
      </c>
      <c r="T1951" t="s">
        <v>270</v>
      </c>
      <c r="U1951">
        <v>5</v>
      </c>
      <c r="V1951">
        <v>5</v>
      </c>
      <c r="W1951">
        <v>5</v>
      </c>
      <c r="X1951">
        <v>5</v>
      </c>
      <c r="Y1951">
        <v>5</v>
      </c>
      <c r="Z1951">
        <v>5</v>
      </c>
      <c r="AA1951">
        <v>5</v>
      </c>
      <c r="AB1951">
        <v>5</v>
      </c>
      <c r="AC1951">
        <v>5</v>
      </c>
      <c r="AD1951">
        <v>5</v>
      </c>
      <c r="AF1951">
        <v>5</v>
      </c>
      <c r="AG1951">
        <v>5</v>
      </c>
      <c r="AH1951">
        <v>5</v>
      </c>
      <c r="AI1951">
        <v>5</v>
      </c>
      <c r="AJ1951">
        <v>5</v>
      </c>
      <c r="AK1951" t="s">
        <v>26</v>
      </c>
      <c r="AL1951">
        <v>4</v>
      </c>
      <c r="AM1951">
        <v>4</v>
      </c>
      <c r="AN1951" t="s">
        <v>400</v>
      </c>
      <c r="AV1951" s="109" t="s">
        <v>26</v>
      </c>
      <c r="AW1951" t="s">
        <v>26</v>
      </c>
      <c r="AY1951">
        <v>5</v>
      </c>
      <c r="AZ1951" s="109">
        <v>5</v>
      </c>
      <c r="BA1951" s="191" t="s">
        <v>311</v>
      </c>
      <c r="BB1951" t="s">
        <v>317</v>
      </c>
      <c r="BD1951">
        <f t="shared" si="141"/>
        <v>1</v>
      </c>
      <c r="BE1951">
        <f t="shared" si="142"/>
        <v>0</v>
      </c>
      <c r="BF1951">
        <f t="shared" si="142"/>
        <v>0</v>
      </c>
      <c r="BG1951">
        <f t="shared" ref="BE1951:BI2002" si="145">IF(IFERROR(FIND(BG$1,$I1951,1),0)&lt;&gt;0,1,0)</f>
        <v>0</v>
      </c>
      <c r="BH1951">
        <f t="shared" si="145"/>
        <v>0</v>
      </c>
      <c r="BI1951">
        <f t="shared" si="145"/>
        <v>0</v>
      </c>
      <c r="BJ1951">
        <f t="shared" si="143"/>
        <v>0</v>
      </c>
      <c r="BK1951">
        <f t="shared" si="144"/>
        <v>0</v>
      </c>
      <c r="BL1951">
        <f t="shared" si="144"/>
        <v>1</v>
      </c>
      <c r="BM1951">
        <f t="shared" si="144"/>
        <v>1</v>
      </c>
      <c r="BN1951">
        <f t="shared" si="144"/>
        <v>0</v>
      </c>
      <c r="BO1951">
        <f t="shared" si="144"/>
        <v>0</v>
      </c>
      <c r="BP1951">
        <f t="shared" si="144"/>
        <v>0</v>
      </c>
    </row>
    <row r="1952" spans="3:68" x14ac:dyDescent="0.2">
      <c r="C1952" s="150" t="str">
        <f>IFERROR(VLOOKUP(TABLA!F1952,BLIOTECAS!$C$1:$E$26,3,FALSE),"")</f>
        <v>Humanidades</v>
      </c>
      <c r="D1952" s="209">
        <v>43970.534722222219</v>
      </c>
      <c r="E1952" s="209" t="s">
        <v>396</v>
      </c>
      <c r="F1952" t="s">
        <v>100</v>
      </c>
      <c r="G1952" t="s">
        <v>300</v>
      </c>
      <c r="H1952" t="s">
        <v>300</v>
      </c>
      <c r="I1952" t="s">
        <v>335</v>
      </c>
      <c r="J1952" t="s">
        <v>100</v>
      </c>
      <c r="S1952" t="s">
        <v>270</v>
      </c>
      <c r="T1952" t="s">
        <v>270</v>
      </c>
      <c r="U1952">
        <v>3</v>
      </c>
      <c r="V1952">
        <v>3</v>
      </c>
      <c r="W1952">
        <v>4</v>
      </c>
      <c r="X1952">
        <v>2</v>
      </c>
      <c r="Y1952">
        <v>5</v>
      </c>
      <c r="Z1952">
        <v>3</v>
      </c>
      <c r="AA1952">
        <v>4</v>
      </c>
      <c r="AB1952">
        <v>2</v>
      </c>
      <c r="AC1952">
        <v>4</v>
      </c>
      <c r="AD1952">
        <v>4</v>
      </c>
      <c r="AF1952">
        <v>4</v>
      </c>
      <c r="AG1952">
        <v>4</v>
      </c>
      <c r="AH1952">
        <v>3</v>
      </c>
      <c r="AI1952">
        <v>3</v>
      </c>
      <c r="AJ1952">
        <v>3</v>
      </c>
      <c r="AK1952" t="s">
        <v>26</v>
      </c>
      <c r="AL1952">
        <v>3</v>
      </c>
      <c r="AM1952">
        <v>1</v>
      </c>
      <c r="AN1952" t="s">
        <v>408</v>
      </c>
      <c r="AV1952" s="109" t="s">
        <v>26</v>
      </c>
      <c r="AW1952" t="s">
        <v>26</v>
      </c>
      <c r="AY1952">
        <v>5</v>
      </c>
      <c r="AZ1952" s="109">
        <v>5</v>
      </c>
      <c r="BA1952" s="191" t="s">
        <v>311</v>
      </c>
      <c r="BB1952" t="s">
        <v>308</v>
      </c>
      <c r="BD1952">
        <f t="shared" si="141"/>
        <v>0</v>
      </c>
      <c r="BE1952">
        <f t="shared" si="145"/>
        <v>1</v>
      </c>
      <c r="BF1952">
        <f t="shared" si="145"/>
        <v>0</v>
      </c>
      <c r="BG1952">
        <f t="shared" si="145"/>
        <v>1</v>
      </c>
      <c r="BH1952">
        <f t="shared" si="145"/>
        <v>0</v>
      </c>
      <c r="BI1952">
        <f t="shared" si="145"/>
        <v>0</v>
      </c>
      <c r="BJ1952">
        <f t="shared" si="143"/>
        <v>1</v>
      </c>
      <c r="BK1952">
        <f t="shared" si="144"/>
        <v>0</v>
      </c>
      <c r="BL1952">
        <f t="shared" si="144"/>
        <v>1</v>
      </c>
      <c r="BM1952">
        <f t="shared" si="144"/>
        <v>1</v>
      </c>
      <c r="BN1952">
        <f t="shared" si="144"/>
        <v>0</v>
      </c>
      <c r="BO1952">
        <f t="shared" si="144"/>
        <v>0</v>
      </c>
      <c r="BP1952">
        <f t="shared" si="144"/>
        <v>0</v>
      </c>
    </row>
    <row r="1953" spans="3:68" x14ac:dyDescent="0.2">
      <c r="C1953" s="150" t="str">
        <f>IFERROR(VLOOKUP(TABLA!F1953,BLIOTECAS!$C$1:$E$26,3,FALSE),"")</f>
        <v>Ciencias Experimentales</v>
      </c>
      <c r="D1953" s="209">
        <v>43970.534722222219</v>
      </c>
      <c r="E1953" s="209" t="s">
        <v>396</v>
      </c>
      <c r="F1953" t="s">
        <v>105</v>
      </c>
      <c r="G1953" t="s">
        <v>305</v>
      </c>
      <c r="H1953" t="s">
        <v>305</v>
      </c>
      <c r="I1953" t="s">
        <v>306</v>
      </c>
      <c r="J1953" t="s">
        <v>309</v>
      </c>
      <c r="K1953" t="s">
        <v>105</v>
      </c>
      <c r="L1953" t="s">
        <v>106</v>
      </c>
      <c r="S1953" t="s">
        <v>270</v>
      </c>
      <c r="T1953" t="s">
        <v>270</v>
      </c>
      <c r="U1953">
        <v>2</v>
      </c>
      <c r="V1953">
        <v>2</v>
      </c>
      <c r="W1953">
        <v>4</v>
      </c>
      <c r="X1953">
        <v>3</v>
      </c>
      <c r="Y1953">
        <v>5</v>
      </c>
      <c r="Z1953">
        <v>4</v>
      </c>
      <c r="AA1953">
        <v>5</v>
      </c>
      <c r="AB1953">
        <v>3</v>
      </c>
      <c r="AC1953">
        <v>4</v>
      </c>
      <c r="AD1953">
        <v>4</v>
      </c>
      <c r="AF1953">
        <v>4</v>
      </c>
      <c r="AG1953">
        <v>5</v>
      </c>
      <c r="AH1953">
        <v>4</v>
      </c>
      <c r="AI1953">
        <v>5</v>
      </c>
      <c r="AJ1953">
        <v>5</v>
      </c>
      <c r="AK1953" t="s">
        <v>270</v>
      </c>
      <c r="AL1953">
        <v>4</v>
      </c>
      <c r="AM1953">
        <v>5</v>
      </c>
      <c r="AN1953" t="s">
        <v>325</v>
      </c>
      <c r="AV1953" s="109" t="s">
        <v>270</v>
      </c>
      <c r="AW1953" t="s">
        <v>26</v>
      </c>
      <c r="AY1953">
        <v>4</v>
      </c>
      <c r="AZ1953" s="109">
        <v>4</v>
      </c>
      <c r="BA1953" s="191" t="s">
        <v>303</v>
      </c>
      <c r="BB1953" t="s">
        <v>304</v>
      </c>
      <c r="BD1953">
        <f t="shared" si="141"/>
        <v>1</v>
      </c>
      <c r="BE1953">
        <f t="shared" si="145"/>
        <v>0</v>
      </c>
      <c r="BF1953">
        <f t="shared" si="145"/>
        <v>0</v>
      </c>
      <c r="BG1953">
        <f t="shared" si="145"/>
        <v>0</v>
      </c>
      <c r="BH1953">
        <f t="shared" si="145"/>
        <v>0</v>
      </c>
      <c r="BI1953">
        <f t="shared" si="145"/>
        <v>0</v>
      </c>
      <c r="BJ1953">
        <f t="shared" si="143"/>
        <v>1</v>
      </c>
      <c r="BK1953">
        <f t="shared" si="144"/>
        <v>0</v>
      </c>
      <c r="BL1953">
        <f t="shared" si="144"/>
        <v>0</v>
      </c>
      <c r="BM1953">
        <f t="shared" si="144"/>
        <v>0</v>
      </c>
      <c r="BN1953">
        <f t="shared" si="144"/>
        <v>0</v>
      </c>
      <c r="BO1953">
        <f t="shared" si="144"/>
        <v>0</v>
      </c>
      <c r="BP1953">
        <f t="shared" si="144"/>
        <v>0</v>
      </c>
    </row>
    <row r="1954" spans="3:68" x14ac:dyDescent="0.2">
      <c r="C1954" s="150" t="str">
        <f>IFERROR(VLOOKUP(TABLA!F1954,BLIOTECAS!$C$1:$E$26,3,FALSE),"")</f>
        <v>Ciencias de la Salud</v>
      </c>
      <c r="D1954" s="209">
        <v>43970.534722222219</v>
      </c>
      <c r="E1954" s="209" t="s">
        <v>396</v>
      </c>
      <c r="F1954" t="s">
        <v>101</v>
      </c>
      <c r="G1954" t="s">
        <v>301</v>
      </c>
      <c r="H1954" t="s">
        <v>320</v>
      </c>
      <c r="I1954" t="s">
        <v>306</v>
      </c>
      <c r="J1954" t="s">
        <v>101</v>
      </c>
      <c r="K1954" t="s">
        <v>309</v>
      </c>
      <c r="S1954" t="s">
        <v>270</v>
      </c>
      <c r="T1954" t="s">
        <v>270</v>
      </c>
      <c r="U1954">
        <v>2</v>
      </c>
      <c r="V1954">
        <v>1</v>
      </c>
      <c r="W1954">
        <v>1</v>
      </c>
      <c r="X1954">
        <v>1</v>
      </c>
      <c r="Y1954">
        <v>5</v>
      </c>
      <c r="Z1954">
        <v>5</v>
      </c>
      <c r="AA1954">
        <v>5</v>
      </c>
      <c r="AB1954">
        <v>1</v>
      </c>
      <c r="AC1954">
        <v>2</v>
      </c>
      <c r="AD1954">
        <v>2</v>
      </c>
      <c r="AF1954">
        <v>3</v>
      </c>
      <c r="AG1954">
        <v>4</v>
      </c>
      <c r="AH1954">
        <v>2</v>
      </c>
      <c r="AI1954">
        <v>4</v>
      </c>
      <c r="AJ1954">
        <v>3</v>
      </c>
      <c r="AK1954" t="s">
        <v>270</v>
      </c>
      <c r="AL1954">
        <v>4</v>
      </c>
      <c r="AM1954">
        <v>1</v>
      </c>
      <c r="AN1954" t="s">
        <v>483</v>
      </c>
      <c r="AV1954" s="109" t="s">
        <v>26</v>
      </c>
      <c r="AW1954" t="s">
        <v>270</v>
      </c>
      <c r="AX1954" t="s">
        <v>328</v>
      </c>
      <c r="AY1954">
        <v>3</v>
      </c>
      <c r="AZ1954" s="109">
        <v>5</v>
      </c>
      <c r="BA1954" s="191" t="s">
        <v>319</v>
      </c>
      <c r="BB1954" t="s">
        <v>308</v>
      </c>
      <c r="BD1954">
        <f t="shared" si="141"/>
        <v>1</v>
      </c>
      <c r="BE1954">
        <f t="shared" si="145"/>
        <v>0</v>
      </c>
      <c r="BF1954">
        <f t="shared" si="145"/>
        <v>0</v>
      </c>
      <c r="BG1954">
        <f t="shared" si="145"/>
        <v>0</v>
      </c>
      <c r="BH1954">
        <f t="shared" si="145"/>
        <v>0</v>
      </c>
      <c r="BI1954">
        <f t="shared" si="145"/>
        <v>0</v>
      </c>
      <c r="BJ1954">
        <f t="shared" si="143"/>
        <v>1</v>
      </c>
      <c r="BK1954">
        <f t="shared" si="144"/>
        <v>0</v>
      </c>
      <c r="BL1954">
        <f t="shared" si="144"/>
        <v>1</v>
      </c>
      <c r="BM1954">
        <f t="shared" si="144"/>
        <v>0</v>
      </c>
      <c r="BN1954">
        <f t="shared" si="144"/>
        <v>0</v>
      </c>
      <c r="BO1954">
        <f t="shared" si="144"/>
        <v>0</v>
      </c>
      <c r="BP1954">
        <f t="shared" si="144"/>
        <v>0</v>
      </c>
    </row>
    <row r="1955" spans="3:68" x14ac:dyDescent="0.2">
      <c r="C1955" s="150" t="str">
        <f>IFERROR(VLOOKUP(TABLA!F1955,BLIOTECAS!$C$1:$E$26,3,FALSE),"")</f>
        <v>Ciencias Experimentales</v>
      </c>
      <c r="D1955" s="209">
        <v>43970.534722222219</v>
      </c>
      <c r="E1955" s="209" t="s">
        <v>396</v>
      </c>
      <c r="F1955" t="s">
        <v>90</v>
      </c>
      <c r="G1955" t="s">
        <v>301</v>
      </c>
      <c r="H1955" t="s">
        <v>320</v>
      </c>
      <c r="I1955" t="s">
        <v>1301</v>
      </c>
      <c r="J1955" t="s">
        <v>90</v>
      </c>
      <c r="K1955" t="s">
        <v>95</v>
      </c>
      <c r="L1955" t="s">
        <v>309</v>
      </c>
      <c r="S1955" t="s">
        <v>270</v>
      </c>
      <c r="T1955" t="s">
        <v>270</v>
      </c>
      <c r="U1955">
        <v>2</v>
      </c>
      <c r="V1955">
        <v>1</v>
      </c>
      <c r="W1955">
        <v>4</v>
      </c>
      <c r="X1955">
        <v>1</v>
      </c>
      <c r="Y1955">
        <v>5</v>
      </c>
      <c r="Z1955">
        <v>5</v>
      </c>
      <c r="AA1955">
        <v>5</v>
      </c>
      <c r="AB1955">
        <v>1</v>
      </c>
      <c r="AC1955">
        <v>5</v>
      </c>
      <c r="AD1955">
        <v>5</v>
      </c>
      <c r="AF1955">
        <v>5</v>
      </c>
      <c r="AG1955">
        <v>5</v>
      </c>
      <c r="AH1955">
        <v>5</v>
      </c>
      <c r="AI1955">
        <v>5</v>
      </c>
      <c r="AJ1955">
        <v>3</v>
      </c>
      <c r="AK1955" t="s">
        <v>26</v>
      </c>
      <c r="AL1955">
        <v>3</v>
      </c>
      <c r="AM1955">
        <v>5</v>
      </c>
      <c r="AN1955" t="s">
        <v>400</v>
      </c>
      <c r="AV1955" s="109" t="s">
        <v>26</v>
      </c>
      <c r="AW1955" t="s">
        <v>26</v>
      </c>
      <c r="AY1955">
        <v>2</v>
      </c>
      <c r="AZ1955" s="109">
        <v>3</v>
      </c>
      <c r="BA1955" s="191" t="s">
        <v>303</v>
      </c>
      <c r="BB1955" t="s">
        <v>308</v>
      </c>
      <c r="BD1955">
        <f t="shared" si="141"/>
        <v>0</v>
      </c>
      <c r="BE1955">
        <f t="shared" si="145"/>
        <v>0</v>
      </c>
      <c r="BF1955">
        <f t="shared" si="145"/>
        <v>0</v>
      </c>
      <c r="BG1955">
        <f t="shared" si="145"/>
        <v>0</v>
      </c>
      <c r="BH1955">
        <f t="shared" si="145"/>
        <v>0</v>
      </c>
      <c r="BI1955">
        <f t="shared" si="145"/>
        <v>0</v>
      </c>
      <c r="BJ1955">
        <f t="shared" si="143"/>
        <v>0</v>
      </c>
      <c r="BK1955">
        <f t="shared" si="144"/>
        <v>0</v>
      </c>
      <c r="BL1955">
        <f t="shared" si="144"/>
        <v>1</v>
      </c>
      <c r="BM1955">
        <f t="shared" si="144"/>
        <v>1</v>
      </c>
      <c r="BN1955">
        <f t="shared" si="144"/>
        <v>0</v>
      </c>
      <c r="BO1955">
        <f t="shared" si="144"/>
        <v>0</v>
      </c>
      <c r="BP1955">
        <f t="shared" si="144"/>
        <v>0</v>
      </c>
    </row>
    <row r="1956" spans="3:68" x14ac:dyDescent="0.2">
      <c r="C1956" s="150" t="str">
        <f>IFERROR(VLOOKUP(TABLA!F1956,BLIOTECAS!$C$1:$E$26,3,FALSE),"")</f>
        <v>Ciencias de la Salud</v>
      </c>
      <c r="D1956" s="209">
        <v>43970.534722222219</v>
      </c>
      <c r="E1956" s="209" t="s">
        <v>396</v>
      </c>
      <c r="F1956" t="s">
        <v>224</v>
      </c>
      <c r="G1956" t="s">
        <v>305</v>
      </c>
      <c r="H1956" t="s">
        <v>300</v>
      </c>
      <c r="I1956" t="s">
        <v>315</v>
      </c>
      <c r="J1956" t="s">
        <v>309</v>
      </c>
      <c r="K1956" t="s">
        <v>106</v>
      </c>
      <c r="L1956" t="s">
        <v>224</v>
      </c>
      <c r="M1956" t="s">
        <v>1302</v>
      </c>
      <c r="S1956" t="s">
        <v>270</v>
      </c>
      <c r="T1956" t="s">
        <v>270</v>
      </c>
      <c r="U1956">
        <v>3</v>
      </c>
      <c r="V1956">
        <v>3</v>
      </c>
      <c r="W1956">
        <v>4</v>
      </c>
      <c r="X1956">
        <v>4</v>
      </c>
      <c r="Y1956">
        <v>4</v>
      </c>
      <c r="Z1956">
        <v>2</v>
      </c>
      <c r="AA1956">
        <v>5</v>
      </c>
      <c r="AB1956">
        <v>2</v>
      </c>
      <c r="AC1956">
        <v>5</v>
      </c>
      <c r="AD1956">
        <v>5</v>
      </c>
      <c r="AF1956">
        <v>5</v>
      </c>
      <c r="AG1956">
        <v>5</v>
      </c>
      <c r="AH1956">
        <v>5</v>
      </c>
      <c r="AI1956">
        <v>5</v>
      </c>
      <c r="AJ1956">
        <v>4</v>
      </c>
      <c r="AK1956" t="s">
        <v>270</v>
      </c>
      <c r="AL1956">
        <v>5</v>
      </c>
      <c r="AM1956">
        <v>5</v>
      </c>
      <c r="AN1956" t="s">
        <v>405</v>
      </c>
      <c r="AV1956" s="109" t="s">
        <v>270</v>
      </c>
      <c r="AW1956" t="s">
        <v>26</v>
      </c>
      <c r="AY1956">
        <v>5</v>
      </c>
      <c r="AZ1956" s="109">
        <v>4</v>
      </c>
      <c r="BA1956" s="191" t="s">
        <v>303</v>
      </c>
      <c r="BB1956" t="s">
        <v>304</v>
      </c>
      <c r="BD1956">
        <f t="shared" si="141"/>
        <v>0</v>
      </c>
      <c r="BE1956">
        <f t="shared" si="145"/>
        <v>1</v>
      </c>
      <c r="BF1956">
        <f t="shared" si="145"/>
        <v>0</v>
      </c>
      <c r="BG1956">
        <f t="shared" si="145"/>
        <v>0</v>
      </c>
      <c r="BH1956">
        <f t="shared" si="145"/>
        <v>0</v>
      </c>
      <c r="BI1956">
        <f t="shared" si="145"/>
        <v>0</v>
      </c>
      <c r="BJ1956">
        <f t="shared" si="143"/>
        <v>1</v>
      </c>
      <c r="BK1956">
        <f t="shared" si="144"/>
        <v>1</v>
      </c>
      <c r="BL1956">
        <f t="shared" si="144"/>
        <v>1</v>
      </c>
      <c r="BM1956">
        <f t="shared" si="144"/>
        <v>1</v>
      </c>
      <c r="BN1956">
        <f t="shared" si="144"/>
        <v>0</v>
      </c>
      <c r="BO1956">
        <f t="shared" si="144"/>
        <v>0</v>
      </c>
      <c r="BP1956">
        <f t="shared" si="144"/>
        <v>0</v>
      </c>
    </row>
    <row r="1957" spans="3:68" x14ac:dyDescent="0.2">
      <c r="C1957" s="150" t="str">
        <f>IFERROR(VLOOKUP(TABLA!F1957,BLIOTECAS!$C$1:$E$26,3,FALSE),"")</f>
        <v>Ciencias Experimentales</v>
      </c>
      <c r="D1957" s="209">
        <v>43970.534722222219</v>
      </c>
      <c r="E1957" s="209" t="s">
        <v>396</v>
      </c>
      <c r="F1957" t="s">
        <v>96</v>
      </c>
      <c r="G1957" t="s">
        <v>305</v>
      </c>
      <c r="H1957" t="s">
        <v>320</v>
      </c>
      <c r="I1957" t="s">
        <v>327</v>
      </c>
      <c r="J1957" t="s">
        <v>96</v>
      </c>
      <c r="K1957" t="s">
        <v>98</v>
      </c>
      <c r="L1957" t="s">
        <v>94</v>
      </c>
      <c r="S1957" t="s">
        <v>270</v>
      </c>
      <c r="T1957" t="s">
        <v>270</v>
      </c>
      <c r="U1957">
        <v>5</v>
      </c>
      <c r="V1957">
        <v>1</v>
      </c>
      <c r="W1957">
        <v>1</v>
      </c>
      <c r="X1957">
        <v>5</v>
      </c>
      <c r="Y1957">
        <v>5</v>
      </c>
      <c r="Z1957">
        <v>3</v>
      </c>
      <c r="AA1957">
        <v>1</v>
      </c>
      <c r="AB1957">
        <v>1</v>
      </c>
      <c r="AC1957">
        <v>3</v>
      </c>
      <c r="AD1957">
        <v>4</v>
      </c>
      <c r="AF1957">
        <v>3</v>
      </c>
      <c r="AG1957">
        <v>3</v>
      </c>
      <c r="AH1957">
        <v>3</v>
      </c>
      <c r="AI1957">
        <v>3</v>
      </c>
      <c r="AJ1957">
        <v>4</v>
      </c>
      <c r="AK1957" t="s">
        <v>26</v>
      </c>
      <c r="AL1957">
        <v>3</v>
      </c>
      <c r="AM1957">
        <v>3</v>
      </c>
      <c r="AN1957" t="s">
        <v>1303</v>
      </c>
      <c r="AV1957" s="109" t="s">
        <v>270</v>
      </c>
      <c r="AW1957" t="s">
        <v>270</v>
      </c>
      <c r="AX1957" t="s">
        <v>313</v>
      </c>
      <c r="AY1957">
        <v>5</v>
      </c>
      <c r="AZ1957" s="109">
        <v>5</v>
      </c>
      <c r="BA1957" s="191" t="s">
        <v>303</v>
      </c>
      <c r="BB1957" t="s">
        <v>317</v>
      </c>
      <c r="BD1957">
        <f t="shared" si="141"/>
        <v>1</v>
      </c>
      <c r="BE1957">
        <f t="shared" si="145"/>
        <v>0</v>
      </c>
      <c r="BF1957">
        <f t="shared" si="145"/>
        <v>1</v>
      </c>
      <c r="BG1957">
        <f t="shared" si="145"/>
        <v>0</v>
      </c>
      <c r="BH1957">
        <f t="shared" si="145"/>
        <v>0</v>
      </c>
      <c r="BI1957">
        <f t="shared" si="145"/>
        <v>0</v>
      </c>
      <c r="BJ1957">
        <f t="shared" si="143"/>
        <v>0</v>
      </c>
      <c r="BK1957">
        <f t="shared" si="144"/>
        <v>0</v>
      </c>
      <c r="BL1957">
        <f t="shared" si="144"/>
        <v>0</v>
      </c>
      <c r="BM1957">
        <f t="shared" si="144"/>
        <v>0</v>
      </c>
      <c r="BN1957">
        <f t="shared" si="144"/>
        <v>0</v>
      </c>
      <c r="BO1957">
        <f t="shared" si="144"/>
        <v>0</v>
      </c>
      <c r="BP1957">
        <f t="shared" si="144"/>
        <v>0</v>
      </c>
    </row>
    <row r="1958" spans="3:68" x14ac:dyDescent="0.2">
      <c r="C1958" s="150" t="str">
        <f>IFERROR(VLOOKUP(TABLA!F1958,BLIOTECAS!$C$1:$E$26,3,FALSE),"")</f>
        <v>Humanidades</v>
      </c>
      <c r="D1958" s="209">
        <v>43970.534722222219</v>
      </c>
      <c r="E1958" s="209" t="s">
        <v>396</v>
      </c>
      <c r="F1958" t="s">
        <v>89</v>
      </c>
      <c r="G1958" t="s">
        <v>300</v>
      </c>
      <c r="H1958" t="s">
        <v>300</v>
      </c>
      <c r="I1958" t="s">
        <v>306</v>
      </c>
      <c r="J1958" t="s">
        <v>89</v>
      </c>
      <c r="K1958" t="s">
        <v>100</v>
      </c>
      <c r="L1958" t="s">
        <v>309</v>
      </c>
      <c r="S1958" t="s">
        <v>26</v>
      </c>
      <c r="T1958" t="s">
        <v>270</v>
      </c>
      <c r="U1958">
        <v>3</v>
      </c>
      <c r="V1958">
        <v>2</v>
      </c>
      <c r="W1958">
        <v>2</v>
      </c>
      <c r="X1958">
        <v>3</v>
      </c>
      <c r="Y1958">
        <v>4</v>
      </c>
      <c r="Z1958">
        <v>4</v>
      </c>
      <c r="AA1958">
        <v>4</v>
      </c>
      <c r="AB1958">
        <v>2</v>
      </c>
      <c r="AC1958">
        <v>4</v>
      </c>
      <c r="AD1958">
        <v>4</v>
      </c>
      <c r="AF1958">
        <v>4</v>
      </c>
      <c r="AG1958">
        <v>4</v>
      </c>
      <c r="AH1958">
        <v>3</v>
      </c>
      <c r="AI1958">
        <v>4</v>
      </c>
      <c r="AJ1958">
        <v>4</v>
      </c>
      <c r="AK1958" t="s">
        <v>26</v>
      </c>
      <c r="AL1958">
        <v>3</v>
      </c>
      <c r="AM1958">
        <v>3</v>
      </c>
      <c r="AN1958" t="s">
        <v>468</v>
      </c>
      <c r="AV1958" s="109" t="s">
        <v>26</v>
      </c>
      <c r="AW1958" t="s">
        <v>26</v>
      </c>
      <c r="AY1958">
        <v>4</v>
      </c>
      <c r="AZ1958" s="109">
        <v>5</v>
      </c>
      <c r="BA1958" s="191" t="s">
        <v>311</v>
      </c>
      <c r="BB1958" t="s">
        <v>308</v>
      </c>
      <c r="BD1958">
        <f t="shared" si="141"/>
        <v>1</v>
      </c>
      <c r="BE1958">
        <f t="shared" si="145"/>
        <v>0</v>
      </c>
      <c r="BF1958">
        <f t="shared" si="145"/>
        <v>0</v>
      </c>
      <c r="BG1958">
        <f t="shared" si="145"/>
        <v>0</v>
      </c>
      <c r="BH1958">
        <f t="shared" si="145"/>
        <v>0</v>
      </c>
      <c r="BI1958">
        <f t="shared" si="145"/>
        <v>0</v>
      </c>
      <c r="BJ1958">
        <f t="shared" si="143"/>
        <v>1</v>
      </c>
      <c r="BK1958">
        <f t="shared" si="144"/>
        <v>1</v>
      </c>
      <c r="BL1958">
        <f t="shared" si="144"/>
        <v>1</v>
      </c>
      <c r="BM1958">
        <f t="shared" si="144"/>
        <v>1</v>
      </c>
      <c r="BN1958">
        <f t="shared" si="144"/>
        <v>1</v>
      </c>
      <c r="BO1958">
        <f t="shared" si="144"/>
        <v>0</v>
      </c>
      <c r="BP1958">
        <f t="shared" si="144"/>
        <v>0</v>
      </c>
    </row>
    <row r="1959" spans="3:68" x14ac:dyDescent="0.2">
      <c r="C1959" s="150" t="str">
        <f>IFERROR(VLOOKUP(TABLA!F1959,BLIOTECAS!$C$1:$E$26,3,FALSE),"")</f>
        <v>Ciencias de la Salud</v>
      </c>
      <c r="D1959" s="209">
        <v>43970.534722222219</v>
      </c>
      <c r="E1959" s="209" t="s">
        <v>396</v>
      </c>
      <c r="F1959" t="s">
        <v>109</v>
      </c>
      <c r="G1959" t="s">
        <v>397</v>
      </c>
      <c r="H1959" t="s">
        <v>300</v>
      </c>
      <c r="I1959" t="s">
        <v>327</v>
      </c>
      <c r="J1959" t="s">
        <v>309</v>
      </c>
      <c r="K1959" t="s">
        <v>109</v>
      </c>
      <c r="L1959" t="s">
        <v>84</v>
      </c>
      <c r="S1959" t="s">
        <v>26</v>
      </c>
      <c r="T1959" t="s">
        <v>26</v>
      </c>
      <c r="U1959">
        <v>1</v>
      </c>
      <c r="V1959">
        <v>1</v>
      </c>
      <c r="W1959">
        <v>3</v>
      </c>
      <c r="X1959">
        <v>4</v>
      </c>
      <c r="Y1959">
        <v>4</v>
      </c>
      <c r="Z1959">
        <v>3</v>
      </c>
      <c r="AA1959">
        <v>5</v>
      </c>
      <c r="AB1959">
        <v>3</v>
      </c>
      <c r="AC1959">
        <v>3</v>
      </c>
      <c r="AD1959">
        <v>3</v>
      </c>
      <c r="AF1959">
        <v>3</v>
      </c>
      <c r="AG1959">
        <v>4</v>
      </c>
      <c r="AH1959">
        <v>3</v>
      </c>
      <c r="AI1959">
        <v>3</v>
      </c>
      <c r="AJ1959">
        <v>4</v>
      </c>
      <c r="AK1959" t="s">
        <v>26</v>
      </c>
      <c r="AL1959">
        <v>3</v>
      </c>
      <c r="AM1959">
        <v>2</v>
      </c>
      <c r="AN1959" t="s">
        <v>326</v>
      </c>
      <c r="AV1959" s="109" t="s">
        <v>26</v>
      </c>
      <c r="AW1959" t="s">
        <v>26</v>
      </c>
      <c r="AY1959">
        <v>4</v>
      </c>
      <c r="AZ1959" s="109">
        <v>4</v>
      </c>
      <c r="BA1959" s="191" t="s">
        <v>311</v>
      </c>
      <c r="BB1959" t="s">
        <v>317</v>
      </c>
      <c r="BD1959">
        <f t="shared" ref="BD1959:BD2022" si="146">IF(IFERROR(FIND(BD$1,$I1959,1),0)&lt;&gt;0,1,0)</f>
        <v>1</v>
      </c>
      <c r="BE1959">
        <f t="shared" si="145"/>
        <v>0</v>
      </c>
      <c r="BF1959">
        <f t="shared" si="145"/>
        <v>1</v>
      </c>
      <c r="BG1959">
        <f t="shared" si="145"/>
        <v>0</v>
      </c>
      <c r="BH1959">
        <f t="shared" si="145"/>
        <v>0</v>
      </c>
      <c r="BI1959">
        <f t="shared" si="145"/>
        <v>0</v>
      </c>
      <c r="BJ1959">
        <f t="shared" si="143"/>
        <v>0</v>
      </c>
      <c r="BK1959">
        <f t="shared" si="144"/>
        <v>1</v>
      </c>
      <c r="BL1959">
        <f t="shared" si="144"/>
        <v>0</v>
      </c>
      <c r="BM1959">
        <f t="shared" si="144"/>
        <v>1</v>
      </c>
      <c r="BN1959">
        <f t="shared" si="144"/>
        <v>0</v>
      </c>
      <c r="BO1959">
        <f t="shared" si="144"/>
        <v>0</v>
      </c>
      <c r="BP1959">
        <f t="shared" si="144"/>
        <v>0</v>
      </c>
    </row>
    <row r="1960" spans="3:68" x14ac:dyDescent="0.2">
      <c r="C1960" s="150" t="str">
        <f>IFERROR(VLOOKUP(TABLA!F1960,BLIOTECAS!$C$1:$E$26,3,FALSE),"")</f>
        <v>Ciencias de la Salud</v>
      </c>
      <c r="D1960" s="209">
        <v>43970.534722222219</v>
      </c>
      <c r="E1960" s="209" t="s">
        <v>396</v>
      </c>
      <c r="F1960" t="s">
        <v>101</v>
      </c>
      <c r="G1960" t="s">
        <v>305</v>
      </c>
      <c r="H1960" t="s">
        <v>397</v>
      </c>
      <c r="I1960" t="s">
        <v>306</v>
      </c>
      <c r="J1960" t="s">
        <v>309</v>
      </c>
      <c r="K1960" t="s">
        <v>106</v>
      </c>
      <c r="L1960" t="s">
        <v>101</v>
      </c>
      <c r="S1960" t="s">
        <v>270</v>
      </c>
      <c r="T1960" t="s">
        <v>270</v>
      </c>
      <c r="U1960">
        <v>2</v>
      </c>
      <c r="V1960">
        <v>1</v>
      </c>
      <c r="W1960">
        <v>2</v>
      </c>
      <c r="X1960">
        <v>1</v>
      </c>
      <c r="Y1960">
        <v>4</v>
      </c>
      <c r="Z1960">
        <v>4</v>
      </c>
      <c r="AA1960">
        <v>4</v>
      </c>
      <c r="AB1960">
        <v>1</v>
      </c>
      <c r="AC1960">
        <v>4</v>
      </c>
      <c r="AD1960">
        <v>4</v>
      </c>
      <c r="AF1960">
        <v>4</v>
      </c>
      <c r="AG1960">
        <v>4</v>
      </c>
      <c r="AH1960">
        <v>4</v>
      </c>
      <c r="AI1960">
        <v>3</v>
      </c>
      <c r="AJ1960">
        <v>5</v>
      </c>
      <c r="AK1960" t="s">
        <v>26</v>
      </c>
      <c r="AL1960">
        <v>3</v>
      </c>
      <c r="AM1960">
        <v>2</v>
      </c>
      <c r="AN1960" t="s">
        <v>400</v>
      </c>
      <c r="AV1960" s="109" t="s">
        <v>26</v>
      </c>
      <c r="AW1960" t="s">
        <v>26</v>
      </c>
      <c r="AY1960">
        <v>4</v>
      </c>
      <c r="AZ1960" s="109">
        <v>4</v>
      </c>
      <c r="BA1960" s="191" t="s">
        <v>303</v>
      </c>
      <c r="BB1960" t="s">
        <v>317</v>
      </c>
      <c r="BD1960">
        <f t="shared" si="146"/>
        <v>1</v>
      </c>
      <c r="BE1960">
        <f t="shared" si="145"/>
        <v>0</v>
      </c>
      <c r="BF1960">
        <f t="shared" si="145"/>
        <v>0</v>
      </c>
      <c r="BG1960">
        <f t="shared" si="145"/>
        <v>0</v>
      </c>
      <c r="BH1960">
        <f t="shared" si="145"/>
        <v>0</v>
      </c>
      <c r="BI1960">
        <f t="shared" si="145"/>
        <v>0</v>
      </c>
      <c r="BJ1960">
        <f t="shared" si="143"/>
        <v>0</v>
      </c>
      <c r="BK1960">
        <f t="shared" si="144"/>
        <v>0</v>
      </c>
      <c r="BL1960">
        <f t="shared" si="144"/>
        <v>1</v>
      </c>
      <c r="BM1960">
        <f t="shared" si="144"/>
        <v>1</v>
      </c>
      <c r="BN1960">
        <f t="shared" si="144"/>
        <v>0</v>
      </c>
      <c r="BO1960">
        <f t="shared" si="144"/>
        <v>0</v>
      </c>
      <c r="BP1960">
        <f t="shared" si="144"/>
        <v>0</v>
      </c>
    </row>
    <row r="1961" spans="3:68" x14ac:dyDescent="0.2">
      <c r="C1961" s="150" t="str">
        <f>IFERROR(VLOOKUP(TABLA!F1961,BLIOTECAS!$C$1:$E$26,3,FALSE),"")</f>
        <v>Ciencias Experimentales</v>
      </c>
      <c r="D1961" s="209">
        <v>43970.534722222219</v>
      </c>
      <c r="E1961" s="209" t="s">
        <v>396</v>
      </c>
      <c r="F1961" t="s">
        <v>95</v>
      </c>
      <c r="G1961" t="s">
        <v>301</v>
      </c>
      <c r="H1961" t="s">
        <v>300</v>
      </c>
      <c r="I1961" t="s">
        <v>306</v>
      </c>
      <c r="J1961" t="s">
        <v>95</v>
      </c>
      <c r="K1961" t="s">
        <v>98</v>
      </c>
      <c r="S1961" t="s">
        <v>26</v>
      </c>
      <c r="T1961" t="s">
        <v>270</v>
      </c>
      <c r="U1961">
        <v>4</v>
      </c>
      <c r="V1961">
        <v>2</v>
      </c>
      <c r="W1961">
        <v>3</v>
      </c>
      <c r="X1961">
        <v>4</v>
      </c>
      <c r="Y1961">
        <v>5</v>
      </c>
      <c r="Z1961">
        <v>5</v>
      </c>
      <c r="AA1961">
        <v>5</v>
      </c>
      <c r="AB1961">
        <v>4</v>
      </c>
      <c r="AC1961">
        <v>4</v>
      </c>
      <c r="AD1961">
        <v>4</v>
      </c>
      <c r="AF1961">
        <v>4</v>
      </c>
      <c r="AG1961">
        <v>4</v>
      </c>
      <c r="AH1961">
        <v>4</v>
      </c>
      <c r="AI1961">
        <v>4</v>
      </c>
      <c r="AJ1961">
        <v>4</v>
      </c>
      <c r="AK1961" t="s">
        <v>270</v>
      </c>
      <c r="AL1961">
        <v>4</v>
      </c>
      <c r="AM1961">
        <v>4</v>
      </c>
      <c r="AN1961" t="s">
        <v>438</v>
      </c>
      <c r="AV1961" s="109" t="s">
        <v>270</v>
      </c>
      <c r="AW1961" t="s">
        <v>26</v>
      </c>
      <c r="AY1961">
        <v>4</v>
      </c>
      <c r="AZ1961" s="109">
        <v>4</v>
      </c>
      <c r="BA1961" s="191" t="s">
        <v>311</v>
      </c>
      <c r="BB1961" t="s">
        <v>308</v>
      </c>
      <c r="BD1961">
        <f t="shared" si="146"/>
        <v>1</v>
      </c>
      <c r="BE1961">
        <f t="shared" si="145"/>
        <v>0</v>
      </c>
      <c r="BF1961">
        <f t="shared" si="145"/>
        <v>0</v>
      </c>
      <c r="BG1961">
        <f t="shared" si="145"/>
        <v>0</v>
      </c>
      <c r="BH1961">
        <f t="shared" si="145"/>
        <v>0</v>
      </c>
      <c r="BI1961">
        <f t="shared" si="145"/>
        <v>0</v>
      </c>
      <c r="BJ1961">
        <f t="shared" si="143"/>
        <v>1</v>
      </c>
      <c r="BK1961">
        <f t="shared" si="144"/>
        <v>1</v>
      </c>
      <c r="BL1961">
        <f t="shared" si="144"/>
        <v>0</v>
      </c>
      <c r="BM1961">
        <f t="shared" si="144"/>
        <v>1</v>
      </c>
      <c r="BN1961">
        <f t="shared" si="144"/>
        <v>0</v>
      </c>
      <c r="BO1961">
        <f t="shared" si="144"/>
        <v>0</v>
      </c>
      <c r="BP1961">
        <f t="shared" si="144"/>
        <v>0</v>
      </c>
    </row>
    <row r="1962" spans="3:68" x14ac:dyDescent="0.2">
      <c r="C1962" s="150" t="str">
        <f>IFERROR(VLOOKUP(TABLA!F1962,BLIOTECAS!$C$1:$E$26,3,FALSE),"")</f>
        <v>Ciencias Sociales</v>
      </c>
      <c r="D1962" s="209">
        <v>43970.534722222219</v>
      </c>
      <c r="E1962" s="209" t="s">
        <v>396</v>
      </c>
      <c r="F1962" t="s">
        <v>92</v>
      </c>
      <c r="G1962" t="s">
        <v>300</v>
      </c>
      <c r="H1962" t="s">
        <v>305</v>
      </c>
      <c r="I1962" t="s">
        <v>316</v>
      </c>
      <c r="J1962" t="s">
        <v>92</v>
      </c>
      <c r="K1962" t="s">
        <v>104</v>
      </c>
      <c r="L1962" t="s">
        <v>309</v>
      </c>
      <c r="S1962" t="s">
        <v>270</v>
      </c>
      <c r="T1962" t="s">
        <v>270</v>
      </c>
      <c r="U1962">
        <v>3</v>
      </c>
      <c r="W1962">
        <v>4</v>
      </c>
      <c r="X1962">
        <v>4</v>
      </c>
      <c r="Y1962">
        <v>4</v>
      </c>
      <c r="Z1962">
        <v>4</v>
      </c>
      <c r="AA1962">
        <v>2</v>
      </c>
      <c r="AB1962">
        <v>3</v>
      </c>
      <c r="AC1962">
        <v>2</v>
      </c>
      <c r="AD1962">
        <v>3</v>
      </c>
      <c r="AF1962">
        <v>2</v>
      </c>
      <c r="AG1962">
        <v>4</v>
      </c>
      <c r="AH1962">
        <v>4</v>
      </c>
      <c r="AI1962">
        <v>4</v>
      </c>
      <c r="AJ1962">
        <v>4</v>
      </c>
      <c r="AK1962" t="s">
        <v>26</v>
      </c>
      <c r="AL1962">
        <v>3</v>
      </c>
      <c r="AM1962">
        <v>1</v>
      </c>
      <c r="AN1962" t="s">
        <v>400</v>
      </c>
      <c r="AV1962" s="109" t="s">
        <v>26</v>
      </c>
      <c r="AW1962" t="s">
        <v>26</v>
      </c>
      <c r="AY1962">
        <v>5</v>
      </c>
      <c r="AZ1962" s="109">
        <v>5</v>
      </c>
      <c r="BA1962" s="191" t="s">
        <v>311</v>
      </c>
      <c r="BB1962" t="s">
        <v>308</v>
      </c>
      <c r="BD1962">
        <f t="shared" si="146"/>
        <v>0</v>
      </c>
      <c r="BE1962">
        <f t="shared" si="145"/>
        <v>0</v>
      </c>
      <c r="BF1962">
        <f t="shared" si="145"/>
        <v>0</v>
      </c>
      <c r="BG1962">
        <f t="shared" si="145"/>
        <v>1</v>
      </c>
      <c r="BH1962">
        <f t="shared" si="145"/>
        <v>0</v>
      </c>
      <c r="BI1962">
        <f t="shared" si="145"/>
        <v>0</v>
      </c>
      <c r="BJ1962">
        <f t="shared" si="143"/>
        <v>0</v>
      </c>
      <c r="BK1962">
        <f t="shared" si="144"/>
        <v>0</v>
      </c>
      <c r="BL1962">
        <f t="shared" si="144"/>
        <v>1</v>
      </c>
      <c r="BM1962">
        <f t="shared" si="144"/>
        <v>1</v>
      </c>
      <c r="BN1962">
        <f t="shared" si="144"/>
        <v>0</v>
      </c>
      <c r="BO1962">
        <f t="shared" si="144"/>
        <v>0</v>
      </c>
      <c r="BP1962">
        <f t="shared" si="144"/>
        <v>0</v>
      </c>
    </row>
    <row r="1963" spans="3:68" x14ac:dyDescent="0.2">
      <c r="C1963" s="150" t="str">
        <f>IFERROR(VLOOKUP(TABLA!F1963,BLIOTECAS!$C$1:$E$26,3,FALSE),"")</f>
        <v>Ciencias Sociales</v>
      </c>
      <c r="D1963" s="209">
        <v>43970.534722222219</v>
      </c>
      <c r="E1963" s="209" t="s">
        <v>396</v>
      </c>
      <c r="F1963" t="s">
        <v>93</v>
      </c>
      <c r="G1963" t="s">
        <v>300</v>
      </c>
      <c r="H1963" t="s">
        <v>320</v>
      </c>
      <c r="I1963" t="s">
        <v>526</v>
      </c>
      <c r="J1963" t="s">
        <v>93</v>
      </c>
      <c r="M1963" t="s">
        <v>1304</v>
      </c>
      <c r="S1963" t="s">
        <v>26</v>
      </c>
      <c r="T1963" t="s">
        <v>26</v>
      </c>
      <c r="U1963">
        <v>1</v>
      </c>
      <c r="V1963">
        <v>1</v>
      </c>
      <c r="W1963">
        <v>1</v>
      </c>
      <c r="X1963">
        <v>2</v>
      </c>
      <c r="Y1963">
        <v>5</v>
      </c>
      <c r="Z1963">
        <v>5</v>
      </c>
      <c r="AA1963">
        <v>5</v>
      </c>
      <c r="AB1963">
        <v>1</v>
      </c>
      <c r="AC1963">
        <v>3</v>
      </c>
      <c r="AG1963">
        <v>5</v>
      </c>
      <c r="AK1963" t="s">
        <v>26</v>
      </c>
      <c r="AM1963">
        <v>3</v>
      </c>
      <c r="AN1963" t="s">
        <v>408</v>
      </c>
      <c r="AV1963" s="109" t="s">
        <v>26</v>
      </c>
      <c r="AW1963" t="s">
        <v>26</v>
      </c>
      <c r="AY1963">
        <v>4</v>
      </c>
      <c r="AZ1963" s="109">
        <v>4</v>
      </c>
      <c r="BA1963" s="191" t="s">
        <v>311</v>
      </c>
      <c r="BD1963">
        <f t="shared" si="146"/>
        <v>0</v>
      </c>
      <c r="BE1963">
        <f t="shared" si="145"/>
        <v>1</v>
      </c>
      <c r="BF1963">
        <f t="shared" si="145"/>
        <v>0</v>
      </c>
      <c r="BG1963">
        <f t="shared" si="145"/>
        <v>0</v>
      </c>
      <c r="BH1963">
        <f t="shared" si="145"/>
        <v>1</v>
      </c>
      <c r="BI1963">
        <f t="shared" si="145"/>
        <v>0</v>
      </c>
      <c r="BJ1963">
        <f t="shared" si="143"/>
        <v>1</v>
      </c>
      <c r="BK1963">
        <f t="shared" si="144"/>
        <v>0</v>
      </c>
      <c r="BL1963">
        <f t="shared" si="144"/>
        <v>1</v>
      </c>
      <c r="BM1963">
        <f t="shared" si="144"/>
        <v>1</v>
      </c>
      <c r="BN1963">
        <f t="shared" si="144"/>
        <v>0</v>
      </c>
      <c r="BO1963">
        <f t="shared" si="144"/>
        <v>0</v>
      </c>
      <c r="BP1963">
        <f t="shared" si="144"/>
        <v>0</v>
      </c>
    </row>
    <row r="1964" spans="3:68" x14ac:dyDescent="0.2">
      <c r="C1964" s="150" t="str">
        <f>IFERROR(VLOOKUP(TABLA!F1964,BLIOTECAS!$C$1:$E$26,3,FALSE),"")</f>
        <v>Ciencias de la Salud</v>
      </c>
      <c r="D1964" s="209">
        <v>43970.534722222219</v>
      </c>
      <c r="E1964" s="209" t="s">
        <v>396</v>
      </c>
      <c r="F1964" t="s">
        <v>109</v>
      </c>
      <c r="G1964" t="s">
        <v>301</v>
      </c>
      <c r="H1964" t="s">
        <v>320</v>
      </c>
      <c r="I1964" t="s">
        <v>315</v>
      </c>
      <c r="J1964" t="s">
        <v>309</v>
      </c>
      <c r="K1964" t="s">
        <v>109</v>
      </c>
      <c r="L1964" t="s">
        <v>103</v>
      </c>
      <c r="S1964" t="s">
        <v>26</v>
      </c>
      <c r="T1964" t="s">
        <v>26</v>
      </c>
      <c r="U1964">
        <v>2</v>
      </c>
      <c r="V1964">
        <v>2</v>
      </c>
      <c r="W1964">
        <v>2</v>
      </c>
      <c r="X1964">
        <v>2</v>
      </c>
      <c r="Y1964">
        <v>4</v>
      </c>
      <c r="Z1964">
        <v>4</v>
      </c>
      <c r="AA1964">
        <v>4</v>
      </c>
      <c r="AB1964">
        <v>4</v>
      </c>
      <c r="AC1964">
        <v>3</v>
      </c>
      <c r="AD1964">
        <v>3</v>
      </c>
      <c r="AF1964">
        <v>2</v>
      </c>
      <c r="AG1964">
        <v>3</v>
      </c>
      <c r="AH1964">
        <v>3</v>
      </c>
      <c r="AI1964">
        <v>3</v>
      </c>
      <c r="AJ1964">
        <v>3</v>
      </c>
      <c r="AK1964" t="s">
        <v>26</v>
      </c>
      <c r="AL1964">
        <v>3</v>
      </c>
      <c r="AM1964">
        <v>3</v>
      </c>
      <c r="AN1964" t="s">
        <v>400</v>
      </c>
      <c r="AV1964" s="109" t="s">
        <v>26</v>
      </c>
      <c r="AW1964" t="s">
        <v>26</v>
      </c>
      <c r="AY1964">
        <v>3</v>
      </c>
      <c r="AZ1964" s="109">
        <v>3</v>
      </c>
      <c r="BA1964" s="191" t="s">
        <v>311</v>
      </c>
      <c r="BB1964" t="s">
        <v>308</v>
      </c>
      <c r="BD1964">
        <f t="shared" si="146"/>
        <v>0</v>
      </c>
      <c r="BE1964">
        <f t="shared" si="145"/>
        <v>1</v>
      </c>
      <c r="BF1964">
        <f t="shared" si="145"/>
        <v>0</v>
      </c>
      <c r="BG1964">
        <f t="shared" si="145"/>
        <v>0</v>
      </c>
      <c r="BH1964">
        <f t="shared" si="145"/>
        <v>0</v>
      </c>
      <c r="BI1964">
        <f t="shared" si="145"/>
        <v>0</v>
      </c>
      <c r="BJ1964">
        <f t="shared" si="143"/>
        <v>0</v>
      </c>
      <c r="BK1964">
        <f t="shared" si="144"/>
        <v>0</v>
      </c>
      <c r="BL1964">
        <f t="shared" si="144"/>
        <v>1</v>
      </c>
      <c r="BM1964">
        <f t="shared" si="144"/>
        <v>1</v>
      </c>
      <c r="BN1964">
        <f t="shared" si="144"/>
        <v>0</v>
      </c>
      <c r="BO1964">
        <f t="shared" si="144"/>
        <v>0</v>
      </c>
      <c r="BP1964">
        <f t="shared" si="144"/>
        <v>0</v>
      </c>
    </row>
    <row r="1965" spans="3:68" x14ac:dyDescent="0.2">
      <c r="C1965" s="150" t="str">
        <f>IFERROR(VLOOKUP(TABLA!F1965,BLIOTECAS!$C$1:$E$26,3,FALSE),"")</f>
        <v>Ciencias de la Salud</v>
      </c>
      <c r="D1965" s="209">
        <v>43970.534722222219</v>
      </c>
      <c r="E1965" s="209" t="s">
        <v>407</v>
      </c>
      <c r="F1965" t="s">
        <v>108</v>
      </c>
      <c r="G1965" t="s">
        <v>305</v>
      </c>
      <c r="H1965" t="s">
        <v>300</v>
      </c>
      <c r="I1965" t="s">
        <v>329</v>
      </c>
      <c r="J1965" t="s">
        <v>108</v>
      </c>
      <c r="K1965" t="s">
        <v>309</v>
      </c>
      <c r="L1965" t="s">
        <v>103</v>
      </c>
      <c r="M1965" t="s">
        <v>1305</v>
      </c>
      <c r="S1965" t="s">
        <v>26</v>
      </c>
      <c r="T1965" t="s">
        <v>270</v>
      </c>
      <c r="U1965">
        <v>2</v>
      </c>
      <c r="V1965">
        <v>1</v>
      </c>
      <c r="W1965">
        <v>1</v>
      </c>
      <c r="X1965">
        <v>4</v>
      </c>
      <c r="Y1965">
        <v>5</v>
      </c>
      <c r="Z1965">
        <v>4</v>
      </c>
      <c r="AA1965">
        <v>4</v>
      </c>
      <c r="AB1965">
        <v>2</v>
      </c>
      <c r="AC1965">
        <v>1</v>
      </c>
      <c r="AD1965">
        <v>2</v>
      </c>
      <c r="AF1965">
        <v>3</v>
      </c>
      <c r="AG1965">
        <v>3</v>
      </c>
      <c r="AH1965">
        <v>3</v>
      </c>
      <c r="AI1965">
        <v>3</v>
      </c>
      <c r="AJ1965">
        <v>3</v>
      </c>
      <c r="AK1965" t="s">
        <v>26</v>
      </c>
      <c r="AL1965">
        <v>4</v>
      </c>
      <c r="AM1965">
        <v>1</v>
      </c>
      <c r="AN1965" t="s">
        <v>428</v>
      </c>
      <c r="AV1965" s="109" t="s">
        <v>26</v>
      </c>
      <c r="AW1965" t="s">
        <v>26</v>
      </c>
      <c r="AY1965">
        <v>3</v>
      </c>
      <c r="AZ1965" s="109">
        <v>4</v>
      </c>
      <c r="BA1965" s="191" t="s">
        <v>311</v>
      </c>
      <c r="BB1965" t="s">
        <v>333</v>
      </c>
      <c r="BD1965">
        <f t="shared" si="146"/>
        <v>0</v>
      </c>
      <c r="BE1965">
        <f t="shared" si="145"/>
        <v>0</v>
      </c>
      <c r="BF1965">
        <f t="shared" si="145"/>
        <v>0</v>
      </c>
      <c r="BG1965">
        <f t="shared" si="145"/>
        <v>0</v>
      </c>
      <c r="BH1965">
        <f t="shared" si="145"/>
        <v>1</v>
      </c>
      <c r="BI1965">
        <f t="shared" si="145"/>
        <v>0</v>
      </c>
      <c r="BJ1965">
        <f t="shared" si="143"/>
        <v>0</v>
      </c>
      <c r="BK1965">
        <f t="shared" si="144"/>
        <v>1</v>
      </c>
      <c r="BL1965">
        <f t="shared" si="144"/>
        <v>1</v>
      </c>
      <c r="BM1965">
        <f t="shared" si="144"/>
        <v>1</v>
      </c>
      <c r="BN1965">
        <f t="shared" si="144"/>
        <v>0</v>
      </c>
      <c r="BO1965">
        <f t="shared" ref="BK1965:BP2008" si="147">IF(IFERROR(FIND(BO$1,$AN1965,1),0)&lt;&gt;0,1,0)</f>
        <v>0</v>
      </c>
      <c r="BP1965">
        <f t="shared" si="147"/>
        <v>0</v>
      </c>
    </row>
    <row r="1966" spans="3:68" x14ac:dyDescent="0.2">
      <c r="C1966" s="150" t="str">
        <f>IFERROR(VLOOKUP(TABLA!F1966,BLIOTECAS!$C$1:$E$26,3,FALSE),"")</f>
        <v>Humanidades</v>
      </c>
      <c r="D1966" s="209">
        <v>43970.534722222219</v>
      </c>
      <c r="E1966" s="209" t="s">
        <v>396</v>
      </c>
      <c r="F1966" t="s">
        <v>104</v>
      </c>
      <c r="G1966" t="s">
        <v>300</v>
      </c>
      <c r="H1966" t="s">
        <v>305</v>
      </c>
      <c r="I1966" t="s">
        <v>315</v>
      </c>
      <c r="J1966" t="s">
        <v>104</v>
      </c>
      <c r="K1966" t="s">
        <v>309</v>
      </c>
      <c r="S1966" t="s">
        <v>270</v>
      </c>
      <c r="T1966" t="s">
        <v>270</v>
      </c>
      <c r="U1966">
        <v>4</v>
      </c>
      <c r="V1966">
        <v>2</v>
      </c>
      <c r="W1966">
        <v>3</v>
      </c>
      <c r="X1966">
        <v>4</v>
      </c>
      <c r="Y1966">
        <v>3</v>
      </c>
      <c r="Z1966">
        <v>3</v>
      </c>
      <c r="AA1966">
        <v>2</v>
      </c>
      <c r="AB1966">
        <v>3</v>
      </c>
      <c r="AC1966">
        <v>3</v>
      </c>
      <c r="AD1966">
        <v>4</v>
      </c>
      <c r="AF1966">
        <v>3</v>
      </c>
      <c r="AG1966">
        <v>4</v>
      </c>
      <c r="AH1966">
        <v>3</v>
      </c>
      <c r="AI1966">
        <v>3</v>
      </c>
      <c r="AJ1966">
        <v>3</v>
      </c>
      <c r="AK1966" t="s">
        <v>270</v>
      </c>
      <c r="AL1966">
        <v>3</v>
      </c>
      <c r="AM1966">
        <v>2</v>
      </c>
      <c r="AN1966" t="s">
        <v>438</v>
      </c>
      <c r="AV1966" s="109" t="s">
        <v>26</v>
      </c>
      <c r="AW1966" t="s">
        <v>26</v>
      </c>
      <c r="AY1966">
        <v>4</v>
      </c>
      <c r="AZ1966" s="109">
        <v>3</v>
      </c>
      <c r="BA1966" s="191" t="s">
        <v>311</v>
      </c>
      <c r="BB1966" t="s">
        <v>317</v>
      </c>
      <c r="BD1966">
        <f t="shared" si="146"/>
        <v>0</v>
      </c>
      <c r="BE1966">
        <f t="shared" si="145"/>
        <v>1</v>
      </c>
      <c r="BF1966">
        <f t="shared" si="145"/>
        <v>0</v>
      </c>
      <c r="BG1966">
        <f t="shared" si="145"/>
        <v>0</v>
      </c>
      <c r="BH1966">
        <f t="shared" si="145"/>
        <v>0</v>
      </c>
      <c r="BI1966">
        <f t="shared" si="145"/>
        <v>0</v>
      </c>
      <c r="BJ1966">
        <f t="shared" si="143"/>
        <v>1</v>
      </c>
      <c r="BK1966">
        <f t="shared" si="147"/>
        <v>1</v>
      </c>
      <c r="BL1966">
        <f t="shared" si="147"/>
        <v>0</v>
      </c>
      <c r="BM1966">
        <f t="shared" si="147"/>
        <v>1</v>
      </c>
      <c r="BN1966">
        <f t="shared" si="147"/>
        <v>0</v>
      </c>
      <c r="BO1966">
        <f t="shared" si="147"/>
        <v>0</v>
      </c>
      <c r="BP1966">
        <f t="shared" si="147"/>
        <v>0</v>
      </c>
    </row>
    <row r="1967" spans="3:68" x14ac:dyDescent="0.2">
      <c r="C1967" s="150" t="str">
        <f>IFERROR(VLOOKUP(TABLA!F1967,BLIOTECAS!$C$1:$E$26,3,FALSE),"")</f>
        <v>Ciencias de la Salud</v>
      </c>
      <c r="D1967" s="209">
        <v>43970.534722222219</v>
      </c>
      <c r="E1967" s="209" t="s">
        <v>396</v>
      </c>
      <c r="F1967" t="s">
        <v>101</v>
      </c>
      <c r="G1967" t="s">
        <v>301</v>
      </c>
      <c r="H1967" t="s">
        <v>320</v>
      </c>
      <c r="I1967" t="s">
        <v>329</v>
      </c>
      <c r="J1967" t="s">
        <v>309</v>
      </c>
      <c r="K1967" t="s">
        <v>101</v>
      </c>
      <c r="L1967" t="s">
        <v>106</v>
      </c>
      <c r="S1967" t="s">
        <v>26</v>
      </c>
      <c r="T1967" t="s">
        <v>270</v>
      </c>
      <c r="U1967">
        <v>1</v>
      </c>
      <c r="V1967">
        <v>1</v>
      </c>
      <c r="W1967">
        <v>1</v>
      </c>
      <c r="X1967">
        <v>4</v>
      </c>
      <c r="Y1967">
        <v>4</v>
      </c>
      <c r="Z1967">
        <v>4</v>
      </c>
      <c r="AA1967">
        <v>4</v>
      </c>
      <c r="AB1967">
        <v>4</v>
      </c>
      <c r="AC1967">
        <v>1</v>
      </c>
      <c r="AD1967">
        <v>2</v>
      </c>
      <c r="AF1967">
        <v>2</v>
      </c>
      <c r="AG1967">
        <v>2</v>
      </c>
      <c r="AH1967">
        <v>2</v>
      </c>
      <c r="AI1967">
        <v>2</v>
      </c>
      <c r="AJ1967">
        <v>3</v>
      </c>
      <c r="AK1967" t="s">
        <v>26</v>
      </c>
      <c r="AL1967">
        <v>3</v>
      </c>
      <c r="AM1967">
        <v>2</v>
      </c>
      <c r="AN1967" t="s">
        <v>354</v>
      </c>
      <c r="AV1967" s="109" t="s">
        <v>26</v>
      </c>
      <c r="AW1967" t="s">
        <v>26</v>
      </c>
      <c r="AY1967">
        <v>3</v>
      </c>
      <c r="AZ1967" s="109">
        <v>4</v>
      </c>
      <c r="BA1967" s="191" t="s">
        <v>319</v>
      </c>
      <c r="BB1967" t="s">
        <v>317</v>
      </c>
      <c r="BD1967">
        <f t="shared" si="146"/>
        <v>0</v>
      </c>
      <c r="BE1967">
        <f t="shared" si="145"/>
        <v>0</v>
      </c>
      <c r="BF1967">
        <f t="shared" si="145"/>
        <v>0</v>
      </c>
      <c r="BG1967">
        <f t="shared" si="145"/>
        <v>0</v>
      </c>
      <c r="BH1967">
        <f t="shared" si="145"/>
        <v>1</v>
      </c>
      <c r="BI1967">
        <f t="shared" si="145"/>
        <v>0</v>
      </c>
      <c r="BJ1967">
        <f t="shared" si="143"/>
        <v>1</v>
      </c>
      <c r="BK1967">
        <f t="shared" si="147"/>
        <v>0</v>
      </c>
      <c r="BL1967">
        <f t="shared" si="147"/>
        <v>0</v>
      </c>
      <c r="BM1967">
        <f t="shared" si="147"/>
        <v>1</v>
      </c>
      <c r="BN1967">
        <f t="shared" si="147"/>
        <v>0</v>
      </c>
      <c r="BO1967">
        <f t="shared" si="147"/>
        <v>0</v>
      </c>
      <c r="BP1967">
        <f t="shared" si="147"/>
        <v>0</v>
      </c>
    </row>
    <row r="1968" spans="3:68" x14ac:dyDescent="0.2">
      <c r="C1968" s="150" t="str">
        <f>IFERROR(VLOOKUP(TABLA!F1968,BLIOTECAS!$C$1:$E$26,3,FALSE),"")</f>
        <v>Humanidades</v>
      </c>
      <c r="D1968" s="209">
        <v>43970.534722222219</v>
      </c>
      <c r="E1968" s="209" t="s">
        <v>396</v>
      </c>
      <c r="F1968" t="s">
        <v>100</v>
      </c>
      <c r="G1968" t="s">
        <v>305</v>
      </c>
      <c r="H1968" t="s">
        <v>397</v>
      </c>
      <c r="I1968" t="s">
        <v>306</v>
      </c>
      <c r="J1968" t="s">
        <v>100</v>
      </c>
      <c r="S1968" t="s">
        <v>26</v>
      </c>
      <c r="T1968" t="s">
        <v>26</v>
      </c>
      <c r="U1968">
        <v>2</v>
      </c>
      <c r="V1968">
        <v>3</v>
      </c>
      <c r="W1968">
        <v>2</v>
      </c>
      <c r="X1968">
        <v>3</v>
      </c>
      <c r="Y1968">
        <v>5</v>
      </c>
      <c r="Z1968">
        <v>5</v>
      </c>
      <c r="AA1968">
        <v>5</v>
      </c>
      <c r="AB1968">
        <v>2</v>
      </c>
      <c r="AC1968">
        <v>4</v>
      </c>
      <c r="AD1968">
        <v>4</v>
      </c>
      <c r="AF1968">
        <v>4</v>
      </c>
      <c r="AG1968">
        <v>5</v>
      </c>
      <c r="AH1968">
        <v>4</v>
      </c>
      <c r="AI1968">
        <v>3</v>
      </c>
      <c r="AJ1968">
        <v>3</v>
      </c>
      <c r="AK1968" t="s">
        <v>26</v>
      </c>
      <c r="AL1968">
        <v>3</v>
      </c>
      <c r="AM1968">
        <v>4</v>
      </c>
      <c r="AN1968" t="s">
        <v>400</v>
      </c>
      <c r="AV1968" s="109" t="s">
        <v>26</v>
      </c>
      <c r="AW1968" t="s">
        <v>26</v>
      </c>
      <c r="AY1968">
        <v>5</v>
      </c>
      <c r="AZ1968" s="109">
        <v>5</v>
      </c>
      <c r="BA1968" s="191" t="s">
        <v>311</v>
      </c>
      <c r="BB1968" t="s">
        <v>308</v>
      </c>
      <c r="BD1968">
        <f t="shared" si="146"/>
        <v>1</v>
      </c>
      <c r="BE1968">
        <f t="shared" si="145"/>
        <v>0</v>
      </c>
      <c r="BF1968">
        <f t="shared" si="145"/>
        <v>0</v>
      </c>
      <c r="BG1968">
        <f t="shared" si="145"/>
        <v>0</v>
      </c>
      <c r="BH1968">
        <f t="shared" si="145"/>
        <v>0</v>
      </c>
      <c r="BI1968">
        <f t="shared" si="145"/>
        <v>0</v>
      </c>
      <c r="BJ1968">
        <f t="shared" si="143"/>
        <v>0</v>
      </c>
      <c r="BK1968">
        <f t="shared" si="147"/>
        <v>0</v>
      </c>
      <c r="BL1968">
        <f t="shared" si="147"/>
        <v>1</v>
      </c>
      <c r="BM1968">
        <f t="shared" si="147"/>
        <v>1</v>
      </c>
      <c r="BN1968">
        <f t="shared" si="147"/>
        <v>0</v>
      </c>
      <c r="BO1968">
        <f t="shared" si="147"/>
        <v>0</v>
      </c>
      <c r="BP1968">
        <f t="shared" si="147"/>
        <v>0</v>
      </c>
    </row>
    <row r="1969" spans="3:68" x14ac:dyDescent="0.2">
      <c r="C1969" s="150" t="str">
        <f>IFERROR(VLOOKUP(TABLA!F1969,BLIOTECAS!$C$1:$E$26,3,FALSE),"")</f>
        <v>Ciencias Sociales</v>
      </c>
      <c r="D1969" s="209">
        <v>43970.534722222219</v>
      </c>
      <c r="E1969" s="209" t="s">
        <v>396</v>
      </c>
      <c r="F1969" t="s">
        <v>93</v>
      </c>
      <c r="G1969" t="s">
        <v>305</v>
      </c>
      <c r="H1969" t="s">
        <v>300</v>
      </c>
      <c r="I1969" t="s">
        <v>318</v>
      </c>
      <c r="J1969" t="s">
        <v>309</v>
      </c>
      <c r="K1969" t="s">
        <v>93</v>
      </c>
      <c r="L1969" t="s">
        <v>108</v>
      </c>
      <c r="S1969" t="s">
        <v>26</v>
      </c>
      <c r="T1969" t="s">
        <v>270</v>
      </c>
      <c r="U1969">
        <v>5</v>
      </c>
      <c r="V1969">
        <v>1</v>
      </c>
      <c r="W1969">
        <v>3</v>
      </c>
      <c r="X1969">
        <v>4</v>
      </c>
      <c r="Y1969">
        <v>5</v>
      </c>
      <c r="Z1969">
        <v>4</v>
      </c>
      <c r="AA1969">
        <v>2</v>
      </c>
      <c r="AB1969">
        <v>2</v>
      </c>
      <c r="AC1969">
        <v>2</v>
      </c>
      <c r="AD1969">
        <v>5</v>
      </c>
      <c r="AF1969">
        <v>3</v>
      </c>
      <c r="AG1969">
        <v>4</v>
      </c>
      <c r="AH1969">
        <v>4</v>
      </c>
      <c r="AI1969">
        <v>3</v>
      </c>
      <c r="AJ1969">
        <v>4</v>
      </c>
      <c r="AK1969" t="s">
        <v>270</v>
      </c>
      <c r="AL1969">
        <v>3</v>
      </c>
      <c r="AM1969">
        <v>3</v>
      </c>
      <c r="AN1969" t="s">
        <v>405</v>
      </c>
      <c r="AV1969" s="109" t="s">
        <v>270</v>
      </c>
      <c r="AW1969" t="s">
        <v>270</v>
      </c>
      <c r="AX1969" t="s">
        <v>328</v>
      </c>
      <c r="AY1969">
        <v>3</v>
      </c>
      <c r="AZ1969" s="109">
        <v>3</v>
      </c>
      <c r="BA1969" s="191" t="s">
        <v>311</v>
      </c>
      <c r="BB1969" t="s">
        <v>317</v>
      </c>
      <c r="BD1969">
        <f t="shared" si="146"/>
        <v>0</v>
      </c>
      <c r="BE1969">
        <f t="shared" si="145"/>
        <v>0</v>
      </c>
      <c r="BF1969">
        <f t="shared" si="145"/>
        <v>1</v>
      </c>
      <c r="BG1969">
        <f t="shared" si="145"/>
        <v>0</v>
      </c>
      <c r="BH1969">
        <f t="shared" si="145"/>
        <v>0</v>
      </c>
      <c r="BI1969">
        <f t="shared" si="145"/>
        <v>0</v>
      </c>
      <c r="BJ1969">
        <f t="shared" si="143"/>
        <v>1</v>
      </c>
      <c r="BK1969">
        <f t="shared" si="147"/>
        <v>1</v>
      </c>
      <c r="BL1969">
        <f t="shared" si="147"/>
        <v>1</v>
      </c>
      <c r="BM1969">
        <f t="shared" si="147"/>
        <v>1</v>
      </c>
      <c r="BN1969">
        <f t="shared" si="147"/>
        <v>0</v>
      </c>
      <c r="BO1969">
        <f t="shared" si="147"/>
        <v>0</v>
      </c>
      <c r="BP1969">
        <f t="shared" si="147"/>
        <v>0</v>
      </c>
    </row>
    <row r="1970" spans="3:68" x14ac:dyDescent="0.2">
      <c r="C1970" s="150" t="str">
        <f>IFERROR(VLOOKUP(TABLA!F1970,BLIOTECAS!$C$1:$E$26,3,FALSE),"")</f>
        <v>Ciencias Experimentales</v>
      </c>
      <c r="D1970" s="209">
        <v>43970.534722222219</v>
      </c>
      <c r="E1970" s="209" t="s">
        <v>396</v>
      </c>
      <c r="F1970" t="s">
        <v>98</v>
      </c>
      <c r="G1970" t="s">
        <v>301</v>
      </c>
      <c r="H1970" t="s">
        <v>305</v>
      </c>
      <c r="I1970" t="s">
        <v>315</v>
      </c>
      <c r="J1970" t="s">
        <v>98</v>
      </c>
      <c r="K1970" t="s">
        <v>90</v>
      </c>
      <c r="L1970" t="s">
        <v>309</v>
      </c>
      <c r="S1970" t="s">
        <v>270</v>
      </c>
      <c r="T1970" t="s">
        <v>270</v>
      </c>
      <c r="U1970">
        <v>3</v>
      </c>
      <c r="V1970">
        <v>1</v>
      </c>
      <c r="W1970">
        <v>3</v>
      </c>
      <c r="X1970">
        <v>2</v>
      </c>
      <c r="Y1970">
        <v>5</v>
      </c>
      <c r="Z1970">
        <v>4</v>
      </c>
      <c r="AA1970">
        <v>5</v>
      </c>
      <c r="AB1970">
        <v>4</v>
      </c>
      <c r="AC1970">
        <v>4</v>
      </c>
      <c r="AD1970">
        <v>3</v>
      </c>
      <c r="AF1970">
        <v>4</v>
      </c>
      <c r="AG1970">
        <v>4</v>
      </c>
      <c r="AH1970">
        <v>3</v>
      </c>
      <c r="AI1970">
        <v>3</v>
      </c>
      <c r="AJ1970">
        <v>4</v>
      </c>
      <c r="AK1970" t="s">
        <v>26</v>
      </c>
      <c r="AL1970">
        <v>4</v>
      </c>
      <c r="AM1970">
        <v>3</v>
      </c>
      <c r="AN1970" t="s">
        <v>409</v>
      </c>
      <c r="AV1970" s="109" t="s">
        <v>26</v>
      </c>
      <c r="AW1970" t="s">
        <v>26</v>
      </c>
      <c r="AY1970">
        <v>3</v>
      </c>
      <c r="AZ1970" s="109">
        <v>3</v>
      </c>
      <c r="BA1970" s="191" t="s">
        <v>311</v>
      </c>
      <c r="BB1970" t="s">
        <v>308</v>
      </c>
      <c r="BD1970">
        <f t="shared" si="146"/>
        <v>0</v>
      </c>
      <c r="BE1970">
        <f t="shared" si="145"/>
        <v>1</v>
      </c>
      <c r="BF1970">
        <f t="shared" si="145"/>
        <v>0</v>
      </c>
      <c r="BG1970">
        <f t="shared" si="145"/>
        <v>0</v>
      </c>
      <c r="BH1970">
        <f t="shared" si="145"/>
        <v>0</v>
      </c>
      <c r="BI1970">
        <f t="shared" si="145"/>
        <v>0</v>
      </c>
      <c r="BJ1970">
        <f t="shared" si="143"/>
        <v>0</v>
      </c>
      <c r="BK1970">
        <f t="shared" si="147"/>
        <v>1</v>
      </c>
      <c r="BL1970">
        <f t="shared" si="147"/>
        <v>1</v>
      </c>
      <c r="BM1970">
        <f t="shared" si="147"/>
        <v>0</v>
      </c>
      <c r="BN1970">
        <f t="shared" si="147"/>
        <v>0</v>
      </c>
      <c r="BO1970">
        <f t="shared" si="147"/>
        <v>0</v>
      </c>
      <c r="BP1970">
        <f t="shared" si="147"/>
        <v>0</v>
      </c>
    </row>
    <row r="1971" spans="3:68" x14ac:dyDescent="0.2">
      <c r="C1971" s="150" t="str">
        <f>IFERROR(VLOOKUP(TABLA!F1971,BLIOTECAS!$C$1:$E$26,3,FALSE),"")</f>
        <v>Humanidades</v>
      </c>
      <c r="D1971" s="209">
        <v>43970.534722222219</v>
      </c>
      <c r="E1971" s="209" t="s">
        <v>396</v>
      </c>
      <c r="F1971" t="s">
        <v>100</v>
      </c>
      <c r="G1971" t="s">
        <v>300</v>
      </c>
      <c r="H1971" t="s">
        <v>300</v>
      </c>
      <c r="I1971" t="s">
        <v>321</v>
      </c>
      <c r="J1971" t="s">
        <v>100</v>
      </c>
      <c r="K1971" t="s">
        <v>309</v>
      </c>
      <c r="S1971" t="s">
        <v>270</v>
      </c>
      <c r="T1971" t="s">
        <v>270</v>
      </c>
      <c r="U1971">
        <v>4</v>
      </c>
      <c r="V1971">
        <v>5</v>
      </c>
      <c r="W1971">
        <v>5</v>
      </c>
      <c r="X1971">
        <v>1</v>
      </c>
      <c r="Y1971">
        <v>4</v>
      </c>
      <c r="Z1971">
        <v>5</v>
      </c>
      <c r="AA1971">
        <v>5</v>
      </c>
      <c r="AB1971">
        <v>5</v>
      </c>
      <c r="AC1971">
        <v>4</v>
      </c>
      <c r="AD1971">
        <v>3</v>
      </c>
      <c r="AF1971">
        <v>3</v>
      </c>
      <c r="AG1971">
        <v>5</v>
      </c>
      <c r="AH1971">
        <v>4</v>
      </c>
      <c r="AJ1971">
        <v>5</v>
      </c>
      <c r="AK1971" t="s">
        <v>26</v>
      </c>
      <c r="AL1971">
        <v>3</v>
      </c>
      <c r="AM1971">
        <v>4</v>
      </c>
      <c r="AN1971" t="s">
        <v>468</v>
      </c>
      <c r="AV1971" s="109" t="s">
        <v>270</v>
      </c>
      <c r="AW1971" t="s">
        <v>26</v>
      </c>
      <c r="AY1971">
        <v>4</v>
      </c>
      <c r="AZ1971" s="109">
        <v>4</v>
      </c>
      <c r="BA1971" s="191" t="s">
        <v>311</v>
      </c>
      <c r="BB1971" t="s">
        <v>304</v>
      </c>
      <c r="BD1971">
        <f t="shared" si="146"/>
        <v>1</v>
      </c>
      <c r="BE1971">
        <f t="shared" si="145"/>
        <v>1</v>
      </c>
      <c r="BF1971">
        <f t="shared" si="145"/>
        <v>0</v>
      </c>
      <c r="BG1971">
        <f t="shared" si="145"/>
        <v>0</v>
      </c>
      <c r="BH1971">
        <f t="shared" si="145"/>
        <v>0</v>
      </c>
      <c r="BI1971">
        <f t="shared" si="145"/>
        <v>0</v>
      </c>
      <c r="BJ1971">
        <f t="shared" si="143"/>
        <v>1</v>
      </c>
      <c r="BK1971">
        <f t="shared" si="147"/>
        <v>1</v>
      </c>
      <c r="BL1971">
        <f t="shared" si="147"/>
        <v>1</v>
      </c>
      <c r="BM1971">
        <f t="shared" si="147"/>
        <v>1</v>
      </c>
      <c r="BN1971">
        <f t="shared" si="147"/>
        <v>1</v>
      </c>
      <c r="BO1971">
        <f t="shared" si="147"/>
        <v>0</v>
      </c>
      <c r="BP1971">
        <f t="shared" si="147"/>
        <v>0</v>
      </c>
    </row>
    <row r="1972" spans="3:68" x14ac:dyDescent="0.2">
      <c r="C1972" s="150" t="str">
        <f>IFERROR(VLOOKUP(TABLA!F1972,BLIOTECAS!$C$1:$E$26,3,FALSE),"")</f>
        <v>Ciencias de la Salud</v>
      </c>
      <c r="D1972" s="209">
        <v>43970.534722222219</v>
      </c>
      <c r="E1972" s="209" t="s">
        <v>396</v>
      </c>
      <c r="F1972" t="s">
        <v>109</v>
      </c>
      <c r="G1972" t="s">
        <v>305</v>
      </c>
      <c r="H1972" t="s">
        <v>305</v>
      </c>
      <c r="I1972" t="s">
        <v>306</v>
      </c>
      <c r="J1972" t="s">
        <v>109</v>
      </c>
      <c r="K1972" t="s">
        <v>309</v>
      </c>
      <c r="L1972" t="s">
        <v>104</v>
      </c>
      <c r="S1972" t="s">
        <v>26</v>
      </c>
      <c r="T1972" t="s">
        <v>270</v>
      </c>
      <c r="U1972">
        <v>3</v>
      </c>
      <c r="W1972">
        <v>5</v>
      </c>
      <c r="X1972">
        <v>1</v>
      </c>
      <c r="Y1972">
        <v>2</v>
      </c>
      <c r="AA1972">
        <v>4</v>
      </c>
      <c r="AC1972">
        <v>3</v>
      </c>
      <c r="AD1972">
        <v>5</v>
      </c>
      <c r="AF1972">
        <v>5</v>
      </c>
      <c r="AG1972">
        <v>5</v>
      </c>
      <c r="AH1972">
        <v>5</v>
      </c>
      <c r="AJ1972">
        <v>4</v>
      </c>
      <c r="AK1972" t="s">
        <v>270</v>
      </c>
      <c r="AL1972">
        <v>3</v>
      </c>
      <c r="AM1972">
        <v>2</v>
      </c>
      <c r="AN1972" t="s">
        <v>345</v>
      </c>
      <c r="AV1972" s="109" t="s">
        <v>270</v>
      </c>
      <c r="AW1972" t="s">
        <v>270</v>
      </c>
      <c r="AX1972" t="s">
        <v>313</v>
      </c>
      <c r="AY1972">
        <v>5</v>
      </c>
      <c r="AZ1972" s="109">
        <v>4</v>
      </c>
      <c r="BA1972" s="191" t="s">
        <v>311</v>
      </c>
      <c r="BB1972" t="s">
        <v>308</v>
      </c>
      <c r="BD1972">
        <f t="shared" si="146"/>
        <v>1</v>
      </c>
      <c r="BE1972">
        <f t="shared" si="145"/>
        <v>0</v>
      </c>
      <c r="BF1972">
        <f t="shared" si="145"/>
        <v>0</v>
      </c>
      <c r="BG1972">
        <f t="shared" si="145"/>
        <v>0</v>
      </c>
      <c r="BH1972">
        <f t="shared" si="145"/>
        <v>0</v>
      </c>
      <c r="BI1972">
        <f t="shared" si="145"/>
        <v>0</v>
      </c>
      <c r="BJ1972">
        <f t="shared" si="143"/>
        <v>0</v>
      </c>
      <c r="BK1972">
        <f t="shared" si="147"/>
        <v>0</v>
      </c>
      <c r="BL1972">
        <f t="shared" si="147"/>
        <v>0</v>
      </c>
      <c r="BM1972">
        <f t="shared" si="147"/>
        <v>1</v>
      </c>
      <c r="BN1972">
        <f t="shared" si="147"/>
        <v>0</v>
      </c>
      <c r="BO1972">
        <f t="shared" si="147"/>
        <v>0</v>
      </c>
      <c r="BP1972">
        <f t="shared" si="147"/>
        <v>0</v>
      </c>
    </row>
    <row r="1973" spans="3:68" x14ac:dyDescent="0.2">
      <c r="C1973" s="150" t="str">
        <f>IFERROR(VLOOKUP(TABLA!F1973,BLIOTECAS!$C$1:$E$26,3,FALSE),"")</f>
        <v>Ciencias de la Salud</v>
      </c>
      <c r="D1973" s="209">
        <v>43970.534722222219</v>
      </c>
      <c r="E1973" s="209" t="s">
        <v>396</v>
      </c>
      <c r="F1973" t="s">
        <v>108</v>
      </c>
      <c r="G1973" t="s">
        <v>301</v>
      </c>
      <c r="H1973" t="s">
        <v>300</v>
      </c>
      <c r="I1973" t="s">
        <v>306</v>
      </c>
      <c r="J1973" t="s">
        <v>108</v>
      </c>
      <c r="S1973" t="s">
        <v>270</v>
      </c>
      <c r="T1973" t="s">
        <v>270</v>
      </c>
      <c r="U1973">
        <v>4</v>
      </c>
      <c r="V1973">
        <v>3</v>
      </c>
      <c r="W1973">
        <v>3</v>
      </c>
      <c r="X1973">
        <v>1</v>
      </c>
      <c r="Y1973">
        <v>5</v>
      </c>
      <c r="Z1973">
        <v>3</v>
      </c>
      <c r="AA1973">
        <v>4</v>
      </c>
      <c r="AB1973">
        <v>1</v>
      </c>
      <c r="AC1973">
        <v>4</v>
      </c>
      <c r="AD1973">
        <v>4</v>
      </c>
      <c r="AF1973">
        <v>5</v>
      </c>
      <c r="AG1973">
        <v>4</v>
      </c>
      <c r="AH1973">
        <v>5</v>
      </c>
      <c r="AI1973">
        <v>3</v>
      </c>
      <c r="AJ1973">
        <v>4</v>
      </c>
      <c r="AK1973" t="s">
        <v>26</v>
      </c>
      <c r="AL1973">
        <v>5</v>
      </c>
      <c r="AM1973">
        <v>5</v>
      </c>
      <c r="AN1973" t="s">
        <v>408</v>
      </c>
      <c r="AV1973" s="109" t="s">
        <v>270</v>
      </c>
      <c r="AW1973" t="s">
        <v>26</v>
      </c>
      <c r="AY1973">
        <v>5</v>
      </c>
      <c r="AZ1973" s="109">
        <v>5</v>
      </c>
      <c r="BA1973" s="191" t="s">
        <v>311</v>
      </c>
      <c r="BB1973" t="s">
        <v>308</v>
      </c>
      <c r="BD1973">
        <f t="shared" si="146"/>
        <v>1</v>
      </c>
      <c r="BE1973">
        <f t="shared" si="145"/>
        <v>0</v>
      </c>
      <c r="BF1973">
        <f t="shared" si="145"/>
        <v>0</v>
      </c>
      <c r="BG1973">
        <f t="shared" si="145"/>
        <v>0</v>
      </c>
      <c r="BH1973">
        <f t="shared" si="145"/>
        <v>0</v>
      </c>
      <c r="BI1973">
        <f t="shared" si="145"/>
        <v>0</v>
      </c>
      <c r="BJ1973">
        <f t="shared" si="143"/>
        <v>1</v>
      </c>
      <c r="BK1973">
        <f t="shared" si="147"/>
        <v>0</v>
      </c>
      <c r="BL1973">
        <f t="shared" si="147"/>
        <v>1</v>
      </c>
      <c r="BM1973">
        <f t="shared" si="147"/>
        <v>1</v>
      </c>
      <c r="BN1973">
        <f t="shared" si="147"/>
        <v>0</v>
      </c>
      <c r="BO1973">
        <f t="shared" si="147"/>
        <v>0</v>
      </c>
      <c r="BP1973">
        <f t="shared" si="147"/>
        <v>0</v>
      </c>
    </row>
    <row r="1974" spans="3:68" x14ac:dyDescent="0.2">
      <c r="C1974" s="150" t="str">
        <f>IFERROR(VLOOKUP(TABLA!F1974,BLIOTECAS!$C$1:$E$26,3,FALSE),"")</f>
        <v>Ciencias de la Salud</v>
      </c>
      <c r="D1974" s="209">
        <v>43970.534722222219</v>
      </c>
      <c r="E1974" s="209" t="s">
        <v>396</v>
      </c>
      <c r="F1974" t="s">
        <v>109</v>
      </c>
      <c r="G1974" t="s">
        <v>397</v>
      </c>
      <c r="H1974" t="s">
        <v>320</v>
      </c>
      <c r="I1974" t="s">
        <v>306</v>
      </c>
      <c r="J1974" t="s">
        <v>109</v>
      </c>
      <c r="K1974" t="s">
        <v>309</v>
      </c>
      <c r="S1974" t="s">
        <v>26</v>
      </c>
      <c r="T1974" t="s">
        <v>26</v>
      </c>
      <c r="U1974">
        <v>2</v>
      </c>
      <c r="V1974">
        <v>1</v>
      </c>
      <c r="W1974">
        <v>2</v>
      </c>
      <c r="X1974">
        <v>2</v>
      </c>
      <c r="Y1974">
        <v>5</v>
      </c>
      <c r="Z1974">
        <v>3</v>
      </c>
      <c r="AA1974">
        <v>4</v>
      </c>
      <c r="AB1974">
        <v>1</v>
      </c>
      <c r="AC1974">
        <v>3</v>
      </c>
      <c r="AD1974">
        <v>3</v>
      </c>
      <c r="AF1974">
        <v>3</v>
      </c>
      <c r="AG1974">
        <v>3</v>
      </c>
      <c r="AH1974">
        <v>3</v>
      </c>
      <c r="AI1974">
        <v>3</v>
      </c>
      <c r="AJ1974">
        <v>3</v>
      </c>
      <c r="AK1974" t="s">
        <v>26</v>
      </c>
      <c r="AL1974">
        <v>3</v>
      </c>
      <c r="AM1974">
        <v>3</v>
      </c>
      <c r="AN1974" t="s">
        <v>354</v>
      </c>
      <c r="AV1974" s="109" t="s">
        <v>26</v>
      </c>
      <c r="AW1974" t="s">
        <v>26</v>
      </c>
      <c r="AY1974">
        <v>3</v>
      </c>
      <c r="AZ1974" s="109">
        <v>4</v>
      </c>
      <c r="BA1974" s="191" t="s">
        <v>311</v>
      </c>
      <c r="BB1974" t="s">
        <v>317</v>
      </c>
      <c r="BD1974">
        <f t="shared" si="146"/>
        <v>1</v>
      </c>
      <c r="BE1974">
        <f t="shared" si="145"/>
        <v>0</v>
      </c>
      <c r="BF1974">
        <f t="shared" si="145"/>
        <v>0</v>
      </c>
      <c r="BG1974">
        <f t="shared" si="145"/>
        <v>0</v>
      </c>
      <c r="BH1974">
        <f t="shared" si="145"/>
        <v>0</v>
      </c>
      <c r="BI1974">
        <f t="shared" si="145"/>
        <v>0</v>
      </c>
      <c r="BJ1974">
        <f t="shared" ref="BJ1974:BJ2037" si="148">IF(IFERROR(FIND(BJ$1,$AN1974,1),0)&lt;&gt;0,1,0)</f>
        <v>1</v>
      </c>
      <c r="BK1974">
        <f t="shared" si="147"/>
        <v>0</v>
      </c>
      <c r="BL1974">
        <f t="shared" si="147"/>
        <v>0</v>
      </c>
      <c r="BM1974">
        <f t="shared" si="147"/>
        <v>1</v>
      </c>
      <c r="BN1974">
        <f t="shared" si="147"/>
        <v>0</v>
      </c>
      <c r="BO1974">
        <f t="shared" si="147"/>
        <v>0</v>
      </c>
      <c r="BP1974">
        <f t="shared" si="147"/>
        <v>0</v>
      </c>
    </row>
    <row r="1975" spans="3:68" x14ac:dyDescent="0.2">
      <c r="C1975" s="150" t="str">
        <f>IFERROR(VLOOKUP(TABLA!F1975,BLIOTECAS!$C$1:$E$26,3,FALSE),"")</f>
        <v>Ciencias de la Salud</v>
      </c>
      <c r="D1975" s="209">
        <v>43970.53402777778</v>
      </c>
      <c r="E1975" s="209" t="s">
        <v>396</v>
      </c>
      <c r="F1975" t="s">
        <v>101</v>
      </c>
      <c r="G1975" t="s">
        <v>301</v>
      </c>
      <c r="H1975" t="s">
        <v>305</v>
      </c>
      <c r="I1975" t="s">
        <v>315</v>
      </c>
      <c r="J1975" t="s">
        <v>101</v>
      </c>
      <c r="K1975" t="s">
        <v>106</v>
      </c>
      <c r="M1975" t="s">
        <v>1306</v>
      </c>
      <c r="S1975" t="s">
        <v>26</v>
      </c>
      <c r="T1975" t="s">
        <v>26</v>
      </c>
      <c r="U1975">
        <v>1</v>
      </c>
      <c r="V1975">
        <v>1</v>
      </c>
      <c r="W1975">
        <v>5</v>
      </c>
      <c r="X1975">
        <v>2</v>
      </c>
      <c r="Y1975">
        <v>4</v>
      </c>
      <c r="Z1975">
        <v>4</v>
      </c>
      <c r="AA1975">
        <v>4</v>
      </c>
      <c r="AB1975">
        <v>1</v>
      </c>
      <c r="AC1975">
        <v>2</v>
      </c>
      <c r="AD1975">
        <v>4</v>
      </c>
      <c r="AF1975">
        <v>4</v>
      </c>
      <c r="AG1975">
        <v>4</v>
      </c>
      <c r="AH1975">
        <v>4</v>
      </c>
      <c r="AI1975">
        <v>4</v>
      </c>
      <c r="AJ1975">
        <v>4</v>
      </c>
      <c r="AK1975" t="s">
        <v>270</v>
      </c>
      <c r="AL1975">
        <v>4</v>
      </c>
      <c r="AM1975">
        <v>2</v>
      </c>
      <c r="AN1975" t="s">
        <v>345</v>
      </c>
      <c r="AV1975" s="109" t="s">
        <v>26</v>
      </c>
      <c r="AW1975" t="s">
        <v>26</v>
      </c>
      <c r="AY1975">
        <v>4</v>
      </c>
      <c r="AZ1975" s="109">
        <v>4</v>
      </c>
      <c r="BA1975" s="191" t="s">
        <v>311</v>
      </c>
      <c r="BB1975" t="s">
        <v>317</v>
      </c>
      <c r="BD1975">
        <f t="shared" si="146"/>
        <v>0</v>
      </c>
      <c r="BE1975">
        <f t="shared" si="145"/>
        <v>1</v>
      </c>
      <c r="BF1975">
        <f t="shared" si="145"/>
        <v>0</v>
      </c>
      <c r="BG1975">
        <f t="shared" si="145"/>
        <v>0</v>
      </c>
      <c r="BH1975">
        <f t="shared" si="145"/>
        <v>0</v>
      </c>
      <c r="BI1975">
        <f t="shared" si="145"/>
        <v>0</v>
      </c>
      <c r="BJ1975">
        <f t="shared" si="148"/>
        <v>0</v>
      </c>
      <c r="BK1975">
        <f t="shared" si="147"/>
        <v>0</v>
      </c>
      <c r="BL1975">
        <f t="shared" si="147"/>
        <v>0</v>
      </c>
      <c r="BM1975">
        <f t="shared" si="147"/>
        <v>1</v>
      </c>
      <c r="BN1975">
        <f t="shared" si="147"/>
        <v>0</v>
      </c>
      <c r="BO1975">
        <f t="shared" si="147"/>
        <v>0</v>
      </c>
      <c r="BP1975">
        <f t="shared" si="147"/>
        <v>0</v>
      </c>
    </row>
    <row r="1976" spans="3:68" x14ac:dyDescent="0.2">
      <c r="C1976" s="150" t="str">
        <f>IFERROR(VLOOKUP(TABLA!F1976,BLIOTECAS!$C$1:$E$26,3,FALSE),"")</f>
        <v>Ciencias Sociales</v>
      </c>
      <c r="D1976" s="209">
        <v>43970.53402777778</v>
      </c>
      <c r="E1976" s="209" t="s">
        <v>396</v>
      </c>
      <c r="F1976" t="s">
        <v>92</v>
      </c>
      <c r="G1976" t="s">
        <v>301</v>
      </c>
      <c r="H1976" t="s">
        <v>320</v>
      </c>
      <c r="I1976" t="s">
        <v>318</v>
      </c>
      <c r="J1976" t="s">
        <v>92</v>
      </c>
      <c r="S1976" t="s">
        <v>270</v>
      </c>
      <c r="T1976" t="s">
        <v>270</v>
      </c>
      <c r="U1976">
        <v>4</v>
      </c>
      <c r="V1976">
        <v>1</v>
      </c>
      <c r="W1976">
        <v>1</v>
      </c>
      <c r="X1976">
        <v>2</v>
      </c>
      <c r="Y1976">
        <v>5</v>
      </c>
      <c r="Z1976">
        <v>4</v>
      </c>
      <c r="AA1976">
        <v>5</v>
      </c>
      <c r="AB1976">
        <v>1</v>
      </c>
      <c r="AC1976">
        <v>5</v>
      </c>
      <c r="AD1976">
        <v>4</v>
      </c>
      <c r="AF1976">
        <v>3</v>
      </c>
      <c r="AG1976">
        <v>5</v>
      </c>
      <c r="AH1976">
        <v>3</v>
      </c>
      <c r="AI1976">
        <v>3</v>
      </c>
      <c r="AJ1976">
        <v>4</v>
      </c>
      <c r="AK1976" t="s">
        <v>26</v>
      </c>
      <c r="AL1976">
        <v>3</v>
      </c>
      <c r="AM1976">
        <v>4</v>
      </c>
      <c r="AN1976" t="s">
        <v>307</v>
      </c>
      <c r="AV1976" s="109" t="s">
        <v>26</v>
      </c>
      <c r="AW1976" t="s">
        <v>26</v>
      </c>
      <c r="AY1976">
        <v>5</v>
      </c>
      <c r="AZ1976" s="109">
        <v>5</v>
      </c>
      <c r="BA1976" s="191" t="s">
        <v>311</v>
      </c>
      <c r="BB1976" t="s">
        <v>317</v>
      </c>
      <c r="BD1976">
        <f t="shared" si="146"/>
        <v>0</v>
      </c>
      <c r="BE1976">
        <f t="shared" si="145"/>
        <v>0</v>
      </c>
      <c r="BF1976">
        <f t="shared" si="145"/>
        <v>1</v>
      </c>
      <c r="BG1976">
        <f t="shared" si="145"/>
        <v>0</v>
      </c>
      <c r="BH1976">
        <f t="shared" si="145"/>
        <v>0</v>
      </c>
      <c r="BI1976">
        <f t="shared" si="145"/>
        <v>0</v>
      </c>
      <c r="BJ1976">
        <f t="shared" si="148"/>
        <v>0</v>
      </c>
      <c r="BK1976">
        <f t="shared" si="147"/>
        <v>0</v>
      </c>
      <c r="BL1976">
        <f t="shared" si="147"/>
        <v>0</v>
      </c>
      <c r="BM1976">
        <f t="shared" si="147"/>
        <v>0</v>
      </c>
      <c r="BN1976">
        <f t="shared" si="147"/>
        <v>0</v>
      </c>
      <c r="BO1976">
        <f t="shared" si="147"/>
        <v>1</v>
      </c>
      <c r="BP1976">
        <f t="shared" si="147"/>
        <v>0</v>
      </c>
    </row>
    <row r="1977" spans="3:68" x14ac:dyDescent="0.2">
      <c r="C1977" s="150" t="str">
        <f>IFERROR(VLOOKUP(TABLA!F1977,BLIOTECAS!$C$1:$E$26,3,FALSE),"")</f>
        <v>Humanidades</v>
      </c>
      <c r="D1977" s="209">
        <v>43970.53402777778</v>
      </c>
      <c r="E1977" s="209" t="s">
        <v>396</v>
      </c>
      <c r="F1977" t="s">
        <v>100</v>
      </c>
      <c r="G1977" t="s">
        <v>305</v>
      </c>
      <c r="H1977" t="s">
        <v>320</v>
      </c>
      <c r="I1977" t="s">
        <v>316</v>
      </c>
      <c r="J1977" t="s">
        <v>100</v>
      </c>
      <c r="S1977" t="s">
        <v>26</v>
      </c>
      <c r="T1977" t="s">
        <v>270</v>
      </c>
      <c r="U1977">
        <v>1</v>
      </c>
      <c r="V1977">
        <v>1</v>
      </c>
      <c r="W1977">
        <v>1</v>
      </c>
      <c r="X1977">
        <v>4</v>
      </c>
      <c r="Y1977">
        <v>3</v>
      </c>
      <c r="Z1977">
        <v>1</v>
      </c>
      <c r="AA1977">
        <v>5</v>
      </c>
      <c r="AB1977">
        <v>4</v>
      </c>
      <c r="AC1977">
        <v>2</v>
      </c>
      <c r="AD1977">
        <v>3</v>
      </c>
      <c r="AF1977">
        <v>3</v>
      </c>
      <c r="AG1977">
        <v>3</v>
      </c>
      <c r="AH1977">
        <v>4</v>
      </c>
      <c r="AI1977">
        <v>3</v>
      </c>
      <c r="AJ1977">
        <v>1</v>
      </c>
      <c r="AK1977" t="s">
        <v>26</v>
      </c>
      <c r="AL1977">
        <v>3</v>
      </c>
      <c r="AM1977">
        <v>3</v>
      </c>
      <c r="AN1977" t="s">
        <v>400</v>
      </c>
      <c r="AV1977" s="109" t="s">
        <v>26</v>
      </c>
      <c r="AW1977" t="s">
        <v>26</v>
      </c>
      <c r="AY1977">
        <v>3</v>
      </c>
      <c r="AZ1977" s="109">
        <v>2</v>
      </c>
      <c r="BA1977" s="191" t="s">
        <v>319</v>
      </c>
      <c r="BB1977" t="s">
        <v>317</v>
      </c>
      <c r="BD1977">
        <f t="shared" si="146"/>
        <v>0</v>
      </c>
      <c r="BE1977">
        <f t="shared" si="145"/>
        <v>0</v>
      </c>
      <c r="BF1977">
        <f t="shared" si="145"/>
        <v>0</v>
      </c>
      <c r="BG1977">
        <f t="shared" si="145"/>
        <v>1</v>
      </c>
      <c r="BH1977">
        <f t="shared" si="145"/>
        <v>0</v>
      </c>
      <c r="BI1977">
        <f t="shared" si="145"/>
        <v>0</v>
      </c>
      <c r="BJ1977">
        <f t="shared" si="148"/>
        <v>0</v>
      </c>
      <c r="BK1977">
        <f t="shared" si="147"/>
        <v>0</v>
      </c>
      <c r="BL1977">
        <f t="shared" si="147"/>
        <v>1</v>
      </c>
      <c r="BM1977">
        <f t="shared" si="147"/>
        <v>1</v>
      </c>
      <c r="BN1977">
        <f t="shared" si="147"/>
        <v>0</v>
      </c>
      <c r="BO1977">
        <f t="shared" si="147"/>
        <v>0</v>
      </c>
      <c r="BP1977">
        <f t="shared" si="147"/>
        <v>0</v>
      </c>
    </row>
    <row r="1978" spans="3:68" x14ac:dyDescent="0.2">
      <c r="C1978" s="150" t="str">
        <f>IFERROR(VLOOKUP(TABLA!F1978,BLIOTECAS!$C$1:$E$26,3,FALSE),"")</f>
        <v>Ciencias Sociales</v>
      </c>
      <c r="D1978" s="209">
        <v>43970.53402777778</v>
      </c>
      <c r="E1978" s="209" t="s">
        <v>396</v>
      </c>
      <c r="F1978" t="s">
        <v>97</v>
      </c>
      <c r="G1978" t="s">
        <v>300</v>
      </c>
      <c r="H1978" t="s">
        <v>397</v>
      </c>
      <c r="I1978" t="s">
        <v>306</v>
      </c>
      <c r="J1978" t="s">
        <v>97</v>
      </c>
      <c r="K1978" t="s">
        <v>225</v>
      </c>
      <c r="L1978" t="s">
        <v>108</v>
      </c>
      <c r="S1978" t="s">
        <v>26</v>
      </c>
      <c r="T1978" t="s">
        <v>270</v>
      </c>
      <c r="U1978">
        <v>5</v>
      </c>
      <c r="V1978">
        <v>4</v>
      </c>
      <c r="W1978">
        <v>3</v>
      </c>
      <c r="X1978">
        <v>4</v>
      </c>
      <c r="Y1978">
        <v>5</v>
      </c>
      <c r="Z1978">
        <v>4</v>
      </c>
      <c r="AA1978">
        <v>5</v>
      </c>
      <c r="AB1978">
        <v>3</v>
      </c>
      <c r="AC1978">
        <v>5</v>
      </c>
      <c r="AD1978">
        <v>4</v>
      </c>
      <c r="AF1978">
        <v>4</v>
      </c>
      <c r="AG1978">
        <v>4</v>
      </c>
      <c r="AH1978">
        <v>4</v>
      </c>
      <c r="AI1978">
        <v>4</v>
      </c>
      <c r="AJ1978">
        <v>4</v>
      </c>
      <c r="AK1978" t="s">
        <v>270</v>
      </c>
      <c r="AL1978">
        <v>4</v>
      </c>
      <c r="AM1978">
        <v>2</v>
      </c>
      <c r="AN1978" t="s">
        <v>428</v>
      </c>
      <c r="AV1978" s="109" t="s">
        <v>270</v>
      </c>
      <c r="AW1978" t="s">
        <v>26</v>
      </c>
      <c r="AY1978">
        <v>4</v>
      </c>
      <c r="AZ1978" s="109">
        <v>5</v>
      </c>
      <c r="BA1978" s="191" t="s">
        <v>311</v>
      </c>
      <c r="BB1978" t="s">
        <v>308</v>
      </c>
      <c r="BD1978">
        <f t="shared" si="146"/>
        <v>1</v>
      </c>
      <c r="BE1978">
        <f t="shared" si="145"/>
        <v>0</v>
      </c>
      <c r="BF1978">
        <f t="shared" si="145"/>
        <v>0</v>
      </c>
      <c r="BG1978">
        <f t="shared" si="145"/>
        <v>0</v>
      </c>
      <c r="BH1978">
        <f t="shared" si="145"/>
        <v>0</v>
      </c>
      <c r="BI1978">
        <f t="shared" si="145"/>
        <v>0</v>
      </c>
      <c r="BJ1978">
        <f t="shared" si="148"/>
        <v>0</v>
      </c>
      <c r="BK1978">
        <f t="shared" si="147"/>
        <v>1</v>
      </c>
      <c r="BL1978">
        <f t="shared" si="147"/>
        <v>1</v>
      </c>
      <c r="BM1978">
        <f t="shared" si="147"/>
        <v>1</v>
      </c>
      <c r="BN1978">
        <f t="shared" si="147"/>
        <v>0</v>
      </c>
      <c r="BO1978">
        <f t="shared" si="147"/>
        <v>0</v>
      </c>
      <c r="BP1978">
        <f t="shared" si="147"/>
        <v>0</v>
      </c>
    </row>
    <row r="1979" spans="3:68" x14ac:dyDescent="0.2">
      <c r="C1979" s="150" t="str">
        <f>IFERROR(VLOOKUP(TABLA!F1979,BLIOTECAS!$C$1:$E$26,3,FALSE),"")</f>
        <v>Ciencias de la Salud</v>
      </c>
      <c r="D1979" s="209">
        <v>43970.53402777778</v>
      </c>
      <c r="E1979" s="209" t="s">
        <v>396</v>
      </c>
      <c r="F1979" t="s">
        <v>222</v>
      </c>
      <c r="G1979" t="s">
        <v>301</v>
      </c>
      <c r="H1979" t="s">
        <v>320</v>
      </c>
      <c r="I1979" t="s">
        <v>306</v>
      </c>
      <c r="J1979" t="s">
        <v>222</v>
      </c>
      <c r="K1979" t="s">
        <v>106</v>
      </c>
      <c r="L1979" t="s">
        <v>309</v>
      </c>
      <c r="S1979" t="s">
        <v>26</v>
      </c>
      <c r="T1979" t="s">
        <v>26</v>
      </c>
      <c r="U1979">
        <v>2</v>
      </c>
      <c r="V1979">
        <v>1</v>
      </c>
      <c r="W1979">
        <v>2</v>
      </c>
      <c r="X1979">
        <v>1</v>
      </c>
      <c r="Y1979">
        <v>5</v>
      </c>
      <c r="Z1979">
        <v>4</v>
      </c>
      <c r="AA1979">
        <v>5</v>
      </c>
      <c r="AB1979">
        <v>1</v>
      </c>
      <c r="AC1979">
        <v>5</v>
      </c>
      <c r="AD1979">
        <v>4</v>
      </c>
      <c r="AF1979">
        <v>4</v>
      </c>
      <c r="AG1979">
        <v>5</v>
      </c>
      <c r="AH1979">
        <v>4</v>
      </c>
      <c r="AI1979">
        <v>3</v>
      </c>
      <c r="AJ1979">
        <v>4</v>
      </c>
      <c r="AK1979" t="s">
        <v>26</v>
      </c>
      <c r="AL1979">
        <v>4</v>
      </c>
      <c r="AM1979">
        <v>3</v>
      </c>
      <c r="AN1979" t="s">
        <v>345</v>
      </c>
      <c r="AV1979" s="109" t="s">
        <v>26</v>
      </c>
      <c r="AW1979" t="s">
        <v>26</v>
      </c>
      <c r="AY1979">
        <v>5</v>
      </c>
      <c r="AZ1979" s="109">
        <v>5</v>
      </c>
      <c r="BA1979" s="191" t="s">
        <v>303</v>
      </c>
      <c r="BB1979" t="s">
        <v>317</v>
      </c>
      <c r="BD1979">
        <f t="shared" si="146"/>
        <v>1</v>
      </c>
      <c r="BE1979">
        <f t="shared" si="145"/>
        <v>0</v>
      </c>
      <c r="BF1979">
        <f t="shared" si="145"/>
        <v>0</v>
      </c>
      <c r="BG1979">
        <f t="shared" si="145"/>
        <v>0</v>
      </c>
      <c r="BH1979">
        <f t="shared" si="145"/>
        <v>0</v>
      </c>
      <c r="BI1979">
        <f t="shared" si="145"/>
        <v>0</v>
      </c>
      <c r="BJ1979">
        <f t="shared" si="148"/>
        <v>0</v>
      </c>
      <c r="BK1979">
        <f t="shared" si="147"/>
        <v>0</v>
      </c>
      <c r="BL1979">
        <f t="shared" si="147"/>
        <v>0</v>
      </c>
      <c r="BM1979">
        <f t="shared" si="147"/>
        <v>1</v>
      </c>
      <c r="BN1979">
        <f t="shared" si="147"/>
        <v>0</v>
      </c>
      <c r="BO1979">
        <f t="shared" si="147"/>
        <v>0</v>
      </c>
      <c r="BP1979">
        <f t="shared" si="147"/>
        <v>0</v>
      </c>
    </row>
    <row r="1980" spans="3:68" x14ac:dyDescent="0.2">
      <c r="C1980" s="150" t="str">
        <f>IFERROR(VLOOKUP(TABLA!F1980,BLIOTECAS!$C$1:$E$26,3,FALSE),"")</f>
        <v>Ciencias de la Salud</v>
      </c>
      <c r="D1980" s="209">
        <v>43970.53402777778</v>
      </c>
      <c r="E1980" s="209" t="s">
        <v>396</v>
      </c>
      <c r="F1980" t="s">
        <v>101</v>
      </c>
      <c r="G1980" t="s">
        <v>301</v>
      </c>
      <c r="H1980" t="s">
        <v>301</v>
      </c>
      <c r="I1980" t="s">
        <v>306</v>
      </c>
      <c r="J1980" t="s">
        <v>101</v>
      </c>
      <c r="K1980" t="s">
        <v>309</v>
      </c>
      <c r="S1980" t="s">
        <v>26</v>
      </c>
      <c r="T1980" t="s">
        <v>26</v>
      </c>
      <c r="U1980">
        <v>1</v>
      </c>
      <c r="V1980">
        <v>1</v>
      </c>
      <c r="W1980">
        <v>5</v>
      </c>
      <c r="X1980">
        <v>1</v>
      </c>
      <c r="Y1980">
        <v>5</v>
      </c>
      <c r="Z1980">
        <v>5</v>
      </c>
      <c r="AA1980">
        <v>5</v>
      </c>
      <c r="AB1980">
        <v>5</v>
      </c>
      <c r="AC1980">
        <v>3</v>
      </c>
      <c r="AD1980">
        <v>4</v>
      </c>
      <c r="AF1980">
        <v>5</v>
      </c>
      <c r="AG1980">
        <v>5</v>
      </c>
      <c r="AH1980">
        <v>4</v>
      </c>
      <c r="AI1980">
        <v>4</v>
      </c>
      <c r="AJ1980">
        <v>4</v>
      </c>
      <c r="AK1980" t="s">
        <v>26</v>
      </c>
      <c r="AL1980">
        <v>5</v>
      </c>
      <c r="AM1980">
        <v>1</v>
      </c>
      <c r="AN1980" t="s">
        <v>354</v>
      </c>
      <c r="AV1980" s="109" t="s">
        <v>26</v>
      </c>
      <c r="AW1980" t="s">
        <v>270</v>
      </c>
      <c r="AX1980" t="s">
        <v>337</v>
      </c>
      <c r="AY1980">
        <v>5</v>
      </c>
      <c r="AZ1980" s="109">
        <v>5</v>
      </c>
      <c r="BA1980" s="191" t="s">
        <v>311</v>
      </c>
      <c r="BB1980" t="s">
        <v>308</v>
      </c>
      <c r="BD1980">
        <f t="shared" si="146"/>
        <v>1</v>
      </c>
      <c r="BE1980">
        <f t="shared" si="145"/>
        <v>0</v>
      </c>
      <c r="BF1980">
        <f t="shared" si="145"/>
        <v>0</v>
      </c>
      <c r="BG1980">
        <f t="shared" si="145"/>
        <v>0</v>
      </c>
      <c r="BH1980">
        <f t="shared" si="145"/>
        <v>0</v>
      </c>
      <c r="BI1980">
        <f t="shared" si="145"/>
        <v>0</v>
      </c>
      <c r="BJ1980">
        <f t="shared" si="148"/>
        <v>1</v>
      </c>
      <c r="BK1980">
        <f t="shared" si="147"/>
        <v>0</v>
      </c>
      <c r="BL1980">
        <f t="shared" si="147"/>
        <v>0</v>
      </c>
      <c r="BM1980">
        <f t="shared" si="147"/>
        <v>1</v>
      </c>
      <c r="BN1980">
        <f t="shared" si="147"/>
        <v>0</v>
      </c>
      <c r="BO1980">
        <f t="shared" si="147"/>
        <v>0</v>
      </c>
      <c r="BP1980">
        <f t="shared" si="147"/>
        <v>0</v>
      </c>
    </row>
    <row r="1981" spans="3:68" x14ac:dyDescent="0.2">
      <c r="C1981" s="150" t="str">
        <f>IFERROR(VLOOKUP(TABLA!F1981,BLIOTECAS!$C$1:$E$26,3,FALSE),"")</f>
        <v>Ciencias de la Salud</v>
      </c>
      <c r="D1981" s="209">
        <v>43970.53402777778</v>
      </c>
      <c r="E1981" s="209" t="s">
        <v>396</v>
      </c>
      <c r="F1981" t="s">
        <v>224</v>
      </c>
      <c r="G1981" t="s">
        <v>300</v>
      </c>
      <c r="H1981" t="s">
        <v>320</v>
      </c>
      <c r="I1981" t="s">
        <v>306</v>
      </c>
      <c r="J1981" t="s">
        <v>224</v>
      </c>
      <c r="S1981" t="s">
        <v>26</v>
      </c>
      <c r="T1981" t="s">
        <v>270</v>
      </c>
      <c r="U1981">
        <v>2</v>
      </c>
      <c r="V1981">
        <v>1</v>
      </c>
      <c r="W1981">
        <v>1</v>
      </c>
      <c r="X1981">
        <v>2</v>
      </c>
      <c r="Y1981">
        <v>5</v>
      </c>
      <c r="Z1981">
        <v>5</v>
      </c>
      <c r="AA1981">
        <v>5</v>
      </c>
      <c r="AB1981">
        <v>1</v>
      </c>
      <c r="AC1981">
        <v>3</v>
      </c>
      <c r="AD1981">
        <v>5</v>
      </c>
      <c r="AF1981">
        <v>4</v>
      </c>
      <c r="AG1981">
        <v>5</v>
      </c>
      <c r="AH1981">
        <v>5</v>
      </c>
      <c r="AI1981">
        <v>5</v>
      </c>
      <c r="AJ1981">
        <v>5</v>
      </c>
      <c r="AK1981" t="s">
        <v>270</v>
      </c>
      <c r="AL1981">
        <v>5</v>
      </c>
      <c r="AM1981">
        <v>1</v>
      </c>
      <c r="AN1981" t="s">
        <v>428</v>
      </c>
      <c r="AV1981" s="109" t="s">
        <v>270</v>
      </c>
      <c r="AW1981" t="s">
        <v>26</v>
      </c>
      <c r="AY1981">
        <v>5</v>
      </c>
      <c r="AZ1981" s="109">
        <v>5</v>
      </c>
      <c r="BA1981" s="191" t="s">
        <v>303</v>
      </c>
      <c r="BB1981" t="s">
        <v>308</v>
      </c>
      <c r="BD1981">
        <f t="shared" si="146"/>
        <v>1</v>
      </c>
      <c r="BE1981">
        <f t="shared" si="145"/>
        <v>0</v>
      </c>
      <c r="BF1981">
        <f t="shared" si="145"/>
        <v>0</v>
      </c>
      <c r="BG1981">
        <f t="shared" si="145"/>
        <v>0</v>
      </c>
      <c r="BH1981">
        <f t="shared" si="145"/>
        <v>0</v>
      </c>
      <c r="BI1981">
        <f t="shared" si="145"/>
        <v>0</v>
      </c>
      <c r="BJ1981">
        <f t="shared" si="148"/>
        <v>0</v>
      </c>
      <c r="BK1981">
        <f t="shared" si="147"/>
        <v>1</v>
      </c>
      <c r="BL1981">
        <f t="shared" si="147"/>
        <v>1</v>
      </c>
      <c r="BM1981">
        <f t="shared" si="147"/>
        <v>1</v>
      </c>
      <c r="BN1981">
        <f t="shared" si="147"/>
        <v>0</v>
      </c>
      <c r="BO1981">
        <f t="shared" si="147"/>
        <v>0</v>
      </c>
      <c r="BP1981">
        <f t="shared" si="147"/>
        <v>0</v>
      </c>
    </row>
    <row r="1982" spans="3:68" x14ac:dyDescent="0.2">
      <c r="C1982" s="150" t="str">
        <f>IFERROR(VLOOKUP(TABLA!F1982,BLIOTECAS!$C$1:$E$26,3,FALSE),"")</f>
        <v>Ciencias de la Salud</v>
      </c>
      <c r="D1982" s="209">
        <v>43970.53402777778</v>
      </c>
      <c r="E1982" s="209" t="s">
        <v>396</v>
      </c>
      <c r="F1982" t="s">
        <v>101</v>
      </c>
      <c r="G1982" t="s">
        <v>300</v>
      </c>
      <c r="H1982" t="s">
        <v>305</v>
      </c>
      <c r="I1982" t="s">
        <v>315</v>
      </c>
      <c r="J1982" t="s">
        <v>101</v>
      </c>
      <c r="K1982" t="s">
        <v>107</v>
      </c>
      <c r="L1982" t="s">
        <v>106</v>
      </c>
      <c r="S1982" t="s">
        <v>26</v>
      </c>
      <c r="T1982" t="s">
        <v>26</v>
      </c>
      <c r="U1982">
        <v>3</v>
      </c>
      <c r="V1982">
        <v>1</v>
      </c>
      <c r="W1982">
        <v>4</v>
      </c>
      <c r="X1982">
        <v>1</v>
      </c>
      <c r="Y1982">
        <v>4</v>
      </c>
      <c r="Z1982">
        <v>2</v>
      </c>
      <c r="AA1982">
        <v>4</v>
      </c>
      <c r="AB1982">
        <v>1</v>
      </c>
      <c r="AC1982">
        <v>4</v>
      </c>
      <c r="AD1982">
        <v>4</v>
      </c>
      <c r="AF1982">
        <v>4</v>
      </c>
      <c r="AG1982">
        <v>4</v>
      </c>
      <c r="AH1982">
        <v>5</v>
      </c>
      <c r="AI1982">
        <v>2</v>
      </c>
      <c r="AJ1982">
        <v>4</v>
      </c>
      <c r="AK1982" t="s">
        <v>26</v>
      </c>
      <c r="AL1982">
        <v>3</v>
      </c>
      <c r="AM1982">
        <v>3</v>
      </c>
      <c r="AN1982" t="s">
        <v>345</v>
      </c>
      <c r="AV1982" s="109" t="s">
        <v>26</v>
      </c>
      <c r="AW1982" t="s">
        <v>26</v>
      </c>
      <c r="AY1982">
        <v>4</v>
      </c>
      <c r="AZ1982" s="109">
        <v>4</v>
      </c>
      <c r="BA1982" s="191" t="s">
        <v>311</v>
      </c>
      <c r="BB1982" t="s">
        <v>317</v>
      </c>
      <c r="BD1982">
        <f t="shared" si="146"/>
        <v>0</v>
      </c>
      <c r="BE1982">
        <f t="shared" si="145"/>
        <v>1</v>
      </c>
      <c r="BF1982">
        <f t="shared" si="145"/>
        <v>0</v>
      </c>
      <c r="BG1982">
        <f t="shared" si="145"/>
        <v>0</v>
      </c>
      <c r="BH1982">
        <f t="shared" si="145"/>
        <v>0</v>
      </c>
      <c r="BI1982">
        <f t="shared" si="145"/>
        <v>0</v>
      </c>
      <c r="BJ1982">
        <f t="shared" si="148"/>
        <v>0</v>
      </c>
      <c r="BK1982">
        <f t="shared" si="147"/>
        <v>0</v>
      </c>
      <c r="BL1982">
        <f t="shared" si="147"/>
        <v>0</v>
      </c>
      <c r="BM1982">
        <f t="shared" si="147"/>
        <v>1</v>
      </c>
      <c r="BN1982">
        <f t="shared" si="147"/>
        <v>0</v>
      </c>
      <c r="BO1982">
        <f t="shared" si="147"/>
        <v>0</v>
      </c>
      <c r="BP1982">
        <f t="shared" si="147"/>
        <v>0</v>
      </c>
    </row>
    <row r="1983" spans="3:68" x14ac:dyDescent="0.2">
      <c r="C1983" s="150" t="str">
        <f>IFERROR(VLOOKUP(TABLA!F1983,BLIOTECAS!$C$1:$E$26,3,FALSE),"")</f>
        <v>Ciencias Sociales</v>
      </c>
      <c r="D1983" s="209">
        <v>43970.53402777778</v>
      </c>
      <c r="E1983" s="209" t="s">
        <v>396</v>
      </c>
      <c r="F1983" t="s">
        <v>99</v>
      </c>
      <c r="G1983" t="s">
        <v>300</v>
      </c>
      <c r="H1983" t="s">
        <v>300</v>
      </c>
      <c r="I1983" t="s">
        <v>315</v>
      </c>
      <c r="J1983" t="s">
        <v>309</v>
      </c>
      <c r="K1983" t="s">
        <v>92</v>
      </c>
      <c r="L1983" t="s">
        <v>322</v>
      </c>
      <c r="S1983" t="s">
        <v>26</v>
      </c>
      <c r="T1983" t="s">
        <v>270</v>
      </c>
      <c r="U1983">
        <v>4</v>
      </c>
      <c r="V1983">
        <v>2</v>
      </c>
      <c r="W1983">
        <v>3</v>
      </c>
      <c r="X1983">
        <v>4</v>
      </c>
      <c r="Y1983">
        <v>2</v>
      </c>
      <c r="Z1983">
        <v>1</v>
      </c>
      <c r="AA1983">
        <v>1</v>
      </c>
      <c r="AB1983">
        <v>1</v>
      </c>
      <c r="AC1983">
        <v>4</v>
      </c>
      <c r="AD1983">
        <v>3</v>
      </c>
      <c r="AF1983">
        <v>3</v>
      </c>
      <c r="AG1983">
        <v>3</v>
      </c>
      <c r="AH1983">
        <v>3</v>
      </c>
      <c r="AI1983">
        <v>3</v>
      </c>
      <c r="AJ1983">
        <v>3</v>
      </c>
      <c r="AK1983" t="s">
        <v>26</v>
      </c>
      <c r="AL1983">
        <v>3</v>
      </c>
      <c r="AM1983">
        <v>1</v>
      </c>
      <c r="AV1983" s="109" t="s">
        <v>270</v>
      </c>
      <c r="AW1983" t="s">
        <v>270</v>
      </c>
      <c r="AX1983" t="s">
        <v>328</v>
      </c>
      <c r="AY1983">
        <v>3</v>
      </c>
      <c r="AZ1983" s="109">
        <v>2</v>
      </c>
      <c r="BA1983" s="191" t="s">
        <v>311</v>
      </c>
      <c r="BB1983" t="s">
        <v>317</v>
      </c>
      <c r="BD1983">
        <f t="shared" si="146"/>
        <v>0</v>
      </c>
      <c r="BE1983">
        <f t="shared" si="145"/>
        <v>1</v>
      </c>
      <c r="BF1983">
        <f t="shared" si="145"/>
        <v>0</v>
      </c>
      <c r="BG1983">
        <f t="shared" si="145"/>
        <v>0</v>
      </c>
      <c r="BH1983">
        <f t="shared" si="145"/>
        <v>0</v>
      </c>
      <c r="BI1983">
        <f t="shared" si="145"/>
        <v>0</v>
      </c>
      <c r="BJ1983">
        <f t="shared" si="148"/>
        <v>0</v>
      </c>
      <c r="BK1983">
        <f t="shared" si="147"/>
        <v>0</v>
      </c>
      <c r="BL1983">
        <f t="shared" si="147"/>
        <v>0</v>
      </c>
      <c r="BM1983">
        <f t="shared" si="147"/>
        <v>0</v>
      </c>
      <c r="BN1983">
        <f t="shared" si="147"/>
        <v>0</v>
      </c>
      <c r="BO1983">
        <f t="shared" si="147"/>
        <v>0</v>
      </c>
      <c r="BP1983">
        <f t="shared" si="147"/>
        <v>0</v>
      </c>
    </row>
    <row r="1984" spans="3:68" x14ac:dyDescent="0.2">
      <c r="C1984" s="150" t="str">
        <f>IFERROR(VLOOKUP(TABLA!F1984,BLIOTECAS!$C$1:$E$26,3,FALSE),"")</f>
        <v>Ciencias Experimentales</v>
      </c>
      <c r="D1984" s="209">
        <v>43970.53402777778</v>
      </c>
      <c r="E1984" s="209" t="s">
        <v>396</v>
      </c>
      <c r="F1984" t="s">
        <v>90</v>
      </c>
      <c r="G1984" t="s">
        <v>305</v>
      </c>
      <c r="H1984" t="s">
        <v>300</v>
      </c>
      <c r="I1984" t="s">
        <v>327</v>
      </c>
      <c r="J1984" t="s">
        <v>90</v>
      </c>
      <c r="M1984" t="s">
        <v>1307</v>
      </c>
      <c r="S1984" t="s">
        <v>270</v>
      </c>
      <c r="T1984" t="s">
        <v>270</v>
      </c>
      <c r="U1984">
        <v>3</v>
      </c>
      <c r="V1984">
        <v>3</v>
      </c>
      <c r="W1984">
        <v>3</v>
      </c>
      <c r="X1984">
        <v>1</v>
      </c>
      <c r="Y1984">
        <v>5</v>
      </c>
      <c r="Z1984">
        <v>3</v>
      </c>
      <c r="AA1984">
        <v>5</v>
      </c>
      <c r="AB1984">
        <v>2</v>
      </c>
      <c r="AC1984">
        <v>1</v>
      </c>
      <c r="AD1984">
        <v>4</v>
      </c>
      <c r="AF1984">
        <v>2</v>
      </c>
      <c r="AG1984">
        <v>3</v>
      </c>
      <c r="AH1984">
        <v>3</v>
      </c>
      <c r="AI1984">
        <v>2</v>
      </c>
      <c r="AJ1984">
        <v>4</v>
      </c>
      <c r="AK1984" t="s">
        <v>26</v>
      </c>
      <c r="AL1984">
        <v>4</v>
      </c>
      <c r="AM1984">
        <v>3</v>
      </c>
      <c r="AN1984" t="s">
        <v>408</v>
      </c>
      <c r="AV1984" s="109" t="s">
        <v>26</v>
      </c>
      <c r="AW1984" t="s">
        <v>26</v>
      </c>
      <c r="AY1984">
        <v>4</v>
      </c>
      <c r="AZ1984" s="109">
        <v>3</v>
      </c>
      <c r="BA1984" s="191" t="s">
        <v>311</v>
      </c>
      <c r="BB1984" t="s">
        <v>317</v>
      </c>
      <c r="BC1984" t="s">
        <v>1308</v>
      </c>
      <c r="BD1984">
        <f t="shared" si="146"/>
        <v>1</v>
      </c>
      <c r="BE1984">
        <f t="shared" si="145"/>
        <v>0</v>
      </c>
      <c r="BF1984">
        <f t="shared" si="145"/>
        <v>1</v>
      </c>
      <c r="BG1984">
        <f t="shared" si="145"/>
        <v>0</v>
      </c>
      <c r="BH1984">
        <f t="shared" si="145"/>
        <v>0</v>
      </c>
      <c r="BI1984">
        <f t="shared" si="145"/>
        <v>0</v>
      </c>
      <c r="BJ1984">
        <f t="shared" si="148"/>
        <v>1</v>
      </c>
      <c r="BK1984">
        <f t="shared" si="147"/>
        <v>0</v>
      </c>
      <c r="BL1984">
        <f t="shared" si="147"/>
        <v>1</v>
      </c>
      <c r="BM1984">
        <f t="shared" si="147"/>
        <v>1</v>
      </c>
      <c r="BN1984">
        <f t="shared" si="147"/>
        <v>0</v>
      </c>
      <c r="BO1984">
        <f t="shared" si="147"/>
        <v>0</v>
      </c>
      <c r="BP1984">
        <f t="shared" si="147"/>
        <v>0</v>
      </c>
    </row>
    <row r="1985" spans="3:68" x14ac:dyDescent="0.2">
      <c r="C1985" s="150" t="str">
        <f>IFERROR(VLOOKUP(TABLA!F1985,BLIOTECAS!$C$1:$E$26,3,FALSE),"")</f>
        <v>Humanidades</v>
      </c>
      <c r="D1985" s="209">
        <v>43970.53402777778</v>
      </c>
      <c r="E1985" s="209" t="s">
        <v>407</v>
      </c>
      <c r="F1985" t="s">
        <v>104</v>
      </c>
      <c r="G1985" t="s">
        <v>301</v>
      </c>
      <c r="H1985" t="s">
        <v>301</v>
      </c>
      <c r="I1985" t="s">
        <v>318</v>
      </c>
      <c r="J1985" t="s">
        <v>104</v>
      </c>
      <c r="K1985" t="s">
        <v>309</v>
      </c>
      <c r="S1985" t="s">
        <v>26</v>
      </c>
      <c r="T1985" t="s">
        <v>270</v>
      </c>
      <c r="U1985">
        <v>5</v>
      </c>
      <c r="V1985">
        <v>2</v>
      </c>
      <c r="W1985">
        <v>2</v>
      </c>
      <c r="X1985">
        <v>4</v>
      </c>
      <c r="Y1985">
        <v>1</v>
      </c>
      <c r="Z1985">
        <v>5</v>
      </c>
      <c r="AA1985">
        <v>1</v>
      </c>
      <c r="AB1985">
        <v>3</v>
      </c>
      <c r="AC1985">
        <v>3</v>
      </c>
      <c r="AD1985">
        <v>2</v>
      </c>
      <c r="AF1985">
        <v>4</v>
      </c>
      <c r="AG1985">
        <v>4</v>
      </c>
      <c r="AH1985">
        <v>4</v>
      </c>
      <c r="AI1985">
        <v>1</v>
      </c>
      <c r="AJ1985">
        <v>4</v>
      </c>
      <c r="AK1985" t="s">
        <v>26</v>
      </c>
      <c r="AL1985">
        <v>5</v>
      </c>
      <c r="AM1985">
        <v>1</v>
      </c>
      <c r="AN1985" t="s">
        <v>438</v>
      </c>
      <c r="AV1985" s="109" t="s">
        <v>26</v>
      </c>
      <c r="AW1985" t="s">
        <v>26</v>
      </c>
      <c r="AY1985">
        <v>5</v>
      </c>
      <c r="AZ1985" s="109">
        <v>5</v>
      </c>
      <c r="BA1985" s="191" t="s">
        <v>303</v>
      </c>
      <c r="BB1985" t="s">
        <v>308</v>
      </c>
      <c r="BD1985">
        <f t="shared" si="146"/>
        <v>0</v>
      </c>
      <c r="BE1985">
        <f t="shared" si="145"/>
        <v>0</v>
      </c>
      <c r="BF1985">
        <f t="shared" si="145"/>
        <v>1</v>
      </c>
      <c r="BG1985">
        <f t="shared" si="145"/>
        <v>0</v>
      </c>
      <c r="BH1985">
        <f t="shared" si="145"/>
        <v>0</v>
      </c>
      <c r="BI1985">
        <f t="shared" si="145"/>
        <v>0</v>
      </c>
      <c r="BJ1985">
        <f t="shared" si="148"/>
        <v>1</v>
      </c>
      <c r="BK1985">
        <f t="shared" si="147"/>
        <v>1</v>
      </c>
      <c r="BL1985">
        <f t="shared" si="147"/>
        <v>0</v>
      </c>
      <c r="BM1985">
        <f t="shared" si="147"/>
        <v>1</v>
      </c>
      <c r="BN1985">
        <f t="shared" si="147"/>
        <v>0</v>
      </c>
      <c r="BO1985">
        <f t="shared" si="147"/>
        <v>0</v>
      </c>
      <c r="BP1985">
        <f t="shared" si="147"/>
        <v>0</v>
      </c>
    </row>
    <row r="1986" spans="3:68" x14ac:dyDescent="0.2">
      <c r="C1986" s="150" t="str">
        <f>IFERROR(VLOOKUP(TABLA!F1986,BLIOTECAS!$C$1:$E$26,3,FALSE),"")</f>
        <v>Ciencias Sociales</v>
      </c>
      <c r="D1986" s="209">
        <v>43970.53402777778</v>
      </c>
      <c r="E1986" s="209" t="s">
        <v>396</v>
      </c>
      <c r="F1986" t="s">
        <v>97</v>
      </c>
      <c r="G1986" t="s">
        <v>300</v>
      </c>
      <c r="H1986" t="s">
        <v>300</v>
      </c>
      <c r="I1986" t="s">
        <v>327</v>
      </c>
      <c r="J1986" t="s">
        <v>309</v>
      </c>
      <c r="K1986" t="s">
        <v>97</v>
      </c>
      <c r="S1986" t="s">
        <v>270</v>
      </c>
      <c r="T1986" t="s">
        <v>270</v>
      </c>
      <c r="U1986">
        <v>4</v>
      </c>
      <c r="V1986">
        <v>1</v>
      </c>
      <c r="W1986">
        <v>1</v>
      </c>
      <c r="Y1986">
        <v>5</v>
      </c>
      <c r="Z1986">
        <v>5</v>
      </c>
      <c r="AA1986">
        <v>2</v>
      </c>
      <c r="AB1986">
        <v>1</v>
      </c>
      <c r="AC1986">
        <v>4</v>
      </c>
      <c r="AD1986">
        <v>4</v>
      </c>
      <c r="AF1986">
        <v>5</v>
      </c>
      <c r="AG1986">
        <v>5</v>
      </c>
      <c r="AH1986">
        <v>5</v>
      </c>
      <c r="AI1986">
        <v>2</v>
      </c>
      <c r="AJ1986">
        <v>4</v>
      </c>
      <c r="AK1986" t="s">
        <v>270</v>
      </c>
      <c r="AL1986">
        <v>4</v>
      </c>
      <c r="AM1986">
        <v>4</v>
      </c>
      <c r="AN1986" t="s">
        <v>408</v>
      </c>
      <c r="AV1986" s="109" t="s">
        <v>270</v>
      </c>
      <c r="AW1986" t="s">
        <v>26</v>
      </c>
      <c r="AY1986">
        <v>5</v>
      </c>
      <c r="AZ1986" s="109">
        <v>5</v>
      </c>
      <c r="BA1986" s="191" t="s">
        <v>311</v>
      </c>
      <c r="BB1986" t="s">
        <v>317</v>
      </c>
      <c r="BD1986">
        <f t="shared" si="146"/>
        <v>1</v>
      </c>
      <c r="BE1986">
        <f t="shared" si="145"/>
        <v>0</v>
      </c>
      <c r="BF1986">
        <f t="shared" si="145"/>
        <v>1</v>
      </c>
      <c r="BG1986">
        <f t="shared" si="145"/>
        <v>0</v>
      </c>
      <c r="BH1986">
        <f t="shared" si="145"/>
        <v>0</v>
      </c>
      <c r="BI1986">
        <f t="shared" si="145"/>
        <v>0</v>
      </c>
      <c r="BJ1986">
        <f t="shared" si="148"/>
        <v>1</v>
      </c>
      <c r="BK1986">
        <f t="shared" si="147"/>
        <v>0</v>
      </c>
      <c r="BL1986">
        <f t="shared" si="147"/>
        <v>1</v>
      </c>
      <c r="BM1986">
        <f t="shared" si="147"/>
        <v>1</v>
      </c>
      <c r="BN1986">
        <f t="shared" si="147"/>
        <v>0</v>
      </c>
      <c r="BO1986">
        <f t="shared" si="147"/>
        <v>0</v>
      </c>
      <c r="BP1986">
        <f t="shared" si="147"/>
        <v>0</v>
      </c>
    </row>
    <row r="1987" spans="3:68" x14ac:dyDescent="0.2">
      <c r="C1987" s="150" t="str">
        <f>IFERROR(VLOOKUP(TABLA!F1987,BLIOTECAS!$C$1:$E$26,3,FALSE),"")</f>
        <v>Ciencias Sociales</v>
      </c>
      <c r="D1987" s="209">
        <v>43970.53402777778</v>
      </c>
      <c r="E1987" s="209" t="s">
        <v>396</v>
      </c>
      <c r="F1987" t="s">
        <v>99</v>
      </c>
      <c r="G1987" t="s">
        <v>300</v>
      </c>
      <c r="H1987" t="s">
        <v>320</v>
      </c>
      <c r="I1987" t="s">
        <v>318</v>
      </c>
      <c r="J1987" t="s">
        <v>309</v>
      </c>
      <c r="K1987" t="s">
        <v>92</v>
      </c>
      <c r="L1987" t="s">
        <v>104</v>
      </c>
      <c r="M1987" t="s">
        <v>1309</v>
      </c>
      <c r="S1987" t="s">
        <v>270</v>
      </c>
      <c r="T1987" t="s">
        <v>270</v>
      </c>
      <c r="U1987">
        <v>4</v>
      </c>
      <c r="V1987">
        <v>1</v>
      </c>
      <c r="W1987">
        <v>1</v>
      </c>
      <c r="X1987">
        <v>5</v>
      </c>
      <c r="Y1987">
        <v>2</v>
      </c>
      <c r="Z1987">
        <v>1</v>
      </c>
      <c r="AA1987">
        <v>3</v>
      </c>
      <c r="AB1987">
        <v>2</v>
      </c>
      <c r="AC1987">
        <v>4</v>
      </c>
      <c r="AD1987">
        <v>4</v>
      </c>
      <c r="AF1987">
        <v>3</v>
      </c>
      <c r="AG1987">
        <v>3</v>
      </c>
      <c r="AH1987">
        <v>3</v>
      </c>
      <c r="AI1987">
        <v>2</v>
      </c>
      <c r="AJ1987">
        <v>4</v>
      </c>
      <c r="AK1987" t="s">
        <v>26</v>
      </c>
      <c r="AL1987">
        <v>3</v>
      </c>
      <c r="AM1987">
        <v>1</v>
      </c>
      <c r="AN1987" t="s">
        <v>405</v>
      </c>
      <c r="AV1987" s="109" t="s">
        <v>26</v>
      </c>
      <c r="AW1987" t="s">
        <v>26</v>
      </c>
      <c r="AY1987">
        <v>3</v>
      </c>
      <c r="AZ1987" s="109">
        <v>2</v>
      </c>
      <c r="BA1987" s="191" t="s">
        <v>319</v>
      </c>
      <c r="BB1987" t="s">
        <v>317</v>
      </c>
      <c r="BD1987">
        <f t="shared" si="146"/>
        <v>0</v>
      </c>
      <c r="BE1987">
        <f t="shared" si="145"/>
        <v>0</v>
      </c>
      <c r="BF1987">
        <f t="shared" si="145"/>
        <v>1</v>
      </c>
      <c r="BG1987">
        <f t="shared" si="145"/>
        <v>0</v>
      </c>
      <c r="BH1987">
        <f t="shared" si="145"/>
        <v>0</v>
      </c>
      <c r="BI1987">
        <f t="shared" si="145"/>
        <v>0</v>
      </c>
      <c r="BJ1987">
        <f t="shared" si="148"/>
        <v>1</v>
      </c>
      <c r="BK1987">
        <f t="shared" si="147"/>
        <v>1</v>
      </c>
      <c r="BL1987">
        <f t="shared" si="147"/>
        <v>1</v>
      </c>
      <c r="BM1987">
        <f t="shared" si="147"/>
        <v>1</v>
      </c>
      <c r="BN1987">
        <f t="shared" si="147"/>
        <v>0</v>
      </c>
      <c r="BO1987">
        <f t="shared" si="147"/>
        <v>0</v>
      </c>
      <c r="BP1987">
        <f t="shared" si="147"/>
        <v>0</v>
      </c>
    </row>
    <row r="1988" spans="3:68" x14ac:dyDescent="0.2">
      <c r="C1988" s="150" t="str">
        <f>IFERROR(VLOOKUP(TABLA!F1988,BLIOTECAS!$C$1:$E$26,3,FALSE),"")</f>
        <v>Ciencias Experimentales</v>
      </c>
      <c r="D1988" s="209">
        <v>43970.53402777778</v>
      </c>
      <c r="E1988" s="209" t="s">
        <v>396</v>
      </c>
      <c r="F1988" t="s">
        <v>105</v>
      </c>
      <c r="G1988" t="s">
        <v>301</v>
      </c>
      <c r="H1988" t="s">
        <v>320</v>
      </c>
      <c r="I1988" t="s">
        <v>329</v>
      </c>
      <c r="J1988" t="s">
        <v>105</v>
      </c>
      <c r="S1988" t="s">
        <v>26</v>
      </c>
      <c r="T1988" t="s">
        <v>26</v>
      </c>
      <c r="U1988">
        <v>1</v>
      </c>
      <c r="V1988">
        <v>1</v>
      </c>
      <c r="W1988">
        <v>1</v>
      </c>
      <c r="X1988">
        <v>2</v>
      </c>
      <c r="Y1988">
        <v>4</v>
      </c>
      <c r="Z1988">
        <v>5</v>
      </c>
      <c r="AA1988">
        <v>2</v>
      </c>
      <c r="AC1988">
        <v>3</v>
      </c>
      <c r="AD1988">
        <v>3</v>
      </c>
      <c r="AF1988">
        <v>3</v>
      </c>
      <c r="AG1988">
        <v>3</v>
      </c>
      <c r="AH1988">
        <v>2</v>
      </c>
      <c r="AI1988">
        <v>3</v>
      </c>
      <c r="AJ1988">
        <v>3</v>
      </c>
      <c r="AK1988" t="s">
        <v>26</v>
      </c>
      <c r="AL1988">
        <v>3</v>
      </c>
      <c r="AM1988">
        <v>3</v>
      </c>
      <c r="AN1988" t="s">
        <v>408</v>
      </c>
      <c r="AV1988" s="109" t="s">
        <v>26</v>
      </c>
      <c r="AW1988" t="s">
        <v>26</v>
      </c>
      <c r="AY1988">
        <v>4</v>
      </c>
      <c r="AZ1988" s="109">
        <v>5</v>
      </c>
      <c r="BA1988" s="191" t="s">
        <v>311</v>
      </c>
      <c r="BB1988" t="s">
        <v>317</v>
      </c>
      <c r="BD1988">
        <f t="shared" si="146"/>
        <v>0</v>
      </c>
      <c r="BE1988">
        <f t="shared" si="145"/>
        <v>0</v>
      </c>
      <c r="BF1988">
        <f t="shared" si="145"/>
        <v>0</v>
      </c>
      <c r="BG1988">
        <f t="shared" si="145"/>
        <v>0</v>
      </c>
      <c r="BH1988">
        <f t="shared" si="145"/>
        <v>1</v>
      </c>
      <c r="BI1988">
        <f t="shared" si="145"/>
        <v>0</v>
      </c>
      <c r="BJ1988">
        <f t="shared" si="148"/>
        <v>1</v>
      </c>
      <c r="BK1988">
        <f t="shared" si="147"/>
        <v>0</v>
      </c>
      <c r="BL1988">
        <f t="shared" si="147"/>
        <v>1</v>
      </c>
      <c r="BM1988">
        <f t="shared" si="147"/>
        <v>1</v>
      </c>
      <c r="BN1988">
        <f t="shared" si="147"/>
        <v>0</v>
      </c>
      <c r="BO1988">
        <f t="shared" si="147"/>
        <v>0</v>
      </c>
      <c r="BP1988">
        <f t="shared" si="147"/>
        <v>0</v>
      </c>
    </row>
    <row r="1989" spans="3:68" x14ac:dyDescent="0.2">
      <c r="C1989" s="150" t="str">
        <f>IFERROR(VLOOKUP(TABLA!F1989,BLIOTECAS!$C$1:$E$26,3,FALSE),"")</f>
        <v>Ciencias Experimentales</v>
      </c>
      <c r="D1989" s="209">
        <v>43970.53402777778</v>
      </c>
      <c r="E1989" s="209" t="s">
        <v>396</v>
      </c>
      <c r="F1989" t="s">
        <v>98</v>
      </c>
      <c r="G1989" t="s">
        <v>305</v>
      </c>
      <c r="H1989" t="s">
        <v>300</v>
      </c>
      <c r="I1989" t="s">
        <v>306</v>
      </c>
      <c r="J1989" t="s">
        <v>98</v>
      </c>
      <c r="K1989" t="s">
        <v>309</v>
      </c>
      <c r="S1989" t="s">
        <v>26</v>
      </c>
      <c r="T1989" t="s">
        <v>26</v>
      </c>
      <c r="U1989">
        <v>1</v>
      </c>
      <c r="V1989">
        <v>1</v>
      </c>
      <c r="W1989">
        <v>2</v>
      </c>
      <c r="X1989">
        <v>1</v>
      </c>
      <c r="Y1989">
        <v>5</v>
      </c>
      <c r="Z1989">
        <v>3</v>
      </c>
      <c r="AA1989">
        <v>4</v>
      </c>
      <c r="AB1989">
        <v>1</v>
      </c>
      <c r="AC1989">
        <v>2</v>
      </c>
      <c r="AD1989">
        <v>3</v>
      </c>
      <c r="AF1989">
        <v>5</v>
      </c>
      <c r="AG1989">
        <v>4</v>
      </c>
      <c r="AH1989">
        <v>5</v>
      </c>
      <c r="AI1989">
        <v>3</v>
      </c>
      <c r="AJ1989">
        <v>3</v>
      </c>
      <c r="AK1989" t="s">
        <v>270</v>
      </c>
      <c r="AL1989">
        <v>3</v>
      </c>
      <c r="AM1989">
        <v>5</v>
      </c>
      <c r="AN1989" t="s">
        <v>408</v>
      </c>
      <c r="AV1989" s="109" t="s">
        <v>26</v>
      </c>
      <c r="AW1989" t="s">
        <v>26</v>
      </c>
      <c r="AY1989">
        <v>5</v>
      </c>
      <c r="AZ1989" s="109">
        <v>5</v>
      </c>
      <c r="BA1989" s="191" t="s">
        <v>319</v>
      </c>
      <c r="BB1989" t="s">
        <v>308</v>
      </c>
      <c r="BD1989">
        <f t="shared" si="146"/>
        <v>1</v>
      </c>
      <c r="BE1989">
        <f t="shared" si="145"/>
        <v>0</v>
      </c>
      <c r="BF1989">
        <f t="shared" si="145"/>
        <v>0</v>
      </c>
      <c r="BG1989">
        <f t="shared" si="145"/>
        <v>0</v>
      </c>
      <c r="BH1989">
        <f t="shared" si="145"/>
        <v>0</v>
      </c>
      <c r="BI1989">
        <f t="shared" si="145"/>
        <v>0</v>
      </c>
      <c r="BJ1989">
        <f t="shared" si="148"/>
        <v>1</v>
      </c>
      <c r="BK1989">
        <f t="shared" si="147"/>
        <v>0</v>
      </c>
      <c r="BL1989">
        <f t="shared" si="147"/>
        <v>1</v>
      </c>
      <c r="BM1989">
        <f t="shared" si="147"/>
        <v>1</v>
      </c>
      <c r="BN1989">
        <f t="shared" si="147"/>
        <v>0</v>
      </c>
      <c r="BO1989">
        <f t="shared" si="147"/>
        <v>0</v>
      </c>
      <c r="BP1989">
        <f t="shared" si="147"/>
        <v>0</v>
      </c>
    </row>
    <row r="1990" spans="3:68" x14ac:dyDescent="0.2">
      <c r="C1990" s="150" t="str">
        <f>IFERROR(VLOOKUP(TABLA!F1990,BLIOTECAS!$C$1:$E$26,3,FALSE),"")</f>
        <v>Humanidades</v>
      </c>
      <c r="D1990" s="209">
        <v>43970.53402777778</v>
      </c>
      <c r="E1990" s="209" t="s">
        <v>396</v>
      </c>
      <c r="F1990" t="s">
        <v>103</v>
      </c>
      <c r="G1990" t="s">
        <v>305</v>
      </c>
      <c r="H1990" t="s">
        <v>300</v>
      </c>
      <c r="I1990" t="s">
        <v>306</v>
      </c>
      <c r="J1990" t="s">
        <v>103</v>
      </c>
      <c r="K1990" t="s">
        <v>104</v>
      </c>
      <c r="L1990" t="s">
        <v>309</v>
      </c>
      <c r="S1990" t="s">
        <v>270</v>
      </c>
      <c r="T1990" t="s">
        <v>270</v>
      </c>
      <c r="U1990">
        <v>3</v>
      </c>
      <c r="V1990">
        <v>1</v>
      </c>
      <c r="W1990">
        <v>2</v>
      </c>
      <c r="X1990">
        <v>4</v>
      </c>
      <c r="Y1990">
        <v>5</v>
      </c>
      <c r="Z1990">
        <v>4</v>
      </c>
      <c r="AA1990">
        <v>5</v>
      </c>
      <c r="AB1990">
        <v>1</v>
      </c>
      <c r="AC1990">
        <v>3</v>
      </c>
      <c r="AD1990">
        <v>4</v>
      </c>
      <c r="AF1990">
        <v>3</v>
      </c>
      <c r="AG1990">
        <v>3</v>
      </c>
      <c r="AH1990">
        <v>3</v>
      </c>
      <c r="AI1990">
        <v>3</v>
      </c>
      <c r="AJ1990">
        <v>4</v>
      </c>
      <c r="AK1990" t="s">
        <v>26</v>
      </c>
      <c r="AL1990">
        <v>3</v>
      </c>
      <c r="AM1990">
        <v>4</v>
      </c>
      <c r="AN1990" t="s">
        <v>408</v>
      </c>
      <c r="AV1990" s="109" t="s">
        <v>26</v>
      </c>
      <c r="AW1990" t="s">
        <v>26</v>
      </c>
      <c r="AY1990">
        <v>5</v>
      </c>
      <c r="AZ1990" s="109">
        <v>4</v>
      </c>
      <c r="BA1990" s="191" t="s">
        <v>311</v>
      </c>
      <c r="BB1990" t="s">
        <v>317</v>
      </c>
      <c r="BC1990" t="s">
        <v>1310</v>
      </c>
      <c r="BD1990">
        <f t="shared" si="146"/>
        <v>1</v>
      </c>
      <c r="BE1990">
        <f t="shared" si="145"/>
        <v>0</v>
      </c>
      <c r="BF1990">
        <f t="shared" si="145"/>
        <v>0</v>
      </c>
      <c r="BG1990">
        <f t="shared" si="145"/>
        <v>0</v>
      </c>
      <c r="BH1990">
        <f t="shared" si="145"/>
        <v>0</v>
      </c>
      <c r="BI1990">
        <f t="shared" si="145"/>
        <v>0</v>
      </c>
      <c r="BJ1990">
        <f t="shared" si="148"/>
        <v>1</v>
      </c>
      <c r="BK1990">
        <f t="shared" si="147"/>
        <v>0</v>
      </c>
      <c r="BL1990">
        <f t="shared" si="147"/>
        <v>1</v>
      </c>
      <c r="BM1990">
        <f t="shared" si="147"/>
        <v>1</v>
      </c>
      <c r="BN1990">
        <f t="shared" si="147"/>
        <v>0</v>
      </c>
      <c r="BO1990">
        <f t="shared" si="147"/>
        <v>0</v>
      </c>
      <c r="BP1990">
        <f t="shared" si="147"/>
        <v>0</v>
      </c>
    </row>
    <row r="1991" spans="3:68" x14ac:dyDescent="0.2">
      <c r="C1991" s="150" t="str">
        <f>IFERROR(VLOOKUP(TABLA!F1991,BLIOTECAS!$C$1:$E$26,3,FALSE),"")</f>
        <v>Ciencias Experimentales</v>
      </c>
      <c r="D1991" s="209">
        <v>43970.53402777778</v>
      </c>
      <c r="E1991" s="209" t="s">
        <v>396</v>
      </c>
      <c r="F1991" t="s">
        <v>98</v>
      </c>
      <c r="G1991" t="s">
        <v>305</v>
      </c>
      <c r="H1991" t="s">
        <v>305</v>
      </c>
      <c r="I1991" t="s">
        <v>315</v>
      </c>
      <c r="J1991" t="s">
        <v>98</v>
      </c>
      <c r="S1991" t="s">
        <v>270</v>
      </c>
      <c r="T1991" t="s">
        <v>270</v>
      </c>
      <c r="U1991">
        <v>2</v>
      </c>
      <c r="V1991">
        <v>1</v>
      </c>
      <c r="W1991">
        <v>1</v>
      </c>
      <c r="X1991">
        <v>3</v>
      </c>
      <c r="Y1991">
        <v>5</v>
      </c>
      <c r="Z1991">
        <v>3</v>
      </c>
      <c r="AA1991">
        <v>4</v>
      </c>
      <c r="AB1991">
        <v>3</v>
      </c>
      <c r="AC1991">
        <v>3</v>
      </c>
      <c r="AD1991">
        <v>3</v>
      </c>
      <c r="AF1991">
        <v>3</v>
      </c>
      <c r="AG1991">
        <v>5</v>
      </c>
      <c r="AH1991">
        <v>3</v>
      </c>
      <c r="AI1991">
        <v>3</v>
      </c>
      <c r="AJ1991">
        <v>3</v>
      </c>
      <c r="AK1991" t="s">
        <v>26</v>
      </c>
      <c r="AL1991">
        <v>3</v>
      </c>
      <c r="AM1991">
        <v>3</v>
      </c>
      <c r="AN1991" t="s">
        <v>354</v>
      </c>
      <c r="AV1991" s="109" t="s">
        <v>26</v>
      </c>
      <c r="AW1991" t="s">
        <v>26</v>
      </c>
      <c r="AY1991">
        <v>5</v>
      </c>
      <c r="AZ1991" s="109">
        <v>5</v>
      </c>
      <c r="BA1991" s="191" t="s">
        <v>311</v>
      </c>
      <c r="BB1991" t="s">
        <v>308</v>
      </c>
      <c r="BD1991">
        <f t="shared" si="146"/>
        <v>0</v>
      </c>
      <c r="BE1991">
        <f t="shared" si="145"/>
        <v>1</v>
      </c>
      <c r="BF1991">
        <f t="shared" si="145"/>
        <v>0</v>
      </c>
      <c r="BG1991">
        <f t="shared" si="145"/>
        <v>0</v>
      </c>
      <c r="BH1991">
        <f t="shared" si="145"/>
        <v>0</v>
      </c>
      <c r="BI1991">
        <f t="shared" si="145"/>
        <v>0</v>
      </c>
      <c r="BJ1991">
        <f t="shared" si="148"/>
        <v>1</v>
      </c>
      <c r="BK1991">
        <f t="shared" si="147"/>
        <v>0</v>
      </c>
      <c r="BL1991">
        <f t="shared" si="147"/>
        <v>0</v>
      </c>
      <c r="BM1991">
        <f t="shared" si="147"/>
        <v>1</v>
      </c>
      <c r="BN1991">
        <f t="shared" si="147"/>
        <v>0</v>
      </c>
      <c r="BO1991">
        <f t="shared" si="147"/>
        <v>0</v>
      </c>
      <c r="BP1991">
        <f t="shared" si="147"/>
        <v>0</v>
      </c>
    </row>
    <row r="1992" spans="3:68" x14ac:dyDescent="0.2">
      <c r="C1992" s="150" t="str">
        <f>IFERROR(VLOOKUP(TABLA!F1992,BLIOTECAS!$C$1:$E$26,3,FALSE),"")</f>
        <v>Ciencias Sociales</v>
      </c>
      <c r="D1992" s="209">
        <v>43970.53402777778</v>
      </c>
      <c r="E1992" s="209" t="s">
        <v>396</v>
      </c>
      <c r="F1992" t="s">
        <v>99</v>
      </c>
      <c r="G1992" t="s">
        <v>305</v>
      </c>
      <c r="H1992" t="s">
        <v>305</v>
      </c>
      <c r="I1992" t="s">
        <v>315</v>
      </c>
      <c r="J1992" t="s">
        <v>309</v>
      </c>
      <c r="K1992" t="s">
        <v>104</v>
      </c>
      <c r="S1992" t="s">
        <v>270</v>
      </c>
      <c r="T1992" t="s">
        <v>270</v>
      </c>
      <c r="U1992">
        <v>3</v>
      </c>
      <c r="V1992">
        <v>1</v>
      </c>
      <c r="W1992">
        <v>2</v>
      </c>
      <c r="X1992">
        <v>4</v>
      </c>
      <c r="Y1992">
        <v>4</v>
      </c>
      <c r="Z1992">
        <v>3</v>
      </c>
      <c r="AA1992">
        <v>4</v>
      </c>
      <c r="AB1992">
        <v>1</v>
      </c>
      <c r="AC1992">
        <v>4</v>
      </c>
      <c r="AD1992">
        <v>4</v>
      </c>
      <c r="AF1992">
        <v>2</v>
      </c>
      <c r="AG1992">
        <v>3</v>
      </c>
      <c r="AH1992">
        <v>4</v>
      </c>
      <c r="AI1992">
        <v>3</v>
      </c>
      <c r="AJ1992">
        <v>4</v>
      </c>
      <c r="AK1992" t="s">
        <v>26</v>
      </c>
      <c r="AL1992">
        <v>4</v>
      </c>
      <c r="AM1992">
        <v>2</v>
      </c>
      <c r="AN1992" t="s">
        <v>400</v>
      </c>
      <c r="AV1992" s="109" t="s">
        <v>270</v>
      </c>
      <c r="AW1992" t="s">
        <v>26</v>
      </c>
      <c r="AY1992">
        <v>4</v>
      </c>
      <c r="AZ1992" s="109">
        <v>2</v>
      </c>
      <c r="BA1992" s="191" t="s">
        <v>311</v>
      </c>
      <c r="BB1992" t="s">
        <v>317</v>
      </c>
      <c r="BD1992">
        <f t="shared" si="146"/>
        <v>0</v>
      </c>
      <c r="BE1992">
        <f t="shared" si="145"/>
        <v>1</v>
      </c>
      <c r="BF1992">
        <f t="shared" si="145"/>
        <v>0</v>
      </c>
      <c r="BG1992">
        <f t="shared" si="145"/>
        <v>0</v>
      </c>
      <c r="BH1992">
        <f t="shared" si="145"/>
        <v>0</v>
      </c>
      <c r="BI1992">
        <f t="shared" si="145"/>
        <v>0</v>
      </c>
      <c r="BJ1992">
        <f t="shared" si="148"/>
        <v>0</v>
      </c>
      <c r="BK1992">
        <f t="shared" si="147"/>
        <v>0</v>
      </c>
      <c r="BL1992">
        <f t="shared" si="147"/>
        <v>1</v>
      </c>
      <c r="BM1992">
        <f t="shared" si="147"/>
        <v>1</v>
      </c>
      <c r="BN1992">
        <f t="shared" si="147"/>
        <v>0</v>
      </c>
      <c r="BO1992">
        <f t="shared" si="147"/>
        <v>0</v>
      </c>
      <c r="BP1992">
        <f t="shared" si="147"/>
        <v>0</v>
      </c>
    </row>
    <row r="1993" spans="3:68" x14ac:dyDescent="0.2">
      <c r="C1993" s="150" t="str">
        <f>IFERROR(VLOOKUP(TABLA!F1993,BLIOTECAS!$C$1:$E$26,3,FALSE),"")</f>
        <v>Ciencias de la Salud</v>
      </c>
      <c r="D1993" s="209">
        <v>43970.53402777778</v>
      </c>
      <c r="E1993" s="209" t="s">
        <v>396</v>
      </c>
      <c r="F1993" t="s">
        <v>224</v>
      </c>
      <c r="G1993" t="s">
        <v>301</v>
      </c>
      <c r="H1993" t="s">
        <v>300</v>
      </c>
      <c r="I1993" t="s">
        <v>327</v>
      </c>
      <c r="J1993" t="s">
        <v>224</v>
      </c>
      <c r="K1993" t="s">
        <v>106</v>
      </c>
      <c r="S1993" t="s">
        <v>270</v>
      </c>
      <c r="T1993" t="s">
        <v>270</v>
      </c>
      <c r="U1993">
        <v>5</v>
      </c>
      <c r="V1993">
        <v>1</v>
      </c>
      <c r="W1993">
        <v>2</v>
      </c>
      <c r="X1993">
        <v>2</v>
      </c>
      <c r="Y1993">
        <v>1</v>
      </c>
      <c r="Z1993">
        <v>2</v>
      </c>
      <c r="AA1993">
        <v>5</v>
      </c>
      <c r="AB1993">
        <v>3</v>
      </c>
      <c r="AC1993">
        <v>5</v>
      </c>
      <c r="AD1993">
        <v>4</v>
      </c>
      <c r="AF1993">
        <v>1</v>
      </c>
      <c r="AG1993">
        <v>4</v>
      </c>
      <c r="AH1993">
        <v>2</v>
      </c>
      <c r="AI1993">
        <v>3</v>
      </c>
      <c r="AJ1993">
        <v>5</v>
      </c>
      <c r="AK1993" t="s">
        <v>26</v>
      </c>
      <c r="AL1993">
        <v>2</v>
      </c>
      <c r="AM1993">
        <v>1</v>
      </c>
      <c r="AN1993" t="s">
        <v>408</v>
      </c>
      <c r="AV1993" s="109" t="s">
        <v>270</v>
      </c>
      <c r="AW1993" t="s">
        <v>26</v>
      </c>
      <c r="AY1993">
        <v>5</v>
      </c>
      <c r="AZ1993" s="109">
        <v>5</v>
      </c>
      <c r="BA1993" s="191" t="s">
        <v>311</v>
      </c>
      <c r="BB1993" t="s">
        <v>308</v>
      </c>
      <c r="BD1993">
        <f t="shared" si="146"/>
        <v>1</v>
      </c>
      <c r="BE1993">
        <f t="shared" si="145"/>
        <v>0</v>
      </c>
      <c r="BF1993">
        <f t="shared" si="145"/>
        <v>1</v>
      </c>
      <c r="BG1993">
        <f t="shared" si="145"/>
        <v>0</v>
      </c>
      <c r="BH1993">
        <f t="shared" si="145"/>
        <v>0</v>
      </c>
      <c r="BI1993">
        <f t="shared" si="145"/>
        <v>0</v>
      </c>
      <c r="BJ1993">
        <f t="shared" si="148"/>
        <v>1</v>
      </c>
      <c r="BK1993">
        <f t="shared" si="147"/>
        <v>0</v>
      </c>
      <c r="BL1993">
        <f t="shared" si="147"/>
        <v>1</v>
      </c>
      <c r="BM1993">
        <f t="shared" si="147"/>
        <v>1</v>
      </c>
      <c r="BN1993">
        <f t="shared" si="147"/>
        <v>0</v>
      </c>
      <c r="BO1993">
        <f t="shared" si="147"/>
        <v>0</v>
      </c>
      <c r="BP1993">
        <f t="shared" si="147"/>
        <v>0</v>
      </c>
    </row>
    <row r="1994" spans="3:68" x14ac:dyDescent="0.2">
      <c r="C1994" s="150" t="str">
        <f>IFERROR(VLOOKUP(TABLA!F1994,BLIOTECAS!$C$1:$E$26,3,FALSE),"")</f>
        <v>Humanidades</v>
      </c>
      <c r="D1994" s="209">
        <v>43970.53402777778</v>
      </c>
      <c r="E1994" s="209" t="s">
        <v>396</v>
      </c>
      <c r="F1994" t="s">
        <v>100</v>
      </c>
      <c r="G1994" t="s">
        <v>300</v>
      </c>
      <c r="H1994" t="s">
        <v>305</v>
      </c>
      <c r="I1994" t="s">
        <v>318</v>
      </c>
      <c r="J1994" t="s">
        <v>100</v>
      </c>
      <c r="S1994" t="s">
        <v>270</v>
      </c>
      <c r="T1994" t="s">
        <v>270</v>
      </c>
      <c r="U1994">
        <v>3</v>
      </c>
      <c r="V1994">
        <v>4</v>
      </c>
      <c r="W1994">
        <v>4</v>
      </c>
      <c r="X1994">
        <v>2</v>
      </c>
      <c r="Y1994">
        <v>4</v>
      </c>
      <c r="Z1994">
        <v>4</v>
      </c>
      <c r="AA1994">
        <v>4</v>
      </c>
      <c r="AB1994">
        <v>4</v>
      </c>
      <c r="AC1994">
        <v>4</v>
      </c>
      <c r="AD1994">
        <v>5</v>
      </c>
      <c r="AF1994">
        <v>5</v>
      </c>
      <c r="AG1994">
        <v>4</v>
      </c>
      <c r="AH1994">
        <v>5</v>
      </c>
      <c r="AI1994">
        <v>3</v>
      </c>
      <c r="AJ1994">
        <v>4</v>
      </c>
      <c r="AK1994" t="s">
        <v>270</v>
      </c>
      <c r="AL1994">
        <v>5</v>
      </c>
      <c r="AM1994">
        <v>4</v>
      </c>
      <c r="AN1994" t="s">
        <v>345</v>
      </c>
      <c r="AV1994" s="109" t="s">
        <v>270</v>
      </c>
      <c r="AW1994" t="s">
        <v>26</v>
      </c>
      <c r="AY1994">
        <v>3</v>
      </c>
      <c r="AZ1994" s="109">
        <v>3</v>
      </c>
      <c r="BA1994" s="191" t="s">
        <v>311</v>
      </c>
      <c r="BB1994" t="s">
        <v>308</v>
      </c>
      <c r="BD1994">
        <f t="shared" si="146"/>
        <v>0</v>
      </c>
      <c r="BE1994">
        <f t="shared" si="145"/>
        <v>0</v>
      </c>
      <c r="BF1994">
        <f t="shared" si="145"/>
        <v>1</v>
      </c>
      <c r="BG1994">
        <f t="shared" si="145"/>
        <v>0</v>
      </c>
      <c r="BH1994">
        <f t="shared" si="145"/>
        <v>0</v>
      </c>
      <c r="BI1994">
        <f t="shared" si="145"/>
        <v>0</v>
      </c>
      <c r="BJ1994">
        <f t="shared" si="148"/>
        <v>0</v>
      </c>
      <c r="BK1994">
        <f t="shared" si="147"/>
        <v>0</v>
      </c>
      <c r="BL1994">
        <f t="shared" si="147"/>
        <v>0</v>
      </c>
      <c r="BM1994">
        <f t="shared" si="147"/>
        <v>1</v>
      </c>
      <c r="BN1994">
        <f t="shared" si="147"/>
        <v>0</v>
      </c>
      <c r="BO1994">
        <f t="shared" si="147"/>
        <v>0</v>
      </c>
      <c r="BP1994">
        <f t="shared" si="147"/>
        <v>0</v>
      </c>
    </row>
    <row r="1995" spans="3:68" x14ac:dyDescent="0.2">
      <c r="C1995" s="150" t="str">
        <f>IFERROR(VLOOKUP(TABLA!F1995,BLIOTECAS!$C$1:$E$26,3,FALSE),"")</f>
        <v>Ciencias Sociales</v>
      </c>
      <c r="D1995" s="209">
        <v>43970.53402777778</v>
      </c>
      <c r="E1995" s="209" t="s">
        <v>396</v>
      </c>
      <c r="F1995" t="s">
        <v>225</v>
      </c>
      <c r="G1995" t="s">
        <v>301</v>
      </c>
      <c r="H1995" t="s">
        <v>301</v>
      </c>
      <c r="I1995" t="s">
        <v>355</v>
      </c>
      <c r="J1995" t="s">
        <v>97</v>
      </c>
      <c r="K1995" t="s">
        <v>225</v>
      </c>
      <c r="L1995" t="s">
        <v>103</v>
      </c>
      <c r="S1995" t="s">
        <v>270</v>
      </c>
      <c r="T1995" t="s">
        <v>270</v>
      </c>
      <c r="U1995">
        <v>4</v>
      </c>
      <c r="V1995">
        <v>4</v>
      </c>
      <c r="W1995">
        <v>4</v>
      </c>
      <c r="X1995">
        <v>3</v>
      </c>
      <c r="Y1995">
        <v>2</v>
      </c>
      <c r="Z1995">
        <v>5</v>
      </c>
      <c r="AA1995">
        <v>2</v>
      </c>
      <c r="AB1995">
        <v>4</v>
      </c>
      <c r="AC1995">
        <v>1</v>
      </c>
      <c r="AD1995">
        <v>4</v>
      </c>
      <c r="AF1995">
        <v>2</v>
      </c>
      <c r="AG1995">
        <v>2</v>
      </c>
      <c r="AH1995">
        <v>4</v>
      </c>
      <c r="AI1995">
        <v>3</v>
      </c>
      <c r="AJ1995">
        <v>4</v>
      </c>
      <c r="AK1995" t="s">
        <v>26</v>
      </c>
      <c r="AL1995">
        <v>4</v>
      </c>
      <c r="AM1995">
        <v>2</v>
      </c>
      <c r="AN1995" t="s">
        <v>408</v>
      </c>
      <c r="AV1995" s="109" t="s">
        <v>26</v>
      </c>
      <c r="AW1995" t="s">
        <v>26</v>
      </c>
      <c r="AY1995">
        <v>5</v>
      </c>
      <c r="AZ1995" s="109">
        <v>5</v>
      </c>
      <c r="BA1995" s="191" t="s">
        <v>311</v>
      </c>
      <c r="BB1995" t="s">
        <v>308</v>
      </c>
      <c r="BD1995">
        <f t="shared" si="146"/>
        <v>0</v>
      </c>
      <c r="BE1995">
        <f t="shared" si="145"/>
        <v>1</v>
      </c>
      <c r="BF1995">
        <f t="shared" si="145"/>
        <v>0</v>
      </c>
      <c r="BG1995">
        <f t="shared" si="145"/>
        <v>1</v>
      </c>
      <c r="BH1995">
        <f t="shared" si="145"/>
        <v>1</v>
      </c>
      <c r="BI1995">
        <f t="shared" si="145"/>
        <v>0</v>
      </c>
      <c r="BJ1995">
        <f t="shared" si="148"/>
        <v>1</v>
      </c>
      <c r="BK1995">
        <f t="shared" si="147"/>
        <v>0</v>
      </c>
      <c r="BL1995">
        <f t="shared" si="147"/>
        <v>1</v>
      </c>
      <c r="BM1995">
        <f t="shared" si="147"/>
        <v>1</v>
      </c>
      <c r="BN1995">
        <f t="shared" si="147"/>
        <v>0</v>
      </c>
      <c r="BO1995">
        <f t="shared" si="147"/>
        <v>0</v>
      </c>
      <c r="BP1995">
        <f t="shared" si="147"/>
        <v>0</v>
      </c>
    </row>
    <row r="1996" spans="3:68" x14ac:dyDescent="0.2">
      <c r="C1996" s="150" t="str">
        <f>IFERROR(VLOOKUP(TABLA!F1996,BLIOTECAS!$C$1:$E$26,3,FALSE),"")</f>
        <v>Ciencias de la Salud</v>
      </c>
      <c r="D1996" s="209">
        <v>43970.53402777778</v>
      </c>
      <c r="E1996" s="209" t="s">
        <v>396</v>
      </c>
      <c r="F1996" t="s">
        <v>101</v>
      </c>
      <c r="G1996" t="s">
        <v>300</v>
      </c>
      <c r="H1996" t="s">
        <v>300</v>
      </c>
      <c r="I1996" t="s">
        <v>306</v>
      </c>
      <c r="J1996" t="s">
        <v>92</v>
      </c>
      <c r="K1996" t="s">
        <v>107</v>
      </c>
      <c r="L1996" t="s">
        <v>106</v>
      </c>
      <c r="S1996" t="s">
        <v>26</v>
      </c>
      <c r="T1996" t="s">
        <v>26</v>
      </c>
      <c r="U1996">
        <v>2</v>
      </c>
      <c r="V1996">
        <v>1</v>
      </c>
      <c r="W1996">
        <v>3</v>
      </c>
      <c r="X1996">
        <v>1</v>
      </c>
      <c r="Y1996">
        <v>5</v>
      </c>
      <c r="Z1996">
        <v>2</v>
      </c>
      <c r="AA1996">
        <v>5</v>
      </c>
      <c r="AB1996">
        <v>1</v>
      </c>
      <c r="AC1996">
        <v>3</v>
      </c>
      <c r="AD1996">
        <v>1</v>
      </c>
      <c r="AF1996">
        <v>3</v>
      </c>
      <c r="AG1996">
        <v>2</v>
      </c>
      <c r="AH1996">
        <v>4</v>
      </c>
      <c r="AI1996">
        <v>2</v>
      </c>
      <c r="AJ1996">
        <v>3</v>
      </c>
      <c r="AK1996" t="s">
        <v>26</v>
      </c>
      <c r="AL1996">
        <v>3</v>
      </c>
      <c r="AM1996">
        <v>1</v>
      </c>
      <c r="AN1996" t="s">
        <v>408</v>
      </c>
      <c r="AV1996" s="109" t="s">
        <v>26</v>
      </c>
      <c r="AW1996" t="s">
        <v>26</v>
      </c>
      <c r="AY1996">
        <v>4</v>
      </c>
      <c r="AZ1996" s="109">
        <v>4</v>
      </c>
      <c r="BA1996" s="191" t="s">
        <v>319</v>
      </c>
      <c r="BB1996" t="s">
        <v>308</v>
      </c>
      <c r="BD1996">
        <f t="shared" si="146"/>
        <v>1</v>
      </c>
      <c r="BE1996">
        <f t="shared" si="145"/>
        <v>0</v>
      </c>
      <c r="BF1996">
        <f t="shared" si="145"/>
        <v>0</v>
      </c>
      <c r="BG1996">
        <f t="shared" si="145"/>
        <v>0</v>
      </c>
      <c r="BH1996">
        <f t="shared" si="145"/>
        <v>0</v>
      </c>
      <c r="BI1996">
        <f t="shared" si="145"/>
        <v>0</v>
      </c>
      <c r="BJ1996">
        <f t="shared" si="148"/>
        <v>1</v>
      </c>
      <c r="BK1996">
        <f t="shared" si="147"/>
        <v>0</v>
      </c>
      <c r="BL1996">
        <f t="shared" si="147"/>
        <v>1</v>
      </c>
      <c r="BM1996">
        <f t="shared" si="147"/>
        <v>1</v>
      </c>
      <c r="BN1996">
        <f t="shared" si="147"/>
        <v>0</v>
      </c>
      <c r="BO1996">
        <f t="shared" si="147"/>
        <v>0</v>
      </c>
      <c r="BP1996">
        <f t="shared" si="147"/>
        <v>0</v>
      </c>
    </row>
    <row r="1997" spans="3:68" x14ac:dyDescent="0.2">
      <c r="C1997" s="150" t="str">
        <f>IFERROR(VLOOKUP(TABLA!F1997,BLIOTECAS!$C$1:$E$26,3,FALSE),"")</f>
        <v>Ciencias Experimentales</v>
      </c>
      <c r="D1997" s="209">
        <v>43970.53402777778</v>
      </c>
      <c r="E1997" s="209" t="s">
        <v>407</v>
      </c>
      <c r="F1997" t="s">
        <v>90</v>
      </c>
      <c r="G1997" t="s">
        <v>305</v>
      </c>
      <c r="H1997" t="s">
        <v>305</v>
      </c>
      <c r="I1997" t="s">
        <v>315</v>
      </c>
      <c r="J1997" t="s">
        <v>90</v>
      </c>
      <c r="M1997" t="s">
        <v>1311</v>
      </c>
      <c r="S1997" t="s">
        <v>26</v>
      </c>
      <c r="T1997" t="s">
        <v>26</v>
      </c>
      <c r="U1997">
        <v>2</v>
      </c>
      <c r="V1997">
        <v>5</v>
      </c>
      <c r="W1997">
        <v>5</v>
      </c>
      <c r="X1997">
        <v>3</v>
      </c>
      <c r="Y1997">
        <v>5</v>
      </c>
      <c r="Z1997">
        <v>5</v>
      </c>
      <c r="AA1997">
        <v>5</v>
      </c>
      <c r="AB1997">
        <v>3</v>
      </c>
      <c r="AC1997">
        <v>3</v>
      </c>
      <c r="AD1997">
        <v>5</v>
      </c>
      <c r="AF1997">
        <v>5</v>
      </c>
      <c r="AG1997">
        <v>5</v>
      </c>
      <c r="AH1997">
        <v>5</v>
      </c>
      <c r="AI1997">
        <v>5</v>
      </c>
      <c r="AJ1997">
        <v>5</v>
      </c>
      <c r="AK1997" t="s">
        <v>26</v>
      </c>
      <c r="AL1997">
        <v>5</v>
      </c>
      <c r="AM1997">
        <v>5</v>
      </c>
      <c r="AN1997" t="s">
        <v>354</v>
      </c>
      <c r="AV1997" s="109" t="s">
        <v>270</v>
      </c>
      <c r="AW1997" t="s">
        <v>26</v>
      </c>
      <c r="AY1997">
        <v>5</v>
      </c>
      <c r="AZ1997" s="109">
        <v>5</v>
      </c>
      <c r="BA1997" s="191" t="s">
        <v>311</v>
      </c>
      <c r="BB1997" t="s">
        <v>308</v>
      </c>
      <c r="BD1997">
        <f t="shared" si="146"/>
        <v>0</v>
      </c>
      <c r="BE1997">
        <f t="shared" si="145"/>
        <v>1</v>
      </c>
      <c r="BF1997">
        <f t="shared" si="145"/>
        <v>0</v>
      </c>
      <c r="BG1997">
        <f t="shared" si="145"/>
        <v>0</v>
      </c>
      <c r="BH1997">
        <f t="shared" si="145"/>
        <v>0</v>
      </c>
      <c r="BI1997">
        <f t="shared" si="145"/>
        <v>0</v>
      </c>
      <c r="BJ1997">
        <f t="shared" si="148"/>
        <v>1</v>
      </c>
      <c r="BK1997">
        <f t="shared" si="147"/>
        <v>0</v>
      </c>
      <c r="BL1997">
        <f t="shared" si="147"/>
        <v>0</v>
      </c>
      <c r="BM1997">
        <f t="shared" si="147"/>
        <v>1</v>
      </c>
      <c r="BN1997">
        <f t="shared" si="147"/>
        <v>0</v>
      </c>
      <c r="BO1997">
        <f t="shared" si="147"/>
        <v>0</v>
      </c>
      <c r="BP1997">
        <f t="shared" si="147"/>
        <v>0</v>
      </c>
    </row>
    <row r="1998" spans="3:68" x14ac:dyDescent="0.2">
      <c r="C1998" s="150" t="str">
        <f>IFERROR(VLOOKUP(TABLA!F1998,BLIOTECAS!$C$1:$E$26,3,FALSE),"")</f>
        <v>Ciencias Sociales</v>
      </c>
      <c r="D1998" s="209">
        <v>43970.53402777778</v>
      </c>
      <c r="E1998" s="209" t="s">
        <v>407</v>
      </c>
      <c r="F1998" t="s">
        <v>99</v>
      </c>
      <c r="G1998" t="s">
        <v>300</v>
      </c>
      <c r="H1998" t="s">
        <v>301</v>
      </c>
      <c r="I1998" t="s">
        <v>306</v>
      </c>
      <c r="J1998" t="s">
        <v>309</v>
      </c>
      <c r="U1998">
        <v>3</v>
      </c>
      <c r="V1998">
        <v>4</v>
      </c>
      <c r="W1998">
        <v>5</v>
      </c>
      <c r="X1998">
        <v>1</v>
      </c>
      <c r="Y1998">
        <v>5</v>
      </c>
      <c r="Z1998">
        <v>4</v>
      </c>
      <c r="AA1998">
        <v>5</v>
      </c>
      <c r="AB1998">
        <v>2</v>
      </c>
      <c r="AC1998">
        <v>4</v>
      </c>
      <c r="AD1998">
        <v>4</v>
      </c>
      <c r="AF1998">
        <v>5</v>
      </c>
      <c r="AG1998">
        <v>5</v>
      </c>
      <c r="AH1998">
        <v>3</v>
      </c>
      <c r="AI1998">
        <v>3</v>
      </c>
      <c r="AJ1998">
        <v>3</v>
      </c>
      <c r="AK1998" t="s">
        <v>270</v>
      </c>
      <c r="AL1998">
        <v>5</v>
      </c>
      <c r="AM1998">
        <v>4</v>
      </c>
      <c r="AN1998" t="s">
        <v>307</v>
      </c>
      <c r="AV1998" s="109" t="s">
        <v>270</v>
      </c>
      <c r="AW1998" t="s">
        <v>26</v>
      </c>
      <c r="AY1998">
        <v>5</v>
      </c>
      <c r="AZ1998" s="109">
        <v>4</v>
      </c>
      <c r="BA1998" s="191" t="s">
        <v>311</v>
      </c>
      <c r="BB1998" t="s">
        <v>317</v>
      </c>
      <c r="BD1998">
        <f t="shared" si="146"/>
        <v>1</v>
      </c>
      <c r="BE1998">
        <f t="shared" si="145"/>
        <v>0</v>
      </c>
      <c r="BF1998">
        <f t="shared" si="145"/>
        <v>0</v>
      </c>
      <c r="BG1998">
        <f t="shared" si="145"/>
        <v>0</v>
      </c>
      <c r="BH1998">
        <f t="shared" si="145"/>
        <v>0</v>
      </c>
      <c r="BI1998">
        <f t="shared" si="145"/>
        <v>0</v>
      </c>
      <c r="BJ1998">
        <f t="shared" si="148"/>
        <v>0</v>
      </c>
      <c r="BK1998">
        <f t="shared" si="147"/>
        <v>0</v>
      </c>
      <c r="BL1998">
        <f t="shared" si="147"/>
        <v>0</v>
      </c>
      <c r="BM1998">
        <f t="shared" si="147"/>
        <v>0</v>
      </c>
      <c r="BN1998">
        <f t="shared" si="147"/>
        <v>0</v>
      </c>
      <c r="BO1998">
        <f t="shared" si="147"/>
        <v>1</v>
      </c>
      <c r="BP1998">
        <f t="shared" si="147"/>
        <v>0</v>
      </c>
    </row>
    <row r="1999" spans="3:68" x14ac:dyDescent="0.2">
      <c r="C1999" s="150" t="str">
        <f>IFERROR(VLOOKUP(TABLA!F1999,BLIOTECAS!$C$1:$E$26,3,FALSE),"")</f>
        <v>Ciencias Sociales</v>
      </c>
      <c r="D1999" s="209">
        <v>43970.53402777778</v>
      </c>
      <c r="E1999" s="209" t="s">
        <v>396</v>
      </c>
      <c r="F1999" t="s">
        <v>99</v>
      </c>
      <c r="G1999" t="s">
        <v>305</v>
      </c>
      <c r="H1999" t="s">
        <v>320</v>
      </c>
      <c r="I1999" t="s">
        <v>336</v>
      </c>
      <c r="J1999" t="s">
        <v>309</v>
      </c>
      <c r="S1999" t="s">
        <v>270</v>
      </c>
      <c r="T1999" t="s">
        <v>270</v>
      </c>
      <c r="U1999">
        <v>5</v>
      </c>
      <c r="V1999">
        <v>3</v>
      </c>
      <c r="W1999">
        <v>5</v>
      </c>
      <c r="X1999">
        <v>1</v>
      </c>
      <c r="Y1999">
        <v>3</v>
      </c>
      <c r="Z1999">
        <v>3</v>
      </c>
      <c r="AA1999">
        <v>2</v>
      </c>
      <c r="AB1999">
        <v>1</v>
      </c>
      <c r="AC1999">
        <v>3</v>
      </c>
      <c r="AD1999">
        <v>3</v>
      </c>
      <c r="AF1999">
        <v>4</v>
      </c>
      <c r="AG1999">
        <v>5</v>
      </c>
      <c r="AH1999">
        <v>5</v>
      </c>
      <c r="AI1999">
        <v>3</v>
      </c>
      <c r="AJ1999">
        <v>5</v>
      </c>
      <c r="AK1999" t="s">
        <v>270</v>
      </c>
      <c r="AL1999">
        <v>5</v>
      </c>
      <c r="AM1999">
        <v>1</v>
      </c>
      <c r="AN1999" t="s">
        <v>307</v>
      </c>
      <c r="AV1999" s="109" t="s">
        <v>270</v>
      </c>
      <c r="AW1999" t="s">
        <v>270</v>
      </c>
      <c r="AX1999" t="s">
        <v>25</v>
      </c>
      <c r="AY1999">
        <v>5</v>
      </c>
      <c r="AZ1999" s="109">
        <v>5</v>
      </c>
      <c r="BA1999" s="191" t="s">
        <v>311</v>
      </c>
      <c r="BB1999" t="s">
        <v>304</v>
      </c>
      <c r="BD1999">
        <f t="shared" si="146"/>
        <v>0</v>
      </c>
      <c r="BE1999">
        <f t="shared" si="145"/>
        <v>1</v>
      </c>
      <c r="BF1999">
        <f t="shared" si="145"/>
        <v>1</v>
      </c>
      <c r="BG1999">
        <f t="shared" si="145"/>
        <v>0</v>
      </c>
      <c r="BH1999">
        <f t="shared" si="145"/>
        <v>0</v>
      </c>
      <c r="BI1999">
        <f t="shared" si="145"/>
        <v>0</v>
      </c>
      <c r="BJ1999">
        <f t="shared" si="148"/>
        <v>0</v>
      </c>
      <c r="BK1999">
        <f t="shared" si="147"/>
        <v>0</v>
      </c>
      <c r="BL1999">
        <f t="shared" si="147"/>
        <v>0</v>
      </c>
      <c r="BM1999">
        <f t="shared" si="147"/>
        <v>0</v>
      </c>
      <c r="BN1999">
        <f t="shared" si="147"/>
        <v>0</v>
      </c>
      <c r="BO1999">
        <f t="shared" si="147"/>
        <v>1</v>
      </c>
      <c r="BP1999">
        <f t="shared" si="147"/>
        <v>0</v>
      </c>
    </row>
    <row r="2000" spans="3:68" x14ac:dyDescent="0.2">
      <c r="C2000" s="150" t="str">
        <f>IFERROR(VLOOKUP(TABLA!F2000,BLIOTECAS!$C$1:$E$26,3,FALSE),"")</f>
        <v>Ciencias Experimentales</v>
      </c>
      <c r="D2000" s="209">
        <v>43970.53402777778</v>
      </c>
      <c r="E2000" s="209" t="s">
        <v>396</v>
      </c>
      <c r="F2000" t="s">
        <v>94</v>
      </c>
      <c r="G2000" t="s">
        <v>305</v>
      </c>
      <c r="H2000" t="s">
        <v>397</v>
      </c>
      <c r="I2000" t="s">
        <v>306</v>
      </c>
      <c r="J2000" t="s">
        <v>94</v>
      </c>
      <c r="S2000" t="s">
        <v>270</v>
      </c>
      <c r="T2000" t="s">
        <v>270</v>
      </c>
      <c r="U2000">
        <v>4</v>
      </c>
      <c r="V2000">
        <v>1</v>
      </c>
      <c r="W2000">
        <v>1</v>
      </c>
      <c r="X2000">
        <v>1</v>
      </c>
      <c r="Y2000">
        <v>5</v>
      </c>
      <c r="Z2000">
        <v>5</v>
      </c>
      <c r="AA2000">
        <v>4</v>
      </c>
      <c r="AB2000">
        <v>1</v>
      </c>
      <c r="AC2000">
        <v>4</v>
      </c>
      <c r="AD2000">
        <v>4</v>
      </c>
      <c r="AF2000">
        <v>4</v>
      </c>
      <c r="AG2000">
        <v>5</v>
      </c>
      <c r="AH2000">
        <v>3</v>
      </c>
      <c r="AI2000">
        <v>3</v>
      </c>
      <c r="AJ2000">
        <v>4</v>
      </c>
      <c r="AK2000" t="s">
        <v>26</v>
      </c>
      <c r="AL2000">
        <v>3</v>
      </c>
      <c r="AM2000">
        <v>3</v>
      </c>
      <c r="AN2000" t="s">
        <v>400</v>
      </c>
      <c r="AV2000" s="109" t="s">
        <v>26</v>
      </c>
      <c r="AW2000" t="s">
        <v>26</v>
      </c>
      <c r="AY2000">
        <v>4</v>
      </c>
      <c r="AZ2000" s="109">
        <v>5</v>
      </c>
      <c r="BA2000" s="191" t="s">
        <v>303</v>
      </c>
      <c r="BB2000" t="s">
        <v>317</v>
      </c>
      <c r="BD2000">
        <f t="shared" si="146"/>
        <v>1</v>
      </c>
      <c r="BE2000">
        <f t="shared" si="145"/>
        <v>0</v>
      </c>
      <c r="BF2000">
        <f t="shared" si="145"/>
        <v>0</v>
      </c>
      <c r="BG2000">
        <f t="shared" si="145"/>
        <v>0</v>
      </c>
      <c r="BH2000">
        <f t="shared" si="145"/>
        <v>0</v>
      </c>
      <c r="BI2000">
        <f t="shared" si="145"/>
        <v>0</v>
      </c>
      <c r="BJ2000">
        <f t="shared" si="148"/>
        <v>0</v>
      </c>
      <c r="BK2000">
        <f t="shared" si="147"/>
        <v>0</v>
      </c>
      <c r="BL2000">
        <f t="shared" si="147"/>
        <v>1</v>
      </c>
      <c r="BM2000">
        <f t="shared" si="147"/>
        <v>1</v>
      </c>
      <c r="BN2000">
        <f t="shared" si="147"/>
        <v>0</v>
      </c>
      <c r="BO2000">
        <f t="shared" si="147"/>
        <v>0</v>
      </c>
      <c r="BP2000">
        <f t="shared" si="147"/>
        <v>0</v>
      </c>
    </row>
    <row r="2001" spans="3:68" x14ac:dyDescent="0.2">
      <c r="C2001" s="150" t="str">
        <f>IFERROR(VLOOKUP(TABLA!F2001,BLIOTECAS!$C$1:$E$26,3,FALSE),"")</f>
        <v>Ciencias Experimentales</v>
      </c>
      <c r="D2001" s="209">
        <v>43970.53402777778</v>
      </c>
      <c r="E2001" s="209" t="s">
        <v>396</v>
      </c>
      <c r="F2001" t="s">
        <v>94</v>
      </c>
      <c r="G2001" t="s">
        <v>305</v>
      </c>
      <c r="H2001" t="s">
        <v>300</v>
      </c>
      <c r="I2001" t="s">
        <v>318</v>
      </c>
      <c r="J2001" t="s">
        <v>94</v>
      </c>
      <c r="K2001" t="s">
        <v>98</v>
      </c>
      <c r="L2001" t="s">
        <v>96</v>
      </c>
      <c r="S2001" t="s">
        <v>270</v>
      </c>
      <c r="T2001" t="s">
        <v>270</v>
      </c>
      <c r="U2001">
        <v>4</v>
      </c>
      <c r="V2001">
        <v>1</v>
      </c>
      <c r="W2001">
        <v>2</v>
      </c>
      <c r="X2001">
        <v>3</v>
      </c>
      <c r="Y2001">
        <v>5</v>
      </c>
      <c r="Z2001">
        <v>5</v>
      </c>
      <c r="AA2001">
        <v>5</v>
      </c>
      <c r="AB2001">
        <v>5</v>
      </c>
      <c r="AC2001">
        <v>4</v>
      </c>
      <c r="AD2001">
        <v>5</v>
      </c>
      <c r="AF2001">
        <v>5</v>
      </c>
      <c r="AG2001">
        <v>4</v>
      </c>
      <c r="AH2001">
        <v>5</v>
      </c>
      <c r="AI2001">
        <v>4</v>
      </c>
      <c r="AJ2001">
        <v>5</v>
      </c>
      <c r="AK2001" t="s">
        <v>270</v>
      </c>
      <c r="AM2001">
        <v>5</v>
      </c>
      <c r="AN2001" t="s">
        <v>408</v>
      </c>
      <c r="AV2001" s="109" t="s">
        <v>270</v>
      </c>
      <c r="AW2001" t="s">
        <v>26</v>
      </c>
      <c r="AY2001">
        <v>5</v>
      </c>
      <c r="AZ2001" s="109">
        <v>5</v>
      </c>
      <c r="BA2001" s="191" t="s">
        <v>303</v>
      </c>
      <c r="BB2001" t="s">
        <v>308</v>
      </c>
      <c r="BD2001">
        <f t="shared" si="146"/>
        <v>0</v>
      </c>
      <c r="BE2001">
        <f t="shared" si="145"/>
        <v>0</v>
      </c>
      <c r="BF2001">
        <f t="shared" si="145"/>
        <v>1</v>
      </c>
      <c r="BG2001">
        <f t="shared" si="145"/>
        <v>0</v>
      </c>
      <c r="BH2001">
        <f t="shared" si="145"/>
        <v>0</v>
      </c>
      <c r="BI2001">
        <f t="shared" si="145"/>
        <v>0</v>
      </c>
      <c r="BJ2001">
        <f t="shared" si="148"/>
        <v>1</v>
      </c>
      <c r="BK2001">
        <f t="shared" si="147"/>
        <v>0</v>
      </c>
      <c r="BL2001">
        <f t="shared" si="147"/>
        <v>1</v>
      </c>
      <c r="BM2001">
        <f t="shared" si="147"/>
        <v>1</v>
      </c>
      <c r="BN2001">
        <f t="shared" si="147"/>
        <v>0</v>
      </c>
      <c r="BO2001">
        <f t="shared" si="147"/>
        <v>0</v>
      </c>
      <c r="BP2001">
        <f t="shared" si="147"/>
        <v>0</v>
      </c>
    </row>
    <row r="2002" spans="3:68" x14ac:dyDescent="0.2">
      <c r="C2002" s="150" t="str">
        <f>IFERROR(VLOOKUP(TABLA!F2002,BLIOTECAS!$C$1:$E$26,3,FALSE),"")</f>
        <v>Ciencias de la Salud</v>
      </c>
      <c r="D2002" s="209">
        <v>43970.53402777778</v>
      </c>
      <c r="E2002" s="209" t="s">
        <v>407</v>
      </c>
      <c r="F2002" t="s">
        <v>224</v>
      </c>
      <c r="G2002" t="s">
        <v>301</v>
      </c>
      <c r="H2002" t="s">
        <v>305</v>
      </c>
      <c r="I2002" t="s">
        <v>318</v>
      </c>
      <c r="J2002" t="s">
        <v>224</v>
      </c>
      <c r="K2002" t="s">
        <v>309</v>
      </c>
      <c r="M2002" t="s">
        <v>1312</v>
      </c>
      <c r="S2002" t="s">
        <v>270</v>
      </c>
      <c r="T2002" t="s">
        <v>26</v>
      </c>
      <c r="U2002">
        <v>2</v>
      </c>
      <c r="V2002">
        <v>5</v>
      </c>
      <c r="W2002">
        <v>5</v>
      </c>
      <c r="X2002">
        <v>1</v>
      </c>
      <c r="Y2002">
        <v>5</v>
      </c>
      <c r="Z2002">
        <v>5</v>
      </c>
      <c r="AA2002">
        <v>5</v>
      </c>
      <c r="AB2002">
        <v>5</v>
      </c>
      <c r="AC2002">
        <v>5</v>
      </c>
      <c r="AD2002">
        <v>3</v>
      </c>
      <c r="AF2002">
        <v>2</v>
      </c>
      <c r="AG2002">
        <v>5</v>
      </c>
      <c r="AH2002">
        <v>3</v>
      </c>
      <c r="AI2002">
        <v>4</v>
      </c>
      <c r="AJ2002">
        <v>3</v>
      </c>
      <c r="AK2002" t="s">
        <v>270</v>
      </c>
      <c r="AL2002">
        <v>4</v>
      </c>
      <c r="AM2002">
        <v>3</v>
      </c>
      <c r="AN2002" t="s">
        <v>428</v>
      </c>
      <c r="AV2002" s="109" t="s">
        <v>26</v>
      </c>
      <c r="AW2002" t="s">
        <v>270</v>
      </c>
      <c r="AX2002" t="s">
        <v>25</v>
      </c>
      <c r="AY2002">
        <v>5</v>
      </c>
      <c r="AZ2002" s="109">
        <v>5</v>
      </c>
      <c r="BA2002" s="191" t="s">
        <v>303</v>
      </c>
      <c r="BB2002" t="s">
        <v>308</v>
      </c>
      <c r="BC2002" t="s">
        <v>1313</v>
      </c>
      <c r="BD2002">
        <f t="shared" si="146"/>
        <v>0</v>
      </c>
      <c r="BE2002">
        <f t="shared" si="145"/>
        <v>0</v>
      </c>
      <c r="BF2002">
        <f t="shared" si="145"/>
        <v>1</v>
      </c>
      <c r="BG2002">
        <f t="shared" ref="BE2002:BI2031" si="149">IF(IFERROR(FIND(BG$1,$I2002,1),0)&lt;&gt;0,1,0)</f>
        <v>0</v>
      </c>
      <c r="BH2002">
        <f t="shared" si="149"/>
        <v>0</v>
      </c>
      <c r="BI2002">
        <f t="shared" si="149"/>
        <v>0</v>
      </c>
      <c r="BJ2002">
        <f t="shared" si="148"/>
        <v>0</v>
      </c>
      <c r="BK2002">
        <f t="shared" si="147"/>
        <v>1</v>
      </c>
      <c r="BL2002">
        <f t="shared" si="147"/>
        <v>1</v>
      </c>
      <c r="BM2002">
        <f t="shared" si="147"/>
        <v>1</v>
      </c>
      <c r="BN2002">
        <f t="shared" si="147"/>
        <v>0</v>
      </c>
      <c r="BO2002">
        <f t="shared" si="147"/>
        <v>0</v>
      </c>
      <c r="BP2002">
        <f t="shared" si="147"/>
        <v>0</v>
      </c>
    </row>
    <row r="2003" spans="3:68" x14ac:dyDescent="0.2">
      <c r="C2003" s="150" t="str">
        <f>IFERROR(VLOOKUP(TABLA!F2003,BLIOTECAS!$C$1:$E$26,3,FALSE),"")</f>
        <v>Ciencias de la Salud</v>
      </c>
      <c r="D2003" s="209">
        <v>43970.53402777778</v>
      </c>
      <c r="E2003" s="209" t="s">
        <v>396</v>
      </c>
      <c r="F2003" t="s">
        <v>108</v>
      </c>
      <c r="G2003" t="s">
        <v>305</v>
      </c>
      <c r="H2003" t="s">
        <v>305</v>
      </c>
      <c r="I2003" t="s">
        <v>306</v>
      </c>
      <c r="J2003" t="s">
        <v>108</v>
      </c>
      <c r="K2003" t="s">
        <v>106</v>
      </c>
      <c r="L2003" t="s">
        <v>100</v>
      </c>
      <c r="S2003" t="s">
        <v>26</v>
      </c>
      <c r="T2003" t="s">
        <v>26</v>
      </c>
      <c r="U2003">
        <v>4</v>
      </c>
      <c r="V2003">
        <v>3</v>
      </c>
      <c r="W2003">
        <v>5</v>
      </c>
      <c r="X2003">
        <v>2</v>
      </c>
      <c r="Y2003">
        <v>4</v>
      </c>
      <c r="Z2003">
        <v>2</v>
      </c>
      <c r="AA2003">
        <v>5</v>
      </c>
      <c r="AB2003">
        <v>1</v>
      </c>
      <c r="AC2003">
        <v>4</v>
      </c>
      <c r="AD2003">
        <v>3</v>
      </c>
      <c r="AF2003">
        <v>4</v>
      </c>
      <c r="AG2003">
        <v>4</v>
      </c>
      <c r="AH2003">
        <v>4</v>
      </c>
      <c r="AI2003">
        <v>3</v>
      </c>
      <c r="AJ2003">
        <v>4</v>
      </c>
      <c r="AK2003" t="s">
        <v>26</v>
      </c>
      <c r="AL2003">
        <v>5</v>
      </c>
      <c r="AM2003">
        <v>3</v>
      </c>
      <c r="AN2003" t="s">
        <v>400</v>
      </c>
      <c r="AV2003" s="109" t="s">
        <v>270</v>
      </c>
      <c r="AW2003" t="s">
        <v>270</v>
      </c>
      <c r="AX2003" t="s">
        <v>25</v>
      </c>
      <c r="AY2003">
        <v>5</v>
      </c>
      <c r="AZ2003" s="109">
        <v>5</v>
      </c>
      <c r="BA2003" s="191" t="s">
        <v>303</v>
      </c>
      <c r="BB2003" t="s">
        <v>317</v>
      </c>
      <c r="BD2003">
        <f t="shared" si="146"/>
        <v>1</v>
      </c>
      <c r="BE2003">
        <f t="shared" si="149"/>
        <v>0</v>
      </c>
      <c r="BF2003">
        <f t="shared" si="149"/>
        <v>0</v>
      </c>
      <c r="BG2003">
        <f t="shared" si="149"/>
        <v>0</v>
      </c>
      <c r="BH2003">
        <f t="shared" si="149"/>
        <v>0</v>
      </c>
      <c r="BI2003">
        <f t="shared" si="149"/>
        <v>0</v>
      </c>
      <c r="BJ2003">
        <f t="shared" si="148"/>
        <v>0</v>
      </c>
      <c r="BK2003">
        <f t="shared" si="147"/>
        <v>0</v>
      </c>
      <c r="BL2003">
        <f t="shared" si="147"/>
        <v>1</v>
      </c>
      <c r="BM2003">
        <f t="shared" si="147"/>
        <v>1</v>
      </c>
      <c r="BN2003">
        <f t="shared" si="147"/>
        <v>0</v>
      </c>
      <c r="BO2003">
        <f t="shared" si="147"/>
        <v>0</v>
      </c>
      <c r="BP2003">
        <f t="shared" si="147"/>
        <v>0</v>
      </c>
    </row>
    <row r="2004" spans="3:68" x14ac:dyDescent="0.2">
      <c r="C2004" s="150" t="str">
        <f>IFERROR(VLOOKUP(TABLA!F2004,BLIOTECAS!$C$1:$E$26,3,FALSE),"")</f>
        <v>Humanidades</v>
      </c>
      <c r="D2004" s="209">
        <v>43970.53402777778</v>
      </c>
      <c r="E2004" s="209" t="s">
        <v>401</v>
      </c>
      <c r="F2004" t="s">
        <v>89</v>
      </c>
      <c r="G2004" t="s">
        <v>305</v>
      </c>
      <c r="H2004" t="s">
        <v>300</v>
      </c>
      <c r="I2004" t="s">
        <v>315</v>
      </c>
      <c r="J2004" t="s">
        <v>89</v>
      </c>
      <c r="K2004" t="s">
        <v>100</v>
      </c>
      <c r="L2004" t="s">
        <v>108</v>
      </c>
      <c r="M2004" t="s">
        <v>1314</v>
      </c>
      <c r="S2004" t="s">
        <v>26</v>
      </c>
      <c r="T2004" t="s">
        <v>26</v>
      </c>
      <c r="U2004">
        <v>3</v>
      </c>
      <c r="V2004">
        <v>3</v>
      </c>
      <c r="W2004">
        <v>3</v>
      </c>
      <c r="X2004">
        <v>5</v>
      </c>
      <c r="Y2004">
        <v>3</v>
      </c>
      <c r="Z2004">
        <v>3</v>
      </c>
      <c r="AA2004">
        <v>3</v>
      </c>
      <c r="AB2004">
        <v>3</v>
      </c>
      <c r="AC2004">
        <v>5</v>
      </c>
      <c r="AD2004">
        <v>3</v>
      </c>
      <c r="AF2004">
        <v>4</v>
      </c>
      <c r="AG2004">
        <v>5</v>
      </c>
      <c r="AH2004">
        <v>5</v>
      </c>
      <c r="AI2004">
        <v>5</v>
      </c>
      <c r="AJ2004">
        <v>5</v>
      </c>
      <c r="AK2004" t="s">
        <v>270</v>
      </c>
      <c r="AL2004">
        <v>5</v>
      </c>
      <c r="AM2004">
        <v>5</v>
      </c>
      <c r="AN2004" t="s">
        <v>428</v>
      </c>
      <c r="AV2004" s="109" t="s">
        <v>270</v>
      </c>
      <c r="AW2004" t="s">
        <v>270</v>
      </c>
      <c r="AX2004" t="s">
        <v>25</v>
      </c>
      <c r="AY2004">
        <v>5</v>
      </c>
      <c r="AZ2004" s="109">
        <v>5</v>
      </c>
      <c r="BA2004" s="191" t="s">
        <v>303</v>
      </c>
      <c r="BB2004" t="s">
        <v>317</v>
      </c>
      <c r="BC2004" t="s">
        <v>1315</v>
      </c>
      <c r="BD2004">
        <f t="shared" si="146"/>
        <v>0</v>
      </c>
      <c r="BE2004">
        <f t="shared" si="149"/>
        <v>1</v>
      </c>
      <c r="BF2004">
        <f t="shared" si="149"/>
        <v>0</v>
      </c>
      <c r="BG2004">
        <f t="shared" si="149"/>
        <v>0</v>
      </c>
      <c r="BH2004">
        <f t="shared" si="149"/>
        <v>0</v>
      </c>
      <c r="BI2004">
        <f t="shared" si="149"/>
        <v>0</v>
      </c>
      <c r="BJ2004">
        <f t="shared" si="148"/>
        <v>0</v>
      </c>
      <c r="BK2004">
        <f t="shared" si="147"/>
        <v>1</v>
      </c>
      <c r="BL2004">
        <f t="shared" si="147"/>
        <v>1</v>
      </c>
      <c r="BM2004">
        <f t="shared" si="147"/>
        <v>1</v>
      </c>
      <c r="BN2004">
        <f t="shared" si="147"/>
        <v>0</v>
      </c>
      <c r="BO2004">
        <f t="shared" si="147"/>
        <v>0</v>
      </c>
      <c r="BP2004">
        <f t="shared" si="147"/>
        <v>0</v>
      </c>
    </row>
    <row r="2005" spans="3:68" x14ac:dyDescent="0.2">
      <c r="C2005" s="150" t="str">
        <f>IFERROR(VLOOKUP(TABLA!F2005,BLIOTECAS!$C$1:$E$26,3,FALSE),"")</f>
        <v>Ciencias Sociales</v>
      </c>
      <c r="D2005" s="209">
        <v>43970.53402777778</v>
      </c>
      <c r="E2005" s="209" t="s">
        <v>396</v>
      </c>
      <c r="F2005" t="s">
        <v>99</v>
      </c>
      <c r="G2005" t="s">
        <v>397</v>
      </c>
      <c r="H2005" t="s">
        <v>397</v>
      </c>
      <c r="I2005" t="s">
        <v>327</v>
      </c>
      <c r="J2005" t="s">
        <v>309</v>
      </c>
      <c r="K2005" t="s">
        <v>97</v>
      </c>
      <c r="L2005" t="s">
        <v>322</v>
      </c>
      <c r="S2005" t="s">
        <v>26</v>
      </c>
      <c r="T2005" t="s">
        <v>270</v>
      </c>
      <c r="U2005">
        <v>1</v>
      </c>
      <c r="V2005">
        <v>1</v>
      </c>
      <c r="W2005">
        <v>1</v>
      </c>
      <c r="X2005">
        <v>5</v>
      </c>
      <c r="Y2005">
        <v>3</v>
      </c>
      <c r="Z2005">
        <v>5</v>
      </c>
      <c r="AA2005">
        <v>1</v>
      </c>
      <c r="AB2005">
        <v>2</v>
      </c>
      <c r="AC2005">
        <v>1</v>
      </c>
      <c r="AD2005">
        <v>4</v>
      </c>
      <c r="AF2005">
        <v>5</v>
      </c>
      <c r="AG2005">
        <v>5</v>
      </c>
      <c r="AH2005">
        <v>2</v>
      </c>
      <c r="AI2005">
        <v>2</v>
      </c>
      <c r="AJ2005">
        <v>4</v>
      </c>
      <c r="AK2005" t="s">
        <v>26</v>
      </c>
      <c r="AL2005">
        <v>4</v>
      </c>
      <c r="AM2005">
        <v>5</v>
      </c>
      <c r="AN2005" t="s">
        <v>408</v>
      </c>
      <c r="AV2005" s="109" t="s">
        <v>270</v>
      </c>
      <c r="AW2005" t="s">
        <v>26</v>
      </c>
      <c r="AY2005">
        <v>5</v>
      </c>
      <c r="AZ2005" s="109">
        <v>5</v>
      </c>
      <c r="BA2005" s="191" t="s">
        <v>311</v>
      </c>
      <c r="BB2005" t="s">
        <v>317</v>
      </c>
      <c r="BD2005">
        <f t="shared" si="146"/>
        <v>1</v>
      </c>
      <c r="BE2005">
        <f t="shared" si="149"/>
        <v>0</v>
      </c>
      <c r="BF2005">
        <f t="shared" si="149"/>
        <v>1</v>
      </c>
      <c r="BG2005">
        <f t="shared" si="149"/>
        <v>0</v>
      </c>
      <c r="BH2005">
        <f t="shared" si="149"/>
        <v>0</v>
      </c>
      <c r="BI2005">
        <f t="shared" si="149"/>
        <v>0</v>
      </c>
      <c r="BJ2005">
        <f t="shared" si="148"/>
        <v>1</v>
      </c>
      <c r="BK2005">
        <f t="shared" si="147"/>
        <v>0</v>
      </c>
      <c r="BL2005">
        <f t="shared" si="147"/>
        <v>1</v>
      </c>
      <c r="BM2005">
        <f t="shared" si="147"/>
        <v>1</v>
      </c>
      <c r="BN2005">
        <f t="shared" si="147"/>
        <v>0</v>
      </c>
      <c r="BO2005">
        <f t="shared" si="147"/>
        <v>0</v>
      </c>
      <c r="BP2005">
        <f t="shared" si="147"/>
        <v>0</v>
      </c>
    </row>
    <row r="2006" spans="3:68" x14ac:dyDescent="0.2">
      <c r="C2006" s="150" t="str">
        <f>IFERROR(VLOOKUP(TABLA!F2006,BLIOTECAS!$C$1:$E$26,3,FALSE),"")</f>
        <v>Ciencias Experimentales</v>
      </c>
      <c r="D2006" s="209">
        <v>43970.53402777778</v>
      </c>
      <c r="E2006" s="209" t="s">
        <v>396</v>
      </c>
      <c r="F2006" t="s">
        <v>96</v>
      </c>
      <c r="G2006" t="s">
        <v>301</v>
      </c>
      <c r="H2006" t="s">
        <v>300</v>
      </c>
      <c r="I2006" t="s">
        <v>318</v>
      </c>
      <c r="J2006" t="s">
        <v>96</v>
      </c>
      <c r="K2006" t="s">
        <v>309</v>
      </c>
      <c r="S2006" t="s">
        <v>270</v>
      </c>
      <c r="T2006" t="s">
        <v>270</v>
      </c>
      <c r="U2006">
        <v>5</v>
      </c>
      <c r="V2006">
        <v>1</v>
      </c>
      <c r="W2006">
        <v>4</v>
      </c>
      <c r="X2006">
        <v>4</v>
      </c>
      <c r="Y2006">
        <v>5</v>
      </c>
      <c r="Z2006">
        <v>4</v>
      </c>
      <c r="AA2006">
        <v>4</v>
      </c>
      <c r="AB2006">
        <v>1</v>
      </c>
      <c r="AC2006">
        <v>5</v>
      </c>
      <c r="AD2006">
        <v>4</v>
      </c>
      <c r="AF2006">
        <v>4</v>
      </c>
      <c r="AG2006">
        <v>5</v>
      </c>
      <c r="AH2006">
        <v>3</v>
      </c>
      <c r="AI2006">
        <v>4</v>
      </c>
      <c r="AJ2006">
        <v>4</v>
      </c>
      <c r="AK2006" t="s">
        <v>270</v>
      </c>
      <c r="AL2006">
        <v>4</v>
      </c>
      <c r="AM2006">
        <v>3</v>
      </c>
      <c r="AN2006" t="s">
        <v>400</v>
      </c>
      <c r="AV2006" s="109" t="s">
        <v>270</v>
      </c>
      <c r="AW2006" t="s">
        <v>26</v>
      </c>
      <c r="AY2006">
        <v>3</v>
      </c>
      <c r="AZ2006" s="109">
        <v>5</v>
      </c>
      <c r="BA2006" s="191" t="s">
        <v>303</v>
      </c>
      <c r="BB2006" t="s">
        <v>308</v>
      </c>
      <c r="BD2006">
        <f t="shared" si="146"/>
        <v>0</v>
      </c>
      <c r="BE2006">
        <f t="shared" si="149"/>
        <v>0</v>
      </c>
      <c r="BF2006">
        <f t="shared" si="149"/>
        <v>1</v>
      </c>
      <c r="BG2006">
        <f t="shared" si="149"/>
        <v>0</v>
      </c>
      <c r="BH2006">
        <f t="shared" si="149"/>
        <v>0</v>
      </c>
      <c r="BI2006">
        <f t="shared" si="149"/>
        <v>0</v>
      </c>
      <c r="BJ2006">
        <f t="shared" si="148"/>
        <v>0</v>
      </c>
      <c r="BK2006">
        <f t="shared" si="147"/>
        <v>0</v>
      </c>
      <c r="BL2006">
        <f t="shared" si="147"/>
        <v>1</v>
      </c>
      <c r="BM2006">
        <f t="shared" si="147"/>
        <v>1</v>
      </c>
      <c r="BN2006">
        <f t="shared" si="147"/>
        <v>0</v>
      </c>
      <c r="BO2006">
        <f t="shared" si="147"/>
        <v>0</v>
      </c>
      <c r="BP2006">
        <f t="shared" si="147"/>
        <v>0</v>
      </c>
    </row>
    <row r="2007" spans="3:68" x14ac:dyDescent="0.2">
      <c r="C2007" s="150" t="str">
        <f>IFERROR(VLOOKUP(TABLA!F2007,BLIOTECAS!$C$1:$E$26,3,FALSE),"")</f>
        <v>Humanidades</v>
      </c>
      <c r="D2007" s="209">
        <v>43970.53402777778</v>
      </c>
      <c r="E2007" s="209" t="s">
        <v>401</v>
      </c>
      <c r="F2007" t="s">
        <v>104</v>
      </c>
      <c r="G2007" t="s">
        <v>305</v>
      </c>
      <c r="H2007" t="s">
        <v>301</v>
      </c>
      <c r="I2007" t="s">
        <v>318</v>
      </c>
      <c r="J2007" t="s">
        <v>104</v>
      </c>
      <c r="K2007" t="s">
        <v>309</v>
      </c>
      <c r="L2007" t="s">
        <v>322</v>
      </c>
      <c r="M2007" t="s">
        <v>1316</v>
      </c>
      <c r="S2007" t="s">
        <v>270</v>
      </c>
      <c r="T2007" t="s">
        <v>270</v>
      </c>
      <c r="U2007">
        <v>4</v>
      </c>
      <c r="V2007">
        <v>5</v>
      </c>
      <c r="W2007">
        <v>3</v>
      </c>
      <c r="X2007">
        <v>5</v>
      </c>
      <c r="Y2007">
        <v>2</v>
      </c>
      <c r="Z2007">
        <v>3</v>
      </c>
      <c r="AA2007">
        <v>2</v>
      </c>
      <c r="AB2007">
        <v>4</v>
      </c>
      <c r="AC2007">
        <v>5</v>
      </c>
      <c r="AD2007">
        <v>4</v>
      </c>
      <c r="AF2007">
        <v>3</v>
      </c>
      <c r="AG2007">
        <v>5</v>
      </c>
      <c r="AH2007">
        <v>4</v>
      </c>
      <c r="AI2007">
        <v>3</v>
      </c>
      <c r="AJ2007">
        <v>5</v>
      </c>
      <c r="AK2007" t="s">
        <v>270</v>
      </c>
      <c r="AL2007">
        <v>4</v>
      </c>
      <c r="AM2007">
        <v>5</v>
      </c>
      <c r="AN2007" t="s">
        <v>438</v>
      </c>
      <c r="AV2007" s="109" t="s">
        <v>270</v>
      </c>
      <c r="AW2007" t="s">
        <v>270</v>
      </c>
      <c r="AX2007" t="s">
        <v>25</v>
      </c>
      <c r="AY2007">
        <v>5</v>
      </c>
      <c r="AZ2007" s="109">
        <v>4</v>
      </c>
      <c r="BA2007" s="191" t="s">
        <v>311</v>
      </c>
      <c r="BB2007" t="s">
        <v>308</v>
      </c>
      <c r="BD2007">
        <f t="shared" si="146"/>
        <v>0</v>
      </c>
      <c r="BE2007">
        <f t="shared" si="149"/>
        <v>0</v>
      </c>
      <c r="BF2007">
        <f t="shared" si="149"/>
        <v>1</v>
      </c>
      <c r="BG2007">
        <f t="shared" si="149"/>
        <v>0</v>
      </c>
      <c r="BH2007">
        <f t="shared" si="149"/>
        <v>0</v>
      </c>
      <c r="BI2007">
        <f t="shared" si="149"/>
        <v>0</v>
      </c>
      <c r="BJ2007">
        <f t="shared" si="148"/>
        <v>1</v>
      </c>
      <c r="BK2007">
        <f t="shared" si="147"/>
        <v>1</v>
      </c>
      <c r="BL2007">
        <f t="shared" si="147"/>
        <v>0</v>
      </c>
      <c r="BM2007">
        <f t="shared" si="147"/>
        <v>1</v>
      </c>
      <c r="BN2007">
        <f t="shared" si="147"/>
        <v>0</v>
      </c>
      <c r="BO2007">
        <f t="shared" si="147"/>
        <v>0</v>
      </c>
      <c r="BP2007">
        <f t="shared" si="147"/>
        <v>0</v>
      </c>
    </row>
    <row r="2008" spans="3:68" x14ac:dyDescent="0.2">
      <c r="C2008" s="150" t="str">
        <f>IFERROR(VLOOKUP(TABLA!F2008,BLIOTECAS!$C$1:$E$26,3,FALSE),"")</f>
        <v>Humanidades</v>
      </c>
      <c r="D2008" s="209">
        <v>43970.53402777778</v>
      </c>
      <c r="E2008" s="209" t="s">
        <v>396</v>
      </c>
      <c r="F2008" t="s">
        <v>104</v>
      </c>
      <c r="G2008" t="s">
        <v>397</v>
      </c>
      <c r="H2008" t="s">
        <v>300</v>
      </c>
      <c r="I2008" t="s">
        <v>315</v>
      </c>
      <c r="J2008" t="s">
        <v>309</v>
      </c>
      <c r="K2008" t="s">
        <v>104</v>
      </c>
      <c r="L2008" t="s">
        <v>310</v>
      </c>
      <c r="S2008" t="s">
        <v>26</v>
      </c>
      <c r="T2008" t="s">
        <v>270</v>
      </c>
      <c r="U2008">
        <v>3</v>
      </c>
      <c r="V2008">
        <v>5</v>
      </c>
      <c r="W2008">
        <v>4</v>
      </c>
      <c r="X2008">
        <v>5</v>
      </c>
      <c r="Y2008">
        <v>4</v>
      </c>
      <c r="Z2008">
        <v>5</v>
      </c>
      <c r="AA2008">
        <v>5</v>
      </c>
      <c r="AB2008">
        <v>3</v>
      </c>
      <c r="AC2008">
        <v>3</v>
      </c>
      <c r="AD2008">
        <v>4</v>
      </c>
      <c r="AF2008">
        <v>4</v>
      </c>
      <c r="AG2008">
        <v>3</v>
      </c>
      <c r="AH2008">
        <v>1</v>
      </c>
      <c r="AI2008">
        <v>2</v>
      </c>
      <c r="AJ2008">
        <v>4</v>
      </c>
      <c r="AK2008" t="s">
        <v>26</v>
      </c>
      <c r="AL2008">
        <v>4</v>
      </c>
      <c r="AM2008">
        <v>3</v>
      </c>
      <c r="AN2008" t="s">
        <v>307</v>
      </c>
      <c r="AV2008" s="109" t="s">
        <v>26</v>
      </c>
      <c r="AW2008" t="s">
        <v>26</v>
      </c>
      <c r="AY2008">
        <v>5</v>
      </c>
      <c r="AZ2008" s="109">
        <v>5</v>
      </c>
      <c r="BA2008" s="191" t="s">
        <v>319</v>
      </c>
      <c r="BB2008" t="s">
        <v>333</v>
      </c>
      <c r="BD2008">
        <f t="shared" si="146"/>
        <v>0</v>
      </c>
      <c r="BE2008">
        <f t="shared" si="149"/>
        <v>1</v>
      </c>
      <c r="BF2008">
        <f t="shared" si="149"/>
        <v>0</v>
      </c>
      <c r="BG2008">
        <f t="shared" si="149"/>
        <v>0</v>
      </c>
      <c r="BH2008">
        <f t="shared" si="149"/>
        <v>0</v>
      </c>
      <c r="BI2008">
        <f t="shared" si="149"/>
        <v>0</v>
      </c>
      <c r="BJ2008">
        <f t="shared" si="148"/>
        <v>0</v>
      </c>
      <c r="BK2008">
        <f t="shared" si="147"/>
        <v>0</v>
      </c>
      <c r="BL2008">
        <f t="shared" ref="BK2008:BP2050" si="150">IF(IFERROR(FIND(BL$1,$AN2008,1),0)&lt;&gt;0,1,0)</f>
        <v>0</v>
      </c>
      <c r="BM2008">
        <f t="shared" si="150"/>
        <v>0</v>
      </c>
      <c r="BN2008">
        <f t="shared" si="150"/>
        <v>0</v>
      </c>
      <c r="BO2008">
        <f t="shared" si="150"/>
        <v>1</v>
      </c>
      <c r="BP2008">
        <f t="shared" si="150"/>
        <v>0</v>
      </c>
    </row>
    <row r="2009" spans="3:68" x14ac:dyDescent="0.2">
      <c r="C2009" s="150" t="str">
        <f>IFERROR(VLOOKUP(TABLA!F2009,BLIOTECAS!$C$1:$E$26,3,FALSE),"")</f>
        <v>Humanidades</v>
      </c>
      <c r="D2009" s="209">
        <v>43970.53402777778</v>
      </c>
      <c r="E2009" s="209" t="s">
        <v>396</v>
      </c>
      <c r="F2009" t="s">
        <v>100</v>
      </c>
      <c r="G2009" t="s">
        <v>301</v>
      </c>
      <c r="H2009" t="s">
        <v>397</v>
      </c>
      <c r="I2009" t="s">
        <v>306</v>
      </c>
      <c r="J2009" t="s">
        <v>100</v>
      </c>
      <c r="M2009" t="s">
        <v>1317</v>
      </c>
      <c r="S2009" t="s">
        <v>26</v>
      </c>
      <c r="T2009" t="s">
        <v>270</v>
      </c>
      <c r="U2009">
        <v>4</v>
      </c>
      <c r="V2009">
        <v>4</v>
      </c>
      <c r="W2009">
        <v>4</v>
      </c>
      <c r="X2009">
        <v>2</v>
      </c>
      <c r="Y2009">
        <v>3</v>
      </c>
      <c r="Z2009">
        <v>4</v>
      </c>
      <c r="AA2009">
        <v>4</v>
      </c>
      <c r="AB2009">
        <v>3</v>
      </c>
      <c r="AC2009">
        <v>4</v>
      </c>
      <c r="AD2009">
        <v>4</v>
      </c>
      <c r="AF2009">
        <v>4</v>
      </c>
      <c r="AG2009">
        <v>4</v>
      </c>
      <c r="AH2009">
        <v>4</v>
      </c>
      <c r="AI2009">
        <v>5</v>
      </c>
      <c r="AJ2009">
        <v>5</v>
      </c>
      <c r="AK2009" t="s">
        <v>26</v>
      </c>
      <c r="AL2009">
        <v>5</v>
      </c>
      <c r="AM2009">
        <v>5</v>
      </c>
      <c r="AN2009" t="s">
        <v>408</v>
      </c>
      <c r="AV2009" s="109" t="s">
        <v>270</v>
      </c>
      <c r="AW2009" t="s">
        <v>26</v>
      </c>
      <c r="AY2009">
        <v>5</v>
      </c>
      <c r="AZ2009" s="109">
        <v>5</v>
      </c>
      <c r="BA2009" s="191" t="s">
        <v>303</v>
      </c>
      <c r="BB2009" t="s">
        <v>304</v>
      </c>
      <c r="BD2009">
        <f t="shared" si="146"/>
        <v>1</v>
      </c>
      <c r="BE2009">
        <f t="shared" si="149"/>
        <v>0</v>
      </c>
      <c r="BF2009">
        <f t="shared" si="149"/>
        <v>0</v>
      </c>
      <c r="BG2009">
        <f t="shared" si="149"/>
        <v>0</v>
      </c>
      <c r="BH2009">
        <f t="shared" si="149"/>
        <v>0</v>
      </c>
      <c r="BI2009">
        <f t="shared" si="149"/>
        <v>0</v>
      </c>
      <c r="BJ2009">
        <f t="shared" si="148"/>
        <v>1</v>
      </c>
      <c r="BK2009">
        <f t="shared" si="150"/>
        <v>0</v>
      </c>
      <c r="BL2009">
        <f t="shared" si="150"/>
        <v>1</v>
      </c>
      <c r="BM2009">
        <f t="shared" si="150"/>
        <v>1</v>
      </c>
      <c r="BN2009">
        <f t="shared" si="150"/>
        <v>0</v>
      </c>
      <c r="BO2009">
        <f t="shared" si="150"/>
        <v>0</v>
      </c>
      <c r="BP2009">
        <f t="shared" si="150"/>
        <v>0</v>
      </c>
    </row>
    <row r="2010" spans="3:68" x14ac:dyDescent="0.2">
      <c r="C2010" s="150" t="str">
        <f>IFERROR(VLOOKUP(TABLA!F2010,BLIOTECAS!$C$1:$E$26,3,FALSE),"")</f>
        <v>Humanidades</v>
      </c>
      <c r="D2010" s="209">
        <v>43970.53402777778</v>
      </c>
      <c r="E2010" s="209" t="s">
        <v>407</v>
      </c>
      <c r="F2010" t="s">
        <v>89</v>
      </c>
      <c r="G2010" t="s">
        <v>305</v>
      </c>
      <c r="H2010" t="s">
        <v>301</v>
      </c>
      <c r="I2010" t="s">
        <v>336</v>
      </c>
      <c r="J2010" t="s">
        <v>89</v>
      </c>
      <c r="K2010" t="s">
        <v>100</v>
      </c>
      <c r="L2010" t="s">
        <v>309</v>
      </c>
      <c r="S2010" t="s">
        <v>26</v>
      </c>
      <c r="T2010" t="s">
        <v>270</v>
      </c>
      <c r="U2010">
        <v>2</v>
      </c>
      <c r="V2010">
        <v>5</v>
      </c>
      <c r="W2010">
        <v>5</v>
      </c>
      <c r="X2010">
        <v>5</v>
      </c>
      <c r="Y2010">
        <v>4</v>
      </c>
      <c r="Z2010">
        <v>5</v>
      </c>
      <c r="AA2010">
        <v>1</v>
      </c>
      <c r="AB2010">
        <v>5</v>
      </c>
      <c r="AC2010">
        <v>1</v>
      </c>
      <c r="AD2010">
        <v>1</v>
      </c>
      <c r="AF2010">
        <v>4</v>
      </c>
      <c r="AG2010">
        <v>2</v>
      </c>
      <c r="AH2010">
        <v>3</v>
      </c>
      <c r="AI2010">
        <v>1</v>
      </c>
      <c r="AJ2010">
        <v>1</v>
      </c>
      <c r="AK2010" t="s">
        <v>270</v>
      </c>
      <c r="AL2010">
        <v>3</v>
      </c>
      <c r="AM2010">
        <v>3</v>
      </c>
      <c r="AN2010" t="s">
        <v>408</v>
      </c>
      <c r="AV2010" s="109" t="s">
        <v>26</v>
      </c>
      <c r="AW2010" t="s">
        <v>270</v>
      </c>
      <c r="AX2010" t="s">
        <v>337</v>
      </c>
      <c r="AY2010">
        <v>3</v>
      </c>
      <c r="AZ2010" s="109">
        <v>2</v>
      </c>
      <c r="BA2010" s="191" t="s">
        <v>311</v>
      </c>
      <c r="BB2010" t="s">
        <v>317</v>
      </c>
      <c r="BD2010">
        <f t="shared" si="146"/>
        <v>0</v>
      </c>
      <c r="BE2010">
        <f t="shared" si="149"/>
        <v>1</v>
      </c>
      <c r="BF2010">
        <f t="shared" si="149"/>
        <v>1</v>
      </c>
      <c r="BG2010">
        <f t="shared" si="149"/>
        <v>0</v>
      </c>
      <c r="BH2010">
        <f t="shared" si="149"/>
        <v>0</v>
      </c>
      <c r="BI2010">
        <f t="shared" si="149"/>
        <v>0</v>
      </c>
      <c r="BJ2010">
        <f t="shared" si="148"/>
        <v>1</v>
      </c>
      <c r="BK2010">
        <f t="shared" si="150"/>
        <v>0</v>
      </c>
      <c r="BL2010">
        <f t="shared" si="150"/>
        <v>1</v>
      </c>
      <c r="BM2010">
        <f t="shared" si="150"/>
        <v>1</v>
      </c>
      <c r="BN2010">
        <f t="shared" si="150"/>
        <v>0</v>
      </c>
      <c r="BO2010">
        <f t="shared" si="150"/>
        <v>0</v>
      </c>
      <c r="BP2010">
        <f t="shared" si="150"/>
        <v>0</v>
      </c>
    </row>
    <row r="2011" spans="3:68" x14ac:dyDescent="0.2">
      <c r="C2011" s="150" t="str">
        <f>IFERROR(VLOOKUP(TABLA!F2011,BLIOTECAS!$C$1:$E$26,3,FALSE),"")</f>
        <v>Humanidades</v>
      </c>
      <c r="D2011" s="209">
        <v>43970.53402777778</v>
      </c>
      <c r="E2011" s="209" t="s">
        <v>396</v>
      </c>
      <c r="F2011" t="s">
        <v>104</v>
      </c>
      <c r="G2011" t="s">
        <v>301</v>
      </c>
      <c r="H2011" t="s">
        <v>301</v>
      </c>
      <c r="I2011" t="s">
        <v>327</v>
      </c>
      <c r="J2011" t="s">
        <v>104</v>
      </c>
      <c r="K2011" t="s">
        <v>309</v>
      </c>
      <c r="L2011" t="s">
        <v>103</v>
      </c>
      <c r="M2011" t="s">
        <v>1318</v>
      </c>
      <c r="S2011" t="s">
        <v>270</v>
      </c>
      <c r="T2011" t="s">
        <v>270</v>
      </c>
      <c r="U2011">
        <v>5</v>
      </c>
      <c r="V2011">
        <v>1</v>
      </c>
      <c r="W2011">
        <v>1</v>
      </c>
      <c r="X2011">
        <v>4</v>
      </c>
      <c r="Y2011">
        <v>5</v>
      </c>
      <c r="Z2011">
        <v>4</v>
      </c>
      <c r="AA2011">
        <v>1</v>
      </c>
      <c r="AB2011">
        <v>3</v>
      </c>
      <c r="AC2011">
        <v>1</v>
      </c>
      <c r="AD2011">
        <v>4</v>
      </c>
      <c r="AF2011">
        <v>2</v>
      </c>
      <c r="AG2011">
        <v>3</v>
      </c>
      <c r="AH2011">
        <v>3</v>
      </c>
      <c r="AI2011">
        <v>1</v>
      </c>
      <c r="AJ2011">
        <v>5</v>
      </c>
      <c r="AK2011" t="s">
        <v>270</v>
      </c>
      <c r="AL2011">
        <v>2</v>
      </c>
      <c r="AM2011">
        <v>1</v>
      </c>
      <c r="AN2011" t="s">
        <v>325</v>
      </c>
      <c r="AV2011" s="109" t="s">
        <v>270</v>
      </c>
      <c r="AW2011" t="s">
        <v>26</v>
      </c>
      <c r="AY2011">
        <v>3</v>
      </c>
      <c r="AZ2011" s="109">
        <v>3</v>
      </c>
      <c r="BA2011" s="191" t="s">
        <v>311</v>
      </c>
      <c r="BB2011" t="s">
        <v>333</v>
      </c>
      <c r="BC2011" t="s">
        <v>1319</v>
      </c>
      <c r="BD2011">
        <f t="shared" si="146"/>
        <v>1</v>
      </c>
      <c r="BE2011">
        <f t="shared" si="149"/>
        <v>0</v>
      </c>
      <c r="BF2011">
        <f t="shared" si="149"/>
        <v>1</v>
      </c>
      <c r="BG2011">
        <f t="shared" si="149"/>
        <v>0</v>
      </c>
      <c r="BH2011">
        <f t="shared" si="149"/>
        <v>0</v>
      </c>
      <c r="BI2011">
        <f t="shared" si="149"/>
        <v>0</v>
      </c>
      <c r="BJ2011">
        <f t="shared" si="148"/>
        <v>1</v>
      </c>
      <c r="BK2011">
        <f t="shared" si="150"/>
        <v>0</v>
      </c>
      <c r="BL2011">
        <f t="shared" si="150"/>
        <v>0</v>
      </c>
      <c r="BM2011">
        <f t="shared" si="150"/>
        <v>0</v>
      </c>
      <c r="BN2011">
        <f t="shared" si="150"/>
        <v>0</v>
      </c>
      <c r="BO2011">
        <f t="shared" si="150"/>
        <v>0</v>
      </c>
      <c r="BP2011">
        <f t="shared" si="150"/>
        <v>0</v>
      </c>
    </row>
    <row r="2012" spans="3:68" x14ac:dyDescent="0.2">
      <c r="C2012" s="150" t="str">
        <f>IFERROR(VLOOKUP(TABLA!F2012,BLIOTECAS!$C$1:$E$26,3,FALSE),"")</f>
        <v>Humanidades</v>
      </c>
      <c r="D2012" s="209">
        <v>43970.53402777778</v>
      </c>
      <c r="E2012" s="209" t="s">
        <v>396</v>
      </c>
      <c r="F2012" t="s">
        <v>104</v>
      </c>
      <c r="G2012" t="s">
        <v>305</v>
      </c>
      <c r="H2012" t="s">
        <v>305</v>
      </c>
      <c r="I2012" t="s">
        <v>353</v>
      </c>
      <c r="J2012" t="s">
        <v>104</v>
      </c>
      <c r="K2012" t="s">
        <v>309</v>
      </c>
      <c r="L2012" t="s">
        <v>103</v>
      </c>
      <c r="M2012" t="s">
        <v>1320</v>
      </c>
      <c r="S2012" t="s">
        <v>270</v>
      </c>
      <c r="T2012" t="s">
        <v>270</v>
      </c>
      <c r="U2012">
        <v>5</v>
      </c>
      <c r="V2012">
        <v>4</v>
      </c>
      <c r="W2012">
        <v>2</v>
      </c>
      <c r="X2012">
        <v>4</v>
      </c>
      <c r="Y2012">
        <v>5</v>
      </c>
      <c r="Z2012">
        <v>5</v>
      </c>
      <c r="AA2012">
        <v>5</v>
      </c>
      <c r="AB2012">
        <v>5</v>
      </c>
      <c r="AC2012">
        <v>4</v>
      </c>
      <c r="AD2012">
        <v>5</v>
      </c>
      <c r="AF2012">
        <v>5</v>
      </c>
      <c r="AG2012">
        <v>4</v>
      </c>
      <c r="AH2012">
        <v>4</v>
      </c>
      <c r="AI2012">
        <v>3</v>
      </c>
      <c r="AJ2012">
        <v>5</v>
      </c>
      <c r="AK2012" t="s">
        <v>26</v>
      </c>
      <c r="AL2012">
        <v>5</v>
      </c>
      <c r="AM2012">
        <v>4</v>
      </c>
      <c r="AN2012" t="s">
        <v>408</v>
      </c>
      <c r="AV2012" s="109" t="s">
        <v>270</v>
      </c>
      <c r="AW2012" t="s">
        <v>26</v>
      </c>
      <c r="AY2012">
        <v>5</v>
      </c>
      <c r="AZ2012" s="109">
        <v>5</v>
      </c>
      <c r="BA2012" s="191" t="s">
        <v>303</v>
      </c>
      <c r="BB2012" t="s">
        <v>308</v>
      </c>
      <c r="BD2012">
        <f t="shared" si="146"/>
        <v>1</v>
      </c>
      <c r="BE2012">
        <f t="shared" si="149"/>
        <v>0</v>
      </c>
      <c r="BF2012">
        <f t="shared" si="149"/>
        <v>0</v>
      </c>
      <c r="BG2012">
        <f t="shared" si="149"/>
        <v>0</v>
      </c>
      <c r="BH2012">
        <f t="shared" si="149"/>
        <v>1</v>
      </c>
      <c r="BI2012">
        <f t="shared" si="149"/>
        <v>0</v>
      </c>
      <c r="BJ2012">
        <f t="shared" si="148"/>
        <v>1</v>
      </c>
      <c r="BK2012">
        <f t="shared" si="150"/>
        <v>0</v>
      </c>
      <c r="BL2012">
        <f t="shared" si="150"/>
        <v>1</v>
      </c>
      <c r="BM2012">
        <f t="shared" si="150"/>
        <v>1</v>
      </c>
      <c r="BN2012">
        <f t="shared" si="150"/>
        <v>0</v>
      </c>
      <c r="BO2012">
        <f t="shared" si="150"/>
        <v>0</v>
      </c>
      <c r="BP2012">
        <f t="shared" si="150"/>
        <v>0</v>
      </c>
    </row>
    <row r="2013" spans="3:68" x14ac:dyDescent="0.2">
      <c r="C2013" s="150" t="str">
        <f>IFERROR(VLOOKUP(TABLA!F2013,BLIOTECAS!$C$1:$E$26,3,FALSE),"")</f>
        <v>Humanidades</v>
      </c>
      <c r="D2013" s="209">
        <v>43970.53402777778</v>
      </c>
      <c r="E2013" s="209" t="s">
        <v>396</v>
      </c>
      <c r="F2013" t="s">
        <v>104</v>
      </c>
      <c r="G2013" t="s">
        <v>305</v>
      </c>
      <c r="H2013" t="s">
        <v>305</v>
      </c>
      <c r="I2013" t="s">
        <v>306</v>
      </c>
      <c r="J2013" t="s">
        <v>104</v>
      </c>
      <c r="K2013" t="s">
        <v>309</v>
      </c>
      <c r="L2013" t="s">
        <v>310</v>
      </c>
      <c r="S2013" t="s">
        <v>26</v>
      </c>
      <c r="T2013" t="s">
        <v>270</v>
      </c>
      <c r="U2013">
        <v>4</v>
      </c>
      <c r="V2013">
        <v>1</v>
      </c>
      <c r="W2013">
        <v>1</v>
      </c>
      <c r="X2013">
        <v>4</v>
      </c>
      <c r="Y2013">
        <v>3</v>
      </c>
      <c r="Z2013">
        <v>5</v>
      </c>
      <c r="AA2013">
        <v>1</v>
      </c>
      <c r="AB2013">
        <v>2</v>
      </c>
      <c r="AC2013">
        <v>2</v>
      </c>
      <c r="AD2013">
        <v>4</v>
      </c>
      <c r="AF2013">
        <v>1</v>
      </c>
      <c r="AG2013">
        <v>3</v>
      </c>
      <c r="AH2013">
        <v>3</v>
      </c>
      <c r="AI2013">
        <v>2</v>
      </c>
      <c r="AJ2013">
        <v>1</v>
      </c>
      <c r="AK2013" t="s">
        <v>26</v>
      </c>
      <c r="AL2013">
        <v>3</v>
      </c>
      <c r="AM2013">
        <v>2</v>
      </c>
      <c r="AN2013" t="s">
        <v>354</v>
      </c>
      <c r="AV2013" s="109" t="s">
        <v>26</v>
      </c>
      <c r="AW2013" t="s">
        <v>26</v>
      </c>
      <c r="AY2013">
        <v>4</v>
      </c>
      <c r="AZ2013" s="109">
        <v>4</v>
      </c>
      <c r="BA2013" s="191" t="s">
        <v>311</v>
      </c>
      <c r="BB2013" t="s">
        <v>317</v>
      </c>
      <c r="BC2013" t="s">
        <v>1321</v>
      </c>
      <c r="BD2013">
        <f t="shared" si="146"/>
        <v>1</v>
      </c>
      <c r="BE2013">
        <f t="shared" si="149"/>
        <v>0</v>
      </c>
      <c r="BF2013">
        <f t="shared" si="149"/>
        <v>0</v>
      </c>
      <c r="BG2013">
        <f t="shared" si="149"/>
        <v>0</v>
      </c>
      <c r="BH2013">
        <f t="shared" si="149"/>
        <v>0</v>
      </c>
      <c r="BI2013">
        <f t="shared" si="149"/>
        <v>0</v>
      </c>
      <c r="BJ2013">
        <f t="shared" si="148"/>
        <v>1</v>
      </c>
      <c r="BK2013">
        <f t="shared" si="150"/>
        <v>0</v>
      </c>
      <c r="BL2013">
        <f t="shared" si="150"/>
        <v>0</v>
      </c>
      <c r="BM2013">
        <f t="shared" si="150"/>
        <v>1</v>
      </c>
      <c r="BN2013">
        <f t="shared" si="150"/>
        <v>0</v>
      </c>
      <c r="BO2013">
        <f t="shared" si="150"/>
        <v>0</v>
      </c>
      <c r="BP2013">
        <f t="shared" si="150"/>
        <v>0</v>
      </c>
    </row>
    <row r="2014" spans="3:68" x14ac:dyDescent="0.2">
      <c r="C2014" s="150" t="str">
        <f>IFERROR(VLOOKUP(TABLA!F2014,BLIOTECAS!$C$1:$E$26,3,FALSE),"")</f>
        <v>Ciencias Sociales</v>
      </c>
      <c r="D2014" s="209">
        <v>43970.53402777778</v>
      </c>
      <c r="E2014" s="209" t="s">
        <v>396</v>
      </c>
      <c r="F2014" t="s">
        <v>92</v>
      </c>
      <c r="G2014" t="s">
        <v>305</v>
      </c>
      <c r="H2014" t="s">
        <v>300</v>
      </c>
      <c r="I2014" t="s">
        <v>329</v>
      </c>
      <c r="J2014" t="s">
        <v>92</v>
      </c>
      <c r="K2014" t="s">
        <v>90</v>
      </c>
      <c r="L2014" t="s">
        <v>104</v>
      </c>
      <c r="S2014" t="s">
        <v>270</v>
      </c>
      <c r="T2014" t="s">
        <v>270</v>
      </c>
      <c r="U2014">
        <v>1</v>
      </c>
      <c r="V2014">
        <v>1</v>
      </c>
      <c r="W2014">
        <v>1</v>
      </c>
      <c r="X2014">
        <v>1</v>
      </c>
      <c r="Y2014">
        <v>3</v>
      </c>
      <c r="Z2014">
        <v>4</v>
      </c>
      <c r="AA2014">
        <v>4</v>
      </c>
      <c r="AB2014">
        <v>5</v>
      </c>
      <c r="AC2014">
        <v>2</v>
      </c>
      <c r="AD2014">
        <v>3</v>
      </c>
      <c r="AF2014">
        <v>3</v>
      </c>
      <c r="AG2014">
        <v>3</v>
      </c>
      <c r="AH2014">
        <v>2</v>
      </c>
      <c r="AI2014">
        <v>2</v>
      </c>
      <c r="AJ2014">
        <v>2</v>
      </c>
      <c r="AK2014" t="s">
        <v>26</v>
      </c>
      <c r="AL2014">
        <v>3</v>
      </c>
      <c r="AM2014">
        <v>4</v>
      </c>
      <c r="AN2014" t="s">
        <v>408</v>
      </c>
      <c r="AV2014" s="109" t="s">
        <v>26</v>
      </c>
      <c r="AW2014" t="s">
        <v>26</v>
      </c>
      <c r="AY2014">
        <v>3</v>
      </c>
      <c r="AZ2014" s="109">
        <v>4</v>
      </c>
      <c r="BA2014" s="191" t="s">
        <v>330</v>
      </c>
      <c r="BB2014" t="s">
        <v>308</v>
      </c>
      <c r="BD2014">
        <f t="shared" si="146"/>
        <v>0</v>
      </c>
      <c r="BE2014">
        <f t="shared" si="149"/>
        <v>0</v>
      </c>
      <c r="BF2014">
        <f t="shared" si="149"/>
        <v>0</v>
      </c>
      <c r="BG2014">
        <f t="shared" si="149"/>
        <v>0</v>
      </c>
      <c r="BH2014">
        <f t="shared" si="149"/>
        <v>1</v>
      </c>
      <c r="BI2014">
        <f t="shared" si="149"/>
        <v>0</v>
      </c>
      <c r="BJ2014">
        <f t="shared" si="148"/>
        <v>1</v>
      </c>
      <c r="BK2014">
        <f t="shared" si="150"/>
        <v>0</v>
      </c>
      <c r="BL2014">
        <f t="shared" si="150"/>
        <v>1</v>
      </c>
      <c r="BM2014">
        <f t="shared" si="150"/>
        <v>1</v>
      </c>
      <c r="BN2014">
        <f t="shared" si="150"/>
        <v>0</v>
      </c>
      <c r="BO2014">
        <f t="shared" si="150"/>
        <v>0</v>
      </c>
      <c r="BP2014">
        <f t="shared" si="150"/>
        <v>0</v>
      </c>
    </row>
    <row r="2015" spans="3:68" x14ac:dyDescent="0.2">
      <c r="C2015" s="150" t="str">
        <f>IFERROR(VLOOKUP(TABLA!F2015,BLIOTECAS!$C$1:$E$26,3,FALSE),"")</f>
        <v>Humanidades</v>
      </c>
      <c r="D2015" s="209">
        <v>43970.53402777778</v>
      </c>
      <c r="E2015" s="209" t="s">
        <v>401</v>
      </c>
      <c r="F2015" t="s">
        <v>102</v>
      </c>
      <c r="G2015" t="s">
        <v>301</v>
      </c>
      <c r="H2015" t="s">
        <v>301</v>
      </c>
      <c r="I2015" t="s">
        <v>315</v>
      </c>
      <c r="J2015" t="s">
        <v>310</v>
      </c>
      <c r="K2015" t="s">
        <v>309</v>
      </c>
      <c r="L2015" t="s">
        <v>104</v>
      </c>
      <c r="S2015" t="s">
        <v>26</v>
      </c>
      <c r="T2015" t="s">
        <v>26</v>
      </c>
      <c r="U2015">
        <v>2</v>
      </c>
      <c r="V2015">
        <v>2</v>
      </c>
      <c r="W2015">
        <v>2</v>
      </c>
      <c r="X2015">
        <v>2</v>
      </c>
      <c r="Y2015">
        <v>1</v>
      </c>
      <c r="Z2015">
        <v>4</v>
      </c>
      <c r="AA2015">
        <v>1</v>
      </c>
      <c r="AB2015">
        <v>2</v>
      </c>
      <c r="AC2015">
        <v>3</v>
      </c>
      <c r="AD2015">
        <v>5</v>
      </c>
      <c r="AF2015">
        <v>5</v>
      </c>
      <c r="AG2015">
        <v>5</v>
      </c>
      <c r="AH2015">
        <v>2</v>
      </c>
      <c r="AI2015">
        <v>5</v>
      </c>
      <c r="AJ2015">
        <v>3</v>
      </c>
      <c r="AK2015" t="s">
        <v>270</v>
      </c>
      <c r="AL2015">
        <v>3</v>
      </c>
      <c r="AM2015">
        <v>3</v>
      </c>
      <c r="AN2015" t="s">
        <v>326</v>
      </c>
      <c r="AV2015" s="109" t="s">
        <v>270</v>
      </c>
      <c r="AW2015" t="s">
        <v>26</v>
      </c>
      <c r="AY2015">
        <v>5</v>
      </c>
      <c r="AZ2015" s="109">
        <v>5</v>
      </c>
      <c r="BA2015" s="191" t="s">
        <v>303</v>
      </c>
      <c r="BB2015" t="s">
        <v>308</v>
      </c>
      <c r="BD2015">
        <f t="shared" si="146"/>
        <v>0</v>
      </c>
      <c r="BE2015">
        <f t="shared" si="149"/>
        <v>1</v>
      </c>
      <c r="BF2015">
        <f t="shared" si="149"/>
        <v>0</v>
      </c>
      <c r="BG2015">
        <f t="shared" si="149"/>
        <v>0</v>
      </c>
      <c r="BH2015">
        <f t="shared" si="149"/>
        <v>0</v>
      </c>
      <c r="BI2015">
        <f t="shared" si="149"/>
        <v>0</v>
      </c>
      <c r="BJ2015">
        <f t="shared" si="148"/>
        <v>0</v>
      </c>
      <c r="BK2015">
        <f t="shared" si="150"/>
        <v>1</v>
      </c>
      <c r="BL2015">
        <f t="shared" si="150"/>
        <v>0</v>
      </c>
      <c r="BM2015">
        <f t="shared" si="150"/>
        <v>1</v>
      </c>
      <c r="BN2015">
        <f t="shared" si="150"/>
        <v>0</v>
      </c>
      <c r="BO2015">
        <f t="shared" si="150"/>
        <v>0</v>
      </c>
      <c r="BP2015">
        <f t="shared" si="150"/>
        <v>0</v>
      </c>
    </row>
    <row r="2016" spans="3:68" x14ac:dyDescent="0.2">
      <c r="C2016" s="150" t="str">
        <f>IFERROR(VLOOKUP(TABLA!F2016,BLIOTECAS!$C$1:$E$26,3,FALSE),"")</f>
        <v>Ciencias Sociales</v>
      </c>
      <c r="D2016" s="209">
        <v>43970.53402777778</v>
      </c>
      <c r="E2016" s="209" t="s">
        <v>396</v>
      </c>
      <c r="F2016" t="s">
        <v>97</v>
      </c>
      <c r="G2016" t="s">
        <v>397</v>
      </c>
      <c r="H2016" t="s">
        <v>300</v>
      </c>
      <c r="I2016" t="s">
        <v>306</v>
      </c>
      <c r="J2016" t="s">
        <v>97</v>
      </c>
      <c r="K2016" t="s">
        <v>309</v>
      </c>
      <c r="S2016" t="s">
        <v>26</v>
      </c>
      <c r="T2016" t="s">
        <v>270</v>
      </c>
      <c r="U2016">
        <v>2</v>
      </c>
      <c r="V2016">
        <v>3</v>
      </c>
      <c r="W2016">
        <v>4</v>
      </c>
      <c r="X2016">
        <v>4</v>
      </c>
      <c r="Y2016">
        <v>5</v>
      </c>
      <c r="Z2016">
        <v>5</v>
      </c>
      <c r="AA2016">
        <v>5</v>
      </c>
      <c r="AB2016">
        <v>3</v>
      </c>
      <c r="AC2016">
        <v>3</v>
      </c>
      <c r="AD2016">
        <v>2</v>
      </c>
      <c r="AF2016">
        <v>4</v>
      </c>
      <c r="AG2016">
        <v>4</v>
      </c>
      <c r="AH2016">
        <v>4</v>
      </c>
      <c r="AI2016">
        <v>2</v>
      </c>
      <c r="AJ2016">
        <v>3</v>
      </c>
      <c r="AK2016" t="s">
        <v>270</v>
      </c>
      <c r="AL2016">
        <v>4</v>
      </c>
      <c r="AM2016">
        <v>2</v>
      </c>
      <c r="AN2016" t="s">
        <v>438</v>
      </c>
      <c r="AV2016" s="109" t="s">
        <v>270</v>
      </c>
      <c r="AW2016" t="s">
        <v>26</v>
      </c>
      <c r="AY2016">
        <v>4</v>
      </c>
      <c r="AZ2016" s="109">
        <v>4</v>
      </c>
      <c r="BA2016" s="191" t="s">
        <v>311</v>
      </c>
      <c r="BB2016" t="s">
        <v>317</v>
      </c>
      <c r="BD2016">
        <f t="shared" si="146"/>
        <v>1</v>
      </c>
      <c r="BE2016">
        <f t="shared" si="149"/>
        <v>0</v>
      </c>
      <c r="BF2016">
        <f t="shared" si="149"/>
        <v>0</v>
      </c>
      <c r="BG2016">
        <f t="shared" si="149"/>
        <v>0</v>
      </c>
      <c r="BH2016">
        <f t="shared" si="149"/>
        <v>0</v>
      </c>
      <c r="BI2016">
        <f t="shared" si="149"/>
        <v>0</v>
      </c>
      <c r="BJ2016">
        <f t="shared" si="148"/>
        <v>1</v>
      </c>
      <c r="BK2016">
        <f t="shared" si="150"/>
        <v>1</v>
      </c>
      <c r="BL2016">
        <f t="shared" si="150"/>
        <v>0</v>
      </c>
      <c r="BM2016">
        <f t="shared" si="150"/>
        <v>1</v>
      </c>
      <c r="BN2016">
        <f t="shared" si="150"/>
        <v>0</v>
      </c>
      <c r="BO2016">
        <f t="shared" si="150"/>
        <v>0</v>
      </c>
      <c r="BP2016">
        <f t="shared" si="150"/>
        <v>0</v>
      </c>
    </row>
    <row r="2017" spans="3:68" x14ac:dyDescent="0.2">
      <c r="C2017" s="150" t="str">
        <f>IFERROR(VLOOKUP(TABLA!F2017,BLIOTECAS!$C$1:$E$26,3,FALSE),"")</f>
        <v>Humanidades</v>
      </c>
      <c r="D2017" s="209">
        <v>43970.53402777778</v>
      </c>
      <c r="E2017" s="209" t="s">
        <v>401</v>
      </c>
      <c r="F2017" t="s">
        <v>102</v>
      </c>
      <c r="G2017" t="s">
        <v>305</v>
      </c>
      <c r="H2017" t="s">
        <v>301</v>
      </c>
      <c r="I2017" t="s">
        <v>327</v>
      </c>
      <c r="J2017" t="s">
        <v>310</v>
      </c>
      <c r="K2017" t="s">
        <v>104</v>
      </c>
      <c r="L2017" t="s">
        <v>309</v>
      </c>
      <c r="S2017" t="s">
        <v>270</v>
      </c>
      <c r="T2017" t="s">
        <v>270</v>
      </c>
      <c r="U2017">
        <v>4</v>
      </c>
      <c r="V2017">
        <v>4</v>
      </c>
      <c r="W2017">
        <v>3</v>
      </c>
      <c r="X2017">
        <v>1</v>
      </c>
      <c r="Y2017">
        <v>1</v>
      </c>
      <c r="Z2017">
        <v>4</v>
      </c>
      <c r="AA2017">
        <v>1</v>
      </c>
      <c r="AB2017">
        <v>1</v>
      </c>
      <c r="AC2017">
        <v>1</v>
      </c>
      <c r="AD2017">
        <v>5</v>
      </c>
      <c r="AF2017">
        <v>5</v>
      </c>
      <c r="AG2017">
        <v>5</v>
      </c>
      <c r="AH2017">
        <v>4</v>
      </c>
      <c r="AI2017">
        <v>4</v>
      </c>
      <c r="AJ2017">
        <v>3</v>
      </c>
      <c r="AK2017" t="s">
        <v>270</v>
      </c>
      <c r="AL2017">
        <v>3</v>
      </c>
      <c r="AM2017">
        <v>1</v>
      </c>
      <c r="AN2017" t="s">
        <v>409</v>
      </c>
      <c r="AV2017" s="109" t="s">
        <v>270</v>
      </c>
      <c r="AW2017" t="s">
        <v>270</v>
      </c>
      <c r="AX2017" t="s">
        <v>25</v>
      </c>
      <c r="AY2017">
        <v>5</v>
      </c>
      <c r="AZ2017" s="109">
        <v>5</v>
      </c>
      <c r="BA2017" s="191" t="s">
        <v>303</v>
      </c>
      <c r="BB2017" t="s">
        <v>308</v>
      </c>
      <c r="BC2017" t="s">
        <v>1322</v>
      </c>
      <c r="BD2017">
        <f t="shared" si="146"/>
        <v>1</v>
      </c>
      <c r="BE2017">
        <f t="shared" si="149"/>
        <v>0</v>
      </c>
      <c r="BF2017">
        <f t="shared" si="149"/>
        <v>1</v>
      </c>
      <c r="BG2017">
        <f t="shared" si="149"/>
        <v>0</v>
      </c>
      <c r="BH2017">
        <f t="shared" si="149"/>
        <v>0</v>
      </c>
      <c r="BI2017">
        <f t="shared" si="149"/>
        <v>0</v>
      </c>
      <c r="BJ2017">
        <f t="shared" si="148"/>
        <v>0</v>
      </c>
      <c r="BK2017">
        <f t="shared" si="150"/>
        <v>1</v>
      </c>
      <c r="BL2017">
        <f t="shared" si="150"/>
        <v>1</v>
      </c>
      <c r="BM2017">
        <f t="shared" si="150"/>
        <v>0</v>
      </c>
      <c r="BN2017">
        <f t="shared" si="150"/>
        <v>0</v>
      </c>
      <c r="BO2017">
        <f t="shared" si="150"/>
        <v>0</v>
      </c>
      <c r="BP2017">
        <f t="shared" si="150"/>
        <v>0</v>
      </c>
    </row>
    <row r="2018" spans="3:68" x14ac:dyDescent="0.2">
      <c r="C2018" s="150" t="str">
        <f>IFERROR(VLOOKUP(TABLA!F2018,BLIOTECAS!$C$1:$E$26,3,FALSE),"")</f>
        <v>Ciencias de la Salud</v>
      </c>
      <c r="D2018" s="209">
        <v>43970.533333333333</v>
      </c>
      <c r="E2018" s="209" t="s">
        <v>396</v>
      </c>
      <c r="F2018" t="s">
        <v>224</v>
      </c>
      <c r="G2018" t="s">
        <v>301</v>
      </c>
      <c r="H2018" t="s">
        <v>320</v>
      </c>
      <c r="I2018" t="s">
        <v>306</v>
      </c>
      <c r="J2018" t="s">
        <v>224</v>
      </c>
      <c r="K2018" t="s">
        <v>309</v>
      </c>
      <c r="S2018" t="s">
        <v>26</v>
      </c>
      <c r="T2018" t="s">
        <v>26</v>
      </c>
      <c r="U2018">
        <v>3</v>
      </c>
      <c r="V2018">
        <v>5</v>
      </c>
      <c r="W2018">
        <v>4</v>
      </c>
      <c r="X2018">
        <v>1</v>
      </c>
      <c r="Y2018">
        <v>4</v>
      </c>
      <c r="Z2018">
        <v>5</v>
      </c>
      <c r="AA2018">
        <v>4</v>
      </c>
      <c r="AB2018">
        <v>4</v>
      </c>
      <c r="AC2018">
        <v>4</v>
      </c>
      <c r="AD2018">
        <v>3</v>
      </c>
      <c r="AF2018">
        <v>4</v>
      </c>
      <c r="AG2018">
        <v>3</v>
      </c>
      <c r="AH2018">
        <v>3</v>
      </c>
      <c r="AI2018">
        <v>2</v>
      </c>
      <c r="AJ2018">
        <v>2</v>
      </c>
      <c r="AK2018" t="s">
        <v>26</v>
      </c>
      <c r="AL2018">
        <v>4</v>
      </c>
      <c r="AM2018">
        <v>1</v>
      </c>
      <c r="AN2018" t="s">
        <v>405</v>
      </c>
      <c r="AV2018" s="109" t="s">
        <v>26</v>
      </c>
      <c r="AY2018">
        <v>4</v>
      </c>
      <c r="AZ2018" s="109">
        <v>3</v>
      </c>
      <c r="BA2018" s="191" t="s">
        <v>319</v>
      </c>
      <c r="BB2018" t="s">
        <v>317</v>
      </c>
      <c r="BD2018">
        <f t="shared" si="146"/>
        <v>1</v>
      </c>
      <c r="BE2018">
        <f t="shared" si="149"/>
        <v>0</v>
      </c>
      <c r="BF2018">
        <f t="shared" si="149"/>
        <v>0</v>
      </c>
      <c r="BG2018">
        <f t="shared" si="149"/>
        <v>0</v>
      </c>
      <c r="BH2018">
        <f t="shared" si="149"/>
        <v>0</v>
      </c>
      <c r="BI2018">
        <f t="shared" si="149"/>
        <v>0</v>
      </c>
      <c r="BJ2018">
        <f t="shared" si="148"/>
        <v>1</v>
      </c>
      <c r="BK2018">
        <f t="shared" si="150"/>
        <v>1</v>
      </c>
      <c r="BL2018">
        <f t="shared" si="150"/>
        <v>1</v>
      </c>
      <c r="BM2018">
        <f t="shared" si="150"/>
        <v>1</v>
      </c>
      <c r="BN2018">
        <f t="shared" si="150"/>
        <v>0</v>
      </c>
      <c r="BO2018">
        <f t="shared" si="150"/>
        <v>0</v>
      </c>
      <c r="BP2018">
        <f t="shared" si="150"/>
        <v>0</v>
      </c>
    </row>
    <row r="2019" spans="3:68" x14ac:dyDescent="0.2">
      <c r="C2019" s="150" t="str">
        <f>IFERROR(VLOOKUP(TABLA!F2019,BLIOTECAS!$C$1:$E$26,3,FALSE),"")</f>
        <v>Ciencias Sociales</v>
      </c>
      <c r="D2019" s="209">
        <v>43970.533333333333</v>
      </c>
      <c r="E2019" s="209" t="s">
        <v>396</v>
      </c>
      <c r="F2019" t="s">
        <v>93</v>
      </c>
      <c r="G2019" t="s">
        <v>301</v>
      </c>
      <c r="H2019" t="s">
        <v>301</v>
      </c>
      <c r="I2019" t="s">
        <v>306</v>
      </c>
      <c r="J2019" t="s">
        <v>93</v>
      </c>
      <c r="K2019" t="s">
        <v>309</v>
      </c>
      <c r="M2019" t="s">
        <v>1323</v>
      </c>
      <c r="S2019" t="s">
        <v>270</v>
      </c>
      <c r="T2019" t="s">
        <v>270</v>
      </c>
      <c r="U2019">
        <v>1</v>
      </c>
      <c r="V2019">
        <v>1</v>
      </c>
      <c r="W2019">
        <v>1</v>
      </c>
      <c r="X2019">
        <v>1</v>
      </c>
      <c r="Y2019">
        <v>1</v>
      </c>
      <c r="Z2019">
        <v>1</v>
      </c>
      <c r="AA2019">
        <v>5</v>
      </c>
      <c r="AB2019">
        <v>3</v>
      </c>
      <c r="AC2019">
        <v>2</v>
      </c>
      <c r="AD2019">
        <v>3</v>
      </c>
      <c r="AF2019">
        <v>2</v>
      </c>
      <c r="AG2019">
        <v>3</v>
      </c>
      <c r="AH2019">
        <v>4</v>
      </c>
      <c r="AI2019">
        <v>2</v>
      </c>
      <c r="AJ2019">
        <v>1</v>
      </c>
      <c r="AK2019" t="s">
        <v>26</v>
      </c>
      <c r="AL2019">
        <v>2</v>
      </c>
      <c r="AM2019">
        <v>3</v>
      </c>
      <c r="AN2019" t="s">
        <v>408</v>
      </c>
      <c r="AV2019" s="109" t="s">
        <v>26</v>
      </c>
      <c r="AW2019" t="s">
        <v>26</v>
      </c>
      <c r="AY2019">
        <v>3</v>
      </c>
      <c r="AZ2019" s="109">
        <v>3</v>
      </c>
      <c r="BA2019" s="191" t="s">
        <v>319</v>
      </c>
      <c r="BB2019" t="s">
        <v>317</v>
      </c>
      <c r="BD2019">
        <f t="shared" si="146"/>
        <v>1</v>
      </c>
      <c r="BE2019">
        <f t="shared" si="149"/>
        <v>0</v>
      </c>
      <c r="BF2019">
        <f t="shared" si="149"/>
        <v>0</v>
      </c>
      <c r="BG2019">
        <f t="shared" si="149"/>
        <v>0</v>
      </c>
      <c r="BH2019">
        <f t="shared" si="149"/>
        <v>0</v>
      </c>
      <c r="BI2019">
        <f t="shared" si="149"/>
        <v>0</v>
      </c>
      <c r="BJ2019">
        <f t="shared" si="148"/>
        <v>1</v>
      </c>
      <c r="BK2019">
        <f t="shared" si="150"/>
        <v>0</v>
      </c>
      <c r="BL2019">
        <f t="shared" si="150"/>
        <v>1</v>
      </c>
      <c r="BM2019">
        <f t="shared" si="150"/>
        <v>1</v>
      </c>
      <c r="BN2019">
        <f t="shared" si="150"/>
        <v>0</v>
      </c>
      <c r="BO2019">
        <f t="shared" si="150"/>
        <v>0</v>
      </c>
      <c r="BP2019">
        <f t="shared" si="150"/>
        <v>0</v>
      </c>
    </row>
    <row r="2020" spans="3:68" x14ac:dyDescent="0.2">
      <c r="C2020" s="150" t="str">
        <f>IFERROR(VLOOKUP(TABLA!F2020,BLIOTECAS!$C$1:$E$26,3,FALSE),"")</f>
        <v>Humanidades</v>
      </c>
      <c r="D2020" s="209">
        <v>43970.533333333333</v>
      </c>
      <c r="E2020" s="209" t="s">
        <v>396</v>
      </c>
      <c r="F2020" t="s">
        <v>100</v>
      </c>
      <c r="G2020" t="s">
        <v>397</v>
      </c>
      <c r="H2020" t="s">
        <v>300</v>
      </c>
      <c r="I2020" t="s">
        <v>306</v>
      </c>
      <c r="J2020" t="s">
        <v>100</v>
      </c>
      <c r="S2020" t="s">
        <v>26</v>
      </c>
      <c r="T2020" t="s">
        <v>26</v>
      </c>
      <c r="U2020">
        <v>3</v>
      </c>
      <c r="V2020">
        <v>4</v>
      </c>
      <c r="W2020">
        <v>4</v>
      </c>
      <c r="X2020">
        <v>1</v>
      </c>
      <c r="Y2020">
        <v>4</v>
      </c>
      <c r="Z2020">
        <v>5</v>
      </c>
      <c r="AA2020">
        <v>5</v>
      </c>
      <c r="AB2020">
        <v>4</v>
      </c>
      <c r="AC2020">
        <v>3</v>
      </c>
      <c r="AD2020">
        <v>4</v>
      </c>
      <c r="AF2020">
        <v>4</v>
      </c>
      <c r="AG2020">
        <v>4</v>
      </c>
      <c r="AH2020">
        <v>4</v>
      </c>
      <c r="AI2020">
        <v>4</v>
      </c>
      <c r="AJ2020">
        <v>4</v>
      </c>
      <c r="AK2020" t="s">
        <v>26</v>
      </c>
      <c r="AL2020">
        <v>4</v>
      </c>
      <c r="AM2020">
        <v>3</v>
      </c>
      <c r="AN2020" t="s">
        <v>408</v>
      </c>
      <c r="AV2020" s="109" t="s">
        <v>26</v>
      </c>
      <c r="AW2020" t="s">
        <v>26</v>
      </c>
      <c r="AY2020">
        <v>4</v>
      </c>
      <c r="AZ2020" s="109">
        <v>4</v>
      </c>
      <c r="BA2020" s="191" t="s">
        <v>311</v>
      </c>
      <c r="BB2020" t="s">
        <v>308</v>
      </c>
      <c r="BD2020">
        <f t="shared" si="146"/>
        <v>1</v>
      </c>
      <c r="BE2020">
        <f t="shared" si="149"/>
        <v>0</v>
      </c>
      <c r="BF2020">
        <f t="shared" si="149"/>
        <v>0</v>
      </c>
      <c r="BG2020">
        <f t="shared" si="149"/>
        <v>0</v>
      </c>
      <c r="BH2020">
        <f t="shared" si="149"/>
        <v>0</v>
      </c>
      <c r="BI2020">
        <f t="shared" si="149"/>
        <v>0</v>
      </c>
      <c r="BJ2020">
        <f t="shared" si="148"/>
        <v>1</v>
      </c>
      <c r="BK2020">
        <f t="shared" si="150"/>
        <v>0</v>
      </c>
      <c r="BL2020">
        <f t="shared" si="150"/>
        <v>1</v>
      </c>
      <c r="BM2020">
        <f t="shared" si="150"/>
        <v>1</v>
      </c>
      <c r="BN2020">
        <f t="shared" si="150"/>
        <v>0</v>
      </c>
      <c r="BO2020">
        <f t="shared" si="150"/>
        <v>0</v>
      </c>
      <c r="BP2020">
        <f t="shared" si="150"/>
        <v>0</v>
      </c>
    </row>
    <row r="2021" spans="3:68" x14ac:dyDescent="0.2">
      <c r="C2021" s="150" t="str">
        <f>IFERROR(VLOOKUP(TABLA!F2021,BLIOTECAS!$C$1:$E$26,3,FALSE),"")</f>
        <v>Humanidades</v>
      </c>
      <c r="D2021" s="209">
        <v>43970.533333333333</v>
      </c>
      <c r="E2021" s="209" t="s">
        <v>396</v>
      </c>
      <c r="F2021" t="s">
        <v>103</v>
      </c>
      <c r="G2021" t="s">
        <v>305</v>
      </c>
      <c r="H2021" t="s">
        <v>300</v>
      </c>
      <c r="I2021" t="s">
        <v>357</v>
      </c>
      <c r="J2021" t="s">
        <v>103</v>
      </c>
      <c r="K2021" t="s">
        <v>309</v>
      </c>
      <c r="L2021" t="s">
        <v>97</v>
      </c>
      <c r="S2021" t="s">
        <v>270</v>
      </c>
      <c r="T2021" t="s">
        <v>270</v>
      </c>
      <c r="U2021">
        <v>5</v>
      </c>
      <c r="V2021">
        <v>3</v>
      </c>
      <c r="W2021">
        <v>4</v>
      </c>
      <c r="X2021">
        <v>2</v>
      </c>
      <c r="Y2021">
        <v>5</v>
      </c>
      <c r="Z2021">
        <v>4</v>
      </c>
      <c r="AA2021">
        <v>4</v>
      </c>
      <c r="AB2021">
        <v>4</v>
      </c>
      <c r="AC2021">
        <v>4</v>
      </c>
      <c r="AD2021">
        <v>5</v>
      </c>
      <c r="AF2021">
        <v>4</v>
      </c>
      <c r="AG2021">
        <v>5</v>
      </c>
      <c r="AH2021">
        <v>4</v>
      </c>
      <c r="AI2021">
        <v>5</v>
      </c>
      <c r="AJ2021">
        <v>5</v>
      </c>
      <c r="AK2021" t="s">
        <v>270</v>
      </c>
      <c r="AL2021">
        <v>5</v>
      </c>
      <c r="AM2021">
        <v>4</v>
      </c>
      <c r="AN2021" t="s">
        <v>354</v>
      </c>
      <c r="AV2021" s="109" t="s">
        <v>270</v>
      </c>
      <c r="AW2021" t="s">
        <v>26</v>
      </c>
      <c r="AY2021">
        <v>5</v>
      </c>
      <c r="AZ2021" s="109">
        <v>5</v>
      </c>
      <c r="BA2021" s="191" t="s">
        <v>311</v>
      </c>
      <c r="BB2021" t="s">
        <v>304</v>
      </c>
      <c r="BD2021">
        <f t="shared" si="146"/>
        <v>1</v>
      </c>
      <c r="BE2021">
        <f t="shared" si="149"/>
        <v>0</v>
      </c>
      <c r="BF2021">
        <f t="shared" si="149"/>
        <v>1</v>
      </c>
      <c r="BG2021">
        <f t="shared" si="149"/>
        <v>0</v>
      </c>
      <c r="BH2021">
        <f t="shared" si="149"/>
        <v>1</v>
      </c>
      <c r="BI2021">
        <f t="shared" si="149"/>
        <v>0</v>
      </c>
      <c r="BJ2021">
        <f t="shared" si="148"/>
        <v>1</v>
      </c>
      <c r="BK2021">
        <f t="shared" si="150"/>
        <v>0</v>
      </c>
      <c r="BL2021">
        <f t="shared" si="150"/>
        <v>0</v>
      </c>
      <c r="BM2021">
        <f t="shared" si="150"/>
        <v>1</v>
      </c>
      <c r="BN2021">
        <f t="shared" si="150"/>
        <v>0</v>
      </c>
      <c r="BO2021">
        <f t="shared" si="150"/>
        <v>0</v>
      </c>
      <c r="BP2021">
        <f t="shared" si="150"/>
        <v>0</v>
      </c>
    </row>
    <row r="2022" spans="3:68" x14ac:dyDescent="0.2">
      <c r="C2022" s="150" t="str">
        <f>IFERROR(VLOOKUP(TABLA!F2022,BLIOTECAS!$C$1:$E$26,3,FALSE),"")</f>
        <v>Ciencias de la Salud</v>
      </c>
      <c r="D2022" s="209">
        <v>43970.533333333333</v>
      </c>
      <c r="E2022" s="209" t="s">
        <v>396</v>
      </c>
      <c r="F2022" t="s">
        <v>108</v>
      </c>
      <c r="G2022" t="s">
        <v>300</v>
      </c>
      <c r="H2022" t="s">
        <v>305</v>
      </c>
      <c r="I2022" t="s">
        <v>315</v>
      </c>
      <c r="J2022" t="s">
        <v>108</v>
      </c>
      <c r="K2022" t="s">
        <v>309</v>
      </c>
      <c r="L2022" t="s">
        <v>100</v>
      </c>
      <c r="M2022" t="s">
        <v>1324</v>
      </c>
      <c r="S2022" t="s">
        <v>270</v>
      </c>
      <c r="T2022" t="s">
        <v>270</v>
      </c>
      <c r="U2022">
        <v>2</v>
      </c>
      <c r="V2022">
        <v>5</v>
      </c>
      <c r="W2022">
        <v>5</v>
      </c>
      <c r="X2022">
        <v>2</v>
      </c>
      <c r="Y2022">
        <v>5</v>
      </c>
      <c r="Z2022">
        <v>5</v>
      </c>
      <c r="AA2022">
        <v>5</v>
      </c>
      <c r="AB2022">
        <v>5</v>
      </c>
      <c r="AC2022">
        <v>3</v>
      </c>
      <c r="AD2022">
        <v>4</v>
      </c>
      <c r="AF2022">
        <v>5</v>
      </c>
      <c r="AG2022">
        <v>5</v>
      </c>
      <c r="AH2022">
        <v>5</v>
      </c>
      <c r="AI2022">
        <v>3</v>
      </c>
      <c r="AJ2022">
        <v>2</v>
      </c>
      <c r="AK2022" t="s">
        <v>26</v>
      </c>
      <c r="AL2022">
        <v>3</v>
      </c>
      <c r="AM2022">
        <v>3</v>
      </c>
      <c r="AN2022" t="s">
        <v>428</v>
      </c>
      <c r="AV2022" s="109" t="s">
        <v>26</v>
      </c>
      <c r="AW2022" t="s">
        <v>26</v>
      </c>
      <c r="AY2022">
        <v>4</v>
      </c>
      <c r="AZ2022" s="109">
        <v>3</v>
      </c>
      <c r="BA2022" s="191" t="s">
        <v>311</v>
      </c>
      <c r="BB2022" t="s">
        <v>304</v>
      </c>
      <c r="BD2022">
        <f t="shared" si="146"/>
        <v>0</v>
      </c>
      <c r="BE2022">
        <f t="shared" si="149"/>
        <v>1</v>
      </c>
      <c r="BF2022">
        <f t="shared" si="149"/>
        <v>0</v>
      </c>
      <c r="BG2022">
        <f t="shared" si="149"/>
        <v>0</v>
      </c>
      <c r="BH2022">
        <f t="shared" si="149"/>
        <v>0</v>
      </c>
      <c r="BI2022">
        <f t="shared" si="149"/>
        <v>0</v>
      </c>
      <c r="BJ2022">
        <f t="shared" si="148"/>
        <v>0</v>
      </c>
      <c r="BK2022">
        <f t="shared" si="150"/>
        <v>1</v>
      </c>
      <c r="BL2022">
        <f t="shared" si="150"/>
        <v>1</v>
      </c>
      <c r="BM2022">
        <f t="shared" si="150"/>
        <v>1</v>
      </c>
      <c r="BN2022">
        <f t="shared" si="150"/>
        <v>0</v>
      </c>
      <c r="BO2022">
        <f t="shared" si="150"/>
        <v>0</v>
      </c>
      <c r="BP2022">
        <f t="shared" si="150"/>
        <v>0</v>
      </c>
    </row>
    <row r="2023" spans="3:68" x14ac:dyDescent="0.2">
      <c r="C2023" s="150" t="str">
        <f>IFERROR(VLOOKUP(TABLA!F2023,BLIOTECAS!$C$1:$E$26,3,FALSE),"")</f>
        <v>Ciencias de la Salud</v>
      </c>
      <c r="D2023" s="209">
        <v>43970.533333333333</v>
      </c>
      <c r="E2023" s="209" t="s">
        <v>396</v>
      </c>
      <c r="F2023" t="s">
        <v>109</v>
      </c>
      <c r="G2023" t="s">
        <v>397</v>
      </c>
      <c r="H2023" t="s">
        <v>320</v>
      </c>
      <c r="I2023" t="s">
        <v>306</v>
      </c>
      <c r="J2023" t="s">
        <v>109</v>
      </c>
      <c r="K2023" t="s">
        <v>309</v>
      </c>
      <c r="L2023" t="s">
        <v>104</v>
      </c>
      <c r="S2023" t="s">
        <v>26</v>
      </c>
      <c r="T2023" t="s">
        <v>26</v>
      </c>
      <c r="U2023">
        <v>2</v>
      </c>
      <c r="V2023">
        <v>2</v>
      </c>
      <c r="W2023">
        <v>2</v>
      </c>
      <c r="X2023">
        <v>4</v>
      </c>
      <c r="Y2023">
        <v>5</v>
      </c>
      <c r="Z2023">
        <v>2</v>
      </c>
      <c r="AA2023">
        <v>5</v>
      </c>
      <c r="AB2023">
        <v>1</v>
      </c>
      <c r="AC2023">
        <v>4</v>
      </c>
      <c r="AD2023">
        <v>4</v>
      </c>
      <c r="AF2023">
        <v>4</v>
      </c>
      <c r="AG2023">
        <v>3</v>
      </c>
      <c r="AH2023">
        <v>3</v>
      </c>
      <c r="AI2023">
        <v>3</v>
      </c>
      <c r="AJ2023">
        <v>4</v>
      </c>
      <c r="AK2023" t="s">
        <v>26</v>
      </c>
      <c r="AL2023">
        <v>3</v>
      </c>
      <c r="AM2023">
        <v>2</v>
      </c>
      <c r="AN2023" t="s">
        <v>400</v>
      </c>
      <c r="AV2023" s="109" t="s">
        <v>26</v>
      </c>
      <c r="AW2023" t="s">
        <v>26</v>
      </c>
      <c r="AY2023">
        <v>3</v>
      </c>
      <c r="AZ2023" s="109">
        <v>4</v>
      </c>
      <c r="BA2023" s="191" t="s">
        <v>319</v>
      </c>
      <c r="BB2023" t="s">
        <v>308</v>
      </c>
      <c r="BD2023">
        <f t="shared" ref="BD2023:BI2038" si="151">IF(IFERROR(FIND(BD$1,$I2023,1),0)&lt;&gt;0,1,0)</f>
        <v>1</v>
      </c>
      <c r="BE2023">
        <f t="shared" si="149"/>
        <v>0</v>
      </c>
      <c r="BF2023">
        <f t="shared" si="149"/>
        <v>0</v>
      </c>
      <c r="BG2023">
        <f t="shared" si="149"/>
        <v>0</v>
      </c>
      <c r="BH2023">
        <f t="shared" si="149"/>
        <v>0</v>
      </c>
      <c r="BI2023">
        <f t="shared" si="149"/>
        <v>0</v>
      </c>
      <c r="BJ2023">
        <f t="shared" si="148"/>
        <v>0</v>
      </c>
      <c r="BK2023">
        <f t="shared" si="150"/>
        <v>0</v>
      </c>
      <c r="BL2023">
        <f t="shared" si="150"/>
        <v>1</v>
      </c>
      <c r="BM2023">
        <f t="shared" si="150"/>
        <v>1</v>
      </c>
      <c r="BN2023">
        <f t="shared" si="150"/>
        <v>0</v>
      </c>
      <c r="BO2023">
        <f t="shared" si="150"/>
        <v>0</v>
      </c>
      <c r="BP2023">
        <f t="shared" si="150"/>
        <v>0</v>
      </c>
    </row>
    <row r="2024" spans="3:68" x14ac:dyDescent="0.2">
      <c r="C2024" s="150" t="str">
        <f>IFERROR(VLOOKUP(TABLA!F2024,BLIOTECAS!$C$1:$E$26,3,FALSE),"")</f>
        <v>Ciencias Experimentales</v>
      </c>
      <c r="D2024" s="209">
        <v>43970.533333333333</v>
      </c>
      <c r="E2024" s="209" t="s">
        <v>396</v>
      </c>
      <c r="F2024" t="s">
        <v>223</v>
      </c>
      <c r="G2024" t="s">
        <v>301</v>
      </c>
      <c r="H2024" t="s">
        <v>320</v>
      </c>
      <c r="I2024" t="s">
        <v>306</v>
      </c>
      <c r="J2024" t="s">
        <v>223</v>
      </c>
      <c r="K2024" t="s">
        <v>309</v>
      </c>
      <c r="S2024" t="s">
        <v>26</v>
      </c>
      <c r="T2024" t="s">
        <v>26</v>
      </c>
      <c r="U2024">
        <v>1</v>
      </c>
      <c r="V2024">
        <v>1</v>
      </c>
      <c r="W2024">
        <v>1</v>
      </c>
      <c r="X2024">
        <v>1</v>
      </c>
      <c r="Y2024">
        <v>5</v>
      </c>
      <c r="Z2024">
        <v>4</v>
      </c>
      <c r="AA2024">
        <v>4</v>
      </c>
      <c r="AB2024">
        <v>1</v>
      </c>
      <c r="AC2024">
        <v>1</v>
      </c>
      <c r="AD2024">
        <v>4</v>
      </c>
      <c r="AF2024">
        <v>3</v>
      </c>
      <c r="AG2024">
        <v>1</v>
      </c>
      <c r="AH2024">
        <v>1</v>
      </c>
      <c r="AI2024">
        <v>1</v>
      </c>
      <c r="AJ2024">
        <v>1</v>
      </c>
      <c r="AK2024" t="s">
        <v>26</v>
      </c>
      <c r="AL2024">
        <v>1</v>
      </c>
      <c r="AM2024">
        <v>1</v>
      </c>
      <c r="AN2024" t="s">
        <v>400</v>
      </c>
      <c r="AV2024" s="109" t="s">
        <v>26</v>
      </c>
      <c r="AW2024" t="s">
        <v>26</v>
      </c>
      <c r="AY2024">
        <v>5</v>
      </c>
      <c r="AZ2024" s="109">
        <v>4</v>
      </c>
      <c r="BA2024" s="191" t="s">
        <v>311</v>
      </c>
      <c r="BB2024" t="s">
        <v>317</v>
      </c>
      <c r="BD2024">
        <f t="shared" si="151"/>
        <v>1</v>
      </c>
      <c r="BE2024">
        <f t="shared" si="149"/>
        <v>0</v>
      </c>
      <c r="BF2024">
        <f t="shared" si="149"/>
        <v>0</v>
      </c>
      <c r="BG2024">
        <f t="shared" si="149"/>
        <v>0</v>
      </c>
      <c r="BH2024">
        <f t="shared" si="149"/>
        <v>0</v>
      </c>
      <c r="BI2024">
        <f t="shared" si="149"/>
        <v>0</v>
      </c>
      <c r="BJ2024">
        <f t="shared" si="148"/>
        <v>0</v>
      </c>
      <c r="BK2024">
        <f t="shared" si="150"/>
        <v>0</v>
      </c>
      <c r="BL2024">
        <f t="shared" si="150"/>
        <v>1</v>
      </c>
      <c r="BM2024">
        <f t="shared" si="150"/>
        <v>1</v>
      </c>
      <c r="BN2024">
        <f t="shared" si="150"/>
        <v>0</v>
      </c>
      <c r="BO2024">
        <f t="shared" si="150"/>
        <v>0</v>
      </c>
      <c r="BP2024">
        <f t="shared" si="150"/>
        <v>0</v>
      </c>
    </row>
    <row r="2025" spans="3:68" x14ac:dyDescent="0.2">
      <c r="C2025" s="150" t="str">
        <f>IFERROR(VLOOKUP(TABLA!F2025,BLIOTECAS!$C$1:$E$26,3,FALSE),"")</f>
        <v>Humanidades</v>
      </c>
      <c r="D2025" s="209">
        <v>43970.533333333333</v>
      </c>
      <c r="E2025" s="209" t="s">
        <v>396</v>
      </c>
      <c r="F2025" t="s">
        <v>89</v>
      </c>
      <c r="G2025" t="s">
        <v>300</v>
      </c>
      <c r="H2025" t="s">
        <v>305</v>
      </c>
      <c r="I2025" t="s">
        <v>315</v>
      </c>
      <c r="J2025" t="s">
        <v>92</v>
      </c>
      <c r="K2025" t="s">
        <v>89</v>
      </c>
      <c r="S2025" t="s">
        <v>26</v>
      </c>
      <c r="T2025" t="s">
        <v>270</v>
      </c>
      <c r="U2025">
        <v>1</v>
      </c>
      <c r="V2025">
        <v>4</v>
      </c>
      <c r="W2025">
        <v>5</v>
      </c>
      <c r="X2025">
        <v>3</v>
      </c>
      <c r="Y2025">
        <v>4</v>
      </c>
      <c r="Z2025">
        <v>4</v>
      </c>
      <c r="AA2025">
        <v>1</v>
      </c>
      <c r="AB2025">
        <v>5</v>
      </c>
      <c r="AC2025">
        <v>2</v>
      </c>
      <c r="AD2025">
        <v>2</v>
      </c>
      <c r="AF2025">
        <v>4</v>
      </c>
      <c r="AG2025">
        <v>3</v>
      </c>
      <c r="AH2025">
        <v>4</v>
      </c>
      <c r="AI2025">
        <v>4</v>
      </c>
      <c r="AJ2025">
        <v>3</v>
      </c>
      <c r="AK2025" t="s">
        <v>26</v>
      </c>
      <c r="AL2025">
        <v>3</v>
      </c>
      <c r="AM2025">
        <v>3</v>
      </c>
      <c r="AN2025" t="s">
        <v>307</v>
      </c>
      <c r="AV2025" s="109" t="s">
        <v>270</v>
      </c>
      <c r="AW2025" t="s">
        <v>270</v>
      </c>
      <c r="AX2025" t="s">
        <v>328</v>
      </c>
      <c r="AY2025">
        <v>4</v>
      </c>
      <c r="AZ2025" s="109">
        <v>5</v>
      </c>
      <c r="BA2025" s="191" t="s">
        <v>319</v>
      </c>
      <c r="BB2025" t="s">
        <v>317</v>
      </c>
      <c r="BD2025">
        <f t="shared" si="151"/>
        <v>0</v>
      </c>
      <c r="BE2025">
        <f t="shared" si="149"/>
        <v>1</v>
      </c>
      <c r="BF2025">
        <f t="shared" si="149"/>
        <v>0</v>
      </c>
      <c r="BG2025">
        <f t="shared" si="149"/>
        <v>0</v>
      </c>
      <c r="BH2025">
        <f t="shared" si="149"/>
        <v>0</v>
      </c>
      <c r="BI2025">
        <f t="shared" si="149"/>
        <v>0</v>
      </c>
      <c r="BJ2025">
        <f t="shared" si="148"/>
        <v>0</v>
      </c>
      <c r="BK2025">
        <f t="shared" si="150"/>
        <v>0</v>
      </c>
      <c r="BL2025">
        <f t="shared" si="150"/>
        <v>0</v>
      </c>
      <c r="BM2025">
        <f t="shared" si="150"/>
        <v>0</v>
      </c>
      <c r="BN2025">
        <f t="shared" si="150"/>
        <v>0</v>
      </c>
      <c r="BO2025">
        <f t="shared" si="150"/>
        <v>1</v>
      </c>
      <c r="BP2025">
        <f t="shared" si="150"/>
        <v>0</v>
      </c>
    </row>
    <row r="2026" spans="3:68" x14ac:dyDescent="0.2">
      <c r="C2026" s="150" t="str">
        <f>IFERROR(VLOOKUP(TABLA!F2026,BLIOTECAS!$C$1:$E$26,3,FALSE),"")</f>
        <v>Ciencias de la Salud</v>
      </c>
      <c r="D2026" s="209">
        <v>43970.533333333333</v>
      </c>
      <c r="E2026" s="209" t="s">
        <v>396</v>
      </c>
      <c r="F2026" t="s">
        <v>108</v>
      </c>
      <c r="G2026" t="s">
        <v>300</v>
      </c>
      <c r="H2026" t="s">
        <v>305</v>
      </c>
      <c r="I2026" t="s">
        <v>327</v>
      </c>
      <c r="J2026" t="s">
        <v>108</v>
      </c>
      <c r="M2026" t="s">
        <v>1325</v>
      </c>
      <c r="S2026" t="s">
        <v>26</v>
      </c>
      <c r="T2026" t="s">
        <v>270</v>
      </c>
      <c r="U2026">
        <v>3</v>
      </c>
      <c r="V2026">
        <v>5</v>
      </c>
      <c r="W2026">
        <v>5</v>
      </c>
      <c r="X2026">
        <v>2</v>
      </c>
      <c r="Y2026">
        <v>5</v>
      </c>
      <c r="Z2026">
        <v>4</v>
      </c>
      <c r="AA2026">
        <v>3</v>
      </c>
      <c r="AB2026">
        <v>2</v>
      </c>
      <c r="AC2026">
        <v>4</v>
      </c>
      <c r="AD2026">
        <v>4</v>
      </c>
      <c r="AF2026">
        <v>5</v>
      </c>
      <c r="AG2026">
        <v>3</v>
      </c>
      <c r="AH2026">
        <v>4</v>
      </c>
      <c r="AI2026">
        <v>4</v>
      </c>
      <c r="AJ2026">
        <v>4</v>
      </c>
      <c r="AK2026" t="s">
        <v>270</v>
      </c>
      <c r="AL2026">
        <v>3</v>
      </c>
      <c r="AM2026">
        <v>3</v>
      </c>
      <c r="AN2026" t="s">
        <v>408</v>
      </c>
      <c r="AV2026" s="109" t="s">
        <v>26</v>
      </c>
      <c r="AW2026" t="s">
        <v>26</v>
      </c>
      <c r="AY2026">
        <v>4</v>
      </c>
      <c r="AZ2026" s="109">
        <v>5</v>
      </c>
      <c r="BA2026" s="191" t="s">
        <v>311</v>
      </c>
      <c r="BB2026" t="s">
        <v>317</v>
      </c>
      <c r="BD2026">
        <f t="shared" si="151"/>
        <v>1</v>
      </c>
      <c r="BE2026">
        <f t="shared" si="149"/>
        <v>0</v>
      </c>
      <c r="BF2026">
        <f t="shared" si="149"/>
        <v>1</v>
      </c>
      <c r="BG2026">
        <f t="shared" si="149"/>
        <v>0</v>
      </c>
      <c r="BH2026">
        <f t="shared" si="149"/>
        <v>0</v>
      </c>
      <c r="BI2026">
        <f t="shared" si="149"/>
        <v>0</v>
      </c>
      <c r="BJ2026">
        <f t="shared" si="148"/>
        <v>1</v>
      </c>
      <c r="BK2026">
        <f t="shared" si="150"/>
        <v>0</v>
      </c>
      <c r="BL2026">
        <f t="shared" si="150"/>
        <v>1</v>
      </c>
      <c r="BM2026">
        <f t="shared" si="150"/>
        <v>1</v>
      </c>
      <c r="BN2026">
        <f t="shared" si="150"/>
        <v>0</v>
      </c>
      <c r="BO2026">
        <f t="shared" si="150"/>
        <v>0</v>
      </c>
      <c r="BP2026">
        <f t="shared" si="150"/>
        <v>0</v>
      </c>
    </row>
    <row r="2027" spans="3:68" x14ac:dyDescent="0.2">
      <c r="C2027" s="150" t="str">
        <f>IFERROR(VLOOKUP(TABLA!F2027,BLIOTECAS!$C$1:$E$26,3,FALSE),"")</f>
        <v>Humanidades</v>
      </c>
      <c r="D2027" s="209">
        <v>43970.533333333333</v>
      </c>
      <c r="E2027" s="209" t="s">
        <v>401</v>
      </c>
      <c r="F2027" t="s">
        <v>104</v>
      </c>
      <c r="G2027" t="s">
        <v>305</v>
      </c>
      <c r="H2027" t="s">
        <v>305</v>
      </c>
      <c r="I2027" t="s">
        <v>336</v>
      </c>
      <c r="J2027" t="s">
        <v>104</v>
      </c>
      <c r="K2027" t="s">
        <v>309</v>
      </c>
      <c r="L2027" t="s">
        <v>103</v>
      </c>
      <c r="M2027" t="s">
        <v>1326</v>
      </c>
      <c r="S2027" t="s">
        <v>270</v>
      </c>
      <c r="T2027" t="s">
        <v>270</v>
      </c>
      <c r="U2027">
        <v>4</v>
      </c>
      <c r="V2027">
        <v>3</v>
      </c>
      <c r="W2027">
        <v>1</v>
      </c>
      <c r="X2027">
        <v>2</v>
      </c>
      <c r="Y2027">
        <v>1</v>
      </c>
      <c r="Z2027">
        <v>4</v>
      </c>
      <c r="AA2027">
        <v>1</v>
      </c>
      <c r="AB2027">
        <v>3</v>
      </c>
      <c r="AC2027">
        <v>4</v>
      </c>
      <c r="AD2027">
        <v>4</v>
      </c>
      <c r="AF2027">
        <v>4</v>
      </c>
      <c r="AG2027">
        <v>5</v>
      </c>
      <c r="AH2027">
        <v>5</v>
      </c>
      <c r="AI2027">
        <v>3</v>
      </c>
      <c r="AJ2027">
        <v>4</v>
      </c>
      <c r="AK2027" t="s">
        <v>270</v>
      </c>
      <c r="AL2027">
        <v>5</v>
      </c>
      <c r="AM2027">
        <v>4</v>
      </c>
      <c r="AN2027" t="s">
        <v>326</v>
      </c>
      <c r="AV2027" s="109" t="s">
        <v>26</v>
      </c>
      <c r="AW2027" t="s">
        <v>26</v>
      </c>
      <c r="AY2027">
        <v>5</v>
      </c>
      <c r="AZ2027" s="109">
        <v>5</v>
      </c>
      <c r="BA2027" s="191" t="s">
        <v>311</v>
      </c>
      <c r="BB2027" t="s">
        <v>308</v>
      </c>
      <c r="BD2027">
        <f t="shared" si="151"/>
        <v>0</v>
      </c>
      <c r="BE2027">
        <f t="shared" si="149"/>
        <v>1</v>
      </c>
      <c r="BF2027">
        <f t="shared" si="149"/>
        <v>1</v>
      </c>
      <c r="BG2027">
        <f t="shared" si="149"/>
        <v>0</v>
      </c>
      <c r="BH2027">
        <f t="shared" si="149"/>
        <v>0</v>
      </c>
      <c r="BI2027">
        <f t="shared" si="149"/>
        <v>0</v>
      </c>
      <c r="BJ2027">
        <f t="shared" si="148"/>
        <v>0</v>
      </c>
      <c r="BK2027">
        <f t="shared" si="150"/>
        <v>1</v>
      </c>
      <c r="BL2027">
        <f t="shared" si="150"/>
        <v>0</v>
      </c>
      <c r="BM2027">
        <f t="shared" si="150"/>
        <v>1</v>
      </c>
      <c r="BN2027">
        <f t="shared" si="150"/>
        <v>0</v>
      </c>
      <c r="BO2027">
        <f t="shared" si="150"/>
        <v>0</v>
      </c>
      <c r="BP2027">
        <f t="shared" si="150"/>
        <v>0</v>
      </c>
    </row>
    <row r="2028" spans="3:68" x14ac:dyDescent="0.2">
      <c r="C2028" s="150" t="str">
        <f>IFERROR(VLOOKUP(TABLA!F2028,BLIOTECAS!$C$1:$E$26,3,FALSE),"")</f>
        <v/>
      </c>
      <c r="D2028" s="209">
        <v>43970.533333333333</v>
      </c>
      <c r="E2028" s="209" t="s">
        <v>407</v>
      </c>
      <c r="G2028" t="s">
        <v>300</v>
      </c>
      <c r="H2028" t="s">
        <v>300</v>
      </c>
      <c r="I2028" t="s">
        <v>306</v>
      </c>
      <c r="J2028" t="s">
        <v>103</v>
      </c>
      <c r="K2028" t="s">
        <v>310</v>
      </c>
      <c r="L2028" t="s">
        <v>104</v>
      </c>
      <c r="S2028" t="s">
        <v>26</v>
      </c>
      <c r="T2028" t="s">
        <v>270</v>
      </c>
      <c r="U2028">
        <v>4</v>
      </c>
      <c r="V2028">
        <v>2</v>
      </c>
      <c r="W2028">
        <v>3</v>
      </c>
      <c r="X2028">
        <v>3</v>
      </c>
      <c r="Y2028">
        <v>3</v>
      </c>
      <c r="Z2028">
        <v>4</v>
      </c>
      <c r="AA2028">
        <v>4</v>
      </c>
      <c r="AB2028">
        <v>1</v>
      </c>
      <c r="AC2028">
        <v>3</v>
      </c>
      <c r="AD2028">
        <v>3</v>
      </c>
      <c r="AF2028">
        <v>4</v>
      </c>
      <c r="AG2028">
        <v>4</v>
      </c>
      <c r="AH2028">
        <v>4</v>
      </c>
      <c r="AI2028">
        <v>4</v>
      </c>
      <c r="AJ2028">
        <v>3</v>
      </c>
      <c r="AK2028" t="s">
        <v>270</v>
      </c>
      <c r="AL2028">
        <v>2</v>
      </c>
      <c r="AM2028">
        <v>2</v>
      </c>
      <c r="AN2028" t="s">
        <v>334</v>
      </c>
      <c r="AV2028" s="109" t="s">
        <v>26</v>
      </c>
      <c r="AW2028" t="s">
        <v>270</v>
      </c>
      <c r="AX2028" t="s">
        <v>313</v>
      </c>
      <c r="AY2028">
        <v>4</v>
      </c>
      <c r="AZ2028" s="109">
        <v>4</v>
      </c>
      <c r="BA2028" s="191" t="s">
        <v>311</v>
      </c>
      <c r="BB2028" t="s">
        <v>308</v>
      </c>
      <c r="BD2028">
        <f t="shared" si="151"/>
        <v>1</v>
      </c>
      <c r="BE2028">
        <f t="shared" si="149"/>
        <v>0</v>
      </c>
      <c r="BF2028">
        <f t="shared" si="149"/>
        <v>0</v>
      </c>
      <c r="BG2028">
        <f t="shared" si="149"/>
        <v>0</v>
      </c>
      <c r="BH2028">
        <f t="shared" si="149"/>
        <v>0</v>
      </c>
      <c r="BI2028">
        <f t="shared" si="149"/>
        <v>0</v>
      </c>
      <c r="BJ2028">
        <f t="shared" si="148"/>
        <v>0</v>
      </c>
      <c r="BK2028">
        <f t="shared" si="150"/>
        <v>1</v>
      </c>
      <c r="BL2028">
        <f t="shared" si="150"/>
        <v>0</v>
      </c>
      <c r="BM2028">
        <f t="shared" si="150"/>
        <v>0</v>
      </c>
      <c r="BN2028">
        <f t="shared" si="150"/>
        <v>0</v>
      </c>
      <c r="BO2028">
        <f t="shared" si="150"/>
        <v>0</v>
      </c>
      <c r="BP2028">
        <f t="shared" si="150"/>
        <v>0</v>
      </c>
    </row>
    <row r="2029" spans="3:68" x14ac:dyDescent="0.2">
      <c r="C2029" s="150" t="str">
        <f>IFERROR(VLOOKUP(TABLA!F2029,BLIOTECAS!$C$1:$E$26,3,FALSE),"")</f>
        <v>Humanidades</v>
      </c>
      <c r="D2029" s="209">
        <v>43970.533333333333</v>
      </c>
      <c r="E2029" s="209" t="s">
        <v>396</v>
      </c>
      <c r="F2029" t="s">
        <v>103</v>
      </c>
      <c r="G2029" t="s">
        <v>300</v>
      </c>
      <c r="H2029" t="s">
        <v>300</v>
      </c>
      <c r="I2029" t="s">
        <v>321</v>
      </c>
      <c r="J2029" t="s">
        <v>103</v>
      </c>
      <c r="K2029" t="s">
        <v>322</v>
      </c>
      <c r="L2029" t="s">
        <v>104</v>
      </c>
      <c r="S2029" t="s">
        <v>26</v>
      </c>
      <c r="T2029" t="s">
        <v>270</v>
      </c>
      <c r="U2029">
        <v>4</v>
      </c>
      <c r="V2029">
        <v>2</v>
      </c>
      <c r="W2029">
        <v>2</v>
      </c>
      <c r="X2029">
        <v>5</v>
      </c>
      <c r="Y2029">
        <v>4</v>
      </c>
      <c r="Z2029">
        <v>3</v>
      </c>
      <c r="AA2029">
        <v>5</v>
      </c>
      <c r="AB2029">
        <v>2</v>
      </c>
      <c r="AC2029">
        <v>4</v>
      </c>
      <c r="AD2029">
        <v>4</v>
      </c>
      <c r="AF2029">
        <v>5</v>
      </c>
      <c r="AG2029">
        <v>5</v>
      </c>
      <c r="AH2029">
        <v>4</v>
      </c>
      <c r="AI2029">
        <v>3</v>
      </c>
      <c r="AJ2029">
        <v>4</v>
      </c>
      <c r="AK2029" t="s">
        <v>26</v>
      </c>
      <c r="AL2029">
        <v>4</v>
      </c>
      <c r="AM2029">
        <v>3</v>
      </c>
      <c r="AN2029" t="s">
        <v>325</v>
      </c>
      <c r="AV2029" s="109" t="s">
        <v>270</v>
      </c>
      <c r="AW2029" t="s">
        <v>270</v>
      </c>
      <c r="AX2029" t="s">
        <v>25</v>
      </c>
      <c r="AY2029">
        <v>5</v>
      </c>
      <c r="AZ2029" s="109">
        <v>5</v>
      </c>
      <c r="BA2029" s="191" t="s">
        <v>311</v>
      </c>
      <c r="BB2029" t="s">
        <v>308</v>
      </c>
      <c r="BD2029">
        <f t="shared" si="151"/>
        <v>1</v>
      </c>
      <c r="BE2029">
        <f t="shared" si="149"/>
        <v>1</v>
      </c>
      <c r="BF2029">
        <f t="shared" si="149"/>
        <v>0</v>
      </c>
      <c r="BG2029">
        <f t="shared" si="149"/>
        <v>0</v>
      </c>
      <c r="BH2029">
        <f t="shared" si="149"/>
        <v>0</v>
      </c>
      <c r="BI2029">
        <f t="shared" si="149"/>
        <v>0</v>
      </c>
      <c r="BJ2029">
        <f t="shared" si="148"/>
        <v>1</v>
      </c>
      <c r="BK2029">
        <f t="shared" si="150"/>
        <v>0</v>
      </c>
      <c r="BL2029">
        <f t="shared" si="150"/>
        <v>0</v>
      </c>
      <c r="BM2029">
        <f t="shared" si="150"/>
        <v>0</v>
      </c>
      <c r="BN2029">
        <f t="shared" si="150"/>
        <v>0</v>
      </c>
      <c r="BO2029">
        <f t="shared" si="150"/>
        <v>0</v>
      </c>
      <c r="BP2029">
        <f t="shared" si="150"/>
        <v>0</v>
      </c>
    </row>
    <row r="2030" spans="3:68" x14ac:dyDescent="0.2">
      <c r="C2030" s="150" t="str">
        <f>IFERROR(VLOOKUP(TABLA!F2030,BLIOTECAS!$C$1:$E$26,3,FALSE),"")</f>
        <v>Ciencias de la Salud</v>
      </c>
      <c r="D2030" s="209">
        <v>43970.533333333333</v>
      </c>
      <c r="E2030" s="209" t="s">
        <v>396</v>
      </c>
      <c r="F2030" t="s">
        <v>106</v>
      </c>
      <c r="G2030" t="s">
        <v>301</v>
      </c>
      <c r="H2030" t="s">
        <v>320</v>
      </c>
      <c r="I2030" t="s">
        <v>306</v>
      </c>
      <c r="J2030" t="s">
        <v>309</v>
      </c>
      <c r="K2030" t="s">
        <v>106</v>
      </c>
      <c r="L2030" t="s">
        <v>107</v>
      </c>
      <c r="S2030" t="s">
        <v>26</v>
      </c>
      <c r="T2030" t="s">
        <v>26</v>
      </c>
      <c r="U2030">
        <v>3</v>
      </c>
      <c r="V2030">
        <v>1</v>
      </c>
      <c r="W2030">
        <v>2</v>
      </c>
      <c r="X2030">
        <v>4</v>
      </c>
      <c r="Y2030">
        <v>4</v>
      </c>
      <c r="Z2030">
        <v>5</v>
      </c>
      <c r="AA2030">
        <v>5</v>
      </c>
      <c r="AB2030">
        <v>2</v>
      </c>
      <c r="AC2030">
        <v>1</v>
      </c>
      <c r="AD2030">
        <v>2</v>
      </c>
      <c r="AF2030">
        <v>2</v>
      </c>
      <c r="AG2030">
        <v>2</v>
      </c>
      <c r="AH2030">
        <v>2</v>
      </c>
      <c r="AI2030">
        <v>2</v>
      </c>
      <c r="AJ2030">
        <v>2</v>
      </c>
      <c r="AK2030" t="s">
        <v>26</v>
      </c>
      <c r="AL2030">
        <v>2</v>
      </c>
      <c r="AM2030">
        <v>2</v>
      </c>
      <c r="AN2030" t="s">
        <v>345</v>
      </c>
      <c r="AV2030" s="109" t="s">
        <v>26</v>
      </c>
      <c r="AW2030" t="s">
        <v>26</v>
      </c>
      <c r="AY2030">
        <v>2</v>
      </c>
      <c r="AZ2030" s="109">
        <v>2</v>
      </c>
      <c r="BA2030" s="191" t="s">
        <v>330</v>
      </c>
      <c r="BB2030" t="s">
        <v>317</v>
      </c>
      <c r="BD2030">
        <f t="shared" si="151"/>
        <v>1</v>
      </c>
      <c r="BE2030">
        <f t="shared" si="149"/>
        <v>0</v>
      </c>
      <c r="BF2030">
        <f t="shared" si="149"/>
        <v>0</v>
      </c>
      <c r="BG2030">
        <f t="shared" si="149"/>
        <v>0</v>
      </c>
      <c r="BH2030">
        <f t="shared" si="149"/>
        <v>0</v>
      </c>
      <c r="BI2030">
        <f t="shared" si="149"/>
        <v>0</v>
      </c>
      <c r="BJ2030">
        <f t="shared" si="148"/>
        <v>0</v>
      </c>
      <c r="BK2030">
        <f t="shared" si="150"/>
        <v>0</v>
      </c>
      <c r="BL2030">
        <f t="shared" si="150"/>
        <v>0</v>
      </c>
      <c r="BM2030">
        <f t="shared" si="150"/>
        <v>1</v>
      </c>
      <c r="BN2030">
        <f t="shared" si="150"/>
        <v>0</v>
      </c>
      <c r="BO2030">
        <f t="shared" si="150"/>
        <v>0</v>
      </c>
      <c r="BP2030">
        <f t="shared" si="150"/>
        <v>0</v>
      </c>
    </row>
    <row r="2031" spans="3:68" x14ac:dyDescent="0.2">
      <c r="C2031" s="150" t="str">
        <f>IFERROR(VLOOKUP(TABLA!F2031,BLIOTECAS!$C$1:$E$26,3,FALSE),"")</f>
        <v>Ciencias Experimentales</v>
      </c>
      <c r="D2031" s="209">
        <v>43970.533333333333</v>
      </c>
      <c r="E2031" s="209" t="s">
        <v>396</v>
      </c>
      <c r="F2031" t="s">
        <v>105</v>
      </c>
      <c r="G2031" t="s">
        <v>300</v>
      </c>
      <c r="H2031" t="s">
        <v>320</v>
      </c>
      <c r="I2031" t="s">
        <v>1327</v>
      </c>
      <c r="J2031" t="s">
        <v>105</v>
      </c>
      <c r="S2031" t="s">
        <v>270</v>
      </c>
      <c r="T2031" t="s">
        <v>270</v>
      </c>
      <c r="U2031">
        <v>3</v>
      </c>
      <c r="V2031">
        <v>1</v>
      </c>
      <c r="W2031">
        <v>1</v>
      </c>
      <c r="X2031">
        <v>1</v>
      </c>
      <c r="Y2031">
        <v>3</v>
      </c>
      <c r="Z2031">
        <v>3</v>
      </c>
      <c r="AA2031">
        <v>3</v>
      </c>
      <c r="AB2031">
        <v>1</v>
      </c>
      <c r="AC2031">
        <v>5</v>
      </c>
      <c r="AD2031">
        <v>4</v>
      </c>
      <c r="AF2031">
        <v>3</v>
      </c>
      <c r="AG2031">
        <v>5</v>
      </c>
      <c r="AH2031">
        <v>5</v>
      </c>
      <c r="AI2031">
        <v>3</v>
      </c>
      <c r="AJ2031">
        <v>3</v>
      </c>
      <c r="AK2031" t="s">
        <v>26</v>
      </c>
      <c r="AL2031">
        <v>5</v>
      </c>
      <c r="AM2031">
        <v>4</v>
      </c>
      <c r="AN2031" t="s">
        <v>405</v>
      </c>
      <c r="AV2031" s="109" t="s">
        <v>26</v>
      </c>
      <c r="AW2031" t="s">
        <v>26</v>
      </c>
      <c r="AY2031">
        <v>5</v>
      </c>
      <c r="AZ2031" s="109">
        <v>5</v>
      </c>
      <c r="BA2031" s="191" t="s">
        <v>311</v>
      </c>
      <c r="BB2031" t="s">
        <v>317</v>
      </c>
      <c r="BD2031">
        <f t="shared" si="151"/>
        <v>1</v>
      </c>
      <c r="BE2031">
        <f t="shared" si="149"/>
        <v>0</v>
      </c>
      <c r="BF2031">
        <f t="shared" si="149"/>
        <v>1</v>
      </c>
      <c r="BG2031">
        <f t="shared" si="149"/>
        <v>0</v>
      </c>
      <c r="BH2031">
        <f t="shared" si="149"/>
        <v>0</v>
      </c>
      <c r="BI2031">
        <f t="shared" si="149"/>
        <v>0</v>
      </c>
      <c r="BJ2031">
        <f t="shared" si="148"/>
        <v>1</v>
      </c>
      <c r="BK2031">
        <f t="shared" si="150"/>
        <v>1</v>
      </c>
      <c r="BL2031">
        <f t="shared" si="150"/>
        <v>1</v>
      </c>
      <c r="BM2031">
        <f t="shared" si="150"/>
        <v>1</v>
      </c>
      <c r="BN2031">
        <f t="shared" si="150"/>
        <v>0</v>
      </c>
      <c r="BO2031">
        <f t="shared" si="150"/>
        <v>0</v>
      </c>
      <c r="BP2031">
        <f t="shared" si="150"/>
        <v>0</v>
      </c>
    </row>
    <row r="2032" spans="3:68" x14ac:dyDescent="0.2">
      <c r="C2032" s="150" t="str">
        <f>IFERROR(VLOOKUP(TABLA!F2032,BLIOTECAS!$C$1:$E$26,3,FALSE),"")</f>
        <v>Ciencias Experimentales</v>
      </c>
      <c r="D2032" s="209">
        <v>43970.533333333333</v>
      </c>
      <c r="E2032" s="209" t="s">
        <v>401</v>
      </c>
      <c r="F2032" t="s">
        <v>105</v>
      </c>
      <c r="G2032" t="s">
        <v>300</v>
      </c>
      <c r="H2032" t="s">
        <v>305</v>
      </c>
      <c r="I2032" t="s">
        <v>351</v>
      </c>
      <c r="J2032" t="s">
        <v>105</v>
      </c>
      <c r="K2032" t="s">
        <v>309</v>
      </c>
      <c r="L2032" t="s">
        <v>96</v>
      </c>
      <c r="S2032" t="s">
        <v>270</v>
      </c>
      <c r="T2032" t="s">
        <v>270</v>
      </c>
      <c r="U2032">
        <v>1</v>
      </c>
      <c r="V2032">
        <v>3</v>
      </c>
      <c r="W2032">
        <v>2</v>
      </c>
      <c r="X2032">
        <v>5</v>
      </c>
      <c r="Y2032">
        <v>4</v>
      </c>
      <c r="Z2032">
        <v>5</v>
      </c>
      <c r="AA2032">
        <v>3</v>
      </c>
      <c r="AB2032">
        <v>3</v>
      </c>
      <c r="AC2032">
        <v>1</v>
      </c>
      <c r="AD2032">
        <v>2</v>
      </c>
      <c r="AF2032">
        <v>1</v>
      </c>
      <c r="AG2032">
        <v>4</v>
      </c>
      <c r="AH2032">
        <v>3</v>
      </c>
      <c r="AI2032">
        <v>4</v>
      </c>
      <c r="AJ2032">
        <v>1</v>
      </c>
      <c r="AK2032" t="s">
        <v>270</v>
      </c>
      <c r="AL2032">
        <v>1</v>
      </c>
      <c r="AM2032">
        <v>1</v>
      </c>
      <c r="AN2032" t="s">
        <v>307</v>
      </c>
      <c r="AV2032" s="109" t="s">
        <v>270</v>
      </c>
      <c r="AW2032" t="s">
        <v>270</v>
      </c>
      <c r="AX2032" t="s">
        <v>337</v>
      </c>
      <c r="AY2032">
        <v>2</v>
      </c>
      <c r="AZ2032" s="109">
        <v>4</v>
      </c>
      <c r="BA2032" s="191" t="s">
        <v>331</v>
      </c>
      <c r="BB2032" t="s">
        <v>333</v>
      </c>
      <c r="BD2032">
        <f t="shared" si="151"/>
        <v>0</v>
      </c>
      <c r="BE2032">
        <f t="shared" si="151"/>
        <v>0</v>
      </c>
      <c r="BF2032">
        <f t="shared" si="151"/>
        <v>0</v>
      </c>
      <c r="BG2032">
        <f t="shared" si="151"/>
        <v>1</v>
      </c>
      <c r="BH2032">
        <f t="shared" si="151"/>
        <v>1</v>
      </c>
      <c r="BI2032">
        <f t="shared" si="151"/>
        <v>0</v>
      </c>
      <c r="BJ2032">
        <f t="shared" si="148"/>
        <v>0</v>
      </c>
      <c r="BK2032">
        <f t="shared" si="150"/>
        <v>0</v>
      </c>
      <c r="BL2032">
        <f t="shared" si="150"/>
        <v>0</v>
      </c>
      <c r="BM2032">
        <f t="shared" si="150"/>
        <v>0</v>
      </c>
      <c r="BN2032">
        <f t="shared" si="150"/>
        <v>0</v>
      </c>
      <c r="BO2032">
        <f t="shared" si="150"/>
        <v>1</v>
      </c>
      <c r="BP2032">
        <f t="shared" si="150"/>
        <v>0</v>
      </c>
    </row>
    <row r="2033" spans="3:68" x14ac:dyDescent="0.2">
      <c r="C2033" s="150" t="str">
        <f>IFERROR(VLOOKUP(TABLA!F2033,BLIOTECAS!$C$1:$E$26,3,FALSE),"")</f>
        <v>Ciencias Sociales</v>
      </c>
      <c r="D2033" s="209">
        <v>43970.533333333333</v>
      </c>
      <c r="E2033" s="209" t="s">
        <v>401</v>
      </c>
      <c r="F2033" t="s">
        <v>225</v>
      </c>
      <c r="G2033" t="s">
        <v>305</v>
      </c>
      <c r="H2033" t="s">
        <v>305</v>
      </c>
      <c r="I2033" t="s">
        <v>318</v>
      </c>
      <c r="J2033" t="s">
        <v>225</v>
      </c>
      <c r="K2033" t="s">
        <v>108</v>
      </c>
      <c r="L2033" t="s">
        <v>93</v>
      </c>
      <c r="S2033" t="s">
        <v>26</v>
      </c>
      <c r="T2033" t="s">
        <v>270</v>
      </c>
      <c r="U2033">
        <v>4</v>
      </c>
      <c r="V2033">
        <v>4</v>
      </c>
      <c r="W2033">
        <v>2</v>
      </c>
      <c r="X2033">
        <v>2</v>
      </c>
      <c r="Y2033">
        <v>2</v>
      </c>
      <c r="Z2033">
        <v>5</v>
      </c>
      <c r="AA2033">
        <v>1</v>
      </c>
      <c r="AB2033">
        <v>4</v>
      </c>
      <c r="AC2033">
        <v>3</v>
      </c>
      <c r="AD2033">
        <v>3</v>
      </c>
      <c r="AF2033">
        <v>5</v>
      </c>
      <c r="AG2033">
        <v>5</v>
      </c>
      <c r="AH2033">
        <v>5</v>
      </c>
      <c r="AI2033">
        <v>4</v>
      </c>
      <c r="AJ2033">
        <v>4</v>
      </c>
      <c r="AK2033" t="s">
        <v>270</v>
      </c>
      <c r="AL2033">
        <v>4</v>
      </c>
      <c r="AM2033">
        <v>2</v>
      </c>
      <c r="AN2033" t="s">
        <v>414</v>
      </c>
      <c r="AV2033" s="109" t="s">
        <v>270</v>
      </c>
      <c r="AW2033" t="s">
        <v>270</v>
      </c>
      <c r="AX2033" t="s">
        <v>313</v>
      </c>
      <c r="AY2033">
        <v>5</v>
      </c>
      <c r="AZ2033" s="109">
        <v>4</v>
      </c>
      <c r="BA2033" s="191" t="s">
        <v>311</v>
      </c>
      <c r="BB2033" t="s">
        <v>308</v>
      </c>
      <c r="BC2033" t="s">
        <v>1328</v>
      </c>
      <c r="BD2033">
        <f t="shared" si="151"/>
        <v>0</v>
      </c>
      <c r="BE2033">
        <f t="shared" si="151"/>
        <v>0</v>
      </c>
      <c r="BF2033">
        <f t="shared" si="151"/>
        <v>1</v>
      </c>
      <c r="BG2033">
        <f t="shared" si="151"/>
        <v>0</v>
      </c>
      <c r="BH2033">
        <f t="shared" si="151"/>
        <v>0</v>
      </c>
      <c r="BI2033">
        <f t="shared" si="151"/>
        <v>0</v>
      </c>
      <c r="BJ2033">
        <f t="shared" si="148"/>
        <v>1</v>
      </c>
      <c r="BK2033">
        <f t="shared" si="150"/>
        <v>0</v>
      </c>
      <c r="BL2033">
        <f t="shared" si="150"/>
        <v>1</v>
      </c>
      <c r="BM2033">
        <f t="shared" si="150"/>
        <v>1</v>
      </c>
      <c r="BN2033">
        <f t="shared" si="150"/>
        <v>1</v>
      </c>
      <c r="BO2033">
        <f t="shared" si="150"/>
        <v>0</v>
      </c>
      <c r="BP2033">
        <f t="shared" si="150"/>
        <v>0</v>
      </c>
    </row>
    <row r="2034" spans="3:68" x14ac:dyDescent="0.2">
      <c r="C2034" s="150" t="str">
        <f>IFERROR(VLOOKUP(TABLA!F2034,BLIOTECAS!$C$1:$E$26,3,FALSE),"")</f>
        <v>Ciencias Experimentales</v>
      </c>
      <c r="D2034" s="209">
        <v>43970.533333333333</v>
      </c>
      <c r="E2034" s="209" t="s">
        <v>396</v>
      </c>
      <c r="F2034" t="s">
        <v>105</v>
      </c>
      <c r="G2034" t="s">
        <v>300</v>
      </c>
      <c r="H2034" t="s">
        <v>320</v>
      </c>
      <c r="I2034" t="s">
        <v>306</v>
      </c>
      <c r="J2034" t="s">
        <v>105</v>
      </c>
      <c r="S2034" t="s">
        <v>26</v>
      </c>
      <c r="T2034" t="s">
        <v>270</v>
      </c>
      <c r="U2034">
        <v>4</v>
      </c>
      <c r="V2034">
        <v>3</v>
      </c>
      <c r="W2034">
        <v>4</v>
      </c>
      <c r="X2034">
        <v>3</v>
      </c>
      <c r="Y2034">
        <v>5</v>
      </c>
      <c r="Z2034">
        <v>4</v>
      </c>
      <c r="AA2034">
        <v>3</v>
      </c>
      <c r="AB2034">
        <v>2</v>
      </c>
      <c r="AC2034">
        <v>4</v>
      </c>
      <c r="AD2034">
        <v>5</v>
      </c>
      <c r="AF2034">
        <v>4</v>
      </c>
      <c r="AG2034">
        <v>3</v>
      </c>
      <c r="AH2034">
        <v>2</v>
      </c>
      <c r="AI2034">
        <v>4</v>
      </c>
      <c r="AJ2034">
        <v>5</v>
      </c>
      <c r="AK2034" t="s">
        <v>270</v>
      </c>
      <c r="AL2034">
        <v>4</v>
      </c>
      <c r="AM2034">
        <v>3</v>
      </c>
      <c r="AN2034" t="s">
        <v>408</v>
      </c>
      <c r="AV2034" s="109" t="s">
        <v>26</v>
      </c>
      <c r="AW2034" t="s">
        <v>26</v>
      </c>
      <c r="AY2034">
        <v>3</v>
      </c>
      <c r="AZ2034" s="109">
        <v>5</v>
      </c>
      <c r="BA2034" s="191" t="s">
        <v>311</v>
      </c>
      <c r="BB2034" t="s">
        <v>308</v>
      </c>
      <c r="BD2034">
        <f t="shared" si="151"/>
        <v>1</v>
      </c>
      <c r="BE2034">
        <f t="shared" si="151"/>
        <v>0</v>
      </c>
      <c r="BF2034">
        <f t="shared" si="151"/>
        <v>0</v>
      </c>
      <c r="BG2034">
        <f t="shared" si="151"/>
        <v>0</v>
      </c>
      <c r="BH2034">
        <f t="shared" si="151"/>
        <v>0</v>
      </c>
      <c r="BI2034">
        <f t="shared" si="151"/>
        <v>0</v>
      </c>
      <c r="BJ2034">
        <f t="shared" si="148"/>
        <v>1</v>
      </c>
      <c r="BK2034">
        <f t="shared" si="150"/>
        <v>0</v>
      </c>
      <c r="BL2034">
        <f t="shared" si="150"/>
        <v>1</v>
      </c>
      <c r="BM2034">
        <f t="shared" si="150"/>
        <v>1</v>
      </c>
      <c r="BN2034">
        <f t="shared" si="150"/>
        <v>0</v>
      </c>
      <c r="BO2034">
        <f t="shared" si="150"/>
        <v>0</v>
      </c>
      <c r="BP2034">
        <f t="shared" si="150"/>
        <v>0</v>
      </c>
    </row>
    <row r="2035" spans="3:68" x14ac:dyDescent="0.2">
      <c r="C2035" s="150" t="str">
        <f>IFERROR(VLOOKUP(TABLA!F2035,BLIOTECAS!$C$1:$E$26,3,FALSE),"")</f>
        <v>Ciencias de la Salud</v>
      </c>
      <c r="D2035" s="209">
        <v>43970.533333333333</v>
      </c>
      <c r="E2035" s="209" t="s">
        <v>396</v>
      </c>
      <c r="F2035" t="s">
        <v>101</v>
      </c>
      <c r="G2035" t="s">
        <v>305</v>
      </c>
      <c r="H2035" t="s">
        <v>305</v>
      </c>
      <c r="I2035" t="s">
        <v>327</v>
      </c>
      <c r="J2035" t="s">
        <v>101</v>
      </c>
      <c r="K2035" t="s">
        <v>106</v>
      </c>
      <c r="M2035" t="s">
        <v>1329</v>
      </c>
      <c r="S2035" t="s">
        <v>270</v>
      </c>
      <c r="T2035" t="s">
        <v>270</v>
      </c>
      <c r="U2035">
        <v>5</v>
      </c>
      <c r="V2035">
        <v>1</v>
      </c>
      <c r="W2035">
        <v>5</v>
      </c>
      <c r="X2035">
        <v>3</v>
      </c>
      <c r="Y2035">
        <v>5</v>
      </c>
      <c r="Z2035">
        <v>2</v>
      </c>
      <c r="AA2035">
        <v>5</v>
      </c>
      <c r="AB2035">
        <v>3</v>
      </c>
      <c r="AC2035">
        <v>4</v>
      </c>
      <c r="AD2035">
        <v>4</v>
      </c>
      <c r="AF2035">
        <v>4</v>
      </c>
      <c r="AG2035">
        <v>5</v>
      </c>
      <c r="AH2035">
        <v>3</v>
      </c>
      <c r="AI2035">
        <v>3</v>
      </c>
      <c r="AJ2035">
        <v>5</v>
      </c>
      <c r="AK2035" t="s">
        <v>26</v>
      </c>
      <c r="AL2035">
        <v>4</v>
      </c>
      <c r="AM2035">
        <v>3</v>
      </c>
      <c r="AN2035" t="s">
        <v>400</v>
      </c>
      <c r="AV2035" s="109" t="s">
        <v>270</v>
      </c>
      <c r="AW2035" t="s">
        <v>26</v>
      </c>
      <c r="AY2035">
        <v>5</v>
      </c>
      <c r="AZ2035" s="109">
        <v>4</v>
      </c>
      <c r="BA2035" s="191" t="s">
        <v>311</v>
      </c>
      <c r="BB2035" t="s">
        <v>308</v>
      </c>
      <c r="BD2035">
        <f t="shared" si="151"/>
        <v>1</v>
      </c>
      <c r="BE2035">
        <f t="shared" si="151"/>
        <v>0</v>
      </c>
      <c r="BF2035">
        <f t="shared" si="151"/>
        <v>1</v>
      </c>
      <c r="BG2035">
        <f t="shared" si="151"/>
        <v>0</v>
      </c>
      <c r="BH2035">
        <f t="shared" si="151"/>
        <v>0</v>
      </c>
      <c r="BI2035">
        <f t="shared" si="151"/>
        <v>0</v>
      </c>
      <c r="BJ2035">
        <f t="shared" si="148"/>
        <v>0</v>
      </c>
      <c r="BK2035">
        <f t="shared" si="150"/>
        <v>0</v>
      </c>
      <c r="BL2035">
        <f t="shared" si="150"/>
        <v>1</v>
      </c>
      <c r="BM2035">
        <f t="shared" si="150"/>
        <v>1</v>
      </c>
      <c r="BN2035">
        <f t="shared" si="150"/>
        <v>0</v>
      </c>
      <c r="BO2035">
        <f t="shared" si="150"/>
        <v>0</v>
      </c>
      <c r="BP2035">
        <f t="shared" si="150"/>
        <v>0</v>
      </c>
    </row>
    <row r="2036" spans="3:68" x14ac:dyDescent="0.2">
      <c r="C2036" s="150" t="str">
        <f>IFERROR(VLOOKUP(TABLA!F2036,BLIOTECAS!$C$1:$E$26,3,FALSE),"")</f>
        <v>Ciencias de la Salud</v>
      </c>
      <c r="D2036" s="209">
        <v>43970.533333333333</v>
      </c>
      <c r="E2036" s="209" t="s">
        <v>401</v>
      </c>
      <c r="F2036" t="s">
        <v>108</v>
      </c>
      <c r="G2036" t="s">
        <v>300</v>
      </c>
      <c r="H2036" t="s">
        <v>300</v>
      </c>
      <c r="I2036" t="s">
        <v>315</v>
      </c>
      <c r="J2036" t="s">
        <v>108</v>
      </c>
      <c r="K2036" t="s">
        <v>100</v>
      </c>
      <c r="L2036" t="s">
        <v>309</v>
      </c>
      <c r="M2036" t="s">
        <v>857</v>
      </c>
      <c r="S2036" t="s">
        <v>270</v>
      </c>
      <c r="T2036" t="s">
        <v>270</v>
      </c>
      <c r="U2036">
        <v>5</v>
      </c>
      <c r="V2036">
        <v>5</v>
      </c>
      <c r="W2036">
        <v>4</v>
      </c>
      <c r="X2036">
        <v>2</v>
      </c>
      <c r="Y2036">
        <v>1</v>
      </c>
      <c r="Z2036">
        <v>3</v>
      </c>
      <c r="AA2036">
        <v>1</v>
      </c>
      <c r="AB2036">
        <v>5</v>
      </c>
      <c r="AC2036">
        <v>4</v>
      </c>
      <c r="AD2036">
        <v>4</v>
      </c>
      <c r="AF2036">
        <v>4</v>
      </c>
      <c r="AG2036">
        <v>5</v>
      </c>
      <c r="AH2036">
        <v>5</v>
      </c>
      <c r="AI2036">
        <v>4</v>
      </c>
      <c r="AJ2036">
        <v>5</v>
      </c>
      <c r="AK2036" t="s">
        <v>270</v>
      </c>
      <c r="AL2036">
        <v>4</v>
      </c>
      <c r="AM2036">
        <v>4</v>
      </c>
      <c r="AN2036" t="s">
        <v>334</v>
      </c>
      <c r="AV2036" s="109" t="s">
        <v>270</v>
      </c>
      <c r="AW2036" t="s">
        <v>26</v>
      </c>
      <c r="AY2036">
        <v>5</v>
      </c>
      <c r="AZ2036" s="109">
        <v>5</v>
      </c>
      <c r="BA2036" s="191" t="s">
        <v>303</v>
      </c>
      <c r="BB2036" t="s">
        <v>317</v>
      </c>
      <c r="BD2036">
        <f t="shared" si="151"/>
        <v>0</v>
      </c>
      <c r="BE2036">
        <f t="shared" si="151"/>
        <v>1</v>
      </c>
      <c r="BF2036">
        <f t="shared" si="151"/>
        <v>0</v>
      </c>
      <c r="BG2036">
        <f t="shared" si="151"/>
        <v>0</v>
      </c>
      <c r="BH2036">
        <f t="shared" si="151"/>
        <v>0</v>
      </c>
      <c r="BI2036">
        <f t="shared" si="151"/>
        <v>0</v>
      </c>
      <c r="BJ2036">
        <f t="shared" si="148"/>
        <v>0</v>
      </c>
      <c r="BK2036">
        <f t="shared" si="150"/>
        <v>1</v>
      </c>
      <c r="BL2036">
        <f t="shared" si="150"/>
        <v>0</v>
      </c>
      <c r="BM2036">
        <f t="shared" si="150"/>
        <v>0</v>
      </c>
      <c r="BN2036">
        <f t="shared" si="150"/>
        <v>0</v>
      </c>
      <c r="BO2036">
        <f t="shared" si="150"/>
        <v>0</v>
      </c>
      <c r="BP2036">
        <f t="shared" si="150"/>
        <v>0</v>
      </c>
    </row>
    <row r="2037" spans="3:68" x14ac:dyDescent="0.2">
      <c r="C2037" s="150" t="str">
        <f>IFERROR(VLOOKUP(TABLA!F2037,BLIOTECAS!$C$1:$E$26,3,FALSE),"")</f>
        <v>Humanidades</v>
      </c>
      <c r="D2037" s="209">
        <v>43970.533333333333</v>
      </c>
      <c r="E2037" s="209" t="s">
        <v>396</v>
      </c>
      <c r="F2037" t="s">
        <v>104</v>
      </c>
      <c r="G2037" t="s">
        <v>305</v>
      </c>
      <c r="H2037" t="s">
        <v>305</v>
      </c>
      <c r="I2037" t="s">
        <v>327</v>
      </c>
      <c r="J2037" t="s">
        <v>104</v>
      </c>
      <c r="K2037" t="s">
        <v>310</v>
      </c>
      <c r="L2037" t="s">
        <v>309</v>
      </c>
      <c r="S2037" t="s">
        <v>270</v>
      </c>
      <c r="T2037" t="s">
        <v>270</v>
      </c>
      <c r="U2037">
        <v>5</v>
      </c>
      <c r="V2037">
        <v>4</v>
      </c>
      <c r="W2037">
        <v>2</v>
      </c>
      <c r="X2037">
        <v>2</v>
      </c>
      <c r="Y2037">
        <v>2</v>
      </c>
      <c r="Z2037">
        <v>3</v>
      </c>
      <c r="AA2037">
        <v>3</v>
      </c>
      <c r="AB2037">
        <v>1</v>
      </c>
      <c r="AC2037">
        <v>1</v>
      </c>
      <c r="AD2037">
        <v>5</v>
      </c>
      <c r="AF2037">
        <v>4</v>
      </c>
      <c r="AG2037">
        <v>5</v>
      </c>
      <c r="AH2037">
        <v>4</v>
      </c>
      <c r="AI2037">
        <v>5</v>
      </c>
      <c r="AJ2037">
        <v>2</v>
      </c>
      <c r="AK2037" t="s">
        <v>270</v>
      </c>
      <c r="AL2037">
        <v>4</v>
      </c>
      <c r="AM2037">
        <v>3</v>
      </c>
      <c r="AN2037" t="s">
        <v>325</v>
      </c>
      <c r="AV2037" s="109" t="s">
        <v>270</v>
      </c>
      <c r="AW2037" t="s">
        <v>26</v>
      </c>
      <c r="AY2037">
        <v>5</v>
      </c>
      <c r="AZ2037" s="109">
        <v>5</v>
      </c>
      <c r="BA2037" s="191" t="s">
        <v>311</v>
      </c>
      <c r="BB2037" t="s">
        <v>317</v>
      </c>
      <c r="BC2037" t="s">
        <v>1330</v>
      </c>
      <c r="BD2037">
        <f t="shared" si="151"/>
        <v>1</v>
      </c>
      <c r="BE2037">
        <f t="shared" si="151"/>
        <v>0</v>
      </c>
      <c r="BF2037">
        <f t="shared" si="151"/>
        <v>1</v>
      </c>
      <c r="BG2037">
        <f t="shared" si="151"/>
        <v>0</v>
      </c>
      <c r="BH2037">
        <f t="shared" si="151"/>
        <v>0</v>
      </c>
      <c r="BI2037">
        <f t="shared" si="151"/>
        <v>0</v>
      </c>
      <c r="BJ2037">
        <f t="shared" si="148"/>
        <v>1</v>
      </c>
      <c r="BK2037">
        <f t="shared" si="150"/>
        <v>0</v>
      </c>
      <c r="BL2037">
        <f t="shared" si="150"/>
        <v>0</v>
      </c>
      <c r="BM2037">
        <f t="shared" si="150"/>
        <v>0</v>
      </c>
      <c r="BN2037">
        <f t="shared" si="150"/>
        <v>0</v>
      </c>
      <c r="BO2037">
        <f t="shared" si="150"/>
        <v>0</v>
      </c>
      <c r="BP2037">
        <f t="shared" si="150"/>
        <v>0</v>
      </c>
    </row>
    <row r="2038" spans="3:68" x14ac:dyDescent="0.2">
      <c r="C2038" s="150" t="str">
        <f>IFERROR(VLOOKUP(TABLA!F2038,BLIOTECAS!$C$1:$E$26,3,FALSE),"")</f>
        <v>Ciencias de la Salud</v>
      </c>
      <c r="D2038" s="209">
        <v>43970.533333333333</v>
      </c>
      <c r="E2038" s="209" t="s">
        <v>396</v>
      </c>
      <c r="F2038" t="s">
        <v>109</v>
      </c>
      <c r="G2038" t="s">
        <v>301</v>
      </c>
      <c r="H2038" t="s">
        <v>397</v>
      </c>
      <c r="I2038" t="s">
        <v>306</v>
      </c>
      <c r="J2038" t="s">
        <v>309</v>
      </c>
      <c r="K2038" t="s">
        <v>109</v>
      </c>
      <c r="L2038" t="s">
        <v>104</v>
      </c>
      <c r="M2038" t="s">
        <v>1101</v>
      </c>
      <c r="S2038" t="s">
        <v>26</v>
      </c>
      <c r="T2038" t="s">
        <v>26</v>
      </c>
      <c r="U2038">
        <v>1</v>
      </c>
      <c r="V2038">
        <v>1</v>
      </c>
      <c r="W2038">
        <v>1</v>
      </c>
      <c r="X2038">
        <v>1</v>
      </c>
      <c r="Y2038">
        <v>5</v>
      </c>
      <c r="Z2038">
        <v>3</v>
      </c>
      <c r="AA2038">
        <v>5</v>
      </c>
      <c r="AB2038">
        <v>1</v>
      </c>
      <c r="AC2038">
        <v>3</v>
      </c>
      <c r="AD2038">
        <v>3</v>
      </c>
      <c r="AF2038">
        <v>3</v>
      </c>
      <c r="AG2038">
        <v>3</v>
      </c>
      <c r="AH2038">
        <v>3</v>
      </c>
      <c r="AI2038">
        <v>3</v>
      </c>
      <c r="AJ2038">
        <v>3</v>
      </c>
      <c r="AK2038" t="s">
        <v>26</v>
      </c>
      <c r="AL2038">
        <v>3</v>
      </c>
      <c r="AM2038">
        <v>3</v>
      </c>
      <c r="AN2038" t="s">
        <v>345</v>
      </c>
      <c r="AV2038" s="109" t="s">
        <v>270</v>
      </c>
      <c r="AW2038" t="s">
        <v>26</v>
      </c>
      <c r="AY2038">
        <v>3</v>
      </c>
      <c r="AZ2038" s="109">
        <v>3</v>
      </c>
      <c r="BA2038" s="191" t="s">
        <v>311</v>
      </c>
      <c r="BB2038" t="s">
        <v>308</v>
      </c>
      <c r="BD2038">
        <f t="shared" si="151"/>
        <v>1</v>
      </c>
      <c r="BE2038">
        <f t="shared" si="151"/>
        <v>0</v>
      </c>
      <c r="BF2038">
        <f t="shared" si="151"/>
        <v>0</v>
      </c>
      <c r="BG2038">
        <f t="shared" si="151"/>
        <v>0</v>
      </c>
      <c r="BH2038">
        <f t="shared" si="151"/>
        <v>0</v>
      </c>
      <c r="BI2038">
        <f t="shared" si="151"/>
        <v>0</v>
      </c>
      <c r="BJ2038">
        <f t="shared" ref="BJ2038:BN2053" si="152">IF(IFERROR(FIND(BJ$1,$AN2038,1),0)&lt;&gt;0,1,0)</f>
        <v>0</v>
      </c>
      <c r="BK2038">
        <f t="shared" si="150"/>
        <v>0</v>
      </c>
      <c r="BL2038">
        <f t="shared" si="150"/>
        <v>0</v>
      </c>
      <c r="BM2038">
        <f t="shared" si="150"/>
        <v>1</v>
      </c>
      <c r="BN2038">
        <f t="shared" si="150"/>
        <v>0</v>
      </c>
      <c r="BO2038">
        <f t="shared" si="150"/>
        <v>0</v>
      </c>
      <c r="BP2038">
        <f t="shared" si="150"/>
        <v>0</v>
      </c>
    </row>
    <row r="2039" spans="3:68" x14ac:dyDescent="0.2">
      <c r="C2039" s="150" t="str">
        <f>IFERROR(VLOOKUP(TABLA!F2039,BLIOTECAS!$C$1:$E$26,3,FALSE),"")</f>
        <v>Ciencias de la Salud</v>
      </c>
      <c r="D2039" s="209">
        <v>43970.533333333333</v>
      </c>
      <c r="E2039" s="209" t="s">
        <v>396</v>
      </c>
      <c r="F2039" t="s">
        <v>222</v>
      </c>
      <c r="G2039" t="s">
        <v>301</v>
      </c>
      <c r="H2039" t="s">
        <v>305</v>
      </c>
      <c r="I2039" t="s">
        <v>306</v>
      </c>
      <c r="J2039" t="s">
        <v>309</v>
      </c>
      <c r="K2039" t="s">
        <v>222</v>
      </c>
      <c r="L2039" t="s">
        <v>105</v>
      </c>
      <c r="S2039" t="s">
        <v>26</v>
      </c>
      <c r="T2039" t="s">
        <v>270</v>
      </c>
      <c r="U2039">
        <v>4</v>
      </c>
      <c r="V2039">
        <v>2</v>
      </c>
      <c r="W2039">
        <v>2</v>
      </c>
      <c r="X2039">
        <v>1</v>
      </c>
      <c r="Y2039">
        <v>5</v>
      </c>
      <c r="Z2039">
        <v>2</v>
      </c>
      <c r="AA2039">
        <v>5</v>
      </c>
      <c r="AB2039">
        <v>2</v>
      </c>
      <c r="AC2039">
        <v>5</v>
      </c>
      <c r="AD2039">
        <v>5</v>
      </c>
      <c r="AF2039">
        <v>5</v>
      </c>
      <c r="AG2039">
        <v>5</v>
      </c>
      <c r="AH2039">
        <v>5</v>
      </c>
      <c r="AI2039">
        <v>5</v>
      </c>
      <c r="AJ2039">
        <v>5</v>
      </c>
      <c r="AK2039" t="s">
        <v>26</v>
      </c>
      <c r="AL2039">
        <v>5</v>
      </c>
      <c r="AM2039">
        <v>4</v>
      </c>
      <c r="AN2039" t="s">
        <v>354</v>
      </c>
      <c r="AV2039" s="109" t="s">
        <v>26</v>
      </c>
      <c r="AW2039" t="s">
        <v>26</v>
      </c>
      <c r="AY2039">
        <v>5</v>
      </c>
      <c r="AZ2039" s="109">
        <v>5</v>
      </c>
      <c r="BA2039" s="191" t="s">
        <v>303</v>
      </c>
      <c r="BB2039" t="s">
        <v>308</v>
      </c>
      <c r="BD2039">
        <f t="shared" ref="BD2039:BI2054" si="153">IF(IFERROR(FIND(BD$1,$I2039,1),0)&lt;&gt;0,1,0)</f>
        <v>1</v>
      </c>
      <c r="BE2039">
        <f t="shared" si="153"/>
        <v>0</v>
      </c>
      <c r="BF2039">
        <f t="shared" si="153"/>
        <v>0</v>
      </c>
      <c r="BG2039">
        <f t="shared" si="153"/>
        <v>0</v>
      </c>
      <c r="BH2039">
        <f t="shared" si="153"/>
        <v>0</v>
      </c>
      <c r="BI2039">
        <f t="shared" si="153"/>
        <v>0</v>
      </c>
      <c r="BJ2039">
        <f t="shared" si="152"/>
        <v>1</v>
      </c>
      <c r="BK2039">
        <f t="shared" si="150"/>
        <v>0</v>
      </c>
      <c r="BL2039">
        <f t="shared" si="150"/>
        <v>0</v>
      </c>
      <c r="BM2039">
        <f t="shared" si="150"/>
        <v>1</v>
      </c>
      <c r="BN2039">
        <f t="shared" si="150"/>
        <v>0</v>
      </c>
      <c r="BO2039">
        <f t="shared" si="150"/>
        <v>0</v>
      </c>
      <c r="BP2039">
        <f t="shared" si="150"/>
        <v>0</v>
      </c>
    </row>
    <row r="2040" spans="3:68" x14ac:dyDescent="0.2">
      <c r="C2040" s="150" t="str">
        <f>IFERROR(VLOOKUP(TABLA!F2040,BLIOTECAS!$C$1:$E$26,3,FALSE),"")</f>
        <v>Humanidades</v>
      </c>
      <c r="D2040" s="209">
        <v>43970.533333333333</v>
      </c>
      <c r="E2040" s="209" t="s">
        <v>396</v>
      </c>
      <c r="F2040" t="s">
        <v>100</v>
      </c>
      <c r="G2040" t="s">
        <v>305</v>
      </c>
      <c r="H2040" t="s">
        <v>300</v>
      </c>
      <c r="I2040" t="s">
        <v>306</v>
      </c>
      <c r="J2040" t="s">
        <v>100</v>
      </c>
      <c r="S2040" t="s">
        <v>26</v>
      </c>
      <c r="T2040" t="s">
        <v>270</v>
      </c>
      <c r="U2040">
        <v>4</v>
      </c>
      <c r="V2040">
        <v>2</v>
      </c>
      <c r="W2040">
        <v>4</v>
      </c>
      <c r="X2040">
        <v>1</v>
      </c>
      <c r="Y2040">
        <v>3</v>
      </c>
      <c r="Z2040">
        <v>3</v>
      </c>
      <c r="AA2040">
        <v>4</v>
      </c>
      <c r="AB2040">
        <v>1</v>
      </c>
      <c r="AC2040">
        <v>4</v>
      </c>
      <c r="AD2040">
        <v>5</v>
      </c>
      <c r="AF2040">
        <v>5</v>
      </c>
      <c r="AG2040">
        <v>4</v>
      </c>
      <c r="AH2040">
        <v>5</v>
      </c>
      <c r="AI2040">
        <v>3</v>
      </c>
      <c r="AJ2040">
        <v>4</v>
      </c>
      <c r="AK2040" t="s">
        <v>26</v>
      </c>
      <c r="AL2040">
        <v>4</v>
      </c>
      <c r="AM2040">
        <v>4</v>
      </c>
      <c r="AN2040" t="s">
        <v>354</v>
      </c>
      <c r="AV2040" s="109" t="s">
        <v>26</v>
      </c>
      <c r="AW2040" t="s">
        <v>26</v>
      </c>
      <c r="AY2040">
        <v>4</v>
      </c>
      <c r="AZ2040" s="109">
        <v>4</v>
      </c>
      <c r="BA2040" s="191" t="s">
        <v>311</v>
      </c>
      <c r="BB2040" t="s">
        <v>304</v>
      </c>
      <c r="BD2040">
        <f t="shared" si="153"/>
        <v>1</v>
      </c>
      <c r="BE2040">
        <f t="shared" si="153"/>
        <v>0</v>
      </c>
      <c r="BF2040">
        <f t="shared" si="153"/>
        <v>0</v>
      </c>
      <c r="BG2040">
        <f t="shared" si="153"/>
        <v>0</v>
      </c>
      <c r="BH2040">
        <f t="shared" si="153"/>
        <v>0</v>
      </c>
      <c r="BI2040">
        <f t="shared" si="153"/>
        <v>0</v>
      </c>
      <c r="BJ2040">
        <f t="shared" si="152"/>
        <v>1</v>
      </c>
      <c r="BK2040">
        <f t="shared" si="150"/>
        <v>0</v>
      </c>
      <c r="BL2040">
        <f t="shared" si="150"/>
        <v>0</v>
      </c>
      <c r="BM2040">
        <f t="shared" si="150"/>
        <v>1</v>
      </c>
      <c r="BN2040">
        <f t="shared" si="150"/>
        <v>0</v>
      </c>
      <c r="BO2040">
        <f t="shared" si="150"/>
        <v>0</v>
      </c>
      <c r="BP2040">
        <f t="shared" si="150"/>
        <v>0</v>
      </c>
    </row>
    <row r="2041" spans="3:68" x14ac:dyDescent="0.2">
      <c r="C2041" s="150" t="str">
        <f>IFERROR(VLOOKUP(TABLA!F2041,BLIOTECAS!$C$1:$E$26,3,FALSE),"")</f>
        <v>Humanidades</v>
      </c>
      <c r="D2041" s="209">
        <v>43970.533333333333</v>
      </c>
      <c r="E2041" s="209" t="s">
        <v>418</v>
      </c>
      <c r="F2041" t="s">
        <v>104</v>
      </c>
      <c r="G2041" t="s">
        <v>300</v>
      </c>
      <c r="H2041" t="s">
        <v>397</v>
      </c>
      <c r="I2041" t="s">
        <v>306</v>
      </c>
      <c r="J2041" t="s">
        <v>91</v>
      </c>
      <c r="S2041" t="s">
        <v>26</v>
      </c>
      <c r="T2041" t="s">
        <v>270</v>
      </c>
      <c r="U2041">
        <v>2</v>
      </c>
      <c r="X2041">
        <v>4</v>
      </c>
      <c r="Y2041">
        <v>5</v>
      </c>
      <c r="Z2041">
        <v>5</v>
      </c>
      <c r="AA2041">
        <v>4</v>
      </c>
      <c r="AB2041">
        <v>3</v>
      </c>
      <c r="AF2041">
        <v>2</v>
      </c>
      <c r="AG2041">
        <v>4</v>
      </c>
      <c r="AH2041">
        <v>3</v>
      </c>
      <c r="AK2041" t="s">
        <v>26</v>
      </c>
      <c r="AM2041">
        <v>3</v>
      </c>
      <c r="AN2041" t="s">
        <v>428</v>
      </c>
      <c r="AV2041" s="109" t="s">
        <v>26</v>
      </c>
      <c r="AW2041" t="s">
        <v>26</v>
      </c>
      <c r="AY2041">
        <v>3</v>
      </c>
      <c r="AZ2041" s="109">
        <v>4</v>
      </c>
      <c r="BA2041" s="191" t="s">
        <v>319</v>
      </c>
      <c r="BB2041" t="s">
        <v>317</v>
      </c>
      <c r="BD2041">
        <f t="shared" si="153"/>
        <v>1</v>
      </c>
      <c r="BE2041">
        <f t="shared" si="153"/>
        <v>0</v>
      </c>
      <c r="BF2041">
        <f t="shared" si="153"/>
        <v>0</v>
      </c>
      <c r="BG2041">
        <f t="shared" si="153"/>
        <v>0</v>
      </c>
      <c r="BH2041">
        <f t="shared" si="153"/>
        <v>0</v>
      </c>
      <c r="BI2041">
        <f t="shared" si="153"/>
        <v>0</v>
      </c>
      <c r="BJ2041">
        <f t="shared" si="152"/>
        <v>0</v>
      </c>
      <c r="BK2041">
        <f t="shared" si="150"/>
        <v>1</v>
      </c>
      <c r="BL2041">
        <f t="shared" si="150"/>
        <v>1</v>
      </c>
      <c r="BM2041">
        <f t="shared" si="150"/>
        <v>1</v>
      </c>
      <c r="BN2041">
        <f t="shared" si="150"/>
        <v>0</v>
      </c>
      <c r="BO2041">
        <f t="shared" si="150"/>
        <v>0</v>
      </c>
      <c r="BP2041">
        <f t="shared" si="150"/>
        <v>0</v>
      </c>
    </row>
    <row r="2042" spans="3:68" x14ac:dyDescent="0.2">
      <c r="C2042" s="150" t="str">
        <f>IFERROR(VLOOKUP(TABLA!F2042,BLIOTECAS!$C$1:$E$26,3,FALSE),"")</f>
        <v>Ciencias Sociales</v>
      </c>
      <c r="D2042" s="209">
        <v>43970.533333333333</v>
      </c>
      <c r="E2042" s="209" t="s">
        <v>407</v>
      </c>
      <c r="F2042" t="s">
        <v>93</v>
      </c>
      <c r="G2042" t="s">
        <v>301</v>
      </c>
      <c r="H2042" t="s">
        <v>300</v>
      </c>
      <c r="I2042" t="s">
        <v>306</v>
      </c>
      <c r="J2042" t="s">
        <v>93</v>
      </c>
      <c r="K2042" t="s">
        <v>97</v>
      </c>
      <c r="L2042" t="s">
        <v>309</v>
      </c>
      <c r="S2042" t="s">
        <v>26</v>
      </c>
      <c r="T2042" t="s">
        <v>270</v>
      </c>
      <c r="U2042">
        <v>5</v>
      </c>
      <c r="V2042">
        <v>2</v>
      </c>
      <c r="W2042">
        <v>4</v>
      </c>
      <c r="X2042">
        <v>3</v>
      </c>
      <c r="Y2042">
        <v>1</v>
      </c>
      <c r="Z2042">
        <v>5</v>
      </c>
      <c r="AA2042">
        <v>5</v>
      </c>
      <c r="AB2042">
        <v>3</v>
      </c>
      <c r="AC2042">
        <v>4</v>
      </c>
      <c r="AD2042">
        <v>4</v>
      </c>
      <c r="AF2042">
        <v>5</v>
      </c>
      <c r="AG2042">
        <v>5</v>
      </c>
      <c r="AH2042">
        <v>5</v>
      </c>
      <c r="AI2042">
        <v>3</v>
      </c>
      <c r="AJ2042">
        <v>4</v>
      </c>
      <c r="AK2042" t="s">
        <v>26</v>
      </c>
      <c r="AL2042">
        <v>5</v>
      </c>
      <c r="AM2042">
        <v>4</v>
      </c>
      <c r="AN2042" t="s">
        <v>468</v>
      </c>
      <c r="AV2042" s="109" t="s">
        <v>270</v>
      </c>
      <c r="AW2042" t="s">
        <v>26</v>
      </c>
      <c r="AY2042">
        <v>3</v>
      </c>
      <c r="AZ2042" s="109">
        <v>4</v>
      </c>
      <c r="BA2042" s="191" t="s">
        <v>311</v>
      </c>
      <c r="BB2042" t="s">
        <v>317</v>
      </c>
      <c r="BD2042">
        <f t="shared" si="153"/>
        <v>1</v>
      </c>
      <c r="BE2042">
        <f t="shared" si="153"/>
        <v>0</v>
      </c>
      <c r="BF2042">
        <f t="shared" si="153"/>
        <v>0</v>
      </c>
      <c r="BG2042">
        <f t="shared" si="153"/>
        <v>0</v>
      </c>
      <c r="BH2042">
        <f t="shared" si="153"/>
        <v>0</v>
      </c>
      <c r="BI2042">
        <f t="shared" si="153"/>
        <v>0</v>
      </c>
      <c r="BJ2042">
        <f t="shared" si="152"/>
        <v>1</v>
      </c>
      <c r="BK2042">
        <f t="shared" si="150"/>
        <v>1</v>
      </c>
      <c r="BL2042">
        <f t="shared" si="150"/>
        <v>1</v>
      </c>
      <c r="BM2042">
        <f t="shared" si="150"/>
        <v>1</v>
      </c>
      <c r="BN2042">
        <f t="shared" si="150"/>
        <v>1</v>
      </c>
      <c r="BO2042">
        <f t="shared" si="150"/>
        <v>0</v>
      </c>
      <c r="BP2042">
        <f t="shared" si="150"/>
        <v>0</v>
      </c>
    </row>
    <row r="2043" spans="3:68" x14ac:dyDescent="0.2">
      <c r="C2043" s="150" t="str">
        <f>IFERROR(VLOOKUP(TABLA!F2043,BLIOTECAS!$C$1:$E$26,3,FALSE),"")</f>
        <v>Ciencias Sociales</v>
      </c>
      <c r="D2043" s="209">
        <v>43970.533333333333</v>
      </c>
      <c r="E2043" s="209" t="s">
        <v>401</v>
      </c>
      <c r="F2043" t="s">
        <v>93</v>
      </c>
      <c r="G2043" t="s">
        <v>300</v>
      </c>
      <c r="H2043" t="s">
        <v>301</v>
      </c>
      <c r="I2043" t="s">
        <v>306</v>
      </c>
      <c r="J2043" t="s">
        <v>93</v>
      </c>
      <c r="K2043" t="s">
        <v>309</v>
      </c>
      <c r="S2043" t="s">
        <v>270</v>
      </c>
      <c r="T2043" t="s">
        <v>270</v>
      </c>
      <c r="U2043">
        <v>5</v>
      </c>
      <c r="V2043">
        <v>5</v>
      </c>
      <c r="W2043">
        <v>3</v>
      </c>
      <c r="X2043">
        <v>2</v>
      </c>
      <c r="Y2043">
        <v>1</v>
      </c>
      <c r="Z2043">
        <v>4</v>
      </c>
      <c r="AA2043">
        <v>1</v>
      </c>
      <c r="AB2043">
        <v>1</v>
      </c>
      <c r="AC2043">
        <v>5</v>
      </c>
      <c r="AD2043">
        <v>4</v>
      </c>
      <c r="AF2043">
        <v>5</v>
      </c>
      <c r="AG2043">
        <v>4</v>
      </c>
      <c r="AH2043">
        <v>5</v>
      </c>
      <c r="AI2043">
        <v>5</v>
      </c>
      <c r="AJ2043">
        <v>5</v>
      </c>
      <c r="AK2043" t="s">
        <v>270</v>
      </c>
      <c r="AL2043">
        <v>5</v>
      </c>
      <c r="AM2043">
        <v>4</v>
      </c>
      <c r="AN2043" t="s">
        <v>325</v>
      </c>
      <c r="AV2043" s="109" t="s">
        <v>270</v>
      </c>
      <c r="AW2043" t="s">
        <v>26</v>
      </c>
      <c r="AY2043">
        <v>5</v>
      </c>
      <c r="AZ2043" s="109">
        <v>4</v>
      </c>
      <c r="BA2043" s="191" t="s">
        <v>303</v>
      </c>
      <c r="BB2043" t="s">
        <v>308</v>
      </c>
      <c r="BD2043">
        <f t="shared" si="153"/>
        <v>1</v>
      </c>
      <c r="BE2043">
        <f t="shared" si="153"/>
        <v>0</v>
      </c>
      <c r="BF2043">
        <f t="shared" si="153"/>
        <v>0</v>
      </c>
      <c r="BG2043">
        <f t="shared" si="153"/>
        <v>0</v>
      </c>
      <c r="BH2043">
        <f t="shared" si="153"/>
        <v>0</v>
      </c>
      <c r="BI2043">
        <f t="shared" si="153"/>
        <v>0</v>
      </c>
      <c r="BJ2043">
        <f t="shared" si="152"/>
        <v>1</v>
      </c>
      <c r="BK2043">
        <f t="shared" si="150"/>
        <v>0</v>
      </c>
      <c r="BL2043">
        <f t="shared" si="150"/>
        <v>0</v>
      </c>
      <c r="BM2043">
        <f t="shared" si="150"/>
        <v>0</v>
      </c>
      <c r="BN2043">
        <f t="shared" si="150"/>
        <v>0</v>
      </c>
      <c r="BO2043">
        <f t="shared" si="150"/>
        <v>0</v>
      </c>
      <c r="BP2043">
        <f t="shared" si="150"/>
        <v>0</v>
      </c>
    </row>
    <row r="2044" spans="3:68" x14ac:dyDescent="0.2">
      <c r="C2044" s="150" t="str">
        <f>IFERROR(VLOOKUP(TABLA!F2044,BLIOTECAS!$C$1:$E$26,3,FALSE),"")</f>
        <v>Ciencias Experimentales</v>
      </c>
      <c r="D2044" s="209">
        <v>43970.533333333333</v>
      </c>
      <c r="E2044" s="209" t="s">
        <v>396</v>
      </c>
      <c r="F2044" t="s">
        <v>98</v>
      </c>
      <c r="G2044" t="s">
        <v>301</v>
      </c>
      <c r="H2044" t="s">
        <v>300</v>
      </c>
      <c r="I2044" t="s">
        <v>318</v>
      </c>
      <c r="J2044" t="s">
        <v>98</v>
      </c>
      <c r="K2044" t="s">
        <v>94</v>
      </c>
      <c r="L2044" t="s">
        <v>309</v>
      </c>
      <c r="S2044" t="s">
        <v>270</v>
      </c>
      <c r="T2044" t="s">
        <v>270</v>
      </c>
      <c r="U2044">
        <v>5</v>
      </c>
      <c r="V2044">
        <v>1</v>
      </c>
      <c r="W2044">
        <v>4</v>
      </c>
      <c r="X2044">
        <v>2</v>
      </c>
      <c r="Y2044">
        <v>3</v>
      </c>
      <c r="Z2044">
        <v>2</v>
      </c>
      <c r="AA2044">
        <v>3</v>
      </c>
      <c r="AB2044">
        <v>1</v>
      </c>
      <c r="AC2044">
        <v>4</v>
      </c>
      <c r="AD2044">
        <v>4</v>
      </c>
      <c r="AF2044">
        <v>1</v>
      </c>
      <c r="AG2044">
        <v>4</v>
      </c>
      <c r="AH2044">
        <v>3</v>
      </c>
      <c r="AI2044">
        <v>3</v>
      </c>
      <c r="AJ2044">
        <v>5</v>
      </c>
      <c r="AK2044" t="s">
        <v>26</v>
      </c>
      <c r="AL2044">
        <v>1</v>
      </c>
      <c r="AM2044">
        <v>2</v>
      </c>
      <c r="AN2044" t="s">
        <v>354</v>
      </c>
      <c r="AV2044" s="109" t="s">
        <v>270</v>
      </c>
      <c r="AW2044" t="s">
        <v>26</v>
      </c>
      <c r="AY2044">
        <v>5</v>
      </c>
      <c r="AZ2044" s="109">
        <v>5</v>
      </c>
      <c r="BA2044" s="191" t="s">
        <v>311</v>
      </c>
      <c r="BB2044" t="s">
        <v>308</v>
      </c>
      <c r="BC2044" t="s">
        <v>1331</v>
      </c>
      <c r="BD2044">
        <f t="shared" si="153"/>
        <v>0</v>
      </c>
      <c r="BE2044">
        <f t="shared" si="153"/>
        <v>0</v>
      </c>
      <c r="BF2044">
        <f t="shared" si="153"/>
        <v>1</v>
      </c>
      <c r="BG2044">
        <f t="shared" si="153"/>
        <v>0</v>
      </c>
      <c r="BH2044">
        <f t="shared" si="153"/>
        <v>0</v>
      </c>
      <c r="BI2044">
        <f t="shared" si="153"/>
        <v>0</v>
      </c>
      <c r="BJ2044">
        <f t="shared" si="152"/>
        <v>1</v>
      </c>
      <c r="BK2044">
        <f t="shared" si="150"/>
        <v>0</v>
      </c>
      <c r="BL2044">
        <f t="shared" si="150"/>
        <v>0</v>
      </c>
      <c r="BM2044">
        <f t="shared" si="150"/>
        <v>1</v>
      </c>
      <c r="BN2044">
        <f t="shared" si="150"/>
        <v>0</v>
      </c>
      <c r="BO2044">
        <f t="shared" si="150"/>
        <v>0</v>
      </c>
      <c r="BP2044">
        <f t="shared" si="150"/>
        <v>0</v>
      </c>
    </row>
    <row r="2045" spans="3:68" x14ac:dyDescent="0.2">
      <c r="C2045" s="150" t="str">
        <f>IFERROR(VLOOKUP(TABLA!F2045,BLIOTECAS!$C$1:$E$26,3,FALSE),"")</f>
        <v>Ciencias Experimentales</v>
      </c>
      <c r="D2045" s="209">
        <v>43970.533333333333</v>
      </c>
      <c r="E2045" s="209" t="s">
        <v>396</v>
      </c>
      <c r="F2045" t="s">
        <v>94</v>
      </c>
      <c r="G2045" t="s">
        <v>305</v>
      </c>
      <c r="H2045" t="s">
        <v>300</v>
      </c>
      <c r="I2045" t="s">
        <v>306</v>
      </c>
      <c r="J2045" t="s">
        <v>94</v>
      </c>
      <c r="K2045" t="s">
        <v>96</v>
      </c>
      <c r="L2045" t="s">
        <v>309</v>
      </c>
      <c r="S2045" t="s">
        <v>270</v>
      </c>
      <c r="T2045" t="s">
        <v>270</v>
      </c>
      <c r="U2045">
        <v>3</v>
      </c>
      <c r="V2045">
        <v>1</v>
      </c>
      <c r="W2045">
        <v>1</v>
      </c>
      <c r="X2045">
        <v>3</v>
      </c>
      <c r="Y2045">
        <v>5</v>
      </c>
      <c r="Z2045">
        <v>3</v>
      </c>
      <c r="AA2045">
        <v>5</v>
      </c>
      <c r="AB2045">
        <v>3</v>
      </c>
      <c r="AC2045">
        <v>5</v>
      </c>
      <c r="AD2045">
        <v>4</v>
      </c>
      <c r="AF2045">
        <v>4</v>
      </c>
      <c r="AG2045">
        <v>2</v>
      </c>
      <c r="AH2045">
        <v>3</v>
      </c>
      <c r="AI2045">
        <v>1</v>
      </c>
      <c r="AJ2045">
        <v>4</v>
      </c>
      <c r="AK2045" t="s">
        <v>26</v>
      </c>
      <c r="AL2045">
        <v>4</v>
      </c>
      <c r="AM2045">
        <v>2</v>
      </c>
      <c r="AN2045" t="s">
        <v>408</v>
      </c>
      <c r="AV2045" s="109" t="s">
        <v>26</v>
      </c>
      <c r="AW2045" t="s">
        <v>26</v>
      </c>
      <c r="AY2045">
        <v>4</v>
      </c>
      <c r="AZ2045" s="109">
        <v>4</v>
      </c>
      <c r="BA2045" s="191" t="s">
        <v>303</v>
      </c>
      <c r="BB2045" t="s">
        <v>308</v>
      </c>
      <c r="BD2045">
        <f t="shared" si="153"/>
        <v>1</v>
      </c>
      <c r="BE2045">
        <f t="shared" si="153"/>
        <v>0</v>
      </c>
      <c r="BF2045">
        <f t="shared" si="153"/>
        <v>0</v>
      </c>
      <c r="BG2045">
        <f t="shared" si="153"/>
        <v>0</v>
      </c>
      <c r="BH2045">
        <f t="shared" si="153"/>
        <v>0</v>
      </c>
      <c r="BI2045">
        <f t="shared" si="153"/>
        <v>0</v>
      </c>
      <c r="BJ2045">
        <f t="shared" si="152"/>
        <v>1</v>
      </c>
      <c r="BK2045">
        <f t="shared" si="150"/>
        <v>0</v>
      </c>
      <c r="BL2045">
        <f t="shared" si="150"/>
        <v>1</v>
      </c>
      <c r="BM2045">
        <f t="shared" si="150"/>
        <v>1</v>
      </c>
      <c r="BN2045">
        <f t="shared" si="150"/>
        <v>0</v>
      </c>
      <c r="BO2045">
        <f t="shared" si="150"/>
        <v>0</v>
      </c>
      <c r="BP2045">
        <f t="shared" si="150"/>
        <v>0</v>
      </c>
    </row>
    <row r="2046" spans="3:68" x14ac:dyDescent="0.2">
      <c r="C2046" s="150" t="str">
        <f>IFERROR(VLOOKUP(TABLA!F2046,BLIOTECAS!$C$1:$E$26,3,FALSE),"")</f>
        <v>Humanidades</v>
      </c>
      <c r="D2046" s="209">
        <v>43970.533333333333</v>
      </c>
      <c r="E2046" s="209" t="s">
        <v>396</v>
      </c>
      <c r="F2046" t="s">
        <v>100</v>
      </c>
      <c r="G2046" t="s">
        <v>305</v>
      </c>
      <c r="H2046" t="s">
        <v>320</v>
      </c>
      <c r="I2046" t="s">
        <v>306</v>
      </c>
      <c r="J2046" t="s">
        <v>100</v>
      </c>
      <c r="K2046" t="s">
        <v>97</v>
      </c>
      <c r="S2046" t="s">
        <v>270</v>
      </c>
      <c r="T2046" t="s">
        <v>270</v>
      </c>
      <c r="U2046">
        <v>4</v>
      </c>
      <c r="V2046">
        <v>3</v>
      </c>
      <c r="W2046">
        <v>3</v>
      </c>
      <c r="X2046">
        <v>3</v>
      </c>
      <c r="Y2046">
        <v>5</v>
      </c>
      <c r="Z2046">
        <v>2</v>
      </c>
      <c r="AA2046">
        <v>5</v>
      </c>
      <c r="AB2046">
        <v>1</v>
      </c>
      <c r="AC2046">
        <v>5</v>
      </c>
      <c r="AD2046">
        <v>5</v>
      </c>
      <c r="AF2046">
        <v>5</v>
      </c>
      <c r="AG2046">
        <v>5</v>
      </c>
      <c r="AH2046">
        <v>5</v>
      </c>
      <c r="AI2046">
        <v>5</v>
      </c>
      <c r="AJ2046">
        <v>5</v>
      </c>
      <c r="AK2046" t="s">
        <v>26</v>
      </c>
      <c r="AL2046">
        <v>5</v>
      </c>
      <c r="AM2046">
        <v>5</v>
      </c>
      <c r="AN2046" t="s">
        <v>345</v>
      </c>
      <c r="AV2046" s="109" t="s">
        <v>270</v>
      </c>
      <c r="AW2046" t="s">
        <v>26</v>
      </c>
      <c r="AY2046">
        <v>5</v>
      </c>
      <c r="AZ2046" s="109">
        <v>5</v>
      </c>
      <c r="BA2046" s="191" t="s">
        <v>303</v>
      </c>
      <c r="BB2046" t="s">
        <v>304</v>
      </c>
      <c r="BD2046">
        <f t="shared" si="153"/>
        <v>1</v>
      </c>
      <c r="BE2046">
        <f t="shared" si="153"/>
        <v>0</v>
      </c>
      <c r="BF2046">
        <f t="shared" si="153"/>
        <v>0</v>
      </c>
      <c r="BG2046">
        <f t="shared" si="153"/>
        <v>0</v>
      </c>
      <c r="BH2046">
        <f t="shared" si="153"/>
        <v>0</v>
      </c>
      <c r="BI2046">
        <f t="shared" si="153"/>
        <v>0</v>
      </c>
      <c r="BJ2046">
        <f t="shared" si="152"/>
        <v>0</v>
      </c>
      <c r="BK2046">
        <f t="shared" si="150"/>
        <v>0</v>
      </c>
      <c r="BL2046">
        <f t="shared" si="150"/>
        <v>0</v>
      </c>
      <c r="BM2046">
        <f t="shared" si="150"/>
        <v>1</v>
      </c>
      <c r="BN2046">
        <f t="shared" si="150"/>
        <v>0</v>
      </c>
      <c r="BO2046">
        <f t="shared" si="150"/>
        <v>0</v>
      </c>
      <c r="BP2046">
        <f t="shared" si="150"/>
        <v>0</v>
      </c>
    </row>
    <row r="2047" spans="3:68" x14ac:dyDescent="0.2">
      <c r="C2047" s="150" t="str">
        <f>IFERROR(VLOOKUP(TABLA!F2047,BLIOTECAS!$C$1:$E$26,3,FALSE),"")</f>
        <v>Humanidades</v>
      </c>
      <c r="D2047" s="209">
        <v>43970.533333333333</v>
      </c>
      <c r="E2047" s="209" t="s">
        <v>396</v>
      </c>
      <c r="F2047" t="s">
        <v>104</v>
      </c>
      <c r="G2047" t="s">
        <v>300</v>
      </c>
      <c r="H2047" t="s">
        <v>305</v>
      </c>
      <c r="I2047" t="s">
        <v>306</v>
      </c>
      <c r="J2047" t="s">
        <v>104</v>
      </c>
      <c r="K2047" t="s">
        <v>309</v>
      </c>
      <c r="L2047" t="s">
        <v>310</v>
      </c>
      <c r="S2047" t="s">
        <v>270</v>
      </c>
      <c r="T2047" t="s">
        <v>270</v>
      </c>
      <c r="U2047">
        <v>3</v>
      </c>
      <c r="V2047">
        <v>4</v>
      </c>
      <c r="W2047">
        <v>5</v>
      </c>
      <c r="X2047">
        <v>3</v>
      </c>
      <c r="Y2047">
        <v>5</v>
      </c>
      <c r="Z2047">
        <v>5</v>
      </c>
      <c r="AA2047">
        <v>4</v>
      </c>
      <c r="AB2047">
        <v>2</v>
      </c>
      <c r="AC2047">
        <v>5</v>
      </c>
      <c r="AD2047">
        <v>4</v>
      </c>
      <c r="AF2047">
        <v>4</v>
      </c>
      <c r="AG2047">
        <v>4</v>
      </c>
      <c r="AH2047">
        <v>4</v>
      </c>
      <c r="AI2047">
        <v>2</v>
      </c>
      <c r="AJ2047">
        <v>2</v>
      </c>
      <c r="AK2047" t="s">
        <v>270</v>
      </c>
      <c r="AL2047">
        <v>4</v>
      </c>
      <c r="AM2047">
        <v>1</v>
      </c>
      <c r="AN2047" t="s">
        <v>408</v>
      </c>
      <c r="AV2047" s="109" t="s">
        <v>26</v>
      </c>
      <c r="AW2047" t="s">
        <v>26</v>
      </c>
      <c r="AY2047">
        <v>5</v>
      </c>
      <c r="AZ2047" s="109">
        <v>5</v>
      </c>
      <c r="BA2047" s="191" t="s">
        <v>311</v>
      </c>
      <c r="BB2047" t="s">
        <v>317</v>
      </c>
      <c r="BD2047">
        <f t="shared" si="153"/>
        <v>1</v>
      </c>
      <c r="BE2047">
        <f t="shared" si="153"/>
        <v>0</v>
      </c>
      <c r="BF2047">
        <f t="shared" si="153"/>
        <v>0</v>
      </c>
      <c r="BG2047">
        <f t="shared" si="153"/>
        <v>0</v>
      </c>
      <c r="BH2047">
        <f t="shared" si="153"/>
        <v>0</v>
      </c>
      <c r="BI2047">
        <f t="shared" si="153"/>
        <v>0</v>
      </c>
      <c r="BJ2047">
        <f t="shared" si="152"/>
        <v>1</v>
      </c>
      <c r="BK2047">
        <f t="shared" si="150"/>
        <v>0</v>
      </c>
      <c r="BL2047">
        <f t="shared" si="150"/>
        <v>1</v>
      </c>
      <c r="BM2047">
        <f t="shared" si="150"/>
        <v>1</v>
      </c>
      <c r="BN2047">
        <f t="shared" si="150"/>
        <v>0</v>
      </c>
      <c r="BO2047">
        <f t="shared" si="150"/>
        <v>0</v>
      </c>
      <c r="BP2047">
        <f t="shared" si="150"/>
        <v>0</v>
      </c>
    </row>
    <row r="2048" spans="3:68" x14ac:dyDescent="0.2">
      <c r="C2048" s="150" t="str">
        <f>IFERROR(VLOOKUP(TABLA!F2048,BLIOTECAS!$C$1:$E$26,3,FALSE),"")</f>
        <v>Ciencias Sociales</v>
      </c>
      <c r="D2048" s="209">
        <v>43970.533333333333</v>
      </c>
      <c r="E2048" s="209" t="s">
        <v>396</v>
      </c>
      <c r="F2048" t="s">
        <v>97</v>
      </c>
      <c r="G2048" t="s">
        <v>305</v>
      </c>
      <c r="H2048" t="s">
        <v>397</v>
      </c>
      <c r="I2048" t="s">
        <v>306</v>
      </c>
      <c r="J2048" t="s">
        <v>97</v>
      </c>
      <c r="K2048" t="s">
        <v>309</v>
      </c>
      <c r="M2048" t="s">
        <v>1332</v>
      </c>
      <c r="S2048" t="s">
        <v>26</v>
      </c>
      <c r="T2048" t="s">
        <v>270</v>
      </c>
      <c r="U2048">
        <v>5</v>
      </c>
      <c r="V2048">
        <v>1</v>
      </c>
      <c r="W2048">
        <v>1</v>
      </c>
      <c r="X2048">
        <v>4</v>
      </c>
      <c r="Y2048">
        <v>1</v>
      </c>
      <c r="Z2048">
        <v>4</v>
      </c>
      <c r="AA2048">
        <v>2</v>
      </c>
      <c r="AB2048">
        <v>1</v>
      </c>
      <c r="AC2048">
        <v>5</v>
      </c>
      <c r="AD2048">
        <v>4</v>
      </c>
      <c r="AF2048">
        <v>4</v>
      </c>
      <c r="AG2048">
        <v>4</v>
      </c>
      <c r="AH2048">
        <v>4</v>
      </c>
      <c r="AI2048">
        <v>4</v>
      </c>
      <c r="AJ2048">
        <v>4</v>
      </c>
      <c r="AK2048" t="s">
        <v>26</v>
      </c>
      <c r="AL2048">
        <v>5</v>
      </c>
      <c r="AM2048">
        <v>5</v>
      </c>
      <c r="AN2048" t="s">
        <v>408</v>
      </c>
      <c r="AV2048" s="109" t="s">
        <v>26</v>
      </c>
      <c r="AW2048" t="s">
        <v>26</v>
      </c>
      <c r="AY2048">
        <v>5</v>
      </c>
      <c r="AZ2048" s="109">
        <v>3</v>
      </c>
      <c r="BA2048" s="191" t="s">
        <v>311</v>
      </c>
      <c r="BB2048" t="s">
        <v>317</v>
      </c>
      <c r="BD2048">
        <f t="shared" si="153"/>
        <v>1</v>
      </c>
      <c r="BE2048">
        <f t="shared" si="153"/>
        <v>0</v>
      </c>
      <c r="BF2048">
        <f t="shared" si="153"/>
        <v>0</v>
      </c>
      <c r="BG2048">
        <f t="shared" si="153"/>
        <v>0</v>
      </c>
      <c r="BH2048">
        <f t="shared" si="153"/>
        <v>0</v>
      </c>
      <c r="BI2048">
        <f t="shared" si="153"/>
        <v>0</v>
      </c>
      <c r="BJ2048">
        <f t="shared" si="152"/>
        <v>1</v>
      </c>
      <c r="BK2048">
        <f t="shared" si="150"/>
        <v>0</v>
      </c>
      <c r="BL2048">
        <f t="shared" si="150"/>
        <v>1</v>
      </c>
      <c r="BM2048">
        <f t="shared" si="150"/>
        <v>1</v>
      </c>
      <c r="BN2048">
        <f t="shared" si="150"/>
        <v>0</v>
      </c>
      <c r="BO2048">
        <f t="shared" si="150"/>
        <v>0</v>
      </c>
      <c r="BP2048">
        <f t="shared" si="150"/>
        <v>0</v>
      </c>
    </row>
    <row r="2049" spans="3:68" x14ac:dyDescent="0.2">
      <c r="C2049" s="150" t="str">
        <f>IFERROR(VLOOKUP(TABLA!F2049,BLIOTECAS!$C$1:$E$26,3,FALSE),"")</f>
        <v>Ciencias de la Salud</v>
      </c>
      <c r="D2049" s="209">
        <v>43970.533333333333</v>
      </c>
      <c r="E2049" s="209" t="s">
        <v>396</v>
      </c>
      <c r="F2049" t="s">
        <v>106</v>
      </c>
      <c r="G2049" t="s">
        <v>305</v>
      </c>
      <c r="H2049" t="s">
        <v>320</v>
      </c>
      <c r="I2049" t="s">
        <v>306</v>
      </c>
      <c r="J2049" t="s">
        <v>106</v>
      </c>
      <c r="K2049" t="s">
        <v>106</v>
      </c>
      <c r="L2049" t="s">
        <v>106</v>
      </c>
      <c r="M2049" t="s">
        <v>787</v>
      </c>
      <c r="S2049" t="s">
        <v>270</v>
      </c>
      <c r="T2049" t="s">
        <v>270</v>
      </c>
      <c r="U2049">
        <v>2</v>
      </c>
      <c r="V2049">
        <v>1</v>
      </c>
      <c r="W2049">
        <v>3</v>
      </c>
      <c r="X2049">
        <v>1</v>
      </c>
      <c r="Y2049">
        <v>4</v>
      </c>
      <c r="Z2049">
        <v>5</v>
      </c>
      <c r="AA2049">
        <v>5</v>
      </c>
      <c r="AB2049">
        <v>1</v>
      </c>
      <c r="AC2049">
        <v>2</v>
      </c>
      <c r="AD2049">
        <v>3</v>
      </c>
      <c r="AF2049">
        <v>4</v>
      </c>
      <c r="AG2049">
        <v>4</v>
      </c>
      <c r="AH2049">
        <v>4</v>
      </c>
      <c r="AI2049">
        <v>4</v>
      </c>
      <c r="AJ2049">
        <v>3</v>
      </c>
      <c r="AK2049" t="s">
        <v>26</v>
      </c>
      <c r="AL2049">
        <v>4</v>
      </c>
      <c r="AM2049">
        <v>1</v>
      </c>
      <c r="AN2049" t="s">
        <v>354</v>
      </c>
      <c r="AY2049">
        <v>3</v>
      </c>
      <c r="AZ2049" s="109">
        <v>5</v>
      </c>
      <c r="BA2049" s="191" t="s">
        <v>311</v>
      </c>
      <c r="BB2049" t="s">
        <v>317</v>
      </c>
      <c r="BD2049">
        <f t="shared" si="153"/>
        <v>1</v>
      </c>
      <c r="BE2049">
        <f t="shared" si="153"/>
        <v>0</v>
      </c>
      <c r="BF2049">
        <f t="shared" si="153"/>
        <v>0</v>
      </c>
      <c r="BG2049">
        <f t="shared" si="153"/>
        <v>0</v>
      </c>
      <c r="BH2049">
        <f t="shared" si="153"/>
        <v>0</v>
      </c>
      <c r="BI2049">
        <f t="shared" si="153"/>
        <v>0</v>
      </c>
      <c r="BJ2049">
        <f t="shared" si="152"/>
        <v>1</v>
      </c>
      <c r="BK2049">
        <f t="shared" si="150"/>
        <v>0</v>
      </c>
      <c r="BL2049">
        <f t="shared" si="150"/>
        <v>0</v>
      </c>
      <c r="BM2049">
        <f t="shared" si="150"/>
        <v>1</v>
      </c>
      <c r="BN2049">
        <f t="shared" si="150"/>
        <v>0</v>
      </c>
      <c r="BO2049">
        <f t="shared" si="150"/>
        <v>0</v>
      </c>
      <c r="BP2049">
        <f t="shared" si="150"/>
        <v>0</v>
      </c>
    </row>
    <row r="2050" spans="3:68" x14ac:dyDescent="0.2">
      <c r="C2050" s="150" t="str">
        <f>IFERROR(VLOOKUP(TABLA!F2050,BLIOTECAS!$C$1:$E$26,3,FALSE),"")</f>
        <v>Ciencias Sociales</v>
      </c>
      <c r="D2050" s="209">
        <v>43970.533333333333</v>
      </c>
      <c r="E2050" s="209" t="s">
        <v>396</v>
      </c>
      <c r="F2050" t="s">
        <v>221</v>
      </c>
      <c r="G2050" t="s">
        <v>301</v>
      </c>
      <c r="H2050" t="s">
        <v>397</v>
      </c>
      <c r="I2050" t="s">
        <v>315</v>
      </c>
      <c r="J2050" t="s">
        <v>309</v>
      </c>
      <c r="K2050" t="s">
        <v>89</v>
      </c>
      <c r="L2050" t="s">
        <v>92</v>
      </c>
      <c r="S2050" t="s">
        <v>26</v>
      </c>
      <c r="T2050" t="s">
        <v>26</v>
      </c>
      <c r="U2050">
        <v>2</v>
      </c>
      <c r="V2050">
        <v>4</v>
      </c>
      <c r="W2050">
        <v>4</v>
      </c>
      <c r="X2050">
        <v>1</v>
      </c>
      <c r="Y2050">
        <v>4</v>
      </c>
      <c r="Z2050">
        <v>5</v>
      </c>
      <c r="AA2050">
        <v>5</v>
      </c>
      <c r="AB2050">
        <v>3</v>
      </c>
      <c r="AC2050">
        <v>3</v>
      </c>
      <c r="AD2050">
        <v>4</v>
      </c>
      <c r="AF2050">
        <v>4</v>
      </c>
      <c r="AG2050">
        <v>4</v>
      </c>
      <c r="AH2050">
        <v>3</v>
      </c>
      <c r="AI2050">
        <v>3</v>
      </c>
      <c r="AJ2050">
        <v>3</v>
      </c>
      <c r="AK2050" t="s">
        <v>26</v>
      </c>
      <c r="AL2050">
        <v>3</v>
      </c>
      <c r="AM2050">
        <v>2</v>
      </c>
      <c r="AN2050" t="s">
        <v>400</v>
      </c>
      <c r="AV2050" s="109" t="s">
        <v>26</v>
      </c>
      <c r="AW2050" t="s">
        <v>26</v>
      </c>
      <c r="AY2050">
        <v>4</v>
      </c>
      <c r="AZ2050" s="109">
        <v>5</v>
      </c>
      <c r="BA2050" s="191" t="s">
        <v>303</v>
      </c>
      <c r="BD2050">
        <f t="shared" si="153"/>
        <v>0</v>
      </c>
      <c r="BE2050">
        <f t="shared" si="153"/>
        <v>1</v>
      </c>
      <c r="BF2050">
        <f t="shared" si="153"/>
        <v>0</v>
      </c>
      <c r="BG2050">
        <f t="shared" si="153"/>
        <v>0</v>
      </c>
      <c r="BH2050">
        <f t="shared" si="153"/>
        <v>0</v>
      </c>
      <c r="BI2050">
        <f t="shared" si="153"/>
        <v>0</v>
      </c>
      <c r="BJ2050">
        <f t="shared" si="152"/>
        <v>0</v>
      </c>
      <c r="BK2050">
        <f t="shared" si="150"/>
        <v>0</v>
      </c>
      <c r="BL2050">
        <f t="shared" si="150"/>
        <v>1</v>
      </c>
      <c r="BM2050">
        <f t="shared" si="150"/>
        <v>1</v>
      </c>
      <c r="BN2050">
        <f t="shared" si="150"/>
        <v>0</v>
      </c>
      <c r="BO2050">
        <f t="shared" ref="BO2050:BP2065" si="154">IF(IFERROR(FIND(BO$1,$AN2050,1),0)&lt;&gt;0,1,0)</f>
        <v>0</v>
      </c>
      <c r="BP2050">
        <f t="shared" si="154"/>
        <v>0</v>
      </c>
    </row>
    <row r="2051" spans="3:68" x14ac:dyDescent="0.2">
      <c r="C2051" s="150" t="str">
        <f>IFERROR(VLOOKUP(TABLA!F2051,BLIOTECAS!$C$1:$E$26,3,FALSE),"")</f>
        <v>Humanidades</v>
      </c>
      <c r="D2051" s="209">
        <v>43970.533333333333</v>
      </c>
      <c r="E2051" s="209" t="s">
        <v>396</v>
      </c>
      <c r="F2051" t="s">
        <v>102</v>
      </c>
      <c r="G2051" t="s">
        <v>305</v>
      </c>
      <c r="H2051" t="s">
        <v>305</v>
      </c>
      <c r="I2051" t="s">
        <v>321</v>
      </c>
      <c r="J2051" t="s">
        <v>309</v>
      </c>
      <c r="K2051" t="s">
        <v>310</v>
      </c>
      <c r="L2051" t="s">
        <v>104</v>
      </c>
      <c r="S2051" t="s">
        <v>270</v>
      </c>
      <c r="T2051" t="s">
        <v>26</v>
      </c>
      <c r="U2051">
        <v>5</v>
      </c>
      <c r="V2051">
        <v>1</v>
      </c>
      <c r="W2051">
        <v>5</v>
      </c>
      <c r="X2051">
        <v>5</v>
      </c>
      <c r="Y2051">
        <v>5</v>
      </c>
      <c r="Z2051">
        <v>5</v>
      </c>
      <c r="AA2051">
        <v>5</v>
      </c>
      <c r="AB2051">
        <v>3</v>
      </c>
      <c r="AC2051">
        <v>5</v>
      </c>
      <c r="AD2051">
        <v>5</v>
      </c>
      <c r="AF2051">
        <v>5</v>
      </c>
      <c r="AG2051">
        <v>5</v>
      </c>
      <c r="AH2051">
        <v>5</v>
      </c>
      <c r="AI2051">
        <v>5</v>
      </c>
      <c r="AJ2051">
        <v>5</v>
      </c>
      <c r="AK2051" t="s">
        <v>26</v>
      </c>
      <c r="AL2051">
        <v>5</v>
      </c>
      <c r="AM2051">
        <v>5</v>
      </c>
      <c r="AN2051" t="s">
        <v>408</v>
      </c>
      <c r="AV2051" s="109" t="s">
        <v>270</v>
      </c>
      <c r="AW2051" t="s">
        <v>26</v>
      </c>
      <c r="AY2051">
        <v>5</v>
      </c>
      <c r="AZ2051" s="109">
        <v>5</v>
      </c>
      <c r="BA2051" s="191" t="s">
        <v>303</v>
      </c>
      <c r="BB2051" t="s">
        <v>304</v>
      </c>
      <c r="BD2051">
        <f t="shared" si="153"/>
        <v>1</v>
      </c>
      <c r="BE2051">
        <f t="shared" si="153"/>
        <v>1</v>
      </c>
      <c r="BF2051">
        <f t="shared" si="153"/>
        <v>0</v>
      </c>
      <c r="BG2051">
        <f t="shared" si="153"/>
        <v>0</v>
      </c>
      <c r="BH2051">
        <f t="shared" si="153"/>
        <v>0</v>
      </c>
      <c r="BI2051">
        <f t="shared" si="153"/>
        <v>0</v>
      </c>
      <c r="BJ2051">
        <f t="shared" si="152"/>
        <v>1</v>
      </c>
      <c r="BK2051">
        <f t="shared" si="152"/>
        <v>0</v>
      </c>
      <c r="BL2051">
        <f t="shared" si="152"/>
        <v>1</v>
      </c>
      <c r="BM2051">
        <f t="shared" si="152"/>
        <v>1</v>
      </c>
      <c r="BN2051">
        <f t="shared" si="152"/>
        <v>0</v>
      </c>
      <c r="BO2051">
        <f t="shared" si="154"/>
        <v>0</v>
      </c>
      <c r="BP2051">
        <f t="shared" si="154"/>
        <v>0</v>
      </c>
    </row>
    <row r="2052" spans="3:68" x14ac:dyDescent="0.2">
      <c r="C2052" s="150" t="str">
        <f>IFERROR(VLOOKUP(TABLA!F2052,BLIOTECAS!$C$1:$E$26,3,FALSE),"")</f>
        <v>Ciencias Experimentales</v>
      </c>
      <c r="D2052" s="209">
        <v>43970.533333333333</v>
      </c>
      <c r="E2052" s="209" t="s">
        <v>396</v>
      </c>
      <c r="F2052" t="s">
        <v>105</v>
      </c>
      <c r="G2052" t="s">
        <v>301</v>
      </c>
      <c r="H2052" t="s">
        <v>301</v>
      </c>
      <c r="I2052" t="s">
        <v>306</v>
      </c>
      <c r="J2052" t="s">
        <v>309</v>
      </c>
      <c r="K2052" t="s">
        <v>105</v>
      </c>
      <c r="S2052" t="s">
        <v>270</v>
      </c>
      <c r="T2052" t="s">
        <v>270</v>
      </c>
      <c r="U2052">
        <v>4</v>
      </c>
      <c r="V2052">
        <v>3</v>
      </c>
      <c r="W2052">
        <v>3</v>
      </c>
      <c r="X2052">
        <v>5</v>
      </c>
      <c r="Y2052">
        <v>2</v>
      </c>
      <c r="Z2052">
        <v>5</v>
      </c>
      <c r="AA2052">
        <v>5</v>
      </c>
      <c r="AB2052">
        <v>5</v>
      </c>
      <c r="AC2052">
        <v>3</v>
      </c>
      <c r="AD2052">
        <v>2</v>
      </c>
      <c r="AF2052">
        <v>4</v>
      </c>
      <c r="AG2052">
        <v>5</v>
      </c>
      <c r="AH2052">
        <v>3</v>
      </c>
      <c r="AI2052">
        <v>2</v>
      </c>
      <c r="AJ2052">
        <v>2</v>
      </c>
      <c r="AK2052" t="s">
        <v>270</v>
      </c>
      <c r="AL2052">
        <v>4</v>
      </c>
      <c r="AM2052">
        <v>2</v>
      </c>
      <c r="AN2052" t="s">
        <v>468</v>
      </c>
      <c r="AV2052" s="109" t="s">
        <v>270</v>
      </c>
      <c r="AW2052" t="s">
        <v>270</v>
      </c>
      <c r="AX2052" t="s">
        <v>328</v>
      </c>
      <c r="AY2052">
        <v>4</v>
      </c>
      <c r="AZ2052" s="109">
        <v>3</v>
      </c>
      <c r="BA2052" s="191" t="s">
        <v>319</v>
      </c>
      <c r="BB2052" t="s">
        <v>317</v>
      </c>
      <c r="BD2052">
        <f t="shared" si="153"/>
        <v>1</v>
      </c>
      <c r="BE2052">
        <f t="shared" si="153"/>
        <v>0</v>
      </c>
      <c r="BF2052">
        <f t="shared" si="153"/>
        <v>0</v>
      </c>
      <c r="BG2052">
        <f t="shared" si="153"/>
        <v>0</v>
      </c>
      <c r="BH2052">
        <f t="shared" si="153"/>
        <v>0</v>
      </c>
      <c r="BI2052">
        <f t="shared" si="153"/>
        <v>0</v>
      </c>
      <c r="BJ2052">
        <f t="shared" si="152"/>
        <v>1</v>
      </c>
      <c r="BK2052">
        <f t="shared" si="152"/>
        <v>1</v>
      </c>
      <c r="BL2052">
        <f t="shared" si="152"/>
        <v>1</v>
      </c>
      <c r="BM2052">
        <f t="shared" si="152"/>
        <v>1</v>
      </c>
      <c r="BN2052">
        <f t="shared" si="152"/>
        <v>1</v>
      </c>
      <c r="BO2052">
        <f t="shared" si="154"/>
        <v>0</v>
      </c>
      <c r="BP2052">
        <f t="shared" si="154"/>
        <v>0</v>
      </c>
    </row>
    <row r="2053" spans="3:68" x14ac:dyDescent="0.2">
      <c r="C2053" s="150" t="str">
        <f>IFERROR(VLOOKUP(TABLA!F2053,BLIOTECAS!$C$1:$E$26,3,FALSE),"")</f>
        <v>Ciencias Sociales</v>
      </c>
      <c r="D2053" s="209">
        <v>43970.533333333333</v>
      </c>
      <c r="E2053" s="209" t="s">
        <v>407</v>
      </c>
      <c r="F2053" t="s">
        <v>92</v>
      </c>
      <c r="G2053" t="s">
        <v>300</v>
      </c>
      <c r="H2053" t="s">
        <v>300</v>
      </c>
      <c r="I2053" t="s">
        <v>306</v>
      </c>
      <c r="J2053" t="s">
        <v>92</v>
      </c>
      <c r="K2053" t="s">
        <v>97</v>
      </c>
      <c r="L2053" t="s">
        <v>104</v>
      </c>
      <c r="S2053" t="s">
        <v>270</v>
      </c>
      <c r="T2053" t="s">
        <v>270</v>
      </c>
      <c r="U2053">
        <v>4</v>
      </c>
      <c r="V2053">
        <v>4</v>
      </c>
      <c r="W2053">
        <v>4</v>
      </c>
      <c r="X2053">
        <v>5</v>
      </c>
      <c r="Y2053">
        <v>5</v>
      </c>
      <c r="Z2053">
        <v>5</v>
      </c>
      <c r="AA2053">
        <v>4</v>
      </c>
      <c r="AB2053">
        <v>2</v>
      </c>
      <c r="AC2053">
        <v>5</v>
      </c>
      <c r="AD2053">
        <v>4</v>
      </c>
      <c r="AF2053">
        <v>3</v>
      </c>
      <c r="AG2053">
        <v>4</v>
      </c>
      <c r="AH2053">
        <v>5</v>
      </c>
      <c r="AI2053">
        <v>2</v>
      </c>
      <c r="AJ2053">
        <v>5</v>
      </c>
      <c r="AK2053" t="s">
        <v>270</v>
      </c>
      <c r="AL2053">
        <v>5</v>
      </c>
      <c r="AM2053">
        <v>5</v>
      </c>
      <c r="AN2053" t="s">
        <v>325</v>
      </c>
      <c r="AV2053" s="109" t="s">
        <v>26</v>
      </c>
      <c r="AW2053" t="s">
        <v>26</v>
      </c>
      <c r="AY2053">
        <v>5</v>
      </c>
      <c r="AZ2053" s="109">
        <v>5</v>
      </c>
      <c r="BA2053" s="191" t="s">
        <v>303</v>
      </c>
      <c r="BB2053" t="s">
        <v>308</v>
      </c>
      <c r="BD2053">
        <f t="shared" si="153"/>
        <v>1</v>
      </c>
      <c r="BE2053">
        <f t="shared" si="153"/>
        <v>0</v>
      </c>
      <c r="BF2053">
        <f t="shared" si="153"/>
        <v>0</v>
      </c>
      <c r="BG2053">
        <f t="shared" si="153"/>
        <v>0</v>
      </c>
      <c r="BH2053">
        <f t="shared" si="153"/>
        <v>0</v>
      </c>
      <c r="BI2053">
        <f t="shared" si="153"/>
        <v>0</v>
      </c>
      <c r="BJ2053">
        <f t="shared" si="152"/>
        <v>1</v>
      </c>
      <c r="BK2053">
        <f t="shared" si="152"/>
        <v>0</v>
      </c>
      <c r="BL2053">
        <f t="shared" si="152"/>
        <v>0</v>
      </c>
      <c r="BM2053">
        <f t="shared" si="152"/>
        <v>0</v>
      </c>
      <c r="BN2053">
        <f t="shared" si="152"/>
        <v>0</v>
      </c>
      <c r="BO2053">
        <f t="shared" si="154"/>
        <v>0</v>
      </c>
      <c r="BP2053">
        <f t="shared" si="154"/>
        <v>0</v>
      </c>
    </row>
    <row r="2054" spans="3:68" x14ac:dyDescent="0.2">
      <c r="C2054" s="150" t="str">
        <f>IFERROR(VLOOKUP(TABLA!F2054,BLIOTECAS!$C$1:$E$26,3,FALSE),"")</f>
        <v>Humanidades</v>
      </c>
      <c r="D2054" s="209">
        <v>43970.533333333333</v>
      </c>
      <c r="E2054" s="209" t="s">
        <v>396</v>
      </c>
      <c r="F2054" t="s">
        <v>104</v>
      </c>
      <c r="G2054" t="s">
        <v>301</v>
      </c>
      <c r="H2054" t="s">
        <v>301</v>
      </c>
      <c r="I2054" t="s">
        <v>327</v>
      </c>
      <c r="J2054" t="s">
        <v>104</v>
      </c>
      <c r="K2054" t="s">
        <v>309</v>
      </c>
      <c r="L2054" t="s">
        <v>89</v>
      </c>
      <c r="S2054" t="s">
        <v>270</v>
      </c>
      <c r="T2054" t="s">
        <v>270</v>
      </c>
      <c r="U2054">
        <v>5</v>
      </c>
      <c r="V2054">
        <v>3</v>
      </c>
      <c r="W2054">
        <v>3</v>
      </c>
      <c r="X2054">
        <v>5</v>
      </c>
      <c r="Y2054">
        <v>1</v>
      </c>
      <c r="Z2054">
        <v>5</v>
      </c>
      <c r="AA2054">
        <v>1</v>
      </c>
      <c r="AB2054">
        <v>2</v>
      </c>
      <c r="AC2054">
        <v>5</v>
      </c>
      <c r="AD2054">
        <v>5</v>
      </c>
      <c r="AF2054">
        <v>5</v>
      </c>
      <c r="AG2054">
        <v>5</v>
      </c>
      <c r="AH2054">
        <v>5</v>
      </c>
      <c r="AI2054">
        <v>5</v>
      </c>
      <c r="AJ2054">
        <v>5</v>
      </c>
      <c r="AK2054" t="s">
        <v>270</v>
      </c>
      <c r="AL2054">
        <v>5</v>
      </c>
      <c r="AM2054">
        <v>1</v>
      </c>
      <c r="AN2054" t="s">
        <v>345</v>
      </c>
      <c r="AV2054" s="109" t="s">
        <v>270</v>
      </c>
      <c r="AW2054" t="s">
        <v>270</v>
      </c>
      <c r="AX2054" t="s">
        <v>25</v>
      </c>
      <c r="AY2054">
        <v>5</v>
      </c>
      <c r="AZ2054" s="109">
        <v>5</v>
      </c>
      <c r="BA2054" s="191" t="s">
        <v>303</v>
      </c>
      <c r="BB2054" t="s">
        <v>304</v>
      </c>
      <c r="BD2054">
        <f t="shared" si="153"/>
        <v>1</v>
      </c>
      <c r="BE2054">
        <f t="shared" si="153"/>
        <v>0</v>
      </c>
      <c r="BF2054">
        <f t="shared" si="153"/>
        <v>1</v>
      </c>
      <c r="BG2054">
        <f t="shared" si="153"/>
        <v>0</v>
      </c>
      <c r="BH2054">
        <f t="shared" si="153"/>
        <v>0</v>
      </c>
      <c r="BI2054">
        <f t="shared" si="153"/>
        <v>0</v>
      </c>
      <c r="BJ2054">
        <f t="shared" ref="BJ2054:BP2093" si="155">IF(IFERROR(FIND(BJ$1,$AN2054,1),0)&lt;&gt;0,1,0)</f>
        <v>0</v>
      </c>
      <c r="BK2054">
        <f t="shared" si="155"/>
        <v>0</v>
      </c>
      <c r="BL2054">
        <f t="shared" si="155"/>
        <v>0</v>
      </c>
      <c r="BM2054">
        <f t="shared" si="155"/>
        <v>1</v>
      </c>
      <c r="BN2054">
        <f t="shared" si="155"/>
        <v>0</v>
      </c>
      <c r="BO2054">
        <f t="shared" si="154"/>
        <v>0</v>
      </c>
      <c r="BP2054">
        <f t="shared" si="154"/>
        <v>0</v>
      </c>
    </row>
    <row r="2055" spans="3:68" x14ac:dyDescent="0.2">
      <c r="C2055" s="150" t="str">
        <f>IFERROR(VLOOKUP(TABLA!F2055,BLIOTECAS!$C$1:$E$26,3,FALSE),"")</f>
        <v>Ciencias Sociales</v>
      </c>
      <c r="D2055" s="209">
        <v>43970.533333333333</v>
      </c>
      <c r="E2055" s="209" t="s">
        <v>396</v>
      </c>
      <c r="F2055" t="s">
        <v>92</v>
      </c>
      <c r="G2055" t="s">
        <v>301</v>
      </c>
      <c r="H2055" t="s">
        <v>300</v>
      </c>
      <c r="I2055" t="s">
        <v>306</v>
      </c>
      <c r="J2055" t="s">
        <v>309</v>
      </c>
      <c r="K2055" t="s">
        <v>92</v>
      </c>
      <c r="L2055" t="s">
        <v>322</v>
      </c>
      <c r="S2055" t="s">
        <v>26</v>
      </c>
      <c r="T2055" t="s">
        <v>26</v>
      </c>
      <c r="U2055">
        <v>3</v>
      </c>
      <c r="V2055">
        <v>1</v>
      </c>
      <c r="W2055">
        <v>1</v>
      </c>
      <c r="X2055">
        <v>5</v>
      </c>
      <c r="Y2055">
        <v>5</v>
      </c>
      <c r="Z2055">
        <v>5</v>
      </c>
      <c r="AA2055">
        <v>5</v>
      </c>
      <c r="AB2055">
        <v>1</v>
      </c>
      <c r="AC2055">
        <v>5</v>
      </c>
      <c r="AD2055">
        <v>5</v>
      </c>
      <c r="AF2055">
        <v>5</v>
      </c>
      <c r="AG2055">
        <v>5</v>
      </c>
      <c r="AH2055">
        <v>5</v>
      </c>
      <c r="AI2055">
        <v>5</v>
      </c>
      <c r="AJ2055">
        <v>5</v>
      </c>
      <c r="AK2055" t="s">
        <v>270</v>
      </c>
      <c r="AL2055">
        <v>5</v>
      </c>
      <c r="AM2055">
        <v>5</v>
      </c>
      <c r="AN2055" t="s">
        <v>405</v>
      </c>
      <c r="AV2055" s="109" t="s">
        <v>26</v>
      </c>
      <c r="AW2055" t="s">
        <v>26</v>
      </c>
      <c r="AY2055">
        <v>5</v>
      </c>
      <c r="AZ2055" s="109">
        <v>5</v>
      </c>
      <c r="BA2055" s="191" t="s">
        <v>303</v>
      </c>
      <c r="BB2055" t="s">
        <v>304</v>
      </c>
      <c r="BD2055">
        <f t="shared" ref="BD2055:BI2097" si="156">IF(IFERROR(FIND(BD$1,$I2055,1),0)&lt;&gt;0,1,0)</f>
        <v>1</v>
      </c>
      <c r="BE2055">
        <f t="shared" si="156"/>
        <v>0</v>
      </c>
      <c r="BF2055">
        <f t="shared" si="156"/>
        <v>0</v>
      </c>
      <c r="BG2055">
        <f t="shared" si="156"/>
        <v>0</v>
      </c>
      <c r="BH2055">
        <f t="shared" si="156"/>
        <v>0</v>
      </c>
      <c r="BI2055">
        <f t="shared" si="156"/>
        <v>0</v>
      </c>
      <c r="BJ2055">
        <f t="shared" si="155"/>
        <v>1</v>
      </c>
      <c r="BK2055">
        <f t="shared" si="155"/>
        <v>1</v>
      </c>
      <c r="BL2055">
        <f t="shared" si="155"/>
        <v>1</v>
      </c>
      <c r="BM2055">
        <f t="shared" si="155"/>
        <v>1</v>
      </c>
      <c r="BN2055">
        <f t="shared" si="155"/>
        <v>0</v>
      </c>
      <c r="BO2055">
        <f t="shared" si="154"/>
        <v>0</v>
      </c>
      <c r="BP2055">
        <f t="shared" si="154"/>
        <v>0</v>
      </c>
    </row>
    <row r="2056" spans="3:68" x14ac:dyDescent="0.2">
      <c r="C2056" s="150" t="str">
        <f>IFERROR(VLOOKUP(TABLA!F2056,BLIOTECAS!$C$1:$E$26,3,FALSE),"")</f>
        <v>Ciencias de la Salud</v>
      </c>
      <c r="D2056" s="209">
        <v>43970.533333333333</v>
      </c>
      <c r="E2056" s="209" t="s">
        <v>396</v>
      </c>
      <c r="F2056" t="s">
        <v>222</v>
      </c>
      <c r="G2056" t="s">
        <v>301</v>
      </c>
      <c r="H2056" t="s">
        <v>320</v>
      </c>
      <c r="I2056" t="s">
        <v>306</v>
      </c>
      <c r="J2056" t="s">
        <v>309</v>
      </c>
      <c r="K2056" t="s">
        <v>101</v>
      </c>
      <c r="L2056" t="s">
        <v>106</v>
      </c>
      <c r="S2056" t="s">
        <v>26</v>
      </c>
      <c r="T2056" t="s">
        <v>270</v>
      </c>
      <c r="U2056">
        <v>1</v>
      </c>
      <c r="V2056">
        <v>1</v>
      </c>
      <c r="W2056">
        <v>1</v>
      </c>
      <c r="X2056">
        <v>2</v>
      </c>
      <c r="Y2056">
        <v>3</v>
      </c>
      <c r="Z2056">
        <v>5</v>
      </c>
      <c r="AA2056">
        <v>1</v>
      </c>
      <c r="AB2056">
        <v>2</v>
      </c>
      <c r="AC2056">
        <v>3</v>
      </c>
      <c r="AD2056">
        <v>4</v>
      </c>
      <c r="AF2056">
        <v>4</v>
      </c>
      <c r="AG2056">
        <v>4</v>
      </c>
      <c r="AH2056">
        <v>4</v>
      </c>
      <c r="AI2056">
        <v>4</v>
      </c>
      <c r="AJ2056">
        <v>4</v>
      </c>
      <c r="AK2056" t="s">
        <v>26</v>
      </c>
      <c r="AL2056">
        <v>4</v>
      </c>
      <c r="AM2056">
        <v>3</v>
      </c>
      <c r="AN2056" t="s">
        <v>408</v>
      </c>
      <c r="AV2056" s="109" t="s">
        <v>26</v>
      </c>
      <c r="AW2056" t="s">
        <v>26</v>
      </c>
      <c r="AY2056">
        <v>4</v>
      </c>
      <c r="AZ2056" s="109">
        <v>4</v>
      </c>
      <c r="BA2056" s="191" t="s">
        <v>303</v>
      </c>
      <c r="BB2056" t="s">
        <v>317</v>
      </c>
      <c r="BD2056">
        <f t="shared" si="156"/>
        <v>1</v>
      </c>
      <c r="BE2056">
        <f t="shared" si="156"/>
        <v>0</v>
      </c>
      <c r="BF2056">
        <f t="shared" si="156"/>
        <v>0</v>
      </c>
      <c r="BG2056">
        <f t="shared" si="156"/>
        <v>0</v>
      </c>
      <c r="BH2056">
        <f t="shared" si="156"/>
        <v>0</v>
      </c>
      <c r="BI2056">
        <f t="shared" si="156"/>
        <v>0</v>
      </c>
      <c r="BJ2056">
        <f t="shared" si="155"/>
        <v>1</v>
      </c>
      <c r="BK2056">
        <f t="shared" si="155"/>
        <v>0</v>
      </c>
      <c r="BL2056">
        <f t="shared" si="155"/>
        <v>1</v>
      </c>
      <c r="BM2056">
        <f t="shared" si="155"/>
        <v>1</v>
      </c>
      <c r="BN2056">
        <f t="shared" si="155"/>
        <v>0</v>
      </c>
      <c r="BO2056">
        <f t="shared" si="154"/>
        <v>0</v>
      </c>
      <c r="BP2056">
        <f t="shared" si="154"/>
        <v>0</v>
      </c>
    </row>
    <row r="2057" spans="3:68" x14ac:dyDescent="0.2">
      <c r="C2057" s="150" t="str">
        <f>IFERROR(VLOOKUP(TABLA!F2057,BLIOTECAS!$C$1:$E$26,3,FALSE),"")</f>
        <v>Ciencias Sociales</v>
      </c>
      <c r="D2057" s="209">
        <v>43970.533333333333</v>
      </c>
      <c r="E2057" s="209" t="s">
        <v>396</v>
      </c>
      <c r="F2057" t="s">
        <v>93</v>
      </c>
      <c r="G2057" t="s">
        <v>301</v>
      </c>
      <c r="H2057" t="s">
        <v>305</v>
      </c>
      <c r="I2057" t="s">
        <v>306</v>
      </c>
      <c r="J2057" t="s">
        <v>93</v>
      </c>
      <c r="K2057" t="s">
        <v>309</v>
      </c>
      <c r="S2057" t="s">
        <v>26</v>
      </c>
      <c r="T2057" t="s">
        <v>270</v>
      </c>
      <c r="U2057">
        <v>4</v>
      </c>
      <c r="W2057">
        <v>4</v>
      </c>
      <c r="X2057">
        <v>5</v>
      </c>
      <c r="Y2057">
        <v>5</v>
      </c>
      <c r="Z2057">
        <v>3</v>
      </c>
      <c r="AA2057">
        <v>5</v>
      </c>
      <c r="AB2057">
        <v>5</v>
      </c>
      <c r="AC2057">
        <v>5</v>
      </c>
      <c r="AD2057">
        <v>4</v>
      </c>
      <c r="AF2057">
        <v>4</v>
      </c>
      <c r="AG2057">
        <v>4</v>
      </c>
      <c r="AH2057">
        <v>4</v>
      </c>
      <c r="AI2057">
        <v>4</v>
      </c>
      <c r="AJ2057">
        <v>4</v>
      </c>
      <c r="AK2057" t="s">
        <v>26</v>
      </c>
      <c r="AM2057">
        <v>5</v>
      </c>
      <c r="AN2057" t="s">
        <v>428</v>
      </c>
      <c r="AV2057" s="109" t="s">
        <v>270</v>
      </c>
      <c r="AW2057" t="s">
        <v>26</v>
      </c>
      <c r="AY2057">
        <v>4</v>
      </c>
      <c r="AZ2057" s="109">
        <v>4</v>
      </c>
      <c r="BA2057" s="191" t="s">
        <v>311</v>
      </c>
      <c r="BB2057" t="s">
        <v>304</v>
      </c>
      <c r="BD2057">
        <f t="shared" si="156"/>
        <v>1</v>
      </c>
      <c r="BE2057">
        <f t="shared" si="156"/>
        <v>0</v>
      </c>
      <c r="BF2057">
        <f t="shared" si="156"/>
        <v>0</v>
      </c>
      <c r="BG2057">
        <f t="shared" si="156"/>
        <v>0</v>
      </c>
      <c r="BH2057">
        <f t="shared" si="156"/>
        <v>0</v>
      </c>
      <c r="BI2057">
        <f t="shared" si="156"/>
        <v>0</v>
      </c>
      <c r="BJ2057">
        <f t="shared" si="155"/>
        <v>0</v>
      </c>
      <c r="BK2057">
        <f t="shared" si="155"/>
        <v>1</v>
      </c>
      <c r="BL2057">
        <f t="shared" si="155"/>
        <v>1</v>
      </c>
      <c r="BM2057">
        <f t="shared" si="155"/>
        <v>1</v>
      </c>
      <c r="BN2057">
        <f t="shared" si="155"/>
        <v>0</v>
      </c>
      <c r="BO2057">
        <f t="shared" si="154"/>
        <v>0</v>
      </c>
      <c r="BP2057">
        <f t="shared" si="154"/>
        <v>0</v>
      </c>
    </row>
    <row r="2058" spans="3:68" x14ac:dyDescent="0.2">
      <c r="C2058" s="150" t="str">
        <f>IFERROR(VLOOKUP(TABLA!F2058,BLIOTECAS!$C$1:$E$26,3,FALSE),"")</f>
        <v>Ciencias Experimentales</v>
      </c>
      <c r="D2058" s="209">
        <v>43970.533333333333</v>
      </c>
      <c r="E2058" s="209" t="s">
        <v>401</v>
      </c>
      <c r="F2058" t="s">
        <v>95</v>
      </c>
      <c r="G2058" t="s">
        <v>300</v>
      </c>
      <c r="H2058" t="s">
        <v>300</v>
      </c>
      <c r="I2058" t="s">
        <v>1333</v>
      </c>
      <c r="J2058" t="s">
        <v>309</v>
      </c>
      <c r="K2058" t="s">
        <v>95</v>
      </c>
      <c r="L2058" t="s">
        <v>104</v>
      </c>
      <c r="M2058" t="s">
        <v>1334</v>
      </c>
      <c r="S2058" t="s">
        <v>270</v>
      </c>
      <c r="T2058" t="s">
        <v>270</v>
      </c>
      <c r="U2058">
        <v>3</v>
      </c>
      <c r="V2058">
        <v>2</v>
      </c>
      <c r="W2058">
        <v>2</v>
      </c>
      <c r="X2058">
        <v>5</v>
      </c>
      <c r="Y2058">
        <v>1</v>
      </c>
      <c r="Z2058">
        <v>2</v>
      </c>
      <c r="AA2058">
        <v>3</v>
      </c>
      <c r="AB2058">
        <v>5</v>
      </c>
      <c r="AC2058">
        <v>2</v>
      </c>
      <c r="AD2058">
        <v>2</v>
      </c>
      <c r="AF2058">
        <v>1</v>
      </c>
      <c r="AG2058">
        <v>1</v>
      </c>
      <c r="AH2058">
        <v>1</v>
      </c>
      <c r="AI2058">
        <v>1</v>
      </c>
      <c r="AJ2058">
        <v>4</v>
      </c>
      <c r="AK2058" t="s">
        <v>270</v>
      </c>
      <c r="AL2058">
        <v>2</v>
      </c>
      <c r="AM2058">
        <v>2</v>
      </c>
      <c r="AN2058" t="s">
        <v>1335</v>
      </c>
      <c r="AV2058" s="109" t="s">
        <v>270</v>
      </c>
      <c r="AW2058" t="s">
        <v>26</v>
      </c>
      <c r="AY2058">
        <v>4</v>
      </c>
      <c r="AZ2058" s="109">
        <v>3</v>
      </c>
      <c r="BA2058" s="191" t="s">
        <v>319</v>
      </c>
      <c r="BB2058" t="s">
        <v>333</v>
      </c>
      <c r="BD2058">
        <f t="shared" si="156"/>
        <v>1</v>
      </c>
      <c r="BE2058">
        <f t="shared" si="156"/>
        <v>0</v>
      </c>
      <c r="BF2058">
        <f t="shared" si="156"/>
        <v>1</v>
      </c>
      <c r="BG2058">
        <f t="shared" si="156"/>
        <v>0</v>
      </c>
      <c r="BH2058">
        <f t="shared" si="156"/>
        <v>0</v>
      </c>
      <c r="BI2058">
        <f t="shared" si="156"/>
        <v>0</v>
      </c>
      <c r="BJ2058">
        <f t="shared" si="155"/>
        <v>0</v>
      </c>
      <c r="BK2058">
        <f t="shared" si="155"/>
        <v>0</v>
      </c>
      <c r="BL2058">
        <f t="shared" si="155"/>
        <v>0</v>
      </c>
      <c r="BM2058">
        <f t="shared" si="155"/>
        <v>0</v>
      </c>
      <c r="BN2058">
        <f t="shared" si="155"/>
        <v>0</v>
      </c>
      <c r="BO2058">
        <f t="shared" si="154"/>
        <v>1</v>
      </c>
      <c r="BP2058">
        <f t="shared" si="154"/>
        <v>0</v>
      </c>
    </row>
    <row r="2059" spans="3:68" x14ac:dyDescent="0.2">
      <c r="C2059" s="150" t="str">
        <f>IFERROR(VLOOKUP(TABLA!F2059,BLIOTECAS!$C$1:$E$26,3,FALSE),"")</f>
        <v>Humanidades</v>
      </c>
      <c r="D2059" s="209">
        <v>43970.533333333333</v>
      </c>
      <c r="E2059" s="209" t="s">
        <v>407</v>
      </c>
      <c r="F2059" t="s">
        <v>100</v>
      </c>
      <c r="G2059" t="s">
        <v>301</v>
      </c>
      <c r="H2059" t="s">
        <v>301</v>
      </c>
      <c r="I2059" t="s">
        <v>336</v>
      </c>
      <c r="J2059" t="s">
        <v>100</v>
      </c>
      <c r="K2059" t="s">
        <v>309</v>
      </c>
      <c r="L2059" t="s">
        <v>84</v>
      </c>
      <c r="S2059" t="s">
        <v>26</v>
      </c>
      <c r="T2059" t="s">
        <v>270</v>
      </c>
      <c r="U2059">
        <v>5</v>
      </c>
      <c r="V2059">
        <v>5</v>
      </c>
      <c r="X2059">
        <v>1</v>
      </c>
      <c r="Y2059">
        <v>3</v>
      </c>
      <c r="Z2059">
        <v>3</v>
      </c>
      <c r="AA2059">
        <v>4</v>
      </c>
      <c r="AB2059">
        <v>5</v>
      </c>
      <c r="AC2059">
        <v>5</v>
      </c>
      <c r="AD2059">
        <v>5</v>
      </c>
      <c r="AF2059">
        <v>4</v>
      </c>
      <c r="AG2059">
        <v>4</v>
      </c>
      <c r="AH2059">
        <v>5</v>
      </c>
      <c r="AI2059">
        <v>5</v>
      </c>
      <c r="AJ2059">
        <v>3</v>
      </c>
      <c r="AK2059" t="s">
        <v>26</v>
      </c>
      <c r="AL2059">
        <v>3</v>
      </c>
      <c r="AM2059">
        <v>3</v>
      </c>
      <c r="AN2059" t="s">
        <v>438</v>
      </c>
      <c r="AV2059" s="109" t="s">
        <v>26</v>
      </c>
      <c r="AW2059" t="s">
        <v>26</v>
      </c>
      <c r="AY2059">
        <v>4</v>
      </c>
      <c r="AZ2059" s="109">
        <v>5</v>
      </c>
      <c r="BA2059" s="191" t="s">
        <v>311</v>
      </c>
      <c r="BB2059" t="s">
        <v>308</v>
      </c>
      <c r="BD2059">
        <f t="shared" si="156"/>
        <v>0</v>
      </c>
      <c r="BE2059">
        <f t="shared" si="156"/>
        <v>1</v>
      </c>
      <c r="BF2059">
        <f t="shared" si="156"/>
        <v>1</v>
      </c>
      <c r="BG2059">
        <f t="shared" si="156"/>
        <v>0</v>
      </c>
      <c r="BH2059">
        <f t="shared" si="156"/>
        <v>0</v>
      </c>
      <c r="BI2059">
        <f t="shared" si="156"/>
        <v>0</v>
      </c>
      <c r="BJ2059">
        <f t="shared" si="155"/>
        <v>1</v>
      </c>
      <c r="BK2059">
        <f t="shared" si="155"/>
        <v>1</v>
      </c>
      <c r="BL2059">
        <f t="shared" si="155"/>
        <v>0</v>
      </c>
      <c r="BM2059">
        <f t="shared" si="155"/>
        <v>1</v>
      </c>
      <c r="BN2059">
        <f t="shared" si="155"/>
        <v>0</v>
      </c>
      <c r="BO2059">
        <f t="shared" si="154"/>
        <v>0</v>
      </c>
      <c r="BP2059">
        <f t="shared" si="154"/>
        <v>0</v>
      </c>
    </row>
    <row r="2060" spans="3:68" x14ac:dyDescent="0.2">
      <c r="C2060" s="150" t="str">
        <f>IFERROR(VLOOKUP(TABLA!F2060,BLIOTECAS!$C$1:$E$26,3,FALSE),"")</f>
        <v>Humanidades</v>
      </c>
      <c r="D2060" s="209">
        <v>43970.533333333333</v>
      </c>
      <c r="E2060" s="209" t="s">
        <v>396</v>
      </c>
      <c r="F2060" t="s">
        <v>89</v>
      </c>
      <c r="G2060" t="s">
        <v>300</v>
      </c>
      <c r="H2060" t="s">
        <v>300</v>
      </c>
      <c r="I2060" t="s">
        <v>306</v>
      </c>
      <c r="J2060" t="s">
        <v>89</v>
      </c>
      <c r="S2060" t="s">
        <v>270</v>
      </c>
      <c r="T2060" t="s">
        <v>270</v>
      </c>
      <c r="U2060">
        <v>3</v>
      </c>
      <c r="V2060">
        <v>1</v>
      </c>
      <c r="W2060">
        <v>1</v>
      </c>
      <c r="X2060">
        <v>4</v>
      </c>
      <c r="Y2060">
        <v>5</v>
      </c>
      <c r="Z2060">
        <v>4</v>
      </c>
      <c r="AA2060">
        <v>4</v>
      </c>
      <c r="AB2060">
        <v>2</v>
      </c>
      <c r="AC2060">
        <v>5</v>
      </c>
      <c r="AD2060">
        <v>5</v>
      </c>
      <c r="AF2060">
        <v>5</v>
      </c>
      <c r="AG2060">
        <v>5</v>
      </c>
      <c r="AH2060">
        <v>5</v>
      </c>
      <c r="AI2060">
        <v>5</v>
      </c>
      <c r="AJ2060">
        <v>5</v>
      </c>
      <c r="AK2060" t="s">
        <v>270</v>
      </c>
      <c r="AL2060">
        <v>5</v>
      </c>
      <c r="AM2060">
        <v>5</v>
      </c>
      <c r="AN2060" t="s">
        <v>400</v>
      </c>
      <c r="AV2060" s="109" t="s">
        <v>26</v>
      </c>
      <c r="AW2060" t="s">
        <v>26</v>
      </c>
      <c r="AY2060">
        <v>5</v>
      </c>
      <c r="AZ2060" s="109">
        <v>5</v>
      </c>
      <c r="BA2060" s="191" t="s">
        <v>303</v>
      </c>
      <c r="BB2060" t="s">
        <v>304</v>
      </c>
      <c r="BD2060">
        <f t="shared" si="156"/>
        <v>1</v>
      </c>
      <c r="BE2060">
        <f t="shared" si="156"/>
        <v>0</v>
      </c>
      <c r="BF2060">
        <f t="shared" si="156"/>
        <v>0</v>
      </c>
      <c r="BG2060">
        <f t="shared" si="156"/>
        <v>0</v>
      </c>
      <c r="BH2060">
        <f t="shared" si="156"/>
        <v>0</v>
      </c>
      <c r="BI2060">
        <f t="shared" si="156"/>
        <v>0</v>
      </c>
      <c r="BJ2060">
        <f t="shared" si="155"/>
        <v>0</v>
      </c>
      <c r="BK2060">
        <f t="shared" si="155"/>
        <v>0</v>
      </c>
      <c r="BL2060">
        <f t="shared" si="155"/>
        <v>1</v>
      </c>
      <c r="BM2060">
        <f t="shared" si="155"/>
        <v>1</v>
      </c>
      <c r="BN2060">
        <f t="shared" si="155"/>
        <v>0</v>
      </c>
      <c r="BO2060">
        <f t="shared" si="154"/>
        <v>0</v>
      </c>
      <c r="BP2060">
        <f t="shared" si="154"/>
        <v>0</v>
      </c>
    </row>
    <row r="2061" spans="3:68" x14ac:dyDescent="0.2">
      <c r="C2061" s="150" t="str">
        <f>IFERROR(VLOOKUP(TABLA!F2061,BLIOTECAS!$C$1:$E$26,3,FALSE),"")</f>
        <v>Humanidades</v>
      </c>
      <c r="D2061" s="209">
        <v>43970.533333333333</v>
      </c>
      <c r="E2061" s="209" t="s">
        <v>396</v>
      </c>
      <c r="F2061" t="s">
        <v>104</v>
      </c>
      <c r="G2061" t="s">
        <v>305</v>
      </c>
      <c r="H2061" t="s">
        <v>301</v>
      </c>
      <c r="I2061" t="s">
        <v>315</v>
      </c>
      <c r="J2061" t="s">
        <v>104</v>
      </c>
      <c r="K2061" t="s">
        <v>310</v>
      </c>
      <c r="S2061" t="s">
        <v>270</v>
      </c>
      <c r="T2061" t="s">
        <v>270</v>
      </c>
      <c r="U2061">
        <v>4</v>
      </c>
      <c r="V2061">
        <v>2</v>
      </c>
      <c r="W2061">
        <v>2</v>
      </c>
      <c r="X2061">
        <v>1</v>
      </c>
      <c r="Y2061">
        <v>3</v>
      </c>
      <c r="Z2061">
        <v>5</v>
      </c>
      <c r="AA2061">
        <v>3</v>
      </c>
      <c r="AB2061">
        <v>1</v>
      </c>
      <c r="AC2061">
        <v>2</v>
      </c>
      <c r="AD2061">
        <v>4</v>
      </c>
      <c r="AF2061">
        <v>4</v>
      </c>
      <c r="AG2061">
        <v>4</v>
      </c>
      <c r="AH2061">
        <v>4</v>
      </c>
      <c r="AI2061">
        <v>4</v>
      </c>
      <c r="AJ2061">
        <v>4</v>
      </c>
      <c r="AK2061" t="s">
        <v>270</v>
      </c>
      <c r="AL2061">
        <v>4</v>
      </c>
      <c r="AM2061">
        <v>1</v>
      </c>
      <c r="AN2061" t="s">
        <v>408</v>
      </c>
      <c r="AV2061" s="109" t="s">
        <v>26</v>
      </c>
      <c r="AW2061" t="s">
        <v>26</v>
      </c>
      <c r="AY2061">
        <v>4</v>
      </c>
      <c r="AZ2061" s="109">
        <v>4</v>
      </c>
      <c r="BA2061" s="191" t="s">
        <v>311</v>
      </c>
      <c r="BB2061" t="s">
        <v>308</v>
      </c>
      <c r="BD2061">
        <f t="shared" si="156"/>
        <v>0</v>
      </c>
      <c r="BE2061">
        <f t="shared" si="156"/>
        <v>1</v>
      </c>
      <c r="BF2061">
        <f t="shared" si="156"/>
        <v>0</v>
      </c>
      <c r="BG2061">
        <f t="shared" si="156"/>
        <v>0</v>
      </c>
      <c r="BH2061">
        <f t="shared" si="156"/>
        <v>0</v>
      </c>
      <c r="BI2061">
        <f t="shared" si="156"/>
        <v>0</v>
      </c>
      <c r="BJ2061">
        <f t="shared" si="155"/>
        <v>1</v>
      </c>
      <c r="BK2061">
        <f t="shared" si="155"/>
        <v>0</v>
      </c>
      <c r="BL2061">
        <f t="shared" si="155"/>
        <v>1</v>
      </c>
      <c r="BM2061">
        <f t="shared" si="155"/>
        <v>1</v>
      </c>
      <c r="BN2061">
        <f t="shared" si="155"/>
        <v>0</v>
      </c>
      <c r="BO2061">
        <f t="shared" si="154"/>
        <v>0</v>
      </c>
      <c r="BP2061">
        <f t="shared" si="154"/>
        <v>0</v>
      </c>
    </row>
    <row r="2062" spans="3:68" x14ac:dyDescent="0.2">
      <c r="C2062" s="150" t="str">
        <f>IFERROR(VLOOKUP(TABLA!F2062,BLIOTECAS!$C$1:$E$26,3,FALSE),"")</f>
        <v>Ciencias de la Salud</v>
      </c>
      <c r="D2062" s="209">
        <v>43970.533333333333</v>
      </c>
      <c r="E2062" s="209" t="s">
        <v>396</v>
      </c>
      <c r="F2062" t="s">
        <v>108</v>
      </c>
      <c r="G2062" t="s">
        <v>305</v>
      </c>
      <c r="H2062" t="s">
        <v>301</v>
      </c>
      <c r="I2062" t="s">
        <v>335</v>
      </c>
      <c r="J2062" t="s">
        <v>108</v>
      </c>
      <c r="K2062" t="s">
        <v>93</v>
      </c>
      <c r="L2062" t="s">
        <v>309</v>
      </c>
      <c r="S2062" t="s">
        <v>26</v>
      </c>
      <c r="T2062" t="s">
        <v>270</v>
      </c>
      <c r="U2062">
        <v>4</v>
      </c>
      <c r="V2062">
        <v>4</v>
      </c>
      <c r="W2062">
        <v>4</v>
      </c>
      <c r="X2062">
        <v>4</v>
      </c>
      <c r="Y2062">
        <v>4</v>
      </c>
      <c r="Z2062">
        <v>5</v>
      </c>
      <c r="AA2062">
        <v>5</v>
      </c>
      <c r="AB2062">
        <v>5</v>
      </c>
      <c r="AC2062">
        <v>5</v>
      </c>
      <c r="AD2062">
        <v>5</v>
      </c>
      <c r="AF2062">
        <v>5</v>
      </c>
      <c r="AG2062">
        <v>5</v>
      </c>
      <c r="AH2062">
        <v>5</v>
      </c>
      <c r="AI2062">
        <v>5</v>
      </c>
      <c r="AJ2062">
        <v>5</v>
      </c>
      <c r="AK2062" t="s">
        <v>26</v>
      </c>
      <c r="AL2062">
        <v>5</v>
      </c>
      <c r="AM2062">
        <v>5</v>
      </c>
      <c r="AN2062" t="s">
        <v>1336</v>
      </c>
      <c r="AV2062" s="109" t="s">
        <v>26</v>
      </c>
      <c r="AW2062" t="s">
        <v>26</v>
      </c>
      <c r="AY2062">
        <v>5</v>
      </c>
      <c r="AZ2062" s="109">
        <v>5</v>
      </c>
      <c r="BA2062" s="191" t="s">
        <v>303</v>
      </c>
      <c r="BB2062" t="s">
        <v>317</v>
      </c>
      <c r="BD2062">
        <f t="shared" si="156"/>
        <v>0</v>
      </c>
      <c r="BE2062">
        <f t="shared" si="156"/>
        <v>1</v>
      </c>
      <c r="BF2062">
        <f t="shared" si="156"/>
        <v>0</v>
      </c>
      <c r="BG2062">
        <f t="shared" si="156"/>
        <v>1</v>
      </c>
      <c r="BH2062">
        <f t="shared" si="156"/>
        <v>0</v>
      </c>
      <c r="BI2062">
        <f t="shared" si="156"/>
        <v>0</v>
      </c>
      <c r="BJ2062">
        <f t="shared" si="155"/>
        <v>0</v>
      </c>
      <c r="BK2062">
        <f t="shared" si="155"/>
        <v>1</v>
      </c>
      <c r="BL2062">
        <f t="shared" si="155"/>
        <v>1</v>
      </c>
      <c r="BM2062">
        <f t="shared" si="155"/>
        <v>1</v>
      </c>
      <c r="BN2062">
        <f t="shared" si="155"/>
        <v>0</v>
      </c>
      <c r="BO2062">
        <f t="shared" si="154"/>
        <v>0</v>
      </c>
      <c r="BP2062">
        <f t="shared" si="154"/>
        <v>0</v>
      </c>
    </row>
    <row r="2063" spans="3:68" x14ac:dyDescent="0.2">
      <c r="C2063" s="150" t="str">
        <f>IFERROR(VLOOKUP(TABLA!F2063,BLIOTECAS!$C$1:$E$26,3,FALSE),"")</f>
        <v>Ciencias Sociales</v>
      </c>
      <c r="D2063" s="209">
        <v>43970.532638888886</v>
      </c>
      <c r="E2063" s="209" t="s">
        <v>396</v>
      </c>
      <c r="F2063" t="s">
        <v>225</v>
      </c>
      <c r="G2063" t="s">
        <v>301</v>
      </c>
      <c r="H2063" t="s">
        <v>301</v>
      </c>
      <c r="I2063" t="s">
        <v>306</v>
      </c>
      <c r="J2063" t="s">
        <v>225</v>
      </c>
      <c r="K2063" t="s">
        <v>225</v>
      </c>
      <c r="L2063" t="s">
        <v>225</v>
      </c>
      <c r="M2063" t="s">
        <v>1337</v>
      </c>
      <c r="S2063" t="s">
        <v>270</v>
      </c>
      <c r="T2063" t="s">
        <v>270</v>
      </c>
      <c r="U2063">
        <v>2</v>
      </c>
      <c r="V2063">
        <v>1</v>
      </c>
      <c r="W2063">
        <v>1</v>
      </c>
      <c r="X2063">
        <v>2</v>
      </c>
      <c r="Y2063">
        <v>5</v>
      </c>
      <c r="Z2063">
        <v>5</v>
      </c>
      <c r="AA2063">
        <v>5</v>
      </c>
      <c r="AB2063">
        <v>2</v>
      </c>
      <c r="AC2063">
        <v>2</v>
      </c>
      <c r="AD2063">
        <v>3</v>
      </c>
      <c r="AF2063">
        <v>3</v>
      </c>
      <c r="AG2063">
        <v>5</v>
      </c>
      <c r="AH2063">
        <v>2</v>
      </c>
      <c r="AI2063">
        <v>1</v>
      </c>
      <c r="AJ2063">
        <v>4</v>
      </c>
      <c r="AK2063" t="s">
        <v>26</v>
      </c>
      <c r="AL2063">
        <v>4</v>
      </c>
      <c r="AM2063">
        <v>1</v>
      </c>
      <c r="AN2063" t="s">
        <v>428</v>
      </c>
      <c r="AV2063" s="109" t="s">
        <v>26</v>
      </c>
      <c r="AW2063" t="s">
        <v>26</v>
      </c>
      <c r="AY2063">
        <v>5</v>
      </c>
      <c r="AZ2063" s="109">
        <v>5</v>
      </c>
      <c r="BA2063" s="191" t="s">
        <v>311</v>
      </c>
      <c r="BB2063" t="s">
        <v>317</v>
      </c>
      <c r="BD2063">
        <f t="shared" si="156"/>
        <v>1</v>
      </c>
      <c r="BE2063">
        <f t="shared" si="156"/>
        <v>0</v>
      </c>
      <c r="BF2063">
        <f t="shared" si="156"/>
        <v>0</v>
      </c>
      <c r="BG2063">
        <f t="shared" si="156"/>
        <v>0</v>
      </c>
      <c r="BH2063">
        <f t="shared" si="156"/>
        <v>0</v>
      </c>
      <c r="BI2063">
        <f t="shared" si="156"/>
        <v>0</v>
      </c>
      <c r="BJ2063">
        <f t="shared" si="155"/>
        <v>0</v>
      </c>
      <c r="BK2063">
        <f t="shared" si="155"/>
        <v>1</v>
      </c>
      <c r="BL2063">
        <f t="shared" si="155"/>
        <v>1</v>
      </c>
      <c r="BM2063">
        <f t="shared" si="155"/>
        <v>1</v>
      </c>
      <c r="BN2063">
        <f t="shared" si="155"/>
        <v>0</v>
      </c>
      <c r="BO2063">
        <f t="shared" si="154"/>
        <v>0</v>
      </c>
      <c r="BP2063">
        <f t="shared" si="154"/>
        <v>0</v>
      </c>
    </row>
    <row r="2064" spans="3:68" x14ac:dyDescent="0.2">
      <c r="C2064" s="150" t="str">
        <f>IFERROR(VLOOKUP(TABLA!F2064,BLIOTECAS!$C$1:$E$26,3,FALSE),"")</f>
        <v>Humanidades</v>
      </c>
      <c r="D2064" s="209">
        <v>43970.532638888886</v>
      </c>
      <c r="E2064" s="209" t="s">
        <v>396</v>
      </c>
      <c r="F2064" t="s">
        <v>102</v>
      </c>
      <c r="G2064" t="s">
        <v>300</v>
      </c>
      <c r="H2064" t="s">
        <v>300</v>
      </c>
      <c r="I2064" t="s">
        <v>545</v>
      </c>
      <c r="J2064" t="s">
        <v>309</v>
      </c>
      <c r="K2064" t="s">
        <v>310</v>
      </c>
      <c r="S2064" t="s">
        <v>26</v>
      </c>
      <c r="T2064" t="s">
        <v>270</v>
      </c>
      <c r="U2064">
        <v>5</v>
      </c>
      <c r="V2064">
        <v>2</v>
      </c>
      <c r="W2064">
        <v>2</v>
      </c>
      <c r="X2064">
        <v>1</v>
      </c>
      <c r="Y2064">
        <v>4</v>
      </c>
      <c r="Z2064">
        <v>4</v>
      </c>
      <c r="AA2064">
        <v>4</v>
      </c>
      <c r="AB2064">
        <v>3</v>
      </c>
      <c r="AC2064">
        <v>3</v>
      </c>
      <c r="AD2064">
        <v>3</v>
      </c>
      <c r="AF2064">
        <v>4</v>
      </c>
      <c r="AG2064">
        <v>2</v>
      </c>
      <c r="AH2064">
        <v>4</v>
      </c>
      <c r="AI2064">
        <v>1</v>
      </c>
      <c r="AJ2064">
        <v>3</v>
      </c>
      <c r="AK2064" t="s">
        <v>26</v>
      </c>
      <c r="AL2064">
        <v>3</v>
      </c>
      <c r="AM2064">
        <v>1</v>
      </c>
      <c r="AN2064" t="s">
        <v>354</v>
      </c>
      <c r="AV2064" s="109" t="s">
        <v>270</v>
      </c>
      <c r="AW2064" t="s">
        <v>26</v>
      </c>
      <c r="AY2064">
        <v>4</v>
      </c>
      <c r="AZ2064" s="109">
        <v>5</v>
      </c>
      <c r="BA2064" s="191" t="s">
        <v>319</v>
      </c>
      <c r="BB2064" t="s">
        <v>317</v>
      </c>
      <c r="BD2064">
        <f t="shared" si="156"/>
        <v>1</v>
      </c>
      <c r="BE2064">
        <f t="shared" si="156"/>
        <v>0</v>
      </c>
      <c r="BF2064">
        <f t="shared" si="156"/>
        <v>1</v>
      </c>
      <c r="BG2064">
        <f t="shared" si="156"/>
        <v>1</v>
      </c>
      <c r="BH2064">
        <f t="shared" si="156"/>
        <v>0</v>
      </c>
      <c r="BI2064">
        <f t="shared" si="156"/>
        <v>0</v>
      </c>
      <c r="BJ2064">
        <f t="shared" si="155"/>
        <v>1</v>
      </c>
      <c r="BK2064">
        <f t="shared" si="155"/>
        <v>0</v>
      </c>
      <c r="BL2064">
        <f t="shared" si="155"/>
        <v>0</v>
      </c>
      <c r="BM2064">
        <f t="shared" si="155"/>
        <v>1</v>
      </c>
      <c r="BN2064">
        <f t="shared" si="155"/>
        <v>0</v>
      </c>
      <c r="BO2064">
        <f t="shared" si="154"/>
        <v>0</v>
      </c>
      <c r="BP2064">
        <f t="shared" si="154"/>
        <v>0</v>
      </c>
    </row>
    <row r="2065" spans="3:68" x14ac:dyDescent="0.2">
      <c r="C2065" s="150" t="str">
        <f>IFERROR(VLOOKUP(TABLA!F2065,BLIOTECAS!$C$1:$E$26,3,FALSE),"")</f>
        <v>Humanidades</v>
      </c>
      <c r="D2065" s="209">
        <v>43970.532638888886</v>
      </c>
      <c r="E2065" s="209" t="s">
        <v>396</v>
      </c>
      <c r="F2065" t="s">
        <v>100</v>
      </c>
      <c r="G2065" t="s">
        <v>300</v>
      </c>
      <c r="H2065" t="s">
        <v>305</v>
      </c>
      <c r="I2065" t="s">
        <v>306</v>
      </c>
      <c r="J2065" t="s">
        <v>100</v>
      </c>
      <c r="K2065" t="s">
        <v>310</v>
      </c>
      <c r="L2065" t="s">
        <v>103</v>
      </c>
      <c r="S2065" t="s">
        <v>26</v>
      </c>
      <c r="T2065" t="s">
        <v>270</v>
      </c>
      <c r="U2065">
        <v>3</v>
      </c>
      <c r="V2065">
        <v>2</v>
      </c>
      <c r="W2065">
        <v>5</v>
      </c>
      <c r="X2065">
        <v>5</v>
      </c>
      <c r="Y2065">
        <v>4</v>
      </c>
      <c r="Z2065">
        <v>5</v>
      </c>
      <c r="AA2065">
        <v>5</v>
      </c>
      <c r="AB2065">
        <v>5</v>
      </c>
      <c r="AC2065">
        <v>5</v>
      </c>
      <c r="AD2065">
        <v>3</v>
      </c>
      <c r="AF2065">
        <v>3</v>
      </c>
      <c r="AG2065">
        <v>4</v>
      </c>
      <c r="AH2065">
        <v>5</v>
      </c>
      <c r="AI2065">
        <v>5</v>
      </c>
      <c r="AJ2065">
        <v>5</v>
      </c>
      <c r="AK2065" t="s">
        <v>26</v>
      </c>
      <c r="AL2065">
        <v>5</v>
      </c>
      <c r="AM2065">
        <v>4</v>
      </c>
      <c r="AN2065" t="s">
        <v>405</v>
      </c>
      <c r="AV2065" s="109" t="s">
        <v>270</v>
      </c>
      <c r="AW2065" t="s">
        <v>26</v>
      </c>
      <c r="AY2065">
        <v>4</v>
      </c>
      <c r="AZ2065" s="109">
        <v>5</v>
      </c>
      <c r="BA2065" s="191" t="s">
        <v>311</v>
      </c>
      <c r="BB2065" t="s">
        <v>304</v>
      </c>
      <c r="BC2065" t="s">
        <v>1338</v>
      </c>
      <c r="BD2065">
        <f t="shared" si="156"/>
        <v>1</v>
      </c>
      <c r="BE2065">
        <f t="shared" si="156"/>
        <v>0</v>
      </c>
      <c r="BF2065">
        <f t="shared" si="156"/>
        <v>0</v>
      </c>
      <c r="BG2065">
        <f t="shared" si="156"/>
        <v>0</v>
      </c>
      <c r="BH2065">
        <f t="shared" si="156"/>
        <v>0</v>
      </c>
      <c r="BI2065">
        <f t="shared" si="156"/>
        <v>0</v>
      </c>
      <c r="BJ2065">
        <f t="shared" si="155"/>
        <v>1</v>
      </c>
      <c r="BK2065">
        <f t="shared" si="155"/>
        <v>1</v>
      </c>
      <c r="BL2065">
        <f t="shared" si="155"/>
        <v>1</v>
      </c>
      <c r="BM2065">
        <f t="shared" si="155"/>
        <v>1</v>
      </c>
      <c r="BN2065">
        <f t="shared" si="155"/>
        <v>0</v>
      </c>
      <c r="BO2065">
        <f t="shared" si="154"/>
        <v>0</v>
      </c>
      <c r="BP2065">
        <f t="shared" si="154"/>
        <v>0</v>
      </c>
    </row>
    <row r="2066" spans="3:68" x14ac:dyDescent="0.2">
      <c r="C2066" s="150" t="str">
        <f>IFERROR(VLOOKUP(TABLA!F2066,BLIOTECAS!$C$1:$E$26,3,FALSE),"")</f>
        <v>Ciencias Sociales</v>
      </c>
      <c r="D2066" s="209">
        <v>43970.532638888886</v>
      </c>
      <c r="E2066" s="209" t="s">
        <v>396</v>
      </c>
      <c r="F2066" t="s">
        <v>99</v>
      </c>
      <c r="G2066" t="s">
        <v>305</v>
      </c>
      <c r="H2066" t="s">
        <v>300</v>
      </c>
      <c r="I2066" t="s">
        <v>315</v>
      </c>
      <c r="J2066" t="s">
        <v>309</v>
      </c>
      <c r="M2066" t="s">
        <v>1339</v>
      </c>
      <c r="S2066" t="s">
        <v>26</v>
      </c>
      <c r="T2066" t="s">
        <v>270</v>
      </c>
      <c r="U2066">
        <v>2</v>
      </c>
      <c r="V2066">
        <v>1</v>
      </c>
      <c r="W2066">
        <v>3</v>
      </c>
      <c r="X2066">
        <v>3</v>
      </c>
      <c r="Y2066">
        <v>3</v>
      </c>
      <c r="Z2066">
        <v>3</v>
      </c>
      <c r="AA2066">
        <v>5</v>
      </c>
      <c r="AB2066">
        <v>1</v>
      </c>
      <c r="AC2066">
        <v>2</v>
      </c>
      <c r="AD2066">
        <v>2</v>
      </c>
      <c r="AF2066">
        <v>2</v>
      </c>
      <c r="AG2066">
        <v>3</v>
      </c>
      <c r="AH2066">
        <v>2</v>
      </c>
      <c r="AI2066">
        <v>2</v>
      </c>
      <c r="AJ2066">
        <v>2</v>
      </c>
      <c r="AK2066" t="s">
        <v>26</v>
      </c>
      <c r="AL2066">
        <v>3</v>
      </c>
      <c r="AM2066">
        <v>2</v>
      </c>
      <c r="AN2066" t="s">
        <v>400</v>
      </c>
      <c r="AV2066" s="109" t="s">
        <v>270</v>
      </c>
      <c r="AW2066" t="s">
        <v>26</v>
      </c>
      <c r="AY2066">
        <v>4</v>
      </c>
      <c r="AZ2066" s="109">
        <v>3</v>
      </c>
      <c r="BA2066" s="191" t="s">
        <v>311</v>
      </c>
      <c r="BB2066" t="s">
        <v>317</v>
      </c>
      <c r="BD2066">
        <f t="shared" si="156"/>
        <v>0</v>
      </c>
      <c r="BE2066">
        <f t="shared" si="156"/>
        <v>1</v>
      </c>
      <c r="BF2066">
        <f t="shared" si="156"/>
        <v>0</v>
      </c>
      <c r="BG2066">
        <f t="shared" si="156"/>
        <v>0</v>
      </c>
      <c r="BH2066">
        <f t="shared" si="156"/>
        <v>0</v>
      </c>
      <c r="BI2066">
        <f t="shared" si="156"/>
        <v>0</v>
      </c>
      <c r="BJ2066">
        <f t="shared" si="155"/>
        <v>0</v>
      </c>
      <c r="BK2066">
        <f t="shared" si="155"/>
        <v>0</v>
      </c>
      <c r="BL2066">
        <f t="shared" si="155"/>
        <v>1</v>
      </c>
      <c r="BM2066">
        <f t="shared" si="155"/>
        <v>1</v>
      </c>
      <c r="BN2066">
        <f t="shared" si="155"/>
        <v>0</v>
      </c>
      <c r="BO2066">
        <f t="shared" si="155"/>
        <v>0</v>
      </c>
      <c r="BP2066">
        <f t="shared" si="155"/>
        <v>0</v>
      </c>
    </row>
    <row r="2067" spans="3:68" x14ac:dyDescent="0.2">
      <c r="C2067" s="150" t="str">
        <f>IFERROR(VLOOKUP(TABLA!F2067,BLIOTECAS!$C$1:$E$26,3,FALSE),"")</f>
        <v>Humanidades</v>
      </c>
      <c r="D2067" s="209">
        <v>43970.532638888886</v>
      </c>
      <c r="E2067" s="209" t="s">
        <v>396</v>
      </c>
      <c r="F2067" t="s">
        <v>100</v>
      </c>
      <c r="G2067" t="s">
        <v>320</v>
      </c>
      <c r="H2067" t="s">
        <v>305</v>
      </c>
      <c r="I2067" t="s">
        <v>603</v>
      </c>
      <c r="J2067" t="s">
        <v>100</v>
      </c>
      <c r="S2067" t="s">
        <v>26</v>
      </c>
      <c r="T2067" t="s">
        <v>270</v>
      </c>
      <c r="U2067">
        <v>1</v>
      </c>
      <c r="V2067">
        <v>4</v>
      </c>
      <c r="W2067">
        <v>5</v>
      </c>
      <c r="X2067">
        <v>1</v>
      </c>
      <c r="Y2067">
        <v>3</v>
      </c>
      <c r="Z2067">
        <v>5</v>
      </c>
      <c r="AA2067">
        <v>3</v>
      </c>
      <c r="AB2067">
        <v>4</v>
      </c>
      <c r="AC2067">
        <v>3</v>
      </c>
      <c r="AD2067">
        <v>3</v>
      </c>
      <c r="AF2067">
        <v>4</v>
      </c>
      <c r="AG2067">
        <v>4</v>
      </c>
      <c r="AH2067">
        <v>4</v>
      </c>
      <c r="AI2067">
        <v>2</v>
      </c>
      <c r="AJ2067">
        <v>3</v>
      </c>
      <c r="AK2067" t="s">
        <v>26</v>
      </c>
      <c r="AL2067">
        <v>4</v>
      </c>
      <c r="AM2067">
        <v>1</v>
      </c>
      <c r="AN2067" t="s">
        <v>438</v>
      </c>
      <c r="AV2067" s="109" t="s">
        <v>26</v>
      </c>
      <c r="AW2067" t="s">
        <v>26</v>
      </c>
      <c r="AY2067">
        <v>4</v>
      </c>
      <c r="AZ2067" s="109">
        <v>2</v>
      </c>
      <c r="BA2067" s="191" t="s">
        <v>311</v>
      </c>
      <c r="BB2067" t="s">
        <v>317</v>
      </c>
      <c r="BD2067">
        <f t="shared" si="156"/>
        <v>1</v>
      </c>
      <c r="BE2067">
        <f t="shared" si="156"/>
        <v>1</v>
      </c>
      <c r="BF2067">
        <f t="shared" si="156"/>
        <v>0</v>
      </c>
      <c r="BG2067">
        <f t="shared" si="156"/>
        <v>0</v>
      </c>
      <c r="BH2067">
        <f t="shared" si="156"/>
        <v>1</v>
      </c>
      <c r="BI2067">
        <f t="shared" si="156"/>
        <v>0</v>
      </c>
      <c r="BJ2067">
        <f t="shared" si="155"/>
        <v>1</v>
      </c>
      <c r="BK2067">
        <f t="shared" si="155"/>
        <v>1</v>
      </c>
      <c r="BL2067">
        <f t="shared" si="155"/>
        <v>0</v>
      </c>
      <c r="BM2067">
        <f t="shared" si="155"/>
        <v>1</v>
      </c>
      <c r="BN2067">
        <f t="shared" si="155"/>
        <v>0</v>
      </c>
      <c r="BO2067">
        <f t="shared" si="155"/>
        <v>0</v>
      </c>
      <c r="BP2067">
        <f t="shared" si="155"/>
        <v>0</v>
      </c>
    </row>
    <row r="2068" spans="3:68" x14ac:dyDescent="0.2">
      <c r="C2068" s="150" t="str">
        <f>IFERROR(VLOOKUP(TABLA!F2068,BLIOTECAS!$C$1:$E$26,3,FALSE),"")</f>
        <v>Humanidades</v>
      </c>
      <c r="D2068" s="209">
        <v>43970.532638888886</v>
      </c>
      <c r="E2068" s="209" t="s">
        <v>396</v>
      </c>
      <c r="F2068" t="s">
        <v>104</v>
      </c>
      <c r="G2068" t="s">
        <v>305</v>
      </c>
      <c r="H2068" t="s">
        <v>300</v>
      </c>
      <c r="I2068" t="s">
        <v>306</v>
      </c>
      <c r="J2068" t="s">
        <v>104</v>
      </c>
      <c r="K2068" t="s">
        <v>309</v>
      </c>
      <c r="S2068" t="s">
        <v>270</v>
      </c>
      <c r="T2068" t="s">
        <v>270</v>
      </c>
      <c r="U2068">
        <v>5</v>
      </c>
      <c r="V2068">
        <v>3</v>
      </c>
      <c r="W2068">
        <v>1</v>
      </c>
      <c r="X2068">
        <v>4</v>
      </c>
      <c r="Y2068">
        <v>2</v>
      </c>
      <c r="Z2068">
        <v>4</v>
      </c>
      <c r="AA2068">
        <v>2</v>
      </c>
      <c r="AB2068">
        <v>3</v>
      </c>
      <c r="AC2068">
        <v>2</v>
      </c>
      <c r="AD2068">
        <v>4</v>
      </c>
      <c r="AF2068">
        <v>2</v>
      </c>
      <c r="AG2068">
        <v>3</v>
      </c>
      <c r="AH2068">
        <v>5</v>
      </c>
      <c r="AI2068">
        <v>3</v>
      </c>
      <c r="AJ2068">
        <v>3</v>
      </c>
      <c r="AK2068" t="s">
        <v>26</v>
      </c>
      <c r="AL2068">
        <v>3</v>
      </c>
      <c r="AM2068">
        <v>1</v>
      </c>
      <c r="AN2068" t="s">
        <v>326</v>
      </c>
      <c r="AV2068" s="109" t="s">
        <v>26</v>
      </c>
      <c r="AW2068" t="s">
        <v>26</v>
      </c>
      <c r="AY2068">
        <v>3</v>
      </c>
      <c r="AZ2068" s="109">
        <v>4</v>
      </c>
      <c r="BA2068" s="191" t="s">
        <v>311</v>
      </c>
      <c r="BB2068" t="s">
        <v>317</v>
      </c>
      <c r="BD2068">
        <f t="shared" si="156"/>
        <v>1</v>
      </c>
      <c r="BE2068">
        <f t="shared" si="156"/>
        <v>0</v>
      </c>
      <c r="BF2068">
        <f t="shared" si="156"/>
        <v>0</v>
      </c>
      <c r="BG2068">
        <f t="shared" si="156"/>
        <v>0</v>
      </c>
      <c r="BH2068">
        <f t="shared" si="156"/>
        <v>0</v>
      </c>
      <c r="BI2068">
        <f t="shared" si="156"/>
        <v>0</v>
      </c>
      <c r="BJ2068">
        <f t="shared" si="155"/>
        <v>0</v>
      </c>
      <c r="BK2068">
        <f t="shared" si="155"/>
        <v>1</v>
      </c>
      <c r="BL2068">
        <f t="shared" si="155"/>
        <v>0</v>
      </c>
      <c r="BM2068">
        <f t="shared" si="155"/>
        <v>1</v>
      </c>
      <c r="BN2068">
        <f t="shared" si="155"/>
        <v>0</v>
      </c>
      <c r="BO2068">
        <f t="shared" si="155"/>
        <v>0</v>
      </c>
      <c r="BP2068">
        <f t="shared" si="155"/>
        <v>0</v>
      </c>
    </row>
    <row r="2069" spans="3:68" x14ac:dyDescent="0.2">
      <c r="C2069" s="150" t="str">
        <f>IFERROR(VLOOKUP(TABLA!F2069,BLIOTECAS!$C$1:$E$26,3,FALSE),"")</f>
        <v>Ciencias Sociales</v>
      </c>
      <c r="D2069" s="209">
        <v>43970.532638888886</v>
      </c>
      <c r="E2069" s="209" t="s">
        <v>396</v>
      </c>
      <c r="F2069" t="s">
        <v>92</v>
      </c>
      <c r="G2069" t="s">
        <v>397</v>
      </c>
      <c r="H2069" t="s">
        <v>320</v>
      </c>
      <c r="I2069" t="s">
        <v>306</v>
      </c>
      <c r="J2069" t="s">
        <v>92</v>
      </c>
      <c r="K2069" t="s">
        <v>309</v>
      </c>
      <c r="L2069" t="s">
        <v>84</v>
      </c>
      <c r="S2069" t="s">
        <v>26</v>
      </c>
      <c r="T2069" t="s">
        <v>270</v>
      </c>
      <c r="U2069">
        <v>2</v>
      </c>
      <c r="V2069">
        <v>2</v>
      </c>
      <c r="W2069">
        <v>2</v>
      </c>
      <c r="X2069">
        <v>3</v>
      </c>
      <c r="Y2069">
        <v>3</v>
      </c>
      <c r="Z2069">
        <v>4</v>
      </c>
      <c r="AA2069">
        <v>4</v>
      </c>
      <c r="AB2069">
        <v>2</v>
      </c>
      <c r="AC2069">
        <v>3</v>
      </c>
      <c r="AD2069">
        <v>3</v>
      </c>
      <c r="AF2069">
        <v>3</v>
      </c>
      <c r="AG2069">
        <v>4</v>
      </c>
      <c r="AH2069">
        <v>3</v>
      </c>
      <c r="AI2069">
        <v>4</v>
      </c>
      <c r="AJ2069">
        <v>5</v>
      </c>
      <c r="AK2069" t="s">
        <v>26</v>
      </c>
      <c r="AL2069">
        <v>4</v>
      </c>
      <c r="AM2069">
        <v>3</v>
      </c>
      <c r="AN2069" t="s">
        <v>408</v>
      </c>
      <c r="AV2069" s="109" t="s">
        <v>26</v>
      </c>
      <c r="AW2069" t="s">
        <v>26</v>
      </c>
      <c r="AY2069">
        <v>3</v>
      </c>
      <c r="AZ2069" s="109">
        <v>4</v>
      </c>
      <c r="BA2069" s="191" t="s">
        <v>311</v>
      </c>
      <c r="BB2069" t="s">
        <v>317</v>
      </c>
      <c r="BD2069">
        <f t="shared" si="156"/>
        <v>1</v>
      </c>
      <c r="BE2069">
        <f t="shared" si="156"/>
        <v>0</v>
      </c>
      <c r="BF2069">
        <f t="shared" si="156"/>
        <v>0</v>
      </c>
      <c r="BG2069">
        <f t="shared" si="156"/>
        <v>0</v>
      </c>
      <c r="BH2069">
        <f t="shared" si="156"/>
        <v>0</v>
      </c>
      <c r="BI2069">
        <f t="shared" si="156"/>
        <v>0</v>
      </c>
      <c r="BJ2069">
        <f t="shared" si="155"/>
        <v>1</v>
      </c>
      <c r="BK2069">
        <f t="shared" si="155"/>
        <v>0</v>
      </c>
      <c r="BL2069">
        <f t="shared" si="155"/>
        <v>1</v>
      </c>
      <c r="BM2069">
        <f t="shared" si="155"/>
        <v>1</v>
      </c>
      <c r="BN2069">
        <f t="shared" si="155"/>
        <v>0</v>
      </c>
      <c r="BO2069">
        <f t="shared" si="155"/>
        <v>0</v>
      </c>
      <c r="BP2069">
        <f t="shared" si="155"/>
        <v>0</v>
      </c>
    </row>
    <row r="2070" spans="3:68" x14ac:dyDescent="0.2">
      <c r="C2070" s="150" t="str">
        <f>IFERROR(VLOOKUP(TABLA!F2070,BLIOTECAS!$C$1:$E$26,3,FALSE),"")</f>
        <v>Ciencias Sociales</v>
      </c>
      <c r="D2070" s="209">
        <v>43970.532638888886</v>
      </c>
      <c r="E2070" s="209" t="s">
        <v>401</v>
      </c>
      <c r="F2070" t="s">
        <v>99</v>
      </c>
      <c r="G2070" t="s">
        <v>300</v>
      </c>
      <c r="H2070" t="s">
        <v>301</v>
      </c>
      <c r="I2070" t="s">
        <v>327</v>
      </c>
      <c r="J2070" t="s">
        <v>309</v>
      </c>
      <c r="K2070" t="s">
        <v>322</v>
      </c>
      <c r="S2070" t="s">
        <v>270</v>
      </c>
      <c r="T2070" t="s">
        <v>270</v>
      </c>
      <c r="U2070">
        <v>5</v>
      </c>
      <c r="V2070">
        <v>5</v>
      </c>
      <c r="W2070">
        <v>5</v>
      </c>
      <c r="X2070">
        <v>2</v>
      </c>
      <c r="Y2070">
        <v>1</v>
      </c>
      <c r="Z2070">
        <v>3</v>
      </c>
      <c r="AA2070">
        <v>1</v>
      </c>
      <c r="AB2070">
        <v>3</v>
      </c>
      <c r="AC2070">
        <v>5</v>
      </c>
      <c r="AD2070">
        <v>4</v>
      </c>
      <c r="AF2070">
        <v>3</v>
      </c>
      <c r="AG2070">
        <v>4</v>
      </c>
      <c r="AH2070">
        <v>4</v>
      </c>
      <c r="AI2070">
        <v>3</v>
      </c>
      <c r="AJ2070">
        <v>3</v>
      </c>
      <c r="AK2070" t="s">
        <v>270</v>
      </c>
      <c r="AL2070">
        <v>4</v>
      </c>
      <c r="AM2070">
        <v>3</v>
      </c>
      <c r="AN2070" t="s">
        <v>354</v>
      </c>
      <c r="AV2070" s="109" t="s">
        <v>270</v>
      </c>
      <c r="AW2070" t="s">
        <v>270</v>
      </c>
      <c r="AX2070" t="s">
        <v>328</v>
      </c>
      <c r="AY2070">
        <v>3</v>
      </c>
      <c r="AZ2070" s="109">
        <v>5</v>
      </c>
      <c r="BA2070" s="191" t="s">
        <v>303</v>
      </c>
      <c r="BB2070" t="s">
        <v>308</v>
      </c>
      <c r="BD2070">
        <f t="shared" si="156"/>
        <v>1</v>
      </c>
      <c r="BE2070">
        <f t="shared" si="156"/>
        <v>0</v>
      </c>
      <c r="BF2070">
        <f t="shared" si="156"/>
        <v>1</v>
      </c>
      <c r="BG2070">
        <f t="shared" si="156"/>
        <v>0</v>
      </c>
      <c r="BH2070">
        <f t="shared" si="156"/>
        <v>0</v>
      </c>
      <c r="BI2070">
        <f t="shared" si="156"/>
        <v>0</v>
      </c>
      <c r="BJ2070">
        <f t="shared" si="155"/>
        <v>1</v>
      </c>
      <c r="BK2070">
        <f t="shared" si="155"/>
        <v>0</v>
      </c>
      <c r="BL2070">
        <f t="shared" si="155"/>
        <v>0</v>
      </c>
      <c r="BM2070">
        <f t="shared" si="155"/>
        <v>1</v>
      </c>
      <c r="BN2070">
        <f t="shared" si="155"/>
        <v>0</v>
      </c>
      <c r="BO2070">
        <f t="shared" si="155"/>
        <v>0</v>
      </c>
      <c r="BP2070">
        <f t="shared" si="155"/>
        <v>0</v>
      </c>
    </row>
    <row r="2071" spans="3:68" x14ac:dyDescent="0.2">
      <c r="C2071" s="150" t="str">
        <f>IFERROR(VLOOKUP(TABLA!F2071,BLIOTECAS!$C$1:$E$26,3,FALSE),"")</f>
        <v>Ciencias Experimentales</v>
      </c>
      <c r="D2071" s="209">
        <v>43970.532638888886</v>
      </c>
      <c r="E2071" s="209" t="s">
        <v>396</v>
      </c>
      <c r="F2071" t="s">
        <v>90</v>
      </c>
      <c r="G2071" t="s">
        <v>305</v>
      </c>
      <c r="H2071" t="s">
        <v>320</v>
      </c>
      <c r="I2071" t="s">
        <v>306</v>
      </c>
      <c r="J2071" t="s">
        <v>309</v>
      </c>
      <c r="K2071" t="s">
        <v>90</v>
      </c>
      <c r="L2071" t="s">
        <v>92</v>
      </c>
      <c r="S2071" t="s">
        <v>26</v>
      </c>
      <c r="T2071" t="s">
        <v>26</v>
      </c>
      <c r="U2071">
        <v>3</v>
      </c>
      <c r="V2071">
        <v>1</v>
      </c>
      <c r="W2071">
        <v>1</v>
      </c>
      <c r="X2071">
        <v>2</v>
      </c>
      <c r="Y2071">
        <v>5</v>
      </c>
      <c r="Z2071">
        <v>5</v>
      </c>
      <c r="AA2071">
        <v>5</v>
      </c>
      <c r="AB2071">
        <v>1</v>
      </c>
      <c r="AC2071">
        <v>3</v>
      </c>
      <c r="AD2071">
        <v>4</v>
      </c>
      <c r="AF2071">
        <v>4</v>
      </c>
      <c r="AG2071">
        <v>3</v>
      </c>
      <c r="AH2071">
        <v>4</v>
      </c>
      <c r="AI2071">
        <v>4</v>
      </c>
      <c r="AJ2071">
        <v>4</v>
      </c>
      <c r="AK2071" t="s">
        <v>26</v>
      </c>
      <c r="AL2071">
        <v>4</v>
      </c>
      <c r="AM2071">
        <v>3</v>
      </c>
      <c r="AN2071" t="s">
        <v>408</v>
      </c>
      <c r="AV2071" s="109" t="s">
        <v>26</v>
      </c>
      <c r="AW2071" t="s">
        <v>26</v>
      </c>
      <c r="AY2071">
        <v>3</v>
      </c>
      <c r="AZ2071" s="109">
        <v>2</v>
      </c>
      <c r="BA2071" s="191" t="s">
        <v>311</v>
      </c>
      <c r="BB2071" t="s">
        <v>317</v>
      </c>
      <c r="BD2071">
        <f t="shared" si="156"/>
        <v>1</v>
      </c>
      <c r="BE2071">
        <f t="shared" si="156"/>
        <v>0</v>
      </c>
      <c r="BF2071">
        <f t="shared" si="156"/>
        <v>0</v>
      </c>
      <c r="BG2071">
        <f t="shared" si="156"/>
        <v>0</v>
      </c>
      <c r="BH2071">
        <f t="shared" si="156"/>
        <v>0</v>
      </c>
      <c r="BI2071">
        <f t="shared" si="156"/>
        <v>0</v>
      </c>
      <c r="BJ2071">
        <f t="shared" si="155"/>
        <v>1</v>
      </c>
      <c r="BK2071">
        <f t="shared" si="155"/>
        <v>0</v>
      </c>
      <c r="BL2071">
        <f t="shared" si="155"/>
        <v>1</v>
      </c>
      <c r="BM2071">
        <f t="shared" si="155"/>
        <v>1</v>
      </c>
      <c r="BN2071">
        <f t="shared" si="155"/>
        <v>0</v>
      </c>
      <c r="BO2071">
        <f t="shared" si="155"/>
        <v>0</v>
      </c>
      <c r="BP2071">
        <f t="shared" si="155"/>
        <v>0</v>
      </c>
    </row>
    <row r="2072" spans="3:68" x14ac:dyDescent="0.2">
      <c r="C2072" s="150" t="str">
        <f>IFERROR(VLOOKUP(TABLA!F2072,BLIOTECAS!$C$1:$E$26,3,FALSE),"")</f>
        <v>Humanidades</v>
      </c>
      <c r="D2072" s="209">
        <v>43970.532638888886</v>
      </c>
      <c r="E2072" s="209" t="s">
        <v>396</v>
      </c>
      <c r="F2072" t="s">
        <v>100</v>
      </c>
      <c r="G2072" t="s">
        <v>305</v>
      </c>
      <c r="H2072" t="s">
        <v>305</v>
      </c>
      <c r="I2072" t="s">
        <v>306</v>
      </c>
      <c r="J2072" t="s">
        <v>100</v>
      </c>
      <c r="K2072" t="s">
        <v>108</v>
      </c>
      <c r="M2072" t="s">
        <v>1340</v>
      </c>
      <c r="S2072" t="s">
        <v>26</v>
      </c>
      <c r="T2072" t="s">
        <v>270</v>
      </c>
      <c r="U2072">
        <v>4</v>
      </c>
      <c r="V2072">
        <v>3</v>
      </c>
      <c r="W2072">
        <v>4</v>
      </c>
      <c r="X2072">
        <v>3</v>
      </c>
      <c r="Y2072">
        <v>5</v>
      </c>
      <c r="Z2072">
        <v>3</v>
      </c>
      <c r="AA2072">
        <v>4</v>
      </c>
      <c r="AB2072">
        <v>3</v>
      </c>
      <c r="AC2072">
        <v>4</v>
      </c>
      <c r="AD2072">
        <v>4</v>
      </c>
      <c r="AF2072">
        <v>4</v>
      </c>
      <c r="AG2072">
        <v>4</v>
      </c>
      <c r="AH2072">
        <v>4</v>
      </c>
      <c r="AI2072">
        <v>4</v>
      </c>
      <c r="AJ2072">
        <v>4</v>
      </c>
      <c r="AK2072" t="s">
        <v>26</v>
      </c>
      <c r="AL2072">
        <v>4</v>
      </c>
      <c r="AM2072">
        <v>4</v>
      </c>
      <c r="AN2072" t="s">
        <v>405</v>
      </c>
      <c r="AV2072" s="109" t="s">
        <v>26</v>
      </c>
      <c r="AW2072" t="s">
        <v>26</v>
      </c>
      <c r="AY2072">
        <v>5</v>
      </c>
      <c r="AZ2072" s="109">
        <v>5</v>
      </c>
      <c r="BA2072" s="191" t="s">
        <v>311</v>
      </c>
      <c r="BB2072" t="s">
        <v>308</v>
      </c>
      <c r="BD2072">
        <f t="shared" si="156"/>
        <v>1</v>
      </c>
      <c r="BE2072">
        <f t="shared" si="156"/>
        <v>0</v>
      </c>
      <c r="BF2072">
        <f t="shared" si="156"/>
        <v>0</v>
      </c>
      <c r="BG2072">
        <f t="shared" si="156"/>
        <v>0</v>
      </c>
      <c r="BH2072">
        <f t="shared" si="156"/>
        <v>0</v>
      </c>
      <c r="BI2072">
        <f t="shared" si="156"/>
        <v>0</v>
      </c>
      <c r="BJ2072">
        <f t="shared" si="155"/>
        <v>1</v>
      </c>
      <c r="BK2072">
        <f t="shared" si="155"/>
        <v>1</v>
      </c>
      <c r="BL2072">
        <f t="shared" si="155"/>
        <v>1</v>
      </c>
      <c r="BM2072">
        <f t="shared" si="155"/>
        <v>1</v>
      </c>
      <c r="BN2072">
        <f t="shared" si="155"/>
        <v>0</v>
      </c>
      <c r="BO2072">
        <f t="shared" si="155"/>
        <v>0</v>
      </c>
      <c r="BP2072">
        <f t="shared" si="155"/>
        <v>0</v>
      </c>
    </row>
    <row r="2073" spans="3:68" x14ac:dyDescent="0.2">
      <c r="C2073" s="150" t="str">
        <f>IFERROR(VLOOKUP(TABLA!F2073,BLIOTECAS!$C$1:$E$26,3,FALSE),"")</f>
        <v>Ciencias Sociales</v>
      </c>
      <c r="D2073" s="209">
        <v>43970.532638888886</v>
      </c>
      <c r="E2073" s="209" t="s">
        <v>396</v>
      </c>
      <c r="F2073" t="s">
        <v>99</v>
      </c>
      <c r="G2073" t="s">
        <v>300</v>
      </c>
      <c r="H2073" t="s">
        <v>305</v>
      </c>
      <c r="I2073" t="s">
        <v>315</v>
      </c>
      <c r="J2073" t="s">
        <v>309</v>
      </c>
      <c r="K2073" t="s">
        <v>97</v>
      </c>
      <c r="L2073" t="s">
        <v>309</v>
      </c>
      <c r="S2073" t="s">
        <v>270</v>
      </c>
      <c r="T2073" t="s">
        <v>270</v>
      </c>
      <c r="U2073">
        <v>4</v>
      </c>
      <c r="V2073">
        <v>2</v>
      </c>
      <c r="W2073">
        <v>3</v>
      </c>
      <c r="X2073">
        <v>4</v>
      </c>
      <c r="Y2073">
        <v>4</v>
      </c>
      <c r="Z2073">
        <v>4</v>
      </c>
      <c r="AA2073">
        <v>4</v>
      </c>
      <c r="AB2073">
        <v>3</v>
      </c>
      <c r="AC2073">
        <v>4</v>
      </c>
      <c r="AD2073">
        <v>4</v>
      </c>
      <c r="AF2073">
        <v>4</v>
      </c>
      <c r="AG2073">
        <v>4</v>
      </c>
      <c r="AH2073">
        <v>4</v>
      </c>
      <c r="AI2073">
        <v>4</v>
      </c>
      <c r="AJ2073">
        <v>4</v>
      </c>
      <c r="AK2073" t="s">
        <v>26</v>
      </c>
      <c r="AL2073">
        <v>4</v>
      </c>
      <c r="AM2073">
        <v>5</v>
      </c>
      <c r="AN2073" t="s">
        <v>408</v>
      </c>
      <c r="AV2073" s="109" t="s">
        <v>26</v>
      </c>
      <c r="AW2073" t="s">
        <v>26</v>
      </c>
      <c r="AY2073">
        <v>5</v>
      </c>
      <c r="AZ2073" s="109">
        <v>5</v>
      </c>
      <c r="BA2073" s="191" t="s">
        <v>311</v>
      </c>
      <c r="BB2073" t="s">
        <v>308</v>
      </c>
      <c r="BD2073">
        <f t="shared" si="156"/>
        <v>0</v>
      </c>
      <c r="BE2073">
        <f t="shared" si="156"/>
        <v>1</v>
      </c>
      <c r="BF2073">
        <f t="shared" si="156"/>
        <v>0</v>
      </c>
      <c r="BG2073">
        <f t="shared" si="156"/>
        <v>0</v>
      </c>
      <c r="BH2073">
        <f t="shared" si="156"/>
        <v>0</v>
      </c>
      <c r="BI2073">
        <f t="shared" si="156"/>
        <v>0</v>
      </c>
      <c r="BJ2073">
        <f t="shared" si="155"/>
        <v>1</v>
      </c>
      <c r="BK2073">
        <f t="shared" si="155"/>
        <v>0</v>
      </c>
      <c r="BL2073">
        <f t="shared" si="155"/>
        <v>1</v>
      </c>
      <c r="BM2073">
        <f t="shared" si="155"/>
        <v>1</v>
      </c>
      <c r="BN2073">
        <f t="shared" si="155"/>
        <v>0</v>
      </c>
      <c r="BO2073">
        <f t="shared" si="155"/>
        <v>0</v>
      </c>
      <c r="BP2073">
        <f t="shared" si="155"/>
        <v>0</v>
      </c>
    </row>
    <row r="2074" spans="3:68" x14ac:dyDescent="0.2">
      <c r="C2074" s="150" t="str">
        <f>IFERROR(VLOOKUP(TABLA!F2074,BLIOTECAS!$C$1:$E$26,3,FALSE),"")</f>
        <v>Humanidades</v>
      </c>
      <c r="D2074" s="209">
        <v>43970.532638888886</v>
      </c>
      <c r="E2074" s="209" t="s">
        <v>396</v>
      </c>
      <c r="F2074" t="s">
        <v>89</v>
      </c>
      <c r="G2074" t="s">
        <v>300</v>
      </c>
      <c r="H2074" t="s">
        <v>320</v>
      </c>
      <c r="I2074" t="s">
        <v>318</v>
      </c>
      <c r="J2074" t="s">
        <v>89</v>
      </c>
      <c r="S2074" t="s">
        <v>26</v>
      </c>
      <c r="T2074" t="s">
        <v>270</v>
      </c>
      <c r="U2074">
        <v>3</v>
      </c>
      <c r="V2074">
        <v>3</v>
      </c>
      <c r="W2074">
        <v>3</v>
      </c>
      <c r="X2074">
        <v>5</v>
      </c>
      <c r="Y2074">
        <v>5</v>
      </c>
      <c r="Z2074">
        <v>5</v>
      </c>
      <c r="AA2074">
        <v>5</v>
      </c>
      <c r="AB2074">
        <v>3</v>
      </c>
      <c r="AC2074">
        <v>5</v>
      </c>
      <c r="AD2074">
        <v>4</v>
      </c>
      <c r="AF2074">
        <v>5</v>
      </c>
      <c r="AG2074">
        <v>5</v>
      </c>
      <c r="AH2074">
        <v>3</v>
      </c>
      <c r="AI2074">
        <v>3</v>
      </c>
      <c r="AJ2074">
        <v>3</v>
      </c>
      <c r="AK2074" t="s">
        <v>26</v>
      </c>
      <c r="AL2074">
        <v>4</v>
      </c>
      <c r="AM2074">
        <v>3</v>
      </c>
      <c r="AN2074" t="s">
        <v>400</v>
      </c>
      <c r="AV2074" s="109" t="s">
        <v>26</v>
      </c>
      <c r="AW2074" t="s">
        <v>26</v>
      </c>
      <c r="AY2074">
        <v>4</v>
      </c>
      <c r="AZ2074" s="109">
        <v>5</v>
      </c>
      <c r="BA2074" s="191" t="s">
        <v>311</v>
      </c>
      <c r="BB2074" t="s">
        <v>308</v>
      </c>
      <c r="BD2074">
        <f t="shared" si="156"/>
        <v>0</v>
      </c>
      <c r="BE2074">
        <f t="shared" si="156"/>
        <v>0</v>
      </c>
      <c r="BF2074">
        <f t="shared" si="156"/>
        <v>1</v>
      </c>
      <c r="BG2074">
        <f t="shared" si="156"/>
        <v>0</v>
      </c>
      <c r="BH2074">
        <f t="shared" si="156"/>
        <v>0</v>
      </c>
      <c r="BI2074">
        <f t="shared" si="156"/>
        <v>0</v>
      </c>
      <c r="BJ2074">
        <f t="shared" si="155"/>
        <v>0</v>
      </c>
      <c r="BK2074">
        <f t="shared" si="155"/>
        <v>0</v>
      </c>
      <c r="BL2074">
        <f t="shared" si="155"/>
        <v>1</v>
      </c>
      <c r="BM2074">
        <f t="shared" si="155"/>
        <v>1</v>
      </c>
      <c r="BN2074">
        <f t="shared" si="155"/>
        <v>0</v>
      </c>
      <c r="BO2074">
        <f t="shared" si="155"/>
        <v>0</v>
      </c>
      <c r="BP2074">
        <f t="shared" si="155"/>
        <v>0</v>
      </c>
    </row>
    <row r="2075" spans="3:68" x14ac:dyDescent="0.2">
      <c r="C2075" s="150" t="str">
        <f>IFERROR(VLOOKUP(TABLA!F2075,BLIOTECAS!$C$1:$E$26,3,FALSE),"")</f>
        <v>Humanidades</v>
      </c>
      <c r="D2075" s="209">
        <v>43970.532638888886</v>
      </c>
      <c r="E2075" s="209" t="s">
        <v>396</v>
      </c>
      <c r="F2075" t="s">
        <v>100</v>
      </c>
      <c r="G2075" t="s">
        <v>320</v>
      </c>
      <c r="H2075" t="s">
        <v>305</v>
      </c>
      <c r="I2075" t="s">
        <v>356</v>
      </c>
      <c r="J2075" t="s">
        <v>100</v>
      </c>
      <c r="S2075" t="s">
        <v>26</v>
      </c>
      <c r="T2075" t="s">
        <v>26</v>
      </c>
      <c r="U2075">
        <v>2</v>
      </c>
      <c r="V2075">
        <v>2</v>
      </c>
      <c r="W2075">
        <v>4</v>
      </c>
      <c r="X2075">
        <v>1</v>
      </c>
      <c r="Y2075">
        <v>5</v>
      </c>
      <c r="Z2075">
        <v>2</v>
      </c>
      <c r="AA2075">
        <v>4</v>
      </c>
      <c r="AB2075">
        <v>1</v>
      </c>
      <c r="AC2075">
        <v>4</v>
      </c>
      <c r="AD2075">
        <v>4</v>
      </c>
      <c r="AF2075">
        <v>5</v>
      </c>
      <c r="AG2075">
        <v>4</v>
      </c>
      <c r="AH2075">
        <v>5</v>
      </c>
      <c r="AI2075">
        <v>3</v>
      </c>
      <c r="AJ2075">
        <v>5</v>
      </c>
      <c r="AK2075" t="s">
        <v>26</v>
      </c>
      <c r="AL2075">
        <v>4</v>
      </c>
      <c r="AM2075">
        <v>4</v>
      </c>
      <c r="AN2075" t="s">
        <v>354</v>
      </c>
      <c r="AV2075" s="109" t="s">
        <v>270</v>
      </c>
      <c r="AW2075" t="s">
        <v>26</v>
      </c>
      <c r="AY2075">
        <v>5</v>
      </c>
      <c r="AZ2075" s="109">
        <v>5</v>
      </c>
      <c r="BA2075" s="191" t="s">
        <v>303</v>
      </c>
      <c r="BB2075" t="s">
        <v>317</v>
      </c>
      <c r="BD2075">
        <f t="shared" si="156"/>
        <v>1</v>
      </c>
      <c r="BE2075">
        <f t="shared" si="156"/>
        <v>0</v>
      </c>
      <c r="BF2075">
        <f t="shared" si="156"/>
        <v>0</v>
      </c>
      <c r="BG2075">
        <f t="shared" si="156"/>
        <v>1</v>
      </c>
      <c r="BH2075">
        <f t="shared" si="156"/>
        <v>0</v>
      </c>
      <c r="BI2075">
        <f t="shared" si="156"/>
        <v>0</v>
      </c>
      <c r="BJ2075">
        <f t="shared" si="155"/>
        <v>1</v>
      </c>
      <c r="BK2075">
        <f t="shared" si="155"/>
        <v>0</v>
      </c>
      <c r="BL2075">
        <f t="shared" si="155"/>
        <v>0</v>
      </c>
      <c r="BM2075">
        <f t="shared" si="155"/>
        <v>1</v>
      </c>
      <c r="BN2075">
        <f t="shared" si="155"/>
        <v>0</v>
      </c>
      <c r="BO2075">
        <f t="shared" si="155"/>
        <v>0</v>
      </c>
      <c r="BP2075">
        <f t="shared" si="155"/>
        <v>0</v>
      </c>
    </row>
    <row r="2076" spans="3:68" x14ac:dyDescent="0.2">
      <c r="C2076" s="150" t="str">
        <f>IFERROR(VLOOKUP(TABLA!F2076,BLIOTECAS!$C$1:$E$26,3,FALSE),"")</f>
        <v>Ciencias de la Salud</v>
      </c>
      <c r="D2076" s="209">
        <v>43970.532638888886</v>
      </c>
      <c r="E2076" s="209" t="s">
        <v>396</v>
      </c>
      <c r="F2076" t="s">
        <v>109</v>
      </c>
      <c r="G2076" t="s">
        <v>397</v>
      </c>
      <c r="H2076" t="s">
        <v>320</v>
      </c>
      <c r="I2076" t="s">
        <v>306</v>
      </c>
      <c r="J2076" t="s">
        <v>309</v>
      </c>
      <c r="K2076" t="s">
        <v>109</v>
      </c>
      <c r="L2076" t="s">
        <v>104</v>
      </c>
      <c r="S2076" t="s">
        <v>26</v>
      </c>
      <c r="T2076" t="s">
        <v>26</v>
      </c>
      <c r="U2076">
        <v>2</v>
      </c>
      <c r="V2076">
        <v>1</v>
      </c>
      <c r="W2076">
        <v>1</v>
      </c>
      <c r="X2076">
        <v>2</v>
      </c>
      <c r="Y2076">
        <v>5</v>
      </c>
      <c r="Z2076">
        <v>5</v>
      </c>
      <c r="AA2076">
        <v>5</v>
      </c>
      <c r="AB2076">
        <v>1</v>
      </c>
      <c r="AC2076">
        <v>2</v>
      </c>
      <c r="AD2076">
        <v>4</v>
      </c>
      <c r="AF2076">
        <v>1</v>
      </c>
      <c r="AG2076">
        <v>3</v>
      </c>
      <c r="AH2076">
        <v>1</v>
      </c>
      <c r="AI2076">
        <v>3</v>
      </c>
      <c r="AJ2076">
        <v>3</v>
      </c>
      <c r="AK2076" t="s">
        <v>26</v>
      </c>
      <c r="AL2076">
        <v>3</v>
      </c>
      <c r="AM2076">
        <v>1</v>
      </c>
      <c r="AN2076" t="s">
        <v>408</v>
      </c>
      <c r="AV2076" s="109" t="s">
        <v>270</v>
      </c>
      <c r="AW2076" t="s">
        <v>26</v>
      </c>
      <c r="AY2076">
        <v>5</v>
      </c>
      <c r="AZ2076" s="109">
        <v>5</v>
      </c>
      <c r="BA2076" s="191" t="s">
        <v>311</v>
      </c>
      <c r="BB2076" t="s">
        <v>317</v>
      </c>
      <c r="BC2076" t="s">
        <v>1341</v>
      </c>
      <c r="BD2076">
        <f t="shared" si="156"/>
        <v>1</v>
      </c>
      <c r="BE2076">
        <f t="shared" si="156"/>
        <v>0</v>
      </c>
      <c r="BF2076">
        <f t="shared" si="156"/>
        <v>0</v>
      </c>
      <c r="BG2076">
        <f t="shared" si="156"/>
        <v>0</v>
      </c>
      <c r="BH2076">
        <f t="shared" si="156"/>
        <v>0</v>
      </c>
      <c r="BI2076">
        <f t="shared" si="156"/>
        <v>0</v>
      </c>
      <c r="BJ2076">
        <f t="shared" si="155"/>
        <v>1</v>
      </c>
      <c r="BK2076">
        <f t="shared" si="155"/>
        <v>0</v>
      </c>
      <c r="BL2076">
        <f t="shared" si="155"/>
        <v>1</v>
      </c>
      <c r="BM2076">
        <f t="shared" si="155"/>
        <v>1</v>
      </c>
      <c r="BN2076">
        <f t="shared" si="155"/>
        <v>0</v>
      </c>
      <c r="BO2076">
        <f t="shared" si="155"/>
        <v>0</v>
      </c>
      <c r="BP2076">
        <f t="shared" si="155"/>
        <v>0</v>
      </c>
    </row>
    <row r="2077" spans="3:68" x14ac:dyDescent="0.2">
      <c r="C2077" s="150" t="str">
        <f>IFERROR(VLOOKUP(TABLA!F2077,BLIOTECAS!$C$1:$E$26,3,FALSE),"")</f>
        <v>Ciencias Experimentales</v>
      </c>
      <c r="D2077" s="209">
        <v>43970.532638888886</v>
      </c>
      <c r="E2077" s="209" t="s">
        <v>396</v>
      </c>
      <c r="F2077" t="s">
        <v>95</v>
      </c>
      <c r="G2077" t="s">
        <v>301</v>
      </c>
      <c r="H2077" t="s">
        <v>300</v>
      </c>
      <c r="I2077" t="s">
        <v>329</v>
      </c>
      <c r="J2077" t="s">
        <v>95</v>
      </c>
      <c r="K2077" t="s">
        <v>309</v>
      </c>
      <c r="S2077" t="s">
        <v>270</v>
      </c>
      <c r="T2077" t="s">
        <v>270</v>
      </c>
      <c r="U2077">
        <v>2</v>
      </c>
      <c r="V2077">
        <v>1</v>
      </c>
      <c r="W2077">
        <v>1</v>
      </c>
      <c r="X2077">
        <v>1</v>
      </c>
      <c r="Y2077">
        <v>5</v>
      </c>
      <c r="Z2077">
        <v>4</v>
      </c>
      <c r="AA2077">
        <v>5</v>
      </c>
      <c r="AB2077">
        <v>1</v>
      </c>
      <c r="AC2077">
        <v>4</v>
      </c>
      <c r="AD2077">
        <v>5</v>
      </c>
      <c r="AF2077">
        <v>4</v>
      </c>
      <c r="AG2077">
        <v>3</v>
      </c>
      <c r="AH2077">
        <v>3</v>
      </c>
      <c r="AI2077">
        <v>3</v>
      </c>
      <c r="AJ2077">
        <v>4</v>
      </c>
      <c r="AK2077" t="s">
        <v>26</v>
      </c>
      <c r="AL2077">
        <v>4</v>
      </c>
      <c r="AM2077">
        <v>3</v>
      </c>
      <c r="AN2077" t="s">
        <v>400</v>
      </c>
      <c r="AV2077" s="109" t="s">
        <v>26</v>
      </c>
      <c r="AW2077" t="s">
        <v>270</v>
      </c>
      <c r="AX2077" t="s">
        <v>313</v>
      </c>
      <c r="AY2077">
        <v>4</v>
      </c>
      <c r="AZ2077" s="109">
        <v>5</v>
      </c>
      <c r="BA2077" s="191" t="s">
        <v>303</v>
      </c>
      <c r="BB2077" t="s">
        <v>317</v>
      </c>
      <c r="BD2077">
        <f t="shared" si="156"/>
        <v>0</v>
      </c>
      <c r="BE2077">
        <f t="shared" si="156"/>
        <v>0</v>
      </c>
      <c r="BF2077">
        <f t="shared" si="156"/>
        <v>0</v>
      </c>
      <c r="BG2077">
        <f t="shared" si="156"/>
        <v>0</v>
      </c>
      <c r="BH2077">
        <f t="shared" si="156"/>
        <v>1</v>
      </c>
      <c r="BI2077">
        <f t="shared" si="156"/>
        <v>0</v>
      </c>
      <c r="BJ2077">
        <f t="shared" si="155"/>
        <v>0</v>
      </c>
      <c r="BK2077">
        <f t="shared" si="155"/>
        <v>0</v>
      </c>
      <c r="BL2077">
        <f t="shared" si="155"/>
        <v>1</v>
      </c>
      <c r="BM2077">
        <f t="shared" si="155"/>
        <v>1</v>
      </c>
      <c r="BN2077">
        <f t="shared" si="155"/>
        <v>0</v>
      </c>
      <c r="BO2077">
        <f t="shared" si="155"/>
        <v>0</v>
      </c>
      <c r="BP2077">
        <f t="shared" si="155"/>
        <v>0</v>
      </c>
    </row>
    <row r="2078" spans="3:68" x14ac:dyDescent="0.2">
      <c r="C2078" s="150" t="str">
        <f>IFERROR(VLOOKUP(TABLA!F2078,BLIOTECAS!$C$1:$E$26,3,FALSE),"")</f>
        <v>Humanidades</v>
      </c>
      <c r="D2078" s="209">
        <v>43970.532638888886</v>
      </c>
      <c r="E2078" s="209" t="s">
        <v>396</v>
      </c>
      <c r="F2078" t="s">
        <v>100</v>
      </c>
      <c r="G2078" t="s">
        <v>305</v>
      </c>
      <c r="H2078" t="s">
        <v>301</v>
      </c>
      <c r="I2078" t="s">
        <v>315</v>
      </c>
      <c r="J2078" t="s">
        <v>100</v>
      </c>
      <c r="K2078" t="s">
        <v>309</v>
      </c>
      <c r="L2078" t="s">
        <v>93</v>
      </c>
      <c r="S2078" t="s">
        <v>270</v>
      </c>
      <c r="T2078" t="s">
        <v>270</v>
      </c>
      <c r="U2078">
        <v>5</v>
      </c>
      <c r="V2078">
        <v>4</v>
      </c>
      <c r="W2078">
        <v>4</v>
      </c>
      <c r="X2078">
        <v>2</v>
      </c>
      <c r="Y2078">
        <v>5</v>
      </c>
      <c r="Z2078">
        <v>5</v>
      </c>
      <c r="AA2078">
        <v>5</v>
      </c>
      <c r="AB2078">
        <v>4</v>
      </c>
      <c r="AC2078">
        <v>5</v>
      </c>
      <c r="AD2078">
        <v>4</v>
      </c>
      <c r="AF2078">
        <v>4</v>
      </c>
      <c r="AG2078">
        <v>4</v>
      </c>
      <c r="AH2078">
        <v>4</v>
      </c>
      <c r="AI2078">
        <v>4</v>
      </c>
      <c r="AJ2078">
        <v>4</v>
      </c>
      <c r="AK2078" t="s">
        <v>26</v>
      </c>
      <c r="AL2078">
        <v>4</v>
      </c>
      <c r="AM2078">
        <v>4</v>
      </c>
      <c r="AN2078" t="s">
        <v>345</v>
      </c>
      <c r="AV2078" s="109" t="s">
        <v>26</v>
      </c>
      <c r="AW2078" t="s">
        <v>26</v>
      </c>
      <c r="AY2078">
        <v>4</v>
      </c>
      <c r="AZ2078" s="109">
        <v>4</v>
      </c>
      <c r="BA2078" s="191" t="s">
        <v>311</v>
      </c>
      <c r="BB2078" t="s">
        <v>308</v>
      </c>
      <c r="BD2078">
        <f t="shared" si="156"/>
        <v>0</v>
      </c>
      <c r="BE2078">
        <f t="shared" si="156"/>
        <v>1</v>
      </c>
      <c r="BF2078">
        <f t="shared" si="156"/>
        <v>0</v>
      </c>
      <c r="BG2078">
        <f t="shared" si="156"/>
        <v>0</v>
      </c>
      <c r="BH2078">
        <f t="shared" si="156"/>
        <v>0</v>
      </c>
      <c r="BI2078">
        <f t="shared" si="156"/>
        <v>0</v>
      </c>
      <c r="BJ2078">
        <f t="shared" si="155"/>
        <v>0</v>
      </c>
      <c r="BK2078">
        <f t="shared" si="155"/>
        <v>0</v>
      </c>
      <c r="BL2078">
        <f t="shared" si="155"/>
        <v>0</v>
      </c>
      <c r="BM2078">
        <f t="shared" si="155"/>
        <v>1</v>
      </c>
      <c r="BN2078">
        <f t="shared" si="155"/>
        <v>0</v>
      </c>
      <c r="BO2078">
        <f t="shared" si="155"/>
        <v>0</v>
      </c>
      <c r="BP2078">
        <f t="shared" si="155"/>
        <v>0</v>
      </c>
    </row>
    <row r="2079" spans="3:68" x14ac:dyDescent="0.2">
      <c r="C2079" s="150" t="str">
        <f>IFERROR(VLOOKUP(TABLA!F2079,BLIOTECAS!$C$1:$E$26,3,FALSE),"")</f>
        <v>Ciencias Sociales</v>
      </c>
      <c r="D2079" s="209">
        <v>43970.532638888886</v>
      </c>
      <c r="E2079" s="209" t="s">
        <v>396</v>
      </c>
      <c r="F2079" t="s">
        <v>92</v>
      </c>
      <c r="G2079" t="s">
        <v>305</v>
      </c>
      <c r="H2079" t="s">
        <v>305</v>
      </c>
      <c r="I2079" t="s">
        <v>306</v>
      </c>
      <c r="J2079" t="s">
        <v>92</v>
      </c>
      <c r="K2079" t="s">
        <v>309</v>
      </c>
      <c r="L2079" t="s">
        <v>97</v>
      </c>
      <c r="S2079" t="s">
        <v>270</v>
      </c>
      <c r="T2079" t="s">
        <v>270</v>
      </c>
      <c r="U2079">
        <v>4</v>
      </c>
      <c r="V2079">
        <v>3</v>
      </c>
      <c r="W2079">
        <v>3</v>
      </c>
      <c r="X2079">
        <v>3</v>
      </c>
      <c r="Y2079">
        <v>4</v>
      </c>
      <c r="Z2079">
        <v>4</v>
      </c>
      <c r="AA2079">
        <v>4</v>
      </c>
      <c r="AB2079">
        <v>1</v>
      </c>
      <c r="AC2079">
        <v>4</v>
      </c>
      <c r="AD2079">
        <v>4</v>
      </c>
      <c r="AF2079">
        <v>3</v>
      </c>
      <c r="AG2079">
        <v>4</v>
      </c>
      <c r="AH2079">
        <v>3</v>
      </c>
      <c r="AI2079">
        <v>3</v>
      </c>
      <c r="AJ2079">
        <v>3</v>
      </c>
      <c r="AK2079" t="s">
        <v>270</v>
      </c>
      <c r="AL2079">
        <v>3</v>
      </c>
      <c r="AM2079">
        <v>4</v>
      </c>
      <c r="AN2079" t="s">
        <v>408</v>
      </c>
      <c r="AV2079" s="109" t="s">
        <v>26</v>
      </c>
      <c r="AW2079" t="s">
        <v>26</v>
      </c>
      <c r="AY2079">
        <v>4</v>
      </c>
      <c r="AZ2079" s="109">
        <v>3</v>
      </c>
      <c r="BA2079" s="191" t="s">
        <v>311</v>
      </c>
      <c r="BB2079" t="s">
        <v>308</v>
      </c>
      <c r="BC2079" t="s">
        <v>1342</v>
      </c>
      <c r="BD2079">
        <f t="shared" si="156"/>
        <v>1</v>
      </c>
      <c r="BE2079">
        <f t="shared" si="156"/>
        <v>0</v>
      </c>
      <c r="BF2079">
        <f t="shared" si="156"/>
        <v>0</v>
      </c>
      <c r="BG2079">
        <f t="shared" si="156"/>
        <v>0</v>
      </c>
      <c r="BH2079">
        <f t="shared" si="156"/>
        <v>0</v>
      </c>
      <c r="BI2079">
        <f t="shared" si="156"/>
        <v>0</v>
      </c>
      <c r="BJ2079">
        <f t="shared" si="155"/>
        <v>1</v>
      </c>
      <c r="BK2079">
        <f t="shared" si="155"/>
        <v>0</v>
      </c>
      <c r="BL2079">
        <f t="shared" si="155"/>
        <v>1</v>
      </c>
      <c r="BM2079">
        <f t="shared" si="155"/>
        <v>1</v>
      </c>
      <c r="BN2079">
        <f t="shared" si="155"/>
        <v>0</v>
      </c>
      <c r="BO2079">
        <f t="shared" si="155"/>
        <v>0</v>
      </c>
      <c r="BP2079">
        <f t="shared" si="155"/>
        <v>0</v>
      </c>
    </row>
    <row r="2080" spans="3:68" x14ac:dyDescent="0.2">
      <c r="C2080" s="150" t="str">
        <f>IFERROR(VLOOKUP(TABLA!F2080,BLIOTECAS!$C$1:$E$26,3,FALSE),"")</f>
        <v>Ciencias Experimentales</v>
      </c>
      <c r="D2080" s="209">
        <v>43970.532638888886</v>
      </c>
      <c r="E2080" s="209" t="s">
        <v>396</v>
      </c>
      <c r="F2080" t="s">
        <v>96</v>
      </c>
      <c r="G2080" t="s">
        <v>300</v>
      </c>
      <c r="H2080" t="s">
        <v>397</v>
      </c>
      <c r="I2080" t="s">
        <v>306</v>
      </c>
      <c r="J2080" t="s">
        <v>96</v>
      </c>
      <c r="K2080" t="s">
        <v>98</v>
      </c>
      <c r="S2080" t="s">
        <v>270</v>
      </c>
      <c r="T2080" t="s">
        <v>270</v>
      </c>
      <c r="U2080">
        <v>2</v>
      </c>
      <c r="V2080">
        <v>1</v>
      </c>
      <c r="W2080">
        <v>1</v>
      </c>
      <c r="X2080">
        <v>2</v>
      </c>
      <c r="Y2080">
        <v>4</v>
      </c>
      <c r="Z2080">
        <v>2</v>
      </c>
      <c r="AA2080">
        <v>5</v>
      </c>
      <c r="AB2080">
        <v>1</v>
      </c>
      <c r="AC2080">
        <v>3</v>
      </c>
      <c r="AD2080">
        <v>4</v>
      </c>
      <c r="AF2080">
        <v>4</v>
      </c>
      <c r="AG2080">
        <v>4</v>
      </c>
      <c r="AH2080">
        <v>3</v>
      </c>
      <c r="AI2080">
        <v>3</v>
      </c>
      <c r="AJ2080">
        <v>5</v>
      </c>
      <c r="AK2080" t="s">
        <v>26</v>
      </c>
      <c r="AL2080">
        <v>3</v>
      </c>
      <c r="AM2080">
        <v>3</v>
      </c>
      <c r="AN2080" t="s">
        <v>408</v>
      </c>
      <c r="AV2080" s="109" t="s">
        <v>26</v>
      </c>
      <c r="AW2080" t="s">
        <v>26</v>
      </c>
      <c r="AY2080">
        <v>5</v>
      </c>
      <c r="AZ2080" s="109">
        <v>5</v>
      </c>
      <c r="BA2080" s="191" t="s">
        <v>311</v>
      </c>
      <c r="BD2080">
        <f t="shared" si="156"/>
        <v>1</v>
      </c>
      <c r="BE2080">
        <f t="shared" si="156"/>
        <v>0</v>
      </c>
      <c r="BF2080">
        <f t="shared" si="156"/>
        <v>0</v>
      </c>
      <c r="BG2080">
        <f t="shared" si="156"/>
        <v>0</v>
      </c>
      <c r="BH2080">
        <f t="shared" si="156"/>
        <v>0</v>
      </c>
      <c r="BI2080">
        <f t="shared" si="156"/>
        <v>0</v>
      </c>
      <c r="BJ2080">
        <f t="shared" si="155"/>
        <v>1</v>
      </c>
      <c r="BK2080">
        <f t="shared" si="155"/>
        <v>0</v>
      </c>
      <c r="BL2080">
        <f t="shared" si="155"/>
        <v>1</v>
      </c>
      <c r="BM2080">
        <f t="shared" si="155"/>
        <v>1</v>
      </c>
      <c r="BN2080">
        <f t="shared" si="155"/>
        <v>0</v>
      </c>
      <c r="BO2080">
        <f t="shared" si="155"/>
        <v>0</v>
      </c>
      <c r="BP2080">
        <f t="shared" si="155"/>
        <v>0</v>
      </c>
    </row>
    <row r="2081" spans="3:68" x14ac:dyDescent="0.2">
      <c r="C2081" s="150" t="str">
        <f>IFERROR(VLOOKUP(TABLA!F2081,BLIOTECAS!$C$1:$E$26,3,FALSE),"")</f>
        <v>Humanidades</v>
      </c>
      <c r="D2081" s="209">
        <v>43970.532638888886</v>
      </c>
      <c r="E2081" s="209" t="s">
        <v>401</v>
      </c>
      <c r="F2081" t="s">
        <v>102</v>
      </c>
      <c r="G2081" t="s">
        <v>301</v>
      </c>
      <c r="H2081" t="s">
        <v>301</v>
      </c>
      <c r="I2081" t="s">
        <v>306</v>
      </c>
      <c r="J2081" t="s">
        <v>310</v>
      </c>
      <c r="K2081" t="s">
        <v>309</v>
      </c>
      <c r="L2081" t="s">
        <v>103</v>
      </c>
      <c r="S2081" t="s">
        <v>26</v>
      </c>
      <c r="T2081" t="s">
        <v>270</v>
      </c>
      <c r="U2081">
        <v>3</v>
      </c>
      <c r="V2081">
        <v>2</v>
      </c>
      <c r="W2081">
        <v>3</v>
      </c>
      <c r="X2081">
        <v>4</v>
      </c>
      <c r="Y2081">
        <v>1</v>
      </c>
      <c r="Z2081">
        <v>2</v>
      </c>
      <c r="AA2081">
        <v>1</v>
      </c>
      <c r="AB2081">
        <v>1</v>
      </c>
      <c r="AC2081">
        <v>5</v>
      </c>
      <c r="AD2081">
        <v>4</v>
      </c>
      <c r="AF2081">
        <v>4</v>
      </c>
      <c r="AG2081">
        <v>5</v>
      </c>
      <c r="AH2081">
        <v>4</v>
      </c>
      <c r="AI2081">
        <v>5</v>
      </c>
      <c r="AJ2081">
        <v>5</v>
      </c>
      <c r="AK2081" t="s">
        <v>270</v>
      </c>
      <c r="AL2081">
        <v>4</v>
      </c>
      <c r="AM2081">
        <v>3</v>
      </c>
      <c r="AN2081" t="s">
        <v>438</v>
      </c>
      <c r="AV2081" s="109" t="s">
        <v>26</v>
      </c>
      <c r="AW2081" t="s">
        <v>26</v>
      </c>
      <c r="AY2081">
        <v>5</v>
      </c>
      <c r="AZ2081" s="109">
        <v>5</v>
      </c>
      <c r="BA2081" s="191" t="s">
        <v>303</v>
      </c>
      <c r="BB2081" t="s">
        <v>308</v>
      </c>
      <c r="BD2081">
        <f t="shared" si="156"/>
        <v>1</v>
      </c>
      <c r="BE2081">
        <f t="shared" si="156"/>
        <v>0</v>
      </c>
      <c r="BF2081">
        <f t="shared" si="156"/>
        <v>0</v>
      </c>
      <c r="BG2081">
        <f t="shared" si="156"/>
        <v>0</v>
      </c>
      <c r="BH2081">
        <f t="shared" si="156"/>
        <v>0</v>
      </c>
      <c r="BI2081">
        <f t="shared" si="156"/>
        <v>0</v>
      </c>
      <c r="BJ2081">
        <f t="shared" si="155"/>
        <v>1</v>
      </c>
      <c r="BK2081">
        <f t="shared" si="155"/>
        <v>1</v>
      </c>
      <c r="BL2081">
        <f t="shared" si="155"/>
        <v>0</v>
      </c>
      <c r="BM2081">
        <f t="shared" si="155"/>
        <v>1</v>
      </c>
      <c r="BN2081">
        <f t="shared" si="155"/>
        <v>0</v>
      </c>
      <c r="BO2081">
        <f t="shared" si="155"/>
        <v>0</v>
      </c>
      <c r="BP2081">
        <f t="shared" si="155"/>
        <v>0</v>
      </c>
    </row>
    <row r="2082" spans="3:68" x14ac:dyDescent="0.2">
      <c r="C2082" s="150" t="str">
        <f>IFERROR(VLOOKUP(TABLA!F2082,BLIOTECAS!$C$1:$E$26,3,FALSE),"")</f>
        <v>Ciencias Sociales</v>
      </c>
      <c r="D2082" s="209">
        <v>43970.532638888886</v>
      </c>
      <c r="E2082" s="209" t="s">
        <v>396</v>
      </c>
      <c r="F2082" t="s">
        <v>97</v>
      </c>
      <c r="G2082" t="s">
        <v>300</v>
      </c>
      <c r="H2082" t="s">
        <v>300</v>
      </c>
      <c r="I2082" t="s">
        <v>306</v>
      </c>
      <c r="J2082" t="s">
        <v>97</v>
      </c>
      <c r="K2082" t="s">
        <v>225</v>
      </c>
      <c r="L2082" t="s">
        <v>93</v>
      </c>
      <c r="S2082" t="s">
        <v>26</v>
      </c>
      <c r="T2082" t="s">
        <v>270</v>
      </c>
      <c r="U2082">
        <v>3</v>
      </c>
      <c r="V2082">
        <v>3</v>
      </c>
      <c r="W2082">
        <v>3</v>
      </c>
      <c r="X2082">
        <v>3</v>
      </c>
      <c r="Y2082">
        <v>5</v>
      </c>
      <c r="Z2082">
        <v>5</v>
      </c>
      <c r="AA2082">
        <v>5</v>
      </c>
      <c r="AB2082">
        <v>1</v>
      </c>
      <c r="AC2082">
        <v>3</v>
      </c>
      <c r="AD2082">
        <v>3</v>
      </c>
      <c r="AF2082">
        <v>3</v>
      </c>
      <c r="AG2082">
        <v>3</v>
      </c>
      <c r="AH2082">
        <v>3</v>
      </c>
      <c r="AI2082">
        <v>3</v>
      </c>
      <c r="AJ2082">
        <v>3</v>
      </c>
      <c r="AK2082" t="s">
        <v>26</v>
      </c>
      <c r="AL2082">
        <v>3</v>
      </c>
      <c r="AM2082">
        <v>3</v>
      </c>
      <c r="AN2082" t="s">
        <v>499</v>
      </c>
      <c r="AV2082" s="109" t="s">
        <v>26</v>
      </c>
      <c r="AW2082" t="s">
        <v>26</v>
      </c>
      <c r="AY2082">
        <v>3</v>
      </c>
      <c r="AZ2082" s="109">
        <v>2</v>
      </c>
      <c r="BA2082" s="191" t="s">
        <v>319</v>
      </c>
      <c r="BB2082" t="s">
        <v>308</v>
      </c>
      <c r="BD2082">
        <f t="shared" si="156"/>
        <v>1</v>
      </c>
      <c r="BE2082">
        <f t="shared" si="156"/>
        <v>0</v>
      </c>
      <c r="BF2082">
        <f t="shared" si="156"/>
        <v>0</v>
      </c>
      <c r="BG2082">
        <f t="shared" si="156"/>
        <v>0</v>
      </c>
      <c r="BH2082">
        <f t="shared" si="156"/>
        <v>0</v>
      </c>
      <c r="BI2082">
        <f t="shared" si="156"/>
        <v>0</v>
      </c>
      <c r="BJ2082">
        <f t="shared" si="155"/>
        <v>0</v>
      </c>
      <c r="BK2082">
        <f t="shared" si="155"/>
        <v>1</v>
      </c>
      <c r="BL2082">
        <f t="shared" si="155"/>
        <v>1</v>
      </c>
      <c r="BM2082">
        <f t="shared" si="155"/>
        <v>1</v>
      </c>
      <c r="BN2082">
        <f t="shared" si="155"/>
        <v>1</v>
      </c>
      <c r="BO2082">
        <f t="shared" si="155"/>
        <v>0</v>
      </c>
      <c r="BP2082">
        <f t="shared" si="155"/>
        <v>0</v>
      </c>
    </row>
    <row r="2083" spans="3:68" x14ac:dyDescent="0.2">
      <c r="C2083" s="150" t="str">
        <f>IFERROR(VLOOKUP(TABLA!F2083,BLIOTECAS!$C$1:$E$26,3,FALSE),"")</f>
        <v>Humanidades</v>
      </c>
      <c r="D2083" s="209">
        <v>43970.532638888886</v>
      </c>
      <c r="E2083" s="209" t="s">
        <v>396</v>
      </c>
      <c r="F2083" t="s">
        <v>104</v>
      </c>
      <c r="G2083" t="s">
        <v>301</v>
      </c>
      <c r="H2083" t="s">
        <v>301</v>
      </c>
      <c r="I2083" t="s">
        <v>306</v>
      </c>
      <c r="J2083" t="s">
        <v>104</v>
      </c>
      <c r="K2083" t="s">
        <v>309</v>
      </c>
      <c r="L2083" t="s">
        <v>103</v>
      </c>
      <c r="M2083" t="s">
        <v>323</v>
      </c>
      <c r="S2083" t="s">
        <v>270</v>
      </c>
      <c r="T2083" t="s">
        <v>270</v>
      </c>
      <c r="U2083">
        <v>4</v>
      </c>
      <c r="V2083">
        <v>2</v>
      </c>
      <c r="W2083">
        <v>3</v>
      </c>
      <c r="X2083">
        <v>4</v>
      </c>
      <c r="Y2083">
        <v>5</v>
      </c>
      <c r="Z2083">
        <v>4</v>
      </c>
      <c r="AA2083">
        <v>5</v>
      </c>
      <c r="AB2083">
        <v>2</v>
      </c>
      <c r="AC2083">
        <v>3</v>
      </c>
      <c r="AD2083">
        <v>4</v>
      </c>
      <c r="AF2083">
        <v>3</v>
      </c>
      <c r="AG2083">
        <v>4</v>
      </c>
      <c r="AH2083">
        <v>4</v>
      </c>
      <c r="AI2083">
        <v>4</v>
      </c>
      <c r="AJ2083">
        <v>4</v>
      </c>
      <c r="AK2083" t="s">
        <v>270</v>
      </c>
      <c r="AL2083">
        <v>4</v>
      </c>
      <c r="AM2083">
        <v>3</v>
      </c>
      <c r="AN2083" t="s">
        <v>424</v>
      </c>
      <c r="AV2083" s="109" t="s">
        <v>26</v>
      </c>
      <c r="AW2083" t="s">
        <v>26</v>
      </c>
      <c r="AY2083">
        <v>5</v>
      </c>
      <c r="AZ2083" s="109">
        <v>4</v>
      </c>
      <c r="BA2083" s="191" t="s">
        <v>311</v>
      </c>
      <c r="BB2083" t="s">
        <v>308</v>
      </c>
      <c r="BD2083">
        <f t="shared" si="156"/>
        <v>1</v>
      </c>
      <c r="BE2083">
        <f t="shared" si="156"/>
        <v>0</v>
      </c>
      <c r="BF2083">
        <f t="shared" si="156"/>
        <v>0</v>
      </c>
      <c r="BG2083">
        <f t="shared" si="156"/>
        <v>0</v>
      </c>
      <c r="BH2083">
        <f t="shared" si="156"/>
        <v>0</v>
      </c>
      <c r="BI2083">
        <f t="shared" si="156"/>
        <v>0</v>
      </c>
      <c r="BJ2083">
        <f t="shared" si="155"/>
        <v>0</v>
      </c>
      <c r="BK2083">
        <f t="shared" si="155"/>
        <v>0</v>
      </c>
      <c r="BL2083">
        <f t="shared" si="155"/>
        <v>1</v>
      </c>
      <c r="BM2083">
        <f t="shared" si="155"/>
        <v>0</v>
      </c>
      <c r="BN2083">
        <f t="shared" si="155"/>
        <v>0</v>
      </c>
      <c r="BO2083">
        <f t="shared" si="155"/>
        <v>0</v>
      </c>
      <c r="BP2083">
        <f t="shared" si="155"/>
        <v>0</v>
      </c>
    </row>
    <row r="2084" spans="3:68" x14ac:dyDescent="0.2">
      <c r="C2084" s="150" t="str">
        <f>IFERROR(VLOOKUP(TABLA!F2084,BLIOTECAS!$C$1:$E$26,3,FALSE),"")</f>
        <v>Humanidades</v>
      </c>
      <c r="D2084" s="209">
        <v>43970.532638888886</v>
      </c>
      <c r="E2084" s="209" t="s">
        <v>396</v>
      </c>
      <c r="F2084" t="s">
        <v>104</v>
      </c>
      <c r="G2084" t="s">
        <v>300</v>
      </c>
      <c r="H2084" t="s">
        <v>305</v>
      </c>
      <c r="I2084" t="s">
        <v>641</v>
      </c>
      <c r="J2084" t="s">
        <v>104</v>
      </c>
      <c r="K2084" t="s">
        <v>309</v>
      </c>
      <c r="S2084" t="s">
        <v>26</v>
      </c>
      <c r="T2084" t="s">
        <v>270</v>
      </c>
      <c r="U2084">
        <v>2</v>
      </c>
      <c r="V2084">
        <v>2</v>
      </c>
      <c r="W2084">
        <v>1</v>
      </c>
      <c r="X2084">
        <v>4</v>
      </c>
      <c r="Y2084">
        <v>3</v>
      </c>
      <c r="Z2084">
        <v>5</v>
      </c>
      <c r="AA2084">
        <v>1</v>
      </c>
      <c r="AB2084">
        <v>4</v>
      </c>
      <c r="AC2084">
        <v>2</v>
      </c>
      <c r="AD2084">
        <v>2</v>
      </c>
      <c r="AF2084">
        <v>3</v>
      </c>
      <c r="AG2084">
        <v>3</v>
      </c>
      <c r="AH2084">
        <v>2</v>
      </c>
      <c r="AI2084">
        <v>1</v>
      </c>
      <c r="AJ2084">
        <v>3</v>
      </c>
      <c r="AK2084" t="s">
        <v>270</v>
      </c>
      <c r="AL2084">
        <v>3</v>
      </c>
      <c r="AM2084">
        <v>1</v>
      </c>
      <c r="AN2084" t="s">
        <v>408</v>
      </c>
      <c r="AV2084" s="109" t="s">
        <v>270</v>
      </c>
      <c r="AW2084" t="s">
        <v>26</v>
      </c>
      <c r="AY2084">
        <v>4</v>
      </c>
      <c r="AZ2084" s="109">
        <v>4</v>
      </c>
      <c r="BA2084" s="191" t="s">
        <v>319</v>
      </c>
      <c r="BB2084" t="s">
        <v>317</v>
      </c>
      <c r="BD2084">
        <f t="shared" si="156"/>
        <v>0</v>
      </c>
      <c r="BE2084">
        <f t="shared" si="156"/>
        <v>0</v>
      </c>
      <c r="BF2084">
        <f t="shared" si="156"/>
        <v>1</v>
      </c>
      <c r="BG2084">
        <f t="shared" si="156"/>
        <v>0</v>
      </c>
      <c r="BH2084">
        <f t="shared" si="156"/>
        <v>1</v>
      </c>
      <c r="BI2084">
        <f t="shared" si="156"/>
        <v>0</v>
      </c>
      <c r="BJ2084">
        <f t="shared" si="155"/>
        <v>1</v>
      </c>
      <c r="BK2084">
        <f t="shared" si="155"/>
        <v>0</v>
      </c>
      <c r="BL2084">
        <f t="shared" si="155"/>
        <v>1</v>
      </c>
      <c r="BM2084">
        <f t="shared" si="155"/>
        <v>1</v>
      </c>
      <c r="BN2084">
        <f t="shared" si="155"/>
        <v>0</v>
      </c>
      <c r="BO2084">
        <f t="shared" si="155"/>
        <v>0</v>
      </c>
      <c r="BP2084">
        <f t="shared" si="155"/>
        <v>0</v>
      </c>
    </row>
    <row r="2085" spans="3:68" x14ac:dyDescent="0.2">
      <c r="C2085" s="150" t="str">
        <f>IFERROR(VLOOKUP(TABLA!F2085,BLIOTECAS!$C$1:$E$26,3,FALSE),"")</f>
        <v>Ciencias Sociales</v>
      </c>
      <c r="D2085" s="209">
        <v>43970.532638888886</v>
      </c>
      <c r="E2085" s="209" t="s">
        <v>396</v>
      </c>
      <c r="F2085" t="s">
        <v>97</v>
      </c>
      <c r="G2085" t="s">
        <v>305</v>
      </c>
      <c r="H2085" t="s">
        <v>300</v>
      </c>
      <c r="I2085" t="s">
        <v>321</v>
      </c>
      <c r="J2085" t="s">
        <v>97</v>
      </c>
      <c r="S2085" t="s">
        <v>270</v>
      </c>
      <c r="T2085" t="s">
        <v>270</v>
      </c>
      <c r="U2085">
        <v>4</v>
      </c>
      <c r="V2085">
        <v>1</v>
      </c>
      <c r="W2085">
        <v>4</v>
      </c>
      <c r="X2085">
        <v>3</v>
      </c>
      <c r="Y2085">
        <v>5</v>
      </c>
      <c r="Z2085">
        <v>5</v>
      </c>
      <c r="AA2085">
        <v>3</v>
      </c>
      <c r="AB2085">
        <v>2</v>
      </c>
      <c r="AC2085">
        <v>3</v>
      </c>
      <c r="AD2085">
        <v>4</v>
      </c>
      <c r="AF2085">
        <v>4</v>
      </c>
      <c r="AG2085">
        <v>3</v>
      </c>
      <c r="AH2085">
        <v>4</v>
      </c>
      <c r="AI2085">
        <v>3</v>
      </c>
      <c r="AJ2085">
        <v>3</v>
      </c>
      <c r="AK2085" t="s">
        <v>26</v>
      </c>
      <c r="AL2085">
        <v>4</v>
      </c>
      <c r="AM2085">
        <v>3</v>
      </c>
      <c r="AN2085" t="s">
        <v>408</v>
      </c>
      <c r="AV2085" s="109" t="s">
        <v>26</v>
      </c>
      <c r="AW2085" t="s">
        <v>26</v>
      </c>
      <c r="AY2085">
        <v>4</v>
      </c>
      <c r="AZ2085" s="109">
        <v>4</v>
      </c>
      <c r="BA2085" s="191" t="s">
        <v>311</v>
      </c>
      <c r="BB2085" t="s">
        <v>308</v>
      </c>
      <c r="BD2085">
        <f t="shared" si="156"/>
        <v>1</v>
      </c>
      <c r="BE2085">
        <f t="shared" si="156"/>
        <v>1</v>
      </c>
      <c r="BF2085">
        <f t="shared" si="156"/>
        <v>0</v>
      </c>
      <c r="BG2085">
        <f t="shared" si="156"/>
        <v>0</v>
      </c>
      <c r="BH2085">
        <f t="shared" si="156"/>
        <v>0</v>
      </c>
      <c r="BI2085">
        <f t="shared" si="156"/>
        <v>0</v>
      </c>
      <c r="BJ2085">
        <f t="shared" si="155"/>
        <v>1</v>
      </c>
      <c r="BK2085">
        <f t="shared" si="155"/>
        <v>0</v>
      </c>
      <c r="BL2085">
        <f t="shared" si="155"/>
        <v>1</v>
      </c>
      <c r="BM2085">
        <f t="shared" si="155"/>
        <v>1</v>
      </c>
      <c r="BN2085">
        <f t="shared" si="155"/>
        <v>0</v>
      </c>
      <c r="BO2085">
        <f t="shared" si="155"/>
        <v>0</v>
      </c>
      <c r="BP2085">
        <f t="shared" si="155"/>
        <v>0</v>
      </c>
    </row>
    <row r="2086" spans="3:68" x14ac:dyDescent="0.2">
      <c r="C2086" s="150" t="str">
        <f>IFERROR(VLOOKUP(TABLA!F2086,BLIOTECAS!$C$1:$E$26,3,FALSE),"")</f>
        <v>Ciencias de la Salud</v>
      </c>
      <c r="D2086" s="209">
        <v>43970.532638888886</v>
      </c>
      <c r="E2086" s="209" t="s">
        <v>396</v>
      </c>
      <c r="F2086" t="s">
        <v>101</v>
      </c>
      <c r="G2086" t="s">
        <v>305</v>
      </c>
      <c r="H2086" t="s">
        <v>305</v>
      </c>
      <c r="I2086" t="s">
        <v>357</v>
      </c>
      <c r="J2086" t="s">
        <v>101</v>
      </c>
      <c r="S2086" t="s">
        <v>26</v>
      </c>
      <c r="T2086" t="s">
        <v>270</v>
      </c>
      <c r="U2086">
        <v>2</v>
      </c>
      <c r="V2086">
        <v>2</v>
      </c>
      <c r="W2086">
        <v>4</v>
      </c>
      <c r="X2086">
        <v>5</v>
      </c>
      <c r="Y2086">
        <v>4</v>
      </c>
      <c r="Z2086">
        <v>5</v>
      </c>
      <c r="AA2086">
        <v>4</v>
      </c>
      <c r="AB2086">
        <v>2</v>
      </c>
      <c r="AC2086">
        <v>4</v>
      </c>
      <c r="AD2086">
        <v>4</v>
      </c>
      <c r="AF2086">
        <v>2</v>
      </c>
      <c r="AG2086">
        <v>3</v>
      </c>
      <c r="AH2086">
        <v>3</v>
      </c>
      <c r="AI2086">
        <v>2</v>
      </c>
      <c r="AJ2086">
        <v>2</v>
      </c>
      <c r="AK2086" t="s">
        <v>270</v>
      </c>
      <c r="AL2086">
        <v>2</v>
      </c>
      <c r="AM2086">
        <v>3</v>
      </c>
      <c r="AN2086" t="s">
        <v>405</v>
      </c>
      <c r="AV2086" s="109" t="s">
        <v>26</v>
      </c>
      <c r="AW2086" t="s">
        <v>26</v>
      </c>
      <c r="AY2086">
        <v>5</v>
      </c>
      <c r="AZ2086" s="109">
        <v>5</v>
      </c>
      <c r="BA2086" s="191" t="s">
        <v>331</v>
      </c>
      <c r="BB2086" t="s">
        <v>332</v>
      </c>
      <c r="BC2086" t="s">
        <v>1343</v>
      </c>
      <c r="BD2086">
        <f t="shared" si="156"/>
        <v>1</v>
      </c>
      <c r="BE2086">
        <f t="shared" si="156"/>
        <v>0</v>
      </c>
      <c r="BF2086">
        <f t="shared" si="156"/>
        <v>1</v>
      </c>
      <c r="BG2086">
        <f t="shared" si="156"/>
        <v>0</v>
      </c>
      <c r="BH2086">
        <f t="shared" si="156"/>
        <v>1</v>
      </c>
      <c r="BI2086">
        <f t="shared" si="156"/>
        <v>0</v>
      </c>
      <c r="BJ2086">
        <f t="shared" si="155"/>
        <v>1</v>
      </c>
      <c r="BK2086">
        <f t="shared" si="155"/>
        <v>1</v>
      </c>
      <c r="BL2086">
        <f t="shared" si="155"/>
        <v>1</v>
      </c>
      <c r="BM2086">
        <f t="shared" si="155"/>
        <v>1</v>
      </c>
      <c r="BN2086">
        <f t="shared" si="155"/>
        <v>0</v>
      </c>
      <c r="BO2086">
        <f t="shared" si="155"/>
        <v>0</v>
      </c>
      <c r="BP2086">
        <f t="shared" si="155"/>
        <v>0</v>
      </c>
    </row>
    <row r="2087" spans="3:68" x14ac:dyDescent="0.2">
      <c r="C2087" s="150" t="str">
        <f>IFERROR(VLOOKUP(TABLA!F2087,BLIOTECAS!$C$1:$E$26,3,FALSE),"")</f>
        <v>Humanidades</v>
      </c>
      <c r="D2087" s="209">
        <v>43970.532638888886</v>
      </c>
      <c r="E2087" s="209" t="s">
        <v>396</v>
      </c>
      <c r="F2087" t="s">
        <v>104</v>
      </c>
      <c r="G2087" t="s">
        <v>301</v>
      </c>
      <c r="H2087" t="s">
        <v>301</v>
      </c>
      <c r="I2087" t="s">
        <v>316</v>
      </c>
      <c r="J2087" t="s">
        <v>104</v>
      </c>
      <c r="K2087" t="s">
        <v>309</v>
      </c>
      <c r="L2087" t="s">
        <v>103</v>
      </c>
      <c r="U2087">
        <v>5</v>
      </c>
      <c r="V2087">
        <v>2</v>
      </c>
      <c r="W2087">
        <v>3</v>
      </c>
      <c r="X2087">
        <v>4</v>
      </c>
      <c r="Y2087">
        <v>5</v>
      </c>
      <c r="Z2087">
        <v>5</v>
      </c>
      <c r="AA2087">
        <v>4</v>
      </c>
      <c r="AB2087">
        <v>1</v>
      </c>
      <c r="AC2087">
        <v>5</v>
      </c>
      <c r="AD2087">
        <v>5</v>
      </c>
      <c r="AF2087">
        <v>4</v>
      </c>
      <c r="AG2087">
        <v>4</v>
      </c>
      <c r="AH2087">
        <v>5</v>
      </c>
      <c r="AI2087">
        <v>5</v>
      </c>
      <c r="AJ2087">
        <v>5</v>
      </c>
      <c r="AK2087" t="s">
        <v>270</v>
      </c>
      <c r="AL2087">
        <v>5</v>
      </c>
      <c r="AM2087">
        <v>4</v>
      </c>
      <c r="AN2087" t="s">
        <v>408</v>
      </c>
      <c r="AV2087" s="109" t="s">
        <v>270</v>
      </c>
      <c r="AW2087" t="s">
        <v>270</v>
      </c>
      <c r="AX2087" t="s">
        <v>328</v>
      </c>
      <c r="BD2087">
        <f t="shared" si="156"/>
        <v>0</v>
      </c>
      <c r="BE2087">
        <f t="shared" si="156"/>
        <v>0</v>
      </c>
      <c r="BF2087">
        <f t="shared" si="156"/>
        <v>0</v>
      </c>
      <c r="BG2087">
        <f t="shared" si="156"/>
        <v>1</v>
      </c>
      <c r="BH2087">
        <f t="shared" si="156"/>
        <v>0</v>
      </c>
      <c r="BI2087">
        <f t="shared" si="156"/>
        <v>0</v>
      </c>
      <c r="BJ2087">
        <f t="shared" si="155"/>
        <v>1</v>
      </c>
      <c r="BK2087">
        <f t="shared" si="155"/>
        <v>0</v>
      </c>
      <c r="BL2087">
        <f t="shared" si="155"/>
        <v>1</v>
      </c>
      <c r="BM2087">
        <f t="shared" si="155"/>
        <v>1</v>
      </c>
      <c r="BN2087">
        <f t="shared" si="155"/>
        <v>0</v>
      </c>
      <c r="BO2087">
        <f t="shared" si="155"/>
        <v>0</v>
      </c>
      <c r="BP2087">
        <f t="shared" si="155"/>
        <v>0</v>
      </c>
    </row>
    <row r="2088" spans="3:68" x14ac:dyDescent="0.2">
      <c r="C2088" s="150" t="str">
        <f>IFERROR(VLOOKUP(TABLA!F2088,BLIOTECAS!$C$1:$E$26,3,FALSE),"")</f>
        <v>Ciencias Sociales</v>
      </c>
      <c r="D2088" s="209">
        <v>43970.532638888886</v>
      </c>
      <c r="E2088" s="209" t="s">
        <v>396</v>
      </c>
      <c r="F2088" t="s">
        <v>225</v>
      </c>
      <c r="G2088" t="s">
        <v>305</v>
      </c>
      <c r="H2088" t="s">
        <v>305</v>
      </c>
      <c r="I2088" t="s">
        <v>357</v>
      </c>
      <c r="J2088" t="s">
        <v>225</v>
      </c>
      <c r="K2088" t="s">
        <v>97</v>
      </c>
      <c r="S2088" t="s">
        <v>26</v>
      </c>
      <c r="T2088" t="s">
        <v>270</v>
      </c>
      <c r="U2088">
        <v>5</v>
      </c>
      <c r="V2088">
        <v>1</v>
      </c>
      <c r="W2088">
        <v>5</v>
      </c>
      <c r="X2088">
        <v>1</v>
      </c>
      <c r="Y2088">
        <v>4</v>
      </c>
      <c r="Z2088">
        <v>5</v>
      </c>
      <c r="AA2088">
        <v>5</v>
      </c>
      <c r="AB2088">
        <v>1</v>
      </c>
      <c r="AC2088">
        <v>3</v>
      </c>
      <c r="AD2088">
        <v>5</v>
      </c>
      <c r="AF2088">
        <v>5</v>
      </c>
      <c r="AG2088">
        <v>5</v>
      </c>
      <c r="AH2088">
        <v>5</v>
      </c>
      <c r="AI2088">
        <v>5</v>
      </c>
      <c r="AJ2088">
        <v>5</v>
      </c>
      <c r="AK2088" t="s">
        <v>270</v>
      </c>
      <c r="AL2088">
        <v>5</v>
      </c>
      <c r="AM2088">
        <v>3</v>
      </c>
      <c r="AN2088" t="s">
        <v>405</v>
      </c>
      <c r="AV2088" s="109" t="s">
        <v>270</v>
      </c>
      <c r="AW2088" t="s">
        <v>270</v>
      </c>
      <c r="AX2088" t="s">
        <v>25</v>
      </c>
      <c r="AY2088">
        <v>5</v>
      </c>
      <c r="AZ2088" s="109">
        <v>5</v>
      </c>
      <c r="BA2088" s="191" t="s">
        <v>303</v>
      </c>
      <c r="BB2088" t="s">
        <v>317</v>
      </c>
      <c r="BD2088">
        <f t="shared" si="156"/>
        <v>1</v>
      </c>
      <c r="BE2088">
        <f t="shared" si="156"/>
        <v>0</v>
      </c>
      <c r="BF2088">
        <f t="shared" si="156"/>
        <v>1</v>
      </c>
      <c r="BG2088">
        <f t="shared" si="156"/>
        <v>0</v>
      </c>
      <c r="BH2088">
        <f t="shared" si="156"/>
        <v>1</v>
      </c>
      <c r="BI2088">
        <f t="shared" si="156"/>
        <v>0</v>
      </c>
      <c r="BJ2088">
        <f t="shared" si="155"/>
        <v>1</v>
      </c>
      <c r="BK2088">
        <f t="shared" si="155"/>
        <v>1</v>
      </c>
      <c r="BL2088">
        <f t="shared" si="155"/>
        <v>1</v>
      </c>
      <c r="BM2088">
        <f t="shared" si="155"/>
        <v>1</v>
      </c>
      <c r="BN2088">
        <f t="shared" si="155"/>
        <v>0</v>
      </c>
      <c r="BO2088">
        <f t="shared" si="155"/>
        <v>0</v>
      </c>
      <c r="BP2088">
        <f t="shared" si="155"/>
        <v>0</v>
      </c>
    </row>
    <row r="2089" spans="3:68" x14ac:dyDescent="0.2">
      <c r="C2089" s="150" t="str">
        <f>IFERROR(VLOOKUP(TABLA!F2089,BLIOTECAS!$C$1:$E$26,3,FALSE),"")</f>
        <v>Ciencias Sociales</v>
      </c>
      <c r="D2089" s="209">
        <v>43970.532638888886</v>
      </c>
      <c r="E2089" s="209" t="s">
        <v>396</v>
      </c>
      <c r="F2089" t="s">
        <v>92</v>
      </c>
      <c r="G2089" t="s">
        <v>397</v>
      </c>
      <c r="H2089" t="s">
        <v>320</v>
      </c>
      <c r="I2089" t="s">
        <v>306</v>
      </c>
      <c r="J2089" t="s">
        <v>92</v>
      </c>
      <c r="K2089" t="s">
        <v>309</v>
      </c>
      <c r="L2089" t="s">
        <v>309</v>
      </c>
      <c r="S2089" t="s">
        <v>26</v>
      </c>
      <c r="T2089" t="s">
        <v>26</v>
      </c>
      <c r="U2089">
        <v>3</v>
      </c>
      <c r="V2089">
        <v>1</v>
      </c>
      <c r="W2089">
        <v>1</v>
      </c>
      <c r="X2089">
        <v>1</v>
      </c>
      <c r="Y2089">
        <v>5</v>
      </c>
      <c r="Z2089">
        <v>5</v>
      </c>
      <c r="AA2089">
        <v>5</v>
      </c>
      <c r="AB2089">
        <v>4</v>
      </c>
      <c r="AC2089">
        <v>3</v>
      </c>
      <c r="AD2089">
        <v>4</v>
      </c>
      <c r="AF2089">
        <v>4</v>
      </c>
      <c r="AG2089">
        <v>4</v>
      </c>
      <c r="AH2089">
        <v>4</v>
      </c>
      <c r="AI2089">
        <v>4</v>
      </c>
      <c r="AJ2089">
        <v>4</v>
      </c>
      <c r="AK2089" t="s">
        <v>26</v>
      </c>
      <c r="AL2089">
        <v>4</v>
      </c>
      <c r="AM2089">
        <v>4</v>
      </c>
      <c r="AN2089" t="s">
        <v>408</v>
      </c>
      <c r="AV2089" s="109" t="s">
        <v>26</v>
      </c>
      <c r="AW2089" t="s">
        <v>26</v>
      </c>
      <c r="AY2089">
        <v>5</v>
      </c>
      <c r="AZ2089" s="109">
        <v>5</v>
      </c>
      <c r="BA2089" s="191" t="s">
        <v>303</v>
      </c>
      <c r="BB2089" t="s">
        <v>308</v>
      </c>
      <c r="BD2089">
        <f t="shared" si="156"/>
        <v>1</v>
      </c>
      <c r="BE2089">
        <f t="shared" si="156"/>
        <v>0</v>
      </c>
      <c r="BF2089">
        <f t="shared" si="156"/>
        <v>0</v>
      </c>
      <c r="BG2089">
        <f t="shared" si="156"/>
        <v>0</v>
      </c>
      <c r="BH2089">
        <f t="shared" si="156"/>
        <v>0</v>
      </c>
      <c r="BI2089">
        <f t="shared" si="156"/>
        <v>0</v>
      </c>
      <c r="BJ2089">
        <f t="shared" si="155"/>
        <v>1</v>
      </c>
      <c r="BK2089">
        <f t="shared" si="155"/>
        <v>0</v>
      </c>
      <c r="BL2089">
        <f t="shared" si="155"/>
        <v>1</v>
      </c>
      <c r="BM2089">
        <f t="shared" si="155"/>
        <v>1</v>
      </c>
      <c r="BN2089">
        <f t="shared" si="155"/>
        <v>0</v>
      </c>
      <c r="BO2089">
        <f t="shared" si="155"/>
        <v>0</v>
      </c>
      <c r="BP2089">
        <f t="shared" si="155"/>
        <v>0</v>
      </c>
    </row>
    <row r="2090" spans="3:68" x14ac:dyDescent="0.2">
      <c r="C2090" s="150" t="str">
        <f>IFERROR(VLOOKUP(TABLA!F2090,BLIOTECAS!$C$1:$E$26,3,FALSE),"")</f>
        <v>Ciencias Sociales</v>
      </c>
      <c r="D2090" s="209">
        <v>43970.532638888886</v>
      </c>
      <c r="E2090" s="209" t="s">
        <v>396</v>
      </c>
      <c r="F2090" t="s">
        <v>221</v>
      </c>
      <c r="G2090" t="s">
        <v>397</v>
      </c>
      <c r="H2090" t="s">
        <v>320</v>
      </c>
      <c r="I2090" t="s">
        <v>306</v>
      </c>
      <c r="J2090" t="s">
        <v>221</v>
      </c>
      <c r="K2090" t="s">
        <v>309</v>
      </c>
      <c r="M2090" t="s">
        <v>1344</v>
      </c>
      <c r="S2090" t="s">
        <v>26</v>
      </c>
      <c r="T2090" t="s">
        <v>270</v>
      </c>
      <c r="U2090">
        <v>4</v>
      </c>
      <c r="V2090">
        <v>1</v>
      </c>
      <c r="W2090">
        <v>1</v>
      </c>
      <c r="X2090">
        <v>2</v>
      </c>
      <c r="Y2090">
        <v>4</v>
      </c>
      <c r="Z2090">
        <v>4</v>
      </c>
      <c r="AA2090">
        <v>5</v>
      </c>
      <c r="AB2090">
        <v>1</v>
      </c>
      <c r="AC2090">
        <v>2</v>
      </c>
      <c r="AD2090">
        <v>5</v>
      </c>
      <c r="AF2090">
        <v>1</v>
      </c>
      <c r="AG2090">
        <v>4</v>
      </c>
      <c r="AH2090">
        <v>3</v>
      </c>
      <c r="AI2090">
        <v>3</v>
      </c>
      <c r="AJ2090">
        <v>5</v>
      </c>
      <c r="AK2090" t="s">
        <v>26</v>
      </c>
      <c r="AL2090">
        <v>3</v>
      </c>
      <c r="AM2090">
        <v>3</v>
      </c>
      <c r="AN2090" t="s">
        <v>438</v>
      </c>
      <c r="AV2090" s="109" t="s">
        <v>26</v>
      </c>
      <c r="AW2090" t="s">
        <v>26</v>
      </c>
      <c r="AY2090">
        <v>5</v>
      </c>
      <c r="AZ2090" s="109">
        <v>5</v>
      </c>
      <c r="BA2090" s="191" t="s">
        <v>311</v>
      </c>
      <c r="BB2090" t="s">
        <v>317</v>
      </c>
      <c r="BC2090" t="s">
        <v>1345</v>
      </c>
      <c r="BD2090">
        <f t="shared" si="156"/>
        <v>1</v>
      </c>
      <c r="BE2090">
        <f t="shared" si="156"/>
        <v>0</v>
      </c>
      <c r="BF2090">
        <f t="shared" si="156"/>
        <v>0</v>
      </c>
      <c r="BG2090">
        <f t="shared" si="156"/>
        <v>0</v>
      </c>
      <c r="BH2090">
        <f t="shared" si="156"/>
        <v>0</v>
      </c>
      <c r="BI2090">
        <f t="shared" si="156"/>
        <v>0</v>
      </c>
      <c r="BJ2090">
        <f t="shared" si="155"/>
        <v>1</v>
      </c>
      <c r="BK2090">
        <f t="shared" si="155"/>
        <v>1</v>
      </c>
      <c r="BL2090">
        <f t="shared" si="155"/>
        <v>0</v>
      </c>
      <c r="BM2090">
        <f t="shared" si="155"/>
        <v>1</v>
      </c>
      <c r="BN2090">
        <f t="shared" si="155"/>
        <v>0</v>
      </c>
      <c r="BO2090">
        <f t="shared" si="155"/>
        <v>0</v>
      </c>
      <c r="BP2090">
        <f t="shared" si="155"/>
        <v>0</v>
      </c>
    </row>
    <row r="2091" spans="3:68" x14ac:dyDescent="0.2">
      <c r="C2091" s="150" t="str">
        <f>IFERROR(VLOOKUP(TABLA!F2091,BLIOTECAS!$C$1:$E$26,3,FALSE),"")</f>
        <v>Ciencias de la Salud</v>
      </c>
      <c r="D2091" s="209">
        <v>43970.532638888886</v>
      </c>
      <c r="E2091" s="209" t="s">
        <v>396</v>
      </c>
      <c r="F2091" t="s">
        <v>101</v>
      </c>
      <c r="G2091" t="s">
        <v>397</v>
      </c>
      <c r="H2091" t="s">
        <v>320</v>
      </c>
      <c r="I2091" t="s">
        <v>306</v>
      </c>
      <c r="J2091" t="s">
        <v>101</v>
      </c>
      <c r="K2091" t="s">
        <v>309</v>
      </c>
      <c r="L2091" t="s">
        <v>107</v>
      </c>
      <c r="M2091" t="s">
        <v>1346</v>
      </c>
      <c r="S2091" t="s">
        <v>26</v>
      </c>
      <c r="T2091" t="s">
        <v>26</v>
      </c>
      <c r="U2091">
        <v>1</v>
      </c>
      <c r="V2091">
        <v>1</v>
      </c>
      <c r="W2091">
        <v>2</v>
      </c>
      <c r="X2091">
        <v>1</v>
      </c>
      <c r="Y2091">
        <v>4</v>
      </c>
      <c r="Z2091">
        <v>3</v>
      </c>
      <c r="AA2091">
        <v>4</v>
      </c>
      <c r="AB2091">
        <v>2</v>
      </c>
      <c r="AC2091">
        <v>3</v>
      </c>
      <c r="AD2091">
        <v>3</v>
      </c>
      <c r="AF2091">
        <v>3</v>
      </c>
      <c r="AG2091">
        <v>3</v>
      </c>
      <c r="AH2091">
        <v>2</v>
      </c>
      <c r="AI2091">
        <v>3</v>
      </c>
      <c r="AJ2091">
        <v>4</v>
      </c>
      <c r="AK2091" t="s">
        <v>26</v>
      </c>
      <c r="AL2091">
        <v>3</v>
      </c>
      <c r="AM2091">
        <v>3</v>
      </c>
      <c r="AN2091" t="s">
        <v>354</v>
      </c>
      <c r="AV2091" s="109" t="s">
        <v>270</v>
      </c>
      <c r="AW2091" t="s">
        <v>270</v>
      </c>
      <c r="AX2091" t="s">
        <v>328</v>
      </c>
      <c r="AY2091">
        <v>3</v>
      </c>
      <c r="AZ2091" s="109">
        <v>2</v>
      </c>
      <c r="BA2091" s="191" t="s">
        <v>319</v>
      </c>
      <c r="BB2091" t="s">
        <v>333</v>
      </c>
      <c r="BD2091">
        <f t="shared" si="156"/>
        <v>1</v>
      </c>
      <c r="BE2091">
        <f t="shared" si="156"/>
        <v>0</v>
      </c>
      <c r="BF2091">
        <f t="shared" si="156"/>
        <v>0</v>
      </c>
      <c r="BG2091">
        <f t="shared" si="156"/>
        <v>0</v>
      </c>
      <c r="BH2091">
        <f t="shared" si="156"/>
        <v>0</v>
      </c>
      <c r="BI2091">
        <f t="shared" si="156"/>
        <v>0</v>
      </c>
      <c r="BJ2091">
        <f t="shared" si="155"/>
        <v>1</v>
      </c>
      <c r="BK2091">
        <f t="shared" si="155"/>
        <v>0</v>
      </c>
      <c r="BL2091">
        <f t="shared" si="155"/>
        <v>0</v>
      </c>
      <c r="BM2091">
        <f t="shared" si="155"/>
        <v>1</v>
      </c>
      <c r="BN2091">
        <f t="shared" si="155"/>
        <v>0</v>
      </c>
      <c r="BO2091">
        <f t="shared" si="155"/>
        <v>0</v>
      </c>
      <c r="BP2091">
        <f t="shared" si="155"/>
        <v>0</v>
      </c>
    </row>
    <row r="2092" spans="3:68" x14ac:dyDescent="0.2">
      <c r="C2092" s="150" t="str">
        <f>IFERROR(VLOOKUP(TABLA!F2092,BLIOTECAS!$C$1:$E$26,3,FALSE),"")</f>
        <v>Humanidades</v>
      </c>
      <c r="D2092" s="209">
        <v>43970.531944444447</v>
      </c>
      <c r="E2092" s="209" t="s">
        <v>396</v>
      </c>
      <c r="F2092" t="s">
        <v>102</v>
      </c>
      <c r="G2092" t="s">
        <v>300</v>
      </c>
      <c r="H2092" t="s">
        <v>397</v>
      </c>
      <c r="I2092" t="s">
        <v>336</v>
      </c>
      <c r="J2092" t="s">
        <v>309</v>
      </c>
      <c r="K2092" t="s">
        <v>310</v>
      </c>
      <c r="L2092" t="s">
        <v>104</v>
      </c>
      <c r="M2092" t="s">
        <v>1347</v>
      </c>
      <c r="S2092" t="s">
        <v>270</v>
      </c>
      <c r="T2092" t="s">
        <v>270</v>
      </c>
      <c r="U2092">
        <v>4</v>
      </c>
      <c r="V2092">
        <v>2</v>
      </c>
      <c r="W2092">
        <v>2</v>
      </c>
      <c r="X2092">
        <v>3</v>
      </c>
      <c r="Y2092">
        <v>5</v>
      </c>
      <c r="Z2092">
        <v>5</v>
      </c>
      <c r="AA2092">
        <v>5</v>
      </c>
      <c r="AB2092">
        <v>1</v>
      </c>
      <c r="AC2092">
        <v>2</v>
      </c>
      <c r="AD2092">
        <v>5</v>
      </c>
      <c r="AF2092">
        <v>4</v>
      </c>
      <c r="AG2092">
        <v>4</v>
      </c>
      <c r="AH2092">
        <v>5</v>
      </c>
      <c r="AI2092">
        <v>4</v>
      </c>
      <c r="AJ2092">
        <v>5</v>
      </c>
      <c r="AK2092" t="s">
        <v>26</v>
      </c>
      <c r="AL2092">
        <v>5</v>
      </c>
      <c r="AM2092">
        <v>2</v>
      </c>
      <c r="AN2092" t="s">
        <v>405</v>
      </c>
      <c r="AV2092" s="109" t="s">
        <v>270</v>
      </c>
      <c r="AW2092" t="s">
        <v>26</v>
      </c>
      <c r="AY2092">
        <v>4</v>
      </c>
      <c r="AZ2092" s="109">
        <v>4</v>
      </c>
      <c r="BA2092" s="191" t="s">
        <v>311</v>
      </c>
      <c r="BB2092" t="s">
        <v>317</v>
      </c>
      <c r="BD2092">
        <f t="shared" si="156"/>
        <v>0</v>
      </c>
      <c r="BE2092">
        <f t="shared" si="156"/>
        <v>1</v>
      </c>
      <c r="BF2092">
        <f t="shared" si="156"/>
        <v>1</v>
      </c>
      <c r="BG2092">
        <f t="shared" si="156"/>
        <v>0</v>
      </c>
      <c r="BH2092">
        <f t="shared" si="156"/>
        <v>0</v>
      </c>
      <c r="BI2092">
        <f t="shared" si="156"/>
        <v>0</v>
      </c>
      <c r="BJ2092">
        <f t="shared" si="155"/>
        <v>1</v>
      </c>
      <c r="BK2092">
        <f t="shared" si="155"/>
        <v>1</v>
      </c>
      <c r="BL2092">
        <f t="shared" si="155"/>
        <v>1</v>
      </c>
      <c r="BM2092">
        <f t="shared" si="155"/>
        <v>1</v>
      </c>
      <c r="BN2092">
        <f t="shared" si="155"/>
        <v>0</v>
      </c>
      <c r="BO2092">
        <f t="shared" si="155"/>
        <v>0</v>
      </c>
      <c r="BP2092">
        <f t="shared" si="155"/>
        <v>0</v>
      </c>
    </row>
    <row r="2093" spans="3:68" x14ac:dyDescent="0.2">
      <c r="C2093" s="150" t="str">
        <f>IFERROR(VLOOKUP(TABLA!F2093,BLIOTECAS!$C$1:$E$26,3,FALSE),"")</f>
        <v>Ciencias Sociales</v>
      </c>
      <c r="D2093" s="209">
        <v>43970.531944444447</v>
      </c>
      <c r="E2093" s="209" t="s">
        <v>396</v>
      </c>
      <c r="F2093" t="s">
        <v>97</v>
      </c>
      <c r="G2093" t="s">
        <v>300</v>
      </c>
      <c r="H2093" t="s">
        <v>300</v>
      </c>
      <c r="I2093" t="s">
        <v>329</v>
      </c>
      <c r="J2093" t="s">
        <v>97</v>
      </c>
      <c r="S2093" t="s">
        <v>26</v>
      </c>
      <c r="T2093" t="s">
        <v>270</v>
      </c>
      <c r="U2093">
        <v>1</v>
      </c>
      <c r="V2093">
        <v>1</v>
      </c>
      <c r="W2093">
        <v>1</v>
      </c>
      <c r="X2093">
        <v>1</v>
      </c>
      <c r="Y2093">
        <v>1</v>
      </c>
      <c r="Z2093">
        <v>1</v>
      </c>
      <c r="AA2093">
        <v>1</v>
      </c>
      <c r="AB2093">
        <v>1</v>
      </c>
      <c r="AC2093">
        <v>1</v>
      </c>
      <c r="AD2093">
        <v>1</v>
      </c>
      <c r="AF2093">
        <v>1</v>
      </c>
      <c r="AG2093">
        <v>1</v>
      </c>
      <c r="AH2093">
        <v>1</v>
      </c>
      <c r="AI2093">
        <v>1</v>
      </c>
      <c r="AJ2093">
        <v>1</v>
      </c>
      <c r="AK2093" t="s">
        <v>270</v>
      </c>
      <c r="AL2093">
        <v>1</v>
      </c>
      <c r="AM2093">
        <v>1</v>
      </c>
      <c r="AN2093" t="s">
        <v>345</v>
      </c>
      <c r="AV2093" s="109" t="s">
        <v>26</v>
      </c>
      <c r="AW2093" t="s">
        <v>26</v>
      </c>
      <c r="AY2093">
        <v>1</v>
      </c>
      <c r="AZ2093" s="109">
        <v>1</v>
      </c>
      <c r="BA2093" s="191" t="s">
        <v>331</v>
      </c>
      <c r="BB2093" t="s">
        <v>332</v>
      </c>
      <c r="BD2093">
        <f t="shared" si="156"/>
        <v>0</v>
      </c>
      <c r="BE2093">
        <f t="shared" si="156"/>
        <v>0</v>
      </c>
      <c r="BF2093">
        <f t="shared" si="156"/>
        <v>0</v>
      </c>
      <c r="BG2093">
        <f t="shared" si="156"/>
        <v>0</v>
      </c>
      <c r="BH2093">
        <f t="shared" si="156"/>
        <v>1</v>
      </c>
      <c r="BI2093">
        <f t="shared" si="156"/>
        <v>0</v>
      </c>
      <c r="BJ2093">
        <f t="shared" si="155"/>
        <v>0</v>
      </c>
      <c r="BK2093">
        <f t="shared" si="155"/>
        <v>0</v>
      </c>
      <c r="BL2093">
        <f t="shared" si="155"/>
        <v>0</v>
      </c>
      <c r="BM2093">
        <f t="shared" si="155"/>
        <v>1</v>
      </c>
      <c r="BN2093">
        <f t="shared" si="155"/>
        <v>0</v>
      </c>
      <c r="BO2093">
        <f t="shared" si="155"/>
        <v>0</v>
      </c>
      <c r="BP2093">
        <f t="shared" ref="BO2093:BP2118" si="157">IF(IFERROR(FIND(BP$1,$AN2093,1),0)&lt;&gt;0,1,0)</f>
        <v>0</v>
      </c>
    </row>
    <row r="2094" spans="3:68" x14ac:dyDescent="0.2">
      <c r="C2094" s="150" t="str">
        <f>IFERROR(VLOOKUP(TABLA!F2094,BLIOTECAS!$C$1:$E$26,3,FALSE),"")</f>
        <v>Humanidades</v>
      </c>
      <c r="D2094" s="209">
        <v>43970.531944444447</v>
      </c>
      <c r="E2094" s="209" t="s">
        <v>396</v>
      </c>
      <c r="F2094" t="s">
        <v>100</v>
      </c>
      <c r="G2094" t="s">
        <v>300</v>
      </c>
      <c r="H2094" t="s">
        <v>300</v>
      </c>
      <c r="I2094" t="s">
        <v>306</v>
      </c>
      <c r="J2094" t="s">
        <v>93</v>
      </c>
      <c r="K2094" t="s">
        <v>94</v>
      </c>
      <c r="L2094" t="s">
        <v>96</v>
      </c>
      <c r="S2094" t="s">
        <v>270</v>
      </c>
      <c r="T2094" t="s">
        <v>26</v>
      </c>
      <c r="U2094">
        <v>1</v>
      </c>
      <c r="V2094">
        <v>1</v>
      </c>
      <c r="W2094">
        <v>1</v>
      </c>
      <c r="X2094">
        <v>1</v>
      </c>
      <c r="Y2094">
        <v>1</v>
      </c>
      <c r="Z2094">
        <v>1</v>
      </c>
      <c r="AA2094">
        <v>1</v>
      </c>
      <c r="AB2094">
        <v>1</v>
      </c>
      <c r="AC2094">
        <v>1</v>
      </c>
      <c r="AD2094">
        <v>1</v>
      </c>
      <c r="AF2094">
        <v>1</v>
      </c>
      <c r="AG2094">
        <v>1</v>
      </c>
      <c r="AH2094">
        <v>1</v>
      </c>
      <c r="AI2094">
        <v>1</v>
      </c>
      <c r="AJ2094">
        <v>1</v>
      </c>
      <c r="AK2094" t="s">
        <v>270</v>
      </c>
      <c r="AL2094">
        <v>1</v>
      </c>
      <c r="AM2094">
        <v>1</v>
      </c>
      <c r="AV2094" s="109" t="s">
        <v>26</v>
      </c>
      <c r="AW2094" t="s">
        <v>26</v>
      </c>
      <c r="AY2094">
        <v>1</v>
      </c>
      <c r="AZ2094" s="109">
        <v>1</v>
      </c>
      <c r="BA2094" s="191" t="s">
        <v>331</v>
      </c>
      <c r="BB2094" t="s">
        <v>332</v>
      </c>
      <c r="BD2094">
        <f t="shared" si="156"/>
        <v>1</v>
      </c>
      <c r="BE2094">
        <f t="shared" si="156"/>
        <v>0</v>
      </c>
      <c r="BF2094">
        <f t="shared" si="156"/>
        <v>0</v>
      </c>
      <c r="BG2094">
        <f t="shared" si="156"/>
        <v>0</v>
      </c>
      <c r="BH2094">
        <f t="shared" si="156"/>
        <v>0</v>
      </c>
      <c r="BI2094">
        <f t="shared" si="156"/>
        <v>0</v>
      </c>
      <c r="BJ2094">
        <f t="shared" ref="BJ2094:BN2118" si="158">IF(IFERROR(FIND(BJ$1,$AN2094,1),0)&lt;&gt;0,1,0)</f>
        <v>0</v>
      </c>
      <c r="BK2094">
        <f t="shared" si="158"/>
        <v>0</v>
      </c>
      <c r="BL2094">
        <f t="shared" si="158"/>
        <v>0</v>
      </c>
      <c r="BM2094">
        <f t="shared" si="158"/>
        <v>0</v>
      </c>
      <c r="BN2094">
        <f t="shared" si="158"/>
        <v>0</v>
      </c>
      <c r="BO2094">
        <f t="shared" si="157"/>
        <v>0</v>
      </c>
      <c r="BP2094">
        <f t="shared" si="157"/>
        <v>0</v>
      </c>
    </row>
    <row r="2095" spans="3:68" x14ac:dyDescent="0.2">
      <c r="C2095" s="150" t="str">
        <f>IFERROR(VLOOKUP(TABLA!F2095,BLIOTECAS!$C$1:$E$26,3,FALSE),"")</f>
        <v>Ciencias de la Salud</v>
      </c>
      <c r="D2095" s="209">
        <v>43970.531944444447</v>
      </c>
      <c r="E2095" s="209" t="s">
        <v>407</v>
      </c>
      <c r="F2095" t="s">
        <v>106</v>
      </c>
      <c r="G2095" t="s">
        <v>301</v>
      </c>
      <c r="H2095" t="s">
        <v>305</v>
      </c>
      <c r="I2095" t="s">
        <v>351</v>
      </c>
      <c r="J2095" t="s">
        <v>106</v>
      </c>
      <c r="K2095" t="s">
        <v>309</v>
      </c>
      <c r="M2095" t="s">
        <v>1348</v>
      </c>
      <c r="S2095" t="s">
        <v>26</v>
      </c>
      <c r="T2095" t="s">
        <v>26</v>
      </c>
      <c r="V2095">
        <v>3</v>
      </c>
      <c r="W2095">
        <v>3</v>
      </c>
      <c r="Y2095">
        <v>3</v>
      </c>
      <c r="Z2095">
        <v>3</v>
      </c>
      <c r="AA2095">
        <v>4</v>
      </c>
      <c r="AB2095">
        <v>1</v>
      </c>
      <c r="AC2095">
        <v>1</v>
      </c>
      <c r="AD2095">
        <v>2</v>
      </c>
      <c r="AF2095">
        <v>3</v>
      </c>
      <c r="AG2095">
        <v>2</v>
      </c>
      <c r="AH2095">
        <v>2</v>
      </c>
      <c r="AI2095">
        <v>4</v>
      </c>
      <c r="AJ2095">
        <v>4</v>
      </c>
      <c r="AK2095" t="s">
        <v>270</v>
      </c>
      <c r="AL2095">
        <v>3</v>
      </c>
      <c r="AM2095">
        <v>3</v>
      </c>
      <c r="AN2095" t="s">
        <v>400</v>
      </c>
      <c r="AV2095" s="109" t="s">
        <v>26</v>
      </c>
      <c r="AW2095" t="s">
        <v>26</v>
      </c>
      <c r="AY2095">
        <v>4</v>
      </c>
      <c r="AZ2095" s="109">
        <v>4</v>
      </c>
      <c r="BA2095" s="191" t="s">
        <v>303</v>
      </c>
      <c r="BB2095" t="s">
        <v>317</v>
      </c>
      <c r="BD2095">
        <f t="shared" si="156"/>
        <v>0</v>
      </c>
      <c r="BE2095">
        <f t="shared" si="156"/>
        <v>0</v>
      </c>
      <c r="BF2095">
        <f t="shared" si="156"/>
        <v>0</v>
      </c>
      <c r="BG2095">
        <f t="shared" si="156"/>
        <v>1</v>
      </c>
      <c r="BH2095">
        <f t="shared" si="156"/>
        <v>1</v>
      </c>
      <c r="BI2095">
        <f t="shared" si="156"/>
        <v>0</v>
      </c>
      <c r="BJ2095">
        <f t="shared" si="158"/>
        <v>0</v>
      </c>
      <c r="BK2095">
        <f t="shared" si="158"/>
        <v>0</v>
      </c>
      <c r="BL2095">
        <f t="shared" si="158"/>
        <v>1</v>
      </c>
      <c r="BM2095">
        <f t="shared" si="158"/>
        <v>1</v>
      </c>
      <c r="BN2095">
        <f t="shared" si="158"/>
        <v>0</v>
      </c>
      <c r="BO2095">
        <f t="shared" si="157"/>
        <v>0</v>
      </c>
      <c r="BP2095">
        <f t="shared" si="157"/>
        <v>0</v>
      </c>
    </row>
    <row r="2096" spans="3:68" x14ac:dyDescent="0.2">
      <c r="C2096" s="150" t="str">
        <f>IFERROR(VLOOKUP(TABLA!F2096,BLIOTECAS!$C$1:$E$26,3,FALSE),"")</f>
        <v>Ciencias de la Salud</v>
      </c>
      <c r="D2096" s="209">
        <v>43970.531944444447</v>
      </c>
      <c r="E2096" s="209" t="s">
        <v>396</v>
      </c>
      <c r="F2096" t="s">
        <v>107</v>
      </c>
      <c r="G2096" t="s">
        <v>305</v>
      </c>
      <c r="H2096" t="s">
        <v>320</v>
      </c>
      <c r="I2096" t="s">
        <v>306</v>
      </c>
      <c r="J2096" t="s">
        <v>107</v>
      </c>
      <c r="K2096" t="s">
        <v>106</v>
      </c>
      <c r="L2096" t="s">
        <v>101</v>
      </c>
      <c r="S2096" t="s">
        <v>26</v>
      </c>
      <c r="T2096" t="s">
        <v>270</v>
      </c>
      <c r="U2096">
        <v>1</v>
      </c>
      <c r="V2096">
        <v>1</v>
      </c>
      <c r="W2096">
        <v>1</v>
      </c>
      <c r="X2096">
        <v>1</v>
      </c>
      <c r="Y2096">
        <v>2</v>
      </c>
      <c r="Z2096">
        <v>4</v>
      </c>
      <c r="AA2096">
        <v>5</v>
      </c>
      <c r="AB2096">
        <v>1</v>
      </c>
      <c r="AC2096">
        <v>5</v>
      </c>
      <c r="AD2096">
        <v>2</v>
      </c>
      <c r="AF2096">
        <v>4</v>
      </c>
      <c r="AG2096">
        <v>5</v>
      </c>
      <c r="AH2096">
        <v>5</v>
      </c>
      <c r="AI2096">
        <v>4</v>
      </c>
      <c r="AJ2096">
        <v>4</v>
      </c>
      <c r="AK2096" t="s">
        <v>26</v>
      </c>
      <c r="AL2096">
        <v>4</v>
      </c>
      <c r="AM2096">
        <v>1</v>
      </c>
      <c r="AN2096" t="s">
        <v>400</v>
      </c>
      <c r="AV2096" s="109" t="s">
        <v>26</v>
      </c>
      <c r="AW2096" t="s">
        <v>26</v>
      </c>
      <c r="AY2096">
        <v>5</v>
      </c>
      <c r="AZ2096" s="109">
        <v>5</v>
      </c>
      <c r="BA2096" s="191" t="s">
        <v>311</v>
      </c>
      <c r="BD2096">
        <f t="shared" si="156"/>
        <v>1</v>
      </c>
      <c r="BE2096">
        <f t="shared" si="156"/>
        <v>0</v>
      </c>
      <c r="BF2096">
        <f t="shared" si="156"/>
        <v>0</v>
      </c>
      <c r="BG2096">
        <f t="shared" si="156"/>
        <v>0</v>
      </c>
      <c r="BH2096">
        <f t="shared" si="156"/>
        <v>0</v>
      </c>
      <c r="BI2096">
        <f t="shared" si="156"/>
        <v>0</v>
      </c>
      <c r="BJ2096">
        <f t="shared" si="158"/>
        <v>0</v>
      </c>
      <c r="BK2096">
        <f t="shared" si="158"/>
        <v>0</v>
      </c>
      <c r="BL2096">
        <f t="shared" si="158"/>
        <v>1</v>
      </c>
      <c r="BM2096">
        <f t="shared" si="158"/>
        <v>1</v>
      </c>
      <c r="BN2096">
        <f t="shared" si="158"/>
        <v>0</v>
      </c>
      <c r="BO2096">
        <f t="shared" si="157"/>
        <v>0</v>
      </c>
      <c r="BP2096">
        <f t="shared" si="157"/>
        <v>0</v>
      </c>
    </row>
    <row r="2097" spans="3:68" x14ac:dyDescent="0.2">
      <c r="C2097" s="150" t="str">
        <f>IFERROR(VLOOKUP(TABLA!F2097,BLIOTECAS!$C$1:$E$26,3,FALSE),"")</f>
        <v>Ciencias de la Salud</v>
      </c>
      <c r="D2097" s="209">
        <v>43970.531944444447</v>
      </c>
      <c r="E2097" s="209" t="s">
        <v>396</v>
      </c>
      <c r="F2097" t="s">
        <v>101</v>
      </c>
      <c r="G2097" t="s">
        <v>300</v>
      </c>
      <c r="H2097" t="s">
        <v>300</v>
      </c>
      <c r="I2097" t="s">
        <v>306</v>
      </c>
      <c r="J2097" t="s">
        <v>101</v>
      </c>
      <c r="K2097" t="s">
        <v>101</v>
      </c>
      <c r="L2097" t="s">
        <v>101</v>
      </c>
      <c r="S2097" t="s">
        <v>26</v>
      </c>
      <c r="T2097" t="s">
        <v>270</v>
      </c>
      <c r="U2097">
        <v>3</v>
      </c>
      <c r="V2097">
        <v>1</v>
      </c>
      <c r="W2097">
        <v>4</v>
      </c>
      <c r="X2097">
        <v>1</v>
      </c>
      <c r="Y2097">
        <v>5</v>
      </c>
      <c r="Z2097">
        <v>4</v>
      </c>
      <c r="AA2097">
        <v>4</v>
      </c>
      <c r="AB2097">
        <v>2</v>
      </c>
      <c r="AC2097">
        <v>3</v>
      </c>
      <c r="AD2097">
        <v>4</v>
      </c>
      <c r="AF2097">
        <v>3</v>
      </c>
      <c r="AG2097">
        <v>3</v>
      </c>
      <c r="AH2097">
        <v>3</v>
      </c>
      <c r="AI2097">
        <v>3</v>
      </c>
      <c r="AJ2097">
        <v>3</v>
      </c>
      <c r="AK2097" t="s">
        <v>26</v>
      </c>
      <c r="AL2097">
        <v>3</v>
      </c>
      <c r="AM2097">
        <v>3</v>
      </c>
      <c r="AN2097" t="s">
        <v>405</v>
      </c>
      <c r="AV2097" s="109" t="s">
        <v>270</v>
      </c>
      <c r="AW2097" t="s">
        <v>270</v>
      </c>
      <c r="AX2097" t="s">
        <v>337</v>
      </c>
      <c r="AY2097">
        <v>3</v>
      </c>
      <c r="AZ2097" s="109">
        <v>3</v>
      </c>
      <c r="BA2097" s="191" t="s">
        <v>319</v>
      </c>
      <c r="BB2097" t="s">
        <v>317</v>
      </c>
      <c r="BD2097">
        <f t="shared" si="156"/>
        <v>1</v>
      </c>
      <c r="BE2097">
        <f t="shared" si="156"/>
        <v>0</v>
      </c>
      <c r="BF2097">
        <f t="shared" si="156"/>
        <v>0</v>
      </c>
      <c r="BG2097">
        <f t="shared" ref="BD2097:BI2118" si="159">IF(IFERROR(FIND(BG$1,$I2097,1),0)&lt;&gt;0,1,0)</f>
        <v>0</v>
      </c>
      <c r="BH2097">
        <f t="shared" si="159"/>
        <v>0</v>
      </c>
      <c r="BI2097">
        <f t="shared" si="159"/>
        <v>0</v>
      </c>
      <c r="BJ2097">
        <f t="shared" si="158"/>
        <v>1</v>
      </c>
      <c r="BK2097">
        <f t="shared" si="158"/>
        <v>1</v>
      </c>
      <c r="BL2097">
        <f t="shared" si="158"/>
        <v>1</v>
      </c>
      <c r="BM2097">
        <f t="shared" si="158"/>
        <v>1</v>
      </c>
      <c r="BN2097">
        <f t="shared" si="158"/>
        <v>0</v>
      </c>
      <c r="BO2097">
        <f t="shared" si="157"/>
        <v>0</v>
      </c>
      <c r="BP2097">
        <f t="shared" si="157"/>
        <v>0</v>
      </c>
    </row>
    <row r="2098" spans="3:68" x14ac:dyDescent="0.2">
      <c r="C2098" s="150" t="str">
        <f>IFERROR(VLOOKUP(TABLA!F2098,BLIOTECAS!$C$1:$E$26,3,FALSE),"")</f>
        <v>Ciencias Sociales</v>
      </c>
      <c r="D2098" s="209">
        <v>43970.531944444447</v>
      </c>
      <c r="E2098" s="209" t="s">
        <v>396</v>
      </c>
      <c r="F2098" t="s">
        <v>221</v>
      </c>
      <c r="G2098" t="s">
        <v>300</v>
      </c>
      <c r="H2098" t="s">
        <v>300</v>
      </c>
      <c r="I2098" t="s">
        <v>318</v>
      </c>
      <c r="J2098" t="s">
        <v>221</v>
      </c>
      <c r="S2098" t="s">
        <v>270</v>
      </c>
      <c r="T2098" t="s">
        <v>270</v>
      </c>
      <c r="U2098">
        <v>4</v>
      </c>
      <c r="V2098">
        <v>1</v>
      </c>
      <c r="W2098">
        <v>2</v>
      </c>
      <c r="X2098">
        <v>4</v>
      </c>
      <c r="Y2098">
        <v>4</v>
      </c>
      <c r="Z2098">
        <v>3</v>
      </c>
      <c r="AA2098">
        <v>4</v>
      </c>
      <c r="AB2098">
        <v>3</v>
      </c>
      <c r="AC2098">
        <v>1</v>
      </c>
      <c r="AD2098">
        <v>1</v>
      </c>
      <c r="AF2098">
        <v>1</v>
      </c>
      <c r="AG2098">
        <v>1</v>
      </c>
      <c r="AH2098">
        <v>1</v>
      </c>
      <c r="AI2098">
        <v>1</v>
      </c>
      <c r="AJ2098">
        <v>1</v>
      </c>
      <c r="AK2098" t="s">
        <v>26</v>
      </c>
      <c r="AL2098">
        <v>2</v>
      </c>
      <c r="AM2098">
        <v>1</v>
      </c>
      <c r="AN2098" t="s">
        <v>408</v>
      </c>
      <c r="AV2098" s="109" t="s">
        <v>26</v>
      </c>
      <c r="AW2098" t="s">
        <v>26</v>
      </c>
      <c r="AY2098">
        <v>2</v>
      </c>
      <c r="AZ2098" s="109">
        <v>4</v>
      </c>
      <c r="BA2098" s="191" t="s">
        <v>319</v>
      </c>
      <c r="BB2098" t="s">
        <v>317</v>
      </c>
      <c r="BD2098">
        <f t="shared" si="159"/>
        <v>0</v>
      </c>
      <c r="BE2098">
        <f t="shared" si="159"/>
        <v>0</v>
      </c>
      <c r="BF2098">
        <f t="shared" si="159"/>
        <v>1</v>
      </c>
      <c r="BG2098">
        <f t="shared" si="159"/>
        <v>0</v>
      </c>
      <c r="BH2098">
        <f t="shared" si="159"/>
        <v>0</v>
      </c>
      <c r="BI2098">
        <f t="shared" si="159"/>
        <v>0</v>
      </c>
      <c r="BJ2098">
        <f t="shared" si="158"/>
        <v>1</v>
      </c>
      <c r="BK2098">
        <f t="shared" si="158"/>
        <v>0</v>
      </c>
      <c r="BL2098">
        <f t="shared" si="158"/>
        <v>1</v>
      </c>
      <c r="BM2098">
        <f t="shared" si="158"/>
        <v>1</v>
      </c>
      <c r="BN2098">
        <f t="shared" si="158"/>
        <v>0</v>
      </c>
      <c r="BO2098">
        <f t="shared" si="157"/>
        <v>0</v>
      </c>
      <c r="BP2098">
        <f t="shared" si="157"/>
        <v>0</v>
      </c>
    </row>
    <row r="2099" spans="3:68" x14ac:dyDescent="0.2">
      <c r="C2099" s="150" t="str">
        <f>IFERROR(VLOOKUP(TABLA!F2099,BLIOTECAS!$C$1:$E$26,3,FALSE),"")</f>
        <v>Ciencias de la Salud</v>
      </c>
      <c r="D2099" s="209">
        <v>43970.531944444447</v>
      </c>
      <c r="E2099" s="209" t="s">
        <v>396</v>
      </c>
      <c r="F2099" t="s">
        <v>109</v>
      </c>
      <c r="G2099" t="s">
        <v>305</v>
      </c>
      <c r="H2099" t="s">
        <v>320</v>
      </c>
      <c r="I2099" t="s">
        <v>306</v>
      </c>
      <c r="J2099" t="s">
        <v>109</v>
      </c>
      <c r="S2099" t="s">
        <v>26</v>
      </c>
      <c r="T2099" t="s">
        <v>26</v>
      </c>
      <c r="U2099">
        <v>1</v>
      </c>
      <c r="V2099">
        <v>1</v>
      </c>
      <c r="W2099">
        <v>1</v>
      </c>
      <c r="X2099">
        <v>1</v>
      </c>
      <c r="Y2099">
        <v>5</v>
      </c>
      <c r="Z2099">
        <v>5</v>
      </c>
      <c r="AA2099">
        <v>5</v>
      </c>
      <c r="AB2099">
        <v>1</v>
      </c>
      <c r="AC2099">
        <v>5</v>
      </c>
      <c r="AD2099">
        <v>5</v>
      </c>
      <c r="AF2099">
        <v>5</v>
      </c>
      <c r="AG2099">
        <v>5</v>
      </c>
      <c r="AH2099">
        <v>5</v>
      </c>
      <c r="AI2099">
        <v>5</v>
      </c>
      <c r="AJ2099">
        <v>5</v>
      </c>
      <c r="AK2099" t="s">
        <v>270</v>
      </c>
      <c r="AL2099">
        <v>5</v>
      </c>
      <c r="AM2099">
        <v>5</v>
      </c>
      <c r="AN2099" t="s">
        <v>400</v>
      </c>
      <c r="AV2099" s="109" t="s">
        <v>26</v>
      </c>
      <c r="AW2099" t="s">
        <v>26</v>
      </c>
      <c r="AY2099">
        <v>5</v>
      </c>
      <c r="AZ2099" s="109">
        <v>5</v>
      </c>
      <c r="BA2099" s="191" t="s">
        <v>303</v>
      </c>
      <c r="BB2099" t="s">
        <v>308</v>
      </c>
      <c r="BD2099">
        <f t="shared" si="159"/>
        <v>1</v>
      </c>
      <c r="BE2099">
        <f t="shared" si="159"/>
        <v>0</v>
      </c>
      <c r="BF2099">
        <f t="shared" si="159"/>
        <v>0</v>
      </c>
      <c r="BG2099">
        <f t="shared" si="159"/>
        <v>0</v>
      </c>
      <c r="BH2099">
        <f t="shared" si="159"/>
        <v>0</v>
      </c>
      <c r="BI2099">
        <f t="shared" si="159"/>
        <v>0</v>
      </c>
      <c r="BJ2099">
        <f t="shared" si="158"/>
        <v>0</v>
      </c>
      <c r="BK2099">
        <f t="shared" si="158"/>
        <v>0</v>
      </c>
      <c r="BL2099">
        <f t="shared" si="158"/>
        <v>1</v>
      </c>
      <c r="BM2099">
        <f t="shared" si="158"/>
        <v>1</v>
      </c>
      <c r="BN2099">
        <f t="shared" si="158"/>
        <v>0</v>
      </c>
      <c r="BO2099">
        <f t="shared" si="157"/>
        <v>0</v>
      </c>
      <c r="BP2099">
        <f t="shared" si="157"/>
        <v>0</v>
      </c>
    </row>
    <row r="2100" spans="3:68" x14ac:dyDescent="0.2">
      <c r="C2100" s="150" t="str">
        <f>IFERROR(VLOOKUP(TABLA!F2100,BLIOTECAS!$C$1:$E$26,3,FALSE),"")</f>
        <v>Ciencias Experimentales</v>
      </c>
      <c r="D2100" s="209">
        <v>43970.531944444447</v>
      </c>
      <c r="E2100" s="209" t="s">
        <v>396</v>
      </c>
      <c r="F2100" t="s">
        <v>105</v>
      </c>
      <c r="G2100" t="s">
        <v>397</v>
      </c>
      <c r="H2100" t="s">
        <v>320</v>
      </c>
      <c r="I2100" t="s">
        <v>306</v>
      </c>
      <c r="J2100" t="s">
        <v>309</v>
      </c>
      <c r="K2100" t="s">
        <v>96</v>
      </c>
      <c r="L2100" t="s">
        <v>105</v>
      </c>
      <c r="S2100" t="s">
        <v>26</v>
      </c>
      <c r="T2100" t="s">
        <v>26</v>
      </c>
      <c r="U2100">
        <v>1</v>
      </c>
      <c r="V2100">
        <v>1</v>
      </c>
      <c r="W2100">
        <v>1</v>
      </c>
      <c r="X2100">
        <v>2</v>
      </c>
      <c r="Y2100">
        <v>4</v>
      </c>
      <c r="Z2100">
        <v>5</v>
      </c>
      <c r="AA2100">
        <v>4</v>
      </c>
      <c r="AB2100">
        <v>1</v>
      </c>
      <c r="AC2100">
        <v>3</v>
      </c>
      <c r="AD2100">
        <v>4</v>
      </c>
      <c r="AF2100">
        <v>3</v>
      </c>
      <c r="AG2100">
        <v>2</v>
      </c>
      <c r="AH2100">
        <v>3</v>
      </c>
      <c r="AI2100">
        <v>3</v>
      </c>
      <c r="AJ2100">
        <v>3</v>
      </c>
      <c r="AK2100" t="s">
        <v>26</v>
      </c>
      <c r="AL2100">
        <v>3</v>
      </c>
      <c r="AM2100">
        <v>2</v>
      </c>
      <c r="AN2100" t="s">
        <v>408</v>
      </c>
      <c r="AV2100" s="109" t="s">
        <v>26</v>
      </c>
      <c r="AW2100" t="s">
        <v>26</v>
      </c>
      <c r="AY2100">
        <v>5</v>
      </c>
      <c r="AZ2100" s="109">
        <v>5</v>
      </c>
      <c r="BA2100" s="191" t="s">
        <v>303</v>
      </c>
      <c r="BB2100" t="s">
        <v>308</v>
      </c>
      <c r="BD2100">
        <f t="shared" si="159"/>
        <v>1</v>
      </c>
      <c r="BE2100">
        <f t="shared" si="159"/>
        <v>0</v>
      </c>
      <c r="BF2100">
        <f t="shared" si="159"/>
        <v>0</v>
      </c>
      <c r="BG2100">
        <f t="shared" si="159"/>
        <v>0</v>
      </c>
      <c r="BH2100">
        <f t="shared" si="159"/>
        <v>0</v>
      </c>
      <c r="BI2100">
        <f t="shared" si="159"/>
        <v>0</v>
      </c>
      <c r="BJ2100">
        <f t="shared" si="158"/>
        <v>1</v>
      </c>
      <c r="BK2100">
        <f t="shared" si="158"/>
        <v>0</v>
      </c>
      <c r="BL2100">
        <f t="shared" si="158"/>
        <v>1</v>
      </c>
      <c r="BM2100">
        <f t="shared" si="158"/>
        <v>1</v>
      </c>
      <c r="BN2100">
        <f t="shared" si="158"/>
        <v>0</v>
      </c>
      <c r="BO2100">
        <f t="shared" si="157"/>
        <v>0</v>
      </c>
      <c r="BP2100">
        <f t="shared" si="157"/>
        <v>0</v>
      </c>
    </row>
    <row r="2101" spans="3:68" x14ac:dyDescent="0.2">
      <c r="C2101" s="150" t="str">
        <f>IFERROR(VLOOKUP(TABLA!F2101,BLIOTECAS!$C$1:$E$26,3,FALSE),"")</f>
        <v>Ciencias Sociales</v>
      </c>
      <c r="D2101" s="209">
        <v>43970.531944444447</v>
      </c>
      <c r="E2101" s="209" t="s">
        <v>396</v>
      </c>
      <c r="F2101" t="s">
        <v>225</v>
      </c>
      <c r="G2101" t="s">
        <v>300</v>
      </c>
      <c r="H2101" t="s">
        <v>320</v>
      </c>
      <c r="I2101" t="s">
        <v>306</v>
      </c>
      <c r="J2101" t="s">
        <v>97</v>
      </c>
      <c r="K2101" t="s">
        <v>225</v>
      </c>
      <c r="L2101" t="s">
        <v>309</v>
      </c>
      <c r="S2101" t="s">
        <v>26</v>
      </c>
      <c r="T2101" t="s">
        <v>270</v>
      </c>
      <c r="U2101">
        <v>2</v>
      </c>
      <c r="V2101">
        <v>1</v>
      </c>
      <c r="W2101">
        <v>1</v>
      </c>
      <c r="X2101">
        <v>2</v>
      </c>
      <c r="Y2101">
        <v>5</v>
      </c>
      <c r="Z2101">
        <v>4</v>
      </c>
      <c r="AA2101">
        <v>3</v>
      </c>
      <c r="AB2101">
        <v>2</v>
      </c>
      <c r="AC2101">
        <v>4</v>
      </c>
      <c r="AD2101">
        <v>3</v>
      </c>
      <c r="AF2101">
        <v>4</v>
      </c>
      <c r="AG2101">
        <v>4</v>
      </c>
      <c r="AH2101">
        <v>4</v>
      </c>
      <c r="AI2101">
        <v>4</v>
      </c>
      <c r="AJ2101">
        <v>4</v>
      </c>
      <c r="AK2101" t="s">
        <v>26</v>
      </c>
      <c r="AL2101">
        <v>3</v>
      </c>
      <c r="AM2101">
        <v>4</v>
      </c>
      <c r="AN2101" t="s">
        <v>405</v>
      </c>
      <c r="AV2101" s="109" t="s">
        <v>270</v>
      </c>
      <c r="AW2101" t="s">
        <v>26</v>
      </c>
      <c r="AY2101">
        <v>4</v>
      </c>
      <c r="AZ2101" s="109">
        <v>4</v>
      </c>
      <c r="BA2101" s="191" t="s">
        <v>311</v>
      </c>
      <c r="BD2101">
        <f t="shared" si="159"/>
        <v>1</v>
      </c>
      <c r="BE2101">
        <f t="shared" si="159"/>
        <v>0</v>
      </c>
      <c r="BF2101">
        <f t="shared" si="159"/>
        <v>0</v>
      </c>
      <c r="BG2101">
        <f t="shared" si="159"/>
        <v>0</v>
      </c>
      <c r="BH2101">
        <f t="shared" si="159"/>
        <v>0</v>
      </c>
      <c r="BI2101">
        <f t="shared" si="159"/>
        <v>0</v>
      </c>
      <c r="BJ2101">
        <f t="shared" si="158"/>
        <v>1</v>
      </c>
      <c r="BK2101">
        <f t="shared" si="158"/>
        <v>1</v>
      </c>
      <c r="BL2101">
        <f t="shared" si="158"/>
        <v>1</v>
      </c>
      <c r="BM2101">
        <f t="shared" si="158"/>
        <v>1</v>
      </c>
      <c r="BN2101">
        <f t="shared" si="158"/>
        <v>0</v>
      </c>
      <c r="BO2101">
        <f t="shared" si="157"/>
        <v>0</v>
      </c>
      <c r="BP2101">
        <f t="shared" si="157"/>
        <v>0</v>
      </c>
    </row>
    <row r="2102" spans="3:68" x14ac:dyDescent="0.2">
      <c r="C2102" s="150" t="str">
        <f>IFERROR(VLOOKUP(TABLA!F2102,BLIOTECAS!$C$1:$E$26,3,FALSE),"")</f>
        <v>Ciencias Sociales</v>
      </c>
      <c r="D2102" s="209">
        <v>43970.531944444447</v>
      </c>
      <c r="E2102" s="209" t="s">
        <v>396</v>
      </c>
      <c r="F2102" t="s">
        <v>225</v>
      </c>
      <c r="G2102" t="s">
        <v>305</v>
      </c>
      <c r="H2102" t="s">
        <v>397</v>
      </c>
      <c r="I2102" t="s">
        <v>306</v>
      </c>
      <c r="J2102" t="s">
        <v>97</v>
      </c>
      <c r="K2102" t="s">
        <v>225</v>
      </c>
      <c r="L2102" t="s">
        <v>309</v>
      </c>
      <c r="S2102" t="s">
        <v>26</v>
      </c>
      <c r="T2102" t="s">
        <v>26</v>
      </c>
      <c r="U2102">
        <v>1</v>
      </c>
      <c r="V2102">
        <v>1</v>
      </c>
      <c r="W2102">
        <v>1</v>
      </c>
      <c r="X2102">
        <v>3</v>
      </c>
      <c r="Y2102">
        <v>4</v>
      </c>
      <c r="Z2102">
        <v>4</v>
      </c>
      <c r="AA2102">
        <v>5</v>
      </c>
      <c r="AB2102">
        <v>3</v>
      </c>
      <c r="AC2102">
        <v>3</v>
      </c>
      <c r="AD2102">
        <v>4</v>
      </c>
      <c r="AF2102">
        <v>4</v>
      </c>
      <c r="AG2102">
        <v>5</v>
      </c>
      <c r="AH2102">
        <v>3</v>
      </c>
      <c r="AI2102">
        <v>3</v>
      </c>
      <c r="AJ2102">
        <v>3</v>
      </c>
      <c r="AK2102" t="s">
        <v>270</v>
      </c>
      <c r="AL2102">
        <v>3</v>
      </c>
      <c r="AM2102">
        <v>4</v>
      </c>
      <c r="AN2102" t="s">
        <v>405</v>
      </c>
      <c r="AV2102" s="109" t="s">
        <v>26</v>
      </c>
      <c r="AW2102" t="s">
        <v>26</v>
      </c>
      <c r="AY2102">
        <v>4</v>
      </c>
      <c r="AZ2102" s="109">
        <v>5</v>
      </c>
      <c r="BA2102" s="191" t="s">
        <v>311</v>
      </c>
      <c r="BB2102" t="s">
        <v>317</v>
      </c>
      <c r="BD2102">
        <f t="shared" si="159"/>
        <v>1</v>
      </c>
      <c r="BE2102">
        <f t="shared" si="159"/>
        <v>0</v>
      </c>
      <c r="BF2102">
        <f t="shared" si="159"/>
        <v>0</v>
      </c>
      <c r="BG2102">
        <f t="shared" si="159"/>
        <v>0</v>
      </c>
      <c r="BH2102">
        <f t="shared" si="159"/>
        <v>0</v>
      </c>
      <c r="BI2102">
        <f t="shared" si="159"/>
        <v>0</v>
      </c>
      <c r="BJ2102">
        <f t="shared" si="158"/>
        <v>1</v>
      </c>
      <c r="BK2102">
        <f t="shared" si="158"/>
        <v>1</v>
      </c>
      <c r="BL2102">
        <f t="shared" si="158"/>
        <v>1</v>
      </c>
      <c r="BM2102">
        <f t="shared" si="158"/>
        <v>1</v>
      </c>
      <c r="BN2102">
        <f t="shared" si="158"/>
        <v>0</v>
      </c>
      <c r="BO2102">
        <f t="shared" si="157"/>
        <v>0</v>
      </c>
      <c r="BP2102">
        <f t="shared" si="157"/>
        <v>0</v>
      </c>
    </row>
    <row r="2103" spans="3:68" x14ac:dyDescent="0.2">
      <c r="C2103" s="150" t="str">
        <f>IFERROR(VLOOKUP(TABLA!F2103,BLIOTECAS!$C$1:$E$26,3,FALSE),"")</f>
        <v/>
      </c>
      <c r="D2103" s="209">
        <v>43970.531944444447</v>
      </c>
      <c r="E2103" s="209" t="s">
        <v>396</v>
      </c>
      <c r="G2103" t="s">
        <v>305</v>
      </c>
      <c r="H2103" t="s">
        <v>397</v>
      </c>
      <c r="I2103" t="s">
        <v>1349</v>
      </c>
      <c r="J2103" t="s">
        <v>92</v>
      </c>
      <c r="S2103" t="s">
        <v>270</v>
      </c>
      <c r="T2103" t="s">
        <v>270</v>
      </c>
      <c r="U2103">
        <v>3</v>
      </c>
      <c r="V2103">
        <v>1</v>
      </c>
      <c r="W2103">
        <v>1</v>
      </c>
      <c r="X2103">
        <v>3</v>
      </c>
      <c r="Y2103">
        <v>4</v>
      </c>
      <c r="Z2103">
        <v>4</v>
      </c>
      <c r="AA2103">
        <v>4</v>
      </c>
      <c r="AB2103">
        <v>1</v>
      </c>
      <c r="AC2103">
        <v>2</v>
      </c>
      <c r="AD2103">
        <v>3</v>
      </c>
      <c r="AF2103">
        <v>3</v>
      </c>
      <c r="AG2103">
        <v>3</v>
      </c>
      <c r="AH2103">
        <v>2</v>
      </c>
      <c r="AI2103">
        <v>3</v>
      </c>
      <c r="AJ2103">
        <v>3</v>
      </c>
      <c r="AK2103" t="s">
        <v>26</v>
      </c>
      <c r="AL2103">
        <v>3</v>
      </c>
      <c r="AM2103">
        <v>2</v>
      </c>
      <c r="AN2103" t="s">
        <v>408</v>
      </c>
      <c r="AV2103" s="109" t="s">
        <v>26</v>
      </c>
      <c r="AW2103" t="s">
        <v>270</v>
      </c>
      <c r="AX2103" t="s">
        <v>328</v>
      </c>
      <c r="AY2103">
        <v>4</v>
      </c>
      <c r="AZ2103" s="109">
        <v>4</v>
      </c>
      <c r="BA2103" s="191" t="s">
        <v>311</v>
      </c>
      <c r="BB2103" t="s">
        <v>308</v>
      </c>
      <c r="BD2103">
        <f t="shared" si="159"/>
        <v>0</v>
      </c>
      <c r="BE2103">
        <f t="shared" si="159"/>
        <v>0</v>
      </c>
      <c r="BF2103">
        <f t="shared" si="159"/>
        <v>0</v>
      </c>
      <c r="BG2103">
        <f t="shared" si="159"/>
        <v>0</v>
      </c>
      <c r="BH2103">
        <f t="shared" si="159"/>
        <v>0</v>
      </c>
      <c r="BI2103">
        <f t="shared" si="159"/>
        <v>0</v>
      </c>
      <c r="BJ2103">
        <f t="shared" si="158"/>
        <v>1</v>
      </c>
      <c r="BK2103">
        <f t="shared" si="158"/>
        <v>0</v>
      </c>
      <c r="BL2103">
        <f t="shared" si="158"/>
        <v>1</v>
      </c>
      <c r="BM2103">
        <f t="shared" si="158"/>
        <v>1</v>
      </c>
      <c r="BN2103">
        <f t="shared" si="158"/>
        <v>0</v>
      </c>
      <c r="BO2103">
        <f t="shared" si="157"/>
        <v>0</v>
      </c>
      <c r="BP2103">
        <f t="shared" si="157"/>
        <v>0</v>
      </c>
    </row>
    <row r="2104" spans="3:68" x14ac:dyDescent="0.2">
      <c r="C2104" s="150" t="str">
        <f>IFERROR(VLOOKUP(TABLA!F2104,BLIOTECAS!$C$1:$E$26,3,FALSE),"")</f>
        <v>Humanidades</v>
      </c>
      <c r="D2104" s="209">
        <v>43970.531944444447</v>
      </c>
      <c r="E2104" s="209" t="s">
        <v>407</v>
      </c>
      <c r="F2104" t="s">
        <v>89</v>
      </c>
      <c r="G2104" t="s">
        <v>397</v>
      </c>
      <c r="H2104" t="s">
        <v>300</v>
      </c>
      <c r="I2104" t="s">
        <v>315</v>
      </c>
      <c r="J2104" t="s">
        <v>106</v>
      </c>
      <c r="K2104" t="s">
        <v>89</v>
      </c>
      <c r="M2104" t="s">
        <v>1350</v>
      </c>
      <c r="S2104" t="s">
        <v>26</v>
      </c>
      <c r="T2104" t="s">
        <v>26</v>
      </c>
      <c r="U2104">
        <v>2</v>
      </c>
      <c r="V2104">
        <v>2</v>
      </c>
      <c r="W2104">
        <v>2</v>
      </c>
      <c r="X2104">
        <v>4</v>
      </c>
      <c r="Y2104">
        <v>3</v>
      </c>
      <c r="Z2104">
        <v>5</v>
      </c>
      <c r="AA2104">
        <v>5</v>
      </c>
      <c r="AB2104">
        <v>5</v>
      </c>
      <c r="AC2104">
        <v>3</v>
      </c>
      <c r="AD2104">
        <v>3</v>
      </c>
      <c r="AF2104">
        <v>3</v>
      </c>
      <c r="AG2104">
        <v>5</v>
      </c>
      <c r="AH2104">
        <v>2</v>
      </c>
      <c r="AI2104">
        <v>3</v>
      </c>
      <c r="AJ2104">
        <v>3</v>
      </c>
      <c r="AK2104" t="s">
        <v>270</v>
      </c>
      <c r="AL2104">
        <v>2</v>
      </c>
      <c r="AM2104">
        <v>3</v>
      </c>
      <c r="AN2104" t="s">
        <v>345</v>
      </c>
      <c r="AV2104" s="109" t="s">
        <v>270</v>
      </c>
      <c r="AW2104" t="s">
        <v>270</v>
      </c>
      <c r="AX2104" t="s">
        <v>313</v>
      </c>
      <c r="AY2104">
        <v>5</v>
      </c>
      <c r="AZ2104" s="109">
        <v>5</v>
      </c>
      <c r="BA2104" s="191" t="s">
        <v>311</v>
      </c>
      <c r="BB2104" t="s">
        <v>317</v>
      </c>
      <c r="BD2104">
        <f t="shared" si="159"/>
        <v>0</v>
      </c>
      <c r="BE2104">
        <f t="shared" si="159"/>
        <v>1</v>
      </c>
      <c r="BF2104">
        <f t="shared" si="159"/>
        <v>0</v>
      </c>
      <c r="BG2104">
        <f t="shared" si="159"/>
        <v>0</v>
      </c>
      <c r="BH2104">
        <f t="shared" si="159"/>
        <v>0</v>
      </c>
      <c r="BI2104">
        <f t="shared" si="159"/>
        <v>0</v>
      </c>
      <c r="BJ2104">
        <f t="shared" si="158"/>
        <v>0</v>
      </c>
      <c r="BK2104">
        <f t="shared" si="158"/>
        <v>0</v>
      </c>
      <c r="BL2104">
        <f t="shared" si="158"/>
        <v>0</v>
      </c>
      <c r="BM2104">
        <f t="shared" si="158"/>
        <v>1</v>
      </c>
      <c r="BN2104">
        <f t="shared" si="158"/>
        <v>0</v>
      </c>
      <c r="BO2104">
        <f t="shared" si="157"/>
        <v>0</v>
      </c>
      <c r="BP2104">
        <f t="shared" si="157"/>
        <v>0</v>
      </c>
    </row>
    <row r="2105" spans="3:68" x14ac:dyDescent="0.2">
      <c r="C2105" s="150" t="str">
        <f>IFERROR(VLOOKUP(TABLA!F2105,BLIOTECAS!$C$1:$E$26,3,FALSE),"")</f>
        <v>Ciencias Experimentales</v>
      </c>
      <c r="D2105" s="209">
        <v>43970.531944444447</v>
      </c>
      <c r="E2105" s="209" t="s">
        <v>396</v>
      </c>
      <c r="F2105" t="s">
        <v>94</v>
      </c>
      <c r="G2105" t="s">
        <v>305</v>
      </c>
      <c r="H2105" t="s">
        <v>300</v>
      </c>
      <c r="I2105" t="s">
        <v>306</v>
      </c>
      <c r="J2105" t="s">
        <v>96</v>
      </c>
      <c r="K2105" t="s">
        <v>94</v>
      </c>
      <c r="L2105" t="s">
        <v>95</v>
      </c>
      <c r="S2105" t="s">
        <v>26</v>
      </c>
      <c r="T2105" t="s">
        <v>26</v>
      </c>
      <c r="U2105">
        <v>5</v>
      </c>
      <c r="V2105">
        <v>3</v>
      </c>
      <c r="W2105">
        <v>5</v>
      </c>
      <c r="X2105">
        <v>3</v>
      </c>
      <c r="Y2105">
        <v>2</v>
      </c>
      <c r="Z2105">
        <v>4</v>
      </c>
      <c r="AA2105">
        <v>2</v>
      </c>
      <c r="AC2105">
        <v>2</v>
      </c>
      <c r="AD2105">
        <v>3</v>
      </c>
      <c r="AF2105">
        <v>2</v>
      </c>
      <c r="AG2105">
        <v>1</v>
      </c>
      <c r="AH2105">
        <v>4</v>
      </c>
      <c r="AI2105">
        <v>3</v>
      </c>
      <c r="AJ2105">
        <v>2</v>
      </c>
      <c r="AK2105" t="s">
        <v>26</v>
      </c>
      <c r="AL2105">
        <v>4</v>
      </c>
      <c r="AM2105">
        <v>2</v>
      </c>
      <c r="AN2105" t="s">
        <v>1351</v>
      </c>
      <c r="AV2105" s="109" t="s">
        <v>270</v>
      </c>
      <c r="AW2105" t="s">
        <v>270</v>
      </c>
      <c r="AX2105" t="s">
        <v>348</v>
      </c>
      <c r="AY2105">
        <v>1</v>
      </c>
      <c r="AZ2105" s="109">
        <v>1</v>
      </c>
      <c r="BA2105" s="191" t="s">
        <v>331</v>
      </c>
      <c r="BB2105" t="s">
        <v>332</v>
      </c>
      <c r="BD2105">
        <f t="shared" si="159"/>
        <v>1</v>
      </c>
      <c r="BE2105">
        <f t="shared" si="159"/>
        <v>0</v>
      </c>
      <c r="BF2105">
        <f t="shared" si="159"/>
        <v>0</v>
      </c>
      <c r="BG2105">
        <f t="shared" si="159"/>
        <v>0</v>
      </c>
      <c r="BH2105">
        <f t="shared" si="159"/>
        <v>0</v>
      </c>
      <c r="BI2105">
        <f t="shared" si="159"/>
        <v>0</v>
      </c>
      <c r="BJ2105">
        <f t="shared" si="158"/>
        <v>1</v>
      </c>
      <c r="BK2105">
        <f t="shared" si="158"/>
        <v>1</v>
      </c>
      <c r="BL2105">
        <f t="shared" si="158"/>
        <v>1</v>
      </c>
      <c r="BM2105">
        <f t="shared" si="158"/>
        <v>1</v>
      </c>
      <c r="BN2105">
        <f t="shared" si="158"/>
        <v>1</v>
      </c>
      <c r="BO2105">
        <f t="shared" si="157"/>
        <v>0</v>
      </c>
      <c r="BP2105">
        <f t="shared" si="157"/>
        <v>0</v>
      </c>
    </row>
    <row r="2106" spans="3:68" x14ac:dyDescent="0.2">
      <c r="C2106" s="150" t="str">
        <f>IFERROR(VLOOKUP(TABLA!F2106,BLIOTECAS!$C$1:$E$26,3,FALSE),"")</f>
        <v>Humanidades</v>
      </c>
      <c r="D2106" s="209">
        <v>43970.531944444447</v>
      </c>
      <c r="E2106" s="209" t="s">
        <v>396</v>
      </c>
      <c r="F2106" t="s">
        <v>102</v>
      </c>
      <c r="G2106" t="s">
        <v>397</v>
      </c>
      <c r="H2106" t="s">
        <v>305</v>
      </c>
      <c r="I2106" t="s">
        <v>355</v>
      </c>
      <c r="J2106" t="s">
        <v>309</v>
      </c>
      <c r="K2106" t="s">
        <v>310</v>
      </c>
      <c r="L2106" t="s">
        <v>103</v>
      </c>
      <c r="M2106" t="s">
        <v>1352</v>
      </c>
      <c r="S2106" t="s">
        <v>26</v>
      </c>
      <c r="T2106" t="s">
        <v>26</v>
      </c>
      <c r="U2106">
        <v>1</v>
      </c>
      <c r="V2106">
        <v>5</v>
      </c>
      <c r="W2106">
        <v>5</v>
      </c>
      <c r="X2106">
        <v>3</v>
      </c>
      <c r="Y2106">
        <v>4</v>
      </c>
      <c r="Z2106">
        <v>5</v>
      </c>
      <c r="AA2106">
        <v>2</v>
      </c>
      <c r="AB2106">
        <v>3</v>
      </c>
      <c r="AC2106">
        <v>1</v>
      </c>
      <c r="AD2106">
        <v>3</v>
      </c>
      <c r="AF2106">
        <v>5</v>
      </c>
      <c r="AG2106">
        <v>5</v>
      </c>
      <c r="AH2106">
        <v>5</v>
      </c>
      <c r="AI2106">
        <v>2</v>
      </c>
      <c r="AJ2106">
        <v>5</v>
      </c>
      <c r="AK2106" t="s">
        <v>270</v>
      </c>
      <c r="AL2106">
        <v>5</v>
      </c>
      <c r="AM2106">
        <v>2</v>
      </c>
      <c r="AN2106" t="s">
        <v>483</v>
      </c>
      <c r="AV2106" s="109" t="s">
        <v>26</v>
      </c>
      <c r="AW2106" t="s">
        <v>26</v>
      </c>
      <c r="AY2106">
        <v>5</v>
      </c>
      <c r="AZ2106" s="109">
        <v>4</v>
      </c>
      <c r="BA2106" s="191" t="s">
        <v>311</v>
      </c>
      <c r="BB2106" t="s">
        <v>308</v>
      </c>
      <c r="BD2106">
        <f t="shared" si="159"/>
        <v>0</v>
      </c>
      <c r="BE2106">
        <f t="shared" si="159"/>
        <v>1</v>
      </c>
      <c r="BF2106">
        <f t="shared" si="159"/>
        <v>0</v>
      </c>
      <c r="BG2106">
        <f t="shared" si="159"/>
        <v>1</v>
      </c>
      <c r="BH2106">
        <f t="shared" si="159"/>
        <v>1</v>
      </c>
      <c r="BI2106">
        <f t="shared" si="159"/>
        <v>0</v>
      </c>
      <c r="BJ2106">
        <f t="shared" si="158"/>
        <v>1</v>
      </c>
      <c r="BK2106">
        <f t="shared" si="158"/>
        <v>0</v>
      </c>
      <c r="BL2106">
        <f t="shared" si="158"/>
        <v>1</v>
      </c>
      <c r="BM2106">
        <f t="shared" si="158"/>
        <v>0</v>
      </c>
      <c r="BN2106">
        <f t="shared" si="158"/>
        <v>0</v>
      </c>
      <c r="BO2106">
        <f t="shared" si="157"/>
        <v>0</v>
      </c>
      <c r="BP2106">
        <f t="shared" si="157"/>
        <v>0</v>
      </c>
    </row>
    <row r="2107" spans="3:68" x14ac:dyDescent="0.2">
      <c r="C2107" s="150" t="str">
        <f>IFERROR(VLOOKUP(TABLA!F2107,BLIOTECAS!$C$1:$E$26,3,FALSE),"")</f>
        <v>Ciencias Sociales</v>
      </c>
      <c r="D2107" s="209">
        <v>43970.531944444447</v>
      </c>
      <c r="E2107" s="209" t="s">
        <v>396</v>
      </c>
      <c r="F2107" t="s">
        <v>92</v>
      </c>
      <c r="G2107" t="s">
        <v>300</v>
      </c>
      <c r="H2107" t="s">
        <v>300</v>
      </c>
      <c r="I2107" t="s">
        <v>306</v>
      </c>
      <c r="S2107" t="s">
        <v>26</v>
      </c>
      <c r="T2107" t="s">
        <v>26</v>
      </c>
      <c r="U2107">
        <v>2</v>
      </c>
      <c r="V2107">
        <v>1</v>
      </c>
      <c r="W2107">
        <v>2</v>
      </c>
      <c r="X2107">
        <v>3</v>
      </c>
      <c r="Y2107">
        <v>4</v>
      </c>
      <c r="Z2107">
        <v>4</v>
      </c>
      <c r="AA2107">
        <v>5</v>
      </c>
      <c r="AB2107">
        <v>2</v>
      </c>
      <c r="AC2107">
        <v>5</v>
      </c>
      <c r="AD2107">
        <v>3</v>
      </c>
      <c r="AF2107">
        <v>3</v>
      </c>
      <c r="AG2107">
        <v>3</v>
      </c>
      <c r="AH2107">
        <v>5</v>
      </c>
      <c r="AI2107">
        <v>2</v>
      </c>
      <c r="AJ2107">
        <v>2</v>
      </c>
      <c r="AK2107" t="s">
        <v>26</v>
      </c>
      <c r="AL2107">
        <v>3</v>
      </c>
      <c r="AM2107">
        <v>1</v>
      </c>
      <c r="AN2107" t="s">
        <v>408</v>
      </c>
      <c r="AV2107" s="109" t="s">
        <v>26</v>
      </c>
      <c r="AW2107" t="s">
        <v>26</v>
      </c>
      <c r="AY2107">
        <v>5</v>
      </c>
      <c r="AZ2107" s="109">
        <v>4</v>
      </c>
      <c r="BA2107" s="191" t="s">
        <v>319</v>
      </c>
      <c r="BD2107">
        <f t="shared" si="159"/>
        <v>1</v>
      </c>
      <c r="BE2107">
        <f t="shared" si="159"/>
        <v>0</v>
      </c>
      <c r="BF2107">
        <f t="shared" si="159"/>
        <v>0</v>
      </c>
      <c r="BG2107">
        <f t="shared" si="159"/>
        <v>0</v>
      </c>
      <c r="BH2107">
        <f t="shared" si="159"/>
        <v>0</v>
      </c>
      <c r="BI2107">
        <f t="shared" si="159"/>
        <v>0</v>
      </c>
      <c r="BJ2107">
        <f t="shared" si="158"/>
        <v>1</v>
      </c>
      <c r="BK2107">
        <f t="shared" si="158"/>
        <v>0</v>
      </c>
      <c r="BL2107">
        <f t="shared" si="158"/>
        <v>1</v>
      </c>
      <c r="BM2107">
        <f t="shared" si="158"/>
        <v>1</v>
      </c>
      <c r="BN2107">
        <f t="shared" si="158"/>
        <v>0</v>
      </c>
      <c r="BO2107">
        <f t="shared" si="157"/>
        <v>0</v>
      </c>
      <c r="BP2107">
        <f t="shared" si="157"/>
        <v>0</v>
      </c>
    </row>
    <row r="2108" spans="3:68" x14ac:dyDescent="0.2">
      <c r="C2108" s="150" t="str">
        <f>IFERROR(VLOOKUP(TABLA!F2108,BLIOTECAS!$C$1:$E$26,3,FALSE),"")</f>
        <v>Ciencias Sociales</v>
      </c>
      <c r="D2108" s="209">
        <v>43970.531944444447</v>
      </c>
      <c r="E2108" s="209" t="s">
        <v>396</v>
      </c>
      <c r="F2108" t="s">
        <v>92</v>
      </c>
      <c r="G2108" t="s">
        <v>397</v>
      </c>
      <c r="H2108" t="s">
        <v>397</v>
      </c>
      <c r="I2108" t="s">
        <v>306</v>
      </c>
      <c r="J2108" t="s">
        <v>92</v>
      </c>
      <c r="K2108" t="s">
        <v>310</v>
      </c>
      <c r="L2108" t="s">
        <v>95</v>
      </c>
      <c r="S2108" t="s">
        <v>26</v>
      </c>
      <c r="T2108" t="s">
        <v>26</v>
      </c>
      <c r="U2108">
        <v>4</v>
      </c>
      <c r="V2108">
        <v>4</v>
      </c>
      <c r="W2108">
        <v>4</v>
      </c>
      <c r="X2108">
        <v>4</v>
      </c>
      <c r="Y2108">
        <v>4</v>
      </c>
      <c r="AA2108">
        <v>2</v>
      </c>
      <c r="AB2108">
        <v>2</v>
      </c>
      <c r="AC2108">
        <v>4</v>
      </c>
      <c r="AD2108">
        <v>3</v>
      </c>
      <c r="AF2108">
        <v>2</v>
      </c>
      <c r="AG2108">
        <v>3</v>
      </c>
      <c r="AH2108">
        <v>4</v>
      </c>
      <c r="AI2108">
        <v>4</v>
      </c>
      <c r="AJ2108">
        <v>3</v>
      </c>
      <c r="AK2108" t="s">
        <v>270</v>
      </c>
      <c r="AL2108">
        <v>3</v>
      </c>
      <c r="AM2108">
        <v>4</v>
      </c>
      <c r="AN2108" t="s">
        <v>408</v>
      </c>
      <c r="AV2108" s="109" t="s">
        <v>26</v>
      </c>
      <c r="AW2108" t="s">
        <v>270</v>
      </c>
      <c r="AX2108" t="s">
        <v>25</v>
      </c>
      <c r="AY2108">
        <v>4</v>
      </c>
      <c r="AZ2108" s="109">
        <v>4</v>
      </c>
      <c r="BA2108" s="191" t="s">
        <v>311</v>
      </c>
      <c r="BB2108" t="s">
        <v>308</v>
      </c>
      <c r="BD2108">
        <f t="shared" si="159"/>
        <v>1</v>
      </c>
      <c r="BE2108">
        <f t="shared" si="159"/>
        <v>0</v>
      </c>
      <c r="BF2108">
        <f t="shared" si="159"/>
        <v>0</v>
      </c>
      <c r="BG2108">
        <f t="shared" si="159"/>
        <v>0</v>
      </c>
      <c r="BH2108">
        <f t="shared" si="159"/>
        <v>0</v>
      </c>
      <c r="BI2108">
        <f t="shared" si="159"/>
        <v>0</v>
      </c>
      <c r="BJ2108">
        <f t="shared" si="158"/>
        <v>1</v>
      </c>
      <c r="BK2108">
        <f t="shared" si="158"/>
        <v>0</v>
      </c>
      <c r="BL2108">
        <f t="shared" si="158"/>
        <v>1</v>
      </c>
      <c r="BM2108">
        <f t="shared" si="158"/>
        <v>1</v>
      </c>
      <c r="BN2108">
        <f t="shared" si="158"/>
        <v>0</v>
      </c>
      <c r="BO2108">
        <f t="shared" si="157"/>
        <v>0</v>
      </c>
      <c r="BP2108">
        <f t="shared" si="157"/>
        <v>0</v>
      </c>
    </row>
    <row r="2109" spans="3:68" x14ac:dyDescent="0.2">
      <c r="C2109" s="150" t="str">
        <f>IFERROR(VLOOKUP(TABLA!F2109,BLIOTECAS!$C$1:$E$26,3,FALSE),"")</f>
        <v>Ciencias Sociales</v>
      </c>
      <c r="D2109" s="209">
        <v>43970.531944444447</v>
      </c>
      <c r="E2109" s="209" t="s">
        <v>407</v>
      </c>
      <c r="F2109" t="s">
        <v>92</v>
      </c>
      <c r="G2109" t="s">
        <v>300</v>
      </c>
      <c r="H2109" t="s">
        <v>301</v>
      </c>
      <c r="I2109" t="s">
        <v>336</v>
      </c>
      <c r="J2109" t="s">
        <v>92</v>
      </c>
      <c r="S2109" t="s">
        <v>270</v>
      </c>
      <c r="T2109" t="s">
        <v>270</v>
      </c>
      <c r="U2109">
        <v>4</v>
      </c>
      <c r="V2109">
        <v>5</v>
      </c>
      <c r="W2109">
        <v>5</v>
      </c>
      <c r="X2109">
        <v>1</v>
      </c>
      <c r="Y2109">
        <v>2</v>
      </c>
      <c r="Z2109">
        <v>3</v>
      </c>
      <c r="AA2109">
        <v>3</v>
      </c>
      <c r="AB2109">
        <v>1</v>
      </c>
      <c r="AC2109">
        <v>3</v>
      </c>
      <c r="AD2109">
        <v>4</v>
      </c>
      <c r="AF2109">
        <v>5</v>
      </c>
      <c r="AG2109">
        <v>5</v>
      </c>
      <c r="AH2109">
        <v>4</v>
      </c>
      <c r="AI2109">
        <v>3</v>
      </c>
      <c r="AJ2109">
        <v>4</v>
      </c>
      <c r="AK2109" t="s">
        <v>270</v>
      </c>
      <c r="AL2109">
        <v>4</v>
      </c>
      <c r="AM2109">
        <v>3</v>
      </c>
      <c r="AN2109" t="s">
        <v>434</v>
      </c>
      <c r="AV2109" s="109" t="s">
        <v>26</v>
      </c>
      <c r="AW2109" t="s">
        <v>270</v>
      </c>
      <c r="AX2109" t="s">
        <v>313</v>
      </c>
      <c r="AY2109">
        <v>5</v>
      </c>
      <c r="AZ2109" s="109">
        <v>5</v>
      </c>
      <c r="BA2109" s="191" t="s">
        <v>303</v>
      </c>
      <c r="BB2109" t="s">
        <v>304</v>
      </c>
      <c r="BC2109" t="s">
        <v>1353</v>
      </c>
      <c r="BD2109">
        <f t="shared" si="159"/>
        <v>0</v>
      </c>
      <c r="BE2109">
        <f t="shared" si="159"/>
        <v>1</v>
      </c>
      <c r="BF2109">
        <f t="shared" si="159"/>
        <v>1</v>
      </c>
      <c r="BG2109">
        <f t="shared" si="159"/>
        <v>0</v>
      </c>
      <c r="BH2109">
        <f t="shared" si="159"/>
        <v>0</v>
      </c>
      <c r="BI2109">
        <f t="shared" si="159"/>
        <v>0</v>
      </c>
      <c r="BJ2109">
        <f t="shared" si="158"/>
        <v>0</v>
      </c>
      <c r="BK2109">
        <f t="shared" si="158"/>
        <v>0</v>
      </c>
      <c r="BL2109">
        <f t="shared" si="158"/>
        <v>0</v>
      </c>
      <c r="BM2109">
        <f t="shared" si="158"/>
        <v>1</v>
      </c>
      <c r="BN2109">
        <f t="shared" si="158"/>
        <v>1</v>
      </c>
      <c r="BO2109">
        <f t="shared" si="157"/>
        <v>0</v>
      </c>
      <c r="BP2109">
        <f t="shared" si="157"/>
        <v>0</v>
      </c>
    </row>
    <row r="2110" spans="3:68" x14ac:dyDescent="0.2">
      <c r="C2110" s="150" t="str">
        <f>IFERROR(VLOOKUP(TABLA!F2110,BLIOTECAS!$C$1:$E$26,3,FALSE),"")</f>
        <v>Ciencias Sociales</v>
      </c>
      <c r="D2110" s="209">
        <v>43970.531944444447</v>
      </c>
      <c r="E2110" s="209" t="s">
        <v>407</v>
      </c>
      <c r="F2110" t="s">
        <v>97</v>
      </c>
      <c r="G2110" t="s">
        <v>300</v>
      </c>
      <c r="H2110" t="s">
        <v>305</v>
      </c>
      <c r="I2110" t="s">
        <v>1354</v>
      </c>
      <c r="J2110" t="s">
        <v>93</v>
      </c>
      <c r="K2110" t="s">
        <v>309</v>
      </c>
      <c r="L2110" t="s">
        <v>95</v>
      </c>
      <c r="S2110" t="s">
        <v>270</v>
      </c>
      <c r="T2110" t="s">
        <v>270</v>
      </c>
      <c r="U2110">
        <v>3</v>
      </c>
      <c r="V2110">
        <v>2</v>
      </c>
      <c r="W2110">
        <v>2</v>
      </c>
      <c r="X2110">
        <v>5</v>
      </c>
      <c r="Y2110">
        <v>4</v>
      </c>
      <c r="Z2110">
        <v>4</v>
      </c>
      <c r="AA2110">
        <v>3</v>
      </c>
      <c r="AB2110">
        <v>4</v>
      </c>
      <c r="AC2110">
        <v>3</v>
      </c>
      <c r="AD2110">
        <v>2</v>
      </c>
      <c r="AF2110">
        <v>3</v>
      </c>
      <c r="AG2110">
        <v>2</v>
      </c>
      <c r="AH2110">
        <v>2</v>
      </c>
      <c r="AI2110">
        <v>2</v>
      </c>
      <c r="AJ2110">
        <v>2</v>
      </c>
      <c r="AK2110" t="s">
        <v>270</v>
      </c>
      <c r="AL2110">
        <v>2</v>
      </c>
      <c r="AM2110">
        <v>1</v>
      </c>
      <c r="AN2110" t="s">
        <v>408</v>
      </c>
      <c r="AV2110" s="109" t="s">
        <v>270</v>
      </c>
      <c r="AW2110" t="s">
        <v>26</v>
      </c>
      <c r="AY2110">
        <v>2</v>
      </c>
      <c r="AZ2110" s="109">
        <v>2</v>
      </c>
      <c r="BA2110" s="191" t="s">
        <v>319</v>
      </c>
      <c r="BB2110" t="s">
        <v>317</v>
      </c>
      <c r="BD2110">
        <f t="shared" si="159"/>
        <v>0</v>
      </c>
      <c r="BE2110">
        <f t="shared" si="159"/>
        <v>1</v>
      </c>
      <c r="BF2110">
        <f t="shared" si="159"/>
        <v>1</v>
      </c>
      <c r="BG2110">
        <f t="shared" si="159"/>
        <v>1</v>
      </c>
      <c r="BH2110">
        <f t="shared" si="159"/>
        <v>0</v>
      </c>
      <c r="BI2110">
        <f t="shared" si="159"/>
        <v>0</v>
      </c>
      <c r="BJ2110">
        <f t="shared" si="158"/>
        <v>1</v>
      </c>
      <c r="BK2110">
        <f t="shared" si="158"/>
        <v>0</v>
      </c>
      <c r="BL2110">
        <f t="shared" si="158"/>
        <v>1</v>
      </c>
      <c r="BM2110">
        <f t="shared" si="158"/>
        <v>1</v>
      </c>
      <c r="BN2110">
        <f t="shared" si="158"/>
        <v>0</v>
      </c>
      <c r="BO2110">
        <f t="shared" si="157"/>
        <v>0</v>
      </c>
      <c r="BP2110">
        <f t="shared" si="157"/>
        <v>0</v>
      </c>
    </row>
    <row r="2111" spans="3:68" x14ac:dyDescent="0.2">
      <c r="C2111" s="150" t="str">
        <f>IFERROR(VLOOKUP(TABLA!F2111,BLIOTECAS!$C$1:$E$26,3,FALSE),"")</f>
        <v>Ciencias Sociales</v>
      </c>
      <c r="D2111" s="209">
        <v>43970.531944444447</v>
      </c>
      <c r="E2111" s="209" t="s">
        <v>396</v>
      </c>
      <c r="F2111" t="s">
        <v>92</v>
      </c>
      <c r="G2111" t="s">
        <v>301</v>
      </c>
      <c r="H2111" t="s">
        <v>300</v>
      </c>
      <c r="I2111" t="s">
        <v>306</v>
      </c>
      <c r="J2111" t="s">
        <v>91</v>
      </c>
      <c r="K2111" t="s">
        <v>309</v>
      </c>
      <c r="L2111" t="s">
        <v>101</v>
      </c>
      <c r="S2111" t="s">
        <v>26</v>
      </c>
      <c r="T2111" t="s">
        <v>270</v>
      </c>
      <c r="U2111">
        <v>3</v>
      </c>
      <c r="V2111">
        <v>1</v>
      </c>
      <c r="W2111">
        <v>1</v>
      </c>
      <c r="X2111">
        <v>1</v>
      </c>
      <c r="Y2111">
        <v>4</v>
      </c>
      <c r="Z2111">
        <v>2</v>
      </c>
      <c r="AA2111">
        <v>4</v>
      </c>
      <c r="AB2111">
        <v>1</v>
      </c>
      <c r="AC2111">
        <v>4</v>
      </c>
      <c r="AD2111">
        <v>4</v>
      </c>
      <c r="AF2111">
        <v>4</v>
      </c>
      <c r="AG2111">
        <v>5</v>
      </c>
      <c r="AH2111">
        <v>5</v>
      </c>
      <c r="AI2111">
        <v>3</v>
      </c>
      <c r="AJ2111">
        <v>4</v>
      </c>
      <c r="AK2111" t="s">
        <v>26</v>
      </c>
      <c r="AL2111">
        <v>4</v>
      </c>
      <c r="AM2111">
        <v>2</v>
      </c>
      <c r="AN2111" t="s">
        <v>400</v>
      </c>
      <c r="AV2111" s="109" t="s">
        <v>26</v>
      </c>
      <c r="AW2111" t="s">
        <v>26</v>
      </c>
      <c r="AY2111">
        <v>5</v>
      </c>
      <c r="AZ2111" s="109">
        <v>5</v>
      </c>
      <c r="BA2111" s="191" t="s">
        <v>303</v>
      </c>
      <c r="BB2111" t="s">
        <v>308</v>
      </c>
      <c r="BD2111">
        <f t="shared" si="159"/>
        <v>1</v>
      </c>
      <c r="BE2111">
        <f t="shared" si="159"/>
        <v>0</v>
      </c>
      <c r="BF2111">
        <f t="shared" si="159"/>
        <v>0</v>
      </c>
      <c r="BG2111">
        <f t="shared" si="159"/>
        <v>0</v>
      </c>
      <c r="BH2111">
        <f t="shared" si="159"/>
        <v>0</v>
      </c>
      <c r="BI2111">
        <f t="shared" si="159"/>
        <v>0</v>
      </c>
      <c r="BJ2111">
        <f t="shared" si="158"/>
        <v>0</v>
      </c>
      <c r="BK2111">
        <f t="shared" si="158"/>
        <v>0</v>
      </c>
      <c r="BL2111">
        <f t="shared" si="158"/>
        <v>1</v>
      </c>
      <c r="BM2111">
        <f t="shared" si="158"/>
        <v>1</v>
      </c>
      <c r="BN2111">
        <f t="shared" si="158"/>
        <v>0</v>
      </c>
      <c r="BO2111">
        <f t="shared" si="157"/>
        <v>0</v>
      </c>
      <c r="BP2111">
        <f t="shared" si="157"/>
        <v>0</v>
      </c>
    </row>
    <row r="2112" spans="3:68" x14ac:dyDescent="0.2">
      <c r="C2112" s="150" t="str">
        <f>IFERROR(VLOOKUP(TABLA!F2112,BLIOTECAS!$C$1:$E$26,3,FALSE),"")</f>
        <v>Ciencias Sociales</v>
      </c>
      <c r="D2112" s="209">
        <v>43970.531944444447</v>
      </c>
      <c r="E2112" s="209" t="s">
        <v>396</v>
      </c>
      <c r="F2112" t="s">
        <v>92</v>
      </c>
      <c r="G2112" t="s">
        <v>397</v>
      </c>
      <c r="H2112" t="s">
        <v>397</v>
      </c>
      <c r="I2112" t="s">
        <v>306</v>
      </c>
      <c r="J2112" t="s">
        <v>92</v>
      </c>
      <c r="K2112" t="s">
        <v>309</v>
      </c>
      <c r="S2112" t="s">
        <v>26</v>
      </c>
      <c r="T2112" t="s">
        <v>26</v>
      </c>
      <c r="U2112">
        <v>3</v>
      </c>
      <c r="V2112">
        <v>1</v>
      </c>
      <c r="W2112">
        <v>1</v>
      </c>
      <c r="X2112">
        <v>5</v>
      </c>
      <c r="Y2112">
        <v>4</v>
      </c>
      <c r="Z2112">
        <v>4</v>
      </c>
      <c r="AA2112">
        <v>5</v>
      </c>
      <c r="AB2112">
        <v>1</v>
      </c>
      <c r="AC2112">
        <v>3</v>
      </c>
      <c r="AD2112">
        <v>3</v>
      </c>
      <c r="AF2112">
        <v>3</v>
      </c>
      <c r="AG2112">
        <v>3</v>
      </c>
      <c r="AH2112">
        <v>3</v>
      </c>
      <c r="AI2112">
        <v>3</v>
      </c>
      <c r="AJ2112">
        <v>3</v>
      </c>
      <c r="AK2112" t="s">
        <v>26</v>
      </c>
      <c r="AL2112">
        <v>3</v>
      </c>
      <c r="AM2112">
        <v>3</v>
      </c>
      <c r="AN2112" t="s">
        <v>408</v>
      </c>
      <c r="AV2112" s="109" t="s">
        <v>26</v>
      </c>
      <c r="AW2112" t="s">
        <v>26</v>
      </c>
      <c r="AY2112">
        <v>3</v>
      </c>
      <c r="AZ2112" s="109">
        <v>3</v>
      </c>
      <c r="BA2112" s="191" t="s">
        <v>311</v>
      </c>
      <c r="BB2112" t="s">
        <v>317</v>
      </c>
      <c r="BD2112">
        <f t="shared" si="159"/>
        <v>1</v>
      </c>
      <c r="BE2112">
        <f t="shared" si="159"/>
        <v>0</v>
      </c>
      <c r="BF2112">
        <f t="shared" si="159"/>
        <v>0</v>
      </c>
      <c r="BG2112">
        <f t="shared" si="159"/>
        <v>0</v>
      </c>
      <c r="BH2112">
        <f t="shared" si="159"/>
        <v>0</v>
      </c>
      <c r="BI2112">
        <f t="shared" si="159"/>
        <v>0</v>
      </c>
      <c r="BJ2112">
        <f t="shared" si="158"/>
        <v>1</v>
      </c>
      <c r="BK2112">
        <f t="shared" si="158"/>
        <v>0</v>
      </c>
      <c r="BL2112">
        <f t="shared" si="158"/>
        <v>1</v>
      </c>
      <c r="BM2112">
        <f t="shared" si="158"/>
        <v>1</v>
      </c>
      <c r="BN2112">
        <f t="shared" si="158"/>
        <v>0</v>
      </c>
      <c r="BO2112">
        <f t="shared" si="157"/>
        <v>0</v>
      </c>
      <c r="BP2112">
        <f t="shared" si="157"/>
        <v>0</v>
      </c>
    </row>
    <row r="2113" spans="3:68" x14ac:dyDescent="0.2">
      <c r="C2113" s="150" t="str">
        <f>IFERROR(VLOOKUP(TABLA!F2113,BLIOTECAS!$C$1:$E$26,3,FALSE),"")</f>
        <v>Ciencias Experimentales</v>
      </c>
      <c r="D2113" s="209">
        <v>43970.531944444447</v>
      </c>
      <c r="E2113" s="209" t="s">
        <v>396</v>
      </c>
      <c r="F2113" t="s">
        <v>94</v>
      </c>
      <c r="G2113" t="s">
        <v>305</v>
      </c>
      <c r="H2113" t="s">
        <v>300</v>
      </c>
      <c r="I2113" t="s">
        <v>306</v>
      </c>
      <c r="J2113" t="s">
        <v>94</v>
      </c>
      <c r="M2113" t="s">
        <v>1348</v>
      </c>
      <c r="S2113" t="s">
        <v>270</v>
      </c>
      <c r="T2113" t="s">
        <v>270</v>
      </c>
      <c r="U2113">
        <v>5</v>
      </c>
      <c r="V2113">
        <v>1</v>
      </c>
      <c r="W2113">
        <v>1</v>
      </c>
      <c r="X2113">
        <v>3</v>
      </c>
      <c r="Y2113">
        <v>5</v>
      </c>
      <c r="Z2113">
        <v>4</v>
      </c>
      <c r="AA2113">
        <v>5</v>
      </c>
      <c r="AB2113">
        <v>2</v>
      </c>
      <c r="AC2113">
        <v>3</v>
      </c>
      <c r="AD2113">
        <v>4</v>
      </c>
      <c r="AF2113">
        <v>4</v>
      </c>
      <c r="AG2113">
        <v>4</v>
      </c>
      <c r="AH2113">
        <v>5</v>
      </c>
      <c r="AI2113">
        <v>3</v>
      </c>
      <c r="AJ2113">
        <v>5</v>
      </c>
      <c r="AK2113" t="s">
        <v>26</v>
      </c>
      <c r="AL2113">
        <v>4</v>
      </c>
      <c r="AM2113">
        <v>3</v>
      </c>
      <c r="AN2113" t="s">
        <v>334</v>
      </c>
      <c r="AV2113" s="109" t="s">
        <v>26</v>
      </c>
      <c r="AW2113" t="s">
        <v>26</v>
      </c>
      <c r="AY2113">
        <v>5</v>
      </c>
      <c r="AZ2113" s="109">
        <v>5</v>
      </c>
      <c r="BA2113" s="191" t="s">
        <v>303</v>
      </c>
      <c r="BB2113" t="s">
        <v>308</v>
      </c>
      <c r="BD2113">
        <f t="shared" si="159"/>
        <v>1</v>
      </c>
      <c r="BE2113">
        <f t="shared" si="159"/>
        <v>0</v>
      </c>
      <c r="BF2113">
        <f t="shared" si="159"/>
        <v>0</v>
      </c>
      <c r="BG2113">
        <f t="shared" si="159"/>
        <v>0</v>
      </c>
      <c r="BH2113">
        <f t="shared" si="159"/>
        <v>0</v>
      </c>
      <c r="BI2113">
        <f t="shared" si="159"/>
        <v>0</v>
      </c>
      <c r="BJ2113">
        <f t="shared" si="158"/>
        <v>0</v>
      </c>
      <c r="BK2113">
        <f t="shared" si="158"/>
        <v>1</v>
      </c>
      <c r="BL2113">
        <f t="shared" si="158"/>
        <v>0</v>
      </c>
      <c r="BM2113">
        <f t="shared" si="158"/>
        <v>0</v>
      </c>
      <c r="BN2113">
        <f t="shared" si="158"/>
        <v>0</v>
      </c>
      <c r="BO2113">
        <f t="shared" si="157"/>
        <v>0</v>
      </c>
      <c r="BP2113">
        <f t="shared" si="157"/>
        <v>0</v>
      </c>
    </row>
    <row r="2114" spans="3:68" x14ac:dyDescent="0.2">
      <c r="C2114" s="150" t="str">
        <f>IFERROR(VLOOKUP(TABLA!F2114,BLIOTECAS!$C$1:$E$26,3,FALSE),"")</f>
        <v>Ciencias de la Salud</v>
      </c>
      <c r="D2114" s="209">
        <v>43970.531944444447</v>
      </c>
      <c r="E2114" s="209" t="s">
        <v>401</v>
      </c>
      <c r="F2114" t="s">
        <v>108</v>
      </c>
      <c r="G2114" t="s">
        <v>305</v>
      </c>
      <c r="H2114" t="s">
        <v>305</v>
      </c>
      <c r="I2114" t="s">
        <v>315</v>
      </c>
      <c r="J2114" t="s">
        <v>108</v>
      </c>
      <c r="K2114" t="s">
        <v>97</v>
      </c>
      <c r="L2114" t="s">
        <v>309</v>
      </c>
      <c r="S2114" t="s">
        <v>26</v>
      </c>
      <c r="T2114" t="s">
        <v>270</v>
      </c>
      <c r="U2114">
        <v>3</v>
      </c>
      <c r="V2114">
        <v>5</v>
      </c>
      <c r="W2114">
        <v>2</v>
      </c>
      <c r="X2114">
        <v>2</v>
      </c>
      <c r="Y2114">
        <v>4</v>
      </c>
      <c r="Z2114">
        <v>3</v>
      </c>
      <c r="AA2114">
        <v>4</v>
      </c>
      <c r="AB2114">
        <v>2</v>
      </c>
      <c r="AC2114">
        <v>3</v>
      </c>
      <c r="AD2114">
        <v>5</v>
      </c>
      <c r="AF2114">
        <v>4</v>
      </c>
      <c r="AG2114">
        <v>5</v>
      </c>
      <c r="AH2114">
        <v>4</v>
      </c>
      <c r="AI2114">
        <v>5</v>
      </c>
      <c r="AJ2114">
        <v>4</v>
      </c>
      <c r="AK2114" t="s">
        <v>270</v>
      </c>
      <c r="AL2114">
        <v>4</v>
      </c>
      <c r="AM2114">
        <v>4</v>
      </c>
      <c r="AN2114" t="s">
        <v>434</v>
      </c>
      <c r="AV2114" s="109" t="s">
        <v>270</v>
      </c>
      <c r="AW2114" t="s">
        <v>270</v>
      </c>
      <c r="AX2114" t="s">
        <v>25</v>
      </c>
      <c r="AY2114">
        <v>5</v>
      </c>
      <c r="AZ2114" s="109">
        <v>4</v>
      </c>
      <c r="BA2114" s="191" t="s">
        <v>311</v>
      </c>
      <c r="BB2114" t="s">
        <v>304</v>
      </c>
      <c r="BD2114">
        <f t="shared" si="159"/>
        <v>0</v>
      </c>
      <c r="BE2114">
        <f t="shared" si="159"/>
        <v>1</v>
      </c>
      <c r="BF2114">
        <f t="shared" si="159"/>
        <v>0</v>
      </c>
      <c r="BG2114">
        <f t="shared" si="159"/>
        <v>0</v>
      </c>
      <c r="BH2114">
        <f t="shared" si="159"/>
        <v>0</v>
      </c>
      <c r="BI2114">
        <f t="shared" si="159"/>
        <v>0</v>
      </c>
      <c r="BJ2114">
        <f t="shared" si="158"/>
        <v>0</v>
      </c>
      <c r="BK2114">
        <f t="shared" si="158"/>
        <v>0</v>
      </c>
      <c r="BL2114">
        <f t="shared" si="158"/>
        <v>0</v>
      </c>
      <c r="BM2114">
        <f t="shared" si="158"/>
        <v>1</v>
      </c>
      <c r="BN2114">
        <f t="shared" si="158"/>
        <v>1</v>
      </c>
      <c r="BO2114">
        <f t="shared" si="157"/>
        <v>0</v>
      </c>
      <c r="BP2114">
        <f t="shared" si="157"/>
        <v>0</v>
      </c>
    </row>
    <row r="2115" spans="3:68" x14ac:dyDescent="0.2">
      <c r="C2115" s="150" t="str">
        <f>IFERROR(VLOOKUP(TABLA!F2115,BLIOTECAS!$C$1:$E$26,3,FALSE),"")</f>
        <v>Ciencias de la Salud</v>
      </c>
      <c r="D2115" s="209">
        <v>43970.531944444447</v>
      </c>
      <c r="E2115" s="209" t="s">
        <v>396</v>
      </c>
      <c r="F2115" t="s">
        <v>106</v>
      </c>
      <c r="G2115" t="s">
        <v>301</v>
      </c>
      <c r="H2115" t="s">
        <v>320</v>
      </c>
      <c r="I2115" t="s">
        <v>315</v>
      </c>
      <c r="J2115" t="s">
        <v>106</v>
      </c>
      <c r="K2115" t="s">
        <v>98</v>
      </c>
      <c r="L2115" t="s">
        <v>309</v>
      </c>
      <c r="S2115" t="s">
        <v>270</v>
      </c>
      <c r="T2115" t="s">
        <v>270</v>
      </c>
      <c r="U2115">
        <v>4</v>
      </c>
      <c r="V2115">
        <v>1</v>
      </c>
      <c r="W2115">
        <v>3</v>
      </c>
      <c r="X2115">
        <v>1</v>
      </c>
      <c r="Y2115">
        <v>5</v>
      </c>
      <c r="Z2115">
        <v>4</v>
      </c>
      <c r="AA2115">
        <v>5</v>
      </c>
      <c r="AB2115">
        <v>1</v>
      </c>
      <c r="BD2115">
        <f t="shared" si="159"/>
        <v>0</v>
      </c>
      <c r="BE2115">
        <f t="shared" si="159"/>
        <v>1</v>
      </c>
      <c r="BF2115">
        <f t="shared" si="159"/>
        <v>0</v>
      </c>
      <c r="BG2115">
        <f t="shared" si="159"/>
        <v>0</v>
      </c>
      <c r="BH2115">
        <f t="shared" si="159"/>
        <v>0</v>
      </c>
      <c r="BI2115">
        <f t="shared" si="159"/>
        <v>0</v>
      </c>
      <c r="BJ2115">
        <f t="shared" si="158"/>
        <v>0</v>
      </c>
      <c r="BK2115">
        <f t="shared" si="158"/>
        <v>0</v>
      </c>
      <c r="BL2115">
        <f t="shared" si="158"/>
        <v>0</v>
      </c>
      <c r="BM2115">
        <f t="shared" si="158"/>
        <v>0</v>
      </c>
      <c r="BN2115">
        <f t="shared" si="158"/>
        <v>0</v>
      </c>
      <c r="BO2115">
        <f t="shared" si="157"/>
        <v>0</v>
      </c>
      <c r="BP2115">
        <f t="shared" si="157"/>
        <v>0</v>
      </c>
    </row>
    <row r="2116" spans="3:68" x14ac:dyDescent="0.2">
      <c r="C2116" s="150" t="str">
        <f>IFERROR(VLOOKUP(TABLA!F2116,BLIOTECAS!$C$1:$E$26,3,FALSE),"")</f>
        <v>Ciencias de la Salud</v>
      </c>
      <c r="D2116" s="209">
        <v>43970.531944444447</v>
      </c>
      <c r="E2116" s="209" t="s">
        <v>396</v>
      </c>
      <c r="F2116" t="s">
        <v>108</v>
      </c>
      <c r="G2116" t="s">
        <v>300</v>
      </c>
      <c r="H2116" t="s">
        <v>305</v>
      </c>
      <c r="I2116" t="s">
        <v>315</v>
      </c>
      <c r="J2116" t="s">
        <v>108</v>
      </c>
      <c r="S2116" t="s">
        <v>26</v>
      </c>
      <c r="T2116" t="s">
        <v>26</v>
      </c>
      <c r="U2116">
        <v>4</v>
      </c>
      <c r="V2116">
        <v>1</v>
      </c>
      <c r="W2116">
        <v>3</v>
      </c>
      <c r="X2116">
        <v>2</v>
      </c>
      <c r="Y2116">
        <v>5</v>
      </c>
      <c r="Z2116">
        <v>3</v>
      </c>
      <c r="AA2116">
        <v>5</v>
      </c>
      <c r="AB2116">
        <v>3</v>
      </c>
      <c r="AC2116">
        <v>2</v>
      </c>
      <c r="AD2116">
        <v>3</v>
      </c>
      <c r="AF2116">
        <v>3</v>
      </c>
      <c r="AG2116">
        <v>2</v>
      </c>
      <c r="AH2116">
        <v>2</v>
      </c>
      <c r="AI2116">
        <v>3</v>
      </c>
      <c r="AJ2116">
        <v>4</v>
      </c>
      <c r="AK2116" t="s">
        <v>26</v>
      </c>
      <c r="AL2116">
        <v>3</v>
      </c>
      <c r="AM2116">
        <v>3</v>
      </c>
      <c r="AN2116" t="s">
        <v>408</v>
      </c>
      <c r="AV2116" s="109" t="s">
        <v>26</v>
      </c>
      <c r="AW2116" t="s">
        <v>26</v>
      </c>
      <c r="AY2116">
        <v>3</v>
      </c>
      <c r="AZ2116" s="109">
        <v>3</v>
      </c>
      <c r="BA2116" s="191" t="s">
        <v>311</v>
      </c>
      <c r="BB2116" t="s">
        <v>317</v>
      </c>
      <c r="BD2116">
        <f t="shared" si="159"/>
        <v>0</v>
      </c>
      <c r="BE2116">
        <f t="shared" si="159"/>
        <v>1</v>
      </c>
      <c r="BF2116">
        <f t="shared" si="159"/>
        <v>0</v>
      </c>
      <c r="BG2116">
        <f t="shared" si="159"/>
        <v>0</v>
      </c>
      <c r="BH2116">
        <f t="shared" si="159"/>
        <v>0</v>
      </c>
      <c r="BI2116">
        <f t="shared" si="159"/>
        <v>0</v>
      </c>
      <c r="BJ2116">
        <f t="shared" si="158"/>
        <v>1</v>
      </c>
      <c r="BK2116">
        <f t="shared" si="158"/>
        <v>0</v>
      </c>
      <c r="BL2116">
        <f t="shared" si="158"/>
        <v>1</v>
      </c>
      <c r="BM2116">
        <f t="shared" si="158"/>
        <v>1</v>
      </c>
      <c r="BN2116">
        <f t="shared" si="158"/>
        <v>0</v>
      </c>
      <c r="BO2116">
        <f t="shared" si="157"/>
        <v>0</v>
      </c>
      <c r="BP2116">
        <f t="shared" si="157"/>
        <v>0</v>
      </c>
    </row>
    <row r="2117" spans="3:68" x14ac:dyDescent="0.2">
      <c r="C2117" s="150" t="str">
        <f>IFERROR(VLOOKUP(TABLA!F2117,BLIOTECAS!$C$1:$E$26,3,FALSE),"")</f>
        <v>Ciencias Sociales</v>
      </c>
      <c r="D2117" s="209">
        <v>43970.531944444447</v>
      </c>
      <c r="E2117" s="209" t="s">
        <v>396</v>
      </c>
      <c r="F2117" t="s">
        <v>93</v>
      </c>
      <c r="G2117" t="s">
        <v>300</v>
      </c>
      <c r="H2117" t="s">
        <v>320</v>
      </c>
      <c r="M2117" t="s">
        <v>1355</v>
      </c>
      <c r="S2117" t="s">
        <v>26</v>
      </c>
      <c r="T2117" t="s">
        <v>270</v>
      </c>
      <c r="U2117">
        <v>3</v>
      </c>
      <c r="W2117">
        <v>2</v>
      </c>
      <c r="X2117">
        <v>5</v>
      </c>
      <c r="Y2117">
        <v>1</v>
      </c>
      <c r="Z2117">
        <v>5</v>
      </c>
      <c r="AA2117">
        <v>5</v>
      </c>
      <c r="AB2117">
        <v>5</v>
      </c>
      <c r="AC2117">
        <v>2</v>
      </c>
      <c r="AD2117">
        <v>3</v>
      </c>
      <c r="AF2117">
        <v>4</v>
      </c>
      <c r="AG2117">
        <v>5</v>
      </c>
      <c r="AH2117">
        <v>5</v>
      </c>
      <c r="AI2117">
        <v>5</v>
      </c>
      <c r="AJ2117">
        <v>5</v>
      </c>
      <c r="AK2117" t="s">
        <v>26</v>
      </c>
      <c r="AL2117">
        <v>5</v>
      </c>
      <c r="AM2117">
        <v>4</v>
      </c>
      <c r="AN2117" t="s">
        <v>409</v>
      </c>
      <c r="AV2117" s="109" t="s">
        <v>26</v>
      </c>
      <c r="AW2117" t="s">
        <v>26</v>
      </c>
      <c r="AY2117">
        <v>5</v>
      </c>
      <c r="AZ2117" s="109">
        <v>5</v>
      </c>
      <c r="BA2117" s="191" t="s">
        <v>311</v>
      </c>
      <c r="BB2117" t="s">
        <v>308</v>
      </c>
      <c r="BD2117">
        <f t="shared" si="159"/>
        <v>0</v>
      </c>
      <c r="BE2117">
        <f t="shared" si="159"/>
        <v>0</v>
      </c>
      <c r="BF2117">
        <f t="shared" si="159"/>
        <v>0</v>
      </c>
      <c r="BG2117">
        <f t="shared" si="159"/>
        <v>0</v>
      </c>
      <c r="BH2117">
        <f t="shared" si="159"/>
        <v>0</v>
      </c>
      <c r="BI2117">
        <f t="shared" si="159"/>
        <v>0</v>
      </c>
      <c r="BJ2117">
        <f t="shared" si="158"/>
        <v>0</v>
      </c>
      <c r="BK2117">
        <f t="shared" si="158"/>
        <v>1</v>
      </c>
      <c r="BL2117">
        <f t="shared" si="158"/>
        <v>1</v>
      </c>
      <c r="BM2117">
        <f t="shared" si="158"/>
        <v>0</v>
      </c>
      <c r="BN2117">
        <f t="shared" si="158"/>
        <v>0</v>
      </c>
      <c r="BO2117">
        <f t="shared" si="157"/>
        <v>0</v>
      </c>
      <c r="BP2117">
        <f t="shared" si="157"/>
        <v>0</v>
      </c>
    </row>
    <row r="2118" spans="3:68" x14ac:dyDescent="0.2">
      <c r="C2118" s="150" t="str">
        <f>IFERROR(VLOOKUP(TABLA!F2118,BLIOTECAS!$C$1:$E$26,3,FALSE),"")</f>
        <v>Ciencias Sociales</v>
      </c>
      <c r="D2118" s="209">
        <v>43970.531944444447</v>
      </c>
      <c r="E2118" s="209" t="s">
        <v>396</v>
      </c>
      <c r="F2118" t="s">
        <v>92</v>
      </c>
      <c r="G2118" t="s">
        <v>397</v>
      </c>
      <c r="H2118" t="s">
        <v>300</v>
      </c>
      <c r="I2118" t="s">
        <v>306</v>
      </c>
      <c r="J2118" t="s">
        <v>92</v>
      </c>
      <c r="K2118" t="s">
        <v>309</v>
      </c>
      <c r="L2118" t="s">
        <v>106</v>
      </c>
      <c r="S2118" t="s">
        <v>26</v>
      </c>
      <c r="T2118" t="s">
        <v>270</v>
      </c>
      <c r="U2118">
        <v>3</v>
      </c>
      <c r="V2118">
        <v>3</v>
      </c>
      <c r="W2118">
        <v>3</v>
      </c>
      <c r="X2118">
        <v>3</v>
      </c>
      <c r="Y2118">
        <v>3</v>
      </c>
      <c r="Z2118">
        <v>3</v>
      </c>
      <c r="AA2118">
        <v>3</v>
      </c>
      <c r="AB2118">
        <v>3</v>
      </c>
      <c r="AC2118">
        <v>3</v>
      </c>
      <c r="AD2118">
        <v>3</v>
      </c>
      <c r="AF2118">
        <v>3</v>
      </c>
      <c r="AG2118">
        <v>3</v>
      </c>
      <c r="AH2118">
        <v>3</v>
      </c>
      <c r="AI2118">
        <v>3</v>
      </c>
      <c r="AJ2118">
        <v>3</v>
      </c>
      <c r="AK2118" t="s">
        <v>270</v>
      </c>
      <c r="AL2118">
        <v>3</v>
      </c>
      <c r="AM2118">
        <v>3</v>
      </c>
      <c r="AN2118" t="s">
        <v>408</v>
      </c>
      <c r="AV2118" s="109" t="s">
        <v>270</v>
      </c>
      <c r="AW2118" t="s">
        <v>26</v>
      </c>
      <c r="AY2118">
        <v>3</v>
      </c>
      <c r="AZ2118" s="109">
        <v>3</v>
      </c>
      <c r="BA2118" s="191" t="s">
        <v>311</v>
      </c>
      <c r="BB2118" t="s">
        <v>308</v>
      </c>
      <c r="BD2118">
        <f t="shared" si="159"/>
        <v>1</v>
      </c>
      <c r="BE2118">
        <f t="shared" si="159"/>
        <v>0</v>
      </c>
      <c r="BF2118">
        <f t="shared" si="159"/>
        <v>0</v>
      </c>
      <c r="BG2118">
        <f t="shared" si="159"/>
        <v>0</v>
      </c>
      <c r="BH2118">
        <f t="shared" si="159"/>
        <v>0</v>
      </c>
      <c r="BI2118">
        <f t="shared" si="159"/>
        <v>0</v>
      </c>
      <c r="BJ2118">
        <f t="shared" si="158"/>
        <v>1</v>
      </c>
      <c r="BK2118">
        <f t="shared" si="158"/>
        <v>0</v>
      </c>
      <c r="BL2118">
        <f t="shared" si="158"/>
        <v>1</v>
      </c>
      <c r="BM2118">
        <f t="shared" si="158"/>
        <v>1</v>
      </c>
      <c r="BN2118">
        <f t="shared" si="158"/>
        <v>0</v>
      </c>
      <c r="BO2118">
        <f t="shared" si="157"/>
        <v>0</v>
      </c>
      <c r="BP2118">
        <f t="shared" si="157"/>
        <v>0</v>
      </c>
    </row>
    <row r="2119" spans="3:68" x14ac:dyDescent="0.2">
      <c r="C2119" s="150" t="str">
        <f>IFERROR(VLOOKUP(TABLA!F2119,BLIOTECAS!$C$1:$E$26,3,FALSE),"")</f>
        <v>Ciencias de la Salud</v>
      </c>
      <c r="D2119" s="209">
        <v>43970.53125</v>
      </c>
      <c r="E2119" s="209" t="s">
        <v>396</v>
      </c>
      <c r="F2119" t="s">
        <v>106</v>
      </c>
      <c r="G2119" t="s">
        <v>305</v>
      </c>
      <c r="H2119" t="s">
        <v>305</v>
      </c>
      <c r="I2119" t="s">
        <v>316</v>
      </c>
      <c r="J2119" t="s">
        <v>106</v>
      </c>
      <c r="K2119" t="s">
        <v>222</v>
      </c>
      <c r="S2119" t="s">
        <v>26</v>
      </c>
      <c r="T2119" t="s">
        <v>26</v>
      </c>
      <c r="U2119">
        <v>4</v>
      </c>
      <c r="V2119">
        <v>1</v>
      </c>
      <c r="W2119">
        <v>4</v>
      </c>
      <c r="X2119">
        <v>4</v>
      </c>
      <c r="Y2119">
        <v>5</v>
      </c>
      <c r="Z2119">
        <v>1</v>
      </c>
      <c r="AA2119">
        <v>5</v>
      </c>
      <c r="AB2119">
        <v>1</v>
      </c>
      <c r="AC2119">
        <v>4</v>
      </c>
      <c r="AD2119">
        <v>4</v>
      </c>
      <c r="AF2119">
        <v>5</v>
      </c>
      <c r="AG2119">
        <v>5</v>
      </c>
      <c r="AH2119">
        <v>4</v>
      </c>
      <c r="AI2119">
        <v>5</v>
      </c>
      <c r="AJ2119">
        <v>5</v>
      </c>
      <c r="AK2119" t="s">
        <v>270</v>
      </c>
      <c r="AL2119">
        <v>5</v>
      </c>
      <c r="AM2119">
        <v>4</v>
      </c>
      <c r="AN2119" t="s">
        <v>408</v>
      </c>
      <c r="AV2119" s="109" t="s">
        <v>26</v>
      </c>
      <c r="AW2119" t="s">
        <v>26</v>
      </c>
      <c r="AY2119">
        <v>5</v>
      </c>
      <c r="AZ2119" s="109">
        <v>5</v>
      </c>
      <c r="BA2119" s="191" t="s">
        <v>303</v>
      </c>
      <c r="BB2119" t="s">
        <v>308</v>
      </c>
      <c r="BD2119">
        <f t="shared" ref="BD2119:BI2134" si="160">IF(IFERROR(FIND(BD$1,$I2119,1),0)&lt;&gt;0,1,0)</f>
        <v>0</v>
      </c>
      <c r="BE2119">
        <f t="shared" si="160"/>
        <v>0</v>
      </c>
      <c r="BF2119">
        <f t="shared" si="160"/>
        <v>0</v>
      </c>
      <c r="BG2119">
        <f t="shared" si="160"/>
        <v>1</v>
      </c>
      <c r="BH2119">
        <f t="shared" si="160"/>
        <v>0</v>
      </c>
      <c r="BI2119">
        <f t="shared" si="160"/>
        <v>0</v>
      </c>
      <c r="BJ2119">
        <f t="shared" ref="BJ2119:BP2134" si="161">IF(IFERROR(FIND(BJ$1,$AN2119,1),0)&lt;&gt;0,1,0)</f>
        <v>1</v>
      </c>
      <c r="BK2119">
        <f t="shared" si="161"/>
        <v>0</v>
      </c>
      <c r="BL2119">
        <f t="shared" si="161"/>
        <v>1</v>
      </c>
      <c r="BM2119">
        <f t="shared" si="161"/>
        <v>1</v>
      </c>
      <c r="BN2119">
        <f t="shared" si="161"/>
        <v>0</v>
      </c>
      <c r="BO2119">
        <f t="shared" si="161"/>
        <v>0</v>
      </c>
      <c r="BP2119">
        <f t="shared" si="161"/>
        <v>0</v>
      </c>
    </row>
    <row r="2120" spans="3:68" x14ac:dyDescent="0.2">
      <c r="C2120" s="150" t="str">
        <f>IFERROR(VLOOKUP(TABLA!F2120,BLIOTECAS!$C$1:$E$26,3,FALSE),"")</f>
        <v>Ciencias de la Salud</v>
      </c>
      <c r="D2120" s="209">
        <v>43970.53125</v>
      </c>
      <c r="E2120" s="209" t="s">
        <v>396</v>
      </c>
      <c r="F2120" t="s">
        <v>101</v>
      </c>
      <c r="G2120" t="s">
        <v>300</v>
      </c>
      <c r="H2120" t="s">
        <v>300</v>
      </c>
      <c r="I2120" t="s">
        <v>306</v>
      </c>
      <c r="J2120" t="s">
        <v>101</v>
      </c>
      <c r="K2120" t="s">
        <v>222</v>
      </c>
      <c r="L2120" t="s">
        <v>106</v>
      </c>
      <c r="S2120" t="s">
        <v>270</v>
      </c>
      <c r="T2120" t="s">
        <v>270</v>
      </c>
      <c r="U2120">
        <v>2</v>
      </c>
      <c r="V2120">
        <v>3</v>
      </c>
      <c r="W2120">
        <v>4</v>
      </c>
      <c r="X2120">
        <v>1</v>
      </c>
      <c r="Y2120">
        <v>5</v>
      </c>
      <c r="Z2120">
        <v>2</v>
      </c>
      <c r="AA2120">
        <v>5</v>
      </c>
      <c r="AB2120">
        <v>1</v>
      </c>
      <c r="AC2120">
        <v>5</v>
      </c>
      <c r="AD2120">
        <v>5</v>
      </c>
      <c r="AF2120">
        <v>4</v>
      </c>
      <c r="AG2120">
        <v>5</v>
      </c>
      <c r="AH2120">
        <v>3</v>
      </c>
      <c r="AI2120">
        <v>4</v>
      </c>
      <c r="AJ2120">
        <v>5</v>
      </c>
      <c r="AK2120" t="s">
        <v>270</v>
      </c>
      <c r="AL2120">
        <v>4</v>
      </c>
      <c r="AM2120">
        <v>4</v>
      </c>
      <c r="AN2120" t="s">
        <v>428</v>
      </c>
      <c r="AV2120" s="109" t="s">
        <v>270</v>
      </c>
      <c r="AW2120" t="s">
        <v>270</v>
      </c>
      <c r="AX2120" t="s">
        <v>25</v>
      </c>
      <c r="AY2120">
        <v>5</v>
      </c>
      <c r="AZ2120" s="109">
        <v>5</v>
      </c>
      <c r="BA2120" s="191" t="s">
        <v>311</v>
      </c>
      <c r="BB2120" t="s">
        <v>308</v>
      </c>
      <c r="BD2120">
        <f t="shared" si="160"/>
        <v>1</v>
      </c>
      <c r="BE2120">
        <f t="shared" si="160"/>
        <v>0</v>
      </c>
      <c r="BF2120">
        <f t="shared" si="160"/>
        <v>0</v>
      </c>
      <c r="BG2120">
        <f t="shared" si="160"/>
        <v>0</v>
      </c>
      <c r="BH2120">
        <f t="shared" si="160"/>
        <v>0</v>
      </c>
      <c r="BI2120">
        <f t="shared" si="160"/>
        <v>0</v>
      </c>
      <c r="BJ2120">
        <f t="shared" si="161"/>
        <v>0</v>
      </c>
      <c r="BK2120">
        <f t="shared" si="161"/>
        <v>1</v>
      </c>
      <c r="BL2120">
        <f t="shared" si="161"/>
        <v>1</v>
      </c>
      <c r="BM2120">
        <f t="shared" si="161"/>
        <v>1</v>
      </c>
      <c r="BN2120">
        <f t="shared" si="161"/>
        <v>0</v>
      </c>
      <c r="BO2120">
        <f t="shared" si="161"/>
        <v>0</v>
      </c>
      <c r="BP2120">
        <f t="shared" si="161"/>
        <v>0</v>
      </c>
    </row>
    <row r="2121" spans="3:68" x14ac:dyDescent="0.2">
      <c r="C2121" s="150" t="str">
        <f>IFERROR(VLOOKUP(TABLA!F2121,BLIOTECAS!$C$1:$E$26,3,FALSE),"")</f>
        <v>Ciencias de la Salud</v>
      </c>
      <c r="D2121" s="209">
        <v>43970.53125</v>
      </c>
      <c r="E2121" s="209" t="s">
        <v>396</v>
      </c>
      <c r="F2121" t="s">
        <v>101</v>
      </c>
      <c r="G2121" t="s">
        <v>305</v>
      </c>
      <c r="H2121" t="s">
        <v>397</v>
      </c>
      <c r="I2121" t="s">
        <v>318</v>
      </c>
      <c r="J2121" t="s">
        <v>309</v>
      </c>
      <c r="K2121" t="s">
        <v>106</v>
      </c>
      <c r="L2121" t="s">
        <v>101</v>
      </c>
      <c r="M2121" t="s">
        <v>1356</v>
      </c>
      <c r="S2121" t="s">
        <v>26</v>
      </c>
      <c r="T2121" t="s">
        <v>26</v>
      </c>
      <c r="U2121">
        <v>1</v>
      </c>
      <c r="V2121">
        <v>1</v>
      </c>
      <c r="W2121">
        <v>3</v>
      </c>
      <c r="X2121">
        <v>4</v>
      </c>
      <c r="Y2121">
        <v>5</v>
      </c>
      <c r="Z2121">
        <v>5</v>
      </c>
      <c r="AA2121">
        <v>5</v>
      </c>
      <c r="AB2121">
        <v>1</v>
      </c>
      <c r="AC2121">
        <v>4</v>
      </c>
      <c r="AD2121">
        <v>3</v>
      </c>
      <c r="AF2121">
        <v>4</v>
      </c>
      <c r="AG2121">
        <v>4</v>
      </c>
      <c r="AH2121">
        <v>2</v>
      </c>
      <c r="AI2121">
        <v>1</v>
      </c>
      <c r="AJ2121">
        <v>1</v>
      </c>
      <c r="AK2121" t="s">
        <v>26</v>
      </c>
      <c r="AL2121">
        <v>3</v>
      </c>
      <c r="AM2121">
        <v>1</v>
      </c>
      <c r="AN2121" t="s">
        <v>354</v>
      </c>
      <c r="AV2121" s="109" t="s">
        <v>26</v>
      </c>
      <c r="AW2121" t="s">
        <v>26</v>
      </c>
      <c r="AY2121">
        <v>4</v>
      </c>
      <c r="AZ2121" s="109">
        <v>5</v>
      </c>
      <c r="BA2121" s="191" t="s">
        <v>303</v>
      </c>
      <c r="BB2121" t="s">
        <v>308</v>
      </c>
      <c r="BD2121">
        <f t="shared" si="160"/>
        <v>0</v>
      </c>
      <c r="BE2121">
        <f t="shared" si="160"/>
        <v>0</v>
      </c>
      <c r="BF2121">
        <f t="shared" si="160"/>
        <v>1</v>
      </c>
      <c r="BG2121">
        <f t="shared" si="160"/>
        <v>0</v>
      </c>
      <c r="BH2121">
        <f t="shared" si="160"/>
        <v>0</v>
      </c>
      <c r="BI2121">
        <f t="shared" si="160"/>
        <v>0</v>
      </c>
      <c r="BJ2121">
        <f t="shared" si="161"/>
        <v>1</v>
      </c>
      <c r="BK2121">
        <f t="shared" si="161"/>
        <v>0</v>
      </c>
      <c r="BL2121">
        <f t="shared" si="161"/>
        <v>0</v>
      </c>
      <c r="BM2121">
        <f t="shared" si="161"/>
        <v>1</v>
      </c>
      <c r="BN2121">
        <f t="shared" si="161"/>
        <v>0</v>
      </c>
      <c r="BO2121">
        <f t="shared" si="161"/>
        <v>0</v>
      </c>
      <c r="BP2121">
        <f t="shared" si="161"/>
        <v>0</v>
      </c>
    </row>
    <row r="2122" spans="3:68" x14ac:dyDescent="0.2">
      <c r="C2122" s="150" t="str">
        <f>IFERROR(VLOOKUP(TABLA!F2122,BLIOTECAS!$C$1:$E$26,3,FALSE),"")</f>
        <v>Ciencias Sociales</v>
      </c>
      <c r="D2122" s="209">
        <v>43970.53125</v>
      </c>
      <c r="E2122" s="209" t="s">
        <v>396</v>
      </c>
      <c r="F2122" t="s">
        <v>97</v>
      </c>
      <c r="G2122" t="s">
        <v>305</v>
      </c>
      <c r="H2122" t="s">
        <v>320</v>
      </c>
      <c r="I2122" t="s">
        <v>306</v>
      </c>
      <c r="J2122" t="s">
        <v>309</v>
      </c>
      <c r="K2122" t="s">
        <v>97</v>
      </c>
      <c r="L2122" t="s">
        <v>93</v>
      </c>
      <c r="S2122" t="s">
        <v>270</v>
      </c>
      <c r="T2122" t="s">
        <v>270</v>
      </c>
      <c r="U2122">
        <v>4</v>
      </c>
      <c r="V2122">
        <v>1</v>
      </c>
      <c r="W2122">
        <v>1</v>
      </c>
      <c r="X2122">
        <v>4</v>
      </c>
      <c r="Y2122">
        <v>4</v>
      </c>
      <c r="Z2122">
        <v>2</v>
      </c>
      <c r="AA2122">
        <v>2</v>
      </c>
      <c r="AB2122">
        <v>1</v>
      </c>
      <c r="AC2122">
        <v>4</v>
      </c>
      <c r="AD2122">
        <v>4</v>
      </c>
      <c r="AF2122">
        <v>4</v>
      </c>
      <c r="AG2122">
        <v>5</v>
      </c>
      <c r="AH2122">
        <v>3</v>
      </c>
      <c r="AI2122">
        <v>3</v>
      </c>
      <c r="AJ2122">
        <v>3</v>
      </c>
      <c r="AK2122" t="s">
        <v>26</v>
      </c>
      <c r="AL2122">
        <v>3</v>
      </c>
      <c r="AM2122">
        <v>4</v>
      </c>
      <c r="AN2122" t="s">
        <v>354</v>
      </c>
      <c r="AV2122" s="109" t="s">
        <v>270</v>
      </c>
      <c r="AW2122" t="s">
        <v>26</v>
      </c>
      <c r="AY2122">
        <v>5</v>
      </c>
      <c r="AZ2122" s="109">
        <v>5</v>
      </c>
      <c r="BA2122" s="191" t="s">
        <v>303</v>
      </c>
      <c r="BB2122" t="s">
        <v>308</v>
      </c>
      <c r="BD2122">
        <f t="shared" si="160"/>
        <v>1</v>
      </c>
      <c r="BE2122">
        <f t="shared" si="160"/>
        <v>0</v>
      </c>
      <c r="BF2122">
        <f t="shared" si="160"/>
        <v>0</v>
      </c>
      <c r="BG2122">
        <f t="shared" si="160"/>
        <v>0</v>
      </c>
      <c r="BH2122">
        <f t="shared" si="160"/>
        <v>0</v>
      </c>
      <c r="BI2122">
        <f t="shared" si="160"/>
        <v>0</v>
      </c>
      <c r="BJ2122">
        <f t="shared" si="161"/>
        <v>1</v>
      </c>
      <c r="BK2122">
        <f t="shared" si="161"/>
        <v>0</v>
      </c>
      <c r="BL2122">
        <f t="shared" si="161"/>
        <v>0</v>
      </c>
      <c r="BM2122">
        <f t="shared" si="161"/>
        <v>1</v>
      </c>
      <c r="BN2122">
        <f t="shared" si="161"/>
        <v>0</v>
      </c>
      <c r="BO2122">
        <f t="shared" si="161"/>
        <v>0</v>
      </c>
      <c r="BP2122">
        <f t="shared" si="161"/>
        <v>0</v>
      </c>
    </row>
    <row r="2123" spans="3:68" x14ac:dyDescent="0.2">
      <c r="C2123" s="150" t="str">
        <f>IFERROR(VLOOKUP(TABLA!F2123,BLIOTECAS!$C$1:$E$26,3,FALSE),"")</f>
        <v>Humanidades</v>
      </c>
      <c r="D2123" s="209">
        <v>43970.53125</v>
      </c>
      <c r="E2123" s="209" t="s">
        <v>396</v>
      </c>
      <c r="F2123" t="s">
        <v>104</v>
      </c>
      <c r="G2123" t="s">
        <v>320</v>
      </c>
      <c r="H2123" t="s">
        <v>300</v>
      </c>
      <c r="I2123" t="s">
        <v>306</v>
      </c>
      <c r="S2123" t="s">
        <v>26</v>
      </c>
      <c r="T2123" t="s">
        <v>270</v>
      </c>
      <c r="U2123">
        <v>1</v>
      </c>
      <c r="V2123">
        <v>1</v>
      </c>
      <c r="W2123">
        <v>1</v>
      </c>
      <c r="X2123">
        <v>4</v>
      </c>
      <c r="Y2123">
        <v>4</v>
      </c>
      <c r="Z2123">
        <v>5</v>
      </c>
      <c r="AA2123">
        <v>4</v>
      </c>
      <c r="AB2123">
        <v>5</v>
      </c>
      <c r="AC2123">
        <v>3</v>
      </c>
      <c r="AD2123">
        <v>3</v>
      </c>
      <c r="AF2123">
        <v>3</v>
      </c>
      <c r="AG2123">
        <v>3</v>
      </c>
      <c r="AH2123">
        <v>2</v>
      </c>
      <c r="AI2123">
        <v>3</v>
      </c>
      <c r="AJ2123">
        <v>2</v>
      </c>
      <c r="AK2123" t="s">
        <v>26</v>
      </c>
      <c r="AL2123">
        <v>3</v>
      </c>
      <c r="AM2123">
        <v>2</v>
      </c>
      <c r="AN2123" t="s">
        <v>408</v>
      </c>
      <c r="AV2123" s="109" t="s">
        <v>26</v>
      </c>
      <c r="AW2123" t="s">
        <v>26</v>
      </c>
      <c r="AY2123">
        <v>1</v>
      </c>
      <c r="AZ2123" s="109">
        <v>5</v>
      </c>
      <c r="BA2123" s="191" t="s">
        <v>319</v>
      </c>
      <c r="BB2123" t="s">
        <v>317</v>
      </c>
      <c r="BD2123">
        <f t="shared" si="160"/>
        <v>1</v>
      </c>
      <c r="BE2123">
        <f t="shared" si="160"/>
        <v>0</v>
      </c>
      <c r="BF2123">
        <f t="shared" si="160"/>
        <v>0</v>
      </c>
      <c r="BG2123">
        <f t="shared" si="160"/>
        <v>0</v>
      </c>
      <c r="BH2123">
        <f t="shared" si="160"/>
        <v>0</v>
      </c>
      <c r="BI2123">
        <f t="shared" si="160"/>
        <v>0</v>
      </c>
      <c r="BJ2123">
        <f t="shared" si="161"/>
        <v>1</v>
      </c>
      <c r="BK2123">
        <f t="shared" si="161"/>
        <v>0</v>
      </c>
      <c r="BL2123">
        <f t="shared" si="161"/>
        <v>1</v>
      </c>
      <c r="BM2123">
        <f t="shared" si="161"/>
        <v>1</v>
      </c>
      <c r="BN2123">
        <f t="shared" si="161"/>
        <v>0</v>
      </c>
      <c r="BO2123">
        <f t="shared" si="161"/>
        <v>0</v>
      </c>
      <c r="BP2123">
        <f t="shared" si="161"/>
        <v>0</v>
      </c>
    </row>
    <row r="2124" spans="3:68" x14ac:dyDescent="0.2">
      <c r="C2124" s="150" t="str">
        <f>IFERROR(VLOOKUP(TABLA!F2124,BLIOTECAS!$C$1:$E$26,3,FALSE),"")</f>
        <v>Humanidades</v>
      </c>
      <c r="D2124" s="209">
        <v>43970.53125</v>
      </c>
      <c r="E2124" s="209" t="s">
        <v>396</v>
      </c>
      <c r="F2124" t="s">
        <v>100</v>
      </c>
      <c r="G2124" t="s">
        <v>305</v>
      </c>
      <c r="H2124" t="s">
        <v>397</v>
      </c>
      <c r="I2124" t="s">
        <v>318</v>
      </c>
      <c r="J2124" t="s">
        <v>100</v>
      </c>
      <c r="M2124" t="s">
        <v>1357</v>
      </c>
      <c r="S2124" t="s">
        <v>270</v>
      </c>
      <c r="T2124" t="s">
        <v>270</v>
      </c>
      <c r="U2124">
        <v>5</v>
      </c>
      <c r="V2124">
        <v>4</v>
      </c>
      <c r="W2124">
        <v>4</v>
      </c>
      <c r="X2124">
        <v>1</v>
      </c>
      <c r="Y2124">
        <v>2</v>
      </c>
      <c r="Z2124">
        <v>5</v>
      </c>
      <c r="AA2124">
        <v>3</v>
      </c>
      <c r="AB2124">
        <v>2</v>
      </c>
      <c r="AC2124">
        <v>4</v>
      </c>
      <c r="AD2124">
        <v>5</v>
      </c>
      <c r="AF2124">
        <v>5</v>
      </c>
      <c r="AG2124">
        <v>3</v>
      </c>
      <c r="AH2124">
        <v>4</v>
      </c>
      <c r="AI2124">
        <v>3</v>
      </c>
      <c r="AJ2124">
        <v>4</v>
      </c>
      <c r="AK2124" t="s">
        <v>270</v>
      </c>
      <c r="AL2124">
        <v>4</v>
      </c>
      <c r="AM2124">
        <v>3</v>
      </c>
      <c r="AN2124" t="s">
        <v>408</v>
      </c>
      <c r="AV2124" s="109" t="s">
        <v>26</v>
      </c>
      <c r="AW2124" t="s">
        <v>26</v>
      </c>
      <c r="AY2124">
        <v>3</v>
      </c>
      <c r="AZ2124" s="109">
        <v>4</v>
      </c>
      <c r="BA2124" s="191" t="s">
        <v>311</v>
      </c>
      <c r="BB2124" t="s">
        <v>317</v>
      </c>
      <c r="BD2124">
        <f t="shared" si="160"/>
        <v>0</v>
      </c>
      <c r="BE2124">
        <f t="shared" si="160"/>
        <v>0</v>
      </c>
      <c r="BF2124">
        <f t="shared" si="160"/>
        <v>1</v>
      </c>
      <c r="BG2124">
        <f t="shared" si="160"/>
        <v>0</v>
      </c>
      <c r="BH2124">
        <f t="shared" si="160"/>
        <v>0</v>
      </c>
      <c r="BI2124">
        <f t="shared" si="160"/>
        <v>0</v>
      </c>
      <c r="BJ2124">
        <f t="shared" si="161"/>
        <v>1</v>
      </c>
      <c r="BK2124">
        <f t="shared" si="161"/>
        <v>0</v>
      </c>
      <c r="BL2124">
        <f t="shared" si="161"/>
        <v>1</v>
      </c>
      <c r="BM2124">
        <f t="shared" si="161"/>
        <v>1</v>
      </c>
      <c r="BN2124">
        <f t="shared" si="161"/>
        <v>0</v>
      </c>
      <c r="BO2124">
        <f t="shared" si="161"/>
        <v>0</v>
      </c>
      <c r="BP2124">
        <f t="shared" si="161"/>
        <v>0</v>
      </c>
    </row>
    <row r="2125" spans="3:68" x14ac:dyDescent="0.2">
      <c r="C2125" s="150" t="str">
        <f>IFERROR(VLOOKUP(TABLA!F2125,BLIOTECAS!$C$1:$E$26,3,FALSE),"")</f>
        <v>Humanidades</v>
      </c>
      <c r="D2125" s="209">
        <v>43970.53125</v>
      </c>
      <c r="E2125" s="209" t="s">
        <v>396</v>
      </c>
      <c r="F2125" t="s">
        <v>104</v>
      </c>
      <c r="G2125" t="s">
        <v>300</v>
      </c>
      <c r="H2125" t="s">
        <v>300</v>
      </c>
      <c r="I2125" t="s">
        <v>306</v>
      </c>
      <c r="J2125" t="s">
        <v>104</v>
      </c>
      <c r="K2125" t="s">
        <v>103</v>
      </c>
      <c r="L2125" t="s">
        <v>310</v>
      </c>
      <c r="S2125" t="s">
        <v>270</v>
      </c>
      <c r="T2125" t="s">
        <v>270</v>
      </c>
      <c r="U2125">
        <v>3</v>
      </c>
      <c r="V2125">
        <v>2</v>
      </c>
      <c r="W2125">
        <v>2</v>
      </c>
      <c r="X2125">
        <v>4</v>
      </c>
      <c r="Y2125">
        <v>4</v>
      </c>
      <c r="Z2125">
        <v>5</v>
      </c>
      <c r="AA2125">
        <v>4</v>
      </c>
      <c r="AB2125">
        <v>3</v>
      </c>
      <c r="AC2125">
        <v>3</v>
      </c>
      <c r="AD2125">
        <v>4</v>
      </c>
      <c r="AF2125">
        <v>3</v>
      </c>
      <c r="AG2125">
        <v>4</v>
      </c>
      <c r="AH2125">
        <v>5</v>
      </c>
      <c r="AI2125">
        <v>3</v>
      </c>
      <c r="AJ2125">
        <v>3</v>
      </c>
      <c r="AK2125" t="s">
        <v>26</v>
      </c>
      <c r="AL2125">
        <v>4</v>
      </c>
      <c r="AM2125">
        <v>3</v>
      </c>
      <c r="AN2125" t="s">
        <v>325</v>
      </c>
      <c r="AV2125" s="109" t="s">
        <v>26</v>
      </c>
      <c r="AW2125" t="s">
        <v>26</v>
      </c>
      <c r="AY2125">
        <v>4</v>
      </c>
      <c r="AZ2125" s="109">
        <v>5</v>
      </c>
      <c r="BA2125" s="191" t="s">
        <v>319</v>
      </c>
      <c r="BB2125" t="s">
        <v>317</v>
      </c>
      <c r="BD2125">
        <f t="shared" si="160"/>
        <v>1</v>
      </c>
      <c r="BE2125">
        <f t="shared" si="160"/>
        <v>0</v>
      </c>
      <c r="BF2125">
        <f t="shared" si="160"/>
        <v>0</v>
      </c>
      <c r="BG2125">
        <f t="shared" si="160"/>
        <v>0</v>
      </c>
      <c r="BH2125">
        <f t="shared" si="160"/>
        <v>0</v>
      </c>
      <c r="BI2125">
        <f t="shared" si="160"/>
        <v>0</v>
      </c>
      <c r="BJ2125">
        <f t="shared" si="161"/>
        <v>1</v>
      </c>
      <c r="BK2125">
        <f t="shared" si="161"/>
        <v>0</v>
      </c>
      <c r="BL2125">
        <f t="shared" si="161"/>
        <v>0</v>
      </c>
      <c r="BM2125">
        <f t="shared" si="161"/>
        <v>0</v>
      </c>
      <c r="BN2125">
        <f t="shared" si="161"/>
        <v>0</v>
      </c>
      <c r="BO2125">
        <f t="shared" si="161"/>
        <v>0</v>
      </c>
      <c r="BP2125">
        <f t="shared" si="161"/>
        <v>0</v>
      </c>
    </row>
    <row r="2126" spans="3:68" x14ac:dyDescent="0.2">
      <c r="C2126" s="150" t="str">
        <f>IFERROR(VLOOKUP(TABLA!F2126,BLIOTECAS!$C$1:$E$26,3,FALSE),"")</f>
        <v>Humanidades</v>
      </c>
      <c r="D2126" s="209">
        <v>43970.53125</v>
      </c>
      <c r="E2126" s="209" t="s">
        <v>401</v>
      </c>
      <c r="F2126" t="s">
        <v>104</v>
      </c>
      <c r="G2126" t="s">
        <v>300</v>
      </c>
      <c r="H2126" t="s">
        <v>300</v>
      </c>
      <c r="I2126" t="s">
        <v>306</v>
      </c>
      <c r="J2126" t="s">
        <v>104</v>
      </c>
      <c r="K2126" t="s">
        <v>309</v>
      </c>
      <c r="M2126" t="s">
        <v>83</v>
      </c>
      <c r="S2126" t="s">
        <v>270</v>
      </c>
      <c r="T2126" t="s">
        <v>270</v>
      </c>
      <c r="U2126">
        <v>3</v>
      </c>
      <c r="V2126">
        <v>3</v>
      </c>
      <c r="W2126">
        <v>3</v>
      </c>
      <c r="X2126">
        <v>3</v>
      </c>
      <c r="Y2126">
        <v>3</v>
      </c>
      <c r="Z2126">
        <v>4</v>
      </c>
      <c r="AA2126">
        <v>1</v>
      </c>
      <c r="AB2126">
        <v>5</v>
      </c>
      <c r="AC2126">
        <v>4</v>
      </c>
      <c r="AD2126">
        <v>4</v>
      </c>
      <c r="AF2126">
        <v>4</v>
      </c>
      <c r="AG2126">
        <v>5</v>
      </c>
      <c r="AH2126">
        <v>5</v>
      </c>
      <c r="AI2126">
        <v>5</v>
      </c>
      <c r="AJ2126">
        <v>5</v>
      </c>
      <c r="AK2126" t="s">
        <v>270</v>
      </c>
      <c r="AL2126">
        <v>4</v>
      </c>
      <c r="AM2126">
        <v>3</v>
      </c>
      <c r="AN2126" t="s">
        <v>307</v>
      </c>
      <c r="AV2126" s="109" t="s">
        <v>26</v>
      </c>
      <c r="AW2126" t="s">
        <v>26</v>
      </c>
      <c r="AY2126">
        <v>5</v>
      </c>
      <c r="AZ2126" s="109">
        <v>5</v>
      </c>
      <c r="BA2126" s="191" t="s">
        <v>303</v>
      </c>
      <c r="BB2126" t="s">
        <v>308</v>
      </c>
      <c r="BD2126">
        <f t="shared" si="160"/>
        <v>1</v>
      </c>
      <c r="BE2126">
        <f t="shared" si="160"/>
        <v>0</v>
      </c>
      <c r="BF2126">
        <f t="shared" si="160"/>
        <v>0</v>
      </c>
      <c r="BG2126">
        <f t="shared" si="160"/>
        <v>0</v>
      </c>
      <c r="BH2126">
        <f t="shared" si="160"/>
        <v>0</v>
      </c>
      <c r="BI2126">
        <f t="shared" si="160"/>
        <v>0</v>
      </c>
      <c r="BJ2126">
        <f t="shared" si="161"/>
        <v>0</v>
      </c>
      <c r="BK2126">
        <f t="shared" si="161"/>
        <v>0</v>
      </c>
      <c r="BL2126">
        <f t="shared" si="161"/>
        <v>0</v>
      </c>
      <c r="BM2126">
        <f t="shared" si="161"/>
        <v>0</v>
      </c>
      <c r="BN2126">
        <f t="shared" si="161"/>
        <v>0</v>
      </c>
      <c r="BO2126">
        <f t="shared" si="161"/>
        <v>1</v>
      </c>
      <c r="BP2126">
        <f t="shared" si="161"/>
        <v>0</v>
      </c>
    </row>
    <row r="2127" spans="3:68" x14ac:dyDescent="0.2">
      <c r="C2127" s="150" t="str">
        <f>IFERROR(VLOOKUP(TABLA!F2127,BLIOTECAS!$C$1:$E$26,3,FALSE),"")</f>
        <v>Ciencias Sociales</v>
      </c>
      <c r="D2127" s="209">
        <v>43970.53125</v>
      </c>
      <c r="E2127" s="209" t="s">
        <v>396</v>
      </c>
      <c r="F2127" t="s">
        <v>92</v>
      </c>
      <c r="G2127" t="s">
        <v>300</v>
      </c>
      <c r="H2127" t="s">
        <v>300</v>
      </c>
      <c r="I2127" t="s">
        <v>315</v>
      </c>
      <c r="J2127" t="s">
        <v>92</v>
      </c>
      <c r="S2127" t="s">
        <v>270</v>
      </c>
      <c r="T2127" t="s">
        <v>270</v>
      </c>
      <c r="U2127">
        <v>4</v>
      </c>
      <c r="V2127">
        <v>2</v>
      </c>
      <c r="W2127">
        <v>3</v>
      </c>
      <c r="X2127">
        <v>4</v>
      </c>
      <c r="Y2127">
        <v>5</v>
      </c>
      <c r="Z2127">
        <v>5</v>
      </c>
      <c r="AA2127">
        <v>4</v>
      </c>
      <c r="AB2127">
        <v>3</v>
      </c>
      <c r="AC2127">
        <v>3</v>
      </c>
      <c r="AD2127">
        <v>2</v>
      </c>
      <c r="AF2127">
        <v>3</v>
      </c>
      <c r="AG2127">
        <v>3</v>
      </c>
      <c r="AH2127">
        <v>3</v>
      </c>
      <c r="AI2127">
        <v>3</v>
      </c>
      <c r="AJ2127">
        <v>3</v>
      </c>
      <c r="AK2127" t="s">
        <v>26</v>
      </c>
      <c r="AL2127">
        <v>3</v>
      </c>
      <c r="AM2127">
        <v>4</v>
      </c>
      <c r="AN2127" t="s">
        <v>408</v>
      </c>
      <c r="AV2127" s="109" t="s">
        <v>26</v>
      </c>
      <c r="AW2127" t="s">
        <v>26</v>
      </c>
      <c r="AY2127">
        <v>4</v>
      </c>
      <c r="AZ2127" s="109">
        <v>3</v>
      </c>
      <c r="BA2127" s="191" t="s">
        <v>311</v>
      </c>
      <c r="BB2127" t="s">
        <v>317</v>
      </c>
      <c r="BD2127">
        <f t="shared" si="160"/>
        <v>0</v>
      </c>
      <c r="BE2127">
        <f t="shared" si="160"/>
        <v>1</v>
      </c>
      <c r="BF2127">
        <f t="shared" si="160"/>
        <v>0</v>
      </c>
      <c r="BG2127">
        <f t="shared" si="160"/>
        <v>0</v>
      </c>
      <c r="BH2127">
        <f t="shared" si="160"/>
        <v>0</v>
      </c>
      <c r="BI2127">
        <f t="shared" si="160"/>
        <v>0</v>
      </c>
      <c r="BJ2127">
        <f t="shared" si="161"/>
        <v>1</v>
      </c>
      <c r="BK2127">
        <f t="shared" si="161"/>
        <v>0</v>
      </c>
      <c r="BL2127">
        <f t="shared" si="161"/>
        <v>1</v>
      </c>
      <c r="BM2127">
        <f t="shared" si="161"/>
        <v>1</v>
      </c>
      <c r="BN2127">
        <f t="shared" si="161"/>
        <v>0</v>
      </c>
      <c r="BO2127">
        <f t="shared" si="161"/>
        <v>0</v>
      </c>
      <c r="BP2127">
        <f t="shared" si="161"/>
        <v>0</v>
      </c>
    </row>
    <row r="2128" spans="3:68" x14ac:dyDescent="0.2">
      <c r="C2128" s="150" t="str">
        <f>IFERROR(VLOOKUP(TABLA!F2128,BLIOTECAS!$C$1:$E$26,3,FALSE),"")</f>
        <v>Ciencias Experimentales</v>
      </c>
      <c r="D2128" s="209">
        <v>43970.530555555553</v>
      </c>
      <c r="E2128" s="209" t="s">
        <v>396</v>
      </c>
      <c r="F2128" t="s">
        <v>98</v>
      </c>
      <c r="G2128" t="s">
        <v>305</v>
      </c>
      <c r="H2128" t="s">
        <v>320</v>
      </c>
      <c r="I2128" t="s">
        <v>306</v>
      </c>
      <c r="S2128" t="s">
        <v>26</v>
      </c>
      <c r="T2128" t="s">
        <v>26</v>
      </c>
      <c r="U2128">
        <v>1</v>
      </c>
      <c r="V2128">
        <v>1</v>
      </c>
      <c r="W2128">
        <v>1</v>
      </c>
      <c r="X2128">
        <v>2</v>
      </c>
      <c r="Y2128">
        <v>4</v>
      </c>
      <c r="Z2128">
        <v>3</v>
      </c>
      <c r="AA2128">
        <v>4</v>
      </c>
      <c r="AB2128">
        <v>2</v>
      </c>
      <c r="AC2128">
        <v>2</v>
      </c>
      <c r="AD2128">
        <v>2</v>
      </c>
      <c r="AF2128">
        <v>2</v>
      </c>
      <c r="AG2128">
        <v>2</v>
      </c>
      <c r="AH2128">
        <v>2</v>
      </c>
      <c r="AI2128">
        <v>2</v>
      </c>
      <c r="AJ2128">
        <v>2</v>
      </c>
      <c r="AK2128" t="s">
        <v>26</v>
      </c>
      <c r="AL2128">
        <v>2</v>
      </c>
      <c r="AM2128">
        <v>2</v>
      </c>
      <c r="AN2128" t="s">
        <v>400</v>
      </c>
      <c r="AV2128" s="109" t="s">
        <v>26</v>
      </c>
      <c r="AW2128" t="s">
        <v>26</v>
      </c>
      <c r="AY2128">
        <v>2</v>
      </c>
      <c r="AZ2128" s="109">
        <v>3</v>
      </c>
      <c r="BA2128" s="191" t="s">
        <v>319</v>
      </c>
      <c r="BD2128">
        <f t="shared" si="160"/>
        <v>1</v>
      </c>
      <c r="BE2128">
        <f t="shared" si="160"/>
        <v>0</v>
      </c>
      <c r="BF2128">
        <f t="shared" si="160"/>
        <v>0</v>
      </c>
      <c r="BG2128">
        <f t="shared" si="160"/>
        <v>0</v>
      </c>
      <c r="BH2128">
        <f t="shared" si="160"/>
        <v>0</v>
      </c>
      <c r="BI2128">
        <f t="shared" si="160"/>
        <v>0</v>
      </c>
      <c r="BJ2128">
        <f t="shared" si="161"/>
        <v>0</v>
      </c>
      <c r="BK2128">
        <f t="shared" si="161"/>
        <v>0</v>
      </c>
      <c r="BL2128">
        <f t="shared" si="161"/>
        <v>1</v>
      </c>
      <c r="BM2128">
        <f t="shared" si="161"/>
        <v>1</v>
      </c>
      <c r="BN2128">
        <f t="shared" si="161"/>
        <v>0</v>
      </c>
      <c r="BO2128">
        <f t="shared" si="161"/>
        <v>0</v>
      </c>
      <c r="BP2128">
        <f t="shared" si="161"/>
        <v>0</v>
      </c>
    </row>
    <row r="2129" spans="3:68" x14ac:dyDescent="0.2">
      <c r="C2129" s="150" t="str">
        <f>IFERROR(VLOOKUP(TABLA!F2129,BLIOTECAS!$C$1:$E$26,3,FALSE),"")</f>
        <v>Ciencias de la Salud</v>
      </c>
      <c r="D2129" s="209">
        <v>43970.530555555553</v>
      </c>
      <c r="E2129" s="209" t="s">
        <v>396</v>
      </c>
      <c r="F2129" t="s">
        <v>222</v>
      </c>
      <c r="G2129" t="s">
        <v>300</v>
      </c>
      <c r="H2129" t="s">
        <v>305</v>
      </c>
      <c r="I2129" t="s">
        <v>316</v>
      </c>
      <c r="J2129" t="s">
        <v>222</v>
      </c>
      <c r="K2129" t="s">
        <v>106</v>
      </c>
      <c r="S2129" t="s">
        <v>26</v>
      </c>
      <c r="T2129" t="s">
        <v>26</v>
      </c>
      <c r="U2129">
        <v>1</v>
      </c>
      <c r="V2129">
        <v>1</v>
      </c>
      <c r="W2129">
        <v>1</v>
      </c>
      <c r="X2129">
        <v>1</v>
      </c>
      <c r="Y2129">
        <v>1</v>
      </c>
      <c r="Z2129">
        <v>1</v>
      </c>
      <c r="AA2129">
        <v>1</v>
      </c>
      <c r="AC2129">
        <v>1</v>
      </c>
      <c r="AD2129">
        <v>1</v>
      </c>
      <c r="AF2129">
        <v>1</v>
      </c>
      <c r="AG2129">
        <v>1</v>
      </c>
      <c r="AH2129">
        <v>1</v>
      </c>
      <c r="AI2129">
        <v>1</v>
      </c>
      <c r="AJ2129">
        <v>1</v>
      </c>
      <c r="AK2129" t="s">
        <v>26</v>
      </c>
      <c r="AL2129">
        <v>1</v>
      </c>
      <c r="AM2129">
        <v>1</v>
      </c>
      <c r="AN2129" t="s">
        <v>345</v>
      </c>
      <c r="AV2129" s="109" t="s">
        <v>26</v>
      </c>
      <c r="AW2129" t="s">
        <v>26</v>
      </c>
      <c r="AY2129">
        <v>5</v>
      </c>
      <c r="AZ2129" s="109">
        <v>5</v>
      </c>
      <c r="BA2129" s="191" t="s">
        <v>331</v>
      </c>
      <c r="BB2129" t="s">
        <v>332</v>
      </c>
      <c r="BD2129">
        <f t="shared" si="160"/>
        <v>0</v>
      </c>
      <c r="BE2129">
        <f t="shared" si="160"/>
        <v>0</v>
      </c>
      <c r="BF2129">
        <f t="shared" si="160"/>
        <v>0</v>
      </c>
      <c r="BG2129">
        <f t="shared" si="160"/>
        <v>1</v>
      </c>
      <c r="BH2129">
        <f t="shared" si="160"/>
        <v>0</v>
      </c>
      <c r="BI2129">
        <f t="shared" si="160"/>
        <v>0</v>
      </c>
      <c r="BJ2129">
        <f t="shared" si="161"/>
        <v>0</v>
      </c>
      <c r="BK2129">
        <f t="shared" si="161"/>
        <v>0</v>
      </c>
      <c r="BL2129">
        <f t="shared" si="161"/>
        <v>0</v>
      </c>
      <c r="BM2129">
        <f t="shared" si="161"/>
        <v>1</v>
      </c>
      <c r="BN2129">
        <f t="shared" si="161"/>
        <v>0</v>
      </c>
      <c r="BO2129">
        <f t="shared" si="161"/>
        <v>0</v>
      </c>
      <c r="BP2129">
        <f t="shared" si="161"/>
        <v>0</v>
      </c>
    </row>
    <row r="2130" spans="3:68" x14ac:dyDescent="0.2">
      <c r="C2130" s="150" t="str">
        <f>IFERROR(VLOOKUP(TABLA!F2130,BLIOTECAS!$C$1:$E$26,3,FALSE),"")</f>
        <v>Ciencias Experimentales</v>
      </c>
      <c r="D2130" s="209">
        <v>43970.530555555553</v>
      </c>
      <c r="E2130" s="209" t="s">
        <v>396</v>
      </c>
      <c r="F2130" t="s">
        <v>223</v>
      </c>
      <c r="G2130" t="s">
        <v>397</v>
      </c>
      <c r="H2130" t="s">
        <v>305</v>
      </c>
      <c r="I2130" t="s">
        <v>315</v>
      </c>
      <c r="J2130" t="s">
        <v>223</v>
      </c>
      <c r="K2130" t="s">
        <v>309</v>
      </c>
      <c r="S2130" t="s">
        <v>26</v>
      </c>
      <c r="T2130" t="s">
        <v>26</v>
      </c>
      <c r="U2130">
        <v>2</v>
      </c>
      <c r="V2130">
        <v>3</v>
      </c>
      <c r="W2130">
        <v>3</v>
      </c>
      <c r="X2130">
        <v>3</v>
      </c>
      <c r="Y2130">
        <v>3</v>
      </c>
      <c r="Z2130">
        <v>4</v>
      </c>
      <c r="AA2130">
        <v>4</v>
      </c>
      <c r="AB2130">
        <v>3</v>
      </c>
      <c r="AC2130">
        <v>3</v>
      </c>
      <c r="AD2130">
        <v>3</v>
      </c>
      <c r="AF2130">
        <v>4</v>
      </c>
      <c r="AG2130">
        <v>3</v>
      </c>
      <c r="AH2130">
        <v>3</v>
      </c>
      <c r="AI2130">
        <v>4</v>
      </c>
      <c r="AJ2130">
        <v>3</v>
      </c>
      <c r="AK2130" t="s">
        <v>26</v>
      </c>
      <c r="AL2130">
        <v>3</v>
      </c>
      <c r="AM2130">
        <v>3</v>
      </c>
      <c r="AN2130" t="s">
        <v>408</v>
      </c>
      <c r="AV2130" s="109" t="s">
        <v>26</v>
      </c>
      <c r="AW2130" t="s">
        <v>26</v>
      </c>
      <c r="AY2130">
        <v>5</v>
      </c>
      <c r="AZ2130" s="109">
        <v>4</v>
      </c>
      <c r="BA2130" s="191" t="s">
        <v>311</v>
      </c>
      <c r="BB2130" t="s">
        <v>308</v>
      </c>
      <c r="BD2130">
        <f t="shared" si="160"/>
        <v>0</v>
      </c>
      <c r="BE2130">
        <f t="shared" si="160"/>
        <v>1</v>
      </c>
      <c r="BF2130">
        <f t="shared" si="160"/>
        <v>0</v>
      </c>
      <c r="BG2130">
        <f t="shared" si="160"/>
        <v>0</v>
      </c>
      <c r="BH2130">
        <f t="shared" si="160"/>
        <v>0</v>
      </c>
      <c r="BI2130">
        <f t="shared" si="160"/>
        <v>0</v>
      </c>
      <c r="BJ2130">
        <f t="shared" si="161"/>
        <v>1</v>
      </c>
      <c r="BK2130">
        <f t="shared" si="161"/>
        <v>0</v>
      </c>
      <c r="BL2130">
        <f t="shared" si="161"/>
        <v>1</v>
      </c>
      <c r="BM2130">
        <f t="shared" si="161"/>
        <v>1</v>
      </c>
      <c r="BN2130">
        <f t="shared" si="161"/>
        <v>0</v>
      </c>
      <c r="BO2130">
        <f t="shared" si="161"/>
        <v>0</v>
      </c>
      <c r="BP2130">
        <f t="shared" si="161"/>
        <v>0</v>
      </c>
    </row>
    <row r="2131" spans="3:68" x14ac:dyDescent="0.2">
      <c r="C2131" s="150" t="str">
        <f>IFERROR(VLOOKUP(TABLA!F2131,BLIOTECAS!$C$1:$E$26,3,FALSE),"")</f>
        <v>Ciencias Sociales</v>
      </c>
      <c r="D2131" s="209">
        <v>43970.530555555553</v>
      </c>
      <c r="E2131" s="209" t="s">
        <v>396</v>
      </c>
      <c r="F2131" t="s">
        <v>99</v>
      </c>
      <c r="G2131" t="s">
        <v>300</v>
      </c>
      <c r="H2131" t="s">
        <v>300</v>
      </c>
      <c r="I2131" t="s">
        <v>315</v>
      </c>
      <c r="J2131" t="s">
        <v>309</v>
      </c>
      <c r="K2131" t="s">
        <v>309</v>
      </c>
      <c r="L2131" t="s">
        <v>309</v>
      </c>
      <c r="S2131" t="s">
        <v>270</v>
      </c>
      <c r="T2131" t="s">
        <v>26</v>
      </c>
      <c r="U2131">
        <v>5</v>
      </c>
      <c r="V2131">
        <v>1</v>
      </c>
      <c r="W2131">
        <v>5</v>
      </c>
      <c r="X2131">
        <v>5</v>
      </c>
      <c r="Y2131">
        <v>3</v>
      </c>
      <c r="Z2131">
        <v>1</v>
      </c>
      <c r="AA2131">
        <v>5</v>
      </c>
      <c r="AB2131">
        <v>1</v>
      </c>
      <c r="AC2131">
        <v>5</v>
      </c>
      <c r="AD2131">
        <v>4</v>
      </c>
      <c r="AF2131">
        <v>3</v>
      </c>
      <c r="AG2131">
        <v>5</v>
      </c>
      <c r="AH2131">
        <v>4</v>
      </c>
      <c r="AI2131">
        <v>5</v>
      </c>
      <c r="AJ2131">
        <v>5</v>
      </c>
      <c r="AK2131" t="s">
        <v>26</v>
      </c>
      <c r="AL2131">
        <v>5</v>
      </c>
      <c r="AM2131">
        <v>5</v>
      </c>
      <c r="AN2131" t="s">
        <v>345</v>
      </c>
      <c r="AV2131" s="109" t="s">
        <v>26</v>
      </c>
      <c r="AW2131" t="s">
        <v>270</v>
      </c>
      <c r="AX2131" t="s">
        <v>25</v>
      </c>
      <c r="AY2131">
        <v>5</v>
      </c>
      <c r="AZ2131" s="109">
        <v>5</v>
      </c>
      <c r="BA2131" s="191" t="s">
        <v>303</v>
      </c>
      <c r="BB2131" t="s">
        <v>304</v>
      </c>
      <c r="BD2131">
        <f t="shared" si="160"/>
        <v>0</v>
      </c>
      <c r="BE2131">
        <f t="shared" si="160"/>
        <v>1</v>
      </c>
      <c r="BF2131">
        <f t="shared" si="160"/>
        <v>0</v>
      </c>
      <c r="BG2131">
        <f t="shared" si="160"/>
        <v>0</v>
      </c>
      <c r="BH2131">
        <f t="shared" si="160"/>
        <v>0</v>
      </c>
      <c r="BI2131">
        <f t="shared" si="160"/>
        <v>0</v>
      </c>
      <c r="BJ2131">
        <f t="shared" si="161"/>
        <v>0</v>
      </c>
      <c r="BK2131">
        <f t="shared" si="161"/>
        <v>0</v>
      </c>
      <c r="BL2131">
        <f t="shared" si="161"/>
        <v>0</v>
      </c>
      <c r="BM2131">
        <f t="shared" si="161"/>
        <v>1</v>
      </c>
      <c r="BN2131">
        <f t="shared" si="161"/>
        <v>0</v>
      </c>
      <c r="BO2131">
        <f t="shared" si="161"/>
        <v>0</v>
      </c>
      <c r="BP2131">
        <f t="shared" si="161"/>
        <v>0</v>
      </c>
    </row>
    <row r="2132" spans="3:68" x14ac:dyDescent="0.2">
      <c r="C2132" s="150" t="str">
        <f>IFERROR(VLOOKUP(TABLA!F2132,BLIOTECAS!$C$1:$E$26,3,FALSE),"")</f>
        <v>Humanidades</v>
      </c>
      <c r="D2132" s="209">
        <v>43970.530555555553</v>
      </c>
      <c r="E2132" s="209" t="s">
        <v>407</v>
      </c>
      <c r="F2132" t="s">
        <v>102</v>
      </c>
      <c r="G2132" t="s">
        <v>305</v>
      </c>
      <c r="H2132" t="s">
        <v>301</v>
      </c>
      <c r="I2132" t="s">
        <v>306</v>
      </c>
      <c r="J2132" t="s">
        <v>310</v>
      </c>
      <c r="S2132" t="s">
        <v>26</v>
      </c>
      <c r="T2132" t="s">
        <v>26</v>
      </c>
      <c r="U2132">
        <v>1</v>
      </c>
      <c r="V2132">
        <v>5</v>
      </c>
      <c r="W2132">
        <v>5</v>
      </c>
      <c r="X2132">
        <v>5</v>
      </c>
      <c r="Y2132">
        <v>5</v>
      </c>
      <c r="Z2132">
        <v>5</v>
      </c>
      <c r="AA2132">
        <v>5</v>
      </c>
      <c r="AB2132">
        <v>3</v>
      </c>
      <c r="AC2132">
        <v>3</v>
      </c>
      <c r="AD2132">
        <v>5</v>
      </c>
      <c r="AF2132">
        <v>5</v>
      </c>
      <c r="AG2132">
        <v>5</v>
      </c>
      <c r="AH2132">
        <v>5</v>
      </c>
      <c r="AI2132">
        <v>3</v>
      </c>
      <c r="AJ2132">
        <v>5</v>
      </c>
      <c r="AK2132" t="s">
        <v>270</v>
      </c>
      <c r="AL2132">
        <v>5</v>
      </c>
      <c r="AM2132">
        <v>5</v>
      </c>
      <c r="AN2132" t="s">
        <v>488</v>
      </c>
      <c r="AV2132" s="109" t="s">
        <v>26</v>
      </c>
      <c r="AW2132" t="s">
        <v>26</v>
      </c>
      <c r="AY2132">
        <v>5</v>
      </c>
      <c r="AZ2132" s="109">
        <v>5</v>
      </c>
      <c r="BA2132" s="191" t="s">
        <v>303</v>
      </c>
      <c r="BB2132" t="s">
        <v>317</v>
      </c>
      <c r="BD2132">
        <f t="shared" si="160"/>
        <v>1</v>
      </c>
      <c r="BE2132">
        <f t="shared" si="160"/>
        <v>0</v>
      </c>
      <c r="BF2132">
        <f t="shared" si="160"/>
        <v>0</v>
      </c>
      <c r="BG2132">
        <f t="shared" si="160"/>
        <v>0</v>
      </c>
      <c r="BH2132">
        <f t="shared" si="160"/>
        <v>0</v>
      </c>
      <c r="BI2132">
        <f t="shared" si="160"/>
        <v>0</v>
      </c>
      <c r="BJ2132">
        <f t="shared" si="161"/>
        <v>1</v>
      </c>
      <c r="BK2132">
        <f t="shared" si="161"/>
        <v>1</v>
      </c>
      <c r="BL2132">
        <f t="shared" si="161"/>
        <v>0</v>
      </c>
      <c r="BM2132">
        <f t="shared" si="161"/>
        <v>1</v>
      </c>
      <c r="BN2132">
        <f t="shared" si="161"/>
        <v>1</v>
      </c>
      <c r="BO2132">
        <f t="shared" si="161"/>
        <v>0</v>
      </c>
      <c r="BP2132">
        <f t="shared" si="161"/>
        <v>0</v>
      </c>
    </row>
    <row r="2133" spans="3:68" x14ac:dyDescent="0.2">
      <c r="C2133" s="150" t="str">
        <f>IFERROR(VLOOKUP(TABLA!F2133,BLIOTECAS!$C$1:$E$26,3,FALSE),"")</f>
        <v>Ciencias Sociales</v>
      </c>
      <c r="D2133" s="209">
        <v>43970.529861111114</v>
      </c>
      <c r="E2133" s="209" t="s">
        <v>407</v>
      </c>
      <c r="F2133" t="s">
        <v>92</v>
      </c>
      <c r="G2133" t="s">
        <v>305</v>
      </c>
      <c r="H2133" t="s">
        <v>305</v>
      </c>
      <c r="I2133" t="s">
        <v>336</v>
      </c>
      <c r="J2133" t="s">
        <v>92</v>
      </c>
      <c r="M2133" t="s">
        <v>1358</v>
      </c>
      <c r="S2133" t="s">
        <v>26</v>
      </c>
      <c r="T2133" t="s">
        <v>270</v>
      </c>
      <c r="U2133">
        <v>5</v>
      </c>
      <c r="V2133">
        <v>4</v>
      </c>
      <c r="W2133">
        <v>4</v>
      </c>
      <c r="X2133">
        <v>4</v>
      </c>
      <c r="Y2133">
        <v>5</v>
      </c>
      <c r="Z2133">
        <v>5</v>
      </c>
      <c r="AA2133">
        <v>1</v>
      </c>
      <c r="AB2133">
        <v>4</v>
      </c>
      <c r="AC2133">
        <v>3</v>
      </c>
      <c r="AD2133">
        <v>4</v>
      </c>
      <c r="AF2133">
        <v>4</v>
      </c>
      <c r="AG2133">
        <v>4</v>
      </c>
      <c r="AH2133">
        <v>3</v>
      </c>
      <c r="AI2133">
        <v>4</v>
      </c>
      <c r="AJ2133">
        <v>4</v>
      </c>
      <c r="AK2133" t="s">
        <v>26</v>
      </c>
      <c r="AL2133">
        <v>4</v>
      </c>
      <c r="AM2133">
        <v>4</v>
      </c>
      <c r="AN2133" t="s">
        <v>325</v>
      </c>
      <c r="AV2133" s="109" t="s">
        <v>270</v>
      </c>
      <c r="AW2133" t="s">
        <v>270</v>
      </c>
      <c r="AX2133" t="s">
        <v>313</v>
      </c>
      <c r="AY2133">
        <v>4</v>
      </c>
      <c r="AZ2133" s="109">
        <v>3</v>
      </c>
      <c r="BA2133" s="191" t="s">
        <v>311</v>
      </c>
      <c r="BB2133" t="s">
        <v>308</v>
      </c>
      <c r="BD2133">
        <f t="shared" si="160"/>
        <v>0</v>
      </c>
      <c r="BE2133">
        <f t="shared" si="160"/>
        <v>1</v>
      </c>
      <c r="BF2133">
        <f t="shared" si="160"/>
        <v>1</v>
      </c>
      <c r="BG2133">
        <f t="shared" si="160"/>
        <v>0</v>
      </c>
      <c r="BH2133">
        <f t="shared" si="160"/>
        <v>0</v>
      </c>
      <c r="BI2133">
        <f t="shared" si="160"/>
        <v>0</v>
      </c>
      <c r="BJ2133">
        <f t="shared" si="161"/>
        <v>1</v>
      </c>
      <c r="BK2133">
        <f t="shared" si="161"/>
        <v>0</v>
      </c>
      <c r="BL2133">
        <f t="shared" si="161"/>
        <v>0</v>
      </c>
      <c r="BM2133">
        <f t="shared" si="161"/>
        <v>0</v>
      </c>
      <c r="BN2133">
        <f t="shared" si="161"/>
        <v>0</v>
      </c>
      <c r="BO2133">
        <f t="shared" si="161"/>
        <v>0</v>
      </c>
      <c r="BP2133">
        <f t="shared" si="161"/>
        <v>0</v>
      </c>
    </row>
    <row r="2134" spans="3:68" x14ac:dyDescent="0.2">
      <c r="C2134" s="150" t="str">
        <f>IFERROR(VLOOKUP(TABLA!F2134,BLIOTECAS!$C$1:$E$26,3,FALSE),"")</f>
        <v>Ciencias Sociales</v>
      </c>
      <c r="D2134" s="209">
        <v>43970.529861111114</v>
      </c>
      <c r="E2134" s="209" t="s">
        <v>396</v>
      </c>
      <c r="F2134" t="s">
        <v>92</v>
      </c>
      <c r="G2134" t="s">
        <v>300</v>
      </c>
      <c r="H2134" t="s">
        <v>300</v>
      </c>
      <c r="I2134" t="s">
        <v>315</v>
      </c>
      <c r="J2134" t="s">
        <v>92</v>
      </c>
      <c r="K2134" t="s">
        <v>309</v>
      </c>
      <c r="S2134" t="s">
        <v>26</v>
      </c>
      <c r="T2134" t="s">
        <v>270</v>
      </c>
      <c r="U2134">
        <v>3</v>
      </c>
      <c r="V2134">
        <v>2</v>
      </c>
      <c r="W2134">
        <v>3</v>
      </c>
      <c r="BD2134">
        <f t="shared" si="160"/>
        <v>0</v>
      </c>
      <c r="BE2134">
        <f t="shared" si="160"/>
        <v>1</v>
      </c>
      <c r="BF2134">
        <f t="shared" si="160"/>
        <v>0</v>
      </c>
      <c r="BG2134">
        <f t="shared" si="160"/>
        <v>0</v>
      </c>
      <c r="BH2134">
        <f t="shared" si="160"/>
        <v>0</v>
      </c>
      <c r="BI2134">
        <f t="shared" si="160"/>
        <v>0</v>
      </c>
      <c r="BJ2134">
        <f t="shared" si="161"/>
        <v>0</v>
      </c>
      <c r="BK2134">
        <f t="shared" si="161"/>
        <v>0</v>
      </c>
      <c r="BL2134">
        <f t="shared" si="161"/>
        <v>0</v>
      </c>
      <c r="BM2134">
        <f t="shared" si="161"/>
        <v>0</v>
      </c>
      <c r="BN2134">
        <f t="shared" si="161"/>
        <v>0</v>
      </c>
      <c r="BO2134">
        <f t="shared" si="161"/>
        <v>0</v>
      </c>
      <c r="BP2134">
        <f t="shared" si="161"/>
        <v>0</v>
      </c>
    </row>
  </sheetData>
  <autoFilter ref="A2:BP2050"/>
  <phoneticPr fontId="33" type="noConversion"/>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27"/>
  <sheetViews>
    <sheetView workbookViewId="0">
      <selection activeCell="G23" sqref="G23"/>
    </sheetView>
  </sheetViews>
  <sheetFormatPr baseColWidth="10" defaultColWidth="11.42578125" defaultRowHeight="12.75" x14ac:dyDescent="0.2"/>
  <cols>
    <col min="1" max="3" width="11.42578125" style="141"/>
    <col min="4" max="4" width="17.140625" style="141" customWidth="1"/>
    <col min="5" max="5" width="7.42578125" style="141" customWidth="1"/>
    <col min="6" max="6" width="11.42578125" style="141"/>
    <col min="7" max="7" width="17.85546875" style="141" customWidth="1"/>
    <col min="8" max="16384" width="11.42578125" style="141"/>
  </cols>
  <sheetData>
    <row r="5" spans="1:8" x14ac:dyDescent="0.2">
      <c r="A5" s="140" t="s">
        <v>157</v>
      </c>
      <c r="B5" s="140">
        <f>COUNTIF(TABLA!M:M,"*"&amp;A5&amp;"*")</f>
        <v>1</v>
      </c>
      <c r="D5" s="142" t="s">
        <v>158</v>
      </c>
      <c r="E5" s="143">
        <f>SUM(B5:B7)</f>
        <v>4</v>
      </c>
      <c r="G5" s="141" t="s">
        <v>119</v>
      </c>
      <c r="H5" s="141">
        <v>42</v>
      </c>
    </row>
    <row r="6" spans="1:8" x14ac:dyDescent="0.2">
      <c r="A6" s="140" t="s">
        <v>159</v>
      </c>
      <c r="B6" s="140">
        <f>COUNTIF(TABLA!M:M,"*"&amp;A6&amp;"*")</f>
        <v>0</v>
      </c>
      <c r="D6" s="144" t="s">
        <v>160</v>
      </c>
      <c r="E6" s="145">
        <f>B10+B8</f>
        <v>11</v>
      </c>
      <c r="G6" s="141" t="s">
        <v>120</v>
      </c>
      <c r="H6" s="141">
        <v>16</v>
      </c>
    </row>
    <row r="7" spans="1:8" x14ac:dyDescent="0.2">
      <c r="A7" s="140" t="s">
        <v>158</v>
      </c>
      <c r="B7" s="140">
        <f>COUNTIF(TABLA!M:M,"*"&amp;A7&amp;"*")</f>
        <v>3</v>
      </c>
      <c r="D7" s="144" t="s">
        <v>161</v>
      </c>
      <c r="E7" s="145">
        <f>SUM(B21:B22)</f>
        <v>5</v>
      </c>
      <c r="G7" s="141" t="s">
        <v>121</v>
      </c>
      <c r="H7" s="141">
        <v>11</v>
      </c>
    </row>
    <row r="8" spans="1:8" x14ac:dyDescent="0.2">
      <c r="A8" s="140" t="s">
        <v>163</v>
      </c>
      <c r="B8" s="140">
        <f>COUNTIF(TABLA!M:M,"*"&amp;A8&amp;"*")</f>
        <v>2</v>
      </c>
      <c r="D8" s="144" t="s">
        <v>178</v>
      </c>
      <c r="E8" s="145">
        <f>B23+B25</f>
        <v>25</v>
      </c>
      <c r="G8" s="141" t="s">
        <v>166</v>
      </c>
      <c r="H8" s="141">
        <v>10</v>
      </c>
    </row>
    <row r="9" spans="1:8" x14ac:dyDescent="0.2">
      <c r="A9" s="193" t="s">
        <v>264</v>
      </c>
      <c r="B9" s="140">
        <f>COUNTIF(TABLA!M:M,"*"&amp;A9&amp;"*")</f>
        <v>0</v>
      </c>
      <c r="D9" s="144" t="s">
        <v>176</v>
      </c>
      <c r="E9" s="145">
        <f>B24</f>
        <v>3</v>
      </c>
      <c r="G9" s="141" t="s">
        <v>176</v>
      </c>
      <c r="H9" s="141">
        <v>7</v>
      </c>
    </row>
    <row r="10" spans="1:8" x14ac:dyDescent="0.2">
      <c r="A10" s="140" t="s">
        <v>160</v>
      </c>
      <c r="B10" s="140">
        <f>COUNTIF(TABLA!M:M,"*"&amp;A10&amp;"*")</f>
        <v>9</v>
      </c>
      <c r="D10" s="144" t="s">
        <v>165</v>
      </c>
      <c r="E10" s="145">
        <f>B18</f>
        <v>18</v>
      </c>
      <c r="G10" s="141" t="s">
        <v>158</v>
      </c>
      <c r="H10" s="141">
        <v>6</v>
      </c>
    </row>
    <row r="11" spans="1:8" x14ac:dyDescent="0.2">
      <c r="A11" s="140" t="s">
        <v>120</v>
      </c>
      <c r="B11" s="140">
        <f>COUNTIF(TABLA!M:M,"*"&amp;A11&amp;"*")</f>
        <v>10</v>
      </c>
      <c r="D11" s="144" t="s">
        <v>162</v>
      </c>
      <c r="E11" s="145">
        <f>SUM(B16:B17)</f>
        <v>47</v>
      </c>
      <c r="G11" s="141" t="s">
        <v>165</v>
      </c>
      <c r="H11" s="141">
        <v>5</v>
      </c>
    </row>
    <row r="12" spans="1:8" x14ac:dyDescent="0.2">
      <c r="A12" s="140" t="s">
        <v>166</v>
      </c>
      <c r="B12" s="140">
        <f>COUNTIF(TABLA!M:M,"*"&amp;A12&amp;"*")</f>
        <v>19</v>
      </c>
      <c r="D12" s="144" t="s">
        <v>121</v>
      </c>
      <c r="E12" s="145">
        <f>SUM(B13:B15)</f>
        <v>170</v>
      </c>
      <c r="G12" s="141" t="s">
        <v>178</v>
      </c>
      <c r="H12" s="141">
        <v>2</v>
      </c>
    </row>
    <row r="13" spans="1:8" x14ac:dyDescent="0.2">
      <c r="A13" s="140" t="s">
        <v>167</v>
      </c>
      <c r="B13" s="140">
        <f>COUNTIF(TABLA!M:M,"*"&amp;A13&amp;"*")</f>
        <v>73</v>
      </c>
      <c r="D13" s="144" t="s">
        <v>119</v>
      </c>
      <c r="E13" s="145">
        <f>SUM(B19:B20)</f>
        <v>50</v>
      </c>
      <c r="G13" s="141" t="s">
        <v>162</v>
      </c>
      <c r="H13" s="141">
        <v>2</v>
      </c>
    </row>
    <row r="14" spans="1:8" x14ac:dyDescent="0.2">
      <c r="A14" s="140" t="s">
        <v>168</v>
      </c>
      <c r="B14" s="140">
        <f>COUNTIF(TABLA!M:M,"*"&amp;A14&amp;"*")</f>
        <v>5</v>
      </c>
      <c r="D14" s="141" t="s">
        <v>174</v>
      </c>
      <c r="E14" s="141">
        <f>B26</f>
        <v>1</v>
      </c>
      <c r="G14" s="141" t="s">
        <v>174</v>
      </c>
      <c r="H14" s="141">
        <v>2</v>
      </c>
    </row>
    <row r="15" spans="1:8" x14ac:dyDescent="0.2">
      <c r="A15" s="140" t="s">
        <v>169</v>
      </c>
      <c r="B15" s="140">
        <f>COUNTIF(TABLA!M:M,"*"&amp;A15&amp;"*")</f>
        <v>92</v>
      </c>
      <c r="D15" s="141" t="s">
        <v>120</v>
      </c>
      <c r="E15" s="141">
        <f>B11+B9</f>
        <v>10</v>
      </c>
      <c r="G15" s="141" t="s">
        <v>160</v>
      </c>
      <c r="H15" s="141">
        <v>1</v>
      </c>
    </row>
    <row r="16" spans="1:8" ht="11.25" customHeight="1" x14ac:dyDescent="0.2">
      <c r="A16" s="140" t="s">
        <v>170</v>
      </c>
      <c r="B16" s="140">
        <f>COUNTIF(TABLA!M:M,"*"&amp;A16&amp;"*")</f>
        <v>40</v>
      </c>
      <c r="D16" s="141" t="s">
        <v>166</v>
      </c>
      <c r="E16" s="141">
        <f>B12</f>
        <v>19</v>
      </c>
      <c r="G16" s="141" t="s">
        <v>161</v>
      </c>
      <c r="H16" s="141">
        <v>0</v>
      </c>
    </row>
    <row r="17" spans="1:5" x14ac:dyDescent="0.2">
      <c r="A17" s="140" t="s">
        <v>162</v>
      </c>
      <c r="B17" s="140">
        <f>COUNTIF(TABLA!M:M,"*"&amp;A17&amp;"*")</f>
        <v>7</v>
      </c>
      <c r="D17" s="146"/>
      <c r="E17" s="147"/>
    </row>
    <row r="18" spans="1:5" x14ac:dyDescent="0.2">
      <c r="A18" s="140" t="s">
        <v>165</v>
      </c>
      <c r="B18" s="140">
        <f>COUNTIF(TABLA!M:M,"*"&amp;A18&amp;"*")</f>
        <v>18</v>
      </c>
      <c r="E18" s="148"/>
    </row>
    <row r="19" spans="1:5" x14ac:dyDescent="0.2">
      <c r="A19" s="140" t="s">
        <v>171</v>
      </c>
      <c r="B19" s="140">
        <f>COUNTIF(TABLA!M:M,"*"&amp;A19&amp;"*")</f>
        <v>36</v>
      </c>
    </row>
    <row r="20" spans="1:5" x14ac:dyDescent="0.2">
      <c r="A20" s="140" t="s">
        <v>119</v>
      </c>
      <c r="B20" s="140">
        <f>COUNTIF(TABLA!M:M,"*"&amp;A20&amp;"*")</f>
        <v>14</v>
      </c>
    </row>
    <row r="21" spans="1:5" x14ac:dyDescent="0.2">
      <c r="A21" s="140" t="s">
        <v>172</v>
      </c>
      <c r="B21" s="140">
        <f>COUNTIF(TABLA!M:M,"*"&amp;A21&amp;"*")</f>
        <v>1</v>
      </c>
    </row>
    <row r="22" spans="1:5" x14ac:dyDescent="0.2">
      <c r="A22" s="140" t="s">
        <v>161</v>
      </c>
      <c r="B22" s="140">
        <f>COUNTIF(TABLA!M:M,"*"&amp;A22&amp;"*")</f>
        <v>4</v>
      </c>
    </row>
    <row r="23" spans="1:5" x14ac:dyDescent="0.2">
      <c r="A23" s="140" t="s">
        <v>177</v>
      </c>
      <c r="B23" s="140">
        <f>COUNTIF(TABLA!M:M,"*"&amp;A23&amp;"*")</f>
        <v>19</v>
      </c>
    </row>
    <row r="24" spans="1:5" x14ac:dyDescent="0.2">
      <c r="A24" s="140" t="s">
        <v>175</v>
      </c>
      <c r="B24" s="140">
        <f>COUNTIF(TABLA!M:M,"*"&amp;A24&amp;"*")</f>
        <v>3</v>
      </c>
    </row>
    <row r="25" spans="1:5" x14ac:dyDescent="0.2">
      <c r="A25" s="140" t="s">
        <v>164</v>
      </c>
      <c r="B25" s="140">
        <f>COUNTIF(TABLA!M:M,"*"&amp;A25&amp;"*")</f>
        <v>6</v>
      </c>
    </row>
    <row r="26" spans="1:5" x14ac:dyDescent="0.2">
      <c r="A26" s="141" t="s">
        <v>173</v>
      </c>
      <c r="B26" s="140">
        <f>COUNTIF(TABLA!M:M,"*"&amp;A26&amp;"*")</f>
        <v>1</v>
      </c>
    </row>
    <row r="27" spans="1:5" x14ac:dyDescent="0.2">
      <c r="B27" s="140">
        <v>116</v>
      </c>
    </row>
  </sheetData>
  <sortState ref="G5:H16">
    <sortCondition descending="1" ref="H5:H1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54"/>
  <sheetViews>
    <sheetView workbookViewId="0">
      <selection activeCell="J6" sqref="J6:J34"/>
    </sheetView>
  </sheetViews>
  <sheetFormatPr baseColWidth="10" defaultColWidth="9.85546875" defaultRowHeight="12.75" x14ac:dyDescent="0.2"/>
  <cols>
    <col min="1" max="1" width="19.42578125" customWidth="1"/>
    <col min="2" max="7" width="5.28515625" customWidth="1"/>
    <col min="8" max="9" width="9.85546875" customWidth="1"/>
    <col min="10" max="10" width="21.140625" customWidth="1"/>
    <col min="11" max="21" width="5.85546875" customWidth="1"/>
  </cols>
  <sheetData>
    <row r="3" spans="1:21" x14ac:dyDescent="0.2">
      <c r="J3" t="str">
        <f>CONCATENATE(B4,". Año 2020")</f>
        <v>3.19 Valora la información que recibes de la Biblioteca a traves de nuestras redes sociales. Año 2020</v>
      </c>
    </row>
    <row r="4" spans="1:21" x14ac:dyDescent="0.2">
      <c r="A4" s="242" t="s">
        <v>1400</v>
      </c>
      <c r="B4" s="242" t="s">
        <v>918</v>
      </c>
      <c r="C4" s="240"/>
      <c r="D4" s="240"/>
      <c r="E4" s="240"/>
      <c r="F4" s="240"/>
      <c r="G4" s="241"/>
      <c r="K4" s="15"/>
    </row>
    <row r="5" spans="1:21" x14ac:dyDescent="0.2">
      <c r="A5" s="242" t="s">
        <v>361</v>
      </c>
      <c r="B5" s="239">
        <v>1</v>
      </c>
      <c r="C5" s="245">
        <v>2</v>
      </c>
      <c r="D5" s="245">
        <v>3</v>
      </c>
      <c r="E5" s="245">
        <v>4</v>
      </c>
      <c r="F5" s="245">
        <v>5</v>
      </c>
      <c r="G5" s="246" t="s">
        <v>54</v>
      </c>
      <c r="K5" s="16">
        <v>0</v>
      </c>
      <c r="L5" s="16">
        <v>2.5</v>
      </c>
      <c r="M5" s="16">
        <v>5</v>
      </c>
      <c r="N5" s="16">
        <v>7.5</v>
      </c>
      <c r="O5" s="16">
        <v>10</v>
      </c>
      <c r="U5" s="60"/>
    </row>
    <row r="6" spans="1:21" x14ac:dyDescent="0.2">
      <c r="A6" s="239" t="s">
        <v>89</v>
      </c>
      <c r="B6" s="247">
        <v>8</v>
      </c>
      <c r="C6" s="248">
        <v>10</v>
      </c>
      <c r="D6" s="248">
        <v>16</v>
      </c>
      <c r="E6" s="248">
        <v>13</v>
      </c>
      <c r="F6" s="248">
        <v>12</v>
      </c>
      <c r="G6" s="249">
        <v>59</v>
      </c>
      <c r="J6" t="str">
        <f>A6</f>
        <v>F. Bellas Artes</v>
      </c>
      <c r="K6" s="151">
        <v>0</v>
      </c>
      <c r="L6">
        <f>C6*L$5</f>
        <v>25</v>
      </c>
      <c r="M6">
        <f>D6*M$5</f>
        <v>80</v>
      </c>
      <c r="N6">
        <f>E6*N$5</f>
        <v>97.5</v>
      </c>
      <c r="O6">
        <f>F6*O$5</f>
        <v>120</v>
      </c>
      <c r="P6">
        <f>SUM(K6:O6)/SUM(B6:F6)</f>
        <v>5.4661016949152543</v>
      </c>
      <c r="U6" s="60"/>
    </row>
    <row r="7" spans="1:21" x14ac:dyDescent="0.2">
      <c r="A7" s="243" t="s">
        <v>90</v>
      </c>
      <c r="B7" s="250">
        <v>8</v>
      </c>
      <c r="C7" s="75">
        <v>6</v>
      </c>
      <c r="D7" s="75">
        <v>18</v>
      </c>
      <c r="E7" s="75">
        <v>10</v>
      </c>
      <c r="F7" s="75">
        <v>5</v>
      </c>
      <c r="G7" s="251">
        <v>47</v>
      </c>
      <c r="J7" t="str">
        <f t="shared" ref="J7:J34" si="0">A7</f>
        <v>F. Ciencias Biológicas</v>
      </c>
      <c r="K7" s="151">
        <v>0</v>
      </c>
      <c r="L7">
        <f t="shared" ref="L7:L17" si="1">C7*L$5</f>
        <v>15</v>
      </c>
      <c r="M7">
        <f t="shared" ref="M7:M17" si="2">D7*M$5</f>
        <v>90</v>
      </c>
      <c r="N7">
        <f t="shared" ref="N7:N17" si="3">E7*N$5</f>
        <v>75</v>
      </c>
      <c r="O7">
        <f t="shared" ref="O7:O17" si="4">F7*O$5</f>
        <v>50</v>
      </c>
      <c r="P7" s="60">
        <f t="shared" ref="P7:P34" si="5">SUM(K7:O7)/SUM(B7:F7)</f>
        <v>4.8936170212765955</v>
      </c>
      <c r="U7" s="60"/>
    </row>
    <row r="8" spans="1:21" x14ac:dyDescent="0.2">
      <c r="A8" s="243" t="s">
        <v>91</v>
      </c>
      <c r="B8" s="250">
        <v>7</v>
      </c>
      <c r="C8" s="75">
        <v>3</v>
      </c>
      <c r="D8" s="75">
        <v>6</v>
      </c>
      <c r="E8" s="75">
        <v>7</v>
      </c>
      <c r="F8" s="75">
        <v>2</v>
      </c>
      <c r="G8" s="251">
        <v>25</v>
      </c>
      <c r="J8" t="str">
        <f t="shared" si="0"/>
        <v>F. Ciencias de la Documentación</v>
      </c>
      <c r="K8" s="151">
        <v>0</v>
      </c>
      <c r="L8">
        <f>C8*L$5</f>
        <v>7.5</v>
      </c>
      <c r="M8">
        <f t="shared" si="2"/>
        <v>30</v>
      </c>
      <c r="N8">
        <f t="shared" si="3"/>
        <v>52.5</v>
      </c>
      <c r="O8">
        <f t="shared" si="4"/>
        <v>20</v>
      </c>
      <c r="P8" s="60">
        <f t="shared" si="5"/>
        <v>4.4000000000000004</v>
      </c>
      <c r="U8" s="60"/>
    </row>
    <row r="9" spans="1:21" x14ac:dyDescent="0.2">
      <c r="A9" s="243" t="s">
        <v>92</v>
      </c>
      <c r="B9" s="250">
        <v>16</v>
      </c>
      <c r="C9" s="75">
        <v>15</v>
      </c>
      <c r="D9" s="75">
        <v>37</v>
      </c>
      <c r="E9" s="75">
        <v>32</v>
      </c>
      <c r="F9" s="75">
        <v>24</v>
      </c>
      <c r="G9" s="251">
        <v>124</v>
      </c>
      <c r="J9" t="str">
        <f t="shared" si="0"/>
        <v>F. Ciencias de la Información</v>
      </c>
      <c r="K9" s="151">
        <v>0</v>
      </c>
      <c r="L9">
        <f t="shared" si="1"/>
        <v>37.5</v>
      </c>
      <c r="M9">
        <f t="shared" si="2"/>
        <v>185</v>
      </c>
      <c r="N9">
        <f t="shared" si="3"/>
        <v>240</v>
      </c>
      <c r="O9">
        <f t="shared" si="4"/>
        <v>240</v>
      </c>
      <c r="P9" s="60">
        <f t="shared" si="5"/>
        <v>5.665322580645161</v>
      </c>
      <c r="U9" s="60"/>
    </row>
    <row r="10" spans="1:21" x14ac:dyDescent="0.2">
      <c r="A10" s="243" t="s">
        <v>93</v>
      </c>
      <c r="B10" s="250">
        <v>7</v>
      </c>
      <c r="C10" s="75">
        <v>7</v>
      </c>
      <c r="D10" s="75">
        <v>17</v>
      </c>
      <c r="E10" s="75">
        <v>12</v>
      </c>
      <c r="F10" s="75">
        <v>6</v>
      </c>
      <c r="G10" s="251">
        <v>49</v>
      </c>
      <c r="J10" t="str">
        <f t="shared" si="0"/>
        <v>F. Ciencias Económicas y Empresariales</v>
      </c>
      <c r="K10" s="151">
        <v>0</v>
      </c>
      <c r="L10">
        <f t="shared" si="1"/>
        <v>17.5</v>
      </c>
      <c r="M10">
        <f t="shared" si="2"/>
        <v>85</v>
      </c>
      <c r="N10">
        <f t="shared" si="3"/>
        <v>90</v>
      </c>
      <c r="O10">
        <f t="shared" si="4"/>
        <v>60</v>
      </c>
      <c r="P10" s="60">
        <f t="shared" si="5"/>
        <v>5.1530612244897958</v>
      </c>
      <c r="U10" s="60"/>
    </row>
    <row r="11" spans="1:21" x14ac:dyDescent="0.2">
      <c r="A11" s="243" t="s">
        <v>94</v>
      </c>
      <c r="B11" s="250">
        <v>12</v>
      </c>
      <c r="C11" s="75">
        <v>16</v>
      </c>
      <c r="D11" s="75">
        <v>27</v>
      </c>
      <c r="E11" s="75">
        <v>12</v>
      </c>
      <c r="F11" s="75">
        <v>5</v>
      </c>
      <c r="G11" s="251">
        <v>72</v>
      </c>
      <c r="J11" t="str">
        <f t="shared" si="0"/>
        <v>F. Ciencias Físicas</v>
      </c>
      <c r="K11" s="151">
        <v>0</v>
      </c>
      <c r="L11">
        <f>C11*L$5</f>
        <v>40</v>
      </c>
      <c r="M11">
        <f t="shared" si="2"/>
        <v>135</v>
      </c>
      <c r="N11">
        <f t="shared" si="3"/>
        <v>90</v>
      </c>
      <c r="O11">
        <f>F11*O$5</f>
        <v>50</v>
      </c>
      <c r="P11" s="60">
        <f>SUM(K11:O11)/SUM(B11:F11)</f>
        <v>4.375</v>
      </c>
      <c r="U11" s="60"/>
    </row>
    <row r="12" spans="1:21" x14ac:dyDescent="0.2">
      <c r="A12" s="243" t="s">
        <v>95</v>
      </c>
      <c r="B12" s="250">
        <v>3</v>
      </c>
      <c r="C12" s="75">
        <v>2</v>
      </c>
      <c r="D12" s="75">
        <v>10</v>
      </c>
      <c r="E12" s="75">
        <v>5</v>
      </c>
      <c r="F12" s="75">
        <v>4</v>
      </c>
      <c r="G12" s="251">
        <v>24</v>
      </c>
      <c r="J12" t="str">
        <f t="shared" si="0"/>
        <v>F. Ciencias Geológicas</v>
      </c>
      <c r="K12" s="151">
        <v>0</v>
      </c>
      <c r="L12">
        <f t="shared" si="1"/>
        <v>5</v>
      </c>
      <c r="M12">
        <f t="shared" si="2"/>
        <v>50</v>
      </c>
      <c r="N12">
        <f t="shared" si="3"/>
        <v>37.5</v>
      </c>
      <c r="O12">
        <f t="shared" si="4"/>
        <v>40</v>
      </c>
      <c r="P12" s="60">
        <f t="shared" si="5"/>
        <v>5.520833333333333</v>
      </c>
      <c r="U12" s="60"/>
    </row>
    <row r="13" spans="1:21" x14ac:dyDescent="0.2">
      <c r="A13" s="243" t="s">
        <v>96</v>
      </c>
      <c r="B13" s="250">
        <v>10</v>
      </c>
      <c r="C13" s="75">
        <v>2</v>
      </c>
      <c r="D13" s="75">
        <v>35</v>
      </c>
      <c r="E13" s="75">
        <v>15</v>
      </c>
      <c r="F13" s="75">
        <v>10</v>
      </c>
      <c r="G13" s="251">
        <v>72</v>
      </c>
      <c r="J13" t="str">
        <f t="shared" si="0"/>
        <v>F. Ciencias Matemáticas</v>
      </c>
      <c r="K13" s="151">
        <v>0</v>
      </c>
      <c r="L13">
        <f t="shared" si="1"/>
        <v>5</v>
      </c>
      <c r="M13">
        <f t="shared" si="2"/>
        <v>175</v>
      </c>
      <c r="N13">
        <f t="shared" si="3"/>
        <v>112.5</v>
      </c>
      <c r="O13">
        <f t="shared" si="4"/>
        <v>100</v>
      </c>
      <c r="P13">
        <f t="shared" si="5"/>
        <v>5.4513888888888893</v>
      </c>
      <c r="U13" s="60"/>
    </row>
    <row r="14" spans="1:21" x14ac:dyDescent="0.2">
      <c r="A14" s="243" t="s">
        <v>97</v>
      </c>
      <c r="B14" s="250">
        <v>28</v>
      </c>
      <c r="C14" s="75">
        <v>9</v>
      </c>
      <c r="D14" s="75">
        <v>30</v>
      </c>
      <c r="E14" s="75">
        <v>19</v>
      </c>
      <c r="F14" s="75">
        <v>7</v>
      </c>
      <c r="G14" s="251">
        <v>93</v>
      </c>
      <c r="J14" t="str">
        <f t="shared" si="0"/>
        <v>F. Ciencias Políticas y Sociología</v>
      </c>
      <c r="K14" s="151">
        <v>0</v>
      </c>
      <c r="L14">
        <f t="shared" si="1"/>
        <v>22.5</v>
      </c>
      <c r="M14">
        <f t="shared" si="2"/>
        <v>150</v>
      </c>
      <c r="N14">
        <f t="shared" si="3"/>
        <v>142.5</v>
      </c>
      <c r="O14">
        <f t="shared" si="4"/>
        <v>70</v>
      </c>
      <c r="P14">
        <f t="shared" si="5"/>
        <v>4.139784946236559</v>
      </c>
      <c r="U14" s="60"/>
    </row>
    <row r="15" spans="1:21" x14ac:dyDescent="0.2">
      <c r="A15" s="243" t="s">
        <v>98</v>
      </c>
      <c r="B15" s="250">
        <v>10</v>
      </c>
      <c r="C15" s="75">
        <v>17</v>
      </c>
      <c r="D15" s="75">
        <v>41</v>
      </c>
      <c r="E15" s="75">
        <v>17</v>
      </c>
      <c r="F15" s="75">
        <v>13</v>
      </c>
      <c r="G15" s="251">
        <v>98</v>
      </c>
      <c r="J15" t="str">
        <f t="shared" si="0"/>
        <v>F. Ciencias Químicas</v>
      </c>
      <c r="K15" s="151">
        <v>0</v>
      </c>
      <c r="L15">
        <f t="shared" si="1"/>
        <v>42.5</v>
      </c>
      <c r="M15">
        <f t="shared" si="2"/>
        <v>205</v>
      </c>
      <c r="N15">
        <f t="shared" si="3"/>
        <v>127.5</v>
      </c>
      <c r="O15">
        <f t="shared" si="4"/>
        <v>130</v>
      </c>
      <c r="P15">
        <f t="shared" si="5"/>
        <v>5.1530612244897958</v>
      </c>
      <c r="U15" s="60"/>
    </row>
    <row r="16" spans="1:21" x14ac:dyDescent="0.2">
      <c r="A16" s="243" t="s">
        <v>221</v>
      </c>
      <c r="B16" s="250">
        <v>5</v>
      </c>
      <c r="C16" s="75">
        <v>7</v>
      </c>
      <c r="D16" s="75">
        <v>11</v>
      </c>
      <c r="E16" s="75">
        <v>7</v>
      </c>
      <c r="F16" s="75">
        <v>4</v>
      </c>
      <c r="G16" s="251">
        <v>34</v>
      </c>
      <c r="J16" t="str">
        <f t="shared" si="0"/>
        <v>F. Comercio y Turismo</v>
      </c>
      <c r="K16" s="151">
        <v>0</v>
      </c>
      <c r="L16">
        <f t="shared" si="1"/>
        <v>17.5</v>
      </c>
      <c r="M16">
        <f t="shared" si="2"/>
        <v>55</v>
      </c>
      <c r="N16">
        <f t="shared" si="3"/>
        <v>52.5</v>
      </c>
      <c r="O16">
        <f t="shared" si="4"/>
        <v>40</v>
      </c>
      <c r="P16">
        <f t="shared" si="5"/>
        <v>4.8529411764705879</v>
      </c>
      <c r="U16" s="60"/>
    </row>
    <row r="17" spans="1:21" x14ac:dyDescent="0.2">
      <c r="A17" s="243" t="s">
        <v>99</v>
      </c>
      <c r="B17" s="250">
        <v>24</v>
      </c>
      <c r="C17" s="75">
        <v>17</v>
      </c>
      <c r="D17" s="75">
        <v>37</v>
      </c>
      <c r="E17" s="75">
        <v>22</v>
      </c>
      <c r="F17" s="75">
        <v>20</v>
      </c>
      <c r="G17" s="251">
        <v>120</v>
      </c>
      <c r="J17" t="str">
        <f t="shared" si="0"/>
        <v>F. Derecho</v>
      </c>
      <c r="K17" s="151">
        <v>0</v>
      </c>
      <c r="L17">
        <f t="shared" si="1"/>
        <v>42.5</v>
      </c>
      <c r="M17">
        <f t="shared" si="2"/>
        <v>185</v>
      </c>
      <c r="N17">
        <f t="shared" si="3"/>
        <v>165</v>
      </c>
      <c r="O17">
        <f t="shared" si="4"/>
        <v>200</v>
      </c>
      <c r="P17">
        <f t="shared" si="5"/>
        <v>4.9375</v>
      </c>
      <c r="U17" s="60"/>
    </row>
    <row r="18" spans="1:21" x14ac:dyDescent="0.2">
      <c r="A18" s="243" t="s">
        <v>100</v>
      </c>
      <c r="B18" s="250">
        <v>34</v>
      </c>
      <c r="C18" s="75">
        <v>21</v>
      </c>
      <c r="D18" s="75">
        <v>55</v>
      </c>
      <c r="E18" s="75">
        <v>35</v>
      </c>
      <c r="F18" s="75">
        <v>9</v>
      </c>
      <c r="G18" s="251">
        <v>154</v>
      </c>
      <c r="J18" t="str">
        <f t="shared" si="0"/>
        <v>F. Educación - Centro de Formación del Profesorado</v>
      </c>
      <c r="K18" s="151">
        <v>0</v>
      </c>
      <c r="L18">
        <f t="shared" ref="L18:L42" si="6">C18*L$5</f>
        <v>52.5</v>
      </c>
      <c r="M18">
        <f t="shared" ref="M18:M42" si="7">D18*M$5</f>
        <v>275</v>
      </c>
      <c r="N18">
        <f t="shared" ref="N18:N42" si="8">E18*N$5</f>
        <v>262.5</v>
      </c>
      <c r="O18">
        <f t="shared" ref="O18:O42" si="9">F18*O$5</f>
        <v>90</v>
      </c>
      <c r="P18">
        <f t="shared" si="5"/>
        <v>4.4155844155844157</v>
      </c>
      <c r="U18" s="60"/>
    </row>
    <row r="19" spans="1:21" x14ac:dyDescent="0.2">
      <c r="A19" s="243" t="s">
        <v>222</v>
      </c>
      <c r="B19" s="250">
        <v>11</v>
      </c>
      <c r="C19" s="75">
        <v>9</v>
      </c>
      <c r="D19" s="75">
        <v>24</v>
      </c>
      <c r="E19" s="75">
        <v>10</v>
      </c>
      <c r="F19" s="75">
        <v>8</v>
      </c>
      <c r="G19" s="251">
        <v>62</v>
      </c>
      <c r="J19" t="str">
        <f t="shared" si="0"/>
        <v>F. Enfermería, Fisioterapia y Podología</v>
      </c>
      <c r="K19" s="151">
        <v>0</v>
      </c>
      <c r="L19">
        <f t="shared" si="6"/>
        <v>22.5</v>
      </c>
      <c r="M19">
        <f t="shared" si="7"/>
        <v>120</v>
      </c>
      <c r="N19">
        <f t="shared" si="8"/>
        <v>75</v>
      </c>
      <c r="O19">
        <f t="shared" si="9"/>
        <v>80</v>
      </c>
      <c r="P19">
        <f t="shared" si="5"/>
        <v>4.7983870967741939</v>
      </c>
      <c r="U19" s="60"/>
    </row>
    <row r="20" spans="1:21" x14ac:dyDescent="0.2">
      <c r="A20" s="243" t="s">
        <v>223</v>
      </c>
      <c r="B20" s="250">
        <v>6</v>
      </c>
      <c r="C20" s="75">
        <v>6</v>
      </c>
      <c r="D20" s="75">
        <v>5</v>
      </c>
      <c r="E20" s="75">
        <v>8</v>
      </c>
      <c r="F20" s="75">
        <v>3</v>
      </c>
      <c r="G20" s="251">
        <v>28</v>
      </c>
      <c r="J20" t="str">
        <f t="shared" si="0"/>
        <v>F. Estudios Estadísticos</v>
      </c>
      <c r="K20" s="151">
        <v>0</v>
      </c>
      <c r="L20">
        <f t="shared" si="6"/>
        <v>15</v>
      </c>
      <c r="M20">
        <f t="shared" si="7"/>
        <v>25</v>
      </c>
      <c r="N20">
        <f t="shared" si="8"/>
        <v>60</v>
      </c>
      <c r="O20">
        <f t="shared" si="9"/>
        <v>30</v>
      </c>
      <c r="P20">
        <f t="shared" si="5"/>
        <v>4.6428571428571432</v>
      </c>
      <c r="U20" s="60"/>
    </row>
    <row r="21" spans="1:21" x14ac:dyDescent="0.2">
      <c r="A21" s="243" t="s">
        <v>101</v>
      </c>
      <c r="B21" s="250">
        <v>25</v>
      </c>
      <c r="C21" s="75">
        <v>21</v>
      </c>
      <c r="D21" s="75">
        <v>39</v>
      </c>
      <c r="E21" s="75">
        <v>20</v>
      </c>
      <c r="F21" s="75">
        <v>7</v>
      </c>
      <c r="G21" s="251">
        <v>112</v>
      </c>
      <c r="J21" t="str">
        <f t="shared" si="0"/>
        <v>F. Farmacia</v>
      </c>
      <c r="K21" s="151">
        <v>0</v>
      </c>
      <c r="L21">
        <f t="shared" si="6"/>
        <v>52.5</v>
      </c>
      <c r="M21">
        <f t="shared" si="7"/>
        <v>195</v>
      </c>
      <c r="N21">
        <f t="shared" si="8"/>
        <v>150</v>
      </c>
      <c r="O21">
        <f t="shared" si="9"/>
        <v>70</v>
      </c>
      <c r="P21">
        <f t="shared" si="5"/>
        <v>4.1741071428571432</v>
      </c>
      <c r="U21" s="60"/>
    </row>
    <row r="22" spans="1:21" x14ac:dyDescent="0.2">
      <c r="A22" s="243" t="s">
        <v>102</v>
      </c>
      <c r="B22" s="250">
        <v>20</v>
      </c>
      <c r="C22" s="75">
        <v>17</v>
      </c>
      <c r="D22" s="75">
        <v>43</v>
      </c>
      <c r="E22" s="75">
        <v>32</v>
      </c>
      <c r="F22" s="75">
        <v>23</v>
      </c>
      <c r="G22" s="251">
        <v>135</v>
      </c>
      <c r="J22" t="str">
        <f t="shared" si="0"/>
        <v>F. Filología</v>
      </c>
      <c r="K22" s="151">
        <v>0</v>
      </c>
      <c r="L22">
        <f t="shared" si="6"/>
        <v>42.5</v>
      </c>
      <c r="M22">
        <f t="shared" si="7"/>
        <v>215</v>
      </c>
      <c r="N22">
        <f t="shared" si="8"/>
        <v>240</v>
      </c>
      <c r="O22">
        <f t="shared" si="9"/>
        <v>230</v>
      </c>
      <c r="P22">
        <f t="shared" si="5"/>
        <v>5.3888888888888893</v>
      </c>
      <c r="U22" s="60"/>
    </row>
    <row r="23" spans="1:21" x14ac:dyDescent="0.2">
      <c r="A23" s="243" t="s">
        <v>103</v>
      </c>
      <c r="B23" s="250">
        <v>5</v>
      </c>
      <c r="C23" s="75">
        <v>7</v>
      </c>
      <c r="D23" s="75">
        <v>17</v>
      </c>
      <c r="E23" s="75">
        <v>7</v>
      </c>
      <c r="F23" s="75">
        <v>5</v>
      </c>
      <c r="G23" s="251">
        <v>41</v>
      </c>
      <c r="J23" t="str">
        <f t="shared" si="0"/>
        <v>F. Filosofía</v>
      </c>
      <c r="K23" s="151">
        <v>0</v>
      </c>
      <c r="L23">
        <f t="shared" si="6"/>
        <v>17.5</v>
      </c>
      <c r="M23">
        <f t="shared" si="7"/>
        <v>85</v>
      </c>
      <c r="N23">
        <f t="shared" si="8"/>
        <v>52.5</v>
      </c>
      <c r="O23">
        <f t="shared" si="9"/>
        <v>50</v>
      </c>
      <c r="P23">
        <f t="shared" si="5"/>
        <v>5</v>
      </c>
      <c r="U23" s="60"/>
    </row>
    <row r="24" spans="1:21" x14ac:dyDescent="0.2">
      <c r="A24" s="243" t="s">
        <v>104</v>
      </c>
      <c r="B24" s="250">
        <v>40</v>
      </c>
      <c r="C24" s="75">
        <v>38</v>
      </c>
      <c r="D24" s="75">
        <v>63</v>
      </c>
      <c r="E24" s="75">
        <v>55</v>
      </c>
      <c r="F24" s="75">
        <v>13</v>
      </c>
      <c r="G24" s="251">
        <v>209</v>
      </c>
      <c r="J24" t="str">
        <f t="shared" si="0"/>
        <v>F. Geografía e Historia</v>
      </c>
      <c r="K24" s="151">
        <v>0</v>
      </c>
      <c r="L24">
        <f t="shared" si="6"/>
        <v>95</v>
      </c>
      <c r="M24">
        <f t="shared" si="7"/>
        <v>315</v>
      </c>
      <c r="N24">
        <f t="shared" si="8"/>
        <v>412.5</v>
      </c>
      <c r="O24">
        <f t="shared" si="9"/>
        <v>130</v>
      </c>
      <c r="P24">
        <f t="shared" si="5"/>
        <v>4.5574162679425836</v>
      </c>
      <c r="U24" s="60"/>
    </row>
    <row r="25" spans="1:21" x14ac:dyDescent="0.2">
      <c r="A25" s="243" t="s">
        <v>105</v>
      </c>
      <c r="B25" s="250">
        <v>10</v>
      </c>
      <c r="C25" s="75">
        <v>7</v>
      </c>
      <c r="D25" s="75">
        <v>26</v>
      </c>
      <c r="E25" s="75">
        <v>8</v>
      </c>
      <c r="F25" s="75">
        <v>4</v>
      </c>
      <c r="G25" s="251">
        <v>55</v>
      </c>
      <c r="J25" t="str">
        <f t="shared" si="0"/>
        <v>F. Informática</v>
      </c>
      <c r="K25" s="151">
        <v>0</v>
      </c>
      <c r="L25">
        <f t="shared" si="6"/>
        <v>17.5</v>
      </c>
      <c r="M25">
        <f t="shared" si="7"/>
        <v>130</v>
      </c>
      <c r="N25">
        <f t="shared" si="8"/>
        <v>60</v>
      </c>
      <c r="O25">
        <f t="shared" si="9"/>
        <v>40</v>
      </c>
      <c r="P25">
        <f t="shared" si="5"/>
        <v>4.5</v>
      </c>
      <c r="U25" s="60"/>
    </row>
    <row r="26" spans="1:21" x14ac:dyDescent="0.2">
      <c r="A26" s="243" t="s">
        <v>106</v>
      </c>
      <c r="B26" s="250">
        <v>20</v>
      </c>
      <c r="C26" s="75">
        <v>26</v>
      </c>
      <c r="D26" s="75">
        <v>34</v>
      </c>
      <c r="E26" s="75">
        <v>17</v>
      </c>
      <c r="F26" s="75">
        <v>3</v>
      </c>
      <c r="G26" s="251">
        <v>100</v>
      </c>
      <c r="J26" t="str">
        <f t="shared" si="0"/>
        <v>F. Medicina</v>
      </c>
      <c r="K26" s="151">
        <v>0</v>
      </c>
      <c r="L26">
        <f t="shared" si="6"/>
        <v>65</v>
      </c>
      <c r="M26">
        <f t="shared" si="7"/>
        <v>170</v>
      </c>
      <c r="N26">
        <f t="shared" si="8"/>
        <v>127.5</v>
      </c>
      <c r="O26">
        <f t="shared" si="9"/>
        <v>30</v>
      </c>
      <c r="P26">
        <f t="shared" si="5"/>
        <v>3.9249999999999998</v>
      </c>
      <c r="U26" s="60"/>
    </row>
    <row r="27" spans="1:21" x14ac:dyDescent="0.2">
      <c r="A27" s="243" t="s">
        <v>107</v>
      </c>
      <c r="B27" s="250">
        <v>3</v>
      </c>
      <c r="C27" s="75">
        <v>2</v>
      </c>
      <c r="D27" s="75">
        <v>2</v>
      </c>
      <c r="E27" s="75">
        <v>6</v>
      </c>
      <c r="F27" s="75">
        <v>7</v>
      </c>
      <c r="G27" s="251">
        <v>20</v>
      </c>
      <c r="J27" t="str">
        <f t="shared" si="0"/>
        <v>F. Odontología</v>
      </c>
      <c r="K27" s="151">
        <v>0</v>
      </c>
      <c r="L27">
        <f t="shared" si="6"/>
        <v>5</v>
      </c>
      <c r="M27">
        <f t="shared" si="7"/>
        <v>10</v>
      </c>
      <c r="N27">
        <f t="shared" si="8"/>
        <v>45</v>
      </c>
      <c r="O27">
        <f t="shared" si="9"/>
        <v>70</v>
      </c>
      <c r="P27">
        <f t="shared" si="5"/>
        <v>6.5</v>
      </c>
      <c r="U27" s="60"/>
    </row>
    <row r="28" spans="1:21" x14ac:dyDescent="0.2">
      <c r="A28" s="243" t="s">
        <v>224</v>
      </c>
      <c r="B28" s="250">
        <v>7</v>
      </c>
      <c r="C28" s="75">
        <v>4</v>
      </c>
      <c r="D28" s="75">
        <v>17</v>
      </c>
      <c r="E28" s="75">
        <v>2</v>
      </c>
      <c r="F28" s="75">
        <v>5</v>
      </c>
      <c r="G28" s="251">
        <v>35</v>
      </c>
      <c r="J28" t="str">
        <f t="shared" si="0"/>
        <v>F. Óptica y Optometría</v>
      </c>
      <c r="K28" s="151">
        <v>0</v>
      </c>
      <c r="L28">
        <f t="shared" si="6"/>
        <v>10</v>
      </c>
      <c r="M28">
        <f t="shared" si="7"/>
        <v>85</v>
      </c>
      <c r="N28">
        <f t="shared" si="8"/>
        <v>15</v>
      </c>
      <c r="O28">
        <f t="shared" si="9"/>
        <v>50</v>
      </c>
      <c r="P28">
        <f t="shared" si="5"/>
        <v>4.5714285714285712</v>
      </c>
      <c r="U28" s="60"/>
    </row>
    <row r="29" spans="1:21" x14ac:dyDescent="0.2">
      <c r="A29" s="243" t="s">
        <v>108</v>
      </c>
      <c r="B29" s="250">
        <v>7</v>
      </c>
      <c r="C29" s="75">
        <v>10</v>
      </c>
      <c r="D29" s="75">
        <v>19</v>
      </c>
      <c r="E29" s="75">
        <v>23</v>
      </c>
      <c r="F29" s="75">
        <v>14</v>
      </c>
      <c r="G29" s="251">
        <v>73</v>
      </c>
      <c r="J29" t="str">
        <f t="shared" si="0"/>
        <v>F. Psicología</v>
      </c>
      <c r="K29" s="151">
        <v>0</v>
      </c>
      <c r="L29">
        <f t="shared" si="6"/>
        <v>25</v>
      </c>
      <c r="M29">
        <f t="shared" si="7"/>
        <v>95</v>
      </c>
      <c r="N29">
        <f t="shared" si="8"/>
        <v>172.5</v>
      </c>
      <c r="O29">
        <f t="shared" si="9"/>
        <v>140</v>
      </c>
      <c r="P29">
        <f t="shared" si="5"/>
        <v>5.9246575342465757</v>
      </c>
      <c r="U29" s="60"/>
    </row>
    <row r="30" spans="1:21" x14ac:dyDescent="0.2">
      <c r="A30" s="243" t="s">
        <v>225</v>
      </c>
      <c r="B30" s="250">
        <v>6</v>
      </c>
      <c r="C30" s="75">
        <v>6</v>
      </c>
      <c r="D30" s="75">
        <v>15</v>
      </c>
      <c r="E30" s="75">
        <v>5</v>
      </c>
      <c r="F30" s="75">
        <v>3</v>
      </c>
      <c r="G30" s="251">
        <v>35</v>
      </c>
      <c r="J30" t="str">
        <f t="shared" si="0"/>
        <v>F. Trabajo Social</v>
      </c>
      <c r="K30" s="151">
        <v>0</v>
      </c>
      <c r="L30">
        <f t="shared" si="6"/>
        <v>15</v>
      </c>
      <c r="M30">
        <f t="shared" si="7"/>
        <v>75</v>
      </c>
      <c r="N30">
        <f t="shared" si="8"/>
        <v>37.5</v>
      </c>
      <c r="O30">
        <f t="shared" si="9"/>
        <v>30</v>
      </c>
      <c r="P30">
        <f t="shared" si="5"/>
        <v>4.5</v>
      </c>
      <c r="U30" s="60"/>
    </row>
    <row r="31" spans="1:21" x14ac:dyDescent="0.2">
      <c r="A31" s="243" t="s">
        <v>109</v>
      </c>
      <c r="B31" s="250">
        <v>3</v>
      </c>
      <c r="C31" s="75">
        <v>12</v>
      </c>
      <c r="D31" s="75">
        <v>16</v>
      </c>
      <c r="E31" s="75">
        <v>16</v>
      </c>
      <c r="F31" s="75">
        <v>9</v>
      </c>
      <c r="G31" s="251">
        <v>56</v>
      </c>
      <c r="J31" t="str">
        <f t="shared" si="0"/>
        <v>F. Veterinaria</v>
      </c>
      <c r="K31" s="151">
        <v>0</v>
      </c>
      <c r="L31">
        <f t="shared" si="6"/>
        <v>30</v>
      </c>
      <c r="M31">
        <f t="shared" si="7"/>
        <v>80</v>
      </c>
      <c r="N31">
        <f t="shared" si="8"/>
        <v>120</v>
      </c>
      <c r="O31">
        <f t="shared" si="9"/>
        <v>90</v>
      </c>
      <c r="P31">
        <f t="shared" si="5"/>
        <v>5.7142857142857144</v>
      </c>
      <c r="U31" s="60"/>
    </row>
    <row r="32" spans="1:21" x14ac:dyDescent="0.2">
      <c r="A32" s="243" t="s">
        <v>85</v>
      </c>
      <c r="B32" s="250">
        <v>3</v>
      </c>
      <c r="C32" s="75">
        <v>1</v>
      </c>
      <c r="D32" s="75">
        <v>3</v>
      </c>
      <c r="E32" s="75">
        <v>2</v>
      </c>
      <c r="F32" s="75">
        <v>1</v>
      </c>
      <c r="G32" s="251">
        <v>10</v>
      </c>
      <c r="J32" t="str">
        <f t="shared" si="0"/>
        <v>Otro</v>
      </c>
      <c r="K32" s="151">
        <v>0</v>
      </c>
      <c r="L32">
        <f t="shared" si="6"/>
        <v>2.5</v>
      </c>
      <c r="M32">
        <f t="shared" si="7"/>
        <v>15</v>
      </c>
      <c r="N32">
        <f t="shared" si="8"/>
        <v>15</v>
      </c>
      <c r="O32">
        <f t="shared" si="9"/>
        <v>10</v>
      </c>
      <c r="P32">
        <f t="shared" si="5"/>
        <v>4.25</v>
      </c>
      <c r="U32" s="60"/>
    </row>
    <row r="33" spans="1:21" x14ac:dyDescent="0.2">
      <c r="A33" s="243" t="s">
        <v>53</v>
      </c>
      <c r="B33" s="250">
        <v>2</v>
      </c>
      <c r="C33" s="75">
        <v>5</v>
      </c>
      <c r="D33" s="75">
        <v>3</v>
      </c>
      <c r="E33" s="75">
        <v>2</v>
      </c>
      <c r="F33" s="75">
        <v>3</v>
      </c>
      <c r="G33" s="251">
        <v>15</v>
      </c>
      <c r="J33" t="str">
        <f t="shared" si="0"/>
        <v>(en blanco)</v>
      </c>
      <c r="K33" s="151">
        <v>0</v>
      </c>
      <c r="L33">
        <f t="shared" si="6"/>
        <v>12.5</v>
      </c>
      <c r="M33">
        <f t="shared" si="7"/>
        <v>15</v>
      </c>
      <c r="N33">
        <f t="shared" si="8"/>
        <v>15</v>
      </c>
      <c r="O33">
        <f t="shared" si="9"/>
        <v>30</v>
      </c>
      <c r="P33">
        <f t="shared" si="5"/>
        <v>4.833333333333333</v>
      </c>
      <c r="U33" s="60"/>
    </row>
    <row r="34" spans="1:21" x14ac:dyDescent="0.2">
      <c r="A34" s="244" t="s">
        <v>54</v>
      </c>
      <c r="B34" s="252">
        <v>340</v>
      </c>
      <c r="C34" s="253">
        <v>303</v>
      </c>
      <c r="D34" s="253">
        <v>666</v>
      </c>
      <c r="E34" s="253">
        <v>419</v>
      </c>
      <c r="F34" s="253">
        <v>229</v>
      </c>
      <c r="G34" s="254">
        <v>1957</v>
      </c>
      <c r="J34" t="str">
        <f t="shared" si="0"/>
        <v>Total general</v>
      </c>
      <c r="K34" s="151">
        <v>0</v>
      </c>
      <c r="L34">
        <f t="shared" si="6"/>
        <v>757.5</v>
      </c>
      <c r="M34">
        <f t="shared" si="7"/>
        <v>3330</v>
      </c>
      <c r="N34">
        <f t="shared" si="8"/>
        <v>3142.5</v>
      </c>
      <c r="O34">
        <f t="shared" si="9"/>
        <v>2290</v>
      </c>
      <c r="P34">
        <f t="shared" si="5"/>
        <v>4.8645886561062852</v>
      </c>
      <c r="U34" s="60"/>
    </row>
    <row r="35" spans="1:21" x14ac:dyDescent="0.2">
      <c r="J35">
        <f t="shared" ref="J35:J42" si="10">B35*J$5</f>
        <v>0</v>
      </c>
      <c r="L35">
        <f t="shared" si="6"/>
        <v>0</v>
      </c>
      <c r="M35">
        <f t="shared" si="7"/>
        <v>0</v>
      </c>
      <c r="N35">
        <f t="shared" si="8"/>
        <v>0</v>
      </c>
      <c r="O35">
        <f t="shared" si="9"/>
        <v>0</v>
      </c>
      <c r="P35" t="e">
        <f t="shared" ref="P35:P42" si="11">SUM(J35:O35)/H35</f>
        <v>#DIV/0!</v>
      </c>
      <c r="U35" s="60"/>
    </row>
    <row r="36" spans="1:21" x14ac:dyDescent="0.2">
      <c r="J36">
        <f t="shared" si="10"/>
        <v>0</v>
      </c>
      <c r="L36">
        <f t="shared" si="6"/>
        <v>0</v>
      </c>
      <c r="M36">
        <f t="shared" si="7"/>
        <v>0</v>
      </c>
      <c r="N36">
        <f t="shared" si="8"/>
        <v>0</v>
      </c>
      <c r="O36">
        <f t="shared" si="9"/>
        <v>0</v>
      </c>
      <c r="P36" t="e">
        <f t="shared" si="11"/>
        <v>#DIV/0!</v>
      </c>
    </row>
    <row r="37" spans="1:21" x14ac:dyDescent="0.2">
      <c r="J37">
        <f t="shared" si="10"/>
        <v>0</v>
      </c>
      <c r="L37">
        <f t="shared" si="6"/>
        <v>0</v>
      </c>
      <c r="M37">
        <f t="shared" si="7"/>
        <v>0</v>
      </c>
      <c r="N37">
        <f t="shared" si="8"/>
        <v>0</v>
      </c>
      <c r="O37">
        <f t="shared" si="9"/>
        <v>0</v>
      </c>
      <c r="P37" t="e">
        <f t="shared" si="11"/>
        <v>#DIV/0!</v>
      </c>
    </row>
    <row r="38" spans="1:21" x14ac:dyDescent="0.2">
      <c r="J38">
        <f t="shared" si="10"/>
        <v>0</v>
      </c>
      <c r="L38">
        <f t="shared" si="6"/>
        <v>0</v>
      </c>
      <c r="M38">
        <f t="shared" si="7"/>
        <v>0</v>
      </c>
      <c r="N38">
        <f t="shared" si="8"/>
        <v>0</v>
      </c>
      <c r="O38">
        <f t="shared" si="9"/>
        <v>0</v>
      </c>
      <c r="P38" t="e">
        <f t="shared" si="11"/>
        <v>#DIV/0!</v>
      </c>
    </row>
    <row r="39" spans="1:21" x14ac:dyDescent="0.2">
      <c r="J39">
        <f t="shared" si="10"/>
        <v>0</v>
      </c>
      <c r="L39">
        <f t="shared" si="6"/>
        <v>0</v>
      </c>
      <c r="M39">
        <f t="shared" si="7"/>
        <v>0</v>
      </c>
      <c r="N39">
        <f t="shared" si="8"/>
        <v>0</v>
      </c>
      <c r="O39">
        <f t="shared" si="9"/>
        <v>0</v>
      </c>
      <c r="P39" t="e">
        <f t="shared" si="11"/>
        <v>#DIV/0!</v>
      </c>
    </row>
    <row r="40" spans="1:21" x14ac:dyDescent="0.2">
      <c r="J40">
        <f t="shared" si="10"/>
        <v>0</v>
      </c>
      <c r="L40">
        <f t="shared" si="6"/>
        <v>0</v>
      </c>
      <c r="M40">
        <f t="shared" si="7"/>
        <v>0</v>
      </c>
      <c r="N40">
        <f t="shared" si="8"/>
        <v>0</v>
      </c>
      <c r="O40">
        <f t="shared" si="9"/>
        <v>0</v>
      </c>
      <c r="P40" t="e">
        <f t="shared" si="11"/>
        <v>#DIV/0!</v>
      </c>
    </row>
    <row r="41" spans="1:21" x14ac:dyDescent="0.2">
      <c r="J41">
        <f t="shared" si="10"/>
        <v>0</v>
      </c>
      <c r="L41">
        <f t="shared" si="6"/>
        <v>0</v>
      </c>
      <c r="M41">
        <f t="shared" si="7"/>
        <v>0</v>
      </c>
      <c r="N41">
        <f t="shared" si="8"/>
        <v>0</v>
      </c>
      <c r="O41">
        <f t="shared" si="9"/>
        <v>0</v>
      </c>
      <c r="P41" t="e">
        <f t="shared" si="11"/>
        <v>#DIV/0!</v>
      </c>
    </row>
    <row r="42" spans="1:21" x14ac:dyDescent="0.2">
      <c r="J42">
        <f t="shared" si="10"/>
        <v>0</v>
      </c>
      <c r="L42">
        <f t="shared" si="6"/>
        <v>0</v>
      </c>
      <c r="M42">
        <f t="shared" si="7"/>
        <v>0</v>
      </c>
      <c r="N42">
        <f t="shared" si="8"/>
        <v>0</v>
      </c>
      <c r="O42">
        <f t="shared" si="9"/>
        <v>0</v>
      </c>
      <c r="P42" t="e">
        <f t="shared" si="11"/>
        <v>#DIV/0!</v>
      </c>
    </row>
    <row r="43" spans="1:21" x14ac:dyDescent="0.2">
      <c r="J43">
        <f t="shared" ref="J43:J54" si="12">B43*J$5</f>
        <v>0</v>
      </c>
      <c r="L43">
        <f t="shared" ref="L43:L54" si="13">C43*L$5</f>
        <v>0</v>
      </c>
      <c r="M43">
        <f t="shared" ref="M43:M54" si="14">D43*M$5</f>
        <v>0</v>
      </c>
      <c r="N43">
        <f t="shared" ref="N43:N54" si="15">E43*N$5</f>
        <v>0</v>
      </c>
      <c r="O43">
        <f t="shared" ref="O43:O54" si="16">F43*O$5</f>
        <v>0</v>
      </c>
      <c r="P43" t="e">
        <f t="shared" ref="P43:P54" si="17">SUM(J43:O43)/H43</f>
        <v>#DIV/0!</v>
      </c>
    </row>
    <row r="44" spans="1:21" x14ac:dyDescent="0.2">
      <c r="J44">
        <f t="shared" si="12"/>
        <v>0</v>
      </c>
      <c r="L44">
        <f t="shared" si="13"/>
        <v>0</v>
      </c>
      <c r="M44">
        <f t="shared" si="14"/>
        <v>0</v>
      </c>
      <c r="N44">
        <f t="shared" si="15"/>
        <v>0</v>
      </c>
      <c r="O44">
        <f t="shared" si="16"/>
        <v>0</v>
      </c>
      <c r="P44" t="e">
        <f t="shared" si="17"/>
        <v>#DIV/0!</v>
      </c>
    </row>
    <row r="45" spans="1:21" x14ac:dyDescent="0.2">
      <c r="J45">
        <f t="shared" si="12"/>
        <v>0</v>
      </c>
      <c r="L45">
        <f t="shared" si="13"/>
        <v>0</v>
      </c>
      <c r="M45">
        <f t="shared" si="14"/>
        <v>0</v>
      </c>
      <c r="N45">
        <f t="shared" si="15"/>
        <v>0</v>
      </c>
      <c r="O45">
        <f t="shared" si="16"/>
        <v>0</v>
      </c>
      <c r="P45" t="e">
        <f t="shared" si="17"/>
        <v>#DIV/0!</v>
      </c>
    </row>
    <row r="46" spans="1:21" x14ac:dyDescent="0.2">
      <c r="J46">
        <f t="shared" si="12"/>
        <v>0</v>
      </c>
      <c r="L46">
        <f t="shared" si="13"/>
        <v>0</v>
      </c>
      <c r="M46">
        <f t="shared" si="14"/>
        <v>0</v>
      </c>
      <c r="N46">
        <f t="shared" si="15"/>
        <v>0</v>
      </c>
      <c r="O46">
        <f t="shared" si="16"/>
        <v>0</v>
      </c>
      <c r="P46" t="e">
        <f t="shared" si="17"/>
        <v>#DIV/0!</v>
      </c>
    </row>
    <row r="47" spans="1:21" x14ac:dyDescent="0.2">
      <c r="J47">
        <f t="shared" si="12"/>
        <v>0</v>
      </c>
      <c r="L47">
        <f t="shared" si="13"/>
        <v>0</v>
      </c>
      <c r="M47">
        <f t="shared" si="14"/>
        <v>0</v>
      </c>
      <c r="N47">
        <f t="shared" si="15"/>
        <v>0</v>
      </c>
      <c r="O47">
        <f t="shared" si="16"/>
        <v>0</v>
      </c>
      <c r="P47" t="e">
        <f t="shared" si="17"/>
        <v>#DIV/0!</v>
      </c>
    </row>
    <row r="48" spans="1:21" x14ac:dyDescent="0.2">
      <c r="J48">
        <f t="shared" si="12"/>
        <v>0</v>
      </c>
      <c r="L48">
        <f t="shared" si="13"/>
        <v>0</v>
      </c>
      <c r="M48">
        <f t="shared" si="14"/>
        <v>0</v>
      </c>
      <c r="N48">
        <f t="shared" si="15"/>
        <v>0</v>
      </c>
      <c r="O48">
        <f t="shared" si="16"/>
        <v>0</v>
      </c>
      <c r="P48" t="e">
        <f t="shared" si="17"/>
        <v>#DIV/0!</v>
      </c>
    </row>
    <row r="49" spans="10:16" x14ac:dyDescent="0.2">
      <c r="J49">
        <f t="shared" si="12"/>
        <v>0</v>
      </c>
      <c r="L49">
        <f t="shared" si="13"/>
        <v>0</v>
      </c>
      <c r="M49">
        <f t="shared" si="14"/>
        <v>0</v>
      </c>
      <c r="N49">
        <f t="shared" si="15"/>
        <v>0</v>
      </c>
      <c r="O49">
        <f t="shared" si="16"/>
        <v>0</v>
      </c>
      <c r="P49" t="e">
        <f t="shared" si="17"/>
        <v>#DIV/0!</v>
      </c>
    </row>
    <row r="50" spans="10:16" x14ac:dyDescent="0.2">
      <c r="J50">
        <f t="shared" si="12"/>
        <v>0</v>
      </c>
      <c r="L50">
        <f t="shared" si="13"/>
        <v>0</v>
      </c>
      <c r="M50">
        <f t="shared" si="14"/>
        <v>0</v>
      </c>
      <c r="N50">
        <f t="shared" si="15"/>
        <v>0</v>
      </c>
      <c r="O50">
        <f t="shared" si="16"/>
        <v>0</v>
      </c>
      <c r="P50" t="e">
        <f t="shared" si="17"/>
        <v>#DIV/0!</v>
      </c>
    </row>
    <row r="51" spans="10:16" x14ac:dyDescent="0.2">
      <c r="J51">
        <f t="shared" si="12"/>
        <v>0</v>
      </c>
      <c r="L51">
        <f t="shared" si="13"/>
        <v>0</v>
      </c>
      <c r="M51">
        <f t="shared" si="14"/>
        <v>0</v>
      </c>
      <c r="N51">
        <f t="shared" si="15"/>
        <v>0</v>
      </c>
      <c r="O51">
        <f t="shared" si="16"/>
        <v>0</v>
      </c>
      <c r="P51" t="e">
        <f t="shared" si="17"/>
        <v>#DIV/0!</v>
      </c>
    </row>
    <row r="52" spans="10:16" x14ac:dyDescent="0.2">
      <c r="J52">
        <f t="shared" si="12"/>
        <v>0</v>
      </c>
      <c r="L52">
        <f t="shared" si="13"/>
        <v>0</v>
      </c>
      <c r="M52">
        <f t="shared" si="14"/>
        <v>0</v>
      </c>
      <c r="N52">
        <f t="shared" si="15"/>
        <v>0</v>
      </c>
      <c r="O52">
        <f t="shared" si="16"/>
        <v>0</v>
      </c>
      <c r="P52" t="e">
        <f t="shared" si="17"/>
        <v>#DIV/0!</v>
      </c>
    </row>
    <row r="53" spans="10:16" x14ac:dyDescent="0.2">
      <c r="J53">
        <f t="shared" si="12"/>
        <v>0</v>
      </c>
      <c r="L53">
        <f t="shared" si="13"/>
        <v>0</v>
      </c>
      <c r="M53">
        <f t="shared" si="14"/>
        <v>0</v>
      </c>
      <c r="N53">
        <f t="shared" si="15"/>
        <v>0</v>
      </c>
      <c r="O53">
        <f t="shared" si="16"/>
        <v>0</v>
      </c>
      <c r="P53" t="e">
        <f t="shared" si="17"/>
        <v>#DIV/0!</v>
      </c>
    </row>
    <row r="54" spans="10:16" x14ac:dyDescent="0.2">
      <c r="J54">
        <f t="shared" si="12"/>
        <v>0</v>
      </c>
      <c r="L54">
        <f t="shared" si="13"/>
        <v>0</v>
      </c>
      <c r="M54">
        <f t="shared" si="14"/>
        <v>0</v>
      </c>
      <c r="N54">
        <f t="shared" si="15"/>
        <v>0</v>
      </c>
      <c r="O54">
        <f t="shared" si="16"/>
        <v>0</v>
      </c>
      <c r="P54" t="e">
        <f t="shared" si="17"/>
        <v>#DIV/0!</v>
      </c>
    </row>
  </sheetData>
  <phoneticPr fontId="33" type="noConversion"/>
  <pageMargins left="0.75" right="0.75" top="1" bottom="1" header="0" footer="0"/>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workbookViewId="0">
      <selection activeCell="B28" sqref="B28"/>
    </sheetView>
  </sheetViews>
  <sheetFormatPr baseColWidth="10" defaultRowHeight="12.75" x14ac:dyDescent="0.2"/>
  <cols>
    <col min="1" max="1" width="38.85546875" customWidth="1"/>
    <col min="2" max="2" width="7.7109375" customWidth="1"/>
    <col min="3" max="3" width="34.28515625" customWidth="1"/>
  </cols>
  <sheetData>
    <row r="1" spans="1:5" x14ac:dyDescent="0.2">
      <c r="A1" s="165" t="s">
        <v>89</v>
      </c>
      <c r="B1" s="166">
        <v>1</v>
      </c>
      <c r="C1" s="165" t="s">
        <v>89</v>
      </c>
      <c r="D1" s="84" t="s">
        <v>60</v>
      </c>
      <c r="E1" t="s">
        <v>181</v>
      </c>
    </row>
    <row r="2" spans="1:5" x14ac:dyDescent="0.2">
      <c r="A2" s="167" t="s">
        <v>90</v>
      </c>
      <c r="B2" s="166">
        <v>2</v>
      </c>
      <c r="C2" s="167" t="s">
        <v>90</v>
      </c>
      <c r="D2" s="86" t="s">
        <v>61</v>
      </c>
      <c r="E2" t="s">
        <v>182</v>
      </c>
    </row>
    <row r="3" spans="1:5" x14ac:dyDescent="0.2">
      <c r="A3" s="167" t="s">
        <v>91</v>
      </c>
      <c r="B3" s="166">
        <v>3</v>
      </c>
      <c r="C3" s="167" t="s">
        <v>91</v>
      </c>
      <c r="D3" s="86" t="s">
        <v>62</v>
      </c>
      <c r="E3" t="s">
        <v>183</v>
      </c>
    </row>
    <row r="4" spans="1:5" x14ac:dyDescent="0.2">
      <c r="A4" s="167" t="s">
        <v>92</v>
      </c>
      <c r="B4" s="166">
        <v>4</v>
      </c>
      <c r="C4" s="167" t="s">
        <v>92</v>
      </c>
      <c r="D4" s="86" t="s">
        <v>63</v>
      </c>
      <c r="E4" t="s">
        <v>183</v>
      </c>
    </row>
    <row r="5" spans="1:5" ht="25.5" x14ac:dyDescent="0.2">
      <c r="A5" s="167" t="s">
        <v>93</v>
      </c>
      <c r="B5" s="166">
        <v>5</v>
      </c>
      <c r="C5" s="167" t="s">
        <v>93</v>
      </c>
      <c r="D5" s="86" t="s">
        <v>64</v>
      </c>
      <c r="E5" t="s">
        <v>183</v>
      </c>
    </row>
    <row r="6" spans="1:5" x14ac:dyDescent="0.2">
      <c r="A6" s="167" t="s">
        <v>94</v>
      </c>
      <c r="B6" s="166">
        <v>6</v>
      </c>
      <c r="C6" s="167" t="s">
        <v>94</v>
      </c>
      <c r="D6" s="86" t="s">
        <v>65</v>
      </c>
      <c r="E6" t="s">
        <v>182</v>
      </c>
    </row>
    <row r="7" spans="1:5" x14ac:dyDescent="0.2">
      <c r="A7" s="167" t="s">
        <v>95</v>
      </c>
      <c r="B7" s="166">
        <v>7</v>
      </c>
      <c r="C7" s="167" t="s">
        <v>95</v>
      </c>
      <c r="D7" s="86" t="s">
        <v>66</v>
      </c>
      <c r="E7" t="s">
        <v>182</v>
      </c>
    </row>
    <row r="8" spans="1:5" x14ac:dyDescent="0.2">
      <c r="A8" s="167" t="s">
        <v>96</v>
      </c>
      <c r="B8" s="166">
        <v>8</v>
      </c>
      <c r="C8" s="167" t="s">
        <v>96</v>
      </c>
      <c r="D8" s="86" t="s">
        <v>67</v>
      </c>
      <c r="E8" t="s">
        <v>182</v>
      </c>
    </row>
    <row r="9" spans="1:5" x14ac:dyDescent="0.2">
      <c r="A9" s="167" t="s">
        <v>97</v>
      </c>
      <c r="B9" s="166">
        <v>9</v>
      </c>
      <c r="C9" s="167" t="s">
        <v>97</v>
      </c>
      <c r="D9" s="86" t="s">
        <v>68</v>
      </c>
      <c r="E9" t="s">
        <v>183</v>
      </c>
    </row>
    <row r="10" spans="1:5" x14ac:dyDescent="0.2">
      <c r="A10" s="167" t="s">
        <v>98</v>
      </c>
      <c r="B10" s="166">
        <v>10</v>
      </c>
      <c r="C10" s="167" t="s">
        <v>98</v>
      </c>
      <c r="D10" s="86" t="s">
        <v>69</v>
      </c>
      <c r="E10" t="s">
        <v>182</v>
      </c>
    </row>
    <row r="11" spans="1:5" x14ac:dyDescent="0.2">
      <c r="A11" s="167" t="s">
        <v>99</v>
      </c>
      <c r="B11" s="166">
        <v>11</v>
      </c>
      <c r="C11" s="167" t="s">
        <v>99</v>
      </c>
      <c r="D11" s="86" t="s">
        <v>70</v>
      </c>
      <c r="E11" t="s">
        <v>183</v>
      </c>
    </row>
    <row r="12" spans="1:5" ht="25.5" x14ac:dyDescent="0.2">
      <c r="A12" s="167" t="s">
        <v>100</v>
      </c>
      <c r="B12" s="166">
        <v>12</v>
      </c>
      <c r="C12" s="167" t="s">
        <v>100</v>
      </c>
      <c r="D12" s="86" t="s">
        <v>71</v>
      </c>
      <c r="E12" t="s">
        <v>181</v>
      </c>
    </row>
    <row r="13" spans="1:5" x14ac:dyDescent="0.2">
      <c r="A13" s="167" t="s">
        <v>101</v>
      </c>
      <c r="B13" s="166">
        <v>13</v>
      </c>
      <c r="C13" s="167" t="s">
        <v>101</v>
      </c>
      <c r="D13" s="86" t="s">
        <v>72</v>
      </c>
      <c r="E13" t="s">
        <v>184</v>
      </c>
    </row>
    <row r="14" spans="1:5" x14ac:dyDescent="0.2">
      <c r="A14" s="167" t="s">
        <v>102</v>
      </c>
      <c r="B14" s="166">
        <v>14</v>
      </c>
      <c r="C14" s="167" t="s">
        <v>102</v>
      </c>
      <c r="D14" s="86" t="s">
        <v>73</v>
      </c>
      <c r="E14" t="s">
        <v>181</v>
      </c>
    </row>
    <row r="15" spans="1:5" x14ac:dyDescent="0.2">
      <c r="A15" s="167" t="s">
        <v>103</v>
      </c>
      <c r="B15" s="166">
        <v>15</v>
      </c>
      <c r="C15" s="167" t="s">
        <v>103</v>
      </c>
      <c r="D15" s="86" t="s">
        <v>74</v>
      </c>
      <c r="E15" t="s">
        <v>181</v>
      </c>
    </row>
    <row r="16" spans="1:5" x14ac:dyDescent="0.2">
      <c r="A16" s="167" t="s">
        <v>104</v>
      </c>
      <c r="B16" s="166">
        <v>16</v>
      </c>
      <c r="C16" s="167" t="s">
        <v>104</v>
      </c>
      <c r="D16" s="86" t="s">
        <v>114</v>
      </c>
      <c r="E16" t="s">
        <v>181</v>
      </c>
    </row>
    <row r="17" spans="1:5" x14ac:dyDescent="0.2">
      <c r="A17" s="167" t="s">
        <v>105</v>
      </c>
      <c r="B17" s="166">
        <v>17</v>
      </c>
      <c r="C17" s="167" t="s">
        <v>105</v>
      </c>
      <c r="D17" s="86" t="s">
        <v>75</v>
      </c>
      <c r="E17" t="s">
        <v>182</v>
      </c>
    </row>
    <row r="18" spans="1:5" x14ac:dyDescent="0.2">
      <c r="A18" s="167" t="s">
        <v>106</v>
      </c>
      <c r="B18" s="166">
        <v>18</v>
      </c>
      <c r="C18" s="167" t="s">
        <v>106</v>
      </c>
      <c r="D18" s="86" t="s">
        <v>76</v>
      </c>
      <c r="E18" t="s">
        <v>184</v>
      </c>
    </row>
    <row r="19" spans="1:5" x14ac:dyDescent="0.2">
      <c r="A19" s="167" t="s">
        <v>107</v>
      </c>
      <c r="B19" s="166">
        <v>19</v>
      </c>
      <c r="C19" s="167" t="s">
        <v>107</v>
      </c>
      <c r="D19" s="86" t="s">
        <v>77</v>
      </c>
      <c r="E19" t="s">
        <v>184</v>
      </c>
    </row>
    <row r="20" spans="1:5" x14ac:dyDescent="0.2">
      <c r="A20" s="167" t="s">
        <v>108</v>
      </c>
      <c r="B20" s="166">
        <v>20</v>
      </c>
      <c r="C20" s="167" t="s">
        <v>108</v>
      </c>
      <c r="D20" s="86" t="s">
        <v>78</v>
      </c>
      <c r="E20" t="s">
        <v>184</v>
      </c>
    </row>
    <row r="21" spans="1:5" x14ac:dyDescent="0.2">
      <c r="A21" s="167" t="s">
        <v>109</v>
      </c>
      <c r="B21" s="166">
        <v>21</v>
      </c>
      <c r="C21" s="167" t="s">
        <v>109</v>
      </c>
      <c r="D21" s="86" t="s">
        <v>79</v>
      </c>
      <c r="E21" t="s">
        <v>184</v>
      </c>
    </row>
    <row r="22" spans="1:5" x14ac:dyDescent="0.2">
      <c r="A22" s="167" t="s">
        <v>222</v>
      </c>
      <c r="B22" s="166">
        <v>22</v>
      </c>
      <c r="C22" s="167" t="s">
        <v>222</v>
      </c>
      <c r="D22" s="86" t="s">
        <v>55</v>
      </c>
      <c r="E22" t="s">
        <v>184</v>
      </c>
    </row>
    <row r="23" spans="1:5" x14ac:dyDescent="0.2">
      <c r="A23" s="167" t="s">
        <v>223</v>
      </c>
      <c r="B23" s="166">
        <v>23</v>
      </c>
      <c r="C23" s="167" t="s">
        <v>223</v>
      </c>
      <c r="D23" s="86" t="s">
        <v>56</v>
      </c>
      <c r="E23" t="s">
        <v>182</v>
      </c>
    </row>
    <row r="24" spans="1:5" x14ac:dyDescent="0.2">
      <c r="A24" s="167" t="s">
        <v>221</v>
      </c>
      <c r="B24" s="166">
        <v>24</v>
      </c>
      <c r="C24" s="167" t="s">
        <v>221</v>
      </c>
      <c r="D24" s="86" t="s">
        <v>57</v>
      </c>
      <c r="E24" t="s">
        <v>183</v>
      </c>
    </row>
    <row r="25" spans="1:5" x14ac:dyDescent="0.2">
      <c r="A25" s="167" t="s">
        <v>224</v>
      </c>
      <c r="B25" s="166">
        <v>25</v>
      </c>
      <c r="C25" s="167" t="s">
        <v>224</v>
      </c>
      <c r="D25" s="86" t="s">
        <v>58</v>
      </c>
      <c r="E25" t="s">
        <v>184</v>
      </c>
    </row>
    <row r="26" spans="1:5" x14ac:dyDescent="0.2">
      <c r="A26" s="167" t="s">
        <v>225</v>
      </c>
      <c r="B26" s="166">
        <v>26</v>
      </c>
      <c r="C26" s="167" t="s">
        <v>225</v>
      </c>
      <c r="D26" s="88" t="s">
        <v>59</v>
      </c>
      <c r="E26" t="s">
        <v>183</v>
      </c>
    </row>
    <row r="27" spans="1:5" x14ac:dyDescent="0.2">
      <c r="A27" s="167" t="s">
        <v>85</v>
      </c>
      <c r="B27" s="166">
        <v>27</v>
      </c>
      <c r="C27" s="87" t="s">
        <v>16</v>
      </c>
    </row>
    <row r="28" spans="1:5" x14ac:dyDescent="0.2">
      <c r="A28" s="88"/>
      <c r="B28" s="84"/>
      <c r="C28" s="85"/>
    </row>
    <row r="29" spans="1:5" x14ac:dyDescent="0.2">
      <c r="A29" s="88"/>
      <c r="B29" s="86"/>
      <c r="C29" s="85"/>
    </row>
    <row r="30" spans="1:5" x14ac:dyDescent="0.2">
      <c r="A30" s="88"/>
      <c r="B30" s="84"/>
      <c r="C30" s="85"/>
    </row>
    <row r="31" spans="1:5" x14ac:dyDescent="0.2">
      <c r="A31" s="88"/>
      <c r="B31" s="84"/>
      <c r="C31" s="85"/>
    </row>
    <row r="32" spans="1:5" x14ac:dyDescent="0.2">
      <c r="A32" s="88"/>
      <c r="B32" s="86"/>
      <c r="C32" s="85"/>
    </row>
  </sheetData>
  <phoneticPr fontId="0" type="noConversion"/>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66"/>
  <sheetViews>
    <sheetView topLeftCell="A10" zoomScale="115" zoomScaleNormal="115" workbookViewId="0">
      <selection activeCell="B10" sqref="B10"/>
    </sheetView>
  </sheetViews>
  <sheetFormatPr baseColWidth="10" defaultRowHeight="12.75" x14ac:dyDescent="0.2"/>
  <cols>
    <col min="1" max="1" width="41.5703125" customWidth="1"/>
    <col min="2" max="2" width="81.28515625" style="117" customWidth="1"/>
    <col min="3" max="3" width="12" customWidth="1"/>
    <col min="4" max="31" width="6.42578125" customWidth="1"/>
  </cols>
  <sheetData>
    <row r="1" spans="1:31" x14ac:dyDescent="0.2">
      <c r="C1" s="29" t="s">
        <v>1448</v>
      </c>
      <c r="D1" s="29" t="s">
        <v>286</v>
      </c>
      <c r="E1" s="118" t="s">
        <v>150</v>
      </c>
      <c r="F1" s="118" t="s">
        <v>151</v>
      </c>
      <c r="G1" s="118" t="s">
        <v>152</v>
      </c>
      <c r="H1" s="118" t="s">
        <v>153</v>
      </c>
      <c r="I1" s="118" t="s">
        <v>154</v>
      </c>
      <c r="J1" s="118" t="s">
        <v>155</v>
      </c>
      <c r="K1" s="29" t="s">
        <v>272</v>
      </c>
      <c r="L1" s="29" t="s">
        <v>273</v>
      </c>
      <c r="M1" s="118" t="s">
        <v>156</v>
      </c>
      <c r="N1" s="153" t="s">
        <v>247</v>
      </c>
      <c r="O1" s="153" t="s">
        <v>248</v>
      </c>
      <c r="P1" s="153" t="s">
        <v>254</v>
      </c>
      <c r="Q1" s="29" t="s">
        <v>274</v>
      </c>
      <c r="R1" s="29" t="s">
        <v>275</v>
      </c>
      <c r="S1" s="29" t="s">
        <v>276</v>
      </c>
      <c r="T1" s="29" t="s">
        <v>277</v>
      </c>
      <c r="U1" s="29" t="s">
        <v>278</v>
      </c>
      <c r="V1" s="29" t="s">
        <v>279</v>
      </c>
      <c r="W1" s="29" t="s">
        <v>280</v>
      </c>
      <c r="X1" s="29" t="s">
        <v>246</v>
      </c>
      <c r="Y1" s="29" t="s">
        <v>281</v>
      </c>
      <c r="Z1" s="29" t="s">
        <v>282</v>
      </c>
      <c r="AA1" s="29" t="s">
        <v>283</v>
      </c>
      <c r="AB1" s="29" t="s">
        <v>284</v>
      </c>
      <c r="AC1" s="29" t="s">
        <v>271</v>
      </c>
      <c r="AD1" s="29" t="s">
        <v>285</v>
      </c>
    </row>
    <row r="2" spans="1:31" s="2" customFormat="1" ht="126.75" x14ac:dyDescent="0.2">
      <c r="A2" s="2" t="s">
        <v>52</v>
      </c>
      <c r="B2" s="262" t="str">
        <f>TABLA!BC1</f>
        <v>8. OBSERVACIONES Y SUGERENCIAS</v>
      </c>
      <c r="C2" s="261" t="s">
        <v>122</v>
      </c>
      <c r="D2" s="112" t="s">
        <v>123</v>
      </c>
      <c r="E2" s="112" t="s">
        <v>124</v>
      </c>
      <c r="F2" s="112" t="s">
        <v>125</v>
      </c>
      <c r="G2" s="112" t="s">
        <v>126</v>
      </c>
      <c r="H2" s="112" t="s">
        <v>127</v>
      </c>
      <c r="I2" s="112" t="s">
        <v>128</v>
      </c>
      <c r="J2" s="112" t="s">
        <v>129</v>
      </c>
      <c r="K2" s="112" t="s">
        <v>130</v>
      </c>
      <c r="L2" s="113" t="s">
        <v>131</v>
      </c>
      <c r="M2" s="113" t="s">
        <v>132</v>
      </c>
      <c r="N2" s="113" t="s">
        <v>133</v>
      </c>
      <c r="O2" s="113" t="s">
        <v>134</v>
      </c>
      <c r="P2" s="113" t="s">
        <v>135</v>
      </c>
      <c r="Q2" s="113" t="s">
        <v>136</v>
      </c>
      <c r="R2" s="113" t="s">
        <v>137</v>
      </c>
      <c r="S2" s="113" t="s">
        <v>138</v>
      </c>
      <c r="T2" s="113" t="s">
        <v>139</v>
      </c>
      <c r="U2" s="113" t="s">
        <v>140</v>
      </c>
      <c r="V2" s="113" t="s">
        <v>141</v>
      </c>
      <c r="W2" s="113" t="s">
        <v>142</v>
      </c>
      <c r="X2" s="114" t="s">
        <v>143</v>
      </c>
      <c r="Y2" s="115" t="s">
        <v>144</v>
      </c>
      <c r="Z2" s="115" t="s">
        <v>145</v>
      </c>
      <c r="AA2" s="115" t="s">
        <v>146</v>
      </c>
      <c r="AB2" s="115" t="s">
        <v>147</v>
      </c>
      <c r="AC2" s="115" t="s">
        <v>148</v>
      </c>
      <c r="AD2" s="115" t="s">
        <v>149</v>
      </c>
      <c r="AE2" s="116"/>
    </row>
    <row r="3" spans="1:31" x14ac:dyDescent="0.2">
      <c r="A3" t="str">
        <f>TABLA!F3</f>
        <v>F. Ciencias de la Información</v>
      </c>
      <c r="B3" s="262" t="str">
        <f>TABLA!BC3</f>
        <v>El servicio de la biblioteca de Ciencias de la Información es esplendido, gracias. Slds.</v>
      </c>
      <c r="C3" t="str">
        <f t="shared" ref="C3:L18" si="0">IFERROR((IF(FIND(C$1,$B3,1)&gt;0,"x")),"")</f>
        <v/>
      </c>
      <c r="D3" t="str">
        <f t="shared" si="0"/>
        <v/>
      </c>
      <c r="E3" t="str">
        <f t="shared" si="0"/>
        <v/>
      </c>
      <c r="F3" t="str">
        <f t="shared" si="0"/>
        <v/>
      </c>
      <c r="G3" t="str">
        <f t="shared" si="0"/>
        <v/>
      </c>
      <c r="H3" t="str">
        <f t="shared" si="0"/>
        <v/>
      </c>
      <c r="I3" t="str">
        <f t="shared" si="0"/>
        <v/>
      </c>
      <c r="J3" t="str">
        <f t="shared" si="0"/>
        <v/>
      </c>
      <c r="K3" t="str">
        <f t="shared" si="0"/>
        <v/>
      </c>
      <c r="L3" t="str">
        <f t="shared" si="0"/>
        <v/>
      </c>
      <c r="M3" t="str">
        <f t="shared" ref="M3:V15" si="1">IFERROR((IF(FIND(M$1,$B3,1)&gt;0,"x")),"")</f>
        <v/>
      </c>
      <c r="N3" t="str">
        <f t="shared" si="1"/>
        <v/>
      </c>
      <c r="O3" t="str">
        <f t="shared" si="1"/>
        <v/>
      </c>
      <c r="P3" t="str">
        <f t="shared" si="1"/>
        <v/>
      </c>
      <c r="Q3" t="str">
        <f t="shared" si="1"/>
        <v/>
      </c>
      <c r="R3" t="str">
        <f t="shared" si="1"/>
        <v/>
      </c>
      <c r="S3" t="str">
        <f t="shared" si="1"/>
        <v/>
      </c>
      <c r="T3" t="str">
        <f t="shared" si="1"/>
        <v/>
      </c>
      <c r="U3" t="str">
        <f t="shared" si="1"/>
        <v/>
      </c>
      <c r="V3" t="str">
        <f t="shared" si="1"/>
        <v/>
      </c>
      <c r="W3" t="str">
        <f t="shared" ref="W3:AD15" si="2">IFERROR((IF(FIND(W$1,$B3,1)&gt;0,"x")),"")</f>
        <v/>
      </c>
      <c r="X3" t="str">
        <f t="shared" si="2"/>
        <v/>
      </c>
      <c r="Y3" t="str">
        <f t="shared" si="2"/>
        <v/>
      </c>
      <c r="Z3" t="str">
        <f t="shared" si="2"/>
        <v/>
      </c>
      <c r="AA3" t="str">
        <f t="shared" si="2"/>
        <v/>
      </c>
      <c r="AB3" t="str">
        <f t="shared" si="2"/>
        <v/>
      </c>
      <c r="AC3" t="str">
        <f t="shared" si="2"/>
        <v/>
      </c>
      <c r="AD3" t="str">
        <f t="shared" si="2"/>
        <v/>
      </c>
      <c r="AE3">
        <f>COUNTIF(B3,"&lt;&gt;0")</f>
        <v>1</v>
      </c>
    </row>
    <row r="4" spans="1:31" x14ac:dyDescent="0.2">
      <c r="A4" t="str">
        <f>TABLA!F4</f>
        <v>F. Educación - Centro de Formación del Profesorado</v>
      </c>
      <c r="B4" s="262">
        <f>TABLA!BC4</f>
        <v>0</v>
      </c>
      <c r="C4" t="str">
        <f t="shared" si="0"/>
        <v/>
      </c>
      <c r="D4" t="str">
        <f t="shared" si="0"/>
        <v/>
      </c>
      <c r="E4" t="str">
        <f t="shared" si="0"/>
        <v/>
      </c>
      <c r="F4" t="str">
        <f t="shared" si="0"/>
        <v/>
      </c>
      <c r="G4" t="str">
        <f t="shared" si="0"/>
        <v/>
      </c>
      <c r="H4" t="str">
        <f t="shared" si="0"/>
        <v/>
      </c>
      <c r="I4" t="str">
        <f t="shared" si="0"/>
        <v/>
      </c>
      <c r="J4" t="str">
        <f t="shared" si="0"/>
        <v/>
      </c>
      <c r="K4" t="str">
        <f t="shared" si="0"/>
        <v/>
      </c>
      <c r="L4" t="str">
        <f t="shared" si="0"/>
        <v/>
      </c>
      <c r="M4" t="str">
        <f t="shared" si="1"/>
        <v/>
      </c>
      <c r="N4" t="str">
        <f t="shared" si="1"/>
        <v/>
      </c>
      <c r="O4" t="str">
        <f t="shared" si="1"/>
        <v/>
      </c>
      <c r="P4" t="str">
        <f t="shared" si="1"/>
        <v/>
      </c>
      <c r="Q4" t="str">
        <f t="shared" si="1"/>
        <v/>
      </c>
      <c r="R4" t="str">
        <f t="shared" si="1"/>
        <v/>
      </c>
      <c r="S4" t="str">
        <f t="shared" si="1"/>
        <v/>
      </c>
      <c r="T4" t="str">
        <f t="shared" si="1"/>
        <v/>
      </c>
      <c r="U4" t="str">
        <f t="shared" si="1"/>
        <v/>
      </c>
      <c r="V4" t="str">
        <f t="shared" si="1"/>
        <v/>
      </c>
      <c r="W4" t="str">
        <f t="shared" si="2"/>
        <v/>
      </c>
      <c r="X4" t="str">
        <f t="shared" si="2"/>
        <v/>
      </c>
      <c r="Y4" t="str">
        <f t="shared" si="2"/>
        <v/>
      </c>
      <c r="Z4" t="str">
        <f t="shared" si="2"/>
        <v/>
      </c>
      <c r="AA4" t="str">
        <f t="shared" si="2"/>
        <v/>
      </c>
      <c r="AB4" t="str">
        <f t="shared" si="2"/>
        <v/>
      </c>
      <c r="AC4" t="str">
        <f t="shared" si="2"/>
        <v/>
      </c>
      <c r="AD4" t="str">
        <f t="shared" si="2"/>
        <v/>
      </c>
      <c r="AE4">
        <f t="shared" ref="AE4:AE61" si="3">COUNTIF(B4,"&lt;&gt;0")</f>
        <v>0</v>
      </c>
    </row>
    <row r="5" spans="1:31" x14ac:dyDescent="0.2">
      <c r="A5" t="str">
        <f>TABLA!F5</f>
        <v>F. Comercio y Turismo</v>
      </c>
      <c r="B5" s="262" t="str">
        <f>TABLA!BC5</f>
        <v>:) ¡Gracias!</v>
      </c>
      <c r="C5" t="str">
        <f t="shared" si="0"/>
        <v/>
      </c>
      <c r="D5" t="str">
        <f t="shared" si="0"/>
        <v/>
      </c>
      <c r="E5" t="str">
        <f t="shared" si="0"/>
        <v/>
      </c>
      <c r="F5" t="str">
        <f t="shared" si="0"/>
        <v/>
      </c>
      <c r="G5" t="str">
        <f t="shared" si="0"/>
        <v/>
      </c>
      <c r="H5" t="str">
        <f t="shared" si="0"/>
        <v/>
      </c>
      <c r="I5" t="str">
        <f t="shared" si="0"/>
        <v/>
      </c>
      <c r="J5" t="str">
        <f t="shared" si="0"/>
        <v/>
      </c>
      <c r="K5" t="str">
        <f t="shared" si="0"/>
        <v/>
      </c>
      <c r="L5" t="str">
        <f t="shared" si="0"/>
        <v/>
      </c>
      <c r="M5" t="str">
        <f t="shared" si="1"/>
        <v/>
      </c>
      <c r="N5" t="str">
        <f t="shared" si="1"/>
        <v/>
      </c>
      <c r="O5" t="str">
        <f t="shared" si="1"/>
        <v/>
      </c>
      <c r="P5" t="str">
        <f t="shared" si="1"/>
        <v/>
      </c>
      <c r="Q5" t="str">
        <f t="shared" si="1"/>
        <v/>
      </c>
      <c r="R5" t="str">
        <f t="shared" si="1"/>
        <v/>
      </c>
      <c r="S5" t="str">
        <f t="shared" si="1"/>
        <v/>
      </c>
      <c r="T5" t="str">
        <f t="shared" si="1"/>
        <v/>
      </c>
      <c r="U5" t="str">
        <f t="shared" si="1"/>
        <v/>
      </c>
      <c r="V5" t="str">
        <f t="shared" si="1"/>
        <v/>
      </c>
      <c r="W5" t="str">
        <f t="shared" si="2"/>
        <v/>
      </c>
      <c r="X5" t="str">
        <f t="shared" si="2"/>
        <v/>
      </c>
      <c r="Y5" t="str">
        <f t="shared" si="2"/>
        <v/>
      </c>
      <c r="Z5" t="str">
        <f t="shared" si="2"/>
        <v/>
      </c>
      <c r="AA5" t="str">
        <f t="shared" si="2"/>
        <v/>
      </c>
      <c r="AB5" t="str">
        <f t="shared" si="2"/>
        <v/>
      </c>
      <c r="AC5" t="str">
        <f t="shared" si="2"/>
        <v/>
      </c>
      <c r="AD5" t="str">
        <f t="shared" si="2"/>
        <v/>
      </c>
      <c r="AE5">
        <f t="shared" si="3"/>
        <v>1</v>
      </c>
    </row>
    <row r="6" spans="1:31" x14ac:dyDescent="0.2">
      <c r="A6" t="str">
        <f>TABLA!F6</f>
        <v>F. Filología</v>
      </c>
      <c r="B6" s="262">
        <f>TABLA!BC6</f>
        <v>0</v>
      </c>
      <c r="C6" t="str">
        <f t="shared" si="0"/>
        <v/>
      </c>
      <c r="D6" t="str">
        <f t="shared" si="0"/>
        <v/>
      </c>
      <c r="E6" t="str">
        <f t="shared" si="0"/>
        <v/>
      </c>
      <c r="F6" t="str">
        <f t="shared" si="0"/>
        <v/>
      </c>
      <c r="G6" t="str">
        <f t="shared" si="0"/>
        <v/>
      </c>
      <c r="H6" t="str">
        <f t="shared" si="0"/>
        <v/>
      </c>
      <c r="I6" t="str">
        <f t="shared" si="0"/>
        <v/>
      </c>
      <c r="J6" t="str">
        <f t="shared" si="0"/>
        <v/>
      </c>
      <c r="K6" t="str">
        <f t="shared" si="0"/>
        <v/>
      </c>
      <c r="L6" t="str">
        <f t="shared" si="0"/>
        <v/>
      </c>
      <c r="M6" t="str">
        <f t="shared" si="1"/>
        <v/>
      </c>
      <c r="N6" t="str">
        <f t="shared" si="1"/>
        <v/>
      </c>
      <c r="O6" t="str">
        <f t="shared" si="1"/>
        <v/>
      </c>
      <c r="P6" t="str">
        <f t="shared" si="1"/>
        <v/>
      </c>
      <c r="Q6" t="str">
        <f t="shared" si="1"/>
        <v/>
      </c>
      <c r="R6" t="str">
        <f t="shared" si="1"/>
        <v/>
      </c>
      <c r="S6" t="str">
        <f t="shared" si="1"/>
        <v/>
      </c>
      <c r="T6" t="str">
        <f t="shared" si="1"/>
        <v/>
      </c>
      <c r="U6" t="str">
        <f t="shared" si="1"/>
        <v/>
      </c>
      <c r="V6" t="str">
        <f t="shared" si="1"/>
        <v/>
      </c>
      <c r="W6" t="str">
        <f t="shared" si="2"/>
        <v/>
      </c>
      <c r="X6" t="str">
        <f t="shared" si="2"/>
        <v/>
      </c>
      <c r="Y6" t="str">
        <f t="shared" si="2"/>
        <v/>
      </c>
      <c r="Z6" t="str">
        <f t="shared" si="2"/>
        <v/>
      </c>
      <c r="AA6" t="str">
        <f t="shared" si="2"/>
        <v/>
      </c>
      <c r="AB6" t="str">
        <f t="shared" si="2"/>
        <v/>
      </c>
      <c r="AC6" t="str">
        <f t="shared" si="2"/>
        <v/>
      </c>
      <c r="AD6" t="str">
        <f t="shared" si="2"/>
        <v/>
      </c>
      <c r="AE6">
        <f t="shared" si="3"/>
        <v>0</v>
      </c>
    </row>
    <row r="7" spans="1:31" x14ac:dyDescent="0.2">
      <c r="A7" t="str">
        <f>TABLA!F7</f>
        <v>F. Ciencias de la Información</v>
      </c>
      <c r="B7" s="262">
        <f>TABLA!BC7</f>
        <v>0</v>
      </c>
      <c r="C7" t="str">
        <f t="shared" si="0"/>
        <v/>
      </c>
      <c r="D7" t="str">
        <f t="shared" si="0"/>
        <v/>
      </c>
      <c r="E7" t="str">
        <f t="shared" si="0"/>
        <v/>
      </c>
      <c r="F7" t="str">
        <f t="shared" si="0"/>
        <v/>
      </c>
      <c r="G7" t="str">
        <f t="shared" si="0"/>
        <v/>
      </c>
      <c r="H7" t="str">
        <f t="shared" si="0"/>
        <v/>
      </c>
      <c r="I7" t="str">
        <f t="shared" si="0"/>
        <v/>
      </c>
      <c r="J7" t="str">
        <f t="shared" si="0"/>
        <v/>
      </c>
      <c r="K7" t="str">
        <f t="shared" si="0"/>
        <v/>
      </c>
      <c r="L7" t="str">
        <f t="shared" si="0"/>
        <v/>
      </c>
      <c r="M7" t="str">
        <f t="shared" si="1"/>
        <v/>
      </c>
      <c r="N7" t="str">
        <f t="shared" si="1"/>
        <v/>
      </c>
      <c r="O7" t="str">
        <f t="shared" si="1"/>
        <v/>
      </c>
      <c r="P7" t="str">
        <f t="shared" si="1"/>
        <v/>
      </c>
      <c r="Q7" t="str">
        <f t="shared" si="1"/>
        <v/>
      </c>
      <c r="R7" t="str">
        <f t="shared" si="1"/>
        <v/>
      </c>
      <c r="S7" t="str">
        <f t="shared" si="1"/>
        <v/>
      </c>
      <c r="T7" t="str">
        <f t="shared" si="1"/>
        <v/>
      </c>
      <c r="U7" t="str">
        <f t="shared" si="1"/>
        <v/>
      </c>
      <c r="V7" t="str">
        <f t="shared" si="1"/>
        <v/>
      </c>
      <c r="W7" t="str">
        <f t="shared" si="2"/>
        <v/>
      </c>
      <c r="X7" t="str">
        <f t="shared" si="2"/>
        <v/>
      </c>
      <c r="Y7" t="str">
        <f t="shared" si="2"/>
        <v/>
      </c>
      <c r="Z7" t="str">
        <f t="shared" si="2"/>
        <v/>
      </c>
      <c r="AA7" t="str">
        <f t="shared" si="2"/>
        <v/>
      </c>
      <c r="AB7" t="str">
        <f t="shared" si="2"/>
        <v/>
      </c>
      <c r="AC7" t="str">
        <f t="shared" si="2"/>
        <v/>
      </c>
      <c r="AD7" t="str">
        <f t="shared" si="2"/>
        <v/>
      </c>
      <c r="AE7">
        <f t="shared" si="3"/>
        <v>0</v>
      </c>
    </row>
    <row r="8" spans="1:31" ht="38.25" x14ac:dyDescent="0.2">
      <c r="A8" t="str">
        <f>TABLA!F8</f>
        <v>F. Ciencias Biológicas</v>
      </c>
      <c r="B8" s="262" t="str">
        <f>TABLA!BC8</f>
        <v>sobre la gente de fuera de la universidad que se mete en las bibliotecas me gustaría que se tuviese mas precaución y cuidado por los robo que se dan así como posibles "espectáculos" de youtubers en las bibliotecas</v>
      </c>
      <c r="C8" t="str">
        <f t="shared" si="0"/>
        <v/>
      </c>
      <c r="D8" t="str">
        <f t="shared" si="0"/>
        <v/>
      </c>
      <c r="E8" t="str">
        <f t="shared" si="0"/>
        <v/>
      </c>
      <c r="F8" t="str">
        <f t="shared" si="0"/>
        <v/>
      </c>
      <c r="G8" t="str">
        <f t="shared" si="0"/>
        <v/>
      </c>
      <c r="H8" t="str">
        <f t="shared" si="0"/>
        <v/>
      </c>
      <c r="I8" t="str">
        <f t="shared" si="0"/>
        <v/>
      </c>
      <c r="J8" t="str">
        <f t="shared" si="0"/>
        <v/>
      </c>
      <c r="K8" t="str">
        <f t="shared" si="0"/>
        <v/>
      </c>
      <c r="L8" t="str">
        <f t="shared" si="0"/>
        <v/>
      </c>
      <c r="M8" t="str">
        <f t="shared" si="1"/>
        <v/>
      </c>
      <c r="N8" t="str">
        <f t="shared" si="1"/>
        <v/>
      </c>
      <c r="O8" t="str">
        <f t="shared" si="1"/>
        <v/>
      </c>
      <c r="P8" t="str">
        <f t="shared" si="1"/>
        <v/>
      </c>
      <c r="Q8" t="str">
        <f t="shared" si="1"/>
        <v/>
      </c>
      <c r="R8" t="str">
        <f t="shared" si="1"/>
        <v/>
      </c>
      <c r="S8" t="str">
        <f t="shared" si="1"/>
        <v/>
      </c>
      <c r="T8" t="str">
        <f t="shared" si="1"/>
        <v/>
      </c>
      <c r="U8" t="str">
        <f t="shared" si="1"/>
        <v/>
      </c>
      <c r="V8" t="str">
        <f t="shared" si="1"/>
        <v/>
      </c>
      <c r="W8" t="str">
        <f t="shared" si="2"/>
        <v/>
      </c>
      <c r="X8" t="str">
        <f t="shared" si="2"/>
        <v/>
      </c>
      <c r="Y8" t="str">
        <f t="shared" si="2"/>
        <v/>
      </c>
      <c r="Z8" t="str">
        <f t="shared" si="2"/>
        <v/>
      </c>
      <c r="AA8" t="str">
        <f t="shared" si="2"/>
        <v/>
      </c>
      <c r="AB8" t="str">
        <f t="shared" si="2"/>
        <v/>
      </c>
      <c r="AC8" t="str">
        <f t="shared" si="2"/>
        <v/>
      </c>
      <c r="AD8" t="str">
        <f t="shared" si="2"/>
        <v/>
      </c>
      <c r="AE8">
        <f t="shared" si="3"/>
        <v>1</v>
      </c>
    </row>
    <row r="9" spans="1:31" x14ac:dyDescent="0.2">
      <c r="A9" t="str">
        <f>TABLA!F9</f>
        <v>F. Geografía e Historia</v>
      </c>
      <c r="B9" s="262">
        <f>TABLA!BC9</f>
        <v>0</v>
      </c>
      <c r="C9" t="str">
        <f t="shared" si="0"/>
        <v/>
      </c>
      <c r="D9" t="str">
        <f t="shared" si="0"/>
        <v/>
      </c>
      <c r="E9" t="str">
        <f t="shared" si="0"/>
        <v/>
      </c>
      <c r="F9" t="str">
        <f t="shared" si="0"/>
        <v/>
      </c>
      <c r="G9" t="str">
        <f t="shared" si="0"/>
        <v/>
      </c>
      <c r="H9" t="str">
        <f t="shared" si="0"/>
        <v/>
      </c>
      <c r="I9" t="str">
        <f t="shared" si="0"/>
        <v/>
      </c>
      <c r="J9" t="str">
        <f t="shared" si="0"/>
        <v/>
      </c>
      <c r="K9" t="str">
        <f t="shared" si="0"/>
        <v/>
      </c>
      <c r="L9" t="str">
        <f t="shared" si="0"/>
        <v/>
      </c>
      <c r="M9" t="str">
        <f t="shared" si="1"/>
        <v/>
      </c>
      <c r="N9" t="str">
        <f t="shared" si="1"/>
        <v/>
      </c>
      <c r="O9" t="str">
        <f t="shared" si="1"/>
        <v/>
      </c>
      <c r="P9" t="str">
        <f t="shared" si="1"/>
        <v/>
      </c>
      <c r="Q9" t="str">
        <f t="shared" si="1"/>
        <v/>
      </c>
      <c r="R9" t="str">
        <f t="shared" si="1"/>
        <v/>
      </c>
      <c r="S9" t="str">
        <f t="shared" si="1"/>
        <v/>
      </c>
      <c r="T9" t="str">
        <f t="shared" si="1"/>
        <v/>
      </c>
      <c r="U9" t="str">
        <f t="shared" si="1"/>
        <v/>
      </c>
      <c r="V9" t="str">
        <f t="shared" si="1"/>
        <v/>
      </c>
      <c r="W9" t="str">
        <f t="shared" si="2"/>
        <v/>
      </c>
      <c r="X9" t="str">
        <f t="shared" si="2"/>
        <v/>
      </c>
      <c r="Y9" t="str">
        <f t="shared" si="2"/>
        <v/>
      </c>
      <c r="Z9" t="str">
        <f t="shared" si="2"/>
        <v/>
      </c>
      <c r="AA9" t="str">
        <f t="shared" si="2"/>
        <v/>
      </c>
      <c r="AB9" t="str">
        <f t="shared" si="2"/>
        <v/>
      </c>
      <c r="AC9" t="str">
        <f t="shared" si="2"/>
        <v/>
      </c>
      <c r="AD9" t="str">
        <f t="shared" si="2"/>
        <v/>
      </c>
      <c r="AE9">
        <f t="shared" si="3"/>
        <v>0</v>
      </c>
    </row>
    <row r="10" spans="1:31" x14ac:dyDescent="0.2">
      <c r="A10" t="str">
        <f>TABLA!F10</f>
        <v>F. Farmacia</v>
      </c>
      <c r="B10" s="262">
        <f>TABLA!BC10</f>
        <v>0</v>
      </c>
      <c r="C10" t="str">
        <f t="shared" si="0"/>
        <v/>
      </c>
      <c r="D10" t="str">
        <f t="shared" si="0"/>
        <v/>
      </c>
      <c r="E10" t="str">
        <f t="shared" si="0"/>
        <v/>
      </c>
      <c r="F10" t="str">
        <f t="shared" si="0"/>
        <v/>
      </c>
      <c r="G10" t="str">
        <f t="shared" si="0"/>
        <v/>
      </c>
      <c r="H10" t="str">
        <f t="shared" si="0"/>
        <v/>
      </c>
      <c r="I10" t="str">
        <f t="shared" si="0"/>
        <v/>
      </c>
      <c r="J10" t="str">
        <f t="shared" si="0"/>
        <v/>
      </c>
      <c r="K10" t="str">
        <f t="shared" si="0"/>
        <v/>
      </c>
      <c r="L10" t="str">
        <f t="shared" si="0"/>
        <v/>
      </c>
      <c r="M10" t="str">
        <f t="shared" si="1"/>
        <v/>
      </c>
      <c r="N10" t="str">
        <f t="shared" si="1"/>
        <v/>
      </c>
      <c r="O10" t="str">
        <f t="shared" si="1"/>
        <v/>
      </c>
      <c r="P10" t="str">
        <f t="shared" si="1"/>
        <v/>
      </c>
      <c r="Q10" t="str">
        <f t="shared" si="1"/>
        <v/>
      </c>
      <c r="R10" t="str">
        <f t="shared" si="1"/>
        <v/>
      </c>
      <c r="S10" t="str">
        <f t="shared" si="1"/>
        <v/>
      </c>
      <c r="T10" t="str">
        <f t="shared" si="1"/>
        <v/>
      </c>
      <c r="U10" t="str">
        <f t="shared" si="1"/>
        <v/>
      </c>
      <c r="V10" t="str">
        <f t="shared" si="1"/>
        <v/>
      </c>
      <c r="W10" t="str">
        <f t="shared" si="2"/>
        <v/>
      </c>
      <c r="X10" t="str">
        <f t="shared" si="2"/>
        <v/>
      </c>
      <c r="Y10" t="str">
        <f t="shared" si="2"/>
        <v/>
      </c>
      <c r="Z10" t="str">
        <f t="shared" si="2"/>
        <v/>
      </c>
      <c r="AA10" t="str">
        <f t="shared" si="2"/>
        <v/>
      </c>
      <c r="AB10" t="str">
        <f t="shared" si="2"/>
        <v/>
      </c>
      <c r="AC10" t="str">
        <f t="shared" si="2"/>
        <v/>
      </c>
      <c r="AD10" t="str">
        <f t="shared" si="2"/>
        <v/>
      </c>
      <c r="AE10">
        <f t="shared" si="3"/>
        <v>0</v>
      </c>
    </row>
    <row r="11" spans="1:31" x14ac:dyDescent="0.2">
      <c r="A11" t="str">
        <f>TABLA!F11</f>
        <v>F. Geografía e Historia</v>
      </c>
      <c r="B11" s="262">
        <f>TABLA!BC11</f>
        <v>0</v>
      </c>
      <c r="C11" t="str">
        <f t="shared" si="0"/>
        <v/>
      </c>
      <c r="D11" t="str">
        <f t="shared" si="0"/>
        <v/>
      </c>
      <c r="E11" t="str">
        <f t="shared" si="0"/>
        <v/>
      </c>
      <c r="F11" t="str">
        <f t="shared" si="0"/>
        <v/>
      </c>
      <c r="G11" t="str">
        <f t="shared" si="0"/>
        <v/>
      </c>
      <c r="H11" t="str">
        <f t="shared" si="0"/>
        <v/>
      </c>
      <c r="I11" t="str">
        <f t="shared" si="0"/>
        <v/>
      </c>
      <c r="J11" t="str">
        <f t="shared" si="0"/>
        <v/>
      </c>
      <c r="K11" t="str">
        <f t="shared" si="0"/>
        <v/>
      </c>
      <c r="L11" t="str">
        <f t="shared" si="0"/>
        <v/>
      </c>
      <c r="M11" t="str">
        <f t="shared" si="1"/>
        <v/>
      </c>
      <c r="N11" t="str">
        <f t="shared" si="1"/>
        <v/>
      </c>
      <c r="O11" t="str">
        <f t="shared" si="1"/>
        <v/>
      </c>
      <c r="P11" t="str">
        <f t="shared" si="1"/>
        <v/>
      </c>
      <c r="Q11" t="str">
        <f t="shared" si="1"/>
        <v/>
      </c>
      <c r="R11" t="str">
        <f t="shared" si="1"/>
        <v/>
      </c>
      <c r="S11" t="str">
        <f t="shared" si="1"/>
        <v/>
      </c>
      <c r="T11" t="str">
        <f t="shared" si="1"/>
        <v/>
      </c>
      <c r="U11" t="str">
        <f t="shared" si="1"/>
        <v/>
      </c>
      <c r="V11" t="str">
        <f t="shared" si="1"/>
        <v/>
      </c>
      <c r="W11" t="str">
        <f t="shared" si="2"/>
        <v/>
      </c>
      <c r="X11" t="str">
        <f t="shared" si="2"/>
        <v/>
      </c>
      <c r="Y11" t="str">
        <f t="shared" si="2"/>
        <v/>
      </c>
      <c r="Z11" t="str">
        <f t="shared" si="2"/>
        <v/>
      </c>
      <c r="AA11" t="str">
        <f t="shared" si="2"/>
        <v/>
      </c>
      <c r="AB11" t="str">
        <f t="shared" si="2"/>
        <v/>
      </c>
      <c r="AC11" t="str">
        <f t="shared" si="2"/>
        <v/>
      </c>
      <c r="AD11" t="str">
        <f t="shared" si="2"/>
        <v/>
      </c>
      <c r="AE11">
        <f t="shared" si="3"/>
        <v>0</v>
      </c>
    </row>
    <row r="12" spans="1:31" x14ac:dyDescent="0.2">
      <c r="A12" t="str">
        <f>TABLA!F12</f>
        <v>F. Filosofía</v>
      </c>
      <c r="B12" s="262">
        <f>TABLA!BC12</f>
        <v>0</v>
      </c>
      <c r="C12" t="str">
        <f t="shared" si="0"/>
        <v/>
      </c>
      <c r="D12" t="str">
        <f t="shared" si="0"/>
        <v/>
      </c>
      <c r="E12" t="str">
        <f t="shared" si="0"/>
        <v/>
      </c>
      <c r="F12" t="str">
        <f t="shared" si="0"/>
        <v/>
      </c>
      <c r="G12" t="str">
        <f t="shared" si="0"/>
        <v/>
      </c>
      <c r="H12" t="str">
        <f t="shared" si="0"/>
        <v/>
      </c>
      <c r="I12" t="str">
        <f t="shared" si="0"/>
        <v/>
      </c>
      <c r="J12" t="str">
        <f t="shared" si="0"/>
        <v/>
      </c>
      <c r="K12" t="str">
        <f t="shared" si="0"/>
        <v/>
      </c>
      <c r="L12" t="str">
        <f t="shared" si="0"/>
        <v/>
      </c>
      <c r="M12" t="str">
        <f t="shared" si="1"/>
        <v/>
      </c>
      <c r="N12" t="str">
        <f t="shared" si="1"/>
        <v/>
      </c>
      <c r="O12" t="str">
        <f t="shared" si="1"/>
        <v/>
      </c>
      <c r="P12" t="str">
        <f t="shared" si="1"/>
        <v/>
      </c>
      <c r="Q12" t="str">
        <f t="shared" si="1"/>
        <v/>
      </c>
      <c r="R12" t="str">
        <f t="shared" si="1"/>
        <v/>
      </c>
      <c r="S12" t="str">
        <f t="shared" si="1"/>
        <v/>
      </c>
      <c r="T12" t="str">
        <f t="shared" si="1"/>
        <v/>
      </c>
      <c r="U12" t="str">
        <f t="shared" si="1"/>
        <v/>
      </c>
      <c r="V12" t="str">
        <f t="shared" si="1"/>
        <v/>
      </c>
      <c r="W12" t="str">
        <f t="shared" si="2"/>
        <v/>
      </c>
      <c r="X12" t="str">
        <f t="shared" si="2"/>
        <v/>
      </c>
      <c r="Y12" t="str">
        <f t="shared" si="2"/>
        <v/>
      </c>
      <c r="Z12" t="str">
        <f t="shared" si="2"/>
        <v/>
      </c>
      <c r="AA12" t="str">
        <f t="shared" si="2"/>
        <v/>
      </c>
      <c r="AB12" t="str">
        <f t="shared" si="2"/>
        <v/>
      </c>
      <c r="AC12" t="str">
        <f t="shared" si="2"/>
        <v/>
      </c>
      <c r="AD12" t="str">
        <f t="shared" si="2"/>
        <v/>
      </c>
      <c r="AE12">
        <f t="shared" si="3"/>
        <v>0</v>
      </c>
    </row>
    <row r="13" spans="1:31" ht="25.5" x14ac:dyDescent="0.2">
      <c r="A13" t="str">
        <f>TABLA!F13</f>
        <v>F. Ciencias Físicas</v>
      </c>
      <c r="B13" s="262" t="str">
        <f>TABLA!BC13</f>
        <v>Era mejor cuando podías reservar aula de estudio de modo online, aunque este curso apenas he usado ese recurso y no sé si ya había sido modificado</v>
      </c>
      <c r="C13" t="str">
        <f t="shared" si="0"/>
        <v/>
      </c>
      <c r="D13" t="str">
        <f t="shared" si="0"/>
        <v>x</v>
      </c>
      <c r="E13" t="str">
        <f t="shared" si="0"/>
        <v/>
      </c>
      <c r="F13" t="str">
        <f t="shared" si="0"/>
        <v/>
      </c>
      <c r="G13" t="str">
        <f t="shared" si="0"/>
        <v/>
      </c>
      <c r="H13" t="str">
        <f t="shared" si="0"/>
        <v/>
      </c>
      <c r="I13" t="str">
        <f t="shared" si="0"/>
        <v/>
      </c>
      <c r="J13" t="str">
        <f t="shared" si="0"/>
        <v/>
      </c>
      <c r="K13" t="str">
        <f t="shared" si="0"/>
        <v/>
      </c>
      <c r="L13" t="str">
        <f t="shared" si="0"/>
        <v/>
      </c>
      <c r="M13" t="str">
        <f t="shared" si="1"/>
        <v/>
      </c>
      <c r="N13" t="str">
        <f t="shared" si="1"/>
        <v/>
      </c>
      <c r="O13" t="str">
        <f t="shared" si="1"/>
        <v/>
      </c>
      <c r="P13" t="str">
        <f t="shared" si="1"/>
        <v/>
      </c>
      <c r="Q13" t="str">
        <f t="shared" si="1"/>
        <v/>
      </c>
      <c r="R13" t="str">
        <f t="shared" si="1"/>
        <v/>
      </c>
      <c r="S13" t="str">
        <f t="shared" si="1"/>
        <v/>
      </c>
      <c r="T13" t="str">
        <f t="shared" si="1"/>
        <v/>
      </c>
      <c r="U13" t="str">
        <f t="shared" si="1"/>
        <v/>
      </c>
      <c r="V13" t="str">
        <f t="shared" si="1"/>
        <v/>
      </c>
      <c r="W13" t="str">
        <f t="shared" si="2"/>
        <v/>
      </c>
      <c r="X13" t="str">
        <f t="shared" si="2"/>
        <v/>
      </c>
      <c r="Y13" t="str">
        <f t="shared" si="2"/>
        <v/>
      </c>
      <c r="Z13" t="str">
        <f t="shared" si="2"/>
        <v>x</v>
      </c>
      <c r="AA13" t="str">
        <f t="shared" si="2"/>
        <v/>
      </c>
      <c r="AB13" t="str">
        <f t="shared" si="2"/>
        <v/>
      </c>
      <c r="AC13" t="str">
        <f t="shared" si="2"/>
        <v/>
      </c>
      <c r="AD13" t="str">
        <f t="shared" si="2"/>
        <v/>
      </c>
      <c r="AE13">
        <f t="shared" si="3"/>
        <v>1</v>
      </c>
    </row>
    <row r="14" spans="1:31" x14ac:dyDescent="0.2">
      <c r="A14" t="str">
        <f>TABLA!F14</f>
        <v>F. Derecho</v>
      </c>
      <c r="B14" s="262">
        <f>TABLA!BC14</f>
        <v>0</v>
      </c>
      <c r="C14" t="str">
        <f t="shared" si="0"/>
        <v/>
      </c>
      <c r="D14" t="str">
        <f t="shared" si="0"/>
        <v/>
      </c>
      <c r="E14" t="str">
        <f t="shared" si="0"/>
        <v/>
      </c>
      <c r="F14" t="str">
        <f t="shared" si="0"/>
        <v/>
      </c>
      <c r="G14" t="str">
        <f t="shared" si="0"/>
        <v/>
      </c>
      <c r="H14" t="str">
        <f t="shared" si="0"/>
        <v/>
      </c>
      <c r="I14" t="str">
        <f t="shared" si="0"/>
        <v/>
      </c>
      <c r="J14" t="str">
        <f t="shared" si="0"/>
        <v/>
      </c>
      <c r="K14" t="str">
        <f t="shared" si="0"/>
        <v/>
      </c>
      <c r="L14" t="str">
        <f t="shared" si="0"/>
        <v/>
      </c>
      <c r="M14" t="str">
        <f t="shared" si="1"/>
        <v/>
      </c>
      <c r="N14" t="str">
        <f t="shared" si="1"/>
        <v/>
      </c>
      <c r="O14" t="str">
        <f t="shared" si="1"/>
        <v/>
      </c>
      <c r="P14" t="str">
        <f t="shared" si="1"/>
        <v/>
      </c>
      <c r="Q14" t="str">
        <f t="shared" si="1"/>
        <v/>
      </c>
      <c r="R14" t="str">
        <f t="shared" si="1"/>
        <v/>
      </c>
      <c r="S14" t="str">
        <f t="shared" si="1"/>
        <v/>
      </c>
      <c r="T14" t="str">
        <f t="shared" si="1"/>
        <v/>
      </c>
      <c r="U14" t="str">
        <f t="shared" si="1"/>
        <v/>
      </c>
      <c r="V14" t="str">
        <f t="shared" si="1"/>
        <v/>
      </c>
      <c r="W14" t="str">
        <f t="shared" si="2"/>
        <v/>
      </c>
      <c r="X14" t="str">
        <f t="shared" si="2"/>
        <v/>
      </c>
      <c r="Y14" t="str">
        <f t="shared" si="2"/>
        <v/>
      </c>
      <c r="Z14" t="str">
        <f t="shared" si="2"/>
        <v/>
      </c>
      <c r="AA14" t="str">
        <f t="shared" si="2"/>
        <v/>
      </c>
      <c r="AB14" t="str">
        <f t="shared" si="2"/>
        <v/>
      </c>
      <c r="AC14" t="str">
        <f t="shared" si="2"/>
        <v/>
      </c>
      <c r="AD14" t="str">
        <f t="shared" si="2"/>
        <v/>
      </c>
      <c r="AE14">
        <f t="shared" si="3"/>
        <v>0</v>
      </c>
    </row>
    <row r="15" spans="1:31" ht="38.25" x14ac:dyDescent="0.2">
      <c r="A15" t="str">
        <f>TABLA!F15</f>
        <v>F. Medicina</v>
      </c>
      <c r="B15" s="262" t="str">
        <f>TABLA!BC15</f>
        <v>Envío de recordatorio de cursos de la biblioteca a través de cuenta de mail de la universidad, y más variedad. Falta por escanear algunos libros para poder acceder a ellos en línea, supongo que se hará con el tiempo. Por lo demás, todo excelente. Gracias</v>
      </c>
      <c r="C15" t="str">
        <f t="shared" si="0"/>
        <v/>
      </c>
      <c r="D15" t="str">
        <f t="shared" si="0"/>
        <v/>
      </c>
      <c r="E15" t="str">
        <f t="shared" si="0"/>
        <v/>
      </c>
      <c r="F15" t="str">
        <f t="shared" si="0"/>
        <v/>
      </c>
      <c r="G15" t="str">
        <f t="shared" si="0"/>
        <v/>
      </c>
      <c r="H15" t="str">
        <f t="shared" si="0"/>
        <v/>
      </c>
      <c r="I15" t="str">
        <f t="shared" si="0"/>
        <v/>
      </c>
      <c r="J15" t="str">
        <f t="shared" si="0"/>
        <v/>
      </c>
      <c r="K15" t="str">
        <f t="shared" si="0"/>
        <v/>
      </c>
      <c r="L15" t="str">
        <f t="shared" si="0"/>
        <v/>
      </c>
      <c r="M15" t="str">
        <f t="shared" si="1"/>
        <v/>
      </c>
      <c r="N15" t="str">
        <f t="shared" si="1"/>
        <v/>
      </c>
      <c r="O15" t="str">
        <f t="shared" si="1"/>
        <v/>
      </c>
      <c r="P15" t="str">
        <f t="shared" si="1"/>
        <v/>
      </c>
      <c r="Q15" t="str">
        <f t="shared" si="1"/>
        <v/>
      </c>
      <c r="R15" t="str">
        <f t="shared" si="1"/>
        <v/>
      </c>
      <c r="S15" t="str">
        <f t="shared" si="1"/>
        <v/>
      </c>
      <c r="T15" t="str">
        <f t="shared" si="1"/>
        <v/>
      </c>
      <c r="U15" t="str">
        <f t="shared" si="1"/>
        <v/>
      </c>
      <c r="V15" t="str">
        <f t="shared" si="1"/>
        <v/>
      </c>
      <c r="W15" t="str">
        <f t="shared" si="2"/>
        <v/>
      </c>
      <c r="X15" t="str">
        <f t="shared" si="2"/>
        <v/>
      </c>
      <c r="Y15" t="str">
        <f t="shared" si="2"/>
        <v/>
      </c>
      <c r="Z15" t="str">
        <f t="shared" si="2"/>
        <v/>
      </c>
      <c r="AA15" t="str">
        <f t="shared" si="2"/>
        <v/>
      </c>
      <c r="AB15" t="str">
        <f t="shared" si="2"/>
        <v>x</v>
      </c>
      <c r="AC15" t="str">
        <f t="shared" si="2"/>
        <v/>
      </c>
      <c r="AD15" t="str">
        <f t="shared" si="2"/>
        <v/>
      </c>
      <c r="AE15">
        <f t="shared" si="3"/>
        <v>1</v>
      </c>
    </row>
    <row r="16" spans="1:31" x14ac:dyDescent="0.2">
      <c r="A16" t="str">
        <f>TABLA!F16</f>
        <v>F. Estudios Estadísticos</v>
      </c>
      <c r="B16" s="262">
        <f>TABLA!BC16</f>
        <v>0</v>
      </c>
      <c r="C16" t="str">
        <f t="shared" si="0"/>
        <v/>
      </c>
      <c r="D16" t="str">
        <f t="shared" ref="D16:H16" si="4">IFERROR((IF(FIND(D$1,$B16,1)&gt;0,"x")),"")</f>
        <v/>
      </c>
      <c r="E16" t="str">
        <f t="shared" si="4"/>
        <v/>
      </c>
      <c r="F16" t="str">
        <f t="shared" si="4"/>
        <v/>
      </c>
      <c r="G16" t="str">
        <f t="shared" si="4"/>
        <v/>
      </c>
      <c r="H16" t="str">
        <f t="shared" si="4"/>
        <v/>
      </c>
      <c r="I16" t="str">
        <f t="shared" ref="I16:X31" si="5">IFERROR((IF(FIND(I$1,$B16,1)&gt;0,"x")),"")</f>
        <v/>
      </c>
      <c r="J16" t="str">
        <f t="shared" si="5"/>
        <v/>
      </c>
      <c r="K16" t="str">
        <f t="shared" si="5"/>
        <v/>
      </c>
      <c r="L16" t="str">
        <f t="shared" si="5"/>
        <v/>
      </c>
      <c r="M16" t="str">
        <f t="shared" si="5"/>
        <v/>
      </c>
      <c r="N16" t="str">
        <f t="shared" si="5"/>
        <v/>
      </c>
      <c r="O16" t="str">
        <f t="shared" si="5"/>
        <v/>
      </c>
      <c r="P16" t="str">
        <f t="shared" si="5"/>
        <v/>
      </c>
      <c r="Q16" t="str">
        <f t="shared" si="5"/>
        <v/>
      </c>
      <c r="R16" t="str">
        <f t="shared" si="5"/>
        <v/>
      </c>
      <c r="S16" t="str">
        <f t="shared" si="5"/>
        <v/>
      </c>
      <c r="T16" t="str">
        <f t="shared" si="5"/>
        <v/>
      </c>
      <c r="U16" t="str">
        <f t="shared" si="5"/>
        <v/>
      </c>
      <c r="V16" t="str">
        <f t="shared" si="5"/>
        <v/>
      </c>
      <c r="W16" t="str">
        <f t="shared" si="5"/>
        <v/>
      </c>
      <c r="X16" t="str">
        <f t="shared" si="5"/>
        <v/>
      </c>
      <c r="Y16" t="str">
        <f t="shared" ref="Y16:AD25" si="6">IFERROR((IF(FIND(Y$1,$B16,1)&gt;0,"x")),"")</f>
        <v/>
      </c>
      <c r="Z16" t="str">
        <f t="shared" si="6"/>
        <v/>
      </c>
      <c r="AA16" t="str">
        <f t="shared" si="6"/>
        <v/>
      </c>
      <c r="AB16" t="str">
        <f t="shared" si="6"/>
        <v/>
      </c>
      <c r="AC16" t="str">
        <f t="shared" si="6"/>
        <v/>
      </c>
      <c r="AD16" t="str">
        <f t="shared" si="6"/>
        <v/>
      </c>
      <c r="AE16">
        <f t="shared" si="3"/>
        <v>0</v>
      </c>
    </row>
    <row r="17" spans="1:31" x14ac:dyDescent="0.2">
      <c r="A17" t="str">
        <f>TABLA!F17</f>
        <v>F. Geografía e Historia</v>
      </c>
      <c r="B17" s="262" t="str">
        <f>TABLA!BC17</f>
        <v>Estaría bien que no hiciese tanto calor, sobre todo en la parte de arriba.</v>
      </c>
      <c r="C17" t="str">
        <f t="shared" si="0"/>
        <v/>
      </c>
      <c r="D17" t="str">
        <f t="shared" ref="D17:R32" si="7">IFERROR((IF(FIND(D$1,$B17,1)&gt;0,"x")),"")</f>
        <v/>
      </c>
      <c r="E17" t="str">
        <f t="shared" si="7"/>
        <v/>
      </c>
      <c r="F17" t="str">
        <f t="shared" si="7"/>
        <v/>
      </c>
      <c r="G17" t="str">
        <f t="shared" si="7"/>
        <v/>
      </c>
      <c r="H17" t="str">
        <f t="shared" si="7"/>
        <v/>
      </c>
      <c r="I17" t="str">
        <f t="shared" si="7"/>
        <v/>
      </c>
      <c r="J17" t="str">
        <f t="shared" si="7"/>
        <v/>
      </c>
      <c r="K17" t="str">
        <f t="shared" si="7"/>
        <v/>
      </c>
      <c r="L17" t="str">
        <f t="shared" si="7"/>
        <v/>
      </c>
      <c r="M17" t="str">
        <f t="shared" si="7"/>
        <v/>
      </c>
      <c r="N17" t="str">
        <f t="shared" si="7"/>
        <v>x</v>
      </c>
      <c r="O17" t="str">
        <f t="shared" si="7"/>
        <v/>
      </c>
      <c r="P17" t="str">
        <f t="shared" si="7"/>
        <v/>
      </c>
      <c r="Q17" t="str">
        <f t="shared" si="7"/>
        <v/>
      </c>
      <c r="R17" t="str">
        <f t="shared" si="7"/>
        <v/>
      </c>
      <c r="S17" t="str">
        <f t="shared" si="5"/>
        <v/>
      </c>
      <c r="T17" t="str">
        <f t="shared" si="5"/>
        <v/>
      </c>
      <c r="U17" t="str">
        <f t="shared" si="5"/>
        <v/>
      </c>
      <c r="V17" t="str">
        <f t="shared" si="5"/>
        <v/>
      </c>
      <c r="W17" t="str">
        <f t="shared" si="5"/>
        <v/>
      </c>
      <c r="X17" t="str">
        <f t="shared" si="5"/>
        <v/>
      </c>
      <c r="Y17" t="str">
        <f t="shared" si="6"/>
        <v/>
      </c>
      <c r="Z17" t="str">
        <f t="shared" si="6"/>
        <v/>
      </c>
      <c r="AA17" t="str">
        <f t="shared" si="6"/>
        <v/>
      </c>
      <c r="AB17" t="str">
        <f t="shared" si="6"/>
        <v/>
      </c>
      <c r="AC17" t="str">
        <f t="shared" si="6"/>
        <v/>
      </c>
      <c r="AD17" t="str">
        <f t="shared" si="6"/>
        <v/>
      </c>
      <c r="AE17">
        <f t="shared" si="3"/>
        <v>1</v>
      </c>
    </row>
    <row r="18" spans="1:31" x14ac:dyDescent="0.2">
      <c r="A18" t="str">
        <f>TABLA!F18</f>
        <v>F. Derecho</v>
      </c>
      <c r="B18" s="262">
        <f>TABLA!BC18</f>
        <v>0</v>
      </c>
      <c r="C18" t="str">
        <f t="shared" si="0"/>
        <v/>
      </c>
      <c r="D18" t="str">
        <f t="shared" si="7"/>
        <v/>
      </c>
      <c r="E18" t="str">
        <f t="shared" si="7"/>
        <v/>
      </c>
      <c r="F18" t="str">
        <f t="shared" si="7"/>
        <v/>
      </c>
      <c r="G18" t="str">
        <f t="shared" si="7"/>
        <v/>
      </c>
      <c r="H18" t="str">
        <f t="shared" si="7"/>
        <v/>
      </c>
      <c r="I18" t="str">
        <f t="shared" si="7"/>
        <v/>
      </c>
      <c r="J18" t="str">
        <f t="shared" si="7"/>
        <v/>
      </c>
      <c r="K18" t="str">
        <f t="shared" si="7"/>
        <v/>
      </c>
      <c r="L18" t="str">
        <f t="shared" si="7"/>
        <v/>
      </c>
      <c r="M18" t="str">
        <f t="shared" si="7"/>
        <v/>
      </c>
      <c r="N18" t="str">
        <f t="shared" si="7"/>
        <v/>
      </c>
      <c r="O18" t="str">
        <f t="shared" si="7"/>
        <v/>
      </c>
      <c r="P18" t="str">
        <f t="shared" si="7"/>
        <v/>
      </c>
      <c r="Q18" t="str">
        <f t="shared" si="7"/>
        <v/>
      </c>
      <c r="R18" t="str">
        <f t="shared" si="7"/>
        <v/>
      </c>
      <c r="S18" t="str">
        <f t="shared" si="5"/>
        <v/>
      </c>
      <c r="T18" t="str">
        <f t="shared" si="5"/>
        <v/>
      </c>
      <c r="U18" t="str">
        <f t="shared" si="5"/>
        <v/>
      </c>
      <c r="V18" t="str">
        <f t="shared" si="5"/>
        <v/>
      </c>
      <c r="W18" t="str">
        <f t="shared" si="5"/>
        <v/>
      </c>
      <c r="X18" t="str">
        <f t="shared" si="5"/>
        <v/>
      </c>
      <c r="Y18" t="str">
        <f t="shared" si="6"/>
        <v/>
      </c>
      <c r="Z18" t="str">
        <f t="shared" si="6"/>
        <v/>
      </c>
      <c r="AA18" t="str">
        <f t="shared" si="6"/>
        <v/>
      </c>
      <c r="AB18" t="str">
        <f t="shared" si="6"/>
        <v/>
      </c>
      <c r="AC18" t="str">
        <f t="shared" si="6"/>
        <v/>
      </c>
      <c r="AD18" t="str">
        <f t="shared" si="6"/>
        <v/>
      </c>
      <c r="AE18">
        <f t="shared" si="3"/>
        <v>0</v>
      </c>
    </row>
    <row r="19" spans="1:31" ht="25.5" x14ac:dyDescent="0.2">
      <c r="A19" t="str">
        <f>TABLA!F19</f>
        <v>F. Ciencias de la Información</v>
      </c>
      <c r="B19" s="262" t="str">
        <f>TABLA!BC19</f>
        <v>Se nota el esfuerzo por mejorar! Sigan así y muchas gracias por preocuparse por la autoevaluación constante.  Un abrazo.</v>
      </c>
      <c r="C19" t="str">
        <f t="shared" ref="C19:C82" si="8">IFERROR((IF(FIND(C$1,$B19,1)&gt;0,"x")),"")</f>
        <v/>
      </c>
      <c r="D19" t="str">
        <f t="shared" si="7"/>
        <v/>
      </c>
      <c r="E19" t="str">
        <f t="shared" si="7"/>
        <v/>
      </c>
      <c r="F19" t="str">
        <f t="shared" si="7"/>
        <v/>
      </c>
      <c r="G19" t="str">
        <f t="shared" si="7"/>
        <v/>
      </c>
      <c r="H19" t="str">
        <f t="shared" si="7"/>
        <v/>
      </c>
      <c r="I19" t="str">
        <f t="shared" si="7"/>
        <v/>
      </c>
      <c r="J19" t="str">
        <f t="shared" si="7"/>
        <v/>
      </c>
      <c r="K19" t="str">
        <f t="shared" si="7"/>
        <v/>
      </c>
      <c r="L19" t="str">
        <f t="shared" si="7"/>
        <v/>
      </c>
      <c r="M19" t="str">
        <f t="shared" si="7"/>
        <v/>
      </c>
      <c r="N19" t="str">
        <f t="shared" si="7"/>
        <v/>
      </c>
      <c r="O19" t="str">
        <f t="shared" si="7"/>
        <v/>
      </c>
      <c r="P19" t="str">
        <f t="shared" si="7"/>
        <v/>
      </c>
      <c r="Q19" t="str">
        <f t="shared" si="7"/>
        <v/>
      </c>
      <c r="R19" t="str">
        <f t="shared" si="7"/>
        <v/>
      </c>
      <c r="S19" t="str">
        <f t="shared" si="5"/>
        <v/>
      </c>
      <c r="T19" t="str">
        <f t="shared" si="5"/>
        <v/>
      </c>
      <c r="U19" t="str">
        <f t="shared" si="5"/>
        <v/>
      </c>
      <c r="V19" t="str">
        <f t="shared" si="5"/>
        <v/>
      </c>
      <c r="W19" t="str">
        <f t="shared" si="5"/>
        <v/>
      </c>
      <c r="X19" t="str">
        <f t="shared" si="5"/>
        <v/>
      </c>
      <c r="Y19" t="str">
        <f t="shared" si="6"/>
        <v/>
      </c>
      <c r="Z19" t="str">
        <f t="shared" si="6"/>
        <v/>
      </c>
      <c r="AA19" t="str">
        <f t="shared" si="6"/>
        <v/>
      </c>
      <c r="AB19" t="str">
        <f t="shared" si="6"/>
        <v/>
      </c>
      <c r="AC19" t="str">
        <f t="shared" si="6"/>
        <v/>
      </c>
      <c r="AD19" t="str">
        <f t="shared" si="6"/>
        <v/>
      </c>
      <c r="AE19">
        <f t="shared" si="3"/>
        <v>1</v>
      </c>
    </row>
    <row r="20" spans="1:31" ht="63.75" x14ac:dyDescent="0.2">
      <c r="A20" t="str">
        <f>TABLA!F20</f>
        <v>F. Geografía e Historia</v>
      </c>
      <c r="B20" s="262" t="str">
        <f>TABLA!BC20</f>
        <v>Mi sugerencia habría sido aumentar el número de libros que se pueden solicitar en préstamo, pero la última vez que lo consulté lo habíais aumentado a 30 unidades para los investigadores, así que estoy más que satisfecha. Me gustaría proponer que el servicio de préstamo interbibliotecario estuviera disponible durante el verano debido al retraso que ha supuesto la crisis sanitaria. Gracias.</v>
      </c>
      <c r="C20" t="str">
        <f t="shared" si="8"/>
        <v>x</v>
      </c>
      <c r="D20" t="str">
        <f t="shared" si="7"/>
        <v/>
      </c>
      <c r="E20" t="str">
        <f t="shared" si="7"/>
        <v/>
      </c>
      <c r="F20" t="str">
        <f t="shared" si="7"/>
        <v/>
      </c>
      <c r="G20" t="str">
        <f t="shared" si="7"/>
        <v/>
      </c>
      <c r="H20" t="str">
        <f t="shared" si="7"/>
        <v/>
      </c>
      <c r="I20" t="str">
        <f t="shared" si="7"/>
        <v/>
      </c>
      <c r="J20" t="str">
        <f t="shared" si="7"/>
        <v>x</v>
      </c>
      <c r="K20" t="str">
        <f t="shared" si="7"/>
        <v/>
      </c>
      <c r="L20" t="str">
        <f t="shared" si="7"/>
        <v/>
      </c>
      <c r="M20" t="str">
        <f t="shared" si="7"/>
        <v/>
      </c>
      <c r="N20" t="str">
        <f t="shared" si="7"/>
        <v/>
      </c>
      <c r="O20" t="str">
        <f t="shared" si="7"/>
        <v/>
      </c>
      <c r="P20" t="str">
        <f t="shared" si="7"/>
        <v/>
      </c>
      <c r="Q20" t="str">
        <f t="shared" si="7"/>
        <v/>
      </c>
      <c r="R20" t="str">
        <f t="shared" si="7"/>
        <v/>
      </c>
      <c r="S20" t="str">
        <f t="shared" si="5"/>
        <v/>
      </c>
      <c r="T20" t="str">
        <f t="shared" si="5"/>
        <v/>
      </c>
      <c r="U20" t="str">
        <f t="shared" si="5"/>
        <v/>
      </c>
      <c r="V20" t="str">
        <f t="shared" si="5"/>
        <v/>
      </c>
      <c r="W20" t="str">
        <f t="shared" si="5"/>
        <v/>
      </c>
      <c r="X20" t="str">
        <f t="shared" si="5"/>
        <v/>
      </c>
      <c r="Y20" t="str">
        <f t="shared" si="6"/>
        <v/>
      </c>
      <c r="Z20" t="str">
        <f t="shared" si="6"/>
        <v/>
      </c>
      <c r="AA20" t="str">
        <f t="shared" si="6"/>
        <v/>
      </c>
      <c r="AB20" t="str">
        <f t="shared" si="6"/>
        <v/>
      </c>
      <c r="AC20" t="str">
        <f t="shared" si="6"/>
        <v/>
      </c>
      <c r="AD20" t="str">
        <f t="shared" si="6"/>
        <v/>
      </c>
      <c r="AE20">
        <f t="shared" si="3"/>
        <v>1</v>
      </c>
    </row>
    <row r="21" spans="1:31" x14ac:dyDescent="0.2">
      <c r="A21" t="str">
        <f>TABLA!F21</f>
        <v>F. Filología</v>
      </c>
      <c r="B21" s="262">
        <f>TABLA!BC21</f>
        <v>0</v>
      </c>
      <c r="C21" t="str">
        <f t="shared" si="8"/>
        <v/>
      </c>
      <c r="D21" t="str">
        <f t="shared" si="7"/>
        <v/>
      </c>
      <c r="E21" t="str">
        <f t="shared" si="7"/>
        <v/>
      </c>
      <c r="F21" t="str">
        <f t="shared" si="7"/>
        <v/>
      </c>
      <c r="G21" t="str">
        <f t="shared" si="7"/>
        <v/>
      </c>
      <c r="H21" t="str">
        <f t="shared" si="7"/>
        <v/>
      </c>
      <c r="I21" t="str">
        <f t="shared" si="7"/>
        <v/>
      </c>
      <c r="J21" t="str">
        <f t="shared" si="7"/>
        <v/>
      </c>
      <c r="K21" t="str">
        <f t="shared" si="7"/>
        <v/>
      </c>
      <c r="L21" t="str">
        <f t="shared" si="7"/>
        <v/>
      </c>
      <c r="M21" t="str">
        <f t="shared" si="7"/>
        <v/>
      </c>
      <c r="N21" t="str">
        <f t="shared" si="7"/>
        <v/>
      </c>
      <c r="O21" t="str">
        <f t="shared" si="7"/>
        <v/>
      </c>
      <c r="P21" t="str">
        <f t="shared" si="7"/>
        <v/>
      </c>
      <c r="Q21" t="str">
        <f t="shared" si="7"/>
        <v/>
      </c>
      <c r="R21" t="str">
        <f t="shared" si="7"/>
        <v/>
      </c>
      <c r="S21" t="str">
        <f t="shared" si="5"/>
        <v/>
      </c>
      <c r="T21" t="str">
        <f t="shared" si="5"/>
        <v/>
      </c>
      <c r="U21" t="str">
        <f t="shared" si="5"/>
        <v/>
      </c>
      <c r="V21" t="str">
        <f t="shared" si="5"/>
        <v/>
      </c>
      <c r="W21" t="str">
        <f t="shared" si="5"/>
        <v/>
      </c>
      <c r="X21" t="str">
        <f t="shared" si="5"/>
        <v/>
      </c>
      <c r="Y21" t="str">
        <f t="shared" si="6"/>
        <v/>
      </c>
      <c r="Z21" t="str">
        <f t="shared" si="6"/>
        <v/>
      </c>
      <c r="AA21" t="str">
        <f t="shared" si="6"/>
        <v/>
      </c>
      <c r="AB21" t="str">
        <f t="shared" si="6"/>
        <v/>
      </c>
      <c r="AC21" t="str">
        <f t="shared" si="6"/>
        <v/>
      </c>
      <c r="AD21" t="str">
        <f t="shared" si="6"/>
        <v/>
      </c>
      <c r="AE21">
        <f t="shared" si="3"/>
        <v>0</v>
      </c>
    </row>
    <row r="22" spans="1:31" x14ac:dyDescent="0.2">
      <c r="A22" t="str">
        <f>TABLA!F22</f>
        <v>F. Ciencias Matemáticas</v>
      </c>
      <c r="B22" s="262">
        <f>TABLA!BC22</f>
        <v>0</v>
      </c>
      <c r="C22" t="str">
        <f t="shared" si="8"/>
        <v/>
      </c>
      <c r="D22" t="str">
        <f t="shared" si="7"/>
        <v/>
      </c>
      <c r="E22" t="str">
        <f t="shared" si="7"/>
        <v/>
      </c>
      <c r="F22" t="str">
        <f t="shared" si="7"/>
        <v/>
      </c>
      <c r="G22" t="str">
        <f t="shared" si="7"/>
        <v/>
      </c>
      <c r="H22" t="str">
        <f t="shared" si="7"/>
        <v/>
      </c>
      <c r="I22" t="str">
        <f t="shared" si="7"/>
        <v/>
      </c>
      <c r="J22" t="str">
        <f t="shared" si="7"/>
        <v/>
      </c>
      <c r="K22" t="str">
        <f t="shared" si="7"/>
        <v/>
      </c>
      <c r="L22" t="str">
        <f t="shared" si="7"/>
        <v/>
      </c>
      <c r="M22" t="str">
        <f t="shared" si="7"/>
        <v/>
      </c>
      <c r="N22" t="str">
        <f t="shared" si="7"/>
        <v/>
      </c>
      <c r="O22" t="str">
        <f t="shared" si="7"/>
        <v/>
      </c>
      <c r="P22" t="str">
        <f t="shared" si="7"/>
        <v/>
      </c>
      <c r="Q22" t="str">
        <f t="shared" si="7"/>
        <v/>
      </c>
      <c r="R22" t="str">
        <f t="shared" si="7"/>
        <v/>
      </c>
      <c r="S22" t="str">
        <f t="shared" si="5"/>
        <v/>
      </c>
      <c r="T22" t="str">
        <f t="shared" si="5"/>
        <v/>
      </c>
      <c r="U22" t="str">
        <f t="shared" si="5"/>
        <v/>
      </c>
      <c r="V22" t="str">
        <f t="shared" si="5"/>
        <v/>
      </c>
      <c r="W22" t="str">
        <f t="shared" si="5"/>
        <v/>
      </c>
      <c r="X22" t="str">
        <f t="shared" si="5"/>
        <v/>
      </c>
      <c r="Y22" t="str">
        <f t="shared" si="6"/>
        <v/>
      </c>
      <c r="Z22" t="str">
        <f t="shared" si="6"/>
        <v/>
      </c>
      <c r="AA22" t="str">
        <f t="shared" si="6"/>
        <v/>
      </c>
      <c r="AB22" t="str">
        <f t="shared" si="6"/>
        <v/>
      </c>
      <c r="AC22" t="str">
        <f t="shared" si="6"/>
        <v/>
      </c>
      <c r="AD22" t="str">
        <f t="shared" si="6"/>
        <v/>
      </c>
      <c r="AE22">
        <f t="shared" si="3"/>
        <v>0</v>
      </c>
    </row>
    <row r="23" spans="1:31" x14ac:dyDescent="0.2">
      <c r="A23" t="str">
        <f>TABLA!F23</f>
        <v>F. Bellas Artes</v>
      </c>
      <c r="B23" s="262">
        <f>TABLA!BC23</f>
        <v>0</v>
      </c>
      <c r="C23" t="str">
        <f t="shared" si="8"/>
        <v/>
      </c>
      <c r="D23" t="str">
        <f t="shared" si="7"/>
        <v/>
      </c>
      <c r="E23" t="str">
        <f t="shared" si="7"/>
        <v/>
      </c>
      <c r="F23" t="str">
        <f t="shared" si="7"/>
        <v/>
      </c>
      <c r="G23" t="str">
        <f t="shared" si="7"/>
        <v/>
      </c>
      <c r="H23" t="str">
        <f t="shared" si="7"/>
        <v/>
      </c>
      <c r="I23" t="str">
        <f t="shared" si="7"/>
        <v/>
      </c>
      <c r="J23" t="str">
        <f t="shared" si="7"/>
        <v/>
      </c>
      <c r="K23" t="str">
        <f t="shared" si="7"/>
        <v/>
      </c>
      <c r="L23" t="str">
        <f t="shared" si="7"/>
        <v/>
      </c>
      <c r="M23" t="str">
        <f t="shared" si="7"/>
        <v/>
      </c>
      <c r="N23" t="str">
        <f t="shared" si="7"/>
        <v/>
      </c>
      <c r="O23" t="str">
        <f t="shared" si="7"/>
        <v/>
      </c>
      <c r="P23" t="str">
        <f t="shared" si="7"/>
        <v/>
      </c>
      <c r="Q23" t="str">
        <f t="shared" si="7"/>
        <v/>
      </c>
      <c r="R23" t="str">
        <f t="shared" si="7"/>
        <v/>
      </c>
      <c r="S23" t="str">
        <f t="shared" si="5"/>
        <v/>
      </c>
      <c r="T23" t="str">
        <f t="shared" si="5"/>
        <v/>
      </c>
      <c r="U23" t="str">
        <f t="shared" si="5"/>
        <v/>
      </c>
      <c r="V23" t="str">
        <f t="shared" si="5"/>
        <v/>
      </c>
      <c r="W23" t="str">
        <f t="shared" si="5"/>
        <v/>
      </c>
      <c r="X23" t="str">
        <f t="shared" si="5"/>
        <v/>
      </c>
      <c r="Y23" t="str">
        <f t="shared" si="6"/>
        <v/>
      </c>
      <c r="Z23" t="str">
        <f t="shared" si="6"/>
        <v/>
      </c>
      <c r="AA23" t="str">
        <f t="shared" si="6"/>
        <v/>
      </c>
      <c r="AB23" t="str">
        <f t="shared" si="6"/>
        <v/>
      </c>
      <c r="AC23" t="str">
        <f t="shared" si="6"/>
        <v/>
      </c>
      <c r="AD23" t="str">
        <f t="shared" si="6"/>
        <v/>
      </c>
      <c r="AE23">
        <f t="shared" si="3"/>
        <v>0</v>
      </c>
    </row>
    <row r="24" spans="1:31" x14ac:dyDescent="0.2">
      <c r="A24" t="str">
        <f>TABLA!F24</f>
        <v>F. Educación - Centro de Formación del Profesorado</v>
      </c>
      <c r="B24" s="262">
        <f>TABLA!BC24</f>
        <v>0</v>
      </c>
      <c r="C24" t="str">
        <f t="shared" si="8"/>
        <v/>
      </c>
      <c r="D24" t="str">
        <f t="shared" si="7"/>
        <v/>
      </c>
      <c r="E24" t="str">
        <f t="shared" si="7"/>
        <v/>
      </c>
      <c r="F24" t="str">
        <f t="shared" si="7"/>
        <v/>
      </c>
      <c r="G24" t="str">
        <f t="shared" si="7"/>
        <v/>
      </c>
      <c r="H24" t="str">
        <f t="shared" si="7"/>
        <v/>
      </c>
      <c r="I24" t="str">
        <f t="shared" si="7"/>
        <v/>
      </c>
      <c r="J24" t="str">
        <f t="shared" si="7"/>
        <v/>
      </c>
      <c r="K24" t="str">
        <f t="shared" si="7"/>
        <v/>
      </c>
      <c r="L24" t="str">
        <f t="shared" si="7"/>
        <v/>
      </c>
      <c r="M24" t="str">
        <f t="shared" si="7"/>
        <v/>
      </c>
      <c r="N24" t="str">
        <f t="shared" si="7"/>
        <v/>
      </c>
      <c r="O24" t="str">
        <f t="shared" si="7"/>
        <v/>
      </c>
      <c r="P24" t="str">
        <f t="shared" si="7"/>
        <v/>
      </c>
      <c r="Q24" t="str">
        <f t="shared" si="7"/>
        <v/>
      </c>
      <c r="R24" t="str">
        <f t="shared" si="7"/>
        <v/>
      </c>
      <c r="S24" t="str">
        <f t="shared" si="5"/>
        <v/>
      </c>
      <c r="T24" t="str">
        <f t="shared" si="5"/>
        <v/>
      </c>
      <c r="U24" t="str">
        <f t="shared" si="5"/>
        <v/>
      </c>
      <c r="V24" t="str">
        <f t="shared" si="5"/>
        <v/>
      </c>
      <c r="W24" t="str">
        <f t="shared" si="5"/>
        <v/>
      </c>
      <c r="X24" t="str">
        <f t="shared" si="5"/>
        <v/>
      </c>
      <c r="Y24" t="str">
        <f t="shared" si="6"/>
        <v/>
      </c>
      <c r="Z24" t="str">
        <f t="shared" si="6"/>
        <v/>
      </c>
      <c r="AA24" t="str">
        <f t="shared" si="6"/>
        <v/>
      </c>
      <c r="AB24" t="str">
        <f t="shared" si="6"/>
        <v/>
      </c>
      <c r="AC24" t="str">
        <f t="shared" si="6"/>
        <v/>
      </c>
      <c r="AD24" t="str">
        <f t="shared" si="6"/>
        <v/>
      </c>
      <c r="AE24">
        <f t="shared" si="3"/>
        <v>0</v>
      </c>
    </row>
    <row r="25" spans="1:31" x14ac:dyDescent="0.2">
      <c r="A25" t="str">
        <f>TABLA!F25</f>
        <v>F. Comercio y Turismo</v>
      </c>
      <c r="B25" s="262">
        <f>TABLA!BC25</f>
        <v>0</v>
      </c>
      <c r="C25" t="str">
        <f t="shared" si="8"/>
        <v/>
      </c>
      <c r="D25" t="str">
        <f t="shared" si="7"/>
        <v/>
      </c>
      <c r="E25" t="str">
        <f t="shared" si="7"/>
        <v/>
      </c>
      <c r="F25" t="str">
        <f t="shared" si="7"/>
        <v/>
      </c>
      <c r="G25" t="str">
        <f t="shared" si="7"/>
        <v/>
      </c>
      <c r="H25" t="str">
        <f t="shared" si="7"/>
        <v/>
      </c>
      <c r="I25" t="str">
        <f t="shared" si="7"/>
        <v/>
      </c>
      <c r="J25" t="str">
        <f t="shared" si="7"/>
        <v/>
      </c>
      <c r="K25" t="str">
        <f t="shared" si="7"/>
        <v/>
      </c>
      <c r="L25" t="str">
        <f t="shared" si="7"/>
        <v/>
      </c>
      <c r="M25" t="str">
        <f t="shared" si="7"/>
        <v/>
      </c>
      <c r="N25" t="str">
        <f t="shared" si="7"/>
        <v/>
      </c>
      <c r="O25" t="str">
        <f t="shared" si="7"/>
        <v/>
      </c>
      <c r="P25" t="str">
        <f t="shared" si="7"/>
        <v/>
      </c>
      <c r="Q25" t="str">
        <f t="shared" si="7"/>
        <v/>
      </c>
      <c r="R25" t="str">
        <f t="shared" si="7"/>
        <v/>
      </c>
      <c r="S25" t="str">
        <f t="shared" si="5"/>
        <v/>
      </c>
      <c r="T25" t="str">
        <f t="shared" si="5"/>
        <v/>
      </c>
      <c r="U25" t="str">
        <f t="shared" si="5"/>
        <v/>
      </c>
      <c r="V25" t="str">
        <f t="shared" si="5"/>
        <v/>
      </c>
      <c r="W25" t="str">
        <f t="shared" si="5"/>
        <v/>
      </c>
      <c r="X25" t="str">
        <f t="shared" si="5"/>
        <v/>
      </c>
      <c r="Y25" t="str">
        <f t="shared" si="6"/>
        <v/>
      </c>
      <c r="Z25" t="str">
        <f t="shared" si="6"/>
        <v/>
      </c>
      <c r="AA25" t="str">
        <f t="shared" si="6"/>
        <v/>
      </c>
      <c r="AB25" t="str">
        <f t="shared" si="6"/>
        <v/>
      </c>
      <c r="AC25" t="str">
        <f t="shared" si="6"/>
        <v/>
      </c>
      <c r="AD25" t="str">
        <f t="shared" si="6"/>
        <v/>
      </c>
      <c r="AE25">
        <f t="shared" si="3"/>
        <v>0</v>
      </c>
    </row>
    <row r="26" spans="1:31" x14ac:dyDescent="0.2">
      <c r="A26" t="str">
        <f>TABLA!F26</f>
        <v>F. Educación - Centro de Formación del Profesorado</v>
      </c>
      <c r="B26" s="262">
        <f>TABLA!BC26</f>
        <v>0</v>
      </c>
      <c r="C26" t="str">
        <f t="shared" si="8"/>
        <v/>
      </c>
      <c r="D26" t="str">
        <f t="shared" si="7"/>
        <v/>
      </c>
      <c r="E26" t="str">
        <f t="shared" si="7"/>
        <v/>
      </c>
      <c r="F26" t="str">
        <f t="shared" si="7"/>
        <v/>
      </c>
      <c r="G26" t="str">
        <f t="shared" si="7"/>
        <v/>
      </c>
      <c r="H26" t="str">
        <f t="shared" si="7"/>
        <v/>
      </c>
      <c r="I26" t="str">
        <f t="shared" si="7"/>
        <v/>
      </c>
      <c r="J26" t="str">
        <f t="shared" si="7"/>
        <v/>
      </c>
      <c r="K26" t="str">
        <f t="shared" si="7"/>
        <v/>
      </c>
      <c r="L26" t="str">
        <f t="shared" si="7"/>
        <v/>
      </c>
      <c r="M26" t="str">
        <f t="shared" si="7"/>
        <v/>
      </c>
      <c r="N26" t="str">
        <f t="shared" si="7"/>
        <v/>
      </c>
      <c r="O26" t="str">
        <f t="shared" si="7"/>
        <v/>
      </c>
      <c r="P26" t="str">
        <f t="shared" si="7"/>
        <v/>
      </c>
      <c r="Q26" t="str">
        <f t="shared" si="7"/>
        <v/>
      </c>
      <c r="R26" t="str">
        <f t="shared" si="7"/>
        <v/>
      </c>
      <c r="S26" t="str">
        <f t="shared" si="5"/>
        <v/>
      </c>
      <c r="T26" t="str">
        <f t="shared" si="5"/>
        <v/>
      </c>
      <c r="U26" t="str">
        <f t="shared" si="5"/>
        <v/>
      </c>
      <c r="V26" t="str">
        <f t="shared" si="5"/>
        <v/>
      </c>
      <c r="W26" t="str">
        <f t="shared" si="5"/>
        <v/>
      </c>
      <c r="X26" t="str">
        <f t="shared" si="5"/>
        <v/>
      </c>
      <c r="Y26" t="str">
        <f t="shared" ref="Y26:AD31" si="9">IFERROR((IF(FIND(Y$1,$B26,1)&gt;0,"x")),"")</f>
        <v/>
      </c>
      <c r="Z26" t="str">
        <f t="shared" si="9"/>
        <v/>
      </c>
      <c r="AA26" t="str">
        <f t="shared" si="9"/>
        <v/>
      </c>
      <c r="AB26" t="str">
        <f t="shared" si="9"/>
        <v/>
      </c>
      <c r="AC26" t="str">
        <f t="shared" si="9"/>
        <v/>
      </c>
      <c r="AD26" t="str">
        <f t="shared" si="9"/>
        <v/>
      </c>
      <c r="AE26">
        <f t="shared" si="3"/>
        <v>0</v>
      </c>
    </row>
    <row r="27" spans="1:31" ht="25.5" x14ac:dyDescent="0.2">
      <c r="A27" t="str">
        <f>TABLA!F27</f>
        <v>F. Ciencias Químicas</v>
      </c>
      <c r="B27" s="262" t="str">
        <f>TABLA!BC27</f>
        <v>Cuando se te acaban todos los plazos de renovación poder sacar de nuevo ese libro en el mismo instante, sin tener que hacer reserva ni esperar a que vuelva a la estantería.</v>
      </c>
      <c r="C27" t="str">
        <f t="shared" si="8"/>
        <v/>
      </c>
      <c r="D27" t="str">
        <f t="shared" si="7"/>
        <v>x</v>
      </c>
      <c r="E27" t="str">
        <f t="shared" si="7"/>
        <v/>
      </c>
      <c r="F27" t="str">
        <f t="shared" si="7"/>
        <v/>
      </c>
      <c r="G27" t="str">
        <f t="shared" si="7"/>
        <v/>
      </c>
      <c r="H27" t="str">
        <f t="shared" si="7"/>
        <v/>
      </c>
      <c r="I27" t="str">
        <f t="shared" si="7"/>
        <v/>
      </c>
      <c r="J27" t="str">
        <f t="shared" si="7"/>
        <v/>
      </c>
      <c r="K27" t="str">
        <f t="shared" si="7"/>
        <v/>
      </c>
      <c r="L27" t="str">
        <f t="shared" si="7"/>
        <v/>
      </c>
      <c r="M27" t="str">
        <f t="shared" si="7"/>
        <v/>
      </c>
      <c r="N27" t="str">
        <f t="shared" si="7"/>
        <v/>
      </c>
      <c r="O27" t="str">
        <f t="shared" si="7"/>
        <v/>
      </c>
      <c r="P27" t="str">
        <f t="shared" si="7"/>
        <v/>
      </c>
      <c r="Q27" t="str">
        <f t="shared" si="7"/>
        <v/>
      </c>
      <c r="R27" t="str">
        <f t="shared" si="7"/>
        <v/>
      </c>
      <c r="S27" t="str">
        <f t="shared" si="5"/>
        <v/>
      </c>
      <c r="T27" t="str">
        <f t="shared" si="5"/>
        <v/>
      </c>
      <c r="U27" t="str">
        <f t="shared" si="5"/>
        <v/>
      </c>
      <c r="V27" t="str">
        <f t="shared" si="5"/>
        <v/>
      </c>
      <c r="W27" t="str">
        <f t="shared" si="5"/>
        <v/>
      </c>
      <c r="X27" t="str">
        <f t="shared" si="5"/>
        <v/>
      </c>
      <c r="Y27" t="str">
        <f t="shared" si="9"/>
        <v/>
      </c>
      <c r="Z27" t="str">
        <f t="shared" si="9"/>
        <v/>
      </c>
      <c r="AA27" t="str">
        <f t="shared" si="9"/>
        <v/>
      </c>
      <c r="AB27" t="str">
        <f t="shared" si="9"/>
        <v/>
      </c>
      <c r="AC27" t="str">
        <f t="shared" si="9"/>
        <v/>
      </c>
      <c r="AD27" t="str">
        <f t="shared" si="9"/>
        <v/>
      </c>
      <c r="AE27">
        <f t="shared" si="3"/>
        <v>1</v>
      </c>
    </row>
    <row r="28" spans="1:31" x14ac:dyDescent="0.2">
      <c r="A28" t="str">
        <f>TABLA!F28</f>
        <v>F. Psicología</v>
      </c>
      <c r="B28" s="262">
        <f>TABLA!BC28</f>
        <v>0</v>
      </c>
      <c r="C28" t="str">
        <f t="shared" si="8"/>
        <v/>
      </c>
      <c r="D28" t="str">
        <f t="shared" si="7"/>
        <v/>
      </c>
      <c r="E28" t="str">
        <f t="shared" si="7"/>
        <v/>
      </c>
      <c r="F28" t="str">
        <f t="shared" si="7"/>
        <v/>
      </c>
      <c r="G28" t="str">
        <f t="shared" si="7"/>
        <v/>
      </c>
      <c r="H28" t="str">
        <f t="shared" si="7"/>
        <v/>
      </c>
      <c r="I28" t="str">
        <f t="shared" si="7"/>
        <v/>
      </c>
      <c r="J28" t="str">
        <f t="shared" si="7"/>
        <v/>
      </c>
      <c r="K28" t="str">
        <f t="shared" si="7"/>
        <v/>
      </c>
      <c r="L28" t="str">
        <f t="shared" si="7"/>
        <v/>
      </c>
      <c r="M28" t="str">
        <f t="shared" si="7"/>
        <v/>
      </c>
      <c r="N28" t="str">
        <f t="shared" si="7"/>
        <v/>
      </c>
      <c r="O28" t="str">
        <f t="shared" si="7"/>
        <v/>
      </c>
      <c r="P28" t="str">
        <f t="shared" si="7"/>
        <v/>
      </c>
      <c r="Q28" t="str">
        <f t="shared" si="7"/>
        <v/>
      </c>
      <c r="R28" t="str">
        <f t="shared" si="7"/>
        <v/>
      </c>
      <c r="S28" t="str">
        <f t="shared" si="5"/>
        <v/>
      </c>
      <c r="T28" t="str">
        <f t="shared" si="5"/>
        <v/>
      </c>
      <c r="U28" t="str">
        <f t="shared" si="5"/>
        <v/>
      </c>
      <c r="V28" t="str">
        <f t="shared" si="5"/>
        <v/>
      </c>
      <c r="W28" t="str">
        <f t="shared" si="5"/>
        <v/>
      </c>
      <c r="X28" t="str">
        <f t="shared" si="5"/>
        <v/>
      </c>
      <c r="Y28" t="str">
        <f t="shared" si="9"/>
        <v/>
      </c>
      <c r="Z28" t="str">
        <f t="shared" si="9"/>
        <v/>
      </c>
      <c r="AA28" t="str">
        <f t="shared" si="9"/>
        <v/>
      </c>
      <c r="AB28" t="str">
        <f t="shared" si="9"/>
        <v/>
      </c>
      <c r="AC28" t="str">
        <f t="shared" si="9"/>
        <v/>
      </c>
      <c r="AD28" t="str">
        <f t="shared" si="9"/>
        <v/>
      </c>
      <c r="AE28">
        <f t="shared" si="3"/>
        <v>0</v>
      </c>
    </row>
    <row r="29" spans="1:31" x14ac:dyDescent="0.2">
      <c r="A29" t="str">
        <f>TABLA!F29</f>
        <v>F. Ciencias de la Información</v>
      </c>
      <c r="B29" s="262">
        <f>TABLA!BC29</f>
        <v>0</v>
      </c>
      <c r="C29" t="str">
        <f t="shared" si="8"/>
        <v/>
      </c>
      <c r="D29" t="str">
        <f t="shared" si="7"/>
        <v/>
      </c>
      <c r="E29" t="str">
        <f t="shared" si="7"/>
        <v/>
      </c>
      <c r="F29" t="str">
        <f t="shared" si="7"/>
        <v/>
      </c>
      <c r="G29" t="str">
        <f t="shared" si="7"/>
        <v/>
      </c>
      <c r="H29" t="str">
        <f t="shared" si="7"/>
        <v/>
      </c>
      <c r="I29" t="str">
        <f t="shared" si="7"/>
        <v/>
      </c>
      <c r="J29" t="str">
        <f t="shared" si="7"/>
        <v/>
      </c>
      <c r="K29" t="str">
        <f t="shared" si="7"/>
        <v/>
      </c>
      <c r="L29" t="str">
        <f t="shared" si="7"/>
        <v/>
      </c>
      <c r="M29" t="str">
        <f t="shared" si="7"/>
        <v/>
      </c>
      <c r="N29" t="str">
        <f t="shared" si="7"/>
        <v/>
      </c>
      <c r="O29" t="str">
        <f t="shared" si="7"/>
        <v/>
      </c>
      <c r="P29" t="str">
        <f t="shared" si="7"/>
        <v/>
      </c>
      <c r="Q29" t="str">
        <f t="shared" si="7"/>
        <v/>
      </c>
      <c r="R29" t="str">
        <f t="shared" si="7"/>
        <v/>
      </c>
      <c r="S29" t="str">
        <f t="shared" si="5"/>
        <v/>
      </c>
      <c r="T29" t="str">
        <f t="shared" si="5"/>
        <v/>
      </c>
      <c r="U29" t="str">
        <f t="shared" si="5"/>
        <v/>
      </c>
      <c r="V29" t="str">
        <f t="shared" si="5"/>
        <v/>
      </c>
      <c r="W29" t="str">
        <f t="shared" si="5"/>
        <v/>
      </c>
      <c r="X29" t="str">
        <f t="shared" si="5"/>
        <v/>
      </c>
      <c r="Y29" t="str">
        <f t="shared" si="9"/>
        <v/>
      </c>
      <c r="Z29" t="str">
        <f t="shared" si="9"/>
        <v/>
      </c>
      <c r="AA29" t="str">
        <f t="shared" si="9"/>
        <v/>
      </c>
      <c r="AB29" t="str">
        <f t="shared" si="9"/>
        <v/>
      </c>
      <c r="AC29" t="str">
        <f t="shared" si="9"/>
        <v/>
      </c>
      <c r="AD29" t="str">
        <f t="shared" si="9"/>
        <v/>
      </c>
      <c r="AE29">
        <f t="shared" si="3"/>
        <v>0</v>
      </c>
    </row>
    <row r="30" spans="1:31" x14ac:dyDescent="0.2">
      <c r="A30" t="str">
        <f>TABLA!F30</f>
        <v>F. Ciencias de la Información</v>
      </c>
      <c r="B30" s="262">
        <f>TABLA!BC30</f>
        <v>0</v>
      </c>
      <c r="C30" t="str">
        <f t="shared" si="8"/>
        <v/>
      </c>
      <c r="D30" t="str">
        <f t="shared" si="7"/>
        <v/>
      </c>
      <c r="E30" t="str">
        <f t="shared" si="7"/>
        <v/>
      </c>
      <c r="F30" t="str">
        <f t="shared" si="7"/>
        <v/>
      </c>
      <c r="G30" t="str">
        <f t="shared" si="7"/>
        <v/>
      </c>
      <c r="H30" t="str">
        <f t="shared" si="7"/>
        <v/>
      </c>
      <c r="I30" t="str">
        <f t="shared" si="7"/>
        <v/>
      </c>
      <c r="J30" t="str">
        <f t="shared" si="7"/>
        <v/>
      </c>
      <c r="K30" t="str">
        <f t="shared" si="7"/>
        <v/>
      </c>
      <c r="L30" t="str">
        <f t="shared" si="7"/>
        <v/>
      </c>
      <c r="M30" t="str">
        <f t="shared" si="7"/>
        <v/>
      </c>
      <c r="N30" t="str">
        <f t="shared" si="7"/>
        <v/>
      </c>
      <c r="O30" t="str">
        <f t="shared" si="7"/>
        <v/>
      </c>
      <c r="P30" t="str">
        <f t="shared" si="7"/>
        <v/>
      </c>
      <c r="Q30" t="str">
        <f t="shared" si="7"/>
        <v/>
      </c>
      <c r="R30" t="str">
        <f t="shared" si="7"/>
        <v/>
      </c>
      <c r="S30" t="str">
        <f t="shared" si="5"/>
        <v/>
      </c>
      <c r="T30" t="str">
        <f t="shared" si="5"/>
        <v/>
      </c>
      <c r="U30" t="str">
        <f t="shared" si="5"/>
        <v/>
      </c>
      <c r="V30" t="str">
        <f t="shared" si="5"/>
        <v/>
      </c>
      <c r="W30" t="str">
        <f t="shared" si="5"/>
        <v/>
      </c>
      <c r="X30" t="str">
        <f t="shared" si="5"/>
        <v/>
      </c>
      <c r="Y30" t="str">
        <f t="shared" si="9"/>
        <v/>
      </c>
      <c r="Z30" t="str">
        <f t="shared" si="9"/>
        <v/>
      </c>
      <c r="AA30" t="str">
        <f t="shared" si="9"/>
        <v/>
      </c>
      <c r="AB30" t="str">
        <f t="shared" si="9"/>
        <v/>
      </c>
      <c r="AC30" t="str">
        <f t="shared" si="9"/>
        <v/>
      </c>
      <c r="AD30" t="str">
        <f t="shared" si="9"/>
        <v/>
      </c>
      <c r="AE30">
        <f t="shared" si="3"/>
        <v>0</v>
      </c>
    </row>
    <row r="31" spans="1:31" ht="25.5" x14ac:dyDescent="0.2">
      <c r="A31" t="str">
        <f>TABLA!F31</f>
        <v>F. Derecho</v>
      </c>
      <c r="B31" s="262" t="str">
        <f>TABLA!BC31</f>
        <v>Contar con mas libros  tanto físicos como virtuales asimismo tener los diferentes coloquios que se imparten en las diferentes conferencias de la forma que los libros.</v>
      </c>
      <c r="C31" t="str">
        <f t="shared" si="8"/>
        <v/>
      </c>
      <c r="D31" t="str">
        <f t="shared" si="7"/>
        <v/>
      </c>
      <c r="E31" t="str">
        <f t="shared" si="7"/>
        <v/>
      </c>
      <c r="F31" t="str">
        <f t="shared" si="7"/>
        <v/>
      </c>
      <c r="G31" t="str">
        <f t="shared" si="7"/>
        <v/>
      </c>
      <c r="H31" t="str">
        <f t="shared" si="7"/>
        <v/>
      </c>
      <c r="I31" t="str">
        <f t="shared" si="7"/>
        <v/>
      </c>
      <c r="J31" t="str">
        <f t="shared" si="7"/>
        <v/>
      </c>
      <c r="K31" t="str">
        <f t="shared" si="7"/>
        <v/>
      </c>
      <c r="L31" t="str">
        <f t="shared" si="7"/>
        <v/>
      </c>
      <c r="M31" t="str">
        <f t="shared" si="7"/>
        <v/>
      </c>
      <c r="N31" t="str">
        <f t="shared" si="7"/>
        <v/>
      </c>
      <c r="O31" t="str">
        <f t="shared" si="7"/>
        <v/>
      </c>
      <c r="P31" t="str">
        <f t="shared" si="7"/>
        <v/>
      </c>
      <c r="Q31" t="str">
        <f t="shared" si="7"/>
        <v/>
      </c>
      <c r="R31" t="str">
        <f t="shared" si="7"/>
        <v/>
      </c>
      <c r="S31" t="str">
        <f t="shared" si="5"/>
        <v/>
      </c>
      <c r="T31" t="str">
        <f t="shared" si="5"/>
        <v/>
      </c>
      <c r="U31" t="str">
        <f t="shared" si="5"/>
        <v/>
      </c>
      <c r="V31" t="str">
        <f t="shared" si="5"/>
        <v/>
      </c>
      <c r="W31" t="str">
        <f t="shared" si="5"/>
        <v/>
      </c>
      <c r="X31" t="str">
        <f t="shared" si="5"/>
        <v/>
      </c>
      <c r="Y31" t="str">
        <f t="shared" si="9"/>
        <v/>
      </c>
      <c r="Z31" t="str">
        <f t="shared" si="9"/>
        <v/>
      </c>
      <c r="AA31" t="str">
        <f t="shared" si="9"/>
        <v/>
      </c>
      <c r="AB31" t="str">
        <f t="shared" si="9"/>
        <v/>
      </c>
      <c r="AC31" t="str">
        <f t="shared" si="9"/>
        <v/>
      </c>
      <c r="AD31" t="str">
        <f t="shared" si="9"/>
        <v/>
      </c>
      <c r="AE31">
        <f t="shared" si="3"/>
        <v>1</v>
      </c>
    </row>
    <row r="32" spans="1:31" x14ac:dyDescent="0.2">
      <c r="A32" t="str">
        <f>TABLA!F32</f>
        <v>Otro</v>
      </c>
      <c r="B32" s="262">
        <f>TABLA!BC32</f>
        <v>0</v>
      </c>
      <c r="C32" t="str">
        <f t="shared" si="8"/>
        <v/>
      </c>
      <c r="D32" t="str">
        <f t="shared" si="7"/>
        <v/>
      </c>
      <c r="E32" t="str">
        <f t="shared" si="7"/>
        <v/>
      </c>
      <c r="F32" t="str">
        <f t="shared" si="7"/>
        <v/>
      </c>
      <c r="G32" t="str">
        <f t="shared" si="7"/>
        <v/>
      </c>
      <c r="H32" t="str">
        <f t="shared" si="7"/>
        <v/>
      </c>
      <c r="I32" t="str">
        <f t="shared" si="7"/>
        <v/>
      </c>
      <c r="J32" t="str">
        <f t="shared" si="7"/>
        <v/>
      </c>
      <c r="K32" t="str">
        <f t="shared" si="7"/>
        <v/>
      </c>
      <c r="L32" t="str">
        <f t="shared" si="7"/>
        <v/>
      </c>
      <c r="M32" t="str">
        <f t="shared" si="7"/>
        <v/>
      </c>
      <c r="N32" t="str">
        <f t="shared" si="7"/>
        <v/>
      </c>
      <c r="O32" t="str">
        <f t="shared" si="7"/>
        <v/>
      </c>
      <c r="P32" t="str">
        <f t="shared" si="7"/>
        <v/>
      </c>
      <c r="Q32" t="str">
        <f t="shared" si="7"/>
        <v/>
      </c>
      <c r="R32" t="str">
        <f t="shared" ref="R32:AD47" si="10">IFERROR((IF(FIND(R$1,$B32,1)&gt;0,"x")),"")</f>
        <v/>
      </c>
      <c r="S32" t="str">
        <f t="shared" si="10"/>
        <v/>
      </c>
      <c r="T32" t="str">
        <f t="shared" si="10"/>
        <v/>
      </c>
      <c r="U32" t="str">
        <f t="shared" si="10"/>
        <v/>
      </c>
      <c r="V32" t="str">
        <f t="shared" si="10"/>
        <v/>
      </c>
      <c r="W32" t="str">
        <f t="shared" si="10"/>
        <v/>
      </c>
      <c r="X32" t="str">
        <f t="shared" si="10"/>
        <v/>
      </c>
      <c r="Y32" t="str">
        <f t="shared" si="10"/>
        <v/>
      </c>
      <c r="Z32" t="str">
        <f t="shared" si="10"/>
        <v/>
      </c>
      <c r="AA32" t="str">
        <f t="shared" si="10"/>
        <v/>
      </c>
      <c r="AB32" t="str">
        <f t="shared" si="10"/>
        <v/>
      </c>
      <c r="AC32" t="str">
        <f t="shared" si="10"/>
        <v/>
      </c>
      <c r="AD32" t="str">
        <f t="shared" si="10"/>
        <v/>
      </c>
      <c r="AE32">
        <f t="shared" si="3"/>
        <v>0</v>
      </c>
    </row>
    <row r="33" spans="1:31" x14ac:dyDescent="0.2">
      <c r="A33" t="str">
        <f>TABLA!F33</f>
        <v>F. Geografía e Historia</v>
      </c>
      <c r="B33" s="262" t="str">
        <f>TABLA!BC33</f>
        <v>Que sea más facil poder descargarse libros vía electrónica.</v>
      </c>
      <c r="C33" t="str">
        <f t="shared" si="8"/>
        <v/>
      </c>
      <c r="D33" t="str">
        <f t="shared" ref="D33:R48" si="11">IFERROR((IF(FIND(D$1,$B33,1)&gt;0,"x")),"")</f>
        <v/>
      </c>
      <c r="E33" t="str">
        <f t="shared" si="11"/>
        <v/>
      </c>
      <c r="F33" t="str">
        <f t="shared" si="11"/>
        <v/>
      </c>
      <c r="G33" t="str">
        <f t="shared" si="11"/>
        <v/>
      </c>
      <c r="H33" t="str">
        <f t="shared" si="11"/>
        <v>x</v>
      </c>
      <c r="I33" t="str">
        <f t="shared" si="11"/>
        <v/>
      </c>
      <c r="J33" t="str">
        <f t="shared" si="11"/>
        <v/>
      </c>
      <c r="K33" t="str">
        <f t="shared" si="11"/>
        <v/>
      </c>
      <c r="L33" t="str">
        <f t="shared" si="11"/>
        <v/>
      </c>
      <c r="M33" t="str">
        <f t="shared" si="11"/>
        <v/>
      </c>
      <c r="N33" t="str">
        <f t="shared" si="11"/>
        <v/>
      </c>
      <c r="O33" t="str">
        <f t="shared" si="11"/>
        <v/>
      </c>
      <c r="P33" t="str">
        <f t="shared" si="11"/>
        <v/>
      </c>
      <c r="Q33" t="str">
        <f t="shared" si="11"/>
        <v/>
      </c>
      <c r="R33" t="str">
        <f t="shared" si="11"/>
        <v/>
      </c>
      <c r="S33" t="str">
        <f t="shared" si="10"/>
        <v/>
      </c>
      <c r="T33" t="str">
        <f t="shared" si="10"/>
        <v/>
      </c>
      <c r="U33" t="str">
        <f t="shared" si="10"/>
        <v/>
      </c>
      <c r="V33" t="str">
        <f t="shared" si="10"/>
        <v/>
      </c>
      <c r="W33" t="str">
        <f t="shared" si="10"/>
        <v/>
      </c>
      <c r="X33" t="str">
        <f t="shared" si="10"/>
        <v/>
      </c>
      <c r="Y33" t="str">
        <f t="shared" si="10"/>
        <v/>
      </c>
      <c r="Z33" t="str">
        <f t="shared" si="10"/>
        <v/>
      </c>
      <c r="AA33" t="str">
        <f t="shared" si="10"/>
        <v/>
      </c>
      <c r="AB33" t="str">
        <f t="shared" si="10"/>
        <v/>
      </c>
      <c r="AC33" t="str">
        <f t="shared" si="10"/>
        <v/>
      </c>
      <c r="AD33" t="str">
        <f t="shared" si="10"/>
        <v/>
      </c>
      <c r="AE33">
        <f t="shared" si="3"/>
        <v>1</v>
      </c>
    </row>
    <row r="34" spans="1:31" ht="25.5" x14ac:dyDescent="0.2">
      <c r="A34" t="str">
        <f>TABLA!F34</f>
        <v>F. Derecho</v>
      </c>
      <c r="B34" s="262" t="str">
        <f>TABLA!BC34</f>
        <v>hay libros y manuales  antiguos desactualizados que en Derecho  ya no sirven y no hay manuales nuevos  adaptados a los cambios normativos que se producen todos los días.</v>
      </c>
      <c r="C34" t="str">
        <f t="shared" si="8"/>
        <v/>
      </c>
      <c r="D34" t="str">
        <f t="shared" si="11"/>
        <v/>
      </c>
      <c r="E34" t="str">
        <f t="shared" si="11"/>
        <v/>
      </c>
      <c r="F34" t="str">
        <f t="shared" si="11"/>
        <v/>
      </c>
      <c r="G34" t="str">
        <f t="shared" si="11"/>
        <v/>
      </c>
      <c r="H34" t="str">
        <f t="shared" si="11"/>
        <v/>
      </c>
      <c r="I34" t="str">
        <f t="shared" si="11"/>
        <v>x</v>
      </c>
      <c r="J34" t="str">
        <f t="shared" si="11"/>
        <v/>
      </c>
      <c r="K34" t="str">
        <f t="shared" si="11"/>
        <v/>
      </c>
      <c r="L34" t="str">
        <f t="shared" si="11"/>
        <v/>
      </c>
      <c r="M34" t="str">
        <f t="shared" si="11"/>
        <v/>
      </c>
      <c r="N34" t="str">
        <f t="shared" si="11"/>
        <v/>
      </c>
      <c r="O34" t="str">
        <f t="shared" si="11"/>
        <v/>
      </c>
      <c r="P34" t="str">
        <f t="shared" si="11"/>
        <v/>
      </c>
      <c r="Q34" t="str">
        <f t="shared" si="11"/>
        <v/>
      </c>
      <c r="R34" t="str">
        <f t="shared" si="11"/>
        <v/>
      </c>
      <c r="S34" t="str">
        <f t="shared" si="10"/>
        <v/>
      </c>
      <c r="T34" t="str">
        <f t="shared" si="10"/>
        <v/>
      </c>
      <c r="U34" t="str">
        <f t="shared" si="10"/>
        <v/>
      </c>
      <c r="V34" t="str">
        <f t="shared" si="10"/>
        <v/>
      </c>
      <c r="W34" t="str">
        <f t="shared" si="10"/>
        <v/>
      </c>
      <c r="X34" t="str">
        <f t="shared" si="10"/>
        <v/>
      </c>
      <c r="Y34" t="str">
        <f t="shared" si="10"/>
        <v/>
      </c>
      <c r="Z34" t="str">
        <f t="shared" si="10"/>
        <v/>
      </c>
      <c r="AA34" t="str">
        <f t="shared" si="10"/>
        <v/>
      </c>
      <c r="AB34" t="str">
        <f t="shared" si="10"/>
        <v/>
      </c>
      <c r="AC34" t="str">
        <f t="shared" si="10"/>
        <v/>
      </c>
      <c r="AD34" t="str">
        <f t="shared" si="10"/>
        <v/>
      </c>
      <c r="AE34">
        <f t="shared" si="3"/>
        <v>1</v>
      </c>
    </row>
    <row r="35" spans="1:31" x14ac:dyDescent="0.2">
      <c r="A35" t="str">
        <f>TABLA!F35</f>
        <v>F. Enfermería, Fisioterapia y Podología</v>
      </c>
      <c r="B35" s="262">
        <f>TABLA!BC35</f>
        <v>0</v>
      </c>
      <c r="C35" t="str">
        <f t="shared" si="8"/>
        <v/>
      </c>
      <c r="D35" t="str">
        <f t="shared" si="11"/>
        <v/>
      </c>
      <c r="E35" t="str">
        <f t="shared" si="11"/>
        <v/>
      </c>
      <c r="F35" t="str">
        <f t="shared" si="11"/>
        <v/>
      </c>
      <c r="G35" t="str">
        <f t="shared" si="11"/>
        <v/>
      </c>
      <c r="H35" t="str">
        <f t="shared" si="11"/>
        <v/>
      </c>
      <c r="I35" t="str">
        <f t="shared" si="11"/>
        <v/>
      </c>
      <c r="J35" t="str">
        <f t="shared" si="11"/>
        <v/>
      </c>
      <c r="K35" t="str">
        <f t="shared" si="11"/>
        <v/>
      </c>
      <c r="L35" t="str">
        <f t="shared" si="11"/>
        <v/>
      </c>
      <c r="M35" t="str">
        <f t="shared" si="11"/>
        <v/>
      </c>
      <c r="N35" t="str">
        <f t="shared" si="11"/>
        <v/>
      </c>
      <c r="O35" t="str">
        <f t="shared" si="11"/>
        <v/>
      </c>
      <c r="P35" t="str">
        <f t="shared" si="11"/>
        <v/>
      </c>
      <c r="Q35" t="str">
        <f t="shared" si="11"/>
        <v/>
      </c>
      <c r="R35" t="str">
        <f t="shared" si="11"/>
        <v/>
      </c>
      <c r="S35" t="str">
        <f t="shared" si="10"/>
        <v/>
      </c>
      <c r="T35" t="str">
        <f t="shared" si="10"/>
        <v/>
      </c>
      <c r="U35" t="str">
        <f t="shared" si="10"/>
        <v/>
      </c>
      <c r="V35" t="str">
        <f t="shared" si="10"/>
        <v/>
      </c>
      <c r="W35" t="str">
        <f t="shared" si="10"/>
        <v/>
      </c>
      <c r="X35" t="str">
        <f t="shared" si="10"/>
        <v/>
      </c>
      <c r="Y35" t="str">
        <f t="shared" si="10"/>
        <v/>
      </c>
      <c r="Z35" t="str">
        <f t="shared" si="10"/>
        <v/>
      </c>
      <c r="AA35" t="str">
        <f t="shared" si="10"/>
        <v/>
      </c>
      <c r="AB35" t="str">
        <f t="shared" si="10"/>
        <v/>
      </c>
      <c r="AC35" t="str">
        <f t="shared" si="10"/>
        <v/>
      </c>
      <c r="AD35" t="str">
        <f t="shared" si="10"/>
        <v/>
      </c>
      <c r="AE35">
        <f t="shared" si="3"/>
        <v>0</v>
      </c>
    </row>
    <row r="36" spans="1:31" x14ac:dyDescent="0.2">
      <c r="A36" t="str">
        <f>TABLA!F36</f>
        <v>F. Farmacia</v>
      </c>
      <c r="B36" s="262">
        <f>TABLA!BC36</f>
        <v>0</v>
      </c>
      <c r="C36" t="str">
        <f t="shared" si="8"/>
        <v/>
      </c>
      <c r="D36" t="str">
        <f t="shared" si="11"/>
        <v/>
      </c>
      <c r="E36" t="str">
        <f t="shared" si="11"/>
        <v/>
      </c>
      <c r="F36" t="str">
        <f t="shared" si="11"/>
        <v/>
      </c>
      <c r="G36" t="str">
        <f t="shared" si="11"/>
        <v/>
      </c>
      <c r="H36" t="str">
        <f t="shared" si="11"/>
        <v/>
      </c>
      <c r="I36" t="str">
        <f t="shared" si="11"/>
        <v/>
      </c>
      <c r="J36" t="str">
        <f t="shared" si="11"/>
        <v/>
      </c>
      <c r="K36" t="str">
        <f t="shared" si="11"/>
        <v/>
      </c>
      <c r="L36" t="str">
        <f t="shared" si="11"/>
        <v/>
      </c>
      <c r="M36" t="str">
        <f t="shared" si="11"/>
        <v/>
      </c>
      <c r="N36" t="str">
        <f t="shared" si="11"/>
        <v/>
      </c>
      <c r="O36" t="str">
        <f t="shared" si="11"/>
        <v/>
      </c>
      <c r="P36" t="str">
        <f t="shared" si="11"/>
        <v/>
      </c>
      <c r="Q36" t="str">
        <f t="shared" si="11"/>
        <v/>
      </c>
      <c r="R36" t="str">
        <f t="shared" si="11"/>
        <v/>
      </c>
      <c r="S36" t="str">
        <f t="shared" si="10"/>
        <v/>
      </c>
      <c r="T36" t="str">
        <f t="shared" si="10"/>
        <v/>
      </c>
      <c r="U36" t="str">
        <f t="shared" si="10"/>
        <v/>
      </c>
      <c r="V36" t="str">
        <f t="shared" si="10"/>
        <v/>
      </c>
      <c r="W36" t="str">
        <f t="shared" si="10"/>
        <v/>
      </c>
      <c r="X36" t="str">
        <f t="shared" si="10"/>
        <v/>
      </c>
      <c r="Y36" t="str">
        <f t="shared" si="10"/>
        <v/>
      </c>
      <c r="Z36" t="str">
        <f t="shared" si="10"/>
        <v/>
      </c>
      <c r="AA36" t="str">
        <f t="shared" si="10"/>
        <v/>
      </c>
      <c r="AB36" t="str">
        <f t="shared" si="10"/>
        <v/>
      </c>
      <c r="AC36" t="str">
        <f t="shared" si="10"/>
        <v/>
      </c>
      <c r="AD36" t="str">
        <f t="shared" si="10"/>
        <v/>
      </c>
      <c r="AE36">
        <f t="shared" si="3"/>
        <v>0</v>
      </c>
    </row>
    <row r="37" spans="1:31" x14ac:dyDescent="0.2">
      <c r="A37" t="str">
        <f>TABLA!F37</f>
        <v>F. Farmacia</v>
      </c>
      <c r="B37" s="262">
        <f>TABLA!BC37</f>
        <v>0</v>
      </c>
      <c r="C37" t="str">
        <f t="shared" si="8"/>
        <v/>
      </c>
      <c r="D37" t="str">
        <f t="shared" si="11"/>
        <v/>
      </c>
      <c r="E37" t="str">
        <f t="shared" si="11"/>
        <v/>
      </c>
      <c r="F37" t="str">
        <f t="shared" si="11"/>
        <v/>
      </c>
      <c r="G37" t="str">
        <f t="shared" si="11"/>
        <v/>
      </c>
      <c r="H37" t="str">
        <f t="shared" si="11"/>
        <v/>
      </c>
      <c r="I37" t="str">
        <f t="shared" si="11"/>
        <v/>
      </c>
      <c r="J37" t="str">
        <f t="shared" si="11"/>
        <v/>
      </c>
      <c r="K37" t="str">
        <f t="shared" si="11"/>
        <v/>
      </c>
      <c r="L37" t="str">
        <f t="shared" si="11"/>
        <v/>
      </c>
      <c r="M37" t="str">
        <f t="shared" si="11"/>
        <v/>
      </c>
      <c r="N37" t="str">
        <f t="shared" si="11"/>
        <v/>
      </c>
      <c r="O37" t="str">
        <f t="shared" si="11"/>
        <v/>
      </c>
      <c r="P37" t="str">
        <f t="shared" si="11"/>
        <v/>
      </c>
      <c r="Q37" t="str">
        <f t="shared" si="11"/>
        <v/>
      </c>
      <c r="R37" t="str">
        <f t="shared" si="11"/>
        <v/>
      </c>
      <c r="S37" t="str">
        <f t="shared" si="10"/>
        <v/>
      </c>
      <c r="T37" t="str">
        <f t="shared" si="10"/>
        <v/>
      </c>
      <c r="U37" t="str">
        <f t="shared" si="10"/>
        <v/>
      </c>
      <c r="V37" t="str">
        <f t="shared" si="10"/>
        <v/>
      </c>
      <c r="W37" t="str">
        <f t="shared" si="10"/>
        <v/>
      </c>
      <c r="X37" t="str">
        <f t="shared" si="10"/>
        <v/>
      </c>
      <c r="Y37" t="str">
        <f t="shared" si="10"/>
        <v/>
      </c>
      <c r="Z37" t="str">
        <f t="shared" si="10"/>
        <v/>
      </c>
      <c r="AA37" t="str">
        <f t="shared" si="10"/>
        <v/>
      </c>
      <c r="AB37" t="str">
        <f t="shared" si="10"/>
        <v/>
      </c>
      <c r="AC37" t="str">
        <f t="shared" si="10"/>
        <v/>
      </c>
      <c r="AD37" t="str">
        <f t="shared" si="10"/>
        <v/>
      </c>
      <c r="AE37">
        <f t="shared" si="3"/>
        <v>0</v>
      </c>
    </row>
    <row r="38" spans="1:31" ht="51" x14ac:dyDescent="0.2">
      <c r="A38" t="str">
        <f>TABLA!F38</f>
        <v>F. Ciencias Políticas y Sociología</v>
      </c>
      <c r="B38" s="262" t="str">
        <f>TABLA!BC38</f>
        <v>Me gustaría que en los cursos de formación de usuarios de la biblioteca se detuvieran un poco más en enseñarnos cómo buscar un libro por su código del catálogo Cisne, ya que resulta un poco complicado (sobre todo en primer año) y hay veces que cuesta mucho encontrarlo. Por lo demás, satisfecha con el servicio de biblioteca.</v>
      </c>
      <c r="C38" t="str">
        <f t="shared" si="8"/>
        <v/>
      </c>
      <c r="D38" t="str">
        <f t="shared" si="11"/>
        <v/>
      </c>
      <c r="E38" t="str">
        <f t="shared" si="11"/>
        <v/>
      </c>
      <c r="F38" t="str">
        <f t="shared" si="11"/>
        <v/>
      </c>
      <c r="G38" t="str">
        <f t="shared" si="11"/>
        <v/>
      </c>
      <c r="H38" t="str">
        <f t="shared" si="11"/>
        <v/>
      </c>
      <c r="I38" t="str">
        <f t="shared" si="11"/>
        <v/>
      </c>
      <c r="J38" t="str">
        <f t="shared" si="11"/>
        <v/>
      </c>
      <c r="K38" t="str">
        <f t="shared" si="11"/>
        <v/>
      </c>
      <c r="L38" t="str">
        <f t="shared" si="11"/>
        <v/>
      </c>
      <c r="M38" t="str">
        <f t="shared" si="11"/>
        <v/>
      </c>
      <c r="N38" t="str">
        <f t="shared" si="11"/>
        <v/>
      </c>
      <c r="O38" t="str">
        <f t="shared" si="11"/>
        <v/>
      </c>
      <c r="P38" t="str">
        <f t="shared" si="11"/>
        <v/>
      </c>
      <c r="Q38" t="str">
        <f t="shared" si="11"/>
        <v/>
      </c>
      <c r="R38" t="str">
        <f t="shared" si="11"/>
        <v>x</v>
      </c>
      <c r="S38" t="str">
        <f t="shared" si="10"/>
        <v/>
      </c>
      <c r="T38" t="str">
        <f t="shared" si="10"/>
        <v/>
      </c>
      <c r="U38" t="str">
        <f t="shared" si="10"/>
        <v/>
      </c>
      <c r="V38" t="str">
        <f t="shared" si="10"/>
        <v/>
      </c>
      <c r="W38" t="str">
        <f t="shared" si="10"/>
        <v/>
      </c>
      <c r="X38" t="str">
        <f t="shared" si="10"/>
        <v/>
      </c>
      <c r="Y38" t="str">
        <f t="shared" si="10"/>
        <v/>
      </c>
      <c r="Z38" t="str">
        <f t="shared" si="10"/>
        <v/>
      </c>
      <c r="AA38" t="str">
        <f t="shared" si="10"/>
        <v/>
      </c>
      <c r="AB38" t="str">
        <f t="shared" si="10"/>
        <v>x</v>
      </c>
      <c r="AC38" t="str">
        <f t="shared" si="10"/>
        <v/>
      </c>
      <c r="AD38" t="str">
        <f t="shared" si="10"/>
        <v/>
      </c>
      <c r="AE38">
        <f t="shared" si="3"/>
        <v>1</v>
      </c>
    </row>
    <row r="39" spans="1:31" x14ac:dyDescent="0.2">
      <c r="A39" t="str">
        <f>TABLA!F39</f>
        <v>F. Ciencias Físicas</v>
      </c>
      <c r="B39" s="262">
        <f>TABLA!BC39</f>
        <v>0</v>
      </c>
      <c r="C39" t="str">
        <f t="shared" si="8"/>
        <v/>
      </c>
      <c r="D39" t="str">
        <f t="shared" si="11"/>
        <v/>
      </c>
      <c r="E39" t="str">
        <f t="shared" si="11"/>
        <v/>
      </c>
      <c r="F39" t="str">
        <f t="shared" si="11"/>
        <v/>
      </c>
      <c r="G39" t="str">
        <f t="shared" si="11"/>
        <v/>
      </c>
      <c r="H39" t="str">
        <f t="shared" si="11"/>
        <v/>
      </c>
      <c r="I39" t="str">
        <f t="shared" si="11"/>
        <v/>
      </c>
      <c r="J39" t="str">
        <f t="shared" si="11"/>
        <v/>
      </c>
      <c r="K39" t="str">
        <f t="shared" si="11"/>
        <v/>
      </c>
      <c r="L39" t="str">
        <f t="shared" si="11"/>
        <v/>
      </c>
      <c r="M39" t="str">
        <f t="shared" si="11"/>
        <v/>
      </c>
      <c r="N39" t="str">
        <f t="shared" si="11"/>
        <v/>
      </c>
      <c r="O39" t="str">
        <f t="shared" si="11"/>
        <v/>
      </c>
      <c r="P39" t="str">
        <f t="shared" si="11"/>
        <v/>
      </c>
      <c r="Q39" t="str">
        <f t="shared" si="11"/>
        <v/>
      </c>
      <c r="R39" t="str">
        <f t="shared" si="11"/>
        <v/>
      </c>
      <c r="S39" t="str">
        <f t="shared" si="10"/>
        <v/>
      </c>
      <c r="T39" t="str">
        <f t="shared" si="10"/>
        <v/>
      </c>
      <c r="U39" t="str">
        <f t="shared" si="10"/>
        <v/>
      </c>
      <c r="V39" t="str">
        <f t="shared" si="10"/>
        <v/>
      </c>
      <c r="W39" t="str">
        <f t="shared" si="10"/>
        <v/>
      </c>
      <c r="X39" t="str">
        <f t="shared" si="10"/>
        <v/>
      </c>
      <c r="Y39" t="str">
        <f t="shared" si="10"/>
        <v/>
      </c>
      <c r="Z39" t="str">
        <f t="shared" si="10"/>
        <v/>
      </c>
      <c r="AA39" t="str">
        <f t="shared" si="10"/>
        <v/>
      </c>
      <c r="AB39" t="str">
        <f t="shared" si="10"/>
        <v/>
      </c>
      <c r="AC39" t="str">
        <f t="shared" si="10"/>
        <v/>
      </c>
      <c r="AD39" t="str">
        <f t="shared" si="10"/>
        <v/>
      </c>
      <c r="AE39">
        <f t="shared" si="3"/>
        <v>0</v>
      </c>
    </row>
    <row r="40" spans="1:31" x14ac:dyDescent="0.2">
      <c r="A40" t="str">
        <f>TABLA!F40</f>
        <v>F. Educación - Centro de Formación del Profesorado</v>
      </c>
      <c r="B40" s="262" t="str">
        <f>TABLA!BC40</f>
        <v>pues mas explicacion a los recursos pro parte de los docentes</v>
      </c>
      <c r="C40" t="str">
        <f t="shared" si="8"/>
        <v/>
      </c>
      <c r="D40" t="str">
        <f t="shared" si="11"/>
        <v/>
      </c>
      <c r="E40" t="str">
        <f t="shared" si="11"/>
        <v/>
      </c>
      <c r="F40" t="str">
        <f t="shared" si="11"/>
        <v/>
      </c>
      <c r="G40" t="str">
        <f t="shared" si="11"/>
        <v/>
      </c>
      <c r="H40" t="str">
        <f t="shared" si="11"/>
        <v/>
      </c>
      <c r="I40" t="str">
        <f t="shared" si="11"/>
        <v/>
      </c>
      <c r="J40" t="str">
        <f t="shared" si="11"/>
        <v/>
      </c>
      <c r="K40" t="str">
        <f t="shared" si="11"/>
        <v/>
      </c>
      <c r="L40" t="str">
        <f t="shared" si="11"/>
        <v/>
      </c>
      <c r="M40" t="str">
        <f t="shared" si="11"/>
        <v/>
      </c>
      <c r="N40" t="str">
        <f t="shared" si="11"/>
        <v/>
      </c>
      <c r="O40" t="str">
        <f t="shared" si="11"/>
        <v/>
      </c>
      <c r="P40" t="str">
        <f t="shared" si="11"/>
        <v/>
      </c>
      <c r="Q40" t="str">
        <f t="shared" si="11"/>
        <v/>
      </c>
      <c r="R40" t="str">
        <f t="shared" si="11"/>
        <v/>
      </c>
      <c r="S40" t="str">
        <f t="shared" si="10"/>
        <v/>
      </c>
      <c r="T40" t="str">
        <f t="shared" si="10"/>
        <v/>
      </c>
      <c r="U40" t="str">
        <f t="shared" si="10"/>
        <v/>
      </c>
      <c r="V40" t="str">
        <f t="shared" si="10"/>
        <v/>
      </c>
      <c r="W40" t="str">
        <f t="shared" si="10"/>
        <v/>
      </c>
      <c r="X40" t="str">
        <f t="shared" si="10"/>
        <v/>
      </c>
      <c r="Y40" t="str">
        <f t="shared" si="10"/>
        <v/>
      </c>
      <c r="Z40" t="str">
        <f t="shared" si="10"/>
        <v/>
      </c>
      <c r="AA40" t="str">
        <f t="shared" si="10"/>
        <v/>
      </c>
      <c r="AB40" t="str">
        <f t="shared" si="10"/>
        <v>x</v>
      </c>
      <c r="AC40" t="str">
        <f t="shared" si="10"/>
        <v/>
      </c>
      <c r="AD40" t="str">
        <f t="shared" si="10"/>
        <v/>
      </c>
      <c r="AE40">
        <f t="shared" si="3"/>
        <v>1</v>
      </c>
    </row>
    <row r="41" spans="1:31" ht="25.5" x14ac:dyDescent="0.2">
      <c r="A41" t="str">
        <f>TABLA!F41</f>
        <v>F. Geografía e Historia</v>
      </c>
      <c r="B41" s="262" t="str">
        <f>TABLA!BC41</f>
        <v>La posibilidad de hacer prestamos interbibliotecarios más allá de para el personal docente o investigador</v>
      </c>
      <c r="C41" t="str">
        <f t="shared" si="8"/>
        <v>x</v>
      </c>
      <c r="D41" t="str">
        <f t="shared" si="11"/>
        <v/>
      </c>
      <c r="E41" t="str">
        <f t="shared" si="11"/>
        <v/>
      </c>
      <c r="F41" t="str">
        <f t="shared" si="11"/>
        <v/>
      </c>
      <c r="G41" t="str">
        <f t="shared" si="11"/>
        <v/>
      </c>
      <c r="H41" t="str">
        <f t="shared" si="11"/>
        <v/>
      </c>
      <c r="I41" t="str">
        <f t="shared" si="11"/>
        <v/>
      </c>
      <c r="J41" t="str">
        <f t="shared" si="11"/>
        <v>x</v>
      </c>
      <c r="K41" t="str">
        <f t="shared" si="11"/>
        <v/>
      </c>
      <c r="L41" t="str">
        <f t="shared" si="11"/>
        <v/>
      </c>
      <c r="M41" t="str">
        <f t="shared" si="11"/>
        <v/>
      </c>
      <c r="N41" t="str">
        <f t="shared" si="11"/>
        <v/>
      </c>
      <c r="O41" t="str">
        <f t="shared" si="11"/>
        <v/>
      </c>
      <c r="P41" t="str">
        <f t="shared" si="11"/>
        <v/>
      </c>
      <c r="Q41" t="str">
        <f t="shared" si="11"/>
        <v/>
      </c>
      <c r="R41" t="str">
        <f t="shared" si="11"/>
        <v/>
      </c>
      <c r="S41" t="str">
        <f t="shared" si="10"/>
        <v/>
      </c>
      <c r="T41" t="str">
        <f t="shared" si="10"/>
        <v/>
      </c>
      <c r="U41" t="str">
        <f t="shared" si="10"/>
        <v/>
      </c>
      <c r="V41" t="str">
        <f t="shared" si="10"/>
        <v/>
      </c>
      <c r="W41" t="str">
        <f t="shared" si="10"/>
        <v/>
      </c>
      <c r="X41" t="str">
        <f t="shared" si="10"/>
        <v>x</v>
      </c>
      <c r="Y41" t="str">
        <f t="shared" si="10"/>
        <v/>
      </c>
      <c r="Z41" t="str">
        <f t="shared" si="10"/>
        <v/>
      </c>
      <c r="AA41" t="str">
        <f t="shared" si="10"/>
        <v/>
      </c>
      <c r="AB41" t="str">
        <f t="shared" si="10"/>
        <v/>
      </c>
      <c r="AC41" t="str">
        <f t="shared" si="10"/>
        <v/>
      </c>
      <c r="AD41" t="str">
        <f t="shared" si="10"/>
        <v/>
      </c>
      <c r="AE41">
        <f t="shared" si="3"/>
        <v>1</v>
      </c>
    </row>
    <row r="42" spans="1:31" x14ac:dyDescent="0.2">
      <c r="A42" t="str">
        <f>TABLA!F42</f>
        <v>F. Geografía e Historia</v>
      </c>
      <c r="B42" s="262">
        <f>TABLA!BC42</f>
        <v>0</v>
      </c>
      <c r="C42" t="str">
        <f t="shared" si="8"/>
        <v/>
      </c>
      <c r="D42" t="str">
        <f t="shared" si="11"/>
        <v/>
      </c>
      <c r="E42" t="str">
        <f t="shared" si="11"/>
        <v/>
      </c>
      <c r="F42" t="str">
        <f t="shared" si="11"/>
        <v/>
      </c>
      <c r="G42" t="str">
        <f t="shared" si="11"/>
        <v/>
      </c>
      <c r="H42" t="str">
        <f t="shared" si="11"/>
        <v/>
      </c>
      <c r="I42" t="str">
        <f t="shared" si="11"/>
        <v/>
      </c>
      <c r="J42" t="str">
        <f t="shared" si="11"/>
        <v/>
      </c>
      <c r="K42" t="str">
        <f t="shared" si="11"/>
        <v/>
      </c>
      <c r="L42" t="str">
        <f t="shared" si="11"/>
        <v/>
      </c>
      <c r="M42" t="str">
        <f t="shared" si="11"/>
        <v/>
      </c>
      <c r="N42" t="str">
        <f t="shared" si="11"/>
        <v/>
      </c>
      <c r="O42" t="str">
        <f t="shared" si="11"/>
        <v/>
      </c>
      <c r="P42" t="str">
        <f t="shared" si="11"/>
        <v/>
      </c>
      <c r="Q42" t="str">
        <f t="shared" si="11"/>
        <v/>
      </c>
      <c r="R42" t="str">
        <f t="shared" si="11"/>
        <v/>
      </c>
      <c r="S42" t="str">
        <f t="shared" si="10"/>
        <v/>
      </c>
      <c r="T42" t="str">
        <f t="shared" si="10"/>
        <v/>
      </c>
      <c r="U42" t="str">
        <f t="shared" si="10"/>
        <v/>
      </c>
      <c r="V42" t="str">
        <f t="shared" si="10"/>
        <v/>
      </c>
      <c r="W42" t="str">
        <f t="shared" si="10"/>
        <v/>
      </c>
      <c r="X42" t="str">
        <f t="shared" si="10"/>
        <v/>
      </c>
      <c r="Y42" t="str">
        <f t="shared" si="10"/>
        <v/>
      </c>
      <c r="Z42" t="str">
        <f t="shared" si="10"/>
        <v/>
      </c>
      <c r="AA42" t="str">
        <f t="shared" si="10"/>
        <v/>
      </c>
      <c r="AB42" t="str">
        <f t="shared" si="10"/>
        <v/>
      </c>
      <c r="AC42" t="str">
        <f t="shared" si="10"/>
        <v/>
      </c>
      <c r="AD42" t="str">
        <f t="shared" si="10"/>
        <v/>
      </c>
      <c r="AE42">
        <f t="shared" si="3"/>
        <v>0</v>
      </c>
    </row>
    <row r="43" spans="1:31" x14ac:dyDescent="0.2">
      <c r="A43" t="str">
        <f>TABLA!F43</f>
        <v>F. Óptica y Optometría</v>
      </c>
      <c r="B43" s="262">
        <f>TABLA!BC43</f>
        <v>0</v>
      </c>
      <c r="C43" t="str">
        <f t="shared" si="8"/>
        <v/>
      </c>
      <c r="D43" t="str">
        <f t="shared" si="11"/>
        <v/>
      </c>
      <c r="E43" t="str">
        <f t="shared" si="11"/>
        <v/>
      </c>
      <c r="F43" t="str">
        <f t="shared" si="11"/>
        <v/>
      </c>
      <c r="G43" t="str">
        <f t="shared" si="11"/>
        <v/>
      </c>
      <c r="H43" t="str">
        <f t="shared" si="11"/>
        <v/>
      </c>
      <c r="I43" t="str">
        <f t="shared" si="11"/>
        <v/>
      </c>
      <c r="J43" t="str">
        <f t="shared" si="11"/>
        <v/>
      </c>
      <c r="K43" t="str">
        <f t="shared" si="11"/>
        <v/>
      </c>
      <c r="L43" t="str">
        <f t="shared" si="11"/>
        <v/>
      </c>
      <c r="M43" t="str">
        <f t="shared" si="11"/>
        <v/>
      </c>
      <c r="N43" t="str">
        <f t="shared" si="11"/>
        <v/>
      </c>
      <c r="O43" t="str">
        <f t="shared" si="11"/>
        <v/>
      </c>
      <c r="P43" t="str">
        <f t="shared" si="11"/>
        <v/>
      </c>
      <c r="Q43" t="str">
        <f t="shared" si="11"/>
        <v/>
      </c>
      <c r="R43" t="str">
        <f t="shared" si="11"/>
        <v/>
      </c>
      <c r="S43" t="str">
        <f t="shared" si="10"/>
        <v/>
      </c>
      <c r="T43" t="str">
        <f t="shared" si="10"/>
        <v/>
      </c>
      <c r="U43" t="str">
        <f t="shared" si="10"/>
        <v/>
      </c>
      <c r="V43" t="str">
        <f t="shared" si="10"/>
        <v/>
      </c>
      <c r="W43" t="str">
        <f t="shared" si="10"/>
        <v/>
      </c>
      <c r="X43" t="str">
        <f t="shared" si="10"/>
        <v/>
      </c>
      <c r="Y43" t="str">
        <f t="shared" si="10"/>
        <v/>
      </c>
      <c r="Z43" t="str">
        <f t="shared" si="10"/>
        <v/>
      </c>
      <c r="AA43" t="str">
        <f t="shared" si="10"/>
        <v/>
      </c>
      <c r="AB43" t="str">
        <f t="shared" si="10"/>
        <v/>
      </c>
      <c r="AC43" t="str">
        <f t="shared" si="10"/>
        <v/>
      </c>
      <c r="AD43" t="str">
        <f t="shared" si="10"/>
        <v/>
      </c>
      <c r="AE43">
        <f t="shared" si="3"/>
        <v>0</v>
      </c>
    </row>
    <row r="44" spans="1:31" ht="25.5" x14ac:dyDescent="0.2">
      <c r="A44" t="str">
        <f>TABLA!F44</f>
        <v>F. Bellas Artes</v>
      </c>
      <c r="B44" s="262" t="str">
        <f>TABLA!BC44</f>
        <v>Felicito a todo el personal de biblioteca por facilitar el acceso a personas con discapacidades y por su predisposición a ayudar.</v>
      </c>
      <c r="C44" t="str">
        <f t="shared" si="8"/>
        <v/>
      </c>
      <c r="D44" t="str">
        <f t="shared" si="11"/>
        <v/>
      </c>
      <c r="E44" t="str">
        <f t="shared" si="11"/>
        <v/>
      </c>
      <c r="F44" t="str">
        <f t="shared" si="11"/>
        <v/>
      </c>
      <c r="G44" t="str">
        <f t="shared" si="11"/>
        <v/>
      </c>
      <c r="H44" t="str">
        <f t="shared" si="11"/>
        <v/>
      </c>
      <c r="I44" t="str">
        <f t="shared" si="11"/>
        <v/>
      </c>
      <c r="J44" t="str">
        <f t="shared" si="11"/>
        <v/>
      </c>
      <c r="K44" t="str">
        <f t="shared" si="11"/>
        <v/>
      </c>
      <c r="L44" t="str">
        <f t="shared" si="11"/>
        <v/>
      </c>
      <c r="M44" t="str">
        <f t="shared" si="11"/>
        <v/>
      </c>
      <c r="N44" t="str">
        <f t="shared" si="11"/>
        <v/>
      </c>
      <c r="O44" t="str">
        <f t="shared" si="11"/>
        <v/>
      </c>
      <c r="P44" t="str">
        <f t="shared" si="11"/>
        <v/>
      </c>
      <c r="Q44" t="str">
        <f t="shared" si="11"/>
        <v/>
      </c>
      <c r="R44" t="str">
        <f t="shared" si="11"/>
        <v/>
      </c>
      <c r="S44" t="str">
        <f t="shared" si="10"/>
        <v/>
      </c>
      <c r="T44" t="str">
        <f t="shared" si="10"/>
        <v/>
      </c>
      <c r="U44" t="str">
        <f t="shared" si="10"/>
        <v/>
      </c>
      <c r="V44" t="str">
        <f t="shared" si="10"/>
        <v/>
      </c>
      <c r="W44" t="str">
        <f t="shared" si="10"/>
        <v/>
      </c>
      <c r="X44" t="str">
        <f t="shared" si="10"/>
        <v>x</v>
      </c>
      <c r="Y44" t="str">
        <f t="shared" si="10"/>
        <v/>
      </c>
      <c r="Z44" t="str">
        <f t="shared" si="10"/>
        <v/>
      </c>
      <c r="AA44" t="str">
        <f t="shared" si="10"/>
        <v/>
      </c>
      <c r="AB44" t="str">
        <f t="shared" si="10"/>
        <v/>
      </c>
      <c r="AC44" t="str">
        <f t="shared" si="10"/>
        <v/>
      </c>
      <c r="AD44" t="str">
        <f t="shared" si="10"/>
        <v/>
      </c>
      <c r="AE44">
        <f t="shared" si="3"/>
        <v>1</v>
      </c>
    </row>
    <row r="45" spans="1:31" x14ac:dyDescent="0.2">
      <c r="A45" t="str">
        <f>TABLA!F45</f>
        <v>F. Ciencias Geológicas</v>
      </c>
      <c r="B45" s="262">
        <f>TABLA!BC45</f>
        <v>0</v>
      </c>
      <c r="C45" t="str">
        <f t="shared" si="8"/>
        <v/>
      </c>
      <c r="D45" t="str">
        <f t="shared" si="11"/>
        <v/>
      </c>
      <c r="E45" t="str">
        <f t="shared" si="11"/>
        <v/>
      </c>
      <c r="F45" t="str">
        <f t="shared" si="11"/>
        <v/>
      </c>
      <c r="G45" t="str">
        <f t="shared" si="11"/>
        <v/>
      </c>
      <c r="H45" t="str">
        <f t="shared" si="11"/>
        <v/>
      </c>
      <c r="I45" t="str">
        <f t="shared" si="11"/>
        <v/>
      </c>
      <c r="J45" t="str">
        <f t="shared" si="11"/>
        <v/>
      </c>
      <c r="K45" t="str">
        <f t="shared" si="11"/>
        <v/>
      </c>
      <c r="L45" t="str">
        <f t="shared" si="11"/>
        <v/>
      </c>
      <c r="M45" t="str">
        <f t="shared" si="11"/>
        <v/>
      </c>
      <c r="N45" t="str">
        <f t="shared" si="11"/>
        <v/>
      </c>
      <c r="O45" t="str">
        <f t="shared" si="11"/>
        <v/>
      </c>
      <c r="P45" t="str">
        <f t="shared" si="11"/>
        <v/>
      </c>
      <c r="Q45" t="str">
        <f t="shared" si="11"/>
        <v/>
      </c>
      <c r="R45" t="str">
        <f t="shared" si="11"/>
        <v/>
      </c>
      <c r="S45" t="str">
        <f t="shared" si="10"/>
        <v/>
      </c>
      <c r="T45" t="str">
        <f t="shared" si="10"/>
        <v/>
      </c>
      <c r="U45" t="str">
        <f t="shared" si="10"/>
        <v/>
      </c>
      <c r="V45" t="str">
        <f t="shared" si="10"/>
        <v/>
      </c>
      <c r="W45" t="str">
        <f t="shared" si="10"/>
        <v/>
      </c>
      <c r="X45" t="str">
        <f t="shared" si="10"/>
        <v/>
      </c>
      <c r="Y45" t="str">
        <f t="shared" si="10"/>
        <v/>
      </c>
      <c r="Z45" t="str">
        <f t="shared" si="10"/>
        <v/>
      </c>
      <c r="AA45" t="str">
        <f t="shared" si="10"/>
        <v/>
      </c>
      <c r="AB45" t="str">
        <f t="shared" si="10"/>
        <v/>
      </c>
      <c r="AC45" t="str">
        <f t="shared" si="10"/>
        <v/>
      </c>
      <c r="AD45" t="str">
        <f t="shared" si="10"/>
        <v/>
      </c>
      <c r="AE45">
        <f t="shared" si="3"/>
        <v>0</v>
      </c>
    </row>
    <row r="46" spans="1:31" x14ac:dyDescent="0.2">
      <c r="A46" t="str">
        <f>TABLA!F46</f>
        <v>F. Ciencias Químicas</v>
      </c>
      <c r="B46" s="262">
        <f>TABLA!BC46</f>
        <v>0</v>
      </c>
      <c r="C46" t="str">
        <f t="shared" si="8"/>
        <v/>
      </c>
      <c r="D46" t="str">
        <f t="shared" si="11"/>
        <v/>
      </c>
      <c r="E46" t="str">
        <f t="shared" si="11"/>
        <v/>
      </c>
      <c r="F46" t="str">
        <f t="shared" si="11"/>
        <v/>
      </c>
      <c r="G46" t="str">
        <f t="shared" si="11"/>
        <v/>
      </c>
      <c r="H46" t="str">
        <f t="shared" si="11"/>
        <v/>
      </c>
      <c r="I46" t="str">
        <f t="shared" si="11"/>
        <v/>
      </c>
      <c r="J46" t="str">
        <f t="shared" si="11"/>
        <v/>
      </c>
      <c r="K46" t="str">
        <f t="shared" si="11"/>
        <v/>
      </c>
      <c r="L46" t="str">
        <f t="shared" si="11"/>
        <v/>
      </c>
      <c r="M46" t="str">
        <f t="shared" si="11"/>
        <v/>
      </c>
      <c r="N46" t="str">
        <f t="shared" si="11"/>
        <v/>
      </c>
      <c r="O46" t="str">
        <f t="shared" si="11"/>
        <v/>
      </c>
      <c r="P46" t="str">
        <f t="shared" si="11"/>
        <v/>
      </c>
      <c r="Q46" t="str">
        <f t="shared" si="11"/>
        <v/>
      </c>
      <c r="R46" t="str">
        <f t="shared" si="11"/>
        <v/>
      </c>
      <c r="S46" t="str">
        <f t="shared" si="10"/>
        <v/>
      </c>
      <c r="T46" t="str">
        <f t="shared" si="10"/>
        <v/>
      </c>
      <c r="U46" t="str">
        <f t="shared" si="10"/>
        <v/>
      </c>
      <c r="V46" t="str">
        <f t="shared" si="10"/>
        <v/>
      </c>
      <c r="W46" t="str">
        <f t="shared" si="10"/>
        <v/>
      </c>
      <c r="X46" t="str">
        <f t="shared" si="10"/>
        <v/>
      </c>
      <c r="Y46" t="str">
        <f t="shared" si="10"/>
        <v/>
      </c>
      <c r="Z46" t="str">
        <f t="shared" si="10"/>
        <v/>
      </c>
      <c r="AA46" t="str">
        <f t="shared" si="10"/>
        <v/>
      </c>
      <c r="AB46" t="str">
        <f t="shared" si="10"/>
        <v/>
      </c>
      <c r="AC46" t="str">
        <f t="shared" si="10"/>
        <v/>
      </c>
      <c r="AD46" t="str">
        <f t="shared" si="10"/>
        <v/>
      </c>
      <c r="AE46">
        <f t="shared" si="3"/>
        <v>0</v>
      </c>
    </row>
    <row r="47" spans="1:31" x14ac:dyDescent="0.2">
      <c r="A47" t="str">
        <f>TABLA!F47</f>
        <v>F. Psicología</v>
      </c>
      <c r="B47" s="262">
        <f>TABLA!BC47</f>
        <v>0</v>
      </c>
      <c r="C47" t="str">
        <f t="shared" si="8"/>
        <v/>
      </c>
      <c r="D47" t="str">
        <f t="shared" si="11"/>
        <v/>
      </c>
      <c r="E47" t="str">
        <f t="shared" si="11"/>
        <v/>
      </c>
      <c r="F47" t="str">
        <f t="shared" si="11"/>
        <v/>
      </c>
      <c r="G47" t="str">
        <f t="shared" si="11"/>
        <v/>
      </c>
      <c r="H47" t="str">
        <f t="shared" si="11"/>
        <v/>
      </c>
      <c r="I47" t="str">
        <f t="shared" si="11"/>
        <v/>
      </c>
      <c r="J47" t="str">
        <f t="shared" si="11"/>
        <v/>
      </c>
      <c r="K47" t="str">
        <f t="shared" si="11"/>
        <v/>
      </c>
      <c r="L47" t="str">
        <f t="shared" si="11"/>
        <v/>
      </c>
      <c r="M47" t="str">
        <f t="shared" si="11"/>
        <v/>
      </c>
      <c r="N47" t="str">
        <f t="shared" si="11"/>
        <v/>
      </c>
      <c r="O47" t="str">
        <f t="shared" si="11"/>
        <v/>
      </c>
      <c r="P47" t="str">
        <f t="shared" si="11"/>
        <v/>
      </c>
      <c r="Q47" t="str">
        <f t="shared" si="11"/>
        <v/>
      </c>
      <c r="R47" t="str">
        <f t="shared" si="11"/>
        <v/>
      </c>
      <c r="S47" t="str">
        <f t="shared" si="10"/>
        <v/>
      </c>
      <c r="T47" t="str">
        <f t="shared" si="10"/>
        <v/>
      </c>
      <c r="U47" t="str">
        <f t="shared" si="10"/>
        <v/>
      </c>
      <c r="V47" t="str">
        <f t="shared" si="10"/>
        <v/>
      </c>
      <c r="W47" t="str">
        <f t="shared" si="10"/>
        <v/>
      </c>
      <c r="X47" t="str">
        <f t="shared" si="10"/>
        <v/>
      </c>
      <c r="Y47" t="str">
        <f t="shared" si="10"/>
        <v/>
      </c>
      <c r="Z47" t="str">
        <f t="shared" si="10"/>
        <v/>
      </c>
      <c r="AA47" t="str">
        <f t="shared" si="10"/>
        <v/>
      </c>
      <c r="AB47" t="str">
        <f t="shared" si="10"/>
        <v/>
      </c>
      <c r="AC47" t="str">
        <f t="shared" si="10"/>
        <v/>
      </c>
      <c r="AD47" t="str">
        <f t="shared" si="10"/>
        <v/>
      </c>
      <c r="AE47">
        <f t="shared" si="3"/>
        <v>0</v>
      </c>
    </row>
    <row r="48" spans="1:31" x14ac:dyDescent="0.2">
      <c r="A48" t="str">
        <f>TABLA!F48</f>
        <v>F. Psicología</v>
      </c>
      <c r="B48" s="262">
        <f>TABLA!BC48</f>
        <v>0</v>
      </c>
      <c r="C48" t="str">
        <f t="shared" si="8"/>
        <v/>
      </c>
      <c r="D48" t="str">
        <f t="shared" si="11"/>
        <v/>
      </c>
      <c r="E48" t="str">
        <f t="shared" si="11"/>
        <v/>
      </c>
      <c r="F48" t="str">
        <f t="shared" si="11"/>
        <v/>
      </c>
      <c r="G48" t="str">
        <f t="shared" si="11"/>
        <v/>
      </c>
      <c r="H48" t="str">
        <f t="shared" si="11"/>
        <v/>
      </c>
      <c r="I48" t="str">
        <f t="shared" si="11"/>
        <v/>
      </c>
      <c r="J48" t="str">
        <f t="shared" si="11"/>
        <v/>
      </c>
      <c r="K48" t="str">
        <f t="shared" si="11"/>
        <v/>
      </c>
      <c r="L48" t="str">
        <f t="shared" si="11"/>
        <v/>
      </c>
      <c r="M48" t="str">
        <f t="shared" si="11"/>
        <v/>
      </c>
      <c r="N48" t="str">
        <f t="shared" si="11"/>
        <v/>
      </c>
      <c r="O48" t="str">
        <f t="shared" si="11"/>
        <v/>
      </c>
      <c r="P48" t="str">
        <f t="shared" si="11"/>
        <v/>
      </c>
      <c r="Q48" t="str">
        <f t="shared" si="11"/>
        <v/>
      </c>
      <c r="R48" t="str">
        <f t="shared" ref="R48:AD63" si="12">IFERROR((IF(FIND(R$1,$B48,1)&gt;0,"x")),"")</f>
        <v/>
      </c>
      <c r="S48" t="str">
        <f t="shared" si="12"/>
        <v/>
      </c>
      <c r="T48" t="str">
        <f t="shared" si="12"/>
        <v/>
      </c>
      <c r="U48" t="str">
        <f t="shared" si="12"/>
        <v/>
      </c>
      <c r="V48" t="str">
        <f t="shared" si="12"/>
        <v/>
      </c>
      <c r="W48" t="str">
        <f t="shared" si="12"/>
        <v/>
      </c>
      <c r="X48" t="str">
        <f t="shared" si="12"/>
        <v/>
      </c>
      <c r="Y48" t="str">
        <f t="shared" si="12"/>
        <v/>
      </c>
      <c r="Z48" t="str">
        <f t="shared" si="12"/>
        <v/>
      </c>
      <c r="AA48" t="str">
        <f t="shared" si="12"/>
        <v/>
      </c>
      <c r="AB48" t="str">
        <f t="shared" si="12"/>
        <v/>
      </c>
      <c r="AC48" t="str">
        <f t="shared" si="12"/>
        <v/>
      </c>
      <c r="AD48" t="str">
        <f t="shared" si="12"/>
        <v/>
      </c>
      <c r="AE48">
        <f t="shared" si="3"/>
        <v>0</v>
      </c>
    </row>
    <row r="49" spans="1:31" x14ac:dyDescent="0.2">
      <c r="A49" t="str">
        <f>TABLA!F49</f>
        <v>F. Educación - Centro de Formación del Profesorado</v>
      </c>
      <c r="B49" s="262">
        <f>TABLA!BC49</f>
        <v>0</v>
      </c>
      <c r="C49" t="str">
        <f t="shared" si="8"/>
        <v/>
      </c>
      <c r="D49" t="str">
        <f t="shared" ref="D49:R64" si="13">IFERROR((IF(FIND(D$1,$B49,1)&gt;0,"x")),"")</f>
        <v/>
      </c>
      <c r="E49" t="str">
        <f t="shared" si="13"/>
        <v/>
      </c>
      <c r="F49" t="str">
        <f t="shared" si="13"/>
        <v/>
      </c>
      <c r="G49" t="str">
        <f t="shared" si="13"/>
        <v/>
      </c>
      <c r="H49" t="str">
        <f t="shared" si="13"/>
        <v/>
      </c>
      <c r="I49" t="str">
        <f t="shared" si="13"/>
        <v/>
      </c>
      <c r="J49" t="str">
        <f t="shared" si="13"/>
        <v/>
      </c>
      <c r="K49" t="str">
        <f t="shared" si="13"/>
        <v/>
      </c>
      <c r="L49" t="str">
        <f t="shared" si="13"/>
        <v/>
      </c>
      <c r="M49" t="str">
        <f t="shared" si="13"/>
        <v/>
      </c>
      <c r="N49" t="str">
        <f t="shared" si="13"/>
        <v/>
      </c>
      <c r="O49" t="str">
        <f t="shared" si="13"/>
        <v/>
      </c>
      <c r="P49" t="str">
        <f t="shared" si="13"/>
        <v/>
      </c>
      <c r="Q49" t="str">
        <f t="shared" si="13"/>
        <v/>
      </c>
      <c r="R49" t="str">
        <f t="shared" si="13"/>
        <v/>
      </c>
      <c r="S49" t="str">
        <f t="shared" si="12"/>
        <v/>
      </c>
      <c r="T49" t="str">
        <f t="shared" si="12"/>
        <v/>
      </c>
      <c r="U49" t="str">
        <f t="shared" si="12"/>
        <v/>
      </c>
      <c r="V49" t="str">
        <f t="shared" si="12"/>
        <v/>
      </c>
      <c r="W49" t="str">
        <f t="shared" si="12"/>
        <v/>
      </c>
      <c r="X49" t="str">
        <f t="shared" si="12"/>
        <v/>
      </c>
      <c r="Y49" t="str">
        <f t="shared" si="12"/>
        <v/>
      </c>
      <c r="Z49" t="str">
        <f t="shared" si="12"/>
        <v/>
      </c>
      <c r="AA49" t="str">
        <f t="shared" si="12"/>
        <v/>
      </c>
      <c r="AB49" t="str">
        <f t="shared" si="12"/>
        <v/>
      </c>
      <c r="AC49" t="str">
        <f t="shared" si="12"/>
        <v/>
      </c>
      <c r="AD49" t="str">
        <f t="shared" si="12"/>
        <v/>
      </c>
      <c r="AE49">
        <f t="shared" si="3"/>
        <v>0</v>
      </c>
    </row>
    <row r="50" spans="1:31" ht="51" x14ac:dyDescent="0.2">
      <c r="A50" t="str">
        <f>TABLA!F50</f>
        <v>F. Filología</v>
      </c>
      <c r="B50" s="262" t="str">
        <f>TABLA!BC50</f>
        <v>A veces resulta algo difícil encontrar ciertos libros y por eso opino que se debería marcar o explicar mejor donde están. Además, cuando se busca en el Cisne me parece que a veces hay pocos resultados porque, por ejemplo, una palabra no coincide con el título del libro. Los resultados están entonces limitados a pesar de que hay más obras adecuadas.</v>
      </c>
      <c r="C50" t="str">
        <f t="shared" si="8"/>
        <v/>
      </c>
      <c r="D50" t="str">
        <f t="shared" si="13"/>
        <v/>
      </c>
      <c r="E50" t="str">
        <f t="shared" si="13"/>
        <v/>
      </c>
      <c r="F50" t="str">
        <f t="shared" si="13"/>
        <v/>
      </c>
      <c r="G50" t="str">
        <f t="shared" si="13"/>
        <v/>
      </c>
      <c r="H50" t="str">
        <f t="shared" si="13"/>
        <v/>
      </c>
      <c r="I50" t="str">
        <f t="shared" si="13"/>
        <v/>
      </c>
      <c r="J50" t="str">
        <f t="shared" si="13"/>
        <v/>
      </c>
      <c r="K50" t="str">
        <f t="shared" si="13"/>
        <v/>
      </c>
      <c r="L50" t="str">
        <f t="shared" si="13"/>
        <v/>
      </c>
      <c r="M50" t="str">
        <f t="shared" si="13"/>
        <v/>
      </c>
      <c r="N50" t="str">
        <f t="shared" si="13"/>
        <v/>
      </c>
      <c r="O50" t="str">
        <f t="shared" si="13"/>
        <v/>
      </c>
      <c r="P50" t="str">
        <f t="shared" si="13"/>
        <v/>
      </c>
      <c r="Q50" t="str">
        <f t="shared" si="13"/>
        <v/>
      </c>
      <c r="R50" t="str">
        <f t="shared" si="13"/>
        <v/>
      </c>
      <c r="S50" t="str">
        <f t="shared" si="12"/>
        <v/>
      </c>
      <c r="T50" t="str">
        <f t="shared" si="12"/>
        <v/>
      </c>
      <c r="U50" t="str">
        <f t="shared" si="12"/>
        <v/>
      </c>
      <c r="V50" t="str">
        <f t="shared" si="12"/>
        <v/>
      </c>
      <c r="W50" t="str">
        <f t="shared" si="12"/>
        <v/>
      </c>
      <c r="X50" t="str">
        <f t="shared" si="12"/>
        <v/>
      </c>
      <c r="Y50" t="str">
        <f t="shared" si="12"/>
        <v/>
      </c>
      <c r="Z50" t="str">
        <f t="shared" si="12"/>
        <v/>
      </c>
      <c r="AA50" t="str">
        <f t="shared" si="12"/>
        <v/>
      </c>
      <c r="AB50" t="str">
        <f t="shared" si="12"/>
        <v/>
      </c>
      <c r="AC50" t="str">
        <f t="shared" si="12"/>
        <v/>
      </c>
      <c r="AD50" t="str">
        <f t="shared" si="12"/>
        <v/>
      </c>
      <c r="AE50">
        <f t="shared" si="3"/>
        <v>1</v>
      </c>
    </row>
    <row r="51" spans="1:31" x14ac:dyDescent="0.2">
      <c r="A51" t="str">
        <f>TABLA!F51</f>
        <v>F. Ciencias Económicas y Empresariales</v>
      </c>
      <c r="B51" s="262">
        <f>TABLA!BC51</f>
        <v>0</v>
      </c>
      <c r="C51" t="str">
        <f t="shared" si="8"/>
        <v/>
      </c>
      <c r="D51" t="str">
        <f t="shared" si="13"/>
        <v/>
      </c>
      <c r="E51" t="str">
        <f t="shared" si="13"/>
        <v/>
      </c>
      <c r="F51" t="str">
        <f t="shared" si="13"/>
        <v/>
      </c>
      <c r="G51" t="str">
        <f t="shared" si="13"/>
        <v/>
      </c>
      <c r="H51" t="str">
        <f t="shared" si="13"/>
        <v/>
      </c>
      <c r="I51" t="str">
        <f t="shared" si="13"/>
        <v/>
      </c>
      <c r="J51" t="str">
        <f t="shared" si="13"/>
        <v/>
      </c>
      <c r="K51" t="str">
        <f t="shared" si="13"/>
        <v/>
      </c>
      <c r="L51" t="str">
        <f t="shared" si="13"/>
        <v/>
      </c>
      <c r="M51" t="str">
        <f t="shared" si="13"/>
        <v/>
      </c>
      <c r="N51" t="str">
        <f t="shared" si="13"/>
        <v/>
      </c>
      <c r="O51" t="str">
        <f t="shared" si="13"/>
        <v/>
      </c>
      <c r="P51" t="str">
        <f t="shared" si="13"/>
        <v/>
      </c>
      <c r="Q51" t="str">
        <f t="shared" si="13"/>
        <v/>
      </c>
      <c r="R51" t="str">
        <f t="shared" si="13"/>
        <v/>
      </c>
      <c r="S51" t="str">
        <f t="shared" si="12"/>
        <v/>
      </c>
      <c r="T51" t="str">
        <f t="shared" si="12"/>
        <v/>
      </c>
      <c r="U51" t="str">
        <f t="shared" si="12"/>
        <v/>
      </c>
      <c r="V51" t="str">
        <f t="shared" si="12"/>
        <v/>
      </c>
      <c r="W51" t="str">
        <f t="shared" si="12"/>
        <v/>
      </c>
      <c r="X51" t="str">
        <f t="shared" si="12"/>
        <v/>
      </c>
      <c r="Y51" t="str">
        <f t="shared" si="12"/>
        <v/>
      </c>
      <c r="Z51" t="str">
        <f t="shared" si="12"/>
        <v/>
      </c>
      <c r="AA51" t="str">
        <f t="shared" si="12"/>
        <v/>
      </c>
      <c r="AB51" t="str">
        <f t="shared" si="12"/>
        <v/>
      </c>
      <c r="AC51" t="str">
        <f t="shared" si="12"/>
        <v/>
      </c>
      <c r="AD51" t="str">
        <f t="shared" si="12"/>
        <v/>
      </c>
      <c r="AE51">
        <f t="shared" si="3"/>
        <v>0</v>
      </c>
    </row>
    <row r="52" spans="1:31" ht="25.5" x14ac:dyDescent="0.2">
      <c r="A52" t="str">
        <f>TABLA!F52</f>
        <v>F. Ciencias Económicas y Empresariales</v>
      </c>
      <c r="B52" s="262" t="str">
        <f>TABLA!BC52</f>
        <v>Soy alumno de Chile, y estoy maravillado con los recursos de la biblioteca virtual de la UCM. Gracias ¡</v>
      </c>
      <c r="C52" t="str">
        <f t="shared" si="8"/>
        <v/>
      </c>
      <c r="D52" t="str">
        <f t="shared" si="13"/>
        <v/>
      </c>
      <c r="E52" t="str">
        <f t="shared" si="13"/>
        <v/>
      </c>
      <c r="F52" t="str">
        <f t="shared" si="13"/>
        <v/>
      </c>
      <c r="G52" t="str">
        <f t="shared" si="13"/>
        <v/>
      </c>
      <c r="H52" t="str">
        <f t="shared" si="13"/>
        <v/>
      </c>
      <c r="I52" t="str">
        <f t="shared" si="13"/>
        <v/>
      </c>
      <c r="J52" t="str">
        <f t="shared" si="13"/>
        <v/>
      </c>
      <c r="K52" t="str">
        <f t="shared" si="13"/>
        <v/>
      </c>
      <c r="L52" t="str">
        <f t="shared" si="13"/>
        <v/>
      </c>
      <c r="M52" t="str">
        <f t="shared" si="13"/>
        <v/>
      </c>
      <c r="N52" t="str">
        <f t="shared" si="13"/>
        <v/>
      </c>
      <c r="O52" t="str">
        <f t="shared" si="13"/>
        <v/>
      </c>
      <c r="P52" t="str">
        <f t="shared" si="13"/>
        <v/>
      </c>
      <c r="Q52" t="str">
        <f t="shared" si="13"/>
        <v/>
      </c>
      <c r="R52" t="str">
        <f t="shared" si="13"/>
        <v/>
      </c>
      <c r="S52" t="str">
        <f t="shared" si="12"/>
        <v/>
      </c>
      <c r="T52" t="str">
        <f t="shared" si="12"/>
        <v/>
      </c>
      <c r="U52" t="str">
        <f t="shared" si="12"/>
        <v/>
      </c>
      <c r="V52" t="str">
        <f t="shared" si="12"/>
        <v/>
      </c>
      <c r="W52" t="str">
        <f t="shared" si="12"/>
        <v/>
      </c>
      <c r="X52" t="str">
        <f t="shared" si="12"/>
        <v/>
      </c>
      <c r="Y52" t="str">
        <f t="shared" si="12"/>
        <v/>
      </c>
      <c r="Z52" t="str">
        <f t="shared" si="12"/>
        <v/>
      </c>
      <c r="AA52" t="str">
        <f t="shared" si="12"/>
        <v/>
      </c>
      <c r="AB52" t="str">
        <f t="shared" si="12"/>
        <v>x</v>
      </c>
      <c r="AC52" t="str">
        <f t="shared" si="12"/>
        <v/>
      </c>
      <c r="AD52" t="str">
        <f t="shared" si="12"/>
        <v/>
      </c>
      <c r="AE52">
        <f t="shared" si="3"/>
        <v>1</v>
      </c>
    </row>
    <row r="53" spans="1:31" x14ac:dyDescent="0.2">
      <c r="A53" t="str">
        <f>TABLA!F53</f>
        <v>F. Filosofía</v>
      </c>
      <c r="B53" s="262">
        <f>TABLA!BC53</f>
        <v>0</v>
      </c>
      <c r="C53" t="str">
        <f t="shared" si="8"/>
        <v/>
      </c>
      <c r="D53" t="str">
        <f t="shared" si="13"/>
        <v/>
      </c>
      <c r="E53" t="str">
        <f t="shared" si="13"/>
        <v/>
      </c>
      <c r="F53" t="str">
        <f t="shared" si="13"/>
        <v/>
      </c>
      <c r="G53" t="str">
        <f t="shared" si="13"/>
        <v/>
      </c>
      <c r="H53" t="str">
        <f t="shared" si="13"/>
        <v/>
      </c>
      <c r="I53" t="str">
        <f t="shared" si="13"/>
        <v/>
      </c>
      <c r="J53" t="str">
        <f t="shared" si="13"/>
        <v/>
      </c>
      <c r="K53" t="str">
        <f t="shared" si="13"/>
        <v/>
      </c>
      <c r="L53" t="str">
        <f t="shared" si="13"/>
        <v/>
      </c>
      <c r="M53" t="str">
        <f t="shared" si="13"/>
        <v/>
      </c>
      <c r="N53" t="str">
        <f t="shared" si="13"/>
        <v/>
      </c>
      <c r="O53" t="str">
        <f t="shared" si="13"/>
        <v/>
      </c>
      <c r="P53" t="str">
        <f t="shared" si="13"/>
        <v/>
      </c>
      <c r="Q53" t="str">
        <f t="shared" si="13"/>
        <v/>
      </c>
      <c r="R53" t="str">
        <f t="shared" si="13"/>
        <v/>
      </c>
      <c r="S53" t="str">
        <f t="shared" si="12"/>
        <v/>
      </c>
      <c r="T53" t="str">
        <f t="shared" si="12"/>
        <v/>
      </c>
      <c r="U53" t="str">
        <f t="shared" si="12"/>
        <v/>
      </c>
      <c r="V53" t="str">
        <f t="shared" si="12"/>
        <v/>
      </c>
      <c r="W53" t="str">
        <f t="shared" si="12"/>
        <v/>
      </c>
      <c r="X53" t="str">
        <f t="shared" si="12"/>
        <v/>
      </c>
      <c r="Y53" t="str">
        <f t="shared" si="12"/>
        <v/>
      </c>
      <c r="Z53" t="str">
        <f t="shared" si="12"/>
        <v/>
      </c>
      <c r="AA53" t="str">
        <f t="shared" si="12"/>
        <v/>
      </c>
      <c r="AB53" t="str">
        <f t="shared" si="12"/>
        <v/>
      </c>
      <c r="AC53" t="str">
        <f t="shared" si="12"/>
        <v/>
      </c>
      <c r="AD53" t="str">
        <f t="shared" si="12"/>
        <v/>
      </c>
      <c r="AE53">
        <f t="shared" si="3"/>
        <v>0</v>
      </c>
    </row>
    <row r="54" spans="1:31" x14ac:dyDescent="0.2">
      <c r="A54" t="str">
        <f>TABLA!F54</f>
        <v>F. Ciencias Económicas y Empresariales</v>
      </c>
      <c r="B54" s="262">
        <f>TABLA!BC54</f>
        <v>0</v>
      </c>
      <c r="C54" t="str">
        <f t="shared" si="8"/>
        <v/>
      </c>
      <c r="D54" t="str">
        <f t="shared" si="13"/>
        <v/>
      </c>
      <c r="E54" t="str">
        <f t="shared" si="13"/>
        <v/>
      </c>
      <c r="F54" t="str">
        <f t="shared" si="13"/>
        <v/>
      </c>
      <c r="G54" t="str">
        <f t="shared" si="13"/>
        <v/>
      </c>
      <c r="H54" t="str">
        <f t="shared" si="13"/>
        <v/>
      </c>
      <c r="I54" t="str">
        <f t="shared" si="13"/>
        <v/>
      </c>
      <c r="J54" t="str">
        <f t="shared" si="13"/>
        <v/>
      </c>
      <c r="K54" t="str">
        <f t="shared" si="13"/>
        <v/>
      </c>
      <c r="L54" t="str">
        <f t="shared" si="13"/>
        <v/>
      </c>
      <c r="M54" t="str">
        <f t="shared" si="13"/>
        <v/>
      </c>
      <c r="N54" t="str">
        <f t="shared" si="13"/>
        <v/>
      </c>
      <c r="O54" t="str">
        <f t="shared" si="13"/>
        <v/>
      </c>
      <c r="P54" t="str">
        <f t="shared" si="13"/>
        <v/>
      </c>
      <c r="Q54" t="str">
        <f t="shared" si="13"/>
        <v/>
      </c>
      <c r="R54" t="str">
        <f t="shared" si="13"/>
        <v/>
      </c>
      <c r="S54" t="str">
        <f t="shared" si="12"/>
        <v/>
      </c>
      <c r="T54" t="str">
        <f t="shared" si="12"/>
        <v/>
      </c>
      <c r="U54" t="str">
        <f t="shared" si="12"/>
        <v/>
      </c>
      <c r="V54" t="str">
        <f t="shared" si="12"/>
        <v/>
      </c>
      <c r="W54" t="str">
        <f t="shared" si="12"/>
        <v/>
      </c>
      <c r="X54" t="str">
        <f t="shared" si="12"/>
        <v/>
      </c>
      <c r="Y54" t="str">
        <f t="shared" si="12"/>
        <v/>
      </c>
      <c r="Z54" t="str">
        <f t="shared" si="12"/>
        <v/>
      </c>
      <c r="AA54" t="str">
        <f t="shared" si="12"/>
        <v/>
      </c>
      <c r="AB54" t="str">
        <f t="shared" si="12"/>
        <v/>
      </c>
      <c r="AC54" t="str">
        <f t="shared" si="12"/>
        <v/>
      </c>
      <c r="AD54" t="str">
        <f t="shared" si="12"/>
        <v/>
      </c>
      <c r="AE54">
        <f t="shared" si="3"/>
        <v>0</v>
      </c>
    </row>
    <row r="55" spans="1:31" x14ac:dyDescent="0.2">
      <c r="A55" t="str">
        <f>TABLA!F55</f>
        <v>F. Informática</v>
      </c>
      <c r="B55" s="262">
        <f>TABLA!BC55</f>
        <v>0</v>
      </c>
      <c r="C55" t="str">
        <f t="shared" si="8"/>
        <v/>
      </c>
      <c r="D55" t="str">
        <f t="shared" si="13"/>
        <v/>
      </c>
      <c r="E55" t="str">
        <f t="shared" si="13"/>
        <v/>
      </c>
      <c r="F55" t="str">
        <f t="shared" si="13"/>
        <v/>
      </c>
      <c r="G55" t="str">
        <f t="shared" si="13"/>
        <v/>
      </c>
      <c r="H55" t="str">
        <f t="shared" si="13"/>
        <v/>
      </c>
      <c r="I55" t="str">
        <f t="shared" si="13"/>
        <v/>
      </c>
      <c r="J55" t="str">
        <f t="shared" si="13"/>
        <v/>
      </c>
      <c r="K55" t="str">
        <f t="shared" si="13"/>
        <v/>
      </c>
      <c r="L55" t="str">
        <f t="shared" si="13"/>
        <v/>
      </c>
      <c r="M55" t="str">
        <f t="shared" si="13"/>
        <v/>
      </c>
      <c r="N55" t="str">
        <f t="shared" si="13"/>
        <v/>
      </c>
      <c r="O55" t="str">
        <f t="shared" si="13"/>
        <v/>
      </c>
      <c r="P55" t="str">
        <f t="shared" si="13"/>
        <v/>
      </c>
      <c r="Q55" t="str">
        <f t="shared" si="13"/>
        <v/>
      </c>
      <c r="R55" t="str">
        <f t="shared" si="13"/>
        <v/>
      </c>
      <c r="S55" t="str">
        <f t="shared" si="12"/>
        <v/>
      </c>
      <c r="T55" t="str">
        <f t="shared" si="12"/>
        <v/>
      </c>
      <c r="U55" t="str">
        <f t="shared" si="12"/>
        <v/>
      </c>
      <c r="V55" t="str">
        <f t="shared" si="12"/>
        <v/>
      </c>
      <c r="W55" t="str">
        <f t="shared" si="12"/>
        <v/>
      </c>
      <c r="X55" t="str">
        <f t="shared" si="12"/>
        <v/>
      </c>
      <c r="Y55" t="str">
        <f t="shared" si="12"/>
        <v/>
      </c>
      <c r="Z55" t="str">
        <f t="shared" si="12"/>
        <v/>
      </c>
      <c r="AA55" t="str">
        <f t="shared" si="12"/>
        <v/>
      </c>
      <c r="AB55" t="str">
        <f t="shared" si="12"/>
        <v/>
      </c>
      <c r="AC55" t="str">
        <f t="shared" si="12"/>
        <v/>
      </c>
      <c r="AD55" t="str">
        <f t="shared" si="12"/>
        <v/>
      </c>
      <c r="AE55">
        <f t="shared" si="3"/>
        <v>0</v>
      </c>
    </row>
    <row r="56" spans="1:31" x14ac:dyDescent="0.2">
      <c r="A56" t="str">
        <f>TABLA!F56</f>
        <v>F. Ciencias de la Información</v>
      </c>
      <c r="B56" s="262">
        <f>TABLA!BC56</f>
        <v>0</v>
      </c>
      <c r="C56" t="str">
        <f t="shared" si="8"/>
        <v/>
      </c>
      <c r="D56" t="str">
        <f t="shared" si="13"/>
        <v/>
      </c>
      <c r="E56" t="str">
        <f t="shared" si="13"/>
        <v/>
      </c>
      <c r="F56" t="str">
        <f t="shared" si="13"/>
        <v/>
      </c>
      <c r="G56" t="str">
        <f t="shared" si="13"/>
        <v/>
      </c>
      <c r="H56" t="str">
        <f t="shared" si="13"/>
        <v/>
      </c>
      <c r="I56" t="str">
        <f t="shared" si="13"/>
        <v/>
      </c>
      <c r="J56" t="str">
        <f t="shared" si="13"/>
        <v/>
      </c>
      <c r="K56" t="str">
        <f t="shared" si="13"/>
        <v/>
      </c>
      <c r="L56" t="str">
        <f t="shared" si="13"/>
        <v/>
      </c>
      <c r="M56" t="str">
        <f t="shared" si="13"/>
        <v/>
      </c>
      <c r="N56" t="str">
        <f t="shared" si="13"/>
        <v/>
      </c>
      <c r="O56" t="str">
        <f t="shared" si="13"/>
        <v/>
      </c>
      <c r="P56" t="str">
        <f t="shared" si="13"/>
        <v/>
      </c>
      <c r="Q56" t="str">
        <f t="shared" si="13"/>
        <v/>
      </c>
      <c r="R56" t="str">
        <f t="shared" si="13"/>
        <v/>
      </c>
      <c r="S56" t="str">
        <f t="shared" si="12"/>
        <v/>
      </c>
      <c r="T56" t="str">
        <f t="shared" si="12"/>
        <v/>
      </c>
      <c r="U56" t="str">
        <f t="shared" si="12"/>
        <v/>
      </c>
      <c r="V56" t="str">
        <f t="shared" si="12"/>
        <v/>
      </c>
      <c r="W56" t="str">
        <f t="shared" si="12"/>
        <v/>
      </c>
      <c r="X56" t="str">
        <f t="shared" si="12"/>
        <v/>
      </c>
      <c r="Y56" t="str">
        <f t="shared" si="12"/>
        <v/>
      </c>
      <c r="Z56" t="str">
        <f t="shared" si="12"/>
        <v/>
      </c>
      <c r="AA56" t="str">
        <f t="shared" si="12"/>
        <v/>
      </c>
      <c r="AB56" t="str">
        <f t="shared" si="12"/>
        <v/>
      </c>
      <c r="AC56" t="str">
        <f t="shared" si="12"/>
        <v/>
      </c>
      <c r="AD56" t="str">
        <f t="shared" si="12"/>
        <v/>
      </c>
      <c r="AE56">
        <f t="shared" si="3"/>
        <v>0</v>
      </c>
    </row>
    <row r="57" spans="1:31" ht="38.25" x14ac:dyDescent="0.2">
      <c r="A57" t="str">
        <f>TABLA!F57</f>
        <v>F. Enfermería, Fisioterapia y Podología</v>
      </c>
      <c r="B57" s="262" t="str">
        <f>TABLA!BC57</f>
        <v>La biblioteca es el pilar fundamental de nuestra facultad (FEFP), el personal inmejorable y la atención perfecta. Incluso han estado mejorando infraestructura añadiendo sala de grupos. Un 10</v>
      </c>
      <c r="C57" t="str">
        <f t="shared" si="8"/>
        <v/>
      </c>
      <c r="D57" t="str">
        <f t="shared" si="13"/>
        <v/>
      </c>
      <c r="E57" t="str">
        <f t="shared" si="13"/>
        <v/>
      </c>
      <c r="F57" t="str">
        <f t="shared" si="13"/>
        <v/>
      </c>
      <c r="G57" t="str">
        <f t="shared" si="13"/>
        <v/>
      </c>
      <c r="H57" t="str">
        <f t="shared" si="13"/>
        <v/>
      </c>
      <c r="I57" t="str">
        <f t="shared" si="13"/>
        <v/>
      </c>
      <c r="J57" t="str">
        <f t="shared" si="13"/>
        <v/>
      </c>
      <c r="K57" t="str">
        <f t="shared" si="13"/>
        <v/>
      </c>
      <c r="L57" t="str">
        <f t="shared" si="13"/>
        <v/>
      </c>
      <c r="M57" t="str">
        <f t="shared" si="13"/>
        <v/>
      </c>
      <c r="N57" t="str">
        <f t="shared" si="13"/>
        <v/>
      </c>
      <c r="O57" t="str">
        <f t="shared" si="13"/>
        <v/>
      </c>
      <c r="P57" t="str">
        <f t="shared" si="13"/>
        <v/>
      </c>
      <c r="Q57" t="str">
        <f t="shared" si="13"/>
        <v/>
      </c>
      <c r="R57" t="str">
        <f t="shared" si="13"/>
        <v/>
      </c>
      <c r="S57" t="str">
        <f t="shared" si="12"/>
        <v/>
      </c>
      <c r="T57" t="str">
        <f t="shared" si="12"/>
        <v/>
      </c>
      <c r="U57" t="str">
        <f t="shared" si="12"/>
        <v/>
      </c>
      <c r="V57" t="str">
        <f t="shared" si="12"/>
        <v/>
      </c>
      <c r="W57" t="str">
        <f t="shared" si="12"/>
        <v/>
      </c>
      <c r="X57" t="str">
        <f t="shared" si="12"/>
        <v>x</v>
      </c>
      <c r="Y57" t="str">
        <f t="shared" si="12"/>
        <v/>
      </c>
      <c r="Z57" t="str">
        <f t="shared" si="12"/>
        <v/>
      </c>
      <c r="AA57" t="str">
        <f t="shared" si="12"/>
        <v/>
      </c>
      <c r="AB57" t="str">
        <f t="shared" si="12"/>
        <v/>
      </c>
      <c r="AC57" t="str">
        <f t="shared" si="12"/>
        <v/>
      </c>
      <c r="AD57" t="str">
        <f t="shared" si="12"/>
        <v/>
      </c>
      <c r="AE57">
        <f t="shared" si="3"/>
        <v>1</v>
      </c>
    </row>
    <row r="58" spans="1:31" x14ac:dyDescent="0.2">
      <c r="A58" t="str">
        <f>TABLA!F58</f>
        <v>F. Psicología</v>
      </c>
      <c r="B58" s="262">
        <f>TABLA!BC58</f>
        <v>0</v>
      </c>
      <c r="C58" t="str">
        <f t="shared" si="8"/>
        <v/>
      </c>
      <c r="D58" t="str">
        <f t="shared" si="13"/>
        <v/>
      </c>
      <c r="E58" t="str">
        <f t="shared" si="13"/>
        <v/>
      </c>
      <c r="F58" t="str">
        <f t="shared" si="13"/>
        <v/>
      </c>
      <c r="G58" t="str">
        <f t="shared" si="13"/>
        <v/>
      </c>
      <c r="H58" t="str">
        <f t="shared" si="13"/>
        <v/>
      </c>
      <c r="I58" t="str">
        <f t="shared" si="13"/>
        <v/>
      </c>
      <c r="J58" t="str">
        <f t="shared" si="13"/>
        <v/>
      </c>
      <c r="K58" t="str">
        <f t="shared" si="13"/>
        <v/>
      </c>
      <c r="L58" t="str">
        <f t="shared" si="13"/>
        <v/>
      </c>
      <c r="M58" t="str">
        <f t="shared" si="13"/>
        <v/>
      </c>
      <c r="N58" t="str">
        <f t="shared" si="13"/>
        <v/>
      </c>
      <c r="O58" t="str">
        <f t="shared" si="13"/>
        <v/>
      </c>
      <c r="P58" t="str">
        <f t="shared" si="13"/>
        <v/>
      </c>
      <c r="Q58" t="str">
        <f t="shared" si="13"/>
        <v/>
      </c>
      <c r="R58" t="str">
        <f t="shared" si="13"/>
        <v/>
      </c>
      <c r="S58" t="str">
        <f t="shared" si="12"/>
        <v/>
      </c>
      <c r="T58" t="str">
        <f t="shared" si="12"/>
        <v/>
      </c>
      <c r="U58" t="str">
        <f t="shared" si="12"/>
        <v/>
      </c>
      <c r="V58" t="str">
        <f t="shared" si="12"/>
        <v/>
      </c>
      <c r="W58" t="str">
        <f t="shared" si="12"/>
        <v/>
      </c>
      <c r="X58" t="str">
        <f t="shared" si="12"/>
        <v/>
      </c>
      <c r="Y58" t="str">
        <f t="shared" si="12"/>
        <v/>
      </c>
      <c r="Z58" t="str">
        <f t="shared" si="12"/>
        <v/>
      </c>
      <c r="AA58" t="str">
        <f t="shared" si="12"/>
        <v/>
      </c>
      <c r="AB58" t="str">
        <f t="shared" si="12"/>
        <v/>
      </c>
      <c r="AC58" t="str">
        <f t="shared" si="12"/>
        <v/>
      </c>
      <c r="AD58" t="str">
        <f t="shared" si="12"/>
        <v/>
      </c>
      <c r="AE58">
        <f t="shared" si="3"/>
        <v>0</v>
      </c>
    </row>
    <row r="59" spans="1:31" x14ac:dyDescent="0.2">
      <c r="A59" t="str">
        <f>TABLA!F59</f>
        <v>Otro</v>
      </c>
      <c r="B59" s="262">
        <f>TABLA!BC59</f>
        <v>0</v>
      </c>
      <c r="C59" t="str">
        <f t="shared" si="8"/>
        <v/>
      </c>
      <c r="D59" t="str">
        <f t="shared" si="13"/>
        <v/>
      </c>
      <c r="E59" t="str">
        <f t="shared" si="13"/>
        <v/>
      </c>
      <c r="F59" t="str">
        <f t="shared" si="13"/>
        <v/>
      </c>
      <c r="G59" t="str">
        <f t="shared" si="13"/>
        <v/>
      </c>
      <c r="H59" t="str">
        <f t="shared" si="13"/>
        <v/>
      </c>
      <c r="I59" t="str">
        <f t="shared" si="13"/>
        <v/>
      </c>
      <c r="J59" t="str">
        <f t="shared" si="13"/>
        <v/>
      </c>
      <c r="K59" t="str">
        <f t="shared" si="13"/>
        <v/>
      </c>
      <c r="L59" t="str">
        <f t="shared" si="13"/>
        <v/>
      </c>
      <c r="M59" t="str">
        <f t="shared" si="13"/>
        <v/>
      </c>
      <c r="N59" t="str">
        <f t="shared" si="13"/>
        <v/>
      </c>
      <c r="O59" t="str">
        <f t="shared" si="13"/>
        <v/>
      </c>
      <c r="P59" t="str">
        <f t="shared" si="13"/>
        <v/>
      </c>
      <c r="Q59" t="str">
        <f t="shared" si="13"/>
        <v/>
      </c>
      <c r="R59" t="str">
        <f t="shared" si="13"/>
        <v/>
      </c>
      <c r="S59" t="str">
        <f t="shared" si="12"/>
        <v/>
      </c>
      <c r="T59" t="str">
        <f t="shared" si="12"/>
        <v/>
      </c>
      <c r="U59" t="str">
        <f t="shared" si="12"/>
        <v/>
      </c>
      <c r="V59" t="str">
        <f t="shared" si="12"/>
        <v/>
      </c>
      <c r="W59" t="str">
        <f t="shared" si="12"/>
        <v/>
      </c>
      <c r="X59" t="str">
        <f t="shared" si="12"/>
        <v/>
      </c>
      <c r="Y59" t="str">
        <f t="shared" si="12"/>
        <v/>
      </c>
      <c r="Z59" t="str">
        <f t="shared" si="12"/>
        <v/>
      </c>
      <c r="AA59" t="str">
        <f t="shared" si="12"/>
        <v/>
      </c>
      <c r="AB59" t="str">
        <f t="shared" si="12"/>
        <v/>
      </c>
      <c r="AC59" t="str">
        <f t="shared" si="12"/>
        <v/>
      </c>
      <c r="AD59" t="str">
        <f t="shared" si="12"/>
        <v/>
      </c>
      <c r="AE59">
        <f t="shared" si="3"/>
        <v>0</v>
      </c>
    </row>
    <row r="60" spans="1:31" x14ac:dyDescent="0.2">
      <c r="A60" t="str">
        <f>TABLA!F60</f>
        <v>F. Bellas Artes</v>
      </c>
      <c r="B60" s="262">
        <f>TABLA!BC60</f>
        <v>0</v>
      </c>
      <c r="C60" t="str">
        <f t="shared" si="8"/>
        <v/>
      </c>
      <c r="D60" t="str">
        <f t="shared" si="13"/>
        <v/>
      </c>
      <c r="E60" t="str">
        <f t="shared" si="13"/>
        <v/>
      </c>
      <c r="F60" t="str">
        <f t="shared" si="13"/>
        <v/>
      </c>
      <c r="G60" t="str">
        <f t="shared" si="13"/>
        <v/>
      </c>
      <c r="H60" t="str">
        <f t="shared" si="13"/>
        <v/>
      </c>
      <c r="I60" t="str">
        <f t="shared" si="13"/>
        <v/>
      </c>
      <c r="J60" t="str">
        <f t="shared" si="13"/>
        <v/>
      </c>
      <c r="K60" t="str">
        <f t="shared" si="13"/>
        <v/>
      </c>
      <c r="L60" t="str">
        <f t="shared" si="13"/>
        <v/>
      </c>
      <c r="M60" t="str">
        <f t="shared" si="13"/>
        <v/>
      </c>
      <c r="N60" t="str">
        <f t="shared" si="13"/>
        <v/>
      </c>
      <c r="O60" t="str">
        <f t="shared" si="13"/>
        <v/>
      </c>
      <c r="P60" t="str">
        <f t="shared" si="13"/>
        <v/>
      </c>
      <c r="Q60" t="str">
        <f t="shared" si="13"/>
        <v/>
      </c>
      <c r="R60" t="str">
        <f t="shared" si="13"/>
        <v/>
      </c>
      <c r="S60" t="str">
        <f t="shared" si="12"/>
        <v/>
      </c>
      <c r="T60" t="str">
        <f t="shared" si="12"/>
        <v/>
      </c>
      <c r="U60" t="str">
        <f t="shared" si="12"/>
        <v/>
      </c>
      <c r="V60" t="str">
        <f t="shared" si="12"/>
        <v/>
      </c>
      <c r="W60" t="str">
        <f t="shared" si="12"/>
        <v/>
      </c>
      <c r="X60" t="str">
        <f t="shared" si="12"/>
        <v/>
      </c>
      <c r="Y60" t="str">
        <f t="shared" si="12"/>
        <v/>
      </c>
      <c r="Z60" t="str">
        <f t="shared" si="12"/>
        <v/>
      </c>
      <c r="AA60" t="str">
        <f t="shared" si="12"/>
        <v/>
      </c>
      <c r="AB60" t="str">
        <f t="shared" si="12"/>
        <v/>
      </c>
      <c r="AC60" t="str">
        <f t="shared" si="12"/>
        <v/>
      </c>
      <c r="AD60" t="str">
        <f t="shared" si="12"/>
        <v/>
      </c>
      <c r="AE60">
        <f t="shared" si="3"/>
        <v>0</v>
      </c>
    </row>
    <row r="61" spans="1:31" x14ac:dyDescent="0.2">
      <c r="A61" t="str">
        <f>TABLA!F61</f>
        <v>F. Filología</v>
      </c>
      <c r="B61" s="262">
        <f>TABLA!BC61</f>
        <v>0</v>
      </c>
      <c r="C61" t="str">
        <f t="shared" si="8"/>
        <v/>
      </c>
      <c r="D61" t="str">
        <f t="shared" si="13"/>
        <v/>
      </c>
      <c r="E61" t="str">
        <f t="shared" si="13"/>
        <v/>
      </c>
      <c r="F61" t="str">
        <f t="shared" si="13"/>
        <v/>
      </c>
      <c r="G61" t="str">
        <f t="shared" si="13"/>
        <v/>
      </c>
      <c r="H61" t="str">
        <f t="shared" si="13"/>
        <v/>
      </c>
      <c r="I61" t="str">
        <f t="shared" si="13"/>
        <v/>
      </c>
      <c r="J61" t="str">
        <f t="shared" si="13"/>
        <v/>
      </c>
      <c r="K61" t="str">
        <f t="shared" si="13"/>
        <v/>
      </c>
      <c r="L61" t="str">
        <f t="shared" si="13"/>
        <v/>
      </c>
      <c r="M61" t="str">
        <f t="shared" si="13"/>
        <v/>
      </c>
      <c r="N61" t="str">
        <f t="shared" si="13"/>
        <v/>
      </c>
      <c r="O61" t="str">
        <f t="shared" si="13"/>
        <v/>
      </c>
      <c r="P61" t="str">
        <f t="shared" si="13"/>
        <v/>
      </c>
      <c r="Q61" t="str">
        <f t="shared" si="13"/>
        <v/>
      </c>
      <c r="R61" t="str">
        <f t="shared" si="13"/>
        <v/>
      </c>
      <c r="S61" t="str">
        <f t="shared" si="12"/>
        <v/>
      </c>
      <c r="T61" t="str">
        <f t="shared" si="12"/>
        <v/>
      </c>
      <c r="U61" t="str">
        <f t="shared" si="12"/>
        <v/>
      </c>
      <c r="V61" t="str">
        <f t="shared" si="12"/>
        <v/>
      </c>
      <c r="W61" t="str">
        <f t="shared" si="12"/>
        <v/>
      </c>
      <c r="X61" t="str">
        <f t="shared" si="12"/>
        <v/>
      </c>
      <c r="Y61" t="str">
        <f t="shared" si="12"/>
        <v/>
      </c>
      <c r="Z61" t="str">
        <f t="shared" si="12"/>
        <v/>
      </c>
      <c r="AA61" t="str">
        <f t="shared" si="12"/>
        <v/>
      </c>
      <c r="AB61" t="str">
        <f t="shared" si="12"/>
        <v/>
      </c>
      <c r="AC61" t="str">
        <f t="shared" si="12"/>
        <v/>
      </c>
      <c r="AD61" t="str">
        <f t="shared" si="12"/>
        <v/>
      </c>
      <c r="AE61">
        <f t="shared" si="3"/>
        <v>0</v>
      </c>
    </row>
    <row r="62" spans="1:31" ht="25.5" x14ac:dyDescent="0.2">
      <c r="A62" t="str">
        <f>TABLA!F62</f>
        <v>F. Filología</v>
      </c>
      <c r="B62" s="262" t="str">
        <f>TABLA!BC62</f>
        <v>Los talleres de la biblioteca me entero con retraso, a veces cuando ya han pasado. Falta mejorar comunicación</v>
      </c>
      <c r="C62" t="str">
        <f t="shared" si="8"/>
        <v/>
      </c>
      <c r="D62" t="str">
        <f t="shared" si="13"/>
        <v/>
      </c>
      <c r="E62" t="str">
        <f t="shared" si="13"/>
        <v/>
      </c>
      <c r="F62" t="str">
        <f t="shared" si="13"/>
        <v/>
      </c>
      <c r="G62" t="str">
        <f t="shared" si="13"/>
        <v/>
      </c>
      <c r="H62" t="str">
        <f t="shared" si="13"/>
        <v/>
      </c>
      <c r="I62" t="str">
        <f t="shared" si="13"/>
        <v/>
      </c>
      <c r="J62" t="str">
        <f t="shared" si="13"/>
        <v/>
      </c>
      <c r="K62" t="str">
        <f t="shared" si="13"/>
        <v/>
      </c>
      <c r="L62" t="str">
        <f t="shared" si="13"/>
        <v/>
      </c>
      <c r="M62" t="str">
        <f t="shared" si="13"/>
        <v/>
      </c>
      <c r="N62" t="str">
        <f t="shared" si="13"/>
        <v/>
      </c>
      <c r="O62" t="str">
        <f t="shared" si="13"/>
        <v/>
      </c>
      <c r="P62" t="str">
        <f t="shared" si="13"/>
        <v/>
      </c>
      <c r="Q62" t="str">
        <f t="shared" si="13"/>
        <v/>
      </c>
      <c r="R62" t="str">
        <f t="shared" si="13"/>
        <v/>
      </c>
      <c r="S62" t="str">
        <f t="shared" si="12"/>
        <v/>
      </c>
      <c r="T62" t="str">
        <f t="shared" si="12"/>
        <v/>
      </c>
      <c r="U62" t="str">
        <f t="shared" si="12"/>
        <v/>
      </c>
      <c r="V62" t="str">
        <f t="shared" si="12"/>
        <v/>
      </c>
      <c r="W62" t="str">
        <f t="shared" si="12"/>
        <v/>
      </c>
      <c r="X62" t="str">
        <f t="shared" si="12"/>
        <v/>
      </c>
      <c r="Y62" t="str">
        <f t="shared" si="12"/>
        <v/>
      </c>
      <c r="Z62" t="str">
        <f t="shared" si="12"/>
        <v/>
      </c>
      <c r="AA62" t="str">
        <f t="shared" si="12"/>
        <v/>
      </c>
      <c r="AB62" t="str">
        <f t="shared" si="12"/>
        <v/>
      </c>
      <c r="AC62" t="str">
        <f t="shared" si="12"/>
        <v/>
      </c>
      <c r="AD62" t="str">
        <f t="shared" si="12"/>
        <v/>
      </c>
      <c r="AE62">
        <f t="shared" ref="AE62:AE125" si="14">COUNTIF(B62,"&lt;&gt;0")</f>
        <v>1</v>
      </c>
    </row>
    <row r="63" spans="1:31" x14ac:dyDescent="0.2">
      <c r="A63" t="str">
        <f>TABLA!F63</f>
        <v>F. Bellas Artes</v>
      </c>
      <c r="B63" s="262">
        <f>TABLA!BC63</f>
        <v>0</v>
      </c>
      <c r="C63" t="str">
        <f t="shared" si="8"/>
        <v/>
      </c>
      <c r="D63" t="str">
        <f t="shared" si="13"/>
        <v/>
      </c>
      <c r="E63" t="str">
        <f t="shared" si="13"/>
        <v/>
      </c>
      <c r="F63" t="str">
        <f t="shared" si="13"/>
        <v/>
      </c>
      <c r="G63" t="str">
        <f t="shared" si="13"/>
        <v/>
      </c>
      <c r="H63" t="str">
        <f t="shared" si="13"/>
        <v/>
      </c>
      <c r="I63" t="str">
        <f t="shared" si="13"/>
        <v/>
      </c>
      <c r="J63" t="str">
        <f t="shared" si="13"/>
        <v/>
      </c>
      <c r="K63" t="str">
        <f t="shared" si="13"/>
        <v/>
      </c>
      <c r="L63" t="str">
        <f t="shared" si="13"/>
        <v/>
      </c>
      <c r="M63" t="str">
        <f t="shared" si="13"/>
        <v/>
      </c>
      <c r="N63" t="str">
        <f t="shared" si="13"/>
        <v/>
      </c>
      <c r="O63" t="str">
        <f t="shared" si="13"/>
        <v/>
      </c>
      <c r="P63" t="str">
        <f t="shared" si="13"/>
        <v/>
      </c>
      <c r="Q63" t="str">
        <f t="shared" si="13"/>
        <v/>
      </c>
      <c r="R63" t="str">
        <f t="shared" si="13"/>
        <v/>
      </c>
      <c r="S63" t="str">
        <f t="shared" si="12"/>
        <v/>
      </c>
      <c r="T63" t="str">
        <f t="shared" si="12"/>
        <v/>
      </c>
      <c r="U63" t="str">
        <f t="shared" si="12"/>
        <v/>
      </c>
      <c r="V63" t="str">
        <f t="shared" si="12"/>
        <v/>
      </c>
      <c r="W63" t="str">
        <f t="shared" si="12"/>
        <v/>
      </c>
      <c r="X63" t="str">
        <f t="shared" si="12"/>
        <v/>
      </c>
      <c r="Y63" t="str">
        <f t="shared" si="12"/>
        <v/>
      </c>
      <c r="Z63" t="str">
        <f t="shared" si="12"/>
        <v/>
      </c>
      <c r="AA63" t="str">
        <f t="shared" si="12"/>
        <v/>
      </c>
      <c r="AB63" t="str">
        <f t="shared" si="12"/>
        <v/>
      </c>
      <c r="AC63" t="str">
        <f t="shared" si="12"/>
        <v/>
      </c>
      <c r="AD63" t="str">
        <f t="shared" si="12"/>
        <v/>
      </c>
      <c r="AE63">
        <f t="shared" si="14"/>
        <v>0</v>
      </c>
    </row>
    <row r="64" spans="1:31" x14ac:dyDescent="0.2">
      <c r="A64" t="str">
        <f>TABLA!F64</f>
        <v>F. Ciencias Matemáticas</v>
      </c>
      <c r="B64" s="262">
        <f>TABLA!BC64</f>
        <v>0</v>
      </c>
      <c r="C64" t="str">
        <f t="shared" si="8"/>
        <v/>
      </c>
      <c r="D64" t="str">
        <f t="shared" si="13"/>
        <v/>
      </c>
      <c r="E64" t="str">
        <f t="shared" si="13"/>
        <v/>
      </c>
      <c r="F64" t="str">
        <f t="shared" si="13"/>
        <v/>
      </c>
      <c r="G64" t="str">
        <f t="shared" si="13"/>
        <v/>
      </c>
      <c r="H64" t="str">
        <f t="shared" si="13"/>
        <v/>
      </c>
      <c r="I64" t="str">
        <f t="shared" si="13"/>
        <v/>
      </c>
      <c r="J64" t="str">
        <f t="shared" si="13"/>
        <v/>
      </c>
      <c r="K64" t="str">
        <f t="shared" si="13"/>
        <v/>
      </c>
      <c r="L64" t="str">
        <f t="shared" si="13"/>
        <v/>
      </c>
      <c r="M64" t="str">
        <f t="shared" si="13"/>
        <v/>
      </c>
      <c r="N64" t="str">
        <f t="shared" si="13"/>
        <v/>
      </c>
      <c r="O64" t="str">
        <f t="shared" si="13"/>
        <v/>
      </c>
      <c r="P64" t="str">
        <f t="shared" si="13"/>
        <v/>
      </c>
      <c r="Q64" t="str">
        <f t="shared" si="13"/>
        <v/>
      </c>
      <c r="R64" t="str">
        <f t="shared" ref="R64:AD79" si="15">IFERROR((IF(FIND(R$1,$B64,1)&gt;0,"x")),"")</f>
        <v/>
      </c>
      <c r="S64" t="str">
        <f t="shared" si="15"/>
        <v/>
      </c>
      <c r="T64" t="str">
        <f t="shared" si="15"/>
        <v/>
      </c>
      <c r="U64" t="str">
        <f t="shared" si="15"/>
        <v/>
      </c>
      <c r="V64" t="str">
        <f t="shared" si="15"/>
        <v/>
      </c>
      <c r="W64" t="str">
        <f t="shared" si="15"/>
        <v/>
      </c>
      <c r="X64" t="str">
        <f t="shared" si="15"/>
        <v/>
      </c>
      <c r="Y64" t="str">
        <f t="shared" si="15"/>
        <v/>
      </c>
      <c r="Z64" t="str">
        <f t="shared" si="15"/>
        <v/>
      </c>
      <c r="AA64" t="str">
        <f t="shared" si="15"/>
        <v/>
      </c>
      <c r="AB64" t="str">
        <f t="shared" si="15"/>
        <v/>
      </c>
      <c r="AC64" t="str">
        <f t="shared" si="15"/>
        <v/>
      </c>
      <c r="AD64" t="str">
        <f t="shared" si="15"/>
        <v/>
      </c>
      <c r="AE64">
        <f t="shared" si="14"/>
        <v>0</v>
      </c>
    </row>
    <row r="65" spans="1:31" x14ac:dyDescent="0.2">
      <c r="A65" t="str">
        <f>TABLA!F65</f>
        <v>F. Geografía e Historia</v>
      </c>
      <c r="B65" s="262">
        <f>TABLA!BC65</f>
        <v>0</v>
      </c>
      <c r="C65" t="str">
        <f t="shared" si="8"/>
        <v/>
      </c>
      <c r="D65" t="str">
        <f t="shared" ref="D65:R80" si="16">IFERROR((IF(FIND(D$1,$B65,1)&gt;0,"x")),"")</f>
        <v/>
      </c>
      <c r="E65" t="str">
        <f t="shared" si="16"/>
        <v/>
      </c>
      <c r="F65" t="str">
        <f t="shared" si="16"/>
        <v/>
      </c>
      <c r="G65" t="str">
        <f t="shared" si="16"/>
        <v/>
      </c>
      <c r="H65" t="str">
        <f t="shared" si="16"/>
        <v/>
      </c>
      <c r="I65" t="str">
        <f t="shared" si="16"/>
        <v/>
      </c>
      <c r="J65" t="str">
        <f t="shared" si="16"/>
        <v/>
      </c>
      <c r="K65" t="str">
        <f t="shared" si="16"/>
        <v/>
      </c>
      <c r="L65" t="str">
        <f t="shared" si="16"/>
        <v/>
      </c>
      <c r="M65" t="str">
        <f t="shared" si="16"/>
        <v/>
      </c>
      <c r="N65" t="str">
        <f t="shared" si="16"/>
        <v/>
      </c>
      <c r="O65" t="str">
        <f t="shared" si="16"/>
        <v/>
      </c>
      <c r="P65" t="str">
        <f t="shared" si="16"/>
        <v/>
      </c>
      <c r="Q65" t="str">
        <f t="shared" si="16"/>
        <v/>
      </c>
      <c r="R65" t="str">
        <f t="shared" si="16"/>
        <v/>
      </c>
      <c r="S65" t="str">
        <f t="shared" si="15"/>
        <v/>
      </c>
      <c r="T65" t="str">
        <f t="shared" si="15"/>
        <v/>
      </c>
      <c r="U65" t="str">
        <f t="shared" si="15"/>
        <v/>
      </c>
      <c r="V65" t="str">
        <f t="shared" si="15"/>
        <v/>
      </c>
      <c r="W65" t="str">
        <f t="shared" si="15"/>
        <v/>
      </c>
      <c r="X65" t="str">
        <f t="shared" si="15"/>
        <v/>
      </c>
      <c r="Y65" t="str">
        <f t="shared" si="15"/>
        <v/>
      </c>
      <c r="Z65" t="str">
        <f t="shared" si="15"/>
        <v/>
      </c>
      <c r="AA65" t="str">
        <f t="shared" si="15"/>
        <v/>
      </c>
      <c r="AB65" t="str">
        <f t="shared" si="15"/>
        <v/>
      </c>
      <c r="AC65" t="str">
        <f t="shared" si="15"/>
        <v/>
      </c>
      <c r="AD65" t="str">
        <f t="shared" si="15"/>
        <v/>
      </c>
      <c r="AE65">
        <f t="shared" si="14"/>
        <v>0</v>
      </c>
    </row>
    <row r="66" spans="1:31" x14ac:dyDescent="0.2">
      <c r="A66">
        <f>TABLA!F66</f>
        <v>0</v>
      </c>
      <c r="B66" s="262">
        <f>TABLA!BC66</f>
        <v>0</v>
      </c>
      <c r="C66" t="str">
        <f t="shared" si="8"/>
        <v/>
      </c>
      <c r="D66" t="str">
        <f t="shared" si="16"/>
        <v/>
      </c>
      <c r="E66" t="str">
        <f t="shared" si="16"/>
        <v/>
      </c>
      <c r="F66" t="str">
        <f t="shared" si="16"/>
        <v/>
      </c>
      <c r="G66" t="str">
        <f t="shared" si="16"/>
        <v/>
      </c>
      <c r="H66" t="str">
        <f t="shared" si="16"/>
        <v/>
      </c>
      <c r="I66" t="str">
        <f t="shared" si="16"/>
        <v/>
      </c>
      <c r="J66" t="str">
        <f t="shared" si="16"/>
        <v/>
      </c>
      <c r="K66" t="str">
        <f t="shared" si="16"/>
        <v/>
      </c>
      <c r="L66" t="str">
        <f t="shared" si="16"/>
        <v/>
      </c>
      <c r="M66" t="str">
        <f t="shared" si="16"/>
        <v/>
      </c>
      <c r="N66" t="str">
        <f t="shared" si="16"/>
        <v/>
      </c>
      <c r="O66" t="str">
        <f t="shared" si="16"/>
        <v/>
      </c>
      <c r="P66" t="str">
        <f t="shared" si="16"/>
        <v/>
      </c>
      <c r="Q66" t="str">
        <f t="shared" si="16"/>
        <v/>
      </c>
      <c r="R66" t="str">
        <f t="shared" si="16"/>
        <v/>
      </c>
      <c r="S66" t="str">
        <f t="shared" si="15"/>
        <v/>
      </c>
      <c r="T66" t="str">
        <f t="shared" si="15"/>
        <v/>
      </c>
      <c r="U66" t="str">
        <f t="shared" si="15"/>
        <v/>
      </c>
      <c r="V66" t="str">
        <f t="shared" si="15"/>
        <v/>
      </c>
      <c r="W66" t="str">
        <f t="shared" si="15"/>
        <v/>
      </c>
      <c r="X66" t="str">
        <f t="shared" si="15"/>
        <v/>
      </c>
      <c r="Y66" t="str">
        <f t="shared" si="15"/>
        <v/>
      </c>
      <c r="Z66" t="str">
        <f t="shared" si="15"/>
        <v/>
      </c>
      <c r="AA66" t="str">
        <f t="shared" si="15"/>
        <v/>
      </c>
      <c r="AB66" t="str">
        <f t="shared" si="15"/>
        <v/>
      </c>
      <c r="AC66" t="str">
        <f t="shared" si="15"/>
        <v/>
      </c>
      <c r="AD66" t="str">
        <f t="shared" si="15"/>
        <v/>
      </c>
      <c r="AE66">
        <f t="shared" si="14"/>
        <v>0</v>
      </c>
    </row>
    <row r="67" spans="1:31" ht="51" x14ac:dyDescent="0.2">
      <c r="A67" t="str">
        <f>TABLA!F67</f>
        <v>F. Medicina</v>
      </c>
      <c r="B67" s="262" t="str">
        <f>TABLA!BC67</f>
        <v>Quería puntualizar que el escaso uso de la biblioteca al que he hecho referencia, ha sido a partir de estudiar en el hospital, el año que estudié en la facultad, la utilicé con mucha frecuencia, y quede muy contenta con el personal, las instalaciones y los libros y fuentes de documentación.</v>
      </c>
      <c r="C67" t="str">
        <f t="shared" si="8"/>
        <v/>
      </c>
      <c r="D67" t="str">
        <f t="shared" si="16"/>
        <v/>
      </c>
      <c r="E67" t="str">
        <f t="shared" si="16"/>
        <v/>
      </c>
      <c r="F67" t="str">
        <f t="shared" si="16"/>
        <v/>
      </c>
      <c r="G67" t="str">
        <f t="shared" si="16"/>
        <v/>
      </c>
      <c r="H67" t="str">
        <f t="shared" si="16"/>
        <v/>
      </c>
      <c r="I67" t="str">
        <f t="shared" si="16"/>
        <v/>
      </c>
      <c r="J67" t="str">
        <f t="shared" si="16"/>
        <v/>
      </c>
      <c r="K67" t="str">
        <f t="shared" si="16"/>
        <v/>
      </c>
      <c r="L67" t="str">
        <f t="shared" si="16"/>
        <v/>
      </c>
      <c r="M67" t="str">
        <f t="shared" si="16"/>
        <v/>
      </c>
      <c r="N67" t="str">
        <f t="shared" si="16"/>
        <v/>
      </c>
      <c r="O67" t="str">
        <f t="shared" si="16"/>
        <v/>
      </c>
      <c r="P67" t="str">
        <f t="shared" si="16"/>
        <v/>
      </c>
      <c r="Q67" t="str">
        <f t="shared" si="16"/>
        <v/>
      </c>
      <c r="R67" t="str">
        <f t="shared" si="16"/>
        <v/>
      </c>
      <c r="S67" t="str">
        <f t="shared" si="15"/>
        <v/>
      </c>
      <c r="T67" t="str">
        <f t="shared" si="15"/>
        <v/>
      </c>
      <c r="U67" t="str">
        <f t="shared" si="15"/>
        <v/>
      </c>
      <c r="V67" t="str">
        <f t="shared" si="15"/>
        <v/>
      </c>
      <c r="W67" t="str">
        <f t="shared" si="15"/>
        <v/>
      </c>
      <c r="X67" t="str">
        <f t="shared" si="15"/>
        <v>x</v>
      </c>
      <c r="Y67" t="str">
        <f t="shared" si="15"/>
        <v/>
      </c>
      <c r="Z67" t="str">
        <f t="shared" si="15"/>
        <v/>
      </c>
      <c r="AA67" t="str">
        <f t="shared" si="15"/>
        <v/>
      </c>
      <c r="AB67" t="str">
        <f t="shared" si="15"/>
        <v/>
      </c>
      <c r="AC67" t="str">
        <f t="shared" si="15"/>
        <v/>
      </c>
      <c r="AD67" t="str">
        <f t="shared" si="15"/>
        <v/>
      </c>
      <c r="AE67">
        <f t="shared" si="14"/>
        <v>1</v>
      </c>
    </row>
    <row r="68" spans="1:31" x14ac:dyDescent="0.2">
      <c r="A68" t="str">
        <f>TABLA!F68</f>
        <v>F. Ciencias Políticas y Sociología</v>
      </c>
      <c r="B68" s="262">
        <f>TABLA!BC68</f>
        <v>0</v>
      </c>
      <c r="C68" t="str">
        <f t="shared" si="8"/>
        <v/>
      </c>
      <c r="D68" t="str">
        <f t="shared" si="16"/>
        <v/>
      </c>
      <c r="E68" t="str">
        <f t="shared" si="16"/>
        <v/>
      </c>
      <c r="F68" t="str">
        <f t="shared" si="16"/>
        <v/>
      </c>
      <c r="G68" t="str">
        <f t="shared" si="16"/>
        <v/>
      </c>
      <c r="H68" t="str">
        <f t="shared" si="16"/>
        <v/>
      </c>
      <c r="I68" t="str">
        <f t="shared" si="16"/>
        <v/>
      </c>
      <c r="J68" t="str">
        <f t="shared" si="16"/>
        <v/>
      </c>
      <c r="K68" t="str">
        <f t="shared" si="16"/>
        <v/>
      </c>
      <c r="L68" t="str">
        <f t="shared" si="16"/>
        <v/>
      </c>
      <c r="M68" t="str">
        <f t="shared" si="16"/>
        <v/>
      </c>
      <c r="N68" t="str">
        <f t="shared" si="16"/>
        <v/>
      </c>
      <c r="O68" t="str">
        <f t="shared" si="16"/>
        <v/>
      </c>
      <c r="P68" t="str">
        <f t="shared" si="16"/>
        <v/>
      </c>
      <c r="Q68" t="str">
        <f t="shared" si="16"/>
        <v/>
      </c>
      <c r="R68" t="str">
        <f t="shared" si="16"/>
        <v/>
      </c>
      <c r="S68" t="str">
        <f t="shared" si="15"/>
        <v/>
      </c>
      <c r="T68" t="str">
        <f t="shared" si="15"/>
        <v/>
      </c>
      <c r="U68" t="str">
        <f t="shared" si="15"/>
        <v/>
      </c>
      <c r="V68" t="str">
        <f t="shared" si="15"/>
        <v/>
      </c>
      <c r="W68" t="str">
        <f t="shared" si="15"/>
        <v/>
      </c>
      <c r="X68" t="str">
        <f t="shared" si="15"/>
        <v/>
      </c>
      <c r="Y68" t="str">
        <f t="shared" si="15"/>
        <v/>
      </c>
      <c r="Z68" t="str">
        <f t="shared" si="15"/>
        <v/>
      </c>
      <c r="AA68" t="str">
        <f t="shared" si="15"/>
        <v/>
      </c>
      <c r="AB68" t="str">
        <f t="shared" si="15"/>
        <v/>
      </c>
      <c r="AC68" t="str">
        <f t="shared" si="15"/>
        <v/>
      </c>
      <c r="AD68" t="str">
        <f t="shared" si="15"/>
        <v/>
      </c>
      <c r="AE68">
        <f t="shared" si="14"/>
        <v>0</v>
      </c>
    </row>
    <row r="69" spans="1:31" x14ac:dyDescent="0.2">
      <c r="A69" t="str">
        <f>TABLA!F69</f>
        <v>F. Derecho</v>
      </c>
      <c r="B69" s="262" t="str">
        <f>TABLA!BC69</f>
        <v>Mejorar los ordenadores que estan en puestos fijos</v>
      </c>
      <c r="C69" t="str">
        <f t="shared" si="8"/>
        <v/>
      </c>
      <c r="D69" t="str">
        <f t="shared" si="16"/>
        <v/>
      </c>
      <c r="E69" t="str">
        <f t="shared" si="16"/>
        <v/>
      </c>
      <c r="F69" t="str">
        <f t="shared" si="16"/>
        <v/>
      </c>
      <c r="G69" t="str">
        <f t="shared" si="16"/>
        <v/>
      </c>
      <c r="H69" t="str">
        <f t="shared" si="16"/>
        <v/>
      </c>
      <c r="I69" t="str">
        <f t="shared" si="16"/>
        <v/>
      </c>
      <c r="J69" t="str">
        <f t="shared" si="16"/>
        <v/>
      </c>
      <c r="K69" t="str">
        <f t="shared" si="16"/>
        <v/>
      </c>
      <c r="L69" t="str">
        <f t="shared" si="16"/>
        <v/>
      </c>
      <c r="M69" t="str">
        <f t="shared" si="16"/>
        <v/>
      </c>
      <c r="N69" t="str">
        <f t="shared" si="16"/>
        <v/>
      </c>
      <c r="O69" t="str">
        <f t="shared" si="16"/>
        <v/>
      </c>
      <c r="P69" t="str">
        <f t="shared" si="16"/>
        <v/>
      </c>
      <c r="Q69" t="str">
        <f t="shared" si="16"/>
        <v/>
      </c>
      <c r="R69" t="str">
        <f t="shared" si="16"/>
        <v/>
      </c>
      <c r="S69" t="str">
        <f t="shared" si="15"/>
        <v>x</v>
      </c>
      <c r="T69" t="str">
        <f t="shared" si="15"/>
        <v/>
      </c>
      <c r="U69" t="str">
        <f t="shared" si="15"/>
        <v>x</v>
      </c>
      <c r="V69" t="str">
        <f t="shared" si="15"/>
        <v/>
      </c>
      <c r="W69" t="str">
        <f t="shared" si="15"/>
        <v/>
      </c>
      <c r="X69" t="str">
        <f t="shared" si="15"/>
        <v/>
      </c>
      <c r="Y69" t="str">
        <f t="shared" si="15"/>
        <v/>
      </c>
      <c r="Z69" t="str">
        <f t="shared" si="15"/>
        <v/>
      </c>
      <c r="AA69" t="str">
        <f t="shared" si="15"/>
        <v/>
      </c>
      <c r="AB69" t="str">
        <f t="shared" si="15"/>
        <v/>
      </c>
      <c r="AC69" t="str">
        <f t="shared" si="15"/>
        <v/>
      </c>
      <c r="AD69" t="str">
        <f t="shared" si="15"/>
        <v/>
      </c>
      <c r="AE69">
        <f t="shared" si="14"/>
        <v>1</v>
      </c>
    </row>
    <row r="70" spans="1:31" ht="63.75" x14ac:dyDescent="0.2">
      <c r="A70" t="str">
        <f>TABLA!F70</f>
        <v>F. Filosofía</v>
      </c>
      <c r="B70" s="262" t="str">
        <f>TABLA!BC70</f>
        <v>Hasta el curso pasado se podía solicitar libros en la Biblioteca de Filosofía escribiéndolo en una tarjeta y entregándola en el momento. Pero ahora piden hacer una reserva online con al menos media hora de antelación. Me parece molesto, porque en ocasiones tengo que quedarme media hora más en la Facultad para poder recoger el libro. Creo que el método tradicional era más simple y efectivo. En todo caso, la petición anticipada podría ser opcional.</v>
      </c>
      <c r="C70" t="str">
        <f t="shared" si="8"/>
        <v/>
      </c>
      <c r="D70" t="str">
        <f t="shared" si="16"/>
        <v>x</v>
      </c>
      <c r="E70" t="str">
        <f t="shared" si="16"/>
        <v/>
      </c>
      <c r="F70" t="str">
        <f t="shared" si="16"/>
        <v/>
      </c>
      <c r="G70" t="str">
        <f t="shared" si="16"/>
        <v/>
      </c>
      <c r="H70" t="str">
        <f t="shared" si="16"/>
        <v/>
      </c>
      <c r="I70" t="str">
        <f t="shared" si="16"/>
        <v/>
      </c>
      <c r="J70" t="str">
        <f t="shared" si="16"/>
        <v/>
      </c>
      <c r="K70" t="str">
        <f t="shared" si="16"/>
        <v/>
      </c>
      <c r="L70" t="str">
        <f t="shared" si="16"/>
        <v/>
      </c>
      <c r="M70" t="str">
        <f t="shared" si="16"/>
        <v>x</v>
      </c>
      <c r="N70" t="str">
        <f t="shared" si="16"/>
        <v/>
      </c>
      <c r="O70" t="str">
        <f t="shared" si="16"/>
        <v/>
      </c>
      <c r="P70" t="str">
        <f t="shared" si="16"/>
        <v/>
      </c>
      <c r="Q70" t="str">
        <f t="shared" si="16"/>
        <v/>
      </c>
      <c r="R70" t="str">
        <f t="shared" si="16"/>
        <v/>
      </c>
      <c r="S70" t="str">
        <f t="shared" si="15"/>
        <v/>
      </c>
      <c r="T70" t="str">
        <f t="shared" si="15"/>
        <v/>
      </c>
      <c r="U70" t="str">
        <f t="shared" si="15"/>
        <v/>
      </c>
      <c r="V70" t="str">
        <f t="shared" si="15"/>
        <v/>
      </c>
      <c r="W70" t="str">
        <f t="shared" si="15"/>
        <v/>
      </c>
      <c r="X70" t="str">
        <f t="shared" si="15"/>
        <v/>
      </c>
      <c r="Y70" t="str">
        <f t="shared" si="15"/>
        <v/>
      </c>
      <c r="Z70" t="str">
        <f t="shared" si="15"/>
        <v>x</v>
      </c>
      <c r="AA70" t="str">
        <f t="shared" si="15"/>
        <v/>
      </c>
      <c r="AB70" t="str">
        <f t="shared" si="15"/>
        <v/>
      </c>
      <c r="AC70" t="str">
        <f t="shared" si="15"/>
        <v/>
      </c>
      <c r="AD70" t="str">
        <f t="shared" si="15"/>
        <v/>
      </c>
      <c r="AE70">
        <f t="shared" si="14"/>
        <v>1</v>
      </c>
    </row>
    <row r="71" spans="1:31" ht="25.5" x14ac:dyDescent="0.2">
      <c r="A71" t="str">
        <f>TABLA!F71</f>
        <v>F. Geografía e Historia</v>
      </c>
      <c r="B71" s="262" t="str">
        <f>TABLA!BC71</f>
        <v>Que abran cuanto antes pues para trabajos de investigación el material que tenemos en línea es insuficiente</v>
      </c>
      <c r="C71" t="str">
        <f t="shared" si="8"/>
        <v/>
      </c>
      <c r="D71" t="str">
        <f t="shared" si="16"/>
        <v/>
      </c>
      <c r="E71" t="str">
        <f t="shared" si="16"/>
        <v/>
      </c>
      <c r="F71" t="str">
        <f t="shared" si="16"/>
        <v/>
      </c>
      <c r="G71" t="str">
        <f t="shared" si="16"/>
        <v/>
      </c>
      <c r="H71" t="str">
        <f t="shared" si="16"/>
        <v/>
      </c>
      <c r="I71" t="str">
        <f t="shared" si="16"/>
        <v/>
      </c>
      <c r="J71" t="str">
        <f t="shared" si="16"/>
        <v/>
      </c>
      <c r="K71" t="str">
        <f t="shared" si="16"/>
        <v/>
      </c>
      <c r="L71" t="str">
        <f t="shared" si="16"/>
        <v/>
      </c>
      <c r="M71" t="str">
        <f t="shared" si="16"/>
        <v/>
      </c>
      <c r="N71" t="str">
        <f t="shared" si="16"/>
        <v/>
      </c>
      <c r="O71" t="str">
        <f t="shared" si="16"/>
        <v/>
      </c>
      <c r="P71" t="str">
        <f t="shared" si="16"/>
        <v/>
      </c>
      <c r="Q71" t="str">
        <f t="shared" si="16"/>
        <v/>
      </c>
      <c r="R71" t="str">
        <f t="shared" si="16"/>
        <v/>
      </c>
      <c r="S71" t="str">
        <f t="shared" si="15"/>
        <v/>
      </c>
      <c r="T71" t="str">
        <f t="shared" si="15"/>
        <v/>
      </c>
      <c r="U71" t="str">
        <f t="shared" si="15"/>
        <v/>
      </c>
      <c r="V71" t="str">
        <f t="shared" si="15"/>
        <v/>
      </c>
      <c r="W71" t="str">
        <f t="shared" si="15"/>
        <v/>
      </c>
      <c r="X71" t="str">
        <f t="shared" si="15"/>
        <v/>
      </c>
      <c r="Y71" t="str">
        <f t="shared" si="15"/>
        <v/>
      </c>
      <c r="Z71" t="str">
        <f t="shared" si="15"/>
        <v/>
      </c>
      <c r="AA71" t="str">
        <f t="shared" si="15"/>
        <v/>
      </c>
      <c r="AB71" t="str">
        <f t="shared" si="15"/>
        <v/>
      </c>
      <c r="AC71" t="str">
        <f t="shared" si="15"/>
        <v/>
      </c>
      <c r="AD71" t="str">
        <f t="shared" si="15"/>
        <v/>
      </c>
      <c r="AE71">
        <f t="shared" si="14"/>
        <v>1</v>
      </c>
    </row>
    <row r="72" spans="1:31" ht="89.25" x14ac:dyDescent="0.2">
      <c r="A72" t="str">
        <f>TABLA!F72</f>
        <v>F. Ciencias Biológicas</v>
      </c>
      <c r="B72" s="262" t="str">
        <f>TABLA!BC72</f>
        <v>La página web está bien, aunque en el catálogo aparecen resultados de libros disponibles en otras universidades que no se pueden consultar. Esto crea confusión a veces al ver que ninguno de los resultados te son útiles realmente porque solo se encuentren fuera de la Universidad Complutense. El repositorio de libros en físico es bastante completo. Sin embargo, es complicado encontrar libros en formatos digitales. La mayoría de libros no están digitalizados y muchos de los enlaces a los ebooks son de páginas que requieren una suscripción. La biblioteca debería tener una oferta real de libros electrónicos.</v>
      </c>
      <c r="C72" t="str">
        <f t="shared" si="8"/>
        <v/>
      </c>
      <c r="D72" t="str">
        <f t="shared" si="16"/>
        <v/>
      </c>
      <c r="E72" t="str">
        <f t="shared" si="16"/>
        <v/>
      </c>
      <c r="F72" t="str">
        <f t="shared" si="16"/>
        <v/>
      </c>
      <c r="G72" t="str">
        <f t="shared" si="16"/>
        <v/>
      </c>
      <c r="H72" t="str">
        <f t="shared" si="16"/>
        <v>x</v>
      </c>
      <c r="I72" t="str">
        <f t="shared" si="16"/>
        <v/>
      </c>
      <c r="J72" t="str">
        <f t="shared" si="16"/>
        <v/>
      </c>
      <c r="K72" t="str">
        <f t="shared" si="16"/>
        <v/>
      </c>
      <c r="L72" t="str">
        <f t="shared" si="16"/>
        <v/>
      </c>
      <c r="M72" t="str">
        <f t="shared" si="16"/>
        <v/>
      </c>
      <c r="N72" t="str">
        <f t="shared" si="16"/>
        <v/>
      </c>
      <c r="O72" t="str">
        <f t="shared" si="16"/>
        <v/>
      </c>
      <c r="P72" t="str">
        <f t="shared" si="16"/>
        <v/>
      </c>
      <c r="Q72" t="str">
        <f t="shared" si="16"/>
        <v/>
      </c>
      <c r="R72" t="str">
        <f t="shared" si="16"/>
        <v/>
      </c>
      <c r="S72" t="str">
        <f t="shared" si="15"/>
        <v/>
      </c>
      <c r="T72" t="str">
        <f t="shared" si="15"/>
        <v/>
      </c>
      <c r="U72" t="str">
        <f t="shared" si="15"/>
        <v/>
      </c>
      <c r="V72" t="str">
        <f t="shared" si="15"/>
        <v/>
      </c>
      <c r="W72" t="str">
        <f t="shared" si="15"/>
        <v/>
      </c>
      <c r="X72" t="str">
        <f t="shared" si="15"/>
        <v/>
      </c>
      <c r="Y72" t="str">
        <f t="shared" si="15"/>
        <v/>
      </c>
      <c r="Z72" t="str">
        <f t="shared" si="15"/>
        <v/>
      </c>
      <c r="AA72" t="str">
        <f t="shared" si="15"/>
        <v/>
      </c>
      <c r="AB72" t="str">
        <f t="shared" si="15"/>
        <v/>
      </c>
      <c r="AC72" t="str">
        <f t="shared" si="15"/>
        <v>x</v>
      </c>
      <c r="AD72" t="str">
        <f t="shared" si="15"/>
        <v/>
      </c>
      <c r="AE72">
        <f t="shared" si="14"/>
        <v>1</v>
      </c>
    </row>
    <row r="73" spans="1:31" x14ac:dyDescent="0.2">
      <c r="A73" t="str">
        <f>TABLA!F73</f>
        <v>F. Ciencias Económicas y Empresariales</v>
      </c>
      <c r="B73" s="262">
        <f>TABLA!BC73</f>
        <v>0</v>
      </c>
      <c r="C73" t="str">
        <f t="shared" si="8"/>
        <v/>
      </c>
      <c r="D73" t="str">
        <f t="shared" si="16"/>
        <v/>
      </c>
      <c r="E73" t="str">
        <f t="shared" si="16"/>
        <v/>
      </c>
      <c r="F73" t="str">
        <f t="shared" si="16"/>
        <v/>
      </c>
      <c r="G73" t="str">
        <f t="shared" si="16"/>
        <v/>
      </c>
      <c r="H73" t="str">
        <f t="shared" si="16"/>
        <v/>
      </c>
      <c r="I73" t="str">
        <f t="shared" si="16"/>
        <v/>
      </c>
      <c r="J73" t="str">
        <f t="shared" si="16"/>
        <v/>
      </c>
      <c r="K73" t="str">
        <f t="shared" si="16"/>
        <v/>
      </c>
      <c r="L73" t="str">
        <f t="shared" si="16"/>
        <v/>
      </c>
      <c r="M73" t="str">
        <f t="shared" si="16"/>
        <v/>
      </c>
      <c r="N73" t="str">
        <f t="shared" si="16"/>
        <v/>
      </c>
      <c r="O73" t="str">
        <f t="shared" si="16"/>
        <v/>
      </c>
      <c r="P73" t="str">
        <f t="shared" si="16"/>
        <v/>
      </c>
      <c r="Q73" t="str">
        <f t="shared" si="16"/>
        <v/>
      </c>
      <c r="R73" t="str">
        <f t="shared" si="16"/>
        <v/>
      </c>
      <c r="S73" t="str">
        <f t="shared" si="15"/>
        <v/>
      </c>
      <c r="T73" t="str">
        <f t="shared" si="15"/>
        <v/>
      </c>
      <c r="U73" t="str">
        <f t="shared" si="15"/>
        <v/>
      </c>
      <c r="V73" t="str">
        <f t="shared" si="15"/>
        <v/>
      </c>
      <c r="W73" t="str">
        <f t="shared" si="15"/>
        <v/>
      </c>
      <c r="X73" t="str">
        <f t="shared" si="15"/>
        <v/>
      </c>
      <c r="Y73" t="str">
        <f t="shared" si="15"/>
        <v/>
      </c>
      <c r="Z73" t="str">
        <f t="shared" si="15"/>
        <v/>
      </c>
      <c r="AA73" t="str">
        <f t="shared" si="15"/>
        <v/>
      </c>
      <c r="AB73" t="str">
        <f t="shared" si="15"/>
        <v/>
      </c>
      <c r="AC73" t="str">
        <f t="shared" si="15"/>
        <v/>
      </c>
      <c r="AD73" t="str">
        <f t="shared" si="15"/>
        <v/>
      </c>
      <c r="AE73">
        <f t="shared" si="14"/>
        <v>0</v>
      </c>
    </row>
    <row r="74" spans="1:31" x14ac:dyDescent="0.2">
      <c r="A74" t="str">
        <f>TABLA!F74</f>
        <v>F. Medicina</v>
      </c>
      <c r="B74" s="262">
        <f>TABLA!BC74</f>
        <v>0</v>
      </c>
      <c r="C74" t="str">
        <f t="shared" si="8"/>
        <v/>
      </c>
      <c r="D74" t="str">
        <f t="shared" si="16"/>
        <v/>
      </c>
      <c r="E74" t="str">
        <f t="shared" si="16"/>
        <v/>
      </c>
      <c r="F74" t="str">
        <f t="shared" si="16"/>
        <v/>
      </c>
      <c r="G74" t="str">
        <f t="shared" si="16"/>
        <v/>
      </c>
      <c r="H74" t="str">
        <f t="shared" si="16"/>
        <v/>
      </c>
      <c r="I74" t="str">
        <f t="shared" si="16"/>
        <v/>
      </c>
      <c r="J74" t="str">
        <f t="shared" si="16"/>
        <v/>
      </c>
      <c r="K74" t="str">
        <f t="shared" si="16"/>
        <v/>
      </c>
      <c r="L74" t="str">
        <f t="shared" si="16"/>
        <v/>
      </c>
      <c r="M74" t="str">
        <f t="shared" si="16"/>
        <v/>
      </c>
      <c r="N74" t="str">
        <f t="shared" si="16"/>
        <v/>
      </c>
      <c r="O74" t="str">
        <f t="shared" si="16"/>
        <v/>
      </c>
      <c r="P74" t="str">
        <f t="shared" si="16"/>
        <v/>
      </c>
      <c r="Q74" t="str">
        <f t="shared" si="16"/>
        <v/>
      </c>
      <c r="R74" t="str">
        <f t="shared" si="16"/>
        <v/>
      </c>
      <c r="S74" t="str">
        <f t="shared" si="15"/>
        <v/>
      </c>
      <c r="T74" t="str">
        <f t="shared" si="15"/>
        <v/>
      </c>
      <c r="U74" t="str">
        <f t="shared" si="15"/>
        <v/>
      </c>
      <c r="V74" t="str">
        <f t="shared" si="15"/>
        <v/>
      </c>
      <c r="W74" t="str">
        <f t="shared" si="15"/>
        <v/>
      </c>
      <c r="X74" t="str">
        <f t="shared" si="15"/>
        <v/>
      </c>
      <c r="Y74" t="str">
        <f t="shared" si="15"/>
        <v/>
      </c>
      <c r="Z74" t="str">
        <f t="shared" si="15"/>
        <v/>
      </c>
      <c r="AA74" t="str">
        <f t="shared" si="15"/>
        <v/>
      </c>
      <c r="AB74" t="str">
        <f t="shared" si="15"/>
        <v/>
      </c>
      <c r="AC74" t="str">
        <f t="shared" si="15"/>
        <v/>
      </c>
      <c r="AD74" t="str">
        <f t="shared" si="15"/>
        <v/>
      </c>
      <c r="AE74">
        <f t="shared" si="14"/>
        <v>0</v>
      </c>
    </row>
    <row r="75" spans="1:31" x14ac:dyDescent="0.2">
      <c r="A75" t="str">
        <f>TABLA!F75</f>
        <v>F. Educación - Centro de Formación del Profesorado</v>
      </c>
      <c r="B75" s="262">
        <f>TABLA!BC75</f>
        <v>0</v>
      </c>
      <c r="C75" t="str">
        <f t="shared" si="8"/>
        <v/>
      </c>
      <c r="D75" t="str">
        <f t="shared" si="16"/>
        <v/>
      </c>
      <c r="E75" t="str">
        <f t="shared" si="16"/>
        <v/>
      </c>
      <c r="F75" t="str">
        <f t="shared" si="16"/>
        <v/>
      </c>
      <c r="G75" t="str">
        <f t="shared" si="16"/>
        <v/>
      </c>
      <c r="H75" t="str">
        <f t="shared" si="16"/>
        <v/>
      </c>
      <c r="I75" t="str">
        <f t="shared" si="16"/>
        <v/>
      </c>
      <c r="J75" t="str">
        <f t="shared" si="16"/>
        <v/>
      </c>
      <c r="K75" t="str">
        <f t="shared" si="16"/>
        <v/>
      </c>
      <c r="L75" t="str">
        <f t="shared" si="16"/>
        <v/>
      </c>
      <c r="M75" t="str">
        <f t="shared" si="16"/>
        <v/>
      </c>
      <c r="N75" t="str">
        <f t="shared" si="16"/>
        <v/>
      </c>
      <c r="O75" t="str">
        <f t="shared" si="16"/>
        <v/>
      </c>
      <c r="P75" t="str">
        <f t="shared" si="16"/>
        <v/>
      </c>
      <c r="Q75" t="str">
        <f t="shared" si="16"/>
        <v/>
      </c>
      <c r="R75" t="str">
        <f t="shared" si="16"/>
        <v/>
      </c>
      <c r="S75" t="str">
        <f t="shared" si="15"/>
        <v/>
      </c>
      <c r="T75" t="str">
        <f t="shared" si="15"/>
        <v/>
      </c>
      <c r="U75" t="str">
        <f t="shared" si="15"/>
        <v/>
      </c>
      <c r="V75" t="str">
        <f t="shared" si="15"/>
        <v/>
      </c>
      <c r="W75" t="str">
        <f t="shared" si="15"/>
        <v/>
      </c>
      <c r="X75" t="str">
        <f t="shared" si="15"/>
        <v/>
      </c>
      <c r="Y75" t="str">
        <f t="shared" si="15"/>
        <v/>
      </c>
      <c r="Z75" t="str">
        <f t="shared" si="15"/>
        <v/>
      </c>
      <c r="AA75" t="str">
        <f t="shared" si="15"/>
        <v/>
      </c>
      <c r="AB75" t="str">
        <f t="shared" si="15"/>
        <v/>
      </c>
      <c r="AC75" t="str">
        <f t="shared" si="15"/>
        <v/>
      </c>
      <c r="AD75" t="str">
        <f t="shared" si="15"/>
        <v/>
      </c>
      <c r="AE75">
        <f t="shared" si="14"/>
        <v>0</v>
      </c>
    </row>
    <row r="76" spans="1:31" ht="25.5" x14ac:dyDescent="0.2">
      <c r="A76" t="str">
        <f>TABLA!F76</f>
        <v>F. Ciencias Económicas y Empresariales</v>
      </c>
      <c r="B76" s="262" t="str">
        <f>TABLA!BC76</f>
        <v>mayor disponibilidad de los libros que constituyen la bibliografía obligatoria, aún más si son libros que resultan absolutamente necesarios para aprobar la asignatura.</v>
      </c>
      <c r="C76" t="str">
        <f t="shared" si="8"/>
        <v/>
      </c>
      <c r="D76" t="str">
        <f t="shared" si="16"/>
        <v/>
      </c>
      <c r="E76" t="str">
        <f t="shared" si="16"/>
        <v/>
      </c>
      <c r="F76" t="str">
        <f t="shared" si="16"/>
        <v/>
      </c>
      <c r="G76" t="str">
        <f t="shared" si="16"/>
        <v/>
      </c>
      <c r="H76" t="str">
        <f t="shared" si="16"/>
        <v/>
      </c>
      <c r="I76" t="str">
        <f t="shared" si="16"/>
        <v/>
      </c>
      <c r="J76" t="str">
        <f t="shared" si="16"/>
        <v/>
      </c>
      <c r="K76" t="str">
        <f t="shared" si="16"/>
        <v/>
      </c>
      <c r="L76" t="str">
        <f t="shared" si="16"/>
        <v/>
      </c>
      <c r="M76" t="str">
        <f t="shared" si="16"/>
        <v/>
      </c>
      <c r="N76" t="str">
        <f t="shared" si="16"/>
        <v/>
      </c>
      <c r="O76" t="str">
        <f t="shared" si="16"/>
        <v/>
      </c>
      <c r="P76" t="str">
        <f t="shared" si="16"/>
        <v/>
      </c>
      <c r="Q76" t="str">
        <f t="shared" si="16"/>
        <v/>
      </c>
      <c r="R76" t="str">
        <f t="shared" si="16"/>
        <v/>
      </c>
      <c r="S76" t="str">
        <f t="shared" si="15"/>
        <v/>
      </c>
      <c r="T76" t="str">
        <f t="shared" si="15"/>
        <v/>
      </c>
      <c r="U76" t="str">
        <f t="shared" si="15"/>
        <v/>
      </c>
      <c r="V76" t="str">
        <f t="shared" si="15"/>
        <v/>
      </c>
      <c r="W76" t="str">
        <f t="shared" si="15"/>
        <v/>
      </c>
      <c r="X76" t="str">
        <f t="shared" si="15"/>
        <v/>
      </c>
      <c r="Y76" t="str">
        <f t="shared" si="15"/>
        <v/>
      </c>
      <c r="Z76" t="str">
        <f t="shared" si="15"/>
        <v/>
      </c>
      <c r="AA76" t="str">
        <f t="shared" si="15"/>
        <v/>
      </c>
      <c r="AB76" t="str">
        <f t="shared" si="15"/>
        <v/>
      </c>
      <c r="AC76" t="str">
        <f t="shared" si="15"/>
        <v/>
      </c>
      <c r="AD76" t="str">
        <f t="shared" si="15"/>
        <v/>
      </c>
      <c r="AE76">
        <f t="shared" si="14"/>
        <v>1</v>
      </c>
    </row>
    <row r="77" spans="1:31" x14ac:dyDescent="0.2">
      <c r="A77" t="str">
        <f>TABLA!F77</f>
        <v>F. Ciencias de la Información</v>
      </c>
      <c r="B77" s="262">
        <f>TABLA!BC77</f>
        <v>0</v>
      </c>
      <c r="C77" t="str">
        <f t="shared" si="8"/>
        <v/>
      </c>
      <c r="D77" t="str">
        <f t="shared" si="16"/>
        <v/>
      </c>
      <c r="E77" t="str">
        <f t="shared" si="16"/>
        <v/>
      </c>
      <c r="F77" t="str">
        <f t="shared" si="16"/>
        <v/>
      </c>
      <c r="G77" t="str">
        <f t="shared" si="16"/>
        <v/>
      </c>
      <c r="H77" t="str">
        <f t="shared" si="16"/>
        <v/>
      </c>
      <c r="I77" t="str">
        <f t="shared" si="16"/>
        <v/>
      </c>
      <c r="J77" t="str">
        <f t="shared" si="16"/>
        <v/>
      </c>
      <c r="K77" t="str">
        <f t="shared" si="16"/>
        <v/>
      </c>
      <c r="L77" t="str">
        <f t="shared" si="16"/>
        <v/>
      </c>
      <c r="M77" t="str">
        <f t="shared" si="16"/>
        <v/>
      </c>
      <c r="N77" t="str">
        <f t="shared" si="16"/>
        <v/>
      </c>
      <c r="O77" t="str">
        <f t="shared" si="16"/>
        <v/>
      </c>
      <c r="P77" t="str">
        <f t="shared" si="16"/>
        <v/>
      </c>
      <c r="Q77" t="str">
        <f t="shared" si="16"/>
        <v/>
      </c>
      <c r="R77" t="str">
        <f t="shared" si="16"/>
        <v/>
      </c>
      <c r="S77" t="str">
        <f t="shared" si="15"/>
        <v/>
      </c>
      <c r="T77" t="str">
        <f t="shared" si="15"/>
        <v/>
      </c>
      <c r="U77" t="str">
        <f t="shared" si="15"/>
        <v/>
      </c>
      <c r="V77" t="str">
        <f t="shared" si="15"/>
        <v/>
      </c>
      <c r="W77" t="str">
        <f t="shared" si="15"/>
        <v/>
      </c>
      <c r="X77" t="str">
        <f t="shared" si="15"/>
        <v/>
      </c>
      <c r="Y77" t="str">
        <f t="shared" si="15"/>
        <v/>
      </c>
      <c r="Z77" t="str">
        <f t="shared" si="15"/>
        <v/>
      </c>
      <c r="AA77" t="str">
        <f t="shared" si="15"/>
        <v/>
      </c>
      <c r="AB77" t="str">
        <f t="shared" si="15"/>
        <v/>
      </c>
      <c r="AC77" t="str">
        <f t="shared" si="15"/>
        <v/>
      </c>
      <c r="AD77" t="str">
        <f t="shared" si="15"/>
        <v/>
      </c>
      <c r="AE77">
        <f t="shared" si="14"/>
        <v>0</v>
      </c>
    </row>
    <row r="78" spans="1:31" ht="25.5" x14ac:dyDescent="0.2">
      <c r="A78" t="str">
        <f>TABLA!F78</f>
        <v>F. Ciencias de la Información</v>
      </c>
      <c r="B78" s="262" t="str">
        <f>TABLA!BC78</f>
        <v>Renovar los fondos bibliográficos impresos y facilitar el acceso y la descarga de contenidos online de relevancia.</v>
      </c>
      <c r="C78" t="str">
        <f t="shared" si="8"/>
        <v/>
      </c>
      <c r="D78" t="str">
        <f t="shared" si="16"/>
        <v/>
      </c>
      <c r="E78" t="str">
        <f t="shared" si="16"/>
        <v/>
      </c>
      <c r="F78" t="str">
        <f t="shared" si="16"/>
        <v/>
      </c>
      <c r="G78" t="str">
        <f t="shared" si="16"/>
        <v/>
      </c>
      <c r="H78" t="str">
        <f t="shared" si="16"/>
        <v/>
      </c>
      <c r="I78" t="str">
        <f t="shared" si="16"/>
        <v/>
      </c>
      <c r="J78" t="str">
        <f t="shared" si="16"/>
        <v/>
      </c>
      <c r="K78" t="str">
        <f t="shared" si="16"/>
        <v/>
      </c>
      <c r="L78" t="str">
        <f t="shared" si="16"/>
        <v/>
      </c>
      <c r="M78" t="str">
        <f t="shared" si="16"/>
        <v/>
      </c>
      <c r="N78" t="str">
        <f t="shared" si="16"/>
        <v/>
      </c>
      <c r="O78" t="str">
        <f t="shared" si="16"/>
        <v/>
      </c>
      <c r="P78" t="str">
        <f t="shared" si="16"/>
        <v/>
      </c>
      <c r="Q78" t="str">
        <f t="shared" si="16"/>
        <v/>
      </c>
      <c r="R78" t="str">
        <f t="shared" si="16"/>
        <v/>
      </c>
      <c r="S78" t="str">
        <f t="shared" si="15"/>
        <v/>
      </c>
      <c r="T78" t="str">
        <f t="shared" si="15"/>
        <v/>
      </c>
      <c r="U78" t="str">
        <f t="shared" si="15"/>
        <v/>
      </c>
      <c r="V78" t="str">
        <f t="shared" si="15"/>
        <v/>
      </c>
      <c r="W78" t="str">
        <f t="shared" si="15"/>
        <v/>
      </c>
      <c r="X78" t="str">
        <f t="shared" si="15"/>
        <v/>
      </c>
      <c r="Y78" t="str">
        <f t="shared" si="15"/>
        <v/>
      </c>
      <c r="Z78" t="str">
        <f t="shared" si="15"/>
        <v>x</v>
      </c>
      <c r="AA78" t="str">
        <f t="shared" si="15"/>
        <v/>
      </c>
      <c r="AB78" t="str">
        <f t="shared" si="15"/>
        <v/>
      </c>
      <c r="AC78" t="str">
        <f t="shared" si="15"/>
        <v/>
      </c>
      <c r="AD78" t="str">
        <f t="shared" si="15"/>
        <v/>
      </c>
      <c r="AE78">
        <f t="shared" si="14"/>
        <v>1</v>
      </c>
    </row>
    <row r="79" spans="1:31" x14ac:dyDescent="0.2">
      <c r="A79" t="str">
        <f>TABLA!F79</f>
        <v>F. Enfermería, Fisioterapia y Podología</v>
      </c>
      <c r="B79" s="262">
        <f>TABLA!BC79</f>
        <v>0</v>
      </c>
      <c r="C79" t="str">
        <f t="shared" si="8"/>
        <v/>
      </c>
      <c r="D79" t="str">
        <f t="shared" si="16"/>
        <v/>
      </c>
      <c r="E79" t="str">
        <f t="shared" si="16"/>
        <v/>
      </c>
      <c r="F79" t="str">
        <f t="shared" si="16"/>
        <v/>
      </c>
      <c r="G79" t="str">
        <f t="shared" si="16"/>
        <v/>
      </c>
      <c r="H79" t="str">
        <f t="shared" si="16"/>
        <v/>
      </c>
      <c r="I79" t="str">
        <f t="shared" si="16"/>
        <v/>
      </c>
      <c r="J79" t="str">
        <f t="shared" si="16"/>
        <v/>
      </c>
      <c r="K79" t="str">
        <f t="shared" si="16"/>
        <v/>
      </c>
      <c r="L79" t="str">
        <f t="shared" si="16"/>
        <v/>
      </c>
      <c r="M79" t="str">
        <f t="shared" si="16"/>
        <v/>
      </c>
      <c r="N79" t="str">
        <f t="shared" si="16"/>
        <v/>
      </c>
      <c r="O79" t="str">
        <f t="shared" si="16"/>
        <v/>
      </c>
      <c r="P79" t="str">
        <f t="shared" si="16"/>
        <v/>
      </c>
      <c r="Q79" t="str">
        <f t="shared" si="16"/>
        <v/>
      </c>
      <c r="R79" t="str">
        <f t="shared" si="16"/>
        <v/>
      </c>
      <c r="S79" t="str">
        <f t="shared" si="15"/>
        <v/>
      </c>
      <c r="T79" t="str">
        <f t="shared" si="15"/>
        <v/>
      </c>
      <c r="U79" t="str">
        <f t="shared" si="15"/>
        <v/>
      </c>
      <c r="V79" t="str">
        <f t="shared" si="15"/>
        <v/>
      </c>
      <c r="W79" t="str">
        <f t="shared" si="15"/>
        <v/>
      </c>
      <c r="X79" t="str">
        <f t="shared" si="15"/>
        <v/>
      </c>
      <c r="Y79" t="str">
        <f t="shared" si="15"/>
        <v/>
      </c>
      <c r="Z79" t="str">
        <f t="shared" si="15"/>
        <v/>
      </c>
      <c r="AA79" t="str">
        <f t="shared" si="15"/>
        <v/>
      </c>
      <c r="AB79" t="str">
        <f t="shared" si="15"/>
        <v/>
      </c>
      <c r="AC79" t="str">
        <f t="shared" si="15"/>
        <v/>
      </c>
      <c r="AD79" t="str">
        <f t="shared" si="15"/>
        <v/>
      </c>
      <c r="AE79">
        <f t="shared" si="14"/>
        <v>0</v>
      </c>
    </row>
    <row r="80" spans="1:31" x14ac:dyDescent="0.2">
      <c r="A80" t="str">
        <f>TABLA!F80</f>
        <v>F. Ciencias Físicas</v>
      </c>
      <c r="B80" s="262">
        <f>TABLA!BC80</f>
        <v>0</v>
      </c>
      <c r="C80" t="str">
        <f t="shared" si="8"/>
        <v/>
      </c>
      <c r="D80" t="str">
        <f t="shared" si="16"/>
        <v/>
      </c>
      <c r="E80" t="str">
        <f t="shared" si="16"/>
        <v/>
      </c>
      <c r="F80" t="str">
        <f t="shared" si="16"/>
        <v/>
      </c>
      <c r="G80" t="str">
        <f t="shared" si="16"/>
        <v/>
      </c>
      <c r="H80" t="str">
        <f t="shared" si="16"/>
        <v/>
      </c>
      <c r="I80" t="str">
        <f t="shared" si="16"/>
        <v/>
      </c>
      <c r="J80" t="str">
        <f t="shared" si="16"/>
        <v/>
      </c>
      <c r="K80" t="str">
        <f t="shared" si="16"/>
        <v/>
      </c>
      <c r="L80" t="str">
        <f t="shared" si="16"/>
        <v/>
      </c>
      <c r="M80" t="str">
        <f t="shared" si="16"/>
        <v/>
      </c>
      <c r="N80" t="str">
        <f t="shared" si="16"/>
        <v/>
      </c>
      <c r="O80" t="str">
        <f t="shared" si="16"/>
        <v/>
      </c>
      <c r="P80" t="str">
        <f t="shared" si="16"/>
        <v/>
      </c>
      <c r="Q80" t="str">
        <f t="shared" si="16"/>
        <v/>
      </c>
      <c r="R80" t="str">
        <f t="shared" ref="R80:AD95" si="17">IFERROR((IF(FIND(R$1,$B80,1)&gt;0,"x")),"")</f>
        <v/>
      </c>
      <c r="S80" t="str">
        <f t="shared" si="17"/>
        <v/>
      </c>
      <c r="T80" t="str">
        <f t="shared" si="17"/>
        <v/>
      </c>
      <c r="U80" t="str">
        <f t="shared" si="17"/>
        <v/>
      </c>
      <c r="V80" t="str">
        <f t="shared" si="17"/>
        <v/>
      </c>
      <c r="W80" t="str">
        <f t="shared" si="17"/>
        <v/>
      </c>
      <c r="X80" t="str">
        <f t="shared" si="17"/>
        <v/>
      </c>
      <c r="Y80" t="str">
        <f t="shared" si="17"/>
        <v/>
      </c>
      <c r="Z80" t="str">
        <f t="shared" si="17"/>
        <v/>
      </c>
      <c r="AA80" t="str">
        <f t="shared" si="17"/>
        <v/>
      </c>
      <c r="AB80" t="str">
        <f t="shared" si="17"/>
        <v/>
      </c>
      <c r="AC80" t="str">
        <f t="shared" si="17"/>
        <v/>
      </c>
      <c r="AD80" t="str">
        <f t="shared" si="17"/>
        <v/>
      </c>
      <c r="AE80">
        <f t="shared" si="14"/>
        <v>0</v>
      </c>
    </row>
    <row r="81" spans="1:31" x14ac:dyDescent="0.2">
      <c r="A81" t="str">
        <f>TABLA!F81</f>
        <v>F. Educación - Centro de Formación del Profesorado</v>
      </c>
      <c r="B81" s="262">
        <f>TABLA!BC81</f>
        <v>0</v>
      </c>
      <c r="C81" t="str">
        <f t="shared" si="8"/>
        <v/>
      </c>
      <c r="D81" t="str">
        <f t="shared" ref="D81:R96" si="18">IFERROR((IF(FIND(D$1,$B81,1)&gt;0,"x")),"")</f>
        <v/>
      </c>
      <c r="E81" t="str">
        <f t="shared" si="18"/>
        <v/>
      </c>
      <c r="F81" t="str">
        <f t="shared" si="18"/>
        <v/>
      </c>
      <c r="G81" t="str">
        <f t="shared" si="18"/>
        <v/>
      </c>
      <c r="H81" t="str">
        <f t="shared" si="18"/>
        <v/>
      </c>
      <c r="I81" t="str">
        <f t="shared" si="18"/>
        <v/>
      </c>
      <c r="J81" t="str">
        <f t="shared" si="18"/>
        <v/>
      </c>
      <c r="K81" t="str">
        <f t="shared" si="18"/>
        <v/>
      </c>
      <c r="L81" t="str">
        <f t="shared" si="18"/>
        <v/>
      </c>
      <c r="M81" t="str">
        <f t="shared" si="18"/>
        <v/>
      </c>
      <c r="N81" t="str">
        <f t="shared" si="18"/>
        <v/>
      </c>
      <c r="O81" t="str">
        <f t="shared" si="18"/>
        <v/>
      </c>
      <c r="P81" t="str">
        <f t="shared" si="18"/>
        <v/>
      </c>
      <c r="Q81" t="str">
        <f t="shared" si="18"/>
        <v/>
      </c>
      <c r="R81" t="str">
        <f t="shared" si="18"/>
        <v/>
      </c>
      <c r="S81" t="str">
        <f t="shared" si="17"/>
        <v/>
      </c>
      <c r="T81" t="str">
        <f t="shared" si="17"/>
        <v/>
      </c>
      <c r="U81" t="str">
        <f t="shared" si="17"/>
        <v/>
      </c>
      <c r="V81" t="str">
        <f t="shared" si="17"/>
        <v/>
      </c>
      <c r="W81" t="str">
        <f t="shared" si="17"/>
        <v/>
      </c>
      <c r="X81" t="str">
        <f t="shared" si="17"/>
        <v/>
      </c>
      <c r="Y81" t="str">
        <f t="shared" si="17"/>
        <v/>
      </c>
      <c r="Z81" t="str">
        <f t="shared" si="17"/>
        <v/>
      </c>
      <c r="AA81" t="str">
        <f t="shared" si="17"/>
        <v/>
      </c>
      <c r="AB81" t="str">
        <f t="shared" si="17"/>
        <v/>
      </c>
      <c r="AC81" t="str">
        <f t="shared" si="17"/>
        <v/>
      </c>
      <c r="AD81" t="str">
        <f t="shared" si="17"/>
        <v/>
      </c>
      <c r="AE81">
        <f t="shared" si="14"/>
        <v>0</v>
      </c>
    </row>
    <row r="82" spans="1:31" x14ac:dyDescent="0.2">
      <c r="A82" t="str">
        <f>TABLA!F82</f>
        <v>F. Ciencias Matemáticas</v>
      </c>
      <c r="B82" s="262">
        <f>TABLA!BC82</f>
        <v>0</v>
      </c>
      <c r="C82" t="str">
        <f t="shared" si="8"/>
        <v/>
      </c>
      <c r="D82" t="str">
        <f t="shared" si="18"/>
        <v/>
      </c>
      <c r="E82" t="str">
        <f t="shared" si="18"/>
        <v/>
      </c>
      <c r="F82" t="str">
        <f t="shared" si="18"/>
        <v/>
      </c>
      <c r="G82" t="str">
        <f t="shared" si="18"/>
        <v/>
      </c>
      <c r="H82" t="str">
        <f t="shared" si="18"/>
        <v/>
      </c>
      <c r="I82" t="str">
        <f t="shared" si="18"/>
        <v/>
      </c>
      <c r="J82" t="str">
        <f t="shared" si="18"/>
        <v/>
      </c>
      <c r="K82" t="str">
        <f t="shared" si="18"/>
        <v/>
      </c>
      <c r="L82" t="str">
        <f t="shared" si="18"/>
        <v/>
      </c>
      <c r="M82" t="str">
        <f t="shared" si="18"/>
        <v/>
      </c>
      <c r="N82" t="str">
        <f t="shared" si="18"/>
        <v/>
      </c>
      <c r="O82" t="str">
        <f t="shared" si="18"/>
        <v/>
      </c>
      <c r="P82" t="str">
        <f t="shared" si="18"/>
        <v/>
      </c>
      <c r="Q82" t="str">
        <f t="shared" si="18"/>
        <v/>
      </c>
      <c r="R82" t="str">
        <f t="shared" si="18"/>
        <v/>
      </c>
      <c r="S82" t="str">
        <f t="shared" si="17"/>
        <v/>
      </c>
      <c r="T82" t="str">
        <f t="shared" si="17"/>
        <v/>
      </c>
      <c r="U82" t="str">
        <f t="shared" si="17"/>
        <v/>
      </c>
      <c r="V82" t="str">
        <f t="shared" si="17"/>
        <v/>
      </c>
      <c r="W82" t="str">
        <f t="shared" si="17"/>
        <v/>
      </c>
      <c r="X82" t="str">
        <f t="shared" si="17"/>
        <v/>
      </c>
      <c r="Y82" t="str">
        <f t="shared" si="17"/>
        <v/>
      </c>
      <c r="Z82" t="str">
        <f t="shared" si="17"/>
        <v/>
      </c>
      <c r="AA82" t="str">
        <f t="shared" si="17"/>
        <v/>
      </c>
      <c r="AB82" t="str">
        <f t="shared" si="17"/>
        <v/>
      </c>
      <c r="AC82" t="str">
        <f t="shared" si="17"/>
        <v/>
      </c>
      <c r="AD82" t="str">
        <f t="shared" si="17"/>
        <v/>
      </c>
      <c r="AE82">
        <f t="shared" si="14"/>
        <v>0</v>
      </c>
    </row>
    <row r="83" spans="1:31" x14ac:dyDescent="0.2">
      <c r="A83" t="str">
        <f>TABLA!F83</f>
        <v>F. Educación - Centro de Formación del Profesorado</v>
      </c>
      <c r="B83" s="262">
        <f>TABLA!BC83</f>
        <v>0</v>
      </c>
      <c r="C83" t="str">
        <f t="shared" ref="C83:C146" si="19">IFERROR((IF(FIND(C$1,$B83,1)&gt;0,"x")),"")</f>
        <v/>
      </c>
      <c r="D83" t="str">
        <f t="shared" si="18"/>
        <v/>
      </c>
      <c r="E83" t="str">
        <f t="shared" si="18"/>
        <v/>
      </c>
      <c r="F83" t="str">
        <f t="shared" si="18"/>
        <v/>
      </c>
      <c r="G83" t="str">
        <f t="shared" si="18"/>
        <v/>
      </c>
      <c r="H83" t="str">
        <f t="shared" si="18"/>
        <v/>
      </c>
      <c r="I83" t="str">
        <f t="shared" si="18"/>
        <v/>
      </c>
      <c r="J83" t="str">
        <f t="shared" si="18"/>
        <v/>
      </c>
      <c r="K83" t="str">
        <f t="shared" si="18"/>
        <v/>
      </c>
      <c r="L83" t="str">
        <f t="shared" si="18"/>
        <v/>
      </c>
      <c r="M83" t="str">
        <f t="shared" si="18"/>
        <v/>
      </c>
      <c r="N83" t="str">
        <f t="shared" si="18"/>
        <v/>
      </c>
      <c r="O83" t="str">
        <f t="shared" si="18"/>
        <v/>
      </c>
      <c r="P83" t="str">
        <f t="shared" si="18"/>
        <v/>
      </c>
      <c r="Q83" t="str">
        <f t="shared" si="18"/>
        <v/>
      </c>
      <c r="R83" t="str">
        <f t="shared" si="18"/>
        <v/>
      </c>
      <c r="S83" t="str">
        <f t="shared" si="17"/>
        <v/>
      </c>
      <c r="T83" t="str">
        <f t="shared" si="17"/>
        <v/>
      </c>
      <c r="U83" t="str">
        <f t="shared" si="17"/>
        <v/>
      </c>
      <c r="V83" t="str">
        <f t="shared" si="17"/>
        <v/>
      </c>
      <c r="W83" t="str">
        <f t="shared" si="17"/>
        <v/>
      </c>
      <c r="X83" t="str">
        <f t="shared" si="17"/>
        <v/>
      </c>
      <c r="Y83" t="str">
        <f t="shared" si="17"/>
        <v/>
      </c>
      <c r="Z83" t="str">
        <f t="shared" si="17"/>
        <v/>
      </c>
      <c r="AA83" t="str">
        <f t="shared" si="17"/>
        <v/>
      </c>
      <c r="AB83" t="str">
        <f t="shared" si="17"/>
        <v/>
      </c>
      <c r="AC83" t="str">
        <f t="shared" si="17"/>
        <v/>
      </c>
      <c r="AD83" t="str">
        <f t="shared" si="17"/>
        <v/>
      </c>
      <c r="AE83">
        <f t="shared" si="14"/>
        <v>0</v>
      </c>
    </row>
    <row r="84" spans="1:31" ht="63.75" x14ac:dyDescent="0.2">
      <c r="A84" t="str">
        <f>TABLA!F84</f>
        <v>F. Educación - Centro de Formación del Profesorado</v>
      </c>
      <c r="B84" s="262" t="str">
        <f>TABLA!BC84</f>
        <v>En algunas facultades no está bien explicada la nomenclatura de las etiquetas y encontrar libros es muy difícil, por lo que al final siempre tienes que preguntar a los bibliotecarios, que están siempre ocupados.  Poner más máquinas de préstamo autónomo.  Un buzón de sugerencias para nuevas adquisiciones más sencillo. Cursos de la biblioteca con temáticas más interesantes.</v>
      </c>
      <c r="C84" t="str">
        <f t="shared" si="19"/>
        <v>x</v>
      </c>
      <c r="D84" t="str">
        <f t="shared" si="18"/>
        <v/>
      </c>
      <c r="E84" t="str">
        <f t="shared" si="18"/>
        <v/>
      </c>
      <c r="F84" t="str">
        <f t="shared" si="18"/>
        <v/>
      </c>
      <c r="G84" t="str">
        <f t="shared" si="18"/>
        <v/>
      </c>
      <c r="H84" t="str">
        <f t="shared" si="18"/>
        <v/>
      </c>
      <c r="I84" t="str">
        <f t="shared" si="18"/>
        <v/>
      </c>
      <c r="J84" t="str">
        <f t="shared" si="18"/>
        <v/>
      </c>
      <c r="K84" t="str">
        <f t="shared" si="18"/>
        <v>x</v>
      </c>
      <c r="L84" t="str">
        <f t="shared" si="18"/>
        <v/>
      </c>
      <c r="M84" t="str">
        <f t="shared" si="18"/>
        <v/>
      </c>
      <c r="N84" t="str">
        <f t="shared" si="18"/>
        <v/>
      </c>
      <c r="O84" t="str">
        <f t="shared" si="18"/>
        <v/>
      </c>
      <c r="P84" t="str">
        <f t="shared" si="18"/>
        <v/>
      </c>
      <c r="Q84" t="str">
        <f t="shared" si="18"/>
        <v/>
      </c>
      <c r="R84" t="str">
        <f t="shared" si="18"/>
        <v/>
      </c>
      <c r="S84" t="str">
        <f t="shared" si="17"/>
        <v/>
      </c>
      <c r="T84" t="str">
        <f t="shared" si="17"/>
        <v/>
      </c>
      <c r="U84" t="str">
        <f t="shared" si="17"/>
        <v/>
      </c>
      <c r="V84" t="str">
        <f t="shared" si="17"/>
        <v/>
      </c>
      <c r="W84" t="str">
        <f t="shared" si="17"/>
        <v/>
      </c>
      <c r="X84" t="str">
        <f t="shared" si="17"/>
        <v/>
      </c>
      <c r="Y84" t="str">
        <f t="shared" si="17"/>
        <v/>
      </c>
      <c r="Z84" t="str">
        <f t="shared" si="17"/>
        <v/>
      </c>
      <c r="AA84" t="str">
        <f t="shared" si="17"/>
        <v/>
      </c>
      <c r="AB84" t="str">
        <f t="shared" si="17"/>
        <v/>
      </c>
      <c r="AC84" t="str">
        <f t="shared" si="17"/>
        <v/>
      </c>
      <c r="AD84" t="str">
        <f t="shared" si="17"/>
        <v/>
      </c>
      <c r="AE84">
        <f t="shared" si="14"/>
        <v>1</v>
      </c>
    </row>
    <row r="85" spans="1:31" x14ac:dyDescent="0.2">
      <c r="A85" t="str">
        <f>TABLA!F85</f>
        <v>F. Veterinaria</v>
      </c>
      <c r="B85" s="262">
        <f>TABLA!BC85</f>
        <v>0</v>
      </c>
      <c r="C85" t="str">
        <f t="shared" si="19"/>
        <v/>
      </c>
      <c r="D85" t="str">
        <f t="shared" si="18"/>
        <v/>
      </c>
      <c r="E85" t="str">
        <f t="shared" si="18"/>
        <v/>
      </c>
      <c r="F85" t="str">
        <f t="shared" si="18"/>
        <v/>
      </c>
      <c r="G85" t="str">
        <f t="shared" si="18"/>
        <v/>
      </c>
      <c r="H85" t="str">
        <f t="shared" si="18"/>
        <v/>
      </c>
      <c r="I85" t="str">
        <f t="shared" si="18"/>
        <v/>
      </c>
      <c r="J85" t="str">
        <f t="shared" si="18"/>
        <v/>
      </c>
      <c r="K85" t="str">
        <f t="shared" si="18"/>
        <v/>
      </c>
      <c r="L85" t="str">
        <f t="shared" si="18"/>
        <v/>
      </c>
      <c r="M85" t="str">
        <f t="shared" si="18"/>
        <v/>
      </c>
      <c r="N85" t="str">
        <f t="shared" si="18"/>
        <v/>
      </c>
      <c r="O85" t="str">
        <f t="shared" si="18"/>
        <v/>
      </c>
      <c r="P85" t="str">
        <f t="shared" si="18"/>
        <v/>
      </c>
      <c r="Q85" t="str">
        <f t="shared" si="18"/>
        <v/>
      </c>
      <c r="R85" t="str">
        <f t="shared" si="18"/>
        <v/>
      </c>
      <c r="S85" t="str">
        <f t="shared" si="17"/>
        <v/>
      </c>
      <c r="T85" t="str">
        <f t="shared" si="17"/>
        <v/>
      </c>
      <c r="U85" t="str">
        <f t="shared" si="17"/>
        <v/>
      </c>
      <c r="V85" t="str">
        <f t="shared" si="17"/>
        <v/>
      </c>
      <c r="W85" t="str">
        <f t="shared" si="17"/>
        <v/>
      </c>
      <c r="X85" t="str">
        <f t="shared" si="17"/>
        <v/>
      </c>
      <c r="Y85" t="str">
        <f t="shared" si="17"/>
        <v/>
      </c>
      <c r="Z85" t="str">
        <f t="shared" si="17"/>
        <v/>
      </c>
      <c r="AA85" t="str">
        <f t="shared" si="17"/>
        <v/>
      </c>
      <c r="AB85" t="str">
        <f t="shared" si="17"/>
        <v/>
      </c>
      <c r="AC85" t="str">
        <f t="shared" si="17"/>
        <v/>
      </c>
      <c r="AD85" t="str">
        <f t="shared" si="17"/>
        <v/>
      </c>
      <c r="AE85">
        <f t="shared" si="14"/>
        <v>0</v>
      </c>
    </row>
    <row r="86" spans="1:31" x14ac:dyDescent="0.2">
      <c r="A86" t="str">
        <f>TABLA!F86</f>
        <v>F. Bellas Artes</v>
      </c>
      <c r="B86" s="262" t="str">
        <f>TABLA!BC86</f>
        <v>Poned más catálogo presencial de cine o audiovisuales por favor.</v>
      </c>
      <c r="C86" t="str">
        <f t="shared" si="19"/>
        <v/>
      </c>
      <c r="D86" t="str">
        <f t="shared" si="18"/>
        <v/>
      </c>
      <c r="E86" t="str">
        <f t="shared" si="18"/>
        <v/>
      </c>
      <c r="F86" t="str">
        <f t="shared" si="18"/>
        <v/>
      </c>
      <c r="G86" t="str">
        <f t="shared" si="18"/>
        <v/>
      </c>
      <c r="H86" t="str">
        <f t="shared" si="18"/>
        <v/>
      </c>
      <c r="I86" t="str">
        <f t="shared" si="18"/>
        <v/>
      </c>
      <c r="J86" t="str">
        <f t="shared" si="18"/>
        <v/>
      </c>
      <c r="K86" t="str">
        <f t="shared" si="18"/>
        <v/>
      </c>
      <c r="L86" t="str">
        <f t="shared" si="18"/>
        <v/>
      </c>
      <c r="M86" t="str">
        <f t="shared" si="18"/>
        <v/>
      </c>
      <c r="N86" t="str">
        <f t="shared" si="18"/>
        <v/>
      </c>
      <c r="O86" t="str">
        <f t="shared" si="18"/>
        <v/>
      </c>
      <c r="P86" t="str">
        <f t="shared" si="18"/>
        <v/>
      </c>
      <c r="Q86" t="str">
        <f t="shared" si="18"/>
        <v/>
      </c>
      <c r="R86" t="str">
        <f t="shared" si="18"/>
        <v/>
      </c>
      <c r="S86" t="str">
        <f t="shared" si="17"/>
        <v/>
      </c>
      <c r="T86" t="str">
        <f t="shared" si="17"/>
        <v/>
      </c>
      <c r="U86" t="str">
        <f t="shared" si="17"/>
        <v/>
      </c>
      <c r="V86" t="str">
        <f t="shared" si="17"/>
        <v/>
      </c>
      <c r="W86" t="str">
        <f t="shared" si="17"/>
        <v/>
      </c>
      <c r="X86" t="str">
        <f t="shared" si="17"/>
        <v/>
      </c>
      <c r="Y86" t="str">
        <f t="shared" si="17"/>
        <v/>
      </c>
      <c r="Z86" t="str">
        <f t="shared" si="17"/>
        <v/>
      </c>
      <c r="AA86" t="str">
        <f t="shared" si="17"/>
        <v/>
      </c>
      <c r="AB86" t="str">
        <f t="shared" si="17"/>
        <v/>
      </c>
      <c r="AC86" t="str">
        <f t="shared" si="17"/>
        <v/>
      </c>
      <c r="AD86" t="str">
        <f t="shared" si="17"/>
        <v/>
      </c>
      <c r="AE86">
        <f t="shared" si="14"/>
        <v>1</v>
      </c>
    </row>
    <row r="87" spans="1:31" x14ac:dyDescent="0.2">
      <c r="A87" t="str">
        <f>TABLA!F87</f>
        <v>F. Ciencias Políticas y Sociología</v>
      </c>
      <c r="B87" s="262" t="str">
        <f>TABLA!BC87</f>
        <v>El explorador del catálogo on line es a veces un poco confuso</v>
      </c>
      <c r="C87" t="str">
        <f t="shared" si="19"/>
        <v/>
      </c>
      <c r="D87" t="str">
        <f t="shared" si="18"/>
        <v/>
      </c>
      <c r="E87" t="str">
        <f t="shared" si="18"/>
        <v/>
      </c>
      <c r="F87" t="str">
        <f t="shared" si="18"/>
        <v/>
      </c>
      <c r="G87" t="str">
        <f t="shared" si="18"/>
        <v/>
      </c>
      <c r="H87" t="str">
        <f t="shared" si="18"/>
        <v/>
      </c>
      <c r="I87" t="str">
        <f t="shared" si="18"/>
        <v/>
      </c>
      <c r="J87" t="str">
        <f t="shared" si="18"/>
        <v/>
      </c>
      <c r="K87" t="str">
        <f t="shared" si="18"/>
        <v/>
      </c>
      <c r="L87" t="str">
        <f t="shared" si="18"/>
        <v/>
      </c>
      <c r="M87" t="str">
        <f t="shared" si="18"/>
        <v/>
      </c>
      <c r="N87" t="str">
        <f t="shared" si="18"/>
        <v/>
      </c>
      <c r="O87" t="str">
        <f t="shared" si="18"/>
        <v/>
      </c>
      <c r="P87" t="str">
        <f t="shared" si="18"/>
        <v/>
      </c>
      <c r="Q87" t="str">
        <f t="shared" si="18"/>
        <v/>
      </c>
      <c r="R87" t="str">
        <f t="shared" si="18"/>
        <v/>
      </c>
      <c r="S87" t="str">
        <f t="shared" si="17"/>
        <v/>
      </c>
      <c r="T87" t="str">
        <f t="shared" si="17"/>
        <v/>
      </c>
      <c r="U87" t="str">
        <f t="shared" si="17"/>
        <v/>
      </c>
      <c r="V87" t="str">
        <f t="shared" si="17"/>
        <v/>
      </c>
      <c r="W87" t="str">
        <f t="shared" si="17"/>
        <v/>
      </c>
      <c r="X87" t="str">
        <f t="shared" si="17"/>
        <v/>
      </c>
      <c r="Y87" t="str">
        <f t="shared" si="17"/>
        <v/>
      </c>
      <c r="Z87" t="str">
        <f t="shared" si="17"/>
        <v>x</v>
      </c>
      <c r="AA87" t="str">
        <f t="shared" si="17"/>
        <v/>
      </c>
      <c r="AB87" t="str">
        <f t="shared" si="17"/>
        <v/>
      </c>
      <c r="AC87" t="str">
        <f t="shared" si="17"/>
        <v/>
      </c>
      <c r="AD87" t="str">
        <f t="shared" si="17"/>
        <v/>
      </c>
      <c r="AE87">
        <f t="shared" si="14"/>
        <v>1</v>
      </c>
    </row>
    <row r="88" spans="1:31" x14ac:dyDescent="0.2">
      <c r="A88" t="str">
        <f>TABLA!F88</f>
        <v>F. Educación - Centro de Formación del Profesorado</v>
      </c>
      <c r="B88" s="262">
        <f>TABLA!BC88</f>
        <v>0</v>
      </c>
      <c r="C88" t="str">
        <f t="shared" si="19"/>
        <v/>
      </c>
      <c r="D88" t="str">
        <f t="shared" si="18"/>
        <v/>
      </c>
      <c r="E88" t="str">
        <f t="shared" si="18"/>
        <v/>
      </c>
      <c r="F88" t="str">
        <f t="shared" si="18"/>
        <v/>
      </c>
      <c r="G88" t="str">
        <f t="shared" si="18"/>
        <v/>
      </c>
      <c r="H88" t="str">
        <f t="shared" si="18"/>
        <v/>
      </c>
      <c r="I88" t="str">
        <f t="shared" si="18"/>
        <v/>
      </c>
      <c r="J88" t="str">
        <f t="shared" si="18"/>
        <v/>
      </c>
      <c r="K88" t="str">
        <f t="shared" si="18"/>
        <v/>
      </c>
      <c r="L88" t="str">
        <f t="shared" si="18"/>
        <v/>
      </c>
      <c r="M88" t="str">
        <f t="shared" si="18"/>
        <v/>
      </c>
      <c r="N88" t="str">
        <f t="shared" si="18"/>
        <v/>
      </c>
      <c r="O88" t="str">
        <f t="shared" si="18"/>
        <v/>
      </c>
      <c r="P88" t="str">
        <f t="shared" si="18"/>
        <v/>
      </c>
      <c r="Q88" t="str">
        <f t="shared" si="18"/>
        <v/>
      </c>
      <c r="R88" t="str">
        <f t="shared" si="18"/>
        <v/>
      </c>
      <c r="S88" t="str">
        <f t="shared" si="17"/>
        <v/>
      </c>
      <c r="T88" t="str">
        <f t="shared" si="17"/>
        <v/>
      </c>
      <c r="U88" t="str">
        <f t="shared" si="17"/>
        <v/>
      </c>
      <c r="V88" t="str">
        <f t="shared" si="17"/>
        <v/>
      </c>
      <c r="W88" t="str">
        <f t="shared" si="17"/>
        <v/>
      </c>
      <c r="X88" t="str">
        <f t="shared" si="17"/>
        <v/>
      </c>
      <c r="Y88" t="str">
        <f t="shared" si="17"/>
        <v/>
      </c>
      <c r="Z88" t="str">
        <f t="shared" si="17"/>
        <v/>
      </c>
      <c r="AA88" t="str">
        <f t="shared" si="17"/>
        <v/>
      </c>
      <c r="AB88" t="str">
        <f t="shared" si="17"/>
        <v/>
      </c>
      <c r="AC88" t="str">
        <f t="shared" si="17"/>
        <v/>
      </c>
      <c r="AD88" t="str">
        <f t="shared" si="17"/>
        <v/>
      </c>
      <c r="AE88">
        <f t="shared" si="14"/>
        <v>0</v>
      </c>
    </row>
    <row r="89" spans="1:31" x14ac:dyDescent="0.2">
      <c r="A89" t="str">
        <f>TABLA!F89</f>
        <v>F. Bellas Artes</v>
      </c>
      <c r="B89" s="262">
        <f>TABLA!BC89</f>
        <v>0</v>
      </c>
      <c r="C89" t="str">
        <f t="shared" si="19"/>
        <v/>
      </c>
      <c r="D89" t="str">
        <f t="shared" si="18"/>
        <v/>
      </c>
      <c r="E89" t="str">
        <f t="shared" si="18"/>
        <v/>
      </c>
      <c r="F89" t="str">
        <f t="shared" si="18"/>
        <v/>
      </c>
      <c r="G89" t="str">
        <f t="shared" si="18"/>
        <v/>
      </c>
      <c r="H89" t="str">
        <f t="shared" si="18"/>
        <v/>
      </c>
      <c r="I89" t="str">
        <f t="shared" si="18"/>
        <v/>
      </c>
      <c r="J89" t="str">
        <f t="shared" si="18"/>
        <v/>
      </c>
      <c r="K89" t="str">
        <f t="shared" si="18"/>
        <v/>
      </c>
      <c r="L89" t="str">
        <f t="shared" si="18"/>
        <v/>
      </c>
      <c r="M89" t="str">
        <f t="shared" si="18"/>
        <v/>
      </c>
      <c r="N89" t="str">
        <f t="shared" si="18"/>
        <v/>
      </c>
      <c r="O89" t="str">
        <f t="shared" si="18"/>
        <v/>
      </c>
      <c r="P89" t="str">
        <f t="shared" si="18"/>
        <v/>
      </c>
      <c r="Q89" t="str">
        <f t="shared" si="18"/>
        <v/>
      </c>
      <c r="R89" t="str">
        <f t="shared" si="18"/>
        <v/>
      </c>
      <c r="S89" t="str">
        <f t="shared" si="17"/>
        <v/>
      </c>
      <c r="T89" t="str">
        <f t="shared" si="17"/>
        <v/>
      </c>
      <c r="U89" t="str">
        <f t="shared" si="17"/>
        <v/>
      </c>
      <c r="V89" t="str">
        <f t="shared" si="17"/>
        <v/>
      </c>
      <c r="W89" t="str">
        <f t="shared" si="17"/>
        <v/>
      </c>
      <c r="X89" t="str">
        <f t="shared" si="17"/>
        <v/>
      </c>
      <c r="Y89" t="str">
        <f t="shared" si="17"/>
        <v/>
      </c>
      <c r="Z89" t="str">
        <f t="shared" si="17"/>
        <v/>
      </c>
      <c r="AA89" t="str">
        <f t="shared" si="17"/>
        <v/>
      </c>
      <c r="AB89" t="str">
        <f t="shared" si="17"/>
        <v/>
      </c>
      <c r="AC89" t="str">
        <f t="shared" si="17"/>
        <v/>
      </c>
      <c r="AD89" t="str">
        <f t="shared" si="17"/>
        <v/>
      </c>
      <c r="AE89">
        <f t="shared" si="14"/>
        <v>0</v>
      </c>
    </row>
    <row r="90" spans="1:31" ht="25.5" x14ac:dyDescent="0.2">
      <c r="A90" t="str">
        <f>TABLA!F90</f>
        <v>F. Medicina</v>
      </c>
      <c r="B90" s="262" t="str">
        <f>TABLA!BC90</f>
        <v>Personalmente encantada con el personal de la Biblioteca. Incluso en su día me resolvieron un problema administrativo que ni la secretaria de Medicina era capaz de solucionar.</v>
      </c>
      <c r="C90" t="str">
        <f t="shared" si="19"/>
        <v/>
      </c>
      <c r="D90" t="str">
        <f t="shared" si="18"/>
        <v/>
      </c>
      <c r="E90" t="str">
        <f t="shared" si="18"/>
        <v/>
      </c>
      <c r="F90" t="str">
        <f t="shared" si="18"/>
        <v/>
      </c>
      <c r="G90" t="str">
        <f t="shared" si="18"/>
        <v/>
      </c>
      <c r="H90" t="str">
        <f t="shared" si="18"/>
        <v/>
      </c>
      <c r="I90" t="str">
        <f t="shared" si="18"/>
        <v/>
      </c>
      <c r="J90" t="str">
        <f t="shared" si="18"/>
        <v/>
      </c>
      <c r="K90" t="str">
        <f t="shared" si="18"/>
        <v/>
      </c>
      <c r="L90" t="str">
        <f t="shared" si="18"/>
        <v/>
      </c>
      <c r="M90" t="str">
        <f t="shared" si="18"/>
        <v/>
      </c>
      <c r="N90" t="str">
        <f t="shared" si="18"/>
        <v/>
      </c>
      <c r="O90" t="str">
        <f t="shared" si="18"/>
        <v/>
      </c>
      <c r="P90" t="str">
        <f t="shared" si="18"/>
        <v/>
      </c>
      <c r="Q90" t="str">
        <f t="shared" si="18"/>
        <v/>
      </c>
      <c r="R90" t="str">
        <f t="shared" si="18"/>
        <v/>
      </c>
      <c r="S90" t="str">
        <f t="shared" si="17"/>
        <v/>
      </c>
      <c r="T90" t="str">
        <f t="shared" si="17"/>
        <v/>
      </c>
      <c r="U90" t="str">
        <f t="shared" si="17"/>
        <v/>
      </c>
      <c r="V90" t="str">
        <f t="shared" si="17"/>
        <v/>
      </c>
      <c r="W90" t="str">
        <f t="shared" si="17"/>
        <v/>
      </c>
      <c r="X90" t="str">
        <f t="shared" si="17"/>
        <v>x</v>
      </c>
      <c r="Y90" t="str">
        <f t="shared" si="17"/>
        <v/>
      </c>
      <c r="Z90" t="str">
        <f t="shared" si="17"/>
        <v/>
      </c>
      <c r="AA90" t="str">
        <f t="shared" si="17"/>
        <v/>
      </c>
      <c r="AB90" t="str">
        <f t="shared" si="17"/>
        <v/>
      </c>
      <c r="AC90" t="str">
        <f t="shared" si="17"/>
        <v/>
      </c>
      <c r="AD90" t="str">
        <f t="shared" si="17"/>
        <v/>
      </c>
      <c r="AE90">
        <f t="shared" si="14"/>
        <v>1</v>
      </c>
    </row>
    <row r="91" spans="1:31" x14ac:dyDescent="0.2">
      <c r="A91" t="str">
        <f>TABLA!F91</f>
        <v>F. Medicina</v>
      </c>
      <c r="B91" s="262">
        <f>TABLA!BC91</f>
        <v>0</v>
      </c>
      <c r="C91" t="str">
        <f t="shared" si="19"/>
        <v/>
      </c>
      <c r="D91" t="str">
        <f t="shared" si="18"/>
        <v/>
      </c>
      <c r="E91" t="str">
        <f t="shared" si="18"/>
        <v/>
      </c>
      <c r="F91" t="str">
        <f t="shared" si="18"/>
        <v/>
      </c>
      <c r="G91" t="str">
        <f t="shared" si="18"/>
        <v/>
      </c>
      <c r="H91" t="str">
        <f t="shared" si="18"/>
        <v/>
      </c>
      <c r="I91" t="str">
        <f t="shared" si="18"/>
        <v/>
      </c>
      <c r="J91" t="str">
        <f t="shared" si="18"/>
        <v/>
      </c>
      <c r="K91" t="str">
        <f t="shared" si="18"/>
        <v/>
      </c>
      <c r="L91" t="str">
        <f t="shared" si="18"/>
        <v/>
      </c>
      <c r="M91" t="str">
        <f t="shared" si="18"/>
        <v/>
      </c>
      <c r="N91" t="str">
        <f t="shared" si="18"/>
        <v/>
      </c>
      <c r="O91" t="str">
        <f t="shared" si="18"/>
        <v/>
      </c>
      <c r="P91" t="str">
        <f t="shared" si="18"/>
        <v/>
      </c>
      <c r="Q91" t="str">
        <f t="shared" si="18"/>
        <v/>
      </c>
      <c r="R91" t="str">
        <f t="shared" si="18"/>
        <v/>
      </c>
      <c r="S91" t="str">
        <f t="shared" si="17"/>
        <v/>
      </c>
      <c r="T91" t="str">
        <f t="shared" si="17"/>
        <v/>
      </c>
      <c r="U91" t="str">
        <f t="shared" si="17"/>
        <v/>
      </c>
      <c r="V91" t="str">
        <f t="shared" si="17"/>
        <v/>
      </c>
      <c r="W91" t="str">
        <f t="shared" si="17"/>
        <v/>
      </c>
      <c r="X91" t="str">
        <f t="shared" si="17"/>
        <v/>
      </c>
      <c r="Y91" t="str">
        <f t="shared" si="17"/>
        <v/>
      </c>
      <c r="Z91" t="str">
        <f t="shared" si="17"/>
        <v/>
      </c>
      <c r="AA91" t="str">
        <f t="shared" si="17"/>
        <v/>
      </c>
      <c r="AB91" t="str">
        <f t="shared" si="17"/>
        <v/>
      </c>
      <c r="AC91" t="str">
        <f t="shared" si="17"/>
        <v/>
      </c>
      <c r="AD91" t="str">
        <f t="shared" si="17"/>
        <v/>
      </c>
      <c r="AE91">
        <f t="shared" si="14"/>
        <v>0</v>
      </c>
    </row>
    <row r="92" spans="1:31" x14ac:dyDescent="0.2">
      <c r="A92" t="str">
        <f>TABLA!F92</f>
        <v>F. Medicina</v>
      </c>
      <c r="B92" s="262">
        <f>TABLA!BC92</f>
        <v>0</v>
      </c>
      <c r="C92" t="str">
        <f t="shared" si="19"/>
        <v/>
      </c>
      <c r="D92" t="str">
        <f t="shared" si="18"/>
        <v/>
      </c>
      <c r="E92" t="str">
        <f t="shared" si="18"/>
        <v/>
      </c>
      <c r="F92" t="str">
        <f t="shared" si="18"/>
        <v/>
      </c>
      <c r="G92" t="str">
        <f t="shared" si="18"/>
        <v/>
      </c>
      <c r="H92" t="str">
        <f t="shared" si="18"/>
        <v/>
      </c>
      <c r="I92" t="str">
        <f t="shared" si="18"/>
        <v/>
      </c>
      <c r="J92" t="str">
        <f t="shared" si="18"/>
        <v/>
      </c>
      <c r="K92" t="str">
        <f t="shared" si="18"/>
        <v/>
      </c>
      <c r="L92" t="str">
        <f t="shared" si="18"/>
        <v/>
      </c>
      <c r="M92" t="str">
        <f t="shared" si="18"/>
        <v/>
      </c>
      <c r="N92" t="str">
        <f t="shared" si="18"/>
        <v/>
      </c>
      <c r="O92" t="str">
        <f t="shared" si="18"/>
        <v/>
      </c>
      <c r="P92" t="str">
        <f t="shared" si="18"/>
        <v/>
      </c>
      <c r="Q92" t="str">
        <f t="shared" si="18"/>
        <v/>
      </c>
      <c r="R92" t="str">
        <f t="shared" si="18"/>
        <v/>
      </c>
      <c r="S92" t="str">
        <f t="shared" si="17"/>
        <v/>
      </c>
      <c r="T92" t="str">
        <f t="shared" si="17"/>
        <v/>
      </c>
      <c r="U92" t="str">
        <f t="shared" si="17"/>
        <v/>
      </c>
      <c r="V92" t="str">
        <f t="shared" si="17"/>
        <v/>
      </c>
      <c r="W92" t="str">
        <f t="shared" si="17"/>
        <v/>
      </c>
      <c r="X92" t="str">
        <f t="shared" si="17"/>
        <v/>
      </c>
      <c r="Y92" t="str">
        <f t="shared" si="17"/>
        <v/>
      </c>
      <c r="Z92" t="str">
        <f t="shared" si="17"/>
        <v/>
      </c>
      <c r="AA92" t="str">
        <f t="shared" si="17"/>
        <v/>
      </c>
      <c r="AB92" t="str">
        <f t="shared" si="17"/>
        <v/>
      </c>
      <c r="AC92" t="str">
        <f t="shared" si="17"/>
        <v/>
      </c>
      <c r="AD92" t="str">
        <f t="shared" si="17"/>
        <v/>
      </c>
      <c r="AE92">
        <f t="shared" si="14"/>
        <v>0</v>
      </c>
    </row>
    <row r="93" spans="1:31" x14ac:dyDescent="0.2">
      <c r="A93" t="str">
        <f>TABLA!F93</f>
        <v>F. Filosofía</v>
      </c>
      <c r="B93" s="262">
        <f>TABLA!BC93</f>
        <v>0</v>
      </c>
      <c r="C93" t="str">
        <f t="shared" si="19"/>
        <v/>
      </c>
      <c r="D93" t="str">
        <f t="shared" si="18"/>
        <v/>
      </c>
      <c r="E93" t="str">
        <f t="shared" si="18"/>
        <v/>
      </c>
      <c r="F93" t="str">
        <f t="shared" si="18"/>
        <v/>
      </c>
      <c r="G93" t="str">
        <f t="shared" si="18"/>
        <v/>
      </c>
      <c r="H93" t="str">
        <f t="shared" si="18"/>
        <v/>
      </c>
      <c r="I93" t="str">
        <f t="shared" si="18"/>
        <v/>
      </c>
      <c r="J93" t="str">
        <f t="shared" si="18"/>
        <v/>
      </c>
      <c r="K93" t="str">
        <f t="shared" si="18"/>
        <v/>
      </c>
      <c r="L93" t="str">
        <f t="shared" si="18"/>
        <v/>
      </c>
      <c r="M93" t="str">
        <f t="shared" si="18"/>
        <v/>
      </c>
      <c r="N93" t="str">
        <f t="shared" si="18"/>
        <v/>
      </c>
      <c r="O93" t="str">
        <f t="shared" si="18"/>
        <v/>
      </c>
      <c r="P93" t="str">
        <f t="shared" si="18"/>
        <v/>
      </c>
      <c r="Q93" t="str">
        <f t="shared" si="18"/>
        <v/>
      </c>
      <c r="R93" t="str">
        <f t="shared" si="18"/>
        <v/>
      </c>
      <c r="S93" t="str">
        <f t="shared" si="17"/>
        <v/>
      </c>
      <c r="T93" t="str">
        <f t="shared" si="17"/>
        <v/>
      </c>
      <c r="U93" t="str">
        <f t="shared" si="17"/>
        <v/>
      </c>
      <c r="V93" t="str">
        <f t="shared" si="17"/>
        <v/>
      </c>
      <c r="W93" t="str">
        <f t="shared" si="17"/>
        <v/>
      </c>
      <c r="X93" t="str">
        <f t="shared" si="17"/>
        <v/>
      </c>
      <c r="Y93" t="str">
        <f t="shared" si="17"/>
        <v/>
      </c>
      <c r="Z93" t="str">
        <f t="shared" si="17"/>
        <v/>
      </c>
      <c r="AA93" t="str">
        <f t="shared" si="17"/>
        <v/>
      </c>
      <c r="AB93" t="str">
        <f t="shared" si="17"/>
        <v/>
      </c>
      <c r="AC93" t="str">
        <f t="shared" si="17"/>
        <v/>
      </c>
      <c r="AD93" t="str">
        <f t="shared" si="17"/>
        <v/>
      </c>
      <c r="AE93">
        <f t="shared" si="14"/>
        <v>0</v>
      </c>
    </row>
    <row r="94" spans="1:31" ht="51" x14ac:dyDescent="0.2">
      <c r="A94" t="str">
        <f>TABLA!F94</f>
        <v>F. Filología</v>
      </c>
      <c r="B94" s="262" t="str">
        <f>TABLA!BC94</f>
        <v>1. La navegación por el Catálogo Cisne podría ser más "intuitiva".  2. Como en otras bibliotecas de prestigio, los libros deberían estar encuadernados con tapa dura para preservarlos correctamente y, especialmente, los de depósito, que en ocasiones se encuentran en un estado deplorable.</v>
      </c>
      <c r="C94" t="str">
        <f t="shared" si="19"/>
        <v/>
      </c>
      <c r="D94" t="str">
        <f t="shared" si="18"/>
        <v>x</v>
      </c>
      <c r="E94" t="str">
        <f t="shared" si="18"/>
        <v/>
      </c>
      <c r="F94" t="str">
        <f t="shared" si="18"/>
        <v/>
      </c>
      <c r="G94" t="str">
        <f t="shared" si="18"/>
        <v/>
      </c>
      <c r="H94" t="str">
        <f t="shared" si="18"/>
        <v/>
      </c>
      <c r="I94" t="str">
        <f t="shared" si="18"/>
        <v/>
      </c>
      <c r="J94" t="str">
        <f t="shared" si="18"/>
        <v/>
      </c>
      <c r="K94" t="str">
        <f t="shared" si="18"/>
        <v/>
      </c>
      <c r="L94" t="str">
        <f t="shared" si="18"/>
        <v/>
      </c>
      <c r="M94" t="str">
        <f t="shared" si="18"/>
        <v/>
      </c>
      <c r="N94" t="str">
        <f t="shared" si="18"/>
        <v/>
      </c>
      <c r="O94" t="str">
        <f t="shared" si="18"/>
        <v>x</v>
      </c>
      <c r="P94" t="str">
        <f t="shared" si="18"/>
        <v/>
      </c>
      <c r="Q94" t="str">
        <f t="shared" si="18"/>
        <v/>
      </c>
      <c r="R94" t="str">
        <f t="shared" si="18"/>
        <v/>
      </c>
      <c r="S94" t="str">
        <f t="shared" si="17"/>
        <v/>
      </c>
      <c r="T94" t="str">
        <f t="shared" si="17"/>
        <v/>
      </c>
      <c r="U94" t="str">
        <f t="shared" si="17"/>
        <v/>
      </c>
      <c r="V94" t="str">
        <f t="shared" si="17"/>
        <v/>
      </c>
      <c r="W94" t="str">
        <f t="shared" si="17"/>
        <v/>
      </c>
      <c r="X94" t="str">
        <f t="shared" si="17"/>
        <v/>
      </c>
      <c r="Y94" t="str">
        <f t="shared" si="17"/>
        <v/>
      </c>
      <c r="Z94" t="str">
        <f t="shared" si="17"/>
        <v/>
      </c>
      <c r="AA94" t="str">
        <f t="shared" si="17"/>
        <v/>
      </c>
      <c r="AB94" t="str">
        <f t="shared" si="17"/>
        <v/>
      </c>
      <c r="AC94" t="str">
        <f t="shared" si="17"/>
        <v/>
      </c>
      <c r="AD94" t="str">
        <f t="shared" si="17"/>
        <v/>
      </c>
      <c r="AE94">
        <f t="shared" si="14"/>
        <v>1</v>
      </c>
    </row>
    <row r="95" spans="1:31" ht="25.5" x14ac:dyDescent="0.2">
      <c r="A95" t="str">
        <f>TABLA!F95</f>
        <v>F. Geografía e Historia</v>
      </c>
      <c r="B95" s="262" t="str">
        <f>TABLA!BC95</f>
        <v>En ocasiones alguno de los libros están en un estado mejorable , se que esto es debido al mal uso que hace de ellos algunos estudiantes.</v>
      </c>
      <c r="C95" t="str">
        <f t="shared" si="19"/>
        <v/>
      </c>
      <c r="D95" t="str">
        <f t="shared" si="18"/>
        <v/>
      </c>
      <c r="E95" t="str">
        <f t="shared" si="18"/>
        <v/>
      </c>
      <c r="F95" t="str">
        <f t="shared" si="18"/>
        <v/>
      </c>
      <c r="G95" t="str">
        <f t="shared" si="18"/>
        <v/>
      </c>
      <c r="H95" t="str">
        <f t="shared" si="18"/>
        <v/>
      </c>
      <c r="I95" t="str">
        <f t="shared" si="18"/>
        <v/>
      </c>
      <c r="J95" t="str">
        <f t="shared" si="18"/>
        <v/>
      </c>
      <c r="K95" t="str">
        <f t="shared" si="18"/>
        <v/>
      </c>
      <c r="L95" t="str">
        <f t="shared" si="18"/>
        <v/>
      </c>
      <c r="M95" t="str">
        <f t="shared" si="18"/>
        <v/>
      </c>
      <c r="N95" t="str">
        <f t="shared" si="18"/>
        <v/>
      </c>
      <c r="O95" t="str">
        <f t="shared" si="18"/>
        <v/>
      </c>
      <c r="P95" t="str">
        <f t="shared" si="18"/>
        <v/>
      </c>
      <c r="Q95" t="str">
        <f t="shared" si="18"/>
        <v/>
      </c>
      <c r="R95" t="str">
        <f t="shared" si="18"/>
        <v/>
      </c>
      <c r="S95" t="str">
        <f t="shared" si="17"/>
        <v/>
      </c>
      <c r="T95" t="str">
        <f t="shared" si="17"/>
        <v/>
      </c>
      <c r="U95" t="str">
        <f t="shared" si="17"/>
        <v/>
      </c>
      <c r="V95" t="str">
        <f t="shared" si="17"/>
        <v/>
      </c>
      <c r="W95" t="str">
        <f t="shared" si="17"/>
        <v/>
      </c>
      <c r="X95" t="str">
        <f t="shared" si="17"/>
        <v/>
      </c>
      <c r="Y95" t="str">
        <f t="shared" si="17"/>
        <v/>
      </c>
      <c r="Z95" t="str">
        <f t="shared" si="17"/>
        <v/>
      </c>
      <c r="AA95" t="str">
        <f t="shared" si="17"/>
        <v/>
      </c>
      <c r="AB95" t="str">
        <f t="shared" si="17"/>
        <v/>
      </c>
      <c r="AC95" t="str">
        <f t="shared" si="17"/>
        <v/>
      </c>
      <c r="AD95" t="str">
        <f t="shared" si="17"/>
        <v/>
      </c>
      <c r="AE95">
        <f t="shared" si="14"/>
        <v>1</v>
      </c>
    </row>
    <row r="96" spans="1:31" x14ac:dyDescent="0.2">
      <c r="A96" t="str">
        <f>TABLA!F96</f>
        <v>F. Ciencias Políticas y Sociología</v>
      </c>
      <c r="B96" s="262" t="str">
        <f>TABLA!BC96</f>
        <v>Muchas gracias</v>
      </c>
      <c r="C96" t="str">
        <f t="shared" si="19"/>
        <v/>
      </c>
      <c r="D96" t="str">
        <f t="shared" si="18"/>
        <v/>
      </c>
      <c r="E96" t="str">
        <f t="shared" si="18"/>
        <v/>
      </c>
      <c r="F96" t="str">
        <f t="shared" si="18"/>
        <v/>
      </c>
      <c r="G96" t="str">
        <f t="shared" si="18"/>
        <v/>
      </c>
      <c r="H96" t="str">
        <f t="shared" si="18"/>
        <v/>
      </c>
      <c r="I96" t="str">
        <f t="shared" si="18"/>
        <v/>
      </c>
      <c r="J96" t="str">
        <f t="shared" si="18"/>
        <v/>
      </c>
      <c r="K96" t="str">
        <f t="shared" si="18"/>
        <v/>
      </c>
      <c r="L96" t="str">
        <f t="shared" si="18"/>
        <v/>
      </c>
      <c r="M96" t="str">
        <f t="shared" si="18"/>
        <v/>
      </c>
      <c r="N96" t="str">
        <f t="shared" si="18"/>
        <v/>
      </c>
      <c r="O96" t="str">
        <f t="shared" si="18"/>
        <v/>
      </c>
      <c r="P96" t="str">
        <f t="shared" si="18"/>
        <v/>
      </c>
      <c r="Q96" t="str">
        <f t="shared" si="18"/>
        <v/>
      </c>
      <c r="R96" t="str">
        <f t="shared" ref="R96:AD111" si="20">IFERROR((IF(FIND(R$1,$B96,1)&gt;0,"x")),"")</f>
        <v/>
      </c>
      <c r="S96" t="str">
        <f t="shared" si="20"/>
        <v/>
      </c>
      <c r="T96" t="str">
        <f t="shared" si="20"/>
        <v/>
      </c>
      <c r="U96" t="str">
        <f t="shared" si="20"/>
        <v/>
      </c>
      <c r="V96" t="str">
        <f t="shared" si="20"/>
        <v/>
      </c>
      <c r="W96" t="str">
        <f t="shared" si="20"/>
        <v/>
      </c>
      <c r="X96" t="str">
        <f t="shared" si="20"/>
        <v/>
      </c>
      <c r="Y96" t="str">
        <f t="shared" si="20"/>
        <v/>
      </c>
      <c r="Z96" t="str">
        <f t="shared" si="20"/>
        <v/>
      </c>
      <c r="AA96" t="str">
        <f t="shared" si="20"/>
        <v/>
      </c>
      <c r="AB96" t="str">
        <f t="shared" si="20"/>
        <v/>
      </c>
      <c r="AC96" t="str">
        <f t="shared" si="20"/>
        <v/>
      </c>
      <c r="AD96" t="str">
        <f t="shared" si="20"/>
        <v/>
      </c>
      <c r="AE96">
        <f t="shared" si="14"/>
        <v>1</v>
      </c>
    </row>
    <row r="97" spans="1:31" x14ac:dyDescent="0.2">
      <c r="A97" t="str">
        <f>TABLA!F97</f>
        <v>F. Ciencias Matemáticas</v>
      </c>
      <c r="B97" s="262">
        <f>TABLA!BC97</f>
        <v>0</v>
      </c>
      <c r="C97" t="str">
        <f t="shared" si="19"/>
        <v/>
      </c>
      <c r="D97" t="str">
        <f t="shared" ref="D97:R112" si="21">IFERROR((IF(FIND(D$1,$B97,1)&gt;0,"x")),"")</f>
        <v/>
      </c>
      <c r="E97" t="str">
        <f t="shared" si="21"/>
        <v/>
      </c>
      <c r="F97" t="str">
        <f t="shared" si="21"/>
        <v/>
      </c>
      <c r="G97" t="str">
        <f t="shared" si="21"/>
        <v/>
      </c>
      <c r="H97" t="str">
        <f t="shared" si="21"/>
        <v/>
      </c>
      <c r="I97" t="str">
        <f t="shared" si="21"/>
        <v/>
      </c>
      <c r="J97" t="str">
        <f t="shared" si="21"/>
        <v/>
      </c>
      <c r="K97" t="str">
        <f t="shared" si="21"/>
        <v/>
      </c>
      <c r="L97" t="str">
        <f t="shared" si="21"/>
        <v/>
      </c>
      <c r="M97" t="str">
        <f t="shared" si="21"/>
        <v/>
      </c>
      <c r="N97" t="str">
        <f t="shared" si="21"/>
        <v/>
      </c>
      <c r="O97" t="str">
        <f t="shared" si="21"/>
        <v/>
      </c>
      <c r="P97" t="str">
        <f t="shared" si="21"/>
        <v/>
      </c>
      <c r="Q97" t="str">
        <f t="shared" si="21"/>
        <v/>
      </c>
      <c r="R97" t="str">
        <f t="shared" si="21"/>
        <v/>
      </c>
      <c r="S97" t="str">
        <f t="shared" si="20"/>
        <v/>
      </c>
      <c r="T97" t="str">
        <f t="shared" si="20"/>
        <v/>
      </c>
      <c r="U97" t="str">
        <f t="shared" si="20"/>
        <v/>
      </c>
      <c r="V97" t="str">
        <f t="shared" si="20"/>
        <v/>
      </c>
      <c r="W97" t="str">
        <f t="shared" si="20"/>
        <v/>
      </c>
      <c r="X97" t="str">
        <f t="shared" si="20"/>
        <v/>
      </c>
      <c r="Y97" t="str">
        <f t="shared" si="20"/>
        <v/>
      </c>
      <c r="Z97" t="str">
        <f t="shared" si="20"/>
        <v/>
      </c>
      <c r="AA97" t="str">
        <f t="shared" si="20"/>
        <v/>
      </c>
      <c r="AB97" t="str">
        <f t="shared" si="20"/>
        <v/>
      </c>
      <c r="AC97" t="str">
        <f t="shared" si="20"/>
        <v/>
      </c>
      <c r="AD97" t="str">
        <f t="shared" si="20"/>
        <v/>
      </c>
      <c r="AE97">
        <f t="shared" si="14"/>
        <v>0</v>
      </c>
    </row>
    <row r="98" spans="1:31" x14ac:dyDescent="0.2">
      <c r="A98" t="str">
        <f>TABLA!F98</f>
        <v>F. Filología</v>
      </c>
      <c r="B98" s="262">
        <f>TABLA!BC98</f>
        <v>0</v>
      </c>
      <c r="C98" t="str">
        <f t="shared" si="19"/>
        <v/>
      </c>
      <c r="D98" t="str">
        <f t="shared" si="21"/>
        <v/>
      </c>
      <c r="E98" t="str">
        <f t="shared" si="21"/>
        <v/>
      </c>
      <c r="F98" t="str">
        <f t="shared" si="21"/>
        <v/>
      </c>
      <c r="G98" t="str">
        <f t="shared" si="21"/>
        <v/>
      </c>
      <c r="H98" t="str">
        <f t="shared" si="21"/>
        <v/>
      </c>
      <c r="I98" t="str">
        <f t="shared" si="21"/>
        <v/>
      </c>
      <c r="J98" t="str">
        <f t="shared" si="21"/>
        <v/>
      </c>
      <c r="K98" t="str">
        <f t="shared" si="21"/>
        <v/>
      </c>
      <c r="L98" t="str">
        <f t="shared" si="21"/>
        <v/>
      </c>
      <c r="M98" t="str">
        <f t="shared" si="21"/>
        <v/>
      </c>
      <c r="N98" t="str">
        <f t="shared" si="21"/>
        <v/>
      </c>
      <c r="O98" t="str">
        <f t="shared" si="21"/>
        <v/>
      </c>
      <c r="P98" t="str">
        <f t="shared" si="21"/>
        <v/>
      </c>
      <c r="Q98" t="str">
        <f t="shared" si="21"/>
        <v/>
      </c>
      <c r="R98" t="str">
        <f t="shared" si="21"/>
        <v/>
      </c>
      <c r="S98" t="str">
        <f t="shared" si="20"/>
        <v/>
      </c>
      <c r="T98" t="str">
        <f t="shared" si="20"/>
        <v/>
      </c>
      <c r="U98" t="str">
        <f t="shared" si="20"/>
        <v/>
      </c>
      <c r="V98" t="str">
        <f t="shared" si="20"/>
        <v/>
      </c>
      <c r="W98" t="str">
        <f t="shared" si="20"/>
        <v/>
      </c>
      <c r="X98" t="str">
        <f t="shared" si="20"/>
        <v/>
      </c>
      <c r="Y98" t="str">
        <f t="shared" si="20"/>
        <v/>
      </c>
      <c r="Z98" t="str">
        <f t="shared" si="20"/>
        <v/>
      </c>
      <c r="AA98" t="str">
        <f t="shared" si="20"/>
        <v/>
      </c>
      <c r="AB98" t="str">
        <f t="shared" si="20"/>
        <v/>
      </c>
      <c r="AC98" t="str">
        <f t="shared" si="20"/>
        <v/>
      </c>
      <c r="AD98" t="str">
        <f t="shared" si="20"/>
        <v/>
      </c>
      <c r="AE98">
        <f t="shared" si="14"/>
        <v>0</v>
      </c>
    </row>
    <row r="99" spans="1:31" x14ac:dyDescent="0.2">
      <c r="A99" t="str">
        <f>TABLA!F99</f>
        <v>F. Filología</v>
      </c>
      <c r="B99" s="262">
        <f>TABLA!BC99</f>
        <v>0</v>
      </c>
      <c r="C99" t="str">
        <f t="shared" si="19"/>
        <v/>
      </c>
      <c r="D99" t="str">
        <f t="shared" si="21"/>
        <v/>
      </c>
      <c r="E99" t="str">
        <f t="shared" si="21"/>
        <v/>
      </c>
      <c r="F99" t="str">
        <f t="shared" si="21"/>
        <v/>
      </c>
      <c r="G99" t="str">
        <f t="shared" si="21"/>
        <v/>
      </c>
      <c r="H99" t="str">
        <f t="shared" si="21"/>
        <v/>
      </c>
      <c r="I99" t="str">
        <f t="shared" si="21"/>
        <v/>
      </c>
      <c r="J99" t="str">
        <f t="shared" si="21"/>
        <v/>
      </c>
      <c r="K99" t="str">
        <f t="shared" si="21"/>
        <v/>
      </c>
      <c r="L99" t="str">
        <f t="shared" si="21"/>
        <v/>
      </c>
      <c r="M99" t="str">
        <f t="shared" si="21"/>
        <v/>
      </c>
      <c r="N99" t="str">
        <f t="shared" si="21"/>
        <v/>
      </c>
      <c r="O99" t="str">
        <f t="shared" si="21"/>
        <v/>
      </c>
      <c r="P99" t="str">
        <f t="shared" si="21"/>
        <v/>
      </c>
      <c r="Q99" t="str">
        <f t="shared" si="21"/>
        <v/>
      </c>
      <c r="R99" t="str">
        <f t="shared" si="21"/>
        <v/>
      </c>
      <c r="S99" t="str">
        <f t="shared" si="20"/>
        <v/>
      </c>
      <c r="T99" t="str">
        <f t="shared" si="20"/>
        <v/>
      </c>
      <c r="U99" t="str">
        <f t="shared" si="20"/>
        <v/>
      </c>
      <c r="V99" t="str">
        <f t="shared" si="20"/>
        <v/>
      </c>
      <c r="W99" t="str">
        <f t="shared" si="20"/>
        <v/>
      </c>
      <c r="X99" t="str">
        <f t="shared" si="20"/>
        <v/>
      </c>
      <c r="Y99" t="str">
        <f t="shared" si="20"/>
        <v/>
      </c>
      <c r="Z99" t="str">
        <f t="shared" si="20"/>
        <v/>
      </c>
      <c r="AA99" t="str">
        <f t="shared" si="20"/>
        <v/>
      </c>
      <c r="AB99" t="str">
        <f t="shared" si="20"/>
        <v/>
      </c>
      <c r="AC99" t="str">
        <f t="shared" si="20"/>
        <v/>
      </c>
      <c r="AD99" t="str">
        <f t="shared" si="20"/>
        <v/>
      </c>
      <c r="AE99">
        <f t="shared" si="14"/>
        <v>0</v>
      </c>
    </row>
    <row r="100" spans="1:31" x14ac:dyDescent="0.2">
      <c r="A100" t="str">
        <f>TABLA!F100</f>
        <v>F. Farmacia</v>
      </c>
      <c r="B100" s="262">
        <f>TABLA!BC100</f>
        <v>0</v>
      </c>
      <c r="C100" t="str">
        <f t="shared" si="19"/>
        <v/>
      </c>
      <c r="D100" t="str">
        <f t="shared" si="21"/>
        <v/>
      </c>
      <c r="E100" t="str">
        <f t="shared" si="21"/>
        <v/>
      </c>
      <c r="F100" t="str">
        <f t="shared" si="21"/>
        <v/>
      </c>
      <c r="G100" t="str">
        <f t="shared" si="21"/>
        <v/>
      </c>
      <c r="H100" t="str">
        <f t="shared" si="21"/>
        <v/>
      </c>
      <c r="I100" t="str">
        <f t="shared" si="21"/>
        <v/>
      </c>
      <c r="J100" t="str">
        <f t="shared" si="21"/>
        <v/>
      </c>
      <c r="K100" t="str">
        <f t="shared" si="21"/>
        <v/>
      </c>
      <c r="L100" t="str">
        <f t="shared" si="21"/>
        <v/>
      </c>
      <c r="M100" t="str">
        <f t="shared" si="21"/>
        <v/>
      </c>
      <c r="N100" t="str">
        <f t="shared" si="21"/>
        <v/>
      </c>
      <c r="O100" t="str">
        <f t="shared" si="21"/>
        <v/>
      </c>
      <c r="P100" t="str">
        <f t="shared" si="21"/>
        <v/>
      </c>
      <c r="Q100" t="str">
        <f t="shared" si="21"/>
        <v/>
      </c>
      <c r="R100" t="str">
        <f t="shared" si="21"/>
        <v/>
      </c>
      <c r="S100" t="str">
        <f t="shared" si="20"/>
        <v/>
      </c>
      <c r="T100" t="str">
        <f t="shared" si="20"/>
        <v/>
      </c>
      <c r="U100" t="str">
        <f t="shared" si="20"/>
        <v/>
      </c>
      <c r="V100" t="str">
        <f t="shared" si="20"/>
        <v/>
      </c>
      <c r="W100" t="str">
        <f t="shared" si="20"/>
        <v/>
      </c>
      <c r="X100" t="str">
        <f t="shared" si="20"/>
        <v/>
      </c>
      <c r="Y100" t="str">
        <f t="shared" si="20"/>
        <v/>
      </c>
      <c r="Z100" t="str">
        <f t="shared" si="20"/>
        <v/>
      </c>
      <c r="AA100" t="str">
        <f t="shared" si="20"/>
        <v/>
      </c>
      <c r="AB100" t="str">
        <f t="shared" si="20"/>
        <v/>
      </c>
      <c r="AC100" t="str">
        <f t="shared" si="20"/>
        <v/>
      </c>
      <c r="AD100" t="str">
        <f t="shared" si="20"/>
        <v/>
      </c>
      <c r="AE100">
        <f t="shared" si="14"/>
        <v>0</v>
      </c>
    </row>
    <row r="101" spans="1:31" ht="63.75" x14ac:dyDescent="0.2">
      <c r="A101" t="str">
        <f>TABLA!F101</f>
        <v>F. Filología</v>
      </c>
      <c r="B101" s="262" t="str">
        <f>TABLA!BC101</f>
        <v>Sinceramente, que la biblioteca haya cerrado debido a la pandemia nos ha afectado a todos y más todavía a quienes necesitamos material que únicamente podíamos obtener de la biblioteca. Entiendo que no se puedan abrir los puestos de lectura, pero el acceso al material de la biblioteca me parece imprescindible. La actuación de quienes estén al mando de la biblioteca me parece lamentable; no han tenido en cuenta a sus alumnos.</v>
      </c>
      <c r="C101" t="str">
        <f t="shared" si="19"/>
        <v/>
      </c>
      <c r="D101" t="str">
        <f t="shared" si="21"/>
        <v/>
      </c>
      <c r="E101" t="str">
        <f t="shared" si="21"/>
        <v/>
      </c>
      <c r="F101" t="str">
        <f t="shared" si="21"/>
        <v/>
      </c>
      <c r="G101" t="str">
        <f t="shared" si="21"/>
        <v/>
      </c>
      <c r="H101" t="str">
        <f t="shared" si="21"/>
        <v/>
      </c>
      <c r="I101" t="str">
        <f t="shared" si="21"/>
        <v/>
      </c>
      <c r="J101" t="str">
        <f t="shared" si="21"/>
        <v/>
      </c>
      <c r="K101" t="str">
        <f t="shared" si="21"/>
        <v/>
      </c>
      <c r="L101" t="str">
        <f t="shared" si="21"/>
        <v/>
      </c>
      <c r="M101" t="str">
        <f t="shared" si="21"/>
        <v/>
      </c>
      <c r="N101" t="str">
        <f t="shared" si="21"/>
        <v/>
      </c>
      <c r="O101" t="str">
        <f t="shared" si="21"/>
        <v/>
      </c>
      <c r="P101" t="str">
        <f t="shared" si="21"/>
        <v/>
      </c>
      <c r="Q101" t="str">
        <f t="shared" si="21"/>
        <v/>
      </c>
      <c r="R101" t="str">
        <f t="shared" si="21"/>
        <v/>
      </c>
      <c r="S101" t="str">
        <f t="shared" si="20"/>
        <v>x</v>
      </c>
      <c r="T101" t="str">
        <f t="shared" si="20"/>
        <v/>
      </c>
      <c r="U101" t="str">
        <f t="shared" si="20"/>
        <v/>
      </c>
      <c r="V101" t="str">
        <f t="shared" si="20"/>
        <v/>
      </c>
      <c r="W101" t="str">
        <f t="shared" si="20"/>
        <v/>
      </c>
      <c r="X101" t="str">
        <f t="shared" si="20"/>
        <v/>
      </c>
      <c r="Y101" t="str">
        <f t="shared" si="20"/>
        <v/>
      </c>
      <c r="Z101" t="str">
        <f t="shared" si="20"/>
        <v/>
      </c>
      <c r="AA101" t="str">
        <f t="shared" si="20"/>
        <v/>
      </c>
      <c r="AB101" t="str">
        <f t="shared" si="20"/>
        <v/>
      </c>
      <c r="AC101" t="str">
        <f t="shared" si="20"/>
        <v/>
      </c>
      <c r="AD101" t="str">
        <f t="shared" si="20"/>
        <v/>
      </c>
      <c r="AE101">
        <f t="shared" si="14"/>
        <v>1</v>
      </c>
    </row>
    <row r="102" spans="1:31" x14ac:dyDescent="0.2">
      <c r="A102" t="str">
        <f>TABLA!F102</f>
        <v>F. Derecho</v>
      </c>
      <c r="B102" s="262">
        <f>TABLA!BC102</f>
        <v>0</v>
      </c>
      <c r="C102" t="str">
        <f t="shared" si="19"/>
        <v/>
      </c>
      <c r="D102" t="str">
        <f t="shared" si="21"/>
        <v/>
      </c>
      <c r="E102" t="str">
        <f t="shared" si="21"/>
        <v/>
      </c>
      <c r="F102" t="str">
        <f t="shared" si="21"/>
        <v/>
      </c>
      <c r="G102" t="str">
        <f t="shared" si="21"/>
        <v/>
      </c>
      <c r="H102" t="str">
        <f t="shared" si="21"/>
        <v/>
      </c>
      <c r="I102" t="str">
        <f t="shared" si="21"/>
        <v/>
      </c>
      <c r="J102" t="str">
        <f t="shared" si="21"/>
        <v/>
      </c>
      <c r="K102" t="str">
        <f t="shared" si="21"/>
        <v/>
      </c>
      <c r="L102" t="str">
        <f t="shared" si="21"/>
        <v/>
      </c>
      <c r="M102" t="str">
        <f t="shared" si="21"/>
        <v/>
      </c>
      <c r="N102" t="str">
        <f t="shared" si="21"/>
        <v/>
      </c>
      <c r="O102" t="str">
        <f t="shared" si="21"/>
        <v/>
      </c>
      <c r="P102" t="str">
        <f t="shared" si="21"/>
        <v/>
      </c>
      <c r="Q102" t="str">
        <f t="shared" si="21"/>
        <v/>
      </c>
      <c r="R102" t="str">
        <f t="shared" si="21"/>
        <v/>
      </c>
      <c r="S102" t="str">
        <f t="shared" si="20"/>
        <v/>
      </c>
      <c r="T102" t="str">
        <f t="shared" si="20"/>
        <v/>
      </c>
      <c r="U102" t="str">
        <f t="shared" si="20"/>
        <v/>
      </c>
      <c r="V102" t="str">
        <f t="shared" si="20"/>
        <v/>
      </c>
      <c r="W102" t="str">
        <f t="shared" si="20"/>
        <v/>
      </c>
      <c r="X102" t="str">
        <f t="shared" si="20"/>
        <v/>
      </c>
      <c r="Y102" t="str">
        <f t="shared" si="20"/>
        <v/>
      </c>
      <c r="Z102" t="str">
        <f t="shared" si="20"/>
        <v/>
      </c>
      <c r="AA102" t="str">
        <f t="shared" si="20"/>
        <v/>
      </c>
      <c r="AB102" t="str">
        <f t="shared" si="20"/>
        <v/>
      </c>
      <c r="AC102" t="str">
        <f t="shared" si="20"/>
        <v/>
      </c>
      <c r="AD102" t="str">
        <f t="shared" si="20"/>
        <v/>
      </c>
      <c r="AE102">
        <f t="shared" si="14"/>
        <v>0</v>
      </c>
    </row>
    <row r="103" spans="1:31" x14ac:dyDescent="0.2">
      <c r="A103" t="str">
        <f>TABLA!F103</f>
        <v>F. Ciencias Matemáticas</v>
      </c>
      <c r="B103" s="262">
        <f>TABLA!BC103</f>
        <v>0</v>
      </c>
      <c r="C103" t="str">
        <f t="shared" si="19"/>
        <v/>
      </c>
      <c r="D103" t="str">
        <f t="shared" si="21"/>
        <v/>
      </c>
      <c r="E103" t="str">
        <f t="shared" si="21"/>
        <v/>
      </c>
      <c r="F103" t="str">
        <f t="shared" si="21"/>
        <v/>
      </c>
      <c r="G103" t="str">
        <f t="shared" si="21"/>
        <v/>
      </c>
      <c r="H103" t="str">
        <f t="shared" si="21"/>
        <v/>
      </c>
      <c r="I103" t="str">
        <f t="shared" si="21"/>
        <v/>
      </c>
      <c r="J103" t="str">
        <f t="shared" si="21"/>
        <v/>
      </c>
      <c r="K103" t="str">
        <f t="shared" si="21"/>
        <v/>
      </c>
      <c r="L103" t="str">
        <f t="shared" si="21"/>
        <v/>
      </c>
      <c r="M103" t="str">
        <f t="shared" si="21"/>
        <v/>
      </c>
      <c r="N103" t="str">
        <f t="shared" si="21"/>
        <v/>
      </c>
      <c r="O103" t="str">
        <f t="shared" si="21"/>
        <v/>
      </c>
      <c r="P103" t="str">
        <f t="shared" si="21"/>
        <v/>
      </c>
      <c r="Q103" t="str">
        <f t="shared" si="21"/>
        <v/>
      </c>
      <c r="R103" t="str">
        <f t="shared" si="21"/>
        <v/>
      </c>
      <c r="S103" t="str">
        <f t="shared" si="20"/>
        <v/>
      </c>
      <c r="T103" t="str">
        <f t="shared" si="20"/>
        <v/>
      </c>
      <c r="U103" t="str">
        <f t="shared" si="20"/>
        <v/>
      </c>
      <c r="V103" t="str">
        <f t="shared" si="20"/>
        <v/>
      </c>
      <c r="W103" t="str">
        <f t="shared" si="20"/>
        <v/>
      </c>
      <c r="X103" t="str">
        <f t="shared" si="20"/>
        <v/>
      </c>
      <c r="Y103" t="str">
        <f t="shared" si="20"/>
        <v/>
      </c>
      <c r="Z103" t="str">
        <f t="shared" si="20"/>
        <v/>
      </c>
      <c r="AA103" t="str">
        <f t="shared" si="20"/>
        <v/>
      </c>
      <c r="AB103" t="str">
        <f t="shared" si="20"/>
        <v/>
      </c>
      <c r="AC103" t="str">
        <f t="shared" si="20"/>
        <v/>
      </c>
      <c r="AD103" t="str">
        <f t="shared" si="20"/>
        <v/>
      </c>
      <c r="AE103">
        <f t="shared" si="14"/>
        <v>0</v>
      </c>
    </row>
    <row r="104" spans="1:31" x14ac:dyDescent="0.2">
      <c r="A104" t="str">
        <f>TABLA!F104</f>
        <v>F. Ciencias Económicas y Empresariales</v>
      </c>
      <c r="B104" s="262">
        <f>TABLA!BC104</f>
        <v>0</v>
      </c>
      <c r="C104" t="str">
        <f t="shared" si="19"/>
        <v/>
      </c>
      <c r="D104" t="str">
        <f t="shared" si="21"/>
        <v/>
      </c>
      <c r="E104" t="str">
        <f t="shared" si="21"/>
        <v/>
      </c>
      <c r="F104" t="str">
        <f t="shared" si="21"/>
        <v/>
      </c>
      <c r="G104" t="str">
        <f t="shared" si="21"/>
        <v/>
      </c>
      <c r="H104" t="str">
        <f t="shared" si="21"/>
        <v/>
      </c>
      <c r="I104" t="str">
        <f t="shared" si="21"/>
        <v/>
      </c>
      <c r="J104" t="str">
        <f t="shared" si="21"/>
        <v/>
      </c>
      <c r="K104" t="str">
        <f t="shared" si="21"/>
        <v/>
      </c>
      <c r="L104" t="str">
        <f t="shared" si="21"/>
        <v/>
      </c>
      <c r="M104" t="str">
        <f t="shared" si="21"/>
        <v/>
      </c>
      <c r="N104" t="str">
        <f t="shared" si="21"/>
        <v/>
      </c>
      <c r="O104" t="str">
        <f t="shared" si="21"/>
        <v/>
      </c>
      <c r="P104" t="str">
        <f t="shared" si="21"/>
        <v/>
      </c>
      <c r="Q104" t="str">
        <f t="shared" si="21"/>
        <v/>
      </c>
      <c r="R104" t="str">
        <f t="shared" si="21"/>
        <v/>
      </c>
      <c r="S104" t="str">
        <f t="shared" si="20"/>
        <v/>
      </c>
      <c r="T104" t="str">
        <f t="shared" si="20"/>
        <v/>
      </c>
      <c r="U104" t="str">
        <f t="shared" si="20"/>
        <v/>
      </c>
      <c r="V104" t="str">
        <f t="shared" si="20"/>
        <v/>
      </c>
      <c r="W104" t="str">
        <f t="shared" si="20"/>
        <v/>
      </c>
      <c r="X104" t="str">
        <f t="shared" si="20"/>
        <v/>
      </c>
      <c r="Y104" t="str">
        <f t="shared" si="20"/>
        <v/>
      </c>
      <c r="Z104" t="str">
        <f t="shared" si="20"/>
        <v/>
      </c>
      <c r="AA104" t="str">
        <f t="shared" si="20"/>
        <v/>
      </c>
      <c r="AB104" t="str">
        <f t="shared" si="20"/>
        <v/>
      </c>
      <c r="AC104" t="str">
        <f t="shared" si="20"/>
        <v/>
      </c>
      <c r="AD104" t="str">
        <f t="shared" si="20"/>
        <v/>
      </c>
      <c r="AE104">
        <f t="shared" si="14"/>
        <v>0</v>
      </c>
    </row>
    <row r="105" spans="1:31" x14ac:dyDescent="0.2">
      <c r="A105" t="str">
        <f>TABLA!F105</f>
        <v>F. Ciencias Matemáticas</v>
      </c>
      <c r="B105" s="262">
        <f>TABLA!BC105</f>
        <v>0</v>
      </c>
      <c r="C105" t="str">
        <f t="shared" si="19"/>
        <v/>
      </c>
      <c r="D105" t="str">
        <f t="shared" si="21"/>
        <v/>
      </c>
      <c r="E105" t="str">
        <f t="shared" si="21"/>
        <v/>
      </c>
      <c r="F105" t="str">
        <f t="shared" si="21"/>
        <v/>
      </c>
      <c r="G105" t="str">
        <f t="shared" si="21"/>
        <v/>
      </c>
      <c r="H105" t="str">
        <f t="shared" si="21"/>
        <v/>
      </c>
      <c r="I105" t="str">
        <f t="shared" si="21"/>
        <v/>
      </c>
      <c r="J105" t="str">
        <f t="shared" si="21"/>
        <v/>
      </c>
      <c r="K105" t="str">
        <f t="shared" si="21"/>
        <v/>
      </c>
      <c r="L105" t="str">
        <f t="shared" si="21"/>
        <v/>
      </c>
      <c r="M105" t="str">
        <f t="shared" si="21"/>
        <v/>
      </c>
      <c r="N105" t="str">
        <f t="shared" si="21"/>
        <v/>
      </c>
      <c r="O105" t="str">
        <f t="shared" si="21"/>
        <v/>
      </c>
      <c r="P105" t="str">
        <f t="shared" si="21"/>
        <v/>
      </c>
      <c r="Q105" t="str">
        <f t="shared" si="21"/>
        <v/>
      </c>
      <c r="R105" t="str">
        <f t="shared" si="21"/>
        <v/>
      </c>
      <c r="S105" t="str">
        <f t="shared" si="20"/>
        <v/>
      </c>
      <c r="T105" t="str">
        <f t="shared" si="20"/>
        <v/>
      </c>
      <c r="U105" t="str">
        <f t="shared" si="20"/>
        <v/>
      </c>
      <c r="V105" t="str">
        <f t="shared" si="20"/>
        <v/>
      </c>
      <c r="W105" t="str">
        <f t="shared" si="20"/>
        <v/>
      </c>
      <c r="X105" t="str">
        <f t="shared" si="20"/>
        <v/>
      </c>
      <c r="Y105" t="str">
        <f t="shared" si="20"/>
        <v/>
      </c>
      <c r="Z105" t="str">
        <f t="shared" si="20"/>
        <v/>
      </c>
      <c r="AA105" t="str">
        <f t="shared" si="20"/>
        <v/>
      </c>
      <c r="AB105" t="str">
        <f t="shared" si="20"/>
        <v/>
      </c>
      <c r="AC105" t="str">
        <f t="shared" si="20"/>
        <v/>
      </c>
      <c r="AD105" t="str">
        <f t="shared" si="20"/>
        <v/>
      </c>
      <c r="AE105">
        <f t="shared" si="14"/>
        <v>0</v>
      </c>
    </row>
    <row r="106" spans="1:31" x14ac:dyDescent="0.2">
      <c r="A106" t="str">
        <f>TABLA!F106</f>
        <v>F. Geografía e Historia</v>
      </c>
      <c r="B106" s="262">
        <f>TABLA!BC106</f>
        <v>0</v>
      </c>
      <c r="C106" t="str">
        <f t="shared" si="19"/>
        <v/>
      </c>
      <c r="D106" t="str">
        <f t="shared" si="21"/>
        <v/>
      </c>
      <c r="E106" t="str">
        <f t="shared" si="21"/>
        <v/>
      </c>
      <c r="F106" t="str">
        <f t="shared" si="21"/>
        <v/>
      </c>
      <c r="G106" t="str">
        <f t="shared" si="21"/>
        <v/>
      </c>
      <c r="H106" t="str">
        <f t="shared" si="21"/>
        <v/>
      </c>
      <c r="I106" t="str">
        <f t="shared" si="21"/>
        <v/>
      </c>
      <c r="J106" t="str">
        <f t="shared" si="21"/>
        <v/>
      </c>
      <c r="K106" t="str">
        <f t="shared" si="21"/>
        <v/>
      </c>
      <c r="L106" t="str">
        <f t="shared" si="21"/>
        <v/>
      </c>
      <c r="M106" t="str">
        <f t="shared" si="21"/>
        <v/>
      </c>
      <c r="N106" t="str">
        <f t="shared" si="21"/>
        <v/>
      </c>
      <c r="O106" t="str">
        <f t="shared" si="21"/>
        <v/>
      </c>
      <c r="P106" t="str">
        <f t="shared" si="21"/>
        <v/>
      </c>
      <c r="Q106" t="str">
        <f t="shared" si="21"/>
        <v/>
      </c>
      <c r="R106" t="str">
        <f t="shared" si="21"/>
        <v/>
      </c>
      <c r="S106" t="str">
        <f t="shared" si="20"/>
        <v/>
      </c>
      <c r="T106" t="str">
        <f t="shared" si="20"/>
        <v/>
      </c>
      <c r="U106" t="str">
        <f t="shared" si="20"/>
        <v/>
      </c>
      <c r="V106" t="str">
        <f t="shared" si="20"/>
        <v/>
      </c>
      <c r="W106" t="str">
        <f t="shared" si="20"/>
        <v/>
      </c>
      <c r="X106" t="str">
        <f t="shared" si="20"/>
        <v/>
      </c>
      <c r="Y106" t="str">
        <f t="shared" si="20"/>
        <v/>
      </c>
      <c r="Z106" t="str">
        <f t="shared" si="20"/>
        <v/>
      </c>
      <c r="AA106" t="str">
        <f t="shared" si="20"/>
        <v/>
      </c>
      <c r="AB106" t="str">
        <f t="shared" si="20"/>
        <v/>
      </c>
      <c r="AC106" t="str">
        <f t="shared" si="20"/>
        <v/>
      </c>
      <c r="AD106" t="str">
        <f t="shared" si="20"/>
        <v/>
      </c>
      <c r="AE106">
        <f t="shared" si="14"/>
        <v>0</v>
      </c>
    </row>
    <row r="107" spans="1:31" x14ac:dyDescent="0.2">
      <c r="A107" t="str">
        <f>TABLA!F107</f>
        <v>F. Derecho</v>
      </c>
      <c r="B107" s="262" t="str">
        <f>TABLA!BC107</f>
        <v>me gustaría conectar el servicio de lecturas digitales de la biblioteca a mi libro electrónico</v>
      </c>
      <c r="C107" t="str">
        <f t="shared" si="19"/>
        <v/>
      </c>
      <c r="D107" t="str">
        <f t="shared" si="21"/>
        <v/>
      </c>
      <c r="E107" t="str">
        <f t="shared" si="21"/>
        <v/>
      </c>
      <c r="F107" t="str">
        <f t="shared" si="21"/>
        <v/>
      </c>
      <c r="G107" t="str">
        <f t="shared" si="21"/>
        <v/>
      </c>
      <c r="H107" t="str">
        <f t="shared" si="21"/>
        <v>x</v>
      </c>
      <c r="I107" t="str">
        <f t="shared" si="21"/>
        <v/>
      </c>
      <c r="J107" t="str">
        <f t="shared" si="21"/>
        <v/>
      </c>
      <c r="K107" t="str">
        <f t="shared" si="21"/>
        <v/>
      </c>
      <c r="L107" t="str">
        <f t="shared" si="21"/>
        <v/>
      </c>
      <c r="M107" t="str">
        <f t="shared" si="21"/>
        <v/>
      </c>
      <c r="N107" t="str">
        <f t="shared" si="21"/>
        <v/>
      </c>
      <c r="O107" t="str">
        <f t="shared" si="21"/>
        <v/>
      </c>
      <c r="P107" t="str">
        <f t="shared" si="21"/>
        <v/>
      </c>
      <c r="Q107" t="str">
        <f t="shared" si="21"/>
        <v/>
      </c>
      <c r="R107" t="str">
        <f t="shared" si="21"/>
        <v/>
      </c>
      <c r="S107" t="str">
        <f t="shared" si="20"/>
        <v/>
      </c>
      <c r="T107" t="str">
        <f t="shared" si="20"/>
        <v/>
      </c>
      <c r="U107" t="str">
        <f t="shared" si="20"/>
        <v/>
      </c>
      <c r="V107" t="str">
        <f t="shared" si="20"/>
        <v/>
      </c>
      <c r="W107" t="str">
        <f t="shared" si="20"/>
        <v/>
      </c>
      <c r="X107" t="str">
        <f t="shared" si="20"/>
        <v/>
      </c>
      <c r="Y107" t="str">
        <f t="shared" si="20"/>
        <v/>
      </c>
      <c r="Z107" t="str">
        <f t="shared" si="20"/>
        <v/>
      </c>
      <c r="AA107" t="str">
        <f t="shared" si="20"/>
        <v/>
      </c>
      <c r="AB107" t="str">
        <f t="shared" si="20"/>
        <v/>
      </c>
      <c r="AC107" t="str">
        <f t="shared" si="20"/>
        <v/>
      </c>
      <c r="AD107" t="str">
        <f t="shared" si="20"/>
        <v/>
      </c>
      <c r="AE107">
        <f t="shared" si="14"/>
        <v>1</v>
      </c>
    </row>
    <row r="108" spans="1:31" x14ac:dyDescent="0.2">
      <c r="A108" t="str">
        <f>TABLA!F108</f>
        <v>F. Ciencias Políticas y Sociología</v>
      </c>
      <c r="B108" s="262">
        <f>TABLA!BC108</f>
        <v>0</v>
      </c>
      <c r="C108" t="str">
        <f t="shared" si="19"/>
        <v/>
      </c>
      <c r="D108" t="str">
        <f t="shared" si="21"/>
        <v/>
      </c>
      <c r="E108" t="str">
        <f t="shared" si="21"/>
        <v/>
      </c>
      <c r="F108" t="str">
        <f t="shared" si="21"/>
        <v/>
      </c>
      <c r="G108" t="str">
        <f t="shared" si="21"/>
        <v/>
      </c>
      <c r="H108" t="str">
        <f t="shared" si="21"/>
        <v/>
      </c>
      <c r="I108" t="str">
        <f t="shared" si="21"/>
        <v/>
      </c>
      <c r="J108" t="str">
        <f t="shared" si="21"/>
        <v/>
      </c>
      <c r="K108" t="str">
        <f t="shared" si="21"/>
        <v/>
      </c>
      <c r="L108" t="str">
        <f t="shared" si="21"/>
        <v/>
      </c>
      <c r="M108" t="str">
        <f t="shared" si="21"/>
        <v/>
      </c>
      <c r="N108" t="str">
        <f t="shared" si="21"/>
        <v/>
      </c>
      <c r="O108" t="str">
        <f t="shared" si="21"/>
        <v/>
      </c>
      <c r="P108" t="str">
        <f t="shared" si="21"/>
        <v/>
      </c>
      <c r="Q108" t="str">
        <f t="shared" si="21"/>
        <v/>
      </c>
      <c r="R108" t="str">
        <f t="shared" si="21"/>
        <v/>
      </c>
      <c r="S108" t="str">
        <f t="shared" si="20"/>
        <v/>
      </c>
      <c r="T108" t="str">
        <f t="shared" si="20"/>
        <v/>
      </c>
      <c r="U108" t="str">
        <f t="shared" si="20"/>
        <v/>
      </c>
      <c r="V108" t="str">
        <f t="shared" si="20"/>
        <v/>
      </c>
      <c r="W108" t="str">
        <f t="shared" si="20"/>
        <v/>
      </c>
      <c r="X108" t="str">
        <f t="shared" si="20"/>
        <v/>
      </c>
      <c r="Y108" t="str">
        <f t="shared" si="20"/>
        <v/>
      </c>
      <c r="Z108" t="str">
        <f t="shared" si="20"/>
        <v/>
      </c>
      <c r="AA108" t="str">
        <f t="shared" si="20"/>
        <v/>
      </c>
      <c r="AB108" t="str">
        <f t="shared" si="20"/>
        <v/>
      </c>
      <c r="AC108" t="str">
        <f t="shared" si="20"/>
        <v/>
      </c>
      <c r="AD108" t="str">
        <f t="shared" si="20"/>
        <v/>
      </c>
      <c r="AE108">
        <f t="shared" si="14"/>
        <v>0</v>
      </c>
    </row>
    <row r="109" spans="1:31" x14ac:dyDescent="0.2">
      <c r="A109" t="str">
        <f>TABLA!F109</f>
        <v>F. Psicología</v>
      </c>
      <c r="B109" s="262">
        <f>TABLA!BC109</f>
        <v>0</v>
      </c>
      <c r="C109" t="str">
        <f t="shared" si="19"/>
        <v/>
      </c>
      <c r="D109" t="str">
        <f t="shared" si="21"/>
        <v/>
      </c>
      <c r="E109" t="str">
        <f t="shared" si="21"/>
        <v/>
      </c>
      <c r="F109" t="str">
        <f t="shared" si="21"/>
        <v/>
      </c>
      <c r="G109" t="str">
        <f t="shared" si="21"/>
        <v/>
      </c>
      <c r="H109" t="str">
        <f t="shared" si="21"/>
        <v/>
      </c>
      <c r="I109" t="str">
        <f t="shared" si="21"/>
        <v/>
      </c>
      <c r="J109" t="str">
        <f t="shared" si="21"/>
        <v/>
      </c>
      <c r="K109" t="str">
        <f t="shared" si="21"/>
        <v/>
      </c>
      <c r="L109" t="str">
        <f t="shared" si="21"/>
        <v/>
      </c>
      <c r="M109" t="str">
        <f t="shared" si="21"/>
        <v/>
      </c>
      <c r="N109" t="str">
        <f t="shared" si="21"/>
        <v/>
      </c>
      <c r="O109" t="str">
        <f t="shared" si="21"/>
        <v/>
      </c>
      <c r="P109" t="str">
        <f t="shared" si="21"/>
        <v/>
      </c>
      <c r="Q109" t="str">
        <f t="shared" si="21"/>
        <v/>
      </c>
      <c r="R109" t="str">
        <f t="shared" si="21"/>
        <v/>
      </c>
      <c r="S109" t="str">
        <f t="shared" si="20"/>
        <v/>
      </c>
      <c r="T109" t="str">
        <f t="shared" si="20"/>
        <v/>
      </c>
      <c r="U109" t="str">
        <f t="shared" si="20"/>
        <v/>
      </c>
      <c r="V109" t="str">
        <f t="shared" si="20"/>
        <v/>
      </c>
      <c r="W109" t="str">
        <f t="shared" si="20"/>
        <v/>
      </c>
      <c r="X109" t="str">
        <f t="shared" si="20"/>
        <v/>
      </c>
      <c r="Y109" t="str">
        <f t="shared" si="20"/>
        <v/>
      </c>
      <c r="Z109" t="str">
        <f t="shared" si="20"/>
        <v/>
      </c>
      <c r="AA109" t="str">
        <f t="shared" si="20"/>
        <v/>
      </c>
      <c r="AB109" t="str">
        <f t="shared" si="20"/>
        <v/>
      </c>
      <c r="AC109" t="str">
        <f t="shared" si="20"/>
        <v/>
      </c>
      <c r="AD109" t="str">
        <f t="shared" si="20"/>
        <v/>
      </c>
      <c r="AE109">
        <f t="shared" si="14"/>
        <v>0</v>
      </c>
    </row>
    <row r="110" spans="1:31" x14ac:dyDescent="0.2">
      <c r="A110" t="str">
        <f>TABLA!F110</f>
        <v>F. Psicología</v>
      </c>
      <c r="B110" s="262">
        <f>TABLA!BC110</f>
        <v>0</v>
      </c>
      <c r="C110" t="str">
        <f t="shared" si="19"/>
        <v/>
      </c>
      <c r="D110" t="str">
        <f t="shared" si="21"/>
        <v/>
      </c>
      <c r="E110" t="str">
        <f t="shared" si="21"/>
        <v/>
      </c>
      <c r="F110" t="str">
        <f t="shared" si="21"/>
        <v/>
      </c>
      <c r="G110" t="str">
        <f t="shared" si="21"/>
        <v/>
      </c>
      <c r="H110" t="str">
        <f t="shared" si="21"/>
        <v/>
      </c>
      <c r="I110" t="str">
        <f t="shared" si="21"/>
        <v/>
      </c>
      <c r="J110" t="str">
        <f t="shared" si="21"/>
        <v/>
      </c>
      <c r="K110" t="str">
        <f t="shared" si="21"/>
        <v/>
      </c>
      <c r="L110" t="str">
        <f t="shared" si="21"/>
        <v/>
      </c>
      <c r="M110" t="str">
        <f t="shared" si="21"/>
        <v/>
      </c>
      <c r="N110" t="str">
        <f t="shared" si="21"/>
        <v/>
      </c>
      <c r="O110" t="str">
        <f t="shared" si="21"/>
        <v/>
      </c>
      <c r="P110" t="str">
        <f t="shared" si="21"/>
        <v/>
      </c>
      <c r="Q110" t="str">
        <f t="shared" si="21"/>
        <v/>
      </c>
      <c r="R110" t="str">
        <f t="shared" si="21"/>
        <v/>
      </c>
      <c r="S110" t="str">
        <f t="shared" si="20"/>
        <v/>
      </c>
      <c r="T110" t="str">
        <f t="shared" si="20"/>
        <v/>
      </c>
      <c r="U110" t="str">
        <f t="shared" si="20"/>
        <v/>
      </c>
      <c r="V110" t="str">
        <f t="shared" si="20"/>
        <v/>
      </c>
      <c r="W110" t="str">
        <f t="shared" si="20"/>
        <v/>
      </c>
      <c r="X110" t="str">
        <f t="shared" si="20"/>
        <v/>
      </c>
      <c r="Y110" t="str">
        <f t="shared" si="20"/>
        <v/>
      </c>
      <c r="Z110" t="str">
        <f t="shared" si="20"/>
        <v/>
      </c>
      <c r="AA110" t="str">
        <f t="shared" si="20"/>
        <v/>
      </c>
      <c r="AB110" t="str">
        <f t="shared" si="20"/>
        <v/>
      </c>
      <c r="AC110" t="str">
        <f t="shared" si="20"/>
        <v/>
      </c>
      <c r="AD110" t="str">
        <f t="shared" si="20"/>
        <v/>
      </c>
      <c r="AE110">
        <f t="shared" si="14"/>
        <v>0</v>
      </c>
    </row>
    <row r="111" spans="1:31" ht="140.25" x14ac:dyDescent="0.2">
      <c r="A111" t="str">
        <f>TABLA!F111</f>
        <v>F. Geografía e Historia</v>
      </c>
      <c r="B111" s="262" t="str">
        <f>TABLA!BC111</f>
        <v>Los ejemplares de libros que habitualmente piden los profesores, las lectras que no cambian durante los años que dicho profesor imparte la asignatura y de cuya lectura es obligatoria para un trabajo o una pregunta en el propio examen que vale la mitad de la nota, no hay ejemplares suficientes ni un ejemplar subido a la biblioteca virtual, lo que dificulta la tarea para el estudiante.  Puestos de lectura. mejorar la instalacion electrica ya que aun cuando no esta la biblioteca ni al 50%, la luz se va. Y si tu ordenador tiene poca bateria y no te das cuenta de que la luz se ha ido, te quedas sin lo que estabas haciendo. Personal de la Biblioteca. En su mayoria son bastante simpaticos a la hora de preguntarles una duda, pero hay un par que mejor que no trabajen cara al publico, que parece que de un momento a otro te van a saltar a la yugular. En verano es un horno, la climatizacion seria alo a tener en cuenta para proximas obras</v>
      </c>
      <c r="C111" t="str">
        <f t="shared" si="19"/>
        <v/>
      </c>
      <c r="D111" t="str">
        <f t="shared" si="21"/>
        <v/>
      </c>
      <c r="E111" t="str">
        <f t="shared" si="21"/>
        <v/>
      </c>
      <c r="F111" t="str">
        <f t="shared" si="21"/>
        <v/>
      </c>
      <c r="G111" t="str">
        <f t="shared" si="21"/>
        <v/>
      </c>
      <c r="H111" t="str">
        <f t="shared" si="21"/>
        <v>x</v>
      </c>
      <c r="I111" t="str">
        <f t="shared" si="21"/>
        <v/>
      </c>
      <c r="J111" t="str">
        <f t="shared" si="21"/>
        <v/>
      </c>
      <c r="K111" t="str">
        <f t="shared" si="21"/>
        <v/>
      </c>
      <c r="L111" t="str">
        <f t="shared" si="21"/>
        <v/>
      </c>
      <c r="M111" t="str">
        <f t="shared" si="21"/>
        <v>x</v>
      </c>
      <c r="N111" t="str">
        <f t="shared" si="21"/>
        <v/>
      </c>
      <c r="O111" t="str">
        <f t="shared" si="21"/>
        <v/>
      </c>
      <c r="P111" t="str">
        <f t="shared" si="21"/>
        <v/>
      </c>
      <c r="Q111" t="str">
        <f t="shared" si="21"/>
        <v/>
      </c>
      <c r="R111" t="str">
        <f t="shared" si="21"/>
        <v/>
      </c>
      <c r="S111" t="str">
        <f t="shared" si="20"/>
        <v/>
      </c>
      <c r="T111" t="str">
        <f t="shared" si="20"/>
        <v/>
      </c>
      <c r="U111" t="str">
        <f t="shared" si="20"/>
        <v>x</v>
      </c>
      <c r="V111" t="str">
        <f t="shared" si="20"/>
        <v/>
      </c>
      <c r="W111" t="str">
        <f t="shared" si="20"/>
        <v/>
      </c>
      <c r="X111" t="str">
        <f t="shared" si="20"/>
        <v/>
      </c>
      <c r="Y111" t="str">
        <f t="shared" si="20"/>
        <v/>
      </c>
      <c r="Z111" t="str">
        <f t="shared" si="20"/>
        <v/>
      </c>
      <c r="AA111" t="str">
        <f t="shared" si="20"/>
        <v/>
      </c>
      <c r="AB111" t="str">
        <f t="shared" si="20"/>
        <v/>
      </c>
      <c r="AC111" t="str">
        <f t="shared" si="20"/>
        <v/>
      </c>
      <c r="AD111" t="str">
        <f t="shared" si="20"/>
        <v/>
      </c>
      <c r="AE111">
        <f t="shared" si="14"/>
        <v>1</v>
      </c>
    </row>
    <row r="112" spans="1:31" x14ac:dyDescent="0.2">
      <c r="A112" t="str">
        <f>TABLA!F112</f>
        <v>F. Bellas Artes</v>
      </c>
      <c r="B112" s="262">
        <f>TABLA!BC112</f>
        <v>0</v>
      </c>
      <c r="C112" t="str">
        <f t="shared" si="19"/>
        <v/>
      </c>
      <c r="D112" t="str">
        <f t="shared" si="21"/>
        <v/>
      </c>
      <c r="E112" t="str">
        <f t="shared" si="21"/>
        <v/>
      </c>
      <c r="F112" t="str">
        <f t="shared" si="21"/>
        <v/>
      </c>
      <c r="G112" t="str">
        <f t="shared" si="21"/>
        <v/>
      </c>
      <c r="H112" t="str">
        <f t="shared" si="21"/>
        <v/>
      </c>
      <c r="I112" t="str">
        <f t="shared" si="21"/>
        <v/>
      </c>
      <c r="J112" t="str">
        <f t="shared" si="21"/>
        <v/>
      </c>
      <c r="K112" t="str">
        <f t="shared" si="21"/>
        <v/>
      </c>
      <c r="L112" t="str">
        <f t="shared" si="21"/>
        <v/>
      </c>
      <c r="M112" t="str">
        <f t="shared" si="21"/>
        <v/>
      </c>
      <c r="N112" t="str">
        <f t="shared" si="21"/>
        <v/>
      </c>
      <c r="O112" t="str">
        <f t="shared" si="21"/>
        <v/>
      </c>
      <c r="P112" t="str">
        <f t="shared" si="21"/>
        <v/>
      </c>
      <c r="Q112" t="str">
        <f t="shared" si="21"/>
        <v/>
      </c>
      <c r="R112" t="str">
        <f t="shared" ref="R112:AD127" si="22">IFERROR((IF(FIND(R$1,$B112,1)&gt;0,"x")),"")</f>
        <v/>
      </c>
      <c r="S112" t="str">
        <f t="shared" si="22"/>
        <v/>
      </c>
      <c r="T112" t="str">
        <f t="shared" si="22"/>
        <v/>
      </c>
      <c r="U112" t="str">
        <f t="shared" si="22"/>
        <v/>
      </c>
      <c r="V112" t="str">
        <f t="shared" si="22"/>
        <v/>
      </c>
      <c r="W112" t="str">
        <f t="shared" si="22"/>
        <v/>
      </c>
      <c r="X112" t="str">
        <f t="shared" si="22"/>
        <v/>
      </c>
      <c r="Y112" t="str">
        <f t="shared" si="22"/>
        <v/>
      </c>
      <c r="Z112" t="str">
        <f t="shared" si="22"/>
        <v/>
      </c>
      <c r="AA112" t="str">
        <f t="shared" si="22"/>
        <v/>
      </c>
      <c r="AB112" t="str">
        <f t="shared" si="22"/>
        <v/>
      </c>
      <c r="AC112" t="str">
        <f t="shared" si="22"/>
        <v/>
      </c>
      <c r="AD112" t="str">
        <f t="shared" si="22"/>
        <v/>
      </c>
      <c r="AE112">
        <f t="shared" si="14"/>
        <v>0</v>
      </c>
    </row>
    <row r="113" spans="1:31" x14ac:dyDescent="0.2">
      <c r="A113" t="str">
        <f>TABLA!F113</f>
        <v>F. Geografía e Historia</v>
      </c>
      <c r="B113" s="262">
        <f>TABLA!BC113</f>
        <v>0</v>
      </c>
      <c r="C113" t="str">
        <f t="shared" si="19"/>
        <v/>
      </c>
      <c r="D113" t="str">
        <f t="shared" ref="D113:R128" si="23">IFERROR((IF(FIND(D$1,$B113,1)&gt;0,"x")),"")</f>
        <v/>
      </c>
      <c r="E113" t="str">
        <f t="shared" si="23"/>
        <v/>
      </c>
      <c r="F113" t="str">
        <f t="shared" si="23"/>
        <v/>
      </c>
      <c r="G113" t="str">
        <f t="shared" si="23"/>
        <v/>
      </c>
      <c r="H113" t="str">
        <f t="shared" si="23"/>
        <v/>
      </c>
      <c r="I113" t="str">
        <f t="shared" si="23"/>
        <v/>
      </c>
      <c r="J113" t="str">
        <f t="shared" si="23"/>
        <v/>
      </c>
      <c r="K113" t="str">
        <f t="shared" si="23"/>
        <v/>
      </c>
      <c r="L113" t="str">
        <f t="shared" si="23"/>
        <v/>
      </c>
      <c r="M113" t="str">
        <f t="shared" si="23"/>
        <v/>
      </c>
      <c r="N113" t="str">
        <f t="shared" si="23"/>
        <v/>
      </c>
      <c r="O113" t="str">
        <f t="shared" si="23"/>
        <v/>
      </c>
      <c r="P113" t="str">
        <f t="shared" si="23"/>
        <v/>
      </c>
      <c r="Q113" t="str">
        <f t="shared" si="23"/>
        <v/>
      </c>
      <c r="R113" t="str">
        <f t="shared" si="23"/>
        <v/>
      </c>
      <c r="S113" t="str">
        <f t="shared" si="22"/>
        <v/>
      </c>
      <c r="T113" t="str">
        <f t="shared" si="22"/>
        <v/>
      </c>
      <c r="U113" t="str">
        <f t="shared" si="22"/>
        <v/>
      </c>
      <c r="V113" t="str">
        <f t="shared" si="22"/>
        <v/>
      </c>
      <c r="W113" t="str">
        <f t="shared" si="22"/>
        <v/>
      </c>
      <c r="X113" t="str">
        <f t="shared" si="22"/>
        <v/>
      </c>
      <c r="Y113" t="str">
        <f t="shared" si="22"/>
        <v/>
      </c>
      <c r="Z113" t="str">
        <f t="shared" si="22"/>
        <v/>
      </c>
      <c r="AA113" t="str">
        <f t="shared" si="22"/>
        <v/>
      </c>
      <c r="AB113" t="str">
        <f t="shared" si="22"/>
        <v/>
      </c>
      <c r="AC113" t="str">
        <f t="shared" si="22"/>
        <v/>
      </c>
      <c r="AD113" t="str">
        <f t="shared" si="22"/>
        <v/>
      </c>
      <c r="AE113">
        <f t="shared" si="14"/>
        <v>0</v>
      </c>
    </row>
    <row r="114" spans="1:31" x14ac:dyDescent="0.2">
      <c r="A114" t="str">
        <f>TABLA!F114</f>
        <v>F. Bellas Artes</v>
      </c>
      <c r="B114" s="262">
        <f>TABLA!BC114</f>
        <v>0</v>
      </c>
      <c r="C114" t="str">
        <f t="shared" si="19"/>
        <v/>
      </c>
      <c r="D114" t="str">
        <f t="shared" si="23"/>
        <v/>
      </c>
      <c r="E114" t="str">
        <f t="shared" si="23"/>
        <v/>
      </c>
      <c r="F114" t="str">
        <f t="shared" si="23"/>
        <v/>
      </c>
      <c r="G114" t="str">
        <f t="shared" si="23"/>
        <v/>
      </c>
      <c r="H114" t="str">
        <f t="shared" si="23"/>
        <v/>
      </c>
      <c r="I114" t="str">
        <f t="shared" si="23"/>
        <v/>
      </c>
      <c r="J114" t="str">
        <f t="shared" si="23"/>
        <v/>
      </c>
      <c r="K114" t="str">
        <f t="shared" si="23"/>
        <v/>
      </c>
      <c r="L114" t="str">
        <f t="shared" si="23"/>
        <v/>
      </c>
      <c r="M114" t="str">
        <f t="shared" si="23"/>
        <v/>
      </c>
      <c r="N114" t="str">
        <f t="shared" si="23"/>
        <v/>
      </c>
      <c r="O114" t="str">
        <f t="shared" si="23"/>
        <v/>
      </c>
      <c r="P114" t="str">
        <f t="shared" si="23"/>
        <v/>
      </c>
      <c r="Q114" t="str">
        <f t="shared" si="23"/>
        <v/>
      </c>
      <c r="R114" t="str">
        <f t="shared" si="23"/>
        <v/>
      </c>
      <c r="S114" t="str">
        <f t="shared" si="22"/>
        <v/>
      </c>
      <c r="T114" t="str">
        <f t="shared" si="22"/>
        <v/>
      </c>
      <c r="U114" t="str">
        <f t="shared" si="22"/>
        <v/>
      </c>
      <c r="V114" t="str">
        <f t="shared" si="22"/>
        <v/>
      </c>
      <c r="W114" t="str">
        <f t="shared" si="22"/>
        <v/>
      </c>
      <c r="X114" t="str">
        <f t="shared" si="22"/>
        <v/>
      </c>
      <c r="Y114" t="str">
        <f t="shared" si="22"/>
        <v/>
      </c>
      <c r="Z114" t="str">
        <f t="shared" si="22"/>
        <v/>
      </c>
      <c r="AA114" t="str">
        <f t="shared" si="22"/>
        <v/>
      </c>
      <c r="AB114" t="str">
        <f t="shared" si="22"/>
        <v/>
      </c>
      <c r="AC114" t="str">
        <f t="shared" si="22"/>
        <v/>
      </c>
      <c r="AD114" t="str">
        <f t="shared" si="22"/>
        <v/>
      </c>
      <c r="AE114">
        <f t="shared" si="14"/>
        <v>0</v>
      </c>
    </row>
    <row r="115" spans="1:31" x14ac:dyDescent="0.2">
      <c r="A115" t="str">
        <f>TABLA!F115</f>
        <v>F. Ciencias de la Información</v>
      </c>
      <c r="B115" s="262">
        <f>TABLA!BC115</f>
        <v>0</v>
      </c>
      <c r="C115" t="str">
        <f t="shared" si="19"/>
        <v/>
      </c>
      <c r="D115" t="str">
        <f t="shared" si="23"/>
        <v/>
      </c>
      <c r="E115" t="str">
        <f t="shared" si="23"/>
        <v/>
      </c>
      <c r="F115" t="str">
        <f t="shared" si="23"/>
        <v/>
      </c>
      <c r="G115" t="str">
        <f t="shared" si="23"/>
        <v/>
      </c>
      <c r="H115" t="str">
        <f t="shared" si="23"/>
        <v/>
      </c>
      <c r="I115" t="str">
        <f t="shared" si="23"/>
        <v/>
      </c>
      <c r="J115" t="str">
        <f t="shared" si="23"/>
        <v/>
      </c>
      <c r="K115" t="str">
        <f t="shared" si="23"/>
        <v/>
      </c>
      <c r="L115" t="str">
        <f t="shared" si="23"/>
        <v/>
      </c>
      <c r="M115" t="str">
        <f t="shared" si="23"/>
        <v/>
      </c>
      <c r="N115" t="str">
        <f t="shared" si="23"/>
        <v/>
      </c>
      <c r="O115" t="str">
        <f t="shared" si="23"/>
        <v/>
      </c>
      <c r="P115" t="str">
        <f t="shared" si="23"/>
        <v/>
      </c>
      <c r="Q115" t="str">
        <f t="shared" si="23"/>
        <v/>
      </c>
      <c r="R115" t="str">
        <f t="shared" si="23"/>
        <v/>
      </c>
      <c r="S115" t="str">
        <f t="shared" si="22"/>
        <v/>
      </c>
      <c r="T115" t="str">
        <f t="shared" si="22"/>
        <v/>
      </c>
      <c r="U115" t="str">
        <f t="shared" si="22"/>
        <v/>
      </c>
      <c r="V115" t="str">
        <f t="shared" si="22"/>
        <v/>
      </c>
      <c r="W115" t="str">
        <f t="shared" si="22"/>
        <v/>
      </c>
      <c r="X115" t="str">
        <f t="shared" si="22"/>
        <v/>
      </c>
      <c r="Y115" t="str">
        <f t="shared" si="22"/>
        <v/>
      </c>
      <c r="Z115" t="str">
        <f t="shared" si="22"/>
        <v/>
      </c>
      <c r="AA115" t="str">
        <f t="shared" si="22"/>
        <v/>
      </c>
      <c r="AB115" t="str">
        <f t="shared" si="22"/>
        <v/>
      </c>
      <c r="AC115" t="str">
        <f t="shared" si="22"/>
        <v/>
      </c>
      <c r="AD115" t="str">
        <f t="shared" si="22"/>
        <v/>
      </c>
      <c r="AE115">
        <f t="shared" si="14"/>
        <v>0</v>
      </c>
    </row>
    <row r="116" spans="1:31" ht="38.25" x14ac:dyDescent="0.2">
      <c r="A116" t="str">
        <f>TABLA!F116</f>
        <v>F. Filosofía</v>
      </c>
      <c r="B116" s="262" t="str">
        <f>TABLA!BC116</f>
        <v>La obligatoriedad de pedir los libros online antes de recogerlos me parece un retroceso y sin duda es más incómodo que poder acudir a pedirlos directamente a la biblioteca. Sugiero que el antiguo método se mantenga como opción junto al nuevo.</v>
      </c>
      <c r="C116" t="str">
        <f t="shared" si="19"/>
        <v/>
      </c>
      <c r="D116" t="str">
        <f t="shared" si="23"/>
        <v/>
      </c>
      <c r="E116" t="str">
        <f t="shared" si="23"/>
        <v/>
      </c>
      <c r="F116" t="str">
        <f t="shared" si="23"/>
        <v/>
      </c>
      <c r="G116" t="str">
        <f t="shared" si="23"/>
        <v/>
      </c>
      <c r="H116" t="str">
        <f t="shared" si="23"/>
        <v/>
      </c>
      <c r="I116" t="str">
        <f t="shared" si="23"/>
        <v/>
      </c>
      <c r="J116" t="str">
        <f t="shared" si="23"/>
        <v/>
      </c>
      <c r="K116" t="str">
        <f t="shared" si="23"/>
        <v/>
      </c>
      <c r="L116" t="str">
        <f t="shared" si="23"/>
        <v/>
      </c>
      <c r="M116" t="str">
        <f t="shared" si="23"/>
        <v/>
      </c>
      <c r="N116" t="str">
        <f t="shared" si="23"/>
        <v/>
      </c>
      <c r="O116" t="str">
        <f t="shared" si="23"/>
        <v/>
      </c>
      <c r="P116" t="str">
        <f t="shared" si="23"/>
        <v/>
      </c>
      <c r="Q116" t="str">
        <f t="shared" si="23"/>
        <v/>
      </c>
      <c r="R116" t="str">
        <f t="shared" si="23"/>
        <v/>
      </c>
      <c r="S116" t="str">
        <f t="shared" si="22"/>
        <v/>
      </c>
      <c r="T116" t="str">
        <f t="shared" si="22"/>
        <v/>
      </c>
      <c r="U116" t="str">
        <f t="shared" si="22"/>
        <v/>
      </c>
      <c r="V116" t="str">
        <f t="shared" si="22"/>
        <v/>
      </c>
      <c r="W116" t="str">
        <f t="shared" si="22"/>
        <v/>
      </c>
      <c r="X116" t="str">
        <f t="shared" si="22"/>
        <v/>
      </c>
      <c r="Y116" t="str">
        <f t="shared" si="22"/>
        <v/>
      </c>
      <c r="Z116" t="str">
        <f t="shared" si="22"/>
        <v>x</v>
      </c>
      <c r="AA116" t="str">
        <f t="shared" si="22"/>
        <v/>
      </c>
      <c r="AB116" t="str">
        <f t="shared" si="22"/>
        <v/>
      </c>
      <c r="AC116" t="str">
        <f t="shared" si="22"/>
        <v/>
      </c>
      <c r="AD116" t="str">
        <f t="shared" si="22"/>
        <v/>
      </c>
      <c r="AE116">
        <f t="shared" si="14"/>
        <v>1</v>
      </c>
    </row>
    <row r="117" spans="1:31" ht="25.5" x14ac:dyDescent="0.2">
      <c r="A117" t="str">
        <f>TABLA!F117</f>
        <v>F. Filología</v>
      </c>
      <c r="B117" s="262" t="str">
        <f>TABLA!BC117</f>
        <v>En caso que dura esta situación para el verano, abrir con citas previas la biblioteca en Verana para prestamos de libros al menos para los doctorando</v>
      </c>
      <c r="C117" t="str">
        <f t="shared" si="19"/>
        <v>x</v>
      </c>
      <c r="D117" t="str">
        <f t="shared" si="23"/>
        <v/>
      </c>
      <c r="E117" t="str">
        <f t="shared" si="23"/>
        <v/>
      </c>
      <c r="F117" t="str">
        <f t="shared" si="23"/>
        <v/>
      </c>
      <c r="G117" t="str">
        <f t="shared" si="23"/>
        <v/>
      </c>
      <c r="H117" t="str">
        <f t="shared" si="23"/>
        <v/>
      </c>
      <c r="I117" t="str">
        <f t="shared" si="23"/>
        <v/>
      </c>
      <c r="J117" t="str">
        <f t="shared" si="23"/>
        <v/>
      </c>
      <c r="K117" t="str">
        <f t="shared" si="23"/>
        <v/>
      </c>
      <c r="L117" t="str">
        <f t="shared" si="23"/>
        <v/>
      </c>
      <c r="M117" t="str">
        <f t="shared" si="23"/>
        <v/>
      </c>
      <c r="N117" t="str">
        <f t="shared" si="23"/>
        <v/>
      </c>
      <c r="O117" t="str">
        <f t="shared" si="23"/>
        <v/>
      </c>
      <c r="P117" t="str">
        <f t="shared" si="23"/>
        <v/>
      </c>
      <c r="Q117" t="str">
        <f t="shared" si="23"/>
        <v/>
      </c>
      <c r="R117" t="str">
        <f t="shared" si="23"/>
        <v/>
      </c>
      <c r="S117" t="str">
        <f t="shared" si="22"/>
        <v/>
      </c>
      <c r="T117" t="str">
        <f t="shared" si="22"/>
        <v/>
      </c>
      <c r="U117" t="str">
        <f t="shared" si="22"/>
        <v/>
      </c>
      <c r="V117" t="str">
        <f t="shared" si="22"/>
        <v/>
      </c>
      <c r="W117" t="str">
        <f t="shared" si="22"/>
        <v/>
      </c>
      <c r="X117" t="str">
        <f t="shared" si="22"/>
        <v/>
      </c>
      <c r="Y117" t="str">
        <f t="shared" si="22"/>
        <v/>
      </c>
      <c r="Z117" t="str">
        <f t="shared" si="22"/>
        <v/>
      </c>
      <c r="AA117" t="str">
        <f t="shared" si="22"/>
        <v/>
      </c>
      <c r="AB117" t="str">
        <f t="shared" si="22"/>
        <v/>
      </c>
      <c r="AC117" t="str">
        <f t="shared" si="22"/>
        <v/>
      </c>
      <c r="AD117" t="str">
        <f t="shared" si="22"/>
        <v/>
      </c>
      <c r="AE117">
        <f t="shared" si="14"/>
        <v>1</v>
      </c>
    </row>
    <row r="118" spans="1:31" x14ac:dyDescent="0.2">
      <c r="A118" t="str">
        <f>TABLA!F118</f>
        <v>F. Ciencias Económicas y Empresariales</v>
      </c>
      <c r="B118" s="262">
        <f>TABLA!BC118</f>
        <v>0</v>
      </c>
      <c r="C118" t="str">
        <f t="shared" si="19"/>
        <v/>
      </c>
      <c r="D118" t="str">
        <f t="shared" si="23"/>
        <v/>
      </c>
      <c r="E118" t="str">
        <f t="shared" si="23"/>
        <v/>
      </c>
      <c r="F118" t="str">
        <f t="shared" si="23"/>
        <v/>
      </c>
      <c r="G118" t="str">
        <f t="shared" si="23"/>
        <v/>
      </c>
      <c r="H118" t="str">
        <f t="shared" si="23"/>
        <v/>
      </c>
      <c r="I118" t="str">
        <f t="shared" si="23"/>
        <v/>
      </c>
      <c r="J118" t="str">
        <f t="shared" si="23"/>
        <v/>
      </c>
      <c r="K118" t="str">
        <f t="shared" si="23"/>
        <v/>
      </c>
      <c r="L118" t="str">
        <f t="shared" si="23"/>
        <v/>
      </c>
      <c r="M118" t="str">
        <f t="shared" si="23"/>
        <v/>
      </c>
      <c r="N118" t="str">
        <f t="shared" si="23"/>
        <v/>
      </c>
      <c r="O118" t="str">
        <f t="shared" si="23"/>
        <v/>
      </c>
      <c r="P118" t="str">
        <f t="shared" si="23"/>
        <v/>
      </c>
      <c r="Q118" t="str">
        <f t="shared" si="23"/>
        <v/>
      </c>
      <c r="R118" t="str">
        <f t="shared" si="23"/>
        <v/>
      </c>
      <c r="S118" t="str">
        <f t="shared" si="22"/>
        <v/>
      </c>
      <c r="T118" t="str">
        <f t="shared" si="22"/>
        <v/>
      </c>
      <c r="U118" t="str">
        <f t="shared" si="22"/>
        <v/>
      </c>
      <c r="V118" t="str">
        <f t="shared" si="22"/>
        <v/>
      </c>
      <c r="W118" t="str">
        <f t="shared" si="22"/>
        <v/>
      </c>
      <c r="X118" t="str">
        <f t="shared" si="22"/>
        <v/>
      </c>
      <c r="Y118" t="str">
        <f t="shared" si="22"/>
        <v/>
      </c>
      <c r="Z118" t="str">
        <f t="shared" si="22"/>
        <v/>
      </c>
      <c r="AA118" t="str">
        <f t="shared" si="22"/>
        <v/>
      </c>
      <c r="AB118" t="str">
        <f t="shared" si="22"/>
        <v/>
      </c>
      <c r="AC118" t="str">
        <f t="shared" si="22"/>
        <v/>
      </c>
      <c r="AD118" t="str">
        <f t="shared" si="22"/>
        <v/>
      </c>
      <c r="AE118">
        <f t="shared" si="14"/>
        <v>0</v>
      </c>
    </row>
    <row r="119" spans="1:31" x14ac:dyDescent="0.2">
      <c r="A119" t="str">
        <f>TABLA!F119</f>
        <v>F. Ciencias Geológicas</v>
      </c>
      <c r="B119" s="262">
        <f>TABLA!BC119</f>
        <v>0</v>
      </c>
      <c r="C119" t="str">
        <f t="shared" si="19"/>
        <v/>
      </c>
      <c r="D119" t="str">
        <f t="shared" si="23"/>
        <v/>
      </c>
      <c r="E119" t="str">
        <f t="shared" si="23"/>
        <v/>
      </c>
      <c r="F119" t="str">
        <f t="shared" si="23"/>
        <v/>
      </c>
      <c r="G119" t="str">
        <f t="shared" si="23"/>
        <v/>
      </c>
      <c r="H119" t="str">
        <f t="shared" si="23"/>
        <v/>
      </c>
      <c r="I119" t="str">
        <f t="shared" si="23"/>
        <v/>
      </c>
      <c r="J119" t="str">
        <f t="shared" si="23"/>
        <v/>
      </c>
      <c r="K119" t="str">
        <f t="shared" si="23"/>
        <v/>
      </c>
      <c r="L119" t="str">
        <f t="shared" si="23"/>
        <v/>
      </c>
      <c r="M119" t="str">
        <f t="shared" si="23"/>
        <v/>
      </c>
      <c r="N119" t="str">
        <f t="shared" si="23"/>
        <v/>
      </c>
      <c r="O119" t="str">
        <f t="shared" si="23"/>
        <v/>
      </c>
      <c r="P119" t="str">
        <f t="shared" si="23"/>
        <v/>
      </c>
      <c r="Q119" t="str">
        <f t="shared" si="23"/>
        <v/>
      </c>
      <c r="R119" t="str">
        <f t="shared" si="23"/>
        <v/>
      </c>
      <c r="S119" t="str">
        <f t="shared" si="22"/>
        <v/>
      </c>
      <c r="T119" t="str">
        <f t="shared" si="22"/>
        <v/>
      </c>
      <c r="U119" t="str">
        <f t="shared" si="22"/>
        <v/>
      </c>
      <c r="V119" t="str">
        <f t="shared" si="22"/>
        <v/>
      </c>
      <c r="W119" t="str">
        <f t="shared" si="22"/>
        <v/>
      </c>
      <c r="X119" t="str">
        <f t="shared" si="22"/>
        <v/>
      </c>
      <c r="Y119" t="str">
        <f t="shared" si="22"/>
        <v/>
      </c>
      <c r="Z119" t="str">
        <f t="shared" si="22"/>
        <v/>
      </c>
      <c r="AA119" t="str">
        <f t="shared" si="22"/>
        <v/>
      </c>
      <c r="AB119" t="str">
        <f t="shared" si="22"/>
        <v/>
      </c>
      <c r="AC119" t="str">
        <f t="shared" si="22"/>
        <v/>
      </c>
      <c r="AD119" t="str">
        <f t="shared" si="22"/>
        <v/>
      </c>
      <c r="AE119">
        <f t="shared" si="14"/>
        <v>0</v>
      </c>
    </row>
    <row r="120" spans="1:31" x14ac:dyDescent="0.2">
      <c r="A120" t="str">
        <f>TABLA!F120</f>
        <v>F. Enfermería, Fisioterapia y Podología</v>
      </c>
      <c r="B120" s="262">
        <f>TABLA!BC120</f>
        <v>0</v>
      </c>
      <c r="C120" t="str">
        <f t="shared" si="19"/>
        <v/>
      </c>
      <c r="D120" t="str">
        <f t="shared" si="23"/>
        <v/>
      </c>
      <c r="E120" t="str">
        <f t="shared" si="23"/>
        <v/>
      </c>
      <c r="F120" t="str">
        <f t="shared" si="23"/>
        <v/>
      </c>
      <c r="G120" t="str">
        <f t="shared" si="23"/>
        <v/>
      </c>
      <c r="H120" t="str">
        <f t="shared" si="23"/>
        <v/>
      </c>
      <c r="I120" t="str">
        <f t="shared" si="23"/>
        <v/>
      </c>
      <c r="J120" t="str">
        <f t="shared" si="23"/>
        <v/>
      </c>
      <c r="K120" t="str">
        <f t="shared" si="23"/>
        <v/>
      </c>
      <c r="L120" t="str">
        <f t="shared" si="23"/>
        <v/>
      </c>
      <c r="M120" t="str">
        <f t="shared" si="23"/>
        <v/>
      </c>
      <c r="N120" t="str">
        <f t="shared" si="23"/>
        <v/>
      </c>
      <c r="O120" t="str">
        <f t="shared" si="23"/>
        <v/>
      </c>
      <c r="P120" t="str">
        <f t="shared" si="23"/>
        <v/>
      </c>
      <c r="Q120" t="str">
        <f t="shared" si="23"/>
        <v/>
      </c>
      <c r="R120" t="str">
        <f t="shared" si="23"/>
        <v/>
      </c>
      <c r="S120" t="str">
        <f t="shared" si="22"/>
        <v/>
      </c>
      <c r="T120" t="str">
        <f t="shared" si="22"/>
        <v/>
      </c>
      <c r="U120" t="str">
        <f t="shared" si="22"/>
        <v/>
      </c>
      <c r="V120" t="str">
        <f t="shared" si="22"/>
        <v/>
      </c>
      <c r="W120" t="str">
        <f t="shared" si="22"/>
        <v/>
      </c>
      <c r="X120" t="str">
        <f t="shared" si="22"/>
        <v/>
      </c>
      <c r="Y120" t="str">
        <f t="shared" si="22"/>
        <v/>
      </c>
      <c r="Z120" t="str">
        <f t="shared" si="22"/>
        <v/>
      </c>
      <c r="AA120" t="str">
        <f t="shared" si="22"/>
        <v/>
      </c>
      <c r="AB120" t="str">
        <f t="shared" si="22"/>
        <v/>
      </c>
      <c r="AC120" t="str">
        <f t="shared" si="22"/>
        <v/>
      </c>
      <c r="AD120" t="str">
        <f t="shared" si="22"/>
        <v/>
      </c>
      <c r="AE120">
        <f t="shared" si="14"/>
        <v>0</v>
      </c>
    </row>
    <row r="121" spans="1:31" ht="25.5" x14ac:dyDescent="0.2">
      <c r="A121" t="str">
        <f>TABLA!F121</f>
        <v>F. Ciencias Químicas</v>
      </c>
      <c r="B121" s="262" t="str">
        <f>TABLA!BC121</f>
        <v>Me gustaría que los libros en físico se encontrasen de forma online ya que con esta situación del COVID no hay otra forma de obtenerlos</v>
      </c>
      <c r="C121" t="str">
        <f t="shared" si="19"/>
        <v/>
      </c>
      <c r="D121" t="str">
        <f t="shared" si="23"/>
        <v/>
      </c>
      <c r="E121" t="str">
        <f t="shared" si="23"/>
        <v/>
      </c>
      <c r="F121" t="str">
        <f t="shared" si="23"/>
        <v/>
      </c>
      <c r="G121" t="str">
        <f t="shared" si="23"/>
        <v/>
      </c>
      <c r="H121" t="str">
        <f t="shared" si="23"/>
        <v/>
      </c>
      <c r="I121" t="str">
        <f t="shared" si="23"/>
        <v/>
      </c>
      <c r="J121" t="str">
        <f t="shared" si="23"/>
        <v/>
      </c>
      <c r="K121" t="str">
        <f t="shared" si="23"/>
        <v/>
      </c>
      <c r="L121" t="str">
        <f t="shared" si="23"/>
        <v/>
      </c>
      <c r="M121" t="str">
        <f t="shared" si="23"/>
        <v/>
      </c>
      <c r="N121" t="str">
        <f t="shared" si="23"/>
        <v/>
      </c>
      <c r="O121" t="str">
        <f t="shared" si="23"/>
        <v/>
      </c>
      <c r="P121" t="str">
        <f t="shared" si="23"/>
        <v/>
      </c>
      <c r="Q121" t="str">
        <f t="shared" si="23"/>
        <v/>
      </c>
      <c r="R121" t="str">
        <f t="shared" si="23"/>
        <v/>
      </c>
      <c r="S121" t="str">
        <f t="shared" si="22"/>
        <v/>
      </c>
      <c r="T121" t="str">
        <f t="shared" si="22"/>
        <v/>
      </c>
      <c r="U121" t="str">
        <f t="shared" si="22"/>
        <v/>
      </c>
      <c r="V121" t="str">
        <f t="shared" si="22"/>
        <v/>
      </c>
      <c r="W121" t="str">
        <f t="shared" si="22"/>
        <v/>
      </c>
      <c r="X121" t="str">
        <f t="shared" si="22"/>
        <v/>
      </c>
      <c r="Y121" t="str">
        <f t="shared" si="22"/>
        <v/>
      </c>
      <c r="Z121" t="str">
        <f t="shared" si="22"/>
        <v>x</v>
      </c>
      <c r="AA121" t="str">
        <f t="shared" si="22"/>
        <v/>
      </c>
      <c r="AB121" t="str">
        <f t="shared" si="22"/>
        <v/>
      </c>
      <c r="AC121" t="str">
        <f t="shared" si="22"/>
        <v/>
      </c>
      <c r="AD121" t="str">
        <f t="shared" si="22"/>
        <v/>
      </c>
      <c r="AE121">
        <f t="shared" si="14"/>
        <v>1</v>
      </c>
    </row>
    <row r="122" spans="1:31" x14ac:dyDescent="0.2">
      <c r="A122" t="str">
        <f>TABLA!F122</f>
        <v>F. Enfermería, Fisioterapia y Podología</v>
      </c>
      <c r="B122" s="262">
        <f>TABLA!BC122</f>
        <v>0</v>
      </c>
      <c r="C122" t="str">
        <f t="shared" si="19"/>
        <v/>
      </c>
      <c r="D122" t="str">
        <f t="shared" si="23"/>
        <v/>
      </c>
      <c r="E122" t="str">
        <f t="shared" si="23"/>
        <v/>
      </c>
      <c r="F122" t="str">
        <f t="shared" si="23"/>
        <v/>
      </c>
      <c r="G122" t="str">
        <f t="shared" si="23"/>
        <v/>
      </c>
      <c r="H122" t="str">
        <f t="shared" si="23"/>
        <v/>
      </c>
      <c r="I122" t="str">
        <f t="shared" si="23"/>
        <v/>
      </c>
      <c r="J122" t="str">
        <f t="shared" si="23"/>
        <v/>
      </c>
      <c r="K122" t="str">
        <f t="shared" si="23"/>
        <v/>
      </c>
      <c r="L122" t="str">
        <f t="shared" si="23"/>
        <v/>
      </c>
      <c r="M122" t="str">
        <f t="shared" si="23"/>
        <v/>
      </c>
      <c r="N122" t="str">
        <f t="shared" si="23"/>
        <v/>
      </c>
      <c r="O122" t="str">
        <f t="shared" si="23"/>
        <v/>
      </c>
      <c r="P122" t="str">
        <f t="shared" si="23"/>
        <v/>
      </c>
      <c r="Q122" t="str">
        <f t="shared" si="23"/>
        <v/>
      </c>
      <c r="R122" t="str">
        <f t="shared" si="23"/>
        <v/>
      </c>
      <c r="S122" t="str">
        <f t="shared" si="22"/>
        <v/>
      </c>
      <c r="T122" t="str">
        <f t="shared" si="22"/>
        <v/>
      </c>
      <c r="U122" t="str">
        <f t="shared" si="22"/>
        <v/>
      </c>
      <c r="V122" t="str">
        <f t="shared" si="22"/>
        <v/>
      </c>
      <c r="W122" t="str">
        <f t="shared" si="22"/>
        <v/>
      </c>
      <c r="X122" t="str">
        <f t="shared" si="22"/>
        <v/>
      </c>
      <c r="Y122" t="str">
        <f t="shared" si="22"/>
        <v/>
      </c>
      <c r="Z122" t="str">
        <f t="shared" si="22"/>
        <v/>
      </c>
      <c r="AA122" t="str">
        <f t="shared" si="22"/>
        <v/>
      </c>
      <c r="AB122" t="str">
        <f t="shared" si="22"/>
        <v/>
      </c>
      <c r="AC122" t="str">
        <f t="shared" si="22"/>
        <v/>
      </c>
      <c r="AD122" t="str">
        <f t="shared" si="22"/>
        <v/>
      </c>
      <c r="AE122">
        <f t="shared" si="14"/>
        <v>0</v>
      </c>
    </row>
    <row r="123" spans="1:31" x14ac:dyDescent="0.2">
      <c r="A123" t="str">
        <f>TABLA!F123</f>
        <v>F. Filología</v>
      </c>
      <c r="B123" s="262">
        <f>TABLA!BC123</f>
        <v>0</v>
      </c>
      <c r="C123" t="str">
        <f t="shared" si="19"/>
        <v/>
      </c>
      <c r="D123" t="str">
        <f t="shared" si="23"/>
        <v/>
      </c>
      <c r="E123" t="str">
        <f t="shared" si="23"/>
        <v/>
      </c>
      <c r="F123" t="str">
        <f t="shared" si="23"/>
        <v/>
      </c>
      <c r="G123" t="str">
        <f t="shared" si="23"/>
        <v/>
      </c>
      <c r="H123" t="str">
        <f t="shared" si="23"/>
        <v/>
      </c>
      <c r="I123" t="str">
        <f t="shared" si="23"/>
        <v/>
      </c>
      <c r="J123" t="str">
        <f t="shared" si="23"/>
        <v/>
      </c>
      <c r="K123" t="str">
        <f t="shared" si="23"/>
        <v/>
      </c>
      <c r="L123" t="str">
        <f t="shared" si="23"/>
        <v/>
      </c>
      <c r="M123" t="str">
        <f t="shared" si="23"/>
        <v/>
      </c>
      <c r="N123" t="str">
        <f t="shared" si="23"/>
        <v/>
      </c>
      <c r="O123" t="str">
        <f t="shared" si="23"/>
        <v/>
      </c>
      <c r="P123" t="str">
        <f t="shared" si="23"/>
        <v/>
      </c>
      <c r="Q123" t="str">
        <f t="shared" si="23"/>
        <v/>
      </c>
      <c r="R123" t="str">
        <f t="shared" si="23"/>
        <v/>
      </c>
      <c r="S123" t="str">
        <f t="shared" si="22"/>
        <v/>
      </c>
      <c r="T123" t="str">
        <f t="shared" si="22"/>
        <v/>
      </c>
      <c r="U123" t="str">
        <f t="shared" si="22"/>
        <v/>
      </c>
      <c r="V123" t="str">
        <f t="shared" si="22"/>
        <v/>
      </c>
      <c r="W123" t="str">
        <f t="shared" si="22"/>
        <v/>
      </c>
      <c r="X123" t="str">
        <f t="shared" si="22"/>
        <v/>
      </c>
      <c r="Y123" t="str">
        <f t="shared" si="22"/>
        <v/>
      </c>
      <c r="Z123" t="str">
        <f t="shared" si="22"/>
        <v/>
      </c>
      <c r="AA123" t="str">
        <f t="shared" si="22"/>
        <v/>
      </c>
      <c r="AB123" t="str">
        <f t="shared" si="22"/>
        <v/>
      </c>
      <c r="AC123" t="str">
        <f t="shared" si="22"/>
        <v/>
      </c>
      <c r="AD123" t="str">
        <f t="shared" si="22"/>
        <v/>
      </c>
      <c r="AE123">
        <f t="shared" si="14"/>
        <v>0</v>
      </c>
    </row>
    <row r="124" spans="1:31" x14ac:dyDescent="0.2">
      <c r="A124" t="str">
        <f>TABLA!F124</f>
        <v>F. Ciencias de la Documentación</v>
      </c>
      <c r="B124" s="262">
        <f>TABLA!BC124</f>
        <v>0</v>
      </c>
      <c r="C124" t="str">
        <f t="shared" si="19"/>
        <v/>
      </c>
      <c r="D124" t="str">
        <f t="shared" si="23"/>
        <v/>
      </c>
      <c r="E124" t="str">
        <f t="shared" si="23"/>
        <v/>
      </c>
      <c r="F124" t="str">
        <f t="shared" si="23"/>
        <v/>
      </c>
      <c r="G124" t="str">
        <f t="shared" si="23"/>
        <v/>
      </c>
      <c r="H124" t="str">
        <f t="shared" si="23"/>
        <v/>
      </c>
      <c r="I124" t="str">
        <f t="shared" si="23"/>
        <v/>
      </c>
      <c r="J124" t="str">
        <f t="shared" si="23"/>
        <v/>
      </c>
      <c r="K124" t="str">
        <f t="shared" si="23"/>
        <v/>
      </c>
      <c r="L124" t="str">
        <f t="shared" si="23"/>
        <v/>
      </c>
      <c r="M124" t="str">
        <f t="shared" si="23"/>
        <v/>
      </c>
      <c r="N124" t="str">
        <f t="shared" si="23"/>
        <v/>
      </c>
      <c r="O124" t="str">
        <f t="shared" si="23"/>
        <v/>
      </c>
      <c r="P124" t="str">
        <f t="shared" si="23"/>
        <v/>
      </c>
      <c r="Q124" t="str">
        <f t="shared" si="23"/>
        <v/>
      </c>
      <c r="R124" t="str">
        <f t="shared" si="23"/>
        <v/>
      </c>
      <c r="S124" t="str">
        <f t="shared" si="22"/>
        <v/>
      </c>
      <c r="T124" t="str">
        <f t="shared" si="22"/>
        <v/>
      </c>
      <c r="U124" t="str">
        <f t="shared" si="22"/>
        <v/>
      </c>
      <c r="V124" t="str">
        <f t="shared" si="22"/>
        <v/>
      </c>
      <c r="W124" t="str">
        <f t="shared" si="22"/>
        <v/>
      </c>
      <c r="X124" t="str">
        <f t="shared" si="22"/>
        <v/>
      </c>
      <c r="Y124" t="str">
        <f t="shared" si="22"/>
        <v/>
      </c>
      <c r="Z124" t="str">
        <f t="shared" si="22"/>
        <v/>
      </c>
      <c r="AA124" t="str">
        <f t="shared" si="22"/>
        <v/>
      </c>
      <c r="AB124" t="str">
        <f t="shared" si="22"/>
        <v/>
      </c>
      <c r="AC124" t="str">
        <f t="shared" si="22"/>
        <v/>
      </c>
      <c r="AD124" t="str">
        <f t="shared" si="22"/>
        <v/>
      </c>
      <c r="AE124">
        <f t="shared" si="14"/>
        <v>0</v>
      </c>
    </row>
    <row r="125" spans="1:31" x14ac:dyDescent="0.2">
      <c r="A125" t="str">
        <f>TABLA!F125</f>
        <v>F. Geografía e Historia</v>
      </c>
      <c r="B125" s="262">
        <f>TABLA!BC125</f>
        <v>0</v>
      </c>
      <c r="C125" t="str">
        <f t="shared" si="19"/>
        <v/>
      </c>
      <c r="D125" t="str">
        <f t="shared" si="23"/>
        <v/>
      </c>
      <c r="E125" t="str">
        <f t="shared" si="23"/>
        <v/>
      </c>
      <c r="F125" t="str">
        <f t="shared" si="23"/>
        <v/>
      </c>
      <c r="G125" t="str">
        <f t="shared" si="23"/>
        <v/>
      </c>
      <c r="H125" t="str">
        <f t="shared" si="23"/>
        <v/>
      </c>
      <c r="I125" t="str">
        <f t="shared" si="23"/>
        <v/>
      </c>
      <c r="J125" t="str">
        <f t="shared" si="23"/>
        <v/>
      </c>
      <c r="K125" t="str">
        <f t="shared" si="23"/>
        <v/>
      </c>
      <c r="L125" t="str">
        <f t="shared" si="23"/>
        <v/>
      </c>
      <c r="M125" t="str">
        <f t="shared" si="23"/>
        <v/>
      </c>
      <c r="N125" t="str">
        <f t="shared" si="23"/>
        <v/>
      </c>
      <c r="O125" t="str">
        <f t="shared" si="23"/>
        <v/>
      </c>
      <c r="P125" t="str">
        <f t="shared" si="23"/>
        <v/>
      </c>
      <c r="Q125" t="str">
        <f t="shared" si="23"/>
        <v/>
      </c>
      <c r="R125" t="str">
        <f t="shared" si="23"/>
        <v/>
      </c>
      <c r="S125" t="str">
        <f t="shared" si="22"/>
        <v/>
      </c>
      <c r="T125" t="str">
        <f t="shared" si="22"/>
        <v/>
      </c>
      <c r="U125" t="str">
        <f t="shared" si="22"/>
        <v/>
      </c>
      <c r="V125" t="str">
        <f t="shared" si="22"/>
        <v/>
      </c>
      <c r="W125" t="str">
        <f t="shared" si="22"/>
        <v/>
      </c>
      <c r="X125" t="str">
        <f t="shared" si="22"/>
        <v/>
      </c>
      <c r="Y125" t="str">
        <f t="shared" si="22"/>
        <v/>
      </c>
      <c r="Z125" t="str">
        <f t="shared" si="22"/>
        <v/>
      </c>
      <c r="AA125" t="str">
        <f t="shared" si="22"/>
        <v/>
      </c>
      <c r="AB125" t="str">
        <f t="shared" si="22"/>
        <v/>
      </c>
      <c r="AC125" t="str">
        <f t="shared" si="22"/>
        <v/>
      </c>
      <c r="AD125" t="str">
        <f t="shared" si="22"/>
        <v/>
      </c>
      <c r="AE125">
        <f t="shared" si="14"/>
        <v>0</v>
      </c>
    </row>
    <row r="126" spans="1:31" x14ac:dyDescent="0.2">
      <c r="A126" t="str">
        <f>TABLA!F126</f>
        <v>F. Medicina</v>
      </c>
      <c r="B126" s="262">
        <f>TABLA!BC126</f>
        <v>0</v>
      </c>
      <c r="C126" t="str">
        <f t="shared" si="19"/>
        <v/>
      </c>
      <c r="D126" t="str">
        <f t="shared" si="23"/>
        <v/>
      </c>
      <c r="E126" t="str">
        <f t="shared" si="23"/>
        <v/>
      </c>
      <c r="F126" t="str">
        <f t="shared" si="23"/>
        <v/>
      </c>
      <c r="G126" t="str">
        <f t="shared" si="23"/>
        <v/>
      </c>
      <c r="H126" t="str">
        <f t="shared" si="23"/>
        <v/>
      </c>
      <c r="I126" t="str">
        <f t="shared" si="23"/>
        <v/>
      </c>
      <c r="J126" t="str">
        <f t="shared" si="23"/>
        <v/>
      </c>
      <c r="K126" t="str">
        <f t="shared" si="23"/>
        <v/>
      </c>
      <c r="L126" t="str">
        <f t="shared" si="23"/>
        <v/>
      </c>
      <c r="M126" t="str">
        <f t="shared" si="23"/>
        <v/>
      </c>
      <c r="N126" t="str">
        <f t="shared" si="23"/>
        <v/>
      </c>
      <c r="O126" t="str">
        <f t="shared" si="23"/>
        <v/>
      </c>
      <c r="P126" t="str">
        <f t="shared" si="23"/>
        <v/>
      </c>
      <c r="Q126" t="str">
        <f t="shared" si="23"/>
        <v/>
      </c>
      <c r="R126" t="str">
        <f t="shared" si="23"/>
        <v/>
      </c>
      <c r="S126" t="str">
        <f t="shared" si="22"/>
        <v/>
      </c>
      <c r="T126" t="str">
        <f t="shared" si="22"/>
        <v/>
      </c>
      <c r="U126" t="str">
        <f t="shared" si="22"/>
        <v/>
      </c>
      <c r="V126" t="str">
        <f t="shared" si="22"/>
        <v/>
      </c>
      <c r="W126" t="str">
        <f t="shared" si="22"/>
        <v/>
      </c>
      <c r="X126" t="str">
        <f t="shared" si="22"/>
        <v/>
      </c>
      <c r="Y126" t="str">
        <f t="shared" si="22"/>
        <v/>
      </c>
      <c r="Z126" t="str">
        <f t="shared" si="22"/>
        <v/>
      </c>
      <c r="AA126" t="str">
        <f t="shared" si="22"/>
        <v/>
      </c>
      <c r="AB126" t="str">
        <f t="shared" si="22"/>
        <v/>
      </c>
      <c r="AC126" t="str">
        <f t="shared" si="22"/>
        <v/>
      </c>
      <c r="AD126" t="str">
        <f t="shared" si="22"/>
        <v/>
      </c>
      <c r="AE126">
        <f t="shared" ref="AE126:AE189" si="24">COUNTIF(B126,"&lt;&gt;0")</f>
        <v>0</v>
      </c>
    </row>
    <row r="127" spans="1:31" x14ac:dyDescent="0.2">
      <c r="A127" t="str">
        <f>TABLA!F127</f>
        <v>F. Ciencias Químicas</v>
      </c>
      <c r="B127" s="262">
        <f>TABLA!BC127</f>
        <v>0</v>
      </c>
      <c r="C127" t="str">
        <f t="shared" si="19"/>
        <v/>
      </c>
      <c r="D127" t="str">
        <f t="shared" si="23"/>
        <v/>
      </c>
      <c r="E127" t="str">
        <f t="shared" si="23"/>
        <v/>
      </c>
      <c r="F127" t="str">
        <f t="shared" si="23"/>
        <v/>
      </c>
      <c r="G127" t="str">
        <f t="shared" si="23"/>
        <v/>
      </c>
      <c r="H127" t="str">
        <f t="shared" si="23"/>
        <v/>
      </c>
      <c r="I127" t="str">
        <f t="shared" si="23"/>
        <v/>
      </c>
      <c r="J127" t="str">
        <f t="shared" si="23"/>
        <v/>
      </c>
      <c r="K127" t="str">
        <f t="shared" si="23"/>
        <v/>
      </c>
      <c r="L127" t="str">
        <f t="shared" si="23"/>
        <v/>
      </c>
      <c r="M127" t="str">
        <f t="shared" si="23"/>
        <v/>
      </c>
      <c r="N127" t="str">
        <f t="shared" si="23"/>
        <v/>
      </c>
      <c r="O127" t="str">
        <f t="shared" si="23"/>
        <v/>
      </c>
      <c r="P127" t="str">
        <f t="shared" si="23"/>
        <v/>
      </c>
      <c r="Q127" t="str">
        <f t="shared" si="23"/>
        <v/>
      </c>
      <c r="R127" t="str">
        <f t="shared" si="23"/>
        <v/>
      </c>
      <c r="S127" t="str">
        <f t="shared" si="22"/>
        <v/>
      </c>
      <c r="T127" t="str">
        <f t="shared" si="22"/>
        <v/>
      </c>
      <c r="U127" t="str">
        <f t="shared" si="22"/>
        <v/>
      </c>
      <c r="V127" t="str">
        <f t="shared" si="22"/>
        <v/>
      </c>
      <c r="W127" t="str">
        <f t="shared" si="22"/>
        <v/>
      </c>
      <c r="X127" t="str">
        <f t="shared" si="22"/>
        <v/>
      </c>
      <c r="Y127" t="str">
        <f t="shared" si="22"/>
        <v/>
      </c>
      <c r="Z127" t="str">
        <f t="shared" si="22"/>
        <v/>
      </c>
      <c r="AA127" t="str">
        <f t="shared" si="22"/>
        <v/>
      </c>
      <c r="AB127" t="str">
        <f t="shared" si="22"/>
        <v/>
      </c>
      <c r="AC127" t="str">
        <f t="shared" si="22"/>
        <v/>
      </c>
      <c r="AD127" t="str">
        <f t="shared" si="22"/>
        <v/>
      </c>
      <c r="AE127">
        <f t="shared" si="24"/>
        <v>0</v>
      </c>
    </row>
    <row r="128" spans="1:31" x14ac:dyDescent="0.2">
      <c r="A128" t="str">
        <f>TABLA!F128</f>
        <v>F. Educación - Centro de Formación del Profesorado</v>
      </c>
      <c r="B128" s="262">
        <f>TABLA!BC128</f>
        <v>0</v>
      </c>
      <c r="C128" t="str">
        <f t="shared" si="19"/>
        <v/>
      </c>
      <c r="D128" t="str">
        <f t="shared" si="23"/>
        <v/>
      </c>
      <c r="E128" t="str">
        <f t="shared" si="23"/>
        <v/>
      </c>
      <c r="F128" t="str">
        <f t="shared" si="23"/>
        <v/>
      </c>
      <c r="G128" t="str">
        <f t="shared" si="23"/>
        <v/>
      </c>
      <c r="H128" t="str">
        <f t="shared" si="23"/>
        <v/>
      </c>
      <c r="I128" t="str">
        <f t="shared" si="23"/>
        <v/>
      </c>
      <c r="J128" t="str">
        <f t="shared" si="23"/>
        <v/>
      </c>
      <c r="K128" t="str">
        <f t="shared" si="23"/>
        <v/>
      </c>
      <c r="L128" t="str">
        <f t="shared" si="23"/>
        <v/>
      </c>
      <c r="M128" t="str">
        <f t="shared" si="23"/>
        <v/>
      </c>
      <c r="N128" t="str">
        <f t="shared" si="23"/>
        <v/>
      </c>
      <c r="O128" t="str">
        <f t="shared" si="23"/>
        <v/>
      </c>
      <c r="P128" t="str">
        <f t="shared" si="23"/>
        <v/>
      </c>
      <c r="Q128" t="str">
        <f t="shared" si="23"/>
        <v/>
      </c>
      <c r="R128" t="str">
        <f t="shared" ref="R128:AD143" si="25">IFERROR((IF(FIND(R$1,$B128,1)&gt;0,"x")),"")</f>
        <v/>
      </c>
      <c r="S128" t="str">
        <f t="shared" si="25"/>
        <v/>
      </c>
      <c r="T128" t="str">
        <f t="shared" si="25"/>
        <v/>
      </c>
      <c r="U128" t="str">
        <f t="shared" si="25"/>
        <v/>
      </c>
      <c r="V128" t="str">
        <f t="shared" si="25"/>
        <v/>
      </c>
      <c r="W128" t="str">
        <f t="shared" si="25"/>
        <v/>
      </c>
      <c r="X128" t="str">
        <f t="shared" si="25"/>
        <v/>
      </c>
      <c r="Y128" t="str">
        <f t="shared" si="25"/>
        <v/>
      </c>
      <c r="Z128" t="str">
        <f t="shared" si="25"/>
        <v/>
      </c>
      <c r="AA128" t="str">
        <f t="shared" si="25"/>
        <v/>
      </c>
      <c r="AB128" t="str">
        <f t="shared" si="25"/>
        <v/>
      </c>
      <c r="AC128" t="str">
        <f t="shared" si="25"/>
        <v/>
      </c>
      <c r="AD128" t="str">
        <f t="shared" si="25"/>
        <v/>
      </c>
      <c r="AE128">
        <f t="shared" si="24"/>
        <v>0</v>
      </c>
    </row>
    <row r="129" spans="1:31" x14ac:dyDescent="0.2">
      <c r="A129" t="str">
        <f>TABLA!F129</f>
        <v>F. Bellas Artes</v>
      </c>
      <c r="B129" s="262">
        <f>TABLA!BC129</f>
        <v>0</v>
      </c>
      <c r="C129" t="str">
        <f t="shared" si="19"/>
        <v/>
      </c>
      <c r="D129" t="str">
        <f t="shared" ref="D129:R144" si="26">IFERROR((IF(FIND(D$1,$B129,1)&gt;0,"x")),"")</f>
        <v/>
      </c>
      <c r="E129" t="str">
        <f t="shared" si="26"/>
        <v/>
      </c>
      <c r="F129" t="str">
        <f t="shared" si="26"/>
        <v/>
      </c>
      <c r="G129" t="str">
        <f t="shared" si="26"/>
        <v/>
      </c>
      <c r="H129" t="str">
        <f t="shared" si="26"/>
        <v/>
      </c>
      <c r="I129" t="str">
        <f t="shared" si="26"/>
        <v/>
      </c>
      <c r="J129" t="str">
        <f t="shared" si="26"/>
        <v/>
      </c>
      <c r="K129" t="str">
        <f t="shared" si="26"/>
        <v/>
      </c>
      <c r="L129" t="str">
        <f t="shared" si="26"/>
        <v/>
      </c>
      <c r="M129" t="str">
        <f t="shared" si="26"/>
        <v/>
      </c>
      <c r="N129" t="str">
        <f t="shared" si="26"/>
        <v/>
      </c>
      <c r="O129" t="str">
        <f t="shared" si="26"/>
        <v/>
      </c>
      <c r="P129" t="str">
        <f t="shared" si="26"/>
        <v/>
      </c>
      <c r="Q129" t="str">
        <f t="shared" si="26"/>
        <v/>
      </c>
      <c r="R129" t="str">
        <f t="shared" si="26"/>
        <v/>
      </c>
      <c r="S129" t="str">
        <f t="shared" si="25"/>
        <v/>
      </c>
      <c r="T129" t="str">
        <f t="shared" si="25"/>
        <v/>
      </c>
      <c r="U129" t="str">
        <f t="shared" si="25"/>
        <v/>
      </c>
      <c r="V129" t="str">
        <f t="shared" si="25"/>
        <v/>
      </c>
      <c r="W129" t="str">
        <f t="shared" si="25"/>
        <v/>
      </c>
      <c r="X129" t="str">
        <f t="shared" si="25"/>
        <v/>
      </c>
      <c r="Y129" t="str">
        <f t="shared" si="25"/>
        <v/>
      </c>
      <c r="Z129" t="str">
        <f t="shared" si="25"/>
        <v/>
      </c>
      <c r="AA129" t="str">
        <f t="shared" si="25"/>
        <v/>
      </c>
      <c r="AB129" t="str">
        <f t="shared" si="25"/>
        <v/>
      </c>
      <c r="AC129" t="str">
        <f t="shared" si="25"/>
        <v/>
      </c>
      <c r="AD129" t="str">
        <f t="shared" si="25"/>
        <v/>
      </c>
      <c r="AE129">
        <f t="shared" si="24"/>
        <v>0</v>
      </c>
    </row>
    <row r="130" spans="1:31" x14ac:dyDescent="0.2">
      <c r="A130" t="str">
        <f>TABLA!F130</f>
        <v>F. Derecho</v>
      </c>
      <c r="B130" s="262">
        <f>TABLA!BC130</f>
        <v>0</v>
      </c>
      <c r="C130" t="str">
        <f t="shared" si="19"/>
        <v/>
      </c>
      <c r="D130" t="str">
        <f t="shared" si="26"/>
        <v/>
      </c>
      <c r="E130" t="str">
        <f t="shared" si="26"/>
        <v/>
      </c>
      <c r="F130" t="str">
        <f t="shared" si="26"/>
        <v/>
      </c>
      <c r="G130" t="str">
        <f t="shared" si="26"/>
        <v/>
      </c>
      <c r="H130" t="str">
        <f t="shared" si="26"/>
        <v/>
      </c>
      <c r="I130" t="str">
        <f t="shared" si="26"/>
        <v/>
      </c>
      <c r="J130" t="str">
        <f t="shared" si="26"/>
        <v/>
      </c>
      <c r="K130" t="str">
        <f t="shared" si="26"/>
        <v/>
      </c>
      <c r="L130" t="str">
        <f t="shared" si="26"/>
        <v/>
      </c>
      <c r="M130" t="str">
        <f t="shared" si="26"/>
        <v/>
      </c>
      <c r="N130" t="str">
        <f t="shared" si="26"/>
        <v/>
      </c>
      <c r="O130" t="str">
        <f t="shared" si="26"/>
        <v/>
      </c>
      <c r="P130" t="str">
        <f t="shared" si="26"/>
        <v/>
      </c>
      <c r="Q130" t="str">
        <f t="shared" si="26"/>
        <v/>
      </c>
      <c r="R130" t="str">
        <f t="shared" si="26"/>
        <v/>
      </c>
      <c r="S130" t="str">
        <f t="shared" si="25"/>
        <v/>
      </c>
      <c r="T130" t="str">
        <f t="shared" si="25"/>
        <v/>
      </c>
      <c r="U130" t="str">
        <f t="shared" si="25"/>
        <v/>
      </c>
      <c r="V130" t="str">
        <f t="shared" si="25"/>
        <v/>
      </c>
      <c r="W130" t="str">
        <f t="shared" si="25"/>
        <v/>
      </c>
      <c r="X130" t="str">
        <f t="shared" si="25"/>
        <v/>
      </c>
      <c r="Y130" t="str">
        <f t="shared" si="25"/>
        <v/>
      </c>
      <c r="Z130" t="str">
        <f t="shared" si="25"/>
        <v/>
      </c>
      <c r="AA130" t="str">
        <f t="shared" si="25"/>
        <v/>
      </c>
      <c r="AB130" t="str">
        <f t="shared" si="25"/>
        <v/>
      </c>
      <c r="AC130" t="str">
        <f t="shared" si="25"/>
        <v/>
      </c>
      <c r="AD130" t="str">
        <f t="shared" si="25"/>
        <v/>
      </c>
      <c r="AE130">
        <f t="shared" si="24"/>
        <v>0</v>
      </c>
    </row>
    <row r="131" spans="1:31" ht="63.75" x14ac:dyDescent="0.2">
      <c r="A131" t="str">
        <f>TABLA!F131</f>
        <v>F. Geografía e Historia</v>
      </c>
      <c r="B131" s="262" t="str">
        <f>TABLA!BC131</f>
        <v>El estado de los libros que he necesitado coger prestados era tan lamentable que los he tenido que devolver porque estaban llenos de apuntes y subrayados que dificultaban e impedían su lectura, estaban desencuadernados, es decir despegadas las pastas y hojas, y amarillento de puro viejo, que daba asco pasar las hojas. Se trataba de libros de Historia. En la 7.2 no tengo opinión porque es mi primer curso.</v>
      </c>
      <c r="C131" t="str">
        <f t="shared" si="19"/>
        <v/>
      </c>
      <c r="D131" t="str">
        <f t="shared" si="26"/>
        <v/>
      </c>
      <c r="E131" t="str">
        <f t="shared" si="26"/>
        <v/>
      </c>
      <c r="F131" t="str">
        <f t="shared" si="26"/>
        <v/>
      </c>
      <c r="G131" t="str">
        <f t="shared" si="26"/>
        <v/>
      </c>
      <c r="H131" t="str">
        <f t="shared" si="26"/>
        <v/>
      </c>
      <c r="I131" t="str">
        <f t="shared" si="26"/>
        <v/>
      </c>
      <c r="J131" t="str">
        <f t="shared" si="26"/>
        <v/>
      </c>
      <c r="K131" t="str">
        <f t="shared" si="26"/>
        <v/>
      </c>
      <c r="L131" t="str">
        <f t="shared" si="26"/>
        <v/>
      </c>
      <c r="M131" t="str">
        <f t="shared" si="26"/>
        <v/>
      </c>
      <c r="N131" t="str">
        <f t="shared" si="26"/>
        <v/>
      </c>
      <c r="O131" t="str">
        <f t="shared" si="26"/>
        <v/>
      </c>
      <c r="P131" t="str">
        <f t="shared" si="26"/>
        <v/>
      </c>
      <c r="Q131" t="str">
        <f t="shared" si="26"/>
        <v/>
      </c>
      <c r="R131" t="str">
        <f t="shared" si="26"/>
        <v/>
      </c>
      <c r="S131" t="str">
        <f t="shared" si="25"/>
        <v/>
      </c>
      <c r="T131" t="str">
        <f t="shared" si="25"/>
        <v/>
      </c>
      <c r="U131" t="str">
        <f t="shared" si="25"/>
        <v/>
      </c>
      <c r="V131" t="str">
        <f t="shared" si="25"/>
        <v/>
      </c>
      <c r="W131" t="str">
        <f t="shared" si="25"/>
        <v/>
      </c>
      <c r="X131" t="str">
        <f t="shared" si="25"/>
        <v/>
      </c>
      <c r="Y131" t="str">
        <f t="shared" si="25"/>
        <v/>
      </c>
      <c r="Z131" t="str">
        <f t="shared" si="25"/>
        <v/>
      </c>
      <c r="AA131" t="str">
        <f t="shared" si="25"/>
        <v/>
      </c>
      <c r="AB131" t="str">
        <f t="shared" si="25"/>
        <v/>
      </c>
      <c r="AC131" t="str">
        <f t="shared" si="25"/>
        <v/>
      </c>
      <c r="AD131" t="str">
        <f t="shared" si="25"/>
        <v/>
      </c>
      <c r="AE131">
        <f t="shared" si="24"/>
        <v>1</v>
      </c>
    </row>
    <row r="132" spans="1:31" x14ac:dyDescent="0.2">
      <c r="A132" t="str">
        <f>TABLA!F132</f>
        <v>F. Odontología</v>
      </c>
      <c r="B132" s="262">
        <f>TABLA!BC132</f>
        <v>0</v>
      </c>
      <c r="C132" t="str">
        <f t="shared" si="19"/>
        <v/>
      </c>
      <c r="D132" t="str">
        <f t="shared" si="26"/>
        <v/>
      </c>
      <c r="E132" t="str">
        <f t="shared" si="26"/>
        <v/>
      </c>
      <c r="F132" t="str">
        <f t="shared" si="26"/>
        <v/>
      </c>
      <c r="G132" t="str">
        <f t="shared" si="26"/>
        <v/>
      </c>
      <c r="H132" t="str">
        <f t="shared" si="26"/>
        <v/>
      </c>
      <c r="I132" t="str">
        <f t="shared" si="26"/>
        <v/>
      </c>
      <c r="J132" t="str">
        <f t="shared" si="26"/>
        <v/>
      </c>
      <c r="K132" t="str">
        <f t="shared" si="26"/>
        <v/>
      </c>
      <c r="L132" t="str">
        <f t="shared" si="26"/>
        <v/>
      </c>
      <c r="M132" t="str">
        <f t="shared" si="26"/>
        <v/>
      </c>
      <c r="N132" t="str">
        <f t="shared" si="26"/>
        <v/>
      </c>
      <c r="O132" t="str">
        <f t="shared" si="26"/>
        <v/>
      </c>
      <c r="P132" t="str">
        <f t="shared" si="26"/>
        <v/>
      </c>
      <c r="Q132" t="str">
        <f t="shared" si="26"/>
        <v/>
      </c>
      <c r="R132" t="str">
        <f t="shared" si="26"/>
        <v/>
      </c>
      <c r="S132" t="str">
        <f t="shared" si="25"/>
        <v/>
      </c>
      <c r="T132" t="str">
        <f t="shared" si="25"/>
        <v/>
      </c>
      <c r="U132" t="str">
        <f t="shared" si="25"/>
        <v/>
      </c>
      <c r="V132" t="str">
        <f t="shared" si="25"/>
        <v/>
      </c>
      <c r="W132" t="str">
        <f t="shared" si="25"/>
        <v/>
      </c>
      <c r="X132" t="str">
        <f t="shared" si="25"/>
        <v/>
      </c>
      <c r="Y132" t="str">
        <f t="shared" si="25"/>
        <v/>
      </c>
      <c r="Z132" t="str">
        <f t="shared" si="25"/>
        <v/>
      </c>
      <c r="AA132" t="str">
        <f t="shared" si="25"/>
        <v/>
      </c>
      <c r="AB132" t="str">
        <f t="shared" si="25"/>
        <v/>
      </c>
      <c r="AC132" t="str">
        <f t="shared" si="25"/>
        <v/>
      </c>
      <c r="AD132" t="str">
        <f t="shared" si="25"/>
        <v/>
      </c>
      <c r="AE132">
        <f t="shared" si="24"/>
        <v>0</v>
      </c>
    </row>
    <row r="133" spans="1:31" x14ac:dyDescent="0.2">
      <c r="A133" t="str">
        <f>TABLA!F133</f>
        <v>F. Ciencias Matemáticas</v>
      </c>
      <c r="B133" s="262">
        <f>TABLA!BC133</f>
        <v>0</v>
      </c>
      <c r="C133" t="str">
        <f t="shared" si="19"/>
        <v/>
      </c>
      <c r="D133" t="str">
        <f t="shared" si="26"/>
        <v/>
      </c>
      <c r="E133" t="str">
        <f t="shared" si="26"/>
        <v/>
      </c>
      <c r="F133" t="str">
        <f t="shared" si="26"/>
        <v/>
      </c>
      <c r="G133" t="str">
        <f t="shared" si="26"/>
        <v/>
      </c>
      <c r="H133" t="str">
        <f t="shared" si="26"/>
        <v/>
      </c>
      <c r="I133" t="str">
        <f t="shared" si="26"/>
        <v/>
      </c>
      <c r="J133" t="str">
        <f t="shared" si="26"/>
        <v/>
      </c>
      <c r="K133" t="str">
        <f t="shared" si="26"/>
        <v/>
      </c>
      <c r="L133" t="str">
        <f t="shared" si="26"/>
        <v/>
      </c>
      <c r="M133" t="str">
        <f t="shared" si="26"/>
        <v/>
      </c>
      <c r="N133" t="str">
        <f t="shared" si="26"/>
        <v/>
      </c>
      <c r="O133" t="str">
        <f t="shared" si="26"/>
        <v/>
      </c>
      <c r="P133" t="str">
        <f t="shared" si="26"/>
        <v/>
      </c>
      <c r="Q133" t="str">
        <f t="shared" si="26"/>
        <v/>
      </c>
      <c r="R133" t="str">
        <f t="shared" si="26"/>
        <v/>
      </c>
      <c r="S133" t="str">
        <f t="shared" si="25"/>
        <v/>
      </c>
      <c r="T133" t="str">
        <f t="shared" si="25"/>
        <v/>
      </c>
      <c r="U133" t="str">
        <f t="shared" si="25"/>
        <v/>
      </c>
      <c r="V133" t="str">
        <f t="shared" si="25"/>
        <v/>
      </c>
      <c r="W133" t="str">
        <f t="shared" si="25"/>
        <v/>
      </c>
      <c r="X133" t="str">
        <f t="shared" si="25"/>
        <v/>
      </c>
      <c r="Y133" t="str">
        <f t="shared" si="25"/>
        <v/>
      </c>
      <c r="Z133" t="str">
        <f t="shared" si="25"/>
        <v/>
      </c>
      <c r="AA133" t="str">
        <f t="shared" si="25"/>
        <v/>
      </c>
      <c r="AB133" t="str">
        <f t="shared" si="25"/>
        <v/>
      </c>
      <c r="AC133" t="str">
        <f t="shared" si="25"/>
        <v/>
      </c>
      <c r="AD133" t="str">
        <f t="shared" si="25"/>
        <v/>
      </c>
      <c r="AE133">
        <f t="shared" si="24"/>
        <v>0</v>
      </c>
    </row>
    <row r="134" spans="1:31" x14ac:dyDescent="0.2">
      <c r="A134" t="str">
        <f>TABLA!F134</f>
        <v>F. Ciencias de la Información</v>
      </c>
      <c r="B134" s="262">
        <f>TABLA!BC134</f>
        <v>0</v>
      </c>
      <c r="C134" t="str">
        <f t="shared" si="19"/>
        <v/>
      </c>
      <c r="D134" t="str">
        <f t="shared" si="26"/>
        <v/>
      </c>
      <c r="E134" t="str">
        <f t="shared" si="26"/>
        <v/>
      </c>
      <c r="F134" t="str">
        <f t="shared" si="26"/>
        <v/>
      </c>
      <c r="G134" t="str">
        <f t="shared" si="26"/>
        <v/>
      </c>
      <c r="H134" t="str">
        <f t="shared" si="26"/>
        <v/>
      </c>
      <c r="I134" t="str">
        <f t="shared" si="26"/>
        <v/>
      </c>
      <c r="J134" t="str">
        <f t="shared" si="26"/>
        <v/>
      </c>
      <c r="K134" t="str">
        <f t="shared" si="26"/>
        <v/>
      </c>
      <c r="L134" t="str">
        <f t="shared" si="26"/>
        <v/>
      </c>
      <c r="M134" t="str">
        <f t="shared" si="26"/>
        <v/>
      </c>
      <c r="N134" t="str">
        <f t="shared" si="26"/>
        <v/>
      </c>
      <c r="O134" t="str">
        <f t="shared" si="26"/>
        <v/>
      </c>
      <c r="P134" t="str">
        <f t="shared" si="26"/>
        <v/>
      </c>
      <c r="Q134" t="str">
        <f t="shared" si="26"/>
        <v/>
      </c>
      <c r="R134" t="str">
        <f t="shared" si="26"/>
        <v/>
      </c>
      <c r="S134" t="str">
        <f t="shared" si="25"/>
        <v/>
      </c>
      <c r="T134" t="str">
        <f t="shared" si="25"/>
        <v/>
      </c>
      <c r="U134" t="str">
        <f t="shared" si="25"/>
        <v/>
      </c>
      <c r="V134" t="str">
        <f t="shared" si="25"/>
        <v/>
      </c>
      <c r="W134" t="str">
        <f t="shared" si="25"/>
        <v/>
      </c>
      <c r="X134" t="str">
        <f t="shared" si="25"/>
        <v/>
      </c>
      <c r="Y134" t="str">
        <f t="shared" si="25"/>
        <v/>
      </c>
      <c r="Z134" t="str">
        <f t="shared" si="25"/>
        <v/>
      </c>
      <c r="AA134" t="str">
        <f t="shared" si="25"/>
        <v/>
      </c>
      <c r="AB134" t="str">
        <f t="shared" si="25"/>
        <v/>
      </c>
      <c r="AC134" t="str">
        <f t="shared" si="25"/>
        <v/>
      </c>
      <c r="AD134" t="str">
        <f t="shared" si="25"/>
        <v/>
      </c>
      <c r="AE134">
        <f t="shared" si="24"/>
        <v>0</v>
      </c>
    </row>
    <row r="135" spans="1:31" x14ac:dyDescent="0.2">
      <c r="A135" t="str">
        <f>TABLA!F135</f>
        <v>F. Filología</v>
      </c>
      <c r="B135" s="262">
        <f>TABLA!BC135</f>
        <v>0</v>
      </c>
      <c r="C135" t="str">
        <f t="shared" si="19"/>
        <v/>
      </c>
      <c r="D135" t="str">
        <f t="shared" si="26"/>
        <v/>
      </c>
      <c r="E135" t="str">
        <f t="shared" si="26"/>
        <v/>
      </c>
      <c r="F135" t="str">
        <f t="shared" si="26"/>
        <v/>
      </c>
      <c r="G135" t="str">
        <f t="shared" si="26"/>
        <v/>
      </c>
      <c r="H135" t="str">
        <f t="shared" si="26"/>
        <v/>
      </c>
      <c r="I135" t="str">
        <f t="shared" si="26"/>
        <v/>
      </c>
      <c r="J135" t="str">
        <f t="shared" si="26"/>
        <v/>
      </c>
      <c r="K135" t="str">
        <f t="shared" si="26"/>
        <v/>
      </c>
      <c r="L135" t="str">
        <f t="shared" si="26"/>
        <v/>
      </c>
      <c r="M135" t="str">
        <f t="shared" si="26"/>
        <v/>
      </c>
      <c r="N135" t="str">
        <f t="shared" si="26"/>
        <v/>
      </c>
      <c r="O135" t="str">
        <f t="shared" si="26"/>
        <v/>
      </c>
      <c r="P135" t="str">
        <f t="shared" si="26"/>
        <v/>
      </c>
      <c r="Q135" t="str">
        <f t="shared" si="26"/>
        <v/>
      </c>
      <c r="R135" t="str">
        <f t="shared" si="26"/>
        <v/>
      </c>
      <c r="S135" t="str">
        <f t="shared" si="25"/>
        <v/>
      </c>
      <c r="T135" t="str">
        <f t="shared" si="25"/>
        <v/>
      </c>
      <c r="U135" t="str">
        <f t="shared" si="25"/>
        <v/>
      </c>
      <c r="V135" t="str">
        <f t="shared" si="25"/>
        <v/>
      </c>
      <c r="W135" t="str">
        <f t="shared" si="25"/>
        <v/>
      </c>
      <c r="X135" t="str">
        <f t="shared" si="25"/>
        <v/>
      </c>
      <c r="Y135" t="str">
        <f t="shared" si="25"/>
        <v/>
      </c>
      <c r="Z135" t="str">
        <f t="shared" si="25"/>
        <v/>
      </c>
      <c r="AA135" t="str">
        <f t="shared" si="25"/>
        <v/>
      </c>
      <c r="AB135" t="str">
        <f t="shared" si="25"/>
        <v/>
      </c>
      <c r="AC135" t="str">
        <f t="shared" si="25"/>
        <v/>
      </c>
      <c r="AD135" t="str">
        <f t="shared" si="25"/>
        <v/>
      </c>
      <c r="AE135">
        <f t="shared" si="24"/>
        <v>0</v>
      </c>
    </row>
    <row r="136" spans="1:31" x14ac:dyDescent="0.2">
      <c r="A136" t="str">
        <f>TABLA!F136</f>
        <v>F. Ciencias Físicas</v>
      </c>
      <c r="B136" s="262">
        <f>TABLA!BC136</f>
        <v>0</v>
      </c>
      <c r="C136" t="str">
        <f t="shared" si="19"/>
        <v/>
      </c>
      <c r="D136" t="str">
        <f t="shared" si="26"/>
        <v/>
      </c>
      <c r="E136" t="str">
        <f t="shared" si="26"/>
        <v/>
      </c>
      <c r="F136" t="str">
        <f t="shared" si="26"/>
        <v/>
      </c>
      <c r="G136" t="str">
        <f t="shared" si="26"/>
        <v/>
      </c>
      <c r="H136" t="str">
        <f t="shared" si="26"/>
        <v/>
      </c>
      <c r="I136" t="str">
        <f t="shared" si="26"/>
        <v/>
      </c>
      <c r="J136" t="str">
        <f t="shared" si="26"/>
        <v/>
      </c>
      <c r="K136" t="str">
        <f t="shared" si="26"/>
        <v/>
      </c>
      <c r="L136" t="str">
        <f t="shared" si="26"/>
        <v/>
      </c>
      <c r="M136" t="str">
        <f t="shared" si="26"/>
        <v/>
      </c>
      <c r="N136" t="str">
        <f t="shared" si="26"/>
        <v/>
      </c>
      <c r="O136" t="str">
        <f t="shared" si="26"/>
        <v/>
      </c>
      <c r="P136" t="str">
        <f t="shared" si="26"/>
        <v/>
      </c>
      <c r="Q136" t="str">
        <f t="shared" si="26"/>
        <v/>
      </c>
      <c r="R136" t="str">
        <f t="shared" si="26"/>
        <v/>
      </c>
      <c r="S136" t="str">
        <f t="shared" si="25"/>
        <v/>
      </c>
      <c r="T136" t="str">
        <f t="shared" si="25"/>
        <v/>
      </c>
      <c r="U136" t="str">
        <f t="shared" si="25"/>
        <v/>
      </c>
      <c r="V136" t="str">
        <f t="shared" si="25"/>
        <v/>
      </c>
      <c r="W136" t="str">
        <f t="shared" si="25"/>
        <v/>
      </c>
      <c r="X136" t="str">
        <f t="shared" si="25"/>
        <v/>
      </c>
      <c r="Y136" t="str">
        <f t="shared" si="25"/>
        <v/>
      </c>
      <c r="Z136" t="str">
        <f t="shared" si="25"/>
        <v/>
      </c>
      <c r="AA136" t="str">
        <f t="shared" si="25"/>
        <v/>
      </c>
      <c r="AB136" t="str">
        <f t="shared" si="25"/>
        <v/>
      </c>
      <c r="AC136" t="str">
        <f t="shared" si="25"/>
        <v/>
      </c>
      <c r="AD136" t="str">
        <f t="shared" si="25"/>
        <v/>
      </c>
      <c r="AE136">
        <f t="shared" si="24"/>
        <v>0</v>
      </c>
    </row>
    <row r="137" spans="1:31" x14ac:dyDescent="0.2">
      <c r="A137" t="str">
        <f>TABLA!F137</f>
        <v>F. Ciencias de la Información</v>
      </c>
      <c r="B137" s="262">
        <f>TABLA!BC137</f>
        <v>0</v>
      </c>
      <c r="C137" t="str">
        <f t="shared" si="19"/>
        <v/>
      </c>
      <c r="D137" t="str">
        <f t="shared" si="26"/>
        <v/>
      </c>
      <c r="E137" t="str">
        <f t="shared" si="26"/>
        <v/>
      </c>
      <c r="F137" t="str">
        <f t="shared" si="26"/>
        <v/>
      </c>
      <c r="G137" t="str">
        <f t="shared" si="26"/>
        <v/>
      </c>
      <c r="H137" t="str">
        <f t="shared" si="26"/>
        <v/>
      </c>
      <c r="I137" t="str">
        <f t="shared" si="26"/>
        <v/>
      </c>
      <c r="J137" t="str">
        <f t="shared" si="26"/>
        <v/>
      </c>
      <c r="K137" t="str">
        <f t="shared" si="26"/>
        <v/>
      </c>
      <c r="L137" t="str">
        <f t="shared" si="26"/>
        <v/>
      </c>
      <c r="M137" t="str">
        <f t="shared" si="26"/>
        <v/>
      </c>
      <c r="N137" t="str">
        <f t="shared" si="26"/>
        <v/>
      </c>
      <c r="O137" t="str">
        <f t="shared" si="26"/>
        <v/>
      </c>
      <c r="P137" t="str">
        <f t="shared" si="26"/>
        <v/>
      </c>
      <c r="Q137" t="str">
        <f t="shared" si="26"/>
        <v/>
      </c>
      <c r="R137" t="str">
        <f t="shared" si="26"/>
        <v/>
      </c>
      <c r="S137" t="str">
        <f t="shared" si="25"/>
        <v/>
      </c>
      <c r="T137" t="str">
        <f t="shared" si="25"/>
        <v/>
      </c>
      <c r="U137" t="str">
        <f t="shared" si="25"/>
        <v/>
      </c>
      <c r="V137" t="str">
        <f t="shared" si="25"/>
        <v/>
      </c>
      <c r="W137" t="str">
        <f t="shared" si="25"/>
        <v/>
      </c>
      <c r="X137" t="str">
        <f t="shared" si="25"/>
        <v/>
      </c>
      <c r="Y137" t="str">
        <f t="shared" si="25"/>
        <v/>
      </c>
      <c r="Z137" t="str">
        <f t="shared" si="25"/>
        <v/>
      </c>
      <c r="AA137" t="str">
        <f t="shared" si="25"/>
        <v/>
      </c>
      <c r="AB137" t="str">
        <f t="shared" si="25"/>
        <v/>
      </c>
      <c r="AC137" t="str">
        <f t="shared" si="25"/>
        <v/>
      </c>
      <c r="AD137" t="str">
        <f t="shared" si="25"/>
        <v/>
      </c>
      <c r="AE137">
        <f t="shared" si="24"/>
        <v>0</v>
      </c>
    </row>
    <row r="138" spans="1:31" x14ac:dyDescent="0.2">
      <c r="A138" t="str">
        <f>TABLA!F138</f>
        <v>F. Filología</v>
      </c>
      <c r="B138" s="262" t="str">
        <f>TABLA!BC138</f>
        <v>En la Facultad de Filología, en el pasillo central, a veces es difícil encontrar los libros</v>
      </c>
      <c r="C138" t="str">
        <f t="shared" si="19"/>
        <v/>
      </c>
      <c r="D138" t="str">
        <f t="shared" si="26"/>
        <v/>
      </c>
      <c r="E138" t="str">
        <f t="shared" si="26"/>
        <v/>
      </c>
      <c r="F138" t="str">
        <f t="shared" si="26"/>
        <v/>
      </c>
      <c r="G138" t="str">
        <f t="shared" si="26"/>
        <v/>
      </c>
      <c r="H138" t="str">
        <f t="shared" si="26"/>
        <v/>
      </c>
      <c r="I138" t="str">
        <f t="shared" si="26"/>
        <v/>
      </c>
      <c r="J138" t="str">
        <f t="shared" si="26"/>
        <v/>
      </c>
      <c r="K138" t="str">
        <f t="shared" si="26"/>
        <v/>
      </c>
      <c r="L138" t="str">
        <f t="shared" si="26"/>
        <v/>
      </c>
      <c r="M138" t="str">
        <f t="shared" si="26"/>
        <v/>
      </c>
      <c r="N138" t="str">
        <f t="shared" si="26"/>
        <v/>
      </c>
      <c r="O138" t="str">
        <f t="shared" si="26"/>
        <v/>
      </c>
      <c r="P138" t="str">
        <f t="shared" si="26"/>
        <v/>
      </c>
      <c r="Q138" t="str">
        <f t="shared" si="26"/>
        <v/>
      </c>
      <c r="R138" t="str">
        <f t="shared" si="26"/>
        <v/>
      </c>
      <c r="S138" t="str">
        <f t="shared" si="25"/>
        <v/>
      </c>
      <c r="T138" t="str">
        <f t="shared" si="25"/>
        <v/>
      </c>
      <c r="U138" t="str">
        <f t="shared" si="25"/>
        <v/>
      </c>
      <c r="V138" t="str">
        <f t="shared" si="25"/>
        <v/>
      </c>
      <c r="W138" t="str">
        <f t="shared" si="25"/>
        <v/>
      </c>
      <c r="X138" t="str">
        <f t="shared" si="25"/>
        <v/>
      </c>
      <c r="Y138" t="str">
        <f t="shared" si="25"/>
        <v/>
      </c>
      <c r="Z138" t="str">
        <f t="shared" si="25"/>
        <v/>
      </c>
      <c r="AA138" t="str">
        <f t="shared" si="25"/>
        <v/>
      </c>
      <c r="AB138" t="str">
        <f t="shared" si="25"/>
        <v/>
      </c>
      <c r="AC138" t="str">
        <f t="shared" si="25"/>
        <v/>
      </c>
      <c r="AD138" t="str">
        <f t="shared" si="25"/>
        <v/>
      </c>
      <c r="AE138">
        <f t="shared" si="24"/>
        <v>1</v>
      </c>
    </row>
    <row r="139" spans="1:31" ht="51" x14ac:dyDescent="0.2">
      <c r="A139" t="str">
        <f>TABLA!F139</f>
        <v>F. Ciencias Físicas</v>
      </c>
      <c r="B139" s="262" t="str">
        <f>TABLA!BC139</f>
        <v>Estaría bien tener más ejemplares de aquellos libros que constituyen la bibliografía básica de alguna asignatura, al menos en la facultad en la que se imparta esta. A veces es difícil  encontrar un ejemplar, fundamental en el desarrollo de la asignatura, porque no hay para todos los compañeros.</v>
      </c>
      <c r="C139" t="str">
        <f t="shared" si="19"/>
        <v/>
      </c>
      <c r="D139" t="str">
        <f t="shared" si="26"/>
        <v/>
      </c>
      <c r="E139" t="str">
        <f t="shared" si="26"/>
        <v/>
      </c>
      <c r="F139" t="str">
        <f t="shared" si="26"/>
        <v/>
      </c>
      <c r="G139" t="str">
        <f t="shared" si="26"/>
        <v/>
      </c>
      <c r="H139" t="str">
        <f t="shared" si="26"/>
        <v/>
      </c>
      <c r="I139" t="str">
        <f t="shared" si="26"/>
        <v/>
      </c>
      <c r="J139" t="str">
        <f t="shared" si="26"/>
        <v/>
      </c>
      <c r="K139" t="str">
        <f t="shared" si="26"/>
        <v/>
      </c>
      <c r="L139" t="str">
        <f t="shared" si="26"/>
        <v/>
      </c>
      <c r="M139" t="str">
        <f t="shared" si="26"/>
        <v/>
      </c>
      <c r="N139" t="str">
        <f t="shared" si="26"/>
        <v/>
      </c>
      <c r="O139" t="str">
        <f t="shared" si="26"/>
        <v/>
      </c>
      <c r="P139" t="str">
        <f t="shared" si="26"/>
        <v/>
      </c>
      <c r="Q139" t="str">
        <f t="shared" si="26"/>
        <v/>
      </c>
      <c r="R139" t="str">
        <f t="shared" si="26"/>
        <v/>
      </c>
      <c r="S139" t="str">
        <f t="shared" si="25"/>
        <v/>
      </c>
      <c r="T139" t="str">
        <f t="shared" si="25"/>
        <v/>
      </c>
      <c r="U139" t="str">
        <f t="shared" si="25"/>
        <v/>
      </c>
      <c r="V139" t="str">
        <f t="shared" si="25"/>
        <v/>
      </c>
      <c r="W139" t="str">
        <f t="shared" si="25"/>
        <v/>
      </c>
      <c r="X139" t="str">
        <f t="shared" si="25"/>
        <v/>
      </c>
      <c r="Y139" t="str">
        <f t="shared" si="25"/>
        <v/>
      </c>
      <c r="Z139" t="str">
        <f t="shared" si="25"/>
        <v/>
      </c>
      <c r="AA139" t="str">
        <f t="shared" si="25"/>
        <v/>
      </c>
      <c r="AB139" t="str">
        <f t="shared" si="25"/>
        <v/>
      </c>
      <c r="AC139" t="str">
        <f t="shared" si="25"/>
        <v/>
      </c>
      <c r="AD139" t="str">
        <f t="shared" si="25"/>
        <v/>
      </c>
      <c r="AE139">
        <f t="shared" si="24"/>
        <v>1</v>
      </c>
    </row>
    <row r="140" spans="1:31" x14ac:dyDescent="0.2">
      <c r="A140" t="str">
        <f>TABLA!F140</f>
        <v>F. Educación - Centro de Formación del Profesorado</v>
      </c>
      <c r="B140" s="262">
        <f>TABLA!BC140</f>
        <v>0</v>
      </c>
      <c r="C140" t="str">
        <f t="shared" si="19"/>
        <v/>
      </c>
      <c r="D140" t="str">
        <f t="shared" si="26"/>
        <v/>
      </c>
      <c r="E140" t="str">
        <f t="shared" si="26"/>
        <v/>
      </c>
      <c r="F140" t="str">
        <f t="shared" si="26"/>
        <v/>
      </c>
      <c r="G140" t="str">
        <f t="shared" si="26"/>
        <v/>
      </c>
      <c r="H140" t="str">
        <f t="shared" si="26"/>
        <v/>
      </c>
      <c r="I140" t="str">
        <f t="shared" si="26"/>
        <v/>
      </c>
      <c r="J140" t="str">
        <f t="shared" si="26"/>
        <v/>
      </c>
      <c r="K140" t="str">
        <f t="shared" si="26"/>
        <v/>
      </c>
      <c r="L140" t="str">
        <f t="shared" si="26"/>
        <v/>
      </c>
      <c r="M140" t="str">
        <f t="shared" si="26"/>
        <v/>
      </c>
      <c r="N140" t="str">
        <f t="shared" si="26"/>
        <v/>
      </c>
      <c r="O140" t="str">
        <f t="shared" si="26"/>
        <v/>
      </c>
      <c r="P140" t="str">
        <f t="shared" si="26"/>
        <v/>
      </c>
      <c r="Q140" t="str">
        <f t="shared" si="26"/>
        <v/>
      </c>
      <c r="R140" t="str">
        <f t="shared" si="26"/>
        <v/>
      </c>
      <c r="S140" t="str">
        <f t="shared" si="25"/>
        <v/>
      </c>
      <c r="T140" t="str">
        <f t="shared" si="25"/>
        <v/>
      </c>
      <c r="U140" t="str">
        <f t="shared" si="25"/>
        <v/>
      </c>
      <c r="V140" t="str">
        <f t="shared" si="25"/>
        <v/>
      </c>
      <c r="W140" t="str">
        <f t="shared" si="25"/>
        <v/>
      </c>
      <c r="X140" t="str">
        <f t="shared" si="25"/>
        <v/>
      </c>
      <c r="Y140" t="str">
        <f t="shared" si="25"/>
        <v/>
      </c>
      <c r="Z140" t="str">
        <f t="shared" si="25"/>
        <v/>
      </c>
      <c r="AA140" t="str">
        <f t="shared" si="25"/>
        <v/>
      </c>
      <c r="AB140" t="str">
        <f t="shared" si="25"/>
        <v/>
      </c>
      <c r="AC140" t="str">
        <f t="shared" si="25"/>
        <v/>
      </c>
      <c r="AD140" t="str">
        <f t="shared" si="25"/>
        <v/>
      </c>
      <c r="AE140">
        <f t="shared" si="24"/>
        <v>0</v>
      </c>
    </row>
    <row r="141" spans="1:31" x14ac:dyDescent="0.2">
      <c r="A141" t="str">
        <f>TABLA!F141</f>
        <v>F. Medicina</v>
      </c>
      <c r="B141" s="262">
        <f>TABLA!BC141</f>
        <v>0</v>
      </c>
      <c r="C141" t="str">
        <f t="shared" si="19"/>
        <v/>
      </c>
      <c r="D141" t="str">
        <f t="shared" si="26"/>
        <v/>
      </c>
      <c r="E141" t="str">
        <f t="shared" si="26"/>
        <v/>
      </c>
      <c r="F141" t="str">
        <f t="shared" si="26"/>
        <v/>
      </c>
      <c r="G141" t="str">
        <f t="shared" si="26"/>
        <v/>
      </c>
      <c r="H141" t="str">
        <f t="shared" si="26"/>
        <v/>
      </c>
      <c r="I141" t="str">
        <f t="shared" si="26"/>
        <v/>
      </c>
      <c r="J141" t="str">
        <f t="shared" si="26"/>
        <v/>
      </c>
      <c r="K141" t="str">
        <f t="shared" si="26"/>
        <v/>
      </c>
      <c r="L141" t="str">
        <f t="shared" si="26"/>
        <v/>
      </c>
      <c r="M141" t="str">
        <f t="shared" si="26"/>
        <v/>
      </c>
      <c r="N141" t="str">
        <f t="shared" si="26"/>
        <v/>
      </c>
      <c r="O141" t="str">
        <f t="shared" si="26"/>
        <v/>
      </c>
      <c r="P141" t="str">
        <f t="shared" si="26"/>
        <v/>
      </c>
      <c r="Q141" t="str">
        <f t="shared" si="26"/>
        <v/>
      </c>
      <c r="R141" t="str">
        <f t="shared" si="26"/>
        <v/>
      </c>
      <c r="S141" t="str">
        <f t="shared" si="25"/>
        <v/>
      </c>
      <c r="T141" t="str">
        <f t="shared" si="25"/>
        <v/>
      </c>
      <c r="U141" t="str">
        <f t="shared" si="25"/>
        <v/>
      </c>
      <c r="V141" t="str">
        <f t="shared" si="25"/>
        <v/>
      </c>
      <c r="W141" t="str">
        <f t="shared" si="25"/>
        <v/>
      </c>
      <c r="X141" t="str">
        <f t="shared" si="25"/>
        <v/>
      </c>
      <c r="Y141" t="str">
        <f t="shared" si="25"/>
        <v/>
      </c>
      <c r="Z141" t="str">
        <f t="shared" si="25"/>
        <v/>
      </c>
      <c r="AA141" t="str">
        <f t="shared" si="25"/>
        <v/>
      </c>
      <c r="AB141" t="str">
        <f t="shared" si="25"/>
        <v/>
      </c>
      <c r="AC141" t="str">
        <f t="shared" si="25"/>
        <v/>
      </c>
      <c r="AD141" t="str">
        <f t="shared" si="25"/>
        <v/>
      </c>
      <c r="AE141">
        <f t="shared" si="24"/>
        <v>0</v>
      </c>
    </row>
    <row r="142" spans="1:31" x14ac:dyDescent="0.2">
      <c r="A142" t="str">
        <f>TABLA!F142</f>
        <v>F. Ciencias Químicas</v>
      </c>
      <c r="B142" s="262">
        <f>TABLA!BC142</f>
        <v>0</v>
      </c>
      <c r="C142" t="str">
        <f t="shared" si="19"/>
        <v/>
      </c>
      <c r="D142" t="str">
        <f t="shared" si="26"/>
        <v/>
      </c>
      <c r="E142" t="str">
        <f t="shared" si="26"/>
        <v/>
      </c>
      <c r="F142" t="str">
        <f t="shared" si="26"/>
        <v/>
      </c>
      <c r="G142" t="str">
        <f t="shared" si="26"/>
        <v/>
      </c>
      <c r="H142" t="str">
        <f t="shared" si="26"/>
        <v/>
      </c>
      <c r="I142" t="str">
        <f t="shared" si="26"/>
        <v/>
      </c>
      <c r="J142" t="str">
        <f t="shared" si="26"/>
        <v/>
      </c>
      <c r="K142" t="str">
        <f t="shared" si="26"/>
        <v/>
      </c>
      <c r="L142" t="str">
        <f t="shared" si="26"/>
        <v/>
      </c>
      <c r="M142" t="str">
        <f t="shared" si="26"/>
        <v/>
      </c>
      <c r="N142" t="str">
        <f t="shared" si="26"/>
        <v/>
      </c>
      <c r="O142" t="str">
        <f t="shared" si="26"/>
        <v/>
      </c>
      <c r="P142" t="str">
        <f t="shared" si="26"/>
        <v/>
      </c>
      <c r="Q142" t="str">
        <f t="shared" si="26"/>
        <v/>
      </c>
      <c r="R142" t="str">
        <f t="shared" si="26"/>
        <v/>
      </c>
      <c r="S142" t="str">
        <f t="shared" si="25"/>
        <v/>
      </c>
      <c r="T142" t="str">
        <f t="shared" si="25"/>
        <v/>
      </c>
      <c r="U142" t="str">
        <f t="shared" si="25"/>
        <v/>
      </c>
      <c r="V142" t="str">
        <f t="shared" si="25"/>
        <v/>
      </c>
      <c r="W142" t="str">
        <f t="shared" si="25"/>
        <v/>
      </c>
      <c r="X142" t="str">
        <f t="shared" si="25"/>
        <v/>
      </c>
      <c r="Y142" t="str">
        <f t="shared" si="25"/>
        <v/>
      </c>
      <c r="Z142" t="str">
        <f t="shared" si="25"/>
        <v/>
      </c>
      <c r="AA142" t="str">
        <f t="shared" si="25"/>
        <v/>
      </c>
      <c r="AB142" t="str">
        <f t="shared" si="25"/>
        <v/>
      </c>
      <c r="AC142" t="str">
        <f t="shared" si="25"/>
        <v/>
      </c>
      <c r="AD142" t="str">
        <f t="shared" si="25"/>
        <v/>
      </c>
      <c r="AE142">
        <f t="shared" si="24"/>
        <v>0</v>
      </c>
    </row>
    <row r="143" spans="1:31" x14ac:dyDescent="0.2">
      <c r="A143" t="str">
        <f>TABLA!F143</f>
        <v>F. Geografía e Historia</v>
      </c>
      <c r="B143" s="262" t="str">
        <f>TABLA!BC143</f>
        <v>Debería haber más libros electrónicos</v>
      </c>
      <c r="C143" t="str">
        <f t="shared" si="19"/>
        <v/>
      </c>
      <c r="D143" t="str">
        <f t="shared" si="26"/>
        <v/>
      </c>
      <c r="E143" t="str">
        <f t="shared" si="26"/>
        <v/>
      </c>
      <c r="F143" t="str">
        <f t="shared" si="26"/>
        <v/>
      </c>
      <c r="G143" t="str">
        <f t="shared" si="26"/>
        <v/>
      </c>
      <c r="H143" t="str">
        <f t="shared" si="26"/>
        <v>x</v>
      </c>
      <c r="I143" t="str">
        <f t="shared" si="26"/>
        <v/>
      </c>
      <c r="J143" t="str">
        <f t="shared" si="26"/>
        <v/>
      </c>
      <c r="K143" t="str">
        <f t="shared" si="26"/>
        <v/>
      </c>
      <c r="L143" t="str">
        <f t="shared" si="26"/>
        <v/>
      </c>
      <c r="M143" t="str">
        <f t="shared" si="26"/>
        <v/>
      </c>
      <c r="N143" t="str">
        <f t="shared" si="26"/>
        <v/>
      </c>
      <c r="O143" t="str">
        <f t="shared" si="26"/>
        <v/>
      </c>
      <c r="P143" t="str">
        <f t="shared" si="26"/>
        <v/>
      </c>
      <c r="Q143" t="str">
        <f t="shared" si="26"/>
        <v/>
      </c>
      <c r="R143" t="str">
        <f t="shared" si="26"/>
        <v/>
      </c>
      <c r="S143" t="str">
        <f t="shared" si="25"/>
        <v/>
      </c>
      <c r="T143" t="str">
        <f t="shared" si="25"/>
        <v/>
      </c>
      <c r="U143" t="str">
        <f t="shared" si="25"/>
        <v/>
      </c>
      <c r="V143" t="str">
        <f t="shared" si="25"/>
        <v/>
      </c>
      <c r="W143" t="str">
        <f t="shared" si="25"/>
        <v/>
      </c>
      <c r="X143" t="str">
        <f t="shared" si="25"/>
        <v/>
      </c>
      <c r="Y143" t="str">
        <f t="shared" si="25"/>
        <v/>
      </c>
      <c r="Z143" t="str">
        <f t="shared" si="25"/>
        <v/>
      </c>
      <c r="AA143" t="str">
        <f t="shared" si="25"/>
        <v/>
      </c>
      <c r="AB143" t="str">
        <f t="shared" si="25"/>
        <v/>
      </c>
      <c r="AC143" t="str">
        <f t="shared" si="25"/>
        <v/>
      </c>
      <c r="AD143" t="str">
        <f t="shared" si="25"/>
        <v/>
      </c>
      <c r="AE143">
        <f t="shared" si="24"/>
        <v>1</v>
      </c>
    </row>
    <row r="144" spans="1:31" x14ac:dyDescent="0.2">
      <c r="A144" t="str">
        <f>TABLA!F144</f>
        <v>F. Bellas Artes</v>
      </c>
      <c r="B144" s="262">
        <f>TABLA!BC144</f>
        <v>0</v>
      </c>
      <c r="C144" t="str">
        <f t="shared" si="19"/>
        <v/>
      </c>
      <c r="D144" t="str">
        <f t="shared" si="26"/>
        <v/>
      </c>
      <c r="E144" t="str">
        <f t="shared" si="26"/>
        <v/>
      </c>
      <c r="F144" t="str">
        <f t="shared" si="26"/>
        <v/>
      </c>
      <c r="G144" t="str">
        <f t="shared" si="26"/>
        <v/>
      </c>
      <c r="H144" t="str">
        <f t="shared" si="26"/>
        <v/>
      </c>
      <c r="I144" t="str">
        <f t="shared" si="26"/>
        <v/>
      </c>
      <c r="J144" t="str">
        <f t="shared" si="26"/>
        <v/>
      </c>
      <c r="K144" t="str">
        <f t="shared" si="26"/>
        <v/>
      </c>
      <c r="L144" t="str">
        <f t="shared" si="26"/>
        <v/>
      </c>
      <c r="M144" t="str">
        <f t="shared" si="26"/>
        <v/>
      </c>
      <c r="N144" t="str">
        <f t="shared" si="26"/>
        <v/>
      </c>
      <c r="O144" t="str">
        <f t="shared" si="26"/>
        <v/>
      </c>
      <c r="P144" t="str">
        <f t="shared" si="26"/>
        <v/>
      </c>
      <c r="Q144" t="str">
        <f t="shared" si="26"/>
        <v/>
      </c>
      <c r="R144" t="str">
        <f t="shared" ref="R144:AD159" si="27">IFERROR((IF(FIND(R$1,$B144,1)&gt;0,"x")),"")</f>
        <v/>
      </c>
      <c r="S144" t="str">
        <f t="shared" si="27"/>
        <v/>
      </c>
      <c r="T144" t="str">
        <f t="shared" si="27"/>
        <v/>
      </c>
      <c r="U144" t="str">
        <f t="shared" si="27"/>
        <v/>
      </c>
      <c r="V144" t="str">
        <f t="shared" si="27"/>
        <v/>
      </c>
      <c r="W144" t="str">
        <f t="shared" si="27"/>
        <v/>
      </c>
      <c r="X144" t="str">
        <f t="shared" si="27"/>
        <v/>
      </c>
      <c r="Y144" t="str">
        <f t="shared" si="27"/>
        <v/>
      </c>
      <c r="Z144" t="str">
        <f t="shared" si="27"/>
        <v/>
      </c>
      <c r="AA144" t="str">
        <f t="shared" si="27"/>
        <v/>
      </c>
      <c r="AB144" t="str">
        <f t="shared" si="27"/>
        <v/>
      </c>
      <c r="AC144" t="str">
        <f t="shared" si="27"/>
        <v/>
      </c>
      <c r="AD144" t="str">
        <f t="shared" si="27"/>
        <v/>
      </c>
      <c r="AE144">
        <f t="shared" si="24"/>
        <v>0</v>
      </c>
    </row>
    <row r="145" spans="1:31" x14ac:dyDescent="0.2">
      <c r="A145" t="str">
        <f>TABLA!F145</f>
        <v>F. Medicina</v>
      </c>
      <c r="B145" s="262">
        <f>TABLA!BC145</f>
        <v>0</v>
      </c>
      <c r="C145" t="str">
        <f t="shared" si="19"/>
        <v/>
      </c>
      <c r="D145" t="str">
        <f t="shared" ref="D145:R160" si="28">IFERROR((IF(FIND(D$1,$B145,1)&gt;0,"x")),"")</f>
        <v/>
      </c>
      <c r="E145" t="str">
        <f t="shared" si="28"/>
        <v/>
      </c>
      <c r="F145" t="str">
        <f t="shared" si="28"/>
        <v/>
      </c>
      <c r="G145" t="str">
        <f t="shared" si="28"/>
        <v/>
      </c>
      <c r="H145" t="str">
        <f t="shared" si="28"/>
        <v/>
      </c>
      <c r="I145" t="str">
        <f t="shared" si="28"/>
        <v/>
      </c>
      <c r="J145" t="str">
        <f t="shared" si="28"/>
        <v/>
      </c>
      <c r="K145" t="str">
        <f t="shared" si="28"/>
        <v/>
      </c>
      <c r="L145" t="str">
        <f t="shared" si="28"/>
        <v/>
      </c>
      <c r="M145" t="str">
        <f t="shared" si="28"/>
        <v/>
      </c>
      <c r="N145" t="str">
        <f t="shared" si="28"/>
        <v/>
      </c>
      <c r="O145" t="str">
        <f t="shared" si="28"/>
        <v/>
      </c>
      <c r="P145" t="str">
        <f t="shared" si="28"/>
        <v/>
      </c>
      <c r="Q145" t="str">
        <f t="shared" si="28"/>
        <v/>
      </c>
      <c r="R145" t="str">
        <f t="shared" si="28"/>
        <v/>
      </c>
      <c r="S145" t="str">
        <f t="shared" si="27"/>
        <v/>
      </c>
      <c r="T145" t="str">
        <f t="shared" si="27"/>
        <v/>
      </c>
      <c r="U145" t="str">
        <f t="shared" si="27"/>
        <v/>
      </c>
      <c r="V145" t="str">
        <f t="shared" si="27"/>
        <v/>
      </c>
      <c r="W145" t="str">
        <f t="shared" si="27"/>
        <v/>
      </c>
      <c r="X145" t="str">
        <f t="shared" si="27"/>
        <v/>
      </c>
      <c r="Y145" t="str">
        <f t="shared" si="27"/>
        <v/>
      </c>
      <c r="Z145" t="str">
        <f t="shared" si="27"/>
        <v/>
      </c>
      <c r="AA145" t="str">
        <f t="shared" si="27"/>
        <v/>
      </c>
      <c r="AB145" t="str">
        <f t="shared" si="27"/>
        <v/>
      </c>
      <c r="AC145" t="str">
        <f t="shared" si="27"/>
        <v/>
      </c>
      <c r="AD145" t="str">
        <f t="shared" si="27"/>
        <v/>
      </c>
      <c r="AE145">
        <f t="shared" si="24"/>
        <v>0</v>
      </c>
    </row>
    <row r="146" spans="1:31" x14ac:dyDescent="0.2">
      <c r="A146" t="str">
        <f>TABLA!F146</f>
        <v>F. Ciencias Matemáticas</v>
      </c>
      <c r="B146" s="262">
        <f>TABLA!BC146</f>
        <v>0</v>
      </c>
      <c r="C146" t="str">
        <f t="shared" si="19"/>
        <v/>
      </c>
      <c r="D146" t="str">
        <f t="shared" si="28"/>
        <v/>
      </c>
      <c r="E146" t="str">
        <f t="shared" si="28"/>
        <v/>
      </c>
      <c r="F146" t="str">
        <f t="shared" si="28"/>
        <v/>
      </c>
      <c r="G146" t="str">
        <f t="shared" si="28"/>
        <v/>
      </c>
      <c r="H146" t="str">
        <f t="shared" si="28"/>
        <v/>
      </c>
      <c r="I146" t="str">
        <f t="shared" si="28"/>
        <v/>
      </c>
      <c r="J146" t="str">
        <f t="shared" si="28"/>
        <v/>
      </c>
      <c r="K146" t="str">
        <f t="shared" si="28"/>
        <v/>
      </c>
      <c r="L146" t="str">
        <f t="shared" si="28"/>
        <v/>
      </c>
      <c r="M146" t="str">
        <f t="shared" si="28"/>
        <v/>
      </c>
      <c r="N146" t="str">
        <f t="shared" si="28"/>
        <v/>
      </c>
      <c r="O146" t="str">
        <f t="shared" si="28"/>
        <v/>
      </c>
      <c r="P146" t="str">
        <f t="shared" si="28"/>
        <v/>
      </c>
      <c r="Q146" t="str">
        <f t="shared" si="28"/>
        <v/>
      </c>
      <c r="R146" t="str">
        <f t="shared" si="28"/>
        <v/>
      </c>
      <c r="S146" t="str">
        <f t="shared" si="27"/>
        <v/>
      </c>
      <c r="T146" t="str">
        <f t="shared" si="27"/>
        <v/>
      </c>
      <c r="U146" t="str">
        <f t="shared" si="27"/>
        <v/>
      </c>
      <c r="V146" t="str">
        <f t="shared" si="27"/>
        <v/>
      </c>
      <c r="W146" t="str">
        <f t="shared" si="27"/>
        <v/>
      </c>
      <c r="X146" t="str">
        <f t="shared" si="27"/>
        <v/>
      </c>
      <c r="Y146" t="str">
        <f t="shared" si="27"/>
        <v/>
      </c>
      <c r="Z146" t="str">
        <f t="shared" si="27"/>
        <v/>
      </c>
      <c r="AA146" t="str">
        <f t="shared" si="27"/>
        <v/>
      </c>
      <c r="AB146" t="str">
        <f t="shared" si="27"/>
        <v/>
      </c>
      <c r="AC146" t="str">
        <f t="shared" si="27"/>
        <v/>
      </c>
      <c r="AD146" t="str">
        <f t="shared" si="27"/>
        <v/>
      </c>
      <c r="AE146">
        <f t="shared" si="24"/>
        <v>0</v>
      </c>
    </row>
    <row r="147" spans="1:31" x14ac:dyDescent="0.2">
      <c r="A147" t="str">
        <f>TABLA!F147</f>
        <v>F. Ciencias Matemáticas</v>
      </c>
      <c r="B147" s="262">
        <f>TABLA!BC147</f>
        <v>0</v>
      </c>
      <c r="C147" t="str">
        <f t="shared" ref="C147:C210" si="29">IFERROR((IF(FIND(C$1,$B147,1)&gt;0,"x")),"")</f>
        <v/>
      </c>
      <c r="D147" t="str">
        <f t="shared" si="28"/>
        <v/>
      </c>
      <c r="E147" t="str">
        <f t="shared" si="28"/>
        <v/>
      </c>
      <c r="F147" t="str">
        <f t="shared" si="28"/>
        <v/>
      </c>
      <c r="G147" t="str">
        <f t="shared" si="28"/>
        <v/>
      </c>
      <c r="H147" t="str">
        <f t="shared" si="28"/>
        <v/>
      </c>
      <c r="I147" t="str">
        <f t="shared" si="28"/>
        <v/>
      </c>
      <c r="J147" t="str">
        <f t="shared" si="28"/>
        <v/>
      </c>
      <c r="K147" t="str">
        <f t="shared" si="28"/>
        <v/>
      </c>
      <c r="L147" t="str">
        <f t="shared" si="28"/>
        <v/>
      </c>
      <c r="M147" t="str">
        <f t="shared" si="28"/>
        <v/>
      </c>
      <c r="N147" t="str">
        <f t="shared" si="28"/>
        <v/>
      </c>
      <c r="O147" t="str">
        <f t="shared" si="28"/>
        <v/>
      </c>
      <c r="P147" t="str">
        <f t="shared" si="28"/>
        <v/>
      </c>
      <c r="Q147" t="str">
        <f t="shared" si="28"/>
        <v/>
      </c>
      <c r="R147" t="str">
        <f t="shared" si="28"/>
        <v/>
      </c>
      <c r="S147" t="str">
        <f t="shared" si="27"/>
        <v/>
      </c>
      <c r="T147" t="str">
        <f t="shared" si="27"/>
        <v/>
      </c>
      <c r="U147" t="str">
        <f t="shared" si="27"/>
        <v/>
      </c>
      <c r="V147" t="str">
        <f t="shared" si="27"/>
        <v/>
      </c>
      <c r="W147" t="str">
        <f t="shared" si="27"/>
        <v/>
      </c>
      <c r="X147" t="str">
        <f t="shared" si="27"/>
        <v/>
      </c>
      <c r="Y147" t="str">
        <f t="shared" si="27"/>
        <v/>
      </c>
      <c r="Z147" t="str">
        <f t="shared" si="27"/>
        <v/>
      </c>
      <c r="AA147" t="str">
        <f t="shared" si="27"/>
        <v/>
      </c>
      <c r="AB147" t="str">
        <f t="shared" si="27"/>
        <v/>
      </c>
      <c r="AC147" t="str">
        <f t="shared" si="27"/>
        <v/>
      </c>
      <c r="AD147" t="str">
        <f t="shared" si="27"/>
        <v/>
      </c>
      <c r="AE147">
        <f t="shared" si="24"/>
        <v>0</v>
      </c>
    </row>
    <row r="148" spans="1:31" x14ac:dyDescent="0.2">
      <c r="A148" t="str">
        <f>TABLA!F148</f>
        <v>F. Derecho</v>
      </c>
      <c r="B148" s="262">
        <f>TABLA!BC148</f>
        <v>0</v>
      </c>
      <c r="C148" t="str">
        <f t="shared" si="29"/>
        <v/>
      </c>
      <c r="D148" t="str">
        <f t="shared" si="28"/>
        <v/>
      </c>
      <c r="E148" t="str">
        <f t="shared" si="28"/>
        <v/>
      </c>
      <c r="F148" t="str">
        <f t="shared" si="28"/>
        <v/>
      </c>
      <c r="G148" t="str">
        <f t="shared" si="28"/>
        <v/>
      </c>
      <c r="H148" t="str">
        <f t="shared" si="28"/>
        <v/>
      </c>
      <c r="I148" t="str">
        <f t="shared" si="28"/>
        <v/>
      </c>
      <c r="J148" t="str">
        <f t="shared" si="28"/>
        <v/>
      </c>
      <c r="K148" t="str">
        <f t="shared" si="28"/>
        <v/>
      </c>
      <c r="L148" t="str">
        <f t="shared" si="28"/>
        <v/>
      </c>
      <c r="M148" t="str">
        <f t="shared" si="28"/>
        <v/>
      </c>
      <c r="N148" t="str">
        <f t="shared" si="28"/>
        <v/>
      </c>
      <c r="O148" t="str">
        <f t="shared" si="28"/>
        <v/>
      </c>
      <c r="P148" t="str">
        <f t="shared" si="28"/>
        <v/>
      </c>
      <c r="Q148" t="str">
        <f t="shared" si="28"/>
        <v/>
      </c>
      <c r="R148" t="str">
        <f t="shared" si="28"/>
        <v/>
      </c>
      <c r="S148" t="str">
        <f t="shared" si="27"/>
        <v/>
      </c>
      <c r="T148" t="str">
        <f t="shared" si="27"/>
        <v/>
      </c>
      <c r="U148" t="str">
        <f t="shared" si="27"/>
        <v/>
      </c>
      <c r="V148" t="str">
        <f t="shared" si="27"/>
        <v/>
      </c>
      <c r="W148" t="str">
        <f t="shared" si="27"/>
        <v/>
      </c>
      <c r="X148" t="str">
        <f t="shared" si="27"/>
        <v/>
      </c>
      <c r="Y148" t="str">
        <f t="shared" si="27"/>
        <v/>
      </c>
      <c r="Z148" t="str">
        <f t="shared" si="27"/>
        <v/>
      </c>
      <c r="AA148" t="str">
        <f t="shared" si="27"/>
        <v/>
      </c>
      <c r="AB148" t="str">
        <f t="shared" si="27"/>
        <v/>
      </c>
      <c r="AC148" t="str">
        <f t="shared" si="27"/>
        <v/>
      </c>
      <c r="AD148" t="str">
        <f t="shared" si="27"/>
        <v/>
      </c>
      <c r="AE148">
        <f t="shared" si="24"/>
        <v>0</v>
      </c>
    </row>
    <row r="149" spans="1:31" x14ac:dyDescent="0.2">
      <c r="A149" t="str">
        <f>TABLA!F149</f>
        <v>F. Geografía e Historia</v>
      </c>
      <c r="B149" s="262">
        <f>TABLA!BC149</f>
        <v>0</v>
      </c>
      <c r="C149" t="str">
        <f t="shared" si="29"/>
        <v/>
      </c>
      <c r="D149" t="str">
        <f t="shared" si="28"/>
        <v/>
      </c>
      <c r="E149" t="str">
        <f t="shared" si="28"/>
        <v/>
      </c>
      <c r="F149" t="str">
        <f t="shared" si="28"/>
        <v/>
      </c>
      <c r="G149" t="str">
        <f t="shared" si="28"/>
        <v/>
      </c>
      <c r="H149" t="str">
        <f t="shared" si="28"/>
        <v/>
      </c>
      <c r="I149" t="str">
        <f t="shared" si="28"/>
        <v/>
      </c>
      <c r="J149" t="str">
        <f t="shared" si="28"/>
        <v/>
      </c>
      <c r="K149" t="str">
        <f t="shared" si="28"/>
        <v/>
      </c>
      <c r="L149" t="str">
        <f t="shared" si="28"/>
        <v/>
      </c>
      <c r="M149" t="str">
        <f t="shared" si="28"/>
        <v/>
      </c>
      <c r="N149" t="str">
        <f t="shared" si="28"/>
        <v/>
      </c>
      <c r="O149" t="str">
        <f t="shared" si="28"/>
        <v/>
      </c>
      <c r="P149" t="str">
        <f t="shared" si="28"/>
        <v/>
      </c>
      <c r="Q149" t="str">
        <f t="shared" si="28"/>
        <v/>
      </c>
      <c r="R149" t="str">
        <f t="shared" si="28"/>
        <v/>
      </c>
      <c r="S149" t="str">
        <f t="shared" si="27"/>
        <v/>
      </c>
      <c r="T149" t="str">
        <f t="shared" si="27"/>
        <v/>
      </c>
      <c r="U149" t="str">
        <f t="shared" si="27"/>
        <v/>
      </c>
      <c r="V149" t="str">
        <f t="shared" si="27"/>
        <v/>
      </c>
      <c r="W149" t="str">
        <f t="shared" si="27"/>
        <v/>
      </c>
      <c r="X149" t="str">
        <f t="shared" si="27"/>
        <v/>
      </c>
      <c r="Y149" t="str">
        <f t="shared" si="27"/>
        <v/>
      </c>
      <c r="Z149" t="str">
        <f t="shared" si="27"/>
        <v/>
      </c>
      <c r="AA149" t="str">
        <f t="shared" si="27"/>
        <v/>
      </c>
      <c r="AB149" t="str">
        <f t="shared" si="27"/>
        <v/>
      </c>
      <c r="AC149" t="str">
        <f t="shared" si="27"/>
        <v/>
      </c>
      <c r="AD149" t="str">
        <f t="shared" si="27"/>
        <v/>
      </c>
      <c r="AE149">
        <f t="shared" si="24"/>
        <v>0</v>
      </c>
    </row>
    <row r="150" spans="1:31" x14ac:dyDescent="0.2">
      <c r="A150" t="str">
        <f>TABLA!F150</f>
        <v>F. Derecho</v>
      </c>
      <c r="B150" s="262">
        <f>TABLA!BC150</f>
        <v>0</v>
      </c>
      <c r="C150" t="str">
        <f t="shared" si="29"/>
        <v/>
      </c>
      <c r="D150" t="str">
        <f t="shared" si="28"/>
        <v/>
      </c>
      <c r="E150" t="str">
        <f t="shared" si="28"/>
        <v/>
      </c>
      <c r="F150" t="str">
        <f t="shared" si="28"/>
        <v/>
      </c>
      <c r="G150" t="str">
        <f t="shared" si="28"/>
        <v/>
      </c>
      <c r="H150" t="str">
        <f t="shared" si="28"/>
        <v/>
      </c>
      <c r="I150" t="str">
        <f t="shared" si="28"/>
        <v/>
      </c>
      <c r="J150" t="str">
        <f t="shared" si="28"/>
        <v/>
      </c>
      <c r="K150" t="str">
        <f t="shared" si="28"/>
        <v/>
      </c>
      <c r="L150" t="str">
        <f t="shared" si="28"/>
        <v/>
      </c>
      <c r="M150" t="str">
        <f t="shared" si="28"/>
        <v/>
      </c>
      <c r="N150" t="str">
        <f t="shared" si="28"/>
        <v/>
      </c>
      <c r="O150" t="str">
        <f t="shared" si="28"/>
        <v/>
      </c>
      <c r="P150" t="str">
        <f t="shared" si="28"/>
        <v/>
      </c>
      <c r="Q150" t="str">
        <f t="shared" si="28"/>
        <v/>
      </c>
      <c r="R150" t="str">
        <f t="shared" si="28"/>
        <v/>
      </c>
      <c r="S150" t="str">
        <f t="shared" si="27"/>
        <v/>
      </c>
      <c r="T150" t="str">
        <f t="shared" si="27"/>
        <v/>
      </c>
      <c r="U150" t="str">
        <f t="shared" si="27"/>
        <v/>
      </c>
      <c r="V150" t="str">
        <f t="shared" si="27"/>
        <v/>
      </c>
      <c r="W150" t="str">
        <f t="shared" si="27"/>
        <v/>
      </c>
      <c r="X150" t="str">
        <f t="shared" si="27"/>
        <v/>
      </c>
      <c r="Y150" t="str">
        <f t="shared" si="27"/>
        <v/>
      </c>
      <c r="Z150" t="str">
        <f t="shared" si="27"/>
        <v/>
      </c>
      <c r="AA150" t="str">
        <f t="shared" si="27"/>
        <v/>
      </c>
      <c r="AB150" t="str">
        <f t="shared" si="27"/>
        <v/>
      </c>
      <c r="AC150" t="str">
        <f t="shared" si="27"/>
        <v/>
      </c>
      <c r="AD150" t="str">
        <f t="shared" si="27"/>
        <v/>
      </c>
      <c r="AE150">
        <f t="shared" si="24"/>
        <v>0</v>
      </c>
    </row>
    <row r="151" spans="1:31" x14ac:dyDescent="0.2">
      <c r="A151" t="str">
        <f>TABLA!F151</f>
        <v>F. Ciencias Biológicas</v>
      </c>
      <c r="B151" s="262">
        <f>TABLA!BC151</f>
        <v>0</v>
      </c>
      <c r="C151" t="str">
        <f t="shared" si="29"/>
        <v/>
      </c>
      <c r="D151" t="str">
        <f t="shared" si="28"/>
        <v/>
      </c>
      <c r="E151" t="str">
        <f t="shared" si="28"/>
        <v/>
      </c>
      <c r="F151" t="str">
        <f t="shared" si="28"/>
        <v/>
      </c>
      <c r="G151" t="str">
        <f t="shared" si="28"/>
        <v/>
      </c>
      <c r="H151" t="str">
        <f t="shared" si="28"/>
        <v/>
      </c>
      <c r="I151" t="str">
        <f t="shared" si="28"/>
        <v/>
      </c>
      <c r="J151" t="str">
        <f t="shared" si="28"/>
        <v/>
      </c>
      <c r="K151" t="str">
        <f t="shared" si="28"/>
        <v/>
      </c>
      <c r="L151" t="str">
        <f t="shared" si="28"/>
        <v/>
      </c>
      <c r="M151" t="str">
        <f t="shared" si="28"/>
        <v/>
      </c>
      <c r="N151" t="str">
        <f t="shared" si="28"/>
        <v/>
      </c>
      <c r="O151" t="str">
        <f t="shared" si="28"/>
        <v/>
      </c>
      <c r="P151" t="str">
        <f t="shared" si="28"/>
        <v/>
      </c>
      <c r="Q151" t="str">
        <f t="shared" si="28"/>
        <v/>
      </c>
      <c r="R151" t="str">
        <f t="shared" si="28"/>
        <v/>
      </c>
      <c r="S151" t="str">
        <f t="shared" si="27"/>
        <v/>
      </c>
      <c r="T151" t="str">
        <f t="shared" si="27"/>
        <v/>
      </c>
      <c r="U151" t="str">
        <f t="shared" si="27"/>
        <v/>
      </c>
      <c r="V151" t="str">
        <f t="shared" si="27"/>
        <v/>
      </c>
      <c r="W151" t="str">
        <f t="shared" si="27"/>
        <v/>
      </c>
      <c r="X151" t="str">
        <f t="shared" si="27"/>
        <v/>
      </c>
      <c r="Y151" t="str">
        <f t="shared" si="27"/>
        <v/>
      </c>
      <c r="Z151" t="str">
        <f t="shared" si="27"/>
        <v/>
      </c>
      <c r="AA151" t="str">
        <f t="shared" si="27"/>
        <v/>
      </c>
      <c r="AB151" t="str">
        <f t="shared" si="27"/>
        <v/>
      </c>
      <c r="AC151" t="str">
        <f t="shared" si="27"/>
        <v/>
      </c>
      <c r="AD151" t="str">
        <f t="shared" si="27"/>
        <v/>
      </c>
      <c r="AE151">
        <f t="shared" si="24"/>
        <v>0</v>
      </c>
    </row>
    <row r="152" spans="1:31" ht="25.5" x14ac:dyDescent="0.2">
      <c r="A152" t="str">
        <f>TABLA!F152</f>
        <v>F. Comercio y Turismo</v>
      </c>
      <c r="B152" s="262" t="str">
        <f>TABLA!BC152</f>
        <v>El personal de la biblioteca me ha ayudado en todos los problemas que he tenido con los libros y me ha resuelto numerosas dudas. Gracias Luisa! (MaríaT)</v>
      </c>
      <c r="C152" t="str">
        <f t="shared" si="29"/>
        <v/>
      </c>
      <c r="D152" t="str">
        <f t="shared" si="28"/>
        <v/>
      </c>
      <c r="E152" t="str">
        <f t="shared" si="28"/>
        <v/>
      </c>
      <c r="F152" t="str">
        <f t="shared" si="28"/>
        <v/>
      </c>
      <c r="G152" t="str">
        <f t="shared" si="28"/>
        <v/>
      </c>
      <c r="H152" t="str">
        <f t="shared" si="28"/>
        <v/>
      </c>
      <c r="I152" t="str">
        <f t="shared" si="28"/>
        <v/>
      </c>
      <c r="J152" t="str">
        <f t="shared" si="28"/>
        <v/>
      </c>
      <c r="K152" t="str">
        <f t="shared" si="28"/>
        <v/>
      </c>
      <c r="L152" t="str">
        <f t="shared" si="28"/>
        <v/>
      </c>
      <c r="M152" t="str">
        <f t="shared" si="28"/>
        <v/>
      </c>
      <c r="N152" t="str">
        <f t="shared" si="28"/>
        <v/>
      </c>
      <c r="O152" t="str">
        <f t="shared" si="28"/>
        <v/>
      </c>
      <c r="P152" t="str">
        <f t="shared" si="28"/>
        <v/>
      </c>
      <c r="Q152" t="str">
        <f t="shared" si="28"/>
        <v/>
      </c>
      <c r="R152" t="str">
        <f t="shared" si="28"/>
        <v/>
      </c>
      <c r="S152" t="str">
        <f t="shared" si="27"/>
        <v/>
      </c>
      <c r="T152" t="str">
        <f t="shared" si="27"/>
        <v/>
      </c>
      <c r="U152" t="str">
        <f t="shared" si="27"/>
        <v/>
      </c>
      <c r="V152" t="str">
        <f t="shared" si="27"/>
        <v/>
      </c>
      <c r="W152" t="str">
        <f t="shared" si="27"/>
        <v/>
      </c>
      <c r="X152" t="str">
        <f t="shared" si="27"/>
        <v>x</v>
      </c>
      <c r="Y152" t="str">
        <f t="shared" si="27"/>
        <v/>
      </c>
      <c r="Z152" t="str">
        <f t="shared" si="27"/>
        <v/>
      </c>
      <c r="AA152" t="str">
        <f t="shared" si="27"/>
        <v/>
      </c>
      <c r="AB152" t="str">
        <f t="shared" si="27"/>
        <v/>
      </c>
      <c r="AC152" t="str">
        <f t="shared" si="27"/>
        <v/>
      </c>
      <c r="AD152" t="str">
        <f t="shared" si="27"/>
        <v/>
      </c>
      <c r="AE152">
        <f t="shared" si="24"/>
        <v>1</v>
      </c>
    </row>
    <row r="153" spans="1:31" x14ac:dyDescent="0.2">
      <c r="A153" t="str">
        <f>TABLA!F153</f>
        <v>F. Ciencias Biológicas</v>
      </c>
      <c r="B153" s="262">
        <f>TABLA!BC153</f>
        <v>0</v>
      </c>
      <c r="C153" t="str">
        <f t="shared" si="29"/>
        <v/>
      </c>
      <c r="D153" t="str">
        <f t="shared" si="28"/>
        <v/>
      </c>
      <c r="E153" t="str">
        <f t="shared" si="28"/>
        <v/>
      </c>
      <c r="F153" t="str">
        <f t="shared" si="28"/>
        <v/>
      </c>
      <c r="G153" t="str">
        <f t="shared" si="28"/>
        <v/>
      </c>
      <c r="H153" t="str">
        <f t="shared" si="28"/>
        <v/>
      </c>
      <c r="I153" t="str">
        <f t="shared" si="28"/>
        <v/>
      </c>
      <c r="J153" t="str">
        <f t="shared" si="28"/>
        <v/>
      </c>
      <c r="K153" t="str">
        <f t="shared" si="28"/>
        <v/>
      </c>
      <c r="L153" t="str">
        <f t="shared" si="28"/>
        <v/>
      </c>
      <c r="M153" t="str">
        <f t="shared" si="28"/>
        <v/>
      </c>
      <c r="N153" t="str">
        <f t="shared" si="28"/>
        <v/>
      </c>
      <c r="O153" t="str">
        <f t="shared" si="28"/>
        <v/>
      </c>
      <c r="P153" t="str">
        <f t="shared" si="28"/>
        <v/>
      </c>
      <c r="Q153" t="str">
        <f t="shared" si="28"/>
        <v/>
      </c>
      <c r="R153" t="str">
        <f t="shared" si="28"/>
        <v/>
      </c>
      <c r="S153" t="str">
        <f t="shared" si="27"/>
        <v/>
      </c>
      <c r="T153" t="str">
        <f t="shared" si="27"/>
        <v/>
      </c>
      <c r="U153" t="str">
        <f t="shared" si="27"/>
        <v/>
      </c>
      <c r="V153" t="str">
        <f t="shared" si="27"/>
        <v/>
      </c>
      <c r="W153" t="str">
        <f t="shared" si="27"/>
        <v/>
      </c>
      <c r="X153" t="str">
        <f t="shared" si="27"/>
        <v/>
      </c>
      <c r="Y153" t="str">
        <f t="shared" si="27"/>
        <v/>
      </c>
      <c r="Z153" t="str">
        <f t="shared" si="27"/>
        <v/>
      </c>
      <c r="AA153" t="str">
        <f t="shared" si="27"/>
        <v/>
      </c>
      <c r="AB153" t="str">
        <f t="shared" si="27"/>
        <v/>
      </c>
      <c r="AC153" t="str">
        <f t="shared" si="27"/>
        <v/>
      </c>
      <c r="AD153" t="str">
        <f t="shared" si="27"/>
        <v/>
      </c>
      <c r="AE153">
        <f t="shared" si="24"/>
        <v>0</v>
      </c>
    </row>
    <row r="154" spans="1:31" x14ac:dyDescent="0.2">
      <c r="A154" t="str">
        <f>TABLA!F154</f>
        <v>F. Derecho</v>
      </c>
      <c r="B154" s="262">
        <f>TABLA!BC154</f>
        <v>0</v>
      </c>
      <c r="C154" t="str">
        <f t="shared" si="29"/>
        <v/>
      </c>
      <c r="D154" t="str">
        <f t="shared" si="28"/>
        <v/>
      </c>
      <c r="E154" t="str">
        <f t="shared" si="28"/>
        <v/>
      </c>
      <c r="F154" t="str">
        <f t="shared" si="28"/>
        <v/>
      </c>
      <c r="G154" t="str">
        <f t="shared" si="28"/>
        <v/>
      </c>
      <c r="H154" t="str">
        <f t="shared" si="28"/>
        <v/>
      </c>
      <c r="I154" t="str">
        <f t="shared" si="28"/>
        <v/>
      </c>
      <c r="J154" t="str">
        <f t="shared" si="28"/>
        <v/>
      </c>
      <c r="K154" t="str">
        <f t="shared" si="28"/>
        <v/>
      </c>
      <c r="L154" t="str">
        <f t="shared" si="28"/>
        <v/>
      </c>
      <c r="M154" t="str">
        <f t="shared" si="28"/>
        <v/>
      </c>
      <c r="N154" t="str">
        <f t="shared" si="28"/>
        <v/>
      </c>
      <c r="O154" t="str">
        <f t="shared" si="28"/>
        <v/>
      </c>
      <c r="P154" t="str">
        <f t="shared" si="28"/>
        <v/>
      </c>
      <c r="Q154" t="str">
        <f t="shared" si="28"/>
        <v/>
      </c>
      <c r="R154" t="str">
        <f t="shared" si="28"/>
        <v/>
      </c>
      <c r="S154" t="str">
        <f t="shared" si="27"/>
        <v/>
      </c>
      <c r="T154" t="str">
        <f t="shared" si="27"/>
        <v/>
      </c>
      <c r="U154" t="str">
        <f t="shared" si="27"/>
        <v/>
      </c>
      <c r="V154" t="str">
        <f t="shared" si="27"/>
        <v/>
      </c>
      <c r="W154" t="str">
        <f t="shared" si="27"/>
        <v/>
      </c>
      <c r="X154" t="str">
        <f t="shared" si="27"/>
        <v/>
      </c>
      <c r="Y154" t="str">
        <f t="shared" si="27"/>
        <v/>
      </c>
      <c r="Z154" t="str">
        <f t="shared" si="27"/>
        <v/>
      </c>
      <c r="AA154" t="str">
        <f t="shared" si="27"/>
        <v/>
      </c>
      <c r="AB154" t="str">
        <f t="shared" si="27"/>
        <v/>
      </c>
      <c r="AC154" t="str">
        <f t="shared" si="27"/>
        <v/>
      </c>
      <c r="AD154" t="str">
        <f t="shared" si="27"/>
        <v/>
      </c>
      <c r="AE154">
        <f t="shared" si="24"/>
        <v>0</v>
      </c>
    </row>
    <row r="155" spans="1:31" x14ac:dyDescent="0.2">
      <c r="A155" t="str">
        <f>TABLA!F155</f>
        <v>F. Psicología</v>
      </c>
      <c r="B155" s="262">
        <f>TABLA!BC155</f>
        <v>0</v>
      </c>
      <c r="C155" t="str">
        <f t="shared" si="29"/>
        <v/>
      </c>
      <c r="D155" t="str">
        <f t="shared" si="28"/>
        <v/>
      </c>
      <c r="E155" t="str">
        <f t="shared" si="28"/>
        <v/>
      </c>
      <c r="F155" t="str">
        <f t="shared" si="28"/>
        <v/>
      </c>
      <c r="G155" t="str">
        <f t="shared" si="28"/>
        <v/>
      </c>
      <c r="H155" t="str">
        <f t="shared" si="28"/>
        <v/>
      </c>
      <c r="I155" t="str">
        <f t="shared" si="28"/>
        <v/>
      </c>
      <c r="J155" t="str">
        <f t="shared" si="28"/>
        <v/>
      </c>
      <c r="K155" t="str">
        <f t="shared" si="28"/>
        <v/>
      </c>
      <c r="L155" t="str">
        <f t="shared" si="28"/>
        <v/>
      </c>
      <c r="M155" t="str">
        <f t="shared" si="28"/>
        <v/>
      </c>
      <c r="N155" t="str">
        <f t="shared" si="28"/>
        <v/>
      </c>
      <c r="O155" t="str">
        <f t="shared" si="28"/>
        <v/>
      </c>
      <c r="P155" t="str">
        <f t="shared" si="28"/>
        <v/>
      </c>
      <c r="Q155" t="str">
        <f t="shared" si="28"/>
        <v/>
      </c>
      <c r="R155" t="str">
        <f t="shared" si="28"/>
        <v/>
      </c>
      <c r="S155" t="str">
        <f t="shared" si="27"/>
        <v/>
      </c>
      <c r="T155" t="str">
        <f t="shared" si="27"/>
        <v/>
      </c>
      <c r="U155" t="str">
        <f t="shared" si="27"/>
        <v/>
      </c>
      <c r="V155" t="str">
        <f t="shared" si="27"/>
        <v/>
      </c>
      <c r="W155" t="str">
        <f t="shared" si="27"/>
        <v/>
      </c>
      <c r="X155" t="str">
        <f t="shared" si="27"/>
        <v/>
      </c>
      <c r="Y155" t="str">
        <f t="shared" si="27"/>
        <v/>
      </c>
      <c r="Z155" t="str">
        <f t="shared" si="27"/>
        <v/>
      </c>
      <c r="AA155" t="str">
        <f t="shared" si="27"/>
        <v/>
      </c>
      <c r="AB155" t="str">
        <f t="shared" si="27"/>
        <v/>
      </c>
      <c r="AC155" t="str">
        <f t="shared" si="27"/>
        <v/>
      </c>
      <c r="AD155" t="str">
        <f t="shared" si="27"/>
        <v/>
      </c>
      <c r="AE155">
        <f t="shared" si="24"/>
        <v>0</v>
      </c>
    </row>
    <row r="156" spans="1:31" ht="25.5" x14ac:dyDescent="0.2">
      <c r="A156" t="str">
        <f>TABLA!F156</f>
        <v>F. Óptica y Optometría</v>
      </c>
      <c r="B156" s="262" t="str">
        <f>TABLA!BC156</f>
        <v>Es necesario ampliar el horario de la biblioteca en época de exámenes, ahí mismo contamos con la bibliografía necesaria para nuestra preparación, no en otras bibliotecas.</v>
      </c>
      <c r="C156" t="str">
        <f t="shared" si="29"/>
        <v/>
      </c>
      <c r="D156" t="str">
        <f t="shared" si="28"/>
        <v/>
      </c>
      <c r="E156" t="str">
        <f t="shared" si="28"/>
        <v/>
      </c>
      <c r="F156" t="str">
        <f t="shared" si="28"/>
        <v/>
      </c>
      <c r="G156" t="str">
        <f t="shared" si="28"/>
        <v/>
      </c>
      <c r="H156" t="str">
        <f t="shared" si="28"/>
        <v/>
      </c>
      <c r="I156" t="str">
        <f t="shared" si="28"/>
        <v/>
      </c>
      <c r="J156" t="str">
        <f t="shared" si="28"/>
        <v/>
      </c>
      <c r="K156" t="str">
        <f t="shared" si="28"/>
        <v/>
      </c>
      <c r="L156" t="str">
        <f t="shared" si="28"/>
        <v/>
      </c>
      <c r="M156" t="str">
        <f t="shared" si="28"/>
        <v>x</v>
      </c>
      <c r="N156" t="str">
        <f t="shared" si="28"/>
        <v/>
      </c>
      <c r="O156" t="str">
        <f t="shared" si="28"/>
        <v/>
      </c>
      <c r="P156" t="str">
        <f t="shared" si="28"/>
        <v/>
      </c>
      <c r="Q156" t="str">
        <f t="shared" si="28"/>
        <v/>
      </c>
      <c r="R156" t="str">
        <f t="shared" si="28"/>
        <v/>
      </c>
      <c r="S156" t="str">
        <f t="shared" si="27"/>
        <v/>
      </c>
      <c r="T156" t="str">
        <f t="shared" si="27"/>
        <v/>
      </c>
      <c r="U156" t="str">
        <f t="shared" si="27"/>
        <v/>
      </c>
      <c r="V156" t="str">
        <f t="shared" si="27"/>
        <v/>
      </c>
      <c r="W156" t="str">
        <f t="shared" si="27"/>
        <v/>
      </c>
      <c r="X156" t="str">
        <f t="shared" si="27"/>
        <v/>
      </c>
      <c r="Y156" t="str">
        <f t="shared" si="27"/>
        <v/>
      </c>
      <c r="Z156" t="str">
        <f t="shared" si="27"/>
        <v/>
      </c>
      <c r="AA156" t="str">
        <f t="shared" si="27"/>
        <v/>
      </c>
      <c r="AB156" t="str">
        <f t="shared" si="27"/>
        <v/>
      </c>
      <c r="AC156" t="str">
        <f t="shared" si="27"/>
        <v/>
      </c>
      <c r="AD156" t="str">
        <f t="shared" si="27"/>
        <v/>
      </c>
      <c r="AE156">
        <f t="shared" si="24"/>
        <v>1</v>
      </c>
    </row>
    <row r="157" spans="1:31" x14ac:dyDescent="0.2">
      <c r="A157" t="str">
        <f>TABLA!F157</f>
        <v>F. Medicina</v>
      </c>
      <c r="B157" s="262">
        <f>TABLA!BC157</f>
        <v>0</v>
      </c>
      <c r="C157" t="str">
        <f t="shared" si="29"/>
        <v/>
      </c>
      <c r="D157" t="str">
        <f t="shared" si="28"/>
        <v/>
      </c>
      <c r="E157" t="str">
        <f t="shared" si="28"/>
        <v/>
      </c>
      <c r="F157" t="str">
        <f t="shared" si="28"/>
        <v/>
      </c>
      <c r="G157" t="str">
        <f t="shared" si="28"/>
        <v/>
      </c>
      <c r="H157" t="str">
        <f t="shared" si="28"/>
        <v/>
      </c>
      <c r="I157" t="str">
        <f t="shared" si="28"/>
        <v/>
      </c>
      <c r="J157" t="str">
        <f t="shared" si="28"/>
        <v/>
      </c>
      <c r="K157" t="str">
        <f t="shared" si="28"/>
        <v/>
      </c>
      <c r="L157" t="str">
        <f t="shared" si="28"/>
        <v/>
      </c>
      <c r="M157" t="str">
        <f t="shared" si="28"/>
        <v/>
      </c>
      <c r="N157" t="str">
        <f t="shared" si="28"/>
        <v/>
      </c>
      <c r="O157" t="str">
        <f t="shared" si="28"/>
        <v/>
      </c>
      <c r="P157" t="str">
        <f t="shared" si="28"/>
        <v/>
      </c>
      <c r="Q157" t="str">
        <f t="shared" si="28"/>
        <v/>
      </c>
      <c r="R157" t="str">
        <f t="shared" si="28"/>
        <v/>
      </c>
      <c r="S157" t="str">
        <f t="shared" si="27"/>
        <v/>
      </c>
      <c r="T157" t="str">
        <f t="shared" si="27"/>
        <v/>
      </c>
      <c r="U157" t="str">
        <f t="shared" si="27"/>
        <v/>
      </c>
      <c r="V157" t="str">
        <f t="shared" si="27"/>
        <v/>
      </c>
      <c r="W157" t="str">
        <f t="shared" si="27"/>
        <v/>
      </c>
      <c r="X157" t="str">
        <f t="shared" si="27"/>
        <v/>
      </c>
      <c r="Y157" t="str">
        <f t="shared" si="27"/>
        <v/>
      </c>
      <c r="Z157" t="str">
        <f t="shared" si="27"/>
        <v/>
      </c>
      <c r="AA157" t="str">
        <f t="shared" si="27"/>
        <v/>
      </c>
      <c r="AB157" t="str">
        <f t="shared" si="27"/>
        <v/>
      </c>
      <c r="AC157" t="str">
        <f t="shared" si="27"/>
        <v/>
      </c>
      <c r="AD157" t="str">
        <f t="shared" si="27"/>
        <v/>
      </c>
      <c r="AE157">
        <f t="shared" si="24"/>
        <v>0</v>
      </c>
    </row>
    <row r="158" spans="1:31" x14ac:dyDescent="0.2">
      <c r="A158" t="str">
        <f>TABLA!F158</f>
        <v>F. Ciencias Económicas y Empresariales</v>
      </c>
      <c r="B158" s="262">
        <f>TABLA!BC158</f>
        <v>0</v>
      </c>
      <c r="C158" t="str">
        <f t="shared" si="29"/>
        <v/>
      </c>
      <c r="D158" t="str">
        <f t="shared" si="28"/>
        <v/>
      </c>
      <c r="E158" t="str">
        <f t="shared" si="28"/>
        <v/>
      </c>
      <c r="F158" t="str">
        <f t="shared" si="28"/>
        <v/>
      </c>
      <c r="G158" t="str">
        <f t="shared" si="28"/>
        <v/>
      </c>
      <c r="H158" t="str">
        <f t="shared" si="28"/>
        <v/>
      </c>
      <c r="I158" t="str">
        <f t="shared" si="28"/>
        <v/>
      </c>
      <c r="J158" t="str">
        <f t="shared" si="28"/>
        <v/>
      </c>
      <c r="K158" t="str">
        <f t="shared" si="28"/>
        <v/>
      </c>
      <c r="L158" t="str">
        <f t="shared" si="28"/>
        <v/>
      </c>
      <c r="M158" t="str">
        <f t="shared" si="28"/>
        <v/>
      </c>
      <c r="N158" t="str">
        <f t="shared" si="28"/>
        <v/>
      </c>
      <c r="O158" t="str">
        <f t="shared" si="28"/>
        <v/>
      </c>
      <c r="P158" t="str">
        <f t="shared" si="28"/>
        <v/>
      </c>
      <c r="Q158" t="str">
        <f t="shared" si="28"/>
        <v/>
      </c>
      <c r="R158" t="str">
        <f t="shared" si="28"/>
        <v/>
      </c>
      <c r="S158" t="str">
        <f t="shared" si="27"/>
        <v/>
      </c>
      <c r="T158" t="str">
        <f t="shared" si="27"/>
        <v/>
      </c>
      <c r="U158" t="str">
        <f t="shared" si="27"/>
        <v/>
      </c>
      <c r="V158" t="str">
        <f t="shared" si="27"/>
        <v/>
      </c>
      <c r="W158" t="str">
        <f t="shared" si="27"/>
        <v/>
      </c>
      <c r="X158" t="str">
        <f t="shared" si="27"/>
        <v/>
      </c>
      <c r="Y158" t="str">
        <f t="shared" si="27"/>
        <v/>
      </c>
      <c r="Z158" t="str">
        <f t="shared" si="27"/>
        <v/>
      </c>
      <c r="AA158" t="str">
        <f t="shared" si="27"/>
        <v/>
      </c>
      <c r="AB158" t="str">
        <f t="shared" si="27"/>
        <v/>
      </c>
      <c r="AC158" t="str">
        <f t="shared" si="27"/>
        <v/>
      </c>
      <c r="AD158" t="str">
        <f t="shared" si="27"/>
        <v/>
      </c>
      <c r="AE158">
        <f t="shared" si="24"/>
        <v>0</v>
      </c>
    </row>
    <row r="159" spans="1:31" x14ac:dyDescent="0.2">
      <c r="A159" t="str">
        <f>TABLA!F159</f>
        <v>F. Ciencias de la Información</v>
      </c>
      <c r="B159" s="262">
        <f>TABLA!BC159</f>
        <v>0</v>
      </c>
      <c r="C159" t="str">
        <f t="shared" si="29"/>
        <v/>
      </c>
      <c r="D159" t="str">
        <f t="shared" si="28"/>
        <v/>
      </c>
      <c r="E159" t="str">
        <f t="shared" si="28"/>
        <v/>
      </c>
      <c r="F159" t="str">
        <f t="shared" si="28"/>
        <v/>
      </c>
      <c r="G159" t="str">
        <f t="shared" si="28"/>
        <v/>
      </c>
      <c r="H159" t="str">
        <f t="shared" si="28"/>
        <v/>
      </c>
      <c r="I159" t="str">
        <f t="shared" si="28"/>
        <v/>
      </c>
      <c r="J159" t="str">
        <f t="shared" si="28"/>
        <v/>
      </c>
      <c r="K159" t="str">
        <f t="shared" si="28"/>
        <v/>
      </c>
      <c r="L159" t="str">
        <f t="shared" si="28"/>
        <v/>
      </c>
      <c r="M159" t="str">
        <f t="shared" si="28"/>
        <v/>
      </c>
      <c r="N159" t="str">
        <f t="shared" si="28"/>
        <v/>
      </c>
      <c r="O159" t="str">
        <f t="shared" si="28"/>
        <v/>
      </c>
      <c r="P159" t="str">
        <f t="shared" si="28"/>
        <v/>
      </c>
      <c r="Q159" t="str">
        <f t="shared" si="28"/>
        <v/>
      </c>
      <c r="R159" t="str">
        <f t="shared" si="28"/>
        <v/>
      </c>
      <c r="S159" t="str">
        <f t="shared" si="27"/>
        <v/>
      </c>
      <c r="T159" t="str">
        <f t="shared" si="27"/>
        <v/>
      </c>
      <c r="U159" t="str">
        <f t="shared" si="27"/>
        <v/>
      </c>
      <c r="V159" t="str">
        <f t="shared" si="27"/>
        <v/>
      </c>
      <c r="W159" t="str">
        <f t="shared" si="27"/>
        <v/>
      </c>
      <c r="X159" t="str">
        <f t="shared" si="27"/>
        <v/>
      </c>
      <c r="Y159" t="str">
        <f t="shared" si="27"/>
        <v/>
      </c>
      <c r="Z159" t="str">
        <f t="shared" si="27"/>
        <v/>
      </c>
      <c r="AA159" t="str">
        <f t="shared" si="27"/>
        <v/>
      </c>
      <c r="AB159" t="str">
        <f t="shared" si="27"/>
        <v/>
      </c>
      <c r="AC159" t="str">
        <f t="shared" si="27"/>
        <v/>
      </c>
      <c r="AD159" t="str">
        <f t="shared" si="27"/>
        <v/>
      </c>
      <c r="AE159">
        <f t="shared" si="24"/>
        <v>0</v>
      </c>
    </row>
    <row r="160" spans="1:31" x14ac:dyDescent="0.2">
      <c r="A160" t="str">
        <f>TABLA!F160</f>
        <v>F. Farmacia</v>
      </c>
      <c r="B160" s="262" t="str">
        <f>TABLA!BC160</f>
        <v>Abierta más días del año</v>
      </c>
      <c r="C160" t="str">
        <f t="shared" si="29"/>
        <v/>
      </c>
      <c r="D160" t="str">
        <f t="shared" si="28"/>
        <v/>
      </c>
      <c r="E160" t="str">
        <f t="shared" si="28"/>
        <v/>
      </c>
      <c r="F160" t="str">
        <f t="shared" si="28"/>
        <v/>
      </c>
      <c r="G160" t="str">
        <f t="shared" si="28"/>
        <v/>
      </c>
      <c r="H160" t="str">
        <f t="shared" si="28"/>
        <v/>
      </c>
      <c r="I160" t="str">
        <f t="shared" si="28"/>
        <v/>
      </c>
      <c r="J160" t="str">
        <f t="shared" si="28"/>
        <v/>
      </c>
      <c r="K160" t="str">
        <f t="shared" si="28"/>
        <v/>
      </c>
      <c r="L160" t="str">
        <f t="shared" si="28"/>
        <v/>
      </c>
      <c r="M160" t="str">
        <f t="shared" si="28"/>
        <v/>
      </c>
      <c r="N160" t="str">
        <f t="shared" si="28"/>
        <v/>
      </c>
      <c r="O160" t="str">
        <f t="shared" si="28"/>
        <v/>
      </c>
      <c r="P160" t="str">
        <f t="shared" si="28"/>
        <v/>
      </c>
      <c r="Q160" t="str">
        <f t="shared" si="28"/>
        <v/>
      </c>
      <c r="R160" t="str">
        <f t="shared" ref="R160:AD175" si="30">IFERROR((IF(FIND(R$1,$B160,1)&gt;0,"x")),"")</f>
        <v/>
      </c>
      <c r="S160" t="str">
        <f t="shared" si="30"/>
        <v/>
      </c>
      <c r="T160" t="str">
        <f t="shared" si="30"/>
        <v/>
      </c>
      <c r="U160" t="str">
        <f t="shared" si="30"/>
        <v/>
      </c>
      <c r="V160" t="str">
        <f t="shared" si="30"/>
        <v/>
      </c>
      <c r="W160" t="str">
        <f t="shared" si="30"/>
        <v/>
      </c>
      <c r="X160" t="str">
        <f t="shared" si="30"/>
        <v/>
      </c>
      <c r="Y160" t="str">
        <f t="shared" si="30"/>
        <v/>
      </c>
      <c r="Z160" t="str">
        <f t="shared" si="30"/>
        <v/>
      </c>
      <c r="AA160" t="str">
        <f t="shared" si="30"/>
        <v/>
      </c>
      <c r="AB160" t="str">
        <f t="shared" si="30"/>
        <v/>
      </c>
      <c r="AC160" t="str">
        <f t="shared" si="30"/>
        <v/>
      </c>
      <c r="AD160" t="str">
        <f t="shared" si="30"/>
        <v/>
      </c>
      <c r="AE160">
        <f t="shared" si="24"/>
        <v>1</v>
      </c>
    </row>
    <row r="161" spans="1:31" x14ac:dyDescent="0.2">
      <c r="A161" t="str">
        <f>TABLA!F161</f>
        <v>F. Veterinaria</v>
      </c>
      <c r="B161" s="262">
        <f>TABLA!BC161</f>
        <v>0</v>
      </c>
      <c r="C161" t="str">
        <f>IFERROR((IF(FIND(C$1,$B161,1)&gt;0,"x")),"")</f>
        <v/>
      </c>
      <c r="D161" t="str">
        <f t="shared" ref="D161:R176" si="31">IFERROR((IF(FIND(D$1,$B161,1)&gt;0,"x")),"")</f>
        <v/>
      </c>
      <c r="E161" t="str">
        <f t="shared" si="31"/>
        <v/>
      </c>
      <c r="F161" t="str">
        <f t="shared" si="31"/>
        <v/>
      </c>
      <c r="G161" t="str">
        <f t="shared" si="31"/>
        <v/>
      </c>
      <c r="H161" t="str">
        <f t="shared" si="31"/>
        <v/>
      </c>
      <c r="I161" t="str">
        <f t="shared" si="31"/>
        <v/>
      </c>
      <c r="J161" t="str">
        <f t="shared" si="31"/>
        <v/>
      </c>
      <c r="K161" t="str">
        <f t="shared" si="31"/>
        <v/>
      </c>
      <c r="L161" t="str">
        <f t="shared" si="31"/>
        <v/>
      </c>
      <c r="M161" t="str">
        <f t="shared" si="31"/>
        <v/>
      </c>
      <c r="N161" t="str">
        <f t="shared" si="31"/>
        <v/>
      </c>
      <c r="O161" t="str">
        <f t="shared" si="31"/>
        <v/>
      </c>
      <c r="P161" t="str">
        <f t="shared" si="31"/>
        <v/>
      </c>
      <c r="Q161" t="str">
        <f t="shared" si="31"/>
        <v/>
      </c>
      <c r="R161" t="str">
        <f t="shared" si="31"/>
        <v/>
      </c>
      <c r="S161" t="str">
        <f t="shared" si="30"/>
        <v/>
      </c>
      <c r="T161" t="str">
        <f t="shared" si="30"/>
        <v/>
      </c>
      <c r="U161" t="str">
        <f t="shared" si="30"/>
        <v/>
      </c>
      <c r="V161" t="str">
        <f t="shared" si="30"/>
        <v/>
      </c>
      <c r="W161" t="str">
        <f t="shared" si="30"/>
        <v/>
      </c>
      <c r="X161" t="str">
        <f t="shared" si="30"/>
        <v/>
      </c>
      <c r="Y161" t="str">
        <f t="shared" si="30"/>
        <v/>
      </c>
      <c r="Z161" t="str">
        <f t="shared" si="30"/>
        <v/>
      </c>
      <c r="AA161" t="str">
        <f t="shared" si="30"/>
        <v/>
      </c>
      <c r="AB161" t="str">
        <f t="shared" si="30"/>
        <v/>
      </c>
      <c r="AC161" t="str">
        <f t="shared" si="30"/>
        <v/>
      </c>
      <c r="AD161" t="str">
        <f t="shared" si="30"/>
        <v/>
      </c>
      <c r="AE161">
        <f t="shared" si="24"/>
        <v>0</v>
      </c>
    </row>
    <row r="162" spans="1:31" x14ac:dyDescent="0.2">
      <c r="A162" t="str">
        <f>TABLA!F162</f>
        <v>F. Derecho</v>
      </c>
      <c r="B162" s="262">
        <f>TABLA!BC162</f>
        <v>0</v>
      </c>
      <c r="C162" t="str">
        <f t="shared" si="29"/>
        <v/>
      </c>
      <c r="D162" t="str">
        <f t="shared" si="31"/>
        <v/>
      </c>
      <c r="E162" t="str">
        <f t="shared" si="31"/>
        <v/>
      </c>
      <c r="F162" t="str">
        <f t="shared" si="31"/>
        <v/>
      </c>
      <c r="G162" t="str">
        <f t="shared" si="31"/>
        <v/>
      </c>
      <c r="H162" t="str">
        <f t="shared" si="31"/>
        <v/>
      </c>
      <c r="I162" t="str">
        <f t="shared" si="31"/>
        <v/>
      </c>
      <c r="J162" t="str">
        <f t="shared" si="31"/>
        <v/>
      </c>
      <c r="K162" t="str">
        <f t="shared" si="31"/>
        <v/>
      </c>
      <c r="L162" t="str">
        <f t="shared" si="31"/>
        <v/>
      </c>
      <c r="M162" t="str">
        <f t="shared" si="31"/>
        <v/>
      </c>
      <c r="N162" t="str">
        <f t="shared" si="31"/>
        <v/>
      </c>
      <c r="O162" t="str">
        <f t="shared" si="31"/>
        <v/>
      </c>
      <c r="P162" t="str">
        <f t="shared" si="31"/>
        <v/>
      </c>
      <c r="Q162" t="str">
        <f t="shared" si="31"/>
        <v/>
      </c>
      <c r="R162" t="str">
        <f t="shared" si="31"/>
        <v/>
      </c>
      <c r="S162" t="str">
        <f t="shared" si="30"/>
        <v/>
      </c>
      <c r="T162" t="str">
        <f t="shared" si="30"/>
        <v/>
      </c>
      <c r="U162" t="str">
        <f t="shared" si="30"/>
        <v/>
      </c>
      <c r="V162" t="str">
        <f t="shared" si="30"/>
        <v/>
      </c>
      <c r="W162" t="str">
        <f t="shared" si="30"/>
        <v/>
      </c>
      <c r="X162" t="str">
        <f t="shared" si="30"/>
        <v/>
      </c>
      <c r="Y162" t="str">
        <f t="shared" si="30"/>
        <v/>
      </c>
      <c r="Z162" t="str">
        <f t="shared" si="30"/>
        <v/>
      </c>
      <c r="AA162" t="str">
        <f t="shared" si="30"/>
        <v/>
      </c>
      <c r="AB162" t="str">
        <f t="shared" si="30"/>
        <v/>
      </c>
      <c r="AC162" t="str">
        <f t="shared" si="30"/>
        <v/>
      </c>
      <c r="AD162" t="str">
        <f t="shared" si="30"/>
        <v/>
      </c>
      <c r="AE162">
        <f t="shared" si="24"/>
        <v>0</v>
      </c>
    </row>
    <row r="163" spans="1:31" x14ac:dyDescent="0.2">
      <c r="A163" t="str">
        <f>TABLA!F163</f>
        <v>F. Trabajo Social</v>
      </c>
      <c r="B163" s="262">
        <f>TABLA!BC163</f>
        <v>0</v>
      </c>
      <c r="C163" t="str">
        <f t="shared" si="29"/>
        <v/>
      </c>
      <c r="D163" t="str">
        <f t="shared" si="31"/>
        <v/>
      </c>
      <c r="E163" t="str">
        <f t="shared" si="31"/>
        <v/>
      </c>
      <c r="F163" t="str">
        <f t="shared" si="31"/>
        <v/>
      </c>
      <c r="G163" t="str">
        <f t="shared" si="31"/>
        <v/>
      </c>
      <c r="H163" t="str">
        <f t="shared" si="31"/>
        <v/>
      </c>
      <c r="I163" t="str">
        <f t="shared" si="31"/>
        <v/>
      </c>
      <c r="J163" t="str">
        <f t="shared" si="31"/>
        <v/>
      </c>
      <c r="K163" t="str">
        <f t="shared" si="31"/>
        <v/>
      </c>
      <c r="L163" t="str">
        <f t="shared" si="31"/>
        <v/>
      </c>
      <c r="M163" t="str">
        <f t="shared" si="31"/>
        <v/>
      </c>
      <c r="N163" t="str">
        <f t="shared" si="31"/>
        <v/>
      </c>
      <c r="O163" t="str">
        <f t="shared" si="31"/>
        <v/>
      </c>
      <c r="P163" t="str">
        <f t="shared" si="31"/>
        <v/>
      </c>
      <c r="Q163" t="str">
        <f t="shared" si="31"/>
        <v/>
      </c>
      <c r="R163" t="str">
        <f t="shared" si="31"/>
        <v/>
      </c>
      <c r="S163" t="str">
        <f t="shared" si="30"/>
        <v/>
      </c>
      <c r="T163" t="str">
        <f t="shared" si="30"/>
        <v/>
      </c>
      <c r="U163" t="str">
        <f t="shared" si="30"/>
        <v/>
      </c>
      <c r="V163" t="str">
        <f t="shared" si="30"/>
        <v/>
      </c>
      <c r="W163" t="str">
        <f t="shared" si="30"/>
        <v/>
      </c>
      <c r="X163" t="str">
        <f t="shared" si="30"/>
        <v/>
      </c>
      <c r="Y163" t="str">
        <f t="shared" si="30"/>
        <v/>
      </c>
      <c r="Z163" t="str">
        <f t="shared" si="30"/>
        <v/>
      </c>
      <c r="AA163" t="str">
        <f t="shared" si="30"/>
        <v/>
      </c>
      <c r="AB163" t="str">
        <f t="shared" si="30"/>
        <v/>
      </c>
      <c r="AC163" t="str">
        <f t="shared" si="30"/>
        <v/>
      </c>
      <c r="AD163" t="str">
        <f t="shared" si="30"/>
        <v/>
      </c>
      <c r="AE163">
        <f t="shared" si="24"/>
        <v>0</v>
      </c>
    </row>
    <row r="164" spans="1:31" x14ac:dyDescent="0.2">
      <c r="A164" t="str">
        <f>TABLA!F164</f>
        <v>Otro</v>
      </c>
      <c r="B164" s="262">
        <f>TABLA!BC164</f>
        <v>0</v>
      </c>
      <c r="C164" t="str">
        <f t="shared" si="29"/>
        <v/>
      </c>
      <c r="D164" t="str">
        <f t="shared" si="31"/>
        <v/>
      </c>
      <c r="E164" t="str">
        <f t="shared" si="31"/>
        <v/>
      </c>
      <c r="F164" t="str">
        <f t="shared" si="31"/>
        <v/>
      </c>
      <c r="G164" t="str">
        <f t="shared" si="31"/>
        <v/>
      </c>
      <c r="H164" t="str">
        <f t="shared" si="31"/>
        <v/>
      </c>
      <c r="I164" t="str">
        <f t="shared" si="31"/>
        <v/>
      </c>
      <c r="J164" t="str">
        <f t="shared" si="31"/>
        <v/>
      </c>
      <c r="K164" t="str">
        <f t="shared" si="31"/>
        <v/>
      </c>
      <c r="L164" t="str">
        <f t="shared" si="31"/>
        <v/>
      </c>
      <c r="M164" t="str">
        <f t="shared" si="31"/>
        <v/>
      </c>
      <c r="N164" t="str">
        <f t="shared" si="31"/>
        <v/>
      </c>
      <c r="O164" t="str">
        <f t="shared" si="31"/>
        <v/>
      </c>
      <c r="P164" t="str">
        <f t="shared" si="31"/>
        <v/>
      </c>
      <c r="Q164" t="str">
        <f t="shared" si="31"/>
        <v/>
      </c>
      <c r="R164" t="str">
        <f t="shared" si="31"/>
        <v/>
      </c>
      <c r="S164" t="str">
        <f t="shared" si="30"/>
        <v/>
      </c>
      <c r="T164" t="str">
        <f t="shared" si="30"/>
        <v/>
      </c>
      <c r="U164" t="str">
        <f t="shared" si="30"/>
        <v/>
      </c>
      <c r="V164" t="str">
        <f t="shared" si="30"/>
        <v/>
      </c>
      <c r="W164" t="str">
        <f t="shared" si="30"/>
        <v/>
      </c>
      <c r="X164" t="str">
        <f t="shared" si="30"/>
        <v/>
      </c>
      <c r="Y164" t="str">
        <f t="shared" si="30"/>
        <v/>
      </c>
      <c r="Z164" t="str">
        <f t="shared" si="30"/>
        <v/>
      </c>
      <c r="AA164" t="str">
        <f t="shared" si="30"/>
        <v/>
      </c>
      <c r="AB164" t="str">
        <f t="shared" si="30"/>
        <v/>
      </c>
      <c r="AC164" t="str">
        <f t="shared" si="30"/>
        <v/>
      </c>
      <c r="AD164" t="str">
        <f t="shared" si="30"/>
        <v/>
      </c>
      <c r="AE164">
        <f t="shared" si="24"/>
        <v>0</v>
      </c>
    </row>
    <row r="165" spans="1:31" x14ac:dyDescent="0.2">
      <c r="A165" t="str">
        <f>TABLA!F165</f>
        <v>F. Psicología</v>
      </c>
      <c r="B165" s="262">
        <f>TABLA!BC165</f>
        <v>0</v>
      </c>
      <c r="C165" t="str">
        <f t="shared" si="29"/>
        <v/>
      </c>
      <c r="D165" t="str">
        <f t="shared" si="31"/>
        <v/>
      </c>
      <c r="E165" t="str">
        <f t="shared" si="31"/>
        <v/>
      </c>
      <c r="F165" t="str">
        <f t="shared" si="31"/>
        <v/>
      </c>
      <c r="G165" t="str">
        <f t="shared" si="31"/>
        <v/>
      </c>
      <c r="H165" t="str">
        <f t="shared" si="31"/>
        <v/>
      </c>
      <c r="I165" t="str">
        <f t="shared" si="31"/>
        <v/>
      </c>
      <c r="J165" t="str">
        <f t="shared" si="31"/>
        <v/>
      </c>
      <c r="K165" t="str">
        <f t="shared" si="31"/>
        <v/>
      </c>
      <c r="L165" t="str">
        <f t="shared" si="31"/>
        <v/>
      </c>
      <c r="M165" t="str">
        <f t="shared" si="31"/>
        <v/>
      </c>
      <c r="N165" t="str">
        <f t="shared" si="31"/>
        <v/>
      </c>
      <c r="O165" t="str">
        <f t="shared" si="31"/>
        <v/>
      </c>
      <c r="P165" t="str">
        <f t="shared" si="31"/>
        <v/>
      </c>
      <c r="Q165" t="str">
        <f t="shared" si="31"/>
        <v/>
      </c>
      <c r="R165" t="str">
        <f t="shared" si="31"/>
        <v/>
      </c>
      <c r="S165" t="str">
        <f t="shared" si="30"/>
        <v/>
      </c>
      <c r="T165" t="str">
        <f t="shared" si="30"/>
        <v/>
      </c>
      <c r="U165" t="str">
        <f t="shared" si="30"/>
        <v/>
      </c>
      <c r="V165" t="str">
        <f t="shared" si="30"/>
        <v/>
      </c>
      <c r="W165" t="str">
        <f t="shared" si="30"/>
        <v/>
      </c>
      <c r="X165" t="str">
        <f t="shared" si="30"/>
        <v/>
      </c>
      <c r="Y165" t="str">
        <f t="shared" si="30"/>
        <v/>
      </c>
      <c r="Z165" t="str">
        <f t="shared" si="30"/>
        <v/>
      </c>
      <c r="AA165" t="str">
        <f t="shared" si="30"/>
        <v/>
      </c>
      <c r="AB165" t="str">
        <f t="shared" si="30"/>
        <v/>
      </c>
      <c r="AC165" t="str">
        <f t="shared" si="30"/>
        <v/>
      </c>
      <c r="AD165" t="str">
        <f t="shared" si="30"/>
        <v/>
      </c>
      <c r="AE165">
        <f t="shared" si="24"/>
        <v>0</v>
      </c>
    </row>
    <row r="166" spans="1:31" x14ac:dyDescent="0.2">
      <c r="A166" t="str">
        <f>TABLA!F166</f>
        <v>F. Informática</v>
      </c>
      <c r="B166" s="262">
        <f>TABLA!BC166</f>
        <v>0</v>
      </c>
      <c r="C166" t="str">
        <f t="shared" si="29"/>
        <v/>
      </c>
      <c r="D166" t="str">
        <f t="shared" si="31"/>
        <v/>
      </c>
      <c r="E166" t="str">
        <f t="shared" si="31"/>
        <v/>
      </c>
      <c r="F166" t="str">
        <f t="shared" si="31"/>
        <v/>
      </c>
      <c r="G166" t="str">
        <f t="shared" si="31"/>
        <v/>
      </c>
      <c r="H166" t="str">
        <f t="shared" si="31"/>
        <v/>
      </c>
      <c r="I166" t="str">
        <f t="shared" si="31"/>
        <v/>
      </c>
      <c r="J166" t="str">
        <f t="shared" si="31"/>
        <v/>
      </c>
      <c r="K166" t="str">
        <f t="shared" si="31"/>
        <v/>
      </c>
      <c r="L166" t="str">
        <f t="shared" si="31"/>
        <v/>
      </c>
      <c r="M166" t="str">
        <f t="shared" si="31"/>
        <v/>
      </c>
      <c r="N166" t="str">
        <f t="shared" si="31"/>
        <v/>
      </c>
      <c r="O166" t="str">
        <f t="shared" si="31"/>
        <v/>
      </c>
      <c r="P166" t="str">
        <f t="shared" si="31"/>
        <v/>
      </c>
      <c r="Q166" t="str">
        <f t="shared" si="31"/>
        <v/>
      </c>
      <c r="R166" t="str">
        <f t="shared" si="31"/>
        <v/>
      </c>
      <c r="S166" t="str">
        <f t="shared" si="30"/>
        <v/>
      </c>
      <c r="T166" t="str">
        <f t="shared" si="30"/>
        <v/>
      </c>
      <c r="U166" t="str">
        <f t="shared" si="30"/>
        <v/>
      </c>
      <c r="V166" t="str">
        <f t="shared" si="30"/>
        <v/>
      </c>
      <c r="W166" t="str">
        <f t="shared" si="30"/>
        <v/>
      </c>
      <c r="X166" t="str">
        <f t="shared" si="30"/>
        <v/>
      </c>
      <c r="Y166" t="str">
        <f t="shared" si="30"/>
        <v/>
      </c>
      <c r="Z166" t="str">
        <f t="shared" si="30"/>
        <v/>
      </c>
      <c r="AA166" t="str">
        <f t="shared" si="30"/>
        <v/>
      </c>
      <c r="AB166" t="str">
        <f t="shared" si="30"/>
        <v/>
      </c>
      <c r="AC166" t="str">
        <f t="shared" si="30"/>
        <v/>
      </c>
      <c r="AD166" t="str">
        <f t="shared" si="30"/>
        <v/>
      </c>
      <c r="AE166">
        <f t="shared" si="24"/>
        <v>0</v>
      </c>
    </row>
    <row r="167" spans="1:31" x14ac:dyDescent="0.2">
      <c r="A167" t="str">
        <f>TABLA!F167</f>
        <v>F. Ciencias de la Información</v>
      </c>
      <c r="B167" s="262">
        <f>TABLA!BC167</f>
        <v>0</v>
      </c>
      <c r="C167" t="str">
        <f t="shared" si="29"/>
        <v/>
      </c>
      <c r="D167" t="str">
        <f t="shared" si="31"/>
        <v/>
      </c>
      <c r="E167" t="str">
        <f t="shared" si="31"/>
        <v/>
      </c>
      <c r="F167" t="str">
        <f t="shared" si="31"/>
        <v/>
      </c>
      <c r="G167" t="str">
        <f t="shared" si="31"/>
        <v/>
      </c>
      <c r="H167" t="str">
        <f t="shared" si="31"/>
        <v/>
      </c>
      <c r="I167" t="str">
        <f t="shared" si="31"/>
        <v/>
      </c>
      <c r="J167" t="str">
        <f t="shared" si="31"/>
        <v/>
      </c>
      <c r="K167" t="str">
        <f t="shared" si="31"/>
        <v/>
      </c>
      <c r="L167" t="str">
        <f t="shared" si="31"/>
        <v/>
      </c>
      <c r="M167" t="str">
        <f t="shared" si="31"/>
        <v/>
      </c>
      <c r="N167" t="str">
        <f t="shared" si="31"/>
        <v/>
      </c>
      <c r="O167" t="str">
        <f t="shared" si="31"/>
        <v/>
      </c>
      <c r="P167" t="str">
        <f t="shared" si="31"/>
        <v/>
      </c>
      <c r="Q167" t="str">
        <f t="shared" si="31"/>
        <v/>
      </c>
      <c r="R167" t="str">
        <f t="shared" si="31"/>
        <v/>
      </c>
      <c r="S167" t="str">
        <f t="shared" si="30"/>
        <v/>
      </c>
      <c r="T167" t="str">
        <f t="shared" si="30"/>
        <v/>
      </c>
      <c r="U167" t="str">
        <f t="shared" si="30"/>
        <v/>
      </c>
      <c r="V167" t="str">
        <f t="shared" si="30"/>
        <v/>
      </c>
      <c r="W167" t="str">
        <f t="shared" si="30"/>
        <v/>
      </c>
      <c r="X167" t="str">
        <f t="shared" si="30"/>
        <v/>
      </c>
      <c r="Y167" t="str">
        <f t="shared" si="30"/>
        <v/>
      </c>
      <c r="Z167" t="str">
        <f t="shared" si="30"/>
        <v/>
      </c>
      <c r="AA167" t="str">
        <f t="shared" si="30"/>
        <v/>
      </c>
      <c r="AB167" t="str">
        <f t="shared" si="30"/>
        <v/>
      </c>
      <c r="AC167" t="str">
        <f t="shared" si="30"/>
        <v/>
      </c>
      <c r="AD167" t="str">
        <f t="shared" si="30"/>
        <v/>
      </c>
      <c r="AE167">
        <f t="shared" si="24"/>
        <v>0</v>
      </c>
    </row>
    <row r="168" spans="1:31" x14ac:dyDescent="0.2">
      <c r="A168" t="str">
        <f>TABLA!F168</f>
        <v>F. Ciencias de la Información</v>
      </c>
      <c r="B168" s="262">
        <f>TABLA!BC168</f>
        <v>0</v>
      </c>
      <c r="C168" t="str">
        <f t="shared" si="29"/>
        <v/>
      </c>
      <c r="D168" t="str">
        <f t="shared" si="31"/>
        <v/>
      </c>
      <c r="E168" t="str">
        <f t="shared" si="31"/>
        <v/>
      </c>
      <c r="F168" t="str">
        <f t="shared" si="31"/>
        <v/>
      </c>
      <c r="G168" t="str">
        <f t="shared" si="31"/>
        <v/>
      </c>
      <c r="H168" t="str">
        <f t="shared" si="31"/>
        <v/>
      </c>
      <c r="I168" t="str">
        <f t="shared" si="31"/>
        <v/>
      </c>
      <c r="J168" t="str">
        <f t="shared" si="31"/>
        <v/>
      </c>
      <c r="K168" t="str">
        <f t="shared" si="31"/>
        <v/>
      </c>
      <c r="L168" t="str">
        <f t="shared" si="31"/>
        <v/>
      </c>
      <c r="M168" t="str">
        <f t="shared" si="31"/>
        <v/>
      </c>
      <c r="N168" t="str">
        <f t="shared" si="31"/>
        <v/>
      </c>
      <c r="O168" t="str">
        <f t="shared" si="31"/>
        <v/>
      </c>
      <c r="P168" t="str">
        <f t="shared" si="31"/>
        <v/>
      </c>
      <c r="Q168" t="str">
        <f t="shared" si="31"/>
        <v/>
      </c>
      <c r="R168" t="str">
        <f t="shared" si="31"/>
        <v/>
      </c>
      <c r="S168" t="str">
        <f t="shared" si="30"/>
        <v/>
      </c>
      <c r="T168" t="str">
        <f t="shared" si="30"/>
        <v/>
      </c>
      <c r="U168" t="str">
        <f t="shared" si="30"/>
        <v/>
      </c>
      <c r="V168" t="str">
        <f t="shared" si="30"/>
        <v/>
      </c>
      <c r="W168" t="str">
        <f t="shared" si="30"/>
        <v/>
      </c>
      <c r="X168" t="str">
        <f t="shared" si="30"/>
        <v/>
      </c>
      <c r="Y168" t="str">
        <f t="shared" si="30"/>
        <v/>
      </c>
      <c r="Z168" t="str">
        <f t="shared" si="30"/>
        <v/>
      </c>
      <c r="AA168" t="str">
        <f t="shared" si="30"/>
        <v/>
      </c>
      <c r="AB168" t="str">
        <f t="shared" si="30"/>
        <v/>
      </c>
      <c r="AC168" t="str">
        <f t="shared" si="30"/>
        <v/>
      </c>
      <c r="AD168" t="str">
        <f t="shared" si="30"/>
        <v/>
      </c>
      <c r="AE168">
        <f t="shared" si="24"/>
        <v>0</v>
      </c>
    </row>
    <row r="169" spans="1:31" ht="63.75" x14ac:dyDescent="0.2">
      <c r="A169" t="str">
        <f>TABLA!F169</f>
        <v>F. Bellas Artes</v>
      </c>
      <c r="B169" s="262" t="str">
        <f>TABLA!BC169</f>
        <v>Ampliar el catalogo de documentos audiovisuales. Estoy utilizando la plataforma VEOCCINF de la Facultad de Ciencias de la Comunicación y aunque ha sido enriquecedor, y el trato con el personal responsable fenomenal, es una colección muy limitada por lo que tengo que recurrir en la mayoría de los casos a otras plataformas, como Filmin, FlixOlé, que no me importa pero al final y al cabo son privadas y de pago.</v>
      </c>
      <c r="C169" t="str">
        <f t="shared" si="29"/>
        <v/>
      </c>
      <c r="D169" t="str">
        <f t="shared" si="31"/>
        <v/>
      </c>
      <c r="E169" t="str">
        <f t="shared" si="31"/>
        <v/>
      </c>
      <c r="F169" t="str">
        <f t="shared" si="31"/>
        <v/>
      </c>
      <c r="G169" t="str">
        <f t="shared" si="31"/>
        <v>x</v>
      </c>
      <c r="H169" t="str">
        <f t="shared" si="31"/>
        <v/>
      </c>
      <c r="I169" t="str">
        <f t="shared" si="31"/>
        <v/>
      </c>
      <c r="J169" t="str">
        <f t="shared" si="31"/>
        <v/>
      </c>
      <c r="K169" t="str">
        <f t="shared" si="31"/>
        <v/>
      </c>
      <c r="L169" t="str">
        <f t="shared" si="31"/>
        <v/>
      </c>
      <c r="M169" t="str">
        <f t="shared" si="31"/>
        <v/>
      </c>
      <c r="N169" t="str">
        <f t="shared" si="31"/>
        <v/>
      </c>
      <c r="O169" t="str">
        <f t="shared" si="31"/>
        <v/>
      </c>
      <c r="P169" t="str">
        <f t="shared" si="31"/>
        <v/>
      </c>
      <c r="Q169" t="str">
        <f t="shared" si="31"/>
        <v/>
      </c>
      <c r="R169" t="str">
        <f t="shared" si="31"/>
        <v/>
      </c>
      <c r="S169" t="str">
        <f t="shared" si="30"/>
        <v/>
      </c>
      <c r="T169" t="str">
        <f t="shared" si="30"/>
        <v/>
      </c>
      <c r="U169" t="str">
        <f t="shared" si="30"/>
        <v/>
      </c>
      <c r="V169" t="str">
        <f t="shared" si="30"/>
        <v/>
      </c>
      <c r="W169" t="str">
        <f t="shared" si="30"/>
        <v/>
      </c>
      <c r="X169" t="str">
        <f t="shared" si="30"/>
        <v>x</v>
      </c>
      <c r="Y169" t="str">
        <f t="shared" si="30"/>
        <v/>
      </c>
      <c r="Z169" t="str">
        <f t="shared" si="30"/>
        <v/>
      </c>
      <c r="AA169" t="str">
        <f t="shared" si="30"/>
        <v/>
      </c>
      <c r="AB169" t="str">
        <f t="shared" si="30"/>
        <v/>
      </c>
      <c r="AC169" t="str">
        <f t="shared" si="30"/>
        <v/>
      </c>
      <c r="AD169" t="str">
        <f t="shared" si="30"/>
        <v/>
      </c>
      <c r="AE169">
        <f t="shared" si="24"/>
        <v>1</v>
      </c>
    </row>
    <row r="170" spans="1:31" x14ac:dyDescent="0.2">
      <c r="A170" t="str">
        <f>TABLA!F170</f>
        <v>F. Veterinaria</v>
      </c>
      <c r="B170" s="262">
        <f>TABLA!BC170</f>
        <v>0</v>
      </c>
      <c r="C170" t="str">
        <f t="shared" si="29"/>
        <v/>
      </c>
      <c r="D170" t="str">
        <f t="shared" si="31"/>
        <v/>
      </c>
      <c r="E170" t="str">
        <f t="shared" si="31"/>
        <v/>
      </c>
      <c r="F170" t="str">
        <f t="shared" si="31"/>
        <v/>
      </c>
      <c r="G170" t="str">
        <f t="shared" si="31"/>
        <v/>
      </c>
      <c r="H170" t="str">
        <f t="shared" si="31"/>
        <v/>
      </c>
      <c r="I170" t="str">
        <f t="shared" si="31"/>
        <v/>
      </c>
      <c r="J170" t="str">
        <f t="shared" si="31"/>
        <v/>
      </c>
      <c r="K170" t="str">
        <f t="shared" si="31"/>
        <v/>
      </c>
      <c r="L170" t="str">
        <f t="shared" si="31"/>
        <v/>
      </c>
      <c r="M170" t="str">
        <f t="shared" si="31"/>
        <v/>
      </c>
      <c r="N170" t="str">
        <f t="shared" si="31"/>
        <v/>
      </c>
      <c r="O170" t="str">
        <f t="shared" si="31"/>
        <v/>
      </c>
      <c r="P170" t="str">
        <f t="shared" si="31"/>
        <v/>
      </c>
      <c r="Q170" t="str">
        <f t="shared" si="31"/>
        <v/>
      </c>
      <c r="R170" t="str">
        <f t="shared" si="31"/>
        <v/>
      </c>
      <c r="S170" t="str">
        <f t="shared" si="30"/>
        <v/>
      </c>
      <c r="T170" t="str">
        <f t="shared" si="30"/>
        <v/>
      </c>
      <c r="U170" t="str">
        <f t="shared" si="30"/>
        <v/>
      </c>
      <c r="V170" t="str">
        <f t="shared" si="30"/>
        <v/>
      </c>
      <c r="W170" t="str">
        <f t="shared" si="30"/>
        <v/>
      </c>
      <c r="X170" t="str">
        <f t="shared" si="30"/>
        <v/>
      </c>
      <c r="Y170" t="str">
        <f t="shared" si="30"/>
        <v/>
      </c>
      <c r="Z170" t="str">
        <f t="shared" si="30"/>
        <v/>
      </c>
      <c r="AA170" t="str">
        <f t="shared" si="30"/>
        <v/>
      </c>
      <c r="AB170" t="str">
        <f t="shared" si="30"/>
        <v/>
      </c>
      <c r="AC170" t="str">
        <f t="shared" si="30"/>
        <v/>
      </c>
      <c r="AD170" t="str">
        <f t="shared" si="30"/>
        <v/>
      </c>
      <c r="AE170">
        <f t="shared" si="24"/>
        <v>0</v>
      </c>
    </row>
    <row r="171" spans="1:31" x14ac:dyDescent="0.2">
      <c r="A171" t="str">
        <f>TABLA!F171</f>
        <v>F. Filosofía</v>
      </c>
      <c r="B171" s="262">
        <f>TABLA!BC171</f>
        <v>0</v>
      </c>
      <c r="C171" t="str">
        <f t="shared" si="29"/>
        <v/>
      </c>
      <c r="D171" t="str">
        <f t="shared" si="31"/>
        <v/>
      </c>
      <c r="E171" t="str">
        <f t="shared" si="31"/>
        <v/>
      </c>
      <c r="F171" t="str">
        <f t="shared" si="31"/>
        <v/>
      </c>
      <c r="G171" t="str">
        <f t="shared" si="31"/>
        <v/>
      </c>
      <c r="H171" t="str">
        <f t="shared" si="31"/>
        <v/>
      </c>
      <c r="I171" t="str">
        <f t="shared" si="31"/>
        <v/>
      </c>
      <c r="J171" t="str">
        <f t="shared" si="31"/>
        <v/>
      </c>
      <c r="K171" t="str">
        <f t="shared" si="31"/>
        <v/>
      </c>
      <c r="L171" t="str">
        <f t="shared" si="31"/>
        <v/>
      </c>
      <c r="M171" t="str">
        <f t="shared" si="31"/>
        <v/>
      </c>
      <c r="N171" t="str">
        <f t="shared" si="31"/>
        <v/>
      </c>
      <c r="O171" t="str">
        <f t="shared" si="31"/>
        <v/>
      </c>
      <c r="P171" t="str">
        <f t="shared" si="31"/>
        <v/>
      </c>
      <c r="Q171" t="str">
        <f t="shared" si="31"/>
        <v/>
      </c>
      <c r="R171" t="str">
        <f t="shared" si="31"/>
        <v/>
      </c>
      <c r="S171" t="str">
        <f t="shared" si="30"/>
        <v/>
      </c>
      <c r="T171" t="str">
        <f t="shared" si="30"/>
        <v/>
      </c>
      <c r="U171" t="str">
        <f t="shared" si="30"/>
        <v/>
      </c>
      <c r="V171" t="str">
        <f t="shared" si="30"/>
        <v/>
      </c>
      <c r="W171" t="str">
        <f t="shared" si="30"/>
        <v/>
      </c>
      <c r="X171" t="str">
        <f t="shared" si="30"/>
        <v/>
      </c>
      <c r="Y171" t="str">
        <f t="shared" si="30"/>
        <v/>
      </c>
      <c r="Z171" t="str">
        <f t="shared" si="30"/>
        <v/>
      </c>
      <c r="AA171" t="str">
        <f t="shared" si="30"/>
        <v/>
      </c>
      <c r="AB171" t="str">
        <f t="shared" si="30"/>
        <v/>
      </c>
      <c r="AC171" t="str">
        <f t="shared" si="30"/>
        <v/>
      </c>
      <c r="AD171" t="str">
        <f t="shared" si="30"/>
        <v/>
      </c>
      <c r="AE171">
        <f t="shared" si="24"/>
        <v>0</v>
      </c>
    </row>
    <row r="172" spans="1:31" ht="38.25" x14ac:dyDescent="0.2">
      <c r="A172" t="str">
        <f>TABLA!F172</f>
        <v>F. Ciencias de la Información</v>
      </c>
      <c r="B172" s="262" t="str">
        <f>TABLA!BC172</f>
        <v>Quiero dar las gracias a todo el personal de la Biblioteca de CC. Información, pero especialmente a María Mas García y a Javier García, por su ayuda prestada durante el confinamiento para continuar con mi trabajo de investigación. Gracias de corazón.</v>
      </c>
      <c r="C172" t="str">
        <f t="shared" si="29"/>
        <v/>
      </c>
      <c r="D172" t="str">
        <f t="shared" si="31"/>
        <v/>
      </c>
      <c r="E172" t="str">
        <f t="shared" si="31"/>
        <v/>
      </c>
      <c r="F172" t="str">
        <f t="shared" si="31"/>
        <v/>
      </c>
      <c r="G172" t="str">
        <f t="shared" si="31"/>
        <v/>
      </c>
      <c r="H172" t="str">
        <f t="shared" si="31"/>
        <v/>
      </c>
      <c r="I172" t="str">
        <f t="shared" si="31"/>
        <v/>
      </c>
      <c r="J172" t="str">
        <f t="shared" si="31"/>
        <v/>
      </c>
      <c r="K172" t="str">
        <f t="shared" si="31"/>
        <v/>
      </c>
      <c r="L172" t="str">
        <f t="shared" si="31"/>
        <v/>
      </c>
      <c r="M172" t="str">
        <f t="shared" si="31"/>
        <v/>
      </c>
      <c r="N172" t="str">
        <f t="shared" si="31"/>
        <v/>
      </c>
      <c r="O172" t="str">
        <f t="shared" si="31"/>
        <v/>
      </c>
      <c r="P172" t="str">
        <f t="shared" si="31"/>
        <v/>
      </c>
      <c r="Q172" t="str">
        <f t="shared" si="31"/>
        <v/>
      </c>
      <c r="R172" t="str">
        <f t="shared" si="31"/>
        <v/>
      </c>
      <c r="S172" t="str">
        <f t="shared" si="30"/>
        <v/>
      </c>
      <c r="T172" t="str">
        <f t="shared" si="30"/>
        <v/>
      </c>
      <c r="U172" t="str">
        <f t="shared" si="30"/>
        <v/>
      </c>
      <c r="V172" t="str">
        <f t="shared" si="30"/>
        <v/>
      </c>
      <c r="W172" t="str">
        <f t="shared" si="30"/>
        <v/>
      </c>
      <c r="X172" t="str">
        <f t="shared" si="30"/>
        <v>x</v>
      </c>
      <c r="Y172" t="str">
        <f t="shared" si="30"/>
        <v/>
      </c>
      <c r="Z172" t="str">
        <f t="shared" si="30"/>
        <v/>
      </c>
      <c r="AA172" t="str">
        <f t="shared" si="30"/>
        <v/>
      </c>
      <c r="AB172" t="str">
        <f t="shared" si="30"/>
        <v/>
      </c>
      <c r="AC172" t="str">
        <f t="shared" si="30"/>
        <v/>
      </c>
      <c r="AD172" t="str">
        <f t="shared" si="30"/>
        <v/>
      </c>
      <c r="AE172">
        <f t="shared" si="24"/>
        <v>1</v>
      </c>
    </row>
    <row r="173" spans="1:31" x14ac:dyDescent="0.2">
      <c r="A173" t="str">
        <f>TABLA!F173</f>
        <v>F. Ciencias Físicas</v>
      </c>
      <c r="B173" s="262">
        <f>TABLA!BC173</f>
        <v>0</v>
      </c>
      <c r="C173" t="str">
        <f t="shared" si="29"/>
        <v/>
      </c>
      <c r="D173" t="str">
        <f t="shared" si="31"/>
        <v/>
      </c>
      <c r="E173" t="str">
        <f t="shared" si="31"/>
        <v/>
      </c>
      <c r="F173" t="str">
        <f t="shared" si="31"/>
        <v/>
      </c>
      <c r="G173" t="str">
        <f t="shared" si="31"/>
        <v/>
      </c>
      <c r="H173" t="str">
        <f t="shared" si="31"/>
        <v/>
      </c>
      <c r="I173" t="str">
        <f t="shared" si="31"/>
        <v/>
      </c>
      <c r="J173" t="str">
        <f t="shared" si="31"/>
        <v/>
      </c>
      <c r="K173" t="str">
        <f t="shared" si="31"/>
        <v/>
      </c>
      <c r="L173" t="str">
        <f t="shared" si="31"/>
        <v/>
      </c>
      <c r="M173" t="str">
        <f t="shared" si="31"/>
        <v/>
      </c>
      <c r="N173" t="str">
        <f t="shared" si="31"/>
        <v/>
      </c>
      <c r="O173" t="str">
        <f t="shared" si="31"/>
        <v/>
      </c>
      <c r="P173" t="str">
        <f t="shared" si="31"/>
        <v/>
      </c>
      <c r="Q173" t="str">
        <f t="shared" si="31"/>
        <v/>
      </c>
      <c r="R173" t="str">
        <f t="shared" si="31"/>
        <v/>
      </c>
      <c r="S173" t="str">
        <f t="shared" si="30"/>
        <v/>
      </c>
      <c r="T173" t="str">
        <f t="shared" si="30"/>
        <v/>
      </c>
      <c r="U173" t="str">
        <f t="shared" si="30"/>
        <v/>
      </c>
      <c r="V173" t="str">
        <f t="shared" si="30"/>
        <v/>
      </c>
      <c r="W173" t="str">
        <f t="shared" si="30"/>
        <v/>
      </c>
      <c r="X173" t="str">
        <f t="shared" si="30"/>
        <v/>
      </c>
      <c r="Y173" t="str">
        <f t="shared" si="30"/>
        <v/>
      </c>
      <c r="Z173" t="str">
        <f t="shared" si="30"/>
        <v/>
      </c>
      <c r="AA173" t="str">
        <f t="shared" si="30"/>
        <v/>
      </c>
      <c r="AB173" t="str">
        <f t="shared" si="30"/>
        <v/>
      </c>
      <c r="AC173" t="str">
        <f t="shared" si="30"/>
        <v/>
      </c>
      <c r="AD173" t="str">
        <f t="shared" si="30"/>
        <v/>
      </c>
      <c r="AE173">
        <f t="shared" si="24"/>
        <v>0</v>
      </c>
    </row>
    <row r="174" spans="1:31" x14ac:dyDescent="0.2">
      <c r="A174" t="str">
        <f>TABLA!F174</f>
        <v>F. Medicina</v>
      </c>
      <c r="B174" s="262">
        <f>TABLA!BC174</f>
        <v>0</v>
      </c>
      <c r="C174" t="str">
        <f t="shared" si="29"/>
        <v/>
      </c>
      <c r="D174" t="str">
        <f t="shared" si="31"/>
        <v/>
      </c>
      <c r="E174" t="str">
        <f t="shared" si="31"/>
        <v/>
      </c>
      <c r="F174" t="str">
        <f t="shared" si="31"/>
        <v/>
      </c>
      <c r="G174" t="str">
        <f t="shared" si="31"/>
        <v/>
      </c>
      <c r="H174" t="str">
        <f t="shared" si="31"/>
        <v/>
      </c>
      <c r="I174" t="str">
        <f t="shared" si="31"/>
        <v/>
      </c>
      <c r="J174" t="str">
        <f t="shared" si="31"/>
        <v/>
      </c>
      <c r="K174" t="str">
        <f t="shared" si="31"/>
        <v/>
      </c>
      <c r="L174" t="str">
        <f t="shared" si="31"/>
        <v/>
      </c>
      <c r="M174" t="str">
        <f t="shared" si="31"/>
        <v/>
      </c>
      <c r="N174" t="str">
        <f t="shared" si="31"/>
        <v/>
      </c>
      <c r="O174" t="str">
        <f t="shared" si="31"/>
        <v/>
      </c>
      <c r="P174" t="str">
        <f t="shared" si="31"/>
        <v/>
      </c>
      <c r="Q174" t="str">
        <f t="shared" si="31"/>
        <v/>
      </c>
      <c r="R174" t="str">
        <f t="shared" si="31"/>
        <v/>
      </c>
      <c r="S174" t="str">
        <f t="shared" si="30"/>
        <v/>
      </c>
      <c r="T174" t="str">
        <f t="shared" si="30"/>
        <v/>
      </c>
      <c r="U174" t="str">
        <f t="shared" si="30"/>
        <v/>
      </c>
      <c r="V174" t="str">
        <f t="shared" si="30"/>
        <v/>
      </c>
      <c r="W174" t="str">
        <f t="shared" si="30"/>
        <v/>
      </c>
      <c r="X174" t="str">
        <f t="shared" si="30"/>
        <v/>
      </c>
      <c r="Y174" t="str">
        <f t="shared" si="30"/>
        <v/>
      </c>
      <c r="Z174" t="str">
        <f t="shared" si="30"/>
        <v/>
      </c>
      <c r="AA174" t="str">
        <f t="shared" si="30"/>
        <v/>
      </c>
      <c r="AB174" t="str">
        <f t="shared" si="30"/>
        <v/>
      </c>
      <c r="AC174" t="str">
        <f t="shared" si="30"/>
        <v/>
      </c>
      <c r="AD174" t="str">
        <f t="shared" si="30"/>
        <v/>
      </c>
      <c r="AE174">
        <f t="shared" si="24"/>
        <v>0</v>
      </c>
    </row>
    <row r="175" spans="1:31" x14ac:dyDescent="0.2">
      <c r="A175" t="str">
        <f>TABLA!F175</f>
        <v>F. Ciencias Matemáticas</v>
      </c>
      <c r="B175" s="262">
        <f>TABLA!BC175</f>
        <v>0</v>
      </c>
      <c r="C175" t="str">
        <f t="shared" si="29"/>
        <v/>
      </c>
      <c r="D175" t="str">
        <f t="shared" si="31"/>
        <v/>
      </c>
      <c r="E175" t="str">
        <f t="shared" si="31"/>
        <v/>
      </c>
      <c r="F175" t="str">
        <f t="shared" si="31"/>
        <v/>
      </c>
      <c r="G175" t="str">
        <f t="shared" si="31"/>
        <v/>
      </c>
      <c r="H175" t="str">
        <f t="shared" si="31"/>
        <v/>
      </c>
      <c r="I175" t="str">
        <f t="shared" si="31"/>
        <v/>
      </c>
      <c r="J175" t="str">
        <f t="shared" si="31"/>
        <v/>
      </c>
      <c r="K175" t="str">
        <f t="shared" si="31"/>
        <v/>
      </c>
      <c r="L175" t="str">
        <f t="shared" si="31"/>
        <v/>
      </c>
      <c r="M175" t="str">
        <f t="shared" si="31"/>
        <v/>
      </c>
      <c r="N175" t="str">
        <f t="shared" si="31"/>
        <v/>
      </c>
      <c r="O175" t="str">
        <f t="shared" si="31"/>
        <v/>
      </c>
      <c r="P175" t="str">
        <f t="shared" si="31"/>
        <v/>
      </c>
      <c r="Q175" t="str">
        <f t="shared" si="31"/>
        <v/>
      </c>
      <c r="R175" t="str">
        <f t="shared" si="31"/>
        <v/>
      </c>
      <c r="S175" t="str">
        <f t="shared" si="30"/>
        <v/>
      </c>
      <c r="T175" t="str">
        <f t="shared" si="30"/>
        <v/>
      </c>
      <c r="U175" t="str">
        <f t="shared" si="30"/>
        <v/>
      </c>
      <c r="V175" t="str">
        <f t="shared" si="30"/>
        <v/>
      </c>
      <c r="W175" t="str">
        <f t="shared" si="30"/>
        <v/>
      </c>
      <c r="X175" t="str">
        <f t="shared" si="30"/>
        <v/>
      </c>
      <c r="Y175" t="str">
        <f t="shared" si="30"/>
        <v/>
      </c>
      <c r="Z175" t="str">
        <f t="shared" si="30"/>
        <v/>
      </c>
      <c r="AA175" t="str">
        <f t="shared" si="30"/>
        <v/>
      </c>
      <c r="AB175" t="str">
        <f t="shared" si="30"/>
        <v/>
      </c>
      <c r="AC175" t="str">
        <f t="shared" si="30"/>
        <v/>
      </c>
      <c r="AD175" t="str">
        <f t="shared" si="30"/>
        <v/>
      </c>
      <c r="AE175">
        <f t="shared" si="24"/>
        <v>0</v>
      </c>
    </row>
    <row r="176" spans="1:31" x14ac:dyDescent="0.2">
      <c r="A176" t="str">
        <f>TABLA!F176</f>
        <v>F. Derecho</v>
      </c>
      <c r="B176" s="262">
        <f>TABLA!BC176</f>
        <v>0</v>
      </c>
      <c r="C176" t="str">
        <f t="shared" si="29"/>
        <v/>
      </c>
      <c r="D176" t="str">
        <f t="shared" si="31"/>
        <v/>
      </c>
      <c r="E176" t="str">
        <f t="shared" si="31"/>
        <v/>
      </c>
      <c r="F176" t="str">
        <f t="shared" si="31"/>
        <v/>
      </c>
      <c r="G176" t="str">
        <f t="shared" si="31"/>
        <v/>
      </c>
      <c r="H176" t="str">
        <f t="shared" si="31"/>
        <v/>
      </c>
      <c r="I176" t="str">
        <f t="shared" si="31"/>
        <v/>
      </c>
      <c r="J176" t="str">
        <f t="shared" si="31"/>
        <v/>
      </c>
      <c r="K176" t="str">
        <f t="shared" si="31"/>
        <v/>
      </c>
      <c r="L176" t="str">
        <f t="shared" si="31"/>
        <v/>
      </c>
      <c r="M176" t="str">
        <f t="shared" si="31"/>
        <v/>
      </c>
      <c r="N176" t="str">
        <f t="shared" si="31"/>
        <v/>
      </c>
      <c r="O176" t="str">
        <f t="shared" si="31"/>
        <v/>
      </c>
      <c r="P176" t="str">
        <f t="shared" si="31"/>
        <v/>
      </c>
      <c r="Q176" t="str">
        <f t="shared" si="31"/>
        <v/>
      </c>
      <c r="R176" t="str">
        <f t="shared" ref="R176:AD191" si="32">IFERROR((IF(FIND(R$1,$B176,1)&gt;0,"x")),"")</f>
        <v/>
      </c>
      <c r="S176" t="str">
        <f t="shared" si="32"/>
        <v/>
      </c>
      <c r="T176" t="str">
        <f t="shared" si="32"/>
        <v/>
      </c>
      <c r="U176" t="str">
        <f t="shared" si="32"/>
        <v/>
      </c>
      <c r="V176" t="str">
        <f t="shared" si="32"/>
        <v/>
      </c>
      <c r="W176" t="str">
        <f t="shared" si="32"/>
        <v/>
      </c>
      <c r="X176" t="str">
        <f t="shared" si="32"/>
        <v/>
      </c>
      <c r="Y176" t="str">
        <f t="shared" si="32"/>
        <v/>
      </c>
      <c r="Z176" t="str">
        <f t="shared" si="32"/>
        <v/>
      </c>
      <c r="AA176" t="str">
        <f t="shared" si="32"/>
        <v/>
      </c>
      <c r="AB176" t="str">
        <f t="shared" si="32"/>
        <v/>
      </c>
      <c r="AC176" t="str">
        <f t="shared" si="32"/>
        <v/>
      </c>
      <c r="AD176" t="str">
        <f t="shared" si="32"/>
        <v/>
      </c>
      <c r="AE176">
        <f t="shared" si="24"/>
        <v>0</v>
      </c>
    </row>
    <row r="177" spans="1:31" x14ac:dyDescent="0.2">
      <c r="A177" t="str">
        <f>TABLA!F177</f>
        <v>F. Ciencias Geológicas</v>
      </c>
      <c r="B177" s="262">
        <f>TABLA!BC177</f>
        <v>0</v>
      </c>
      <c r="C177" t="str">
        <f t="shared" si="29"/>
        <v/>
      </c>
      <c r="D177" t="str">
        <f t="shared" ref="D177:R192" si="33">IFERROR((IF(FIND(D$1,$B177,1)&gt;0,"x")),"")</f>
        <v/>
      </c>
      <c r="E177" t="str">
        <f t="shared" si="33"/>
        <v/>
      </c>
      <c r="F177" t="str">
        <f t="shared" si="33"/>
        <v/>
      </c>
      <c r="G177" t="str">
        <f t="shared" si="33"/>
        <v/>
      </c>
      <c r="H177" t="str">
        <f t="shared" si="33"/>
        <v/>
      </c>
      <c r="I177" t="str">
        <f t="shared" si="33"/>
        <v/>
      </c>
      <c r="J177" t="str">
        <f t="shared" si="33"/>
        <v/>
      </c>
      <c r="K177" t="str">
        <f t="shared" si="33"/>
        <v/>
      </c>
      <c r="L177" t="str">
        <f t="shared" si="33"/>
        <v/>
      </c>
      <c r="M177" t="str">
        <f t="shared" si="33"/>
        <v/>
      </c>
      <c r="N177" t="str">
        <f t="shared" si="33"/>
        <v/>
      </c>
      <c r="O177" t="str">
        <f t="shared" si="33"/>
        <v/>
      </c>
      <c r="P177" t="str">
        <f t="shared" si="33"/>
        <v/>
      </c>
      <c r="Q177" t="str">
        <f t="shared" si="33"/>
        <v/>
      </c>
      <c r="R177" t="str">
        <f t="shared" si="33"/>
        <v/>
      </c>
      <c r="S177" t="str">
        <f t="shared" si="32"/>
        <v/>
      </c>
      <c r="T177" t="str">
        <f t="shared" si="32"/>
        <v/>
      </c>
      <c r="U177" t="str">
        <f t="shared" si="32"/>
        <v/>
      </c>
      <c r="V177" t="str">
        <f t="shared" si="32"/>
        <v/>
      </c>
      <c r="W177" t="str">
        <f t="shared" si="32"/>
        <v/>
      </c>
      <c r="X177" t="str">
        <f t="shared" si="32"/>
        <v/>
      </c>
      <c r="Y177" t="str">
        <f t="shared" si="32"/>
        <v/>
      </c>
      <c r="Z177" t="str">
        <f t="shared" si="32"/>
        <v/>
      </c>
      <c r="AA177" t="str">
        <f t="shared" si="32"/>
        <v/>
      </c>
      <c r="AB177" t="str">
        <f t="shared" si="32"/>
        <v/>
      </c>
      <c r="AC177" t="str">
        <f t="shared" si="32"/>
        <v/>
      </c>
      <c r="AD177" t="str">
        <f t="shared" si="32"/>
        <v/>
      </c>
      <c r="AE177">
        <f t="shared" si="24"/>
        <v>0</v>
      </c>
    </row>
    <row r="178" spans="1:31" ht="25.5" x14ac:dyDescent="0.2">
      <c r="A178" t="str">
        <f>TABLA!F178</f>
        <v>F. Veterinaria</v>
      </c>
      <c r="B178" s="262" t="str">
        <f>TABLA!BC178</f>
        <v>No acabo de sacarle provecho al repositorio ePrints. No suele encontrar los artículos que busco con palabras clave. En mi experiencia no me ha resultado útil.</v>
      </c>
      <c r="C178" t="str">
        <f t="shared" si="29"/>
        <v/>
      </c>
      <c r="D178" t="str">
        <f t="shared" si="33"/>
        <v/>
      </c>
      <c r="E178" t="str">
        <f t="shared" si="33"/>
        <v/>
      </c>
      <c r="F178" t="str">
        <f t="shared" si="33"/>
        <v/>
      </c>
      <c r="G178" t="str">
        <f t="shared" si="33"/>
        <v/>
      </c>
      <c r="H178" t="str">
        <f t="shared" si="33"/>
        <v/>
      </c>
      <c r="I178" t="str">
        <f t="shared" si="33"/>
        <v/>
      </c>
      <c r="J178" t="str">
        <f t="shared" si="33"/>
        <v/>
      </c>
      <c r="K178" t="str">
        <f t="shared" si="33"/>
        <v/>
      </c>
      <c r="L178" t="str">
        <f t="shared" si="33"/>
        <v/>
      </c>
      <c r="M178" t="str">
        <f t="shared" si="33"/>
        <v/>
      </c>
      <c r="N178" t="str">
        <f t="shared" si="33"/>
        <v/>
      </c>
      <c r="O178" t="str">
        <f t="shared" si="33"/>
        <v/>
      </c>
      <c r="P178" t="str">
        <f t="shared" si="33"/>
        <v/>
      </c>
      <c r="Q178" t="str">
        <f t="shared" si="33"/>
        <v/>
      </c>
      <c r="R178" t="str">
        <f t="shared" si="33"/>
        <v/>
      </c>
      <c r="S178" t="str">
        <f t="shared" si="32"/>
        <v/>
      </c>
      <c r="T178" t="str">
        <f t="shared" si="32"/>
        <v/>
      </c>
      <c r="U178" t="str">
        <f t="shared" si="32"/>
        <v/>
      </c>
      <c r="V178" t="str">
        <f t="shared" si="32"/>
        <v/>
      </c>
      <c r="W178" t="str">
        <f t="shared" si="32"/>
        <v/>
      </c>
      <c r="X178" t="str">
        <f t="shared" si="32"/>
        <v/>
      </c>
      <c r="Y178" t="str">
        <f t="shared" si="32"/>
        <v/>
      </c>
      <c r="Z178" t="str">
        <f t="shared" si="32"/>
        <v/>
      </c>
      <c r="AA178" t="str">
        <f t="shared" si="32"/>
        <v/>
      </c>
      <c r="AB178" t="str">
        <f t="shared" si="32"/>
        <v/>
      </c>
      <c r="AC178" t="str">
        <f t="shared" si="32"/>
        <v/>
      </c>
      <c r="AD178" t="str">
        <f t="shared" si="32"/>
        <v/>
      </c>
      <c r="AE178">
        <f t="shared" si="24"/>
        <v>1</v>
      </c>
    </row>
    <row r="179" spans="1:31" x14ac:dyDescent="0.2">
      <c r="A179" t="str">
        <f>TABLA!F179</f>
        <v>F. Ciencias Matemáticas</v>
      </c>
      <c r="B179" s="262">
        <f>TABLA!BC179</f>
        <v>0</v>
      </c>
      <c r="C179" t="str">
        <f t="shared" si="29"/>
        <v/>
      </c>
      <c r="D179" t="str">
        <f t="shared" si="33"/>
        <v/>
      </c>
      <c r="E179" t="str">
        <f t="shared" si="33"/>
        <v/>
      </c>
      <c r="F179" t="str">
        <f t="shared" si="33"/>
        <v/>
      </c>
      <c r="G179" t="str">
        <f t="shared" si="33"/>
        <v/>
      </c>
      <c r="H179" t="str">
        <f t="shared" si="33"/>
        <v/>
      </c>
      <c r="I179" t="str">
        <f t="shared" si="33"/>
        <v/>
      </c>
      <c r="J179" t="str">
        <f t="shared" si="33"/>
        <v/>
      </c>
      <c r="K179" t="str">
        <f t="shared" si="33"/>
        <v/>
      </c>
      <c r="L179" t="str">
        <f t="shared" si="33"/>
        <v/>
      </c>
      <c r="M179" t="str">
        <f t="shared" si="33"/>
        <v/>
      </c>
      <c r="N179" t="str">
        <f t="shared" si="33"/>
        <v/>
      </c>
      <c r="O179" t="str">
        <f t="shared" si="33"/>
        <v/>
      </c>
      <c r="P179" t="str">
        <f t="shared" si="33"/>
        <v/>
      </c>
      <c r="Q179" t="str">
        <f t="shared" si="33"/>
        <v/>
      </c>
      <c r="R179" t="str">
        <f t="shared" si="33"/>
        <v/>
      </c>
      <c r="S179" t="str">
        <f t="shared" si="32"/>
        <v/>
      </c>
      <c r="T179" t="str">
        <f t="shared" si="32"/>
        <v/>
      </c>
      <c r="U179" t="str">
        <f t="shared" si="32"/>
        <v/>
      </c>
      <c r="V179" t="str">
        <f t="shared" si="32"/>
        <v/>
      </c>
      <c r="W179" t="str">
        <f t="shared" si="32"/>
        <v/>
      </c>
      <c r="X179" t="str">
        <f t="shared" si="32"/>
        <v/>
      </c>
      <c r="Y179" t="str">
        <f t="shared" si="32"/>
        <v/>
      </c>
      <c r="Z179" t="str">
        <f t="shared" si="32"/>
        <v/>
      </c>
      <c r="AA179" t="str">
        <f t="shared" si="32"/>
        <v/>
      </c>
      <c r="AB179" t="str">
        <f t="shared" si="32"/>
        <v/>
      </c>
      <c r="AC179" t="str">
        <f t="shared" si="32"/>
        <v/>
      </c>
      <c r="AD179" t="str">
        <f t="shared" si="32"/>
        <v/>
      </c>
      <c r="AE179">
        <f t="shared" si="24"/>
        <v>0</v>
      </c>
    </row>
    <row r="180" spans="1:31" x14ac:dyDescent="0.2">
      <c r="A180" t="str">
        <f>TABLA!F180</f>
        <v>F. Ciencias Matemáticas</v>
      </c>
      <c r="B180" s="262">
        <f>TABLA!BC180</f>
        <v>0</v>
      </c>
      <c r="C180" t="str">
        <f t="shared" si="29"/>
        <v/>
      </c>
      <c r="D180" t="str">
        <f t="shared" si="33"/>
        <v/>
      </c>
      <c r="E180" t="str">
        <f t="shared" si="33"/>
        <v/>
      </c>
      <c r="F180" t="str">
        <f t="shared" si="33"/>
        <v/>
      </c>
      <c r="G180" t="str">
        <f t="shared" si="33"/>
        <v/>
      </c>
      <c r="H180" t="str">
        <f t="shared" si="33"/>
        <v/>
      </c>
      <c r="I180" t="str">
        <f t="shared" si="33"/>
        <v/>
      </c>
      <c r="J180" t="str">
        <f t="shared" si="33"/>
        <v/>
      </c>
      <c r="K180" t="str">
        <f t="shared" si="33"/>
        <v/>
      </c>
      <c r="L180" t="str">
        <f t="shared" si="33"/>
        <v/>
      </c>
      <c r="M180" t="str">
        <f t="shared" si="33"/>
        <v/>
      </c>
      <c r="N180" t="str">
        <f t="shared" si="33"/>
        <v/>
      </c>
      <c r="O180" t="str">
        <f t="shared" si="33"/>
        <v/>
      </c>
      <c r="P180" t="str">
        <f t="shared" si="33"/>
        <v/>
      </c>
      <c r="Q180" t="str">
        <f t="shared" si="33"/>
        <v/>
      </c>
      <c r="R180" t="str">
        <f t="shared" si="33"/>
        <v/>
      </c>
      <c r="S180" t="str">
        <f t="shared" si="32"/>
        <v/>
      </c>
      <c r="T180" t="str">
        <f t="shared" si="32"/>
        <v/>
      </c>
      <c r="U180" t="str">
        <f t="shared" si="32"/>
        <v/>
      </c>
      <c r="V180" t="str">
        <f t="shared" si="32"/>
        <v/>
      </c>
      <c r="W180" t="str">
        <f t="shared" si="32"/>
        <v/>
      </c>
      <c r="X180" t="str">
        <f t="shared" si="32"/>
        <v/>
      </c>
      <c r="Y180" t="str">
        <f t="shared" si="32"/>
        <v/>
      </c>
      <c r="Z180" t="str">
        <f t="shared" si="32"/>
        <v/>
      </c>
      <c r="AA180" t="str">
        <f t="shared" si="32"/>
        <v/>
      </c>
      <c r="AB180" t="str">
        <f t="shared" si="32"/>
        <v/>
      </c>
      <c r="AC180" t="str">
        <f t="shared" si="32"/>
        <v/>
      </c>
      <c r="AD180" t="str">
        <f t="shared" si="32"/>
        <v/>
      </c>
      <c r="AE180">
        <f t="shared" si="24"/>
        <v>0</v>
      </c>
    </row>
    <row r="181" spans="1:31" ht="25.5" x14ac:dyDescent="0.2">
      <c r="A181" t="str">
        <f>TABLA!F181</f>
        <v>F. Ciencias Matemáticas</v>
      </c>
      <c r="B181" s="262" t="str">
        <f>TABLA!BC181</f>
        <v>Tras las reformas en la biblioteca de matemáticas la zona de investigación se ha quedado inútil para el estudio pues se filtra el ruido de las nuevas salas de estudio.</v>
      </c>
      <c r="C181" t="str">
        <f t="shared" si="29"/>
        <v/>
      </c>
      <c r="D181" t="str">
        <f t="shared" si="33"/>
        <v/>
      </c>
      <c r="E181" t="str">
        <f t="shared" si="33"/>
        <v/>
      </c>
      <c r="F181" t="str">
        <f t="shared" si="33"/>
        <v/>
      </c>
      <c r="G181" t="str">
        <f t="shared" si="33"/>
        <v/>
      </c>
      <c r="H181" t="str">
        <f t="shared" si="33"/>
        <v/>
      </c>
      <c r="I181" t="str">
        <f t="shared" si="33"/>
        <v/>
      </c>
      <c r="J181" t="str">
        <f t="shared" si="33"/>
        <v/>
      </c>
      <c r="K181" t="str">
        <f t="shared" si="33"/>
        <v/>
      </c>
      <c r="L181" t="str">
        <f t="shared" si="33"/>
        <v/>
      </c>
      <c r="M181" t="str">
        <f t="shared" si="33"/>
        <v/>
      </c>
      <c r="N181" t="str">
        <f t="shared" si="33"/>
        <v/>
      </c>
      <c r="O181" t="str">
        <f t="shared" si="33"/>
        <v/>
      </c>
      <c r="P181" t="str">
        <f t="shared" si="33"/>
        <v>x</v>
      </c>
      <c r="Q181" t="str">
        <f t="shared" si="33"/>
        <v/>
      </c>
      <c r="R181" t="str">
        <f t="shared" si="33"/>
        <v/>
      </c>
      <c r="S181" t="str">
        <f t="shared" si="32"/>
        <v/>
      </c>
      <c r="T181" t="str">
        <f t="shared" si="32"/>
        <v/>
      </c>
      <c r="U181" t="str">
        <f t="shared" si="32"/>
        <v/>
      </c>
      <c r="V181" t="str">
        <f t="shared" si="32"/>
        <v/>
      </c>
      <c r="W181" t="str">
        <f t="shared" si="32"/>
        <v/>
      </c>
      <c r="X181" t="str">
        <f t="shared" si="32"/>
        <v/>
      </c>
      <c r="Y181" t="str">
        <f t="shared" si="32"/>
        <v/>
      </c>
      <c r="Z181" t="str">
        <f t="shared" si="32"/>
        <v/>
      </c>
      <c r="AA181" t="str">
        <f t="shared" si="32"/>
        <v/>
      </c>
      <c r="AB181" t="str">
        <f t="shared" si="32"/>
        <v/>
      </c>
      <c r="AC181" t="str">
        <f t="shared" si="32"/>
        <v/>
      </c>
      <c r="AD181" t="str">
        <f t="shared" si="32"/>
        <v/>
      </c>
      <c r="AE181">
        <f t="shared" si="24"/>
        <v>1</v>
      </c>
    </row>
    <row r="182" spans="1:31" x14ac:dyDescent="0.2">
      <c r="A182" t="str">
        <f>TABLA!F182</f>
        <v>F. Ciencias Matemáticas</v>
      </c>
      <c r="B182" s="262">
        <f>TABLA!BC182</f>
        <v>0</v>
      </c>
      <c r="C182" t="str">
        <f t="shared" si="29"/>
        <v/>
      </c>
      <c r="D182" t="str">
        <f t="shared" si="33"/>
        <v/>
      </c>
      <c r="E182" t="str">
        <f t="shared" si="33"/>
        <v/>
      </c>
      <c r="F182" t="str">
        <f t="shared" si="33"/>
        <v/>
      </c>
      <c r="G182" t="str">
        <f t="shared" si="33"/>
        <v/>
      </c>
      <c r="H182" t="str">
        <f t="shared" si="33"/>
        <v/>
      </c>
      <c r="I182" t="str">
        <f t="shared" si="33"/>
        <v/>
      </c>
      <c r="J182" t="str">
        <f t="shared" si="33"/>
        <v/>
      </c>
      <c r="K182" t="str">
        <f t="shared" si="33"/>
        <v/>
      </c>
      <c r="L182" t="str">
        <f t="shared" si="33"/>
        <v/>
      </c>
      <c r="M182" t="str">
        <f t="shared" si="33"/>
        <v/>
      </c>
      <c r="N182" t="str">
        <f t="shared" si="33"/>
        <v/>
      </c>
      <c r="O182" t="str">
        <f t="shared" si="33"/>
        <v/>
      </c>
      <c r="P182" t="str">
        <f t="shared" si="33"/>
        <v/>
      </c>
      <c r="Q182" t="str">
        <f t="shared" si="33"/>
        <v/>
      </c>
      <c r="R182" t="str">
        <f t="shared" si="33"/>
        <v/>
      </c>
      <c r="S182" t="str">
        <f t="shared" si="32"/>
        <v/>
      </c>
      <c r="T182" t="str">
        <f t="shared" si="32"/>
        <v/>
      </c>
      <c r="U182" t="str">
        <f t="shared" si="32"/>
        <v/>
      </c>
      <c r="V182" t="str">
        <f t="shared" si="32"/>
        <v/>
      </c>
      <c r="W182" t="str">
        <f t="shared" si="32"/>
        <v/>
      </c>
      <c r="X182" t="str">
        <f t="shared" si="32"/>
        <v/>
      </c>
      <c r="Y182" t="str">
        <f t="shared" si="32"/>
        <v/>
      </c>
      <c r="Z182" t="str">
        <f t="shared" si="32"/>
        <v/>
      </c>
      <c r="AA182" t="str">
        <f t="shared" si="32"/>
        <v/>
      </c>
      <c r="AB182" t="str">
        <f t="shared" si="32"/>
        <v/>
      </c>
      <c r="AC182" t="str">
        <f t="shared" si="32"/>
        <v/>
      </c>
      <c r="AD182" t="str">
        <f t="shared" si="32"/>
        <v/>
      </c>
      <c r="AE182">
        <f t="shared" si="24"/>
        <v>0</v>
      </c>
    </row>
    <row r="183" spans="1:31" x14ac:dyDescent="0.2">
      <c r="A183" t="str">
        <f>TABLA!F183</f>
        <v>F. Filosofía</v>
      </c>
      <c r="B183" s="262">
        <f>TABLA!BC183</f>
        <v>0</v>
      </c>
      <c r="C183" t="str">
        <f t="shared" si="29"/>
        <v/>
      </c>
      <c r="D183" t="str">
        <f t="shared" si="33"/>
        <v/>
      </c>
      <c r="E183" t="str">
        <f t="shared" si="33"/>
        <v/>
      </c>
      <c r="F183" t="str">
        <f t="shared" si="33"/>
        <v/>
      </c>
      <c r="G183" t="str">
        <f t="shared" si="33"/>
        <v/>
      </c>
      <c r="H183" t="str">
        <f t="shared" si="33"/>
        <v/>
      </c>
      <c r="I183" t="str">
        <f t="shared" si="33"/>
        <v/>
      </c>
      <c r="J183" t="str">
        <f t="shared" si="33"/>
        <v/>
      </c>
      <c r="K183" t="str">
        <f t="shared" si="33"/>
        <v/>
      </c>
      <c r="L183" t="str">
        <f t="shared" si="33"/>
        <v/>
      </c>
      <c r="M183" t="str">
        <f t="shared" si="33"/>
        <v/>
      </c>
      <c r="N183" t="str">
        <f t="shared" si="33"/>
        <v/>
      </c>
      <c r="O183" t="str">
        <f t="shared" si="33"/>
        <v/>
      </c>
      <c r="P183" t="str">
        <f t="shared" si="33"/>
        <v/>
      </c>
      <c r="Q183" t="str">
        <f t="shared" si="33"/>
        <v/>
      </c>
      <c r="R183" t="str">
        <f t="shared" si="33"/>
        <v/>
      </c>
      <c r="S183" t="str">
        <f t="shared" si="32"/>
        <v/>
      </c>
      <c r="T183" t="str">
        <f t="shared" si="32"/>
        <v/>
      </c>
      <c r="U183" t="str">
        <f t="shared" si="32"/>
        <v/>
      </c>
      <c r="V183" t="str">
        <f t="shared" si="32"/>
        <v/>
      </c>
      <c r="W183" t="str">
        <f t="shared" si="32"/>
        <v/>
      </c>
      <c r="X183" t="str">
        <f t="shared" si="32"/>
        <v/>
      </c>
      <c r="Y183" t="str">
        <f t="shared" si="32"/>
        <v/>
      </c>
      <c r="Z183" t="str">
        <f t="shared" si="32"/>
        <v/>
      </c>
      <c r="AA183" t="str">
        <f t="shared" si="32"/>
        <v/>
      </c>
      <c r="AB183" t="str">
        <f t="shared" si="32"/>
        <v/>
      </c>
      <c r="AC183" t="str">
        <f t="shared" si="32"/>
        <v/>
      </c>
      <c r="AD183" t="str">
        <f t="shared" si="32"/>
        <v/>
      </c>
      <c r="AE183">
        <f t="shared" si="24"/>
        <v>0</v>
      </c>
    </row>
    <row r="184" spans="1:31" x14ac:dyDescent="0.2">
      <c r="A184" t="str">
        <f>TABLA!F184</f>
        <v>F. Ciencias Físicas</v>
      </c>
      <c r="B184" s="262">
        <f>TABLA!BC184</f>
        <v>0</v>
      </c>
      <c r="C184" t="str">
        <f t="shared" si="29"/>
        <v/>
      </c>
      <c r="D184" t="str">
        <f t="shared" si="33"/>
        <v/>
      </c>
      <c r="E184" t="str">
        <f t="shared" si="33"/>
        <v/>
      </c>
      <c r="F184" t="str">
        <f t="shared" si="33"/>
        <v/>
      </c>
      <c r="G184" t="str">
        <f t="shared" si="33"/>
        <v/>
      </c>
      <c r="H184" t="str">
        <f t="shared" si="33"/>
        <v/>
      </c>
      <c r="I184" t="str">
        <f t="shared" si="33"/>
        <v/>
      </c>
      <c r="J184" t="str">
        <f t="shared" si="33"/>
        <v/>
      </c>
      <c r="K184" t="str">
        <f t="shared" si="33"/>
        <v/>
      </c>
      <c r="L184" t="str">
        <f t="shared" si="33"/>
        <v/>
      </c>
      <c r="M184" t="str">
        <f t="shared" si="33"/>
        <v/>
      </c>
      <c r="N184" t="str">
        <f t="shared" si="33"/>
        <v/>
      </c>
      <c r="O184" t="str">
        <f t="shared" si="33"/>
        <v/>
      </c>
      <c r="P184" t="str">
        <f t="shared" si="33"/>
        <v/>
      </c>
      <c r="Q184" t="str">
        <f t="shared" si="33"/>
        <v/>
      </c>
      <c r="R184" t="str">
        <f t="shared" si="33"/>
        <v/>
      </c>
      <c r="S184" t="str">
        <f t="shared" si="32"/>
        <v/>
      </c>
      <c r="T184" t="str">
        <f t="shared" si="32"/>
        <v/>
      </c>
      <c r="U184" t="str">
        <f t="shared" si="32"/>
        <v/>
      </c>
      <c r="V184" t="str">
        <f t="shared" si="32"/>
        <v/>
      </c>
      <c r="W184" t="str">
        <f t="shared" si="32"/>
        <v/>
      </c>
      <c r="X184" t="str">
        <f t="shared" si="32"/>
        <v/>
      </c>
      <c r="Y184" t="str">
        <f t="shared" si="32"/>
        <v/>
      </c>
      <c r="Z184" t="str">
        <f t="shared" si="32"/>
        <v/>
      </c>
      <c r="AA184" t="str">
        <f t="shared" si="32"/>
        <v/>
      </c>
      <c r="AB184" t="str">
        <f t="shared" si="32"/>
        <v/>
      </c>
      <c r="AC184" t="str">
        <f t="shared" si="32"/>
        <v/>
      </c>
      <c r="AD184" t="str">
        <f t="shared" si="32"/>
        <v/>
      </c>
      <c r="AE184">
        <f t="shared" si="24"/>
        <v>0</v>
      </c>
    </row>
    <row r="185" spans="1:31" x14ac:dyDescent="0.2">
      <c r="A185" t="str">
        <f>TABLA!F185</f>
        <v>F. Ciencias Matemáticas</v>
      </c>
      <c r="B185" s="262">
        <f>TABLA!BC185</f>
        <v>0</v>
      </c>
      <c r="C185" t="str">
        <f t="shared" si="29"/>
        <v/>
      </c>
      <c r="D185" t="str">
        <f t="shared" si="33"/>
        <v/>
      </c>
      <c r="E185" t="str">
        <f t="shared" si="33"/>
        <v/>
      </c>
      <c r="F185" t="str">
        <f t="shared" si="33"/>
        <v/>
      </c>
      <c r="G185" t="str">
        <f t="shared" si="33"/>
        <v/>
      </c>
      <c r="H185" t="str">
        <f t="shared" si="33"/>
        <v/>
      </c>
      <c r="I185" t="str">
        <f t="shared" si="33"/>
        <v/>
      </c>
      <c r="J185" t="str">
        <f t="shared" si="33"/>
        <v/>
      </c>
      <c r="K185" t="str">
        <f t="shared" si="33"/>
        <v/>
      </c>
      <c r="L185" t="str">
        <f t="shared" si="33"/>
        <v/>
      </c>
      <c r="M185" t="str">
        <f t="shared" si="33"/>
        <v/>
      </c>
      <c r="N185" t="str">
        <f t="shared" si="33"/>
        <v/>
      </c>
      <c r="O185" t="str">
        <f t="shared" si="33"/>
        <v/>
      </c>
      <c r="P185" t="str">
        <f t="shared" si="33"/>
        <v/>
      </c>
      <c r="Q185" t="str">
        <f t="shared" si="33"/>
        <v/>
      </c>
      <c r="R185" t="str">
        <f t="shared" si="33"/>
        <v/>
      </c>
      <c r="S185" t="str">
        <f t="shared" si="32"/>
        <v/>
      </c>
      <c r="T185" t="str">
        <f t="shared" si="32"/>
        <v/>
      </c>
      <c r="U185" t="str">
        <f t="shared" si="32"/>
        <v/>
      </c>
      <c r="V185" t="str">
        <f t="shared" si="32"/>
        <v/>
      </c>
      <c r="W185" t="str">
        <f t="shared" si="32"/>
        <v/>
      </c>
      <c r="X185" t="str">
        <f t="shared" si="32"/>
        <v/>
      </c>
      <c r="Y185" t="str">
        <f t="shared" si="32"/>
        <v/>
      </c>
      <c r="Z185" t="str">
        <f t="shared" si="32"/>
        <v/>
      </c>
      <c r="AA185" t="str">
        <f t="shared" si="32"/>
        <v/>
      </c>
      <c r="AB185" t="str">
        <f t="shared" si="32"/>
        <v/>
      </c>
      <c r="AC185" t="str">
        <f t="shared" si="32"/>
        <v/>
      </c>
      <c r="AD185" t="str">
        <f t="shared" si="32"/>
        <v/>
      </c>
      <c r="AE185">
        <f t="shared" si="24"/>
        <v>0</v>
      </c>
    </row>
    <row r="186" spans="1:31" x14ac:dyDescent="0.2">
      <c r="A186" t="str">
        <f>TABLA!F186</f>
        <v>F. Educación - Centro de Formación del Profesorado</v>
      </c>
      <c r="B186" s="262">
        <f>TABLA!BC186</f>
        <v>0</v>
      </c>
      <c r="C186" t="str">
        <f t="shared" si="29"/>
        <v/>
      </c>
      <c r="D186" t="str">
        <f t="shared" si="33"/>
        <v/>
      </c>
      <c r="E186" t="str">
        <f t="shared" si="33"/>
        <v/>
      </c>
      <c r="F186" t="str">
        <f t="shared" si="33"/>
        <v/>
      </c>
      <c r="G186" t="str">
        <f t="shared" si="33"/>
        <v/>
      </c>
      <c r="H186" t="str">
        <f t="shared" si="33"/>
        <v/>
      </c>
      <c r="I186" t="str">
        <f t="shared" si="33"/>
        <v/>
      </c>
      <c r="J186" t="str">
        <f t="shared" si="33"/>
        <v/>
      </c>
      <c r="K186" t="str">
        <f t="shared" si="33"/>
        <v/>
      </c>
      <c r="L186" t="str">
        <f t="shared" si="33"/>
        <v/>
      </c>
      <c r="M186" t="str">
        <f t="shared" si="33"/>
        <v/>
      </c>
      <c r="N186" t="str">
        <f t="shared" si="33"/>
        <v/>
      </c>
      <c r="O186" t="str">
        <f t="shared" si="33"/>
        <v/>
      </c>
      <c r="P186" t="str">
        <f t="shared" si="33"/>
        <v/>
      </c>
      <c r="Q186" t="str">
        <f t="shared" si="33"/>
        <v/>
      </c>
      <c r="R186" t="str">
        <f t="shared" si="33"/>
        <v/>
      </c>
      <c r="S186" t="str">
        <f t="shared" si="32"/>
        <v/>
      </c>
      <c r="T186" t="str">
        <f t="shared" si="32"/>
        <v/>
      </c>
      <c r="U186" t="str">
        <f t="shared" si="32"/>
        <v/>
      </c>
      <c r="V186" t="str">
        <f t="shared" si="32"/>
        <v/>
      </c>
      <c r="W186" t="str">
        <f t="shared" si="32"/>
        <v/>
      </c>
      <c r="X186" t="str">
        <f t="shared" si="32"/>
        <v/>
      </c>
      <c r="Y186" t="str">
        <f t="shared" si="32"/>
        <v/>
      </c>
      <c r="Z186" t="str">
        <f t="shared" si="32"/>
        <v/>
      </c>
      <c r="AA186" t="str">
        <f t="shared" si="32"/>
        <v/>
      </c>
      <c r="AB186" t="str">
        <f t="shared" si="32"/>
        <v/>
      </c>
      <c r="AC186" t="str">
        <f t="shared" si="32"/>
        <v/>
      </c>
      <c r="AD186" t="str">
        <f t="shared" si="32"/>
        <v/>
      </c>
      <c r="AE186">
        <f t="shared" si="24"/>
        <v>0</v>
      </c>
    </row>
    <row r="187" spans="1:31" x14ac:dyDescent="0.2">
      <c r="A187" t="str">
        <f>TABLA!F187</f>
        <v>F. Odontología</v>
      </c>
      <c r="B187" s="262">
        <f>TABLA!BC187</f>
        <v>0</v>
      </c>
      <c r="C187" t="str">
        <f t="shared" si="29"/>
        <v/>
      </c>
      <c r="D187" t="str">
        <f t="shared" si="33"/>
        <v/>
      </c>
      <c r="E187" t="str">
        <f t="shared" si="33"/>
        <v/>
      </c>
      <c r="F187" t="str">
        <f t="shared" si="33"/>
        <v/>
      </c>
      <c r="G187" t="str">
        <f t="shared" si="33"/>
        <v/>
      </c>
      <c r="H187" t="str">
        <f t="shared" si="33"/>
        <v/>
      </c>
      <c r="I187" t="str">
        <f t="shared" si="33"/>
        <v/>
      </c>
      <c r="J187" t="str">
        <f t="shared" si="33"/>
        <v/>
      </c>
      <c r="K187" t="str">
        <f t="shared" si="33"/>
        <v/>
      </c>
      <c r="L187" t="str">
        <f t="shared" si="33"/>
        <v/>
      </c>
      <c r="M187" t="str">
        <f t="shared" si="33"/>
        <v/>
      </c>
      <c r="N187" t="str">
        <f t="shared" si="33"/>
        <v/>
      </c>
      <c r="O187" t="str">
        <f t="shared" si="33"/>
        <v/>
      </c>
      <c r="P187" t="str">
        <f t="shared" si="33"/>
        <v/>
      </c>
      <c r="Q187" t="str">
        <f t="shared" si="33"/>
        <v/>
      </c>
      <c r="R187" t="str">
        <f t="shared" si="33"/>
        <v/>
      </c>
      <c r="S187" t="str">
        <f t="shared" si="32"/>
        <v/>
      </c>
      <c r="T187" t="str">
        <f t="shared" si="32"/>
        <v/>
      </c>
      <c r="U187" t="str">
        <f t="shared" si="32"/>
        <v/>
      </c>
      <c r="V187" t="str">
        <f t="shared" si="32"/>
        <v/>
      </c>
      <c r="W187" t="str">
        <f t="shared" si="32"/>
        <v/>
      </c>
      <c r="X187" t="str">
        <f t="shared" si="32"/>
        <v/>
      </c>
      <c r="Y187" t="str">
        <f t="shared" si="32"/>
        <v/>
      </c>
      <c r="Z187" t="str">
        <f t="shared" si="32"/>
        <v/>
      </c>
      <c r="AA187" t="str">
        <f t="shared" si="32"/>
        <v/>
      </c>
      <c r="AB187" t="str">
        <f t="shared" si="32"/>
        <v/>
      </c>
      <c r="AC187" t="str">
        <f t="shared" si="32"/>
        <v/>
      </c>
      <c r="AD187" t="str">
        <f t="shared" si="32"/>
        <v/>
      </c>
      <c r="AE187">
        <f t="shared" si="24"/>
        <v>0</v>
      </c>
    </row>
    <row r="188" spans="1:31" x14ac:dyDescent="0.2">
      <c r="A188" t="str">
        <f>TABLA!F188</f>
        <v>F. Ciencias Químicas</v>
      </c>
      <c r="B188" s="262">
        <f>TABLA!BC188</f>
        <v>0</v>
      </c>
      <c r="C188" t="str">
        <f t="shared" si="29"/>
        <v/>
      </c>
      <c r="D188" t="str">
        <f t="shared" si="33"/>
        <v/>
      </c>
      <c r="E188" t="str">
        <f t="shared" si="33"/>
        <v/>
      </c>
      <c r="F188" t="str">
        <f t="shared" si="33"/>
        <v/>
      </c>
      <c r="G188" t="str">
        <f t="shared" si="33"/>
        <v/>
      </c>
      <c r="H188" t="str">
        <f t="shared" si="33"/>
        <v/>
      </c>
      <c r="I188" t="str">
        <f t="shared" si="33"/>
        <v/>
      </c>
      <c r="J188" t="str">
        <f t="shared" si="33"/>
        <v/>
      </c>
      <c r="K188" t="str">
        <f t="shared" si="33"/>
        <v/>
      </c>
      <c r="L188" t="str">
        <f t="shared" si="33"/>
        <v/>
      </c>
      <c r="M188" t="str">
        <f t="shared" si="33"/>
        <v/>
      </c>
      <c r="N188" t="str">
        <f t="shared" si="33"/>
        <v/>
      </c>
      <c r="O188" t="str">
        <f t="shared" si="33"/>
        <v/>
      </c>
      <c r="P188" t="str">
        <f t="shared" si="33"/>
        <v/>
      </c>
      <c r="Q188" t="str">
        <f t="shared" si="33"/>
        <v/>
      </c>
      <c r="R188" t="str">
        <f t="shared" si="33"/>
        <v/>
      </c>
      <c r="S188" t="str">
        <f t="shared" si="32"/>
        <v/>
      </c>
      <c r="T188" t="str">
        <f t="shared" si="32"/>
        <v/>
      </c>
      <c r="U188" t="str">
        <f t="shared" si="32"/>
        <v/>
      </c>
      <c r="V188" t="str">
        <f t="shared" si="32"/>
        <v/>
      </c>
      <c r="W188" t="str">
        <f t="shared" si="32"/>
        <v/>
      </c>
      <c r="X188" t="str">
        <f t="shared" si="32"/>
        <v/>
      </c>
      <c r="Y188" t="str">
        <f t="shared" si="32"/>
        <v/>
      </c>
      <c r="Z188" t="str">
        <f t="shared" si="32"/>
        <v/>
      </c>
      <c r="AA188" t="str">
        <f t="shared" si="32"/>
        <v/>
      </c>
      <c r="AB188" t="str">
        <f t="shared" si="32"/>
        <v/>
      </c>
      <c r="AC188" t="str">
        <f t="shared" si="32"/>
        <v/>
      </c>
      <c r="AD188" t="str">
        <f t="shared" si="32"/>
        <v/>
      </c>
      <c r="AE188">
        <f t="shared" si="24"/>
        <v>0</v>
      </c>
    </row>
    <row r="189" spans="1:31" x14ac:dyDescent="0.2">
      <c r="A189" t="str">
        <f>TABLA!F189</f>
        <v>F. Farmacia</v>
      </c>
      <c r="B189" s="262">
        <f>TABLA!BC189</f>
        <v>0</v>
      </c>
      <c r="C189" t="str">
        <f t="shared" si="29"/>
        <v/>
      </c>
      <c r="D189" t="str">
        <f t="shared" si="33"/>
        <v/>
      </c>
      <c r="E189" t="str">
        <f t="shared" si="33"/>
        <v/>
      </c>
      <c r="F189" t="str">
        <f t="shared" si="33"/>
        <v/>
      </c>
      <c r="G189" t="str">
        <f t="shared" si="33"/>
        <v/>
      </c>
      <c r="H189" t="str">
        <f t="shared" si="33"/>
        <v/>
      </c>
      <c r="I189" t="str">
        <f t="shared" si="33"/>
        <v/>
      </c>
      <c r="J189" t="str">
        <f t="shared" si="33"/>
        <v/>
      </c>
      <c r="K189" t="str">
        <f t="shared" si="33"/>
        <v/>
      </c>
      <c r="L189" t="str">
        <f t="shared" si="33"/>
        <v/>
      </c>
      <c r="M189" t="str">
        <f t="shared" si="33"/>
        <v/>
      </c>
      <c r="N189" t="str">
        <f t="shared" si="33"/>
        <v/>
      </c>
      <c r="O189" t="str">
        <f t="shared" si="33"/>
        <v/>
      </c>
      <c r="P189" t="str">
        <f t="shared" si="33"/>
        <v/>
      </c>
      <c r="Q189" t="str">
        <f t="shared" si="33"/>
        <v/>
      </c>
      <c r="R189" t="str">
        <f t="shared" si="33"/>
        <v/>
      </c>
      <c r="S189" t="str">
        <f t="shared" si="32"/>
        <v/>
      </c>
      <c r="T189" t="str">
        <f t="shared" si="32"/>
        <v/>
      </c>
      <c r="U189" t="str">
        <f t="shared" si="32"/>
        <v/>
      </c>
      <c r="V189" t="str">
        <f t="shared" si="32"/>
        <v/>
      </c>
      <c r="W189" t="str">
        <f t="shared" si="32"/>
        <v/>
      </c>
      <c r="X189" t="str">
        <f t="shared" si="32"/>
        <v/>
      </c>
      <c r="Y189" t="str">
        <f t="shared" si="32"/>
        <v/>
      </c>
      <c r="Z189" t="str">
        <f t="shared" si="32"/>
        <v/>
      </c>
      <c r="AA189" t="str">
        <f t="shared" si="32"/>
        <v/>
      </c>
      <c r="AB189" t="str">
        <f t="shared" si="32"/>
        <v/>
      </c>
      <c r="AC189" t="str">
        <f t="shared" si="32"/>
        <v/>
      </c>
      <c r="AD189" t="str">
        <f t="shared" si="32"/>
        <v/>
      </c>
      <c r="AE189">
        <f t="shared" si="24"/>
        <v>0</v>
      </c>
    </row>
    <row r="190" spans="1:31" x14ac:dyDescent="0.2">
      <c r="A190" t="str">
        <f>TABLA!F190</f>
        <v>F. Estudios Estadísticos</v>
      </c>
      <c r="B190" s="262">
        <f>TABLA!BC190</f>
        <v>0</v>
      </c>
      <c r="C190" t="str">
        <f t="shared" si="29"/>
        <v/>
      </c>
      <c r="D190" t="str">
        <f t="shared" si="33"/>
        <v/>
      </c>
      <c r="E190" t="str">
        <f t="shared" si="33"/>
        <v/>
      </c>
      <c r="F190" t="str">
        <f t="shared" si="33"/>
        <v/>
      </c>
      <c r="G190" t="str">
        <f t="shared" si="33"/>
        <v/>
      </c>
      <c r="H190" t="str">
        <f t="shared" si="33"/>
        <v/>
      </c>
      <c r="I190" t="str">
        <f t="shared" si="33"/>
        <v/>
      </c>
      <c r="J190" t="str">
        <f t="shared" si="33"/>
        <v/>
      </c>
      <c r="K190" t="str">
        <f t="shared" si="33"/>
        <v/>
      </c>
      <c r="L190" t="str">
        <f t="shared" si="33"/>
        <v/>
      </c>
      <c r="M190" t="str">
        <f t="shared" si="33"/>
        <v/>
      </c>
      <c r="N190" t="str">
        <f t="shared" si="33"/>
        <v/>
      </c>
      <c r="O190" t="str">
        <f t="shared" si="33"/>
        <v/>
      </c>
      <c r="P190" t="str">
        <f t="shared" si="33"/>
        <v/>
      </c>
      <c r="Q190" t="str">
        <f t="shared" si="33"/>
        <v/>
      </c>
      <c r="R190" t="str">
        <f t="shared" si="33"/>
        <v/>
      </c>
      <c r="S190" t="str">
        <f t="shared" si="32"/>
        <v/>
      </c>
      <c r="T190" t="str">
        <f t="shared" si="32"/>
        <v/>
      </c>
      <c r="U190" t="str">
        <f t="shared" si="32"/>
        <v/>
      </c>
      <c r="V190" t="str">
        <f t="shared" si="32"/>
        <v/>
      </c>
      <c r="W190" t="str">
        <f t="shared" si="32"/>
        <v/>
      </c>
      <c r="X190" t="str">
        <f t="shared" si="32"/>
        <v/>
      </c>
      <c r="Y190" t="str">
        <f t="shared" si="32"/>
        <v/>
      </c>
      <c r="Z190" t="str">
        <f t="shared" si="32"/>
        <v/>
      </c>
      <c r="AA190" t="str">
        <f t="shared" si="32"/>
        <v/>
      </c>
      <c r="AB190" t="str">
        <f t="shared" si="32"/>
        <v/>
      </c>
      <c r="AC190" t="str">
        <f t="shared" si="32"/>
        <v/>
      </c>
      <c r="AD190" t="str">
        <f t="shared" si="32"/>
        <v/>
      </c>
      <c r="AE190">
        <f t="shared" ref="AE190:AE253" si="34">COUNTIF(B190,"&lt;&gt;0")</f>
        <v>0</v>
      </c>
    </row>
    <row r="191" spans="1:31" x14ac:dyDescent="0.2">
      <c r="A191" t="str">
        <f>TABLA!F191</f>
        <v>F. Enfermería, Fisioterapia y Podología</v>
      </c>
      <c r="B191" s="262">
        <f>TABLA!BC191</f>
        <v>0</v>
      </c>
      <c r="C191" t="str">
        <f t="shared" si="29"/>
        <v/>
      </c>
      <c r="D191" t="str">
        <f t="shared" si="33"/>
        <v/>
      </c>
      <c r="E191" t="str">
        <f t="shared" si="33"/>
        <v/>
      </c>
      <c r="F191" t="str">
        <f t="shared" si="33"/>
        <v/>
      </c>
      <c r="G191" t="str">
        <f t="shared" si="33"/>
        <v/>
      </c>
      <c r="H191" t="str">
        <f t="shared" si="33"/>
        <v/>
      </c>
      <c r="I191" t="str">
        <f t="shared" si="33"/>
        <v/>
      </c>
      <c r="J191" t="str">
        <f t="shared" si="33"/>
        <v/>
      </c>
      <c r="K191" t="str">
        <f t="shared" si="33"/>
        <v/>
      </c>
      <c r="L191" t="str">
        <f t="shared" si="33"/>
        <v/>
      </c>
      <c r="M191" t="str">
        <f t="shared" si="33"/>
        <v/>
      </c>
      <c r="N191" t="str">
        <f t="shared" si="33"/>
        <v/>
      </c>
      <c r="O191" t="str">
        <f t="shared" si="33"/>
        <v/>
      </c>
      <c r="P191" t="str">
        <f t="shared" si="33"/>
        <v/>
      </c>
      <c r="Q191" t="str">
        <f t="shared" si="33"/>
        <v/>
      </c>
      <c r="R191" t="str">
        <f t="shared" si="33"/>
        <v/>
      </c>
      <c r="S191" t="str">
        <f t="shared" si="32"/>
        <v/>
      </c>
      <c r="T191" t="str">
        <f t="shared" si="32"/>
        <v/>
      </c>
      <c r="U191" t="str">
        <f t="shared" si="32"/>
        <v/>
      </c>
      <c r="V191" t="str">
        <f t="shared" si="32"/>
        <v/>
      </c>
      <c r="W191" t="str">
        <f t="shared" si="32"/>
        <v/>
      </c>
      <c r="X191" t="str">
        <f t="shared" si="32"/>
        <v/>
      </c>
      <c r="Y191" t="str">
        <f t="shared" si="32"/>
        <v/>
      </c>
      <c r="Z191" t="str">
        <f t="shared" si="32"/>
        <v/>
      </c>
      <c r="AA191" t="str">
        <f t="shared" si="32"/>
        <v/>
      </c>
      <c r="AB191" t="str">
        <f t="shared" si="32"/>
        <v/>
      </c>
      <c r="AC191" t="str">
        <f t="shared" si="32"/>
        <v/>
      </c>
      <c r="AD191" t="str">
        <f t="shared" si="32"/>
        <v/>
      </c>
      <c r="AE191">
        <f t="shared" si="34"/>
        <v>0</v>
      </c>
    </row>
    <row r="192" spans="1:31" x14ac:dyDescent="0.2">
      <c r="A192" t="str">
        <f>TABLA!F192</f>
        <v>F. Ciencias Físicas</v>
      </c>
      <c r="B192" s="262">
        <f>TABLA!BC192</f>
        <v>0</v>
      </c>
      <c r="C192" t="str">
        <f t="shared" si="29"/>
        <v/>
      </c>
      <c r="D192" t="str">
        <f t="shared" si="33"/>
        <v/>
      </c>
      <c r="E192" t="str">
        <f t="shared" si="33"/>
        <v/>
      </c>
      <c r="F192" t="str">
        <f t="shared" si="33"/>
        <v/>
      </c>
      <c r="G192" t="str">
        <f t="shared" si="33"/>
        <v/>
      </c>
      <c r="H192" t="str">
        <f t="shared" si="33"/>
        <v/>
      </c>
      <c r="I192" t="str">
        <f t="shared" si="33"/>
        <v/>
      </c>
      <c r="J192" t="str">
        <f t="shared" si="33"/>
        <v/>
      </c>
      <c r="K192" t="str">
        <f t="shared" si="33"/>
        <v/>
      </c>
      <c r="L192" t="str">
        <f t="shared" si="33"/>
        <v/>
      </c>
      <c r="M192" t="str">
        <f t="shared" si="33"/>
        <v/>
      </c>
      <c r="N192" t="str">
        <f t="shared" si="33"/>
        <v/>
      </c>
      <c r="O192" t="str">
        <f t="shared" si="33"/>
        <v/>
      </c>
      <c r="P192" t="str">
        <f t="shared" si="33"/>
        <v/>
      </c>
      <c r="Q192" t="str">
        <f t="shared" si="33"/>
        <v/>
      </c>
      <c r="R192" t="str">
        <f t="shared" ref="R192:AD207" si="35">IFERROR((IF(FIND(R$1,$B192,1)&gt;0,"x")),"")</f>
        <v/>
      </c>
      <c r="S192" t="str">
        <f t="shared" si="35"/>
        <v/>
      </c>
      <c r="T192" t="str">
        <f t="shared" si="35"/>
        <v/>
      </c>
      <c r="U192" t="str">
        <f t="shared" si="35"/>
        <v/>
      </c>
      <c r="V192" t="str">
        <f t="shared" si="35"/>
        <v/>
      </c>
      <c r="W192" t="str">
        <f t="shared" si="35"/>
        <v/>
      </c>
      <c r="X192" t="str">
        <f t="shared" si="35"/>
        <v/>
      </c>
      <c r="Y192" t="str">
        <f t="shared" si="35"/>
        <v/>
      </c>
      <c r="Z192" t="str">
        <f t="shared" si="35"/>
        <v/>
      </c>
      <c r="AA192" t="str">
        <f t="shared" si="35"/>
        <v/>
      </c>
      <c r="AB192" t="str">
        <f t="shared" si="35"/>
        <v/>
      </c>
      <c r="AC192" t="str">
        <f t="shared" si="35"/>
        <v/>
      </c>
      <c r="AD192" t="str">
        <f t="shared" si="35"/>
        <v/>
      </c>
      <c r="AE192">
        <f t="shared" si="34"/>
        <v>0</v>
      </c>
    </row>
    <row r="193" spans="1:31" x14ac:dyDescent="0.2">
      <c r="A193" t="str">
        <f>TABLA!F193</f>
        <v>F. Educación - Centro de Formación del Profesorado</v>
      </c>
      <c r="B193" s="262">
        <f>TABLA!BC193</f>
        <v>0</v>
      </c>
      <c r="C193" t="str">
        <f t="shared" si="29"/>
        <v/>
      </c>
      <c r="D193" t="str">
        <f t="shared" ref="D193:R208" si="36">IFERROR((IF(FIND(D$1,$B193,1)&gt;0,"x")),"")</f>
        <v/>
      </c>
      <c r="E193" t="str">
        <f t="shared" si="36"/>
        <v/>
      </c>
      <c r="F193" t="str">
        <f t="shared" si="36"/>
        <v/>
      </c>
      <c r="G193" t="str">
        <f t="shared" si="36"/>
        <v/>
      </c>
      <c r="H193" t="str">
        <f t="shared" si="36"/>
        <v/>
      </c>
      <c r="I193" t="str">
        <f t="shared" si="36"/>
        <v/>
      </c>
      <c r="J193" t="str">
        <f t="shared" si="36"/>
        <v/>
      </c>
      <c r="K193" t="str">
        <f t="shared" si="36"/>
        <v/>
      </c>
      <c r="L193" t="str">
        <f t="shared" si="36"/>
        <v/>
      </c>
      <c r="M193" t="str">
        <f t="shared" si="36"/>
        <v/>
      </c>
      <c r="N193" t="str">
        <f t="shared" si="36"/>
        <v/>
      </c>
      <c r="O193" t="str">
        <f t="shared" si="36"/>
        <v/>
      </c>
      <c r="P193" t="str">
        <f t="shared" si="36"/>
        <v/>
      </c>
      <c r="Q193" t="str">
        <f t="shared" si="36"/>
        <v/>
      </c>
      <c r="R193" t="str">
        <f t="shared" si="36"/>
        <v/>
      </c>
      <c r="S193" t="str">
        <f t="shared" si="35"/>
        <v/>
      </c>
      <c r="T193" t="str">
        <f t="shared" si="35"/>
        <v/>
      </c>
      <c r="U193" t="str">
        <f t="shared" si="35"/>
        <v/>
      </c>
      <c r="V193" t="str">
        <f t="shared" si="35"/>
        <v/>
      </c>
      <c r="W193" t="str">
        <f t="shared" si="35"/>
        <v/>
      </c>
      <c r="X193" t="str">
        <f t="shared" si="35"/>
        <v/>
      </c>
      <c r="Y193" t="str">
        <f t="shared" si="35"/>
        <v/>
      </c>
      <c r="Z193" t="str">
        <f t="shared" si="35"/>
        <v/>
      </c>
      <c r="AA193" t="str">
        <f t="shared" si="35"/>
        <v/>
      </c>
      <c r="AB193" t="str">
        <f t="shared" si="35"/>
        <v/>
      </c>
      <c r="AC193" t="str">
        <f t="shared" si="35"/>
        <v/>
      </c>
      <c r="AD193" t="str">
        <f t="shared" si="35"/>
        <v/>
      </c>
      <c r="AE193">
        <f t="shared" si="34"/>
        <v>0</v>
      </c>
    </row>
    <row r="194" spans="1:31" x14ac:dyDescent="0.2">
      <c r="A194" t="str">
        <f>TABLA!F194</f>
        <v>F. Comercio y Turismo</v>
      </c>
      <c r="B194" s="262">
        <f>TABLA!BC194</f>
        <v>0</v>
      </c>
      <c r="C194" t="str">
        <f t="shared" si="29"/>
        <v/>
      </c>
      <c r="D194" t="str">
        <f t="shared" si="36"/>
        <v/>
      </c>
      <c r="E194" t="str">
        <f t="shared" si="36"/>
        <v/>
      </c>
      <c r="F194" t="str">
        <f t="shared" si="36"/>
        <v/>
      </c>
      <c r="G194" t="str">
        <f t="shared" si="36"/>
        <v/>
      </c>
      <c r="H194" t="str">
        <f t="shared" si="36"/>
        <v/>
      </c>
      <c r="I194" t="str">
        <f t="shared" si="36"/>
        <v/>
      </c>
      <c r="J194" t="str">
        <f t="shared" si="36"/>
        <v/>
      </c>
      <c r="K194" t="str">
        <f t="shared" si="36"/>
        <v/>
      </c>
      <c r="L194" t="str">
        <f t="shared" si="36"/>
        <v/>
      </c>
      <c r="M194" t="str">
        <f t="shared" si="36"/>
        <v/>
      </c>
      <c r="N194" t="str">
        <f t="shared" si="36"/>
        <v/>
      </c>
      <c r="O194" t="str">
        <f t="shared" si="36"/>
        <v/>
      </c>
      <c r="P194" t="str">
        <f t="shared" si="36"/>
        <v/>
      </c>
      <c r="Q194" t="str">
        <f t="shared" si="36"/>
        <v/>
      </c>
      <c r="R194" t="str">
        <f t="shared" si="36"/>
        <v/>
      </c>
      <c r="S194" t="str">
        <f t="shared" si="35"/>
        <v/>
      </c>
      <c r="T194" t="str">
        <f t="shared" si="35"/>
        <v/>
      </c>
      <c r="U194" t="str">
        <f t="shared" si="35"/>
        <v/>
      </c>
      <c r="V194" t="str">
        <f t="shared" si="35"/>
        <v/>
      </c>
      <c r="W194" t="str">
        <f t="shared" si="35"/>
        <v/>
      </c>
      <c r="X194" t="str">
        <f t="shared" si="35"/>
        <v/>
      </c>
      <c r="Y194" t="str">
        <f t="shared" si="35"/>
        <v/>
      </c>
      <c r="Z194" t="str">
        <f t="shared" si="35"/>
        <v/>
      </c>
      <c r="AA194" t="str">
        <f t="shared" si="35"/>
        <v/>
      </c>
      <c r="AB194" t="str">
        <f t="shared" si="35"/>
        <v/>
      </c>
      <c r="AC194" t="str">
        <f t="shared" si="35"/>
        <v/>
      </c>
      <c r="AD194" t="str">
        <f t="shared" si="35"/>
        <v/>
      </c>
      <c r="AE194">
        <f t="shared" si="34"/>
        <v>0</v>
      </c>
    </row>
    <row r="195" spans="1:31" x14ac:dyDescent="0.2">
      <c r="A195" t="str">
        <f>TABLA!F195</f>
        <v>F. Ciencias Matemáticas</v>
      </c>
      <c r="B195" s="262">
        <f>TABLA!BC195</f>
        <v>0</v>
      </c>
      <c r="C195" t="str">
        <f t="shared" si="29"/>
        <v/>
      </c>
      <c r="D195" t="str">
        <f t="shared" si="36"/>
        <v/>
      </c>
      <c r="E195" t="str">
        <f t="shared" si="36"/>
        <v/>
      </c>
      <c r="F195" t="str">
        <f t="shared" si="36"/>
        <v/>
      </c>
      <c r="G195" t="str">
        <f t="shared" si="36"/>
        <v/>
      </c>
      <c r="H195" t="str">
        <f t="shared" si="36"/>
        <v/>
      </c>
      <c r="I195" t="str">
        <f t="shared" si="36"/>
        <v/>
      </c>
      <c r="J195" t="str">
        <f t="shared" si="36"/>
        <v/>
      </c>
      <c r="K195" t="str">
        <f t="shared" si="36"/>
        <v/>
      </c>
      <c r="L195" t="str">
        <f t="shared" si="36"/>
        <v/>
      </c>
      <c r="M195" t="str">
        <f t="shared" si="36"/>
        <v/>
      </c>
      <c r="N195" t="str">
        <f t="shared" si="36"/>
        <v/>
      </c>
      <c r="O195" t="str">
        <f t="shared" si="36"/>
        <v/>
      </c>
      <c r="P195" t="str">
        <f t="shared" si="36"/>
        <v/>
      </c>
      <c r="Q195" t="str">
        <f t="shared" si="36"/>
        <v/>
      </c>
      <c r="R195" t="str">
        <f t="shared" si="36"/>
        <v/>
      </c>
      <c r="S195" t="str">
        <f t="shared" si="35"/>
        <v/>
      </c>
      <c r="T195" t="str">
        <f t="shared" si="35"/>
        <v/>
      </c>
      <c r="U195" t="str">
        <f t="shared" si="35"/>
        <v/>
      </c>
      <c r="V195" t="str">
        <f t="shared" si="35"/>
        <v/>
      </c>
      <c r="W195" t="str">
        <f t="shared" si="35"/>
        <v/>
      </c>
      <c r="X195" t="str">
        <f t="shared" si="35"/>
        <v/>
      </c>
      <c r="Y195" t="str">
        <f t="shared" si="35"/>
        <v/>
      </c>
      <c r="Z195" t="str">
        <f t="shared" si="35"/>
        <v/>
      </c>
      <c r="AA195" t="str">
        <f t="shared" si="35"/>
        <v/>
      </c>
      <c r="AB195" t="str">
        <f t="shared" si="35"/>
        <v/>
      </c>
      <c r="AC195" t="str">
        <f t="shared" si="35"/>
        <v/>
      </c>
      <c r="AD195" t="str">
        <f t="shared" si="35"/>
        <v/>
      </c>
      <c r="AE195">
        <f t="shared" si="34"/>
        <v>0</v>
      </c>
    </row>
    <row r="196" spans="1:31" x14ac:dyDescent="0.2">
      <c r="A196" t="str">
        <f>TABLA!F196</f>
        <v>F. Filosofía</v>
      </c>
      <c r="B196" s="262">
        <f>TABLA!BC196</f>
        <v>0</v>
      </c>
      <c r="C196" t="str">
        <f t="shared" si="29"/>
        <v/>
      </c>
      <c r="D196" t="str">
        <f t="shared" si="36"/>
        <v/>
      </c>
      <c r="E196" t="str">
        <f t="shared" si="36"/>
        <v/>
      </c>
      <c r="F196" t="str">
        <f t="shared" si="36"/>
        <v/>
      </c>
      <c r="G196" t="str">
        <f t="shared" si="36"/>
        <v/>
      </c>
      <c r="H196" t="str">
        <f t="shared" si="36"/>
        <v/>
      </c>
      <c r="I196" t="str">
        <f t="shared" si="36"/>
        <v/>
      </c>
      <c r="J196" t="str">
        <f t="shared" si="36"/>
        <v/>
      </c>
      <c r="K196" t="str">
        <f t="shared" si="36"/>
        <v/>
      </c>
      <c r="L196" t="str">
        <f t="shared" si="36"/>
        <v/>
      </c>
      <c r="M196" t="str">
        <f t="shared" si="36"/>
        <v/>
      </c>
      <c r="N196" t="str">
        <f t="shared" si="36"/>
        <v/>
      </c>
      <c r="O196" t="str">
        <f t="shared" si="36"/>
        <v/>
      </c>
      <c r="P196" t="str">
        <f t="shared" si="36"/>
        <v/>
      </c>
      <c r="Q196" t="str">
        <f t="shared" si="36"/>
        <v/>
      </c>
      <c r="R196" t="str">
        <f t="shared" si="36"/>
        <v/>
      </c>
      <c r="S196" t="str">
        <f t="shared" si="35"/>
        <v/>
      </c>
      <c r="T196" t="str">
        <f t="shared" si="35"/>
        <v/>
      </c>
      <c r="U196" t="str">
        <f t="shared" si="35"/>
        <v/>
      </c>
      <c r="V196" t="str">
        <f t="shared" si="35"/>
        <v/>
      </c>
      <c r="W196" t="str">
        <f t="shared" si="35"/>
        <v/>
      </c>
      <c r="X196" t="str">
        <f t="shared" si="35"/>
        <v/>
      </c>
      <c r="Y196" t="str">
        <f t="shared" si="35"/>
        <v/>
      </c>
      <c r="Z196" t="str">
        <f t="shared" si="35"/>
        <v/>
      </c>
      <c r="AA196" t="str">
        <f t="shared" si="35"/>
        <v/>
      </c>
      <c r="AB196" t="str">
        <f t="shared" si="35"/>
        <v/>
      </c>
      <c r="AC196" t="str">
        <f t="shared" si="35"/>
        <v/>
      </c>
      <c r="AD196" t="str">
        <f t="shared" si="35"/>
        <v/>
      </c>
      <c r="AE196">
        <f t="shared" si="34"/>
        <v>0</v>
      </c>
    </row>
    <row r="197" spans="1:31" x14ac:dyDescent="0.2">
      <c r="A197" t="str">
        <f>TABLA!F197</f>
        <v>F. Ciencias Biológicas</v>
      </c>
      <c r="B197" s="262">
        <f>TABLA!BC197</f>
        <v>0</v>
      </c>
      <c r="C197" t="str">
        <f t="shared" si="29"/>
        <v/>
      </c>
      <c r="D197" t="str">
        <f t="shared" si="36"/>
        <v/>
      </c>
      <c r="E197" t="str">
        <f t="shared" si="36"/>
        <v/>
      </c>
      <c r="F197" t="str">
        <f t="shared" si="36"/>
        <v/>
      </c>
      <c r="G197" t="str">
        <f t="shared" si="36"/>
        <v/>
      </c>
      <c r="H197" t="str">
        <f t="shared" si="36"/>
        <v/>
      </c>
      <c r="I197" t="str">
        <f t="shared" si="36"/>
        <v/>
      </c>
      <c r="J197" t="str">
        <f t="shared" si="36"/>
        <v/>
      </c>
      <c r="K197" t="str">
        <f t="shared" si="36"/>
        <v/>
      </c>
      <c r="L197" t="str">
        <f t="shared" si="36"/>
        <v/>
      </c>
      <c r="M197" t="str">
        <f t="shared" si="36"/>
        <v/>
      </c>
      <c r="N197" t="str">
        <f t="shared" si="36"/>
        <v/>
      </c>
      <c r="O197" t="str">
        <f t="shared" si="36"/>
        <v/>
      </c>
      <c r="P197" t="str">
        <f t="shared" si="36"/>
        <v/>
      </c>
      <c r="Q197" t="str">
        <f t="shared" si="36"/>
        <v/>
      </c>
      <c r="R197" t="str">
        <f t="shared" si="36"/>
        <v/>
      </c>
      <c r="S197" t="str">
        <f t="shared" si="35"/>
        <v/>
      </c>
      <c r="T197" t="str">
        <f t="shared" si="35"/>
        <v/>
      </c>
      <c r="U197" t="str">
        <f t="shared" si="35"/>
        <v/>
      </c>
      <c r="V197" t="str">
        <f t="shared" si="35"/>
        <v/>
      </c>
      <c r="W197" t="str">
        <f t="shared" si="35"/>
        <v/>
      </c>
      <c r="X197" t="str">
        <f t="shared" si="35"/>
        <v/>
      </c>
      <c r="Y197" t="str">
        <f t="shared" si="35"/>
        <v/>
      </c>
      <c r="Z197" t="str">
        <f t="shared" si="35"/>
        <v/>
      </c>
      <c r="AA197" t="str">
        <f t="shared" si="35"/>
        <v/>
      </c>
      <c r="AB197" t="str">
        <f t="shared" si="35"/>
        <v/>
      </c>
      <c r="AC197" t="str">
        <f t="shared" si="35"/>
        <v/>
      </c>
      <c r="AD197" t="str">
        <f t="shared" si="35"/>
        <v/>
      </c>
      <c r="AE197">
        <f t="shared" si="34"/>
        <v>0</v>
      </c>
    </row>
    <row r="198" spans="1:31" x14ac:dyDescent="0.2">
      <c r="A198" t="str">
        <f>TABLA!F198</f>
        <v>F. Filología</v>
      </c>
      <c r="B198" s="262">
        <f>TABLA!BC198</f>
        <v>0</v>
      </c>
      <c r="C198" t="str">
        <f t="shared" si="29"/>
        <v/>
      </c>
      <c r="D198" t="str">
        <f t="shared" si="36"/>
        <v/>
      </c>
      <c r="E198" t="str">
        <f t="shared" si="36"/>
        <v/>
      </c>
      <c r="F198" t="str">
        <f t="shared" si="36"/>
        <v/>
      </c>
      <c r="G198" t="str">
        <f t="shared" si="36"/>
        <v/>
      </c>
      <c r="H198" t="str">
        <f t="shared" si="36"/>
        <v/>
      </c>
      <c r="I198" t="str">
        <f t="shared" si="36"/>
        <v/>
      </c>
      <c r="J198" t="str">
        <f t="shared" si="36"/>
        <v/>
      </c>
      <c r="K198" t="str">
        <f t="shared" si="36"/>
        <v/>
      </c>
      <c r="L198" t="str">
        <f t="shared" si="36"/>
        <v/>
      </c>
      <c r="M198" t="str">
        <f t="shared" si="36"/>
        <v/>
      </c>
      <c r="N198" t="str">
        <f t="shared" si="36"/>
        <v/>
      </c>
      <c r="O198" t="str">
        <f t="shared" si="36"/>
        <v/>
      </c>
      <c r="P198" t="str">
        <f t="shared" si="36"/>
        <v/>
      </c>
      <c r="Q198" t="str">
        <f t="shared" si="36"/>
        <v/>
      </c>
      <c r="R198" t="str">
        <f t="shared" si="36"/>
        <v/>
      </c>
      <c r="S198" t="str">
        <f t="shared" si="35"/>
        <v/>
      </c>
      <c r="T198" t="str">
        <f t="shared" si="35"/>
        <v/>
      </c>
      <c r="U198" t="str">
        <f t="shared" si="35"/>
        <v/>
      </c>
      <c r="V198" t="str">
        <f t="shared" si="35"/>
        <v/>
      </c>
      <c r="W198" t="str">
        <f t="shared" si="35"/>
        <v/>
      </c>
      <c r="X198" t="str">
        <f t="shared" si="35"/>
        <v/>
      </c>
      <c r="Y198" t="str">
        <f t="shared" si="35"/>
        <v/>
      </c>
      <c r="Z198" t="str">
        <f t="shared" si="35"/>
        <v/>
      </c>
      <c r="AA198" t="str">
        <f t="shared" si="35"/>
        <v/>
      </c>
      <c r="AB198" t="str">
        <f t="shared" si="35"/>
        <v/>
      </c>
      <c r="AC198" t="str">
        <f t="shared" si="35"/>
        <v/>
      </c>
      <c r="AD198" t="str">
        <f t="shared" si="35"/>
        <v/>
      </c>
      <c r="AE198">
        <f t="shared" si="34"/>
        <v>0</v>
      </c>
    </row>
    <row r="199" spans="1:31" x14ac:dyDescent="0.2">
      <c r="A199" t="str">
        <f>TABLA!F199</f>
        <v>F. Ciencias Matemáticas</v>
      </c>
      <c r="B199" s="262" t="str">
        <f>TABLA!BC199</f>
        <v>ninguna</v>
      </c>
      <c r="C199" t="str">
        <f t="shared" si="29"/>
        <v/>
      </c>
      <c r="D199" t="str">
        <f t="shared" si="36"/>
        <v/>
      </c>
      <c r="E199" t="str">
        <f t="shared" si="36"/>
        <v/>
      </c>
      <c r="F199" t="str">
        <f t="shared" si="36"/>
        <v/>
      </c>
      <c r="G199" t="str">
        <f t="shared" si="36"/>
        <v/>
      </c>
      <c r="H199" t="str">
        <f t="shared" si="36"/>
        <v/>
      </c>
      <c r="I199" t="str">
        <f t="shared" si="36"/>
        <v/>
      </c>
      <c r="J199" t="str">
        <f t="shared" si="36"/>
        <v/>
      </c>
      <c r="K199" t="str">
        <f t="shared" si="36"/>
        <v/>
      </c>
      <c r="L199" t="str">
        <f t="shared" si="36"/>
        <v/>
      </c>
      <c r="M199" t="str">
        <f t="shared" si="36"/>
        <v/>
      </c>
      <c r="N199" t="str">
        <f t="shared" si="36"/>
        <v/>
      </c>
      <c r="O199" t="str">
        <f t="shared" si="36"/>
        <v/>
      </c>
      <c r="P199" t="str">
        <f t="shared" si="36"/>
        <v/>
      </c>
      <c r="Q199" t="str">
        <f t="shared" si="36"/>
        <v/>
      </c>
      <c r="R199" t="str">
        <f t="shared" si="36"/>
        <v/>
      </c>
      <c r="S199" t="str">
        <f t="shared" si="35"/>
        <v/>
      </c>
      <c r="T199" t="str">
        <f t="shared" si="35"/>
        <v/>
      </c>
      <c r="U199" t="str">
        <f t="shared" si="35"/>
        <v/>
      </c>
      <c r="V199" t="str">
        <f t="shared" si="35"/>
        <v/>
      </c>
      <c r="W199" t="str">
        <f t="shared" si="35"/>
        <v/>
      </c>
      <c r="X199" t="str">
        <f t="shared" si="35"/>
        <v/>
      </c>
      <c r="Y199" t="str">
        <f t="shared" si="35"/>
        <v/>
      </c>
      <c r="Z199" t="str">
        <f t="shared" si="35"/>
        <v/>
      </c>
      <c r="AA199" t="str">
        <f t="shared" si="35"/>
        <v/>
      </c>
      <c r="AB199" t="str">
        <f t="shared" si="35"/>
        <v/>
      </c>
      <c r="AC199" t="str">
        <f t="shared" si="35"/>
        <v/>
      </c>
      <c r="AD199" t="str">
        <f t="shared" si="35"/>
        <v/>
      </c>
      <c r="AE199">
        <f t="shared" si="34"/>
        <v>1</v>
      </c>
    </row>
    <row r="200" spans="1:31" x14ac:dyDescent="0.2">
      <c r="A200" t="str">
        <f>TABLA!F200</f>
        <v>F. Ciencias Políticas y Sociología</v>
      </c>
      <c r="B200" s="262">
        <f>TABLA!BC200</f>
        <v>0</v>
      </c>
      <c r="C200" t="str">
        <f t="shared" si="29"/>
        <v/>
      </c>
      <c r="D200" t="str">
        <f t="shared" si="36"/>
        <v/>
      </c>
      <c r="E200" t="str">
        <f t="shared" si="36"/>
        <v/>
      </c>
      <c r="F200" t="str">
        <f t="shared" si="36"/>
        <v/>
      </c>
      <c r="G200" t="str">
        <f t="shared" si="36"/>
        <v/>
      </c>
      <c r="H200" t="str">
        <f t="shared" si="36"/>
        <v/>
      </c>
      <c r="I200" t="str">
        <f t="shared" si="36"/>
        <v/>
      </c>
      <c r="J200" t="str">
        <f t="shared" si="36"/>
        <v/>
      </c>
      <c r="K200" t="str">
        <f t="shared" si="36"/>
        <v/>
      </c>
      <c r="L200" t="str">
        <f t="shared" si="36"/>
        <v/>
      </c>
      <c r="M200" t="str">
        <f t="shared" si="36"/>
        <v/>
      </c>
      <c r="N200" t="str">
        <f t="shared" si="36"/>
        <v/>
      </c>
      <c r="O200" t="str">
        <f t="shared" si="36"/>
        <v/>
      </c>
      <c r="P200" t="str">
        <f t="shared" si="36"/>
        <v/>
      </c>
      <c r="Q200" t="str">
        <f t="shared" si="36"/>
        <v/>
      </c>
      <c r="R200" t="str">
        <f t="shared" si="36"/>
        <v/>
      </c>
      <c r="S200" t="str">
        <f t="shared" si="35"/>
        <v/>
      </c>
      <c r="T200" t="str">
        <f t="shared" si="35"/>
        <v/>
      </c>
      <c r="U200" t="str">
        <f t="shared" si="35"/>
        <v/>
      </c>
      <c r="V200" t="str">
        <f t="shared" si="35"/>
        <v/>
      </c>
      <c r="W200" t="str">
        <f t="shared" si="35"/>
        <v/>
      </c>
      <c r="X200" t="str">
        <f t="shared" si="35"/>
        <v/>
      </c>
      <c r="Y200" t="str">
        <f t="shared" si="35"/>
        <v/>
      </c>
      <c r="Z200" t="str">
        <f t="shared" si="35"/>
        <v/>
      </c>
      <c r="AA200" t="str">
        <f t="shared" si="35"/>
        <v/>
      </c>
      <c r="AB200" t="str">
        <f t="shared" si="35"/>
        <v/>
      </c>
      <c r="AC200" t="str">
        <f t="shared" si="35"/>
        <v/>
      </c>
      <c r="AD200" t="str">
        <f t="shared" si="35"/>
        <v/>
      </c>
      <c r="AE200">
        <f t="shared" si="34"/>
        <v>0</v>
      </c>
    </row>
    <row r="201" spans="1:31" x14ac:dyDescent="0.2">
      <c r="A201" t="str">
        <f>TABLA!F201</f>
        <v>F. Ciencias Matemáticas</v>
      </c>
      <c r="B201" s="262">
        <f>TABLA!BC201</f>
        <v>0</v>
      </c>
      <c r="C201" t="str">
        <f t="shared" si="29"/>
        <v/>
      </c>
      <c r="D201" t="str">
        <f t="shared" si="36"/>
        <v/>
      </c>
      <c r="E201" t="str">
        <f t="shared" si="36"/>
        <v/>
      </c>
      <c r="F201" t="str">
        <f t="shared" si="36"/>
        <v/>
      </c>
      <c r="G201" t="str">
        <f t="shared" si="36"/>
        <v/>
      </c>
      <c r="H201" t="str">
        <f t="shared" si="36"/>
        <v/>
      </c>
      <c r="I201" t="str">
        <f t="shared" si="36"/>
        <v/>
      </c>
      <c r="J201" t="str">
        <f t="shared" si="36"/>
        <v/>
      </c>
      <c r="K201" t="str">
        <f t="shared" si="36"/>
        <v/>
      </c>
      <c r="L201" t="str">
        <f t="shared" si="36"/>
        <v/>
      </c>
      <c r="M201" t="str">
        <f t="shared" si="36"/>
        <v/>
      </c>
      <c r="N201" t="str">
        <f t="shared" si="36"/>
        <v/>
      </c>
      <c r="O201" t="str">
        <f t="shared" si="36"/>
        <v/>
      </c>
      <c r="P201" t="str">
        <f t="shared" si="36"/>
        <v/>
      </c>
      <c r="Q201" t="str">
        <f t="shared" si="36"/>
        <v/>
      </c>
      <c r="R201" t="str">
        <f t="shared" si="36"/>
        <v/>
      </c>
      <c r="S201" t="str">
        <f t="shared" si="35"/>
        <v/>
      </c>
      <c r="T201" t="str">
        <f t="shared" si="35"/>
        <v/>
      </c>
      <c r="U201" t="str">
        <f t="shared" si="35"/>
        <v/>
      </c>
      <c r="V201" t="str">
        <f t="shared" si="35"/>
        <v/>
      </c>
      <c r="W201" t="str">
        <f t="shared" si="35"/>
        <v/>
      </c>
      <c r="X201" t="str">
        <f t="shared" si="35"/>
        <v/>
      </c>
      <c r="Y201" t="str">
        <f t="shared" si="35"/>
        <v/>
      </c>
      <c r="Z201" t="str">
        <f t="shared" si="35"/>
        <v/>
      </c>
      <c r="AA201" t="str">
        <f t="shared" si="35"/>
        <v/>
      </c>
      <c r="AB201" t="str">
        <f t="shared" si="35"/>
        <v/>
      </c>
      <c r="AC201" t="str">
        <f t="shared" si="35"/>
        <v/>
      </c>
      <c r="AD201" t="str">
        <f t="shared" si="35"/>
        <v/>
      </c>
      <c r="AE201">
        <f t="shared" si="34"/>
        <v>0</v>
      </c>
    </row>
    <row r="202" spans="1:31" x14ac:dyDescent="0.2">
      <c r="A202" t="str">
        <f>TABLA!F202</f>
        <v>F. Ciencias Matemáticas</v>
      </c>
      <c r="B202" s="262">
        <f>TABLA!BC202</f>
        <v>0</v>
      </c>
      <c r="C202" t="str">
        <f t="shared" si="29"/>
        <v/>
      </c>
      <c r="D202" t="str">
        <f t="shared" si="36"/>
        <v/>
      </c>
      <c r="E202" t="str">
        <f t="shared" si="36"/>
        <v/>
      </c>
      <c r="F202" t="str">
        <f t="shared" si="36"/>
        <v/>
      </c>
      <c r="G202" t="str">
        <f t="shared" si="36"/>
        <v/>
      </c>
      <c r="H202" t="str">
        <f t="shared" si="36"/>
        <v/>
      </c>
      <c r="I202" t="str">
        <f t="shared" si="36"/>
        <v/>
      </c>
      <c r="J202" t="str">
        <f t="shared" si="36"/>
        <v/>
      </c>
      <c r="K202" t="str">
        <f t="shared" si="36"/>
        <v/>
      </c>
      <c r="L202" t="str">
        <f t="shared" si="36"/>
        <v/>
      </c>
      <c r="M202" t="str">
        <f t="shared" si="36"/>
        <v/>
      </c>
      <c r="N202" t="str">
        <f t="shared" si="36"/>
        <v/>
      </c>
      <c r="O202" t="str">
        <f t="shared" si="36"/>
        <v/>
      </c>
      <c r="P202" t="str">
        <f t="shared" si="36"/>
        <v/>
      </c>
      <c r="Q202" t="str">
        <f t="shared" si="36"/>
        <v/>
      </c>
      <c r="R202" t="str">
        <f t="shared" si="36"/>
        <v/>
      </c>
      <c r="S202" t="str">
        <f t="shared" si="35"/>
        <v/>
      </c>
      <c r="T202" t="str">
        <f t="shared" si="35"/>
        <v/>
      </c>
      <c r="U202" t="str">
        <f t="shared" si="35"/>
        <v/>
      </c>
      <c r="V202" t="str">
        <f t="shared" si="35"/>
        <v/>
      </c>
      <c r="W202" t="str">
        <f t="shared" si="35"/>
        <v/>
      </c>
      <c r="X202" t="str">
        <f t="shared" si="35"/>
        <v/>
      </c>
      <c r="Y202" t="str">
        <f t="shared" si="35"/>
        <v/>
      </c>
      <c r="Z202" t="str">
        <f t="shared" si="35"/>
        <v/>
      </c>
      <c r="AA202" t="str">
        <f t="shared" si="35"/>
        <v/>
      </c>
      <c r="AB202" t="str">
        <f t="shared" si="35"/>
        <v/>
      </c>
      <c r="AC202" t="str">
        <f t="shared" si="35"/>
        <v/>
      </c>
      <c r="AD202" t="str">
        <f t="shared" si="35"/>
        <v/>
      </c>
      <c r="AE202">
        <f t="shared" si="34"/>
        <v>0</v>
      </c>
    </row>
    <row r="203" spans="1:31" x14ac:dyDescent="0.2">
      <c r="A203" t="str">
        <f>TABLA!F203</f>
        <v>F. Ciencias Químicas</v>
      </c>
      <c r="B203" s="262">
        <f>TABLA!BC203</f>
        <v>0</v>
      </c>
      <c r="C203" t="str">
        <f t="shared" si="29"/>
        <v/>
      </c>
      <c r="D203" t="str">
        <f t="shared" si="36"/>
        <v/>
      </c>
      <c r="E203" t="str">
        <f t="shared" si="36"/>
        <v/>
      </c>
      <c r="F203" t="str">
        <f t="shared" si="36"/>
        <v/>
      </c>
      <c r="G203" t="str">
        <f t="shared" si="36"/>
        <v/>
      </c>
      <c r="H203" t="str">
        <f t="shared" si="36"/>
        <v/>
      </c>
      <c r="I203" t="str">
        <f t="shared" si="36"/>
        <v/>
      </c>
      <c r="J203" t="str">
        <f t="shared" si="36"/>
        <v/>
      </c>
      <c r="K203" t="str">
        <f t="shared" si="36"/>
        <v/>
      </c>
      <c r="L203" t="str">
        <f t="shared" si="36"/>
        <v/>
      </c>
      <c r="M203" t="str">
        <f t="shared" si="36"/>
        <v/>
      </c>
      <c r="N203" t="str">
        <f t="shared" si="36"/>
        <v/>
      </c>
      <c r="O203" t="str">
        <f t="shared" si="36"/>
        <v/>
      </c>
      <c r="P203" t="str">
        <f t="shared" si="36"/>
        <v/>
      </c>
      <c r="Q203" t="str">
        <f t="shared" si="36"/>
        <v/>
      </c>
      <c r="R203" t="str">
        <f t="shared" si="36"/>
        <v/>
      </c>
      <c r="S203" t="str">
        <f t="shared" si="35"/>
        <v/>
      </c>
      <c r="T203" t="str">
        <f t="shared" si="35"/>
        <v/>
      </c>
      <c r="U203" t="str">
        <f t="shared" si="35"/>
        <v/>
      </c>
      <c r="V203" t="str">
        <f t="shared" si="35"/>
        <v/>
      </c>
      <c r="W203" t="str">
        <f t="shared" si="35"/>
        <v/>
      </c>
      <c r="X203" t="str">
        <f t="shared" si="35"/>
        <v/>
      </c>
      <c r="Y203" t="str">
        <f t="shared" si="35"/>
        <v/>
      </c>
      <c r="Z203" t="str">
        <f t="shared" si="35"/>
        <v/>
      </c>
      <c r="AA203" t="str">
        <f t="shared" si="35"/>
        <v/>
      </c>
      <c r="AB203" t="str">
        <f t="shared" si="35"/>
        <v/>
      </c>
      <c r="AC203" t="str">
        <f t="shared" si="35"/>
        <v/>
      </c>
      <c r="AD203" t="str">
        <f t="shared" si="35"/>
        <v/>
      </c>
      <c r="AE203">
        <f t="shared" si="34"/>
        <v>0</v>
      </c>
    </row>
    <row r="204" spans="1:31" x14ac:dyDescent="0.2">
      <c r="A204" t="str">
        <f>TABLA!F204</f>
        <v>F. Trabajo Social</v>
      </c>
      <c r="B204" s="262">
        <f>TABLA!BC204</f>
        <v>0</v>
      </c>
      <c r="C204" t="str">
        <f t="shared" si="29"/>
        <v/>
      </c>
      <c r="D204" t="str">
        <f t="shared" si="36"/>
        <v/>
      </c>
      <c r="E204" t="str">
        <f t="shared" si="36"/>
        <v/>
      </c>
      <c r="F204" t="str">
        <f t="shared" si="36"/>
        <v/>
      </c>
      <c r="G204" t="str">
        <f t="shared" si="36"/>
        <v/>
      </c>
      <c r="H204" t="str">
        <f t="shared" si="36"/>
        <v/>
      </c>
      <c r="I204" t="str">
        <f t="shared" si="36"/>
        <v/>
      </c>
      <c r="J204" t="str">
        <f t="shared" si="36"/>
        <v/>
      </c>
      <c r="K204" t="str">
        <f t="shared" si="36"/>
        <v/>
      </c>
      <c r="L204" t="str">
        <f t="shared" si="36"/>
        <v/>
      </c>
      <c r="M204" t="str">
        <f t="shared" si="36"/>
        <v/>
      </c>
      <c r="N204" t="str">
        <f t="shared" si="36"/>
        <v/>
      </c>
      <c r="O204" t="str">
        <f t="shared" si="36"/>
        <v/>
      </c>
      <c r="P204" t="str">
        <f t="shared" si="36"/>
        <v/>
      </c>
      <c r="Q204" t="str">
        <f t="shared" si="36"/>
        <v/>
      </c>
      <c r="R204" t="str">
        <f t="shared" si="36"/>
        <v/>
      </c>
      <c r="S204" t="str">
        <f t="shared" si="35"/>
        <v/>
      </c>
      <c r="T204" t="str">
        <f t="shared" si="35"/>
        <v/>
      </c>
      <c r="U204" t="str">
        <f t="shared" si="35"/>
        <v/>
      </c>
      <c r="V204" t="str">
        <f t="shared" si="35"/>
        <v/>
      </c>
      <c r="W204" t="str">
        <f t="shared" si="35"/>
        <v/>
      </c>
      <c r="X204" t="str">
        <f t="shared" si="35"/>
        <v/>
      </c>
      <c r="Y204" t="str">
        <f t="shared" si="35"/>
        <v/>
      </c>
      <c r="Z204" t="str">
        <f t="shared" si="35"/>
        <v/>
      </c>
      <c r="AA204" t="str">
        <f t="shared" si="35"/>
        <v/>
      </c>
      <c r="AB204" t="str">
        <f t="shared" si="35"/>
        <v/>
      </c>
      <c r="AC204" t="str">
        <f t="shared" si="35"/>
        <v/>
      </c>
      <c r="AD204" t="str">
        <f t="shared" si="35"/>
        <v/>
      </c>
      <c r="AE204">
        <f t="shared" si="34"/>
        <v>0</v>
      </c>
    </row>
    <row r="205" spans="1:31" x14ac:dyDescent="0.2">
      <c r="A205" t="str">
        <f>TABLA!F205</f>
        <v>F. Ciencias Matemáticas</v>
      </c>
      <c r="B205" s="262">
        <f>TABLA!BC205</f>
        <v>0</v>
      </c>
      <c r="C205" t="str">
        <f t="shared" si="29"/>
        <v/>
      </c>
      <c r="D205" t="str">
        <f t="shared" si="36"/>
        <v/>
      </c>
      <c r="E205" t="str">
        <f t="shared" si="36"/>
        <v/>
      </c>
      <c r="F205" t="str">
        <f t="shared" si="36"/>
        <v/>
      </c>
      <c r="G205" t="str">
        <f t="shared" si="36"/>
        <v/>
      </c>
      <c r="H205" t="str">
        <f t="shared" si="36"/>
        <v/>
      </c>
      <c r="I205" t="str">
        <f t="shared" si="36"/>
        <v/>
      </c>
      <c r="J205" t="str">
        <f t="shared" si="36"/>
        <v/>
      </c>
      <c r="K205" t="str">
        <f t="shared" si="36"/>
        <v/>
      </c>
      <c r="L205" t="str">
        <f t="shared" si="36"/>
        <v/>
      </c>
      <c r="M205" t="str">
        <f t="shared" si="36"/>
        <v/>
      </c>
      <c r="N205" t="str">
        <f t="shared" si="36"/>
        <v/>
      </c>
      <c r="O205" t="str">
        <f t="shared" si="36"/>
        <v/>
      </c>
      <c r="P205" t="str">
        <f t="shared" si="36"/>
        <v/>
      </c>
      <c r="Q205" t="str">
        <f t="shared" si="36"/>
        <v/>
      </c>
      <c r="R205" t="str">
        <f t="shared" si="36"/>
        <v/>
      </c>
      <c r="S205" t="str">
        <f t="shared" si="35"/>
        <v/>
      </c>
      <c r="T205" t="str">
        <f t="shared" si="35"/>
        <v/>
      </c>
      <c r="U205" t="str">
        <f t="shared" si="35"/>
        <v/>
      </c>
      <c r="V205" t="str">
        <f t="shared" si="35"/>
        <v/>
      </c>
      <c r="W205" t="str">
        <f t="shared" si="35"/>
        <v/>
      </c>
      <c r="X205" t="str">
        <f t="shared" si="35"/>
        <v/>
      </c>
      <c r="Y205" t="str">
        <f t="shared" si="35"/>
        <v/>
      </c>
      <c r="Z205" t="str">
        <f t="shared" si="35"/>
        <v/>
      </c>
      <c r="AA205" t="str">
        <f t="shared" si="35"/>
        <v/>
      </c>
      <c r="AB205" t="str">
        <f t="shared" si="35"/>
        <v/>
      </c>
      <c r="AC205" t="str">
        <f t="shared" si="35"/>
        <v/>
      </c>
      <c r="AD205" t="str">
        <f t="shared" si="35"/>
        <v/>
      </c>
      <c r="AE205">
        <f t="shared" si="34"/>
        <v>0</v>
      </c>
    </row>
    <row r="206" spans="1:31" x14ac:dyDescent="0.2">
      <c r="A206" t="str">
        <f>TABLA!F206</f>
        <v>F. Enfermería, Fisioterapia y Podología</v>
      </c>
      <c r="B206" s="262">
        <f>TABLA!BC206</f>
        <v>0</v>
      </c>
      <c r="C206" t="str">
        <f t="shared" si="29"/>
        <v/>
      </c>
      <c r="D206" t="str">
        <f t="shared" si="36"/>
        <v/>
      </c>
      <c r="E206" t="str">
        <f t="shared" si="36"/>
        <v/>
      </c>
      <c r="F206" t="str">
        <f t="shared" si="36"/>
        <v/>
      </c>
      <c r="G206" t="str">
        <f t="shared" si="36"/>
        <v/>
      </c>
      <c r="H206" t="str">
        <f t="shared" si="36"/>
        <v/>
      </c>
      <c r="I206" t="str">
        <f t="shared" si="36"/>
        <v/>
      </c>
      <c r="J206" t="str">
        <f t="shared" si="36"/>
        <v/>
      </c>
      <c r="K206" t="str">
        <f t="shared" si="36"/>
        <v/>
      </c>
      <c r="L206" t="str">
        <f t="shared" si="36"/>
        <v/>
      </c>
      <c r="M206" t="str">
        <f t="shared" si="36"/>
        <v/>
      </c>
      <c r="N206" t="str">
        <f t="shared" si="36"/>
        <v/>
      </c>
      <c r="O206" t="str">
        <f t="shared" si="36"/>
        <v/>
      </c>
      <c r="P206" t="str">
        <f t="shared" si="36"/>
        <v/>
      </c>
      <c r="Q206" t="str">
        <f t="shared" si="36"/>
        <v/>
      </c>
      <c r="R206" t="str">
        <f t="shared" si="36"/>
        <v/>
      </c>
      <c r="S206" t="str">
        <f t="shared" si="35"/>
        <v/>
      </c>
      <c r="T206" t="str">
        <f t="shared" si="35"/>
        <v/>
      </c>
      <c r="U206" t="str">
        <f t="shared" si="35"/>
        <v/>
      </c>
      <c r="V206" t="str">
        <f t="shared" si="35"/>
        <v/>
      </c>
      <c r="W206" t="str">
        <f t="shared" si="35"/>
        <v/>
      </c>
      <c r="X206" t="str">
        <f t="shared" si="35"/>
        <v/>
      </c>
      <c r="Y206" t="str">
        <f t="shared" si="35"/>
        <v/>
      </c>
      <c r="Z206" t="str">
        <f t="shared" si="35"/>
        <v/>
      </c>
      <c r="AA206" t="str">
        <f t="shared" si="35"/>
        <v/>
      </c>
      <c r="AB206" t="str">
        <f t="shared" si="35"/>
        <v/>
      </c>
      <c r="AC206" t="str">
        <f t="shared" si="35"/>
        <v/>
      </c>
      <c r="AD206" t="str">
        <f t="shared" si="35"/>
        <v/>
      </c>
      <c r="AE206">
        <f t="shared" si="34"/>
        <v>0</v>
      </c>
    </row>
    <row r="207" spans="1:31" x14ac:dyDescent="0.2">
      <c r="A207" t="str">
        <f>TABLA!F207</f>
        <v>F. Ciencias Matemáticas</v>
      </c>
      <c r="B207" s="262" t="str">
        <f>TABLA!BC207</f>
        <v>Sería recomendable que en los ordenadores se instale el spyder</v>
      </c>
      <c r="C207" t="str">
        <f t="shared" si="29"/>
        <v/>
      </c>
      <c r="D207" t="str">
        <f t="shared" si="36"/>
        <v/>
      </c>
      <c r="E207" t="str">
        <f t="shared" si="36"/>
        <v/>
      </c>
      <c r="F207" t="str">
        <f t="shared" si="36"/>
        <v/>
      </c>
      <c r="G207" t="str">
        <f t="shared" si="36"/>
        <v/>
      </c>
      <c r="H207" t="str">
        <f t="shared" si="36"/>
        <v/>
      </c>
      <c r="I207" t="str">
        <f t="shared" si="36"/>
        <v/>
      </c>
      <c r="J207" t="str">
        <f t="shared" si="36"/>
        <v/>
      </c>
      <c r="K207" t="str">
        <f t="shared" si="36"/>
        <v/>
      </c>
      <c r="L207" t="str">
        <f t="shared" si="36"/>
        <v/>
      </c>
      <c r="M207" t="str">
        <f t="shared" si="36"/>
        <v/>
      </c>
      <c r="N207" t="str">
        <f t="shared" si="36"/>
        <v/>
      </c>
      <c r="O207" t="str">
        <f t="shared" si="36"/>
        <v/>
      </c>
      <c r="P207" t="str">
        <f t="shared" si="36"/>
        <v/>
      </c>
      <c r="Q207" t="str">
        <f t="shared" si="36"/>
        <v/>
      </c>
      <c r="R207" t="str">
        <f t="shared" si="36"/>
        <v/>
      </c>
      <c r="S207" t="str">
        <f t="shared" si="35"/>
        <v/>
      </c>
      <c r="T207" t="str">
        <f t="shared" si="35"/>
        <v/>
      </c>
      <c r="U207" t="str">
        <f t="shared" si="35"/>
        <v>x</v>
      </c>
      <c r="V207" t="str">
        <f t="shared" si="35"/>
        <v/>
      </c>
      <c r="W207" t="str">
        <f t="shared" si="35"/>
        <v/>
      </c>
      <c r="X207" t="str">
        <f t="shared" si="35"/>
        <v/>
      </c>
      <c r="Y207" t="str">
        <f t="shared" si="35"/>
        <v/>
      </c>
      <c r="Z207" t="str">
        <f t="shared" si="35"/>
        <v/>
      </c>
      <c r="AA207" t="str">
        <f t="shared" si="35"/>
        <v/>
      </c>
      <c r="AB207" t="str">
        <f t="shared" si="35"/>
        <v/>
      </c>
      <c r="AC207" t="str">
        <f t="shared" si="35"/>
        <v/>
      </c>
      <c r="AD207" t="str">
        <f t="shared" si="35"/>
        <v/>
      </c>
      <c r="AE207">
        <f t="shared" si="34"/>
        <v>1</v>
      </c>
    </row>
    <row r="208" spans="1:31" x14ac:dyDescent="0.2">
      <c r="A208" t="str">
        <f>TABLA!F208</f>
        <v>F. Informática</v>
      </c>
      <c r="B208" s="262">
        <f>TABLA!BC208</f>
        <v>0</v>
      </c>
      <c r="C208" t="str">
        <f t="shared" si="29"/>
        <v/>
      </c>
      <c r="D208" t="str">
        <f t="shared" si="36"/>
        <v/>
      </c>
      <c r="E208" t="str">
        <f t="shared" si="36"/>
        <v/>
      </c>
      <c r="F208" t="str">
        <f t="shared" si="36"/>
        <v/>
      </c>
      <c r="G208" t="str">
        <f t="shared" si="36"/>
        <v/>
      </c>
      <c r="H208" t="str">
        <f t="shared" si="36"/>
        <v/>
      </c>
      <c r="I208" t="str">
        <f t="shared" si="36"/>
        <v/>
      </c>
      <c r="J208" t="str">
        <f t="shared" si="36"/>
        <v/>
      </c>
      <c r="K208" t="str">
        <f t="shared" si="36"/>
        <v/>
      </c>
      <c r="L208" t="str">
        <f t="shared" si="36"/>
        <v/>
      </c>
      <c r="M208" t="str">
        <f t="shared" si="36"/>
        <v/>
      </c>
      <c r="N208" t="str">
        <f t="shared" si="36"/>
        <v/>
      </c>
      <c r="O208" t="str">
        <f t="shared" si="36"/>
        <v/>
      </c>
      <c r="P208" t="str">
        <f t="shared" si="36"/>
        <v/>
      </c>
      <c r="Q208" t="str">
        <f t="shared" si="36"/>
        <v/>
      </c>
      <c r="R208" t="str">
        <f t="shared" ref="R208:AD223" si="37">IFERROR((IF(FIND(R$1,$B208,1)&gt;0,"x")),"")</f>
        <v/>
      </c>
      <c r="S208" t="str">
        <f t="shared" si="37"/>
        <v/>
      </c>
      <c r="T208" t="str">
        <f t="shared" si="37"/>
        <v/>
      </c>
      <c r="U208" t="str">
        <f t="shared" si="37"/>
        <v/>
      </c>
      <c r="V208" t="str">
        <f t="shared" si="37"/>
        <v/>
      </c>
      <c r="W208" t="str">
        <f t="shared" si="37"/>
        <v/>
      </c>
      <c r="X208" t="str">
        <f t="shared" si="37"/>
        <v/>
      </c>
      <c r="Y208" t="str">
        <f t="shared" si="37"/>
        <v/>
      </c>
      <c r="Z208" t="str">
        <f t="shared" si="37"/>
        <v/>
      </c>
      <c r="AA208" t="str">
        <f t="shared" si="37"/>
        <v/>
      </c>
      <c r="AB208" t="str">
        <f t="shared" si="37"/>
        <v/>
      </c>
      <c r="AC208" t="str">
        <f t="shared" si="37"/>
        <v/>
      </c>
      <c r="AD208" t="str">
        <f t="shared" si="37"/>
        <v/>
      </c>
      <c r="AE208">
        <f t="shared" si="34"/>
        <v>0</v>
      </c>
    </row>
    <row r="209" spans="1:31" x14ac:dyDescent="0.2">
      <c r="A209" t="str">
        <f>TABLA!F209</f>
        <v>F. Informática</v>
      </c>
      <c r="B209" s="262">
        <f>TABLA!BC209</f>
        <v>0</v>
      </c>
      <c r="C209" t="str">
        <f t="shared" si="29"/>
        <v/>
      </c>
      <c r="D209" t="str">
        <f t="shared" ref="D209:R224" si="38">IFERROR((IF(FIND(D$1,$B209,1)&gt;0,"x")),"")</f>
        <v/>
      </c>
      <c r="E209" t="str">
        <f t="shared" si="38"/>
        <v/>
      </c>
      <c r="F209" t="str">
        <f t="shared" si="38"/>
        <v/>
      </c>
      <c r="G209" t="str">
        <f t="shared" si="38"/>
        <v/>
      </c>
      <c r="H209" t="str">
        <f t="shared" si="38"/>
        <v/>
      </c>
      <c r="I209" t="str">
        <f t="shared" si="38"/>
        <v/>
      </c>
      <c r="J209" t="str">
        <f t="shared" si="38"/>
        <v/>
      </c>
      <c r="K209" t="str">
        <f t="shared" si="38"/>
        <v/>
      </c>
      <c r="L209" t="str">
        <f t="shared" si="38"/>
        <v/>
      </c>
      <c r="M209" t="str">
        <f t="shared" si="38"/>
        <v/>
      </c>
      <c r="N209" t="str">
        <f t="shared" si="38"/>
        <v/>
      </c>
      <c r="O209" t="str">
        <f t="shared" si="38"/>
        <v/>
      </c>
      <c r="P209" t="str">
        <f t="shared" si="38"/>
        <v/>
      </c>
      <c r="Q209" t="str">
        <f t="shared" si="38"/>
        <v/>
      </c>
      <c r="R209" t="str">
        <f t="shared" si="38"/>
        <v/>
      </c>
      <c r="S209" t="str">
        <f t="shared" si="37"/>
        <v/>
      </c>
      <c r="T209" t="str">
        <f t="shared" si="37"/>
        <v/>
      </c>
      <c r="U209" t="str">
        <f t="shared" si="37"/>
        <v/>
      </c>
      <c r="V209" t="str">
        <f t="shared" si="37"/>
        <v/>
      </c>
      <c r="W209" t="str">
        <f t="shared" si="37"/>
        <v/>
      </c>
      <c r="X209" t="str">
        <f t="shared" si="37"/>
        <v/>
      </c>
      <c r="Y209" t="str">
        <f t="shared" si="37"/>
        <v/>
      </c>
      <c r="Z209" t="str">
        <f t="shared" si="37"/>
        <v/>
      </c>
      <c r="AA209" t="str">
        <f t="shared" si="37"/>
        <v/>
      </c>
      <c r="AB209" t="str">
        <f t="shared" si="37"/>
        <v/>
      </c>
      <c r="AC209" t="str">
        <f t="shared" si="37"/>
        <v/>
      </c>
      <c r="AD209" t="str">
        <f t="shared" si="37"/>
        <v/>
      </c>
      <c r="AE209">
        <f t="shared" si="34"/>
        <v>0</v>
      </c>
    </row>
    <row r="210" spans="1:31" x14ac:dyDescent="0.2">
      <c r="A210" t="str">
        <f>TABLA!F210</f>
        <v>F. Ciencias Biológicas</v>
      </c>
      <c r="B210" s="262">
        <f>TABLA!BC210</f>
        <v>0</v>
      </c>
      <c r="C210" t="str">
        <f t="shared" si="29"/>
        <v/>
      </c>
      <c r="D210" t="str">
        <f t="shared" si="38"/>
        <v/>
      </c>
      <c r="E210" t="str">
        <f t="shared" si="38"/>
        <v/>
      </c>
      <c r="F210" t="str">
        <f t="shared" si="38"/>
        <v/>
      </c>
      <c r="G210" t="str">
        <f t="shared" si="38"/>
        <v/>
      </c>
      <c r="H210" t="str">
        <f t="shared" si="38"/>
        <v/>
      </c>
      <c r="I210" t="str">
        <f t="shared" si="38"/>
        <v/>
      </c>
      <c r="J210" t="str">
        <f t="shared" si="38"/>
        <v/>
      </c>
      <c r="K210" t="str">
        <f t="shared" si="38"/>
        <v/>
      </c>
      <c r="L210" t="str">
        <f t="shared" si="38"/>
        <v/>
      </c>
      <c r="M210" t="str">
        <f t="shared" si="38"/>
        <v/>
      </c>
      <c r="N210" t="str">
        <f t="shared" si="38"/>
        <v/>
      </c>
      <c r="O210" t="str">
        <f t="shared" si="38"/>
        <v/>
      </c>
      <c r="P210" t="str">
        <f t="shared" si="38"/>
        <v/>
      </c>
      <c r="Q210" t="str">
        <f t="shared" si="38"/>
        <v/>
      </c>
      <c r="R210" t="str">
        <f t="shared" si="38"/>
        <v/>
      </c>
      <c r="S210" t="str">
        <f t="shared" si="37"/>
        <v/>
      </c>
      <c r="T210" t="str">
        <f t="shared" si="37"/>
        <v/>
      </c>
      <c r="U210" t="str">
        <f t="shared" si="37"/>
        <v/>
      </c>
      <c r="V210" t="str">
        <f t="shared" si="37"/>
        <v/>
      </c>
      <c r="W210" t="str">
        <f t="shared" si="37"/>
        <v/>
      </c>
      <c r="X210" t="str">
        <f t="shared" si="37"/>
        <v/>
      </c>
      <c r="Y210" t="str">
        <f t="shared" si="37"/>
        <v/>
      </c>
      <c r="Z210" t="str">
        <f t="shared" si="37"/>
        <v/>
      </c>
      <c r="AA210" t="str">
        <f t="shared" si="37"/>
        <v/>
      </c>
      <c r="AB210" t="str">
        <f t="shared" si="37"/>
        <v/>
      </c>
      <c r="AC210" t="str">
        <f t="shared" si="37"/>
        <v/>
      </c>
      <c r="AD210" t="str">
        <f t="shared" si="37"/>
        <v/>
      </c>
      <c r="AE210">
        <f t="shared" si="34"/>
        <v>0</v>
      </c>
    </row>
    <row r="211" spans="1:31" x14ac:dyDescent="0.2">
      <c r="A211" t="str">
        <f>TABLA!F211</f>
        <v>F. Ciencias Matemáticas</v>
      </c>
      <c r="B211" s="262">
        <f>TABLA!BC211</f>
        <v>0</v>
      </c>
      <c r="C211" t="str">
        <f t="shared" ref="C211:C274" si="39">IFERROR((IF(FIND(C$1,$B211,1)&gt;0,"x")),"")</f>
        <v/>
      </c>
      <c r="D211" t="str">
        <f t="shared" si="38"/>
        <v/>
      </c>
      <c r="E211" t="str">
        <f t="shared" si="38"/>
        <v/>
      </c>
      <c r="F211" t="str">
        <f t="shared" si="38"/>
        <v/>
      </c>
      <c r="G211" t="str">
        <f t="shared" si="38"/>
        <v/>
      </c>
      <c r="H211" t="str">
        <f t="shared" si="38"/>
        <v/>
      </c>
      <c r="I211" t="str">
        <f t="shared" si="38"/>
        <v/>
      </c>
      <c r="J211" t="str">
        <f t="shared" si="38"/>
        <v/>
      </c>
      <c r="K211" t="str">
        <f t="shared" si="38"/>
        <v/>
      </c>
      <c r="L211" t="str">
        <f t="shared" si="38"/>
        <v/>
      </c>
      <c r="M211" t="str">
        <f t="shared" si="38"/>
        <v/>
      </c>
      <c r="N211" t="str">
        <f t="shared" si="38"/>
        <v/>
      </c>
      <c r="O211" t="str">
        <f t="shared" si="38"/>
        <v/>
      </c>
      <c r="P211" t="str">
        <f t="shared" si="38"/>
        <v/>
      </c>
      <c r="Q211" t="str">
        <f t="shared" si="38"/>
        <v/>
      </c>
      <c r="R211" t="str">
        <f t="shared" si="38"/>
        <v/>
      </c>
      <c r="S211" t="str">
        <f t="shared" si="37"/>
        <v/>
      </c>
      <c r="T211" t="str">
        <f t="shared" si="37"/>
        <v/>
      </c>
      <c r="U211" t="str">
        <f t="shared" si="37"/>
        <v/>
      </c>
      <c r="V211" t="str">
        <f t="shared" si="37"/>
        <v/>
      </c>
      <c r="W211" t="str">
        <f t="shared" si="37"/>
        <v/>
      </c>
      <c r="X211" t="str">
        <f t="shared" si="37"/>
        <v/>
      </c>
      <c r="Y211" t="str">
        <f t="shared" si="37"/>
        <v/>
      </c>
      <c r="Z211" t="str">
        <f t="shared" si="37"/>
        <v/>
      </c>
      <c r="AA211" t="str">
        <f t="shared" si="37"/>
        <v/>
      </c>
      <c r="AB211" t="str">
        <f t="shared" si="37"/>
        <v/>
      </c>
      <c r="AC211" t="str">
        <f t="shared" si="37"/>
        <v/>
      </c>
      <c r="AD211" t="str">
        <f t="shared" si="37"/>
        <v/>
      </c>
      <c r="AE211">
        <f t="shared" si="34"/>
        <v>0</v>
      </c>
    </row>
    <row r="212" spans="1:31" x14ac:dyDescent="0.2">
      <c r="A212" t="str">
        <f>TABLA!F212</f>
        <v>F. Ciencias Políticas y Sociología</v>
      </c>
      <c r="B212" s="262">
        <f>TABLA!BC212</f>
        <v>0</v>
      </c>
      <c r="C212" t="str">
        <f t="shared" si="39"/>
        <v/>
      </c>
      <c r="D212" t="str">
        <f t="shared" si="38"/>
        <v/>
      </c>
      <c r="E212" t="str">
        <f t="shared" si="38"/>
        <v/>
      </c>
      <c r="F212" t="str">
        <f t="shared" si="38"/>
        <v/>
      </c>
      <c r="G212" t="str">
        <f t="shared" si="38"/>
        <v/>
      </c>
      <c r="H212" t="str">
        <f t="shared" si="38"/>
        <v/>
      </c>
      <c r="I212" t="str">
        <f t="shared" si="38"/>
        <v/>
      </c>
      <c r="J212" t="str">
        <f t="shared" si="38"/>
        <v/>
      </c>
      <c r="K212" t="str">
        <f t="shared" si="38"/>
        <v/>
      </c>
      <c r="L212" t="str">
        <f t="shared" si="38"/>
        <v/>
      </c>
      <c r="M212" t="str">
        <f t="shared" si="38"/>
        <v/>
      </c>
      <c r="N212" t="str">
        <f t="shared" si="38"/>
        <v/>
      </c>
      <c r="O212" t="str">
        <f t="shared" si="38"/>
        <v/>
      </c>
      <c r="P212" t="str">
        <f t="shared" si="38"/>
        <v/>
      </c>
      <c r="Q212" t="str">
        <f t="shared" si="38"/>
        <v/>
      </c>
      <c r="R212" t="str">
        <f t="shared" si="38"/>
        <v/>
      </c>
      <c r="S212" t="str">
        <f t="shared" si="37"/>
        <v/>
      </c>
      <c r="T212" t="str">
        <f t="shared" si="37"/>
        <v/>
      </c>
      <c r="U212" t="str">
        <f t="shared" si="37"/>
        <v/>
      </c>
      <c r="V212" t="str">
        <f t="shared" si="37"/>
        <v/>
      </c>
      <c r="W212" t="str">
        <f t="shared" si="37"/>
        <v/>
      </c>
      <c r="X212" t="str">
        <f t="shared" si="37"/>
        <v/>
      </c>
      <c r="Y212" t="str">
        <f t="shared" si="37"/>
        <v/>
      </c>
      <c r="Z212" t="str">
        <f t="shared" si="37"/>
        <v/>
      </c>
      <c r="AA212" t="str">
        <f t="shared" si="37"/>
        <v/>
      </c>
      <c r="AB212" t="str">
        <f t="shared" si="37"/>
        <v/>
      </c>
      <c r="AC212" t="str">
        <f t="shared" si="37"/>
        <v/>
      </c>
      <c r="AD212" t="str">
        <f t="shared" si="37"/>
        <v/>
      </c>
      <c r="AE212">
        <f t="shared" si="34"/>
        <v>0</v>
      </c>
    </row>
    <row r="213" spans="1:31" x14ac:dyDescent="0.2">
      <c r="A213" t="str">
        <f>TABLA!F213</f>
        <v>F. Ciencias Matemáticas</v>
      </c>
      <c r="B213" s="262">
        <f>TABLA!BC213</f>
        <v>0</v>
      </c>
      <c r="C213" t="str">
        <f t="shared" si="39"/>
        <v/>
      </c>
      <c r="D213" t="str">
        <f t="shared" si="38"/>
        <v/>
      </c>
      <c r="E213" t="str">
        <f t="shared" si="38"/>
        <v/>
      </c>
      <c r="F213" t="str">
        <f t="shared" si="38"/>
        <v/>
      </c>
      <c r="G213" t="str">
        <f t="shared" si="38"/>
        <v/>
      </c>
      <c r="H213" t="str">
        <f t="shared" si="38"/>
        <v/>
      </c>
      <c r="I213" t="str">
        <f t="shared" si="38"/>
        <v/>
      </c>
      <c r="J213" t="str">
        <f t="shared" si="38"/>
        <v/>
      </c>
      <c r="K213" t="str">
        <f t="shared" si="38"/>
        <v/>
      </c>
      <c r="L213" t="str">
        <f t="shared" si="38"/>
        <v/>
      </c>
      <c r="M213" t="str">
        <f t="shared" si="38"/>
        <v/>
      </c>
      <c r="N213" t="str">
        <f t="shared" si="38"/>
        <v/>
      </c>
      <c r="O213" t="str">
        <f t="shared" si="38"/>
        <v/>
      </c>
      <c r="P213" t="str">
        <f t="shared" si="38"/>
        <v/>
      </c>
      <c r="Q213" t="str">
        <f t="shared" si="38"/>
        <v/>
      </c>
      <c r="R213" t="str">
        <f t="shared" si="38"/>
        <v/>
      </c>
      <c r="S213" t="str">
        <f t="shared" si="37"/>
        <v/>
      </c>
      <c r="T213" t="str">
        <f t="shared" si="37"/>
        <v/>
      </c>
      <c r="U213" t="str">
        <f t="shared" si="37"/>
        <v/>
      </c>
      <c r="V213" t="str">
        <f t="shared" si="37"/>
        <v/>
      </c>
      <c r="W213" t="str">
        <f t="shared" si="37"/>
        <v/>
      </c>
      <c r="X213" t="str">
        <f t="shared" si="37"/>
        <v/>
      </c>
      <c r="Y213" t="str">
        <f t="shared" si="37"/>
        <v/>
      </c>
      <c r="Z213" t="str">
        <f t="shared" si="37"/>
        <v/>
      </c>
      <c r="AA213" t="str">
        <f t="shared" si="37"/>
        <v/>
      </c>
      <c r="AB213" t="str">
        <f t="shared" si="37"/>
        <v/>
      </c>
      <c r="AC213" t="str">
        <f t="shared" si="37"/>
        <v/>
      </c>
      <c r="AD213" t="str">
        <f t="shared" si="37"/>
        <v/>
      </c>
      <c r="AE213">
        <f t="shared" si="34"/>
        <v>0</v>
      </c>
    </row>
    <row r="214" spans="1:31" x14ac:dyDescent="0.2">
      <c r="A214" t="str">
        <f>TABLA!F214</f>
        <v>F. Ciencias Matemáticas</v>
      </c>
      <c r="B214" s="262">
        <f>TABLA!BC214</f>
        <v>0</v>
      </c>
      <c r="C214" t="str">
        <f t="shared" si="39"/>
        <v/>
      </c>
      <c r="D214" t="str">
        <f t="shared" si="38"/>
        <v/>
      </c>
      <c r="E214" t="str">
        <f t="shared" si="38"/>
        <v/>
      </c>
      <c r="F214" t="str">
        <f t="shared" si="38"/>
        <v/>
      </c>
      <c r="G214" t="str">
        <f t="shared" si="38"/>
        <v/>
      </c>
      <c r="H214" t="str">
        <f t="shared" si="38"/>
        <v/>
      </c>
      <c r="I214" t="str">
        <f t="shared" si="38"/>
        <v/>
      </c>
      <c r="J214" t="str">
        <f t="shared" si="38"/>
        <v/>
      </c>
      <c r="K214" t="str">
        <f t="shared" si="38"/>
        <v/>
      </c>
      <c r="L214" t="str">
        <f t="shared" si="38"/>
        <v/>
      </c>
      <c r="M214" t="str">
        <f t="shared" si="38"/>
        <v/>
      </c>
      <c r="N214" t="str">
        <f t="shared" si="38"/>
        <v/>
      </c>
      <c r="O214" t="str">
        <f t="shared" si="38"/>
        <v/>
      </c>
      <c r="P214" t="str">
        <f t="shared" si="38"/>
        <v/>
      </c>
      <c r="Q214" t="str">
        <f t="shared" si="38"/>
        <v/>
      </c>
      <c r="R214" t="str">
        <f t="shared" si="38"/>
        <v/>
      </c>
      <c r="S214" t="str">
        <f t="shared" si="37"/>
        <v/>
      </c>
      <c r="T214" t="str">
        <f t="shared" si="37"/>
        <v/>
      </c>
      <c r="U214" t="str">
        <f t="shared" si="37"/>
        <v/>
      </c>
      <c r="V214" t="str">
        <f t="shared" si="37"/>
        <v/>
      </c>
      <c r="W214" t="str">
        <f t="shared" si="37"/>
        <v/>
      </c>
      <c r="X214" t="str">
        <f t="shared" si="37"/>
        <v/>
      </c>
      <c r="Y214" t="str">
        <f t="shared" si="37"/>
        <v/>
      </c>
      <c r="Z214" t="str">
        <f t="shared" si="37"/>
        <v/>
      </c>
      <c r="AA214" t="str">
        <f t="shared" si="37"/>
        <v/>
      </c>
      <c r="AB214" t="str">
        <f t="shared" si="37"/>
        <v/>
      </c>
      <c r="AC214" t="str">
        <f t="shared" si="37"/>
        <v/>
      </c>
      <c r="AD214" t="str">
        <f t="shared" si="37"/>
        <v/>
      </c>
      <c r="AE214">
        <f t="shared" si="34"/>
        <v>0</v>
      </c>
    </row>
    <row r="215" spans="1:31" x14ac:dyDescent="0.2">
      <c r="A215" t="str">
        <f>TABLA!F215</f>
        <v>F. Enfermería, Fisioterapia y Podología</v>
      </c>
      <c r="B215" s="262">
        <f>TABLA!BC215</f>
        <v>0</v>
      </c>
      <c r="C215" t="str">
        <f t="shared" si="39"/>
        <v/>
      </c>
      <c r="D215" t="str">
        <f t="shared" si="38"/>
        <v/>
      </c>
      <c r="E215" t="str">
        <f t="shared" si="38"/>
        <v/>
      </c>
      <c r="F215" t="str">
        <f t="shared" si="38"/>
        <v/>
      </c>
      <c r="G215" t="str">
        <f t="shared" si="38"/>
        <v/>
      </c>
      <c r="H215" t="str">
        <f t="shared" si="38"/>
        <v/>
      </c>
      <c r="I215" t="str">
        <f t="shared" si="38"/>
        <v/>
      </c>
      <c r="J215" t="str">
        <f t="shared" si="38"/>
        <v/>
      </c>
      <c r="K215" t="str">
        <f t="shared" si="38"/>
        <v/>
      </c>
      <c r="L215" t="str">
        <f t="shared" si="38"/>
        <v/>
      </c>
      <c r="M215" t="str">
        <f t="shared" si="38"/>
        <v/>
      </c>
      <c r="N215" t="str">
        <f t="shared" si="38"/>
        <v/>
      </c>
      <c r="O215" t="str">
        <f t="shared" si="38"/>
        <v/>
      </c>
      <c r="P215" t="str">
        <f t="shared" si="38"/>
        <v/>
      </c>
      <c r="Q215" t="str">
        <f t="shared" si="38"/>
        <v/>
      </c>
      <c r="R215" t="str">
        <f t="shared" si="38"/>
        <v/>
      </c>
      <c r="S215" t="str">
        <f t="shared" si="37"/>
        <v/>
      </c>
      <c r="T215" t="str">
        <f t="shared" si="37"/>
        <v/>
      </c>
      <c r="U215" t="str">
        <f t="shared" si="37"/>
        <v/>
      </c>
      <c r="V215" t="str">
        <f t="shared" si="37"/>
        <v/>
      </c>
      <c r="W215" t="str">
        <f t="shared" si="37"/>
        <v/>
      </c>
      <c r="X215" t="str">
        <f t="shared" si="37"/>
        <v/>
      </c>
      <c r="Y215" t="str">
        <f t="shared" si="37"/>
        <v/>
      </c>
      <c r="Z215" t="str">
        <f t="shared" si="37"/>
        <v/>
      </c>
      <c r="AA215" t="str">
        <f t="shared" si="37"/>
        <v/>
      </c>
      <c r="AB215" t="str">
        <f t="shared" si="37"/>
        <v/>
      </c>
      <c r="AC215" t="str">
        <f t="shared" si="37"/>
        <v/>
      </c>
      <c r="AD215" t="str">
        <f t="shared" si="37"/>
        <v/>
      </c>
      <c r="AE215">
        <f t="shared" si="34"/>
        <v>0</v>
      </c>
    </row>
    <row r="216" spans="1:31" x14ac:dyDescent="0.2">
      <c r="A216" t="str">
        <f>TABLA!F216</f>
        <v>F. Medicina</v>
      </c>
      <c r="B216" s="262">
        <f>TABLA!BC216</f>
        <v>0</v>
      </c>
      <c r="C216" t="str">
        <f t="shared" si="39"/>
        <v/>
      </c>
      <c r="D216" t="str">
        <f t="shared" si="38"/>
        <v/>
      </c>
      <c r="E216" t="str">
        <f t="shared" si="38"/>
        <v/>
      </c>
      <c r="F216" t="str">
        <f t="shared" si="38"/>
        <v/>
      </c>
      <c r="G216" t="str">
        <f t="shared" si="38"/>
        <v/>
      </c>
      <c r="H216" t="str">
        <f t="shared" si="38"/>
        <v/>
      </c>
      <c r="I216" t="str">
        <f t="shared" si="38"/>
        <v/>
      </c>
      <c r="J216" t="str">
        <f t="shared" si="38"/>
        <v/>
      </c>
      <c r="K216" t="str">
        <f t="shared" si="38"/>
        <v/>
      </c>
      <c r="L216" t="str">
        <f t="shared" si="38"/>
        <v/>
      </c>
      <c r="M216" t="str">
        <f t="shared" si="38"/>
        <v/>
      </c>
      <c r="N216" t="str">
        <f t="shared" si="38"/>
        <v/>
      </c>
      <c r="O216" t="str">
        <f t="shared" si="38"/>
        <v/>
      </c>
      <c r="P216" t="str">
        <f t="shared" si="38"/>
        <v/>
      </c>
      <c r="Q216" t="str">
        <f t="shared" si="38"/>
        <v/>
      </c>
      <c r="R216" t="str">
        <f t="shared" si="38"/>
        <v/>
      </c>
      <c r="S216" t="str">
        <f t="shared" si="37"/>
        <v/>
      </c>
      <c r="T216" t="str">
        <f t="shared" si="37"/>
        <v/>
      </c>
      <c r="U216" t="str">
        <f t="shared" si="37"/>
        <v/>
      </c>
      <c r="V216" t="str">
        <f t="shared" si="37"/>
        <v/>
      </c>
      <c r="W216" t="str">
        <f t="shared" si="37"/>
        <v/>
      </c>
      <c r="X216" t="str">
        <f t="shared" si="37"/>
        <v/>
      </c>
      <c r="Y216" t="str">
        <f t="shared" si="37"/>
        <v/>
      </c>
      <c r="Z216" t="str">
        <f t="shared" si="37"/>
        <v/>
      </c>
      <c r="AA216" t="str">
        <f t="shared" si="37"/>
        <v/>
      </c>
      <c r="AB216" t="str">
        <f t="shared" si="37"/>
        <v/>
      </c>
      <c r="AC216" t="str">
        <f t="shared" si="37"/>
        <v/>
      </c>
      <c r="AD216" t="str">
        <f t="shared" si="37"/>
        <v/>
      </c>
      <c r="AE216">
        <f t="shared" si="34"/>
        <v>0</v>
      </c>
    </row>
    <row r="217" spans="1:31" x14ac:dyDescent="0.2">
      <c r="A217" t="str">
        <f>TABLA!F217</f>
        <v>F. Ciencias Políticas y Sociología</v>
      </c>
      <c r="B217" s="262">
        <f>TABLA!BC217</f>
        <v>0</v>
      </c>
      <c r="C217" t="str">
        <f t="shared" si="39"/>
        <v/>
      </c>
      <c r="D217" t="str">
        <f t="shared" si="38"/>
        <v/>
      </c>
      <c r="E217" t="str">
        <f t="shared" si="38"/>
        <v/>
      </c>
      <c r="F217" t="str">
        <f t="shared" si="38"/>
        <v/>
      </c>
      <c r="G217" t="str">
        <f t="shared" si="38"/>
        <v/>
      </c>
      <c r="H217" t="str">
        <f t="shared" si="38"/>
        <v/>
      </c>
      <c r="I217" t="str">
        <f t="shared" si="38"/>
        <v/>
      </c>
      <c r="J217" t="str">
        <f t="shared" si="38"/>
        <v/>
      </c>
      <c r="K217" t="str">
        <f t="shared" si="38"/>
        <v/>
      </c>
      <c r="L217" t="str">
        <f t="shared" si="38"/>
        <v/>
      </c>
      <c r="M217" t="str">
        <f t="shared" si="38"/>
        <v/>
      </c>
      <c r="N217" t="str">
        <f t="shared" si="38"/>
        <v/>
      </c>
      <c r="O217" t="str">
        <f t="shared" si="38"/>
        <v/>
      </c>
      <c r="P217" t="str">
        <f t="shared" si="38"/>
        <v/>
      </c>
      <c r="Q217" t="str">
        <f t="shared" si="38"/>
        <v/>
      </c>
      <c r="R217" t="str">
        <f t="shared" si="38"/>
        <v/>
      </c>
      <c r="S217" t="str">
        <f t="shared" si="37"/>
        <v/>
      </c>
      <c r="T217" t="str">
        <f t="shared" si="37"/>
        <v/>
      </c>
      <c r="U217" t="str">
        <f t="shared" si="37"/>
        <v/>
      </c>
      <c r="V217" t="str">
        <f t="shared" si="37"/>
        <v/>
      </c>
      <c r="W217" t="str">
        <f t="shared" si="37"/>
        <v/>
      </c>
      <c r="X217" t="str">
        <f t="shared" si="37"/>
        <v/>
      </c>
      <c r="Y217" t="str">
        <f t="shared" si="37"/>
        <v/>
      </c>
      <c r="Z217" t="str">
        <f t="shared" si="37"/>
        <v/>
      </c>
      <c r="AA217" t="str">
        <f t="shared" si="37"/>
        <v/>
      </c>
      <c r="AB217" t="str">
        <f t="shared" si="37"/>
        <v/>
      </c>
      <c r="AC217" t="str">
        <f t="shared" si="37"/>
        <v/>
      </c>
      <c r="AD217" t="str">
        <f t="shared" si="37"/>
        <v/>
      </c>
      <c r="AE217">
        <f t="shared" si="34"/>
        <v>0</v>
      </c>
    </row>
    <row r="218" spans="1:31" x14ac:dyDescent="0.2">
      <c r="A218" t="str">
        <f>TABLA!F218</f>
        <v>F. Ciencias Económicas y Empresariales</v>
      </c>
      <c r="B218" s="262" t="str">
        <f>TABLA!BC218</f>
        <v>Poner un estanco alado y más máquinas para café con vasos de papel reciclable</v>
      </c>
      <c r="C218" t="str">
        <f t="shared" si="39"/>
        <v/>
      </c>
      <c r="D218" t="str">
        <f t="shared" si="38"/>
        <v/>
      </c>
      <c r="E218" t="str">
        <f t="shared" si="38"/>
        <v/>
      </c>
      <c r="F218" t="str">
        <f t="shared" si="38"/>
        <v/>
      </c>
      <c r="G218" t="str">
        <f t="shared" si="38"/>
        <v/>
      </c>
      <c r="H218" t="str">
        <f t="shared" si="38"/>
        <v/>
      </c>
      <c r="I218" t="str">
        <f t="shared" si="38"/>
        <v/>
      </c>
      <c r="J218" t="str">
        <f t="shared" si="38"/>
        <v/>
      </c>
      <c r="K218" t="str">
        <f t="shared" si="38"/>
        <v/>
      </c>
      <c r="L218" t="str">
        <f t="shared" si="38"/>
        <v/>
      </c>
      <c r="M218" t="str">
        <f t="shared" si="38"/>
        <v/>
      </c>
      <c r="N218" t="str">
        <f t="shared" si="38"/>
        <v/>
      </c>
      <c r="O218" t="str">
        <f t="shared" si="38"/>
        <v/>
      </c>
      <c r="P218" t="str">
        <f t="shared" si="38"/>
        <v/>
      </c>
      <c r="Q218" t="str">
        <f t="shared" si="38"/>
        <v/>
      </c>
      <c r="R218" t="str">
        <f t="shared" si="38"/>
        <v/>
      </c>
      <c r="S218" t="str">
        <f t="shared" si="37"/>
        <v/>
      </c>
      <c r="T218" t="str">
        <f t="shared" si="37"/>
        <v/>
      </c>
      <c r="U218" t="str">
        <f t="shared" si="37"/>
        <v/>
      </c>
      <c r="V218" t="str">
        <f t="shared" si="37"/>
        <v/>
      </c>
      <c r="W218" t="str">
        <f t="shared" si="37"/>
        <v/>
      </c>
      <c r="X218" t="str">
        <f t="shared" si="37"/>
        <v/>
      </c>
      <c r="Y218" t="str">
        <f t="shared" si="37"/>
        <v/>
      </c>
      <c r="Z218" t="str">
        <f t="shared" si="37"/>
        <v/>
      </c>
      <c r="AA218" t="str">
        <f t="shared" si="37"/>
        <v/>
      </c>
      <c r="AB218" t="str">
        <f t="shared" si="37"/>
        <v/>
      </c>
      <c r="AC218" t="str">
        <f t="shared" si="37"/>
        <v/>
      </c>
      <c r="AD218" t="str">
        <f t="shared" si="37"/>
        <v/>
      </c>
      <c r="AE218">
        <f t="shared" si="34"/>
        <v>1</v>
      </c>
    </row>
    <row r="219" spans="1:31" ht="76.5" x14ac:dyDescent="0.2">
      <c r="A219" t="str">
        <f>TABLA!F219</f>
        <v>F. Derecho</v>
      </c>
      <c r="B219" s="262" t="str">
        <f>TABLA!BC219</f>
        <v>Deben mejorar la plataforma virtual, durante todo el proceso del confinamiento no he podido acceder a ninguno de los libros que he necesitado. Tambien deben mejorar la atención en cuanto a resolución de problemas, pues me he comunicado por el problema anterior, y simplemente han resuelto con enviarme un VPN que no funcionó y no me dieron mayor respuesta al respecto cuando me queje que el VPN no funcionaba y por consecuencia nunca puede acceder a los manuales que necesito.</v>
      </c>
      <c r="C219" t="str">
        <f t="shared" si="39"/>
        <v/>
      </c>
      <c r="D219" t="str">
        <f t="shared" si="38"/>
        <v/>
      </c>
      <c r="E219" t="str">
        <f t="shared" si="38"/>
        <v/>
      </c>
      <c r="F219" t="str">
        <f t="shared" si="38"/>
        <v/>
      </c>
      <c r="G219" t="str">
        <f t="shared" si="38"/>
        <v/>
      </c>
      <c r="H219" t="str">
        <f t="shared" si="38"/>
        <v/>
      </c>
      <c r="I219" t="str">
        <f t="shared" si="38"/>
        <v>x</v>
      </c>
      <c r="J219" t="str">
        <f t="shared" si="38"/>
        <v/>
      </c>
      <c r="K219" t="str">
        <f t="shared" si="38"/>
        <v/>
      </c>
      <c r="L219" t="str">
        <f t="shared" si="38"/>
        <v/>
      </c>
      <c r="M219" t="str">
        <f t="shared" si="38"/>
        <v/>
      </c>
      <c r="N219" t="str">
        <f t="shared" si="38"/>
        <v/>
      </c>
      <c r="O219" t="str">
        <f t="shared" si="38"/>
        <v/>
      </c>
      <c r="P219" t="str">
        <f t="shared" si="38"/>
        <v/>
      </c>
      <c r="Q219" t="str">
        <f t="shared" si="38"/>
        <v/>
      </c>
      <c r="R219" t="str">
        <f t="shared" si="38"/>
        <v/>
      </c>
      <c r="S219" t="str">
        <f t="shared" si="37"/>
        <v/>
      </c>
      <c r="T219" t="str">
        <f t="shared" si="37"/>
        <v/>
      </c>
      <c r="U219" t="str">
        <f t="shared" si="37"/>
        <v/>
      </c>
      <c r="V219" t="str">
        <f t="shared" si="37"/>
        <v/>
      </c>
      <c r="W219" t="str">
        <f t="shared" si="37"/>
        <v/>
      </c>
      <c r="X219" t="str">
        <f t="shared" si="37"/>
        <v/>
      </c>
      <c r="Y219" t="str">
        <f t="shared" si="37"/>
        <v/>
      </c>
      <c r="Z219" t="str">
        <f t="shared" si="37"/>
        <v/>
      </c>
      <c r="AA219" t="str">
        <f t="shared" si="37"/>
        <v/>
      </c>
      <c r="AB219" t="str">
        <f t="shared" si="37"/>
        <v/>
      </c>
      <c r="AC219" t="str">
        <f t="shared" si="37"/>
        <v/>
      </c>
      <c r="AD219" t="str">
        <f t="shared" si="37"/>
        <v/>
      </c>
      <c r="AE219">
        <f t="shared" si="34"/>
        <v>1</v>
      </c>
    </row>
    <row r="220" spans="1:31" x14ac:dyDescent="0.2">
      <c r="A220" t="str">
        <f>TABLA!F220</f>
        <v>F. Comercio y Turismo</v>
      </c>
      <c r="B220" s="262">
        <f>TABLA!BC220</f>
        <v>0</v>
      </c>
      <c r="C220" t="str">
        <f t="shared" si="39"/>
        <v/>
      </c>
      <c r="D220" t="str">
        <f t="shared" si="38"/>
        <v/>
      </c>
      <c r="E220" t="str">
        <f t="shared" si="38"/>
        <v/>
      </c>
      <c r="F220" t="str">
        <f t="shared" si="38"/>
        <v/>
      </c>
      <c r="G220" t="str">
        <f t="shared" si="38"/>
        <v/>
      </c>
      <c r="H220" t="str">
        <f t="shared" si="38"/>
        <v/>
      </c>
      <c r="I220" t="str">
        <f t="shared" si="38"/>
        <v/>
      </c>
      <c r="J220" t="str">
        <f t="shared" si="38"/>
        <v/>
      </c>
      <c r="K220" t="str">
        <f t="shared" si="38"/>
        <v/>
      </c>
      <c r="L220" t="str">
        <f t="shared" si="38"/>
        <v/>
      </c>
      <c r="M220" t="str">
        <f t="shared" si="38"/>
        <v/>
      </c>
      <c r="N220" t="str">
        <f t="shared" si="38"/>
        <v/>
      </c>
      <c r="O220" t="str">
        <f t="shared" si="38"/>
        <v/>
      </c>
      <c r="P220" t="str">
        <f t="shared" si="38"/>
        <v/>
      </c>
      <c r="Q220" t="str">
        <f t="shared" si="38"/>
        <v/>
      </c>
      <c r="R220" t="str">
        <f t="shared" si="38"/>
        <v/>
      </c>
      <c r="S220" t="str">
        <f t="shared" si="37"/>
        <v/>
      </c>
      <c r="T220" t="str">
        <f t="shared" si="37"/>
        <v/>
      </c>
      <c r="U220" t="str">
        <f t="shared" si="37"/>
        <v/>
      </c>
      <c r="V220" t="str">
        <f t="shared" si="37"/>
        <v/>
      </c>
      <c r="W220" t="str">
        <f t="shared" si="37"/>
        <v/>
      </c>
      <c r="X220" t="str">
        <f t="shared" si="37"/>
        <v/>
      </c>
      <c r="Y220" t="str">
        <f t="shared" si="37"/>
        <v/>
      </c>
      <c r="Z220" t="str">
        <f t="shared" si="37"/>
        <v/>
      </c>
      <c r="AA220" t="str">
        <f t="shared" si="37"/>
        <v/>
      </c>
      <c r="AB220" t="str">
        <f t="shared" si="37"/>
        <v/>
      </c>
      <c r="AC220" t="str">
        <f t="shared" si="37"/>
        <v/>
      </c>
      <c r="AD220" t="str">
        <f t="shared" si="37"/>
        <v/>
      </c>
      <c r="AE220">
        <f t="shared" si="34"/>
        <v>0</v>
      </c>
    </row>
    <row r="221" spans="1:31" x14ac:dyDescent="0.2">
      <c r="A221" t="str">
        <f>TABLA!F221</f>
        <v>F. Estudios Estadísticos</v>
      </c>
      <c r="B221" s="262">
        <f>TABLA!BC221</f>
        <v>0</v>
      </c>
      <c r="C221" t="str">
        <f t="shared" si="39"/>
        <v/>
      </c>
      <c r="D221" t="str">
        <f t="shared" si="38"/>
        <v/>
      </c>
      <c r="E221" t="str">
        <f t="shared" si="38"/>
        <v/>
      </c>
      <c r="F221" t="str">
        <f t="shared" si="38"/>
        <v/>
      </c>
      <c r="G221" t="str">
        <f t="shared" si="38"/>
        <v/>
      </c>
      <c r="H221" t="str">
        <f t="shared" si="38"/>
        <v/>
      </c>
      <c r="I221" t="str">
        <f t="shared" si="38"/>
        <v/>
      </c>
      <c r="J221" t="str">
        <f t="shared" si="38"/>
        <v/>
      </c>
      <c r="K221" t="str">
        <f t="shared" si="38"/>
        <v/>
      </c>
      <c r="L221" t="str">
        <f t="shared" si="38"/>
        <v/>
      </c>
      <c r="M221" t="str">
        <f t="shared" si="38"/>
        <v/>
      </c>
      <c r="N221" t="str">
        <f t="shared" si="38"/>
        <v/>
      </c>
      <c r="O221" t="str">
        <f t="shared" si="38"/>
        <v/>
      </c>
      <c r="P221" t="str">
        <f t="shared" si="38"/>
        <v/>
      </c>
      <c r="Q221" t="str">
        <f t="shared" si="38"/>
        <v/>
      </c>
      <c r="R221" t="str">
        <f t="shared" si="38"/>
        <v/>
      </c>
      <c r="S221" t="str">
        <f t="shared" si="37"/>
        <v/>
      </c>
      <c r="T221" t="str">
        <f t="shared" si="37"/>
        <v/>
      </c>
      <c r="U221" t="str">
        <f t="shared" si="37"/>
        <v/>
      </c>
      <c r="V221" t="str">
        <f t="shared" si="37"/>
        <v/>
      </c>
      <c r="W221" t="str">
        <f t="shared" si="37"/>
        <v/>
      </c>
      <c r="X221" t="str">
        <f t="shared" si="37"/>
        <v/>
      </c>
      <c r="Y221" t="str">
        <f t="shared" si="37"/>
        <v/>
      </c>
      <c r="Z221" t="str">
        <f t="shared" si="37"/>
        <v/>
      </c>
      <c r="AA221" t="str">
        <f t="shared" si="37"/>
        <v/>
      </c>
      <c r="AB221" t="str">
        <f t="shared" si="37"/>
        <v/>
      </c>
      <c r="AC221" t="str">
        <f t="shared" si="37"/>
        <v/>
      </c>
      <c r="AD221" t="str">
        <f t="shared" si="37"/>
        <v/>
      </c>
      <c r="AE221">
        <f t="shared" si="34"/>
        <v>0</v>
      </c>
    </row>
    <row r="222" spans="1:31" x14ac:dyDescent="0.2">
      <c r="A222" t="str">
        <f>TABLA!F222</f>
        <v>F. Psicología</v>
      </c>
      <c r="B222" s="262">
        <f>TABLA!BC222</f>
        <v>0</v>
      </c>
      <c r="C222" t="str">
        <f t="shared" si="39"/>
        <v/>
      </c>
      <c r="D222" t="str">
        <f t="shared" si="38"/>
        <v/>
      </c>
      <c r="E222" t="str">
        <f t="shared" si="38"/>
        <v/>
      </c>
      <c r="F222" t="str">
        <f t="shared" si="38"/>
        <v/>
      </c>
      <c r="G222" t="str">
        <f t="shared" si="38"/>
        <v/>
      </c>
      <c r="H222" t="str">
        <f t="shared" si="38"/>
        <v/>
      </c>
      <c r="I222" t="str">
        <f t="shared" si="38"/>
        <v/>
      </c>
      <c r="J222" t="str">
        <f t="shared" si="38"/>
        <v/>
      </c>
      <c r="K222" t="str">
        <f t="shared" si="38"/>
        <v/>
      </c>
      <c r="L222" t="str">
        <f t="shared" si="38"/>
        <v/>
      </c>
      <c r="M222" t="str">
        <f t="shared" si="38"/>
        <v/>
      </c>
      <c r="N222" t="str">
        <f t="shared" si="38"/>
        <v/>
      </c>
      <c r="O222" t="str">
        <f t="shared" si="38"/>
        <v/>
      </c>
      <c r="P222" t="str">
        <f t="shared" si="38"/>
        <v/>
      </c>
      <c r="Q222" t="str">
        <f t="shared" si="38"/>
        <v/>
      </c>
      <c r="R222" t="str">
        <f t="shared" si="38"/>
        <v/>
      </c>
      <c r="S222" t="str">
        <f t="shared" si="37"/>
        <v/>
      </c>
      <c r="T222" t="str">
        <f t="shared" si="37"/>
        <v/>
      </c>
      <c r="U222" t="str">
        <f t="shared" si="37"/>
        <v/>
      </c>
      <c r="V222" t="str">
        <f t="shared" si="37"/>
        <v/>
      </c>
      <c r="W222" t="str">
        <f t="shared" si="37"/>
        <v/>
      </c>
      <c r="X222" t="str">
        <f t="shared" si="37"/>
        <v/>
      </c>
      <c r="Y222" t="str">
        <f t="shared" si="37"/>
        <v/>
      </c>
      <c r="Z222" t="str">
        <f t="shared" si="37"/>
        <v/>
      </c>
      <c r="AA222" t="str">
        <f t="shared" si="37"/>
        <v/>
      </c>
      <c r="AB222" t="str">
        <f t="shared" si="37"/>
        <v/>
      </c>
      <c r="AC222" t="str">
        <f t="shared" si="37"/>
        <v/>
      </c>
      <c r="AD222" t="str">
        <f t="shared" si="37"/>
        <v/>
      </c>
      <c r="AE222">
        <f t="shared" si="34"/>
        <v>0</v>
      </c>
    </row>
    <row r="223" spans="1:31" x14ac:dyDescent="0.2">
      <c r="A223" t="str">
        <f>TABLA!F223</f>
        <v>F. Ciencias de la Información</v>
      </c>
      <c r="B223" s="262">
        <f>TABLA!BC223</f>
        <v>0</v>
      </c>
      <c r="C223" t="str">
        <f t="shared" si="39"/>
        <v/>
      </c>
      <c r="D223" t="str">
        <f t="shared" si="38"/>
        <v/>
      </c>
      <c r="E223" t="str">
        <f t="shared" si="38"/>
        <v/>
      </c>
      <c r="F223" t="str">
        <f t="shared" si="38"/>
        <v/>
      </c>
      <c r="G223" t="str">
        <f t="shared" si="38"/>
        <v/>
      </c>
      <c r="H223" t="str">
        <f t="shared" si="38"/>
        <v/>
      </c>
      <c r="I223" t="str">
        <f t="shared" si="38"/>
        <v/>
      </c>
      <c r="J223" t="str">
        <f t="shared" si="38"/>
        <v/>
      </c>
      <c r="K223" t="str">
        <f t="shared" si="38"/>
        <v/>
      </c>
      <c r="L223" t="str">
        <f t="shared" si="38"/>
        <v/>
      </c>
      <c r="M223" t="str">
        <f t="shared" si="38"/>
        <v/>
      </c>
      <c r="N223" t="str">
        <f t="shared" si="38"/>
        <v/>
      </c>
      <c r="O223" t="str">
        <f t="shared" si="38"/>
        <v/>
      </c>
      <c r="P223" t="str">
        <f t="shared" si="38"/>
        <v/>
      </c>
      <c r="Q223" t="str">
        <f t="shared" si="38"/>
        <v/>
      </c>
      <c r="R223" t="str">
        <f t="shared" si="38"/>
        <v/>
      </c>
      <c r="S223" t="str">
        <f t="shared" si="37"/>
        <v/>
      </c>
      <c r="T223" t="str">
        <f t="shared" si="37"/>
        <v/>
      </c>
      <c r="U223" t="str">
        <f t="shared" si="37"/>
        <v/>
      </c>
      <c r="V223" t="str">
        <f t="shared" si="37"/>
        <v/>
      </c>
      <c r="W223" t="str">
        <f t="shared" si="37"/>
        <v/>
      </c>
      <c r="X223" t="str">
        <f t="shared" si="37"/>
        <v/>
      </c>
      <c r="Y223" t="str">
        <f t="shared" si="37"/>
        <v/>
      </c>
      <c r="Z223" t="str">
        <f t="shared" si="37"/>
        <v/>
      </c>
      <c r="AA223" t="str">
        <f t="shared" si="37"/>
        <v/>
      </c>
      <c r="AB223" t="str">
        <f t="shared" si="37"/>
        <v/>
      </c>
      <c r="AC223" t="str">
        <f t="shared" si="37"/>
        <v/>
      </c>
      <c r="AD223" t="str">
        <f t="shared" si="37"/>
        <v/>
      </c>
      <c r="AE223">
        <f t="shared" si="34"/>
        <v>0</v>
      </c>
    </row>
    <row r="224" spans="1:31" x14ac:dyDescent="0.2">
      <c r="A224" t="str">
        <f>TABLA!F224</f>
        <v>F. Ciencias de la Documentación</v>
      </c>
      <c r="B224" s="262">
        <f>TABLA!BC224</f>
        <v>0</v>
      </c>
      <c r="C224" t="str">
        <f t="shared" si="39"/>
        <v/>
      </c>
      <c r="D224" t="str">
        <f t="shared" si="38"/>
        <v/>
      </c>
      <c r="E224" t="str">
        <f t="shared" si="38"/>
        <v/>
      </c>
      <c r="F224" t="str">
        <f t="shared" si="38"/>
        <v/>
      </c>
      <c r="G224" t="str">
        <f t="shared" si="38"/>
        <v/>
      </c>
      <c r="H224" t="str">
        <f t="shared" si="38"/>
        <v/>
      </c>
      <c r="I224" t="str">
        <f t="shared" si="38"/>
        <v/>
      </c>
      <c r="J224" t="str">
        <f t="shared" si="38"/>
        <v/>
      </c>
      <c r="K224" t="str">
        <f t="shared" si="38"/>
        <v/>
      </c>
      <c r="L224" t="str">
        <f t="shared" si="38"/>
        <v/>
      </c>
      <c r="M224" t="str">
        <f t="shared" si="38"/>
        <v/>
      </c>
      <c r="N224" t="str">
        <f t="shared" si="38"/>
        <v/>
      </c>
      <c r="O224" t="str">
        <f t="shared" si="38"/>
        <v/>
      </c>
      <c r="P224" t="str">
        <f t="shared" si="38"/>
        <v/>
      </c>
      <c r="Q224" t="str">
        <f t="shared" si="38"/>
        <v/>
      </c>
      <c r="R224" t="str">
        <f t="shared" ref="R224:AD239" si="40">IFERROR((IF(FIND(R$1,$B224,1)&gt;0,"x")),"")</f>
        <v/>
      </c>
      <c r="S224" t="str">
        <f t="shared" si="40"/>
        <v/>
      </c>
      <c r="T224" t="str">
        <f t="shared" si="40"/>
        <v/>
      </c>
      <c r="U224" t="str">
        <f t="shared" si="40"/>
        <v/>
      </c>
      <c r="V224" t="str">
        <f t="shared" si="40"/>
        <v/>
      </c>
      <c r="W224" t="str">
        <f t="shared" si="40"/>
        <v/>
      </c>
      <c r="X224" t="str">
        <f t="shared" si="40"/>
        <v/>
      </c>
      <c r="Y224" t="str">
        <f t="shared" si="40"/>
        <v/>
      </c>
      <c r="Z224" t="str">
        <f t="shared" si="40"/>
        <v/>
      </c>
      <c r="AA224" t="str">
        <f t="shared" si="40"/>
        <v/>
      </c>
      <c r="AB224" t="str">
        <f t="shared" si="40"/>
        <v/>
      </c>
      <c r="AC224" t="str">
        <f t="shared" si="40"/>
        <v/>
      </c>
      <c r="AD224" t="str">
        <f t="shared" si="40"/>
        <v/>
      </c>
      <c r="AE224">
        <f t="shared" si="34"/>
        <v>0</v>
      </c>
    </row>
    <row r="225" spans="1:31" x14ac:dyDescent="0.2">
      <c r="A225" t="str">
        <f>TABLA!F225</f>
        <v>F. Medicina</v>
      </c>
      <c r="B225" s="262">
        <f>TABLA!BC225</f>
        <v>0</v>
      </c>
      <c r="C225" t="str">
        <f t="shared" si="39"/>
        <v/>
      </c>
      <c r="D225" t="str">
        <f t="shared" ref="D225:R240" si="41">IFERROR((IF(FIND(D$1,$B225,1)&gt;0,"x")),"")</f>
        <v/>
      </c>
      <c r="E225" t="str">
        <f t="shared" si="41"/>
        <v/>
      </c>
      <c r="F225" t="str">
        <f t="shared" si="41"/>
        <v/>
      </c>
      <c r="G225" t="str">
        <f t="shared" si="41"/>
        <v/>
      </c>
      <c r="H225" t="str">
        <f t="shared" si="41"/>
        <v/>
      </c>
      <c r="I225" t="str">
        <f t="shared" si="41"/>
        <v/>
      </c>
      <c r="J225" t="str">
        <f t="shared" si="41"/>
        <v/>
      </c>
      <c r="K225" t="str">
        <f t="shared" si="41"/>
        <v/>
      </c>
      <c r="L225" t="str">
        <f t="shared" si="41"/>
        <v/>
      </c>
      <c r="M225" t="str">
        <f t="shared" si="41"/>
        <v/>
      </c>
      <c r="N225" t="str">
        <f t="shared" si="41"/>
        <v/>
      </c>
      <c r="O225" t="str">
        <f t="shared" si="41"/>
        <v/>
      </c>
      <c r="P225" t="str">
        <f t="shared" si="41"/>
        <v/>
      </c>
      <c r="Q225" t="str">
        <f t="shared" si="41"/>
        <v/>
      </c>
      <c r="R225" t="str">
        <f t="shared" si="41"/>
        <v/>
      </c>
      <c r="S225" t="str">
        <f t="shared" si="40"/>
        <v/>
      </c>
      <c r="T225" t="str">
        <f t="shared" si="40"/>
        <v/>
      </c>
      <c r="U225" t="str">
        <f t="shared" si="40"/>
        <v/>
      </c>
      <c r="V225" t="str">
        <f t="shared" si="40"/>
        <v/>
      </c>
      <c r="W225" t="str">
        <f t="shared" si="40"/>
        <v/>
      </c>
      <c r="X225" t="str">
        <f t="shared" si="40"/>
        <v/>
      </c>
      <c r="Y225" t="str">
        <f t="shared" si="40"/>
        <v/>
      </c>
      <c r="Z225" t="str">
        <f t="shared" si="40"/>
        <v/>
      </c>
      <c r="AA225" t="str">
        <f t="shared" si="40"/>
        <v/>
      </c>
      <c r="AB225" t="str">
        <f t="shared" si="40"/>
        <v/>
      </c>
      <c r="AC225" t="str">
        <f t="shared" si="40"/>
        <v/>
      </c>
      <c r="AD225" t="str">
        <f t="shared" si="40"/>
        <v/>
      </c>
      <c r="AE225">
        <f t="shared" si="34"/>
        <v>0</v>
      </c>
    </row>
    <row r="226" spans="1:31" x14ac:dyDescent="0.2">
      <c r="A226" t="str">
        <f>TABLA!F226</f>
        <v>F. Ciencias de la Documentación</v>
      </c>
      <c r="B226" s="262">
        <f>TABLA!BC226</f>
        <v>0</v>
      </c>
      <c r="C226" t="str">
        <f t="shared" si="39"/>
        <v/>
      </c>
      <c r="D226" t="str">
        <f t="shared" si="41"/>
        <v/>
      </c>
      <c r="E226" t="str">
        <f t="shared" si="41"/>
        <v/>
      </c>
      <c r="F226" t="str">
        <f t="shared" si="41"/>
        <v/>
      </c>
      <c r="G226" t="str">
        <f t="shared" si="41"/>
        <v/>
      </c>
      <c r="H226" t="str">
        <f t="shared" si="41"/>
        <v/>
      </c>
      <c r="I226" t="str">
        <f t="shared" si="41"/>
        <v/>
      </c>
      <c r="J226" t="str">
        <f t="shared" si="41"/>
        <v/>
      </c>
      <c r="K226" t="str">
        <f t="shared" si="41"/>
        <v/>
      </c>
      <c r="L226" t="str">
        <f t="shared" si="41"/>
        <v/>
      </c>
      <c r="M226" t="str">
        <f t="shared" si="41"/>
        <v/>
      </c>
      <c r="N226" t="str">
        <f t="shared" si="41"/>
        <v/>
      </c>
      <c r="O226" t="str">
        <f t="shared" si="41"/>
        <v/>
      </c>
      <c r="P226" t="str">
        <f t="shared" si="41"/>
        <v/>
      </c>
      <c r="Q226" t="str">
        <f t="shared" si="41"/>
        <v/>
      </c>
      <c r="R226" t="str">
        <f t="shared" si="41"/>
        <v/>
      </c>
      <c r="S226" t="str">
        <f t="shared" si="40"/>
        <v/>
      </c>
      <c r="T226" t="str">
        <f t="shared" si="40"/>
        <v/>
      </c>
      <c r="U226" t="str">
        <f t="shared" si="40"/>
        <v/>
      </c>
      <c r="V226" t="str">
        <f t="shared" si="40"/>
        <v/>
      </c>
      <c r="W226" t="str">
        <f t="shared" si="40"/>
        <v/>
      </c>
      <c r="X226" t="str">
        <f t="shared" si="40"/>
        <v/>
      </c>
      <c r="Y226" t="str">
        <f t="shared" si="40"/>
        <v/>
      </c>
      <c r="Z226" t="str">
        <f t="shared" si="40"/>
        <v/>
      </c>
      <c r="AA226" t="str">
        <f t="shared" si="40"/>
        <v/>
      </c>
      <c r="AB226" t="str">
        <f t="shared" si="40"/>
        <v/>
      </c>
      <c r="AC226" t="str">
        <f t="shared" si="40"/>
        <v/>
      </c>
      <c r="AD226" t="str">
        <f t="shared" si="40"/>
        <v/>
      </c>
      <c r="AE226">
        <f t="shared" si="34"/>
        <v>0</v>
      </c>
    </row>
    <row r="227" spans="1:31" x14ac:dyDescent="0.2">
      <c r="A227" t="str">
        <f>TABLA!F227</f>
        <v>F. Farmacia</v>
      </c>
      <c r="B227" s="262">
        <f>TABLA!BC227</f>
        <v>0</v>
      </c>
      <c r="C227" t="str">
        <f t="shared" si="39"/>
        <v/>
      </c>
      <c r="D227" t="str">
        <f t="shared" si="41"/>
        <v/>
      </c>
      <c r="E227" t="str">
        <f t="shared" si="41"/>
        <v/>
      </c>
      <c r="F227" t="str">
        <f t="shared" si="41"/>
        <v/>
      </c>
      <c r="G227" t="str">
        <f t="shared" si="41"/>
        <v/>
      </c>
      <c r="H227" t="str">
        <f t="shared" si="41"/>
        <v/>
      </c>
      <c r="I227" t="str">
        <f t="shared" si="41"/>
        <v/>
      </c>
      <c r="J227" t="str">
        <f t="shared" si="41"/>
        <v/>
      </c>
      <c r="K227" t="str">
        <f t="shared" si="41"/>
        <v/>
      </c>
      <c r="L227" t="str">
        <f t="shared" si="41"/>
        <v/>
      </c>
      <c r="M227" t="str">
        <f t="shared" si="41"/>
        <v/>
      </c>
      <c r="N227" t="str">
        <f t="shared" si="41"/>
        <v/>
      </c>
      <c r="O227" t="str">
        <f t="shared" si="41"/>
        <v/>
      </c>
      <c r="P227" t="str">
        <f t="shared" si="41"/>
        <v/>
      </c>
      <c r="Q227" t="str">
        <f t="shared" si="41"/>
        <v/>
      </c>
      <c r="R227" t="str">
        <f t="shared" si="41"/>
        <v/>
      </c>
      <c r="S227" t="str">
        <f t="shared" si="40"/>
        <v/>
      </c>
      <c r="T227" t="str">
        <f t="shared" si="40"/>
        <v/>
      </c>
      <c r="U227" t="str">
        <f t="shared" si="40"/>
        <v/>
      </c>
      <c r="V227" t="str">
        <f t="shared" si="40"/>
        <v/>
      </c>
      <c r="W227" t="str">
        <f t="shared" si="40"/>
        <v/>
      </c>
      <c r="X227" t="str">
        <f t="shared" si="40"/>
        <v/>
      </c>
      <c r="Y227" t="str">
        <f t="shared" si="40"/>
        <v/>
      </c>
      <c r="Z227" t="str">
        <f t="shared" si="40"/>
        <v/>
      </c>
      <c r="AA227" t="str">
        <f t="shared" si="40"/>
        <v/>
      </c>
      <c r="AB227" t="str">
        <f t="shared" si="40"/>
        <v/>
      </c>
      <c r="AC227" t="str">
        <f t="shared" si="40"/>
        <v/>
      </c>
      <c r="AD227" t="str">
        <f t="shared" si="40"/>
        <v/>
      </c>
      <c r="AE227">
        <f t="shared" si="34"/>
        <v>0</v>
      </c>
    </row>
    <row r="228" spans="1:31" x14ac:dyDescent="0.2">
      <c r="A228" t="str">
        <f>TABLA!F228</f>
        <v>F. Geografía e Historia</v>
      </c>
      <c r="B228" s="262">
        <f>TABLA!BC228</f>
        <v>0</v>
      </c>
      <c r="C228" t="str">
        <f t="shared" si="39"/>
        <v/>
      </c>
      <c r="D228" t="str">
        <f t="shared" si="41"/>
        <v/>
      </c>
      <c r="E228" t="str">
        <f t="shared" si="41"/>
        <v/>
      </c>
      <c r="F228" t="str">
        <f t="shared" si="41"/>
        <v/>
      </c>
      <c r="G228" t="str">
        <f t="shared" si="41"/>
        <v/>
      </c>
      <c r="H228" t="str">
        <f t="shared" si="41"/>
        <v/>
      </c>
      <c r="I228" t="str">
        <f t="shared" si="41"/>
        <v/>
      </c>
      <c r="J228" t="str">
        <f t="shared" si="41"/>
        <v/>
      </c>
      <c r="K228" t="str">
        <f t="shared" si="41"/>
        <v/>
      </c>
      <c r="L228" t="str">
        <f t="shared" si="41"/>
        <v/>
      </c>
      <c r="M228" t="str">
        <f t="shared" si="41"/>
        <v/>
      </c>
      <c r="N228" t="str">
        <f t="shared" si="41"/>
        <v/>
      </c>
      <c r="O228" t="str">
        <f t="shared" si="41"/>
        <v/>
      </c>
      <c r="P228" t="str">
        <f t="shared" si="41"/>
        <v/>
      </c>
      <c r="Q228" t="str">
        <f t="shared" si="41"/>
        <v/>
      </c>
      <c r="R228" t="str">
        <f t="shared" si="41"/>
        <v/>
      </c>
      <c r="S228" t="str">
        <f t="shared" si="40"/>
        <v/>
      </c>
      <c r="T228" t="str">
        <f t="shared" si="40"/>
        <v/>
      </c>
      <c r="U228" t="str">
        <f t="shared" si="40"/>
        <v/>
      </c>
      <c r="V228" t="str">
        <f t="shared" si="40"/>
        <v/>
      </c>
      <c r="W228" t="str">
        <f t="shared" si="40"/>
        <v/>
      </c>
      <c r="X228" t="str">
        <f t="shared" si="40"/>
        <v/>
      </c>
      <c r="Y228" t="str">
        <f t="shared" si="40"/>
        <v/>
      </c>
      <c r="Z228" t="str">
        <f t="shared" si="40"/>
        <v/>
      </c>
      <c r="AA228" t="str">
        <f t="shared" si="40"/>
        <v/>
      </c>
      <c r="AB228" t="str">
        <f t="shared" si="40"/>
        <v/>
      </c>
      <c r="AC228" t="str">
        <f t="shared" si="40"/>
        <v/>
      </c>
      <c r="AD228" t="str">
        <f t="shared" si="40"/>
        <v/>
      </c>
      <c r="AE228">
        <f t="shared" si="34"/>
        <v>0</v>
      </c>
    </row>
    <row r="229" spans="1:31" x14ac:dyDescent="0.2">
      <c r="A229" t="str">
        <f>TABLA!F229</f>
        <v>F. Geografía e Historia</v>
      </c>
      <c r="B229" s="262">
        <f>TABLA!BC229</f>
        <v>0</v>
      </c>
      <c r="C229" t="str">
        <f t="shared" si="39"/>
        <v/>
      </c>
      <c r="D229" t="str">
        <f t="shared" si="41"/>
        <v/>
      </c>
      <c r="E229" t="str">
        <f t="shared" si="41"/>
        <v/>
      </c>
      <c r="F229" t="str">
        <f t="shared" si="41"/>
        <v/>
      </c>
      <c r="G229" t="str">
        <f t="shared" si="41"/>
        <v/>
      </c>
      <c r="H229" t="str">
        <f t="shared" si="41"/>
        <v/>
      </c>
      <c r="I229" t="str">
        <f t="shared" si="41"/>
        <v/>
      </c>
      <c r="J229" t="str">
        <f t="shared" si="41"/>
        <v/>
      </c>
      <c r="K229" t="str">
        <f t="shared" si="41"/>
        <v/>
      </c>
      <c r="L229" t="str">
        <f t="shared" si="41"/>
        <v/>
      </c>
      <c r="M229" t="str">
        <f t="shared" si="41"/>
        <v/>
      </c>
      <c r="N229" t="str">
        <f t="shared" si="41"/>
        <v/>
      </c>
      <c r="O229" t="str">
        <f t="shared" si="41"/>
        <v/>
      </c>
      <c r="P229" t="str">
        <f t="shared" si="41"/>
        <v/>
      </c>
      <c r="Q229" t="str">
        <f t="shared" si="41"/>
        <v/>
      </c>
      <c r="R229" t="str">
        <f t="shared" si="41"/>
        <v/>
      </c>
      <c r="S229" t="str">
        <f t="shared" si="40"/>
        <v/>
      </c>
      <c r="T229" t="str">
        <f t="shared" si="40"/>
        <v/>
      </c>
      <c r="U229" t="str">
        <f t="shared" si="40"/>
        <v/>
      </c>
      <c r="V229" t="str">
        <f t="shared" si="40"/>
        <v/>
      </c>
      <c r="W229" t="str">
        <f t="shared" si="40"/>
        <v/>
      </c>
      <c r="X229" t="str">
        <f t="shared" si="40"/>
        <v/>
      </c>
      <c r="Y229" t="str">
        <f t="shared" si="40"/>
        <v/>
      </c>
      <c r="Z229" t="str">
        <f t="shared" si="40"/>
        <v/>
      </c>
      <c r="AA229" t="str">
        <f t="shared" si="40"/>
        <v/>
      </c>
      <c r="AB229" t="str">
        <f t="shared" si="40"/>
        <v/>
      </c>
      <c r="AC229" t="str">
        <f t="shared" si="40"/>
        <v/>
      </c>
      <c r="AD229" t="str">
        <f t="shared" si="40"/>
        <v/>
      </c>
      <c r="AE229">
        <f t="shared" si="34"/>
        <v>0</v>
      </c>
    </row>
    <row r="230" spans="1:31" ht="25.5" x14ac:dyDescent="0.2">
      <c r="A230" t="str">
        <f>TABLA!F230</f>
        <v>F. Derecho</v>
      </c>
      <c r="B230" s="262" t="str">
        <f>TABLA!BC230</f>
        <v>Facilitar la consulta y descarga de documentos electrónicos (es complicado saber entre repeticiones) y aumentar el archivo digitalizado</v>
      </c>
      <c r="C230" t="str">
        <f t="shared" si="39"/>
        <v/>
      </c>
      <c r="D230" t="str">
        <f t="shared" si="41"/>
        <v/>
      </c>
      <c r="E230" t="str">
        <f t="shared" si="41"/>
        <v/>
      </c>
      <c r="F230" t="str">
        <f t="shared" si="41"/>
        <v/>
      </c>
      <c r="G230" t="str">
        <f t="shared" si="41"/>
        <v/>
      </c>
      <c r="H230" t="str">
        <f t="shared" si="41"/>
        <v>x</v>
      </c>
      <c r="I230" t="str">
        <f t="shared" si="41"/>
        <v/>
      </c>
      <c r="J230" t="str">
        <f t="shared" si="41"/>
        <v/>
      </c>
      <c r="K230" t="str">
        <f t="shared" si="41"/>
        <v/>
      </c>
      <c r="L230" t="str">
        <f t="shared" si="41"/>
        <v/>
      </c>
      <c r="M230" t="str">
        <f t="shared" si="41"/>
        <v/>
      </c>
      <c r="N230" t="str">
        <f t="shared" si="41"/>
        <v/>
      </c>
      <c r="O230" t="str">
        <f t="shared" si="41"/>
        <v/>
      </c>
      <c r="P230" t="str">
        <f t="shared" si="41"/>
        <v/>
      </c>
      <c r="Q230" t="str">
        <f t="shared" si="41"/>
        <v/>
      </c>
      <c r="R230" t="str">
        <f t="shared" si="41"/>
        <v/>
      </c>
      <c r="S230" t="str">
        <f t="shared" si="40"/>
        <v/>
      </c>
      <c r="T230" t="str">
        <f t="shared" si="40"/>
        <v/>
      </c>
      <c r="U230" t="str">
        <f t="shared" si="40"/>
        <v/>
      </c>
      <c r="V230" t="str">
        <f t="shared" si="40"/>
        <v/>
      </c>
      <c r="W230" t="str">
        <f t="shared" si="40"/>
        <v/>
      </c>
      <c r="X230" t="str">
        <f t="shared" si="40"/>
        <v/>
      </c>
      <c r="Y230" t="str">
        <f t="shared" si="40"/>
        <v/>
      </c>
      <c r="Z230" t="str">
        <f t="shared" si="40"/>
        <v/>
      </c>
      <c r="AA230" t="str">
        <f t="shared" si="40"/>
        <v/>
      </c>
      <c r="AB230" t="str">
        <f t="shared" si="40"/>
        <v/>
      </c>
      <c r="AC230" t="str">
        <f t="shared" si="40"/>
        <v/>
      </c>
      <c r="AD230" t="str">
        <f t="shared" si="40"/>
        <v/>
      </c>
      <c r="AE230">
        <f t="shared" si="34"/>
        <v>1</v>
      </c>
    </row>
    <row r="231" spans="1:31" ht="140.25" x14ac:dyDescent="0.2">
      <c r="A231" t="str">
        <f>TABLA!F231</f>
        <v>F. Geografía e Historia</v>
      </c>
      <c r="B231" s="262" t="str">
        <f>TABLA!BC231</f>
        <v>Soy alumna del máster interuniversitario de Historia Contemporánea. La primeva vez que fui a la biblioteca de la UCM me hicieron un carnet de carton blanco que me ha servido para sacar libros sin problema. En el último período de exámenes seguridad NO ME DEJÓ entrar en la biblioteca María Zambrano por no tener el carnet de plástico (el cual intenté hacerme también y que la UCM me negó por no estar matriculada allí pese a hacer asignaturas del máster allí). Le mostre a seguridad la matrícula del máster  en el teléfono y tampoco me dejó pasar. Lo único que pretendía era sentarme a estudiar como el resto de mis compañeros y se me negó la entrada  pese a ser alumna de esa facultad. Esclareced la situación de los másteres interuniversitarios porque no se nos puede vender como un máster en el que puedes cursar clases en una facultad y en otra y que puedes hacer libre uso de las instalaciones si no es verdad.</v>
      </c>
      <c r="C231" t="str">
        <f t="shared" si="39"/>
        <v/>
      </c>
      <c r="D231" t="str">
        <f t="shared" si="41"/>
        <v/>
      </c>
      <c r="E231" t="str">
        <f t="shared" si="41"/>
        <v/>
      </c>
      <c r="F231" t="str">
        <f t="shared" si="41"/>
        <v/>
      </c>
      <c r="G231" t="str">
        <f t="shared" si="41"/>
        <v/>
      </c>
      <c r="H231" t="str">
        <f t="shared" si="41"/>
        <v/>
      </c>
      <c r="I231" t="str">
        <f t="shared" si="41"/>
        <v/>
      </c>
      <c r="J231" t="str">
        <f t="shared" si="41"/>
        <v/>
      </c>
      <c r="K231" t="str">
        <f t="shared" si="41"/>
        <v/>
      </c>
      <c r="L231" t="str">
        <f t="shared" si="41"/>
        <v/>
      </c>
      <c r="M231" t="str">
        <f t="shared" si="41"/>
        <v/>
      </c>
      <c r="N231" t="str">
        <f t="shared" si="41"/>
        <v/>
      </c>
      <c r="O231" t="str">
        <f t="shared" si="41"/>
        <v/>
      </c>
      <c r="P231" t="str">
        <f t="shared" si="41"/>
        <v/>
      </c>
      <c r="Q231" t="str">
        <f t="shared" si="41"/>
        <v/>
      </c>
      <c r="R231" t="str">
        <f t="shared" si="41"/>
        <v/>
      </c>
      <c r="S231" t="str">
        <f t="shared" si="40"/>
        <v/>
      </c>
      <c r="T231" t="str">
        <f t="shared" si="40"/>
        <v/>
      </c>
      <c r="U231" t="str">
        <f t="shared" si="40"/>
        <v/>
      </c>
      <c r="V231" t="str">
        <f t="shared" si="40"/>
        <v/>
      </c>
      <c r="W231" t="str">
        <f t="shared" si="40"/>
        <v/>
      </c>
      <c r="X231" t="str">
        <f t="shared" si="40"/>
        <v/>
      </c>
      <c r="Y231" t="str">
        <f t="shared" si="40"/>
        <v/>
      </c>
      <c r="Z231" t="str">
        <f t="shared" si="40"/>
        <v/>
      </c>
      <c r="AA231" t="str">
        <f t="shared" si="40"/>
        <v>x</v>
      </c>
      <c r="AB231" t="str">
        <f t="shared" si="40"/>
        <v/>
      </c>
      <c r="AC231" t="str">
        <f t="shared" si="40"/>
        <v/>
      </c>
      <c r="AD231" t="str">
        <f t="shared" si="40"/>
        <v/>
      </c>
      <c r="AE231">
        <f t="shared" si="34"/>
        <v>1</v>
      </c>
    </row>
    <row r="232" spans="1:31" x14ac:dyDescent="0.2">
      <c r="A232" t="str">
        <f>TABLA!F232</f>
        <v>F. Geografía e Historia</v>
      </c>
      <c r="B232" s="262" t="str">
        <f>TABLA!BC232</f>
        <v>La nueva web de busqueda es mas liosa que la anterior</v>
      </c>
      <c r="C232" t="str">
        <f t="shared" si="39"/>
        <v/>
      </c>
      <c r="D232" t="str">
        <f t="shared" si="41"/>
        <v/>
      </c>
      <c r="E232" t="str">
        <f t="shared" si="41"/>
        <v/>
      </c>
      <c r="F232" t="str">
        <f t="shared" si="41"/>
        <v/>
      </c>
      <c r="G232" t="str">
        <f t="shared" si="41"/>
        <v/>
      </c>
      <c r="H232" t="str">
        <f t="shared" si="41"/>
        <v/>
      </c>
      <c r="I232" t="str">
        <f t="shared" si="41"/>
        <v/>
      </c>
      <c r="J232" t="str">
        <f t="shared" si="41"/>
        <v/>
      </c>
      <c r="K232" t="str">
        <f t="shared" si="41"/>
        <v/>
      </c>
      <c r="L232" t="str">
        <f t="shared" si="41"/>
        <v/>
      </c>
      <c r="M232" t="str">
        <f t="shared" si="41"/>
        <v/>
      </c>
      <c r="N232" t="str">
        <f t="shared" si="41"/>
        <v/>
      </c>
      <c r="O232" t="str">
        <f t="shared" si="41"/>
        <v/>
      </c>
      <c r="P232" t="str">
        <f t="shared" si="41"/>
        <v/>
      </c>
      <c r="Q232" t="str">
        <f t="shared" si="41"/>
        <v/>
      </c>
      <c r="R232" t="str">
        <f t="shared" si="41"/>
        <v/>
      </c>
      <c r="S232" t="str">
        <f t="shared" si="40"/>
        <v/>
      </c>
      <c r="T232" t="str">
        <f t="shared" si="40"/>
        <v/>
      </c>
      <c r="U232" t="str">
        <f t="shared" si="40"/>
        <v/>
      </c>
      <c r="V232" t="str">
        <f t="shared" si="40"/>
        <v/>
      </c>
      <c r="W232" t="str">
        <f t="shared" si="40"/>
        <v/>
      </c>
      <c r="X232" t="str">
        <f t="shared" si="40"/>
        <v/>
      </c>
      <c r="Y232" t="str">
        <f t="shared" si="40"/>
        <v/>
      </c>
      <c r="Z232" t="str">
        <f t="shared" si="40"/>
        <v/>
      </c>
      <c r="AA232" t="str">
        <f t="shared" si="40"/>
        <v/>
      </c>
      <c r="AB232" t="str">
        <f t="shared" si="40"/>
        <v/>
      </c>
      <c r="AC232" t="str">
        <f t="shared" si="40"/>
        <v>x</v>
      </c>
      <c r="AD232" t="str">
        <f t="shared" si="40"/>
        <v/>
      </c>
      <c r="AE232">
        <f t="shared" si="34"/>
        <v>1</v>
      </c>
    </row>
    <row r="233" spans="1:31" x14ac:dyDescent="0.2">
      <c r="A233" t="str">
        <f>TABLA!F233</f>
        <v>F. Filología</v>
      </c>
      <c r="B233" s="262">
        <f>TABLA!BC233</f>
        <v>0</v>
      </c>
      <c r="C233" t="str">
        <f t="shared" si="39"/>
        <v/>
      </c>
      <c r="D233" t="str">
        <f t="shared" si="41"/>
        <v/>
      </c>
      <c r="E233" t="str">
        <f t="shared" si="41"/>
        <v/>
      </c>
      <c r="F233" t="str">
        <f t="shared" si="41"/>
        <v/>
      </c>
      <c r="G233" t="str">
        <f t="shared" si="41"/>
        <v/>
      </c>
      <c r="H233" t="str">
        <f t="shared" si="41"/>
        <v/>
      </c>
      <c r="I233" t="str">
        <f t="shared" si="41"/>
        <v/>
      </c>
      <c r="J233" t="str">
        <f t="shared" si="41"/>
        <v/>
      </c>
      <c r="K233" t="str">
        <f t="shared" si="41"/>
        <v/>
      </c>
      <c r="L233" t="str">
        <f t="shared" si="41"/>
        <v/>
      </c>
      <c r="M233" t="str">
        <f t="shared" si="41"/>
        <v/>
      </c>
      <c r="N233" t="str">
        <f t="shared" si="41"/>
        <v/>
      </c>
      <c r="O233" t="str">
        <f t="shared" si="41"/>
        <v/>
      </c>
      <c r="P233" t="str">
        <f t="shared" si="41"/>
        <v/>
      </c>
      <c r="Q233" t="str">
        <f t="shared" si="41"/>
        <v/>
      </c>
      <c r="R233" t="str">
        <f t="shared" si="41"/>
        <v/>
      </c>
      <c r="S233" t="str">
        <f t="shared" si="40"/>
        <v/>
      </c>
      <c r="T233" t="str">
        <f t="shared" si="40"/>
        <v/>
      </c>
      <c r="U233" t="str">
        <f t="shared" si="40"/>
        <v/>
      </c>
      <c r="V233" t="str">
        <f t="shared" si="40"/>
        <v/>
      </c>
      <c r="W233" t="str">
        <f t="shared" si="40"/>
        <v/>
      </c>
      <c r="X233" t="str">
        <f t="shared" si="40"/>
        <v/>
      </c>
      <c r="Y233" t="str">
        <f t="shared" si="40"/>
        <v/>
      </c>
      <c r="Z233" t="str">
        <f t="shared" si="40"/>
        <v/>
      </c>
      <c r="AA233" t="str">
        <f t="shared" si="40"/>
        <v/>
      </c>
      <c r="AB233" t="str">
        <f t="shared" si="40"/>
        <v/>
      </c>
      <c r="AC233" t="str">
        <f t="shared" si="40"/>
        <v/>
      </c>
      <c r="AD233" t="str">
        <f t="shared" si="40"/>
        <v/>
      </c>
      <c r="AE233">
        <f t="shared" si="34"/>
        <v>0</v>
      </c>
    </row>
    <row r="234" spans="1:31" ht="38.25" x14ac:dyDescent="0.2">
      <c r="A234" t="str">
        <f>TABLA!F234</f>
        <v>F. Filología</v>
      </c>
      <c r="B234" s="262" t="str">
        <f>TABLA!BC234</f>
        <v>En invierno prescindo de acudir a estudiar a las bibliotecas de la UCM  (y de hecho trato de pasar el menor tiempo posible) porque en las salas hace un calor insoportable, pese  a que, según la normativa, la temperatura en invierno no debería sobrepasar los 21 °C.</v>
      </c>
      <c r="C234" t="str">
        <f t="shared" si="39"/>
        <v/>
      </c>
      <c r="D234" t="str">
        <f t="shared" si="41"/>
        <v/>
      </c>
      <c r="E234" t="str">
        <f t="shared" si="41"/>
        <v/>
      </c>
      <c r="F234" t="str">
        <f t="shared" si="41"/>
        <v/>
      </c>
      <c r="G234" t="str">
        <f t="shared" si="41"/>
        <v/>
      </c>
      <c r="H234" t="str">
        <f t="shared" si="41"/>
        <v/>
      </c>
      <c r="I234" t="str">
        <f t="shared" si="41"/>
        <v/>
      </c>
      <c r="J234" t="str">
        <f t="shared" si="41"/>
        <v/>
      </c>
      <c r="K234" t="str">
        <f t="shared" si="41"/>
        <v/>
      </c>
      <c r="L234" t="str">
        <f t="shared" si="41"/>
        <v/>
      </c>
      <c r="M234" t="str">
        <f t="shared" si="41"/>
        <v/>
      </c>
      <c r="N234" t="str">
        <f t="shared" si="41"/>
        <v>x</v>
      </c>
      <c r="O234" t="str">
        <f t="shared" si="41"/>
        <v/>
      </c>
      <c r="P234" t="str">
        <f t="shared" si="41"/>
        <v/>
      </c>
      <c r="Q234" t="str">
        <f t="shared" si="41"/>
        <v/>
      </c>
      <c r="R234" t="str">
        <f t="shared" si="41"/>
        <v/>
      </c>
      <c r="S234" t="str">
        <f t="shared" si="40"/>
        <v/>
      </c>
      <c r="T234" t="str">
        <f t="shared" si="40"/>
        <v/>
      </c>
      <c r="U234" t="str">
        <f t="shared" si="40"/>
        <v/>
      </c>
      <c r="V234" t="str">
        <f t="shared" si="40"/>
        <v/>
      </c>
      <c r="W234" t="str">
        <f t="shared" si="40"/>
        <v/>
      </c>
      <c r="X234" t="str">
        <f t="shared" si="40"/>
        <v/>
      </c>
      <c r="Y234" t="str">
        <f t="shared" si="40"/>
        <v/>
      </c>
      <c r="Z234" t="str">
        <f t="shared" si="40"/>
        <v/>
      </c>
      <c r="AA234" t="str">
        <f t="shared" si="40"/>
        <v/>
      </c>
      <c r="AB234" t="str">
        <f t="shared" si="40"/>
        <v/>
      </c>
      <c r="AC234" t="str">
        <f t="shared" si="40"/>
        <v/>
      </c>
      <c r="AD234" t="str">
        <f t="shared" si="40"/>
        <v/>
      </c>
      <c r="AE234">
        <f t="shared" si="34"/>
        <v>1</v>
      </c>
    </row>
    <row r="235" spans="1:31" x14ac:dyDescent="0.2">
      <c r="A235" t="str">
        <f>TABLA!F235</f>
        <v>F. Enfermería, Fisioterapia y Podología</v>
      </c>
      <c r="B235" s="262">
        <f>TABLA!BC235</f>
        <v>0</v>
      </c>
      <c r="C235" t="str">
        <f t="shared" si="39"/>
        <v/>
      </c>
      <c r="D235" t="str">
        <f t="shared" si="41"/>
        <v/>
      </c>
      <c r="E235" t="str">
        <f t="shared" si="41"/>
        <v/>
      </c>
      <c r="F235" t="str">
        <f t="shared" si="41"/>
        <v/>
      </c>
      <c r="G235" t="str">
        <f t="shared" si="41"/>
        <v/>
      </c>
      <c r="H235" t="str">
        <f t="shared" si="41"/>
        <v/>
      </c>
      <c r="I235" t="str">
        <f t="shared" si="41"/>
        <v/>
      </c>
      <c r="J235" t="str">
        <f t="shared" si="41"/>
        <v/>
      </c>
      <c r="K235" t="str">
        <f t="shared" si="41"/>
        <v/>
      </c>
      <c r="L235" t="str">
        <f t="shared" si="41"/>
        <v/>
      </c>
      <c r="M235" t="str">
        <f t="shared" si="41"/>
        <v/>
      </c>
      <c r="N235" t="str">
        <f t="shared" si="41"/>
        <v/>
      </c>
      <c r="O235" t="str">
        <f t="shared" si="41"/>
        <v/>
      </c>
      <c r="P235" t="str">
        <f t="shared" si="41"/>
        <v/>
      </c>
      <c r="Q235" t="str">
        <f t="shared" si="41"/>
        <v/>
      </c>
      <c r="R235" t="str">
        <f t="shared" si="41"/>
        <v/>
      </c>
      <c r="S235" t="str">
        <f t="shared" si="40"/>
        <v/>
      </c>
      <c r="T235" t="str">
        <f t="shared" si="40"/>
        <v/>
      </c>
      <c r="U235" t="str">
        <f t="shared" si="40"/>
        <v/>
      </c>
      <c r="V235" t="str">
        <f t="shared" si="40"/>
        <v/>
      </c>
      <c r="W235" t="str">
        <f t="shared" si="40"/>
        <v/>
      </c>
      <c r="X235" t="str">
        <f t="shared" si="40"/>
        <v/>
      </c>
      <c r="Y235" t="str">
        <f t="shared" si="40"/>
        <v/>
      </c>
      <c r="Z235" t="str">
        <f t="shared" si="40"/>
        <v/>
      </c>
      <c r="AA235" t="str">
        <f t="shared" si="40"/>
        <v/>
      </c>
      <c r="AB235" t="str">
        <f t="shared" si="40"/>
        <v/>
      </c>
      <c r="AC235" t="str">
        <f t="shared" si="40"/>
        <v/>
      </c>
      <c r="AD235" t="str">
        <f t="shared" si="40"/>
        <v/>
      </c>
      <c r="AE235">
        <f t="shared" si="34"/>
        <v>0</v>
      </c>
    </row>
    <row r="236" spans="1:31" x14ac:dyDescent="0.2">
      <c r="A236" t="str">
        <f>TABLA!F236</f>
        <v>F. Ciencias de la Información</v>
      </c>
      <c r="B236" s="262">
        <f>TABLA!BC236</f>
        <v>0</v>
      </c>
      <c r="C236" t="str">
        <f t="shared" si="39"/>
        <v/>
      </c>
      <c r="D236" t="str">
        <f t="shared" si="41"/>
        <v/>
      </c>
      <c r="E236" t="str">
        <f t="shared" si="41"/>
        <v/>
      </c>
      <c r="F236" t="str">
        <f t="shared" si="41"/>
        <v/>
      </c>
      <c r="G236" t="str">
        <f t="shared" si="41"/>
        <v/>
      </c>
      <c r="H236" t="str">
        <f t="shared" si="41"/>
        <v/>
      </c>
      <c r="I236" t="str">
        <f t="shared" si="41"/>
        <v/>
      </c>
      <c r="J236" t="str">
        <f t="shared" si="41"/>
        <v/>
      </c>
      <c r="K236" t="str">
        <f t="shared" si="41"/>
        <v/>
      </c>
      <c r="L236" t="str">
        <f t="shared" si="41"/>
        <v/>
      </c>
      <c r="M236" t="str">
        <f t="shared" si="41"/>
        <v/>
      </c>
      <c r="N236" t="str">
        <f t="shared" si="41"/>
        <v/>
      </c>
      <c r="O236" t="str">
        <f t="shared" si="41"/>
        <v/>
      </c>
      <c r="P236" t="str">
        <f t="shared" si="41"/>
        <v/>
      </c>
      <c r="Q236" t="str">
        <f t="shared" si="41"/>
        <v/>
      </c>
      <c r="R236" t="str">
        <f t="shared" si="41"/>
        <v/>
      </c>
      <c r="S236" t="str">
        <f t="shared" si="40"/>
        <v/>
      </c>
      <c r="T236" t="str">
        <f t="shared" si="40"/>
        <v/>
      </c>
      <c r="U236" t="str">
        <f t="shared" si="40"/>
        <v/>
      </c>
      <c r="V236" t="str">
        <f t="shared" si="40"/>
        <v/>
      </c>
      <c r="W236" t="str">
        <f t="shared" si="40"/>
        <v/>
      </c>
      <c r="X236" t="str">
        <f t="shared" si="40"/>
        <v/>
      </c>
      <c r="Y236" t="str">
        <f t="shared" si="40"/>
        <v/>
      </c>
      <c r="Z236" t="str">
        <f t="shared" si="40"/>
        <v/>
      </c>
      <c r="AA236" t="str">
        <f t="shared" si="40"/>
        <v/>
      </c>
      <c r="AB236" t="str">
        <f t="shared" si="40"/>
        <v/>
      </c>
      <c r="AC236" t="str">
        <f t="shared" si="40"/>
        <v/>
      </c>
      <c r="AD236" t="str">
        <f t="shared" si="40"/>
        <v/>
      </c>
      <c r="AE236">
        <f t="shared" si="34"/>
        <v>0</v>
      </c>
    </row>
    <row r="237" spans="1:31" x14ac:dyDescent="0.2">
      <c r="A237" t="str">
        <f>TABLA!F237</f>
        <v>F. Derecho</v>
      </c>
      <c r="B237" s="262">
        <f>TABLA!BC237</f>
        <v>0</v>
      </c>
      <c r="C237" t="str">
        <f t="shared" si="39"/>
        <v/>
      </c>
      <c r="D237" t="str">
        <f t="shared" si="41"/>
        <v/>
      </c>
      <c r="E237" t="str">
        <f t="shared" si="41"/>
        <v/>
      </c>
      <c r="F237" t="str">
        <f t="shared" si="41"/>
        <v/>
      </c>
      <c r="G237" t="str">
        <f t="shared" si="41"/>
        <v/>
      </c>
      <c r="H237" t="str">
        <f t="shared" si="41"/>
        <v/>
      </c>
      <c r="I237" t="str">
        <f t="shared" si="41"/>
        <v/>
      </c>
      <c r="J237" t="str">
        <f t="shared" si="41"/>
        <v/>
      </c>
      <c r="K237" t="str">
        <f t="shared" si="41"/>
        <v/>
      </c>
      <c r="L237" t="str">
        <f t="shared" si="41"/>
        <v/>
      </c>
      <c r="M237" t="str">
        <f t="shared" si="41"/>
        <v/>
      </c>
      <c r="N237" t="str">
        <f t="shared" si="41"/>
        <v/>
      </c>
      <c r="O237" t="str">
        <f t="shared" si="41"/>
        <v/>
      </c>
      <c r="P237" t="str">
        <f t="shared" si="41"/>
        <v/>
      </c>
      <c r="Q237" t="str">
        <f t="shared" si="41"/>
        <v/>
      </c>
      <c r="R237" t="str">
        <f t="shared" si="41"/>
        <v/>
      </c>
      <c r="S237" t="str">
        <f t="shared" si="40"/>
        <v/>
      </c>
      <c r="T237" t="str">
        <f t="shared" si="40"/>
        <v/>
      </c>
      <c r="U237" t="str">
        <f t="shared" si="40"/>
        <v/>
      </c>
      <c r="V237" t="str">
        <f t="shared" si="40"/>
        <v/>
      </c>
      <c r="W237" t="str">
        <f t="shared" si="40"/>
        <v/>
      </c>
      <c r="X237" t="str">
        <f t="shared" si="40"/>
        <v/>
      </c>
      <c r="Y237" t="str">
        <f t="shared" si="40"/>
        <v/>
      </c>
      <c r="Z237" t="str">
        <f t="shared" si="40"/>
        <v/>
      </c>
      <c r="AA237" t="str">
        <f t="shared" si="40"/>
        <v/>
      </c>
      <c r="AB237" t="str">
        <f t="shared" si="40"/>
        <v/>
      </c>
      <c r="AC237" t="str">
        <f t="shared" si="40"/>
        <v/>
      </c>
      <c r="AD237" t="str">
        <f t="shared" si="40"/>
        <v/>
      </c>
      <c r="AE237">
        <f t="shared" si="34"/>
        <v>0</v>
      </c>
    </row>
    <row r="238" spans="1:31" x14ac:dyDescent="0.2">
      <c r="A238" t="str">
        <f>TABLA!F238</f>
        <v>F. Medicina</v>
      </c>
      <c r="B238" s="262">
        <f>TABLA!BC238</f>
        <v>0</v>
      </c>
      <c r="C238" t="str">
        <f t="shared" si="39"/>
        <v/>
      </c>
      <c r="D238" t="str">
        <f t="shared" si="41"/>
        <v/>
      </c>
      <c r="E238" t="str">
        <f t="shared" si="41"/>
        <v/>
      </c>
      <c r="F238" t="str">
        <f t="shared" si="41"/>
        <v/>
      </c>
      <c r="G238" t="str">
        <f t="shared" si="41"/>
        <v/>
      </c>
      <c r="H238" t="str">
        <f t="shared" si="41"/>
        <v/>
      </c>
      <c r="I238" t="str">
        <f t="shared" si="41"/>
        <v/>
      </c>
      <c r="J238" t="str">
        <f t="shared" si="41"/>
        <v/>
      </c>
      <c r="K238" t="str">
        <f t="shared" si="41"/>
        <v/>
      </c>
      <c r="L238" t="str">
        <f t="shared" si="41"/>
        <v/>
      </c>
      <c r="M238" t="str">
        <f t="shared" si="41"/>
        <v/>
      </c>
      <c r="N238" t="str">
        <f t="shared" si="41"/>
        <v/>
      </c>
      <c r="O238" t="str">
        <f t="shared" si="41"/>
        <v/>
      </c>
      <c r="P238" t="str">
        <f t="shared" si="41"/>
        <v/>
      </c>
      <c r="Q238" t="str">
        <f t="shared" si="41"/>
        <v/>
      </c>
      <c r="R238" t="str">
        <f t="shared" si="41"/>
        <v/>
      </c>
      <c r="S238" t="str">
        <f t="shared" si="40"/>
        <v/>
      </c>
      <c r="T238" t="str">
        <f t="shared" si="40"/>
        <v/>
      </c>
      <c r="U238" t="str">
        <f t="shared" si="40"/>
        <v/>
      </c>
      <c r="V238" t="str">
        <f t="shared" si="40"/>
        <v/>
      </c>
      <c r="W238" t="str">
        <f t="shared" si="40"/>
        <v/>
      </c>
      <c r="X238" t="str">
        <f t="shared" si="40"/>
        <v/>
      </c>
      <c r="Y238" t="str">
        <f t="shared" si="40"/>
        <v/>
      </c>
      <c r="Z238" t="str">
        <f t="shared" si="40"/>
        <v/>
      </c>
      <c r="AA238" t="str">
        <f t="shared" si="40"/>
        <v/>
      </c>
      <c r="AB238" t="str">
        <f t="shared" si="40"/>
        <v/>
      </c>
      <c r="AC238" t="str">
        <f t="shared" si="40"/>
        <v/>
      </c>
      <c r="AD238" t="str">
        <f t="shared" si="40"/>
        <v/>
      </c>
      <c r="AE238">
        <f t="shared" si="34"/>
        <v>0</v>
      </c>
    </row>
    <row r="239" spans="1:31" x14ac:dyDescent="0.2">
      <c r="A239" t="str">
        <f>TABLA!F239</f>
        <v>F. Farmacia</v>
      </c>
      <c r="B239" s="262">
        <f>TABLA!BC239</f>
        <v>0</v>
      </c>
      <c r="C239" t="str">
        <f t="shared" si="39"/>
        <v/>
      </c>
      <c r="D239" t="str">
        <f t="shared" si="41"/>
        <v/>
      </c>
      <c r="E239" t="str">
        <f t="shared" si="41"/>
        <v/>
      </c>
      <c r="F239" t="str">
        <f t="shared" si="41"/>
        <v/>
      </c>
      <c r="G239" t="str">
        <f t="shared" si="41"/>
        <v/>
      </c>
      <c r="H239" t="str">
        <f t="shared" si="41"/>
        <v/>
      </c>
      <c r="I239" t="str">
        <f t="shared" si="41"/>
        <v/>
      </c>
      <c r="J239" t="str">
        <f t="shared" si="41"/>
        <v/>
      </c>
      <c r="K239" t="str">
        <f t="shared" si="41"/>
        <v/>
      </c>
      <c r="L239" t="str">
        <f t="shared" si="41"/>
        <v/>
      </c>
      <c r="M239" t="str">
        <f t="shared" si="41"/>
        <v/>
      </c>
      <c r="N239" t="str">
        <f t="shared" si="41"/>
        <v/>
      </c>
      <c r="O239" t="str">
        <f t="shared" si="41"/>
        <v/>
      </c>
      <c r="P239" t="str">
        <f t="shared" si="41"/>
        <v/>
      </c>
      <c r="Q239" t="str">
        <f t="shared" si="41"/>
        <v/>
      </c>
      <c r="R239" t="str">
        <f t="shared" si="41"/>
        <v/>
      </c>
      <c r="S239" t="str">
        <f t="shared" si="40"/>
        <v/>
      </c>
      <c r="T239" t="str">
        <f t="shared" si="40"/>
        <v/>
      </c>
      <c r="U239" t="str">
        <f t="shared" si="40"/>
        <v/>
      </c>
      <c r="V239" t="str">
        <f t="shared" si="40"/>
        <v/>
      </c>
      <c r="W239" t="str">
        <f t="shared" si="40"/>
        <v/>
      </c>
      <c r="X239" t="str">
        <f t="shared" si="40"/>
        <v/>
      </c>
      <c r="Y239" t="str">
        <f t="shared" si="40"/>
        <v/>
      </c>
      <c r="Z239" t="str">
        <f t="shared" si="40"/>
        <v/>
      </c>
      <c r="AA239" t="str">
        <f t="shared" si="40"/>
        <v/>
      </c>
      <c r="AB239" t="str">
        <f t="shared" si="40"/>
        <v/>
      </c>
      <c r="AC239" t="str">
        <f t="shared" si="40"/>
        <v/>
      </c>
      <c r="AD239" t="str">
        <f t="shared" si="40"/>
        <v/>
      </c>
      <c r="AE239">
        <f t="shared" si="34"/>
        <v>0</v>
      </c>
    </row>
    <row r="240" spans="1:31" x14ac:dyDescent="0.2">
      <c r="A240" t="str">
        <f>TABLA!F240</f>
        <v>F. Ciencias Químicas</v>
      </c>
      <c r="B240" s="262">
        <f>TABLA!BC240</f>
        <v>0</v>
      </c>
      <c r="C240" t="str">
        <f t="shared" si="39"/>
        <v/>
      </c>
      <c r="D240" t="str">
        <f t="shared" si="41"/>
        <v/>
      </c>
      <c r="E240" t="str">
        <f t="shared" si="41"/>
        <v/>
      </c>
      <c r="F240" t="str">
        <f t="shared" si="41"/>
        <v/>
      </c>
      <c r="G240" t="str">
        <f t="shared" si="41"/>
        <v/>
      </c>
      <c r="H240" t="str">
        <f t="shared" si="41"/>
        <v/>
      </c>
      <c r="I240" t="str">
        <f t="shared" si="41"/>
        <v/>
      </c>
      <c r="J240" t="str">
        <f t="shared" si="41"/>
        <v/>
      </c>
      <c r="K240" t="str">
        <f t="shared" si="41"/>
        <v/>
      </c>
      <c r="L240" t="str">
        <f t="shared" si="41"/>
        <v/>
      </c>
      <c r="M240" t="str">
        <f t="shared" si="41"/>
        <v/>
      </c>
      <c r="N240" t="str">
        <f t="shared" si="41"/>
        <v/>
      </c>
      <c r="O240" t="str">
        <f t="shared" si="41"/>
        <v/>
      </c>
      <c r="P240" t="str">
        <f t="shared" si="41"/>
        <v/>
      </c>
      <c r="Q240" t="str">
        <f t="shared" si="41"/>
        <v/>
      </c>
      <c r="R240" t="str">
        <f t="shared" ref="R240:AD255" si="42">IFERROR((IF(FIND(R$1,$B240,1)&gt;0,"x")),"")</f>
        <v/>
      </c>
      <c r="S240" t="str">
        <f t="shared" si="42"/>
        <v/>
      </c>
      <c r="T240" t="str">
        <f t="shared" si="42"/>
        <v/>
      </c>
      <c r="U240" t="str">
        <f t="shared" si="42"/>
        <v/>
      </c>
      <c r="V240" t="str">
        <f t="shared" si="42"/>
        <v/>
      </c>
      <c r="W240" t="str">
        <f t="shared" si="42"/>
        <v/>
      </c>
      <c r="X240" t="str">
        <f t="shared" si="42"/>
        <v/>
      </c>
      <c r="Y240" t="str">
        <f t="shared" si="42"/>
        <v/>
      </c>
      <c r="Z240" t="str">
        <f t="shared" si="42"/>
        <v/>
      </c>
      <c r="AA240" t="str">
        <f t="shared" si="42"/>
        <v/>
      </c>
      <c r="AB240" t="str">
        <f t="shared" si="42"/>
        <v/>
      </c>
      <c r="AC240" t="str">
        <f t="shared" si="42"/>
        <v/>
      </c>
      <c r="AD240" t="str">
        <f t="shared" si="42"/>
        <v/>
      </c>
      <c r="AE240">
        <f t="shared" si="34"/>
        <v>0</v>
      </c>
    </row>
    <row r="241" spans="1:31" ht="25.5" x14ac:dyDescent="0.2">
      <c r="A241" t="str">
        <f>TABLA!F241</f>
        <v>F. Derecho</v>
      </c>
      <c r="B241" s="262" t="str">
        <f>TABLA!BC241</f>
        <v>La forma de pedir libros que no están en la Sala normal de la Biblioteca, sino que están en una sala reservada donde no se puede entrar, es bastante difícil y nadie te la explica</v>
      </c>
      <c r="C241" t="str">
        <f t="shared" si="39"/>
        <v/>
      </c>
      <c r="D241" t="str">
        <f t="shared" ref="D241:R256" si="43">IFERROR((IF(FIND(D$1,$B241,1)&gt;0,"x")),"")</f>
        <v>x</v>
      </c>
      <c r="E241" t="str">
        <f t="shared" si="43"/>
        <v/>
      </c>
      <c r="F241" t="str">
        <f t="shared" si="43"/>
        <v/>
      </c>
      <c r="G241" t="str">
        <f t="shared" si="43"/>
        <v/>
      </c>
      <c r="H241" t="str">
        <f t="shared" si="43"/>
        <v/>
      </c>
      <c r="I241" t="str">
        <f t="shared" si="43"/>
        <v/>
      </c>
      <c r="J241" t="str">
        <f t="shared" si="43"/>
        <v/>
      </c>
      <c r="K241" t="str">
        <f t="shared" si="43"/>
        <v/>
      </c>
      <c r="L241" t="str">
        <f t="shared" si="43"/>
        <v/>
      </c>
      <c r="M241" t="str">
        <f t="shared" si="43"/>
        <v/>
      </c>
      <c r="N241" t="str">
        <f t="shared" si="43"/>
        <v/>
      </c>
      <c r="O241" t="str">
        <f t="shared" si="43"/>
        <v/>
      </c>
      <c r="P241" t="str">
        <f t="shared" si="43"/>
        <v/>
      </c>
      <c r="Q241" t="str">
        <f t="shared" si="43"/>
        <v/>
      </c>
      <c r="R241" t="str">
        <f t="shared" si="43"/>
        <v/>
      </c>
      <c r="S241" t="str">
        <f t="shared" si="42"/>
        <v/>
      </c>
      <c r="T241" t="str">
        <f t="shared" si="42"/>
        <v/>
      </c>
      <c r="U241" t="str">
        <f t="shared" si="42"/>
        <v/>
      </c>
      <c r="V241" t="str">
        <f t="shared" si="42"/>
        <v/>
      </c>
      <c r="W241" t="str">
        <f t="shared" si="42"/>
        <v/>
      </c>
      <c r="X241" t="str">
        <f t="shared" si="42"/>
        <v/>
      </c>
      <c r="Y241" t="str">
        <f t="shared" si="42"/>
        <v/>
      </c>
      <c r="Z241" t="str">
        <f t="shared" si="42"/>
        <v/>
      </c>
      <c r="AA241" t="str">
        <f t="shared" si="42"/>
        <v/>
      </c>
      <c r="AB241" t="str">
        <f t="shared" si="42"/>
        <v/>
      </c>
      <c r="AC241" t="str">
        <f t="shared" si="42"/>
        <v/>
      </c>
      <c r="AD241" t="str">
        <f t="shared" si="42"/>
        <v/>
      </c>
      <c r="AE241">
        <f t="shared" si="34"/>
        <v>1</v>
      </c>
    </row>
    <row r="242" spans="1:31" x14ac:dyDescent="0.2">
      <c r="A242" t="str">
        <f>TABLA!F242</f>
        <v>F. Veterinaria</v>
      </c>
      <c r="B242" s="262" t="str">
        <f>TABLA!BC242</f>
        <v>Podría haber más libros online ya que justo en estos momentos se necesita</v>
      </c>
      <c r="C242" t="str">
        <f t="shared" si="39"/>
        <v/>
      </c>
      <c r="D242" t="str">
        <f t="shared" si="43"/>
        <v/>
      </c>
      <c r="E242" t="str">
        <f t="shared" si="43"/>
        <v/>
      </c>
      <c r="F242" t="str">
        <f t="shared" si="43"/>
        <v/>
      </c>
      <c r="G242" t="str">
        <f t="shared" si="43"/>
        <v/>
      </c>
      <c r="H242" t="str">
        <f t="shared" si="43"/>
        <v/>
      </c>
      <c r="I242" t="str">
        <f t="shared" si="43"/>
        <v/>
      </c>
      <c r="J242" t="str">
        <f t="shared" si="43"/>
        <v/>
      </c>
      <c r="K242" t="str">
        <f t="shared" si="43"/>
        <v/>
      </c>
      <c r="L242" t="str">
        <f t="shared" si="43"/>
        <v/>
      </c>
      <c r="M242" t="str">
        <f t="shared" si="43"/>
        <v/>
      </c>
      <c r="N242" t="str">
        <f t="shared" si="43"/>
        <v/>
      </c>
      <c r="O242" t="str">
        <f t="shared" si="43"/>
        <v/>
      </c>
      <c r="P242" t="str">
        <f t="shared" si="43"/>
        <v/>
      </c>
      <c r="Q242" t="str">
        <f t="shared" si="43"/>
        <v/>
      </c>
      <c r="R242" t="str">
        <f t="shared" si="43"/>
        <v/>
      </c>
      <c r="S242" t="str">
        <f t="shared" si="42"/>
        <v/>
      </c>
      <c r="T242" t="str">
        <f t="shared" si="42"/>
        <v/>
      </c>
      <c r="U242" t="str">
        <f t="shared" si="42"/>
        <v/>
      </c>
      <c r="V242" t="str">
        <f t="shared" si="42"/>
        <v/>
      </c>
      <c r="W242" t="str">
        <f t="shared" si="42"/>
        <v/>
      </c>
      <c r="X242" t="str">
        <f t="shared" si="42"/>
        <v/>
      </c>
      <c r="Y242" t="str">
        <f t="shared" si="42"/>
        <v/>
      </c>
      <c r="Z242" t="str">
        <f t="shared" si="42"/>
        <v>x</v>
      </c>
      <c r="AA242" t="str">
        <f t="shared" si="42"/>
        <v/>
      </c>
      <c r="AB242" t="str">
        <f t="shared" si="42"/>
        <v/>
      </c>
      <c r="AC242" t="str">
        <f t="shared" si="42"/>
        <v/>
      </c>
      <c r="AD242" t="str">
        <f t="shared" si="42"/>
        <v/>
      </c>
      <c r="AE242">
        <f t="shared" si="34"/>
        <v>1</v>
      </c>
    </row>
    <row r="243" spans="1:31" x14ac:dyDescent="0.2">
      <c r="A243" t="str">
        <f>TABLA!F243</f>
        <v>F. Ciencias de la Información</v>
      </c>
      <c r="B243" s="262">
        <f>TABLA!BC243</f>
        <v>0</v>
      </c>
      <c r="C243" t="str">
        <f t="shared" si="39"/>
        <v/>
      </c>
      <c r="D243" t="str">
        <f t="shared" si="43"/>
        <v/>
      </c>
      <c r="E243" t="str">
        <f t="shared" si="43"/>
        <v/>
      </c>
      <c r="F243" t="str">
        <f t="shared" si="43"/>
        <v/>
      </c>
      <c r="G243" t="str">
        <f t="shared" si="43"/>
        <v/>
      </c>
      <c r="H243" t="str">
        <f t="shared" si="43"/>
        <v/>
      </c>
      <c r="I243" t="str">
        <f t="shared" si="43"/>
        <v/>
      </c>
      <c r="J243" t="str">
        <f t="shared" si="43"/>
        <v/>
      </c>
      <c r="K243" t="str">
        <f t="shared" si="43"/>
        <v/>
      </c>
      <c r="L243" t="str">
        <f t="shared" si="43"/>
        <v/>
      </c>
      <c r="M243" t="str">
        <f t="shared" si="43"/>
        <v/>
      </c>
      <c r="N243" t="str">
        <f t="shared" si="43"/>
        <v/>
      </c>
      <c r="O243" t="str">
        <f t="shared" si="43"/>
        <v/>
      </c>
      <c r="P243" t="str">
        <f t="shared" si="43"/>
        <v/>
      </c>
      <c r="Q243" t="str">
        <f t="shared" si="43"/>
        <v/>
      </c>
      <c r="R243" t="str">
        <f t="shared" si="43"/>
        <v/>
      </c>
      <c r="S243" t="str">
        <f t="shared" si="42"/>
        <v/>
      </c>
      <c r="T243" t="str">
        <f t="shared" si="42"/>
        <v/>
      </c>
      <c r="U243" t="str">
        <f t="shared" si="42"/>
        <v/>
      </c>
      <c r="V243" t="str">
        <f t="shared" si="42"/>
        <v/>
      </c>
      <c r="W243" t="str">
        <f t="shared" si="42"/>
        <v/>
      </c>
      <c r="X243" t="str">
        <f t="shared" si="42"/>
        <v/>
      </c>
      <c r="Y243" t="str">
        <f t="shared" si="42"/>
        <v/>
      </c>
      <c r="Z243" t="str">
        <f t="shared" si="42"/>
        <v/>
      </c>
      <c r="AA243" t="str">
        <f t="shared" si="42"/>
        <v/>
      </c>
      <c r="AB243" t="str">
        <f t="shared" si="42"/>
        <v/>
      </c>
      <c r="AC243" t="str">
        <f t="shared" si="42"/>
        <v/>
      </c>
      <c r="AD243" t="str">
        <f t="shared" si="42"/>
        <v/>
      </c>
      <c r="AE243">
        <f t="shared" si="34"/>
        <v>0</v>
      </c>
    </row>
    <row r="244" spans="1:31" x14ac:dyDescent="0.2">
      <c r="A244" t="str">
        <f>TABLA!F244</f>
        <v>F. Ciencias Políticas y Sociología</v>
      </c>
      <c r="B244" s="262" t="str">
        <f>TABLA!BC244</f>
        <v>Ampliar el número de libros en formato digital</v>
      </c>
      <c r="C244" t="str">
        <f t="shared" si="39"/>
        <v/>
      </c>
      <c r="D244" t="str">
        <f t="shared" si="43"/>
        <v/>
      </c>
      <c r="E244" t="str">
        <f t="shared" si="43"/>
        <v/>
      </c>
      <c r="F244" t="str">
        <f t="shared" si="43"/>
        <v/>
      </c>
      <c r="G244" t="str">
        <f t="shared" si="43"/>
        <v/>
      </c>
      <c r="H244" t="str">
        <f t="shared" si="43"/>
        <v/>
      </c>
      <c r="I244" t="str">
        <f t="shared" si="43"/>
        <v/>
      </c>
      <c r="J244" t="str">
        <f t="shared" si="43"/>
        <v/>
      </c>
      <c r="K244" t="str">
        <f t="shared" si="43"/>
        <v/>
      </c>
      <c r="L244" t="str">
        <f t="shared" si="43"/>
        <v/>
      </c>
      <c r="M244" t="str">
        <f t="shared" si="43"/>
        <v/>
      </c>
      <c r="N244" t="str">
        <f t="shared" si="43"/>
        <v/>
      </c>
      <c r="O244" t="str">
        <f t="shared" si="43"/>
        <v/>
      </c>
      <c r="P244" t="str">
        <f t="shared" si="43"/>
        <v/>
      </c>
      <c r="Q244" t="str">
        <f t="shared" si="43"/>
        <v/>
      </c>
      <c r="R244" t="str">
        <f t="shared" si="43"/>
        <v/>
      </c>
      <c r="S244" t="str">
        <f t="shared" si="42"/>
        <v/>
      </c>
      <c r="T244" t="str">
        <f t="shared" si="42"/>
        <v/>
      </c>
      <c r="U244" t="str">
        <f t="shared" si="42"/>
        <v/>
      </c>
      <c r="V244" t="str">
        <f t="shared" si="42"/>
        <v/>
      </c>
      <c r="W244" t="str">
        <f t="shared" si="42"/>
        <v/>
      </c>
      <c r="X244" t="str">
        <f t="shared" si="42"/>
        <v/>
      </c>
      <c r="Y244" t="str">
        <f t="shared" si="42"/>
        <v/>
      </c>
      <c r="Z244" t="str">
        <f t="shared" si="42"/>
        <v/>
      </c>
      <c r="AA244" t="str">
        <f t="shared" si="42"/>
        <v/>
      </c>
      <c r="AB244" t="str">
        <f t="shared" si="42"/>
        <v/>
      </c>
      <c r="AC244" t="str">
        <f t="shared" si="42"/>
        <v/>
      </c>
      <c r="AD244" t="str">
        <f t="shared" si="42"/>
        <v/>
      </c>
      <c r="AE244">
        <f t="shared" si="34"/>
        <v>1</v>
      </c>
    </row>
    <row r="245" spans="1:31" x14ac:dyDescent="0.2">
      <c r="A245">
        <f>TABLA!F245</f>
        <v>0</v>
      </c>
      <c r="B245" s="262">
        <f>TABLA!BC245</f>
        <v>0</v>
      </c>
      <c r="C245" t="str">
        <f t="shared" si="39"/>
        <v/>
      </c>
      <c r="D245" t="str">
        <f t="shared" si="43"/>
        <v/>
      </c>
      <c r="E245" t="str">
        <f t="shared" si="43"/>
        <v/>
      </c>
      <c r="F245" t="str">
        <f t="shared" si="43"/>
        <v/>
      </c>
      <c r="G245" t="str">
        <f t="shared" si="43"/>
        <v/>
      </c>
      <c r="H245" t="str">
        <f t="shared" si="43"/>
        <v/>
      </c>
      <c r="I245" t="str">
        <f t="shared" si="43"/>
        <v/>
      </c>
      <c r="J245" t="str">
        <f t="shared" si="43"/>
        <v/>
      </c>
      <c r="K245" t="str">
        <f t="shared" si="43"/>
        <v/>
      </c>
      <c r="L245" t="str">
        <f t="shared" si="43"/>
        <v/>
      </c>
      <c r="M245" t="str">
        <f t="shared" si="43"/>
        <v/>
      </c>
      <c r="N245" t="str">
        <f t="shared" si="43"/>
        <v/>
      </c>
      <c r="O245" t="str">
        <f t="shared" si="43"/>
        <v/>
      </c>
      <c r="P245" t="str">
        <f t="shared" si="43"/>
        <v/>
      </c>
      <c r="Q245" t="str">
        <f t="shared" si="43"/>
        <v/>
      </c>
      <c r="R245" t="str">
        <f t="shared" si="43"/>
        <v/>
      </c>
      <c r="S245" t="str">
        <f t="shared" si="42"/>
        <v/>
      </c>
      <c r="T245" t="str">
        <f t="shared" si="42"/>
        <v/>
      </c>
      <c r="U245" t="str">
        <f t="shared" si="42"/>
        <v/>
      </c>
      <c r="V245" t="str">
        <f t="shared" si="42"/>
        <v/>
      </c>
      <c r="W245" t="str">
        <f t="shared" si="42"/>
        <v/>
      </c>
      <c r="X245" t="str">
        <f t="shared" si="42"/>
        <v/>
      </c>
      <c r="Y245" t="str">
        <f t="shared" si="42"/>
        <v/>
      </c>
      <c r="Z245" t="str">
        <f t="shared" si="42"/>
        <v/>
      </c>
      <c r="AA245" t="str">
        <f t="shared" si="42"/>
        <v/>
      </c>
      <c r="AB245" t="str">
        <f t="shared" si="42"/>
        <v/>
      </c>
      <c r="AC245" t="str">
        <f t="shared" si="42"/>
        <v/>
      </c>
      <c r="AD245" t="str">
        <f t="shared" si="42"/>
        <v/>
      </c>
      <c r="AE245">
        <f t="shared" si="34"/>
        <v>0</v>
      </c>
    </row>
    <row r="246" spans="1:31" x14ac:dyDescent="0.2">
      <c r="A246" t="str">
        <f>TABLA!F246</f>
        <v>F. Geografía e Historia</v>
      </c>
      <c r="B246" s="262">
        <f>TABLA!BC246</f>
        <v>0</v>
      </c>
      <c r="C246" t="str">
        <f t="shared" si="39"/>
        <v/>
      </c>
      <c r="D246" t="str">
        <f t="shared" si="43"/>
        <v/>
      </c>
      <c r="E246" t="str">
        <f t="shared" si="43"/>
        <v/>
      </c>
      <c r="F246" t="str">
        <f t="shared" si="43"/>
        <v/>
      </c>
      <c r="G246" t="str">
        <f t="shared" si="43"/>
        <v/>
      </c>
      <c r="H246" t="str">
        <f t="shared" si="43"/>
        <v/>
      </c>
      <c r="I246" t="str">
        <f t="shared" si="43"/>
        <v/>
      </c>
      <c r="J246" t="str">
        <f t="shared" si="43"/>
        <v/>
      </c>
      <c r="K246" t="str">
        <f t="shared" si="43"/>
        <v/>
      </c>
      <c r="L246" t="str">
        <f t="shared" si="43"/>
        <v/>
      </c>
      <c r="M246" t="str">
        <f t="shared" si="43"/>
        <v/>
      </c>
      <c r="N246" t="str">
        <f t="shared" si="43"/>
        <v/>
      </c>
      <c r="O246" t="str">
        <f t="shared" si="43"/>
        <v/>
      </c>
      <c r="P246" t="str">
        <f t="shared" si="43"/>
        <v/>
      </c>
      <c r="Q246" t="str">
        <f t="shared" si="43"/>
        <v/>
      </c>
      <c r="R246" t="str">
        <f t="shared" si="43"/>
        <v/>
      </c>
      <c r="S246" t="str">
        <f t="shared" si="42"/>
        <v/>
      </c>
      <c r="T246" t="str">
        <f t="shared" si="42"/>
        <v/>
      </c>
      <c r="U246" t="str">
        <f t="shared" si="42"/>
        <v/>
      </c>
      <c r="V246" t="str">
        <f t="shared" si="42"/>
        <v/>
      </c>
      <c r="W246" t="str">
        <f t="shared" si="42"/>
        <v/>
      </c>
      <c r="X246" t="str">
        <f t="shared" si="42"/>
        <v/>
      </c>
      <c r="Y246" t="str">
        <f t="shared" si="42"/>
        <v/>
      </c>
      <c r="Z246" t="str">
        <f t="shared" si="42"/>
        <v/>
      </c>
      <c r="AA246" t="str">
        <f t="shared" si="42"/>
        <v/>
      </c>
      <c r="AB246" t="str">
        <f t="shared" si="42"/>
        <v/>
      </c>
      <c r="AC246" t="str">
        <f t="shared" si="42"/>
        <v/>
      </c>
      <c r="AD246" t="str">
        <f t="shared" si="42"/>
        <v/>
      </c>
      <c r="AE246">
        <f t="shared" si="34"/>
        <v>0</v>
      </c>
    </row>
    <row r="247" spans="1:31" ht="25.5" x14ac:dyDescent="0.2">
      <c r="A247" t="str">
        <f>TABLA!F247</f>
        <v>F. Trabajo Social</v>
      </c>
      <c r="B247" s="262" t="str">
        <f>TABLA!BC247</f>
        <v>Es imprescindible que nuestra biblioteca siga comprando libros en papel. La oferta electrónica es muy reducida</v>
      </c>
      <c r="C247" t="str">
        <f t="shared" si="39"/>
        <v/>
      </c>
      <c r="D247" t="str">
        <f t="shared" si="43"/>
        <v/>
      </c>
      <c r="E247" t="str">
        <f t="shared" si="43"/>
        <v/>
      </c>
      <c r="F247" t="str">
        <f t="shared" si="43"/>
        <v/>
      </c>
      <c r="G247" t="str">
        <f t="shared" si="43"/>
        <v/>
      </c>
      <c r="H247" t="str">
        <f t="shared" si="43"/>
        <v>x</v>
      </c>
      <c r="I247" t="str">
        <f t="shared" si="43"/>
        <v/>
      </c>
      <c r="J247" t="str">
        <f t="shared" si="43"/>
        <v/>
      </c>
      <c r="K247" t="str">
        <f t="shared" si="43"/>
        <v/>
      </c>
      <c r="L247" t="str">
        <f t="shared" si="43"/>
        <v/>
      </c>
      <c r="M247" t="str">
        <f t="shared" si="43"/>
        <v/>
      </c>
      <c r="N247" t="str">
        <f t="shared" si="43"/>
        <v/>
      </c>
      <c r="O247" t="str">
        <f t="shared" si="43"/>
        <v/>
      </c>
      <c r="P247" t="str">
        <f t="shared" si="43"/>
        <v/>
      </c>
      <c r="Q247" t="str">
        <f t="shared" si="43"/>
        <v/>
      </c>
      <c r="R247" t="str">
        <f t="shared" si="43"/>
        <v/>
      </c>
      <c r="S247" t="str">
        <f t="shared" si="42"/>
        <v/>
      </c>
      <c r="T247" t="str">
        <f t="shared" si="42"/>
        <v/>
      </c>
      <c r="U247" t="str">
        <f t="shared" si="42"/>
        <v/>
      </c>
      <c r="V247" t="str">
        <f t="shared" si="42"/>
        <v/>
      </c>
      <c r="W247" t="str">
        <f t="shared" si="42"/>
        <v/>
      </c>
      <c r="X247" t="str">
        <f t="shared" si="42"/>
        <v/>
      </c>
      <c r="Y247" t="str">
        <f t="shared" si="42"/>
        <v/>
      </c>
      <c r="Z247" t="str">
        <f t="shared" si="42"/>
        <v/>
      </c>
      <c r="AA247" t="str">
        <f t="shared" si="42"/>
        <v/>
      </c>
      <c r="AB247" t="str">
        <f t="shared" si="42"/>
        <v/>
      </c>
      <c r="AC247" t="str">
        <f t="shared" si="42"/>
        <v/>
      </c>
      <c r="AD247" t="str">
        <f t="shared" si="42"/>
        <v/>
      </c>
      <c r="AE247">
        <f t="shared" si="34"/>
        <v>1</v>
      </c>
    </row>
    <row r="248" spans="1:31" ht="38.25" x14ac:dyDescent="0.2">
      <c r="A248" t="str">
        <f>TABLA!F248</f>
        <v>F. Ciencias Políticas y Sociología</v>
      </c>
      <c r="B248" s="262" t="str">
        <f>TABLA!BC248</f>
        <v>En medio de la pandemia se debió organizar de alguna forma el acceso a libros impresos. La mayoría de los libros que necesito están en las bibliotecas de la UCM. Y bueno, ahora mismo necesito algunos y aún no hay acceso.</v>
      </c>
      <c r="C248" t="str">
        <f t="shared" si="39"/>
        <v/>
      </c>
      <c r="D248" t="str">
        <f t="shared" si="43"/>
        <v/>
      </c>
      <c r="E248" t="str">
        <f t="shared" si="43"/>
        <v/>
      </c>
      <c r="F248" t="str">
        <f t="shared" si="43"/>
        <v/>
      </c>
      <c r="G248" t="str">
        <f t="shared" si="43"/>
        <v/>
      </c>
      <c r="H248" t="str">
        <f t="shared" si="43"/>
        <v/>
      </c>
      <c r="I248" t="str">
        <f t="shared" si="43"/>
        <v/>
      </c>
      <c r="J248" t="str">
        <f t="shared" si="43"/>
        <v/>
      </c>
      <c r="K248" t="str">
        <f t="shared" si="43"/>
        <v/>
      </c>
      <c r="L248" t="str">
        <f t="shared" si="43"/>
        <v/>
      </c>
      <c r="M248" t="str">
        <f t="shared" si="43"/>
        <v>x</v>
      </c>
      <c r="N248" t="str">
        <f t="shared" si="43"/>
        <v/>
      </c>
      <c r="O248" t="str">
        <f t="shared" si="43"/>
        <v/>
      </c>
      <c r="P248" t="str">
        <f t="shared" si="43"/>
        <v/>
      </c>
      <c r="Q248" t="str">
        <f t="shared" si="43"/>
        <v/>
      </c>
      <c r="R248" t="str">
        <f t="shared" si="43"/>
        <v/>
      </c>
      <c r="S248" t="str">
        <f t="shared" si="42"/>
        <v/>
      </c>
      <c r="T248" t="str">
        <f t="shared" si="42"/>
        <v/>
      </c>
      <c r="U248" t="str">
        <f t="shared" si="42"/>
        <v/>
      </c>
      <c r="V248" t="str">
        <f t="shared" si="42"/>
        <v/>
      </c>
      <c r="W248" t="str">
        <f t="shared" si="42"/>
        <v/>
      </c>
      <c r="X248" t="str">
        <f t="shared" si="42"/>
        <v/>
      </c>
      <c r="Y248" t="str">
        <f t="shared" si="42"/>
        <v/>
      </c>
      <c r="Z248" t="str">
        <f t="shared" si="42"/>
        <v/>
      </c>
      <c r="AA248" t="str">
        <f t="shared" si="42"/>
        <v/>
      </c>
      <c r="AB248" t="str">
        <f t="shared" si="42"/>
        <v/>
      </c>
      <c r="AC248" t="str">
        <f t="shared" si="42"/>
        <v/>
      </c>
      <c r="AD248" t="str">
        <f t="shared" si="42"/>
        <v/>
      </c>
      <c r="AE248">
        <f t="shared" si="34"/>
        <v>1</v>
      </c>
    </row>
    <row r="249" spans="1:31" x14ac:dyDescent="0.2">
      <c r="A249" t="str">
        <f>TABLA!F249</f>
        <v>F. Ciencias de la Documentación</v>
      </c>
      <c r="B249" s="262">
        <f>TABLA!BC249</f>
        <v>0</v>
      </c>
      <c r="C249" t="str">
        <f t="shared" si="39"/>
        <v/>
      </c>
      <c r="D249" t="str">
        <f t="shared" si="43"/>
        <v/>
      </c>
      <c r="E249" t="str">
        <f t="shared" si="43"/>
        <v/>
      </c>
      <c r="F249" t="str">
        <f t="shared" si="43"/>
        <v/>
      </c>
      <c r="G249" t="str">
        <f t="shared" si="43"/>
        <v/>
      </c>
      <c r="H249" t="str">
        <f t="shared" si="43"/>
        <v/>
      </c>
      <c r="I249" t="str">
        <f t="shared" si="43"/>
        <v/>
      </c>
      <c r="J249" t="str">
        <f t="shared" si="43"/>
        <v/>
      </c>
      <c r="K249" t="str">
        <f t="shared" si="43"/>
        <v/>
      </c>
      <c r="L249" t="str">
        <f t="shared" si="43"/>
        <v/>
      </c>
      <c r="M249" t="str">
        <f t="shared" si="43"/>
        <v/>
      </c>
      <c r="N249" t="str">
        <f t="shared" si="43"/>
        <v/>
      </c>
      <c r="O249" t="str">
        <f t="shared" si="43"/>
        <v/>
      </c>
      <c r="P249" t="str">
        <f t="shared" si="43"/>
        <v/>
      </c>
      <c r="Q249" t="str">
        <f t="shared" si="43"/>
        <v/>
      </c>
      <c r="R249" t="str">
        <f t="shared" si="43"/>
        <v/>
      </c>
      <c r="S249" t="str">
        <f t="shared" si="42"/>
        <v/>
      </c>
      <c r="T249" t="str">
        <f t="shared" si="42"/>
        <v/>
      </c>
      <c r="U249" t="str">
        <f t="shared" si="42"/>
        <v/>
      </c>
      <c r="V249" t="str">
        <f t="shared" si="42"/>
        <v/>
      </c>
      <c r="W249" t="str">
        <f t="shared" si="42"/>
        <v/>
      </c>
      <c r="X249" t="str">
        <f t="shared" si="42"/>
        <v/>
      </c>
      <c r="Y249" t="str">
        <f t="shared" si="42"/>
        <v/>
      </c>
      <c r="Z249" t="str">
        <f t="shared" si="42"/>
        <v/>
      </c>
      <c r="AA249" t="str">
        <f t="shared" si="42"/>
        <v/>
      </c>
      <c r="AB249" t="str">
        <f t="shared" si="42"/>
        <v/>
      </c>
      <c r="AC249" t="str">
        <f t="shared" si="42"/>
        <v/>
      </c>
      <c r="AD249" t="str">
        <f t="shared" si="42"/>
        <v/>
      </c>
      <c r="AE249">
        <f t="shared" si="34"/>
        <v>0</v>
      </c>
    </row>
    <row r="250" spans="1:31" ht="102" x14ac:dyDescent="0.2">
      <c r="A250" t="str">
        <f>TABLA!F250</f>
        <v>F. Derecho</v>
      </c>
      <c r="B250" s="262" t="str">
        <f>TABLA!BC250</f>
        <v>Si nos dan una sesion de uso de materiales de biblioteca se agradecerá que sea más breve (20 min) pero complementada con otras (hoy vemos el catálogo cisne, hoy la base Aranzadi para libros, hoy para jurisprudencia, hoy como buscar tal o cual cosa...) y ya sería lo mejor si fuera permanente la formación (como en las auto escuelas, que los lunes a las 14hr y los mx a las 16 expliquen el tema cisne, pero los martes y jueces aranzadi., de tal manera que en una semana tengamos los conocimientos para usar todos los recursos que ofrecen con tiempo para asimilarlos y probarlos) con que lo repitieran 3 veces en 3 meses  algunos aprenderíamos de verdad a sacar partido a todo ese material que se pierde en la deep bilioteca.</v>
      </c>
      <c r="C250" t="str">
        <f t="shared" si="39"/>
        <v/>
      </c>
      <c r="D250" t="str">
        <f t="shared" si="43"/>
        <v/>
      </c>
      <c r="E250" t="str">
        <f t="shared" si="43"/>
        <v/>
      </c>
      <c r="F250" t="str">
        <f t="shared" si="43"/>
        <v/>
      </c>
      <c r="G250" t="str">
        <f t="shared" si="43"/>
        <v/>
      </c>
      <c r="H250" t="str">
        <f t="shared" si="43"/>
        <v/>
      </c>
      <c r="I250" t="str">
        <f t="shared" si="43"/>
        <v/>
      </c>
      <c r="J250" t="str">
        <f t="shared" si="43"/>
        <v/>
      </c>
      <c r="K250" t="str">
        <f t="shared" si="43"/>
        <v/>
      </c>
      <c r="L250" t="str">
        <f t="shared" si="43"/>
        <v/>
      </c>
      <c r="M250" t="str">
        <f t="shared" si="43"/>
        <v/>
      </c>
      <c r="N250" t="str">
        <f t="shared" si="43"/>
        <v/>
      </c>
      <c r="O250" t="str">
        <f t="shared" si="43"/>
        <v/>
      </c>
      <c r="P250" t="str">
        <f t="shared" si="43"/>
        <v/>
      </c>
      <c r="Q250" t="str">
        <f t="shared" si="43"/>
        <v/>
      </c>
      <c r="R250" t="str">
        <f t="shared" si="43"/>
        <v/>
      </c>
      <c r="S250" t="str">
        <f t="shared" si="42"/>
        <v/>
      </c>
      <c r="T250" t="str">
        <f t="shared" si="42"/>
        <v/>
      </c>
      <c r="U250" t="str">
        <f t="shared" si="42"/>
        <v/>
      </c>
      <c r="V250" t="str">
        <f t="shared" si="42"/>
        <v/>
      </c>
      <c r="W250" t="str">
        <f t="shared" si="42"/>
        <v/>
      </c>
      <c r="X250" t="str">
        <f t="shared" si="42"/>
        <v/>
      </c>
      <c r="Y250" t="str">
        <f t="shared" si="42"/>
        <v/>
      </c>
      <c r="Z250" t="str">
        <f t="shared" si="42"/>
        <v/>
      </c>
      <c r="AA250" t="str">
        <f t="shared" si="42"/>
        <v/>
      </c>
      <c r="AB250" t="str">
        <f t="shared" si="42"/>
        <v>x</v>
      </c>
      <c r="AC250" t="str">
        <f t="shared" si="42"/>
        <v/>
      </c>
      <c r="AD250" t="str">
        <f t="shared" si="42"/>
        <v/>
      </c>
      <c r="AE250">
        <f t="shared" si="34"/>
        <v>1</v>
      </c>
    </row>
    <row r="251" spans="1:31" x14ac:dyDescent="0.2">
      <c r="A251" t="str">
        <f>TABLA!F251</f>
        <v>F. Geografía e Historia</v>
      </c>
      <c r="B251" s="262">
        <f>TABLA!BC251</f>
        <v>0</v>
      </c>
      <c r="C251" t="str">
        <f t="shared" si="39"/>
        <v/>
      </c>
      <c r="D251" t="str">
        <f t="shared" si="43"/>
        <v/>
      </c>
      <c r="E251" t="str">
        <f t="shared" si="43"/>
        <v/>
      </c>
      <c r="F251" t="str">
        <f t="shared" si="43"/>
        <v/>
      </c>
      <c r="G251" t="str">
        <f t="shared" si="43"/>
        <v/>
      </c>
      <c r="H251" t="str">
        <f t="shared" si="43"/>
        <v/>
      </c>
      <c r="I251" t="str">
        <f t="shared" si="43"/>
        <v/>
      </c>
      <c r="J251" t="str">
        <f t="shared" si="43"/>
        <v/>
      </c>
      <c r="K251" t="str">
        <f t="shared" si="43"/>
        <v/>
      </c>
      <c r="L251" t="str">
        <f t="shared" si="43"/>
        <v/>
      </c>
      <c r="M251" t="str">
        <f t="shared" si="43"/>
        <v/>
      </c>
      <c r="N251" t="str">
        <f t="shared" si="43"/>
        <v/>
      </c>
      <c r="O251" t="str">
        <f t="shared" si="43"/>
        <v/>
      </c>
      <c r="P251" t="str">
        <f t="shared" si="43"/>
        <v/>
      </c>
      <c r="Q251" t="str">
        <f t="shared" si="43"/>
        <v/>
      </c>
      <c r="R251" t="str">
        <f t="shared" si="43"/>
        <v/>
      </c>
      <c r="S251" t="str">
        <f t="shared" si="42"/>
        <v/>
      </c>
      <c r="T251" t="str">
        <f t="shared" si="42"/>
        <v/>
      </c>
      <c r="U251" t="str">
        <f t="shared" si="42"/>
        <v/>
      </c>
      <c r="V251" t="str">
        <f t="shared" si="42"/>
        <v/>
      </c>
      <c r="W251" t="str">
        <f t="shared" si="42"/>
        <v/>
      </c>
      <c r="X251" t="str">
        <f t="shared" si="42"/>
        <v/>
      </c>
      <c r="Y251" t="str">
        <f t="shared" si="42"/>
        <v/>
      </c>
      <c r="Z251" t="str">
        <f t="shared" si="42"/>
        <v/>
      </c>
      <c r="AA251" t="str">
        <f t="shared" si="42"/>
        <v/>
      </c>
      <c r="AB251" t="str">
        <f t="shared" si="42"/>
        <v/>
      </c>
      <c r="AC251" t="str">
        <f t="shared" si="42"/>
        <v/>
      </c>
      <c r="AD251" t="str">
        <f t="shared" si="42"/>
        <v/>
      </c>
      <c r="AE251">
        <f t="shared" si="34"/>
        <v>0</v>
      </c>
    </row>
    <row r="252" spans="1:31" x14ac:dyDescent="0.2">
      <c r="A252" t="str">
        <f>TABLA!F252</f>
        <v>F. Ciencias Geológicas</v>
      </c>
      <c r="B252" s="262">
        <f>TABLA!BC252</f>
        <v>0</v>
      </c>
      <c r="C252" t="str">
        <f t="shared" si="39"/>
        <v/>
      </c>
      <c r="D252" t="str">
        <f t="shared" si="43"/>
        <v/>
      </c>
      <c r="E252" t="str">
        <f t="shared" si="43"/>
        <v/>
      </c>
      <c r="F252" t="str">
        <f t="shared" si="43"/>
        <v/>
      </c>
      <c r="G252" t="str">
        <f t="shared" si="43"/>
        <v/>
      </c>
      <c r="H252" t="str">
        <f t="shared" si="43"/>
        <v/>
      </c>
      <c r="I252" t="str">
        <f t="shared" si="43"/>
        <v/>
      </c>
      <c r="J252" t="str">
        <f t="shared" si="43"/>
        <v/>
      </c>
      <c r="K252" t="str">
        <f t="shared" si="43"/>
        <v/>
      </c>
      <c r="L252" t="str">
        <f t="shared" si="43"/>
        <v/>
      </c>
      <c r="M252" t="str">
        <f t="shared" si="43"/>
        <v/>
      </c>
      <c r="N252" t="str">
        <f t="shared" si="43"/>
        <v/>
      </c>
      <c r="O252" t="str">
        <f t="shared" si="43"/>
        <v/>
      </c>
      <c r="P252" t="str">
        <f t="shared" si="43"/>
        <v/>
      </c>
      <c r="Q252" t="str">
        <f t="shared" si="43"/>
        <v/>
      </c>
      <c r="R252" t="str">
        <f t="shared" si="43"/>
        <v/>
      </c>
      <c r="S252" t="str">
        <f t="shared" si="42"/>
        <v/>
      </c>
      <c r="T252" t="str">
        <f t="shared" si="42"/>
        <v/>
      </c>
      <c r="U252" t="str">
        <f t="shared" si="42"/>
        <v/>
      </c>
      <c r="V252" t="str">
        <f t="shared" si="42"/>
        <v/>
      </c>
      <c r="W252" t="str">
        <f t="shared" si="42"/>
        <v/>
      </c>
      <c r="X252" t="str">
        <f t="shared" si="42"/>
        <v/>
      </c>
      <c r="Y252" t="str">
        <f t="shared" si="42"/>
        <v/>
      </c>
      <c r="Z252" t="str">
        <f t="shared" si="42"/>
        <v/>
      </c>
      <c r="AA252" t="str">
        <f t="shared" si="42"/>
        <v/>
      </c>
      <c r="AB252" t="str">
        <f t="shared" si="42"/>
        <v/>
      </c>
      <c r="AC252" t="str">
        <f t="shared" si="42"/>
        <v/>
      </c>
      <c r="AD252" t="str">
        <f t="shared" si="42"/>
        <v/>
      </c>
      <c r="AE252">
        <f t="shared" si="34"/>
        <v>0</v>
      </c>
    </row>
    <row r="253" spans="1:31" x14ac:dyDescent="0.2">
      <c r="A253" t="str">
        <f>TABLA!F253</f>
        <v>F. Psicología</v>
      </c>
      <c r="B253" s="262">
        <f>TABLA!BC253</f>
        <v>0</v>
      </c>
      <c r="C253" t="str">
        <f t="shared" si="39"/>
        <v/>
      </c>
      <c r="D253" t="str">
        <f t="shared" si="43"/>
        <v/>
      </c>
      <c r="E253" t="str">
        <f t="shared" si="43"/>
        <v/>
      </c>
      <c r="F253" t="str">
        <f t="shared" si="43"/>
        <v/>
      </c>
      <c r="G253" t="str">
        <f t="shared" si="43"/>
        <v/>
      </c>
      <c r="H253" t="str">
        <f t="shared" si="43"/>
        <v/>
      </c>
      <c r="I253" t="str">
        <f t="shared" si="43"/>
        <v/>
      </c>
      <c r="J253" t="str">
        <f t="shared" si="43"/>
        <v/>
      </c>
      <c r="K253" t="str">
        <f t="shared" si="43"/>
        <v/>
      </c>
      <c r="L253" t="str">
        <f t="shared" si="43"/>
        <v/>
      </c>
      <c r="M253" t="str">
        <f t="shared" si="43"/>
        <v/>
      </c>
      <c r="N253" t="str">
        <f t="shared" si="43"/>
        <v/>
      </c>
      <c r="O253" t="str">
        <f t="shared" si="43"/>
        <v/>
      </c>
      <c r="P253" t="str">
        <f t="shared" si="43"/>
        <v/>
      </c>
      <c r="Q253" t="str">
        <f t="shared" si="43"/>
        <v/>
      </c>
      <c r="R253" t="str">
        <f t="shared" si="43"/>
        <v/>
      </c>
      <c r="S253" t="str">
        <f t="shared" si="42"/>
        <v/>
      </c>
      <c r="T253" t="str">
        <f t="shared" si="42"/>
        <v/>
      </c>
      <c r="U253" t="str">
        <f t="shared" si="42"/>
        <v/>
      </c>
      <c r="V253" t="str">
        <f t="shared" si="42"/>
        <v/>
      </c>
      <c r="W253" t="str">
        <f t="shared" si="42"/>
        <v/>
      </c>
      <c r="X253" t="str">
        <f t="shared" si="42"/>
        <v/>
      </c>
      <c r="Y253" t="str">
        <f t="shared" si="42"/>
        <v/>
      </c>
      <c r="Z253" t="str">
        <f t="shared" si="42"/>
        <v/>
      </c>
      <c r="AA253" t="str">
        <f t="shared" si="42"/>
        <v/>
      </c>
      <c r="AB253" t="str">
        <f t="shared" si="42"/>
        <v/>
      </c>
      <c r="AC253" t="str">
        <f t="shared" si="42"/>
        <v/>
      </c>
      <c r="AD253" t="str">
        <f t="shared" si="42"/>
        <v/>
      </c>
      <c r="AE253">
        <f t="shared" si="34"/>
        <v>0</v>
      </c>
    </row>
    <row r="254" spans="1:31" x14ac:dyDescent="0.2">
      <c r="A254" t="str">
        <f>TABLA!F254</f>
        <v>F. Ciencias de la Documentación</v>
      </c>
      <c r="B254" s="262">
        <f>TABLA!BC254</f>
        <v>0</v>
      </c>
      <c r="C254" t="str">
        <f t="shared" si="39"/>
        <v/>
      </c>
      <c r="D254" t="str">
        <f t="shared" si="43"/>
        <v/>
      </c>
      <c r="E254" t="str">
        <f t="shared" si="43"/>
        <v/>
      </c>
      <c r="F254" t="str">
        <f t="shared" si="43"/>
        <v/>
      </c>
      <c r="G254" t="str">
        <f t="shared" si="43"/>
        <v/>
      </c>
      <c r="H254" t="str">
        <f t="shared" si="43"/>
        <v/>
      </c>
      <c r="I254" t="str">
        <f t="shared" si="43"/>
        <v/>
      </c>
      <c r="J254" t="str">
        <f t="shared" si="43"/>
        <v/>
      </c>
      <c r="K254" t="str">
        <f t="shared" si="43"/>
        <v/>
      </c>
      <c r="L254" t="str">
        <f t="shared" si="43"/>
        <v/>
      </c>
      <c r="M254" t="str">
        <f t="shared" si="43"/>
        <v/>
      </c>
      <c r="N254" t="str">
        <f t="shared" si="43"/>
        <v/>
      </c>
      <c r="O254" t="str">
        <f t="shared" si="43"/>
        <v/>
      </c>
      <c r="P254" t="str">
        <f t="shared" si="43"/>
        <v/>
      </c>
      <c r="Q254" t="str">
        <f t="shared" si="43"/>
        <v/>
      </c>
      <c r="R254" t="str">
        <f t="shared" si="43"/>
        <v/>
      </c>
      <c r="S254" t="str">
        <f t="shared" si="42"/>
        <v/>
      </c>
      <c r="T254" t="str">
        <f t="shared" si="42"/>
        <v/>
      </c>
      <c r="U254" t="str">
        <f t="shared" si="42"/>
        <v/>
      </c>
      <c r="V254" t="str">
        <f t="shared" si="42"/>
        <v/>
      </c>
      <c r="W254" t="str">
        <f t="shared" si="42"/>
        <v/>
      </c>
      <c r="X254" t="str">
        <f t="shared" si="42"/>
        <v/>
      </c>
      <c r="Y254" t="str">
        <f t="shared" si="42"/>
        <v/>
      </c>
      <c r="Z254" t="str">
        <f t="shared" si="42"/>
        <v/>
      </c>
      <c r="AA254" t="str">
        <f t="shared" si="42"/>
        <v/>
      </c>
      <c r="AB254" t="str">
        <f t="shared" si="42"/>
        <v/>
      </c>
      <c r="AC254" t="str">
        <f t="shared" si="42"/>
        <v/>
      </c>
      <c r="AD254" t="str">
        <f t="shared" si="42"/>
        <v/>
      </c>
      <c r="AE254">
        <f t="shared" ref="AE254:AE317" si="44">COUNTIF(B254,"&lt;&gt;0")</f>
        <v>0</v>
      </c>
    </row>
    <row r="255" spans="1:31" ht="38.25" x14ac:dyDescent="0.2">
      <c r="A255" t="str">
        <f>TABLA!F255</f>
        <v>F. Bellas Artes</v>
      </c>
      <c r="B255" s="262" t="str">
        <f>TABLA!BC255</f>
        <v>En la app “Libros e-Odilo” de la biblioteca Complutense para poder leer libros de manera electrónica, estos no aparecen paginados por tanto cuando quiero citar en uno de mis trabajos algo que he leído en sus libros no puedo poner la página...</v>
      </c>
      <c r="C255" t="str">
        <f t="shared" si="39"/>
        <v/>
      </c>
      <c r="D255" t="str">
        <f t="shared" si="43"/>
        <v/>
      </c>
      <c r="E255" t="str">
        <f t="shared" si="43"/>
        <v/>
      </c>
      <c r="F255" t="str">
        <f t="shared" si="43"/>
        <v/>
      </c>
      <c r="G255" t="str">
        <f t="shared" si="43"/>
        <v/>
      </c>
      <c r="H255" t="str">
        <f t="shared" si="43"/>
        <v>x</v>
      </c>
      <c r="I255" t="str">
        <f t="shared" si="43"/>
        <v/>
      </c>
      <c r="J255" t="str">
        <f t="shared" si="43"/>
        <v/>
      </c>
      <c r="K255" t="str">
        <f t="shared" si="43"/>
        <v/>
      </c>
      <c r="L255" t="str">
        <f t="shared" si="43"/>
        <v/>
      </c>
      <c r="M255" t="str">
        <f t="shared" si="43"/>
        <v/>
      </c>
      <c r="N255" t="str">
        <f t="shared" si="43"/>
        <v/>
      </c>
      <c r="O255" t="str">
        <f t="shared" si="43"/>
        <v/>
      </c>
      <c r="P255" t="str">
        <f t="shared" si="43"/>
        <v/>
      </c>
      <c r="Q255" t="str">
        <f t="shared" si="43"/>
        <v/>
      </c>
      <c r="R255" t="str">
        <f t="shared" si="43"/>
        <v/>
      </c>
      <c r="S255" t="str">
        <f t="shared" si="42"/>
        <v/>
      </c>
      <c r="T255" t="str">
        <f t="shared" si="42"/>
        <v/>
      </c>
      <c r="U255" t="str">
        <f t="shared" si="42"/>
        <v/>
      </c>
      <c r="V255" t="str">
        <f t="shared" si="42"/>
        <v/>
      </c>
      <c r="W255" t="str">
        <f t="shared" si="42"/>
        <v/>
      </c>
      <c r="X255" t="str">
        <f t="shared" si="42"/>
        <v/>
      </c>
      <c r="Y255" t="str">
        <f t="shared" si="42"/>
        <v/>
      </c>
      <c r="Z255" t="str">
        <f t="shared" si="42"/>
        <v/>
      </c>
      <c r="AA255" t="str">
        <f t="shared" si="42"/>
        <v/>
      </c>
      <c r="AB255" t="str">
        <f t="shared" si="42"/>
        <v/>
      </c>
      <c r="AC255" t="str">
        <f t="shared" si="42"/>
        <v/>
      </c>
      <c r="AD255" t="str">
        <f t="shared" si="42"/>
        <v/>
      </c>
      <c r="AE255">
        <f t="shared" si="44"/>
        <v>1</v>
      </c>
    </row>
    <row r="256" spans="1:31" x14ac:dyDescent="0.2">
      <c r="A256" t="str">
        <f>TABLA!F256</f>
        <v>F. Comercio y Turismo</v>
      </c>
      <c r="B256" s="262">
        <f>TABLA!BC256</f>
        <v>0</v>
      </c>
      <c r="C256" t="str">
        <f t="shared" si="39"/>
        <v/>
      </c>
      <c r="D256" t="str">
        <f t="shared" si="43"/>
        <v/>
      </c>
      <c r="E256" t="str">
        <f t="shared" si="43"/>
        <v/>
      </c>
      <c r="F256" t="str">
        <f t="shared" si="43"/>
        <v/>
      </c>
      <c r="G256" t="str">
        <f t="shared" si="43"/>
        <v/>
      </c>
      <c r="H256" t="str">
        <f t="shared" si="43"/>
        <v/>
      </c>
      <c r="I256" t="str">
        <f t="shared" si="43"/>
        <v/>
      </c>
      <c r="J256" t="str">
        <f t="shared" si="43"/>
        <v/>
      </c>
      <c r="K256" t="str">
        <f t="shared" si="43"/>
        <v/>
      </c>
      <c r="L256" t="str">
        <f t="shared" si="43"/>
        <v/>
      </c>
      <c r="M256" t="str">
        <f t="shared" si="43"/>
        <v/>
      </c>
      <c r="N256" t="str">
        <f t="shared" si="43"/>
        <v/>
      </c>
      <c r="O256" t="str">
        <f t="shared" si="43"/>
        <v/>
      </c>
      <c r="P256" t="str">
        <f t="shared" si="43"/>
        <v/>
      </c>
      <c r="Q256" t="str">
        <f t="shared" si="43"/>
        <v/>
      </c>
      <c r="R256" t="str">
        <f t="shared" ref="R256:AD271" si="45">IFERROR((IF(FIND(R$1,$B256,1)&gt;0,"x")),"")</f>
        <v/>
      </c>
      <c r="S256" t="str">
        <f t="shared" si="45"/>
        <v/>
      </c>
      <c r="T256" t="str">
        <f t="shared" si="45"/>
        <v/>
      </c>
      <c r="U256" t="str">
        <f t="shared" si="45"/>
        <v/>
      </c>
      <c r="V256" t="str">
        <f t="shared" si="45"/>
        <v/>
      </c>
      <c r="W256" t="str">
        <f t="shared" si="45"/>
        <v/>
      </c>
      <c r="X256" t="str">
        <f t="shared" si="45"/>
        <v/>
      </c>
      <c r="Y256" t="str">
        <f t="shared" si="45"/>
        <v/>
      </c>
      <c r="Z256" t="str">
        <f t="shared" si="45"/>
        <v/>
      </c>
      <c r="AA256" t="str">
        <f t="shared" si="45"/>
        <v/>
      </c>
      <c r="AB256" t="str">
        <f t="shared" si="45"/>
        <v/>
      </c>
      <c r="AC256" t="str">
        <f t="shared" si="45"/>
        <v/>
      </c>
      <c r="AD256" t="str">
        <f t="shared" si="45"/>
        <v/>
      </c>
      <c r="AE256">
        <f t="shared" si="44"/>
        <v>0</v>
      </c>
    </row>
    <row r="257" spans="1:31" x14ac:dyDescent="0.2">
      <c r="A257" t="str">
        <f>TABLA!F257</f>
        <v>F. Filología</v>
      </c>
      <c r="B257" s="262">
        <f>TABLA!BC257</f>
        <v>0</v>
      </c>
      <c r="C257" t="str">
        <f t="shared" si="39"/>
        <v/>
      </c>
      <c r="D257" t="str">
        <f t="shared" ref="D257:R272" si="46">IFERROR((IF(FIND(D$1,$B257,1)&gt;0,"x")),"")</f>
        <v/>
      </c>
      <c r="E257" t="str">
        <f t="shared" si="46"/>
        <v/>
      </c>
      <c r="F257" t="str">
        <f t="shared" si="46"/>
        <v/>
      </c>
      <c r="G257" t="str">
        <f t="shared" si="46"/>
        <v/>
      </c>
      <c r="H257" t="str">
        <f t="shared" si="46"/>
        <v/>
      </c>
      <c r="I257" t="str">
        <f t="shared" si="46"/>
        <v/>
      </c>
      <c r="J257" t="str">
        <f t="shared" si="46"/>
        <v/>
      </c>
      <c r="K257" t="str">
        <f t="shared" si="46"/>
        <v/>
      </c>
      <c r="L257" t="str">
        <f t="shared" si="46"/>
        <v/>
      </c>
      <c r="M257" t="str">
        <f t="shared" si="46"/>
        <v/>
      </c>
      <c r="N257" t="str">
        <f t="shared" si="46"/>
        <v/>
      </c>
      <c r="O257" t="str">
        <f t="shared" si="46"/>
        <v/>
      </c>
      <c r="P257" t="str">
        <f t="shared" si="46"/>
        <v/>
      </c>
      <c r="Q257" t="str">
        <f t="shared" si="46"/>
        <v/>
      </c>
      <c r="R257" t="str">
        <f t="shared" si="46"/>
        <v/>
      </c>
      <c r="S257" t="str">
        <f t="shared" si="45"/>
        <v/>
      </c>
      <c r="T257" t="str">
        <f t="shared" si="45"/>
        <v/>
      </c>
      <c r="U257" t="str">
        <f t="shared" si="45"/>
        <v/>
      </c>
      <c r="V257" t="str">
        <f t="shared" si="45"/>
        <v/>
      </c>
      <c r="W257" t="str">
        <f t="shared" si="45"/>
        <v/>
      </c>
      <c r="X257" t="str">
        <f t="shared" si="45"/>
        <v/>
      </c>
      <c r="Y257" t="str">
        <f t="shared" si="45"/>
        <v/>
      </c>
      <c r="Z257" t="str">
        <f t="shared" si="45"/>
        <v/>
      </c>
      <c r="AA257" t="str">
        <f t="shared" si="45"/>
        <v/>
      </c>
      <c r="AB257" t="str">
        <f t="shared" si="45"/>
        <v/>
      </c>
      <c r="AC257" t="str">
        <f t="shared" si="45"/>
        <v/>
      </c>
      <c r="AD257" t="str">
        <f t="shared" si="45"/>
        <v/>
      </c>
      <c r="AE257">
        <f t="shared" si="44"/>
        <v>0</v>
      </c>
    </row>
    <row r="258" spans="1:31" ht="153" x14ac:dyDescent="0.2">
      <c r="A258" t="str">
        <f>TABLA!F258</f>
        <v>F. Ciencias Químicas</v>
      </c>
      <c r="B258" s="262" t="str">
        <f>TABLA!BC258</f>
        <v>En la facultad de ciencias químicas se ha cerrado una sala y se han trasladado los ordenadores y las sillas que había en su interior para poner una exposición sobre la tabla periódica y el sótano también se cerró, aunque se volvió a abrir. La exposición consiste en material para dibujar como ceras y diseños para pintar, además también incluye unas vitrinas con material informativo. Me parece inadecuado cerrar una sala entera para hacer una exposición que no está destinada a un público universitario y que, aunque así fuera si se echa un vistazo a la cantidad de gente que visita la exposición se puede comprobar que es un completo fracaso. Por lo que se podría haber reestructurado la exposición para no dejar a los usuarios de la biblioteca sin una sala que además sí que se usaba con bastante frecuencia. Si se compara con otras exposiciones que he visto en otras bibliotecas como la de geología se puede comprobar que no es necesario cerrar salas para hacer exposiciones y con éxito y sin trastornar el normal funcionamiento e instalaciones de la biblioteca. Un saludo.</v>
      </c>
      <c r="C258" t="str">
        <f t="shared" si="39"/>
        <v/>
      </c>
      <c r="D258" t="str">
        <f t="shared" si="46"/>
        <v/>
      </c>
      <c r="E258" t="str">
        <f t="shared" si="46"/>
        <v/>
      </c>
      <c r="F258" t="str">
        <f t="shared" si="46"/>
        <v/>
      </c>
      <c r="G258" t="str">
        <f t="shared" si="46"/>
        <v/>
      </c>
      <c r="H258" t="str">
        <f t="shared" si="46"/>
        <v/>
      </c>
      <c r="I258" t="str">
        <f t="shared" si="46"/>
        <v/>
      </c>
      <c r="J258" t="str">
        <f t="shared" si="46"/>
        <v/>
      </c>
      <c r="K258" t="str">
        <f t="shared" si="46"/>
        <v/>
      </c>
      <c r="L258" t="str">
        <f t="shared" si="46"/>
        <v/>
      </c>
      <c r="M258" t="str">
        <f t="shared" si="46"/>
        <v/>
      </c>
      <c r="N258" t="str">
        <f t="shared" si="46"/>
        <v/>
      </c>
      <c r="O258" t="str">
        <f t="shared" si="46"/>
        <v/>
      </c>
      <c r="P258" t="str">
        <f t="shared" si="46"/>
        <v/>
      </c>
      <c r="Q258" t="str">
        <f t="shared" si="46"/>
        <v/>
      </c>
      <c r="R258" t="str">
        <f t="shared" si="46"/>
        <v/>
      </c>
      <c r="S258" t="str">
        <f t="shared" si="45"/>
        <v/>
      </c>
      <c r="T258" t="str">
        <f t="shared" si="45"/>
        <v/>
      </c>
      <c r="U258" t="str">
        <f t="shared" si="45"/>
        <v>x</v>
      </c>
      <c r="V258" t="str">
        <f t="shared" si="45"/>
        <v/>
      </c>
      <c r="W258" t="str">
        <f t="shared" si="45"/>
        <v/>
      </c>
      <c r="X258" t="str">
        <f t="shared" si="45"/>
        <v/>
      </c>
      <c r="Y258" t="str">
        <f t="shared" si="45"/>
        <v/>
      </c>
      <c r="Z258" t="str">
        <f t="shared" si="45"/>
        <v/>
      </c>
      <c r="AA258" t="str">
        <f t="shared" si="45"/>
        <v/>
      </c>
      <c r="AB258" t="str">
        <f t="shared" si="45"/>
        <v/>
      </c>
      <c r="AC258" t="str">
        <f t="shared" si="45"/>
        <v/>
      </c>
      <c r="AD258" t="str">
        <f t="shared" si="45"/>
        <v/>
      </c>
      <c r="AE258">
        <f t="shared" si="44"/>
        <v>1</v>
      </c>
    </row>
    <row r="259" spans="1:31" x14ac:dyDescent="0.2">
      <c r="A259" t="str">
        <f>TABLA!F259</f>
        <v>F. Filología</v>
      </c>
      <c r="B259" s="262">
        <f>TABLA!BC259</f>
        <v>0</v>
      </c>
      <c r="C259" t="str">
        <f t="shared" si="39"/>
        <v/>
      </c>
      <c r="D259" t="str">
        <f t="shared" si="46"/>
        <v/>
      </c>
      <c r="E259" t="str">
        <f t="shared" si="46"/>
        <v/>
      </c>
      <c r="F259" t="str">
        <f t="shared" si="46"/>
        <v/>
      </c>
      <c r="G259" t="str">
        <f t="shared" si="46"/>
        <v/>
      </c>
      <c r="H259" t="str">
        <f t="shared" si="46"/>
        <v/>
      </c>
      <c r="I259" t="str">
        <f t="shared" si="46"/>
        <v/>
      </c>
      <c r="J259" t="str">
        <f t="shared" si="46"/>
        <v/>
      </c>
      <c r="K259" t="str">
        <f t="shared" si="46"/>
        <v/>
      </c>
      <c r="L259" t="str">
        <f t="shared" si="46"/>
        <v/>
      </c>
      <c r="M259" t="str">
        <f t="shared" si="46"/>
        <v/>
      </c>
      <c r="N259" t="str">
        <f t="shared" si="46"/>
        <v/>
      </c>
      <c r="O259" t="str">
        <f t="shared" si="46"/>
        <v/>
      </c>
      <c r="P259" t="str">
        <f t="shared" si="46"/>
        <v/>
      </c>
      <c r="Q259" t="str">
        <f t="shared" si="46"/>
        <v/>
      </c>
      <c r="R259" t="str">
        <f t="shared" si="46"/>
        <v/>
      </c>
      <c r="S259" t="str">
        <f t="shared" si="45"/>
        <v/>
      </c>
      <c r="T259" t="str">
        <f t="shared" si="45"/>
        <v/>
      </c>
      <c r="U259" t="str">
        <f t="shared" si="45"/>
        <v/>
      </c>
      <c r="V259" t="str">
        <f t="shared" si="45"/>
        <v/>
      </c>
      <c r="W259" t="str">
        <f t="shared" si="45"/>
        <v/>
      </c>
      <c r="X259" t="str">
        <f t="shared" si="45"/>
        <v/>
      </c>
      <c r="Y259" t="str">
        <f t="shared" si="45"/>
        <v/>
      </c>
      <c r="Z259" t="str">
        <f t="shared" si="45"/>
        <v/>
      </c>
      <c r="AA259" t="str">
        <f t="shared" si="45"/>
        <v/>
      </c>
      <c r="AB259" t="str">
        <f t="shared" si="45"/>
        <v/>
      </c>
      <c r="AC259" t="str">
        <f t="shared" si="45"/>
        <v/>
      </c>
      <c r="AD259" t="str">
        <f t="shared" si="45"/>
        <v/>
      </c>
      <c r="AE259">
        <f t="shared" si="44"/>
        <v>0</v>
      </c>
    </row>
    <row r="260" spans="1:31" x14ac:dyDescent="0.2">
      <c r="A260" t="str">
        <f>TABLA!F260</f>
        <v>F. Geografía e Historia</v>
      </c>
      <c r="B260" s="262">
        <f>TABLA!BC260</f>
        <v>0</v>
      </c>
      <c r="C260" t="str">
        <f t="shared" si="39"/>
        <v/>
      </c>
      <c r="D260" t="str">
        <f t="shared" si="46"/>
        <v/>
      </c>
      <c r="E260" t="str">
        <f t="shared" si="46"/>
        <v/>
      </c>
      <c r="F260" t="str">
        <f t="shared" si="46"/>
        <v/>
      </c>
      <c r="G260" t="str">
        <f t="shared" si="46"/>
        <v/>
      </c>
      <c r="H260" t="str">
        <f t="shared" si="46"/>
        <v/>
      </c>
      <c r="I260" t="str">
        <f t="shared" si="46"/>
        <v/>
      </c>
      <c r="J260" t="str">
        <f t="shared" si="46"/>
        <v/>
      </c>
      <c r="K260" t="str">
        <f t="shared" si="46"/>
        <v/>
      </c>
      <c r="L260" t="str">
        <f t="shared" si="46"/>
        <v/>
      </c>
      <c r="M260" t="str">
        <f t="shared" si="46"/>
        <v/>
      </c>
      <c r="N260" t="str">
        <f t="shared" si="46"/>
        <v/>
      </c>
      <c r="O260" t="str">
        <f t="shared" si="46"/>
        <v/>
      </c>
      <c r="P260" t="str">
        <f t="shared" si="46"/>
        <v/>
      </c>
      <c r="Q260" t="str">
        <f t="shared" si="46"/>
        <v/>
      </c>
      <c r="R260" t="str">
        <f t="shared" si="46"/>
        <v/>
      </c>
      <c r="S260" t="str">
        <f t="shared" si="45"/>
        <v/>
      </c>
      <c r="T260" t="str">
        <f t="shared" si="45"/>
        <v/>
      </c>
      <c r="U260" t="str">
        <f t="shared" si="45"/>
        <v/>
      </c>
      <c r="V260" t="str">
        <f t="shared" si="45"/>
        <v/>
      </c>
      <c r="W260" t="str">
        <f t="shared" si="45"/>
        <v/>
      </c>
      <c r="X260" t="str">
        <f t="shared" si="45"/>
        <v/>
      </c>
      <c r="Y260" t="str">
        <f t="shared" si="45"/>
        <v/>
      </c>
      <c r="Z260" t="str">
        <f t="shared" si="45"/>
        <v/>
      </c>
      <c r="AA260" t="str">
        <f t="shared" si="45"/>
        <v/>
      </c>
      <c r="AB260" t="str">
        <f t="shared" si="45"/>
        <v/>
      </c>
      <c r="AC260" t="str">
        <f t="shared" si="45"/>
        <v/>
      </c>
      <c r="AD260" t="str">
        <f t="shared" si="45"/>
        <v/>
      </c>
      <c r="AE260">
        <f t="shared" si="44"/>
        <v>0</v>
      </c>
    </row>
    <row r="261" spans="1:31" x14ac:dyDescent="0.2">
      <c r="A261" t="str">
        <f>TABLA!F261</f>
        <v>F. Psicología</v>
      </c>
      <c r="B261" s="262">
        <f>TABLA!BC261</f>
        <v>0</v>
      </c>
      <c r="C261" t="str">
        <f t="shared" si="39"/>
        <v/>
      </c>
      <c r="D261" t="str">
        <f t="shared" si="46"/>
        <v/>
      </c>
      <c r="E261" t="str">
        <f t="shared" si="46"/>
        <v/>
      </c>
      <c r="F261" t="str">
        <f t="shared" si="46"/>
        <v/>
      </c>
      <c r="G261" t="str">
        <f t="shared" si="46"/>
        <v/>
      </c>
      <c r="H261" t="str">
        <f t="shared" si="46"/>
        <v/>
      </c>
      <c r="I261" t="str">
        <f t="shared" si="46"/>
        <v/>
      </c>
      <c r="J261" t="str">
        <f t="shared" si="46"/>
        <v/>
      </c>
      <c r="K261" t="str">
        <f t="shared" si="46"/>
        <v/>
      </c>
      <c r="L261" t="str">
        <f t="shared" si="46"/>
        <v/>
      </c>
      <c r="M261" t="str">
        <f t="shared" si="46"/>
        <v/>
      </c>
      <c r="N261" t="str">
        <f t="shared" si="46"/>
        <v/>
      </c>
      <c r="O261" t="str">
        <f t="shared" si="46"/>
        <v/>
      </c>
      <c r="P261" t="str">
        <f t="shared" si="46"/>
        <v/>
      </c>
      <c r="Q261" t="str">
        <f t="shared" si="46"/>
        <v/>
      </c>
      <c r="R261" t="str">
        <f t="shared" si="46"/>
        <v/>
      </c>
      <c r="S261" t="str">
        <f t="shared" si="45"/>
        <v/>
      </c>
      <c r="T261" t="str">
        <f t="shared" si="45"/>
        <v/>
      </c>
      <c r="U261" t="str">
        <f t="shared" si="45"/>
        <v/>
      </c>
      <c r="V261" t="str">
        <f t="shared" si="45"/>
        <v/>
      </c>
      <c r="W261" t="str">
        <f t="shared" si="45"/>
        <v/>
      </c>
      <c r="X261" t="str">
        <f t="shared" si="45"/>
        <v/>
      </c>
      <c r="Y261" t="str">
        <f t="shared" si="45"/>
        <v/>
      </c>
      <c r="Z261" t="str">
        <f t="shared" si="45"/>
        <v/>
      </c>
      <c r="AA261" t="str">
        <f t="shared" si="45"/>
        <v/>
      </c>
      <c r="AB261" t="str">
        <f t="shared" si="45"/>
        <v/>
      </c>
      <c r="AC261" t="str">
        <f t="shared" si="45"/>
        <v/>
      </c>
      <c r="AD261" t="str">
        <f t="shared" si="45"/>
        <v/>
      </c>
      <c r="AE261">
        <f t="shared" si="44"/>
        <v>0</v>
      </c>
    </row>
    <row r="262" spans="1:31" ht="140.25" x14ac:dyDescent="0.2">
      <c r="A262" t="str">
        <f>TABLA!F262</f>
        <v>F. Derecho</v>
      </c>
      <c r="B262" s="262" t="str">
        <f>TABLA!BC262</f>
        <v>Muchos de los problemas de funcionamiento de la nueva plataforma siguen sin resolver, por ejemplo en cuanto a la imposibilidad de reservar libros por la "disponibilidad" de los ejemplares de "Sólo consulta en sala" (pues nadie acude a un mostrador de préstamo a "prestarse un libro" que no puede sacar de la sala, lo coge del anaquel sin más). Ídem con volúmenes cuyo código de barras comienza con X (creo que era X), cuyo préstamo deben hacerlo el personal de la biblioteca pues falla en los mostradores. Respecto a las reservas, antes que reservar un vólumen concreto (por su código de barras), debería funcionar como una "lista de espera" ordenada  por fecha y hora de reserva, de forma que se pueda acceder al primer volumén disponible de un título y edición (dado lo habitual que es que no se devuelva un ejemplar en plazo que, si resulta que es el concreto ejemplar reservado, te lleva a tener que reservar otro ejemplar idéntico y te coloca al final de la "fila".</v>
      </c>
      <c r="C262" t="str">
        <f t="shared" si="39"/>
        <v>x</v>
      </c>
      <c r="D262" t="str">
        <f t="shared" si="46"/>
        <v>x</v>
      </c>
      <c r="E262" t="str">
        <f t="shared" si="46"/>
        <v/>
      </c>
      <c r="F262" t="str">
        <f t="shared" si="46"/>
        <v/>
      </c>
      <c r="G262" t="str">
        <f t="shared" si="46"/>
        <v/>
      </c>
      <c r="H262" t="str">
        <f t="shared" si="46"/>
        <v/>
      </c>
      <c r="I262" t="str">
        <f t="shared" si="46"/>
        <v/>
      </c>
      <c r="J262" t="str">
        <f t="shared" si="46"/>
        <v/>
      </c>
      <c r="K262" t="str">
        <f t="shared" si="46"/>
        <v/>
      </c>
      <c r="L262" t="str">
        <f t="shared" si="46"/>
        <v/>
      </c>
      <c r="M262" t="str">
        <f t="shared" si="46"/>
        <v>x</v>
      </c>
      <c r="N262" t="str">
        <f t="shared" si="46"/>
        <v/>
      </c>
      <c r="O262" t="str">
        <f t="shared" si="46"/>
        <v/>
      </c>
      <c r="P262" t="str">
        <f t="shared" si="46"/>
        <v/>
      </c>
      <c r="Q262" t="str">
        <f t="shared" si="46"/>
        <v/>
      </c>
      <c r="R262" t="str">
        <f t="shared" si="46"/>
        <v/>
      </c>
      <c r="S262" t="str">
        <f t="shared" si="45"/>
        <v/>
      </c>
      <c r="T262" t="str">
        <f t="shared" si="45"/>
        <v/>
      </c>
      <c r="U262" t="str">
        <f t="shared" si="45"/>
        <v>x</v>
      </c>
      <c r="V262" t="str">
        <f t="shared" si="45"/>
        <v/>
      </c>
      <c r="W262" t="str">
        <f t="shared" si="45"/>
        <v/>
      </c>
      <c r="X262" t="str">
        <f t="shared" si="45"/>
        <v>x</v>
      </c>
      <c r="Y262" t="str">
        <f t="shared" si="45"/>
        <v/>
      </c>
      <c r="Z262" t="str">
        <f t="shared" si="45"/>
        <v/>
      </c>
      <c r="AA262" t="str">
        <f t="shared" si="45"/>
        <v/>
      </c>
      <c r="AB262" t="str">
        <f t="shared" si="45"/>
        <v/>
      </c>
      <c r="AC262" t="str">
        <f t="shared" si="45"/>
        <v/>
      </c>
      <c r="AD262" t="str">
        <f t="shared" si="45"/>
        <v/>
      </c>
      <c r="AE262">
        <f t="shared" si="44"/>
        <v>1</v>
      </c>
    </row>
    <row r="263" spans="1:31" x14ac:dyDescent="0.2">
      <c r="A263" t="str">
        <f>TABLA!F263</f>
        <v>F. Ciencias Químicas</v>
      </c>
      <c r="B263" s="262">
        <f>TABLA!BC263</f>
        <v>0</v>
      </c>
      <c r="C263" t="str">
        <f t="shared" si="39"/>
        <v/>
      </c>
      <c r="D263" t="str">
        <f t="shared" si="46"/>
        <v/>
      </c>
      <c r="E263" t="str">
        <f t="shared" si="46"/>
        <v/>
      </c>
      <c r="F263" t="str">
        <f t="shared" si="46"/>
        <v/>
      </c>
      <c r="G263" t="str">
        <f t="shared" si="46"/>
        <v/>
      </c>
      <c r="H263" t="str">
        <f t="shared" si="46"/>
        <v/>
      </c>
      <c r="I263" t="str">
        <f t="shared" si="46"/>
        <v/>
      </c>
      <c r="J263" t="str">
        <f t="shared" si="46"/>
        <v/>
      </c>
      <c r="K263" t="str">
        <f t="shared" si="46"/>
        <v/>
      </c>
      <c r="L263" t="str">
        <f t="shared" si="46"/>
        <v/>
      </c>
      <c r="M263" t="str">
        <f t="shared" si="46"/>
        <v/>
      </c>
      <c r="N263" t="str">
        <f t="shared" si="46"/>
        <v/>
      </c>
      <c r="O263" t="str">
        <f t="shared" si="46"/>
        <v/>
      </c>
      <c r="P263" t="str">
        <f t="shared" si="46"/>
        <v/>
      </c>
      <c r="Q263" t="str">
        <f t="shared" si="46"/>
        <v/>
      </c>
      <c r="R263" t="str">
        <f t="shared" si="46"/>
        <v/>
      </c>
      <c r="S263" t="str">
        <f t="shared" si="45"/>
        <v/>
      </c>
      <c r="T263" t="str">
        <f t="shared" si="45"/>
        <v/>
      </c>
      <c r="U263" t="str">
        <f t="shared" si="45"/>
        <v/>
      </c>
      <c r="V263" t="str">
        <f t="shared" si="45"/>
        <v/>
      </c>
      <c r="W263" t="str">
        <f t="shared" si="45"/>
        <v/>
      </c>
      <c r="X263" t="str">
        <f t="shared" si="45"/>
        <v/>
      </c>
      <c r="Y263" t="str">
        <f t="shared" si="45"/>
        <v/>
      </c>
      <c r="Z263" t="str">
        <f t="shared" si="45"/>
        <v/>
      </c>
      <c r="AA263" t="str">
        <f t="shared" si="45"/>
        <v/>
      </c>
      <c r="AB263" t="str">
        <f t="shared" si="45"/>
        <v/>
      </c>
      <c r="AC263" t="str">
        <f t="shared" si="45"/>
        <v/>
      </c>
      <c r="AD263" t="str">
        <f t="shared" si="45"/>
        <v/>
      </c>
      <c r="AE263">
        <f t="shared" si="44"/>
        <v>0</v>
      </c>
    </row>
    <row r="264" spans="1:31" ht="38.25" x14ac:dyDescent="0.2">
      <c r="A264" t="str">
        <f>TABLA!F264</f>
        <v>F. Ciencias Químicas</v>
      </c>
      <c r="B264" s="262" t="str">
        <f>TABLA!BC264</f>
        <v>El nuevo sistema informático no funciona y hasta hace un par de años funcionaba a la perfección, este hecho entorpece tanto el trabajo del personal de la biblioteca como el estudio de los propios estudiantes.</v>
      </c>
      <c r="C264" t="str">
        <f t="shared" si="39"/>
        <v/>
      </c>
      <c r="D264" t="str">
        <f t="shared" si="46"/>
        <v/>
      </c>
      <c r="E264" t="str">
        <f t="shared" si="46"/>
        <v/>
      </c>
      <c r="F264" t="str">
        <f t="shared" si="46"/>
        <v/>
      </c>
      <c r="G264" t="str">
        <f t="shared" si="46"/>
        <v/>
      </c>
      <c r="H264" t="str">
        <f t="shared" si="46"/>
        <v/>
      </c>
      <c r="I264" t="str">
        <f t="shared" si="46"/>
        <v/>
      </c>
      <c r="J264" t="str">
        <f t="shared" si="46"/>
        <v/>
      </c>
      <c r="K264" t="str">
        <f t="shared" si="46"/>
        <v/>
      </c>
      <c r="L264" t="str">
        <f t="shared" si="46"/>
        <v/>
      </c>
      <c r="M264" t="str">
        <f t="shared" si="46"/>
        <v/>
      </c>
      <c r="N264" t="str">
        <f t="shared" si="46"/>
        <v/>
      </c>
      <c r="O264" t="str">
        <f t="shared" si="46"/>
        <v/>
      </c>
      <c r="P264" t="str">
        <f t="shared" si="46"/>
        <v/>
      </c>
      <c r="Q264" t="str">
        <f t="shared" si="46"/>
        <v/>
      </c>
      <c r="R264" t="str">
        <f t="shared" si="46"/>
        <v/>
      </c>
      <c r="S264" t="str">
        <f t="shared" si="45"/>
        <v/>
      </c>
      <c r="T264" t="str">
        <f t="shared" si="45"/>
        <v/>
      </c>
      <c r="U264" t="str">
        <f t="shared" si="45"/>
        <v/>
      </c>
      <c r="V264" t="str">
        <f t="shared" si="45"/>
        <v/>
      </c>
      <c r="W264" t="str">
        <f t="shared" si="45"/>
        <v/>
      </c>
      <c r="X264" t="str">
        <f t="shared" si="45"/>
        <v>x</v>
      </c>
      <c r="Y264" t="str">
        <f t="shared" si="45"/>
        <v/>
      </c>
      <c r="Z264" t="str">
        <f t="shared" si="45"/>
        <v/>
      </c>
      <c r="AA264" t="str">
        <f t="shared" si="45"/>
        <v/>
      </c>
      <c r="AB264" t="str">
        <f t="shared" si="45"/>
        <v/>
      </c>
      <c r="AC264" t="str">
        <f t="shared" si="45"/>
        <v/>
      </c>
      <c r="AD264" t="str">
        <f t="shared" si="45"/>
        <v/>
      </c>
      <c r="AE264">
        <f t="shared" si="44"/>
        <v>1</v>
      </c>
    </row>
    <row r="265" spans="1:31" x14ac:dyDescent="0.2">
      <c r="A265" t="str">
        <f>TABLA!F265</f>
        <v>F. Filología</v>
      </c>
      <c r="B265" s="262">
        <f>TABLA!BC265</f>
        <v>0</v>
      </c>
      <c r="C265" t="str">
        <f t="shared" si="39"/>
        <v/>
      </c>
      <c r="D265" t="str">
        <f t="shared" si="46"/>
        <v/>
      </c>
      <c r="E265" t="str">
        <f t="shared" si="46"/>
        <v/>
      </c>
      <c r="F265" t="str">
        <f t="shared" si="46"/>
        <v/>
      </c>
      <c r="G265" t="str">
        <f t="shared" si="46"/>
        <v/>
      </c>
      <c r="H265" t="str">
        <f t="shared" si="46"/>
        <v/>
      </c>
      <c r="I265" t="str">
        <f t="shared" si="46"/>
        <v/>
      </c>
      <c r="J265" t="str">
        <f t="shared" si="46"/>
        <v/>
      </c>
      <c r="K265" t="str">
        <f t="shared" si="46"/>
        <v/>
      </c>
      <c r="L265" t="str">
        <f t="shared" si="46"/>
        <v/>
      </c>
      <c r="M265" t="str">
        <f t="shared" si="46"/>
        <v/>
      </c>
      <c r="N265" t="str">
        <f t="shared" si="46"/>
        <v/>
      </c>
      <c r="O265" t="str">
        <f t="shared" si="46"/>
        <v/>
      </c>
      <c r="P265" t="str">
        <f t="shared" si="46"/>
        <v/>
      </c>
      <c r="Q265" t="str">
        <f t="shared" si="46"/>
        <v/>
      </c>
      <c r="R265" t="str">
        <f t="shared" si="46"/>
        <v/>
      </c>
      <c r="S265" t="str">
        <f t="shared" si="45"/>
        <v/>
      </c>
      <c r="T265" t="str">
        <f t="shared" si="45"/>
        <v/>
      </c>
      <c r="U265" t="str">
        <f t="shared" si="45"/>
        <v/>
      </c>
      <c r="V265" t="str">
        <f t="shared" si="45"/>
        <v/>
      </c>
      <c r="W265" t="str">
        <f t="shared" si="45"/>
        <v/>
      </c>
      <c r="X265" t="str">
        <f t="shared" si="45"/>
        <v/>
      </c>
      <c r="Y265" t="str">
        <f t="shared" si="45"/>
        <v/>
      </c>
      <c r="Z265" t="str">
        <f t="shared" si="45"/>
        <v/>
      </c>
      <c r="AA265" t="str">
        <f t="shared" si="45"/>
        <v/>
      </c>
      <c r="AB265" t="str">
        <f t="shared" si="45"/>
        <v/>
      </c>
      <c r="AC265" t="str">
        <f t="shared" si="45"/>
        <v/>
      </c>
      <c r="AD265" t="str">
        <f t="shared" si="45"/>
        <v/>
      </c>
      <c r="AE265">
        <f t="shared" si="44"/>
        <v>0</v>
      </c>
    </row>
    <row r="266" spans="1:31" x14ac:dyDescent="0.2">
      <c r="A266" t="str">
        <f>TABLA!F266</f>
        <v>F. Psicología</v>
      </c>
      <c r="B266" s="262">
        <f>TABLA!BC266</f>
        <v>0</v>
      </c>
      <c r="C266" t="str">
        <f t="shared" si="39"/>
        <v/>
      </c>
      <c r="D266" t="str">
        <f t="shared" si="46"/>
        <v/>
      </c>
      <c r="E266" t="str">
        <f t="shared" si="46"/>
        <v/>
      </c>
      <c r="F266" t="str">
        <f t="shared" si="46"/>
        <v/>
      </c>
      <c r="G266" t="str">
        <f t="shared" si="46"/>
        <v/>
      </c>
      <c r="H266" t="str">
        <f t="shared" si="46"/>
        <v/>
      </c>
      <c r="I266" t="str">
        <f t="shared" si="46"/>
        <v/>
      </c>
      <c r="J266" t="str">
        <f t="shared" si="46"/>
        <v/>
      </c>
      <c r="K266" t="str">
        <f t="shared" si="46"/>
        <v/>
      </c>
      <c r="L266" t="str">
        <f t="shared" si="46"/>
        <v/>
      </c>
      <c r="M266" t="str">
        <f t="shared" si="46"/>
        <v/>
      </c>
      <c r="N266" t="str">
        <f t="shared" si="46"/>
        <v/>
      </c>
      <c r="O266" t="str">
        <f t="shared" si="46"/>
        <v/>
      </c>
      <c r="P266" t="str">
        <f t="shared" si="46"/>
        <v/>
      </c>
      <c r="Q266" t="str">
        <f t="shared" si="46"/>
        <v/>
      </c>
      <c r="R266" t="str">
        <f t="shared" si="46"/>
        <v/>
      </c>
      <c r="S266" t="str">
        <f t="shared" si="45"/>
        <v/>
      </c>
      <c r="T266" t="str">
        <f t="shared" si="45"/>
        <v/>
      </c>
      <c r="U266" t="str">
        <f t="shared" si="45"/>
        <v/>
      </c>
      <c r="V266" t="str">
        <f t="shared" si="45"/>
        <v/>
      </c>
      <c r="W266" t="str">
        <f t="shared" si="45"/>
        <v/>
      </c>
      <c r="X266" t="str">
        <f t="shared" si="45"/>
        <v/>
      </c>
      <c r="Y266" t="str">
        <f t="shared" si="45"/>
        <v/>
      </c>
      <c r="Z266" t="str">
        <f t="shared" si="45"/>
        <v/>
      </c>
      <c r="AA266" t="str">
        <f t="shared" si="45"/>
        <v/>
      </c>
      <c r="AB266" t="str">
        <f t="shared" si="45"/>
        <v/>
      </c>
      <c r="AC266" t="str">
        <f t="shared" si="45"/>
        <v/>
      </c>
      <c r="AD266" t="str">
        <f t="shared" si="45"/>
        <v/>
      </c>
      <c r="AE266">
        <f t="shared" si="44"/>
        <v>0</v>
      </c>
    </row>
    <row r="267" spans="1:31" ht="38.25" x14ac:dyDescent="0.2">
      <c r="A267" t="str">
        <f>TABLA!F267</f>
        <v>F. Ciencias de la Información</v>
      </c>
      <c r="B267" s="262" t="str">
        <f>TABLA!BC267</f>
        <v>Es mi primer año y he de decir que no tengo queja, el personal de la biblioteca es encantador y siempre me ha tratado muy bien y ayudado mucho. Muy pacientes y dedicados. Gracias por vuestro trabajo.</v>
      </c>
      <c r="C267" t="str">
        <f t="shared" si="39"/>
        <v/>
      </c>
      <c r="D267" t="str">
        <f t="shared" si="46"/>
        <v/>
      </c>
      <c r="E267" t="str">
        <f t="shared" si="46"/>
        <v/>
      </c>
      <c r="F267" t="str">
        <f t="shared" si="46"/>
        <v/>
      </c>
      <c r="G267" t="str">
        <f t="shared" si="46"/>
        <v/>
      </c>
      <c r="H267" t="str">
        <f t="shared" si="46"/>
        <v/>
      </c>
      <c r="I267" t="str">
        <f t="shared" si="46"/>
        <v/>
      </c>
      <c r="J267" t="str">
        <f t="shared" si="46"/>
        <v/>
      </c>
      <c r="K267" t="str">
        <f t="shared" si="46"/>
        <v/>
      </c>
      <c r="L267" t="str">
        <f t="shared" si="46"/>
        <v/>
      </c>
      <c r="M267" t="str">
        <f t="shared" si="46"/>
        <v/>
      </c>
      <c r="N267" t="str">
        <f t="shared" si="46"/>
        <v/>
      </c>
      <c r="O267" t="str">
        <f t="shared" si="46"/>
        <v/>
      </c>
      <c r="P267" t="str">
        <f t="shared" si="46"/>
        <v/>
      </c>
      <c r="Q267" t="str">
        <f t="shared" si="46"/>
        <v/>
      </c>
      <c r="R267" t="str">
        <f t="shared" si="46"/>
        <v/>
      </c>
      <c r="S267" t="str">
        <f t="shared" si="45"/>
        <v/>
      </c>
      <c r="T267" t="str">
        <f t="shared" si="45"/>
        <v/>
      </c>
      <c r="U267" t="str">
        <f t="shared" si="45"/>
        <v/>
      </c>
      <c r="V267" t="str">
        <f t="shared" si="45"/>
        <v/>
      </c>
      <c r="W267" t="str">
        <f t="shared" si="45"/>
        <v/>
      </c>
      <c r="X267" t="str">
        <f t="shared" si="45"/>
        <v>x</v>
      </c>
      <c r="Y267" t="str">
        <f t="shared" si="45"/>
        <v/>
      </c>
      <c r="Z267" t="str">
        <f t="shared" si="45"/>
        <v/>
      </c>
      <c r="AA267" t="str">
        <f t="shared" si="45"/>
        <v/>
      </c>
      <c r="AB267" t="str">
        <f t="shared" si="45"/>
        <v/>
      </c>
      <c r="AC267" t="str">
        <f t="shared" si="45"/>
        <v/>
      </c>
      <c r="AD267" t="str">
        <f t="shared" si="45"/>
        <v/>
      </c>
      <c r="AE267">
        <f t="shared" si="44"/>
        <v>1</v>
      </c>
    </row>
    <row r="268" spans="1:31" x14ac:dyDescent="0.2">
      <c r="A268" t="str">
        <f>TABLA!F268</f>
        <v>F. Ciencias Geológicas</v>
      </c>
      <c r="B268" s="262">
        <f>TABLA!BC268</f>
        <v>0</v>
      </c>
      <c r="C268" t="str">
        <f t="shared" si="39"/>
        <v/>
      </c>
      <c r="D268" t="str">
        <f t="shared" si="46"/>
        <v/>
      </c>
      <c r="E268" t="str">
        <f t="shared" si="46"/>
        <v/>
      </c>
      <c r="F268" t="str">
        <f t="shared" si="46"/>
        <v/>
      </c>
      <c r="G268" t="str">
        <f t="shared" si="46"/>
        <v/>
      </c>
      <c r="H268" t="str">
        <f t="shared" si="46"/>
        <v/>
      </c>
      <c r="I268" t="str">
        <f t="shared" si="46"/>
        <v/>
      </c>
      <c r="J268" t="str">
        <f t="shared" si="46"/>
        <v/>
      </c>
      <c r="K268" t="str">
        <f t="shared" si="46"/>
        <v/>
      </c>
      <c r="L268" t="str">
        <f t="shared" si="46"/>
        <v/>
      </c>
      <c r="M268" t="str">
        <f t="shared" si="46"/>
        <v/>
      </c>
      <c r="N268" t="str">
        <f t="shared" si="46"/>
        <v/>
      </c>
      <c r="O268" t="str">
        <f t="shared" si="46"/>
        <v/>
      </c>
      <c r="P268" t="str">
        <f t="shared" si="46"/>
        <v/>
      </c>
      <c r="Q268" t="str">
        <f t="shared" si="46"/>
        <v/>
      </c>
      <c r="R268" t="str">
        <f t="shared" si="46"/>
        <v/>
      </c>
      <c r="S268" t="str">
        <f t="shared" si="45"/>
        <v/>
      </c>
      <c r="T268" t="str">
        <f t="shared" si="45"/>
        <v/>
      </c>
      <c r="U268" t="str">
        <f t="shared" si="45"/>
        <v/>
      </c>
      <c r="V268" t="str">
        <f t="shared" si="45"/>
        <v/>
      </c>
      <c r="W268" t="str">
        <f t="shared" si="45"/>
        <v/>
      </c>
      <c r="X268" t="str">
        <f t="shared" si="45"/>
        <v/>
      </c>
      <c r="Y268" t="str">
        <f t="shared" si="45"/>
        <v/>
      </c>
      <c r="Z268" t="str">
        <f t="shared" si="45"/>
        <v/>
      </c>
      <c r="AA268" t="str">
        <f t="shared" si="45"/>
        <v/>
      </c>
      <c r="AB268" t="str">
        <f t="shared" si="45"/>
        <v/>
      </c>
      <c r="AC268" t="str">
        <f t="shared" si="45"/>
        <v/>
      </c>
      <c r="AD268" t="str">
        <f t="shared" si="45"/>
        <v/>
      </c>
      <c r="AE268">
        <f t="shared" si="44"/>
        <v>0</v>
      </c>
    </row>
    <row r="269" spans="1:31" ht="25.5" x14ac:dyDescent="0.2">
      <c r="A269" t="str">
        <f>TABLA!F269</f>
        <v>F. Filología</v>
      </c>
      <c r="B269" s="262" t="str">
        <f>TABLA!BC269</f>
        <v>Existen publicaciones revolucionarias que están infradotadas en los fondos. Estoy en espera de un ejemplar por más de tres meses y no hay visos de que esto cambie.</v>
      </c>
      <c r="C269" t="str">
        <f t="shared" si="39"/>
        <v/>
      </c>
      <c r="D269" t="str">
        <f t="shared" si="46"/>
        <v/>
      </c>
      <c r="E269" t="str">
        <f t="shared" si="46"/>
        <v/>
      </c>
      <c r="F269" t="str">
        <f t="shared" si="46"/>
        <v/>
      </c>
      <c r="G269" t="str">
        <f t="shared" si="46"/>
        <v/>
      </c>
      <c r="H269" t="str">
        <f t="shared" si="46"/>
        <v/>
      </c>
      <c r="I269" t="str">
        <f t="shared" si="46"/>
        <v/>
      </c>
      <c r="J269" t="str">
        <f t="shared" si="46"/>
        <v/>
      </c>
      <c r="K269" t="str">
        <f t="shared" si="46"/>
        <v/>
      </c>
      <c r="L269" t="str">
        <f t="shared" si="46"/>
        <v/>
      </c>
      <c r="M269" t="str">
        <f t="shared" si="46"/>
        <v/>
      </c>
      <c r="N269" t="str">
        <f t="shared" si="46"/>
        <v/>
      </c>
      <c r="O269" t="str">
        <f t="shared" si="46"/>
        <v/>
      </c>
      <c r="P269" t="str">
        <f t="shared" si="46"/>
        <v/>
      </c>
      <c r="Q269" t="str">
        <f t="shared" si="46"/>
        <v/>
      </c>
      <c r="R269" t="str">
        <f t="shared" si="46"/>
        <v/>
      </c>
      <c r="S269" t="str">
        <f t="shared" si="45"/>
        <v/>
      </c>
      <c r="T269" t="str">
        <f t="shared" si="45"/>
        <v/>
      </c>
      <c r="U269" t="str">
        <f t="shared" si="45"/>
        <v/>
      </c>
      <c r="V269" t="str">
        <f t="shared" si="45"/>
        <v/>
      </c>
      <c r="W269" t="str">
        <f t="shared" si="45"/>
        <v/>
      </c>
      <c r="X269" t="str">
        <f t="shared" si="45"/>
        <v/>
      </c>
      <c r="Y269" t="str">
        <f t="shared" si="45"/>
        <v/>
      </c>
      <c r="Z269" t="str">
        <f t="shared" si="45"/>
        <v/>
      </c>
      <c r="AA269" t="str">
        <f t="shared" si="45"/>
        <v/>
      </c>
      <c r="AB269" t="str">
        <f t="shared" si="45"/>
        <v/>
      </c>
      <c r="AC269" t="str">
        <f t="shared" si="45"/>
        <v/>
      </c>
      <c r="AD269" t="str">
        <f t="shared" si="45"/>
        <v/>
      </c>
      <c r="AE269">
        <f t="shared" si="44"/>
        <v>1</v>
      </c>
    </row>
    <row r="270" spans="1:31" x14ac:dyDescent="0.2">
      <c r="A270" t="str">
        <f>TABLA!F270</f>
        <v>F. Ciencias de la Información</v>
      </c>
      <c r="B270" s="262">
        <f>TABLA!BC270</f>
        <v>0</v>
      </c>
      <c r="C270" t="str">
        <f t="shared" si="39"/>
        <v/>
      </c>
      <c r="D270" t="str">
        <f t="shared" si="46"/>
        <v/>
      </c>
      <c r="E270" t="str">
        <f t="shared" si="46"/>
        <v/>
      </c>
      <c r="F270" t="str">
        <f t="shared" si="46"/>
        <v/>
      </c>
      <c r="G270" t="str">
        <f t="shared" si="46"/>
        <v/>
      </c>
      <c r="H270" t="str">
        <f t="shared" si="46"/>
        <v/>
      </c>
      <c r="I270" t="str">
        <f t="shared" si="46"/>
        <v/>
      </c>
      <c r="J270" t="str">
        <f t="shared" si="46"/>
        <v/>
      </c>
      <c r="K270" t="str">
        <f t="shared" si="46"/>
        <v/>
      </c>
      <c r="L270" t="str">
        <f t="shared" si="46"/>
        <v/>
      </c>
      <c r="M270" t="str">
        <f t="shared" si="46"/>
        <v/>
      </c>
      <c r="N270" t="str">
        <f t="shared" si="46"/>
        <v/>
      </c>
      <c r="O270" t="str">
        <f t="shared" si="46"/>
        <v/>
      </c>
      <c r="P270" t="str">
        <f t="shared" si="46"/>
        <v/>
      </c>
      <c r="Q270" t="str">
        <f t="shared" si="46"/>
        <v/>
      </c>
      <c r="R270" t="str">
        <f t="shared" si="46"/>
        <v/>
      </c>
      <c r="S270" t="str">
        <f t="shared" si="45"/>
        <v/>
      </c>
      <c r="T270" t="str">
        <f t="shared" si="45"/>
        <v/>
      </c>
      <c r="U270" t="str">
        <f t="shared" si="45"/>
        <v/>
      </c>
      <c r="V270" t="str">
        <f t="shared" si="45"/>
        <v/>
      </c>
      <c r="W270" t="str">
        <f t="shared" si="45"/>
        <v/>
      </c>
      <c r="X270" t="str">
        <f t="shared" si="45"/>
        <v/>
      </c>
      <c r="Y270" t="str">
        <f t="shared" si="45"/>
        <v/>
      </c>
      <c r="Z270" t="str">
        <f t="shared" si="45"/>
        <v/>
      </c>
      <c r="AA270" t="str">
        <f t="shared" si="45"/>
        <v/>
      </c>
      <c r="AB270" t="str">
        <f t="shared" si="45"/>
        <v/>
      </c>
      <c r="AC270" t="str">
        <f t="shared" si="45"/>
        <v/>
      </c>
      <c r="AD270" t="str">
        <f t="shared" si="45"/>
        <v/>
      </c>
      <c r="AE270">
        <f t="shared" si="44"/>
        <v>0</v>
      </c>
    </row>
    <row r="271" spans="1:31" x14ac:dyDescent="0.2">
      <c r="A271" t="str">
        <f>TABLA!F271</f>
        <v>F. Ciencias Políticas y Sociología</v>
      </c>
      <c r="B271" s="262">
        <f>TABLA!BC271</f>
        <v>0</v>
      </c>
      <c r="C271" t="str">
        <f t="shared" si="39"/>
        <v/>
      </c>
      <c r="D271" t="str">
        <f t="shared" si="46"/>
        <v/>
      </c>
      <c r="E271" t="str">
        <f t="shared" si="46"/>
        <v/>
      </c>
      <c r="F271" t="str">
        <f t="shared" si="46"/>
        <v/>
      </c>
      <c r="G271" t="str">
        <f t="shared" si="46"/>
        <v/>
      </c>
      <c r="H271" t="str">
        <f t="shared" si="46"/>
        <v/>
      </c>
      <c r="I271" t="str">
        <f t="shared" si="46"/>
        <v/>
      </c>
      <c r="J271" t="str">
        <f t="shared" si="46"/>
        <v/>
      </c>
      <c r="K271" t="str">
        <f t="shared" si="46"/>
        <v/>
      </c>
      <c r="L271" t="str">
        <f t="shared" si="46"/>
        <v/>
      </c>
      <c r="M271" t="str">
        <f t="shared" si="46"/>
        <v/>
      </c>
      <c r="N271" t="str">
        <f t="shared" si="46"/>
        <v/>
      </c>
      <c r="O271" t="str">
        <f t="shared" si="46"/>
        <v/>
      </c>
      <c r="P271" t="str">
        <f t="shared" si="46"/>
        <v/>
      </c>
      <c r="Q271" t="str">
        <f t="shared" si="46"/>
        <v/>
      </c>
      <c r="R271" t="str">
        <f t="shared" si="46"/>
        <v/>
      </c>
      <c r="S271" t="str">
        <f t="shared" si="45"/>
        <v/>
      </c>
      <c r="T271" t="str">
        <f t="shared" si="45"/>
        <v/>
      </c>
      <c r="U271" t="str">
        <f t="shared" si="45"/>
        <v/>
      </c>
      <c r="V271" t="str">
        <f t="shared" si="45"/>
        <v/>
      </c>
      <c r="W271" t="str">
        <f t="shared" si="45"/>
        <v/>
      </c>
      <c r="X271" t="str">
        <f t="shared" si="45"/>
        <v/>
      </c>
      <c r="Y271" t="str">
        <f t="shared" si="45"/>
        <v/>
      </c>
      <c r="Z271" t="str">
        <f t="shared" si="45"/>
        <v/>
      </c>
      <c r="AA271" t="str">
        <f t="shared" si="45"/>
        <v/>
      </c>
      <c r="AB271" t="str">
        <f t="shared" si="45"/>
        <v/>
      </c>
      <c r="AC271" t="str">
        <f t="shared" si="45"/>
        <v/>
      </c>
      <c r="AD271" t="str">
        <f t="shared" si="45"/>
        <v/>
      </c>
      <c r="AE271">
        <f t="shared" si="44"/>
        <v>0</v>
      </c>
    </row>
    <row r="272" spans="1:31" x14ac:dyDescent="0.2">
      <c r="A272" t="str">
        <f>TABLA!F272</f>
        <v>F. Medicina</v>
      </c>
      <c r="B272" s="262">
        <f>TABLA!BC272</f>
        <v>0</v>
      </c>
      <c r="C272" t="str">
        <f t="shared" si="39"/>
        <v/>
      </c>
      <c r="D272" t="str">
        <f t="shared" si="46"/>
        <v/>
      </c>
      <c r="E272" t="str">
        <f t="shared" si="46"/>
        <v/>
      </c>
      <c r="F272" t="str">
        <f t="shared" si="46"/>
        <v/>
      </c>
      <c r="G272" t="str">
        <f t="shared" si="46"/>
        <v/>
      </c>
      <c r="H272" t="str">
        <f t="shared" si="46"/>
        <v/>
      </c>
      <c r="I272" t="str">
        <f t="shared" si="46"/>
        <v/>
      </c>
      <c r="J272" t="str">
        <f t="shared" si="46"/>
        <v/>
      </c>
      <c r="K272" t="str">
        <f t="shared" si="46"/>
        <v/>
      </c>
      <c r="L272" t="str">
        <f t="shared" si="46"/>
        <v/>
      </c>
      <c r="M272" t="str">
        <f t="shared" si="46"/>
        <v/>
      </c>
      <c r="N272" t="str">
        <f t="shared" si="46"/>
        <v/>
      </c>
      <c r="O272" t="str">
        <f t="shared" si="46"/>
        <v/>
      </c>
      <c r="P272" t="str">
        <f t="shared" si="46"/>
        <v/>
      </c>
      <c r="Q272" t="str">
        <f t="shared" si="46"/>
        <v/>
      </c>
      <c r="R272" t="str">
        <f t="shared" ref="R272:AD287" si="47">IFERROR((IF(FIND(R$1,$B272,1)&gt;0,"x")),"")</f>
        <v/>
      </c>
      <c r="S272" t="str">
        <f t="shared" si="47"/>
        <v/>
      </c>
      <c r="T272" t="str">
        <f t="shared" si="47"/>
        <v/>
      </c>
      <c r="U272" t="str">
        <f t="shared" si="47"/>
        <v/>
      </c>
      <c r="V272" t="str">
        <f t="shared" si="47"/>
        <v/>
      </c>
      <c r="W272" t="str">
        <f t="shared" si="47"/>
        <v/>
      </c>
      <c r="X272" t="str">
        <f t="shared" si="47"/>
        <v/>
      </c>
      <c r="Y272" t="str">
        <f t="shared" si="47"/>
        <v/>
      </c>
      <c r="Z272" t="str">
        <f t="shared" si="47"/>
        <v/>
      </c>
      <c r="AA272" t="str">
        <f t="shared" si="47"/>
        <v/>
      </c>
      <c r="AB272" t="str">
        <f t="shared" si="47"/>
        <v/>
      </c>
      <c r="AC272" t="str">
        <f t="shared" si="47"/>
        <v/>
      </c>
      <c r="AD272" t="str">
        <f t="shared" si="47"/>
        <v/>
      </c>
      <c r="AE272">
        <f t="shared" si="44"/>
        <v>0</v>
      </c>
    </row>
    <row r="273" spans="1:31" x14ac:dyDescent="0.2">
      <c r="A273" t="str">
        <f>TABLA!F273</f>
        <v>F. Educación - Centro de Formación del Profesorado</v>
      </c>
      <c r="B273" s="262">
        <f>TABLA!BC273</f>
        <v>0</v>
      </c>
      <c r="C273" t="str">
        <f t="shared" si="39"/>
        <v/>
      </c>
      <c r="D273" t="str">
        <f t="shared" ref="D273:R288" si="48">IFERROR((IF(FIND(D$1,$B273,1)&gt;0,"x")),"")</f>
        <v/>
      </c>
      <c r="E273" t="str">
        <f t="shared" si="48"/>
        <v/>
      </c>
      <c r="F273" t="str">
        <f t="shared" si="48"/>
        <v/>
      </c>
      <c r="G273" t="str">
        <f t="shared" si="48"/>
        <v/>
      </c>
      <c r="H273" t="str">
        <f t="shared" si="48"/>
        <v/>
      </c>
      <c r="I273" t="str">
        <f t="shared" si="48"/>
        <v/>
      </c>
      <c r="J273" t="str">
        <f t="shared" si="48"/>
        <v/>
      </c>
      <c r="K273" t="str">
        <f t="shared" si="48"/>
        <v/>
      </c>
      <c r="L273" t="str">
        <f t="shared" si="48"/>
        <v/>
      </c>
      <c r="M273" t="str">
        <f t="shared" si="48"/>
        <v/>
      </c>
      <c r="N273" t="str">
        <f t="shared" si="48"/>
        <v/>
      </c>
      <c r="O273" t="str">
        <f t="shared" si="48"/>
        <v/>
      </c>
      <c r="P273" t="str">
        <f t="shared" si="48"/>
        <v/>
      </c>
      <c r="Q273" t="str">
        <f t="shared" si="48"/>
        <v/>
      </c>
      <c r="R273" t="str">
        <f t="shared" si="48"/>
        <v/>
      </c>
      <c r="S273" t="str">
        <f t="shared" si="47"/>
        <v/>
      </c>
      <c r="T273" t="str">
        <f t="shared" si="47"/>
        <v/>
      </c>
      <c r="U273" t="str">
        <f t="shared" si="47"/>
        <v/>
      </c>
      <c r="V273" t="str">
        <f t="shared" si="47"/>
        <v/>
      </c>
      <c r="W273" t="str">
        <f t="shared" si="47"/>
        <v/>
      </c>
      <c r="X273" t="str">
        <f t="shared" si="47"/>
        <v/>
      </c>
      <c r="Y273" t="str">
        <f t="shared" si="47"/>
        <v/>
      </c>
      <c r="Z273" t="str">
        <f t="shared" si="47"/>
        <v/>
      </c>
      <c r="AA273" t="str">
        <f t="shared" si="47"/>
        <v/>
      </c>
      <c r="AB273" t="str">
        <f t="shared" si="47"/>
        <v/>
      </c>
      <c r="AC273" t="str">
        <f t="shared" si="47"/>
        <v/>
      </c>
      <c r="AD273" t="str">
        <f t="shared" si="47"/>
        <v/>
      </c>
      <c r="AE273">
        <f t="shared" si="44"/>
        <v>0</v>
      </c>
    </row>
    <row r="274" spans="1:31" x14ac:dyDescent="0.2">
      <c r="A274" t="str">
        <f>TABLA!F274</f>
        <v>F. Ciencias de la Información</v>
      </c>
      <c r="B274" s="262">
        <f>TABLA!BC274</f>
        <v>0</v>
      </c>
      <c r="C274" t="str">
        <f t="shared" si="39"/>
        <v/>
      </c>
      <c r="D274" t="str">
        <f t="shared" si="48"/>
        <v/>
      </c>
      <c r="E274" t="str">
        <f t="shared" si="48"/>
        <v/>
      </c>
      <c r="F274" t="str">
        <f t="shared" si="48"/>
        <v/>
      </c>
      <c r="G274" t="str">
        <f t="shared" si="48"/>
        <v/>
      </c>
      <c r="H274" t="str">
        <f t="shared" si="48"/>
        <v/>
      </c>
      <c r="I274" t="str">
        <f t="shared" si="48"/>
        <v/>
      </c>
      <c r="J274" t="str">
        <f t="shared" si="48"/>
        <v/>
      </c>
      <c r="K274" t="str">
        <f t="shared" si="48"/>
        <v/>
      </c>
      <c r="L274" t="str">
        <f t="shared" si="48"/>
        <v/>
      </c>
      <c r="M274" t="str">
        <f t="shared" si="48"/>
        <v/>
      </c>
      <c r="N274" t="str">
        <f t="shared" si="48"/>
        <v/>
      </c>
      <c r="O274" t="str">
        <f t="shared" si="48"/>
        <v/>
      </c>
      <c r="P274" t="str">
        <f t="shared" si="48"/>
        <v/>
      </c>
      <c r="Q274" t="str">
        <f t="shared" si="48"/>
        <v/>
      </c>
      <c r="R274" t="str">
        <f t="shared" si="48"/>
        <v/>
      </c>
      <c r="S274" t="str">
        <f t="shared" si="47"/>
        <v/>
      </c>
      <c r="T274" t="str">
        <f t="shared" si="47"/>
        <v/>
      </c>
      <c r="U274" t="str">
        <f t="shared" si="47"/>
        <v/>
      </c>
      <c r="V274" t="str">
        <f t="shared" si="47"/>
        <v/>
      </c>
      <c r="W274" t="str">
        <f t="shared" si="47"/>
        <v/>
      </c>
      <c r="X274" t="str">
        <f t="shared" si="47"/>
        <v/>
      </c>
      <c r="Y274" t="str">
        <f t="shared" si="47"/>
        <v/>
      </c>
      <c r="Z274" t="str">
        <f t="shared" si="47"/>
        <v/>
      </c>
      <c r="AA274" t="str">
        <f t="shared" si="47"/>
        <v/>
      </c>
      <c r="AB274" t="str">
        <f t="shared" si="47"/>
        <v/>
      </c>
      <c r="AC274" t="str">
        <f t="shared" si="47"/>
        <v/>
      </c>
      <c r="AD274" t="str">
        <f t="shared" si="47"/>
        <v/>
      </c>
      <c r="AE274">
        <f t="shared" si="44"/>
        <v>0</v>
      </c>
    </row>
    <row r="275" spans="1:31" x14ac:dyDescent="0.2">
      <c r="A275" t="str">
        <f>TABLA!F275</f>
        <v>F. Ciencias Matemáticas</v>
      </c>
      <c r="B275" s="262">
        <f>TABLA!BC275</f>
        <v>0</v>
      </c>
      <c r="C275" t="str">
        <f t="shared" ref="C275:C338" si="49">IFERROR((IF(FIND(C$1,$B275,1)&gt;0,"x")),"")</f>
        <v/>
      </c>
      <c r="D275" t="str">
        <f t="shared" si="48"/>
        <v/>
      </c>
      <c r="E275" t="str">
        <f t="shared" si="48"/>
        <v/>
      </c>
      <c r="F275" t="str">
        <f t="shared" si="48"/>
        <v/>
      </c>
      <c r="G275" t="str">
        <f t="shared" si="48"/>
        <v/>
      </c>
      <c r="H275" t="str">
        <f t="shared" si="48"/>
        <v/>
      </c>
      <c r="I275" t="str">
        <f t="shared" si="48"/>
        <v/>
      </c>
      <c r="J275" t="str">
        <f t="shared" si="48"/>
        <v/>
      </c>
      <c r="K275" t="str">
        <f t="shared" si="48"/>
        <v/>
      </c>
      <c r="L275" t="str">
        <f t="shared" si="48"/>
        <v/>
      </c>
      <c r="M275" t="str">
        <f t="shared" si="48"/>
        <v/>
      </c>
      <c r="N275" t="str">
        <f t="shared" si="48"/>
        <v/>
      </c>
      <c r="O275" t="str">
        <f t="shared" si="48"/>
        <v/>
      </c>
      <c r="P275" t="str">
        <f t="shared" si="48"/>
        <v/>
      </c>
      <c r="Q275" t="str">
        <f t="shared" si="48"/>
        <v/>
      </c>
      <c r="R275" t="str">
        <f t="shared" si="48"/>
        <v/>
      </c>
      <c r="S275" t="str">
        <f t="shared" si="47"/>
        <v/>
      </c>
      <c r="T275" t="str">
        <f t="shared" si="47"/>
        <v/>
      </c>
      <c r="U275" t="str">
        <f t="shared" si="47"/>
        <v/>
      </c>
      <c r="V275" t="str">
        <f t="shared" si="47"/>
        <v/>
      </c>
      <c r="W275" t="str">
        <f t="shared" si="47"/>
        <v/>
      </c>
      <c r="X275" t="str">
        <f t="shared" si="47"/>
        <v/>
      </c>
      <c r="Y275" t="str">
        <f t="shared" si="47"/>
        <v/>
      </c>
      <c r="Z275" t="str">
        <f t="shared" si="47"/>
        <v/>
      </c>
      <c r="AA275" t="str">
        <f t="shared" si="47"/>
        <v/>
      </c>
      <c r="AB275" t="str">
        <f t="shared" si="47"/>
        <v/>
      </c>
      <c r="AC275" t="str">
        <f t="shared" si="47"/>
        <v/>
      </c>
      <c r="AD275" t="str">
        <f t="shared" si="47"/>
        <v/>
      </c>
      <c r="AE275">
        <f t="shared" si="44"/>
        <v>0</v>
      </c>
    </row>
    <row r="276" spans="1:31" x14ac:dyDescent="0.2">
      <c r="A276" t="str">
        <f>TABLA!F276</f>
        <v>F. Ciencias de la Información</v>
      </c>
      <c r="B276" s="262">
        <f>TABLA!BC276</f>
        <v>0</v>
      </c>
      <c r="C276" t="str">
        <f t="shared" si="49"/>
        <v/>
      </c>
      <c r="D276" t="str">
        <f t="shared" si="48"/>
        <v/>
      </c>
      <c r="E276" t="str">
        <f t="shared" si="48"/>
        <v/>
      </c>
      <c r="F276" t="str">
        <f t="shared" si="48"/>
        <v/>
      </c>
      <c r="G276" t="str">
        <f t="shared" si="48"/>
        <v/>
      </c>
      <c r="H276" t="str">
        <f t="shared" si="48"/>
        <v/>
      </c>
      <c r="I276" t="str">
        <f t="shared" si="48"/>
        <v/>
      </c>
      <c r="J276" t="str">
        <f t="shared" si="48"/>
        <v/>
      </c>
      <c r="K276" t="str">
        <f t="shared" si="48"/>
        <v/>
      </c>
      <c r="L276" t="str">
        <f t="shared" si="48"/>
        <v/>
      </c>
      <c r="M276" t="str">
        <f t="shared" si="48"/>
        <v/>
      </c>
      <c r="N276" t="str">
        <f t="shared" si="48"/>
        <v/>
      </c>
      <c r="O276" t="str">
        <f t="shared" si="48"/>
        <v/>
      </c>
      <c r="P276" t="str">
        <f t="shared" si="48"/>
        <v/>
      </c>
      <c r="Q276" t="str">
        <f t="shared" si="48"/>
        <v/>
      </c>
      <c r="R276" t="str">
        <f t="shared" si="48"/>
        <v/>
      </c>
      <c r="S276" t="str">
        <f t="shared" si="47"/>
        <v/>
      </c>
      <c r="T276" t="str">
        <f t="shared" si="47"/>
        <v/>
      </c>
      <c r="U276" t="str">
        <f t="shared" si="47"/>
        <v/>
      </c>
      <c r="V276" t="str">
        <f t="shared" si="47"/>
        <v/>
      </c>
      <c r="W276" t="str">
        <f t="shared" si="47"/>
        <v/>
      </c>
      <c r="X276" t="str">
        <f t="shared" si="47"/>
        <v/>
      </c>
      <c r="Y276" t="str">
        <f t="shared" si="47"/>
        <v/>
      </c>
      <c r="Z276" t="str">
        <f t="shared" si="47"/>
        <v/>
      </c>
      <c r="AA276" t="str">
        <f t="shared" si="47"/>
        <v/>
      </c>
      <c r="AB276" t="str">
        <f t="shared" si="47"/>
        <v/>
      </c>
      <c r="AC276" t="str">
        <f t="shared" si="47"/>
        <v/>
      </c>
      <c r="AD276" t="str">
        <f t="shared" si="47"/>
        <v/>
      </c>
      <c r="AE276">
        <f t="shared" si="44"/>
        <v>0</v>
      </c>
    </row>
    <row r="277" spans="1:31" x14ac:dyDescent="0.2">
      <c r="A277" t="str">
        <f>TABLA!F277</f>
        <v>F. Bellas Artes</v>
      </c>
      <c r="B277" s="262">
        <f>TABLA!BC277</f>
        <v>0</v>
      </c>
      <c r="C277" t="str">
        <f t="shared" si="49"/>
        <v/>
      </c>
      <c r="D277" t="str">
        <f t="shared" si="48"/>
        <v/>
      </c>
      <c r="E277" t="str">
        <f t="shared" si="48"/>
        <v/>
      </c>
      <c r="F277" t="str">
        <f t="shared" si="48"/>
        <v/>
      </c>
      <c r="G277" t="str">
        <f t="shared" si="48"/>
        <v/>
      </c>
      <c r="H277" t="str">
        <f t="shared" si="48"/>
        <v/>
      </c>
      <c r="I277" t="str">
        <f t="shared" si="48"/>
        <v/>
      </c>
      <c r="J277" t="str">
        <f t="shared" si="48"/>
        <v/>
      </c>
      <c r="K277" t="str">
        <f t="shared" si="48"/>
        <v/>
      </c>
      <c r="L277" t="str">
        <f t="shared" si="48"/>
        <v/>
      </c>
      <c r="M277" t="str">
        <f t="shared" si="48"/>
        <v/>
      </c>
      <c r="N277" t="str">
        <f t="shared" si="48"/>
        <v/>
      </c>
      <c r="O277" t="str">
        <f t="shared" si="48"/>
        <v/>
      </c>
      <c r="P277" t="str">
        <f t="shared" si="48"/>
        <v/>
      </c>
      <c r="Q277" t="str">
        <f t="shared" si="48"/>
        <v/>
      </c>
      <c r="R277" t="str">
        <f t="shared" si="48"/>
        <v/>
      </c>
      <c r="S277" t="str">
        <f t="shared" si="47"/>
        <v/>
      </c>
      <c r="T277" t="str">
        <f t="shared" si="47"/>
        <v/>
      </c>
      <c r="U277" t="str">
        <f t="shared" si="47"/>
        <v/>
      </c>
      <c r="V277" t="str">
        <f t="shared" si="47"/>
        <v/>
      </c>
      <c r="W277" t="str">
        <f t="shared" si="47"/>
        <v/>
      </c>
      <c r="X277" t="str">
        <f t="shared" si="47"/>
        <v/>
      </c>
      <c r="Y277" t="str">
        <f t="shared" si="47"/>
        <v/>
      </c>
      <c r="Z277" t="str">
        <f t="shared" si="47"/>
        <v/>
      </c>
      <c r="AA277" t="str">
        <f t="shared" si="47"/>
        <v/>
      </c>
      <c r="AB277" t="str">
        <f t="shared" si="47"/>
        <v/>
      </c>
      <c r="AC277" t="str">
        <f t="shared" si="47"/>
        <v/>
      </c>
      <c r="AD277" t="str">
        <f t="shared" si="47"/>
        <v/>
      </c>
      <c r="AE277">
        <f t="shared" si="44"/>
        <v>0</v>
      </c>
    </row>
    <row r="278" spans="1:31" x14ac:dyDescent="0.2">
      <c r="A278" t="str">
        <f>TABLA!F278</f>
        <v>F. Geografía e Historia</v>
      </c>
      <c r="B278" s="262">
        <f>TABLA!BC278</f>
        <v>0</v>
      </c>
      <c r="C278" t="str">
        <f t="shared" si="49"/>
        <v/>
      </c>
      <c r="D278" t="str">
        <f t="shared" si="48"/>
        <v/>
      </c>
      <c r="E278" t="str">
        <f t="shared" si="48"/>
        <v/>
      </c>
      <c r="F278" t="str">
        <f t="shared" si="48"/>
        <v/>
      </c>
      <c r="G278" t="str">
        <f t="shared" si="48"/>
        <v/>
      </c>
      <c r="H278" t="str">
        <f t="shared" si="48"/>
        <v/>
      </c>
      <c r="I278" t="str">
        <f t="shared" si="48"/>
        <v/>
      </c>
      <c r="J278" t="str">
        <f t="shared" si="48"/>
        <v/>
      </c>
      <c r="K278" t="str">
        <f t="shared" si="48"/>
        <v/>
      </c>
      <c r="L278" t="str">
        <f t="shared" si="48"/>
        <v/>
      </c>
      <c r="M278" t="str">
        <f t="shared" si="48"/>
        <v/>
      </c>
      <c r="N278" t="str">
        <f t="shared" si="48"/>
        <v/>
      </c>
      <c r="O278" t="str">
        <f t="shared" si="48"/>
        <v/>
      </c>
      <c r="P278" t="str">
        <f t="shared" si="48"/>
        <v/>
      </c>
      <c r="Q278" t="str">
        <f t="shared" si="48"/>
        <v/>
      </c>
      <c r="R278" t="str">
        <f t="shared" si="48"/>
        <v/>
      </c>
      <c r="S278" t="str">
        <f t="shared" si="47"/>
        <v/>
      </c>
      <c r="T278" t="str">
        <f t="shared" si="47"/>
        <v/>
      </c>
      <c r="U278" t="str">
        <f t="shared" si="47"/>
        <v/>
      </c>
      <c r="V278" t="str">
        <f t="shared" si="47"/>
        <v/>
      </c>
      <c r="W278" t="str">
        <f t="shared" si="47"/>
        <v/>
      </c>
      <c r="X278" t="str">
        <f t="shared" si="47"/>
        <v/>
      </c>
      <c r="Y278" t="str">
        <f t="shared" si="47"/>
        <v/>
      </c>
      <c r="Z278" t="str">
        <f t="shared" si="47"/>
        <v/>
      </c>
      <c r="AA278" t="str">
        <f t="shared" si="47"/>
        <v/>
      </c>
      <c r="AB278" t="str">
        <f t="shared" si="47"/>
        <v/>
      </c>
      <c r="AC278" t="str">
        <f t="shared" si="47"/>
        <v/>
      </c>
      <c r="AD278" t="str">
        <f t="shared" si="47"/>
        <v/>
      </c>
      <c r="AE278">
        <f t="shared" si="44"/>
        <v>0</v>
      </c>
    </row>
    <row r="279" spans="1:31" x14ac:dyDescent="0.2">
      <c r="A279" t="str">
        <f>TABLA!F279</f>
        <v>F. Ciencias Físicas</v>
      </c>
      <c r="B279" s="262">
        <f>TABLA!BC279</f>
        <v>0</v>
      </c>
      <c r="C279" t="str">
        <f t="shared" si="49"/>
        <v/>
      </c>
      <c r="D279" t="str">
        <f t="shared" si="48"/>
        <v/>
      </c>
      <c r="E279" t="str">
        <f t="shared" si="48"/>
        <v/>
      </c>
      <c r="F279" t="str">
        <f t="shared" si="48"/>
        <v/>
      </c>
      <c r="G279" t="str">
        <f t="shared" si="48"/>
        <v/>
      </c>
      <c r="H279" t="str">
        <f t="shared" si="48"/>
        <v/>
      </c>
      <c r="I279" t="str">
        <f t="shared" si="48"/>
        <v/>
      </c>
      <c r="J279" t="str">
        <f t="shared" si="48"/>
        <v/>
      </c>
      <c r="K279" t="str">
        <f t="shared" si="48"/>
        <v/>
      </c>
      <c r="L279" t="str">
        <f t="shared" si="48"/>
        <v/>
      </c>
      <c r="M279" t="str">
        <f t="shared" si="48"/>
        <v/>
      </c>
      <c r="N279" t="str">
        <f t="shared" si="48"/>
        <v/>
      </c>
      <c r="O279" t="str">
        <f t="shared" si="48"/>
        <v/>
      </c>
      <c r="P279" t="str">
        <f t="shared" si="48"/>
        <v/>
      </c>
      <c r="Q279" t="str">
        <f t="shared" si="48"/>
        <v/>
      </c>
      <c r="R279" t="str">
        <f t="shared" si="48"/>
        <v/>
      </c>
      <c r="S279" t="str">
        <f t="shared" si="47"/>
        <v/>
      </c>
      <c r="T279" t="str">
        <f t="shared" si="47"/>
        <v/>
      </c>
      <c r="U279" t="str">
        <f t="shared" si="47"/>
        <v/>
      </c>
      <c r="V279" t="str">
        <f t="shared" si="47"/>
        <v/>
      </c>
      <c r="W279" t="str">
        <f t="shared" si="47"/>
        <v/>
      </c>
      <c r="X279" t="str">
        <f t="shared" si="47"/>
        <v/>
      </c>
      <c r="Y279" t="str">
        <f t="shared" si="47"/>
        <v/>
      </c>
      <c r="Z279" t="str">
        <f t="shared" si="47"/>
        <v/>
      </c>
      <c r="AA279" t="str">
        <f t="shared" si="47"/>
        <v/>
      </c>
      <c r="AB279" t="str">
        <f t="shared" si="47"/>
        <v/>
      </c>
      <c r="AC279" t="str">
        <f t="shared" si="47"/>
        <v/>
      </c>
      <c r="AD279" t="str">
        <f t="shared" si="47"/>
        <v/>
      </c>
      <c r="AE279">
        <f t="shared" si="44"/>
        <v>0</v>
      </c>
    </row>
    <row r="280" spans="1:31" ht="51" x14ac:dyDescent="0.2">
      <c r="A280" t="str">
        <f>TABLA!F280</f>
        <v>F. Odontología</v>
      </c>
      <c r="B280" s="262" t="str">
        <f>TABLA!BC280</f>
        <v>Estaría muy bien la existencia de vídeos explicativos sobre utilización de la biblioteca. los curos están muy bien el primer día pero al segundo se te han olvidado y o eres capaz de utilizar los recursos de la biblioteca. Para mí es un completo lío, considero que no están tan bien inidicado como parece cuando te o explican. Gracias Un saludo</v>
      </c>
      <c r="C280" t="str">
        <f t="shared" si="49"/>
        <v/>
      </c>
      <c r="D280" t="str">
        <f t="shared" si="48"/>
        <v/>
      </c>
      <c r="E280" t="str">
        <f t="shared" si="48"/>
        <v/>
      </c>
      <c r="F280" t="str">
        <f t="shared" si="48"/>
        <v/>
      </c>
      <c r="G280" t="str">
        <f t="shared" si="48"/>
        <v/>
      </c>
      <c r="H280" t="str">
        <f t="shared" si="48"/>
        <v/>
      </c>
      <c r="I280" t="str">
        <f t="shared" si="48"/>
        <v/>
      </c>
      <c r="J280" t="str">
        <f t="shared" si="48"/>
        <v/>
      </c>
      <c r="K280" t="str">
        <f t="shared" si="48"/>
        <v/>
      </c>
      <c r="L280" t="str">
        <f t="shared" si="48"/>
        <v/>
      </c>
      <c r="M280" t="str">
        <f t="shared" si="48"/>
        <v/>
      </c>
      <c r="N280" t="str">
        <f t="shared" si="48"/>
        <v/>
      </c>
      <c r="O280" t="str">
        <f t="shared" si="48"/>
        <v/>
      </c>
      <c r="P280" t="str">
        <f t="shared" si="48"/>
        <v/>
      </c>
      <c r="Q280" t="str">
        <f t="shared" si="48"/>
        <v/>
      </c>
      <c r="R280" t="str">
        <f t="shared" si="48"/>
        <v/>
      </c>
      <c r="S280" t="str">
        <f t="shared" si="47"/>
        <v/>
      </c>
      <c r="T280" t="str">
        <f t="shared" si="47"/>
        <v/>
      </c>
      <c r="U280" t="str">
        <f t="shared" si="47"/>
        <v/>
      </c>
      <c r="V280" t="str">
        <f t="shared" si="47"/>
        <v/>
      </c>
      <c r="W280" t="str">
        <f t="shared" si="47"/>
        <v/>
      </c>
      <c r="X280" t="str">
        <f t="shared" si="47"/>
        <v/>
      </c>
      <c r="Y280" t="str">
        <f t="shared" si="47"/>
        <v/>
      </c>
      <c r="Z280" t="str">
        <f t="shared" si="47"/>
        <v/>
      </c>
      <c r="AA280" t="str">
        <f t="shared" si="47"/>
        <v/>
      </c>
      <c r="AB280" t="str">
        <f t="shared" si="47"/>
        <v>x</v>
      </c>
      <c r="AC280" t="str">
        <f t="shared" si="47"/>
        <v/>
      </c>
      <c r="AD280" t="str">
        <f t="shared" si="47"/>
        <v/>
      </c>
      <c r="AE280">
        <f t="shared" si="44"/>
        <v>1</v>
      </c>
    </row>
    <row r="281" spans="1:31" x14ac:dyDescent="0.2">
      <c r="A281" t="str">
        <f>TABLA!F281</f>
        <v>F. Educación - Centro de Formación del Profesorado</v>
      </c>
      <c r="B281" s="262">
        <f>TABLA!BC281</f>
        <v>0</v>
      </c>
      <c r="C281" t="str">
        <f t="shared" si="49"/>
        <v/>
      </c>
      <c r="D281" t="str">
        <f t="shared" si="48"/>
        <v/>
      </c>
      <c r="E281" t="str">
        <f t="shared" si="48"/>
        <v/>
      </c>
      <c r="F281" t="str">
        <f t="shared" si="48"/>
        <v/>
      </c>
      <c r="G281" t="str">
        <f t="shared" si="48"/>
        <v/>
      </c>
      <c r="H281" t="str">
        <f t="shared" si="48"/>
        <v/>
      </c>
      <c r="I281" t="str">
        <f t="shared" si="48"/>
        <v/>
      </c>
      <c r="J281" t="str">
        <f t="shared" si="48"/>
        <v/>
      </c>
      <c r="K281" t="str">
        <f t="shared" si="48"/>
        <v/>
      </c>
      <c r="L281" t="str">
        <f t="shared" si="48"/>
        <v/>
      </c>
      <c r="M281" t="str">
        <f t="shared" si="48"/>
        <v/>
      </c>
      <c r="N281" t="str">
        <f t="shared" si="48"/>
        <v/>
      </c>
      <c r="O281" t="str">
        <f t="shared" si="48"/>
        <v/>
      </c>
      <c r="P281" t="str">
        <f t="shared" si="48"/>
        <v/>
      </c>
      <c r="Q281" t="str">
        <f t="shared" si="48"/>
        <v/>
      </c>
      <c r="R281" t="str">
        <f t="shared" si="48"/>
        <v/>
      </c>
      <c r="S281" t="str">
        <f t="shared" si="47"/>
        <v/>
      </c>
      <c r="T281" t="str">
        <f t="shared" si="47"/>
        <v/>
      </c>
      <c r="U281" t="str">
        <f t="shared" si="47"/>
        <v/>
      </c>
      <c r="V281" t="str">
        <f t="shared" si="47"/>
        <v/>
      </c>
      <c r="W281" t="str">
        <f t="shared" si="47"/>
        <v/>
      </c>
      <c r="X281" t="str">
        <f t="shared" si="47"/>
        <v/>
      </c>
      <c r="Y281" t="str">
        <f t="shared" si="47"/>
        <v/>
      </c>
      <c r="Z281" t="str">
        <f t="shared" si="47"/>
        <v/>
      </c>
      <c r="AA281" t="str">
        <f t="shared" si="47"/>
        <v/>
      </c>
      <c r="AB281" t="str">
        <f t="shared" si="47"/>
        <v/>
      </c>
      <c r="AC281" t="str">
        <f t="shared" si="47"/>
        <v/>
      </c>
      <c r="AD281" t="str">
        <f t="shared" si="47"/>
        <v/>
      </c>
      <c r="AE281">
        <f t="shared" si="44"/>
        <v>0</v>
      </c>
    </row>
    <row r="282" spans="1:31" x14ac:dyDescent="0.2">
      <c r="A282" t="str">
        <f>TABLA!F282</f>
        <v>F. Filosofía</v>
      </c>
      <c r="B282" s="262">
        <f>TABLA!BC282</f>
        <v>0</v>
      </c>
      <c r="C282" t="str">
        <f t="shared" si="49"/>
        <v/>
      </c>
      <c r="D282" t="str">
        <f t="shared" si="48"/>
        <v/>
      </c>
      <c r="E282" t="str">
        <f t="shared" si="48"/>
        <v/>
      </c>
      <c r="F282" t="str">
        <f t="shared" si="48"/>
        <v/>
      </c>
      <c r="G282" t="str">
        <f t="shared" si="48"/>
        <v/>
      </c>
      <c r="H282" t="str">
        <f t="shared" si="48"/>
        <v/>
      </c>
      <c r="I282" t="str">
        <f t="shared" si="48"/>
        <v/>
      </c>
      <c r="J282" t="str">
        <f t="shared" si="48"/>
        <v/>
      </c>
      <c r="K282" t="str">
        <f t="shared" si="48"/>
        <v/>
      </c>
      <c r="L282" t="str">
        <f t="shared" si="48"/>
        <v/>
      </c>
      <c r="M282" t="str">
        <f t="shared" si="48"/>
        <v/>
      </c>
      <c r="N282" t="str">
        <f t="shared" si="48"/>
        <v/>
      </c>
      <c r="O282" t="str">
        <f t="shared" si="48"/>
        <v/>
      </c>
      <c r="P282" t="str">
        <f t="shared" si="48"/>
        <v/>
      </c>
      <c r="Q282" t="str">
        <f t="shared" si="48"/>
        <v/>
      </c>
      <c r="R282" t="str">
        <f t="shared" si="48"/>
        <v/>
      </c>
      <c r="S282" t="str">
        <f t="shared" si="47"/>
        <v/>
      </c>
      <c r="T282" t="str">
        <f t="shared" si="47"/>
        <v/>
      </c>
      <c r="U282" t="str">
        <f t="shared" si="47"/>
        <v/>
      </c>
      <c r="V282" t="str">
        <f t="shared" si="47"/>
        <v/>
      </c>
      <c r="W282" t="str">
        <f t="shared" si="47"/>
        <v/>
      </c>
      <c r="X282" t="str">
        <f t="shared" si="47"/>
        <v/>
      </c>
      <c r="Y282" t="str">
        <f t="shared" si="47"/>
        <v/>
      </c>
      <c r="Z282" t="str">
        <f t="shared" si="47"/>
        <v/>
      </c>
      <c r="AA282" t="str">
        <f t="shared" si="47"/>
        <v/>
      </c>
      <c r="AB282" t="str">
        <f t="shared" si="47"/>
        <v/>
      </c>
      <c r="AC282" t="str">
        <f t="shared" si="47"/>
        <v/>
      </c>
      <c r="AD282" t="str">
        <f t="shared" si="47"/>
        <v/>
      </c>
      <c r="AE282">
        <f t="shared" si="44"/>
        <v>0</v>
      </c>
    </row>
    <row r="283" spans="1:31" x14ac:dyDescent="0.2">
      <c r="A283" t="str">
        <f>TABLA!F283</f>
        <v>F. Geografía e Historia</v>
      </c>
      <c r="B283" s="262">
        <f>TABLA!BC283</f>
        <v>0</v>
      </c>
      <c r="C283" t="str">
        <f t="shared" si="49"/>
        <v/>
      </c>
      <c r="D283" t="str">
        <f t="shared" si="48"/>
        <v/>
      </c>
      <c r="E283" t="str">
        <f t="shared" si="48"/>
        <v/>
      </c>
      <c r="F283" t="str">
        <f t="shared" si="48"/>
        <v/>
      </c>
      <c r="G283" t="str">
        <f t="shared" si="48"/>
        <v/>
      </c>
      <c r="H283" t="str">
        <f t="shared" si="48"/>
        <v/>
      </c>
      <c r="I283" t="str">
        <f t="shared" si="48"/>
        <v/>
      </c>
      <c r="J283" t="str">
        <f t="shared" si="48"/>
        <v/>
      </c>
      <c r="K283" t="str">
        <f t="shared" si="48"/>
        <v/>
      </c>
      <c r="L283" t="str">
        <f t="shared" si="48"/>
        <v/>
      </c>
      <c r="M283" t="str">
        <f t="shared" si="48"/>
        <v/>
      </c>
      <c r="N283" t="str">
        <f t="shared" si="48"/>
        <v/>
      </c>
      <c r="O283" t="str">
        <f t="shared" si="48"/>
        <v/>
      </c>
      <c r="P283" t="str">
        <f t="shared" si="48"/>
        <v/>
      </c>
      <c r="Q283" t="str">
        <f t="shared" si="48"/>
        <v/>
      </c>
      <c r="R283" t="str">
        <f t="shared" si="48"/>
        <v/>
      </c>
      <c r="S283" t="str">
        <f t="shared" si="47"/>
        <v/>
      </c>
      <c r="T283" t="str">
        <f t="shared" si="47"/>
        <v/>
      </c>
      <c r="U283" t="str">
        <f t="shared" si="47"/>
        <v/>
      </c>
      <c r="V283" t="str">
        <f t="shared" si="47"/>
        <v/>
      </c>
      <c r="W283" t="str">
        <f t="shared" si="47"/>
        <v/>
      </c>
      <c r="X283" t="str">
        <f t="shared" si="47"/>
        <v/>
      </c>
      <c r="Y283" t="str">
        <f t="shared" si="47"/>
        <v/>
      </c>
      <c r="Z283" t="str">
        <f t="shared" si="47"/>
        <v/>
      </c>
      <c r="AA283" t="str">
        <f t="shared" si="47"/>
        <v/>
      </c>
      <c r="AB283" t="str">
        <f t="shared" si="47"/>
        <v/>
      </c>
      <c r="AC283" t="str">
        <f t="shared" si="47"/>
        <v/>
      </c>
      <c r="AD283" t="str">
        <f t="shared" si="47"/>
        <v/>
      </c>
      <c r="AE283">
        <f t="shared" si="44"/>
        <v>0</v>
      </c>
    </row>
    <row r="284" spans="1:31" x14ac:dyDescent="0.2">
      <c r="A284" t="str">
        <f>TABLA!F284</f>
        <v>F. Ciencias de la Información</v>
      </c>
      <c r="B284" s="262">
        <f>TABLA!BC284</f>
        <v>0</v>
      </c>
      <c r="C284" t="str">
        <f t="shared" si="49"/>
        <v/>
      </c>
      <c r="D284" t="str">
        <f t="shared" si="48"/>
        <v/>
      </c>
      <c r="E284" t="str">
        <f t="shared" si="48"/>
        <v/>
      </c>
      <c r="F284" t="str">
        <f t="shared" si="48"/>
        <v/>
      </c>
      <c r="G284" t="str">
        <f t="shared" si="48"/>
        <v/>
      </c>
      <c r="H284" t="str">
        <f t="shared" si="48"/>
        <v/>
      </c>
      <c r="I284" t="str">
        <f t="shared" si="48"/>
        <v/>
      </c>
      <c r="J284" t="str">
        <f t="shared" si="48"/>
        <v/>
      </c>
      <c r="K284" t="str">
        <f t="shared" si="48"/>
        <v/>
      </c>
      <c r="L284" t="str">
        <f t="shared" si="48"/>
        <v/>
      </c>
      <c r="M284" t="str">
        <f t="shared" si="48"/>
        <v/>
      </c>
      <c r="N284" t="str">
        <f t="shared" si="48"/>
        <v/>
      </c>
      <c r="O284" t="str">
        <f t="shared" si="48"/>
        <v/>
      </c>
      <c r="P284" t="str">
        <f t="shared" si="48"/>
        <v/>
      </c>
      <c r="Q284" t="str">
        <f t="shared" si="48"/>
        <v/>
      </c>
      <c r="R284" t="str">
        <f t="shared" si="48"/>
        <v/>
      </c>
      <c r="S284" t="str">
        <f t="shared" si="47"/>
        <v/>
      </c>
      <c r="T284" t="str">
        <f t="shared" si="47"/>
        <v/>
      </c>
      <c r="U284" t="str">
        <f t="shared" si="47"/>
        <v/>
      </c>
      <c r="V284" t="str">
        <f t="shared" si="47"/>
        <v/>
      </c>
      <c r="W284" t="str">
        <f t="shared" si="47"/>
        <v/>
      </c>
      <c r="X284" t="str">
        <f t="shared" si="47"/>
        <v/>
      </c>
      <c r="Y284" t="str">
        <f t="shared" si="47"/>
        <v/>
      </c>
      <c r="Z284" t="str">
        <f t="shared" si="47"/>
        <v/>
      </c>
      <c r="AA284" t="str">
        <f t="shared" si="47"/>
        <v/>
      </c>
      <c r="AB284" t="str">
        <f t="shared" si="47"/>
        <v/>
      </c>
      <c r="AC284" t="str">
        <f t="shared" si="47"/>
        <v/>
      </c>
      <c r="AD284" t="str">
        <f t="shared" si="47"/>
        <v/>
      </c>
      <c r="AE284">
        <f t="shared" si="44"/>
        <v>0</v>
      </c>
    </row>
    <row r="285" spans="1:31" x14ac:dyDescent="0.2">
      <c r="A285" t="str">
        <f>TABLA!F285</f>
        <v>F. Educación - Centro de Formación del Profesorado</v>
      </c>
      <c r="B285" s="262">
        <f>TABLA!BC285</f>
        <v>0</v>
      </c>
      <c r="C285" t="str">
        <f t="shared" si="49"/>
        <v/>
      </c>
      <c r="D285" t="str">
        <f t="shared" si="48"/>
        <v/>
      </c>
      <c r="E285" t="str">
        <f t="shared" si="48"/>
        <v/>
      </c>
      <c r="F285" t="str">
        <f t="shared" si="48"/>
        <v/>
      </c>
      <c r="G285" t="str">
        <f t="shared" si="48"/>
        <v/>
      </c>
      <c r="H285" t="str">
        <f t="shared" si="48"/>
        <v/>
      </c>
      <c r="I285" t="str">
        <f t="shared" si="48"/>
        <v/>
      </c>
      <c r="J285" t="str">
        <f t="shared" si="48"/>
        <v/>
      </c>
      <c r="K285" t="str">
        <f t="shared" si="48"/>
        <v/>
      </c>
      <c r="L285" t="str">
        <f t="shared" si="48"/>
        <v/>
      </c>
      <c r="M285" t="str">
        <f t="shared" si="48"/>
        <v/>
      </c>
      <c r="N285" t="str">
        <f t="shared" si="48"/>
        <v/>
      </c>
      <c r="O285" t="str">
        <f t="shared" si="48"/>
        <v/>
      </c>
      <c r="P285" t="str">
        <f t="shared" si="48"/>
        <v/>
      </c>
      <c r="Q285" t="str">
        <f t="shared" si="48"/>
        <v/>
      </c>
      <c r="R285" t="str">
        <f t="shared" si="48"/>
        <v/>
      </c>
      <c r="S285" t="str">
        <f t="shared" si="47"/>
        <v/>
      </c>
      <c r="T285" t="str">
        <f t="shared" si="47"/>
        <v/>
      </c>
      <c r="U285" t="str">
        <f t="shared" si="47"/>
        <v/>
      </c>
      <c r="V285" t="str">
        <f t="shared" si="47"/>
        <v/>
      </c>
      <c r="W285" t="str">
        <f t="shared" si="47"/>
        <v/>
      </c>
      <c r="X285" t="str">
        <f t="shared" si="47"/>
        <v/>
      </c>
      <c r="Y285" t="str">
        <f t="shared" si="47"/>
        <v/>
      </c>
      <c r="Z285" t="str">
        <f t="shared" si="47"/>
        <v/>
      </c>
      <c r="AA285" t="str">
        <f t="shared" si="47"/>
        <v/>
      </c>
      <c r="AB285" t="str">
        <f t="shared" si="47"/>
        <v/>
      </c>
      <c r="AC285" t="str">
        <f t="shared" si="47"/>
        <v/>
      </c>
      <c r="AD285" t="str">
        <f t="shared" si="47"/>
        <v/>
      </c>
      <c r="AE285">
        <f t="shared" si="44"/>
        <v>0</v>
      </c>
    </row>
    <row r="286" spans="1:31" x14ac:dyDescent="0.2">
      <c r="A286" t="str">
        <f>TABLA!F286</f>
        <v>F. Ciencias de la Información</v>
      </c>
      <c r="B286" s="262">
        <f>TABLA!BC286</f>
        <v>0</v>
      </c>
      <c r="C286" t="str">
        <f t="shared" si="49"/>
        <v/>
      </c>
      <c r="D286" t="str">
        <f t="shared" si="48"/>
        <v/>
      </c>
      <c r="E286" t="str">
        <f t="shared" si="48"/>
        <v/>
      </c>
      <c r="F286" t="str">
        <f t="shared" si="48"/>
        <v/>
      </c>
      <c r="G286" t="str">
        <f t="shared" si="48"/>
        <v/>
      </c>
      <c r="H286" t="str">
        <f t="shared" si="48"/>
        <v/>
      </c>
      <c r="I286" t="str">
        <f t="shared" si="48"/>
        <v/>
      </c>
      <c r="J286" t="str">
        <f t="shared" si="48"/>
        <v/>
      </c>
      <c r="K286" t="str">
        <f t="shared" si="48"/>
        <v/>
      </c>
      <c r="L286" t="str">
        <f t="shared" si="48"/>
        <v/>
      </c>
      <c r="M286" t="str">
        <f t="shared" si="48"/>
        <v/>
      </c>
      <c r="N286" t="str">
        <f t="shared" si="48"/>
        <v/>
      </c>
      <c r="O286" t="str">
        <f t="shared" si="48"/>
        <v/>
      </c>
      <c r="P286" t="str">
        <f t="shared" si="48"/>
        <v/>
      </c>
      <c r="Q286" t="str">
        <f t="shared" si="48"/>
        <v/>
      </c>
      <c r="R286" t="str">
        <f t="shared" si="48"/>
        <v/>
      </c>
      <c r="S286" t="str">
        <f t="shared" si="47"/>
        <v/>
      </c>
      <c r="T286" t="str">
        <f t="shared" si="47"/>
        <v/>
      </c>
      <c r="U286" t="str">
        <f t="shared" si="47"/>
        <v/>
      </c>
      <c r="V286" t="str">
        <f t="shared" si="47"/>
        <v/>
      </c>
      <c r="W286" t="str">
        <f t="shared" si="47"/>
        <v/>
      </c>
      <c r="X286" t="str">
        <f t="shared" si="47"/>
        <v/>
      </c>
      <c r="Y286" t="str">
        <f t="shared" si="47"/>
        <v/>
      </c>
      <c r="Z286" t="str">
        <f t="shared" si="47"/>
        <v/>
      </c>
      <c r="AA286" t="str">
        <f t="shared" si="47"/>
        <v/>
      </c>
      <c r="AB286" t="str">
        <f t="shared" si="47"/>
        <v/>
      </c>
      <c r="AC286" t="str">
        <f t="shared" si="47"/>
        <v/>
      </c>
      <c r="AD286" t="str">
        <f t="shared" si="47"/>
        <v/>
      </c>
      <c r="AE286">
        <f t="shared" si="44"/>
        <v>0</v>
      </c>
    </row>
    <row r="287" spans="1:31" x14ac:dyDescent="0.2">
      <c r="A287" t="str">
        <f>TABLA!F287</f>
        <v>F. Estudios Estadísticos</v>
      </c>
      <c r="B287" s="262">
        <f>TABLA!BC287</f>
        <v>0</v>
      </c>
      <c r="C287" t="str">
        <f t="shared" si="49"/>
        <v/>
      </c>
      <c r="D287" t="str">
        <f t="shared" si="48"/>
        <v/>
      </c>
      <c r="E287" t="str">
        <f t="shared" si="48"/>
        <v/>
      </c>
      <c r="F287" t="str">
        <f t="shared" si="48"/>
        <v/>
      </c>
      <c r="G287" t="str">
        <f t="shared" si="48"/>
        <v/>
      </c>
      <c r="H287" t="str">
        <f t="shared" si="48"/>
        <v/>
      </c>
      <c r="I287" t="str">
        <f t="shared" si="48"/>
        <v/>
      </c>
      <c r="J287" t="str">
        <f t="shared" si="48"/>
        <v/>
      </c>
      <c r="K287" t="str">
        <f t="shared" si="48"/>
        <v/>
      </c>
      <c r="L287" t="str">
        <f t="shared" si="48"/>
        <v/>
      </c>
      <c r="M287" t="str">
        <f t="shared" si="48"/>
        <v/>
      </c>
      <c r="N287" t="str">
        <f t="shared" si="48"/>
        <v/>
      </c>
      <c r="O287" t="str">
        <f t="shared" si="48"/>
        <v/>
      </c>
      <c r="P287" t="str">
        <f t="shared" si="48"/>
        <v/>
      </c>
      <c r="Q287" t="str">
        <f t="shared" si="48"/>
        <v/>
      </c>
      <c r="R287" t="str">
        <f t="shared" si="48"/>
        <v/>
      </c>
      <c r="S287" t="str">
        <f t="shared" si="47"/>
        <v/>
      </c>
      <c r="T287" t="str">
        <f t="shared" si="47"/>
        <v/>
      </c>
      <c r="U287" t="str">
        <f t="shared" si="47"/>
        <v/>
      </c>
      <c r="V287" t="str">
        <f t="shared" si="47"/>
        <v/>
      </c>
      <c r="W287" t="str">
        <f t="shared" si="47"/>
        <v/>
      </c>
      <c r="X287" t="str">
        <f t="shared" si="47"/>
        <v/>
      </c>
      <c r="Y287" t="str">
        <f t="shared" si="47"/>
        <v/>
      </c>
      <c r="Z287" t="str">
        <f t="shared" si="47"/>
        <v/>
      </c>
      <c r="AA287" t="str">
        <f t="shared" si="47"/>
        <v/>
      </c>
      <c r="AB287" t="str">
        <f t="shared" si="47"/>
        <v/>
      </c>
      <c r="AC287" t="str">
        <f t="shared" si="47"/>
        <v/>
      </c>
      <c r="AD287" t="str">
        <f t="shared" si="47"/>
        <v/>
      </c>
      <c r="AE287">
        <f t="shared" si="44"/>
        <v>0</v>
      </c>
    </row>
    <row r="288" spans="1:31" x14ac:dyDescent="0.2">
      <c r="A288" t="str">
        <f>TABLA!F288</f>
        <v>F. Bellas Artes</v>
      </c>
      <c r="B288" s="262">
        <f>TABLA!BC288</f>
        <v>0</v>
      </c>
      <c r="C288" t="str">
        <f t="shared" si="49"/>
        <v/>
      </c>
      <c r="D288" t="str">
        <f t="shared" si="48"/>
        <v/>
      </c>
      <c r="E288" t="str">
        <f t="shared" si="48"/>
        <v/>
      </c>
      <c r="F288" t="str">
        <f t="shared" si="48"/>
        <v/>
      </c>
      <c r="G288" t="str">
        <f t="shared" si="48"/>
        <v/>
      </c>
      <c r="H288" t="str">
        <f t="shared" si="48"/>
        <v/>
      </c>
      <c r="I288" t="str">
        <f t="shared" si="48"/>
        <v/>
      </c>
      <c r="J288" t="str">
        <f t="shared" si="48"/>
        <v/>
      </c>
      <c r="K288" t="str">
        <f t="shared" si="48"/>
        <v/>
      </c>
      <c r="L288" t="str">
        <f t="shared" si="48"/>
        <v/>
      </c>
      <c r="M288" t="str">
        <f t="shared" si="48"/>
        <v/>
      </c>
      <c r="N288" t="str">
        <f t="shared" si="48"/>
        <v/>
      </c>
      <c r="O288" t="str">
        <f t="shared" si="48"/>
        <v/>
      </c>
      <c r="P288" t="str">
        <f t="shared" si="48"/>
        <v/>
      </c>
      <c r="Q288" t="str">
        <f t="shared" si="48"/>
        <v/>
      </c>
      <c r="R288" t="str">
        <f t="shared" ref="R288:AD303" si="50">IFERROR((IF(FIND(R$1,$B288,1)&gt;0,"x")),"")</f>
        <v/>
      </c>
      <c r="S288" t="str">
        <f t="shared" si="50"/>
        <v/>
      </c>
      <c r="T288" t="str">
        <f t="shared" si="50"/>
        <v/>
      </c>
      <c r="U288" t="str">
        <f t="shared" si="50"/>
        <v/>
      </c>
      <c r="V288" t="str">
        <f t="shared" si="50"/>
        <v/>
      </c>
      <c r="W288" t="str">
        <f t="shared" si="50"/>
        <v/>
      </c>
      <c r="X288" t="str">
        <f t="shared" si="50"/>
        <v/>
      </c>
      <c r="Y288" t="str">
        <f t="shared" si="50"/>
        <v/>
      </c>
      <c r="Z288" t="str">
        <f t="shared" si="50"/>
        <v/>
      </c>
      <c r="AA288" t="str">
        <f t="shared" si="50"/>
        <v/>
      </c>
      <c r="AB288" t="str">
        <f t="shared" si="50"/>
        <v/>
      </c>
      <c r="AC288" t="str">
        <f t="shared" si="50"/>
        <v/>
      </c>
      <c r="AD288" t="str">
        <f t="shared" si="50"/>
        <v/>
      </c>
      <c r="AE288">
        <f t="shared" si="44"/>
        <v>0</v>
      </c>
    </row>
    <row r="289" spans="1:31" x14ac:dyDescent="0.2">
      <c r="A289" t="str">
        <f>TABLA!F289</f>
        <v>F. Geografía e Historia</v>
      </c>
      <c r="B289" s="262">
        <f>TABLA!BC289</f>
        <v>0</v>
      </c>
      <c r="C289" t="str">
        <f t="shared" si="49"/>
        <v/>
      </c>
      <c r="D289" t="str">
        <f t="shared" ref="D289:R304" si="51">IFERROR((IF(FIND(D$1,$B289,1)&gt;0,"x")),"")</f>
        <v/>
      </c>
      <c r="E289" t="str">
        <f t="shared" si="51"/>
        <v/>
      </c>
      <c r="F289" t="str">
        <f t="shared" si="51"/>
        <v/>
      </c>
      <c r="G289" t="str">
        <f t="shared" si="51"/>
        <v/>
      </c>
      <c r="H289" t="str">
        <f t="shared" si="51"/>
        <v/>
      </c>
      <c r="I289" t="str">
        <f t="shared" si="51"/>
        <v/>
      </c>
      <c r="J289" t="str">
        <f t="shared" si="51"/>
        <v/>
      </c>
      <c r="K289" t="str">
        <f t="shared" si="51"/>
        <v/>
      </c>
      <c r="L289" t="str">
        <f t="shared" si="51"/>
        <v/>
      </c>
      <c r="M289" t="str">
        <f t="shared" si="51"/>
        <v/>
      </c>
      <c r="N289" t="str">
        <f t="shared" si="51"/>
        <v/>
      </c>
      <c r="O289" t="str">
        <f t="shared" si="51"/>
        <v/>
      </c>
      <c r="P289" t="str">
        <f t="shared" si="51"/>
        <v/>
      </c>
      <c r="Q289" t="str">
        <f t="shared" si="51"/>
        <v/>
      </c>
      <c r="R289" t="str">
        <f t="shared" si="51"/>
        <v/>
      </c>
      <c r="S289" t="str">
        <f t="shared" si="50"/>
        <v/>
      </c>
      <c r="T289" t="str">
        <f t="shared" si="50"/>
        <v/>
      </c>
      <c r="U289" t="str">
        <f t="shared" si="50"/>
        <v/>
      </c>
      <c r="V289" t="str">
        <f t="shared" si="50"/>
        <v/>
      </c>
      <c r="W289" t="str">
        <f t="shared" si="50"/>
        <v/>
      </c>
      <c r="X289" t="str">
        <f t="shared" si="50"/>
        <v/>
      </c>
      <c r="Y289" t="str">
        <f t="shared" si="50"/>
        <v/>
      </c>
      <c r="Z289" t="str">
        <f t="shared" si="50"/>
        <v/>
      </c>
      <c r="AA289" t="str">
        <f t="shared" si="50"/>
        <v/>
      </c>
      <c r="AB289" t="str">
        <f t="shared" si="50"/>
        <v/>
      </c>
      <c r="AC289" t="str">
        <f t="shared" si="50"/>
        <v/>
      </c>
      <c r="AD289" t="str">
        <f t="shared" si="50"/>
        <v/>
      </c>
      <c r="AE289">
        <f t="shared" si="44"/>
        <v>0</v>
      </c>
    </row>
    <row r="290" spans="1:31" x14ac:dyDescent="0.2">
      <c r="A290" t="str">
        <f>TABLA!F290</f>
        <v>F. Enfermería, Fisioterapia y Podología</v>
      </c>
      <c r="B290" s="262">
        <f>TABLA!BC290</f>
        <v>0</v>
      </c>
      <c r="C290" t="str">
        <f t="shared" si="49"/>
        <v/>
      </c>
      <c r="D290" t="str">
        <f t="shared" si="51"/>
        <v/>
      </c>
      <c r="E290" t="str">
        <f t="shared" si="51"/>
        <v/>
      </c>
      <c r="F290" t="str">
        <f t="shared" si="51"/>
        <v/>
      </c>
      <c r="G290" t="str">
        <f t="shared" si="51"/>
        <v/>
      </c>
      <c r="H290" t="str">
        <f t="shared" si="51"/>
        <v/>
      </c>
      <c r="I290" t="str">
        <f t="shared" si="51"/>
        <v/>
      </c>
      <c r="J290" t="str">
        <f t="shared" si="51"/>
        <v/>
      </c>
      <c r="K290" t="str">
        <f t="shared" si="51"/>
        <v/>
      </c>
      <c r="L290" t="str">
        <f t="shared" si="51"/>
        <v/>
      </c>
      <c r="M290" t="str">
        <f t="shared" si="51"/>
        <v/>
      </c>
      <c r="N290" t="str">
        <f t="shared" si="51"/>
        <v/>
      </c>
      <c r="O290" t="str">
        <f t="shared" si="51"/>
        <v/>
      </c>
      <c r="P290" t="str">
        <f t="shared" si="51"/>
        <v/>
      </c>
      <c r="Q290" t="str">
        <f t="shared" si="51"/>
        <v/>
      </c>
      <c r="R290" t="str">
        <f t="shared" si="51"/>
        <v/>
      </c>
      <c r="S290" t="str">
        <f t="shared" si="50"/>
        <v/>
      </c>
      <c r="T290" t="str">
        <f t="shared" si="50"/>
        <v/>
      </c>
      <c r="U290" t="str">
        <f t="shared" si="50"/>
        <v/>
      </c>
      <c r="V290" t="str">
        <f t="shared" si="50"/>
        <v/>
      </c>
      <c r="W290" t="str">
        <f t="shared" si="50"/>
        <v/>
      </c>
      <c r="X290" t="str">
        <f t="shared" si="50"/>
        <v/>
      </c>
      <c r="Y290" t="str">
        <f t="shared" si="50"/>
        <v/>
      </c>
      <c r="Z290" t="str">
        <f t="shared" si="50"/>
        <v/>
      </c>
      <c r="AA290" t="str">
        <f t="shared" si="50"/>
        <v/>
      </c>
      <c r="AB290" t="str">
        <f t="shared" si="50"/>
        <v/>
      </c>
      <c r="AC290" t="str">
        <f t="shared" si="50"/>
        <v/>
      </c>
      <c r="AD290" t="str">
        <f t="shared" si="50"/>
        <v/>
      </c>
      <c r="AE290">
        <f t="shared" si="44"/>
        <v>0</v>
      </c>
    </row>
    <row r="291" spans="1:31" x14ac:dyDescent="0.2">
      <c r="A291" t="str">
        <f>TABLA!F291</f>
        <v>F. Filología</v>
      </c>
      <c r="B291" s="262">
        <f>TABLA!BC291</f>
        <v>0</v>
      </c>
      <c r="C291" t="str">
        <f t="shared" si="49"/>
        <v/>
      </c>
      <c r="D291" t="str">
        <f t="shared" si="51"/>
        <v/>
      </c>
      <c r="E291" t="str">
        <f t="shared" si="51"/>
        <v/>
      </c>
      <c r="F291" t="str">
        <f t="shared" si="51"/>
        <v/>
      </c>
      <c r="G291" t="str">
        <f t="shared" si="51"/>
        <v/>
      </c>
      <c r="H291" t="str">
        <f t="shared" si="51"/>
        <v/>
      </c>
      <c r="I291" t="str">
        <f t="shared" si="51"/>
        <v/>
      </c>
      <c r="J291" t="str">
        <f t="shared" si="51"/>
        <v/>
      </c>
      <c r="K291" t="str">
        <f t="shared" si="51"/>
        <v/>
      </c>
      <c r="L291" t="str">
        <f t="shared" si="51"/>
        <v/>
      </c>
      <c r="M291" t="str">
        <f t="shared" si="51"/>
        <v/>
      </c>
      <c r="N291" t="str">
        <f t="shared" si="51"/>
        <v/>
      </c>
      <c r="O291" t="str">
        <f t="shared" si="51"/>
        <v/>
      </c>
      <c r="P291" t="str">
        <f t="shared" si="51"/>
        <v/>
      </c>
      <c r="Q291" t="str">
        <f t="shared" si="51"/>
        <v/>
      </c>
      <c r="R291" t="str">
        <f t="shared" si="51"/>
        <v/>
      </c>
      <c r="S291" t="str">
        <f t="shared" si="50"/>
        <v/>
      </c>
      <c r="T291" t="str">
        <f t="shared" si="50"/>
        <v/>
      </c>
      <c r="U291" t="str">
        <f t="shared" si="50"/>
        <v/>
      </c>
      <c r="V291" t="str">
        <f t="shared" si="50"/>
        <v/>
      </c>
      <c r="W291" t="str">
        <f t="shared" si="50"/>
        <v/>
      </c>
      <c r="X291" t="str">
        <f t="shared" si="50"/>
        <v/>
      </c>
      <c r="Y291" t="str">
        <f t="shared" si="50"/>
        <v/>
      </c>
      <c r="Z291" t="str">
        <f t="shared" si="50"/>
        <v/>
      </c>
      <c r="AA291" t="str">
        <f t="shared" si="50"/>
        <v/>
      </c>
      <c r="AB291" t="str">
        <f t="shared" si="50"/>
        <v/>
      </c>
      <c r="AC291" t="str">
        <f t="shared" si="50"/>
        <v/>
      </c>
      <c r="AD291" t="str">
        <f t="shared" si="50"/>
        <v/>
      </c>
      <c r="AE291">
        <f t="shared" si="44"/>
        <v>0</v>
      </c>
    </row>
    <row r="292" spans="1:31" x14ac:dyDescent="0.2">
      <c r="A292" t="str">
        <f>TABLA!F292</f>
        <v>F. Geografía e Historia</v>
      </c>
      <c r="B292" s="262">
        <f>TABLA!BC292</f>
        <v>0</v>
      </c>
      <c r="C292" t="str">
        <f t="shared" si="49"/>
        <v/>
      </c>
      <c r="D292" t="str">
        <f t="shared" si="51"/>
        <v/>
      </c>
      <c r="E292" t="str">
        <f t="shared" si="51"/>
        <v/>
      </c>
      <c r="F292" t="str">
        <f t="shared" si="51"/>
        <v/>
      </c>
      <c r="G292" t="str">
        <f t="shared" si="51"/>
        <v/>
      </c>
      <c r="H292" t="str">
        <f t="shared" si="51"/>
        <v/>
      </c>
      <c r="I292" t="str">
        <f t="shared" si="51"/>
        <v/>
      </c>
      <c r="J292" t="str">
        <f t="shared" si="51"/>
        <v/>
      </c>
      <c r="K292" t="str">
        <f t="shared" si="51"/>
        <v/>
      </c>
      <c r="L292" t="str">
        <f t="shared" si="51"/>
        <v/>
      </c>
      <c r="M292" t="str">
        <f t="shared" si="51"/>
        <v/>
      </c>
      <c r="N292" t="str">
        <f t="shared" si="51"/>
        <v/>
      </c>
      <c r="O292" t="str">
        <f t="shared" si="51"/>
        <v/>
      </c>
      <c r="P292" t="str">
        <f t="shared" si="51"/>
        <v/>
      </c>
      <c r="Q292" t="str">
        <f t="shared" si="51"/>
        <v/>
      </c>
      <c r="R292" t="str">
        <f t="shared" si="51"/>
        <v/>
      </c>
      <c r="S292" t="str">
        <f t="shared" si="50"/>
        <v/>
      </c>
      <c r="T292" t="str">
        <f t="shared" si="50"/>
        <v/>
      </c>
      <c r="U292" t="str">
        <f t="shared" si="50"/>
        <v/>
      </c>
      <c r="V292" t="str">
        <f t="shared" si="50"/>
        <v/>
      </c>
      <c r="W292" t="str">
        <f t="shared" si="50"/>
        <v/>
      </c>
      <c r="X292" t="str">
        <f t="shared" si="50"/>
        <v/>
      </c>
      <c r="Y292" t="str">
        <f t="shared" si="50"/>
        <v/>
      </c>
      <c r="Z292" t="str">
        <f t="shared" si="50"/>
        <v/>
      </c>
      <c r="AA292" t="str">
        <f t="shared" si="50"/>
        <v/>
      </c>
      <c r="AB292" t="str">
        <f t="shared" si="50"/>
        <v/>
      </c>
      <c r="AC292" t="str">
        <f t="shared" si="50"/>
        <v/>
      </c>
      <c r="AD292" t="str">
        <f t="shared" si="50"/>
        <v/>
      </c>
      <c r="AE292">
        <f t="shared" si="44"/>
        <v>0</v>
      </c>
    </row>
    <row r="293" spans="1:31" x14ac:dyDescent="0.2">
      <c r="A293" t="str">
        <f>TABLA!F293</f>
        <v>F. Odontología</v>
      </c>
      <c r="B293" s="262">
        <f>TABLA!BC293</f>
        <v>0</v>
      </c>
      <c r="C293" t="str">
        <f t="shared" si="49"/>
        <v/>
      </c>
      <c r="D293" t="str">
        <f t="shared" si="51"/>
        <v/>
      </c>
      <c r="E293" t="str">
        <f t="shared" si="51"/>
        <v/>
      </c>
      <c r="F293" t="str">
        <f t="shared" si="51"/>
        <v/>
      </c>
      <c r="G293" t="str">
        <f t="shared" si="51"/>
        <v/>
      </c>
      <c r="H293" t="str">
        <f t="shared" si="51"/>
        <v/>
      </c>
      <c r="I293" t="str">
        <f t="shared" si="51"/>
        <v/>
      </c>
      <c r="J293" t="str">
        <f t="shared" si="51"/>
        <v/>
      </c>
      <c r="K293" t="str">
        <f t="shared" si="51"/>
        <v/>
      </c>
      <c r="L293" t="str">
        <f t="shared" si="51"/>
        <v/>
      </c>
      <c r="M293" t="str">
        <f t="shared" si="51"/>
        <v/>
      </c>
      <c r="N293" t="str">
        <f t="shared" si="51"/>
        <v/>
      </c>
      <c r="O293" t="str">
        <f t="shared" si="51"/>
        <v/>
      </c>
      <c r="P293" t="str">
        <f t="shared" si="51"/>
        <v/>
      </c>
      <c r="Q293" t="str">
        <f t="shared" si="51"/>
        <v/>
      </c>
      <c r="R293" t="str">
        <f t="shared" si="51"/>
        <v/>
      </c>
      <c r="S293" t="str">
        <f t="shared" si="50"/>
        <v/>
      </c>
      <c r="T293" t="str">
        <f t="shared" si="50"/>
        <v/>
      </c>
      <c r="U293" t="str">
        <f t="shared" si="50"/>
        <v/>
      </c>
      <c r="V293" t="str">
        <f t="shared" si="50"/>
        <v/>
      </c>
      <c r="W293" t="str">
        <f t="shared" si="50"/>
        <v/>
      </c>
      <c r="X293" t="str">
        <f t="shared" si="50"/>
        <v/>
      </c>
      <c r="Y293" t="str">
        <f t="shared" si="50"/>
        <v/>
      </c>
      <c r="Z293" t="str">
        <f t="shared" si="50"/>
        <v/>
      </c>
      <c r="AA293" t="str">
        <f t="shared" si="50"/>
        <v/>
      </c>
      <c r="AB293" t="str">
        <f t="shared" si="50"/>
        <v/>
      </c>
      <c r="AC293" t="str">
        <f t="shared" si="50"/>
        <v/>
      </c>
      <c r="AD293" t="str">
        <f t="shared" si="50"/>
        <v/>
      </c>
      <c r="AE293">
        <f t="shared" si="44"/>
        <v>0</v>
      </c>
    </row>
    <row r="294" spans="1:31" x14ac:dyDescent="0.2">
      <c r="A294" t="str">
        <f>TABLA!F294</f>
        <v>F. Medicina</v>
      </c>
      <c r="B294" s="262">
        <f>TABLA!BC294</f>
        <v>0</v>
      </c>
      <c r="C294" t="str">
        <f t="shared" si="49"/>
        <v/>
      </c>
      <c r="D294" t="str">
        <f t="shared" si="51"/>
        <v/>
      </c>
      <c r="E294" t="str">
        <f t="shared" si="51"/>
        <v/>
      </c>
      <c r="F294" t="str">
        <f t="shared" si="51"/>
        <v/>
      </c>
      <c r="G294" t="str">
        <f t="shared" si="51"/>
        <v/>
      </c>
      <c r="H294" t="str">
        <f t="shared" si="51"/>
        <v/>
      </c>
      <c r="I294" t="str">
        <f t="shared" si="51"/>
        <v/>
      </c>
      <c r="J294" t="str">
        <f t="shared" si="51"/>
        <v/>
      </c>
      <c r="K294" t="str">
        <f t="shared" si="51"/>
        <v/>
      </c>
      <c r="L294" t="str">
        <f t="shared" si="51"/>
        <v/>
      </c>
      <c r="M294" t="str">
        <f t="shared" si="51"/>
        <v/>
      </c>
      <c r="N294" t="str">
        <f t="shared" si="51"/>
        <v/>
      </c>
      <c r="O294" t="str">
        <f t="shared" si="51"/>
        <v/>
      </c>
      <c r="P294" t="str">
        <f t="shared" si="51"/>
        <v/>
      </c>
      <c r="Q294" t="str">
        <f t="shared" si="51"/>
        <v/>
      </c>
      <c r="R294" t="str">
        <f t="shared" si="51"/>
        <v/>
      </c>
      <c r="S294" t="str">
        <f t="shared" si="50"/>
        <v/>
      </c>
      <c r="T294" t="str">
        <f t="shared" si="50"/>
        <v/>
      </c>
      <c r="U294" t="str">
        <f t="shared" si="50"/>
        <v/>
      </c>
      <c r="V294" t="str">
        <f t="shared" si="50"/>
        <v/>
      </c>
      <c r="W294" t="str">
        <f t="shared" si="50"/>
        <v/>
      </c>
      <c r="X294" t="str">
        <f t="shared" si="50"/>
        <v/>
      </c>
      <c r="Y294" t="str">
        <f t="shared" si="50"/>
        <v/>
      </c>
      <c r="Z294" t="str">
        <f t="shared" si="50"/>
        <v/>
      </c>
      <c r="AA294" t="str">
        <f t="shared" si="50"/>
        <v/>
      </c>
      <c r="AB294" t="str">
        <f t="shared" si="50"/>
        <v/>
      </c>
      <c r="AC294" t="str">
        <f t="shared" si="50"/>
        <v/>
      </c>
      <c r="AD294" t="str">
        <f t="shared" si="50"/>
        <v/>
      </c>
      <c r="AE294">
        <f t="shared" si="44"/>
        <v>0</v>
      </c>
    </row>
    <row r="295" spans="1:31" x14ac:dyDescent="0.2">
      <c r="A295" t="str">
        <f>TABLA!F295</f>
        <v>F. Derecho</v>
      </c>
      <c r="B295" s="262">
        <f>TABLA!BC295</f>
        <v>0</v>
      </c>
      <c r="C295" t="str">
        <f t="shared" si="49"/>
        <v/>
      </c>
      <c r="D295" t="str">
        <f t="shared" si="51"/>
        <v/>
      </c>
      <c r="E295" t="str">
        <f t="shared" si="51"/>
        <v/>
      </c>
      <c r="F295" t="str">
        <f t="shared" si="51"/>
        <v/>
      </c>
      <c r="G295" t="str">
        <f t="shared" si="51"/>
        <v/>
      </c>
      <c r="H295" t="str">
        <f t="shared" si="51"/>
        <v/>
      </c>
      <c r="I295" t="str">
        <f t="shared" si="51"/>
        <v/>
      </c>
      <c r="J295" t="str">
        <f t="shared" si="51"/>
        <v/>
      </c>
      <c r="K295" t="str">
        <f t="shared" si="51"/>
        <v/>
      </c>
      <c r="L295" t="str">
        <f t="shared" si="51"/>
        <v/>
      </c>
      <c r="M295" t="str">
        <f t="shared" si="51"/>
        <v/>
      </c>
      <c r="N295" t="str">
        <f t="shared" si="51"/>
        <v/>
      </c>
      <c r="O295" t="str">
        <f t="shared" si="51"/>
        <v/>
      </c>
      <c r="P295" t="str">
        <f t="shared" si="51"/>
        <v/>
      </c>
      <c r="Q295" t="str">
        <f t="shared" si="51"/>
        <v/>
      </c>
      <c r="R295" t="str">
        <f t="shared" si="51"/>
        <v/>
      </c>
      <c r="S295" t="str">
        <f t="shared" si="50"/>
        <v/>
      </c>
      <c r="T295" t="str">
        <f t="shared" si="50"/>
        <v/>
      </c>
      <c r="U295" t="str">
        <f t="shared" si="50"/>
        <v/>
      </c>
      <c r="V295" t="str">
        <f t="shared" si="50"/>
        <v/>
      </c>
      <c r="W295" t="str">
        <f t="shared" si="50"/>
        <v/>
      </c>
      <c r="X295" t="str">
        <f t="shared" si="50"/>
        <v/>
      </c>
      <c r="Y295" t="str">
        <f t="shared" si="50"/>
        <v/>
      </c>
      <c r="Z295" t="str">
        <f t="shared" si="50"/>
        <v/>
      </c>
      <c r="AA295" t="str">
        <f t="shared" si="50"/>
        <v/>
      </c>
      <c r="AB295" t="str">
        <f t="shared" si="50"/>
        <v/>
      </c>
      <c r="AC295" t="str">
        <f t="shared" si="50"/>
        <v/>
      </c>
      <c r="AD295" t="str">
        <f t="shared" si="50"/>
        <v/>
      </c>
      <c r="AE295">
        <f t="shared" si="44"/>
        <v>0</v>
      </c>
    </row>
    <row r="296" spans="1:31" x14ac:dyDescent="0.2">
      <c r="A296" t="str">
        <f>TABLA!F296</f>
        <v>F. Filología</v>
      </c>
      <c r="B296" s="262">
        <f>TABLA!BC296</f>
        <v>0</v>
      </c>
      <c r="C296" t="str">
        <f t="shared" si="49"/>
        <v/>
      </c>
      <c r="D296" t="str">
        <f t="shared" si="51"/>
        <v/>
      </c>
      <c r="E296" t="str">
        <f t="shared" si="51"/>
        <v/>
      </c>
      <c r="F296" t="str">
        <f t="shared" si="51"/>
        <v/>
      </c>
      <c r="G296" t="str">
        <f t="shared" si="51"/>
        <v/>
      </c>
      <c r="H296" t="str">
        <f t="shared" si="51"/>
        <v/>
      </c>
      <c r="I296" t="str">
        <f t="shared" si="51"/>
        <v/>
      </c>
      <c r="J296" t="str">
        <f t="shared" si="51"/>
        <v/>
      </c>
      <c r="K296" t="str">
        <f t="shared" si="51"/>
        <v/>
      </c>
      <c r="L296" t="str">
        <f t="shared" si="51"/>
        <v/>
      </c>
      <c r="M296" t="str">
        <f t="shared" si="51"/>
        <v/>
      </c>
      <c r="N296" t="str">
        <f t="shared" si="51"/>
        <v/>
      </c>
      <c r="O296" t="str">
        <f t="shared" si="51"/>
        <v/>
      </c>
      <c r="P296" t="str">
        <f t="shared" si="51"/>
        <v/>
      </c>
      <c r="Q296" t="str">
        <f t="shared" si="51"/>
        <v/>
      </c>
      <c r="R296" t="str">
        <f t="shared" si="51"/>
        <v/>
      </c>
      <c r="S296" t="str">
        <f t="shared" si="50"/>
        <v/>
      </c>
      <c r="T296" t="str">
        <f t="shared" si="50"/>
        <v/>
      </c>
      <c r="U296" t="str">
        <f t="shared" si="50"/>
        <v/>
      </c>
      <c r="V296" t="str">
        <f t="shared" si="50"/>
        <v/>
      </c>
      <c r="W296" t="str">
        <f t="shared" si="50"/>
        <v/>
      </c>
      <c r="X296" t="str">
        <f t="shared" si="50"/>
        <v/>
      </c>
      <c r="Y296" t="str">
        <f t="shared" si="50"/>
        <v/>
      </c>
      <c r="Z296" t="str">
        <f t="shared" si="50"/>
        <v/>
      </c>
      <c r="AA296" t="str">
        <f t="shared" si="50"/>
        <v/>
      </c>
      <c r="AB296" t="str">
        <f t="shared" si="50"/>
        <v/>
      </c>
      <c r="AC296" t="str">
        <f t="shared" si="50"/>
        <v/>
      </c>
      <c r="AD296" t="str">
        <f t="shared" si="50"/>
        <v/>
      </c>
      <c r="AE296">
        <f t="shared" si="44"/>
        <v>0</v>
      </c>
    </row>
    <row r="297" spans="1:31" x14ac:dyDescent="0.2">
      <c r="A297" t="str">
        <f>TABLA!F297</f>
        <v>F. Filosofía</v>
      </c>
      <c r="B297" s="262">
        <f>TABLA!BC297</f>
        <v>0</v>
      </c>
      <c r="C297" t="str">
        <f t="shared" si="49"/>
        <v/>
      </c>
      <c r="D297" t="str">
        <f t="shared" si="51"/>
        <v/>
      </c>
      <c r="E297" t="str">
        <f t="shared" si="51"/>
        <v/>
      </c>
      <c r="F297" t="str">
        <f t="shared" si="51"/>
        <v/>
      </c>
      <c r="G297" t="str">
        <f t="shared" si="51"/>
        <v/>
      </c>
      <c r="H297" t="str">
        <f t="shared" si="51"/>
        <v/>
      </c>
      <c r="I297" t="str">
        <f t="shared" si="51"/>
        <v/>
      </c>
      <c r="J297" t="str">
        <f t="shared" si="51"/>
        <v/>
      </c>
      <c r="K297" t="str">
        <f t="shared" si="51"/>
        <v/>
      </c>
      <c r="L297" t="str">
        <f t="shared" si="51"/>
        <v/>
      </c>
      <c r="M297" t="str">
        <f t="shared" si="51"/>
        <v/>
      </c>
      <c r="N297" t="str">
        <f t="shared" si="51"/>
        <v/>
      </c>
      <c r="O297" t="str">
        <f t="shared" si="51"/>
        <v/>
      </c>
      <c r="P297" t="str">
        <f t="shared" si="51"/>
        <v/>
      </c>
      <c r="Q297" t="str">
        <f t="shared" si="51"/>
        <v/>
      </c>
      <c r="R297" t="str">
        <f t="shared" si="51"/>
        <v/>
      </c>
      <c r="S297" t="str">
        <f t="shared" si="50"/>
        <v/>
      </c>
      <c r="T297" t="str">
        <f t="shared" si="50"/>
        <v/>
      </c>
      <c r="U297" t="str">
        <f t="shared" si="50"/>
        <v/>
      </c>
      <c r="V297" t="str">
        <f t="shared" si="50"/>
        <v/>
      </c>
      <c r="W297" t="str">
        <f t="shared" si="50"/>
        <v/>
      </c>
      <c r="X297" t="str">
        <f t="shared" si="50"/>
        <v/>
      </c>
      <c r="Y297" t="str">
        <f t="shared" si="50"/>
        <v/>
      </c>
      <c r="Z297" t="str">
        <f t="shared" si="50"/>
        <v/>
      </c>
      <c r="AA297" t="str">
        <f t="shared" si="50"/>
        <v/>
      </c>
      <c r="AB297" t="str">
        <f t="shared" si="50"/>
        <v/>
      </c>
      <c r="AC297" t="str">
        <f t="shared" si="50"/>
        <v/>
      </c>
      <c r="AD297" t="str">
        <f t="shared" si="50"/>
        <v/>
      </c>
      <c r="AE297">
        <f t="shared" si="44"/>
        <v>0</v>
      </c>
    </row>
    <row r="298" spans="1:31" x14ac:dyDescent="0.2">
      <c r="A298" t="str">
        <f>TABLA!F298</f>
        <v>F. Estudios Estadísticos</v>
      </c>
      <c r="B298" s="262">
        <f>TABLA!BC298</f>
        <v>0</v>
      </c>
      <c r="C298" t="str">
        <f t="shared" si="49"/>
        <v/>
      </c>
      <c r="D298" t="str">
        <f t="shared" si="51"/>
        <v/>
      </c>
      <c r="E298" t="str">
        <f t="shared" si="51"/>
        <v/>
      </c>
      <c r="F298" t="str">
        <f t="shared" si="51"/>
        <v/>
      </c>
      <c r="G298" t="str">
        <f t="shared" si="51"/>
        <v/>
      </c>
      <c r="H298" t="str">
        <f t="shared" si="51"/>
        <v/>
      </c>
      <c r="I298" t="str">
        <f t="shared" si="51"/>
        <v/>
      </c>
      <c r="J298" t="str">
        <f t="shared" si="51"/>
        <v/>
      </c>
      <c r="K298" t="str">
        <f t="shared" si="51"/>
        <v/>
      </c>
      <c r="L298" t="str">
        <f t="shared" si="51"/>
        <v/>
      </c>
      <c r="M298" t="str">
        <f t="shared" si="51"/>
        <v/>
      </c>
      <c r="N298" t="str">
        <f t="shared" si="51"/>
        <v/>
      </c>
      <c r="O298" t="str">
        <f t="shared" si="51"/>
        <v/>
      </c>
      <c r="P298" t="str">
        <f t="shared" si="51"/>
        <v/>
      </c>
      <c r="Q298" t="str">
        <f t="shared" si="51"/>
        <v/>
      </c>
      <c r="R298" t="str">
        <f t="shared" si="51"/>
        <v/>
      </c>
      <c r="S298" t="str">
        <f t="shared" si="50"/>
        <v/>
      </c>
      <c r="T298" t="str">
        <f t="shared" si="50"/>
        <v/>
      </c>
      <c r="U298" t="str">
        <f t="shared" si="50"/>
        <v/>
      </c>
      <c r="V298" t="str">
        <f t="shared" si="50"/>
        <v/>
      </c>
      <c r="W298" t="str">
        <f t="shared" si="50"/>
        <v/>
      </c>
      <c r="X298" t="str">
        <f t="shared" si="50"/>
        <v/>
      </c>
      <c r="Y298" t="str">
        <f t="shared" si="50"/>
        <v/>
      </c>
      <c r="Z298" t="str">
        <f t="shared" si="50"/>
        <v/>
      </c>
      <c r="AA298" t="str">
        <f t="shared" si="50"/>
        <v/>
      </c>
      <c r="AB298" t="str">
        <f t="shared" si="50"/>
        <v/>
      </c>
      <c r="AC298" t="str">
        <f t="shared" si="50"/>
        <v/>
      </c>
      <c r="AD298" t="str">
        <f t="shared" si="50"/>
        <v/>
      </c>
      <c r="AE298">
        <f t="shared" si="44"/>
        <v>0</v>
      </c>
    </row>
    <row r="299" spans="1:31" x14ac:dyDescent="0.2">
      <c r="A299" t="str">
        <f>TABLA!F299</f>
        <v>F. Geografía e Historia</v>
      </c>
      <c r="B299" s="262">
        <f>TABLA!BC299</f>
        <v>0</v>
      </c>
      <c r="C299" t="str">
        <f t="shared" si="49"/>
        <v/>
      </c>
      <c r="D299" t="str">
        <f t="shared" si="51"/>
        <v/>
      </c>
      <c r="E299" t="str">
        <f t="shared" si="51"/>
        <v/>
      </c>
      <c r="F299" t="str">
        <f t="shared" si="51"/>
        <v/>
      </c>
      <c r="G299" t="str">
        <f t="shared" si="51"/>
        <v/>
      </c>
      <c r="H299" t="str">
        <f t="shared" si="51"/>
        <v/>
      </c>
      <c r="I299" t="str">
        <f t="shared" si="51"/>
        <v/>
      </c>
      <c r="J299" t="str">
        <f t="shared" si="51"/>
        <v/>
      </c>
      <c r="K299" t="str">
        <f t="shared" si="51"/>
        <v/>
      </c>
      <c r="L299" t="str">
        <f t="shared" si="51"/>
        <v/>
      </c>
      <c r="M299" t="str">
        <f t="shared" si="51"/>
        <v/>
      </c>
      <c r="N299" t="str">
        <f t="shared" si="51"/>
        <v/>
      </c>
      <c r="O299" t="str">
        <f t="shared" si="51"/>
        <v/>
      </c>
      <c r="P299" t="str">
        <f t="shared" si="51"/>
        <v/>
      </c>
      <c r="Q299" t="str">
        <f t="shared" si="51"/>
        <v/>
      </c>
      <c r="R299" t="str">
        <f t="shared" si="51"/>
        <v/>
      </c>
      <c r="S299" t="str">
        <f t="shared" si="50"/>
        <v/>
      </c>
      <c r="T299" t="str">
        <f t="shared" si="50"/>
        <v/>
      </c>
      <c r="U299" t="str">
        <f t="shared" si="50"/>
        <v/>
      </c>
      <c r="V299" t="str">
        <f t="shared" si="50"/>
        <v/>
      </c>
      <c r="W299" t="str">
        <f t="shared" si="50"/>
        <v/>
      </c>
      <c r="X299" t="str">
        <f t="shared" si="50"/>
        <v/>
      </c>
      <c r="Y299" t="str">
        <f t="shared" si="50"/>
        <v/>
      </c>
      <c r="Z299" t="str">
        <f t="shared" si="50"/>
        <v/>
      </c>
      <c r="AA299" t="str">
        <f t="shared" si="50"/>
        <v/>
      </c>
      <c r="AB299" t="str">
        <f t="shared" si="50"/>
        <v/>
      </c>
      <c r="AC299" t="str">
        <f t="shared" si="50"/>
        <v/>
      </c>
      <c r="AD299" t="str">
        <f t="shared" si="50"/>
        <v/>
      </c>
      <c r="AE299">
        <f t="shared" si="44"/>
        <v>0</v>
      </c>
    </row>
    <row r="300" spans="1:31" x14ac:dyDescent="0.2">
      <c r="A300" t="str">
        <f>TABLA!F300</f>
        <v>F. Farmacia</v>
      </c>
      <c r="B300" s="262">
        <f>TABLA!BC300</f>
        <v>0</v>
      </c>
      <c r="C300" t="str">
        <f t="shared" si="49"/>
        <v/>
      </c>
      <c r="D300" t="str">
        <f t="shared" si="51"/>
        <v/>
      </c>
      <c r="E300" t="str">
        <f t="shared" si="51"/>
        <v/>
      </c>
      <c r="F300" t="str">
        <f t="shared" si="51"/>
        <v/>
      </c>
      <c r="G300" t="str">
        <f t="shared" si="51"/>
        <v/>
      </c>
      <c r="H300" t="str">
        <f t="shared" si="51"/>
        <v/>
      </c>
      <c r="I300" t="str">
        <f t="shared" si="51"/>
        <v/>
      </c>
      <c r="J300" t="str">
        <f t="shared" si="51"/>
        <v/>
      </c>
      <c r="K300" t="str">
        <f t="shared" si="51"/>
        <v/>
      </c>
      <c r="L300" t="str">
        <f t="shared" si="51"/>
        <v/>
      </c>
      <c r="M300" t="str">
        <f t="shared" si="51"/>
        <v/>
      </c>
      <c r="N300" t="str">
        <f t="shared" si="51"/>
        <v/>
      </c>
      <c r="O300" t="str">
        <f t="shared" si="51"/>
        <v/>
      </c>
      <c r="P300" t="str">
        <f t="shared" si="51"/>
        <v/>
      </c>
      <c r="Q300" t="str">
        <f t="shared" si="51"/>
        <v/>
      </c>
      <c r="R300" t="str">
        <f t="shared" si="51"/>
        <v/>
      </c>
      <c r="S300" t="str">
        <f t="shared" si="50"/>
        <v/>
      </c>
      <c r="T300" t="str">
        <f t="shared" si="50"/>
        <v/>
      </c>
      <c r="U300" t="str">
        <f t="shared" si="50"/>
        <v/>
      </c>
      <c r="V300" t="str">
        <f t="shared" si="50"/>
        <v/>
      </c>
      <c r="W300" t="str">
        <f t="shared" si="50"/>
        <v/>
      </c>
      <c r="X300" t="str">
        <f t="shared" si="50"/>
        <v/>
      </c>
      <c r="Y300" t="str">
        <f t="shared" si="50"/>
        <v/>
      </c>
      <c r="Z300" t="str">
        <f t="shared" si="50"/>
        <v/>
      </c>
      <c r="AA300" t="str">
        <f t="shared" si="50"/>
        <v/>
      </c>
      <c r="AB300" t="str">
        <f t="shared" si="50"/>
        <v/>
      </c>
      <c r="AC300" t="str">
        <f t="shared" si="50"/>
        <v/>
      </c>
      <c r="AD300" t="str">
        <f t="shared" si="50"/>
        <v/>
      </c>
      <c r="AE300">
        <f t="shared" si="44"/>
        <v>0</v>
      </c>
    </row>
    <row r="301" spans="1:31" x14ac:dyDescent="0.2">
      <c r="A301" t="str">
        <f>TABLA!F301</f>
        <v>F. Derecho</v>
      </c>
      <c r="B301" s="262">
        <f>TABLA!BC301</f>
        <v>0</v>
      </c>
      <c r="C301" t="str">
        <f t="shared" si="49"/>
        <v/>
      </c>
      <c r="D301" t="str">
        <f t="shared" si="51"/>
        <v/>
      </c>
      <c r="E301" t="str">
        <f t="shared" si="51"/>
        <v/>
      </c>
      <c r="F301" t="str">
        <f t="shared" si="51"/>
        <v/>
      </c>
      <c r="G301" t="str">
        <f t="shared" si="51"/>
        <v/>
      </c>
      <c r="H301" t="str">
        <f t="shared" si="51"/>
        <v/>
      </c>
      <c r="I301" t="str">
        <f t="shared" si="51"/>
        <v/>
      </c>
      <c r="J301" t="str">
        <f t="shared" si="51"/>
        <v/>
      </c>
      <c r="K301" t="str">
        <f t="shared" si="51"/>
        <v/>
      </c>
      <c r="L301" t="str">
        <f t="shared" si="51"/>
        <v/>
      </c>
      <c r="M301" t="str">
        <f t="shared" si="51"/>
        <v/>
      </c>
      <c r="N301" t="str">
        <f t="shared" si="51"/>
        <v/>
      </c>
      <c r="O301" t="str">
        <f t="shared" si="51"/>
        <v/>
      </c>
      <c r="P301" t="str">
        <f t="shared" si="51"/>
        <v/>
      </c>
      <c r="Q301" t="str">
        <f t="shared" si="51"/>
        <v/>
      </c>
      <c r="R301" t="str">
        <f t="shared" si="51"/>
        <v/>
      </c>
      <c r="S301" t="str">
        <f t="shared" si="50"/>
        <v/>
      </c>
      <c r="T301" t="str">
        <f t="shared" si="50"/>
        <v/>
      </c>
      <c r="U301" t="str">
        <f t="shared" si="50"/>
        <v/>
      </c>
      <c r="V301" t="str">
        <f t="shared" si="50"/>
        <v/>
      </c>
      <c r="W301" t="str">
        <f t="shared" si="50"/>
        <v/>
      </c>
      <c r="X301" t="str">
        <f t="shared" si="50"/>
        <v/>
      </c>
      <c r="Y301" t="str">
        <f t="shared" si="50"/>
        <v/>
      </c>
      <c r="Z301" t="str">
        <f t="shared" si="50"/>
        <v/>
      </c>
      <c r="AA301" t="str">
        <f t="shared" si="50"/>
        <v/>
      </c>
      <c r="AB301" t="str">
        <f t="shared" si="50"/>
        <v/>
      </c>
      <c r="AC301" t="str">
        <f t="shared" si="50"/>
        <v/>
      </c>
      <c r="AD301" t="str">
        <f t="shared" si="50"/>
        <v/>
      </c>
      <c r="AE301">
        <f t="shared" si="44"/>
        <v>0</v>
      </c>
    </row>
    <row r="302" spans="1:31" x14ac:dyDescent="0.2">
      <c r="A302" t="str">
        <f>TABLA!F302</f>
        <v>F. Trabajo Social</v>
      </c>
      <c r="B302" s="262">
        <f>TABLA!BC302</f>
        <v>0</v>
      </c>
      <c r="C302" t="str">
        <f t="shared" si="49"/>
        <v/>
      </c>
      <c r="D302" t="str">
        <f t="shared" si="51"/>
        <v/>
      </c>
      <c r="E302" t="str">
        <f t="shared" si="51"/>
        <v/>
      </c>
      <c r="F302" t="str">
        <f t="shared" si="51"/>
        <v/>
      </c>
      <c r="G302" t="str">
        <f t="shared" si="51"/>
        <v/>
      </c>
      <c r="H302" t="str">
        <f t="shared" si="51"/>
        <v/>
      </c>
      <c r="I302" t="str">
        <f t="shared" si="51"/>
        <v/>
      </c>
      <c r="J302" t="str">
        <f t="shared" si="51"/>
        <v/>
      </c>
      <c r="K302" t="str">
        <f t="shared" si="51"/>
        <v/>
      </c>
      <c r="L302" t="str">
        <f t="shared" si="51"/>
        <v/>
      </c>
      <c r="M302" t="str">
        <f t="shared" si="51"/>
        <v/>
      </c>
      <c r="N302" t="str">
        <f t="shared" si="51"/>
        <v/>
      </c>
      <c r="O302" t="str">
        <f t="shared" si="51"/>
        <v/>
      </c>
      <c r="P302" t="str">
        <f t="shared" si="51"/>
        <v/>
      </c>
      <c r="Q302" t="str">
        <f t="shared" si="51"/>
        <v/>
      </c>
      <c r="R302" t="str">
        <f t="shared" si="51"/>
        <v/>
      </c>
      <c r="S302" t="str">
        <f t="shared" si="50"/>
        <v/>
      </c>
      <c r="T302" t="str">
        <f t="shared" si="50"/>
        <v/>
      </c>
      <c r="U302" t="str">
        <f t="shared" si="50"/>
        <v/>
      </c>
      <c r="V302" t="str">
        <f t="shared" si="50"/>
        <v/>
      </c>
      <c r="W302" t="str">
        <f t="shared" si="50"/>
        <v/>
      </c>
      <c r="X302" t="str">
        <f t="shared" si="50"/>
        <v/>
      </c>
      <c r="Y302" t="str">
        <f t="shared" si="50"/>
        <v/>
      </c>
      <c r="Z302" t="str">
        <f t="shared" si="50"/>
        <v/>
      </c>
      <c r="AA302" t="str">
        <f t="shared" si="50"/>
        <v/>
      </c>
      <c r="AB302" t="str">
        <f t="shared" si="50"/>
        <v/>
      </c>
      <c r="AC302" t="str">
        <f t="shared" si="50"/>
        <v/>
      </c>
      <c r="AD302" t="str">
        <f t="shared" si="50"/>
        <v/>
      </c>
      <c r="AE302">
        <f t="shared" si="44"/>
        <v>0</v>
      </c>
    </row>
    <row r="303" spans="1:31" x14ac:dyDescent="0.2">
      <c r="A303" t="str">
        <f>TABLA!F303</f>
        <v>F. Ciencias Políticas y Sociología</v>
      </c>
      <c r="B303" s="262">
        <f>TABLA!BC303</f>
        <v>0</v>
      </c>
      <c r="C303" t="str">
        <f t="shared" si="49"/>
        <v/>
      </c>
      <c r="D303" t="str">
        <f t="shared" si="51"/>
        <v/>
      </c>
      <c r="E303" t="str">
        <f t="shared" si="51"/>
        <v/>
      </c>
      <c r="F303" t="str">
        <f t="shared" si="51"/>
        <v/>
      </c>
      <c r="G303" t="str">
        <f t="shared" si="51"/>
        <v/>
      </c>
      <c r="H303" t="str">
        <f t="shared" si="51"/>
        <v/>
      </c>
      <c r="I303" t="str">
        <f t="shared" si="51"/>
        <v/>
      </c>
      <c r="J303" t="str">
        <f t="shared" si="51"/>
        <v/>
      </c>
      <c r="K303" t="str">
        <f t="shared" si="51"/>
        <v/>
      </c>
      <c r="L303" t="str">
        <f t="shared" si="51"/>
        <v/>
      </c>
      <c r="M303" t="str">
        <f t="shared" si="51"/>
        <v/>
      </c>
      <c r="N303" t="str">
        <f t="shared" si="51"/>
        <v/>
      </c>
      <c r="O303" t="str">
        <f t="shared" si="51"/>
        <v/>
      </c>
      <c r="P303" t="str">
        <f t="shared" si="51"/>
        <v/>
      </c>
      <c r="Q303" t="str">
        <f t="shared" si="51"/>
        <v/>
      </c>
      <c r="R303" t="str">
        <f t="shared" si="51"/>
        <v/>
      </c>
      <c r="S303" t="str">
        <f t="shared" si="50"/>
        <v/>
      </c>
      <c r="T303" t="str">
        <f t="shared" si="50"/>
        <v/>
      </c>
      <c r="U303" t="str">
        <f t="shared" si="50"/>
        <v/>
      </c>
      <c r="V303" t="str">
        <f t="shared" si="50"/>
        <v/>
      </c>
      <c r="W303" t="str">
        <f t="shared" si="50"/>
        <v/>
      </c>
      <c r="X303" t="str">
        <f t="shared" si="50"/>
        <v/>
      </c>
      <c r="Y303" t="str">
        <f t="shared" si="50"/>
        <v/>
      </c>
      <c r="Z303" t="str">
        <f t="shared" si="50"/>
        <v/>
      </c>
      <c r="AA303" t="str">
        <f t="shared" si="50"/>
        <v/>
      </c>
      <c r="AB303" t="str">
        <f t="shared" si="50"/>
        <v/>
      </c>
      <c r="AC303" t="str">
        <f t="shared" si="50"/>
        <v/>
      </c>
      <c r="AD303" t="str">
        <f t="shared" si="50"/>
        <v/>
      </c>
      <c r="AE303">
        <f t="shared" si="44"/>
        <v>0</v>
      </c>
    </row>
    <row r="304" spans="1:31" ht="38.25" x14ac:dyDescent="0.2">
      <c r="A304" t="str">
        <f>TABLA!F304</f>
        <v>F. Ciencias Matemáticas</v>
      </c>
      <c r="B304" s="262" t="str">
        <f>TABLA!BC304</f>
        <v>Es algo incomodo la nueva distribucion de la biblioteca de Matematicas ya que para llevarte un libro a la sala de estudio tienes que prestarlo primero. Estoy convencido de que la mayoria de los usuarios lo preferian como estaba antes.</v>
      </c>
      <c r="C304" t="str">
        <f t="shared" si="49"/>
        <v/>
      </c>
      <c r="D304" t="str">
        <f t="shared" si="51"/>
        <v/>
      </c>
      <c r="E304" t="str">
        <f t="shared" si="51"/>
        <v/>
      </c>
      <c r="F304" t="str">
        <f t="shared" si="51"/>
        <v/>
      </c>
      <c r="G304" t="str">
        <f t="shared" si="51"/>
        <v/>
      </c>
      <c r="H304" t="str">
        <f t="shared" si="51"/>
        <v/>
      </c>
      <c r="I304" t="str">
        <f t="shared" si="51"/>
        <v/>
      </c>
      <c r="J304" t="str">
        <f t="shared" si="51"/>
        <v/>
      </c>
      <c r="K304" t="str">
        <f t="shared" si="51"/>
        <v/>
      </c>
      <c r="L304" t="str">
        <f t="shared" si="51"/>
        <v/>
      </c>
      <c r="M304" t="str">
        <f t="shared" si="51"/>
        <v/>
      </c>
      <c r="N304" t="str">
        <f t="shared" si="51"/>
        <v/>
      </c>
      <c r="O304" t="str">
        <f t="shared" si="51"/>
        <v/>
      </c>
      <c r="P304" t="str">
        <f t="shared" si="51"/>
        <v/>
      </c>
      <c r="Q304" t="str">
        <f t="shared" si="51"/>
        <v/>
      </c>
      <c r="R304" t="str">
        <f t="shared" ref="R304:AD319" si="52">IFERROR((IF(FIND(R$1,$B304,1)&gt;0,"x")),"")</f>
        <v/>
      </c>
      <c r="S304" t="str">
        <f t="shared" si="52"/>
        <v/>
      </c>
      <c r="T304" t="str">
        <f t="shared" si="52"/>
        <v/>
      </c>
      <c r="U304" t="str">
        <f t="shared" si="52"/>
        <v/>
      </c>
      <c r="V304" t="str">
        <f t="shared" si="52"/>
        <v/>
      </c>
      <c r="W304" t="str">
        <f t="shared" si="52"/>
        <v/>
      </c>
      <c r="X304" t="str">
        <f t="shared" si="52"/>
        <v/>
      </c>
      <c r="Y304" t="str">
        <f t="shared" si="52"/>
        <v/>
      </c>
      <c r="Z304" t="str">
        <f t="shared" si="52"/>
        <v/>
      </c>
      <c r="AA304" t="str">
        <f t="shared" si="52"/>
        <v/>
      </c>
      <c r="AB304" t="str">
        <f t="shared" si="52"/>
        <v/>
      </c>
      <c r="AC304" t="str">
        <f t="shared" si="52"/>
        <v/>
      </c>
      <c r="AD304" t="str">
        <f t="shared" si="52"/>
        <v/>
      </c>
      <c r="AE304">
        <f t="shared" si="44"/>
        <v>1</v>
      </c>
    </row>
    <row r="305" spans="1:31" x14ac:dyDescent="0.2">
      <c r="A305" t="str">
        <f>TABLA!F305</f>
        <v>F. Educación - Centro de Formación del Profesorado</v>
      </c>
      <c r="B305" s="262">
        <f>TABLA!BC305</f>
        <v>0</v>
      </c>
      <c r="C305" t="str">
        <f t="shared" si="49"/>
        <v/>
      </c>
      <c r="D305" t="str">
        <f t="shared" ref="D305:R320" si="53">IFERROR((IF(FIND(D$1,$B305,1)&gt;0,"x")),"")</f>
        <v/>
      </c>
      <c r="E305" t="str">
        <f t="shared" si="53"/>
        <v/>
      </c>
      <c r="F305" t="str">
        <f t="shared" si="53"/>
        <v/>
      </c>
      <c r="G305" t="str">
        <f t="shared" si="53"/>
        <v/>
      </c>
      <c r="H305" t="str">
        <f t="shared" si="53"/>
        <v/>
      </c>
      <c r="I305" t="str">
        <f t="shared" si="53"/>
        <v/>
      </c>
      <c r="J305" t="str">
        <f t="shared" si="53"/>
        <v/>
      </c>
      <c r="K305" t="str">
        <f t="shared" si="53"/>
        <v/>
      </c>
      <c r="L305" t="str">
        <f t="shared" si="53"/>
        <v/>
      </c>
      <c r="M305" t="str">
        <f t="shared" si="53"/>
        <v/>
      </c>
      <c r="N305" t="str">
        <f t="shared" si="53"/>
        <v/>
      </c>
      <c r="O305" t="str">
        <f t="shared" si="53"/>
        <v/>
      </c>
      <c r="P305" t="str">
        <f t="shared" si="53"/>
        <v/>
      </c>
      <c r="Q305" t="str">
        <f t="shared" si="53"/>
        <v/>
      </c>
      <c r="R305" t="str">
        <f t="shared" si="53"/>
        <v/>
      </c>
      <c r="S305" t="str">
        <f t="shared" si="52"/>
        <v/>
      </c>
      <c r="T305" t="str">
        <f t="shared" si="52"/>
        <v/>
      </c>
      <c r="U305" t="str">
        <f t="shared" si="52"/>
        <v/>
      </c>
      <c r="V305" t="str">
        <f t="shared" si="52"/>
        <v/>
      </c>
      <c r="W305" t="str">
        <f t="shared" si="52"/>
        <v/>
      </c>
      <c r="X305" t="str">
        <f t="shared" si="52"/>
        <v/>
      </c>
      <c r="Y305" t="str">
        <f t="shared" si="52"/>
        <v/>
      </c>
      <c r="Z305" t="str">
        <f t="shared" si="52"/>
        <v/>
      </c>
      <c r="AA305" t="str">
        <f t="shared" si="52"/>
        <v/>
      </c>
      <c r="AB305" t="str">
        <f t="shared" si="52"/>
        <v/>
      </c>
      <c r="AC305" t="str">
        <f t="shared" si="52"/>
        <v/>
      </c>
      <c r="AD305" t="str">
        <f t="shared" si="52"/>
        <v/>
      </c>
      <c r="AE305">
        <f t="shared" si="44"/>
        <v>0</v>
      </c>
    </row>
    <row r="306" spans="1:31" x14ac:dyDescent="0.2">
      <c r="A306" t="str">
        <f>TABLA!F306</f>
        <v>F. Ciencias Químicas</v>
      </c>
      <c r="B306" s="262">
        <f>TABLA!BC306</f>
        <v>0</v>
      </c>
      <c r="C306" t="str">
        <f t="shared" si="49"/>
        <v/>
      </c>
      <c r="D306" t="str">
        <f t="shared" si="53"/>
        <v/>
      </c>
      <c r="E306" t="str">
        <f t="shared" si="53"/>
        <v/>
      </c>
      <c r="F306" t="str">
        <f t="shared" si="53"/>
        <v/>
      </c>
      <c r="G306" t="str">
        <f t="shared" si="53"/>
        <v/>
      </c>
      <c r="H306" t="str">
        <f t="shared" si="53"/>
        <v/>
      </c>
      <c r="I306" t="str">
        <f t="shared" si="53"/>
        <v/>
      </c>
      <c r="J306" t="str">
        <f t="shared" si="53"/>
        <v/>
      </c>
      <c r="K306" t="str">
        <f t="shared" si="53"/>
        <v/>
      </c>
      <c r="L306" t="str">
        <f t="shared" si="53"/>
        <v/>
      </c>
      <c r="M306" t="str">
        <f t="shared" si="53"/>
        <v/>
      </c>
      <c r="N306" t="str">
        <f t="shared" si="53"/>
        <v/>
      </c>
      <c r="O306" t="str">
        <f t="shared" si="53"/>
        <v/>
      </c>
      <c r="P306" t="str">
        <f t="shared" si="53"/>
        <v/>
      </c>
      <c r="Q306" t="str">
        <f t="shared" si="53"/>
        <v/>
      </c>
      <c r="R306" t="str">
        <f t="shared" si="53"/>
        <v/>
      </c>
      <c r="S306" t="str">
        <f t="shared" si="52"/>
        <v/>
      </c>
      <c r="T306" t="str">
        <f t="shared" si="52"/>
        <v/>
      </c>
      <c r="U306" t="str">
        <f t="shared" si="52"/>
        <v/>
      </c>
      <c r="V306" t="str">
        <f t="shared" si="52"/>
        <v/>
      </c>
      <c r="W306" t="str">
        <f t="shared" si="52"/>
        <v/>
      </c>
      <c r="X306" t="str">
        <f t="shared" si="52"/>
        <v/>
      </c>
      <c r="Y306" t="str">
        <f t="shared" si="52"/>
        <v/>
      </c>
      <c r="Z306" t="str">
        <f t="shared" si="52"/>
        <v/>
      </c>
      <c r="AA306" t="str">
        <f t="shared" si="52"/>
        <v/>
      </c>
      <c r="AB306" t="str">
        <f t="shared" si="52"/>
        <v/>
      </c>
      <c r="AC306" t="str">
        <f t="shared" si="52"/>
        <v/>
      </c>
      <c r="AD306" t="str">
        <f t="shared" si="52"/>
        <v/>
      </c>
      <c r="AE306">
        <f t="shared" si="44"/>
        <v>0</v>
      </c>
    </row>
    <row r="307" spans="1:31" ht="38.25" x14ac:dyDescent="0.2">
      <c r="A307" t="str">
        <f>TABLA!F307</f>
        <v>F. Odontología</v>
      </c>
      <c r="B307" s="262" t="str">
        <f>TABLA!BC307</f>
        <v>Seria bueno que nos informen sobre todas las opciones de acceso a diferentes recursos que tenemos pero que no sabemos, sobre todo para alumnos que no han estudiado en la universidad anteriormente.</v>
      </c>
      <c r="C307" t="str">
        <f t="shared" si="49"/>
        <v/>
      </c>
      <c r="D307" t="str">
        <f t="shared" si="53"/>
        <v/>
      </c>
      <c r="E307" t="str">
        <f t="shared" si="53"/>
        <v/>
      </c>
      <c r="F307" t="str">
        <f t="shared" si="53"/>
        <v/>
      </c>
      <c r="G307" t="str">
        <f t="shared" si="53"/>
        <v/>
      </c>
      <c r="H307" t="str">
        <f t="shared" si="53"/>
        <v/>
      </c>
      <c r="I307" t="str">
        <f t="shared" si="53"/>
        <v/>
      </c>
      <c r="J307" t="str">
        <f t="shared" si="53"/>
        <v/>
      </c>
      <c r="K307" t="str">
        <f t="shared" si="53"/>
        <v/>
      </c>
      <c r="L307" t="str">
        <f t="shared" si="53"/>
        <v/>
      </c>
      <c r="M307" t="str">
        <f t="shared" si="53"/>
        <v/>
      </c>
      <c r="N307" t="str">
        <f t="shared" si="53"/>
        <v/>
      </c>
      <c r="O307" t="str">
        <f t="shared" si="53"/>
        <v/>
      </c>
      <c r="P307" t="str">
        <f t="shared" si="53"/>
        <v/>
      </c>
      <c r="Q307" t="str">
        <f t="shared" si="53"/>
        <v/>
      </c>
      <c r="R307" t="str">
        <f t="shared" si="53"/>
        <v/>
      </c>
      <c r="S307" t="str">
        <f t="shared" si="52"/>
        <v/>
      </c>
      <c r="T307" t="str">
        <f t="shared" si="52"/>
        <v/>
      </c>
      <c r="U307" t="str">
        <f t="shared" si="52"/>
        <v/>
      </c>
      <c r="V307" t="str">
        <f t="shared" si="52"/>
        <v/>
      </c>
      <c r="W307" t="str">
        <f t="shared" si="52"/>
        <v/>
      </c>
      <c r="X307" t="str">
        <f t="shared" si="52"/>
        <v/>
      </c>
      <c r="Y307" t="str">
        <f t="shared" si="52"/>
        <v/>
      </c>
      <c r="Z307" t="str">
        <f t="shared" si="52"/>
        <v/>
      </c>
      <c r="AA307" t="str">
        <f t="shared" si="52"/>
        <v/>
      </c>
      <c r="AB307" t="str">
        <f t="shared" si="52"/>
        <v>x</v>
      </c>
      <c r="AC307" t="str">
        <f t="shared" si="52"/>
        <v/>
      </c>
      <c r="AD307" t="str">
        <f t="shared" si="52"/>
        <v/>
      </c>
      <c r="AE307">
        <f t="shared" si="44"/>
        <v>1</v>
      </c>
    </row>
    <row r="308" spans="1:31" x14ac:dyDescent="0.2">
      <c r="A308" t="str">
        <f>TABLA!F308</f>
        <v>F. Estudios Estadísticos</v>
      </c>
      <c r="B308" s="262">
        <f>TABLA!BC308</f>
        <v>0</v>
      </c>
      <c r="C308" t="str">
        <f t="shared" si="49"/>
        <v/>
      </c>
      <c r="D308" t="str">
        <f t="shared" si="53"/>
        <v/>
      </c>
      <c r="E308" t="str">
        <f t="shared" si="53"/>
        <v/>
      </c>
      <c r="F308" t="str">
        <f t="shared" si="53"/>
        <v/>
      </c>
      <c r="G308" t="str">
        <f t="shared" si="53"/>
        <v/>
      </c>
      <c r="H308" t="str">
        <f t="shared" si="53"/>
        <v/>
      </c>
      <c r="I308" t="str">
        <f t="shared" si="53"/>
        <v/>
      </c>
      <c r="J308" t="str">
        <f t="shared" si="53"/>
        <v/>
      </c>
      <c r="K308" t="str">
        <f t="shared" si="53"/>
        <v/>
      </c>
      <c r="L308" t="str">
        <f t="shared" si="53"/>
        <v/>
      </c>
      <c r="M308" t="str">
        <f t="shared" si="53"/>
        <v/>
      </c>
      <c r="N308" t="str">
        <f t="shared" si="53"/>
        <v/>
      </c>
      <c r="O308" t="str">
        <f t="shared" si="53"/>
        <v/>
      </c>
      <c r="P308" t="str">
        <f t="shared" si="53"/>
        <v/>
      </c>
      <c r="Q308" t="str">
        <f t="shared" si="53"/>
        <v/>
      </c>
      <c r="R308" t="str">
        <f t="shared" si="53"/>
        <v/>
      </c>
      <c r="S308" t="str">
        <f t="shared" si="52"/>
        <v/>
      </c>
      <c r="T308" t="str">
        <f t="shared" si="52"/>
        <v/>
      </c>
      <c r="U308" t="str">
        <f t="shared" si="52"/>
        <v/>
      </c>
      <c r="V308" t="str">
        <f t="shared" si="52"/>
        <v/>
      </c>
      <c r="W308" t="str">
        <f t="shared" si="52"/>
        <v/>
      </c>
      <c r="X308" t="str">
        <f t="shared" si="52"/>
        <v/>
      </c>
      <c r="Y308" t="str">
        <f t="shared" si="52"/>
        <v/>
      </c>
      <c r="Z308" t="str">
        <f t="shared" si="52"/>
        <v/>
      </c>
      <c r="AA308" t="str">
        <f t="shared" si="52"/>
        <v/>
      </c>
      <c r="AB308" t="str">
        <f t="shared" si="52"/>
        <v/>
      </c>
      <c r="AC308" t="str">
        <f t="shared" si="52"/>
        <v/>
      </c>
      <c r="AD308" t="str">
        <f t="shared" si="52"/>
        <v/>
      </c>
      <c r="AE308">
        <f t="shared" si="44"/>
        <v>0</v>
      </c>
    </row>
    <row r="309" spans="1:31" ht="63.75" x14ac:dyDescent="0.2">
      <c r="A309" t="str">
        <f>TABLA!F309</f>
        <v>F. Filología</v>
      </c>
      <c r="B309" s="262" t="str">
        <f>TABLA!BC309</f>
        <v>Los tornos de la entrada se podrían quitar en todas las franjas horarias y días. Un día, mientras salía de la biblioteca, el torno se estropeó (no reconocía el carnet de estudiante Complutense) y tuve que esperar cerca de 10 minutos hasta que desconectaron el dispositivo y nos dejaron salir. Para evitar en un futuro situaciones como esta, recomiendo que se pueda entrar y salir libremente.</v>
      </c>
      <c r="C309" t="str">
        <f t="shared" si="49"/>
        <v/>
      </c>
      <c r="D309" t="str">
        <f t="shared" si="53"/>
        <v/>
      </c>
      <c r="E309" t="str">
        <f t="shared" si="53"/>
        <v/>
      </c>
      <c r="F309" t="str">
        <f t="shared" si="53"/>
        <v/>
      </c>
      <c r="G309" t="str">
        <f t="shared" si="53"/>
        <v/>
      </c>
      <c r="H309" t="str">
        <f t="shared" si="53"/>
        <v/>
      </c>
      <c r="I309" t="str">
        <f t="shared" si="53"/>
        <v/>
      </c>
      <c r="J309" t="str">
        <f t="shared" si="53"/>
        <v/>
      </c>
      <c r="K309" t="str">
        <f t="shared" si="53"/>
        <v/>
      </c>
      <c r="L309" t="str">
        <f t="shared" si="53"/>
        <v/>
      </c>
      <c r="M309" t="str">
        <f t="shared" si="53"/>
        <v>x</v>
      </c>
      <c r="N309" t="str">
        <f t="shared" si="53"/>
        <v/>
      </c>
      <c r="O309" t="str">
        <f t="shared" si="53"/>
        <v/>
      </c>
      <c r="P309" t="str">
        <f t="shared" si="53"/>
        <v/>
      </c>
      <c r="Q309" t="str">
        <f t="shared" si="53"/>
        <v/>
      </c>
      <c r="R309" t="str">
        <f t="shared" si="53"/>
        <v/>
      </c>
      <c r="S309" t="str">
        <f t="shared" si="52"/>
        <v/>
      </c>
      <c r="T309" t="str">
        <f t="shared" si="52"/>
        <v/>
      </c>
      <c r="U309" t="str">
        <f t="shared" si="52"/>
        <v/>
      </c>
      <c r="V309" t="str">
        <f t="shared" si="52"/>
        <v/>
      </c>
      <c r="W309" t="str">
        <f t="shared" si="52"/>
        <v/>
      </c>
      <c r="X309" t="str">
        <f t="shared" si="52"/>
        <v/>
      </c>
      <c r="Y309" t="str">
        <f t="shared" si="52"/>
        <v/>
      </c>
      <c r="Z309" t="str">
        <f t="shared" si="52"/>
        <v/>
      </c>
      <c r="AA309" t="str">
        <f t="shared" si="52"/>
        <v>x</v>
      </c>
      <c r="AB309" t="str">
        <f t="shared" si="52"/>
        <v/>
      </c>
      <c r="AC309" t="str">
        <f t="shared" si="52"/>
        <v/>
      </c>
      <c r="AD309" t="str">
        <f t="shared" si="52"/>
        <v/>
      </c>
      <c r="AE309">
        <f t="shared" si="44"/>
        <v>1</v>
      </c>
    </row>
    <row r="310" spans="1:31" ht="51" x14ac:dyDescent="0.2">
      <c r="A310" t="str">
        <f>TABLA!F310</f>
        <v>F. Ciencias Físicas</v>
      </c>
      <c r="B310" s="262" t="str">
        <f>TABLA!BC310</f>
        <v>Varias veces se ha dado el caso de falta de ciertos libros concretos que son bastante demandados por el alumnado debido a su uso frecuente por parte de los docentes y debido al escaso número de ellos en comparación con el número de alumnos hace que poder emplearlos sea bastante complicado.</v>
      </c>
      <c r="C310" t="str">
        <f t="shared" si="49"/>
        <v/>
      </c>
      <c r="D310" t="str">
        <f t="shared" si="53"/>
        <v/>
      </c>
      <c r="E310" t="str">
        <f t="shared" si="53"/>
        <v/>
      </c>
      <c r="F310" t="str">
        <f t="shared" si="53"/>
        <v/>
      </c>
      <c r="G310" t="str">
        <f t="shared" si="53"/>
        <v/>
      </c>
      <c r="H310" t="str">
        <f t="shared" si="53"/>
        <v/>
      </c>
      <c r="I310" t="str">
        <f t="shared" si="53"/>
        <v/>
      </c>
      <c r="J310" t="str">
        <f t="shared" si="53"/>
        <v/>
      </c>
      <c r="K310" t="str">
        <f t="shared" si="53"/>
        <v/>
      </c>
      <c r="L310" t="str">
        <f t="shared" si="53"/>
        <v/>
      </c>
      <c r="M310" t="str">
        <f t="shared" si="53"/>
        <v/>
      </c>
      <c r="N310" t="str">
        <f t="shared" si="53"/>
        <v/>
      </c>
      <c r="O310" t="str">
        <f t="shared" si="53"/>
        <v/>
      </c>
      <c r="P310" t="str">
        <f t="shared" si="53"/>
        <v/>
      </c>
      <c r="Q310" t="str">
        <f t="shared" si="53"/>
        <v/>
      </c>
      <c r="R310" t="str">
        <f t="shared" si="53"/>
        <v/>
      </c>
      <c r="S310" t="str">
        <f t="shared" si="52"/>
        <v/>
      </c>
      <c r="T310" t="str">
        <f t="shared" si="52"/>
        <v/>
      </c>
      <c r="U310" t="str">
        <f t="shared" si="52"/>
        <v/>
      </c>
      <c r="V310" t="str">
        <f t="shared" si="52"/>
        <v/>
      </c>
      <c r="W310" t="str">
        <f t="shared" si="52"/>
        <v/>
      </c>
      <c r="X310" t="str">
        <f t="shared" si="52"/>
        <v/>
      </c>
      <c r="Y310" t="str">
        <f t="shared" si="52"/>
        <v/>
      </c>
      <c r="Z310" t="str">
        <f t="shared" si="52"/>
        <v/>
      </c>
      <c r="AA310" t="str">
        <f t="shared" si="52"/>
        <v/>
      </c>
      <c r="AB310" t="str">
        <f t="shared" si="52"/>
        <v/>
      </c>
      <c r="AC310" t="str">
        <f t="shared" si="52"/>
        <v/>
      </c>
      <c r="AD310" t="str">
        <f t="shared" si="52"/>
        <v/>
      </c>
      <c r="AE310">
        <f t="shared" si="44"/>
        <v>1</v>
      </c>
    </row>
    <row r="311" spans="1:31" x14ac:dyDescent="0.2">
      <c r="A311" t="str">
        <f>TABLA!F311</f>
        <v>F. Filología</v>
      </c>
      <c r="B311" s="262">
        <f>TABLA!BC311</f>
        <v>0</v>
      </c>
      <c r="C311" t="str">
        <f t="shared" si="49"/>
        <v/>
      </c>
      <c r="D311" t="str">
        <f t="shared" si="53"/>
        <v/>
      </c>
      <c r="E311" t="str">
        <f t="shared" si="53"/>
        <v/>
      </c>
      <c r="F311" t="str">
        <f t="shared" si="53"/>
        <v/>
      </c>
      <c r="G311" t="str">
        <f t="shared" si="53"/>
        <v/>
      </c>
      <c r="H311" t="str">
        <f t="shared" si="53"/>
        <v/>
      </c>
      <c r="I311" t="str">
        <f t="shared" si="53"/>
        <v/>
      </c>
      <c r="J311" t="str">
        <f t="shared" si="53"/>
        <v/>
      </c>
      <c r="K311" t="str">
        <f t="shared" si="53"/>
        <v/>
      </c>
      <c r="L311" t="str">
        <f t="shared" si="53"/>
        <v/>
      </c>
      <c r="M311" t="str">
        <f t="shared" si="53"/>
        <v/>
      </c>
      <c r="N311" t="str">
        <f t="shared" si="53"/>
        <v/>
      </c>
      <c r="O311" t="str">
        <f t="shared" si="53"/>
        <v/>
      </c>
      <c r="P311" t="str">
        <f t="shared" si="53"/>
        <v/>
      </c>
      <c r="Q311" t="str">
        <f t="shared" si="53"/>
        <v/>
      </c>
      <c r="R311" t="str">
        <f t="shared" si="53"/>
        <v/>
      </c>
      <c r="S311" t="str">
        <f t="shared" si="52"/>
        <v/>
      </c>
      <c r="T311" t="str">
        <f t="shared" si="52"/>
        <v/>
      </c>
      <c r="U311" t="str">
        <f t="shared" si="52"/>
        <v/>
      </c>
      <c r="V311" t="str">
        <f t="shared" si="52"/>
        <v/>
      </c>
      <c r="W311" t="str">
        <f t="shared" si="52"/>
        <v/>
      </c>
      <c r="X311" t="str">
        <f t="shared" si="52"/>
        <v/>
      </c>
      <c r="Y311" t="str">
        <f t="shared" si="52"/>
        <v/>
      </c>
      <c r="Z311" t="str">
        <f t="shared" si="52"/>
        <v/>
      </c>
      <c r="AA311" t="str">
        <f t="shared" si="52"/>
        <v/>
      </c>
      <c r="AB311" t="str">
        <f t="shared" si="52"/>
        <v/>
      </c>
      <c r="AC311" t="str">
        <f t="shared" si="52"/>
        <v/>
      </c>
      <c r="AD311" t="str">
        <f t="shared" si="52"/>
        <v/>
      </c>
      <c r="AE311">
        <f t="shared" si="44"/>
        <v>0</v>
      </c>
    </row>
    <row r="312" spans="1:31" x14ac:dyDescent="0.2">
      <c r="A312" t="str">
        <f>TABLA!F312</f>
        <v>F. Óptica y Optometría</v>
      </c>
      <c r="B312" s="262">
        <f>TABLA!BC312</f>
        <v>0</v>
      </c>
      <c r="C312" t="str">
        <f t="shared" si="49"/>
        <v/>
      </c>
      <c r="D312" t="str">
        <f t="shared" si="53"/>
        <v/>
      </c>
      <c r="E312" t="str">
        <f t="shared" si="53"/>
        <v/>
      </c>
      <c r="F312" t="str">
        <f t="shared" si="53"/>
        <v/>
      </c>
      <c r="G312" t="str">
        <f t="shared" si="53"/>
        <v/>
      </c>
      <c r="H312" t="str">
        <f t="shared" si="53"/>
        <v/>
      </c>
      <c r="I312" t="str">
        <f t="shared" si="53"/>
        <v/>
      </c>
      <c r="J312" t="str">
        <f t="shared" si="53"/>
        <v/>
      </c>
      <c r="K312" t="str">
        <f t="shared" si="53"/>
        <v/>
      </c>
      <c r="L312" t="str">
        <f t="shared" si="53"/>
        <v/>
      </c>
      <c r="M312" t="str">
        <f t="shared" si="53"/>
        <v/>
      </c>
      <c r="N312" t="str">
        <f t="shared" si="53"/>
        <v/>
      </c>
      <c r="O312" t="str">
        <f t="shared" si="53"/>
        <v/>
      </c>
      <c r="P312" t="str">
        <f t="shared" si="53"/>
        <v/>
      </c>
      <c r="Q312" t="str">
        <f t="shared" si="53"/>
        <v/>
      </c>
      <c r="R312" t="str">
        <f t="shared" si="53"/>
        <v/>
      </c>
      <c r="S312" t="str">
        <f t="shared" si="52"/>
        <v/>
      </c>
      <c r="T312" t="str">
        <f t="shared" si="52"/>
        <v/>
      </c>
      <c r="U312" t="str">
        <f t="shared" si="52"/>
        <v/>
      </c>
      <c r="V312" t="str">
        <f t="shared" si="52"/>
        <v/>
      </c>
      <c r="W312" t="str">
        <f t="shared" si="52"/>
        <v/>
      </c>
      <c r="X312" t="str">
        <f t="shared" si="52"/>
        <v/>
      </c>
      <c r="Y312" t="str">
        <f t="shared" si="52"/>
        <v/>
      </c>
      <c r="Z312" t="str">
        <f t="shared" si="52"/>
        <v/>
      </c>
      <c r="AA312" t="str">
        <f t="shared" si="52"/>
        <v/>
      </c>
      <c r="AB312" t="str">
        <f t="shared" si="52"/>
        <v/>
      </c>
      <c r="AC312" t="str">
        <f t="shared" si="52"/>
        <v/>
      </c>
      <c r="AD312" t="str">
        <f t="shared" si="52"/>
        <v/>
      </c>
      <c r="AE312">
        <f t="shared" si="44"/>
        <v>0</v>
      </c>
    </row>
    <row r="313" spans="1:31" ht="25.5" x14ac:dyDescent="0.2">
      <c r="A313" t="str">
        <f>TABLA!F313</f>
        <v>F. Ciencias Químicas</v>
      </c>
      <c r="B313" s="262" t="str">
        <f>TABLA!BC313</f>
        <v>Los sistemas de calefacción y aire acondicionado podrían mejorar, ya que después de pasar varias horas en la biblioteca el clima es frío en invierno y caluroso en verano.</v>
      </c>
      <c r="C313" t="str">
        <f t="shared" si="49"/>
        <v/>
      </c>
      <c r="D313" t="str">
        <f t="shared" si="53"/>
        <v/>
      </c>
      <c r="E313" t="str">
        <f t="shared" si="53"/>
        <v/>
      </c>
      <c r="F313" t="str">
        <f t="shared" si="53"/>
        <v/>
      </c>
      <c r="G313" t="str">
        <f t="shared" si="53"/>
        <v/>
      </c>
      <c r="H313" t="str">
        <f t="shared" si="53"/>
        <v/>
      </c>
      <c r="I313" t="str">
        <f t="shared" si="53"/>
        <v/>
      </c>
      <c r="J313" t="str">
        <f t="shared" si="53"/>
        <v/>
      </c>
      <c r="K313" t="str">
        <f t="shared" si="53"/>
        <v/>
      </c>
      <c r="L313" t="str">
        <f t="shared" si="53"/>
        <v/>
      </c>
      <c r="M313" t="str">
        <f t="shared" si="53"/>
        <v>x</v>
      </c>
      <c r="N313" t="str">
        <f t="shared" si="53"/>
        <v/>
      </c>
      <c r="O313" t="str">
        <f t="shared" si="53"/>
        <v/>
      </c>
      <c r="P313" t="str">
        <f t="shared" si="53"/>
        <v/>
      </c>
      <c r="Q313" t="str">
        <f t="shared" si="53"/>
        <v/>
      </c>
      <c r="R313" t="str">
        <f t="shared" si="53"/>
        <v/>
      </c>
      <c r="S313" t="str">
        <f t="shared" si="52"/>
        <v/>
      </c>
      <c r="T313" t="str">
        <f t="shared" si="52"/>
        <v/>
      </c>
      <c r="U313" t="str">
        <f t="shared" si="52"/>
        <v/>
      </c>
      <c r="V313" t="str">
        <f t="shared" si="52"/>
        <v/>
      </c>
      <c r="W313" t="str">
        <f t="shared" si="52"/>
        <v/>
      </c>
      <c r="X313" t="str">
        <f t="shared" si="52"/>
        <v/>
      </c>
      <c r="Y313" t="str">
        <f t="shared" si="52"/>
        <v/>
      </c>
      <c r="Z313" t="str">
        <f t="shared" si="52"/>
        <v/>
      </c>
      <c r="AA313" t="str">
        <f t="shared" si="52"/>
        <v/>
      </c>
      <c r="AB313" t="str">
        <f t="shared" si="52"/>
        <v/>
      </c>
      <c r="AC313" t="str">
        <f t="shared" si="52"/>
        <v/>
      </c>
      <c r="AD313" t="str">
        <f t="shared" si="52"/>
        <v/>
      </c>
      <c r="AE313">
        <f t="shared" si="44"/>
        <v>1</v>
      </c>
    </row>
    <row r="314" spans="1:31" x14ac:dyDescent="0.2">
      <c r="A314" t="str">
        <f>TABLA!F314</f>
        <v>F. Ciencias Económicas y Empresariales</v>
      </c>
      <c r="B314" s="262">
        <f>TABLA!BC314</f>
        <v>0</v>
      </c>
      <c r="C314" t="str">
        <f t="shared" si="49"/>
        <v/>
      </c>
      <c r="D314" t="str">
        <f t="shared" si="53"/>
        <v/>
      </c>
      <c r="E314" t="str">
        <f t="shared" si="53"/>
        <v/>
      </c>
      <c r="F314" t="str">
        <f t="shared" si="53"/>
        <v/>
      </c>
      <c r="G314" t="str">
        <f t="shared" si="53"/>
        <v/>
      </c>
      <c r="H314" t="str">
        <f t="shared" si="53"/>
        <v/>
      </c>
      <c r="I314" t="str">
        <f t="shared" si="53"/>
        <v/>
      </c>
      <c r="J314" t="str">
        <f t="shared" si="53"/>
        <v/>
      </c>
      <c r="K314" t="str">
        <f t="shared" si="53"/>
        <v/>
      </c>
      <c r="L314" t="str">
        <f t="shared" si="53"/>
        <v/>
      </c>
      <c r="M314" t="str">
        <f t="shared" si="53"/>
        <v/>
      </c>
      <c r="N314" t="str">
        <f t="shared" si="53"/>
        <v/>
      </c>
      <c r="O314" t="str">
        <f t="shared" si="53"/>
        <v/>
      </c>
      <c r="P314" t="str">
        <f t="shared" si="53"/>
        <v/>
      </c>
      <c r="Q314" t="str">
        <f t="shared" si="53"/>
        <v/>
      </c>
      <c r="R314" t="str">
        <f t="shared" si="53"/>
        <v/>
      </c>
      <c r="S314" t="str">
        <f t="shared" si="52"/>
        <v/>
      </c>
      <c r="T314" t="str">
        <f t="shared" si="52"/>
        <v/>
      </c>
      <c r="U314" t="str">
        <f t="shared" si="52"/>
        <v/>
      </c>
      <c r="V314" t="str">
        <f t="shared" si="52"/>
        <v/>
      </c>
      <c r="W314" t="str">
        <f t="shared" si="52"/>
        <v/>
      </c>
      <c r="X314" t="str">
        <f t="shared" si="52"/>
        <v/>
      </c>
      <c r="Y314" t="str">
        <f t="shared" si="52"/>
        <v/>
      </c>
      <c r="Z314" t="str">
        <f t="shared" si="52"/>
        <v/>
      </c>
      <c r="AA314" t="str">
        <f t="shared" si="52"/>
        <v/>
      </c>
      <c r="AB314" t="str">
        <f t="shared" si="52"/>
        <v/>
      </c>
      <c r="AC314" t="str">
        <f t="shared" si="52"/>
        <v/>
      </c>
      <c r="AD314" t="str">
        <f t="shared" si="52"/>
        <v/>
      </c>
      <c r="AE314">
        <f t="shared" si="44"/>
        <v>0</v>
      </c>
    </row>
    <row r="315" spans="1:31" x14ac:dyDescent="0.2">
      <c r="A315" t="str">
        <f>TABLA!F315</f>
        <v>F. Educación - Centro de Formación del Profesorado</v>
      </c>
      <c r="B315" s="262">
        <f>TABLA!BC315</f>
        <v>0</v>
      </c>
      <c r="C315" t="str">
        <f t="shared" si="49"/>
        <v/>
      </c>
      <c r="D315" t="str">
        <f t="shared" si="53"/>
        <v/>
      </c>
      <c r="E315" t="str">
        <f t="shared" si="53"/>
        <v/>
      </c>
      <c r="F315" t="str">
        <f t="shared" si="53"/>
        <v/>
      </c>
      <c r="G315" t="str">
        <f t="shared" si="53"/>
        <v/>
      </c>
      <c r="H315" t="str">
        <f t="shared" si="53"/>
        <v/>
      </c>
      <c r="I315" t="str">
        <f t="shared" si="53"/>
        <v/>
      </c>
      <c r="J315" t="str">
        <f t="shared" si="53"/>
        <v/>
      </c>
      <c r="K315" t="str">
        <f t="shared" si="53"/>
        <v/>
      </c>
      <c r="L315" t="str">
        <f t="shared" si="53"/>
        <v/>
      </c>
      <c r="M315" t="str">
        <f t="shared" si="53"/>
        <v/>
      </c>
      <c r="N315" t="str">
        <f t="shared" si="53"/>
        <v/>
      </c>
      <c r="O315" t="str">
        <f t="shared" si="53"/>
        <v/>
      </c>
      <c r="P315" t="str">
        <f t="shared" si="53"/>
        <v/>
      </c>
      <c r="Q315" t="str">
        <f t="shared" si="53"/>
        <v/>
      </c>
      <c r="R315" t="str">
        <f t="shared" si="53"/>
        <v/>
      </c>
      <c r="S315" t="str">
        <f t="shared" si="52"/>
        <v/>
      </c>
      <c r="T315" t="str">
        <f t="shared" si="52"/>
        <v/>
      </c>
      <c r="U315" t="str">
        <f t="shared" si="52"/>
        <v/>
      </c>
      <c r="V315" t="str">
        <f t="shared" si="52"/>
        <v/>
      </c>
      <c r="W315" t="str">
        <f t="shared" si="52"/>
        <v/>
      </c>
      <c r="X315" t="str">
        <f t="shared" si="52"/>
        <v/>
      </c>
      <c r="Y315" t="str">
        <f t="shared" si="52"/>
        <v/>
      </c>
      <c r="Z315" t="str">
        <f t="shared" si="52"/>
        <v/>
      </c>
      <c r="AA315" t="str">
        <f t="shared" si="52"/>
        <v/>
      </c>
      <c r="AB315" t="str">
        <f t="shared" si="52"/>
        <v/>
      </c>
      <c r="AC315" t="str">
        <f t="shared" si="52"/>
        <v/>
      </c>
      <c r="AD315" t="str">
        <f t="shared" si="52"/>
        <v/>
      </c>
      <c r="AE315">
        <f t="shared" si="44"/>
        <v>0</v>
      </c>
    </row>
    <row r="316" spans="1:31" x14ac:dyDescent="0.2">
      <c r="A316" t="str">
        <f>TABLA!F316</f>
        <v>F. Geografía e Historia</v>
      </c>
      <c r="B316" s="262">
        <f>TABLA!BC316</f>
        <v>0</v>
      </c>
      <c r="C316" t="str">
        <f t="shared" si="49"/>
        <v/>
      </c>
      <c r="D316" t="str">
        <f t="shared" si="53"/>
        <v/>
      </c>
      <c r="E316" t="str">
        <f t="shared" si="53"/>
        <v/>
      </c>
      <c r="F316" t="str">
        <f t="shared" si="53"/>
        <v/>
      </c>
      <c r="G316" t="str">
        <f t="shared" si="53"/>
        <v/>
      </c>
      <c r="H316" t="str">
        <f t="shared" si="53"/>
        <v/>
      </c>
      <c r="I316" t="str">
        <f t="shared" si="53"/>
        <v/>
      </c>
      <c r="J316" t="str">
        <f t="shared" si="53"/>
        <v/>
      </c>
      <c r="K316" t="str">
        <f t="shared" si="53"/>
        <v/>
      </c>
      <c r="L316" t="str">
        <f t="shared" si="53"/>
        <v/>
      </c>
      <c r="M316" t="str">
        <f t="shared" si="53"/>
        <v/>
      </c>
      <c r="N316" t="str">
        <f t="shared" si="53"/>
        <v/>
      </c>
      <c r="O316" t="str">
        <f t="shared" si="53"/>
        <v/>
      </c>
      <c r="P316" t="str">
        <f t="shared" si="53"/>
        <v/>
      </c>
      <c r="Q316" t="str">
        <f t="shared" si="53"/>
        <v/>
      </c>
      <c r="R316" t="str">
        <f t="shared" si="53"/>
        <v/>
      </c>
      <c r="S316" t="str">
        <f t="shared" si="52"/>
        <v/>
      </c>
      <c r="T316" t="str">
        <f t="shared" si="52"/>
        <v/>
      </c>
      <c r="U316" t="str">
        <f t="shared" si="52"/>
        <v/>
      </c>
      <c r="V316" t="str">
        <f t="shared" si="52"/>
        <v/>
      </c>
      <c r="W316" t="str">
        <f t="shared" si="52"/>
        <v/>
      </c>
      <c r="X316" t="str">
        <f t="shared" si="52"/>
        <v/>
      </c>
      <c r="Y316" t="str">
        <f t="shared" si="52"/>
        <v/>
      </c>
      <c r="Z316" t="str">
        <f t="shared" si="52"/>
        <v/>
      </c>
      <c r="AA316" t="str">
        <f t="shared" si="52"/>
        <v/>
      </c>
      <c r="AB316" t="str">
        <f t="shared" si="52"/>
        <v/>
      </c>
      <c r="AC316" t="str">
        <f t="shared" si="52"/>
        <v/>
      </c>
      <c r="AD316" t="str">
        <f t="shared" si="52"/>
        <v/>
      </c>
      <c r="AE316">
        <f t="shared" si="44"/>
        <v>0</v>
      </c>
    </row>
    <row r="317" spans="1:31" x14ac:dyDescent="0.2">
      <c r="A317" t="str">
        <f>TABLA!F317</f>
        <v>F. Derecho</v>
      </c>
      <c r="B317" s="262">
        <f>TABLA!BC317</f>
        <v>0</v>
      </c>
      <c r="C317" t="str">
        <f t="shared" si="49"/>
        <v/>
      </c>
      <c r="D317" t="str">
        <f t="shared" si="53"/>
        <v/>
      </c>
      <c r="E317" t="str">
        <f t="shared" si="53"/>
        <v/>
      </c>
      <c r="F317" t="str">
        <f t="shared" si="53"/>
        <v/>
      </c>
      <c r="G317" t="str">
        <f t="shared" si="53"/>
        <v/>
      </c>
      <c r="H317" t="str">
        <f t="shared" si="53"/>
        <v/>
      </c>
      <c r="I317" t="str">
        <f t="shared" si="53"/>
        <v/>
      </c>
      <c r="J317" t="str">
        <f t="shared" si="53"/>
        <v/>
      </c>
      <c r="K317" t="str">
        <f t="shared" si="53"/>
        <v/>
      </c>
      <c r="L317" t="str">
        <f t="shared" si="53"/>
        <v/>
      </c>
      <c r="M317" t="str">
        <f t="shared" si="53"/>
        <v/>
      </c>
      <c r="N317" t="str">
        <f t="shared" si="53"/>
        <v/>
      </c>
      <c r="O317" t="str">
        <f t="shared" si="53"/>
        <v/>
      </c>
      <c r="P317" t="str">
        <f t="shared" si="53"/>
        <v/>
      </c>
      <c r="Q317" t="str">
        <f t="shared" si="53"/>
        <v/>
      </c>
      <c r="R317" t="str">
        <f t="shared" si="53"/>
        <v/>
      </c>
      <c r="S317" t="str">
        <f t="shared" si="52"/>
        <v/>
      </c>
      <c r="T317" t="str">
        <f t="shared" si="52"/>
        <v/>
      </c>
      <c r="U317" t="str">
        <f t="shared" si="52"/>
        <v/>
      </c>
      <c r="V317" t="str">
        <f t="shared" si="52"/>
        <v/>
      </c>
      <c r="W317" t="str">
        <f t="shared" si="52"/>
        <v/>
      </c>
      <c r="X317" t="str">
        <f t="shared" si="52"/>
        <v/>
      </c>
      <c r="Y317" t="str">
        <f t="shared" si="52"/>
        <v/>
      </c>
      <c r="Z317" t="str">
        <f t="shared" si="52"/>
        <v/>
      </c>
      <c r="AA317" t="str">
        <f t="shared" si="52"/>
        <v/>
      </c>
      <c r="AB317" t="str">
        <f t="shared" si="52"/>
        <v/>
      </c>
      <c r="AC317" t="str">
        <f t="shared" si="52"/>
        <v/>
      </c>
      <c r="AD317" t="str">
        <f t="shared" si="52"/>
        <v/>
      </c>
      <c r="AE317">
        <f t="shared" si="44"/>
        <v>0</v>
      </c>
    </row>
    <row r="318" spans="1:31" x14ac:dyDescent="0.2">
      <c r="A318" t="str">
        <f>TABLA!F318</f>
        <v>F. Geografía e Historia</v>
      </c>
      <c r="B318" s="262">
        <f>TABLA!BC318</f>
        <v>0</v>
      </c>
      <c r="C318" t="str">
        <f t="shared" si="49"/>
        <v/>
      </c>
      <c r="D318" t="str">
        <f t="shared" si="53"/>
        <v/>
      </c>
      <c r="E318" t="str">
        <f t="shared" si="53"/>
        <v/>
      </c>
      <c r="F318" t="str">
        <f t="shared" si="53"/>
        <v/>
      </c>
      <c r="G318" t="str">
        <f t="shared" si="53"/>
        <v/>
      </c>
      <c r="H318" t="str">
        <f t="shared" si="53"/>
        <v/>
      </c>
      <c r="I318" t="str">
        <f t="shared" si="53"/>
        <v/>
      </c>
      <c r="J318" t="str">
        <f t="shared" si="53"/>
        <v/>
      </c>
      <c r="K318" t="str">
        <f t="shared" si="53"/>
        <v/>
      </c>
      <c r="L318" t="str">
        <f t="shared" si="53"/>
        <v/>
      </c>
      <c r="M318" t="str">
        <f t="shared" si="53"/>
        <v/>
      </c>
      <c r="N318" t="str">
        <f t="shared" si="53"/>
        <v/>
      </c>
      <c r="O318" t="str">
        <f t="shared" si="53"/>
        <v/>
      </c>
      <c r="P318" t="str">
        <f t="shared" si="53"/>
        <v/>
      </c>
      <c r="Q318" t="str">
        <f t="shared" si="53"/>
        <v/>
      </c>
      <c r="R318" t="str">
        <f t="shared" si="53"/>
        <v/>
      </c>
      <c r="S318" t="str">
        <f t="shared" si="52"/>
        <v/>
      </c>
      <c r="T318" t="str">
        <f t="shared" si="52"/>
        <v/>
      </c>
      <c r="U318" t="str">
        <f t="shared" si="52"/>
        <v/>
      </c>
      <c r="V318" t="str">
        <f t="shared" si="52"/>
        <v/>
      </c>
      <c r="W318" t="str">
        <f t="shared" si="52"/>
        <v/>
      </c>
      <c r="X318" t="str">
        <f t="shared" si="52"/>
        <v/>
      </c>
      <c r="Y318" t="str">
        <f t="shared" si="52"/>
        <v/>
      </c>
      <c r="Z318" t="str">
        <f t="shared" si="52"/>
        <v/>
      </c>
      <c r="AA318" t="str">
        <f t="shared" si="52"/>
        <v/>
      </c>
      <c r="AB318" t="str">
        <f t="shared" si="52"/>
        <v/>
      </c>
      <c r="AC318" t="str">
        <f t="shared" si="52"/>
        <v/>
      </c>
      <c r="AD318" t="str">
        <f t="shared" si="52"/>
        <v/>
      </c>
      <c r="AE318">
        <f t="shared" ref="AE318:AE381" si="54">COUNTIF(B318,"&lt;&gt;0")</f>
        <v>0</v>
      </c>
    </row>
    <row r="319" spans="1:31" x14ac:dyDescent="0.2">
      <c r="A319" t="str">
        <f>TABLA!F319</f>
        <v>F. Medicina</v>
      </c>
      <c r="B319" s="262">
        <f>TABLA!BC319</f>
        <v>0</v>
      </c>
      <c r="C319" t="str">
        <f t="shared" si="49"/>
        <v/>
      </c>
      <c r="D319" t="str">
        <f t="shared" si="53"/>
        <v/>
      </c>
      <c r="E319" t="str">
        <f t="shared" si="53"/>
        <v/>
      </c>
      <c r="F319" t="str">
        <f t="shared" si="53"/>
        <v/>
      </c>
      <c r="G319" t="str">
        <f t="shared" si="53"/>
        <v/>
      </c>
      <c r="H319" t="str">
        <f t="shared" si="53"/>
        <v/>
      </c>
      <c r="I319" t="str">
        <f t="shared" si="53"/>
        <v/>
      </c>
      <c r="J319" t="str">
        <f t="shared" si="53"/>
        <v/>
      </c>
      <c r="K319" t="str">
        <f t="shared" si="53"/>
        <v/>
      </c>
      <c r="L319" t="str">
        <f t="shared" si="53"/>
        <v/>
      </c>
      <c r="M319" t="str">
        <f t="shared" si="53"/>
        <v/>
      </c>
      <c r="N319" t="str">
        <f t="shared" si="53"/>
        <v/>
      </c>
      <c r="O319" t="str">
        <f t="shared" si="53"/>
        <v/>
      </c>
      <c r="P319" t="str">
        <f t="shared" si="53"/>
        <v/>
      </c>
      <c r="Q319" t="str">
        <f t="shared" si="53"/>
        <v/>
      </c>
      <c r="R319" t="str">
        <f t="shared" si="53"/>
        <v/>
      </c>
      <c r="S319" t="str">
        <f t="shared" si="52"/>
        <v/>
      </c>
      <c r="T319" t="str">
        <f t="shared" si="52"/>
        <v/>
      </c>
      <c r="U319" t="str">
        <f t="shared" si="52"/>
        <v/>
      </c>
      <c r="V319" t="str">
        <f t="shared" si="52"/>
        <v/>
      </c>
      <c r="W319" t="str">
        <f t="shared" si="52"/>
        <v/>
      </c>
      <c r="X319" t="str">
        <f t="shared" si="52"/>
        <v/>
      </c>
      <c r="Y319" t="str">
        <f t="shared" si="52"/>
        <v/>
      </c>
      <c r="Z319" t="str">
        <f t="shared" si="52"/>
        <v/>
      </c>
      <c r="AA319" t="str">
        <f t="shared" si="52"/>
        <v/>
      </c>
      <c r="AB319" t="str">
        <f t="shared" si="52"/>
        <v/>
      </c>
      <c r="AC319" t="str">
        <f t="shared" si="52"/>
        <v/>
      </c>
      <c r="AD319" t="str">
        <f t="shared" si="52"/>
        <v/>
      </c>
      <c r="AE319">
        <f t="shared" si="54"/>
        <v>0</v>
      </c>
    </row>
    <row r="320" spans="1:31" x14ac:dyDescent="0.2">
      <c r="A320" t="str">
        <f>TABLA!F320</f>
        <v>F. Educación - Centro de Formación del Profesorado</v>
      </c>
      <c r="B320" s="262">
        <f>TABLA!BC320</f>
        <v>0</v>
      </c>
      <c r="C320" t="str">
        <f t="shared" si="49"/>
        <v/>
      </c>
      <c r="D320" t="str">
        <f t="shared" si="53"/>
        <v/>
      </c>
      <c r="E320" t="str">
        <f t="shared" si="53"/>
        <v/>
      </c>
      <c r="F320" t="str">
        <f t="shared" si="53"/>
        <v/>
      </c>
      <c r="G320" t="str">
        <f t="shared" si="53"/>
        <v/>
      </c>
      <c r="H320" t="str">
        <f t="shared" si="53"/>
        <v/>
      </c>
      <c r="I320" t="str">
        <f t="shared" si="53"/>
        <v/>
      </c>
      <c r="J320" t="str">
        <f t="shared" si="53"/>
        <v/>
      </c>
      <c r="K320" t="str">
        <f t="shared" si="53"/>
        <v/>
      </c>
      <c r="L320" t="str">
        <f t="shared" si="53"/>
        <v/>
      </c>
      <c r="M320" t="str">
        <f t="shared" si="53"/>
        <v/>
      </c>
      <c r="N320" t="str">
        <f t="shared" si="53"/>
        <v/>
      </c>
      <c r="O320" t="str">
        <f t="shared" si="53"/>
        <v/>
      </c>
      <c r="P320" t="str">
        <f t="shared" si="53"/>
        <v/>
      </c>
      <c r="Q320" t="str">
        <f t="shared" si="53"/>
        <v/>
      </c>
      <c r="R320" t="str">
        <f t="shared" ref="R320:AD335" si="55">IFERROR((IF(FIND(R$1,$B320,1)&gt;0,"x")),"")</f>
        <v/>
      </c>
      <c r="S320" t="str">
        <f t="shared" si="55"/>
        <v/>
      </c>
      <c r="T320" t="str">
        <f t="shared" si="55"/>
        <v/>
      </c>
      <c r="U320" t="str">
        <f t="shared" si="55"/>
        <v/>
      </c>
      <c r="V320" t="str">
        <f t="shared" si="55"/>
        <v/>
      </c>
      <c r="W320" t="str">
        <f t="shared" si="55"/>
        <v/>
      </c>
      <c r="X320" t="str">
        <f t="shared" si="55"/>
        <v/>
      </c>
      <c r="Y320" t="str">
        <f t="shared" si="55"/>
        <v/>
      </c>
      <c r="Z320" t="str">
        <f t="shared" si="55"/>
        <v/>
      </c>
      <c r="AA320" t="str">
        <f t="shared" si="55"/>
        <v/>
      </c>
      <c r="AB320" t="str">
        <f t="shared" si="55"/>
        <v/>
      </c>
      <c r="AC320" t="str">
        <f t="shared" si="55"/>
        <v/>
      </c>
      <c r="AD320" t="str">
        <f t="shared" si="55"/>
        <v/>
      </c>
      <c r="AE320">
        <f t="shared" si="54"/>
        <v>0</v>
      </c>
    </row>
    <row r="321" spans="1:31" ht="25.5" x14ac:dyDescent="0.2">
      <c r="A321" t="str">
        <f>TABLA!F321</f>
        <v>F. Filología</v>
      </c>
      <c r="B321" s="262" t="str">
        <f>TABLA!BC321</f>
        <v>No tengo ninguna sugerencia que hacer  porque, creo  que el servicio ya es bastante bueno.  gracias.</v>
      </c>
      <c r="C321" t="str">
        <f t="shared" si="49"/>
        <v/>
      </c>
      <c r="D321" t="str">
        <f t="shared" ref="D321:R336" si="56">IFERROR((IF(FIND(D$1,$B321,1)&gt;0,"x")),"")</f>
        <v/>
      </c>
      <c r="E321" t="str">
        <f t="shared" si="56"/>
        <v/>
      </c>
      <c r="F321" t="str">
        <f t="shared" si="56"/>
        <v/>
      </c>
      <c r="G321" t="str">
        <f t="shared" si="56"/>
        <v/>
      </c>
      <c r="H321" t="str">
        <f t="shared" si="56"/>
        <v/>
      </c>
      <c r="I321" t="str">
        <f t="shared" si="56"/>
        <v/>
      </c>
      <c r="J321" t="str">
        <f t="shared" si="56"/>
        <v/>
      </c>
      <c r="K321" t="str">
        <f t="shared" si="56"/>
        <v/>
      </c>
      <c r="L321" t="str">
        <f t="shared" si="56"/>
        <v/>
      </c>
      <c r="M321" t="str">
        <f t="shared" si="56"/>
        <v/>
      </c>
      <c r="N321" t="str">
        <f t="shared" si="56"/>
        <v/>
      </c>
      <c r="O321" t="str">
        <f t="shared" si="56"/>
        <v/>
      </c>
      <c r="P321" t="str">
        <f t="shared" si="56"/>
        <v/>
      </c>
      <c r="Q321" t="str">
        <f t="shared" si="56"/>
        <v/>
      </c>
      <c r="R321" t="str">
        <f t="shared" si="56"/>
        <v/>
      </c>
      <c r="S321" t="str">
        <f t="shared" si="55"/>
        <v/>
      </c>
      <c r="T321" t="str">
        <f t="shared" si="55"/>
        <v/>
      </c>
      <c r="U321" t="str">
        <f t="shared" si="55"/>
        <v/>
      </c>
      <c r="V321" t="str">
        <f t="shared" si="55"/>
        <v/>
      </c>
      <c r="W321" t="str">
        <f t="shared" si="55"/>
        <v/>
      </c>
      <c r="X321" t="str">
        <f t="shared" si="55"/>
        <v/>
      </c>
      <c r="Y321" t="str">
        <f t="shared" si="55"/>
        <v/>
      </c>
      <c r="Z321" t="str">
        <f t="shared" si="55"/>
        <v/>
      </c>
      <c r="AA321" t="str">
        <f t="shared" si="55"/>
        <v/>
      </c>
      <c r="AB321" t="str">
        <f t="shared" si="55"/>
        <v/>
      </c>
      <c r="AC321" t="str">
        <f t="shared" si="55"/>
        <v/>
      </c>
      <c r="AD321" t="str">
        <f t="shared" si="55"/>
        <v/>
      </c>
      <c r="AE321">
        <f t="shared" si="54"/>
        <v>1</v>
      </c>
    </row>
    <row r="322" spans="1:31" x14ac:dyDescent="0.2">
      <c r="A322" t="str">
        <f>TABLA!F322</f>
        <v>F. Bellas Artes</v>
      </c>
      <c r="B322" s="262">
        <f>TABLA!BC322</f>
        <v>0</v>
      </c>
      <c r="C322" t="str">
        <f t="shared" si="49"/>
        <v/>
      </c>
      <c r="D322" t="str">
        <f t="shared" si="56"/>
        <v/>
      </c>
      <c r="E322" t="str">
        <f t="shared" si="56"/>
        <v/>
      </c>
      <c r="F322" t="str">
        <f t="shared" si="56"/>
        <v/>
      </c>
      <c r="G322" t="str">
        <f t="shared" si="56"/>
        <v/>
      </c>
      <c r="H322" t="str">
        <f t="shared" si="56"/>
        <v/>
      </c>
      <c r="I322" t="str">
        <f t="shared" si="56"/>
        <v/>
      </c>
      <c r="J322" t="str">
        <f t="shared" si="56"/>
        <v/>
      </c>
      <c r="K322" t="str">
        <f t="shared" si="56"/>
        <v/>
      </c>
      <c r="L322" t="str">
        <f t="shared" si="56"/>
        <v/>
      </c>
      <c r="M322" t="str">
        <f t="shared" si="56"/>
        <v/>
      </c>
      <c r="N322" t="str">
        <f t="shared" si="56"/>
        <v/>
      </c>
      <c r="O322" t="str">
        <f t="shared" si="56"/>
        <v/>
      </c>
      <c r="P322" t="str">
        <f t="shared" si="56"/>
        <v/>
      </c>
      <c r="Q322" t="str">
        <f t="shared" si="56"/>
        <v/>
      </c>
      <c r="R322" t="str">
        <f t="shared" si="56"/>
        <v/>
      </c>
      <c r="S322" t="str">
        <f t="shared" si="55"/>
        <v/>
      </c>
      <c r="T322" t="str">
        <f t="shared" si="55"/>
        <v/>
      </c>
      <c r="U322" t="str">
        <f t="shared" si="55"/>
        <v/>
      </c>
      <c r="V322" t="str">
        <f t="shared" si="55"/>
        <v/>
      </c>
      <c r="W322" t="str">
        <f t="shared" si="55"/>
        <v/>
      </c>
      <c r="X322" t="str">
        <f t="shared" si="55"/>
        <v/>
      </c>
      <c r="Y322" t="str">
        <f t="shared" si="55"/>
        <v/>
      </c>
      <c r="Z322" t="str">
        <f t="shared" si="55"/>
        <v/>
      </c>
      <c r="AA322" t="str">
        <f t="shared" si="55"/>
        <v/>
      </c>
      <c r="AB322" t="str">
        <f t="shared" si="55"/>
        <v/>
      </c>
      <c r="AC322" t="str">
        <f t="shared" si="55"/>
        <v/>
      </c>
      <c r="AD322" t="str">
        <f t="shared" si="55"/>
        <v/>
      </c>
      <c r="AE322">
        <f t="shared" si="54"/>
        <v>0</v>
      </c>
    </row>
    <row r="323" spans="1:31" x14ac:dyDescent="0.2">
      <c r="A323" t="str">
        <f>TABLA!F323</f>
        <v>F. Ciencias de la Documentación</v>
      </c>
      <c r="B323" s="262">
        <f>TABLA!BC323</f>
        <v>0</v>
      </c>
      <c r="C323" t="str">
        <f t="shared" si="49"/>
        <v/>
      </c>
      <c r="D323" t="str">
        <f t="shared" si="56"/>
        <v/>
      </c>
      <c r="E323" t="str">
        <f t="shared" si="56"/>
        <v/>
      </c>
      <c r="F323" t="str">
        <f t="shared" si="56"/>
        <v/>
      </c>
      <c r="G323" t="str">
        <f t="shared" si="56"/>
        <v/>
      </c>
      <c r="H323" t="str">
        <f t="shared" si="56"/>
        <v/>
      </c>
      <c r="I323" t="str">
        <f t="shared" si="56"/>
        <v/>
      </c>
      <c r="J323" t="str">
        <f t="shared" si="56"/>
        <v/>
      </c>
      <c r="K323" t="str">
        <f t="shared" si="56"/>
        <v/>
      </c>
      <c r="L323" t="str">
        <f t="shared" si="56"/>
        <v/>
      </c>
      <c r="M323" t="str">
        <f t="shared" si="56"/>
        <v/>
      </c>
      <c r="N323" t="str">
        <f t="shared" si="56"/>
        <v/>
      </c>
      <c r="O323" t="str">
        <f t="shared" si="56"/>
        <v/>
      </c>
      <c r="P323" t="str">
        <f t="shared" si="56"/>
        <v/>
      </c>
      <c r="Q323" t="str">
        <f t="shared" si="56"/>
        <v/>
      </c>
      <c r="R323" t="str">
        <f t="shared" si="56"/>
        <v/>
      </c>
      <c r="S323" t="str">
        <f t="shared" si="55"/>
        <v/>
      </c>
      <c r="T323" t="str">
        <f t="shared" si="55"/>
        <v/>
      </c>
      <c r="U323" t="str">
        <f t="shared" si="55"/>
        <v/>
      </c>
      <c r="V323" t="str">
        <f t="shared" si="55"/>
        <v/>
      </c>
      <c r="W323" t="str">
        <f t="shared" si="55"/>
        <v/>
      </c>
      <c r="X323" t="str">
        <f t="shared" si="55"/>
        <v/>
      </c>
      <c r="Y323" t="str">
        <f t="shared" si="55"/>
        <v/>
      </c>
      <c r="Z323" t="str">
        <f t="shared" si="55"/>
        <v/>
      </c>
      <c r="AA323" t="str">
        <f t="shared" si="55"/>
        <v/>
      </c>
      <c r="AB323" t="str">
        <f t="shared" si="55"/>
        <v/>
      </c>
      <c r="AC323" t="str">
        <f t="shared" si="55"/>
        <v/>
      </c>
      <c r="AD323" t="str">
        <f t="shared" si="55"/>
        <v/>
      </c>
      <c r="AE323">
        <f t="shared" si="54"/>
        <v>0</v>
      </c>
    </row>
    <row r="324" spans="1:31" x14ac:dyDescent="0.2">
      <c r="A324" t="str">
        <f>TABLA!F324</f>
        <v>F. Educación - Centro de Formación del Profesorado</v>
      </c>
      <c r="B324" s="262">
        <f>TABLA!BC324</f>
        <v>0</v>
      </c>
      <c r="C324" t="str">
        <f t="shared" si="49"/>
        <v/>
      </c>
      <c r="D324" t="str">
        <f t="shared" si="56"/>
        <v/>
      </c>
      <c r="E324" t="str">
        <f t="shared" si="56"/>
        <v/>
      </c>
      <c r="F324" t="str">
        <f t="shared" si="56"/>
        <v/>
      </c>
      <c r="G324" t="str">
        <f t="shared" si="56"/>
        <v/>
      </c>
      <c r="H324" t="str">
        <f t="shared" si="56"/>
        <v/>
      </c>
      <c r="I324" t="str">
        <f t="shared" si="56"/>
        <v/>
      </c>
      <c r="J324" t="str">
        <f t="shared" si="56"/>
        <v/>
      </c>
      <c r="K324" t="str">
        <f t="shared" si="56"/>
        <v/>
      </c>
      <c r="L324" t="str">
        <f t="shared" si="56"/>
        <v/>
      </c>
      <c r="M324" t="str">
        <f t="shared" si="56"/>
        <v/>
      </c>
      <c r="N324" t="str">
        <f t="shared" si="56"/>
        <v/>
      </c>
      <c r="O324" t="str">
        <f t="shared" si="56"/>
        <v/>
      </c>
      <c r="P324" t="str">
        <f t="shared" si="56"/>
        <v/>
      </c>
      <c r="Q324" t="str">
        <f t="shared" si="56"/>
        <v/>
      </c>
      <c r="R324" t="str">
        <f t="shared" si="56"/>
        <v/>
      </c>
      <c r="S324" t="str">
        <f t="shared" si="55"/>
        <v/>
      </c>
      <c r="T324" t="str">
        <f t="shared" si="55"/>
        <v/>
      </c>
      <c r="U324" t="str">
        <f t="shared" si="55"/>
        <v/>
      </c>
      <c r="V324" t="str">
        <f t="shared" si="55"/>
        <v/>
      </c>
      <c r="W324" t="str">
        <f t="shared" si="55"/>
        <v/>
      </c>
      <c r="X324" t="str">
        <f t="shared" si="55"/>
        <v/>
      </c>
      <c r="Y324" t="str">
        <f t="shared" si="55"/>
        <v/>
      </c>
      <c r="Z324" t="str">
        <f t="shared" si="55"/>
        <v/>
      </c>
      <c r="AA324" t="str">
        <f t="shared" si="55"/>
        <v/>
      </c>
      <c r="AB324" t="str">
        <f t="shared" si="55"/>
        <v/>
      </c>
      <c r="AC324" t="str">
        <f t="shared" si="55"/>
        <v/>
      </c>
      <c r="AD324" t="str">
        <f t="shared" si="55"/>
        <v/>
      </c>
      <c r="AE324">
        <f t="shared" si="54"/>
        <v>0</v>
      </c>
    </row>
    <row r="325" spans="1:31" x14ac:dyDescent="0.2">
      <c r="A325" t="str">
        <f>TABLA!F325</f>
        <v>F. Veterinaria</v>
      </c>
      <c r="B325" s="262">
        <f>TABLA!BC325</f>
        <v>0</v>
      </c>
      <c r="C325" t="str">
        <f t="shared" si="49"/>
        <v/>
      </c>
      <c r="D325" t="str">
        <f t="shared" si="56"/>
        <v/>
      </c>
      <c r="E325" t="str">
        <f t="shared" si="56"/>
        <v/>
      </c>
      <c r="F325" t="str">
        <f t="shared" si="56"/>
        <v/>
      </c>
      <c r="G325" t="str">
        <f t="shared" si="56"/>
        <v/>
      </c>
      <c r="H325" t="str">
        <f t="shared" si="56"/>
        <v/>
      </c>
      <c r="I325" t="str">
        <f t="shared" si="56"/>
        <v/>
      </c>
      <c r="J325" t="str">
        <f t="shared" si="56"/>
        <v/>
      </c>
      <c r="K325" t="str">
        <f t="shared" si="56"/>
        <v/>
      </c>
      <c r="L325" t="str">
        <f t="shared" si="56"/>
        <v/>
      </c>
      <c r="M325" t="str">
        <f t="shared" si="56"/>
        <v/>
      </c>
      <c r="N325" t="str">
        <f t="shared" si="56"/>
        <v/>
      </c>
      <c r="O325" t="str">
        <f t="shared" si="56"/>
        <v/>
      </c>
      <c r="P325" t="str">
        <f t="shared" si="56"/>
        <v/>
      </c>
      <c r="Q325" t="str">
        <f t="shared" si="56"/>
        <v/>
      </c>
      <c r="R325" t="str">
        <f t="shared" si="56"/>
        <v/>
      </c>
      <c r="S325" t="str">
        <f t="shared" si="55"/>
        <v/>
      </c>
      <c r="T325" t="str">
        <f t="shared" si="55"/>
        <v/>
      </c>
      <c r="U325" t="str">
        <f t="shared" si="55"/>
        <v/>
      </c>
      <c r="V325" t="str">
        <f t="shared" si="55"/>
        <v/>
      </c>
      <c r="W325" t="str">
        <f t="shared" si="55"/>
        <v/>
      </c>
      <c r="X325" t="str">
        <f t="shared" si="55"/>
        <v/>
      </c>
      <c r="Y325" t="str">
        <f t="shared" si="55"/>
        <v/>
      </c>
      <c r="Z325" t="str">
        <f t="shared" si="55"/>
        <v/>
      </c>
      <c r="AA325" t="str">
        <f t="shared" si="55"/>
        <v/>
      </c>
      <c r="AB325" t="str">
        <f t="shared" si="55"/>
        <v/>
      </c>
      <c r="AC325" t="str">
        <f t="shared" si="55"/>
        <v/>
      </c>
      <c r="AD325" t="str">
        <f t="shared" si="55"/>
        <v/>
      </c>
      <c r="AE325">
        <f t="shared" si="54"/>
        <v>0</v>
      </c>
    </row>
    <row r="326" spans="1:31" x14ac:dyDescent="0.2">
      <c r="A326" t="str">
        <f>TABLA!F326</f>
        <v>F. Informática</v>
      </c>
      <c r="B326" s="262">
        <f>TABLA!BC326</f>
        <v>0</v>
      </c>
      <c r="C326" t="str">
        <f t="shared" si="49"/>
        <v/>
      </c>
      <c r="D326" t="str">
        <f t="shared" si="56"/>
        <v/>
      </c>
      <c r="E326" t="str">
        <f t="shared" si="56"/>
        <v/>
      </c>
      <c r="F326" t="str">
        <f t="shared" si="56"/>
        <v/>
      </c>
      <c r="G326" t="str">
        <f t="shared" si="56"/>
        <v/>
      </c>
      <c r="H326" t="str">
        <f t="shared" si="56"/>
        <v/>
      </c>
      <c r="I326" t="str">
        <f t="shared" si="56"/>
        <v/>
      </c>
      <c r="J326" t="str">
        <f t="shared" si="56"/>
        <v/>
      </c>
      <c r="K326" t="str">
        <f t="shared" si="56"/>
        <v/>
      </c>
      <c r="L326" t="str">
        <f t="shared" si="56"/>
        <v/>
      </c>
      <c r="M326" t="str">
        <f t="shared" si="56"/>
        <v/>
      </c>
      <c r="N326" t="str">
        <f t="shared" si="56"/>
        <v/>
      </c>
      <c r="O326" t="str">
        <f t="shared" si="56"/>
        <v/>
      </c>
      <c r="P326" t="str">
        <f t="shared" si="56"/>
        <v/>
      </c>
      <c r="Q326" t="str">
        <f t="shared" si="56"/>
        <v/>
      </c>
      <c r="R326" t="str">
        <f t="shared" si="56"/>
        <v/>
      </c>
      <c r="S326" t="str">
        <f t="shared" si="55"/>
        <v/>
      </c>
      <c r="T326" t="str">
        <f t="shared" si="55"/>
        <v/>
      </c>
      <c r="U326" t="str">
        <f t="shared" si="55"/>
        <v/>
      </c>
      <c r="V326" t="str">
        <f t="shared" si="55"/>
        <v/>
      </c>
      <c r="W326" t="str">
        <f t="shared" si="55"/>
        <v/>
      </c>
      <c r="X326" t="str">
        <f t="shared" si="55"/>
        <v/>
      </c>
      <c r="Y326" t="str">
        <f t="shared" si="55"/>
        <v/>
      </c>
      <c r="Z326" t="str">
        <f t="shared" si="55"/>
        <v/>
      </c>
      <c r="AA326" t="str">
        <f t="shared" si="55"/>
        <v/>
      </c>
      <c r="AB326" t="str">
        <f t="shared" si="55"/>
        <v/>
      </c>
      <c r="AC326" t="str">
        <f t="shared" si="55"/>
        <v/>
      </c>
      <c r="AD326" t="str">
        <f t="shared" si="55"/>
        <v/>
      </c>
      <c r="AE326">
        <f t="shared" si="54"/>
        <v>0</v>
      </c>
    </row>
    <row r="327" spans="1:31" x14ac:dyDescent="0.2">
      <c r="A327" t="str">
        <f>TABLA!F327</f>
        <v>F. Odontología</v>
      </c>
      <c r="B327" s="262">
        <f>TABLA!BC327</f>
        <v>0</v>
      </c>
      <c r="C327" t="str">
        <f t="shared" si="49"/>
        <v/>
      </c>
      <c r="D327" t="str">
        <f t="shared" si="56"/>
        <v/>
      </c>
      <c r="E327" t="str">
        <f t="shared" si="56"/>
        <v/>
      </c>
      <c r="F327" t="str">
        <f t="shared" si="56"/>
        <v/>
      </c>
      <c r="G327" t="str">
        <f t="shared" si="56"/>
        <v/>
      </c>
      <c r="H327" t="str">
        <f t="shared" si="56"/>
        <v/>
      </c>
      <c r="I327" t="str">
        <f t="shared" si="56"/>
        <v/>
      </c>
      <c r="J327" t="str">
        <f t="shared" si="56"/>
        <v/>
      </c>
      <c r="K327" t="str">
        <f t="shared" si="56"/>
        <v/>
      </c>
      <c r="L327" t="str">
        <f t="shared" si="56"/>
        <v/>
      </c>
      <c r="M327" t="str">
        <f t="shared" si="56"/>
        <v/>
      </c>
      <c r="N327" t="str">
        <f t="shared" si="56"/>
        <v/>
      </c>
      <c r="O327" t="str">
        <f t="shared" si="56"/>
        <v/>
      </c>
      <c r="P327" t="str">
        <f t="shared" si="56"/>
        <v/>
      </c>
      <c r="Q327" t="str">
        <f t="shared" si="56"/>
        <v/>
      </c>
      <c r="R327" t="str">
        <f t="shared" si="56"/>
        <v/>
      </c>
      <c r="S327" t="str">
        <f t="shared" si="55"/>
        <v/>
      </c>
      <c r="T327" t="str">
        <f t="shared" si="55"/>
        <v/>
      </c>
      <c r="U327" t="str">
        <f t="shared" si="55"/>
        <v/>
      </c>
      <c r="V327" t="str">
        <f t="shared" si="55"/>
        <v/>
      </c>
      <c r="W327" t="str">
        <f t="shared" si="55"/>
        <v/>
      </c>
      <c r="X327" t="str">
        <f t="shared" si="55"/>
        <v/>
      </c>
      <c r="Y327" t="str">
        <f t="shared" si="55"/>
        <v/>
      </c>
      <c r="Z327" t="str">
        <f t="shared" si="55"/>
        <v/>
      </c>
      <c r="AA327" t="str">
        <f t="shared" si="55"/>
        <v/>
      </c>
      <c r="AB327" t="str">
        <f t="shared" si="55"/>
        <v/>
      </c>
      <c r="AC327" t="str">
        <f t="shared" si="55"/>
        <v/>
      </c>
      <c r="AD327" t="str">
        <f t="shared" si="55"/>
        <v/>
      </c>
      <c r="AE327">
        <f t="shared" si="54"/>
        <v>0</v>
      </c>
    </row>
    <row r="328" spans="1:31" x14ac:dyDescent="0.2">
      <c r="A328" t="str">
        <f>TABLA!F328</f>
        <v>F. Enfermería, Fisioterapia y Podología</v>
      </c>
      <c r="B328" s="262">
        <f>TABLA!BC328</f>
        <v>0</v>
      </c>
      <c r="C328" t="str">
        <f t="shared" si="49"/>
        <v/>
      </c>
      <c r="D328" t="str">
        <f t="shared" si="56"/>
        <v/>
      </c>
      <c r="E328" t="str">
        <f t="shared" si="56"/>
        <v/>
      </c>
      <c r="F328" t="str">
        <f t="shared" si="56"/>
        <v/>
      </c>
      <c r="G328" t="str">
        <f t="shared" si="56"/>
        <v/>
      </c>
      <c r="H328" t="str">
        <f t="shared" si="56"/>
        <v/>
      </c>
      <c r="I328" t="str">
        <f t="shared" si="56"/>
        <v/>
      </c>
      <c r="J328" t="str">
        <f t="shared" si="56"/>
        <v/>
      </c>
      <c r="K328" t="str">
        <f t="shared" si="56"/>
        <v/>
      </c>
      <c r="L328" t="str">
        <f t="shared" si="56"/>
        <v/>
      </c>
      <c r="M328" t="str">
        <f t="shared" si="56"/>
        <v/>
      </c>
      <c r="N328" t="str">
        <f t="shared" si="56"/>
        <v/>
      </c>
      <c r="O328" t="str">
        <f t="shared" si="56"/>
        <v/>
      </c>
      <c r="P328" t="str">
        <f t="shared" si="56"/>
        <v/>
      </c>
      <c r="Q328" t="str">
        <f t="shared" si="56"/>
        <v/>
      </c>
      <c r="R328" t="str">
        <f t="shared" si="56"/>
        <v/>
      </c>
      <c r="S328" t="str">
        <f t="shared" si="55"/>
        <v/>
      </c>
      <c r="T328" t="str">
        <f t="shared" si="55"/>
        <v/>
      </c>
      <c r="U328" t="str">
        <f t="shared" si="55"/>
        <v/>
      </c>
      <c r="V328" t="str">
        <f t="shared" si="55"/>
        <v/>
      </c>
      <c r="W328" t="str">
        <f t="shared" si="55"/>
        <v/>
      </c>
      <c r="X328" t="str">
        <f t="shared" si="55"/>
        <v/>
      </c>
      <c r="Y328" t="str">
        <f t="shared" si="55"/>
        <v/>
      </c>
      <c r="Z328" t="str">
        <f t="shared" si="55"/>
        <v/>
      </c>
      <c r="AA328" t="str">
        <f t="shared" si="55"/>
        <v/>
      </c>
      <c r="AB328" t="str">
        <f t="shared" si="55"/>
        <v/>
      </c>
      <c r="AC328" t="str">
        <f t="shared" si="55"/>
        <v/>
      </c>
      <c r="AD328" t="str">
        <f t="shared" si="55"/>
        <v/>
      </c>
      <c r="AE328">
        <f t="shared" si="54"/>
        <v>0</v>
      </c>
    </row>
    <row r="329" spans="1:31" ht="63.75" x14ac:dyDescent="0.2">
      <c r="A329" t="str">
        <f>TABLA!F329</f>
        <v>F. Ciencias de la Información</v>
      </c>
      <c r="B329" s="262" t="str">
        <f>TABLA!BC329</f>
        <v>Los servicios de la biblioteca son amplios, completos y accesibles. La gran parte de las veces que he acudido ahí para obtener un libro u otros recursos estaban disponibles. Además es amplia para poder estudiar, y cuenta con una sala para trabajar en grupo.. Está muy bien, además ha sido muy acertada la decisión de permitir devolver los libros que se tienen prestados en septiembre. ¡Muchas gracias !!</v>
      </c>
      <c r="C329" t="str">
        <f t="shared" si="49"/>
        <v/>
      </c>
      <c r="D329" t="str">
        <f t="shared" si="56"/>
        <v/>
      </c>
      <c r="E329" t="str">
        <f t="shared" si="56"/>
        <v/>
      </c>
      <c r="F329" t="str">
        <f t="shared" si="56"/>
        <v/>
      </c>
      <c r="G329" t="str">
        <f t="shared" si="56"/>
        <v/>
      </c>
      <c r="H329" t="str">
        <f t="shared" si="56"/>
        <v/>
      </c>
      <c r="I329" t="str">
        <f t="shared" si="56"/>
        <v/>
      </c>
      <c r="J329" t="str">
        <f t="shared" si="56"/>
        <v/>
      </c>
      <c r="K329" t="str">
        <f t="shared" si="56"/>
        <v/>
      </c>
      <c r="L329" t="str">
        <f t="shared" si="56"/>
        <v/>
      </c>
      <c r="M329" t="str">
        <f t="shared" si="56"/>
        <v/>
      </c>
      <c r="N329" t="str">
        <f t="shared" si="56"/>
        <v/>
      </c>
      <c r="O329" t="str">
        <f t="shared" si="56"/>
        <v/>
      </c>
      <c r="P329" t="str">
        <f t="shared" si="56"/>
        <v/>
      </c>
      <c r="Q329" t="str">
        <f t="shared" si="56"/>
        <v/>
      </c>
      <c r="R329" t="str">
        <f t="shared" si="56"/>
        <v/>
      </c>
      <c r="S329" t="str">
        <f t="shared" si="55"/>
        <v/>
      </c>
      <c r="T329" t="str">
        <f t="shared" si="55"/>
        <v/>
      </c>
      <c r="U329" t="str">
        <f t="shared" si="55"/>
        <v/>
      </c>
      <c r="V329" t="str">
        <f t="shared" si="55"/>
        <v/>
      </c>
      <c r="W329" t="str">
        <f t="shared" si="55"/>
        <v/>
      </c>
      <c r="X329" t="str">
        <f t="shared" si="55"/>
        <v/>
      </c>
      <c r="Y329" t="str">
        <f t="shared" si="55"/>
        <v/>
      </c>
      <c r="Z329" t="str">
        <f t="shared" si="55"/>
        <v/>
      </c>
      <c r="AA329" t="str">
        <f t="shared" si="55"/>
        <v/>
      </c>
      <c r="AB329" t="str">
        <f t="shared" si="55"/>
        <v>x</v>
      </c>
      <c r="AC329" t="str">
        <f t="shared" si="55"/>
        <v/>
      </c>
      <c r="AD329" t="str">
        <f t="shared" si="55"/>
        <v/>
      </c>
      <c r="AE329">
        <f t="shared" si="54"/>
        <v>1</v>
      </c>
    </row>
    <row r="330" spans="1:31" x14ac:dyDescent="0.2">
      <c r="A330" t="str">
        <f>TABLA!F330</f>
        <v>F. Estudios Estadísticos</v>
      </c>
      <c r="B330" s="262">
        <f>TABLA!BC330</f>
        <v>0</v>
      </c>
      <c r="C330" t="str">
        <f t="shared" si="49"/>
        <v/>
      </c>
      <c r="D330" t="str">
        <f t="shared" si="56"/>
        <v/>
      </c>
      <c r="E330" t="str">
        <f t="shared" si="56"/>
        <v/>
      </c>
      <c r="F330" t="str">
        <f t="shared" si="56"/>
        <v/>
      </c>
      <c r="G330" t="str">
        <f t="shared" si="56"/>
        <v/>
      </c>
      <c r="H330" t="str">
        <f t="shared" si="56"/>
        <v/>
      </c>
      <c r="I330" t="str">
        <f t="shared" si="56"/>
        <v/>
      </c>
      <c r="J330" t="str">
        <f t="shared" si="56"/>
        <v/>
      </c>
      <c r="K330" t="str">
        <f t="shared" si="56"/>
        <v/>
      </c>
      <c r="L330" t="str">
        <f t="shared" si="56"/>
        <v/>
      </c>
      <c r="M330" t="str">
        <f t="shared" si="56"/>
        <v/>
      </c>
      <c r="N330" t="str">
        <f t="shared" si="56"/>
        <v/>
      </c>
      <c r="O330" t="str">
        <f t="shared" si="56"/>
        <v/>
      </c>
      <c r="P330" t="str">
        <f t="shared" si="56"/>
        <v/>
      </c>
      <c r="Q330" t="str">
        <f t="shared" si="56"/>
        <v/>
      </c>
      <c r="R330" t="str">
        <f t="shared" si="56"/>
        <v/>
      </c>
      <c r="S330" t="str">
        <f t="shared" si="55"/>
        <v/>
      </c>
      <c r="T330" t="str">
        <f t="shared" si="55"/>
        <v/>
      </c>
      <c r="U330" t="str">
        <f t="shared" si="55"/>
        <v/>
      </c>
      <c r="V330" t="str">
        <f t="shared" si="55"/>
        <v/>
      </c>
      <c r="W330" t="str">
        <f t="shared" si="55"/>
        <v/>
      </c>
      <c r="X330" t="str">
        <f t="shared" si="55"/>
        <v/>
      </c>
      <c r="Y330" t="str">
        <f t="shared" si="55"/>
        <v/>
      </c>
      <c r="Z330" t="str">
        <f t="shared" si="55"/>
        <v/>
      </c>
      <c r="AA330" t="str">
        <f t="shared" si="55"/>
        <v/>
      </c>
      <c r="AB330" t="str">
        <f t="shared" si="55"/>
        <v/>
      </c>
      <c r="AC330" t="str">
        <f t="shared" si="55"/>
        <v/>
      </c>
      <c r="AD330" t="str">
        <f t="shared" si="55"/>
        <v/>
      </c>
      <c r="AE330">
        <f t="shared" si="54"/>
        <v>0</v>
      </c>
    </row>
    <row r="331" spans="1:31" x14ac:dyDescent="0.2">
      <c r="A331" t="str">
        <f>TABLA!F331</f>
        <v>F. Derecho</v>
      </c>
      <c r="B331" s="262">
        <f>TABLA!BC331</f>
        <v>0</v>
      </c>
      <c r="C331" t="str">
        <f t="shared" si="49"/>
        <v/>
      </c>
      <c r="D331" t="str">
        <f t="shared" si="56"/>
        <v/>
      </c>
      <c r="E331" t="str">
        <f t="shared" si="56"/>
        <v/>
      </c>
      <c r="F331" t="str">
        <f t="shared" si="56"/>
        <v/>
      </c>
      <c r="G331" t="str">
        <f t="shared" si="56"/>
        <v/>
      </c>
      <c r="H331" t="str">
        <f t="shared" si="56"/>
        <v/>
      </c>
      <c r="I331" t="str">
        <f t="shared" si="56"/>
        <v/>
      </c>
      <c r="J331" t="str">
        <f t="shared" si="56"/>
        <v/>
      </c>
      <c r="K331" t="str">
        <f t="shared" si="56"/>
        <v/>
      </c>
      <c r="L331" t="str">
        <f t="shared" si="56"/>
        <v/>
      </c>
      <c r="M331" t="str">
        <f t="shared" si="56"/>
        <v/>
      </c>
      <c r="N331" t="str">
        <f t="shared" si="56"/>
        <v/>
      </c>
      <c r="O331" t="str">
        <f t="shared" si="56"/>
        <v/>
      </c>
      <c r="P331" t="str">
        <f t="shared" si="56"/>
        <v/>
      </c>
      <c r="Q331" t="str">
        <f t="shared" si="56"/>
        <v/>
      </c>
      <c r="R331" t="str">
        <f t="shared" si="56"/>
        <v/>
      </c>
      <c r="S331" t="str">
        <f t="shared" si="55"/>
        <v/>
      </c>
      <c r="T331" t="str">
        <f t="shared" si="55"/>
        <v/>
      </c>
      <c r="U331" t="str">
        <f t="shared" si="55"/>
        <v/>
      </c>
      <c r="V331" t="str">
        <f t="shared" si="55"/>
        <v/>
      </c>
      <c r="W331" t="str">
        <f t="shared" si="55"/>
        <v/>
      </c>
      <c r="X331" t="str">
        <f t="shared" si="55"/>
        <v/>
      </c>
      <c r="Y331" t="str">
        <f t="shared" si="55"/>
        <v/>
      </c>
      <c r="Z331" t="str">
        <f t="shared" si="55"/>
        <v/>
      </c>
      <c r="AA331" t="str">
        <f t="shared" si="55"/>
        <v/>
      </c>
      <c r="AB331" t="str">
        <f t="shared" si="55"/>
        <v/>
      </c>
      <c r="AC331" t="str">
        <f t="shared" si="55"/>
        <v/>
      </c>
      <c r="AD331" t="str">
        <f t="shared" si="55"/>
        <v/>
      </c>
      <c r="AE331">
        <f t="shared" si="54"/>
        <v>0</v>
      </c>
    </row>
    <row r="332" spans="1:31" x14ac:dyDescent="0.2">
      <c r="A332" t="str">
        <f>TABLA!F332</f>
        <v>F. Ciencias de la Información</v>
      </c>
      <c r="B332" s="262">
        <f>TABLA!BC332</f>
        <v>0</v>
      </c>
      <c r="C332" t="str">
        <f t="shared" si="49"/>
        <v/>
      </c>
      <c r="D332" t="str">
        <f t="shared" si="56"/>
        <v/>
      </c>
      <c r="E332" t="str">
        <f t="shared" si="56"/>
        <v/>
      </c>
      <c r="F332" t="str">
        <f t="shared" si="56"/>
        <v/>
      </c>
      <c r="G332" t="str">
        <f t="shared" si="56"/>
        <v/>
      </c>
      <c r="H332" t="str">
        <f t="shared" si="56"/>
        <v/>
      </c>
      <c r="I332" t="str">
        <f t="shared" si="56"/>
        <v/>
      </c>
      <c r="J332" t="str">
        <f t="shared" si="56"/>
        <v/>
      </c>
      <c r="K332" t="str">
        <f t="shared" si="56"/>
        <v/>
      </c>
      <c r="L332" t="str">
        <f t="shared" si="56"/>
        <v/>
      </c>
      <c r="M332" t="str">
        <f t="shared" si="56"/>
        <v/>
      </c>
      <c r="N332" t="str">
        <f t="shared" si="56"/>
        <v/>
      </c>
      <c r="O332" t="str">
        <f t="shared" si="56"/>
        <v/>
      </c>
      <c r="P332" t="str">
        <f t="shared" si="56"/>
        <v/>
      </c>
      <c r="Q332" t="str">
        <f t="shared" si="56"/>
        <v/>
      </c>
      <c r="R332" t="str">
        <f t="shared" si="56"/>
        <v/>
      </c>
      <c r="S332" t="str">
        <f t="shared" si="55"/>
        <v/>
      </c>
      <c r="T332" t="str">
        <f t="shared" si="55"/>
        <v/>
      </c>
      <c r="U332" t="str">
        <f t="shared" si="55"/>
        <v/>
      </c>
      <c r="V332" t="str">
        <f t="shared" si="55"/>
        <v/>
      </c>
      <c r="W332" t="str">
        <f t="shared" si="55"/>
        <v/>
      </c>
      <c r="X332" t="str">
        <f t="shared" si="55"/>
        <v/>
      </c>
      <c r="Y332" t="str">
        <f t="shared" si="55"/>
        <v/>
      </c>
      <c r="Z332" t="str">
        <f t="shared" si="55"/>
        <v/>
      </c>
      <c r="AA332" t="str">
        <f t="shared" si="55"/>
        <v/>
      </c>
      <c r="AB332" t="str">
        <f t="shared" si="55"/>
        <v/>
      </c>
      <c r="AC332" t="str">
        <f t="shared" si="55"/>
        <v/>
      </c>
      <c r="AD332" t="str">
        <f t="shared" si="55"/>
        <v/>
      </c>
      <c r="AE332">
        <f t="shared" si="54"/>
        <v>0</v>
      </c>
    </row>
    <row r="333" spans="1:31" x14ac:dyDescent="0.2">
      <c r="A333" t="str">
        <f>TABLA!F333</f>
        <v>F. Educación - Centro de Formación del Profesorado</v>
      </c>
      <c r="B333" s="262">
        <f>TABLA!BC333</f>
        <v>0</v>
      </c>
      <c r="C333" t="str">
        <f t="shared" si="49"/>
        <v/>
      </c>
      <c r="D333" t="str">
        <f t="shared" si="56"/>
        <v/>
      </c>
      <c r="E333" t="str">
        <f t="shared" si="56"/>
        <v/>
      </c>
      <c r="F333" t="str">
        <f t="shared" si="56"/>
        <v/>
      </c>
      <c r="G333" t="str">
        <f t="shared" si="56"/>
        <v/>
      </c>
      <c r="H333" t="str">
        <f t="shared" si="56"/>
        <v/>
      </c>
      <c r="I333" t="str">
        <f t="shared" si="56"/>
        <v/>
      </c>
      <c r="J333" t="str">
        <f t="shared" si="56"/>
        <v/>
      </c>
      <c r="K333" t="str">
        <f t="shared" si="56"/>
        <v/>
      </c>
      <c r="L333" t="str">
        <f t="shared" si="56"/>
        <v/>
      </c>
      <c r="M333" t="str">
        <f t="shared" si="56"/>
        <v/>
      </c>
      <c r="N333" t="str">
        <f t="shared" si="56"/>
        <v/>
      </c>
      <c r="O333" t="str">
        <f t="shared" si="56"/>
        <v/>
      </c>
      <c r="P333" t="str">
        <f t="shared" si="56"/>
        <v/>
      </c>
      <c r="Q333" t="str">
        <f t="shared" si="56"/>
        <v/>
      </c>
      <c r="R333" t="str">
        <f t="shared" si="56"/>
        <v/>
      </c>
      <c r="S333" t="str">
        <f t="shared" si="55"/>
        <v/>
      </c>
      <c r="T333" t="str">
        <f t="shared" si="55"/>
        <v/>
      </c>
      <c r="U333" t="str">
        <f t="shared" si="55"/>
        <v/>
      </c>
      <c r="V333" t="str">
        <f t="shared" si="55"/>
        <v/>
      </c>
      <c r="W333" t="str">
        <f t="shared" si="55"/>
        <v/>
      </c>
      <c r="X333" t="str">
        <f t="shared" si="55"/>
        <v/>
      </c>
      <c r="Y333" t="str">
        <f t="shared" si="55"/>
        <v/>
      </c>
      <c r="Z333" t="str">
        <f t="shared" si="55"/>
        <v/>
      </c>
      <c r="AA333" t="str">
        <f t="shared" si="55"/>
        <v/>
      </c>
      <c r="AB333" t="str">
        <f t="shared" si="55"/>
        <v/>
      </c>
      <c r="AC333" t="str">
        <f t="shared" si="55"/>
        <v/>
      </c>
      <c r="AD333" t="str">
        <f t="shared" si="55"/>
        <v/>
      </c>
      <c r="AE333">
        <f t="shared" si="54"/>
        <v>0</v>
      </c>
    </row>
    <row r="334" spans="1:31" x14ac:dyDescent="0.2">
      <c r="A334" t="str">
        <f>TABLA!F334</f>
        <v>F. Derecho</v>
      </c>
      <c r="B334" s="262">
        <f>TABLA!BC334</f>
        <v>0</v>
      </c>
      <c r="C334" t="str">
        <f t="shared" si="49"/>
        <v/>
      </c>
      <c r="D334" t="str">
        <f t="shared" si="56"/>
        <v/>
      </c>
      <c r="E334" t="str">
        <f t="shared" si="56"/>
        <v/>
      </c>
      <c r="F334" t="str">
        <f t="shared" si="56"/>
        <v/>
      </c>
      <c r="G334" t="str">
        <f t="shared" si="56"/>
        <v/>
      </c>
      <c r="H334" t="str">
        <f t="shared" si="56"/>
        <v/>
      </c>
      <c r="I334" t="str">
        <f t="shared" si="56"/>
        <v/>
      </c>
      <c r="J334" t="str">
        <f t="shared" si="56"/>
        <v/>
      </c>
      <c r="K334" t="str">
        <f t="shared" si="56"/>
        <v/>
      </c>
      <c r="L334" t="str">
        <f t="shared" si="56"/>
        <v/>
      </c>
      <c r="M334" t="str">
        <f t="shared" si="56"/>
        <v/>
      </c>
      <c r="N334" t="str">
        <f t="shared" si="56"/>
        <v/>
      </c>
      <c r="O334" t="str">
        <f t="shared" si="56"/>
        <v/>
      </c>
      <c r="P334" t="str">
        <f t="shared" si="56"/>
        <v/>
      </c>
      <c r="Q334" t="str">
        <f t="shared" si="56"/>
        <v/>
      </c>
      <c r="R334" t="str">
        <f t="shared" si="56"/>
        <v/>
      </c>
      <c r="S334" t="str">
        <f t="shared" si="55"/>
        <v/>
      </c>
      <c r="T334" t="str">
        <f t="shared" si="55"/>
        <v/>
      </c>
      <c r="U334" t="str">
        <f t="shared" si="55"/>
        <v/>
      </c>
      <c r="V334" t="str">
        <f t="shared" si="55"/>
        <v/>
      </c>
      <c r="W334" t="str">
        <f t="shared" si="55"/>
        <v/>
      </c>
      <c r="X334" t="str">
        <f t="shared" si="55"/>
        <v/>
      </c>
      <c r="Y334" t="str">
        <f t="shared" si="55"/>
        <v/>
      </c>
      <c r="Z334" t="str">
        <f t="shared" si="55"/>
        <v/>
      </c>
      <c r="AA334" t="str">
        <f t="shared" si="55"/>
        <v/>
      </c>
      <c r="AB334" t="str">
        <f t="shared" si="55"/>
        <v/>
      </c>
      <c r="AC334" t="str">
        <f t="shared" si="55"/>
        <v/>
      </c>
      <c r="AD334" t="str">
        <f t="shared" si="55"/>
        <v/>
      </c>
      <c r="AE334">
        <f t="shared" si="54"/>
        <v>0</v>
      </c>
    </row>
    <row r="335" spans="1:31" ht="25.5" x14ac:dyDescent="0.2">
      <c r="A335" t="str">
        <f>TABLA!F335</f>
        <v>F. Enfermería, Fisioterapia y Podología</v>
      </c>
      <c r="B335" s="262" t="str">
        <f>TABLA!BC335</f>
        <v>Creo que el buscador podría ser mejor y también a la hora de hacer una reserva tendría que ser mas fácil</v>
      </c>
      <c r="C335" t="str">
        <f t="shared" si="49"/>
        <v/>
      </c>
      <c r="D335" t="str">
        <f t="shared" si="56"/>
        <v>x</v>
      </c>
      <c r="E335" t="str">
        <f t="shared" si="56"/>
        <v/>
      </c>
      <c r="F335" t="str">
        <f t="shared" si="56"/>
        <v/>
      </c>
      <c r="G335" t="str">
        <f t="shared" si="56"/>
        <v/>
      </c>
      <c r="H335" t="str">
        <f t="shared" si="56"/>
        <v/>
      </c>
      <c r="I335" t="str">
        <f t="shared" si="56"/>
        <v/>
      </c>
      <c r="J335" t="str">
        <f t="shared" si="56"/>
        <v/>
      </c>
      <c r="K335" t="str">
        <f t="shared" si="56"/>
        <v/>
      </c>
      <c r="L335" t="str">
        <f t="shared" si="56"/>
        <v/>
      </c>
      <c r="M335" t="str">
        <f t="shared" si="56"/>
        <v>x</v>
      </c>
      <c r="N335" t="str">
        <f t="shared" si="56"/>
        <v/>
      </c>
      <c r="O335" t="str">
        <f t="shared" si="56"/>
        <v/>
      </c>
      <c r="P335" t="str">
        <f t="shared" si="56"/>
        <v/>
      </c>
      <c r="Q335" t="str">
        <f t="shared" si="56"/>
        <v/>
      </c>
      <c r="R335" t="str">
        <f t="shared" si="56"/>
        <v/>
      </c>
      <c r="S335" t="str">
        <f t="shared" si="55"/>
        <v/>
      </c>
      <c r="T335" t="str">
        <f t="shared" si="55"/>
        <v/>
      </c>
      <c r="U335" t="str">
        <f t="shared" si="55"/>
        <v/>
      </c>
      <c r="V335" t="str">
        <f t="shared" si="55"/>
        <v/>
      </c>
      <c r="W335" t="str">
        <f t="shared" si="55"/>
        <v/>
      </c>
      <c r="X335" t="str">
        <f t="shared" si="55"/>
        <v/>
      </c>
      <c r="Y335" t="str">
        <f t="shared" si="55"/>
        <v/>
      </c>
      <c r="Z335" t="str">
        <f t="shared" si="55"/>
        <v/>
      </c>
      <c r="AA335" t="str">
        <f t="shared" si="55"/>
        <v/>
      </c>
      <c r="AB335" t="str">
        <f t="shared" si="55"/>
        <v/>
      </c>
      <c r="AC335" t="str">
        <f t="shared" si="55"/>
        <v/>
      </c>
      <c r="AD335" t="str">
        <f t="shared" si="55"/>
        <v/>
      </c>
      <c r="AE335">
        <f t="shared" si="54"/>
        <v>1</v>
      </c>
    </row>
    <row r="336" spans="1:31" x14ac:dyDescent="0.2">
      <c r="A336" t="str">
        <f>TABLA!F336</f>
        <v>F. Geografía e Historia</v>
      </c>
      <c r="B336" s="262">
        <f>TABLA!BC336</f>
        <v>0</v>
      </c>
      <c r="C336" t="str">
        <f t="shared" si="49"/>
        <v/>
      </c>
      <c r="D336" t="str">
        <f t="shared" si="56"/>
        <v/>
      </c>
      <c r="E336" t="str">
        <f t="shared" si="56"/>
        <v/>
      </c>
      <c r="F336" t="str">
        <f t="shared" si="56"/>
        <v/>
      </c>
      <c r="G336" t="str">
        <f t="shared" si="56"/>
        <v/>
      </c>
      <c r="H336" t="str">
        <f t="shared" si="56"/>
        <v/>
      </c>
      <c r="I336" t="str">
        <f t="shared" si="56"/>
        <v/>
      </c>
      <c r="J336" t="str">
        <f t="shared" si="56"/>
        <v/>
      </c>
      <c r="K336" t="str">
        <f t="shared" si="56"/>
        <v/>
      </c>
      <c r="L336" t="str">
        <f t="shared" si="56"/>
        <v/>
      </c>
      <c r="M336" t="str">
        <f t="shared" si="56"/>
        <v/>
      </c>
      <c r="N336" t="str">
        <f t="shared" si="56"/>
        <v/>
      </c>
      <c r="O336" t="str">
        <f t="shared" si="56"/>
        <v/>
      </c>
      <c r="P336" t="str">
        <f t="shared" si="56"/>
        <v/>
      </c>
      <c r="Q336" t="str">
        <f t="shared" si="56"/>
        <v/>
      </c>
      <c r="R336" t="str">
        <f t="shared" ref="R336:AD351" si="57">IFERROR((IF(FIND(R$1,$B336,1)&gt;0,"x")),"")</f>
        <v/>
      </c>
      <c r="S336" t="str">
        <f t="shared" si="57"/>
        <v/>
      </c>
      <c r="T336" t="str">
        <f t="shared" si="57"/>
        <v/>
      </c>
      <c r="U336" t="str">
        <f t="shared" si="57"/>
        <v/>
      </c>
      <c r="V336" t="str">
        <f t="shared" si="57"/>
        <v/>
      </c>
      <c r="W336" t="str">
        <f t="shared" si="57"/>
        <v/>
      </c>
      <c r="X336" t="str">
        <f t="shared" si="57"/>
        <v/>
      </c>
      <c r="Y336" t="str">
        <f t="shared" si="57"/>
        <v/>
      </c>
      <c r="Z336" t="str">
        <f t="shared" si="57"/>
        <v/>
      </c>
      <c r="AA336" t="str">
        <f t="shared" si="57"/>
        <v/>
      </c>
      <c r="AB336" t="str">
        <f t="shared" si="57"/>
        <v/>
      </c>
      <c r="AC336" t="str">
        <f t="shared" si="57"/>
        <v/>
      </c>
      <c r="AD336" t="str">
        <f t="shared" si="57"/>
        <v/>
      </c>
      <c r="AE336">
        <f t="shared" si="54"/>
        <v>0</v>
      </c>
    </row>
    <row r="337" spans="1:31" x14ac:dyDescent="0.2">
      <c r="A337">
        <f>TABLA!F337</f>
        <v>0</v>
      </c>
      <c r="B337" s="262">
        <f>TABLA!BC337</f>
        <v>0</v>
      </c>
      <c r="C337" t="str">
        <f t="shared" si="49"/>
        <v/>
      </c>
      <c r="D337" t="str">
        <f t="shared" ref="D337:R352" si="58">IFERROR((IF(FIND(D$1,$B337,1)&gt;0,"x")),"")</f>
        <v/>
      </c>
      <c r="E337" t="str">
        <f t="shared" si="58"/>
        <v/>
      </c>
      <c r="F337" t="str">
        <f t="shared" si="58"/>
        <v/>
      </c>
      <c r="G337" t="str">
        <f t="shared" si="58"/>
        <v/>
      </c>
      <c r="H337" t="str">
        <f t="shared" si="58"/>
        <v/>
      </c>
      <c r="I337" t="str">
        <f t="shared" si="58"/>
        <v/>
      </c>
      <c r="J337" t="str">
        <f t="shared" si="58"/>
        <v/>
      </c>
      <c r="K337" t="str">
        <f t="shared" si="58"/>
        <v/>
      </c>
      <c r="L337" t="str">
        <f t="shared" si="58"/>
        <v/>
      </c>
      <c r="M337" t="str">
        <f t="shared" si="58"/>
        <v/>
      </c>
      <c r="N337" t="str">
        <f t="shared" si="58"/>
        <v/>
      </c>
      <c r="O337" t="str">
        <f t="shared" si="58"/>
        <v/>
      </c>
      <c r="P337" t="str">
        <f t="shared" si="58"/>
        <v/>
      </c>
      <c r="Q337" t="str">
        <f t="shared" si="58"/>
        <v/>
      </c>
      <c r="R337" t="str">
        <f t="shared" si="58"/>
        <v/>
      </c>
      <c r="S337" t="str">
        <f t="shared" si="57"/>
        <v/>
      </c>
      <c r="T337" t="str">
        <f t="shared" si="57"/>
        <v/>
      </c>
      <c r="U337" t="str">
        <f t="shared" si="57"/>
        <v/>
      </c>
      <c r="V337" t="str">
        <f t="shared" si="57"/>
        <v/>
      </c>
      <c r="W337" t="str">
        <f t="shared" si="57"/>
        <v/>
      </c>
      <c r="X337" t="str">
        <f t="shared" si="57"/>
        <v/>
      </c>
      <c r="Y337" t="str">
        <f t="shared" si="57"/>
        <v/>
      </c>
      <c r="Z337" t="str">
        <f t="shared" si="57"/>
        <v/>
      </c>
      <c r="AA337" t="str">
        <f t="shared" si="57"/>
        <v/>
      </c>
      <c r="AB337" t="str">
        <f t="shared" si="57"/>
        <v/>
      </c>
      <c r="AC337" t="str">
        <f t="shared" si="57"/>
        <v/>
      </c>
      <c r="AD337" t="str">
        <f t="shared" si="57"/>
        <v/>
      </c>
      <c r="AE337">
        <f t="shared" si="54"/>
        <v>0</v>
      </c>
    </row>
    <row r="338" spans="1:31" x14ac:dyDescent="0.2">
      <c r="A338" t="str">
        <f>TABLA!F338</f>
        <v>F. Ciencias Políticas y Sociología</v>
      </c>
      <c r="B338" s="262">
        <f>TABLA!BC338</f>
        <v>0</v>
      </c>
      <c r="C338" t="str">
        <f t="shared" si="49"/>
        <v/>
      </c>
      <c r="D338" t="str">
        <f t="shared" si="58"/>
        <v/>
      </c>
      <c r="E338" t="str">
        <f t="shared" si="58"/>
        <v/>
      </c>
      <c r="F338" t="str">
        <f t="shared" si="58"/>
        <v/>
      </c>
      <c r="G338" t="str">
        <f t="shared" si="58"/>
        <v/>
      </c>
      <c r="H338" t="str">
        <f t="shared" si="58"/>
        <v/>
      </c>
      <c r="I338" t="str">
        <f t="shared" si="58"/>
        <v/>
      </c>
      <c r="J338" t="str">
        <f t="shared" si="58"/>
        <v/>
      </c>
      <c r="K338" t="str">
        <f t="shared" si="58"/>
        <v/>
      </c>
      <c r="L338" t="str">
        <f t="shared" si="58"/>
        <v/>
      </c>
      <c r="M338" t="str">
        <f t="shared" si="58"/>
        <v/>
      </c>
      <c r="N338" t="str">
        <f t="shared" si="58"/>
        <v/>
      </c>
      <c r="O338" t="str">
        <f t="shared" si="58"/>
        <v/>
      </c>
      <c r="P338" t="str">
        <f t="shared" si="58"/>
        <v/>
      </c>
      <c r="Q338" t="str">
        <f t="shared" si="58"/>
        <v/>
      </c>
      <c r="R338" t="str">
        <f t="shared" si="58"/>
        <v/>
      </c>
      <c r="S338" t="str">
        <f t="shared" si="57"/>
        <v/>
      </c>
      <c r="T338" t="str">
        <f t="shared" si="57"/>
        <v/>
      </c>
      <c r="U338" t="str">
        <f t="shared" si="57"/>
        <v/>
      </c>
      <c r="V338" t="str">
        <f t="shared" si="57"/>
        <v/>
      </c>
      <c r="W338" t="str">
        <f t="shared" si="57"/>
        <v/>
      </c>
      <c r="X338" t="str">
        <f t="shared" si="57"/>
        <v/>
      </c>
      <c r="Y338" t="str">
        <f t="shared" si="57"/>
        <v/>
      </c>
      <c r="Z338" t="str">
        <f t="shared" si="57"/>
        <v/>
      </c>
      <c r="AA338" t="str">
        <f t="shared" si="57"/>
        <v/>
      </c>
      <c r="AB338" t="str">
        <f t="shared" si="57"/>
        <v/>
      </c>
      <c r="AC338" t="str">
        <f t="shared" si="57"/>
        <v/>
      </c>
      <c r="AD338" t="str">
        <f t="shared" si="57"/>
        <v/>
      </c>
      <c r="AE338">
        <f t="shared" si="54"/>
        <v>0</v>
      </c>
    </row>
    <row r="339" spans="1:31" x14ac:dyDescent="0.2">
      <c r="A339" t="str">
        <f>TABLA!F339</f>
        <v>F. Psicología</v>
      </c>
      <c r="B339" s="262">
        <f>TABLA!BC339</f>
        <v>0</v>
      </c>
      <c r="C339" t="str">
        <f t="shared" ref="C339:C402" si="59">IFERROR((IF(FIND(C$1,$B339,1)&gt;0,"x")),"")</f>
        <v/>
      </c>
      <c r="D339" t="str">
        <f t="shared" si="58"/>
        <v/>
      </c>
      <c r="E339" t="str">
        <f t="shared" si="58"/>
        <v/>
      </c>
      <c r="F339" t="str">
        <f t="shared" si="58"/>
        <v/>
      </c>
      <c r="G339" t="str">
        <f t="shared" si="58"/>
        <v/>
      </c>
      <c r="H339" t="str">
        <f t="shared" si="58"/>
        <v/>
      </c>
      <c r="I339" t="str">
        <f t="shared" si="58"/>
        <v/>
      </c>
      <c r="J339" t="str">
        <f t="shared" si="58"/>
        <v/>
      </c>
      <c r="K339" t="str">
        <f t="shared" si="58"/>
        <v/>
      </c>
      <c r="L339" t="str">
        <f t="shared" si="58"/>
        <v/>
      </c>
      <c r="M339" t="str">
        <f t="shared" si="58"/>
        <v/>
      </c>
      <c r="N339" t="str">
        <f t="shared" si="58"/>
        <v/>
      </c>
      <c r="O339" t="str">
        <f t="shared" si="58"/>
        <v/>
      </c>
      <c r="P339" t="str">
        <f t="shared" si="58"/>
        <v/>
      </c>
      <c r="Q339" t="str">
        <f t="shared" si="58"/>
        <v/>
      </c>
      <c r="R339" t="str">
        <f t="shared" si="58"/>
        <v/>
      </c>
      <c r="S339" t="str">
        <f t="shared" si="57"/>
        <v/>
      </c>
      <c r="T339" t="str">
        <f t="shared" si="57"/>
        <v/>
      </c>
      <c r="U339" t="str">
        <f t="shared" si="57"/>
        <v/>
      </c>
      <c r="V339" t="str">
        <f t="shared" si="57"/>
        <v/>
      </c>
      <c r="W339" t="str">
        <f t="shared" si="57"/>
        <v/>
      </c>
      <c r="X339" t="str">
        <f t="shared" si="57"/>
        <v/>
      </c>
      <c r="Y339" t="str">
        <f t="shared" si="57"/>
        <v/>
      </c>
      <c r="Z339" t="str">
        <f t="shared" si="57"/>
        <v/>
      </c>
      <c r="AA339" t="str">
        <f t="shared" si="57"/>
        <v/>
      </c>
      <c r="AB339" t="str">
        <f t="shared" si="57"/>
        <v/>
      </c>
      <c r="AC339" t="str">
        <f t="shared" si="57"/>
        <v/>
      </c>
      <c r="AD339" t="str">
        <f t="shared" si="57"/>
        <v/>
      </c>
      <c r="AE339">
        <f t="shared" si="54"/>
        <v>0</v>
      </c>
    </row>
    <row r="340" spans="1:31" ht="165.75" x14ac:dyDescent="0.2">
      <c r="A340" t="str">
        <f>TABLA!F340</f>
        <v>F. Medicina</v>
      </c>
      <c r="B340" s="262" t="str">
        <f>TABLA!BC340</f>
        <v>Estoy muy satisfecha con la biblioteca de Medicina. Lo único que sugiero es que en verano por favor no pongan el aire acondicionado a tope porque se pasa más frío que en invierno, además del consumo energético que produce. Por otro lado, hay días que la biblioteca está llena y a veces no nos queda sitio a los estudiantes de la propia facultad, no sé hasta que punto se puede restringir la entrada a personas ajenas a la facultad cuando esto sucede, pero muchos estudiantes estamos conformes con que se haga en esas circunstancias concretas. Además, sería una buena idea que en época e exámenes la biblioteca de Medicina estuviese abierta los fines de semana o que cerrase media h más tarde de las 20:45, por que al final en la Zambrano mucha gente es de esa facultad y está muy llena. Por último, estaría bien que las persianas se subiesen por la mañana y no solo a partir de las 16h porque así entraría más luz natural y se podría reducir el consumo de las luces cercanas a las ventanas, no sé si esto tiene alguna explicación concreta, en ese caso no es relevante esta propuesta.  Muchas gracias por su servicio y su amabilidad, es la mejor biblioteca y el mejor personal de la UCM.</v>
      </c>
      <c r="C340" t="str">
        <f t="shared" si="59"/>
        <v>x</v>
      </c>
      <c r="D340" t="str">
        <f t="shared" si="58"/>
        <v/>
      </c>
      <c r="E340" t="str">
        <f t="shared" si="58"/>
        <v/>
      </c>
      <c r="F340" t="str">
        <f t="shared" si="58"/>
        <v/>
      </c>
      <c r="G340" t="str">
        <f t="shared" si="58"/>
        <v/>
      </c>
      <c r="H340" t="str">
        <f t="shared" si="58"/>
        <v/>
      </c>
      <c r="I340" t="str">
        <f t="shared" si="58"/>
        <v/>
      </c>
      <c r="J340" t="str">
        <f t="shared" si="58"/>
        <v/>
      </c>
      <c r="K340" t="str">
        <f t="shared" si="58"/>
        <v/>
      </c>
      <c r="L340" t="str">
        <f t="shared" si="58"/>
        <v/>
      </c>
      <c r="M340" t="str">
        <f t="shared" si="58"/>
        <v/>
      </c>
      <c r="N340" t="str">
        <f t="shared" si="58"/>
        <v/>
      </c>
      <c r="O340" t="str">
        <f t="shared" si="58"/>
        <v/>
      </c>
      <c r="P340" t="str">
        <f t="shared" si="58"/>
        <v/>
      </c>
      <c r="Q340" t="str">
        <f t="shared" si="58"/>
        <v/>
      </c>
      <c r="R340" t="str">
        <f t="shared" si="58"/>
        <v/>
      </c>
      <c r="S340" t="str">
        <f t="shared" si="57"/>
        <v/>
      </c>
      <c r="T340" t="str">
        <f t="shared" si="57"/>
        <v/>
      </c>
      <c r="U340" t="str">
        <f t="shared" si="57"/>
        <v/>
      </c>
      <c r="V340" t="str">
        <f t="shared" si="57"/>
        <v/>
      </c>
      <c r="W340" t="str">
        <f t="shared" si="57"/>
        <v/>
      </c>
      <c r="X340" t="str">
        <f t="shared" si="57"/>
        <v>x</v>
      </c>
      <c r="Y340" t="str">
        <f t="shared" si="57"/>
        <v/>
      </c>
      <c r="Z340" t="str">
        <f t="shared" si="57"/>
        <v/>
      </c>
      <c r="AA340" t="str">
        <f t="shared" si="57"/>
        <v/>
      </c>
      <c r="AB340" t="str">
        <f t="shared" si="57"/>
        <v/>
      </c>
      <c r="AC340" t="str">
        <f t="shared" si="57"/>
        <v/>
      </c>
      <c r="AD340" t="str">
        <f t="shared" si="57"/>
        <v/>
      </c>
      <c r="AE340">
        <f t="shared" si="54"/>
        <v>1</v>
      </c>
    </row>
    <row r="341" spans="1:31" x14ac:dyDescent="0.2">
      <c r="A341" t="str">
        <f>TABLA!F341</f>
        <v>F. Filosofía</v>
      </c>
      <c r="B341" s="262">
        <f>TABLA!BC341</f>
        <v>0</v>
      </c>
      <c r="C341" t="str">
        <f t="shared" si="59"/>
        <v/>
      </c>
      <c r="D341" t="str">
        <f t="shared" si="58"/>
        <v/>
      </c>
      <c r="E341" t="str">
        <f t="shared" si="58"/>
        <v/>
      </c>
      <c r="F341" t="str">
        <f t="shared" si="58"/>
        <v/>
      </c>
      <c r="G341" t="str">
        <f t="shared" si="58"/>
        <v/>
      </c>
      <c r="H341" t="str">
        <f t="shared" si="58"/>
        <v/>
      </c>
      <c r="I341" t="str">
        <f t="shared" si="58"/>
        <v/>
      </c>
      <c r="J341" t="str">
        <f t="shared" si="58"/>
        <v/>
      </c>
      <c r="K341" t="str">
        <f t="shared" si="58"/>
        <v/>
      </c>
      <c r="L341" t="str">
        <f t="shared" si="58"/>
        <v/>
      </c>
      <c r="M341" t="str">
        <f t="shared" si="58"/>
        <v/>
      </c>
      <c r="N341" t="str">
        <f t="shared" si="58"/>
        <v/>
      </c>
      <c r="O341" t="str">
        <f t="shared" si="58"/>
        <v/>
      </c>
      <c r="P341" t="str">
        <f t="shared" si="58"/>
        <v/>
      </c>
      <c r="Q341" t="str">
        <f t="shared" si="58"/>
        <v/>
      </c>
      <c r="R341" t="str">
        <f t="shared" si="58"/>
        <v/>
      </c>
      <c r="S341" t="str">
        <f t="shared" si="57"/>
        <v/>
      </c>
      <c r="T341" t="str">
        <f t="shared" si="57"/>
        <v/>
      </c>
      <c r="U341" t="str">
        <f t="shared" si="57"/>
        <v/>
      </c>
      <c r="V341" t="str">
        <f t="shared" si="57"/>
        <v/>
      </c>
      <c r="W341" t="str">
        <f t="shared" si="57"/>
        <v/>
      </c>
      <c r="X341" t="str">
        <f t="shared" si="57"/>
        <v/>
      </c>
      <c r="Y341" t="str">
        <f t="shared" si="57"/>
        <v/>
      </c>
      <c r="Z341" t="str">
        <f t="shared" si="57"/>
        <v/>
      </c>
      <c r="AA341" t="str">
        <f t="shared" si="57"/>
        <v/>
      </c>
      <c r="AB341" t="str">
        <f t="shared" si="57"/>
        <v/>
      </c>
      <c r="AC341" t="str">
        <f t="shared" si="57"/>
        <v/>
      </c>
      <c r="AD341" t="str">
        <f t="shared" si="57"/>
        <v/>
      </c>
      <c r="AE341">
        <f t="shared" si="54"/>
        <v>0</v>
      </c>
    </row>
    <row r="342" spans="1:31" x14ac:dyDescent="0.2">
      <c r="A342">
        <f>TABLA!F342</f>
        <v>0</v>
      </c>
      <c r="B342" s="262">
        <f>TABLA!BC342</f>
        <v>0</v>
      </c>
      <c r="C342" t="str">
        <f t="shared" si="59"/>
        <v/>
      </c>
      <c r="D342" t="str">
        <f t="shared" si="58"/>
        <v/>
      </c>
      <c r="E342" t="str">
        <f t="shared" si="58"/>
        <v/>
      </c>
      <c r="F342" t="str">
        <f t="shared" si="58"/>
        <v/>
      </c>
      <c r="G342" t="str">
        <f t="shared" si="58"/>
        <v/>
      </c>
      <c r="H342" t="str">
        <f t="shared" si="58"/>
        <v/>
      </c>
      <c r="I342" t="str">
        <f t="shared" si="58"/>
        <v/>
      </c>
      <c r="J342" t="str">
        <f t="shared" si="58"/>
        <v/>
      </c>
      <c r="K342" t="str">
        <f t="shared" si="58"/>
        <v/>
      </c>
      <c r="L342" t="str">
        <f t="shared" si="58"/>
        <v/>
      </c>
      <c r="M342" t="str">
        <f t="shared" si="58"/>
        <v/>
      </c>
      <c r="N342" t="str">
        <f t="shared" si="58"/>
        <v/>
      </c>
      <c r="O342" t="str">
        <f t="shared" si="58"/>
        <v/>
      </c>
      <c r="P342" t="str">
        <f t="shared" si="58"/>
        <v/>
      </c>
      <c r="Q342" t="str">
        <f t="shared" si="58"/>
        <v/>
      </c>
      <c r="R342" t="str">
        <f t="shared" si="58"/>
        <v/>
      </c>
      <c r="S342" t="str">
        <f t="shared" si="57"/>
        <v/>
      </c>
      <c r="T342" t="str">
        <f t="shared" si="57"/>
        <v/>
      </c>
      <c r="U342" t="str">
        <f t="shared" si="57"/>
        <v/>
      </c>
      <c r="V342" t="str">
        <f t="shared" si="57"/>
        <v/>
      </c>
      <c r="W342" t="str">
        <f t="shared" si="57"/>
        <v/>
      </c>
      <c r="X342" t="str">
        <f t="shared" si="57"/>
        <v/>
      </c>
      <c r="Y342" t="str">
        <f t="shared" si="57"/>
        <v/>
      </c>
      <c r="Z342" t="str">
        <f t="shared" si="57"/>
        <v/>
      </c>
      <c r="AA342" t="str">
        <f t="shared" si="57"/>
        <v/>
      </c>
      <c r="AB342" t="str">
        <f t="shared" si="57"/>
        <v/>
      </c>
      <c r="AC342" t="str">
        <f t="shared" si="57"/>
        <v/>
      </c>
      <c r="AD342" t="str">
        <f t="shared" si="57"/>
        <v/>
      </c>
      <c r="AE342">
        <f t="shared" si="54"/>
        <v>0</v>
      </c>
    </row>
    <row r="343" spans="1:31" x14ac:dyDescent="0.2">
      <c r="A343" t="str">
        <f>TABLA!F343</f>
        <v>F. Ciencias Biológicas</v>
      </c>
      <c r="B343" s="262">
        <f>TABLA!BC343</f>
        <v>0</v>
      </c>
      <c r="C343" t="str">
        <f t="shared" si="59"/>
        <v/>
      </c>
      <c r="D343" t="str">
        <f t="shared" si="58"/>
        <v/>
      </c>
      <c r="E343" t="str">
        <f t="shared" si="58"/>
        <v/>
      </c>
      <c r="F343" t="str">
        <f t="shared" si="58"/>
        <v/>
      </c>
      <c r="G343" t="str">
        <f t="shared" si="58"/>
        <v/>
      </c>
      <c r="H343" t="str">
        <f t="shared" si="58"/>
        <v/>
      </c>
      <c r="I343" t="str">
        <f t="shared" si="58"/>
        <v/>
      </c>
      <c r="J343" t="str">
        <f t="shared" si="58"/>
        <v/>
      </c>
      <c r="K343" t="str">
        <f t="shared" si="58"/>
        <v/>
      </c>
      <c r="L343" t="str">
        <f t="shared" si="58"/>
        <v/>
      </c>
      <c r="M343" t="str">
        <f t="shared" si="58"/>
        <v/>
      </c>
      <c r="N343" t="str">
        <f t="shared" si="58"/>
        <v/>
      </c>
      <c r="O343" t="str">
        <f t="shared" si="58"/>
        <v/>
      </c>
      <c r="P343" t="str">
        <f t="shared" si="58"/>
        <v/>
      </c>
      <c r="Q343" t="str">
        <f t="shared" si="58"/>
        <v/>
      </c>
      <c r="R343" t="str">
        <f t="shared" si="58"/>
        <v/>
      </c>
      <c r="S343" t="str">
        <f t="shared" si="57"/>
        <v/>
      </c>
      <c r="T343" t="str">
        <f t="shared" si="57"/>
        <v/>
      </c>
      <c r="U343" t="str">
        <f t="shared" si="57"/>
        <v/>
      </c>
      <c r="V343" t="str">
        <f t="shared" si="57"/>
        <v/>
      </c>
      <c r="W343" t="str">
        <f t="shared" si="57"/>
        <v/>
      </c>
      <c r="X343" t="str">
        <f t="shared" si="57"/>
        <v/>
      </c>
      <c r="Y343" t="str">
        <f t="shared" si="57"/>
        <v/>
      </c>
      <c r="Z343" t="str">
        <f t="shared" si="57"/>
        <v/>
      </c>
      <c r="AA343" t="str">
        <f t="shared" si="57"/>
        <v/>
      </c>
      <c r="AB343" t="str">
        <f t="shared" si="57"/>
        <v/>
      </c>
      <c r="AC343" t="str">
        <f t="shared" si="57"/>
        <v/>
      </c>
      <c r="AD343" t="str">
        <f t="shared" si="57"/>
        <v/>
      </c>
      <c r="AE343">
        <f t="shared" si="54"/>
        <v>0</v>
      </c>
    </row>
    <row r="344" spans="1:31" x14ac:dyDescent="0.2">
      <c r="A344" t="str">
        <f>TABLA!F344</f>
        <v>F. Óptica y Optometría</v>
      </c>
      <c r="B344" s="262">
        <f>TABLA!BC344</f>
        <v>0</v>
      </c>
      <c r="C344" t="str">
        <f t="shared" si="59"/>
        <v/>
      </c>
      <c r="D344" t="str">
        <f t="shared" si="58"/>
        <v/>
      </c>
      <c r="E344" t="str">
        <f t="shared" si="58"/>
        <v/>
      </c>
      <c r="F344" t="str">
        <f t="shared" si="58"/>
        <v/>
      </c>
      <c r="G344" t="str">
        <f t="shared" si="58"/>
        <v/>
      </c>
      <c r="H344" t="str">
        <f t="shared" si="58"/>
        <v/>
      </c>
      <c r="I344" t="str">
        <f t="shared" si="58"/>
        <v/>
      </c>
      <c r="J344" t="str">
        <f t="shared" si="58"/>
        <v/>
      </c>
      <c r="K344" t="str">
        <f t="shared" si="58"/>
        <v/>
      </c>
      <c r="L344" t="str">
        <f t="shared" si="58"/>
        <v/>
      </c>
      <c r="M344" t="str">
        <f t="shared" si="58"/>
        <v/>
      </c>
      <c r="N344" t="str">
        <f t="shared" si="58"/>
        <v/>
      </c>
      <c r="O344" t="str">
        <f t="shared" si="58"/>
        <v/>
      </c>
      <c r="P344" t="str">
        <f t="shared" si="58"/>
        <v/>
      </c>
      <c r="Q344" t="str">
        <f t="shared" si="58"/>
        <v/>
      </c>
      <c r="R344" t="str">
        <f t="shared" si="58"/>
        <v/>
      </c>
      <c r="S344" t="str">
        <f t="shared" si="57"/>
        <v/>
      </c>
      <c r="T344" t="str">
        <f t="shared" si="57"/>
        <v/>
      </c>
      <c r="U344" t="str">
        <f t="shared" si="57"/>
        <v/>
      </c>
      <c r="V344" t="str">
        <f t="shared" si="57"/>
        <v/>
      </c>
      <c r="W344" t="str">
        <f t="shared" si="57"/>
        <v/>
      </c>
      <c r="X344" t="str">
        <f t="shared" si="57"/>
        <v/>
      </c>
      <c r="Y344" t="str">
        <f t="shared" si="57"/>
        <v/>
      </c>
      <c r="Z344" t="str">
        <f t="shared" si="57"/>
        <v/>
      </c>
      <c r="AA344" t="str">
        <f t="shared" si="57"/>
        <v/>
      </c>
      <c r="AB344" t="str">
        <f t="shared" si="57"/>
        <v/>
      </c>
      <c r="AC344" t="str">
        <f t="shared" si="57"/>
        <v/>
      </c>
      <c r="AD344" t="str">
        <f t="shared" si="57"/>
        <v/>
      </c>
      <c r="AE344">
        <f t="shared" si="54"/>
        <v>0</v>
      </c>
    </row>
    <row r="345" spans="1:31" x14ac:dyDescent="0.2">
      <c r="A345" t="str">
        <f>TABLA!F345</f>
        <v>F. Geografía e Historia</v>
      </c>
      <c r="B345" s="262">
        <f>TABLA!BC345</f>
        <v>0</v>
      </c>
      <c r="C345" t="str">
        <f t="shared" si="59"/>
        <v/>
      </c>
      <c r="D345" t="str">
        <f t="shared" si="58"/>
        <v/>
      </c>
      <c r="E345" t="str">
        <f t="shared" si="58"/>
        <v/>
      </c>
      <c r="F345" t="str">
        <f t="shared" si="58"/>
        <v/>
      </c>
      <c r="G345" t="str">
        <f t="shared" si="58"/>
        <v/>
      </c>
      <c r="H345" t="str">
        <f t="shared" si="58"/>
        <v/>
      </c>
      <c r="I345" t="str">
        <f t="shared" si="58"/>
        <v/>
      </c>
      <c r="J345" t="str">
        <f t="shared" si="58"/>
        <v/>
      </c>
      <c r="K345" t="str">
        <f t="shared" si="58"/>
        <v/>
      </c>
      <c r="L345" t="str">
        <f t="shared" si="58"/>
        <v/>
      </c>
      <c r="M345" t="str">
        <f t="shared" si="58"/>
        <v/>
      </c>
      <c r="N345" t="str">
        <f t="shared" si="58"/>
        <v/>
      </c>
      <c r="O345" t="str">
        <f t="shared" si="58"/>
        <v/>
      </c>
      <c r="P345" t="str">
        <f t="shared" si="58"/>
        <v/>
      </c>
      <c r="Q345" t="str">
        <f t="shared" si="58"/>
        <v/>
      </c>
      <c r="R345" t="str">
        <f t="shared" si="58"/>
        <v/>
      </c>
      <c r="S345" t="str">
        <f t="shared" si="57"/>
        <v/>
      </c>
      <c r="T345" t="str">
        <f t="shared" si="57"/>
        <v/>
      </c>
      <c r="U345" t="str">
        <f t="shared" si="57"/>
        <v/>
      </c>
      <c r="V345" t="str">
        <f t="shared" si="57"/>
        <v/>
      </c>
      <c r="W345" t="str">
        <f t="shared" si="57"/>
        <v/>
      </c>
      <c r="X345" t="str">
        <f t="shared" si="57"/>
        <v/>
      </c>
      <c r="Y345" t="str">
        <f t="shared" si="57"/>
        <v/>
      </c>
      <c r="Z345" t="str">
        <f t="shared" si="57"/>
        <v/>
      </c>
      <c r="AA345" t="str">
        <f t="shared" si="57"/>
        <v/>
      </c>
      <c r="AB345" t="str">
        <f t="shared" si="57"/>
        <v/>
      </c>
      <c r="AC345" t="str">
        <f t="shared" si="57"/>
        <v/>
      </c>
      <c r="AD345" t="str">
        <f t="shared" si="57"/>
        <v/>
      </c>
      <c r="AE345">
        <f t="shared" si="54"/>
        <v>0</v>
      </c>
    </row>
    <row r="346" spans="1:31" x14ac:dyDescent="0.2">
      <c r="A346" t="str">
        <f>TABLA!F346</f>
        <v>F. Derecho</v>
      </c>
      <c r="B346" s="262">
        <f>TABLA!BC346</f>
        <v>0</v>
      </c>
      <c r="C346" t="str">
        <f t="shared" si="59"/>
        <v/>
      </c>
      <c r="D346" t="str">
        <f t="shared" si="58"/>
        <v/>
      </c>
      <c r="E346" t="str">
        <f t="shared" si="58"/>
        <v/>
      </c>
      <c r="F346" t="str">
        <f t="shared" si="58"/>
        <v/>
      </c>
      <c r="G346" t="str">
        <f t="shared" si="58"/>
        <v/>
      </c>
      <c r="H346" t="str">
        <f t="shared" si="58"/>
        <v/>
      </c>
      <c r="I346" t="str">
        <f t="shared" si="58"/>
        <v/>
      </c>
      <c r="J346" t="str">
        <f t="shared" si="58"/>
        <v/>
      </c>
      <c r="K346" t="str">
        <f t="shared" si="58"/>
        <v/>
      </c>
      <c r="L346" t="str">
        <f t="shared" si="58"/>
        <v/>
      </c>
      <c r="M346" t="str">
        <f t="shared" si="58"/>
        <v/>
      </c>
      <c r="N346" t="str">
        <f t="shared" si="58"/>
        <v/>
      </c>
      <c r="O346" t="str">
        <f t="shared" si="58"/>
        <v/>
      </c>
      <c r="P346" t="str">
        <f t="shared" si="58"/>
        <v/>
      </c>
      <c r="Q346" t="str">
        <f t="shared" si="58"/>
        <v/>
      </c>
      <c r="R346" t="str">
        <f t="shared" si="58"/>
        <v/>
      </c>
      <c r="S346" t="str">
        <f t="shared" si="57"/>
        <v/>
      </c>
      <c r="T346" t="str">
        <f t="shared" si="57"/>
        <v/>
      </c>
      <c r="U346" t="str">
        <f t="shared" si="57"/>
        <v/>
      </c>
      <c r="V346" t="str">
        <f t="shared" si="57"/>
        <v/>
      </c>
      <c r="W346" t="str">
        <f t="shared" si="57"/>
        <v/>
      </c>
      <c r="X346" t="str">
        <f t="shared" si="57"/>
        <v/>
      </c>
      <c r="Y346" t="str">
        <f t="shared" si="57"/>
        <v/>
      </c>
      <c r="Z346" t="str">
        <f t="shared" si="57"/>
        <v/>
      </c>
      <c r="AA346" t="str">
        <f t="shared" si="57"/>
        <v/>
      </c>
      <c r="AB346" t="str">
        <f t="shared" si="57"/>
        <v/>
      </c>
      <c r="AC346" t="str">
        <f t="shared" si="57"/>
        <v/>
      </c>
      <c r="AD346" t="str">
        <f t="shared" si="57"/>
        <v/>
      </c>
      <c r="AE346">
        <f t="shared" si="54"/>
        <v>0</v>
      </c>
    </row>
    <row r="347" spans="1:31" x14ac:dyDescent="0.2">
      <c r="A347" t="str">
        <f>TABLA!F347</f>
        <v>F. Ciencias Biológicas</v>
      </c>
      <c r="B347" s="262">
        <f>TABLA!BC347</f>
        <v>0</v>
      </c>
      <c r="C347" t="str">
        <f t="shared" si="59"/>
        <v/>
      </c>
      <c r="D347" t="str">
        <f t="shared" si="58"/>
        <v/>
      </c>
      <c r="E347" t="str">
        <f t="shared" si="58"/>
        <v/>
      </c>
      <c r="F347" t="str">
        <f t="shared" si="58"/>
        <v/>
      </c>
      <c r="G347" t="str">
        <f t="shared" si="58"/>
        <v/>
      </c>
      <c r="H347" t="str">
        <f t="shared" si="58"/>
        <v/>
      </c>
      <c r="I347" t="str">
        <f t="shared" si="58"/>
        <v/>
      </c>
      <c r="J347" t="str">
        <f t="shared" si="58"/>
        <v/>
      </c>
      <c r="K347" t="str">
        <f t="shared" si="58"/>
        <v/>
      </c>
      <c r="L347" t="str">
        <f t="shared" si="58"/>
        <v/>
      </c>
      <c r="M347" t="str">
        <f t="shared" si="58"/>
        <v/>
      </c>
      <c r="N347" t="str">
        <f t="shared" si="58"/>
        <v/>
      </c>
      <c r="O347" t="str">
        <f t="shared" si="58"/>
        <v/>
      </c>
      <c r="P347" t="str">
        <f t="shared" si="58"/>
        <v/>
      </c>
      <c r="Q347" t="str">
        <f t="shared" si="58"/>
        <v/>
      </c>
      <c r="R347" t="str">
        <f t="shared" si="58"/>
        <v/>
      </c>
      <c r="S347" t="str">
        <f t="shared" si="57"/>
        <v/>
      </c>
      <c r="T347" t="str">
        <f t="shared" si="57"/>
        <v/>
      </c>
      <c r="U347" t="str">
        <f t="shared" si="57"/>
        <v/>
      </c>
      <c r="V347" t="str">
        <f t="shared" si="57"/>
        <v/>
      </c>
      <c r="W347" t="str">
        <f t="shared" si="57"/>
        <v/>
      </c>
      <c r="X347" t="str">
        <f t="shared" si="57"/>
        <v/>
      </c>
      <c r="Y347" t="str">
        <f t="shared" si="57"/>
        <v/>
      </c>
      <c r="Z347" t="str">
        <f t="shared" si="57"/>
        <v/>
      </c>
      <c r="AA347" t="str">
        <f t="shared" si="57"/>
        <v/>
      </c>
      <c r="AB347" t="str">
        <f t="shared" si="57"/>
        <v/>
      </c>
      <c r="AC347" t="str">
        <f t="shared" si="57"/>
        <v/>
      </c>
      <c r="AD347" t="str">
        <f t="shared" si="57"/>
        <v/>
      </c>
      <c r="AE347">
        <f t="shared" si="54"/>
        <v>0</v>
      </c>
    </row>
    <row r="348" spans="1:31" ht="25.5" x14ac:dyDescent="0.2">
      <c r="A348" t="str">
        <f>TABLA!F348</f>
        <v>F. Ciencias Políticas y Sociología</v>
      </c>
      <c r="B348" s="262" t="str">
        <f>TABLA!BC348</f>
        <v>El servicio de préstamo inter-bibliotecario ha sido muy útil para mi investigación doctoral, muchas gracias por este servicio.</v>
      </c>
      <c r="C348" t="str">
        <f t="shared" si="59"/>
        <v>x</v>
      </c>
      <c r="D348" t="str">
        <f t="shared" si="58"/>
        <v/>
      </c>
      <c r="E348" t="str">
        <f t="shared" si="58"/>
        <v/>
      </c>
      <c r="F348" t="str">
        <f t="shared" si="58"/>
        <v/>
      </c>
      <c r="G348" t="str">
        <f t="shared" si="58"/>
        <v/>
      </c>
      <c r="H348" t="str">
        <f t="shared" si="58"/>
        <v/>
      </c>
      <c r="I348" t="str">
        <f t="shared" si="58"/>
        <v/>
      </c>
      <c r="J348" t="str">
        <f t="shared" si="58"/>
        <v/>
      </c>
      <c r="K348" t="str">
        <f t="shared" si="58"/>
        <v/>
      </c>
      <c r="L348" t="str">
        <f t="shared" si="58"/>
        <v/>
      </c>
      <c r="M348" t="str">
        <f t="shared" si="58"/>
        <v/>
      </c>
      <c r="N348" t="str">
        <f t="shared" si="58"/>
        <v/>
      </c>
      <c r="O348" t="str">
        <f t="shared" si="58"/>
        <v/>
      </c>
      <c r="P348" t="str">
        <f t="shared" si="58"/>
        <v/>
      </c>
      <c r="Q348" t="str">
        <f t="shared" si="58"/>
        <v/>
      </c>
      <c r="R348" t="str">
        <f t="shared" si="58"/>
        <v/>
      </c>
      <c r="S348" t="str">
        <f t="shared" si="57"/>
        <v/>
      </c>
      <c r="T348" t="str">
        <f t="shared" si="57"/>
        <v/>
      </c>
      <c r="U348" t="str">
        <f t="shared" si="57"/>
        <v/>
      </c>
      <c r="V348" t="str">
        <f t="shared" si="57"/>
        <v/>
      </c>
      <c r="W348" t="str">
        <f t="shared" si="57"/>
        <v/>
      </c>
      <c r="X348" t="str">
        <f t="shared" si="57"/>
        <v/>
      </c>
      <c r="Y348" t="str">
        <f t="shared" si="57"/>
        <v/>
      </c>
      <c r="Z348" t="str">
        <f t="shared" si="57"/>
        <v/>
      </c>
      <c r="AA348" t="str">
        <f t="shared" si="57"/>
        <v/>
      </c>
      <c r="AB348" t="str">
        <f t="shared" si="57"/>
        <v/>
      </c>
      <c r="AC348" t="str">
        <f t="shared" si="57"/>
        <v/>
      </c>
      <c r="AD348" t="str">
        <f t="shared" si="57"/>
        <v/>
      </c>
      <c r="AE348">
        <f t="shared" si="54"/>
        <v>1</v>
      </c>
    </row>
    <row r="349" spans="1:31" x14ac:dyDescent="0.2">
      <c r="A349" t="str">
        <f>TABLA!F349</f>
        <v>F. Geografía e Historia</v>
      </c>
      <c r="B349" s="262">
        <f>TABLA!BC349</f>
        <v>0</v>
      </c>
      <c r="C349" t="str">
        <f t="shared" si="59"/>
        <v/>
      </c>
      <c r="D349" t="str">
        <f t="shared" si="58"/>
        <v/>
      </c>
      <c r="E349" t="str">
        <f t="shared" si="58"/>
        <v/>
      </c>
      <c r="F349" t="str">
        <f t="shared" si="58"/>
        <v/>
      </c>
      <c r="G349" t="str">
        <f t="shared" si="58"/>
        <v/>
      </c>
      <c r="H349" t="str">
        <f t="shared" si="58"/>
        <v/>
      </c>
      <c r="I349" t="str">
        <f t="shared" si="58"/>
        <v/>
      </c>
      <c r="J349" t="str">
        <f t="shared" si="58"/>
        <v/>
      </c>
      <c r="K349" t="str">
        <f t="shared" si="58"/>
        <v/>
      </c>
      <c r="L349" t="str">
        <f t="shared" si="58"/>
        <v/>
      </c>
      <c r="M349" t="str">
        <f t="shared" si="58"/>
        <v/>
      </c>
      <c r="N349" t="str">
        <f t="shared" si="58"/>
        <v/>
      </c>
      <c r="O349" t="str">
        <f t="shared" si="58"/>
        <v/>
      </c>
      <c r="P349" t="str">
        <f t="shared" si="58"/>
        <v/>
      </c>
      <c r="Q349" t="str">
        <f t="shared" si="58"/>
        <v/>
      </c>
      <c r="R349" t="str">
        <f t="shared" si="58"/>
        <v/>
      </c>
      <c r="S349" t="str">
        <f t="shared" si="57"/>
        <v/>
      </c>
      <c r="T349" t="str">
        <f t="shared" si="57"/>
        <v/>
      </c>
      <c r="U349" t="str">
        <f t="shared" si="57"/>
        <v/>
      </c>
      <c r="V349" t="str">
        <f t="shared" si="57"/>
        <v/>
      </c>
      <c r="W349" t="str">
        <f t="shared" si="57"/>
        <v/>
      </c>
      <c r="X349" t="str">
        <f t="shared" si="57"/>
        <v/>
      </c>
      <c r="Y349" t="str">
        <f t="shared" si="57"/>
        <v/>
      </c>
      <c r="Z349" t="str">
        <f t="shared" si="57"/>
        <v/>
      </c>
      <c r="AA349" t="str">
        <f t="shared" si="57"/>
        <v/>
      </c>
      <c r="AB349" t="str">
        <f t="shared" si="57"/>
        <v/>
      </c>
      <c r="AC349" t="str">
        <f t="shared" si="57"/>
        <v/>
      </c>
      <c r="AD349" t="str">
        <f t="shared" si="57"/>
        <v/>
      </c>
      <c r="AE349">
        <f t="shared" si="54"/>
        <v>0</v>
      </c>
    </row>
    <row r="350" spans="1:31" x14ac:dyDescent="0.2">
      <c r="A350" t="str">
        <f>TABLA!F350</f>
        <v>F. Geografía e Historia</v>
      </c>
      <c r="B350" s="262">
        <f>TABLA!BC350</f>
        <v>0</v>
      </c>
      <c r="C350" t="str">
        <f t="shared" si="59"/>
        <v/>
      </c>
      <c r="D350" t="str">
        <f t="shared" si="58"/>
        <v/>
      </c>
      <c r="E350" t="str">
        <f t="shared" si="58"/>
        <v/>
      </c>
      <c r="F350" t="str">
        <f t="shared" si="58"/>
        <v/>
      </c>
      <c r="G350" t="str">
        <f t="shared" si="58"/>
        <v/>
      </c>
      <c r="H350" t="str">
        <f t="shared" si="58"/>
        <v/>
      </c>
      <c r="I350" t="str">
        <f t="shared" si="58"/>
        <v/>
      </c>
      <c r="J350" t="str">
        <f t="shared" si="58"/>
        <v/>
      </c>
      <c r="K350" t="str">
        <f t="shared" si="58"/>
        <v/>
      </c>
      <c r="L350" t="str">
        <f t="shared" si="58"/>
        <v/>
      </c>
      <c r="M350" t="str">
        <f t="shared" si="58"/>
        <v/>
      </c>
      <c r="N350" t="str">
        <f t="shared" si="58"/>
        <v/>
      </c>
      <c r="O350" t="str">
        <f t="shared" si="58"/>
        <v/>
      </c>
      <c r="P350" t="str">
        <f t="shared" si="58"/>
        <v/>
      </c>
      <c r="Q350" t="str">
        <f t="shared" si="58"/>
        <v/>
      </c>
      <c r="R350" t="str">
        <f t="shared" si="58"/>
        <v/>
      </c>
      <c r="S350" t="str">
        <f t="shared" si="57"/>
        <v/>
      </c>
      <c r="T350" t="str">
        <f t="shared" si="57"/>
        <v/>
      </c>
      <c r="U350" t="str">
        <f t="shared" si="57"/>
        <v/>
      </c>
      <c r="V350" t="str">
        <f t="shared" si="57"/>
        <v/>
      </c>
      <c r="W350" t="str">
        <f t="shared" si="57"/>
        <v/>
      </c>
      <c r="X350" t="str">
        <f t="shared" si="57"/>
        <v/>
      </c>
      <c r="Y350" t="str">
        <f t="shared" si="57"/>
        <v/>
      </c>
      <c r="Z350" t="str">
        <f t="shared" si="57"/>
        <v/>
      </c>
      <c r="AA350" t="str">
        <f t="shared" si="57"/>
        <v/>
      </c>
      <c r="AB350" t="str">
        <f t="shared" si="57"/>
        <v/>
      </c>
      <c r="AC350" t="str">
        <f t="shared" si="57"/>
        <v/>
      </c>
      <c r="AD350" t="str">
        <f t="shared" si="57"/>
        <v/>
      </c>
      <c r="AE350">
        <f t="shared" si="54"/>
        <v>0</v>
      </c>
    </row>
    <row r="351" spans="1:31" x14ac:dyDescent="0.2">
      <c r="A351" t="str">
        <f>TABLA!F351</f>
        <v>F. Trabajo Social</v>
      </c>
      <c r="B351" s="262">
        <f>TABLA!BC351</f>
        <v>0</v>
      </c>
      <c r="C351" t="str">
        <f t="shared" si="59"/>
        <v/>
      </c>
      <c r="D351" t="str">
        <f t="shared" si="58"/>
        <v/>
      </c>
      <c r="E351" t="str">
        <f t="shared" si="58"/>
        <v/>
      </c>
      <c r="F351" t="str">
        <f t="shared" si="58"/>
        <v/>
      </c>
      <c r="G351" t="str">
        <f t="shared" si="58"/>
        <v/>
      </c>
      <c r="H351" t="str">
        <f t="shared" si="58"/>
        <v/>
      </c>
      <c r="I351" t="str">
        <f t="shared" si="58"/>
        <v/>
      </c>
      <c r="J351" t="str">
        <f t="shared" si="58"/>
        <v/>
      </c>
      <c r="K351" t="str">
        <f t="shared" si="58"/>
        <v/>
      </c>
      <c r="L351" t="str">
        <f t="shared" si="58"/>
        <v/>
      </c>
      <c r="M351" t="str">
        <f t="shared" si="58"/>
        <v/>
      </c>
      <c r="N351" t="str">
        <f t="shared" si="58"/>
        <v/>
      </c>
      <c r="O351" t="str">
        <f t="shared" si="58"/>
        <v/>
      </c>
      <c r="P351" t="str">
        <f t="shared" si="58"/>
        <v/>
      </c>
      <c r="Q351" t="str">
        <f t="shared" si="58"/>
        <v/>
      </c>
      <c r="R351" t="str">
        <f t="shared" si="58"/>
        <v/>
      </c>
      <c r="S351" t="str">
        <f t="shared" si="57"/>
        <v/>
      </c>
      <c r="T351" t="str">
        <f t="shared" si="57"/>
        <v/>
      </c>
      <c r="U351" t="str">
        <f t="shared" si="57"/>
        <v/>
      </c>
      <c r="V351" t="str">
        <f t="shared" si="57"/>
        <v/>
      </c>
      <c r="W351" t="str">
        <f t="shared" si="57"/>
        <v/>
      </c>
      <c r="X351" t="str">
        <f t="shared" si="57"/>
        <v/>
      </c>
      <c r="Y351" t="str">
        <f t="shared" si="57"/>
        <v/>
      </c>
      <c r="Z351" t="str">
        <f t="shared" si="57"/>
        <v/>
      </c>
      <c r="AA351" t="str">
        <f t="shared" si="57"/>
        <v/>
      </c>
      <c r="AB351" t="str">
        <f t="shared" si="57"/>
        <v/>
      </c>
      <c r="AC351" t="str">
        <f t="shared" si="57"/>
        <v/>
      </c>
      <c r="AD351" t="str">
        <f t="shared" si="57"/>
        <v/>
      </c>
      <c r="AE351">
        <f t="shared" si="54"/>
        <v>0</v>
      </c>
    </row>
    <row r="352" spans="1:31" ht="25.5" x14ac:dyDescent="0.2">
      <c r="A352" t="str">
        <f>TABLA!F352</f>
        <v>F. Filología</v>
      </c>
      <c r="B352" s="262" t="str">
        <f>TABLA!BC352</f>
        <v>Comprar más ejemplares de los libros que los profesores nos mandan leer a todos los estudiantes.</v>
      </c>
      <c r="C352" t="str">
        <f t="shared" si="59"/>
        <v/>
      </c>
      <c r="D352" t="str">
        <f t="shared" si="58"/>
        <v/>
      </c>
      <c r="E352" t="str">
        <f t="shared" si="58"/>
        <v/>
      </c>
      <c r="F352" t="str">
        <f t="shared" si="58"/>
        <v/>
      </c>
      <c r="G352" t="str">
        <f t="shared" si="58"/>
        <v/>
      </c>
      <c r="H352" t="str">
        <f t="shared" si="58"/>
        <v/>
      </c>
      <c r="I352" t="str">
        <f t="shared" si="58"/>
        <v/>
      </c>
      <c r="J352" t="str">
        <f t="shared" si="58"/>
        <v/>
      </c>
      <c r="K352" t="str">
        <f t="shared" si="58"/>
        <v/>
      </c>
      <c r="L352" t="str">
        <f t="shared" si="58"/>
        <v/>
      </c>
      <c r="M352" t="str">
        <f t="shared" si="58"/>
        <v/>
      </c>
      <c r="N352" t="str">
        <f t="shared" si="58"/>
        <v/>
      </c>
      <c r="O352" t="str">
        <f t="shared" si="58"/>
        <v/>
      </c>
      <c r="P352" t="str">
        <f t="shared" si="58"/>
        <v/>
      </c>
      <c r="Q352" t="str">
        <f t="shared" si="58"/>
        <v/>
      </c>
      <c r="R352" t="str">
        <f t="shared" ref="R352:AD367" si="60">IFERROR((IF(FIND(R$1,$B352,1)&gt;0,"x")),"")</f>
        <v/>
      </c>
      <c r="S352" t="str">
        <f t="shared" si="60"/>
        <v/>
      </c>
      <c r="T352" t="str">
        <f t="shared" si="60"/>
        <v/>
      </c>
      <c r="U352" t="str">
        <f t="shared" si="60"/>
        <v/>
      </c>
      <c r="V352" t="str">
        <f t="shared" si="60"/>
        <v/>
      </c>
      <c r="W352" t="str">
        <f t="shared" si="60"/>
        <v/>
      </c>
      <c r="X352" t="str">
        <f t="shared" si="60"/>
        <v/>
      </c>
      <c r="Y352" t="str">
        <f t="shared" si="60"/>
        <v/>
      </c>
      <c r="Z352" t="str">
        <f t="shared" si="60"/>
        <v/>
      </c>
      <c r="AA352" t="str">
        <f t="shared" si="60"/>
        <v/>
      </c>
      <c r="AB352" t="str">
        <f t="shared" si="60"/>
        <v/>
      </c>
      <c r="AC352" t="str">
        <f t="shared" si="60"/>
        <v/>
      </c>
      <c r="AD352" t="str">
        <f t="shared" si="60"/>
        <v/>
      </c>
      <c r="AE352">
        <f t="shared" si="54"/>
        <v>1</v>
      </c>
    </row>
    <row r="353" spans="1:31" x14ac:dyDescent="0.2">
      <c r="A353" t="str">
        <f>TABLA!F353</f>
        <v>F. Informática</v>
      </c>
      <c r="B353" s="262">
        <f>TABLA!BC353</f>
        <v>0</v>
      </c>
      <c r="C353" t="str">
        <f t="shared" si="59"/>
        <v/>
      </c>
      <c r="D353" t="str">
        <f t="shared" ref="D353:R368" si="61">IFERROR((IF(FIND(D$1,$B353,1)&gt;0,"x")),"")</f>
        <v/>
      </c>
      <c r="E353" t="str">
        <f t="shared" si="61"/>
        <v/>
      </c>
      <c r="F353" t="str">
        <f t="shared" si="61"/>
        <v/>
      </c>
      <c r="G353" t="str">
        <f t="shared" si="61"/>
        <v/>
      </c>
      <c r="H353" t="str">
        <f t="shared" si="61"/>
        <v/>
      </c>
      <c r="I353" t="str">
        <f t="shared" si="61"/>
        <v/>
      </c>
      <c r="J353" t="str">
        <f t="shared" si="61"/>
        <v/>
      </c>
      <c r="K353" t="str">
        <f t="shared" si="61"/>
        <v/>
      </c>
      <c r="L353" t="str">
        <f t="shared" si="61"/>
        <v/>
      </c>
      <c r="M353" t="str">
        <f t="shared" si="61"/>
        <v/>
      </c>
      <c r="N353" t="str">
        <f t="shared" si="61"/>
        <v/>
      </c>
      <c r="O353" t="str">
        <f t="shared" si="61"/>
        <v/>
      </c>
      <c r="P353" t="str">
        <f t="shared" si="61"/>
        <v/>
      </c>
      <c r="Q353" t="str">
        <f t="shared" si="61"/>
        <v/>
      </c>
      <c r="R353" t="str">
        <f t="shared" si="61"/>
        <v/>
      </c>
      <c r="S353" t="str">
        <f t="shared" si="60"/>
        <v/>
      </c>
      <c r="T353" t="str">
        <f t="shared" si="60"/>
        <v/>
      </c>
      <c r="U353" t="str">
        <f t="shared" si="60"/>
        <v/>
      </c>
      <c r="V353" t="str">
        <f t="shared" si="60"/>
        <v/>
      </c>
      <c r="W353" t="str">
        <f t="shared" si="60"/>
        <v/>
      </c>
      <c r="X353" t="str">
        <f t="shared" si="60"/>
        <v/>
      </c>
      <c r="Y353" t="str">
        <f t="shared" si="60"/>
        <v/>
      </c>
      <c r="Z353" t="str">
        <f t="shared" si="60"/>
        <v/>
      </c>
      <c r="AA353" t="str">
        <f t="shared" si="60"/>
        <v/>
      </c>
      <c r="AB353" t="str">
        <f t="shared" si="60"/>
        <v/>
      </c>
      <c r="AC353" t="str">
        <f t="shared" si="60"/>
        <v/>
      </c>
      <c r="AD353" t="str">
        <f t="shared" si="60"/>
        <v/>
      </c>
      <c r="AE353">
        <f t="shared" si="54"/>
        <v>0</v>
      </c>
    </row>
    <row r="354" spans="1:31" x14ac:dyDescent="0.2">
      <c r="A354" t="str">
        <f>TABLA!F354</f>
        <v>F. Psicología</v>
      </c>
      <c r="B354" s="262">
        <f>TABLA!BC354</f>
        <v>0</v>
      </c>
      <c r="C354" t="str">
        <f t="shared" si="59"/>
        <v/>
      </c>
      <c r="D354" t="str">
        <f t="shared" si="61"/>
        <v/>
      </c>
      <c r="E354" t="str">
        <f t="shared" si="61"/>
        <v/>
      </c>
      <c r="F354" t="str">
        <f t="shared" si="61"/>
        <v/>
      </c>
      <c r="G354" t="str">
        <f t="shared" si="61"/>
        <v/>
      </c>
      <c r="H354" t="str">
        <f t="shared" si="61"/>
        <v/>
      </c>
      <c r="I354" t="str">
        <f t="shared" si="61"/>
        <v/>
      </c>
      <c r="J354" t="str">
        <f t="shared" si="61"/>
        <v/>
      </c>
      <c r="K354" t="str">
        <f t="shared" si="61"/>
        <v/>
      </c>
      <c r="L354" t="str">
        <f t="shared" si="61"/>
        <v/>
      </c>
      <c r="M354" t="str">
        <f t="shared" si="61"/>
        <v/>
      </c>
      <c r="N354" t="str">
        <f t="shared" si="61"/>
        <v/>
      </c>
      <c r="O354" t="str">
        <f t="shared" si="61"/>
        <v/>
      </c>
      <c r="P354" t="str">
        <f t="shared" si="61"/>
        <v/>
      </c>
      <c r="Q354" t="str">
        <f t="shared" si="61"/>
        <v/>
      </c>
      <c r="R354" t="str">
        <f t="shared" si="61"/>
        <v/>
      </c>
      <c r="S354" t="str">
        <f t="shared" si="60"/>
        <v/>
      </c>
      <c r="T354" t="str">
        <f t="shared" si="60"/>
        <v/>
      </c>
      <c r="U354" t="str">
        <f t="shared" si="60"/>
        <v/>
      </c>
      <c r="V354" t="str">
        <f t="shared" si="60"/>
        <v/>
      </c>
      <c r="W354" t="str">
        <f t="shared" si="60"/>
        <v/>
      </c>
      <c r="X354" t="str">
        <f t="shared" si="60"/>
        <v/>
      </c>
      <c r="Y354" t="str">
        <f t="shared" si="60"/>
        <v/>
      </c>
      <c r="Z354" t="str">
        <f t="shared" si="60"/>
        <v/>
      </c>
      <c r="AA354" t="str">
        <f t="shared" si="60"/>
        <v/>
      </c>
      <c r="AB354" t="str">
        <f t="shared" si="60"/>
        <v/>
      </c>
      <c r="AC354" t="str">
        <f t="shared" si="60"/>
        <v/>
      </c>
      <c r="AD354" t="str">
        <f t="shared" si="60"/>
        <v/>
      </c>
      <c r="AE354">
        <f t="shared" si="54"/>
        <v>0</v>
      </c>
    </row>
    <row r="355" spans="1:31" x14ac:dyDescent="0.2">
      <c r="A355" t="str">
        <f>TABLA!F355</f>
        <v>F. Educación - Centro de Formación del Profesorado</v>
      </c>
      <c r="B355" s="262">
        <f>TABLA!BC355</f>
        <v>0</v>
      </c>
      <c r="C355" t="str">
        <f t="shared" si="59"/>
        <v/>
      </c>
      <c r="D355" t="str">
        <f t="shared" si="61"/>
        <v/>
      </c>
      <c r="E355" t="str">
        <f t="shared" si="61"/>
        <v/>
      </c>
      <c r="F355" t="str">
        <f t="shared" si="61"/>
        <v/>
      </c>
      <c r="G355" t="str">
        <f t="shared" si="61"/>
        <v/>
      </c>
      <c r="H355" t="str">
        <f t="shared" si="61"/>
        <v/>
      </c>
      <c r="I355" t="str">
        <f t="shared" si="61"/>
        <v/>
      </c>
      <c r="J355" t="str">
        <f t="shared" si="61"/>
        <v/>
      </c>
      <c r="K355" t="str">
        <f t="shared" si="61"/>
        <v/>
      </c>
      <c r="L355" t="str">
        <f t="shared" si="61"/>
        <v/>
      </c>
      <c r="M355" t="str">
        <f t="shared" si="61"/>
        <v/>
      </c>
      <c r="N355" t="str">
        <f t="shared" si="61"/>
        <v/>
      </c>
      <c r="O355" t="str">
        <f t="shared" si="61"/>
        <v/>
      </c>
      <c r="P355" t="str">
        <f t="shared" si="61"/>
        <v/>
      </c>
      <c r="Q355" t="str">
        <f t="shared" si="61"/>
        <v/>
      </c>
      <c r="R355" t="str">
        <f t="shared" si="61"/>
        <v/>
      </c>
      <c r="S355" t="str">
        <f t="shared" si="60"/>
        <v/>
      </c>
      <c r="T355" t="str">
        <f t="shared" si="60"/>
        <v/>
      </c>
      <c r="U355" t="str">
        <f t="shared" si="60"/>
        <v/>
      </c>
      <c r="V355" t="str">
        <f t="shared" si="60"/>
        <v/>
      </c>
      <c r="W355" t="str">
        <f t="shared" si="60"/>
        <v/>
      </c>
      <c r="X355" t="str">
        <f t="shared" si="60"/>
        <v/>
      </c>
      <c r="Y355" t="str">
        <f t="shared" si="60"/>
        <v/>
      </c>
      <c r="Z355" t="str">
        <f t="shared" si="60"/>
        <v/>
      </c>
      <c r="AA355" t="str">
        <f t="shared" si="60"/>
        <v/>
      </c>
      <c r="AB355" t="str">
        <f t="shared" si="60"/>
        <v/>
      </c>
      <c r="AC355" t="str">
        <f t="shared" si="60"/>
        <v/>
      </c>
      <c r="AD355" t="str">
        <f t="shared" si="60"/>
        <v/>
      </c>
      <c r="AE355">
        <f t="shared" si="54"/>
        <v>0</v>
      </c>
    </row>
    <row r="356" spans="1:31" x14ac:dyDescent="0.2">
      <c r="A356" t="str">
        <f>TABLA!F356</f>
        <v>F. Filosofía</v>
      </c>
      <c r="B356" s="262">
        <f>TABLA!BC356</f>
        <v>0</v>
      </c>
      <c r="C356" t="str">
        <f t="shared" si="59"/>
        <v/>
      </c>
      <c r="D356" t="str">
        <f t="shared" si="61"/>
        <v/>
      </c>
      <c r="E356" t="str">
        <f t="shared" si="61"/>
        <v/>
      </c>
      <c r="F356" t="str">
        <f t="shared" si="61"/>
        <v/>
      </c>
      <c r="G356" t="str">
        <f t="shared" si="61"/>
        <v/>
      </c>
      <c r="H356" t="str">
        <f t="shared" si="61"/>
        <v/>
      </c>
      <c r="I356" t="str">
        <f t="shared" si="61"/>
        <v/>
      </c>
      <c r="J356" t="str">
        <f t="shared" si="61"/>
        <v/>
      </c>
      <c r="K356" t="str">
        <f t="shared" si="61"/>
        <v/>
      </c>
      <c r="L356" t="str">
        <f t="shared" si="61"/>
        <v/>
      </c>
      <c r="M356" t="str">
        <f t="shared" si="61"/>
        <v/>
      </c>
      <c r="N356" t="str">
        <f t="shared" si="61"/>
        <v/>
      </c>
      <c r="O356" t="str">
        <f t="shared" si="61"/>
        <v/>
      </c>
      <c r="P356" t="str">
        <f t="shared" si="61"/>
        <v/>
      </c>
      <c r="Q356" t="str">
        <f t="shared" si="61"/>
        <v/>
      </c>
      <c r="R356" t="str">
        <f t="shared" si="61"/>
        <v/>
      </c>
      <c r="S356" t="str">
        <f t="shared" si="60"/>
        <v/>
      </c>
      <c r="T356" t="str">
        <f t="shared" si="60"/>
        <v/>
      </c>
      <c r="U356" t="str">
        <f t="shared" si="60"/>
        <v/>
      </c>
      <c r="V356" t="str">
        <f t="shared" si="60"/>
        <v/>
      </c>
      <c r="W356" t="str">
        <f t="shared" si="60"/>
        <v/>
      </c>
      <c r="X356" t="str">
        <f t="shared" si="60"/>
        <v/>
      </c>
      <c r="Y356" t="str">
        <f t="shared" si="60"/>
        <v/>
      </c>
      <c r="Z356" t="str">
        <f t="shared" si="60"/>
        <v/>
      </c>
      <c r="AA356" t="str">
        <f t="shared" si="60"/>
        <v/>
      </c>
      <c r="AB356" t="str">
        <f t="shared" si="60"/>
        <v/>
      </c>
      <c r="AC356" t="str">
        <f t="shared" si="60"/>
        <v/>
      </c>
      <c r="AD356" t="str">
        <f t="shared" si="60"/>
        <v/>
      </c>
      <c r="AE356">
        <f t="shared" si="54"/>
        <v>0</v>
      </c>
    </row>
    <row r="357" spans="1:31" ht="25.5" x14ac:dyDescent="0.2">
      <c r="A357" t="str">
        <f>TABLA!F357</f>
        <v>F. Informática</v>
      </c>
      <c r="B357" s="262" t="str">
        <f>TABLA!BC357</f>
        <v>Personalmente solo conozco al personal de la facultad de informática, he de decir que soy muy agradables y simpáticas, siempre te ayudan en lo que necesites. Muchas gracias!!</v>
      </c>
      <c r="C357" t="str">
        <f t="shared" si="59"/>
        <v/>
      </c>
      <c r="D357" t="str">
        <f t="shared" si="61"/>
        <v/>
      </c>
      <c r="E357" t="str">
        <f t="shared" si="61"/>
        <v/>
      </c>
      <c r="F357" t="str">
        <f t="shared" si="61"/>
        <v/>
      </c>
      <c r="G357" t="str">
        <f t="shared" si="61"/>
        <v/>
      </c>
      <c r="H357" t="str">
        <f t="shared" si="61"/>
        <v/>
      </c>
      <c r="I357" t="str">
        <f t="shared" si="61"/>
        <v/>
      </c>
      <c r="J357" t="str">
        <f t="shared" si="61"/>
        <v/>
      </c>
      <c r="K357" t="str">
        <f t="shared" si="61"/>
        <v/>
      </c>
      <c r="L357" t="str">
        <f t="shared" si="61"/>
        <v/>
      </c>
      <c r="M357" t="str">
        <f t="shared" si="61"/>
        <v/>
      </c>
      <c r="N357" t="str">
        <f t="shared" si="61"/>
        <v/>
      </c>
      <c r="O357" t="str">
        <f t="shared" si="61"/>
        <v/>
      </c>
      <c r="P357" t="str">
        <f t="shared" si="61"/>
        <v/>
      </c>
      <c r="Q357" t="str">
        <f t="shared" si="61"/>
        <v/>
      </c>
      <c r="R357" t="str">
        <f t="shared" si="61"/>
        <v/>
      </c>
      <c r="S357" t="str">
        <f t="shared" si="60"/>
        <v/>
      </c>
      <c r="T357" t="str">
        <f t="shared" si="60"/>
        <v/>
      </c>
      <c r="U357" t="str">
        <f t="shared" si="60"/>
        <v/>
      </c>
      <c r="V357" t="str">
        <f t="shared" si="60"/>
        <v/>
      </c>
      <c r="W357" t="str">
        <f t="shared" si="60"/>
        <v/>
      </c>
      <c r="X357" t="str">
        <f t="shared" si="60"/>
        <v>x</v>
      </c>
      <c r="Y357" t="str">
        <f t="shared" si="60"/>
        <v/>
      </c>
      <c r="Z357" t="str">
        <f t="shared" si="60"/>
        <v/>
      </c>
      <c r="AA357" t="str">
        <f t="shared" si="60"/>
        <v/>
      </c>
      <c r="AB357" t="str">
        <f t="shared" si="60"/>
        <v/>
      </c>
      <c r="AC357" t="str">
        <f t="shared" si="60"/>
        <v/>
      </c>
      <c r="AD357" t="str">
        <f t="shared" si="60"/>
        <v/>
      </c>
      <c r="AE357">
        <f t="shared" si="54"/>
        <v>1</v>
      </c>
    </row>
    <row r="358" spans="1:31" x14ac:dyDescent="0.2">
      <c r="A358" t="str">
        <f>TABLA!F358</f>
        <v>F. Ciencias Químicas</v>
      </c>
      <c r="B358" s="262">
        <f>TABLA!BC358</f>
        <v>0</v>
      </c>
      <c r="C358" t="str">
        <f t="shared" si="59"/>
        <v/>
      </c>
      <c r="D358" t="str">
        <f t="shared" si="61"/>
        <v/>
      </c>
      <c r="E358" t="str">
        <f t="shared" si="61"/>
        <v/>
      </c>
      <c r="F358" t="str">
        <f t="shared" si="61"/>
        <v/>
      </c>
      <c r="G358" t="str">
        <f t="shared" si="61"/>
        <v/>
      </c>
      <c r="H358" t="str">
        <f t="shared" si="61"/>
        <v/>
      </c>
      <c r="I358" t="str">
        <f t="shared" si="61"/>
        <v/>
      </c>
      <c r="J358" t="str">
        <f t="shared" si="61"/>
        <v/>
      </c>
      <c r="K358" t="str">
        <f t="shared" si="61"/>
        <v/>
      </c>
      <c r="L358" t="str">
        <f t="shared" si="61"/>
        <v/>
      </c>
      <c r="M358" t="str">
        <f t="shared" si="61"/>
        <v/>
      </c>
      <c r="N358" t="str">
        <f t="shared" si="61"/>
        <v/>
      </c>
      <c r="O358" t="str">
        <f t="shared" si="61"/>
        <v/>
      </c>
      <c r="P358" t="str">
        <f t="shared" si="61"/>
        <v/>
      </c>
      <c r="Q358" t="str">
        <f t="shared" si="61"/>
        <v/>
      </c>
      <c r="R358" t="str">
        <f t="shared" si="61"/>
        <v/>
      </c>
      <c r="S358" t="str">
        <f t="shared" si="60"/>
        <v/>
      </c>
      <c r="T358" t="str">
        <f t="shared" si="60"/>
        <v/>
      </c>
      <c r="U358" t="str">
        <f t="shared" si="60"/>
        <v/>
      </c>
      <c r="V358" t="str">
        <f t="shared" si="60"/>
        <v/>
      </c>
      <c r="W358" t="str">
        <f t="shared" si="60"/>
        <v/>
      </c>
      <c r="X358" t="str">
        <f t="shared" si="60"/>
        <v/>
      </c>
      <c r="Y358" t="str">
        <f t="shared" si="60"/>
        <v/>
      </c>
      <c r="Z358" t="str">
        <f t="shared" si="60"/>
        <v/>
      </c>
      <c r="AA358" t="str">
        <f t="shared" si="60"/>
        <v/>
      </c>
      <c r="AB358" t="str">
        <f t="shared" si="60"/>
        <v/>
      </c>
      <c r="AC358" t="str">
        <f t="shared" si="60"/>
        <v/>
      </c>
      <c r="AD358" t="str">
        <f t="shared" si="60"/>
        <v/>
      </c>
      <c r="AE358">
        <f t="shared" si="54"/>
        <v>0</v>
      </c>
    </row>
    <row r="359" spans="1:31" x14ac:dyDescent="0.2">
      <c r="A359" t="str">
        <f>TABLA!F359</f>
        <v>F. Farmacia</v>
      </c>
      <c r="B359" s="262">
        <f>TABLA!BC359</f>
        <v>0</v>
      </c>
      <c r="C359" t="str">
        <f t="shared" si="59"/>
        <v/>
      </c>
      <c r="D359" t="str">
        <f t="shared" si="61"/>
        <v/>
      </c>
      <c r="E359" t="str">
        <f t="shared" si="61"/>
        <v/>
      </c>
      <c r="F359" t="str">
        <f t="shared" si="61"/>
        <v/>
      </c>
      <c r="G359" t="str">
        <f t="shared" si="61"/>
        <v/>
      </c>
      <c r="H359" t="str">
        <f t="shared" si="61"/>
        <v/>
      </c>
      <c r="I359" t="str">
        <f t="shared" si="61"/>
        <v/>
      </c>
      <c r="J359" t="str">
        <f t="shared" si="61"/>
        <v/>
      </c>
      <c r="K359" t="str">
        <f t="shared" si="61"/>
        <v/>
      </c>
      <c r="L359" t="str">
        <f t="shared" si="61"/>
        <v/>
      </c>
      <c r="M359" t="str">
        <f t="shared" si="61"/>
        <v/>
      </c>
      <c r="N359" t="str">
        <f t="shared" si="61"/>
        <v/>
      </c>
      <c r="O359" t="str">
        <f t="shared" si="61"/>
        <v/>
      </c>
      <c r="P359" t="str">
        <f t="shared" si="61"/>
        <v/>
      </c>
      <c r="Q359" t="str">
        <f t="shared" si="61"/>
        <v/>
      </c>
      <c r="R359" t="str">
        <f t="shared" si="61"/>
        <v/>
      </c>
      <c r="S359" t="str">
        <f t="shared" si="60"/>
        <v/>
      </c>
      <c r="T359" t="str">
        <f t="shared" si="60"/>
        <v/>
      </c>
      <c r="U359" t="str">
        <f t="shared" si="60"/>
        <v/>
      </c>
      <c r="V359" t="str">
        <f t="shared" si="60"/>
        <v/>
      </c>
      <c r="W359" t="str">
        <f t="shared" si="60"/>
        <v/>
      </c>
      <c r="X359" t="str">
        <f t="shared" si="60"/>
        <v/>
      </c>
      <c r="Y359" t="str">
        <f t="shared" si="60"/>
        <v/>
      </c>
      <c r="Z359" t="str">
        <f t="shared" si="60"/>
        <v/>
      </c>
      <c r="AA359" t="str">
        <f t="shared" si="60"/>
        <v/>
      </c>
      <c r="AB359" t="str">
        <f t="shared" si="60"/>
        <v/>
      </c>
      <c r="AC359" t="str">
        <f t="shared" si="60"/>
        <v/>
      </c>
      <c r="AD359" t="str">
        <f t="shared" si="60"/>
        <v/>
      </c>
      <c r="AE359">
        <f t="shared" si="54"/>
        <v>0</v>
      </c>
    </row>
    <row r="360" spans="1:31" x14ac:dyDescent="0.2">
      <c r="A360" t="str">
        <f>TABLA!F360</f>
        <v>F. Enfermería, Fisioterapia y Podología</v>
      </c>
      <c r="B360" s="262" t="str">
        <f>TABLA!BC360</f>
        <v>No dejéis de hacer los cursos de apoyo al TFG. Son de lo más útiles.</v>
      </c>
      <c r="C360" t="str">
        <f t="shared" si="59"/>
        <v/>
      </c>
      <c r="D360" t="str">
        <f t="shared" si="61"/>
        <v/>
      </c>
      <c r="E360" t="str">
        <f t="shared" si="61"/>
        <v/>
      </c>
      <c r="F360" t="str">
        <f t="shared" si="61"/>
        <v/>
      </c>
      <c r="G360" t="str">
        <f t="shared" si="61"/>
        <v/>
      </c>
      <c r="H360" t="str">
        <f t="shared" si="61"/>
        <v/>
      </c>
      <c r="I360" t="str">
        <f t="shared" si="61"/>
        <v/>
      </c>
      <c r="J360" t="str">
        <f t="shared" si="61"/>
        <v/>
      </c>
      <c r="K360" t="str">
        <f t="shared" si="61"/>
        <v/>
      </c>
      <c r="L360" t="str">
        <f t="shared" si="61"/>
        <v/>
      </c>
      <c r="M360" t="str">
        <f t="shared" si="61"/>
        <v/>
      </c>
      <c r="N360" t="str">
        <f t="shared" si="61"/>
        <v/>
      </c>
      <c r="O360" t="str">
        <f t="shared" si="61"/>
        <v/>
      </c>
      <c r="P360" t="str">
        <f t="shared" si="61"/>
        <v/>
      </c>
      <c r="Q360" t="str">
        <f t="shared" si="61"/>
        <v/>
      </c>
      <c r="R360" t="str">
        <f t="shared" si="61"/>
        <v/>
      </c>
      <c r="S360" t="str">
        <f t="shared" si="60"/>
        <v/>
      </c>
      <c r="T360" t="str">
        <f t="shared" si="60"/>
        <v/>
      </c>
      <c r="U360" t="str">
        <f t="shared" si="60"/>
        <v/>
      </c>
      <c r="V360" t="str">
        <f t="shared" si="60"/>
        <v/>
      </c>
      <c r="W360" t="str">
        <f t="shared" si="60"/>
        <v/>
      </c>
      <c r="X360" t="str">
        <f t="shared" si="60"/>
        <v/>
      </c>
      <c r="Y360" t="str">
        <f t="shared" si="60"/>
        <v/>
      </c>
      <c r="Z360" t="str">
        <f t="shared" si="60"/>
        <v/>
      </c>
      <c r="AA360" t="str">
        <f t="shared" si="60"/>
        <v/>
      </c>
      <c r="AB360" t="str">
        <f t="shared" si="60"/>
        <v>x</v>
      </c>
      <c r="AC360" t="str">
        <f t="shared" si="60"/>
        <v/>
      </c>
      <c r="AD360" t="str">
        <f t="shared" si="60"/>
        <v/>
      </c>
      <c r="AE360">
        <f t="shared" si="54"/>
        <v>1</v>
      </c>
    </row>
    <row r="361" spans="1:31" x14ac:dyDescent="0.2">
      <c r="A361" t="str">
        <f>TABLA!F361</f>
        <v>F. Filología</v>
      </c>
      <c r="B361" s="262">
        <f>TABLA!BC361</f>
        <v>0</v>
      </c>
      <c r="C361" t="str">
        <f t="shared" si="59"/>
        <v/>
      </c>
      <c r="D361" t="str">
        <f t="shared" si="61"/>
        <v/>
      </c>
      <c r="E361" t="str">
        <f t="shared" si="61"/>
        <v/>
      </c>
      <c r="F361" t="str">
        <f t="shared" si="61"/>
        <v/>
      </c>
      <c r="G361" t="str">
        <f t="shared" si="61"/>
        <v/>
      </c>
      <c r="H361" t="str">
        <f t="shared" si="61"/>
        <v/>
      </c>
      <c r="I361" t="str">
        <f t="shared" si="61"/>
        <v/>
      </c>
      <c r="J361" t="str">
        <f t="shared" si="61"/>
        <v/>
      </c>
      <c r="K361" t="str">
        <f t="shared" si="61"/>
        <v/>
      </c>
      <c r="L361" t="str">
        <f t="shared" si="61"/>
        <v/>
      </c>
      <c r="M361" t="str">
        <f t="shared" si="61"/>
        <v/>
      </c>
      <c r="N361" t="str">
        <f t="shared" si="61"/>
        <v/>
      </c>
      <c r="O361" t="str">
        <f t="shared" si="61"/>
        <v/>
      </c>
      <c r="P361" t="str">
        <f t="shared" si="61"/>
        <v/>
      </c>
      <c r="Q361" t="str">
        <f t="shared" si="61"/>
        <v/>
      </c>
      <c r="R361" t="str">
        <f t="shared" si="61"/>
        <v/>
      </c>
      <c r="S361" t="str">
        <f t="shared" si="60"/>
        <v/>
      </c>
      <c r="T361" t="str">
        <f t="shared" si="60"/>
        <v/>
      </c>
      <c r="U361" t="str">
        <f t="shared" si="60"/>
        <v/>
      </c>
      <c r="V361" t="str">
        <f t="shared" si="60"/>
        <v/>
      </c>
      <c r="W361" t="str">
        <f t="shared" si="60"/>
        <v/>
      </c>
      <c r="X361" t="str">
        <f t="shared" si="60"/>
        <v/>
      </c>
      <c r="Y361" t="str">
        <f t="shared" si="60"/>
        <v/>
      </c>
      <c r="Z361" t="str">
        <f t="shared" si="60"/>
        <v/>
      </c>
      <c r="AA361" t="str">
        <f t="shared" si="60"/>
        <v/>
      </c>
      <c r="AB361" t="str">
        <f t="shared" si="60"/>
        <v/>
      </c>
      <c r="AC361" t="str">
        <f t="shared" si="60"/>
        <v/>
      </c>
      <c r="AD361" t="str">
        <f t="shared" si="60"/>
        <v/>
      </c>
      <c r="AE361">
        <f t="shared" si="54"/>
        <v>0</v>
      </c>
    </row>
    <row r="362" spans="1:31" x14ac:dyDescent="0.2">
      <c r="A362" t="str">
        <f>TABLA!F362</f>
        <v>F. Ciencias Matemáticas</v>
      </c>
      <c r="B362" s="262">
        <f>TABLA!BC362</f>
        <v>0</v>
      </c>
      <c r="C362" t="str">
        <f t="shared" si="59"/>
        <v/>
      </c>
      <c r="D362" t="str">
        <f t="shared" si="61"/>
        <v/>
      </c>
      <c r="E362" t="str">
        <f t="shared" si="61"/>
        <v/>
      </c>
      <c r="F362" t="str">
        <f t="shared" si="61"/>
        <v/>
      </c>
      <c r="G362" t="str">
        <f t="shared" si="61"/>
        <v/>
      </c>
      <c r="H362" t="str">
        <f t="shared" si="61"/>
        <v/>
      </c>
      <c r="I362" t="str">
        <f t="shared" si="61"/>
        <v/>
      </c>
      <c r="J362" t="str">
        <f t="shared" si="61"/>
        <v/>
      </c>
      <c r="K362" t="str">
        <f t="shared" si="61"/>
        <v/>
      </c>
      <c r="L362" t="str">
        <f t="shared" si="61"/>
        <v/>
      </c>
      <c r="M362" t="str">
        <f t="shared" si="61"/>
        <v/>
      </c>
      <c r="N362" t="str">
        <f t="shared" si="61"/>
        <v/>
      </c>
      <c r="O362" t="str">
        <f t="shared" si="61"/>
        <v/>
      </c>
      <c r="P362" t="str">
        <f t="shared" si="61"/>
        <v/>
      </c>
      <c r="Q362" t="str">
        <f t="shared" si="61"/>
        <v/>
      </c>
      <c r="R362" t="str">
        <f t="shared" si="61"/>
        <v/>
      </c>
      <c r="S362" t="str">
        <f t="shared" si="60"/>
        <v/>
      </c>
      <c r="T362" t="str">
        <f t="shared" si="60"/>
        <v/>
      </c>
      <c r="U362" t="str">
        <f t="shared" si="60"/>
        <v/>
      </c>
      <c r="V362" t="str">
        <f t="shared" si="60"/>
        <v/>
      </c>
      <c r="W362" t="str">
        <f t="shared" si="60"/>
        <v/>
      </c>
      <c r="X362" t="str">
        <f t="shared" si="60"/>
        <v/>
      </c>
      <c r="Y362" t="str">
        <f t="shared" si="60"/>
        <v/>
      </c>
      <c r="Z362" t="str">
        <f t="shared" si="60"/>
        <v/>
      </c>
      <c r="AA362" t="str">
        <f t="shared" si="60"/>
        <v/>
      </c>
      <c r="AB362" t="str">
        <f t="shared" si="60"/>
        <v/>
      </c>
      <c r="AC362" t="str">
        <f t="shared" si="60"/>
        <v/>
      </c>
      <c r="AD362" t="str">
        <f t="shared" si="60"/>
        <v/>
      </c>
      <c r="AE362">
        <f t="shared" si="54"/>
        <v>0</v>
      </c>
    </row>
    <row r="363" spans="1:31" x14ac:dyDescent="0.2">
      <c r="A363" t="str">
        <f>TABLA!F363</f>
        <v>F. Derecho</v>
      </c>
      <c r="B363" s="262" t="str">
        <f>TABLA!BC363</f>
        <v>Facilitar el acceso a revistas y libros electrónicos.</v>
      </c>
      <c r="C363" t="str">
        <f t="shared" si="59"/>
        <v/>
      </c>
      <c r="D363" t="str">
        <f t="shared" si="61"/>
        <v/>
      </c>
      <c r="E363" t="str">
        <f t="shared" si="61"/>
        <v/>
      </c>
      <c r="F363" t="str">
        <f t="shared" si="61"/>
        <v>x</v>
      </c>
      <c r="G363" t="str">
        <f t="shared" si="61"/>
        <v/>
      </c>
      <c r="H363" t="str">
        <f t="shared" si="61"/>
        <v>x</v>
      </c>
      <c r="I363" t="str">
        <f t="shared" si="61"/>
        <v/>
      </c>
      <c r="J363" t="str">
        <f t="shared" si="61"/>
        <v/>
      </c>
      <c r="K363" t="str">
        <f t="shared" si="61"/>
        <v/>
      </c>
      <c r="L363" t="str">
        <f t="shared" si="61"/>
        <v/>
      </c>
      <c r="M363" t="str">
        <f t="shared" si="61"/>
        <v/>
      </c>
      <c r="N363" t="str">
        <f t="shared" si="61"/>
        <v/>
      </c>
      <c r="O363" t="str">
        <f t="shared" si="61"/>
        <v/>
      </c>
      <c r="P363" t="str">
        <f t="shared" si="61"/>
        <v/>
      </c>
      <c r="Q363" t="str">
        <f t="shared" si="61"/>
        <v/>
      </c>
      <c r="R363" t="str">
        <f t="shared" si="61"/>
        <v/>
      </c>
      <c r="S363" t="str">
        <f t="shared" si="60"/>
        <v/>
      </c>
      <c r="T363" t="str">
        <f t="shared" si="60"/>
        <v/>
      </c>
      <c r="U363" t="str">
        <f t="shared" si="60"/>
        <v/>
      </c>
      <c r="V363" t="str">
        <f t="shared" si="60"/>
        <v/>
      </c>
      <c r="W363" t="str">
        <f t="shared" si="60"/>
        <v/>
      </c>
      <c r="X363" t="str">
        <f t="shared" si="60"/>
        <v/>
      </c>
      <c r="Y363" t="str">
        <f t="shared" si="60"/>
        <v/>
      </c>
      <c r="Z363" t="str">
        <f t="shared" si="60"/>
        <v/>
      </c>
      <c r="AA363" t="str">
        <f t="shared" si="60"/>
        <v/>
      </c>
      <c r="AB363" t="str">
        <f t="shared" si="60"/>
        <v/>
      </c>
      <c r="AC363" t="str">
        <f t="shared" si="60"/>
        <v/>
      </c>
      <c r="AD363" t="str">
        <f t="shared" si="60"/>
        <v/>
      </c>
      <c r="AE363">
        <f t="shared" si="54"/>
        <v>1</v>
      </c>
    </row>
    <row r="364" spans="1:31" x14ac:dyDescent="0.2">
      <c r="A364" t="str">
        <f>TABLA!F364</f>
        <v>F. Medicina</v>
      </c>
      <c r="B364" s="262">
        <f>TABLA!BC364</f>
        <v>0</v>
      </c>
      <c r="C364" t="str">
        <f t="shared" si="59"/>
        <v/>
      </c>
      <c r="D364" t="str">
        <f t="shared" si="61"/>
        <v/>
      </c>
      <c r="E364" t="str">
        <f t="shared" si="61"/>
        <v/>
      </c>
      <c r="F364" t="str">
        <f t="shared" si="61"/>
        <v/>
      </c>
      <c r="G364" t="str">
        <f t="shared" si="61"/>
        <v/>
      </c>
      <c r="H364" t="str">
        <f t="shared" si="61"/>
        <v/>
      </c>
      <c r="I364" t="str">
        <f t="shared" si="61"/>
        <v/>
      </c>
      <c r="J364" t="str">
        <f t="shared" si="61"/>
        <v/>
      </c>
      <c r="K364" t="str">
        <f t="shared" si="61"/>
        <v/>
      </c>
      <c r="L364" t="str">
        <f t="shared" si="61"/>
        <v/>
      </c>
      <c r="M364" t="str">
        <f t="shared" si="61"/>
        <v/>
      </c>
      <c r="N364" t="str">
        <f t="shared" si="61"/>
        <v/>
      </c>
      <c r="O364" t="str">
        <f t="shared" si="61"/>
        <v/>
      </c>
      <c r="P364" t="str">
        <f t="shared" si="61"/>
        <v/>
      </c>
      <c r="Q364" t="str">
        <f t="shared" si="61"/>
        <v/>
      </c>
      <c r="R364" t="str">
        <f t="shared" si="61"/>
        <v/>
      </c>
      <c r="S364" t="str">
        <f t="shared" si="60"/>
        <v/>
      </c>
      <c r="T364" t="str">
        <f t="shared" si="60"/>
        <v/>
      </c>
      <c r="U364" t="str">
        <f t="shared" si="60"/>
        <v/>
      </c>
      <c r="V364" t="str">
        <f t="shared" si="60"/>
        <v/>
      </c>
      <c r="W364" t="str">
        <f t="shared" si="60"/>
        <v/>
      </c>
      <c r="X364" t="str">
        <f t="shared" si="60"/>
        <v/>
      </c>
      <c r="Y364" t="str">
        <f t="shared" si="60"/>
        <v/>
      </c>
      <c r="Z364" t="str">
        <f t="shared" si="60"/>
        <v/>
      </c>
      <c r="AA364" t="str">
        <f t="shared" si="60"/>
        <v/>
      </c>
      <c r="AB364" t="str">
        <f t="shared" si="60"/>
        <v/>
      </c>
      <c r="AC364" t="str">
        <f t="shared" si="60"/>
        <v/>
      </c>
      <c r="AD364" t="str">
        <f t="shared" si="60"/>
        <v/>
      </c>
      <c r="AE364">
        <f t="shared" si="54"/>
        <v>0</v>
      </c>
    </row>
    <row r="365" spans="1:31" ht="140.25" x14ac:dyDescent="0.2">
      <c r="A365" t="str">
        <f>TABLA!F365</f>
        <v>F. Geografía e Historia</v>
      </c>
      <c r="B365" s="262" t="str">
        <f>TABLA!BC365</f>
        <v>Respecto a las bibliotecas María Zambrano y de Geografía e Historia, las que más visito, y además con asiduidad, resaltaría la amabilidad de los trabajadores de la segunda, frente al mal humor y trato poco cordial de la mayor parte del personal de la Zambrano. Por lo demás señalaría lo que en los últimos años ha sido un problema para mi: el número de títulos que se pueden sacar en total como estudiante de grado, me ha dificultado el trabajo y hecho perder bastante tiempo entre devoluciones y peticiones de títulos (sé que este curso se amplío la cifra, pero a penas tuvimos semanas para disfrutar de ello debido a la suspensión de las clases). Relacionado con esto, también habría agradecido poder realizar prestamos interbibliotecarios siendo estudiante de Grado. Pero en general considero más importante señalar la utilidad indispensable de los recursos bibliográficos que suponen las bibliotecas de la UCM, imprescindibles para cualquier estudiante comprometido con el aprendizaje.</v>
      </c>
      <c r="C365" t="str">
        <f t="shared" si="59"/>
        <v>x</v>
      </c>
      <c r="D365" t="str">
        <f t="shared" si="61"/>
        <v/>
      </c>
      <c r="E365" t="str">
        <f t="shared" si="61"/>
        <v/>
      </c>
      <c r="F365" t="str">
        <f t="shared" si="61"/>
        <v/>
      </c>
      <c r="G365" t="str">
        <f t="shared" si="61"/>
        <v/>
      </c>
      <c r="H365" t="str">
        <f t="shared" si="61"/>
        <v/>
      </c>
      <c r="I365" t="str">
        <f t="shared" si="61"/>
        <v/>
      </c>
      <c r="J365" t="str">
        <f t="shared" si="61"/>
        <v>x</v>
      </c>
      <c r="K365" t="str">
        <f t="shared" si="61"/>
        <v/>
      </c>
      <c r="L365" t="str">
        <f t="shared" si="61"/>
        <v/>
      </c>
      <c r="M365" t="str">
        <f t="shared" si="61"/>
        <v/>
      </c>
      <c r="N365" t="str">
        <f t="shared" si="61"/>
        <v/>
      </c>
      <c r="O365" t="str">
        <f t="shared" si="61"/>
        <v/>
      </c>
      <c r="P365" t="str">
        <f t="shared" si="61"/>
        <v/>
      </c>
      <c r="Q365" t="str">
        <f t="shared" si="61"/>
        <v/>
      </c>
      <c r="R365" t="str">
        <f t="shared" si="61"/>
        <v>x</v>
      </c>
      <c r="S365" t="str">
        <f t="shared" si="60"/>
        <v/>
      </c>
      <c r="T365" t="str">
        <f t="shared" si="60"/>
        <v/>
      </c>
      <c r="U365" t="str">
        <f t="shared" si="60"/>
        <v/>
      </c>
      <c r="V365" t="str">
        <f t="shared" si="60"/>
        <v/>
      </c>
      <c r="W365" t="str">
        <f t="shared" si="60"/>
        <v/>
      </c>
      <c r="X365" t="str">
        <f t="shared" si="60"/>
        <v>x</v>
      </c>
      <c r="Y365" t="str">
        <f t="shared" si="60"/>
        <v/>
      </c>
      <c r="Z365" t="str">
        <f t="shared" si="60"/>
        <v/>
      </c>
      <c r="AA365" t="str">
        <f t="shared" si="60"/>
        <v/>
      </c>
      <c r="AB365" t="str">
        <f t="shared" si="60"/>
        <v>x</v>
      </c>
      <c r="AC365" t="str">
        <f t="shared" si="60"/>
        <v/>
      </c>
      <c r="AD365" t="str">
        <f t="shared" si="60"/>
        <v/>
      </c>
      <c r="AE365">
        <f t="shared" si="54"/>
        <v>1</v>
      </c>
    </row>
    <row r="366" spans="1:31" ht="38.25" x14ac:dyDescent="0.2">
      <c r="A366" t="str">
        <f>TABLA!F366</f>
        <v>F. Veterinaria</v>
      </c>
      <c r="B366" s="262" t="str">
        <f>TABLA!BC366</f>
        <v>me gustaría que a los alumnos más nuevos nos enseñaran físicamente la biblioteca, dónde están los libros, cómo buscar información etc. porque muchos de nosotros no utilizamos estos recursos ya que previamente no lo hemos hecho nunca y no sabemos cómo.</v>
      </c>
      <c r="C366" t="str">
        <f t="shared" si="59"/>
        <v/>
      </c>
      <c r="D366" t="str">
        <f t="shared" si="61"/>
        <v/>
      </c>
      <c r="E366" t="str">
        <f t="shared" si="61"/>
        <v/>
      </c>
      <c r="F366" t="str">
        <f t="shared" si="61"/>
        <v/>
      </c>
      <c r="G366" t="str">
        <f t="shared" si="61"/>
        <v/>
      </c>
      <c r="H366" t="str">
        <f t="shared" si="61"/>
        <v/>
      </c>
      <c r="I366" t="str">
        <f t="shared" si="61"/>
        <v/>
      </c>
      <c r="J366" t="str">
        <f t="shared" si="61"/>
        <v/>
      </c>
      <c r="K366" t="str">
        <f t="shared" si="61"/>
        <v/>
      </c>
      <c r="L366" t="str">
        <f t="shared" si="61"/>
        <v/>
      </c>
      <c r="M366" t="str">
        <f t="shared" si="61"/>
        <v/>
      </c>
      <c r="N366" t="str">
        <f t="shared" si="61"/>
        <v/>
      </c>
      <c r="O366" t="str">
        <f t="shared" si="61"/>
        <v/>
      </c>
      <c r="P366" t="str">
        <f t="shared" si="61"/>
        <v/>
      </c>
      <c r="Q366" t="str">
        <f t="shared" si="61"/>
        <v/>
      </c>
      <c r="R366" t="str">
        <f t="shared" si="61"/>
        <v>x</v>
      </c>
      <c r="S366" t="str">
        <f t="shared" si="60"/>
        <v/>
      </c>
      <c r="T366" t="str">
        <f t="shared" si="60"/>
        <v/>
      </c>
      <c r="U366" t="str">
        <f t="shared" si="60"/>
        <v/>
      </c>
      <c r="V366" t="str">
        <f t="shared" si="60"/>
        <v/>
      </c>
      <c r="W366" t="str">
        <f t="shared" si="60"/>
        <v/>
      </c>
      <c r="X366" t="str">
        <f t="shared" si="60"/>
        <v/>
      </c>
      <c r="Y366" t="str">
        <f t="shared" si="60"/>
        <v/>
      </c>
      <c r="Z366" t="str">
        <f t="shared" si="60"/>
        <v/>
      </c>
      <c r="AA366" t="str">
        <f t="shared" si="60"/>
        <v/>
      </c>
      <c r="AB366" t="str">
        <f t="shared" si="60"/>
        <v>x</v>
      </c>
      <c r="AC366" t="str">
        <f t="shared" si="60"/>
        <v/>
      </c>
      <c r="AD366" t="str">
        <f t="shared" si="60"/>
        <v/>
      </c>
      <c r="AE366">
        <f t="shared" si="54"/>
        <v>1</v>
      </c>
    </row>
    <row r="367" spans="1:31" x14ac:dyDescent="0.2">
      <c r="A367" t="str">
        <f>TABLA!F367</f>
        <v>F. Veterinaria</v>
      </c>
      <c r="B367" s="262">
        <f>TABLA!BC367</f>
        <v>0</v>
      </c>
      <c r="C367" t="str">
        <f t="shared" si="59"/>
        <v/>
      </c>
      <c r="D367" t="str">
        <f t="shared" si="61"/>
        <v/>
      </c>
      <c r="E367" t="str">
        <f t="shared" si="61"/>
        <v/>
      </c>
      <c r="F367" t="str">
        <f t="shared" si="61"/>
        <v/>
      </c>
      <c r="G367" t="str">
        <f t="shared" si="61"/>
        <v/>
      </c>
      <c r="H367" t="str">
        <f t="shared" si="61"/>
        <v/>
      </c>
      <c r="I367" t="str">
        <f t="shared" si="61"/>
        <v/>
      </c>
      <c r="J367" t="str">
        <f t="shared" si="61"/>
        <v/>
      </c>
      <c r="K367" t="str">
        <f t="shared" si="61"/>
        <v/>
      </c>
      <c r="L367" t="str">
        <f t="shared" si="61"/>
        <v/>
      </c>
      <c r="M367" t="str">
        <f t="shared" si="61"/>
        <v/>
      </c>
      <c r="N367" t="str">
        <f t="shared" si="61"/>
        <v/>
      </c>
      <c r="O367" t="str">
        <f t="shared" si="61"/>
        <v/>
      </c>
      <c r="P367" t="str">
        <f t="shared" si="61"/>
        <v/>
      </c>
      <c r="Q367" t="str">
        <f t="shared" si="61"/>
        <v/>
      </c>
      <c r="R367" t="str">
        <f t="shared" si="61"/>
        <v/>
      </c>
      <c r="S367" t="str">
        <f t="shared" si="60"/>
        <v/>
      </c>
      <c r="T367" t="str">
        <f t="shared" si="60"/>
        <v/>
      </c>
      <c r="U367" t="str">
        <f t="shared" si="60"/>
        <v/>
      </c>
      <c r="V367" t="str">
        <f t="shared" si="60"/>
        <v/>
      </c>
      <c r="W367" t="str">
        <f t="shared" si="60"/>
        <v/>
      </c>
      <c r="X367" t="str">
        <f t="shared" si="60"/>
        <v/>
      </c>
      <c r="Y367" t="str">
        <f t="shared" si="60"/>
        <v/>
      </c>
      <c r="Z367" t="str">
        <f t="shared" si="60"/>
        <v/>
      </c>
      <c r="AA367" t="str">
        <f t="shared" si="60"/>
        <v/>
      </c>
      <c r="AB367" t="str">
        <f t="shared" si="60"/>
        <v/>
      </c>
      <c r="AC367" t="str">
        <f t="shared" si="60"/>
        <v/>
      </c>
      <c r="AD367" t="str">
        <f t="shared" si="60"/>
        <v/>
      </c>
      <c r="AE367">
        <f t="shared" si="54"/>
        <v>0</v>
      </c>
    </row>
    <row r="368" spans="1:31" x14ac:dyDescent="0.2">
      <c r="A368" t="str">
        <f>TABLA!F368</f>
        <v>F. Ciencias Químicas</v>
      </c>
      <c r="B368" s="262">
        <f>TABLA!BC368</f>
        <v>0</v>
      </c>
      <c r="C368" t="str">
        <f t="shared" si="59"/>
        <v/>
      </c>
      <c r="D368" t="str">
        <f t="shared" si="61"/>
        <v/>
      </c>
      <c r="E368" t="str">
        <f t="shared" si="61"/>
        <v/>
      </c>
      <c r="F368" t="str">
        <f t="shared" si="61"/>
        <v/>
      </c>
      <c r="G368" t="str">
        <f t="shared" si="61"/>
        <v/>
      </c>
      <c r="H368" t="str">
        <f t="shared" si="61"/>
        <v/>
      </c>
      <c r="I368" t="str">
        <f t="shared" si="61"/>
        <v/>
      </c>
      <c r="J368" t="str">
        <f t="shared" si="61"/>
        <v/>
      </c>
      <c r="K368" t="str">
        <f t="shared" si="61"/>
        <v/>
      </c>
      <c r="L368" t="str">
        <f t="shared" si="61"/>
        <v/>
      </c>
      <c r="M368" t="str">
        <f t="shared" si="61"/>
        <v/>
      </c>
      <c r="N368" t="str">
        <f t="shared" si="61"/>
        <v/>
      </c>
      <c r="O368" t="str">
        <f t="shared" si="61"/>
        <v/>
      </c>
      <c r="P368" t="str">
        <f t="shared" si="61"/>
        <v/>
      </c>
      <c r="Q368" t="str">
        <f t="shared" si="61"/>
        <v/>
      </c>
      <c r="R368" t="str">
        <f t="shared" ref="R368:AD383" si="62">IFERROR((IF(FIND(R$1,$B368,1)&gt;0,"x")),"")</f>
        <v/>
      </c>
      <c r="S368" t="str">
        <f t="shared" si="62"/>
        <v/>
      </c>
      <c r="T368" t="str">
        <f t="shared" si="62"/>
        <v/>
      </c>
      <c r="U368" t="str">
        <f t="shared" si="62"/>
        <v/>
      </c>
      <c r="V368" t="str">
        <f t="shared" si="62"/>
        <v/>
      </c>
      <c r="W368" t="str">
        <f t="shared" si="62"/>
        <v/>
      </c>
      <c r="X368" t="str">
        <f t="shared" si="62"/>
        <v/>
      </c>
      <c r="Y368" t="str">
        <f t="shared" si="62"/>
        <v/>
      </c>
      <c r="Z368" t="str">
        <f t="shared" si="62"/>
        <v/>
      </c>
      <c r="AA368" t="str">
        <f t="shared" si="62"/>
        <v/>
      </c>
      <c r="AB368" t="str">
        <f t="shared" si="62"/>
        <v/>
      </c>
      <c r="AC368" t="str">
        <f t="shared" si="62"/>
        <v/>
      </c>
      <c r="AD368" t="str">
        <f t="shared" si="62"/>
        <v/>
      </c>
      <c r="AE368">
        <f t="shared" si="54"/>
        <v>0</v>
      </c>
    </row>
    <row r="369" spans="1:31" x14ac:dyDescent="0.2">
      <c r="A369" t="str">
        <f>TABLA!F369</f>
        <v>F. Psicología</v>
      </c>
      <c r="B369" s="262">
        <f>TABLA!BC369</f>
        <v>0</v>
      </c>
      <c r="C369" t="str">
        <f t="shared" si="59"/>
        <v/>
      </c>
      <c r="D369" t="str">
        <f t="shared" ref="D369:R384" si="63">IFERROR((IF(FIND(D$1,$B369,1)&gt;0,"x")),"")</f>
        <v/>
      </c>
      <c r="E369" t="str">
        <f t="shared" si="63"/>
        <v/>
      </c>
      <c r="F369" t="str">
        <f t="shared" si="63"/>
        <v/>
      </c>
      <c r="G369" t="str">
        <f t="shared" si="63"/>
        <v/>
      </c>
      <c r="H369" t="str">
        <f t="shared" si="63"/>
        <v/>
      </c>
      <c r="I369" t="str">
        <f t="shared" si="63"/>
        <v/>
      </c>
      <c r="J369" t="str">
        <f t="shared" si="63"/>
        <v/>
      </c>
      <c r="K369" t="str">
        <f t="shared" si="63"/>
        <v/>
      </c>
      <c r="L369" t="str">
        <f t="shared" si="63"/>
        <v/>
      </c>
      <c r="M369" t="str">
        <f t="shared" si="63"/>
        <v/>
      </c>
      <c r="N369" t="str">
        <f t="shared" si="63"/>
        <v/>
      </c>
      <c r="O369" t="str">
        <f t="shared" si="63"/>
        <v/>
      </c>
      <c r="P369" t="str">
        <f t="shared" si="63"/>
        <v/>
      </c>
      <c r="Q369" t="str">
        <f t="shared" si="63"/>
        <v/>
      </c>
      <c r="R369" t="str">
        <f t="shared" si="63"/>
        <v/>
      </c>
      <c r="S369" t="str">
        <f t="shared" si="62"/>
        <v/>
      </c>
      <c r="T369" t="str">
        <f t="shared" si="62"/>
        <v/>
      </c>
      <c r="U369" t="str">
        <f t="shared" si="62"/>
        <v/>
      </c>
      <c r="V369" t="str">
        <f t="shared" si="62"/>
        <v/>
      </c>
      <c r="W369" t="str">
        <f t="shared" si="62"/>
        <v/>
      </c>
      <c r="X369" t="str">
        <f t="shared" si="62"/>
        <v/>
      </c>
      <c r="Y369" t="str">
        <f t="shared" si="62"/>
        <v/>
      </c>
      <c r="Z369" t="str">
        <f t="shared" si="62"/>
        <v/>
      </c>
      <c r="AA369" t="str">
        <f t="shared" si="62"/>
        <v/>
      </c>
      <c r="AB369" t="str">
        <f t="shared" si="62"/>
        <v/>
      </c>
      <c r="AC369" t="str">
        <f t="shared" si="62"/>
        <v/>
      </c>
      <c r="AD369" t="str">
        <f t="shared" si="62"/>
        <v/>
      </c>
      <c r="AE369">
        <f t="shared" si="54"/>
        <v>0</v>
      </c>
    </row>
    <row r="370" spans="1:31" x14ac:dyDescent="0.2">
      <c r="A370" t="str">
        <f>TABLA!F370</f>
        <v>F. Ciencias Económicas y Empresariales</v>
      </c>
      <c r="B370" s="262">
        <f>TABLA!BC370</f>
        <v>0</v>
      </c>
      <c r="C370" t="str">
        <f t="shared" si="59"/>
        <v/>
      </c>
      <c r="D370" t="str">
        <f t="shared" si="63"/>
        <v/>
      </c>
      <c r="E370" t="str">
        <f t="shared" si="63"/>
        <v/>
      </c>
      <c r="F370" t="str">
        <f t="shared" si="63"/>
        <v/>
      </c>
      <c r="G370" t="str">
        <f t="shared" si="63"/>
        <v/>
      </c>
      <c r="H370" t="str">
        <f t="shared" si="63"/>
        <v/>
      </c>
      <c r="I370" t="str">
        <f t="shared" si="63"/>
        <v/>
      </c>
      <c r="J370" t="str">
        <f t="shared" si="63"/>
        <v/>
      </c>
      <c r="K370" t="str">
        <f t="shared" si="63"/>
        <v/>
      </c>
      <c r="L370" t="str">
        <f t="shared" si="63"/>
        <v/>
      </c>
      <c r="M370" t="str">
        <f t="shared" si="63"/>
        <v/>
      </c>
      <c r="N370" t="str">
        <f t="shared" si="63"/>
        <v/>
      </c>
      <c r="O370" t="str">
        <f t="shared" si="63"/>
        <v/>
      </c>
      <c r="P370" t="str">
        <f t="shared" si="63"/>
        <v/>
      </c>
      <c r="Q370" t="str">
        <f t="shared" si="63"/>
        <v/>
      </c>
      <c r="R370" t="str">
        <f t="shared" si="63"/>
        <v/>
      </c>
      <c r="S370" t="str">
        <f t="shared" si="62"/>
        <v/>
      </c>
      <c r="T370" t="str">
        <f t="shared" si="62"/>
        <v/>
      </c>
      <c r="U370" t="str">
        <f t="shared" si="62"/>
        <v/>
      </c>
      <c r="V370" t="str">
        <f t="shared" si="62"/>
        <v/>
      </c>
      <c r="W370" t="str">
        <f t="shared" si="62"/>
        <v/>
      </c>
      <c r="X370" t="str">
        <f t="shared" si="62"/>
        <v/>
      </c>
      <c r="Y370" t="str">
        <f t="shared" si="62"/>
        <v/>
      </c>
      <c r="Z370" t="str">
        <f t="shared" si="62"/>
        <v/>
      </c>
      <c r="AA370" t="str">
        <f t="shared" si="62"/>
        <v/>
      </c>
      <c r="AB370" t="str">
        <f t="shared" si="62"/>
        <v/>
      </c>
      <c r="AC370" t="str">
        <f t="shared" si="62"/>
        <v/>
      </c>
      <c r="AD370" t="str">
        <f t="shared" si="62"/>
        <v/>
      </c>
      <c r="AE370">
        <f t="shared" si="54"/>
        <v>0</v>
      </c>
    </row>
    <row r="371" spans="1:31" x14ac:dyDescent="0.2">
      <c r="A371" t="str">
        <f>TABLA!F371</f>
        <v>F. Odontología</v>
      </c>
      <c r="B371" s="262">
        <f>TABLA!BC371</f>
        <v>0</v>
      </c>
      <c r="C371" t="str">
        <f t="shared" si="59"/>
        <v/>
      </c>
      <c r="D371" t="str">
        <f t="shared" si="63"/>
        <v/>
      </c>
      <c r="E371" t="str">
        <f t="shared" si="63"/>
        <v/>
      </c>
      <c r="F371" t="str">
        <f t="shared" si="63"/>
        <v/>
      </c>
      <c r="G371" t="str">
        <f t="shared" si="63"/>
        <v/>
      </c>
      <c r="H371" t="str">
        <f t="shared" si="63"/>
        <v/>
      </c>
      <c r="I371" t="str">
        <f t="shared" si="63"/>
        <v/>
      </c>
      <c r="J371" t="str">
        <f t="shared" si="63"/>
        <v/>
      </c>
      <c r="K371" t="str">
        <f t="shared" si="63"/>
        <v/>
      </c>
      <c r="L371" t="str">
        <f t="shared" si="63"/>
        <v/>
      </c>
      <c r="M371" t="str">
        <f t="shared" si="63"/>
        <v/>
      </c>
      <c r="N371" t="str">
        <f t="shared" si="63"/>
        <v/>
      </c>
      <c r="O371" t="str">
        <f t="shared" si="63"/>
        <v/>
      </c>
      <c r="P371" t="str">
        <f t="shared" si="63"/>
        <v/>
      </c>
      <c r="Q371" t="str">
        <f t="shared" si="63"/>
        <v/>
      </c>
      <c r="R371" t="str">
        <f t="shared" si="63"/>
        <v/>
      </c>
      <c r="S371" t="str">
        <f t="shared" si="62"/>
        <v/>
      </c>
      <c r="T371" t="str">
        <f t="shared" si="62"/>
        <v/>
      </c>
      <c r="U371" t="str">
        <f t="shared" si="62"/>
        <v/>
      </c>
      <c r="V371" t="str">
        <f t="shared" si="62"/>
        <v/>
      </c>
      <c r="W371" t="str">
        <f t="shared" si="62"/>
        <v/>
      </c>
      <c r="X371" t="str">
        <f t="shared" si="62"/>
        <v/>
      </c>
      <c r="Y371" t="str">
        <f t="shared" si="62"/>
        <v/>
      </c>
      <c r="Z371" t="str">
        <f t="shared" si="62"/>
        <v/>
      </c>
      <c r="AA371" t="str">
        <f t="shared" si="62"/>
        <v/>
      </c>
      <c r="AB371" t="str">
        <f t="shared" si="62"/>
        <v/>
      </c>
      <c r="AC371" t="str">
        <f t="shared" si="62"/>
        <v/>
      </c>
      <c r="AD371" t="str">
        <f t="shared" si="62"/>
        <v/>
      </c>
      <c r="AE371">
        <f t="shared" si="54"/>
        <v>0</v>
      </c>
    </row>
    <row r="372" spans="1:31" x14ac:dyDescent="0.2">
      <c r="A372" t="str">
        <f>TABLA!F372</f>
        <v>F. Ciencias de la Información</v>
      </c>
      <c r="B372" s="262">
        <f>TABLA!BC372</f>
        <v>0</v>
      </c>
      <c r="C372" t="str">
        <f t="shared" si="59"/>
        <v/>
      </c>
      <c r="D372" t="str">
        <f t="shared" si="63"/>
        <v/>
      </c>
      <c r="E372" t="str">
        <f t="shared" si="63"/>
        <v/>
      </c>
      <c r="F372" t="str">
        <f t="shared" si="63"/>
        <v/>
      </c>
      <c r="G372" t="str">
        <f t="shared" si="63"/>
        <v/>
      </c>
      <c r="H372" t="str">
        <f t="shared" si="63"/>
        <v/>
      </c>
      <c r="I372" t="str">
        <f t="shared" si="63"/>
        <v/>
      </c>
      <c r="J372" t="str">
        <f t="shared" si="63"/>
        <v/>
      </c>
      <c r="K372" t="str">
        <f t="shared" si="63"/>
        <v/>
      </c>
      <c r="L372" t="str">
        <f t="shared" si="63"/>
        <v/>
      </c>
      <c r="M372" t="str">
        <f t="shared" si="63"/>
        <v/>
      </c>
      <c r="N372" t="str">
        <f t="shared" si="63"/>
        <v/>
      </c>
      <c r="O372" t="str">
        <f t="shared" si="63"/>
        <v/>
      </c>
      <c r="P372" t="str">
        <f t="shared" si="63"/>
        <v/>
      </c>
      <c r="Q372" t="str">
        <f t="shared" si="63"/>
        <v/>
      </c>
      <c r="R372" t="str">
        <f t="shared" si="63"/>
        <v/>
      </c>
      <c r="S372" t="str">
        <f t="shared" si="62"/>
        <v/>
      </c>
      <c r="T372" t="str">
        <f t="shared" si="62"/>
        <v/>
      </c>
      <c r="U372" t="str">
        <f t="shared" si="62"/>
        <v/>
      </c>
      <c r="V372" t="str">
        <f t="shared" si="62"/>
        <v/>
      </c>
      <c r="W372" t="str">
        <f t="shared" si="62"/>
        <v/>
      </c>
      <c r="X372" t="str">
        <f t="shared" si="62"/>
        <v/>
      </c>
      <c r="Y372" t="str">
        <f t="shared" si="62"/>
        <v/>
      </c>
      <c r="Z372" t="str">
        <f t="shared" si="62"/>
        <v/>
      </c>
      <c r="AA372" t="str">
        <f t="shared" si="62"/>
        <v/>
      </c>
      <c r="AB372" t="str">
        <f t="shared" si="62"/>
        <v/>
      </c>
      <c r="AC372" t="str">
        <f t="shared" si="62"/>
        <v/>
      </c>
      <c r="AD372" t="str">
        <f t="shared" si="62"/>
        <v/>
      </c>
      <c r="AE372">
        <f t="shared" si="54"/>
        <v>0</v>
      </c>
    </row>
    <row r="373" spans="1:31" x14ac:dyDescent="0.2">
      <c r="A373" t="str">
        <f>TABLA!F373</f>
        <v>F. Odontología</v>
      </c>
      <c r="B373" s="262">
        <f>TABLA!BC373</f>
        <v>0</v>
      </c>
      <c r="C373" t="str">
        <f t="shared" si="59"/>
        <v/>
      </c>
      <c r="D373" t="str">
        <f t="shared" si="63"/>
        <v/>
      </c>
      <c r="E373" t="str">
        <f t="shared" si="63"/>
        <v/>
      </c>
      <c r="F373" t="str">
        <f t="shared" si="63"/>
        <v/>
      </c>
      <c r="G373" t="str">
        <f t="shared" si="63"/>
        <v/>
      </c>
      <c r="H373" t="str">
        <f t="shared" si="63"/>
        <v/>
      </c>
      <c r="I373" t="str">
        <f t="shared" si="63"/>
        <v/>
      </c>
      <c r="J373" t="str">
        <f t="shared" si="63"/>
        <v/>
      </c>
      <c r="K373" t="str">
        <f t="shared" si="63"/>
        <v/>
      </c>
      <c r="L373" t="str">
        <f t="shared" si="63"/>
        <v/>
      </c>
      <c r="M373" t="str">
        <f t="shared" si="63"/>
        <v/>
      </c>
      <c r="N373" t="str">
        <f t="shared" si="63"/>
        <v/>
      </c>
      <c r="O373" t="str">
        <f t="shared" si="63"/>
        <v/>
      </c>
      <c r="P373" t="str">
        <f t="shared" si="63"/>
        <v/>
      </c>
      <c r="Q373" t="str">
        <f t="shared" si="63"/>
        <v/>
      </c>
      <c r="R373" t="str">
        <f t="shared" si="63"/>
        <v/>
      </c>
      <c r="S373" t="str">
        <f t="shared" si="62"/>
        <v/>
      </c>
      <c r="T373" t="str">
        <f t="shared" si="62"/>
        <v/>
      </c>
      <c r="U373" t="str">
        <f t="shared" si="62"/>
        <v/>
      </c>
      <c r="V373" t="str">
        <f t="shared" si="62"/>
        <v/>
      </c>
      <c r="W373" t="str">
        <f t="shared" si="62"/>
        <v/>
      </c>
      <c r="X373" t="str">
        <f t="shared" si="62"/>
        <v/>
      </c>
      <c r="Y373" t="str">
        <f t="shared" si="62"/>
        <v/>
      </c>
      <c r="Z373" t="str">
        <f t="shared" si="62"/>
        <v/>
      </c>
      <c r="AA373" t="str">
        <f t="shared" si="62"/>
        <v/>
      </c>
      <c r="AB373" t="str">
        <f t="shared" si="62"/>
        <v/>
      </c>
      <c r="AC373" t="str">
        <f t="shared" si="62"/>
        <v/>
      </c>
      <c r="AD373" t="str">
        <f t="shared" si="62"/>
        <v/>
      </c>
      <c r="AE373">
        <f t="shared" si="54"/>
        <v>0</v>
      </c>
    </row>
    <row r="374" spans="1:31" x14ac:dyDescent="0.2">
      <c r="A374" t="str">
        <f>TABLA!F374</f>
        <v>F. Ciencias Químicas</v>
      </c>
      <c r="B374" s="262">
        <f>TABLA!BC374</f>
        <v>0</v>
      </c>
      <c r="C374" t="str">
        <f t="shared" si="59"/>
        <v/>
      </c>
      <c r="D374" t="str">
        <f t="shared" si="63"/>
        <v/>
      </c>
      <c r="E374" t="str">
        <f t="shared" si="63"/>
        <v/>
      </c>
      <c r="F374" t="str">
        <f t="shared" si="63"/>
        <v/>
      </c>
      <c r="G374" t="str">
        <f t="shared" si="63"/>
        <v/>
      </c>
      <c r="H374" t="str">
        <f t="shared" si="63"/>
        <v/>
      </c>
      <c r="I374" t="str">
        <f t="shared" si="63"/>
        <v/>
      </c>
      <c r="J374" t="str">
        <f t="shared" si="63"/>
        <v/>
      </c>
      <c r="K374" t="str">
        <f t="shared" si="63"/>
        <v/>
      </c>
      <c r="L374" t="str">
        <f t="shared" si="63"/>
        <v/>
      </c>
      <c r="M374" t="str">
        <f t="shared" si="63"/>
        <v/>
      </c>
      <c r="N374" t="str">
        <f t="shared" si="63"/>
        <v/>
      </c>
      <c r="O374" t="str">
        <f t="shared" si="63"/>
        <v/>
      </c>
      <c r="P374" t="str">
        <f t="shared" si="63"/>
        <v/>
      </c>
      <c r="Q374" t="str">
        <f t="shared" si="63"/>
        <v/>
      </c>
      <c r="R374" t="str">
        <f t="shared" si="63"/>
        <v/>
      </c>
      <c r="S374" t="str">
        <f t="shared" si="62"/>
        <v/>
      </c>
      <c r="T374" t="str">
        <f t="shared" si="62"/>
        <v/>
      </c>
      <c r="U374" t="str">
        <f t="shared" si="62"/>
        <v/>
      </c>
      <c r="V374" t="str">
        <f t="shared" si="62"/>
        <v/>
      </c>
      <c r="W374" t="str">
        <f t="shared" si="62"/>
        <v/>
      </c>
      <c r="X374" t="str">
        <f t="shared" si="62"/>
        <v/>
      </c>
      <c r="Y374" t="str">
        <f t="shared" si="62"/>
        <v/>
      </c>
      <c r="Z374" t="str">
        <f t="shared" si="62"/>
        <v/>
      </c>
      <c r="AA374" t="str">
        <f t="shared" si="62"/>
        <v/>
      </c>
      <c r="AB374" t="str">
        <f t="shared" si="62"/>
        <v/>
      </c>
      <c r="AC374" t="str">
        <f t="shared" si="62"/>
        <v/>
      </c>
      <c r="AD374" t="str">
        <f t="shared" si="62"/>
        <v/>
      </c>
      <c r="AE374">
        <f t="shared" si="54"/>
        <v>0</v>
      </c>
    </row>
    <row r="375" spans="1:31" x14ac:dyDescent="0.2">
      <c r="A375" t="str">
        <f>TABLA!F375</f>
        <v>F. Bellas Artes</v>
      </c>
      <c r="B375" s="262">
        <f>TABLA!BC375</f>
        <v>0</v>
      </c>
      <c r="C375" t="str">
        <f t="shared" si="59"/>
        <v/>
      </c>
      <c r="D375" t="str">
        <f t="shared" si="63"/>
        <v/>
      </c>
      <c r="E375" t="str">
        <f t="shared" si="63"/>
        <v/>
      </c>
      <c r="F375" t="str">
        <f t="shared" si="63"/>
        <v/>
      </c>
      <c r="G375" t="str">
        <f t="shared" si="63"/>
        <v/>
      </c>
      <c r="H375" t="str">
        <f t="shared" si="63"/>
        <v/>
      </c>
      <c r="I375" t="str">
        <f t="shared" si="63"/>
        <v/>
      </c>
      <c r="J375" t="str">
        <f t="shared" si="63"/>
        <v/>
      </c>
      <c r="K375" t="str">
        <f t="shared" si="63"/>
        <v/>
      </c>
      <c r="L375" t="str">
        <f t="shared" si="63"/>
        <v/>
      </c>
      <c r="M375" t="str">
        <f t="shared" si="63"/>
        <v/>
      </c>
      <c r="N375" t="str">
        <f t="shared" si="63"/>
        <v/>
      </c>
      <c r="O375" t="str">
        <f t="shared" si="63"/>
        <v/>
      </c>
      <c r="P375" t="str">
        <f t="shared" si="63"/>
        <v/>
      </c>
      <c r="Q375" t="str">
        <f t="shared" si="63"/>
        <v/>
      </c>
      <c r="R375" t="str">
        <f t="shared" si="63"/>
        <v/>
      </c>
      <c r="S375" t="str">
        <f t="shared" si="62"/>
        <v/>
      </c>
      <c r="T375" t="str">
        <f t="shared" si="62"/>
        <v/>
      </c>
      <c r="U375" t="str">
        <f t="shared" si="62"/>
        <v/>
      </c>
      <c r="V375" t="str">
        <f t="shared" si="62"/>
        <v/>
      </c>
      <c r="W375" t="str">
        <f t="shared" si="62"/>
        <v/>
      </c>
      <c r="X375" t="str">
        <f t="shared" si="62"/>
        <v/>
      </c>
      <c r="Y375" t="str">
        <f t="shared" si="62"/>
        <v/>
      </c>
      <c r="Z375" t="str">
        <f t="shared" si="62"/>
        <v/>
      </c>
      <c r="AA375" t="str">
        <f t="shared" si="62"/>
        <v/>
      </c>
      <c r="AB375" t="str">
        <f t="shared" si="62"/>
        <v/>
      </c>
      <c r="AC375" t="str">
        <f t="shared" si="62"/>
        <v/>
      </c>
      <c r="AD375" t="str">
        <f t="shared" si="62"/>
        <v/>
      </c>
      <c r="AE375">
        <f t="shared" si="54"/>
        <v>0</v>
      </c>
    </row>
    <row r="376" spans="1:31" x14ac:dyDescent="0.2">
      <c r="A376" t="str">
        <f>TABLA!F376</f>
        <v>F. Bellas Artes</v>
      </c>
      <c r="B376" s="262">
        <f>TABLA!BC376</f>
        <v>0</v>
      </c>
      <c r="C376" t="str">
        <f t="shared" si="59"/>
        <v/>
      </c>
      <c r="D376" t="str">
        <f t="shared" si="63"/>
        <v/>
      </c>
      <c r="E376" t="str">
        <f t="shared" si="63"/>
        <v/>
      </c>
      <c r="F376" t="str">
        <f t="shared" si="63"/>
        <v/>
      </c>
      <c r="G376" t="str">
        <f t="shared" si="63"/>
        <v/>
      </c>
      <c r="H376" t="str">
        <f t="shared" si="63"/>
        <v/>
      </c>
      <c r="I376" t="str">
        <f t="shared" si="63"/>
        <v/>
      </c>
      <c r="J376" t="str">
        <f t="shared" si="63"/>
        <v/>
      </c>
      <c r="K376" t="str">
        <f t="shared" si="63"/>
        <v/>
      </c>
      <c r="L376" t="str">
        <f t="shared" si="63"/>
        <v/>
      </c>
      <c r="M376" t="str">
        <f t="shared" si="63"/>
        <v/>
      </c>
      <c r="N376" t="str">
        <f t="shared" si="63"/>
        <v/>
      </c>
      <c r="O376" t="str">
        <f t="shared" si="63"/>
        <v/>
      </c>
      <c r="P376" t="str">
        <f t="shared" si="63"/>
        <v/>
      </c>
      <c r="Q376" t="str">
        <f t="shared" si="63"/>
        <v/>
      </c>
      <c r="R376" t="str">
        <f t="shared" si="63"/>
        <v/>
      </c>
      <c r="S376" t="str">
        <f t="shared" si="62"/>
        <v/>
      </c>
      <c r="T376" t="str">
        <f t="shared" si="62"/>
        <v/>
      </c>
      <c r="U376" t="str">
        <f t="shared" si="62"/>
        <v/>
      </c>
      <c r="V376" t="str">
        <f t="shared" si="62"/>
        <v/>
      </c>
      <c r="W376" t="str">
        <f t="shared" si="62"/>
        <v/>
      </c>
      <c r="X376" t="str">
        <f t="shared" si="62"/>
        <v/>
      </c>
      <c r="Y376" t="str">
        <f t="shared" si="62"/>
        <v/>
      </c>
      <c r="Z376" t="str">
        <f t="shared" si="62"/>
        <v/>
      </c>
      <c r="AA376" t="str">
        <f t="shared" si="62"/>
        <v/>
      </c>
      <c r="AB376" t="str">
        <f t="shared" si="62"/>
        <v/>
      </c>
      <c r="AC376" t="str">
        <f t="shared" si="62"/>
        <v/>
      </c>
      <c r="AD376" t="str">
        <f t="shared" si="62"/>
        <v/>
      </c>
      <c r="AE376">
        <f t="shared" si="54"/>
        <v>0</v>
      </c>
    </row>
    <row r="377" spans="1:31" x14ac:dyDescent="0.2">
      <c r="A377" t="str">
        <f>TABLA!F377</f>
        <v>F. Ciencias Políticas y Sociología</v>
      </c>
      <c r="B377" s="262" t="str">
        <f>TABLA!BC377</f>
        <v>Satisfechp</v>
      </c>
      <c r="C377" t="str">
        <f t="shared" si="59"/>
        <v/>
      </c>
      <c r="D377" t="str">
        <f t="shared" si="63"/>
        <v/>
      </c>
      <c r="E377" t="str">
        <f t="shared" si="63"/>
        <v/>
      </c>
      <c r="F377" t="str">
        <f t="shared" si="63"/>
        <v/>
      </c>
      <c r="G377" t="str">
        <f t="shared" si="63"/>
        <v/>
      </c>
      <c r="H377" t="str">
        <f t="shared" si="63"/>
        <v/>
      </c>
      <c r="I377" t="str">
        <f t="shared" si="63"/>
        <v/>
      </c>
      <c r="J377" t="str">
        <f t="shared" si="63"/>
        <v/>
      </c>
      <c r="K377" t="str">
        <f t="shared" si="63"/>
        <v/>
      </c>
      <c r="L377" t="str">
        <f t="shared" si="63"/>
        <v/>
      </c>
      <c r="M377" t="str">
        <f t="shared" si="63"/>
        <v/>
      </c>
      <c r="N377" t="str">
        <f t="shared" si="63"/>
        <v/>
      </c>
      <c r="O377" t="str">
        <f t="shared" si="63"/>
        <v/>
      </c>
      <c r="P377" t="str">
        <f t="shared" si="63"/>
        <v/>
      </c>
      <c r="Q377" t="str">
        <f t="shared" si="63"/>
        <v/>
      </c>
      <c r="R377" t="str">
        <f t="shared" si="63"/>
        <v/>
      </c>
      <c r="S377" t="str">
        <f t="shared" si="62"/>
        <v/>
      </c>
      <c r="T377" t="str">
        <f t="shared" si="62"/>
        <v/>
      </c>
      <c r="U377" t="str">
        <f t="shared" si="62"/>
        <v/>
      </c>
      <c r="V377" t="str">
        <f t="shared" si="62"/>
        <v/>
      </c>
      <c r="W377" t="str">
        <f t="shared" si="62"/>
        <v/>
      </c>
      <c r="X377" t="str">
        <f t="shared" si="62"/>
        <v/>
      </c>
      <c r="Y377" t="str">
        <f t="shared" si="62"/>
        <v/>
      </c>
      <c r="Z377" t="str">
        <f t="shared" si="62"/>
        <v/>
      </c>
      <c r="AA377" t="str">
        <f t="shared" si="62"/>
        <v/>
      </c>
      <c r="AB377" t="str">
        <f t="shared" si="62"/>
        <v/>
      </c>
      <c r="AC377" t="str">
        <f t="shared" si="62"/>
        <v/>
      </c>
      <c r="AD377" t="str">
        <f t="shared" si="62"/>
        <v/>
      </c>
      <c r="AE377">
        <f t="shared" si="54"/>
        <v>1</v>
      </c>
    </row>
    <row r="378" spans="1:31" x14ac:dyDescent="0.2">
      <c r="A378" t="str">
        <f>TABLA!F378</f>
        <v>F. Bellas Artes</v>
      </c>
      <c r="B378" s="262">
        <f>TABLA!BC378</f>
        <v>0</v>
      </c>
      <c r="C378" t="str">
        <f t="shared" si="59"/>
        <v/>
      </c>
      <c r="D378" t="str">
        <f t="shared" si="63"/>
        <v/>
      </c>
      <c r="E378" t="str">
        <f t="shared" si="63"/>
        <v/>
      </c>
      <c r="F378" t="str">
        <f t="shared" si="63"/>
        <v/>
      </c>
      <c r="G378" t="str">
        <f t="shared" si="63"/>
        <v/>
      </c>
      <c r="H378" t="str">
        <f t="shared" si="63"/>
        <v/>
      </c>
      <c r="I378" t="str">
        <f t="shared" si="63"/>
        <v/>
      </c>
      <c r="J378" t="str">
        <f t="shared" si="63"/>
        <v/>
      </c>
      <c r="K378" t="str">
        <f t="shared" si="63"/>
        <v/>
      </c>
      <c r="L378" t="str">
        <f t="shared" si="63"/>
        <v/>
      </c>
      <c r="M378" t="str">
        <f t="shared" si="63"/>
        <v/>
      </c>
      <c r="N378" t="str">
        <f t="shared" si="63"/>
        <v/>
      </c>
      <c r="O378" t="str">
        <f t="shared" si="63"/>
        <v/>
      </c>
      <c r="P378" t="str">
        <f t="shared" si="63"/>
        <v/>
      </c>
      <c r="Q378" t="str">
        <f t="shared" si="63"/>
        <v/>
      </c>
      <c r="R378" t="str">
        <f t="shared" si="63"/>
        <v/>
      </c>
      <c r="S378" t="str">
        <f t="shared" si="62"/>
        <v/>
      </c>
      <c r="T378" t="str">
        <f t="shared" si="62"/>
        <v/>
      </c>
      <c r="U378" t="str">
        <f t="shared" si="62"/>
        <v/>
      </c>
      <c r="V378" t="str">
        <f t="shared" si="62"/>
        <v/>
      </c>
      <c r="W378" t="str">
        <f t="shared" si="62"/>
        <v/>
      </c>
      <c r="X378" t="str">
        <f t="shared" si="62"/>
        <v/>
      </c>
      <c r="Y378" t="str">
        <f t="shared" si="62"/>
        <v/>
      </c>
      <c r="Z378" t="str">
        <f t="shared" si="62"/>
        <v/>
      </c>
      <c r="AA378" t="str">
        <f t="shared" si="62"/>
        <v/>
      </c>
      <c r="AB378" t="str">
        <f t="shared" si="62"/>
        <v/>
      </c>
      <c r="AC378" t="str">
        <f t="shared" si="62"/>
        <v/>
      </c>
      <c r="AD378" t="str">
        <f t="shared" si="62"/>
        <v/>
      </c>
      <c r="AE378">
        <f t="shared" si="54"/>
        <v>0</v>
      </c>
    </row>
    <row r="379" spans="1:31" x14ac:dyDescent="0.2">
      <c r="A379" t="str">
        <f>TABLA!F379</f>
        <v>F. Ciencias Políticas y Sociología</v>
      </c>
      <c r="B379" s="262">
        <f>TABLA!BC379</f>
        <v>0</v>
      </c>
      <c r="C379" t="str">
        <f t="shared" si="59"/>
        <v/>
      </c>
      <c r="D379" t="str">
        <f t="shared" si="63"/>
        <v/>
      </c>
      <c r="E379" t="str">
        <f t="shared" si="63"/>
        <v/>
      </c>
      <c r="F379" t="str">
        <f t="shared" si="63"/>
        <v/>
      </c>
      <c r="G379" t="str">
        <f t="shared" si="63"/>
        <v/>
      </c>
      <c r="H379" t="str">
        <f t="shared" si="63"/>
        <v/>
      </c>
      <c r="I379" t="str">
        <f t="shared" si="63"/>
        <v/>
      </c>
      <c r="J379" t="str">
        <f t="shared" si="63"/>
        <v/>
      </c>
      <c r="K379" t="str">
        <f t="shared" si="63"/>
        <v/>
      </c>
      <c r="L379" t="str">
        <f t="shared" si="63"/>
        <v/>
      </c>
      <c r="M379" t="str">
        <f t="shared" si="63"/>
        <v/>
      </c>
      <c r="N379" t="str">
        <f t="shared" si="63"/>
        <v/>
      </c>
      <c r="O379" t="str">
        <f t="shared" si="63"/>
        <v/>
      </c>
      <c r="P379" t="str">
        <f t="shared" si="63"/>
        <v/>
      </c>
      <c r="Q379" t="str">
        <f t="shared" si="63"/>
        <v/>
      </c>
      <c r="R379" t="str">
        <f t="shared" si="63"/>
        <v/>
      </c>
      <c r="S379" t="str">
        <f t="shared" si="62"/>
        <v/>
      </c>
      <c r="T379" t="str">
        <f t="shared" si="62"/>
        <v/>
      </c>
      <c r="U379" t="str">
        <f t="shared" si="62"/>
        <v/>
      </c>
      <c r="V379" t="str">
        <f t="shared" si="62"/>
        <v/>
      </c>
      <c r="W379" t="str">
        <f t="shared" si="62"/>
        <v/>
      </c>
      <c r="X379" t="str">
        <f t="shared" si="62"/>
        <v/>
      </c>
      <c r="Y379" t="str">
        <f t="shared" si="62"/>
        <v/>
      </c>
      <c r="Z379" t="str">
        <f t="shared" si="62"/>
        <v/>
      </c>
      <c r="AA379" t="str">
        <f t="shared" si="62"/>
        <v/>
      </c>
      <c r="AB379" t="str">
        <f t="shared" si="62"/>
        <v/>
      </c>
      <c r="AC379" t="str">
        <f t="shared" si="62"/>
        <v/>
      </c>
      <c r="AD379" t="str">
        <f t="shared" si="62"/>
        <v/>
      </c>
      <c r="AE379">
        <f t="shared" si="54"/>
        <v>0</v>
      </c>
    </row>
    <row r="380" spans="1:31" ht="25.5" x14ac:dyDescent="0.2">
      <c r="A380" t="str">
        <f>TABLA!F380</f>
        <v>F. Medicina</v>
      </c>
      <c r="B380" s="262" t="str">
        <f>TABLA!BC380</f>
        <v>No tengo ninguna información sobre el servicio de biblioteca, por eso nunca lo he utilizado. No obstante, me gustaría informarme para poder comenzar a disfrutar de este servicio</v>
      </c>
      <c r="C380" t="str">
        <f t="shared" si="59"/>
        <v/>
      </c>
      <c r="D380" t="str">
        <f t="shared" si="63"/>
        <v/>
      </c>
      <c r="E380" t="str">
        <f t="shared" si="63"/>
        <v/>
      </c>
      <c r="F380" t="str">
        <f t="shared" si="63"/>
        <v/>
      </c>
      <c r="G380" t="str">
        <f t="shared" si="63"/>
        <v/>
      </c>
      <c r="H380" t="str">
        <f t="shared" si="63"/>
        <v/>
      </c>
      <c r="I380" t="str">
        <f t="shared" si="63"/>
        <v/>
      </c>
      <c r="J380" t="str">
        <f t="shared" si="63"/>
        <v/>
      </c>
      <c r="K380" t="str">
        <f t="shared" si="63"/>
        <v/>
      </c>
      <c r="L380" t="str">
        <f t="shared" si="63"/>
        <v/>
      </c>
      <c r="M380" t="str">
        <f t="shared" si="63"/>
        <v/>
      </c>
      <c r="N380" t="str">
        <f t="shared" si="63"/>
        <v/>
      </c>
      <c r="O380" t="str">
        <f t="shared" si="63"/>
        <v/>
      </c>
      <c r="P380" t="str">
        <f t="shared" si="63"/>
        <v/>
      </c>
      <c r="Q380" t="str">
        <f t="shared" si="63"/>
        <v/>
      </c>
      <c r="R380" t="str">
        <f t="shared" si="63"/>
        <v/>
      </c>
      <c r="S380" t="str">
        <f t="shared" si="62"/>
        <v/>
      </c>
      <c r="T380" t="str">
        <f t="shared" si="62"/>
        <v/>
      </c>
      <c r="U380" t="str">
        <f t="shared" si="62"/>
        <v/>
      </c>
      <c r="V380" t="str">
        <f t="shared" si="62"/>
        <v/>
      </c>
      <c r="W380" t="str">
        <f t="shared" si="62"/>
        <v/>
      </c>
      <c r="X380" t="str">
        <f t="shared" si="62"/>
        <v/>
      </c>
      <c r="Y380" t="str">
        <f t="shared" si="62"/>
        <v/>
      </c>
      <c r="Z380" t="str">
        <f t="shared" si="62"/>
        <v/>
      </c>
      <c r="AA380" t="str">
        <f t="shared" si="62"/>
        <v/>
      </c>
      <c r="AB380" t="str">
        <f t="shared" si="62"/>
        <v/>
      </c>
      <c r="AC380" t="str">
        <f t="shared" si="62"/>
        <v/>
      </c>
      <c r="AD380" t="str">
        <f t="shared" si="62"/>
        <v/>
      </c>
      <c r="AE380">
        <f t="shared" si="54"/>
        <v>1</v>
      </c>
    </row>
    <row r="381" spans="1:31" ht="89.25" x14ac:dyDescent="0.2">
      <c r="A381" t="str">
        <f>TABLA!F381</f>
        <v>F. Geografía e Historia</v>
      </c>
      <c r="B381" s="262" t="str">
        <f>TABLA!BC381</f>
        <v>No tengo propuestas o sugerencias, pero sí agradecimiento por el servicio de préstamo interbibliotecario antes de la situación derivada del Covid-19. La rapidez de las respuestas, los esfuerzos del personal y su trato excelente son algunas de las cosas que siempre recordaré. La disponibilidad de libros electrónicos de reciente publicación es otra cosa maravillosa; a pesar de que estos dos meses ha estado cerrada la Biblioteca de Geografía e Historia, he podido consultar libros sin problema y me han ayudado a completar mi TFM sin problemas. Muchas gracias, ¡sigan así!</v>
      </c>
      <c r="C381" t="str">
        <f t="shared" si="59"/>
        <v>x</v>
      </c>
      <c r="D381" t="str">
        <f t="shared" si="63"/>
        <v/>
      </c>
      <c r="E381" t="str">
        <f t="shared" si="63"/>
        <v/>
      </c>
      <c r="F381" t="str">
        <f t="shared" si="63"/>
        <v/>
      </c>
      <c r="G381" t="str">
        <f t="shared" si="63"/>
        <v/>
      </c>
      <c r="H381" t="str">
        <f t="shared" si="63"/>
        <v>x</v>
      </c>
      <c r="I381" t="str">
        <f t="shared" si="63"/>
        <v/>
      </c>
      <c r="J381" t="str">
        <f t="shared" si="63"/>
        <v>x</v>
      </c>
      <c r="K381" t="str">
        <f t="shared" si="63"/>
        <v/>
      </c>
      <c r="L381" t="str">
        <f t="shared" si="63"/>
        <v/>
      </c>
      <c r="M381" t="str">
        <f t="shared" si="63"/>
        <v/>
      </c>
      <c r="N381" t="str">
        <f t="shared" si="63"/>
        <v/>
      </c>
      <c r="O381" t="str">
        <f t="shared" si="63"/>
        <v/>
      </c>
      <c r="P381" t="str">
        <f t="shared" si="63"/>
        <v/>
      </c>
      <c r="Q381" t="str">
        <f t="shared" si="63"/>
        <v/>
      </c>
      <c r="R381" t="str">
        <f t="shared" si="63"/>
        <v/>
      </c>
      <c r="S381" t="str">
        <f t="shared" si="62"/>
        <v/>
      </c>
      <c r="T381" t="str">
        <f t="shared" si="62"/>
        <v/>
      </c>
      <c r="U381" t="str">
        <f t="shared" si="62"/>
        <v/>
      </c>
      <c r="V381" t="str">
        <f t="shared" si="62"/>
        <v/>
      </c>
      <c r="W381" t="str">
        <f t="shared" si="62"/>
        <v/>
      </c>
      <c r="X381" t="str">
        <f t="shared" si="62"/>
        <v>x</v>
      </c>
      <c r="Y381" t="str">
        <f t="shared" si="62"/>
        <v/>
      </c>
      <c r="Z381" t="str">
        <f t="shared" si="62"/>
        <v/>
      </c>
      <c r="AA381" t="str">
        <f t="shared" si="62"/>
        <v/>
      </c>
      <c r="AB381" t="str">
        <f t="shared" si="62"/>
        <v/>
      </c>
      <c r="AC381" t="str">
        <f t="shared" si="62"/>
        <v/>
      </c>
      <c r="AD381" t="str">
        <f t="shared" si="62"/>
        <v/>
      </c>
      <c r="AE381">
        <f t="shared" si="54"/>
        <v>1</v>
      </c>
    </row>
    <row r="382" spans="1:31" x14ac:dyDescent="0.2">
      <c r="A382" t="str">
        <f>TABLA!F382</f>
        <v>F. Geografía e Historia</v>
      </c>
      <c r="B382" s="262">
        <f>TABLA!BC382</f>
        <v>0</v>
      </c>
      <c r="C382" t="str">
        <f t="shared" si="59"/>
        <v/>
      </c>
      <c r="D382" t="str">
        <f t="shared" si="63"/>
        <v/>
      </c>
      <c r="E382" t="str">
        <f t="shared" si="63"/>
        <v/>
      </c>
      <c r="F382" t="str">
        <f t="shared" si="63"/>
        <v/>
      </c>
      <c r="G382" t="str">
        <f t="shared" si="63"/>
        <v/>
      </c>
      <c r="H382" t="str">
        <f t="shared" si="63"/>
        <v/>
      </c>
      <c r="I382" t="str">
        <f t="shared" si="63"/>
        <v/>
      </c>
      <c r="J382" t="str">
        <f t="shared" si="63"/>
        <v/>
      </c>
      <c r="K382" t="str">
        <f t="shared" si="63"/>
        <v/>
      </c>
      <c r="L382" t="str">
        <f t="shared" si="63"/>
        <v/>
      </c>
      <c r="M382" t="str">
        <f t="shared" si="63"/>
        <v/>
      </c>
      <c r="N382" t="str">
        <f t="shared" si="63"/>
        <v/>
      </c>
      <c r="O382" t="str">
        <f t="shared" si="63"/>
        <v/>
      </c>
      <c r="P382" t="str">
        <f t="shared" si="63"/>
        <v/>
      </c>
      <c r="Q382" t="str">
        <f t="shared" si="63"/>
        <v/>
      </c>
      <c r="R382" t="str">
        <f t="shared" si="63"/>
        <v/>
      </c>
      <c r="S382" t="str">
        <f t="shared" si="62"/>
        <v/>
      </c>
      <c r="T382" t="str">
        <f t="shared" si="62"/>
        <v/>
      </c>
      <c r="U382" t="str">
        <f t="shared" si="62"/>
        <v/>
      </c>
      <c r="V382" t="str">
        <f t="shared" si="62"/>
        <v/>
      </c>
      <c r="W382" t="str">
        <f t="shared" si="62"/>
        <v/>
      </c>
      <c r="X382" t="str">
        <f t="shared" si="62"/>
        <v/>
      </c>
      <c r="Y382" t="str">
        <f t="shared" si="62"/>
        <v/>
      </c>
      <c r="Z382" t="str">
        <f t="shared" si="62"/>
        <v/>
      </c>
      <c r="AA382" t="str">
        <f t="shared" si="62"/>
        <v/>
      </c>
      <c r="AB382" t="str">
        <f t="shared" si="62"/>
        <v/>
      </c>
      <c r="AC382" t="str">
        <f t="shared" si="62"/>
        <v/>
      </c>
      <c r="AD382" t="str">
        <f t="shared" si="62"/>
        <v/>
      </c>
      <c r="AE382">
        <f t="shared" ref="AE382:AE445" si="64">COUNTIF(B382,"&lt;&gt;0")</f>
        <v>0</v>
      </c>
    </row>
    <row r="383" spans="1:31" x14ac:dyDescent="0.2">
      <c r="A383" t="str">
        <f>TABLA!F383</f>
        <v>F. Óptica y Optometría</v>
      </c>
      <c r="B383" s="262">
        <f>TABLA!BC383</f>
        <v>0</v>
      </c>
      <c r="C383" t="str">
        <f t="shared" si="59"/>
        <v/>
      </c>
      <c r="D383" t="str">
        <f t="shared" si="63"/>
        <v/>
      </c>
      <c r="E383" t="str">
        <f t="shared" si="63"/>
        <v/>
      </c>
      <c r="F383" t="str">
        <f t="shared" si="63"/>
        <v/>
      </c>
      <c r="G383" t="str">
        <f t="shared" si="63"/>
        <v/>
      </c>
      <c r="H383" t="str">
        <f t="shared" si="63"/>
        <v/>
      </c>
      <c r="I383" t="str">
        <f t="shared" si="63"/>
        <v/>
      </c>
      <c r="J383" t="str">
        <f t="shared" si="63"/>
        <v/>
      </c>
      <c r="K383" t="str">
        <f t="shared" si="63"/>
        <v/>
      </c>
      <c r="L383" t="str">
        <f t="shared" si="63"/>
        <v/>
      </c>
      <c r="M383" t="str">
        <f t="shared" si="63"/>
        <v/>
      </c>
      <c r="N383" t="str">
        <f t="shared" si="63"/>
        <v/>
      </c>
      <c r="O383" t="str">
        <f t="shared" si="63"/>
        <v/>
      </c>
      <c r="P383" t="str">
        <f t="shared" si="63"/>
        <v/>
      </c>
      <c r="Q383" t="str">
        <f t="shared" si="63"/>
        <v/>
      </c>
      <c r="R383" t="str">
        <f t="shared" si="63"/>
        <v/>
      </c>
      <c r="S383" t="str">
        <f t="shared" si="62"/>
        <v/>
      </c>
      <c r="T383" t="str">
        <f t="shared" si="62"/>
        <v/>
      </c>
      <c r="U383" t="str">
        <f t="shared" si="62"/>
        <v/>
      </c>
      <c r="V383" t="str">
        <f t="shared" si="62"/>
        <v/>
      </c>
      <c r="W383" t="str">
        <f t="shared" si="62"/>
        <v/>
      </c>
      <c r="X383" t="str">
        <f t="shared" si="62"/>
        <v/>
      </c>
      <c r="Y383" t="str">
        <f t="shared" si="62"/>
        <v/>
      </c>
      <c r="Z383" t="str">
        <f t="shared" si="62"/>
        <v/>
      </c>
      <c r="AA383" t="str">
        <f t="shared" si="62"/>
        <v/>
      </c>
      <c r="AB383" t="str">
        <f t="shared" si="62"/>
        <v/>
      </c>
      <c r="AC383" t="str">
        <f t="shared" si="62"/>
        <v/>
      </c>
      <c r="AD383" t="str">
        <f t="shared" si="62"/>
        <v/>
      </c>
      <c r="AE383">
        <f t="shared" si="64"/>
        <v>0</v>
      </c>
    </row>
    <row r="384" spans="1:31" x14ac:dyDescent="0.2">
      <c r="A384" t="str">
        <f>TABLA!F384</f>
        <v>F. Psicología</v>
      </c>
      <c r="B384" s="262">
        <f>TABLA!BC384</f>
        <v>0</v>
      </c>
      <c r="C384" t="str">
        <f t="shared" si="59"/>
        <v/>
      </c>
      <c r="D384" t="str">
        <f t="shared" si="63"/>
        <v/>
      </c>
      <c r="E384" t="str">
        <f t="shared" si="63"/>
        <v/>
      </c>
      <c r="F384" t="str">
        <f t="shared" si="63"/>
        <v/>
      </c>
      <c r="G384" t="str">
        <f t="shared" si="63"/>
        <v/>
      </c>
      <c r="H384" t="str">
        <f t="shared" si="63"/>
        <v/>
      </c>
      <c r="I384" t="str">
        <f t="shared" si="63"/>
        <v/>
      </c>
      <c r="J384" t="str">
        <f t="shared" si="63"/>
        <v/>
      </c>
      <c r="K384" t="str">
        <f t="shared" si="63"/>
        <v/>
      </c>
      <c r="L384" t="str">
        <f t="shared" si="63"/>
        <v/>
      </c>
      <c r="M384" t="str">
        <f t="shared" si="63"/>
        <v/>
      </c>
      <c r="N384" t="str">
        <f t="shared" si="63"/>
        <v/>
      </c>
      <c r="O384" t="str">
        <f t="shared" si="63"/>
        <v/>
      </c>
      <c r="P384" t="str">
        <f t="shared" si="63"/>
        <v/>
      </c>
      <c r="Q384" t="str">
        <f t="shared" si="63"/>
        <v/>
      </c>
      <c r="R384" t="str">
        <f t="shared" ref="R384:AD399" si="65">IFERROR((IF(FIND(R$1,$B384,1)&gt;0,"x")),"")</f>
        <v/>
      </c>
      <c r="S384" t="str">
        <f t="shared" si="65"/>
        <v/>
      </c>
      <c r="T384" t="str">
        <f t="shared" si="65"/>
        <v/>
      </c>
      <c r="U384" t="str">
        <f t="shared" si="65"/>
        <v/>
      </c>
      <c r="V384" t="str">
        <f t="shared" si="65"/>
        <v/>
      </c>
      <c r="W384" t="str">
        <f t="shared" si="65"/>
        <v/>
      </c>
      <c r="X384" t="str">
        <f t="shared" si="65"/>
        <v/>
      </c>
      <c r="Y384" t="str">
        <f t="shared" si="65"/>
        <v/>
      </c>
      <c r="Z384" t="str">
        <f t="shared" si="65"/>
        <v/>
      </c>
      <c r="AA384" t="str">
        <f t="shared" si="65"/>
        <v/>
      </c>
      <c r="AB384" t="str">
        <f t="shared" si="65"/>
        <v/>
      </c>
      <c r="AC384" t="str">
        <f t="shared" si="65"/>
        <v/>
      </c>
      <c r="AD384" t="str">
        <f t="shared" si="65"/>
        <v/>
      </c>
      <c r="AE384">
        <f t="shared" si="64"/>
        <v>0</v>
      </c>
    </row>
    <row r="385" spans="1:31" x14ac:dyDescent="0.2">
      <c r="A385" t="str">
        <f>TABLA!F385</f>
        <v>F. Medicina</v>
      </c>
      <c r="B385" s="262">
        <f>TABLA!BC385</f>
        <v>0</v>
      </c>
      <c r="C385" t="str">
        <f t="shared" si="59"/>
        <v/>
      </c>
      <c r="D385" t="str">
        <f t="shared" ref="D385:R400" si="66">IFERROR((IF(FIND(D$1,$B385,1)&gt;0,"x")),"")</f>
        <v/>
      </c>
      <c r="E385" t="str">
        <f t="shared" si="66"/>
        <v/>
      </c>
      <c r="F385" t="str">
        <f t="shared" si="66"/>
        <v/>
      </c>
      <c r="G385" t="str">
        <f t="shared" si="66"/>
        <v/>
      </c>
      <c r="H385" t="str">
        <f t="shared" si="66"/>
        <v/>
      </c>
      <c r="I385" t="str">
        <f t="shared" si="66"/>
        <v/>
      </c>
      <c r="J385" t="str">
        <f t="shared" si="66"/>
        <v/>
      </c>
      <c r="K385" t="str">
        <f t="shared" si="66"/>
        <v/>
      </c>
      <c r="L385" t="str">
        <f t="shared" si="66"/>
        <v/>
      </c>
      <c r="M385" t="str">
        <f t="shared" si="66"/>
        <v/>
      </c>
      <c r="N385" t="str">
        <f t="shared" si="66"/>
        <v/>
      </c>
      <c r="O385" t="str">
        <f t="shared" si="66"/>
        <v/>
      </c>
      <c r="P385" t="str">
        <f t="shared" si="66"/>
        <v/>
      </c>
      <c r="Q385" t="str">
        <f t="shared" si="66"/>
        <v/>
      </c>
      <c r="R385" t="str">
        <f t="shared" si="66"/>
        <v/>
      </c>
      <c r="S385" t="str">
        <f t="shared" si="65"/>
        <v/>
      </c>
      <c r="T385" t="str">
        <f t="shared" si="65"/>
        <v/>
      </c>
      <c r="U385" t="str">
        <f t="shared" si="65"/>
        <v/>
      </c>
      <c r="V385" t="str">
        <f t="shared" si="65"/>
        <v/>
      </c>
      <c r="W385" t="str">
        <f t="shared" si="65"/>
        <v/>
      </c>
      <c r="X385" t="str">
        <f t="shared" si="65"/>
        <v/>
      </c>
      <c r="Y385" t="str">
        <f t="shared" si="65"/>
        <v/>
      </c>
      <c r="Z385" t="str">
        <f t="shared" si="65"/>
        <v/>
      </c>
      <c r="AA385" t="str">
        <f t="shared" si="65"/>
        <v/>
      </c>
      <c r="AB385" t="str">
        <f t="shared" si="65"/>
        <v/>
      </c>
      <c r="AC385" t="str">
        <f t="shared" si="65"/>
        <v/>
      </c>
      <c r="AD385" t="str">
        <f t="shared" si="65"/>
        <v/>
      </c>
      <c r="AE385">
        <f t="shared" si="64"/>
        <v>0</v>
      </c>
    </row>
    <row r="386" spans="1:31" x14ac:dyDescent="0.2">
      <c r="A386" t="str">
        <f>TABLA!F386</f>
        <v>F. Ciencias Políticas y Sociología</v>
      </c>
      <c r="B386" s="262">
        <f>TABLA!BC386</f>
        <v>0</v>
      </c>
      <c r="C386" t="str">
        <f t="shared" si="59"/>
        <v/>
      </c>
      <c r="D386" t="str">
        <f t="shared" si="66"/>
        <v/>
      </c>
      <c r="E386" t="str">
        <f t="shared" si="66"/>
        <v/>
      </c>
      <c r="F386" t="str">
        <f t="shared" si="66"/>
        <v/>
      </c>
      <c r="G386" t="str">
        <f t="shared" si="66"/>
        <v/>
      </c>
      <c r="H386" t="str">
        <f t="shared" si="66"/>
        <v/>
      </c>
      <c r="I386" t="str">
        <f t="shared" si="66"/>
        <v/>
      </c>
      <c r="J386" t="str">
        <f t="shared" si="66"/>
        <v/>
      </c>
      <c r="K386" t="str">
        <f t="shared" si="66"/>
        <v/>
      </c>
      <c r="L386" t="str">
        <f t="shared" si="66"/>
        <v/>
      </c>
      <c r="M386" t="str">
        <f t="shared" si="66"/>
        <v/>
      </c>
      <c r="N386" t="str">
        <f t="shared" si="66"/>
        <v/>
      </c>
      <c r="O386" t="str">
        <f t="shared" si="66"/>
        <v/>
      </c>
      <c r="P386" t="str">
        <f t="shared" si="66"/>
        <v/>
      </c>
      <c r="Q386" t="str">
        <f t="shared" si="66"/>
        <v/>
      </c>
      <c r="R386" t="str">
        <f t="shared" si="66"/>
        <v/>
      </c>
      <c r="S386" t="str">
        <f t="shared" si="65"/>
        <v/>
      </c>
      <c r="T386" t="str">
        <f t="shared" si="65"/>
        <v/>
      </c>
      <c r="U386" t="str">
        <f t="shared" si="65"/>
        <v/>
      </c>
      <c r="V386" t="str">
        <f t="shared" si="65"/>
        <v/>
      </c>
      <c r="W386" t="str">
        <f t="shared" si="65"/>
        <v/>
      </c>
      <c r="X386" t="str">
        <f t="shared" si="65"/>
        <v/>
      </c>
      <c r="Y386" t="str">
        <f t="shared" si="65"/>
        <v/>
      </c>
      <c r="Z386" t="str">
        <f t="shared" si="65"/>
        <v/>
      </c>
      <c r="AA386" t="str">
        <f t="shared" si="65"/>
        <v/>
      </c>
      <c r="AB386" t="str">
        <f t="shared" si="65"/>
        <v/>
      </c>
      <c r="AC386" t="str">
        <f t="shared" si="65"/>
        <v/>
      </c>
      <c r="AD386" t="str">
        <f t="shared" si="65"/>
        <v/>
      </c>
      <c r="AE386">
        <f t="shared" si="64"/>
        <v>0</v>
      </c>
    </row>
    <row r="387" spans="1:31" x14ac:dyDescent="0.2">
      <c r="A387" t="str">
        <f>TABLA!F387</f>
        <v>F. Ciencias Biológicas</v>
      </c>
      <c r="B387" s="262">
        <f>TABLA!BC387</f>
        <v>0</v>
      </c>
      <c r="C387" t="str">
        <f t="shared" si="59"/>
        <v/>
      </c>
      <c r="D387" t="str">
        <f t="shared" si="66"/>
        <v/>
      </c>
      <c r="E387" t="str">
        <f t="shared" si="66"/>
        <v/>
      </c>
      <c r="F387" t="str">
        <f t="shared" si="66"/>
        <v/>
      </c>
      <c r="G387" t="str">
        <f t="shared" si="66"/>
        <v/>
      </c>
      <c r="H387" t="str">
        <f t="shared" si="66"/>
        <v/>
      </c>
      <c r="I387" t="str">
        <f t="shared" si="66"/>
        <v/>
      </c>
      <c r="J387" t="str">
        <f t="shared" si="66"/>
        <v/>
      </c>
      <c r="K387" t="str">
        <f t="shared" si="66"/>
        <v/>
      </c>
      <c r="L387" t="str">
        <f t="shared" si="66"/>
        <v/>
      </c>
      <c r="M387" t="str">
        <f t="shared" si="66"/>
        <v/>
      </c>
      <c r="N387" t="str">
        <f t="shared" si="66"/>
        <v/>
      </c>
      <c r="O387" t="str">
        <f t="shared" si="66"/>
        <v/>
      </c>
      <c r="P387" t="str">
        <f t="shared" si="66"/>
        <v/>
      </c>
      <c r="Q387" t="str">
        <f t="shared" si="66"/>
        <v/>
      </c>
      <c r="R387" t="str">
        <f t="shared" si="66"/>
        <v/>
      </c>
      <c r="S387" t="str">
        <f t="shared" si="65"/>
        <v/>
      </c>
      <c r="T387" t="str">
        <f t="shared" si="65"/>
        <v/>
      </c>
      <c r="U387" t="str">
        <f t="shared" si="65"/>
        <v/>
      </c>
      <c r="V387" t="str">
        <f t="shared" si="65"/>
        <v/>
      </c>
      <c r="W387" t="str">
        <f t="shared" si="65"/>
        <v/>
      </c>
      <c r="X387" t="str">
        <f t="shared" si="65"/>
        <v/>
      </c>
      <c r="Y387" t="str">
        <f t="shared" si="65"/>
        <v/>
      </c>
      <c r="Z387" t="str">
        <f t="shared" si="65"/>
        <v/>
      </c>
      <c r="AA387" t="str">
        <f t="shared" si="65"/>
        <v/>
      </c>
      <c r="AB387" t="str">
        <f t="shared" si="65"/>
        <v/>
      </c>
      <c r="AC387" t="str">
        <f t="shared" si="65"/>
        <v/>
      </c>
      <c r="AD387" t="str">
        <f t="shared" si="65"/>
        <v/>
      </c>
      <c r="AE387">
        <f t="shared" si="64"/>
        <v>0</v>
      </c>
    </row>
    <row r="388" spans="1:31" x14ac:dyDescent="0.2">
      <c r="A388" t="str">
        <f>TABLA!F388</f>
        <v>F. Psicología</v>
      </c>
      <c r="B388" s="262">
        <f>TABLA!BC388</f>
        <v>0</v>
      </c>
      <c r="C388" t="str">
        <f t="shared" si="59"/>
        <v/>
      </c>
      <c r="D388" t="str">
        <f t="shared" si="66"/>
        <v/>
      </c>
      <c r="E388" t="str">
        <f t="shared" si="66"/>
        <v/>
      </c>
      <c r="F388" t="str">
        <f t="shared" si="66"/>
        <v/>
      </c>
      <c r="G388" t="str">
        <f t="shared" si="66"/>
        <v/>
      </c>
      <c r="H388" t="str">
        <f t="shared" si="66"/>
        <v/>
      </c>
      <c r="I388" t="str">
        <f t="shared" si="66"/>
        <v/>
      </c>
      <c r="J388" t="str">
        <f t="shared" si="66"/>
        <v/>
      </c>
      <c r="K388" t="str">
        <f t="shared" si="66"/>
        <v/>
      </c>
      <c r="L388" t="str">
        <f t="shared" si="66"/>
        <v/>
      </c>
      <c r="M388" t="str">
        <f t="shared" si="66"/>
        <v/>
      </c>
      <c r="N388" t="str">
        <f t="shared" si="66"/>
        <v/>
      </c>
      <c r="O388" t="str">
        <f t="shared" si="66"/>
        <v/>
      </c>
      <c r="P388" t="str">
        <f t="shared" si="66"/>
        <v/>
      </c>
      <c r="Q388" t="str">
        <f t="shared" si="66"/>
        <v/>
      </c>
      <c r="R388" t="str">
        <f t="shared" si="66"/>
        <v/>
      </c>
      <c r="S388" t="str">
        <f t="shared" si="65"/>
        <v/>
      </c>
      <c r="T388" t="str">
        <f t="shared" si="65"/>
        <v/>
      </c>
      <c r="U388" t="str">
        <f t="shared" si="65"/>
        <v/>
      </c>
      <c r="V388" t="str">
        <f t="shared" si="65"/>
        <v/>
      </c>
      <c r="W388" t="str">
        <f t="shared" si="65"/>
        <v/>
      </c>
      <c r="X388" t="str">
        <f t="shared" si="65"/>
        <v/>
      </c>
      <c r="Y388" t="str">
        <f t="shared" si="65"/>
        <v/>
      </c>
      <c r="Z388" t="str">
        <f t="shared" si="65"/>
        <v/>
      </c>
      <c r="AA388" t="str">
        <f t="shared" si="65"/>
        <v/>
      </c>
      <c r="AB388" t="str">
        <f t="shared" si="65"/>
        <v/>
      </c>
      <c r="AC388" t="str">
        <f t="shared" si="65"/>
        <v/>
      </c>
      <c r="AD388" t="str">
        <f t="shared" si="65"/>
        <v/>
      </c>
      <c r="AE388">
        <f t="shared" si="64"/>
        <v>0</v>
      </c>
    </row>
    <row r="389" spans="1:31" x14ac:dyDescent="0.2">
      <c r="A389" t="str">
        <f>TABLA!F389</f>
        <v>F. Veterinaria</v>
      </c>
      <c r="B389" s="262">
        <f>TABLA!BC389</f>
        <v>0</v>
      </c>
      <c r="C389" t="str">
        <f t="shared" si="59"/>
        <v/>
      </c>
      <c r="D389" t="str">
        <f t="shared" si="66"/>
        <v/>
      </c>
      <c r="E389" t="str">
        <f t="shared" si="66"/>
        <v/>
      </c>
      <c r="F389" t="str">
        <f t="shared" si="66"/>
        <v/>
      </c>
      <c r="G389" t="str">
        <f t="shared" si="66"/>
        <v/>
      </c>
      <c r="H389" t="str">
        <f t="shared" si="66"/>
        <v/>
      </c>
      <c r="I389" t="str">
        <f t="shared" si="66"/>
        <v/>
      </c>
      <c r="J389" t="str">
        <f t="shared" si="66"/>
        <v/>
      </c>
      <c r="K389" t="str">
        <f t="shared" si="66"/>
        <v/>
      </c>
      <c r="L389" t="str">
        <f t="shared" si="66"/>
        <v/>
      </c>
      <c r="M389" t="str">
        <f t="shared" si="66"/>
        <v/>
      </c>
      <c r="N389" t="str">
        <f t="shared" si="66"/>
        <v/>
      </c>
      <c r="O389" t="str">
        <f t="shared" si="66"/>
        <v/>
      </c>
      <c r="P389" t="str">
        <f t="shared" si="66"/>
        <v/>
      </c>
      <c r="Q389" t="str">
        <f t="shared" si="66"/>
        <v/>
      </c>
      <c r="R389" t="str">
        <f t="shared" si="66"/>
        <v/>
      </c>
      <c r="S389" t="str">
        <f t="shared" si="65"/>
        <v/>
      </c>
      <c r="T389" t="str">
        <f t="shared" si="65"/>
        <v/>
      </c>
      <c r="U389" t="str">
        <f t="shared" si="65"/>
        <v/>
      </c>
      <c r="V389" t="str">
        <f t="shared" si="65"/>
        <v/>
      </c>
      <c r="W389" t="str">
        <f t="shared" si="65"/>
        <v/>
      </c>
      <c r="X389" t="str">
        <f t="shared" si="65"/>
        <v/>
      </c>
      <c r="Y389" t="str">
        <f t="shared" si="65"/>
        <v/>
      </c>
      <c r="Z389" t="str">
        <f t="shared" si="65"/>
        <v/>
      </c>
      <c r="AA389" t="str">
        <f t="shared" si="65"/>
        <v/>
      </c>
      <c r="AB389" t="str">
        <f t="shared" si="65"/>
        <v/>
      </c>
      <c r="AC389" t="str">
        <f t="shared" si="65"/>
        <v/>
      </c>
      <c r="AD389" t="str">
        <f t="shared" si="65"/>
        <v/>
      </c>
      <c r="AE389">
        <f t="shared" si="64"/>
        <v>0</v>
      </c>
    </row>
    <row r="390" spans="1:31" x14ac:dyDescent="0.2">
      <c r="A390" t="str">
        <f>TABLA!F390</f>
        <v>F. Medicina</v>
      </c>
      <c r="B390" s="262">
        <f>TABLA!BC390</f>
        <v>0</v>
      </c>
      <c r="C390" t="str">
        <f t="shared" si="59"/>
        <v/>
      </c>
      <c r="D390" t="str">
        <f t="shared" si="66"/>
        <v/>
      </c>
      <c r="E390" t="str">
        <f t="shared" si="66"/>
        <v/>
      </c>
      <c r="F390" t="str">
        <f t="shared" si="66"/>
        <v/>
      </c>
      <c r="G390" t="str">
        <f t="shared" si="66"/>
        <v/>
      </c>
      <c r="H390" t="str">
        <f t="shared" si="66"/>
        <v/>
      </c>
      <c r="I390" t="str">
        <f t="shared" si="66"/>
        <v/>
      </c>
      <c r="J390" t="str">
        <f t="shared" si="66"/>
        <v/>
      </c>
      <c r="K390" t="str">
        <f t="shared" si="66"/>
        <v/>
      </c>
      <c r="L390" t="str">
        <f t="shared" si="66"/>
        <v/>
      </c>
      <c r="M390" t="str">
        <f t="shared" si="66"/>
        <v/>
      </c>
      <c r="N390" t="str">
        <f t="shared" si="66"/>
        <v/>
      </c>
      <c r="O390" t="str">
        <f t="shared" si="66"/>
        <v/>
      </c>
      <c r="P390" t="str">
        <f t="shared" si="66"/>
        <v/>
      </c>
      <c r="Q390" t="str">
        <f t="shared" si="66"/>
        <v/>
      </c>
      <c r="R390" t="str">
        <f t="shared" si="66"/>
        <v/>
      </c>
      <c r="S390" t="str">
        <f t="shared" si="65"/>
        <v/>
      </c>
      <c r="T390" t="str">
        <f t="shared" si="65"/>
        <v/>
      </c>
      <c r="U390" t="str">
        <f t="shared" si="65"/>
        <v/>
      </c>
      <c r="V390" t="str">
        <f t="shared" si="65"/>
        <v/>
      </c>
      <c r="W390" t="str">
        <f t="shared" si="65"/>
        <v/>
      </c>
      <c r="X390" t="str">
        <f t="shared" si="65"/>
        <v/>
      </c>
      <c r="Y390" t="str">
        <f t="shared" si="65"/>
        <v/>
      </c>
      <c r="Z390" t="str">
        <f t="shared" si="65"/>
        <v/>
      </c>
      <c r="AA390" t="str">
        <f t="shared" si="65"/>
        <v/>
      </c>
      <c r="AB390" t="str">
        <f t="shared" si="65"/>
        <v/>
      </c>
      <c r="AC390" t="str">
        <f t="shared" si="65"/>
        <v/>
      </c>
      <c r="AD390" t="str">
        <f t="shared" si="65"/>
        <v/>
      </c>
      <c r="AE390">
        <f t="shared" si="64"/>
        <v>0</v>
      </c>
    </row>
    <row r="391" spans="1:31" x14ac:dyDescent="0.2">
      <c r="A391" t="str">
        <f>TABLA!F391</f>
        <v>F. Medicina</v>
      </c>
      <c r="B391" s="262">
        <f>TABLA!BC391</f>
        <v>0</v>
      </c>
      <c r="C391" t="str">
        <f t="shared" si="59"/>
        <v/>
      </c>
      <c r="D391" t="str">
        <f t="shared" si="66"/>
        <v/>
      </c>
      <c r="E391" t="str">
        <f t="shared" si="66"/>
        <v/>
      </c>
      <c r="F391" t="str">
        <f t="shared" si="66"/>
        <v/>
      </c>
      <c r="G391" t="str">
        <f t="shared" si="66"/>
        <v/>
      </c>
      <c r="H391" t="str">
        <f t="shared" si="66"/>
        <v/>
      </c>
      <c r="I391" t="str">
        <f t="shared" si="66"/>
        <v/>
      </c>
      <c r="J391" t="str">
        <f t="shared" si="66"/>
        <v/>
      </c>
      <c r="K391" t="str">
        <f t="shared" si="66"/>
        <v/>
      </c>
      <c r="L391" t="str">
        <f t="shared" si="66"/>
        <v/>
      </c>
      <c r="M391" t="str">
        <f t="shared" si="66"/>
        <v/>
      </c>
      <c r="N391" t="str">
        <f t="shared" si="66"/>
        <v/>
      </c>
      <c r="O391" t="str">
        <f t="shared" si="66"/>
        <v/>
      </c>
      <c r="P391" t="str">
        <f t="shared" si="66"/>
        <v/>
      </c>
      <c r="Q391" t="str">
        <f t="shared" si="66"/>
        <v/>
      </c>
      <c r="R391" t="str">
        <f t="shared" si="66"/>
        <v/>
      </c>
      <c r="S391" t="str">
        <f t="shared" si="65"/>
        <v/>
      </c>
      <c r="T391" t="str">
        <f t="shared" si="65"/>
        <v/>
      </c>
      <c r="U391" t="str">
        <f t="shared" si="65"/>
        <v/>
      </c>
      <c r="V391" t="str">
        <f t="shared" si="65"/>
        <v/>
      </c>
      <c r="W391" t="str">
        <f t="shared" si="65"/>
        <v/>
      </c>
      <c r="X391" t="str">
        <f t="shared" si="65"/>
        <v/>
      </c>
      <c r="Y391" t="str">
        <f t="shared" si="65"/>
        <v/>
      </c>
      <c r="Z391" t="str">
        <f t="shared" si="65"/>
        <v/>
      </c>
      <c r="AA391" t="str">
        <f t="shared" si="65"/>
        <v/>
      </c>
      <c r="AB391" t="str">
        <f t="shared" si="65"/>
        <v/>
      </c>
      <c r="AC391" t="str">
        <f t="shared" si="65"/>
        <v/>
      </c>
      <c r="AD391" t="str">
        <f t="shared" si="65"/>
        <v/>
      </c>
      <c r="AE391">
        <f t="shared" si="64"/>
        <v>0</v>
      </c>
    </row>
    <row r="392" spans="1:31" x14ac:dyDescent="0.2">
      <c r="A392" t="str">
        <f>TABLA!F392</f>
        <v>F. Enfermería, Fisioterapia y Podología</v>
      </c>
      <c r="B392" s="262">
        <f>TABLA!BC392</f>
        <v>0</v>
      </c>
      <c r="C392" t="str">
        <f t="shared" si="59"/>
        <v/>
      </c>
      <c r="D392" t="str">
        <f t="shared" si="66"/>
        <v/>
      </c>
      <c r="E392" t="str">
        <f t="shared" si="66"/>
        <v/>
      </c>
      <c r="F392" t="str">
        <f t="shared" si="66"/>
        <v/>
      </c>
      <c r="G392" t="str">
        <f t="shared" si="66"/>
        <v/>
      </c>
      <c r="H392" t="str">
        <f t="shared" si="66"/>
        <v/>
      </c>
      <c r="I392" t="str">
        <f t="shared" si="66"/>
        <v/>
      </c>
      <c r="J392" t="str">
        <f t="shared" si="66"/>
        <v/>
      </c>
      <c r="K392" t="str">
        <f t="shared" si="66"/>
        <v/>
      </c>
      <c r="L392" t="str">
        <f t="shared" si="66"/>
        <v/>
      </c>
      <c r="M392" t="str">
        <f t="shared" si="66"/>
        <v/>
      </c>
      <c r="N392" t="str">
        <f t="shared" si="66"/>
        <v/>
      </c>
      <c r="O392" t="str">
        <f t="shared" si="66"/>
        <v/>
      </c>
      <c r="P392" t="str">
        <f t="shared" si="66"/>
        <v/>
      </c>
      <c r="Q392" t="str">
        <f t="shared" si="66"/>
        <v/>
      </c>
      <c r="R392" t="str">
        <f t="shared" si="66"/>
        <v/>
      </c>
      <c r="S392" t="str">
        <f t="shared" si="65"/>
        <v/>
      </c>
      <c r="T392" t="str">
        <f t="shared" si="65"/>
        <v/>
      </c>
      <c r="U392" t="str">
        <f t="shared" si="65"/>
        <v/>
      </c>
      <c r="V392" t="str">
        <f t="shared" si="65"/>
        <v/>
      </c>
      <c r="W392" t="str">
        <f t="shared" si="65"/>
        <v/>
      </c>
      <c r="X392" t="str">
        <f t="shared" si="65"/>
        <v/>
      </c>
      <c r="Y392" t="str">
        <f t="shared" si="65"/>
        <v/>
      </c>
      <c r="Z392" t="str">
        <f t="shared" si="65"/>
        <v/>
      </c>
      <c r="AA392" t="str">
        <f t="shared" si="65"/>
        <v/>
      </c>
      <c r="AB392" t="str">
        <f t="shared" si="65"/>
        <v/>
      </c>
      <c r="AC392" t="str">
        <f t="shared" si="65"/>
        <v/>
      </c>
      <c r="AD392" t="str">
        <f t="shared" si="65"/>
        <v/>
      </c>
      <c r="AE392">
        <f t="shared" si="64"/>
        <v>0</v>
      </c>
    </row>
    <row r="393" spans="1:31" x14ac:dyDescent="0.2">
      <c r="A393" t="str">
        <f>TABLA!F393</f>
        <v>F. Trabajo Social</v>
      </c>
      <c r="B393" s="262">
        <f>TABLA!BC393</f>
        <v>0</v>
      </c>
      <c r="C393" t="str">
        <f t="shared" si="59"/>
        <v/>
      </c>
      <c r="D393" t="str">
        <f t="shared" si="66"/>
        <v/>
      </c>
      <c r="E393" t="str">
        <f t="shared" si="66"/>
        <v/>
      </c>
      <c r="F393" t="str">
        <f t="shared" si="66"/>
        <v/>
      </c>
      <c r="G393" t="str">
        <f t="shared" si="66"/>
        <v/>
      </c>
      <c r="H393" t="str">
        <f t="shared" si="66"/>
        <v/>
      </c>
      <c r="I393" t="str">
        <f t="shared" si="66"/>
        <v/>
      </c>
      <c r="J393" t="str">
        <f t="shared" si="66"/>
        <v/>
      </c>
      <c r="K393" t="str">
        <f t="shared" si="66"/>
        <v/>
      </c>
      <c r="L393" t="str">
        <f t="shared" si="66"/>
        <v/>
      </c>
      <c r="M393" t="str">
        <f t="shared" si="66"/>
        <v/>
      </c>
      <c r="N393" t="str">
        <f t="shared" si="66"/>
        <v/>
      </c>
      <c r="O393" t="str">
        <f t="shared" si="66"/>
        <v/>
      </c>
      <c r="P393" t="str">
        <f t="shared" si="66"/>
        <v/>
      </c>
      <c r="Q393" t="str">
        <f t="shared" si="66"/>
        <v/>
      </c>
      <c r="R393" t="str">
        <f t="shared" si="66"/>
        <v/>
      </c>
      <c r="S393" t="str">
        <f t="shared" si="65"/>
        <v/>
      </c>
      <c r="T393" t="str">
        <f t="shared" si="65"/>
        <v/>
      </c>
      <c r="U393" t="str">
        <f t="shared" si="65"/>
        <v/>
      </c>
      <c r="V393" t="str">
        <f t="shared" si="65"/>
        <v/>
      </c>
      <c r="W393" t="str">
        <f t="shared" si="65"/>
        <v/>
      </c>
      <c r="X393" t="str">
        <f t="shared" si="65"/>
        <v/>
      </c>
      <c r="Y393" t="str">
        <f t="shared" si="65"/>
        <v/>
      </c>
      <c r="Z393" t="str">
        <f t="shared" si="65"/>
        <v/>
      </c>
      <c r="AA393" t="str">
        <f t="shared" si="65"/>
        <v/>
      </c>
      <c r="AB393" t="str">
        <f t="shared" si="65"/>
        <v/>
      </c>
      <c r="AC393" t="str">
        <f t="shared" si="65"/>
        <v/>
      </c>
      <c r="AD393" t="str">
        <f t="shared" si="65"/>
        <v/>
      </c>
      <c r="AE393">
        <f t="shared" si="64"/>
        <v>0</v>
      </c>
    </row>
    <row r="394" spans="1:31" x14ac:dyDescent="0.2">
      <c r="A394" t="str">
        <f>TABLA!F394</f>
        <v>F. Ciencias de la Información</v>
      </c>
      <c r="B394" s="262">
        <f>TABLA!BC394</f>
        <v>0</v>
      </c>
      <c r="C394" t="str">
        <f t="shared" si="59"/>
        <v/>
      </c>
      <c r="D394" t="str">
        <f t="shared" si="66"/>
        <v/>
      </c>
      <c r="E394" t="str">
        <f t="shared" si="66"/>
        <v/>
      </c>
      <c r="F394" t="str">
        <f t="shared" si="66"/>
        <v/>
      </c>
      <c r="G394" t="str">
        <f t="shared" si="66"/>
        <v/>
      </c>
      <c r="H394" t="str">
        <f t="shared" si="66"/>
        <v/>
      </c>
      <c r="I394" t="str">
        <f t="shared" si="66"/>
        <v/>
      </c>
      <c r="J394" t="str">
        <f t="shared" si="66"/>
        <v/>
      </c>
      <c r="K394" t="str">
        <f t="shared" si="66"/>
        <v/>
      </c>
      <c r="L394" t="str">
        <f t="shared" si="66"/>
        <v/>
      </c>
      <c r="M394" t="str">
        <f t="shared" si="66"/>
        <v/>
      </c>
      <c r="N394" t="str">
        <f t="shared" si="66"/>
        <v/>
      </c>
      <c r="O394" t="str">
        <f t="shared" si="66"/>
        <v/>
      </c>
      <c r="P394" t="str">
        <f t="shared" si="66"/>
        <v/>
      </c>
      <c r="Q394" t="str">
        <f t="shared" si="66"/>
        <v/>
      </c>
      <c r="R394" t="str">
        <f t="shared" si="66"/>
        <v/>
      </c>
      <c r="S394" t="str">
        <f t="shared" si="65"/>
        <v/>
      </c>
      <c r="T394" t="str">
        <f t="shared" si="65"/>
        <v/>
      </c>
      <c r="U394" t="str">
        <f t="shared" si="65"/>
        <v/>
      </c>
      <c r="V394" t="str">
        <f t="shared" si="65"/>
        <v/>
      </c>
      <c r="W394" t="str">
        <f t="shared" si="65"/>
        <v/>
      </c>
      <c r="X394" t="str">
        <f t="shared" si="65"/>
        <v/>
      </c>
      <c r="Y394" t="str">
        <f t="shared" si="65"/>
        <v/>
      </c>
      <c r="Z394" t="str">
        <f t="shared" si="65"/>
        <v/>
      </c>
      <c r="AA394" t="str">
        <f t="shared" si="65"/>
        <v/>
      </c>
      <c r="AB394" t="str">
        <f t="shared" si="65"/>
        <v/>
      </c>
      <c r="AC394" t="str">
        <f t="shared" si="65"/>
        <v/>
      </c>
      <c r="AD394" t="str">
        <f t="shared" si="65"/>
        <v/>
      </c>
      <c r="AE394">
        <f t="shared" si="64"/>
        <v>0</v>
      </c>
    </row>
    <row r="395" spans="1:31" x14ac:dyDescent="0.2">
      <c r="A395" t="str">
        <f>TABLA!F395</f>
        <v>F. Bellas Artes</v>
      </c>
      <c r="B395" s="262">
        <f>TABLA!BC395</f>
        <v>0</v>
      </c>
      <c r="C395" t="str">
        <f t="shared" si="59"/>
        <v/>
      </c>
      <c r="D395" t="str">
        <f t="shared" si="66"/>
        <v/>
      </c>
      <c r="E395" t="str">
        <f t="shared" si="66"/>
        <v/>
      </c>
      <c r="F395" t="str">
        <f t="shared" si="66"/>
        <v/>
      </c>
      <c r="G395" t="str">
        <f t="shared" si="66"/>
        <v/>
      </c>
      <c r="H395" t="str">
        <f t="shared" si="66"/>
        <v/>
      </c>
      <c r="I395" t="str">
        <f t="shared" si="66"/>
        <v/>
      </c>
      <c r="J395" t="str">
        <f t="shared" si="66"/>
        <v/>
      </c>
      <c r="K395" t="str">
        <f t="shared" si="66"/>
        <v/>
      </c>
      <c r="L395" t="str">
        <f t="shared" si="66"/>
        <v/>
      </c>
      <c r="M395" t="str">
        <f t="shared" si="66"/>
        <v/>
      </c>
      <c r="N395" t="str">
        <f t="shared" si="66"/>
        <v/>
      </c>
      <c r="O395" t="str">
        <f t="shared" si="66"/>
        <v/>
      </c>
      <c r="P395" t="str">
        <f t="shared" si="66"/>
        <v/>
      </c>
      <c r="Q395" t="str">
        <f t="shared" si="66"/>
        <v/>
      </c>
      <c r="R395" t="str">
        <f t="shared" si="66"/>
        <v/>
      </c>
      <c r="S395" t="str">
        <f t="shared" si="65"/>
        <v/>
      </c>
      <c r="T395" t="str">
        <f t="shared" si="65"/>
        <v/>
      </c>
      <c r="U395" t="str">
        <f t="shared" si="65"/>
        <v/>
      </c>
      <c r="V395" t="str">
        <f t="shared" si="65"/>
        <v/>
      </c>
      <c r="W395" t="str">
        <f t="shared" si="65"/>
        <v/>
      </c>
      <c r="X395" t="str">
        <f t="shared" si="65"/>
        <v/>
      </c>
      <c r="Y395" t="str">
        <f t="shared" si="65"/>
        <v/>
      </c>
      <c r="Z395" t="str">
        <f t="shared" si="65"/>
        <v/>
      </c>
      <c r="AA395" t="str">
        <f t="shared" si="65"/>
        <v/>
      </c>
      <c r="AB395" t="str">
        <f t="shared" si="65"/>
        <v/>
      </c>
      <c r="AC395" t="str">
        <f t="shared" si="65"/>
        <v/>
      </c>
      <c r="AD395" t="str">
        <f t="shared" si="65"/>
        <v/>
      </c>
      <c r="AE395">
        <f t="shared" si="64"/>
        <v>0</v>
      </c>
    </row>
    <row r="396" spans="1:31" x14ac:dyDescent="0.2">
      <c r="A396" t="str">
        <f>TABLA!F396</f>
        <v>F. Veterinaria</v>
      </c>
      <c r="B396" s="262">
        <f>TABLA!BC396</f>
        <v>0</v>
      </c>
      <c r="C396" t="str">
        <f t="shared" si="59"/>
        <v/>
      </c>
      <c r="D396" t="str">
        <f t="shared" si="66"/>
        <v/>
      </c>
      <c r="E396" t="str">
        <f t="shared" si="66"/>
        <v/>
      </c>
      <c r="F396" t="str">
        <f t="shared" si="66"/>
        <v/>
      </c>
      <c r="G396" t="str">
        <f t="shared" si="66"/>
        <v/>
      </c>
      <c r="H396" t="str">
        <f t="shared" si="66"/>
        <v/>
      </c>
      <c r="I396" t="str">
        <f t="shared" si="66"/>
        <v/>
      </c>
      <c r="J396" t="str">
        <f t="shared" si="66"/>
        <v/>
      </c>
      <c r="K396" t="str">
        <f t="shared" si="66"/>
        <v/>
      </c>
      <c r="L396" t="str">
        <f t="shared" si="66"/>
        <v/>
      </c>
      <c r="M396" t="str">
        <f t="shared" si="66"/>
        <v/>
      </c>
      <c r="N396" t="str">
        <f t="shared" si="66"/>
        <v/>
      </c>
      <c r="O396" t="str">
        <f t="shared" si="66"/>
        <v/>
      </c>
      <c r="P396" t="str">
        <f t="shared" si="66"/>
        <v/>
      </c>
      <c r="Q396" t="str">
        <f t="shared" si="66"/>
        <v/>
      </c>
      <c r="R396" t="str">
        <f t="shared" si="66"/>
        <v/>
      </c>
      <c r="S396" t="str">
        <f t="shared" si="65"/>
        <v/>
      </c>
      <c r="T396" t="str">
        <f t="shared" si="65"/>
        <v/>
      </c>
      <c r="U396" t="str">
        <f t="shared" si="65"/>
        <v/>
      </c>
      <c r="V396" t="str">
        <f t="shared" si="65"/>
        <v/>
      </c>
      <c r="W396" t="str">
        <f t="shared" si="65"/>
        <v/>
      </c>
      <c r="X396" t="str">
        <f t="shared" si="65"/>
        <v/>
      </c>
      <c r="Y396" t="str">
        <f t="shared" si="65"/>
        <v/>
      </c>
      <c r="Z396" t="str">
        <f t="shared" si="65"/>
        <v/>
      </c>
      <c r="AA396" t="str">
        <f t="shared" si="65"/>
        <v/>
      </c>
      <c r="AB396" t="str">
        <f t="shared" si="65"/>
        <v/>
      </c>
      <c r="AC396" t="str">
        <f t="shared" si="65"/>
        <v/>
      </c>
      <c r="AD396" t="str">
        <f t="shared" si="65"/>
        <v/>
      </c>
      <c r="AE396">
        <f t="shared" si="64"/>
        <v>0</v>
      </c>
    </row>
    <row r="397" spans="1:31" x14ac:dyDescent="0.2">
      <c r="A397" t="str">
        <f>TABLA!F397</f>
        <v>F. Ciencias Matemáticas</v>
      </c>
      <c r="B397" s="262">
        <f>TABLA!BC397</f>
        <v>0</v>
      </c>
      <c r="C397" t="str">
        <f t="shared" si="59"/>
        <v/>
      </c>
      <c r="D397" t="str">
        <f t="shared" si="66"/>
        <v/>
      </c>
      <c r="E397" t="str">
        <f t="shared" si="66"/>
        <v/>
      </c>
      <c r="F397" t="str">
        <f t="shared" si="66"/>
        <v/>
      </c>
      <c r="G397" t="str">
        <f t="shared" si="66"/>
        <v/>
      </c>
      <c r="H397" t="str">
        <f t="shared" si="66"/>
        <v/>
      </c>
      <c r="I397" t="str">
        <f t="shared" si="66"/>
        <v/>
      </c>
      <c r="J397" t="str">
        <f t="shared" si="66"/>
        <v/>
      </c>
      <c r="K397" t="str">
        <f t="shared" si="66"/>
        <v/>
      </c>
      <c r="L397" t="str">
        <f t="shared" si="66"/>
        <v/>
      </c>
      <c r="M397" t="str">
        <f t="shared" si="66"/>
        <v/>
      </c>
      <c r="N397" t="str">
        <f t="shared" si="66"/>
        <v/>
      </c>
      <c r="O397" t="str">
        <f t="shared" si="66"/>
        <v/>
      </c>
      <c r="P397" t="str">
        <f t="shared" si="66"/>
        <v/>
      </c>
      <c r="Q397" t="str">
        <f t="shared" si="66"/>
        <v/>
      </c>
      <c r="R397" t="str">
        <f t="shared" si="66"/>
        <v/>
      </c>
      <c r="S397" t="str">
        <f t="shared" si="65"/>
        <v/>
      </c>
      <c r="T397" t="str">
        <f t="shared" si="65"/>
        <v/>
      </c>
      <c r="U397" t="str">
        <f t="shared" si="65"/>
        <v/>
      </c>
      <c r="V397" t="str">
        <f t="shared" si="65"/>
        <v/>
      </c>
      <c r="W397" t="str">
        <f t="shared" si="65"/>
        <v/>
      </c>
      <c r="X397" t="str">
        <f t="shared" si="65"/>
        <v/>
      </c>
      <c r="Y397" t="str">
        <f t="shared" si="65"/>
        <v/>
      </c>
      <c r="Z397" t="str">
        <f t="shared" si="65"/>
        <v/>
      </c>
      <c r="AA397" t="str">
        <f t="shared" si="65"/>
        <v/>
      </c>
      <c r="AB397" t="str">
        <f t="shared" si="65"/>
        <v/>
      </c>
      <c r="AC397" t="str">
        <f t="shared" si="65"/>
        <v/>
      </c>
      <c r="AD397" t="str">
        <f t="shared" si="65"/>
        <v/>
      </c>
      <c r="AE397">
        <f t="shared" si="64"/>
        <v>0</v>
      </c>
    </row>
    <row r="398" spans="1:31" x14ac:dyDescent="0.2">
      <c r="A398" t="str">
        <f>TABLA!F398</f>
        <v>F. Filología</v>
      </c>
      <c r="B398" s="262">
        <f>TABLA!BC398</f>
        <v>0</v>
      </c>
      <c r="C398" t="str">
        <f t="shared" si="59"/>
        <v/>
      </c>
      <c r="D398" t="str">
        <f t="shared" si="66"/>
        <v/>
      </c>
      <c r="E398" t="str">
        <f t="shared" si="66"/>
        <v/>
      </c>
      <c r="F398" t="str">
        <f t="shared" si="66"/>
        <v/>
      </c>
      <c r="G398" t="str">
        <f t="shared" si="66"/>
        <v/>
      </c>
      <c r="H398" t="str">
        <f t="shared" si="66"/>
        <v/>
      </c>
      <c r="I398" t="str">
        <f t="shared" si="66"/>
        <v/>
      </c>
      <c r="J398" t="str">
        <f t="shared" si="66"/>
        <v/>
      </c>
      <c r="K398" t="str">
        <f t="shared" si="66"/>
        <v/>
      </c>
      <c r="L398" t="str">
        <f t="shared" si="66"/>
        <v/>
      </c>
      <c r="M398" t="str">
        <f t="shared" si="66"/>
        <v/>
      </c>
      <c r="N398" t="str">
        <f t="shared" si="66"/>
        <v/>
      </c>
      <c r="O398" t="str">
        <f t="shared" si="66"/>
        <v/>
      </c>
      <c r="P398" t="str">
        <f t="shared" si="66"/>
        <v/>
      </c>
      <c r="Q398" t="str">
        <f t="shared" si="66"/>
        <v/>
      </c>
      <c r="R398" t="str">
        <f t="shared" si="66"/>
        <v/>
      </c>
      <c r="S398" t="str">
        <f t="shared" si="65"/>
        <v/>
      </c>
      <c r="T398" t="str">
        <f t="shared" si="65"/>
        <v/>
      </c>
      <c r="U398" t="str">
        <f t="shared" si="65"/>
        <v/>
      </c>
      <c r="V398" t="str">
        <f t="shared" si="65"/>
        <v/>
      </c>
      <c r="W398" t="str">
        <f t="shared" si="65"/>
        <v/>
      </c>
      <c r="X398" t="str">
        <f t="shared" si="65"/>
        <v/>
      </c>
      <c r="Y398" t="str">
        <f t="shared" si="65"/>
        <v/>
      </c>
      <c r="Z398" t="str">
        <f t="shared" si="65"/>
        <v/>
      </c>
      <c r="AA398" t="str">
        <f t="shared" si="65"/>
        <v/>
      </c>
      <c r="AB398" t="str">
        <f t="shared" si="65"/>
        <v/>
      </c>
      <c r="AC398" t="str">
        <f t="shared" si="65"/>
        <v/>
      </c>
      <c r="AD398" t="str">
        <f t="shared" si="65"/>
        <v/>
      </c>
      <c r="AE398">
        <f t="shared" si="64"/>
        <v>0</v>
      </c>
    </row>
    <row r="399" spans="1:31" x14ac:dyDescent="0.2">
      <c r="A399" t="str">
        <f>TABLA!F399</f>
        <v>F. Educación - Centro de Formación del Profesorado</v>
      </c>
      <c r="B399" s="262">
        <f>TABLA!BC399</f>
        <v>0</v>
      </c>
      <c r="C399" t="str">
        <f t="shared" si="59"/>
        <v/>
      </c>
      <c r="D399" t="str">
        <f t="shared" si="66"/>
        <v/>
      </c>
      <c r="E399" t="str">
        <f t="shared" si="66"/>
        <v/>
      </c>
      <c r="F399" t="str">
        <f t="shared" si="66"/>
        <v/>
      </c>
      <c r="G399" t="str">
        <f t="shared" si="66"/>
        <v/>
      </c>
      <c r="H399" t="str">
        <f t="shared" si="66"/>
        <v/>
      </c>
      <c r="I399" t="str">
        <f t="shared" si="66"/>
        <v/>
      </c>
      <c r="J399" t="str">
        <f t="shared" si="66"/>
        <v/>
      </c>
      <c r="K399" t="str">
        <f t="shared" si="66"/>
        <v/>
      </c>
      <c r="L399" t="str">
        <f t="shared" si="66"/>
        <v/>
      </c>
      <c r="M399" t="str">
        <f t="shared" si="66"/>
        <v/>
      </c>
      <c r="N399" t="str">
        <f t="shared" si="66"/>
        <v/>
      </c>
      <c r="O399" t="str">
        <f t="shared" si="66"/>
        <v/>
      </c>
      <c r="P399" t="str">
        <f t="shared" si="66"/>
        <v/>
      </c>
      <c r="Q399" t="str">
        <f t="shared" si="66"/>
        <v/>
      </c>
      <c r="R399" t="str">
        <f t="shared" si="66"/>
        <v/>
      </c>
      <c r="S399" t="str">
        <f t="shared" si="65"/>
        <v/>
      </c>
      <c r="T399" t="str">
        <f t="shared" si="65"/>
        <v/>
      </c>
      <c r="U399" t="str">
        <f t="shared" si="65"/>
        <v/>
      </c>
      <c r="V399" t="str">
        <f t="shared" si="65"/>
        <v/>
      </c>
      <c r="W399" t="str">
        <f t="shared" si="65"/>
        <v/>
      </c>
      <c r="X399" t="str">
        <f t="shared" si="65"/>
        <v/>
      </c>
      <c r="Y399" t="str">
        <f t="shared" si="65"/>
        <v/>
      </c>
      <c r="Z399" t="str">
        <f t="shared" si="65"/>
        <v/>
      </c>
      <c r="AA399" t="str">
        <f t="shared" si="65"/>
        <v/>
      </c>
      <c r="AB399" t="str">
        <f t="shared" si="65"/>
        <v/>
      </c>
      <c r="AC399" t="str">
        <f t="shared" si="65"/>
        <v/>
      </c>
      <c r="AD399" t="str">
        <f t="shared" si="65"/>
        <v/>
      </c>
      <c r="AE399">
        <f t="shared" si="64"/>
        <v>0</v>
      </c>
    </row>
    <row r="400" spans="1:31" x14ac:dyDescent="0.2">
      <c r="A400" t="str">
        <f>TABLA!F400</f>
        <v>F. Farmacia</v>
      </c>
      <c r="B400" s="262">
        <f>TABLA!BC400</f>
        <v>0</v>
      </c>
      <c r="C400" t="str">
        <f t="shared" si="59"/>
        <v/>
      </c>
      <c r="D400" t="str">
        <f t="shared" si="66"/>
        <v/>
      </c>
      <c r="E400" t="str">
        <f t="shared" si="66"/>
        <v/>
      </c>
      <c r="F400" t="str">
        <f t="shared" si="66"/>
        <v/>
      </c>
      <c r="G400" t="str">
        <f t="shared" si="66"/>
        <v/>
      </c>
      <c r="H400" t="str">
        <f t="shared" si="66"/>
        <v/>
      </c>
      <c r="I400" t="str">
        <f t="shared" si="66"/>
        <v/>
      </c>
      <c r="J400" t="str">
        <f t="shared" si="66"/>
        <v/>
      </c>
      <c r="K400" t="str">
        <f t="shared" si="66"/>
        <v/>
      </c>
      <c r="L400" t="str">
        <f t="shared" si="66"/>
        <v/>
      </c>
      <c r="M400" t="str">
        <f t="shared" si="66"/>
        <v/>
      </c>
      <c r="N400" t="str">
        <f t="shared" si="66"/>
        <v/>
      </c>
      <c r="O400" t="str">
        <f t="shared" si="66"/>
        <v/>
      </c>
      <c r="P400" t="str">
        <f t="shared" si="66"/>
        <v/>
      </c>
      <c r="Q400" t="str">
        <f t="shared" si="66"/>
        <v/>
      </c>
      <c r="R400" t="str">
        <f t="shared" ref="R400:AD415" si="67">IFERROR((IF(FIND(R$1,$B400,1)&gt;0,"x")),"")</f>
        <v/>
      </c>
      <c r="S400" t="str">
        <f t="shared" si="67"/>
        <v/>
      </c>
      <c r="T400" t="str">
        <f t="shared" si="67"/>
        <v/>
      </c>
      <c r="U400" t="str">
        <f t="shared" si="67"/>
        <v/>
      </c>
      <c r="V400" t="str">
        <f t="shared" si="67"/>
        <v/>
      </c>
      <c r="W400" t="str">
        <f t="shared" si="67"/>
        <v/>
      </c>
      <c r="X400" t="str">
        <f t="shared" si="67"/>
        <v/>
      </c>
      <c r="Y400" t="str">
        <f t="shared" si="67"/>
        <v/>
      </c>
      <c r="Z400" t="str">
        <f t="shared" si="67"/>
        <v/>
      </c>
      <c r="AA400" t="str">
        <f t="shared" si="67"/>
        <v/>
      </c>
      <c r="AB400" t="str">
        <f t="shared" si="67"/>
        <v/>
      </c>
      <c r="AC400" t="str">
        <f t="shared" si="67"/>
        <v/>
      </c>
      <c r="AD400" t="str">
        <f t="shared" si="67"/>
        <v/>
      </c>
      <c r="AE400">
        <f t="shared" si="64"/>
        <v>0</v>
      </c>
    </row>
    <row r="401" spans="1:31" x14ac:dyDescent="0.2">
      <c r="A401" t="str">
        <f>TABLA!F401</f>
        <v>F. Geografía e Historia</v>
      </c>
      <c r="B401" s="262">
        <f>TABLA!BC401</f>
        <v>0</v>
      </c>
      <c r="C401" t="str">
        <f t="shared" si="59"/>
        <v/>
      </c>
      <c r="D401" t="str">
        <f t="shared" ref="D401:R416" si="68">IFERROR((IF(FIND(D$1,$B401,1)&gt;0,"x")),"")</f>
        <v/>
      </c>
      <c r="E401" t="str">
        <f t="shared" si="68"/>
        <v/>
      </c>
      <c r="F401" t="str">
        <f t="shared" si="68"/>
        <v/>
      </c>
      <c r="G401" t="str">
        <f t="shared" si="68"/>
        <v/>
      </c>
      <c r="H401" t="str">
        <f t="shared" si="68"/>
        <v/>
      </c>
      <c r="I401" t="str">
        <f t="shared" si="68"/>
        <v/>
      </c>
      <c r="J401" t="str">
        <f t="shared" si="68"/>
        <v/>
      </c>
      <c r="K401" t="str">
        <f t="shared" si="68"/>
        <v/>
      </c>
      <c r="L401" t="str">
        <f t="shared" si="68"/>
        <v/>
      </c>
      <c r="M401" t="str">
        <f t="shared" si="68"/>
        <v/>
      </c>
      <c r="N401" t="str">
        <f t="shared" si="68"/>
        <v/>
      </c>
      <c r="O401" t="str">
        <f t="shared" si="68"/>
        <v/>
      </c>
      <c r="P401" t="str">
        <f t="shared" si="68"/>
        <v/>
      </c>
      <c r="Q401" t="str">
        <f t="shared" si="68"/>
        <v/>
      </c>
      <c r="R401" t="str">
        <f t="shared" si="68"/>
        <v/>
      </c>
      <c r="S401" t="str">
        <f t="shared" si="67"/>
        <v/>
      </c>
      <c r="T401" t="str">
        <f t="shared" si="67"/>
        <v/>
      </c>
      <c r="U401" t="str">
        <f t="shared" si="67"/>
        <v/>
      </c>
      <c r="V401" t="str">
        <f t="shared" si="67"/>
        <v/>
      </c>
      <c r="W401" t="str">
        <f t="shared" si="67"/>
        <v/>
      </c>
      <c r="X401" t="str">
        <f t="shared" si="67"/>
        <v/>
      </c>
      <c r="Y401" t="str">
        <f t="shared" si="67"/>
        <v/>
      </c>
      <c r="Z401" t="str">
        <f t="shared" si="67"/>
        <v/>
      </c>
      <c r="AA401" t="str">
        <f t="shared" si="67"/>
        <v/>
      </c>
      <c r="AB401" t="str">
        <f t="shared" si="67"/>
        <v/>
      </c>
      <c r="AC401" t="str">
        <f t="shared" si="67"/>
        <v/>
      </c>
      <c r="AD401" t="str">
        <f t="shared" si="67"/>
        <v/>
      </c>
      <c r="AE401">
        <f t="shared" si="64"/>
        <v>0</v>
      </c>
    </row>
    <row r="402" spans="1:31" x14ac:dyDescent="0.2">
      <c r="A402" t="str">
        <f>TABLA!F402</f>
        <v>F. Educación - Centro de Formación del Profesorado</v>
      </c>
      <c r="B402" s="262">
        <f>TABLA!BC402</f>
        <v>0</v>
      </c>
      <c r="C402" t="str">
        <f t="shared" si="59"/>
        <v/>
      </c>
      <c r="D402" t="str">
        <f t="shared" si="68"/>
        <v/>
      </c>
      <c r="E402" t="str">
        <f t="shared" si="68"/>
        <v/>
      </c>
      <c r="F402" t="str">
        <f t="shared" si="68"/>
        <v/>
      </c>
      <c r="G402" t="str">
        <f t="shared" si="68"/>
        <v/>
      </c>
      <c r="H402" t="str">
        <f t="shared" si="68"/>
        <v/>
      </c>
      <c r="I402" t="str">
        <f t="shared" si="68"/>
        <v/>
      </c>
      <c r="J402" t="str">
        <f t="shared" si="68"/>
        <v/>
      </c>
      <c r="K402" t="str">
        <f t="shared" si="68"/>
        <v/>
      </c>
      <c r="L402" t="str">
        <f t="shared" si="68"/>
        <v/>
      </c>
      <c r="M402" t="str">
        <f t="shared" si="68"/>
        <v/>
      </c>
      <c r="N402" t="str">
        <f t="shared" si="68"/>
        <v/>
      </c>
      <c r="O402" t="str">
        <f t="shared" si="68"/>
        <v/>
      </c>
      <c r="P402" t="str">
        <f t="shared" si="68"/>
        <v/>
      </c>
      <c r="Q402" t="str">
        <f t="shared" si="68"/>
        <v/>
      </c>
      <c r="R402" t="str">
        <f t="shared" si="68"/>
        <v/>
      </c>
      <c r="S402" t="str">
        <f t="shared" si="67"/>
        <v/>
      </c>
      <c r="T402" t="str">
        <f t="shared" si="67"/>
        <v/>
      </c>
      <c r="U402" t="str">
        <f t="shared" si="67"/>
        <v/>
      </c>
      <c r="V402" t="str">
        <f t="shared" si="67"/>
        <v/>
      </c>
      <c r="W402" t="str">
        <f t="shared" si="67"/>
        <v/>
      </c>
      <c r="X402" t="str">
        <f t="shared" si="67"/>
        <v/>
      </c>
      <c r="Y402" t="str">
        <f t="shared" si="67"/>
        <v/>
      </c>
      <c r="Z402" t="str">
        <f t="shared" si="67"/>
        <v/>
      </c>
      <c r="AA402" t="str">
        <f t="shared" si="67"/>
        <v/>
      </c>
      <c r="AB402" t="str">
        <f t="shared" si="67"/>
        <v/>
      </c>
      <c r="AC402" t="str">
        <f t="shared" si="67"/>
        <v/>
      </c>
      <c r="AD402" t="str">
        <f t="shared" si="67"/>
        <v/>
      </c>
      <c r="AE402">
        <f t="shared" si="64"/>
        <v>0</v>
      </c>
    </row>
    <row r="403" spans="1:31" x14ac:dyDescent="0.2">
      <c r="A403" t="str">
        <f>TABLA!F403</f>
        <v>F. Ciencias Químicas</v>
      </c>
      <c r="B403" s="262">
        <f>TABLA!BC403</f>
        <v>0</v>
      </c>
      <c r="C403" t="str">
        <f t="shared" ref="C403:C466" si="69">IFERROR((IF(FIND(C$1,$B403,1)&gt;0,"x")),"")</f>
        <v/>
      </c>
      <c r="D403" t="str">
        <f t="shared" si="68"/>
        <v/>
      </c>
      <c r="E403" t="str">
        <f t="shared" si="68"/>
        <v/>
      </c>
      <c r="F403" t="str">
        <f t="shared" si="68"/>
        <v/>
      </c>
      <c r="G403" t="str">
        <f t="shared" si="68"/>
        <v/>
      </c>
      <c r="H403" t="str">
        <f t="shared" si="68"/>
        <v/>
      </c>
      <c r="I403" t="str">
        <f t="shared" si="68"/>
        <v/>
      </c>
      <c r="J403" t="str">
        <f t="shared" si="68"/>
        <v/>
      </c>
      <c r="K403" t="str">
        <f t="shared" si="68"/>
        <v/>
      </c>
      <c r="L403" t="str">
        <f t="shared" si="68"/>
        <v/>
      </c>
      <c r="M403" t="str">
        <f t="shared" si="68"/>
        <v/>
      </c>
      <c r="N403" t="str">
        <f t="shared" si="68"/>
        <v/>
      </c>
      <c r="O403" t="str">
        <f t="shared" si="68"/>
        <v/>
      </c>
      <c r="P403" t="str">
        <f t="shared" si="68"/>
        <v/>
      </c>
      <c r="Q403" t="str">
        <f t="shared" si="68"/>
        <v/>
      </c>
      <c r="R403" t="str">
        <f t="shared" si="68"/>
        <v/>
      </c>
      <c r="S403" t="str">
        <f t="shared" si="67"/>
        <v/>
      </c>
      <c r="T403" t="str">
        <f t="shared" si="67"/>
        <v/>
      </c>
      <c r="U403" t="str">
        <f t="shared" si="67"/>
        <v/>
      </c>
      <c r="V403" t="str">
        <f t="shared" si="67"/>
        <v/>
      </c>
      <c r="W403" t="str">
        <f t="shared" si="67"/>
        <v/>
      </c>
      <c r="X403" t="str">
        <f t="shared" si="67"/>
        <v/>
      </c>
      <c r="Y403" t="str">
        <f t="shared" si="67"/>
        <v/>
      </c>
      <c r="Z403" t="str">
        <f t="shared" si="67"/>
        <v/>
      </c>
      <c r="AA403" t="str">
        <f t="shared" si="67"/>
        <v/>
      </c>
      <c r="AB403" t="str">
        <f t="shared" si="67"/>
        <v/>
      </c>
      <c r="AC403" t="str">
        <f t="shared" si="67"/>
        <v/>
      </c>
      <c r="AD403" t="str">
        <f t="shared" si="67"/>
        <v/>
      </c>
      <c r="AE403">
        <f t="shared" si="64"/>
        <v>0</v>
      </c>
    </row>
    <row r="404" spans="1:31" x14ac:dyDescent="0.2">
      <c r="A404" t="str">
        <f>TABLA!F404</f>
        <v>F. Informática</v>
      </c>
      <c r="B404" s="262">
        <f>TABLA!BC404</f>
        <v>0</v>
      </c>
      <c r="C404" t="str">
        <f t="shared" si="69"/>
        <v/>
      </c>
      <c r="D404" t="str">
        <f t="shared" si="68"/>
        <v/>
      </c>
      <c r="E404" t="str">
        <f t="shared" si="68"/>
        <v/>
      </c>
      <c r="F404" t="str">
        <f t="shared" si="68"/>
        <v/>
      </c>
      <c r="G404" t="str">
        <f t="shared" si="68"/>
        <v/>
      </c>
      <c r="H404" t="str">
        <f t="shared" si="68"/>
        <v/>
      </c>
      <c r="I404" t="str">
        <f t="shared" si="68"/>
        <v/>
      </c>
      <c r="J404" t="str">
        <f t="shared" si="68"/>
        <v/>
      </c>
      <c r="K404" t="str">
        <f t="shared" si="68"/>
        <v/>
      </c>
      <c r="L404" t="str">
        <f t="shared" si="68"/>
        <v/>
      </c>
      <c r="M404" t="str">
        <f t="shared" si="68"/>
        <v/>
      </c>
      <c r="N404" t="str">
        <f t="shared" si="68"/>
        <v/>
      </c>
      <c r="O404" t="str">
        <f t="shared" si="68"/>
        <v/>
      </c>
      <c r="P404" t="str">
        <f t="shared" si="68"/>
        <v/>
      </c>
      <c r="Q404" t="str">
        <f t="shared" si="68"/>
        <v/>
      </c>
      <c r="R404" t="str">
        <f t="shared" si="68"/>
        <v/>
      </c>
      <c r="S404" t="str">
        <f t="shared" si="67"/>
        <v/>
      </c>
      <c r="T404" t="str">
        <f t="shared" si="67"/>
        <v/>
      </c>
      <c r="U404" t="str">
        <f t="shared" si="67"/>
        <v/>
      </c>
      <c r="V404" t="str">
        <f t="shared" si="67"/>
        <v/>
      </c>
      <c r="W404" t="str">
        <f t="shared" si="67"/>
        <v/>
      </c>
      <c r="X404" t="str">
        <f t="shared" si="67"/>
        <v/>
      </c>
      <c r="Y404" t="str">
        <f t="shared" si="67"/>
        <v/>
      </c>
      <c r="Z404" t="str">
        <f t="shared" si="67"/>
        <v/>
      </c>
      <c r="AA404" t="str">
        <f t="shared" si="67"/>
        <v/>
      </c>
      <c r="AB404" t="str">
        <f t="shared" si="67"/>
        <v/>
      </c>
      <c r="AC404" t="str">
        <f t="shared" si="67"/>
        <v/>
      </c>
      <c r="AD404" t="str">
        <f t="shared" si="67"/>
        <v/>
      </c>
      <c r="AE404">
        <f t="shared" si="64"/>
        <v>0</v>
      </c>
    </row>
    <row r="405" spans="1:31" x14ac:dyDescent="0.2">
      <c r="A405" t="str">
        <f>TABLA!F405</f>
        <v>F. Educación - Centro de Formación del Profesorado</v>
      </c>
      <c r="B405" s="262">
        <f>TABLA!BC405</f>
        <v>0</v>
      </c>
      <c r="C405" t="str">
        <f t="shared" si="69"/>
        <v/>
      </c>
      <c r="D405" t="str">
        <f t="shared" si="68"/>
        <v/>
      </c>
      <c r="E405" t="str">
        <f t="shared" si="68"/>
        <v/>
      </c>
      <c r="F405" t="str">
        <f t="shared" si="68"/>
        <v/>
      </c>
      <c r="G405" t="str">
        <f t="shared" si="68"/>
        <v/>
      </c>
      <c r="H405" t="str">
        <f t="shared" si="68"/>
        <v/>
      </c>
      <c r="I405" t="str">
        <f t="shared" si="68"/>
        <v/>
      </c>
      <c r="J405" t="str">
        <f t="shared" si="68"/>
        <v/>
      </c>
      <c r="K405" t="str">
        <f t="shared" si="68"/>
        <v/>
      </c>
      <c r="L405" t="str">
        <f t="shared" si="68"/>
        <v/>
      </c>
      <c r="M405" t="str">
        <f t="shared" si="68"/>
        <v/>
      </c>
      <c r="N405" t="str">
        <f t="shared" si="68"/>
        <v/>
      </c>
      <c r="O405" t="str">
        <f t="shared" si="68"/>
        <v/>
      </c>
      <c r="P405" t="str">
        <f t="shared" si="68"/>
        <v/>
      </c>
      <c r="Q405" t="str">
        <f t="shared" si="68"/>
        <v/>
      </c>
      <c r="R405" t="str">
        <f t="shared" si="68"/>
        <v/>
      </c>
      <c r="S405" t="str">
        <f t="shared" si="67"/>
        <v/>
      </c>
      <c r="T405" t="str">
        <f t="shared" si="67"/>
        <v/>
      </c>
      <c r="U405" t="str">
        <f t="shared" si="67"/>
        <v/>
      </c>
      <c r="V405" t="str">
        <f t="shared" si="67"/>
        <v/>
      </c>
      <c r="W405" t="str">
        <f t="shared" si="67"/>
        <v/>
      </c>
      <c r="X405" t="str">
        <f t="shared" si="67"/>
        <v/>
      </c>
      <c r="Y405" t="str">
        <f t="shared" si="67"/>
        <v/>
      </c>
      <c r="Z405" t="str">
        <f t="shared" si="67"/>
        <v/>
      </c>
      <c r="AA405" t="str">
        <f t="shared" si="67"/>
        <v/>
      </c>
      <c r="AB405" t="str">
        <f t="shared" si="67"/>
        <v/>
      </c>
      <c r="AC405" t="str">
        <f t="shared" si="67"/>
        <v/>
      </c>
      <c r="AD405" t="str">
        <f t="shared" si="67"/>
        <v/>
      </c>
      <c r="AE405">
        <f t="shared" si="64"/>
        <v>0</v>
      </c>
    </row>
    <row r="406" spans="1:31" x14ac:dyDescent="0.2">
      <c r="A406" t="str">
        <f>TABLA!F406</f>
        <v>F. Ciencias de la Información</v>
      </c>
      <c r="B406" s="262">
        <f>TABLA!BC406</f>
        <v>0</v>
      </c>
      <c r="C406" t="str">
        <f t="shared" si="69"/>
        <v/>
      </c>
      <c r="D406" t="str">
        <f t="shared" si="68"/>
        <v/>
      </c>
      <c r="E406" t="str">
        <f t="shared" si="68"/>
        <v/>
      </c>
      <c r="F406" t="str">
        <f t="shared" si="68"/>
        <v/>
      </c>
      <c r="G406" t="str">
        <f t="shared" si="68"/>
        <v/>
      </c>
      <c r="H406" t="str">
        <f t="shared" si="68"/>
        <v/>
      </c>
      <c r="I406" t="str">
        <f t="shared" si="68"/>
        <v/>
      </c>
      <c r="J406" t="str">
        <f t="shared" si="68"/>
        <v/>
      </c>
      <c r="K406" t="str">
        <f t="shared" si="68"/>
        <v/>
      </c>
      <c r="L406" t="str">
        <f t="shared" si="68"/>
        <v/>
      </c>
      <c r="M406" t="str">
        <f t="shared" si="68"/>
        <v/>
      </c>
      <c r="N406" t="str">
        <f t="shared" si="68"/>
        <v/>
      </c>
      <c r="O406" t="str">
        <f t="shared" si="68"/>
        <v/>
      </c>
      <c r="P406" t="str">
        <f t="shared" si="68"/>
        <v/>
      </c>
      <c r="Q406" t="str">
        <f t="shared" si="68"/>
        <v/>
      </c>
      <c r="R406" t="str">
        <f t="shared" si="68"/>
        <v/>
      </c>
      <c r="S406" t="str">
        <f t="shared" si="67"/>
        <v/>
      </c>
      <c r="T406" t="str">
        <f t="shared" si="67"/>
        <v/>
      </c>
      <c r="U406" t="str">
        <f t="shared" si="67"/>
        <v/>
      </c>
      <c r="V406" t="str">
        <f t="shared" si="67"/>
        <v/>
      </c>
      <c r="W406" t="str">
        <f t="shared" si="67"/>
        <v/>
      </c>
      <c r="X406" t="str">
        <f t="shared" si="67"/>
        <v/>
      </c>
      <c r="Y406" t="str">
        <f t="shared" si="67"/>
        <v/>
      </c>
      <c r="Z406" t="str">
        <f t="shared" si="67"/>
        <v/>
      </c>
      <c r="AA406" t="str">
        <f t="shared" si="67"/>
        <v/>
      </c>
      <c r="AB406" t="str">
        <f t="shared" si="67"/>
        <v/>
      </c>
      <c r="AC406" t="str">
        <f t="shared" si="67"/>
        <v/>
      </c>
      <c r="AD406" t="str">
        <f t="shared" si="67"/>
        <v/>
      </c>
      <c r="AE406">
        <f t="shared" si="64"/>
        <v>0</v>
      </c>
    </row>
    <row r="407" spans="1:31" x14ac:dyDescent="0.2">
      <c r="A407" t="str">
        <f>TABLA!F407</f>
        <v>F. Geografía e Historia</v>
      </c>
      <c r="B407" s="262">
        <f>TABLA!BC407</f>
        <v>0</v>
      </c>
      <c r="C407" t="str">
        <f t="shared" si="69"/>
        <v/>
      </c>
      <c r="D407" t="str">
        <f t="shared" si="68"/>
        <v/>
      </c>
      <c r="E407" t="str">
        <f t="shared" si="68"/>
        <v/>
      </c>
      <c r="F407" t="str">
        <f t="shared" si="68"/>
        <v/>
      </c>
      <c r="G407" t="str">
        <f t="shared" si="68"/>
        <v/>
      </c>
      <c r="H407" t="str">
        <f t="shared" si="68"/>
        <v/>
      </c>
      <c r="I407" t="str">
        <f t="shared" si="68"/>
        <v/>
      </c>
      <c r="J407" t="str">
        <f t="shared" si="68"/>
        <v/>
      </c>
      <c r="K407" t="str">
        <f t="shared" si="68"/>
        <v/>
      </c>
      <c r="L407" t="str">
        <f t="shared" si="68"/>
        <v/>
      </c>
      <c r="M407" t="str">
        <f t="shared" si="68"/>
        <v/>
      </c>
      <c r="N407" t="str">
        <f t="shared" si="68"/>
        <v/>
      </c>
      <c r="O407" t="str">
        <f t="shared" si="68"/>
        <v/>
      </c>
      <c r="P407" t="str">
        <f t="shared" si="68"/>
        <v/>
      </c>
      <c r="Q407" t="str">
        <f t="shared" si="68"/>
        <v/>
      </c>
      <c r="R407" t="str">
        <f t="shared" si="68"/>
        <v/>
      </c>
      <c r="S407" t="str">
        <f t="shared" si="67"/>
        <v/>
      </c>
      <c r="T407" t="str">
        <f t="shared" si="67"/>
        <v/>
      </c>
      <c r="U407" t="str">
        <f t="shared" si="67"/>
        <v/>
      </c>
      <c r="V407" t="str">
        <f t="shared" si="67"/>
        <v/>
      </c>
      <c r="W407" t="str">
        <f t="shared" si="67"/>
        <v/>
      </c>
      <c r="X407" t="str">
        <f t="shared" si="67"/>
        <v/>
      </c>
      <c r="Y407" t="str">
        <f t="shared" si="67"/>
        <v/>
      </c>
      <c r="Z407" t="str">
        <f t="shared" si="67"/>
        <v/>
      </c>
      <c r="AA407" t="str">
        <f t="shared" si="67"/>
        <v/>
      </c>
      <c r="AB407" t="str">
        <f t="shared" si="67"/>
        <v/>
      </c>
      <c r="AC407" t="str">
        <f t="shared" si="67"/>
        <v/>
      </c>
      <c r="AD407" t="str">
        <f t="shared" si="67"/>
        <v/>
      </c>
      <c r="AE407">
        <f t="shared" si="64"/>
        <v>0</v>
      </c>
    </row>
    <row r="408" spans="1:31" x14ac:dyDescent="0.2">
      <c r="A408" t="str">
        <f>TABLA!F408</f>
        <v>F. Farmacia</v>
      </c>
      <c r="B408" s="262">
        <f>TABLA!BC408</f>
        <v>0</v>
      </c>
      <c r="C408" t="str">
        <f t="shared" si="69"/>
        <v/>
      </c>
      <c r="D408" t="str">
        <f t="shared" si="68"/>
        <v/>
      </c>
      <c r="E408" t="str">
        <f t="shared" si="68"/>
        <v/>
      </c>
      <c r="F408" t="str">
        <f t="shared" si="68"/>
        <v/>
      </c>
      <c r="G408" t="str">
        <f t="shared" si="68"/>
        <v/>
      </c>
      <c r="H408" t="str">
        <f t="shared" si="68"/>
        <v/>
      </c>
      <c r="I408" t="str">
        <f t="shared" si="68"/>
        <v/>
      </c>
      <c r="J408" t="str">
        <f t="shared" si="68"/>
        <v/>
      </c>
      <c r="K408" t="str">
        <f t="shared" si="68"/>
        <v/>
      </c>
      <c r="L408" t="str">
        <f t="shared" si="68"/>
        <v/>
      </c>
      <c r="M408" t="str">
        <f t="shared" si="68"/>
        <v/>
      </c>
      <c r="N408" t="str">
        <f t="shared" si="68"/>
        <v/>
      </c>
      <c r="O408" t="str">
        <f t="shared" si="68"/>
        <v/>
      </c>
      <c r="P408" t="str">
        <f t="shared" si="68"/>
        <v/>
      </c>
      <c r="Q408" t="str">
        <f t="shared" si="68"/>
        <v/>
      </c>
      <c r="R408" t="str">
        <f t="shared" si="68"/>
        <v/>
      </c>
      <c r="S408" t="str">
        <f t="shared" si="67"/>
        <v/>
      </c>
      <c r="T408" t="str">
        <f t="shared" si="67"/>
        <v/>
      </c>
      <c r="U408" t="str">
        <f t="shared" si="67"/>
        <v/>
      </c>
      <c r="V408" t="str">
        <f t="shared" si="67"/>
        <v/>
      </c>
      <c r="W408" t="str">
        <f t="shared" si="67"/>
        <v/>
      </c>
      <c r="X408" t="str">
        <f t="shared" si="67"/>
        <v/>
      </c>
      <c r="Y408" t="str">
        <f t="shared" si="67"/>
        <v/>
      </c>
      <c r="Z408" t="str">
        <f t="shared" si="67"/>
        <v/>
      </c>
      <c r="AA408" t="str">
        <f t="shared" si="67"/>
        <v/>
      </c>
      <c r="AB408" t="str">
        <f t="shared" si="67"/>
        <v/>
      </c>
      <c r="AC408" t="str">
        <f t="shared" si="67"/>
        <v/>
      </c>
      <c r="AD408" t="str">
        <f t="shared" si="67"/>
        <v/>
      </c>
      <c r="AE408">
        <f t="shared" si="64"/>
        <v>0</v>
      </c>
    </row>
    <row r="409" spans="1:31" ht="51" x14ac:dyDescent="0.2">
      <c r="A409" t="str">
        <f>TABLA!F409</f>
        <v>F. Geografía e Historia</v>
      </c>
      <c r="B409" s="262" t="str">
        <f>TABLA!BC409</f>
        <v>Por la situación actual y en el futuro sería muy bueno tener recursos digitalizados a los que poder acceder on line. También sería interesante establecer un sistema de cita previa para el préstamo físico de ejemplares tanto en depósito como de libre consulta mientras dure la restricción de acceso por la pandemia.</v>
      </c>
      <c r="C409" t="str">
        <f t="shared" si="69"/>
        <v>x</v>
      </c>
      <c r="D409" t="str">
        <f t="shared" si="68"/>
        <v/>
      </c>
      <c r="E409" t="str">
        <f t="shared" si="68"/>
        <v/>
      </c>
      <c r="F409" t="str">
        <f t="shared" si="68"/>
        <v/>
      </c>
      <c r="G409" t="str">
        <f t="shared" si="68"/>
        <v/>
      </c>
      <c r="H409" t="str">
        <f t="shared" si="68"/>
        <v/>
      </c>
      <c r="I409" t="str">
        <f t="shared" si="68"/>
        <v/>
      </c>
      <c r="J409" t="str">
        <f t="shared" si="68"/>
        <v/>
      </c>
      <c r="K409" t="str">
        <f t="shared" si="68"/>
        <v/>
      </c>
      <c r="L409" t="str">
        <f t="shared" si="68"/>
        <v/>
      </c>
      <c r="M409" t="str">
        <f t="shared" si="68"/>
        <v/>
      </c>
      <c r="N409" t="str">
        <f t="shared" si="68"/>
        <v/>
      </c>
      <c r="O409" t="str">
        <f t="shared" si="68"/>
        <v>x</v>
      </c>
      <c r="P409" t="str">
        <f t="shared" si="68"/>
        <v/>
      </c>
      <c r="Q409" t="str">
        <f t="shared" si="68"/>
        <v/>
      </c>
      <c r="R409" t="str">
        <f t="shared" si="68"/>
        <v/>
      </c>
      <c r="S409" t="str">
        <f t="shared" si="67"/>
        <v/>
      </c>
      <c r="T409" t="str">
        <f t="shared" si="67"/>
        <v/>
      </c>
      <c r="U409" t="str">
        <f t="shared" si="67"/>
        <v/>
      </c>
      <c r="V409" t="str">
        <f t="shared" si="67"/>
        <v/>
      </c>
      <c r="W409" t="str">
        <f t="shared" si="67"/>
        <v/>
      </c>
      <c r="X409" t="str">
        <f t="shared" si="67"/>
        <v/>
      </c>
      <c r="Y409" t="str">
        <f t="shared" si="67"/>
        <v/>
      </c>
      <c r="Z409" t="str">
        <f t="shared" si="67"/>
        <v>x</v>
      </c>
      <c r="AA409" t="str">
        <f t="shared" si="67"/>
        <v/>
      </c>
      <c r="AB409" t="str">
        <f t="shared" si="67"/>
        <v>x</v>
      </c>
      <c r="AC409" t="str">
        <f t="shared" si="67"/>
        <v/>
      </c>
      <c r="AD409" t="str">
        <f t="shared" si="67"/>
        <v/>
      </c>
      <c r="AE409">
        <f t="shared" si="64"/>
        <v>1</v>
      </c>
    </row>
    <row r="410" spans="1:31" x14ac:dyDescent="0.2">
      <c r="A410" t="str">
        <f>TABLA!F410</f>
        <v>F. Educación - Centro de Formación del Profesorado</v>
      </c>
      <c r="B410" s="262">
        <f>TABLA!BC410</f>
        <v>0</v>
      </c>
      <c r="C410" t="str">
        <f t="shared" si="69"/>
        <v/>
      </c>
      <c r="D410" t="str">
        <f t="shared" si="68"/>
        <v/>
      </c>
      <c r="E410" t="str">
        <f t="shared" si="68"/>
        <v/>
      </c>
      <c r="F410" t="str">
        <f t="shared" si="68"/>
        <v/>
      </c>
      <c r="G410" t="str">
        <f t="shared" si="68"/>
        <v/>
      </c>
      <c r="H410" t="str">
        <f t="shared" si="68"/>
        <v/>
      </c>
      <c r="I410" t="str">
        <f t="shared" si="68"/>
        <v/>
      </c>
      <c r="J410" t="str">
        <f t="shared" si="68"/>
        <v/>
      </c>
      <c r="K410" t="str">
        <f t="shared" si="68"/>
        <v/>
      </c>
      <c r="L410" t="str">
        <f t="shared" si="68"/>
        <v/>
      </c>
      <c r="M410" t="str">
        <f t="shared" si="68"/>
        <v/>
      </c>
      <c r="N410" t="str">
        <f t="shared" si="68"/>
        <v/>
      </c>
      <c r="O410" t="str">
        <f t="shared" si="68"/>
        <v/>
      </c>
      <c r="P410" t="str">
        <f t="shared" si="68"/>
        <v/>
      </c>
      <c r="Q410" t="str">
        <f t="shared" si="68"/>
        <v/>
      </c>
      <c r="R410" t="str">
        <f t="shared" si="68"/>
        <v/>
      </c>
      <c r="S410" t="str">
        <f t="shared" si="67"/>
        <v/>
      </c>
      <c r="T410" t="str">
        <f t="shared" si="67"/>
        <v/>
      </c>
      <c r="U410" t="str">
        <f t="shared" si="67"/>
        <v/>
      </c>
      <c r="V410" t="str">
        <f t="shared" si="67"/>
        <v/>
      </c>
      <c r="W410" t="str">
        <f t="shared" si="67"/>
        <v/>
      </c>
      <c r="X410" t="str">
        <f t="shared" si="67"/>
        <v/>
      </c>
      <c r="Y410" t="str">
        <f t="shared" si="67"/>
        <v/>
      </c>
      <c r="Z410" t="str">
        <f t="shared" si="67"/>
        <v/>
      </c>
      <c r="AA410" t="str">
        <f t="shared" si="67"/>
        <v/>
      </c>
      <c r="AB410" t="str">
        <f t="shared" si="67"/>
        <v/>
      </c>
      <c r="AC410" t="str">
        <f t="shared" si="67"/>
        <v/>
      </c>
      <c r="AD410" t="str">
        <f t="shared" si="67"/>
        <v/>
      </c>
      <c r="AE410">
        <f t="shared" si="64"/>
        <v>0</v>
      </c>
    </row>
    <row r="411" spans="1:31" x14ac:dyDescent="0.2">
      <c r="A411" t="str">
        <f>TABLA!F411</f>
        <v>F. Ciencias Políticas y Sociología</v>
      </c>
      <c r="B411" s="262">
        <f>TABLA!BC411</f>
        <v>0</v>
      </c>
      <c r="C411" t="str">
        <f t="shared" si="69"/>
        <v/>
      </c>
      <c r="D411" t="str">
        <f t="shared" si="68"/>
        <v/>
      </c>
      <c r="E411" t="str">
        <f t="shared" si="68"/>
        <v/>
      </c>
      <c r="F411" t="str">
        <f t="shared" si="68"/>
        <v/>
      </c>
      <c r="G411" t="str">
        <f t="shared" si="68"/>
        <v/>
      </c>
      <c r="H411" t="str">
        <f t="shared" si="68"/>
        <v/>
      </c>
      <c r="I411" t="str">
        <f t="shared" si="68"/>
        <v/>
      </c>
      <c r="J411" t="str">
        <f t="shared" si="68"/>
        <v/>
      </c>
      <c r="K411" t="str">
        <f t="shared" si="68"/>
        <v/>
      </c>
      <c r="L411" t="str">
        <f t="shared" si="68"/>
        <v/>
      </c>
      <c r="M411" t="str">
        <f t="shared" si="68"/>
        <v/>
      </c>
      <c r="N411" t="str">
        <f t="shared" si="68"/>
        <v/>
      </c>
      <c r="O411" t="str">
        <f t="shared" si="68"/>
        <v/>
      </c>
      <c r="P411" t="str">
        <f t="shared" si="68"/>
        <v/>
      </c>
      <c r="Q411" t="str">
        <f t="shared" si="68"/>
        <v/>
      </c>
      <c r="R411" t="str">
        <f t="shared" si="68"/>
        <v/>
      </c>
      <c r="S411" t="str">
        <f t="shared" si="67"/>
        <v/>
      </c>
      <c r="T411" t="str">
        <f t="shared" si="67"/>
        <v/>
      </c>
      <c r="U411" t="str">
        <f t="shared" si="67"/>
        <v/>
      </c>
      <c r="V411" t="str">
        <f t="shared" si="67"/>
        <v/>
      </c>
      <c r="W411" t="str">
        <f t="shared" si="67"/>
        <v/>
      </c>
      <c r="X411" t="str">
        <f t="shared" si="67"/>
        <v/>
      </c>
      <c r="Y411" t="str">
        <f t="shared" si="67"/>
        <v/>
      </c>
      <c r="Z411" t="str">
        <f t="shared" si="67"/>
        <v/>
      </c>
      <c r="AA411" t="str">
        <f t="shared" si="67"/>
        <v/>
      </c>
      <c r="AB411" t="str">
        <f t="shared" si="67"/>
        <v/>
      </c>
      <c r="AC411" t="str">
        <f t="shared" si="67"/>
        <v/>
      </c>
      <c r="AD411" t="str">
        <f t="shared" si="67"/>
        <v/>
      </c>
      <c r="AE411">
        <f t="shared" si="64"/>
        <v>0</v>
      </c>
    </row>
    <row r="412" spans="1:31" x14ac:dyDescent="0.2">
      <c r="A412" t="str">
        <f>TABLA!F412</f>
        <v>F. Ciencias Biológicas</v>
      </c>
      <c r="B412" s="262">
        <f>TABLA!BC412</f>
        <v>0</v>
      </c>
      <c r="C412" t="str">
        <f t="shared" si="69"/>
        <v/>
      </c>
      <c r="D412" t="str">
        <f t="shared" si="68"/>
        <v/>
      </c>
      <c r="E412" t="str">
        <f t="shared" si="68"/>
        <v/>
      </c>
      <c r="F412" t="str">
        <f t="shared" si="68"/>
        <v/>
      </c>
      <c r="G412" t="str">
        <f t="shared" si="68"/>
        <v/>
      </c>
      <c r="H412" t="str">
        <f t="shared" si="68"/>
        <v/>
      </c>
      <c r="I412" t="str">
        <f t="shared" si="68"/>
        <v/>
      </c>
      <c r="J412" t="str">
        <f t="shared" si="68"/>
        <v/>
      </c>
      <c r="K412" t="str">
        <f t="shared" si="68"/>
        <v/>
      </c>
      <c r="L412" t="str">
        <f t="shared" si="68"/>
        <v/>
      </c>
      <c r="M412" t="str">
        <f t="shared" si="68"/>
        <v/>
      </c>
      <c r="N412" t="str">
        <f t="shared" si="68"/>
        <v/>
      </c>
      <c r="O412" t="str">
        <f t="shared" si="68"/>
        <v/>
      </c>
      <c r="P412" t="str">
        <f t="shared" si="68"/>
        <v/>
      </c>
      <c r="Q412" t="str">
        <f t="shared" si="68"/>
        <v/>
      </c>
      <c r="R412" t="str">
        <f t="shared" si="68"/>
        <v/>
      </c>
      <c r="S412" t="str">
        <f t="shared" si="67"/>
        <v/>
      </c>
      <c r="T412" t="str">
        <f t="shared" si="67"/>
        <v/>
      </c>
      <c r="U412" t="str">
        <f t="shared" si="67"/>
        <v/>
      </c>
      <c r="V412" t="str">
        <f t="shared" si="67"/>
        <v/>
      </c>
      <c r="W412" t="str">
        <f t="shared" si="67"/>
        <v/>
      </c>
      <c r="X412" t="str">
        <f t="shared" si="67"/>
        <v/>
      </c>
      <c r="Y412" t="str">
        <f t="shared" si="67"/>
        <v/>
      </c>
      <c r="Z412" t="str">
        <f t="shared" si="67"/>
        <v/>
      </c>
      <c r="AA412" t="str">
        <f t="shared" si="67"/>
        <v/>
      </c>
      <c r="AB412" t="str">
        <f t="shared" si="67"/>
        <v/>
      </c>
      <c r="AC412" t="str">
        <f t="shared" si="67"/>
        <v/>
      </c>
      <c r="AD412" t="str">
        <f t="shared" si="67"/>
        <v/>
      </c>
      <c r="AE412">
        <f t="shared" si="64"/>
        <v>0</v>
      </c>
    </row>
    <row r="413" spans="1:31" x14ac:dyDescent="0.2">
      <c r="A413" t="str">
        <f>TABLA!F413</f>
        <v>F. Ciencias Físicas</v>
      </c>
      <c r="B413" s="262">
        <f>TABLA!BC413</f>
        <v>0</v>
      </c>
      <c r="C413" t="str">
        <f t="shared" si="69"/>
        <v/>
      </c>
      <c r="D413" t="str">
        <f t="shared" si="68"/>
        <v/>
      </c>
      <c r="E413" t="str">
        <f t="shared" si="68"/>
        <v/>
      </c>
      <c r="F413" t="str">
        <f t="shared" si="68"/>
        <v/>
      </c>
      <c r="G413" t="str">
        <f t="shared" si="68"/>
        <v/>
      </c>
      <c r="H413" t="str">
        <f t="shared" si="68"/>
        <v/>
      </c>
      <c r="I413" t="str">
        <f t="shared" si="68"/>
        <v/>
      </c>
      <c r="J413" t="str">
        <f t="shared" si="68"/>
        <v/>
      </c>
      <c r="K413" t="str">
        <f t="shared" si="68"/>
        <v/>
      </c>
      <c r="L413" t="str">
        <f t="shared" si="68"/>
        <v/>
      </c>
      <c r="M413" t="str">
        <f t="shared" si="68"/>
        <v/>
      </c>
      <c r="N413" t="str">
        <f t="shared" si="68"/>
        <v/>
      </c>
      <c r="O413" t="str">
        <f t="shared" si="68"/>
        <v/>
      </c>
      <c r="P413" t="str">
        <f t="shared" si="68"/>
        <v/>
      </c>
      <c r="Q413" t="str">
        <f t="shared" si="68"/>
        <v/>
      </c>
      <c r="R413" t="str">
        <f t="shared" si="68"/>
        <v/>
      </c>
      <c r="S413" t="str">
        <f t="shared" si="67"/>
        <v/>
      </c>
      <c r="T413" t="str">
        <f t="shared" si="67"/>
        <v/>
      </c>
      <c r="U413" t="str">
        <f t="shared" si="67"/>
        <v/>
      </c>
      <c r="V413" t="str">
        <f t="shared" si="67"/>
        <v/>
      </c>
      <c r="W413" t="str">
        <f t="shared" si="67"/>
        <v/>
      </c>
      <c r="X413" t="str">
        <f t="shared" si="67"/>
        <v/>
      </c>
      <c r="Y413" t="str">
        <f t="shared" si="67"/>
        <v/>
      </c>
      <c r="Z413" t="str">
        <f t="shared" si="67"/>
        <v/>
      </c>
      <c r="AA413" t="str">
        <f t="shared" si="67"/>
        <v/>
      </c>
      <c r="AB413" t="str">
        <f t="shared" si="67"/>
        <v/>
      </c>
      <c r="AC413" t="str">
        <f t="shared" si="67"/>
        <v/>
      </c>
      <c r="AD413" t="str">
        <f t="shared" si="67"/>
        <v/>
      </c>
      <c r="AE413">
        <f t="shared" si="64"/>
        <v>0</v>
      </c>
    </row>
    <row r="414" spans="1:31" x14ac:dyDescent="0.2">
      <c r="A414" t="str">
        <f>TABLA!F414</f>
        <v>F. Ciencias Químicas</v>
      </c>
      <c r="B414" s="262">
        <f>TABLA!BC414</f>
        <v>0</v>
      </c>
      <c r="C414" t="str">
        <f t="shared" si="69"/>
        <v/>
      </c>
      <c r="D414" t="str">
        <f t="shared" si="68"/>
        <v/>
      </c>
      <c r="E414" t="str">
        <f t="shared" si="68"/>
        <v/>
      </c>
      <c r="F414" t="str">
        <f t="shared" si="68"/>
        <v/>
      </c>
      <c r="G414" t="str">
        <f t="shared" si="68"/>
        <v/>
      </c>
      <c r="H414" t="str">
        <f t="shared" si="68"/>
        <v/>
      </c>
      <c r="I414" t="str">
        <f t="shared" si="68"/>
        <v/>
      </c>
      <c r="J414" t="str">
        <f t="shared" si="68"/>
        <v/>
      </c>
      <c r="K414" t="str">
        <f t="shared" si="68"/>
        <v/>
      </c>
      <c r="L414" t="str">
        <f t="shared" si="68"/>
        <v/>
      </c>
      <c r="M414" t="str">
        <f t="shared" si="68"/>
        <v/>
      </c>
      <c r="N414" t="str">
        <f t="shared" si="68"/>
        <v/>
      </c>
      <c r="O414" t="str">
        <f t="shared" si="68"/>
        <v/>
      </c>
      <c r="P414" t="str">
        <f t="shared" si="68"/>
        <v/>
      </c>
      <c r="Q414" t="str">
        <f t="shared" si="68"/>
        <v/>
      </c>
      <c r="R414" t="str">
        <f t="shared" si="68"/>
        <v/>
      </c>
      <c r="S414" t="str">
        <f t="shared" si="67"/>
        <v/>
      </c>
      <c r="T414" t="str">
        <f t="shared" si="67"/>
        <v/>
      </c>
      <c r="U414" t="str">
        <f t="shared" si="67"/>
        <v/>
      </c>
      <c r="V414" t="str">
        <f t="shared" si="67"/>
        <v/>
      </c>
      <c r="W414" t="str">
        <f t="shared" si="67"/>
        <v/>
      </c>
      <c r="X414" t="str">
        <f t="shared" si="67"/>
        <v/>
      </c>
      <c r="Y414" t="str">
        <f t="shared" si="67"/>
        <v/>
      </c>
      <c r="Z414" t="str">
        <f t="shared" si="67"/>
        <v/>
      </c>
      <c r="AA414" t="str">
        <f t="shared" si="67"/>
        <v/>
      </c>
      <c r="AB414" t="str">
        <f t="shared" si="67"/>
        <v/>
      </c>
      <c r="AC414" t="str">
        <f t="shared" si="67"/>
        <v/>
      </c>
      <c r="AD414" t="str">
        <f t="shared" si="67"/>
        <v/>
      </c>
      <c r="AE414">
        <f t="shared" si="64"/>
        <v>0</v>
      </c>
    </row>
    <row r="415" spans="1:31" ht="102" x14ac:dyDescent="0.2">
      <c r="A415" t="str">
        <f>TABLA!F415</f>
        <v>F. Educación - Centro de Formación del Profesorado</v>
      </c>
      <c r="B415" s="262" t="str">
        <f>TABLA!BC415</f>
        <v>Es de destacar la labor encomiable en el servicio a los estudiantes, resolviendo dudas de cualquier tipo, facilitando prestamos, etc., que he podido experimentar personalmente en bastantes ocasiones; que dispensa uno de los bibliotecarios de la biblioteca de educación; Fernando, no sabiendo sus apellidos; que físicamente es delgado y medianamente alto; y, que ejerce su labor en el turno de tarde. En ocasiones, en el máster en Investigación en Educación de la Facultad de Educación y Formación del profesorado; cierto profesorado nos ha recomendado bibliografía la cual aseguraba se encontraba físicamente en la Biblioteca de Educación; para no estar allí finalmente, ni en otras bibliotecas de la UCM.</v>
      </c>
      <c r="C415" t="str">
        <f t="shared" si="69"/>
        <v>x</v>
      </c>
      <c r="D415" t="str">
        <f t="shared" si="68"/>
        <v/>
      </c>
      <c r="E415" t="str">
        <f t="shared" si="68"/>
        <v/>
      </c>
      <c r="F415" t="str">
        <f t="shared" si="68"/>
        <v/>
      </c>
      <c r="G415" t="str">
        <f t="shared" si="68"/>
        <v/>
      </c>
      <c r="H415" t="str">
        <f t="shared" si="68"/>
        <v/>
      </c>
      <c r="I415" t="str">
        <f t="shared" si="68"/>
        <v/>
      </c>
      <c r="J415" t="str">
        <f t="shared" si="68"/>
        <v/>
      </c>
      <c r="K415" t="str">
        <f t="shared" si="68"/>
        <v/>
      </c>
      <c r="L415" t="str">
        <f t="shared" si="68"/>
        <v/>
      </c>
      <c r="M415" t="str">
        <f t="shared" si="68"/>
        <v/>
      </c>
      <c r="N415" t="str">
        <f t="shared" si="68"/>
        <v/>
      </c>
      <c r="O415" t="str">
        <f t="shared" si="68"/>
        <v/>
      </c>
      <c r="P415" t="str">
        <f t="shared" si="68"/>
        <v/>
      </c>
      <c r="Q415" t="str">
        <f t="shared" si="68"/>
        <v/>
      </c>
      <c r="R415" t="str">
        <f t="shared" si="68"/>
        <v/>
      </c>
      <c r="S415" t="str">
        <f t="shared" si="67"/>
        <v/>
      </c>
      <c r="T415" t="str">
        <f t="shared" si="67"/>
        <v/>
      </c>
      <c r="U415" t="str">
        <f t="shared" si="67"/>
        <v/>
      </c>
      <c r="V415" t="str">
        <f t="shared" si="67"/>
        <v/>
      </c>
      <c r="W415" t="str">
        <f t="shared" si="67"/>
        <v/>
      </c>
      <c r="X415" t="str">
        <f t="shared" si="67"/>
        <v>x</v>
      </c>
      <c r="Y415" t="str">
        <f t="shared" si="67"/>
        <v/>
      </c>
      <c r="Z415" t="str">
        <f t="shared" si="67"/>
        <v/>
      </c>
      <c r="AA415" t="str">
        <f t="shared" si="67"/>
        <v/>
      </c>
      <c r="AB415" t="str">
        <f t="shared" si="67"/>
        <v/>
      </c>
      <c r="AC415" t="str">
        <f t="shared" si="67"/>
        <v/>
      </c>
      <c r="AD415" t="str">
        <f t="shared" si="67"/>
        <v/>
      </c>
      <c r="AE415">
        <f t="shared" si="64"/>
        <v>1</v>
      </c>
    </row>
    <row r="416" spans="1:31" x14ac:dyDescent="0.2">
      <c r="A416" t="str">
        <f>TABLA!F416</f>
        <v>F. Educación - Centro de Formación del Profesorado</v>
      </c>
      <c r="B416" s="262">
        <f>TABLA!BC416</f>
        <v>0</v>
      </c>
      <c r="C416" t="str">
        <f t="shared" si="69"/>
        <v/>
      </c>
      <c r="D416" t="str">
        <f t="shared" si="68"/>
        <v/>
      </c>
      <c r="E416" t="str">
        <f t="shared" si="68"/>
        <v/>
      </c>
      <c r="F416" t="str">
        <f t="shared" si="68"/>
        <v/>
      </c>
      <c r="G416" t="str">
        <f t="shared" si="68"/>
        <v/>
      </c>
      <c r="H416" t="str">
        <f t="shared" si="68"/>
        <v/>
      </c>
      <c r="I416" t="str">
        <f t="shared" si="68"/>
        <v/>
      </c>
      <c r="J416" t="str">
        <f t="shared" si="68"/>
        <v/>
      </c>
      <c r="K416" t="str">
        <f t="shared" si="68"/>
        <v/>
      </c>
      <c r="L416" t="str">
        <f t="shared" si="68"/>
        <v/>
      </c>
      <c r="M416" t="str">
        <f t="shared" si="68"/>
        <v/>
      </c>
      <c r="N416" t="str">
        <f t="shared" si="68"/>
        <v/>
      </c>
      <c r="O416" t="str">
        <f t="shared" si="68"/>
        <v/>
      </c>
      <c r="P416" t="str">
        <f t="shared" si="68"/>
        <v/>
      </c>
      <c r="Q416" t="str">
        <f t="shared" si="68"/>
        <v/>
      </c>
      <c r="R416" t="str">
        <f t="shared" ref="R416:AD431" si="70">IFERROR((IF(FIND(R$1,$B416,1)&gt;0,"x")),"")</f>
        <v/>
      </c>
      <c r="S416" t="str">
        <f t="shared" si="70"/>
        <v/>
      </c>
      <c r="T416" t="str">
        <f t="shared" si="70"/>
        <v/>
      </c>
      <c r="U416" t="str">
        <f t="shared" si="70"/>
        <v/>
      </c>
      <c r="V416" t="str">
        <f t="shared" si="70"/>
        <v/>
      </c>
      <c r="W416" t="str">
        <f t="shared" si="70"/>
        <v/>
      </c>
      <c r="X416" t="str">
        <f t="shared" si="70"/>
        <v/>
      </c>
      <c r="Y416" t="str">
        <f t="shared" si="70"/>
        <v/>
      </c>
      <c r="Z416" t="str">
        <f t="shared" si="70"/>
        <v/>
      </c>
      <c r="AA416" t="str">
        <f t="shared" si="70"/>
        <v/>
      </c>
      <c r="AB416" t="str">
        <f t="shared" si="70"/>
        <v/>
      </c>
      <c r="AC416" t="str">
        <f t="shared" si="70"/>
        <v/>
      </c>
      <c r="AD416" t="str">
        <f t="shared" si="70"/>
        <v/>
      </c>
      <c r="AE416">
        <f t="shared" si="64"/>
        <v>0</v>
      </c>
    </row>
    <row r="417" spans="1:31" x14ac:dyDescent="0.2">
      <c r="A417" t="str">
        <f>TABLA!F417</f>
        <v>F. Ciencias Económicas y Empresariales</v>
      </c>
      <c r="B417" s="262" t="str">
        <f>TABLA!BC417</f>
        <v>GRACIAS POR DARNOS ESTA OPORTUNIDAD</v>
      </c>
      <c r="C417" t="str">
        <f t="shared" si="69"/>
        <v/>
      </c>
      <c r="D417" t="str">
        <f t="shared" ref="D417:R432" si="71">IFERROR((IF(FIND(D$1,$B417,1)&gt;0,"x")),"")</f>
        <v/>
      </c>
      <c r="E417" t="str">
        <f t="shared" si="71"/>
        <v/>
      </c>
      <c r="F417" t="str">
        <f t="shared" si="71"/>
        <v/>
      </c>
      <c r="G417" t="str">
        <f t="shared" si="71"/>
        <v/>
      </c>
      <c r="H417" t="str">
        <f t="shared" si="71"/>
        <v/>
      </c>
      <c r="I417" t="str">
        <f t="shared" si="71"/>
        <v/>
      </c>
      <c r="J417" t="str">
        <f t="shared" si="71"/>
        <v/>
      </c>
      <c r="K417" t="str">
        <f t="shared" si="71"/>
        <v/>
      </c>
      <c r="L417" t="str">
        <f t="shared" si="71"/>
        <v/>
      </c>
      <c r="M417" t="str">
        <f t="shared" si="71"/>
        <v/>
      </c>
      <c r="N417" t="str">
        <f t="shared" si="71"/>
        <v/>
      </c>
      <c r="O417" t="str">
        <f t="shared" si="71"/>
        <v/>
      </c>
      <c r="P417" t="str">
        <f t="shared" si="71"/>
        <v/>
      </c>
      <c r="Q417" t="str">
        <f t="shared" si="71"/>
        <v/>
      </c>
      <c r="R417" t="str">
        <f t="shared" si="71"/>
        <v/>
      </c>
      <c r="S417" t="str">
        <f t="shared" si="70"/>
        <v/>
      </c>
      <c r="T417" t="str">
        <f t="shared" si="70"/>
        <v/>
      </c>
      <c r="U417" t="str">
        <f t="shared" si="70"/>
        <v/>
      </c>
      <c r="V417" t="str">
        <f t="shared" si="70"/>
        <v/>
      </c>
      <c r="W417" t="str">
        <f t="shared" si="70"/>
        <v/>
      </c>
      <c r="X417" t="str">
        <f t="shared" si="70"/>
        <v/>
      </c>
      <c r="Y417" t="str">
        <f t="shared" si="70"/>
        <v/>
      </c>
      <c r="Z417" t="str">
        <f t="shared" si="70"/>
        <v/>
      </c>
      <c r="AA417" t="str">
        <f t="shared" si="70"/>
        <v/>
      </c>
      <c r="AB417" t="str">
        <f t="shared" si="70"/>
        <v/>
      </c>
      <c r="AC417" t="str">
        <f t="shared" si="70"/>
        <v/>
      </c>
      <c r="AD417" t="str">
        <f t="shared" si="70"/>
        <v/>
      </c>
      <c r="AE417">
        <f t="shared" si="64"/>
        <v>1</v>
      </c>
    </row>
    <row r="418" spans="1:31" x14ac:dyDescent="0.2">
      <c r="A418" t="str">
        <f>TABLA!F418</f>
        <v>F. Informática</v>
      </c>
      <c r="B418" s="262">
        <f>TABLA!BC418</f>
        <v>0</v>
      </c>
      <c r="C418" t="str">
        <f t="shared" si="69"/>
        <v/>
      </c>
      <c r="D418" t="str">
        <f t="shared" si="71"/>
        <v/>
      </c>
      <c r="E418" t="str">
        <f t="shared" si="71"/>
        <v/>
      </c>
      <c r="F418" t="str">
        <f t="shared" si="71"/>
        <v/>
      </c>
      <c r="G418" t="str">
        <f t="shared" si="71"/>
        <v/>
      </c>
      <c r="H418" t="str">
        <f t="shared" si="71"/>
        <v/>
      </c>
      <c r="I418" t="str">
        <f t="shared" si="71"/>
        <v/>
      </c>
      <c r="J418" t="str">
        <f t="shared" si="71"/>
        <v/>
      </c>
      <c r="K418" t="str">
        <f t="shared" si="71"/>
        <v/>
      </c>
      <c r="L418" t="str">
        <f t="shared" si="71"/>
        <v/>
      </c>
      <c r="M418" t="str">
        <f t="shared" si="71"/>
        <v/>
      </c>
      <c r="N418" t="str">
        <f t="shared" si="71"/>
        <v/>
      </c>
      <c r="O418" t="str">
        <f t="shared" si="71"/>
        <v/>
      </c>
      <c r="P418" t="str">
        <f t="shared" si="71"/>
        <v/>
      </c>
      <c r="Q418" t="str">
        <f t="shared" si="71"/>
        <v/>
      </c>
      <c r="R418" t="str">
        <f t="shared" si="71"/>
        <v/>
      </c>
      <c r="S418" t="str">
        <f t="shared" si="70"/>
        <v/>
      </c>
      <c r="T418" t="str">
        <f t="shared" si="70"/>
        <v/>
      </c>
      <c r="U418" t="str">
        <f t="shared" si="70"/>
        <v/>
      </c>
      <c r="V418" t="str">
        <f t="shared" si="70"/>
        <v/>
      </c>
      <c r="W418" t="str">
        <f t="shared" si="70"/>
        <v/>
      </c>
      <c r="X418" t="str">
        <f t="shared" si="70"/>
        <v/>
      </c>
      <c r="Y418" t="str">
        <f t="shared" si="70"/>
        <v/>
      </c>
      <c r="Z418" t="str">
        <f t="shared" si="70"/>
        <v/>
      </c>
      <c r="AA418" t="str">
        <f t="shared" si="70"/>
        <v/>
      </c>
      <c r="AB418" t="str">
        <f t="shared" si="70"/>
        <v/>
      </c>
      <c r="AC418" t="str">
        <f t="shared" si="70"/>
        <v/>
      </c>
      <c r="AD418" t="str">
        <f t="shared" si="70"/>
        <v/>
      </c>
      <c r="AE418">
        <f t="shared" si="64"/>
        <v>0</v>
      </c>
    </row>
    <row r="419" spans="1:31" ht="63.75" x14ac:dyDescent="0.2">
      <c r="A419" t="str">
        <f>TABLA!F419</f>
        <v>F. Filología</v>
      </c>
      <c r="B419" s="262" t="str">
        <f>TABLA!BC419</f>
        <v>Me gustaría saber si cuando la comunidad de Madrid pase a la fase 1 las instalaciones de la biblioteca podrán ser utilizadas por los alumnos, ya que les escribí un correo con esta misma duda hace semanas y todavía no he recibido respuesta. Muchos alumnos necesitamos la biblioteca y eso repercute en nuestro deber académico, por ello me gustaría que informaran con el máximo rigor posible de cuando se podrán volver a utilizar las instalaciones.</v>
      </c>
      <c r="C419" t="str">
        <f t="shared" si="69"/>
        <v/>
      </c>
      <c r="D419" t="str">
        <f t="shared" si="71"/>
        <v/>
      </c>
      <c r="E419" t="str">
        <f t="shared" si="71"/>
        <v/>
      </c>
      <c r="F419" t="str">
        <f t="shared" si="71"/>
        <v/>
      </c>
      <c r="G419" t="str">
        <f t="shared" si="71"/>
        <v/>
      </c>
      <c r="H419" t="str">
        <f t="shared" si="71"/>
        <v/>
      </c>
      <c r="I419" t="str">
        <f t="shared" si="71"/>
        <v/>
      </c>
      <c r="J419" t="str">
        <f t="shared" si="71"/>
        <v/>
      </c>
      <c r="K419" t="str">
        <f t="shared" si="71"/>
        <v/>
      </c>
      <c r="L419" t="str">
        <f t="shared" si="71"/>
        <v/>
      </c>
      <c r="M419" t="str">
        <f t="shared" si="71"/>
        <v/>
      </c>
      <c r="N419" t="str">
        <f t="shared" si="71"/>
        <v/>
      </c>
      <c r="O419" t="str">
        <f t="shared" si="71"/>
        <v/>
      </c>
      <c r="P419" t="str">
        <f t="shared" si="71"/>
        <v/>
      </c>
      <c r="Q419" t="str">
        <f t="shared" si="71"/>
        <v/>
      </c>
      <c r="R419" t="str">
        <f t="shared" si="71"/>
        <v/>
      </c>
      <c r="S419" t="str">
        <f t="shared" si="70"/>
        <v/>
      </c>
      <c r="T419" t="str">
        <f t="shared" si="70"/>
        <v/>
      </c>
      <c r="U419" t="str">
        <f t="shared" si="70"/>
        <v/>
      </c>
      <c r="V419" t="str">
        <f t="shared" si="70"/>
        <v/>
      </c>
      <c r="W419" t="str">
        <f t="shared" si="70"/>
        <v/>
      </c>
      <c r="X419" t="str">
        <f t="shared" si="70"/>
        <v/>
      </c>
      <c r="Y419" t="str">
        <f t="shared" si="70"/>
        <v/>
      </c>
      <c r="Z419" t="str">
        <f t="shared" si="70"/>
        <v/>
      </c>
      <c r="AA419" t="str">
        <f t="shared" si="70"/>
        <v/>
      </c>
      <c r="AB419" t="str">
        <f t="shared" si="70"/>
        <v/>
      </c>
      <c r="AC419" t="str">
        <f t="shared" si="70"/>
        <v/>
      </c>
      <c r="AD419" t="str">
        <f t="shared" si="70"/>
        <v>x</v>
      </c>
      <c r="AE419">
        <f t="shared" si="64"/>
        <v>1</v>
      </c>
    </row>
    <row r="420" spans="1:31" x14ac:dyDescent="0.2">
      <c r="A420" t="str">
        <f>TABLA!F420</f>
        <v>F. Geografía e Historia</v>
      </c>
      <c r="B420" s="262">
        <f>TABLA!BC420</f>
        <v>0</v>
      </c>
      <c r="C420" t="str">
        <f t="shared" si="69"/>
        <v/>
      </c>
      <c r="D420" t="str">
        <f t="shared" si="71"/>
        <v/>
      </c>
      <c r="E420" t="str">
        <f t="shared" si="71"/>
        <v/>
      </c>
      <c r="F420" t="str">
        <f t="shared" si="71"/>
        <v/>
      </c>
      <c r="G420" t="str">
        <f t="shared" si="71"/>
        <v/>
      </c>
      <c r="H420" t="str">
        <f t="shared" si="71"/>
        <v/>
      </c>
      <c r="I420" t="str">
        <f t="shared" si="71"/>
        <v/>
      </c>
      <c r="J420" t="str">
        <f t="shared" si="71"/>
        <v/>
      </c>
      <c r="K420" t="str">
        <f t="shared" si="71"/>
        <v/>
      </c>
      <c r="L420" t="str">
        <f t="shared" si="71"/>
        <v/>
      </c>
      <c r="M420" t="str">
        <f t="shared" si="71"/>
        <v/>
      </c>
      <c r="N420" t="str">
        <f t="shared" si="71"/>
        <v/>
      </c>
      <c r="O420" t="str">
        <f t="shared" si="71"/>
        <v/>
      </c>
      <c r="P420" t="str">
        <f t="shared" si="71"/>
        <v/>
      </c>
      <c r="Q420" t="str">
        <f t="shared" si="71"/>
        <v/>
      </c>
      <c r="R420" t="str">
        <f t="shared" si="71"/>
        <v/>
      </c>
      <c r="S420" t="str">
        <f t="shared" si="70"/>
        <v/>
      </c>
      <c r="T420" t="str">
        <f t="shared" si="70"/>
        <v/>
      </c>
      <c r="U420" t="str">
        <f t="shared" si="70"/>
        <v/>
      </c>
      <c r="V420" t="str">
        <f t="shared" si="70"/>
        <v/>
      </c>
      <c r="W420" t="str">
        <f t="shared" si="70"/>
        <v/>
      </c>
      <c r="X420" t="str">
        <f t="shared" si="70"/>
        <v/>
      </c>
      <c r="Y420" t="str">
        <f t="shared" si="70"/>
        <v/>
      </c>
      <c r="Z420" t="str">
        <f t="shared" si="70"/>
        <v/>
      </c>
      <c r="AA420" t="str">
        <f t="shared" si="70"/>
        <v/>
      </c>
      <c r="AB420" t="str">
        <f t="shared" si="70"/>
        <v/>
      </c>
      <c r="AC420" t="str">
        <f t="shared" si="70"/>
        <v/>
      </c>
      <c r="AD420" t="str">
        <f t="shared" si="70"/>
        <v/>
      </c>
      <c r="AE420">
        <f t="shared" si="64"/>
        <v>0</v>
      </c>
    </row>
    <row r="421" spans="1:31" x14ac:dyDescent="0.2">
      <c r="A421" t="str">
        <f>TABLA!F421</f>
        <v>F. Derecho</v>
      </c>
      <c r="B421" s="262">
        <f>TABLA!BC421</f>
        <v>0</v>
      </c>
      <c r="C421" t="str">
        <f t="shared" si="69"/>
        <v/>
      </c>
      <c r="D421" t="str">
        <f t="shared" si="71"/>
        <v/>
      </c>
      <c r="E421" t="str">
        <f t="shared" si="71"/>
        <v/>
      </c>
      <c r="F421" t="str">
        <f t="shared" si="71"/>
        <v/>
      </c>
      <c r="G421" t="str">
        <f t="shared" si="71"/>
        <v/>
      </c>
      <c r="H421" t="str">
        <f t="shared" si="71"/>
        <v/>
      </c>
      <c r="I421" t="str">
        <f t="shared" si="71"/>
        <v/>
      </c>
      <c r="J421" t="str">
        <f t="shared" si="71"/>
        <v/>
      </c>
      <c r="K421" t="str">
        <f t="shared" si="71"/>
        <v/>
      </c>
      <c r="L421" t="str">
        <f t="shared" si="71"/>
        <v/>
      </c>
      <c r="M421" t="str">
        <f t="shared" si="71"/>
        <v/>
      </c>
      <c r="N421" t="str">
        <f t="shared" si="71"/>
        <v/>
      </c>
      <c r="O421" t="str">
        <f t="shared" si="71"/>
        <v/>
      </c>
      <c r="P421" t="str">
        <f t="shared" si="71"/>
        <v/>
      </c>
      <c r="Q421" t="str">
        <f t="shared" si="71"/>
        <v/>
      </c>
      <c r="R421" t="str">
        <f t="shared" si="71"/>
        <v/>
      </c>
      <c r="S421" t="str">
        <f t="shared" si="70"/>
        <v/>
      </c>
      <c r="T421" t="str">
        <f t="shared" si="70"/>
        <v/>
      </c>
      <c r="U421" t="str">
        <f t="shared" si="70"/>
        <v/>
      </c>
      <c r="V421" t="str">
        <f t="shared" si="70"/>
        <v/>
      </c>
      <c r="W421" t="str">
        <f t="shared" si="70"/>
        <v/>
      </c>
      <c r="X421" t="str">
        <f t="shared" si="70"/>
        <v/>
      </c>
      <c r="Y421" t="str">
        <f t="shared" si="70"/>
        <v/>
      </c>
      <c r="Z421" t="str">
        <f t="shared" si="70"/>
        <v/>
      </c>
      <c r="AA421" t="str">
        <f t="shared" si="70"/>
        <v/>
      </c>
      <c r="AB421" t="str">
        <f t="shared" si="70"/>
        <v/>
      </c>
      <c r="AC421" t="str">
        <f t="shared" si="70"/>
        <v/>
      </c>
      <c r="AD421" t="str">
        <f t="shared" si="70"/>
        <v/>
      </c>
      <c r="AE421">
        <f t="shared" si="64"/>
        <v>0</v>
      </c>
    </row>
    <row r="422" spans="1:31" ht="51" x14ac:dyDescent="0.2">
      <c r="A422" t="str">
        <f>TABLA!F422</f>
        <v>F. Filología</v>
      </c>
      <c r="B422" s="262" t="str">
        <f>TABLA!BC422</f>
        <v>La limitación de uso de la biblioteca a únicamente alumnos en época de exámenes atenta contra la que debería ser la vocación de servicio público de la misma. Para solucionar los problemas de aforo podría ejercerse de manera real una limitación ante los puestos vacíos (abandonados durante horas a la hora de comer) y aquellos que "guardan sitio".</v>
      </c>
      <c r="C422" t="str">
        <f t="shared" si="69"/>
        <v/>
      </c>
      <c r="D422" t="str">
        <f t="shared" si="71"/>
        <v/>
      </c>
      <c r="E422" t="str">
        <f t="shared" si="71"/>
        <v/>
      </c>
      <c r="F422" t="str">
        <f t="shared" si="71"/>
        <v/>
      </c>
      <c r="G422" t="str">
        <f t="shared" si="71"/>
        <v/>
      </c>
      <c r="H422" t="str">
        <f t="shared" si="71"/>
        <v/>
      </c>
      <c r="I422" t="str">
        <f t="shared" si="71"/>
        <v/>
      </c>
      <c r="J422" t="str">
        <f t="shared" si="71"/>
        <v/>
      </c>
      <c r="K422" t="str">
        <f t="shared" si="71"/>
        <v/>
      </c>
      <c r="L422" t="str">
        <f t="shared" si="71"/>
        <v/>
      </c>
      <c r="M422" t="str">
        <f t="shared" si="71"/>
        <v>x</v>
      </c>
      <c r="N422" t="str">
        <f t="shared" si="71"/>
        <v/>
      </c>
      <c r="O422" t="str">
        <f t="shared" si="71"/>
        <v/>
      </c>
      <c r="P422" t="str">
        <f t="shared" si="71"/>
        <v/>
      </c>
      <c r="Q422" t="str">
        <f t="shared" si="71"/>
        <v/>
      </c>
      <c r="R422" t="str">
        <f t="shared" si="71"/>
        <v/>
      </c>
      <c r="S422" t="str">
        <f t="shared" si="70"/>
        <v>x</v>
      </c>
      <c r="T422" t="str">
        <f t="shared" si="70"/>
        <v/>
      </c>
      <c r="U422" t="str">
        <f t="shared" si="70"/>
        <v/>
      </c>
      <c r="V422" t="str">
        <f t="shared" si="70"/>
        <v/>
      </c>
      <c r="W422" t="str">
        <f t="shared" si="70"/>
        <v/>
      </c>
      <c r="X422" t="str">
        <f t="shared" si="70"/>
        <v/>
      </c>
      <c r="Y422" t="str">
        <f t="shared" si="70"/>
        <v/>
      </c>
      <c r="Z422" t="str">
        <f t="shared" si="70"/>
        <v/>
      </c>
      <c r="AA422" t="str">
        <f t="shared" si="70"/>
        <v/>
      </c>
      <c r="AB422" t="str">
        <f t="shared" si="70"/>
        <v/>
      </c>
      <c r="AC422" t="str">
        <f t="shared" si="70"/>
        <v/>
      </c>
      <c r="AD422" t="str">
        <f t="shared" si="70"/>
        <v/>
      </c>
      <c r="AE422">
        <f t="shared" si="64"/>
        <v>1</v>
      </c>
    </row>
    <row r="423" spans="1:31" x14ac:dyDescent="0.2">
      <c r="A423" t="str">
        <f>TABLA!F423</f>
        <v>F. Ciencias Políticas y Sociología</v>
      </c>
      <c r="B423" s="262">
        <f>TABLA!BC423</f>
        <v>0</v>
      </c>
      <c r="C423" t="str">
        <f t="shared" si="69"/>
        <v/>
      </c>
      <c r="D423" t="str">
        <f t="shared" si="71"/>
        <v/>
      </c>
      <c r="E423" t="str">
        <f t="shared" si="71"/>
        <v/>
      </c>
      <c r="F423" t="str">
        <f t="shared" si="71"/>
        <v/>
      </c>
      <c r="G423" t="str">
        <f t="shared" si="71"/>
        <v/>
      </c>
      <c r="H423" t="str">
        <f t="shared" si="71"/>
        <v/>
      </c>
      <c r="I423" t="str">
        <f t="shared" si="71"/>
        <v/>
      </c>
      <c r="J423" t="str">
        <f t="shared" si="71"/>
        <v/>
      </c>
      <c r="K423" t="str">
        <f t="shared" si="71"/>
        <v/>
      </c>
      <c r="L423" t="str">
        <f t="shared" si="71"/>
        <v/>
      </c>
      <c r="M423" t="str">
        <f t="shared" si="71"/>
        <v/>
      </c>
      <c r="N423" t="str">
        <f t="shared" si="71"/>
        <v/>
      </c>
      <c r="O423" t="str">
        <f t="shared" si="71"/>
        <v/>
      </c>
      <c r="P423" t="str">
        <f t="shared" si="71"/>
        <v/>
      </c>
      <c r="Q423" t="str">
        <f t="shared" si="71"/>
        <v/>
      </c>
      <c r="R423" t="str">
        <f t="shared" si="71"/>
        <v/>
      </c>
      <c r="S423" t="str">
        <f t="shared" si="70"/>
        <v/>
      </c>
      <c r="T423" t="str">
        <f t="shared" si="70"/>
        <v/>
      </c>
      <c r="U423" t="str">
        <f t="shared" si="70"/>
        <v/>
      </c>
      <c r="V423" t="str">
        <f t="shared" si="70"/>
        <v/>
      </c>
      <c r="W423" t="str">
        <f t="shared" si="70"/>
        <v/>
      </c>
      <c r="X423" t="str">
        <f t="shared" si="70"/>
        <v/>
      </c>
      <c r="Y423" t="str">
        <f t="shared" si="70"/>
        <v/>
      </c>
      <c r="Z423" t="str">
        <f t="shared" si="70"/>
        <v/>
      </c>
      <c r="AA423" t="str">
        <f t="shared" si="70"/>
        <v/>
      </c>
      <c r="AB423" t="str">
        <f t="shared" si="70"/>
        <v/>
      </c>
      <c r="AC423" t="str">
        <f t="shared" si="70"/>
        <v/>
      </c>
      <c r="AD423" t="str">
        <f t="shared" si="70"/>
        <v/>
      </c>
      <c r="AE423">
        <f t="shared" si="64"/>
        <v>0</v>
      </c>
    </row>
    <row r="424" spans="1:31" x14ac:dyDescent="0.2">
      <c r="A424" t="str">
        <f>TABLA!F424</f>
        <v>F. Medicina</v>
      </c>
      <c r="B424" s="262">
        <f>TABLA!BC424</f>
        <v>0</v>
      </c>
      <c r="C424" t="str">
        <f t="shared" si="69"/>
        <v/>
      </c>
      <c r="D424" t="str">
        <f t="shared" si="71"/>
        <v/>
      </c>
      <c r="E424" t="str">
        <f t="shared" si="71"/>
        <v/>
      </c>
      <c r="F424" t="str">
        <f t="shared" si="71"/>
        <v/>
      </c>
      <c r="G424" t="str">
        <f t="shared" si="71"/>
        <v/>
      </c>
      <c r="H424" t="str">
        <f t="shared" si="71"/>
        <v/>
      </c>
      <c r="I424" t="str">
        <f t="shared" si="71"/>
        <v/>
      </c>
      <c r="J424" t="str">
        <f t="shared" si="71"/>
        <v/>
      </c>
      <c r="K424" t="str">
        <f t="shared" si="71"/>
        <v/>
      </c>
      <c r="L424" t="str">
        <f t="shared" si="71"/>
        <v/>
      </c>
      <c r="M424" t="str">
        <f t="shared" si="71"/>
        <v/>
      </c>
      <c r="N424" t="str">
        <f t="shared" si="71"/>
        <v/>
      </c>
      <c r="O424" t="str">
        <f t="shared" si="71"/>
        <v/>
      </c>
      <c r="P424" t="str">
        <f t="shared" si="71"/>
        <v/>
      </c>
      <c r="Q424" t="str">
        <f t="shared" si="71"/>
        <v/>
      </c>
      <c r="R424" t="str">
        <f t="shared" si="71"/>
        <v/>
      </c>
      <c r="S424" t="str">
        <f t="shared" si="70"/>
        <v/>
      </c>
      <c r="T424" t="str">
        <f t="shared" si="70"/>
        <v/>
      </c>
      <c r="U424" t="str">
        <f t="shared" si="70"/>
        <v/>
      </c>
      <c r="V424" t="str">
        <f t="shared" si="70"/>
        <v/>
      </c>
      <c r="W424" t="str">
        <f t="shared" si="70"/>
        <v/>
      </c>
      <c r="X424" t="str">
        <f t="shared" si="70"/>
        <v/>
      </c>
      <c r="Y424" t="str">
        <f t="shared" si="70"/>
        <v/>
      </c>
      <c r="Z424" t="str">
        <f t="shared" si="70"/>
        <v/>
      </c>
      <c r="AA424" t="str">
        <f t="shared" si="70"/>
        <v/>
      </c>
      <c r="AB424" t="str">
        <f t="shared" si="70"/>
        <v/>
      </c>
      <c r="AC424" t="str">
        <f t="shared" si="70"/>
        <v/>
      </c>
      <c r="AD424" t="str">
        <f t="shared" si="70"/>
        <v/>
      </c>
      <c r="AE424">
        <f t="shared" si="64"/>
        <v>0</v>
      </c>
    </row>
    <row r="425" spans="1:31" x14ac:dyDescent="0.2">
      <c r="A425" t="str">
        <f>TABLA!F425</f>
        <v>F. Informática</v>
      </c>
      <c r="B425" s="262">
        <f>TABLA!BC425</f>
        <v>0</v>
      </c>
      <c r="C425" t="str">
        <f t="shared" si="69"/>
        <v/>
      </c>
      <c r="D425" t="str">
        <f t="shared" si="71"/>
        <v/>
      </c>
      <c r="E425" t="str">
        <f t="shared" si="71"/>
        <v/>
      </c>
      <c r="F425" t="str">
        <f t="shared" si="71"/>
        <v/>
      </c>
      <c r="G425" t="str">
        <f t="shared" si="71"/>
        <v/>
      </c>
      <c r="H425" t="str">
        <f t="shared" si="71"/>
        <v/>
      </c>
      <c r="I425" t="str">
        <f t="shared" si="71"/>
        <v/>
      </c>
      <c r="J425" t="str">
        <f t="shared" si="71"/>
        <v/>
      </c>
      <c r="K425" t="str">
        <f t="shared" si="71"/>
        <v/>
      </c>
      <c r="L425" t="str">
        <f t="shared" si="71"/>
        <v/>
      </c>
      <c r="M425" t="str">
        <f t="shared" si="71"/>
        <v/>
      </c>
      <c r="N425" t="str">
        <f t="shared" si="71"/>
        <v/>
      </c>
      <c r="O425" t="str">
        <f t="shared" si="71"/>
        <v/>
      </c>
      <c r="P425" t="str">
        <f t="shared" si="71"/>
        <v/>
      </c>
      <c r="Q425" t="str">
        <f t="shared" si="71"/>
        <v/>
      </c>
      <c r="R425" t="str">
        <f t="shared" si="71"/>
        <v/>
      </c>
      <c r="S425" t="str">
        <f t="shared" si="70"/>
        <v/>
      </c>
      <c r="T425" t="str">
        <f t="shared" si="70"/>
        <v/>
      </c>
      <c r="U425" t="str">
        <f t="shared" si="70"/>
        <v/>
      </c>
      <c r="V425" t="str">
        <f t="shared" si="70"/>
        <v/>
      </c>
      <c r="W425" t="str">
        <f t="shared" si="70"/>
        <v/>
      </c>
      <c r="X425" t="str">
        <f t="shared" si="70"/>
        <v/>
      </c>
      <c r="Y425" t="str">
        <f t="shared" si="70"/>
        <v/>
      </c>
      <c r="Z425" t="str">
        <f t="shared" si="70"/>
        <v/>
      </c>
      <c r="AA425" t="str">
        <f t="shared" si="70"/>
        <v/>
      </c>
      <c r="AB425" t="str">
        <f t="shared" si="70"/>
        <v/>
      </c>
      <c r="AC425" t="str">
        <f t="shared" si="70"/>
        <v/>
      </c>
      <c r="AD425" t="str">
        <f t="shared" si="70"/>
        <v/>
      </c>
      <c r="AE425">
        <f t="shared" si="64"/>
        <v>0</v>
      </c>
    </row>
    <row r="426" spans="1:31" x14ac:dyDescent="0.2">
      <c r="A426" t="str">
        <f>TABLA!F426</f>
        <v>F. Medicina</v>
      </c>
      <c r="B426" s="262">
        <f>TABLA!BC426</f>
        <v>0</v>
      </c>
      <c r="C426" t="str">
        <f t="shared" si="69"/>
        <v/>
      </c>
      <c r="D426" t="str">
        <f t="shared" si="71"/>
        <v/>
      </c>
      <c r="E426" t="str">
        <f t="shared" si="71"/>
        <v/>
      </c>
      <c r="F426" t="str">
        <f t="shared" si="71"/>
        <v/>
      </c>
      <c r="G426" t="str">
        <f t="shared" si="71"/>
        <v/>
      </c>
      <c r="H426" t="str">
        <f t="shared" si="71"/>
        <v/>
      </c>
      <c r="I426" t="str">
        <f t="shared" si="71"/>
        <v/>
      </c>
      <c r="J426" t="str">
        <f t="shared" si="71"/>
        <v/>
      </c>
      <c r="K426" t="str">
        <f t="shared" si="71"/>
        <v/>
      </c>
      <c r="L426" t="str">
        <f t="shared" si="71"/>
        <v/>
      </c>
      <c r="M426" t="str">
        <f t="shared" si="71"/>
        <v/>
      </c>
      <c r="N426" t="str">
        <f t="shared" si="71"/>
        <v/>
      </c>
      <c r="O426" t="str">
        <f t="shared" si="71"/>
        <v/>
      </c>
      <c r="P426" t="str">
        <f t="shared" si="71"/>
        <v/>
      </c>
      <c r="Q426" t="str">
        <f t="shared" si="71"/>
        <v/>
      </c>
      <c r="R426" t="str">
        <f t="shared" si="71"/>
        <v/>
      </c>
      <c r="S426" t="str">
        <f t="shared" si="70"/>
        <v/>
      </c>
      <c r="T426" t="str">
        <f t="shared" si="70"/>
        <v/>
      </c>
      <c r="U426" t="str">
        <f t="shared" si="70"/>
        <v/>
      </c>
      <c r="V426" t="str">
        <f t="shared" si="70"/>
        <v/>
      </c>
      <c r="W426" t="str">
        <f t="shared" si="70"/>
        <v/>
      </c>
      <c r="X426" t="str">
        <f t="shared" si="70"/>
        <v/>
      </c>
      <c r="Y426" t="str">
        <f t="shared" si="70"/>
        <v/>
      </c>
      <c r="Z426" t="str">
        <f t="shared" si="70"/>
        <v/>
      </c>
      <c r="AA426" t="str">
        <f t="shared" si="70"/>
        <v/>
      </c>
      <c r="AB426" t="str">
        <f t="shared" si="70"/>
        <v/>
      </c>
      <c r="AC426" t="str">
        <f t="shared" si="70"/>
        <v/>
      </c>
      <c r="AD426" t="str">
        <f t="shared" si="70"/>
        <v/>
      </c>
      <c r="AE426">
        <f t="shared" si="64"/>
        <v>0</v>
      </c>
    </row>
    <row r="427" spans="1:31" x14ac:dyDescent="0.2">
      <c r="A427" t="str">
        <f>TABLA!F427</f>
        <v>F. Filología</v>
      </c>
      <c r="B427" s="262">
        <f>TABLA!BC427</f>
        <v>0</v>
      </c>
      <c r="C427" t="str">
        <f t="shared" si="69"/>
        <v/>
      </c>
      <c r="D427" t="str">
        <f t="shared" si="71"/>
        <v/>
      </c>
      <c r="E427" t="str">
        <f t="shared" si="71"/>
        <v/>
      </c>
      <c r="F427" t="str">
        <f t="shared" si="71"/>
        <v/>
      </c>
      <c r="G427" t="str">
        <f t="shared" si="71"/>
        <v/>
      </c>
      <c r="H427" t="str">
        <f t="shared" si="71"/>
        <v/>
      </c>
      <c r="I427" t="str">
        <f t="shared" si="71"/>
        <v/>
      </c>
      <c r="J427" t="str">
        <f t="shared" si="71"/>
        <v/>
      </c>
      <c r="K427" t="str">
        <f t="shared" si="71"/>
        <v/>
      </c>
      <c r="L427" t="str">
        <f t="shared" si="71"/>
        <v/>
      </c>
      <c r="M427" t="str">
        <f t="shared" si="71"/>
        <v/>
      </c>
      <c r="N427" t="str">
        <f t="shared" si="71"/>
        <v/>
      </c>
      <c r="O427" t="str">
        <f t="shared" si="71"/>
        <v/>
      </c>
      <c r="P427" t="str">
        <f t="shared" si="71"/>
        <v/>
      </c>
      <c r="Q427" t="str">
        <f t="shared" si="71"/>
        <v/>
      </c>
      <c r="R427" t="str">
        <f t="shared" si="71"/>
        <v/>
      </c>
      <c r="S427" t="str">
        <f t="shared" si="70"/>
        <v/>
      </c>
      <c r="T427" t="str">
        <f t="shared" si="70"/>
        <v/>
      </c>
      <c r="U427" t="str">
        <f t="shared" si="70"/>
        <v/>
      </c>
      <c r="V427" t="str">
        <f t="shared" si="70"/>
        <v/>
      </c>
      <c r="W427" t="str">
        <f t="shared" si="70"/>
        <v/>
      </c>
      <c r="X427" t="str">
        <f t="shared" si="70"/>
        <v/>
      </c>
      <c r="Y427" t="str">
        <f t="shared" si="70"/>
        <v/>
      </c>
      <c r="Z427" t="str">
        <f t="shared" si="70"/>
        <v/>
      </c>
      <c r="AA427" t="str">
        <f t="shared" si="70"/>
        <v/>
      </c>
      <c r="AB427" t="str">
        <f t="shared" si="70"/>
        <v/>
      </c>
      <c r="AC427" t="str">
        <f t="shared" si="70"/>
        <v/>
      </c>
      <c r="AD427" t="str">
        <f t="shared" si="70"/>
        <v/>
      </c>
      <c r="AE427">
        <f t="shared" si="64"/>
        <v>0</v>
      </c>
    </row>
    <row r="428" spans="1:31" ht="38.25" x14ac:dyDescent="0.2">
      <c r="A428" t="str">
        <f>TABLA!F428</f>
        <v>F. Geografía e Historia</v>
      </c>
      <c r="B428" s="262" t="str">
        <f>TABLA!BC428</f>
        <v>Necesitamos que la biblioteca de clásicas no cierre tan pronto. A parte, es muy difícil encontrar por las referencias los libros en sala y en algunas bibliotecas es difícil diferenciar lo que está en depósito de lo que está en sala.</v>
      </c>
      <c r="C428" t="str">
        <f t="shared" si="69"/>
        <v/>
      </c>
      <c r="D428" t="str">
        <f t="shared" si="71"/>
        <v/>
      </c>
      <c r="E428" t="str">
        <f t="shared" si="71"/>
        <v/>
      </c>
      <c r="F428" t="str">
        <f t="shared" si="71"/>
        <v/>
      </c>
      <c r="G428" t="str">
        <f t="shared" si="71"/>
        <v/>
      </c>
      <c r="H428" t="str">
        <f t="shared" si="71"/>
        <v/>
      </c>
      <c r="I428" t="str">
        <f t="shared" si="71"/>
        <v/>
      </c>
      <c r="J428" t="str">
        <f t="shared" si="71"/>
        <v/>
      </c>
      <c r="K428" t="str">
        <f t="shared" si="71"/>
        <v/>
      </c>
      <c r="L428" t="str">
        <f t="shared" si="71"/>
        <v/>
      </c>
      <c r="M428" t="str">
        <f t="shared" si="71"/>
        <v/>
      </c>
      <c r="N428" t="str">
        <f t="shared" si="71"/>
        <v/>
      </c>
      <c r="O428" t="str">
        <f t="shared" si="71"/>
        <v>x</v>
      </c>
      <c r="P428" t="str">
        <f t="shared" si="71"/>
        <v/>
      </c>
      <c r="Q428" t="str">
        <f t="shared" si="71"/>
        <v/>
      </c>
      <c r="R428" t="str">
        <f t="shared" si="71"/>
        <v/>
      </c>
      <c r="S428" t="str">
        <f t="shared" si="70"/>
        <v/>
      </c>
      <c r="T428" t="str">
        <f t="shared" si="70"/>
        <v/>
      </c>
      <c r="U428" t="str">
        <f t="shared" si="70"/>
        <v/>
      </c>
      <c r="V428" t="str">
        <f t="shared" si="70"/>
        <v/>
      </c>
      <c r="W428" t="str">
        <f t="shared" si="70"/>
        <v/>
      </c>
      <c r="X428" t="str">
        <f t="shared" si="70"/>
        <v/>
      </c>
      <c r="Y428" t="str">
        <f t="shared" si="70"/>
        <v/>
      </c>
      <c r="Z428" t="str">
        <f t="shared" si="70"/>
        <v/>
      </c>
      <c r="AA428" t="str">
        <f t="shared" si="70"/>
        <v/>
      </c>
      <c r="AB428" t="str">
        <f t="shared" si="70"/>
        <v/>
      </c>
      <c r="AC428" t="str">
        <f t="shared" si="70"/>
        <v/>
      </c>
      <c r="AD428" t="str">
        <f t="shared" si="70"/>
        <v/>
      </c>
      <c r="AE428">
        <f t="shared" si="64"/>
        <v>1</v>
      </c>
    </row>
    <row r="429" spans="1:31" x14ac:dyDescent="0.2">
      <c r="A429" t="str">
        <f>TABLA!F429</f>
        <v>F. Geografía e Historia</v>
      </c>
      <c r="B429" s="262">
        <f>TABLA!BC429</f>
        <v>0</v>
      </c>
      <c r="C429" t="str">
        <f t="shared" si="69"/>
        <v/>
      </c>
      <c r="D429" t="str">
        <f t="shared" si="71"/>
        <v/>
      </c>
      <c r="E429" t="str">
        <f t="shared" si="71"/>
        <v/>
      </c>
      <c r="F429" t="str">
        <f t="shared" si="71"/>
        <v/>
      </c>
      <c r="G429" t="str">
        <f t="shared" si="71"/>
        <v/>
      </c>
      <c r="H429" t="str">
        <f t="shared" si="71"/>
        <v/>
      </c>
      <c r="I429" t="str">
        <f t="shared" si="71"/>
        <v/>
      </c>
      <c r="J429" t="str">
        <f t="shared" si="71"/>
        <v/>
      </c>
      <c r="K429" t="str">
        <f t="shared" si="71"/>
        <v/>
      </c>
      <c r="L429" t="str">
        <f t="shared" si="71"/>
        <v/>
      </c>
      <c r="M429" t="str">
        <f t="shared" si="71"/>
        <v/>
      </c>
      <c r="N429" t="str">
        <f t="shared" si="71"/>
        <v/>
      </c>
      <c r="O429" t="str">
        <f t="shared" si="71"/>
        <v/>
      </c>
      <c r="P429" t="str">
        <f t="shared" si="71"/>
        <v/>
      </c>
      <c r="Q429" t="str">
        <f t="shared" si="71"/>
        <v/>
      </c>
      <c r="R429" t="str">
        <f t="shared" si="71"/>
        <v/>
      </c>
      <c r="S429" t="str">
        <f t="shared" si="70"/>
        <v/>
      </c>
      <c r="T429" t="str">
        <f t="shared" si="70"/>
        <v/>
      </c>
      <c r="U429" t="str">
        <f t="shared" si="70"/>
        <v/>
      </c>
      <c r="V429" t="str">
        <f t="shared" si="70"/>
        <v/>
      </c>
      <c r="W429" t="str">
        <f t="shared" si="70"/>
        <v/>
      </c>
      <c r="X429" t="str">
        <f t="shared" si="70"/>
        <v/>
      </c>
      <c r="Y429" t="str">
        <f t="shared" si="70"/>
        <v/>
      </c>
      <c r="Z429" t="str">
        <f t="shared" si="70"/>
        <v/>
      </c>
      <c r="AA429" t="str">
        <f t="shared" si="70"/>
        <v/>
      </c>
      <c r="AB429" t="str">
        <f t="shared" si="70"/>
        <v/>
      </c>
      <c r="AC429" t="str">
        <f t="shared" si="70"/>
        <v/>
      </c>
      <c r="AD429" t="str">
        <f t="shared" si="70"/>
        <v/>
      </c>
      <c r="AE429">
        <f t="shared" si="64"/>
        <v>0</v>
      </c>
    </row>
    <row r="430" spans="1:31" ht="63.75" x14ac:dyDescent="0.2">
      <c r="A430" t="str">
        <f>TABLA!F430</f>
        <v>F. Geografía e Historia</v>
      </c>
      <c r="B430" s="262" t="str">
        <f>TABLA!BC430</f>
        <v>Continuar avanzando en dar un servicio ajustado a cada necesidad (del tipo que sea); escuchar y ser amable (en la forma que actualmente hace el personal de  la biblioteca). Y MÁS SILENCIO en TODOS los ámbitos de la biblioteca (actualmente es ruidosa respecto a otras bibliotecas), especialmente en las salas de lectura, fundamental para la concentración del estudio.</v>
      </c>
      <c r="C430" t="str">
        <f t="shared" si="69"/>
        <v/>
      </c>
      <c r="D430" t="str">
        <f t="shared" si="71"/>
        <v/>
      </c>
      <c r="E430" t="str">
        <f t="shared" si="71"/>
        <v/>
      </c>
      <c r="F430" t="str">
        <f t="shared" si="71"/>
        <v/>
      </c>
      <c r="G430" t="str">
        <f t="shared" si="71"/>
        <v/>
      </c>
      <c r="H430" t="str">
        <f t="shared" si="71"/>
        <v/>
      </c>
      <c r="I430" t="str">
        <f t="shared" si="71"/>
        <v/>
      </c>
      <c r="J430" t="str">
        <f t="shared" si="71"/>
        <v/>
      </c>
      <c r="K430" t="str">
        <f t="shared" si="71"/>
        <v/>
      </c>
      <c r="L430" t="str">
        <f t="shared" si="71"/>
        <v/>
      </c>
      <c r="M430" t="str">
        <f t="shared" si="71"/>
        <v/>
      </c>
      <c r="N430" t="str">
        <f t="shared" si="71"/>
        <v/>
      </c>
      <c r="O430" t="str">
        <f t="shared" si="71"/>
        <v/>
      </c>
      <c r="P430" t="str">
        <f t="shared" si="71"/>
        <v>x</v>
      </c>
      <c r="Q430" t="str">
        <f t="shared" si="71"/>
        <v/>
      </c>
      <c r="R430" t="str">
        <f t="shared" si="71"/>
        <v/>
      </c>
      <c r="S430" t="str">
        <f t="shared" si="70"/>
        <v/>
      </c>
      <c r="T430" t="str">
        <f t="shared" si="70"/>
        <v/>
      </c>
      <c r="U430" t="str">
        <f t="shared" si="70"/>
        <v/>
      </c>
      <c r="V430" t="str">
        <f t="shared" si="70"/>
        <v/>
      </c>
      <c r="W430" t="str">
        <f t="shared" si="70"/>
        <v/>
      </c>
      <c r="X430" t="str">
        <f t="shared" si="70"/>
        <v>x</v>
      </c>
      <c r="Y430" t="str">
        <f t="shared" si="70"/>
        <v/>
      </c>
      <c r="Z430" t="str">
        <f t="shared" si="70"/>
        <v/>
      </c>
      <c r="AA430" t="str">
        <f t="shared" si="70"/>
        <v/>
      </c>
      <c r="AB430" t="str">
        <f t="shared" si="70"/>
        <v/>
      </c>
      <c r="AC430" t="str">
        <f t="shared" si="70"/>
        <v/>
      </c>
      <c r="AD430" t="str">
        <f t="shared" si="70"/>
        <v/>
      </c>
      <c r="AE430">
        <f t="shared" si="64"/>
        <v>1</v>
      </c>
    </row>
    <row r="431" spans="1:31" x14ac:dyDescent="0.2">
      <c r="A431" t="str">
        <f>TABLA!F431</f>
        <v>F. Enfermería, Fisioterapia y Podología</v>
      </c>
      <c r="B431" s="262">
        <f>TABLA!BC431</f>
        <v>0</v>
      </c>
      <c r="C431" t="str">
        <f t="shared" si="69"/>
        <v/>
      </c>
      <c r="D431" t="str">
        <f t="shared" si="71"/>
        <v/>
      </c>
      <c r="E431" t="str">
        <f t="shared" si="71"/>
        <v/>
      </c>
      <c r="F431" t="str">
        <f t="shared" si="71"/>
        <v/>
      </c>
      <c r="G431" t="str">
        <f t="shared" si="71"/>
        <v/>
      </c>
      <c r="H431" t="str">
        <f t="shared" si="71"/>
        <v/>
      </c>
      <c r="I431" t="str">
        <f t="shared" si="71"/>
        <v/>
      </c>
      <c r="J431" t="str">
        <f t="shared" si="71"/>
        <v/>
      </c>
      <c r="K431" t="str">
        <f t="shared" si="71"/>
        <v/>
      </c>
      <c r="L431" t="str">
        <f t="shared" si="71"/>
        <v/>
      </c>
      <c r="M431" t="str">
        <f t="shared" si="71"/>
        <v/>
      </c>
      <c r="N431" t="str">
        <f t="shared" si="71"/>
        <v/>
      </c>
      <c r="O431" t="str">
        <f t="shared" si="71"/>
        <v/>
      </c>
      <c r="P431" t="str">
        <f t="shared" si="71"/>
        <v/>
      </c>
      <c r="Q431" t="str">
        <f t="shared" si="71"/>
        <v/>
      </c>
      <c r="R431" t="str">
        <f t="shared" si="71"/>
        <v/>
      </c>
      <c r="S431" t="str">
        <f t="shared" si="70"/>
        <v/>
      </c>
      <c r="T431" t="str">
        <f t="shared" si="70"/>
        <v/>
      </c>
      <c r="U431" t="str">
        <f t="shared" si="70"/>
        <v/>
      </c>
      <c r="V431" t="str">
        <f t="shared" si="70"/>
        <v/>
      </c>
      <c r="W431" t="str">
        <f t="shared" si="70"/>
        <v/>
      </c>
      <c r="X431" t="str">
        <f t="shared" si="70"/>
        <v/>
      </c>
      <c r="Y431" t="str">
        <f t="shared" si="70"/>
        <v/>
      </c>
      <c r="Z431" t="str">
        <f t="shared" si="70"/>
        <v/>
      </c>
      <c r="AA431" t="str">
        <f t="shared" si="70"/>
        <v/>
      </c>
      <c r="AB431" t="str">
        <f t="shared" si="70"/>
        <v/>
      </c>
      <c r="AC431" t="str">
        <f t="shared" si="70"/>
        <v/>
      </c>
      <c r="AD431" t="str">
        <f t="shared" si="70"/>
        <v/>
      </c>
      <c r="AE431">
        <f t="shared" si="64"/>
        <v>0</v>
      </c>
    </row>
    <row r="432" spans="1:31" ht="38.25" x14ac:dyDescent="0.2">
      <c r="A432" t="str">
        <f>TABLA!F432</f>
        <v>F. Educación - Centro de Formación del Profesorado</v>
      </c>
      <c r="B432" s="262" t="str">
        <f>TABLA!BC432</f>
        <v>Calefacción en invierno. La temperatura de confort estando sentado sin moverse para estudiar es mayor que si uno está trabajando o en muovimiento. En especial en Educación he pasado bastante frío este curso.</v>
      </c>
      <c r="C432" t="str">
        <f t="shared" si="69"/>
        <v/>
      </c>
      <c r="D432" t="str">
        <f t="shared" si="71"/>
        <v/>
      </c>
      <c r="E432" t="str">
        <f t="shared" si="71"/>
        <v/>
      </c>
      <c r="F432" t="str">
        <f t="shared" si="71"/>
        <v/>
      </c>
      <c r="G432" t="str">
        <f t="shared" si="71"/>
        <v/>
      </c>
      <c r="H432" t="str">
        <f t="shared" si="71"/>
        <v/>
      </c>
      <c r="I432" t="str">
        <f t="shared" si="71"/>
        <v/>
      </c>
      <c r="J432" t="str">
        <f t="shared" si="71"/>
        <v/>
      </c>
      <c r="K432" t="str">
        <f t="shared" si="71"/>
        <v/>
      </c>
      <c r="L432" t="str">
        <f t="shared" si="71"/>
        <v/>
      </c>
      <c r="M432" t="str">
        <f t="shared" si="71"/>
        <v/>
      </c>
      <c r="N432" t="str">
        <f t="shared" si="71"/>
        <v/>
      </c>
      <c r="O432" t="str">
        <f t="shared" si="71"/>
        <v/>
      </c>
      <c r="P432" t="str">
        <f t="shared" si="71"/>
        <v/>
      </c>
      <c r="Q432" t="str">
        <f t="shared" si="71"/>
        <v/>
      </c>
      <c r="R432" t="str">
        <f t="shared" ref="R432:AD447" si="72">IFERROR((IF(FIND(R$1,$B432,1)&gt;0,"x")),"")</f>
        <v/>
      </c>
      <c r="S432" t="str">
        <f t="shared" si="72"/>
        <v/>
      </c>
      <c r="T432" t="str">
        <f t="shared" si="72"/>
        <v/>
      </c>
      <c r="U432" t="str">
        <f t="shared" si="72"/>
        <v/>
      </c>
      <c r="V432" t="str">
        <f t="shared" si="72"/>
        <v/>
      </c>
      <c r="W432" t="str">
        <f t="shared" si="72"/>
        <v/>
      </c>
      <c r="X432" t="str">
        <f t="shared" si="72"/>
        <v/>
      </c>
      <c r="Y432" t="str">
        <f t="shared" si="72"/>
        <v/>
      </c>
      <c r="Z432" t="str">
        <f t="shared" si="72"/>
        <v/>
      </c>
      <c r="AA432" t="str">
        <f t="shared" si="72"/>
        <v/>
      </c>
      <c r="AB432" t="str">
        <f t="shared" si="72"/>
        <v/>
      </c>
      <c r="AC432" t="str">
        <f t="shared" si="72"/>
        <v/>
      </c>
      <c r="AD432" t="str">
        <f t="shared" si="72"/>
        <v/>
      </c>
      <c r="AE432">
        <f t="shared" si="64"/>
        <v>1</v>
      </c>
    </row>
    <row r="433" spans="1:31" x14ac:dyDescent="0.2">
      <c r="A433" t="str">
        <f>TABLA!F433</f>
        <v>F. Bellas Artes</v>
      </c>
      <c r="B433" s="262">
        <f>TABLA!BC433</f>
        <v>0</v>
      </c>
      <c r="C433" t="str">
        <f t="shared" si="69"/>
        <v/>
      </c>
      <c r="D433" t="str">
        <f t="shared" ref="D433:R448" si="73">IFERROR((IF(FIND(D$1,$B433,1)&gt;0,"x")),"")</f>
        <v/>
      </c>
      <c r="E433" t="str">
        <f t="shared" si="73"/>
        <v/>
      </c>
      <c r="F433" t="str">
        <f t="shared" si="73"/>
        <v/>
      </c>
      <c r="G433" t="str">
        <f t="shared" si="73"/>
        <v/>
      </c>
      <c r="H433" t="str">
        <f t="shared" si="73"/>
        <v/>
      </c>
      <c r="I433" t="str">
        <f t="shared" si="73"/>
        <v/>
      </c>
      <c r="J433" t="str">
        <f t="shared" si="73"/>
        <v/>
      </c>
      <c r="K433" t="str">
        <f t="shared" si="73"/>
        <v/>
      </c>
      <c r="L433" t="str">
        <f t="shared" si="73"/>
        <v/>
      </c>
      <c r="M433" t="str">
        <f t="shared" si="73"/>
        <v/>
      </c>
      <c r="N433" t="str">
        <f t="shared" si="73"/>
        <v/>
      </c>
      <c r="O433" t="str">
        <f t="shared" si="73"/>
        <v/>
      </c>
      <c r="P433" t="str">
        <f t="shared" si="73"/>
        <v/>
      </c>
      <c r="Q433" t="str">
        <f t="shared" si="73"/>
        <v/>
      </c>
      <c r="R433" t="str">
        <f t="shared" si="73"/>
        <v/>
      </c>
      <c r="S433" t="str">
        <f t="shared" si="72"/>
        <v/>
      </c>
      <c r="T433" t="str">
        <f t="shared" si="72"/>
        <v/>
      </c>
      <c r="U433" t="str">
        <f t="shared" si="72"/>
        <v/>
      </c>
      <c r="V433" t="str">
        <f t="shared" si="72"/>
        <v/>
      </c>
      <c r="W433" t="str">
        <f t="shared" si="72"/>
        <v/>
      </c>
      <c r="X433" t="str">
        <f t="shared" si="72"/>
        <v/>
      </c>
      <c r="Y433" t="str">
        <f t="shared" si="72"/>
        <v/>
      </c>
      <c r="Z433" t="str">
        <f t="shared" si="72"/>
        <v/>
      </c>
      <c r="AA433" t="str">
        <f t="shared" si="72"/>
        <v/>
      </c>
      <c r="AB433" t="str">
        <f t="shared" si="72"/>
        <v/>
      </c>
      <c r="AC433" t="str">
        <f t="shared" si="72"/>
        <v/>
      </c>
      <c r="AD433" t="str">
        <f t="shared" si="72"/>
        <v/>
      </c>
      <c r="AE433">
        <f t="shared" si="64"/>
        <v>0</v>
      </c>
    </row>
    <row r="434" spans="1:31" x14ac:dyDescent="0.2">
      <c r="A434" t="str">
        <f>TABLA!F434</f>
        <v>F. Enfermería, Fisioterapia y Podología</v>
      </c>
      <c r="B434" s="262">
        <f>TABLA!BC434</f>
        <v>0</v>
      </c>
      <c r="C434" t="str">
        <f t="shared" si="69"/>
        <v/>
      </c>
      <c r="D434" t="str">
        <f t="shared" si="73"/>
        <v/>
      </c>
      <c r="E434" t="str">
        <f t="shared" si="73"/>
        <v/>
      </c>
      <c r="F434" t="str">
        <f t="shared" si="73"/>
        <v/>
      </c>
      <c r="G434" t="str">
        <f t="shared" si="73"/>
        <v/>
      </c>
      <c r="H434" t="str">
        <f t="shared" si="73"/>
        <v/>
      </c>
      <c r="I434" t="str">
        <f t="shared" si="73"/>
        <v/>
      </c>
      <c r="J434" t="str">
        <f t="shared" si="73"/>
        <v/>
      </c>
      <c r="K434" t="str">
        <f t="shared" si="73"/>
        <v/>
      </c>
      <c r="L434" t="str">
        <f t="shared" si="73"/>
        <v/>
      </c>
      <c r="M434" t="str">
        <f t="shared" si="73"/>
        <v/>
      </c>
      <c r="N434" t="str">
        <f t="shared" si="73"/>
        <v/>
      </c>
      <c r="O434" t="str">
        <f t="shared" si="73"/>
        <v/>
      </c>
      <c r="P434" t="str">
        <f t="shared" si="73"/>
        <v/>
      </c>
      <c r="Q434" t="str">
        <f t="shared" si="73"/>
        <v/>
      </c>
      <c r="R434" t="str">
        <f t="shared" si="73"/>
        <v/>
      </c>
      <c r="S434" t="str">
        <f t="shared" si="72"/>
        <v/>
      </c>
      <c r="T434" t="str">
        <f t="shared" si="72"/>
        <v/>
      </c>
      <c r="U434" t="str">
        <f t="shared" si="72"/>
        <v/>
      </c>
      <c r="V434" t="str">
        <f t="shared" si="72"/>
        <v/>
      </c>
      <c r="W434" t="str">
        <f t="shared" si="72"/>
        <v/>
      </c>
      <c r="X434" t="str">
        <f t="shared" si="72"/>
        <v/>
      </c>
      <c r="Y434" t="str">
        <f t="shared" si="72"/>
        <v/>
      </c>
      <c r="Z434" t="str">
        <f t="shared" si="72"/>
        <v/>
      </c>
      <c r="AA434" t="str">
        <f t="shared" si="72"/>
        <v/>
      </c>
      <c r="AB434" t="str">
        <f t="shared" si="72"/>
        <v/>
      </c>
      <c r="AC434" t="str">
        <f t="shared" si="72"/>
        <v/>
      </c>
      <c r="AD434" t="str">
        <f t="shared" si="72"/>
        <v/>
      </c>
      <c r="AE434">
        <f t="shared" si="64"/>
        <v>0</v>
      </c>
    </row>
    <row r="435" spans="1:31" x14ac:dyDescent="0.2">
      <c r="A435" t="str">
        <f>TABLA!F435</f>
        <v>F. Ciencias Químicas</v>
      </c>
      <c r="B435" s="262">
        <f>TABLA!BC435</f>
        <v>0</v>
      </c>
      <c r="C435" t="str">
        <f t="shared" si="69"/>
        <v/>
      </c>
      <c r="D435" t="str">
        <f t="shared" si="73"/>
        <v/>
      </c>
      <c r="E435" t="str">
        <f t="shared" si="73"/>
        <v/>
      </c>
      <c r="F435" t="str">
        <f t="shared" si="73"/>
        <v/>
      </c>
      <c r="G435" t="str">
        <f t="shared" si="73"/>
        <v/>
      </c>
      <c r="H435" t="str">
        <f t="shared" si="73"/>
        <v/>
      </c>
      <c r="I435" t="str">
        <f t="shared" si="73"/>
        <v/>
      </c>
      <c r="J435" t="str">
        <f t="shared" si="73"/>
        <v/>
      </c>
      <c r="K435" t="str">
        <f t="shared" si="73"/>
        <v/>
      </c>
      <c r="L435" t="str">
        <f t="shared" si="73"/>
        <v/>
      </c>
      <c r="M435" t="str">
        <f t="shared" si="73"/>
        <v/>
      </c>
      <c r="N435" t="str">
        <f t="shared" si="73"/>
        <v/>
      </c>
      <c r="O435" t="str">
        <f t="shared" si="73"/>
        <v/>
      </c>
      <c r="P435" t="str">
        <f t="shared" si="73"/>
        <v/>
      </c>
      <c r="Q435" t="str">
        <f t="shared" si="73"/>
        <v/>
      </c>
      <c r="R435" t="str">
        <f t="shared" si="73"/>
        <v/>
      </c>
      <c r="S435" t="str">
        <f t="shared" si="72"/>
        <v/>
      </c>
      <c r="T435" t="str">
        <f t="shared" si="72"/>
        <v/>
      </c>
      <c r="U435" t="str">
        <f t="shared" si="72"/>
        <v/>
      </c>
      <c r="V435" t="str">
        <f t="shared" si="72"/>
        <v/>
      </c>
      <c r="W435" t="str">
        <f t="shared" si="72"/>
        <v/>
      </c>
      <c r="X435" t="str">
        <f t="shared" si="72"/>
        <v/>
      </c>
      <c r="Y435" t="str">
        <f t="shared" si="72"/>
        <v/>
      </c>
      <c r="Z435" t="str">
        <f t="shared" si="72"/>
        <v/>
      </c>
      <c r="AA435" t="str">
        <f t="shared" si="72"/>
        <v/>
      </c>
      <c r="AB435" t="str">
        <f t="shared" si="72"/>
        <v/>
      </c>
      <c r="AC435" t="str">
        <f t="shared" si="72"/>
        <v/>
      </c>
      <c r="AD435" t="str">
        <f t="shared" si="72"/>
        <v/>
      </c>
      <c r="AE435">
        <f t="shared" si="64"/>
        <v>0</v>
      </c>
    </row>
    <row r="436" spans="1:31" x14ac:dyDescent="0.2">
      <c r="A436" t="str">
        <f>TABLA!F436</f>
        <v>F. Farmacia</v>
      </c>
      <c r="B436" s="262">
        <f>TABLA!BC436</f>
        <v>0</v>
      </c>
      <c r="C436" t="str">
        <f t="shared" si="69"/>
        <v/>
      </c>
      <c r="D436" t="str">
        <f t="shared" si="73"/>
        <v/>
      </c>
      <c r="E436" t="str">
        <f t="shared" si="73"/>
        <v/>
      </c>
      <c r="F436" t="str">
        <f t="shared" si="73"/>
        <v/>
      </c>
      <c r="G436" t="str">
        <f t="shared" si="73"/>
        <v/>
      </c>
      <c r="H436" t="str">
        <f t="shared" si="73"/>
        <v/>
      </c>
      <c r="I436" t="str">
        <f t="shared" si="73"/>
        <v/>
      </c>
      <c r="J436" t="str">
        <f t="shared" si="73"/>
        <v/>
      </c>
      <c r="K436" t="str">
        <f t="shared" si="73"/>
        <v/>
      </c>
      <c r="L436" t="str">
        <f t="shared" si="73"/>
        <v/>
      </c>
      <c r="M436" t="str">
        <f t="shared" si="73"/>
        <v/>
      </c>
      <c r="N436" t="str">
        <f t="shared" si="73"/>
        <v/>
      </c>
      <c r="O436" t="str">
        <f t="shared" si="73"/>
        <v/>
      </c>
      <c r="P436" t="str">
        <f t="shared" si="73"/>
        <v/>
      </c>
      <c r="Q436" t="str">
        <f t="shared" si="73"/>
        <v/>
      </c>
      <c r="R436" t="str">
        <f t="shared" si="73"/>
        <v/>
      </c>
      <c r="S436" t="str">
        <f t="shared" si="72"/>
        <v/>
      </c>
      <c r="T436" t="str">
        <f t="shared" si="72"/>
        <v/>
      </c>
      <c r="U436" t="str">
        <f t="shared" si="72"/>
        <v/>
      </c>
      <c r="V436" t="str">
        <f t="shared" si="72"/>
        <v/>
      </c>
      <c r="W436" t="str">
        <f t="shared" si="72"/>
        <v/>
      </c>
      <c r="X436" t="str">
        <f t="shared" si="72"/>
        <v/>
      </c>
      <c r="Y436" t="str">
        <f t="shared" si="72"/>
        <v/>
      </c>
      <c r="Z436" t="str">
        <f t="shared" si="72"/>
        <v/>
      </c>
      <c r="AA436" t="str">
        <f t="shared" si="72"/>
        <v/>
      </c>
      <c r="AB436" t="str">
        <f t="shared" si="72"/>
        <v/>
      </c>
      <c r="AC436" t="str">
        <f t="shared" si="72"/>
        <v/>
      </c>
      <c r="AD436" t="str">
        <f t="shared" si="72"/>
        <v/>
      </c>
      <c r="AE436">
        <f t="shared" si="64"/>
        <v>0</v>
      </c>
    </row>
    <row r="437" spans="1:31" x14ac:dyDescent="0.2">
      <c r="A437" t="str">
        <f>TABLA!F437</f>
        <v>F. Farmacia</v>
      </c>
      <c r="B437" s="262">
        <f>TABLA!BC437</f>
        <v>0</v>
      </c>
      <c r="C437" t="str">
        <f t="shared" si="69"/>
        <v/>
      </c>
      <c r="D437" t="str">
        <f t="shared" si="73"/>
        <v/>
      </c>
      <c r="E437" t="str">
        <f t="shared" si="73"/>
        <v/>
      </c>
      <c r="F437" t="str">
        <f t="shared" si="73"/>
        <v/>
      </c>
      <c r="G437" t="str">
        <f t="shared" si="73"/>
        <v/>
      </c>
      <c r="H437" t="str">
        <f t="shared" si="73"/>
        <v/>
      </c>
      <c r="I437" t="str">
        <f t="shared" si="73"/>
        <v/>
      </c>
      <c r="J437" t="str">
        <f t="shared" si="73"/>
        <v/>
      </c>
      <c r="K437" t="str">
        <f t="shared" si="73"/>
        <v/>
      </c>
      <c r="L437" t="str">
        <f t="shared" si="73"/>
        <v/>
      </c>
      <c r="M437" t="str">
        <f t="shared" si="73"/>
        <v/>
      </c>
      <c r="N437" t="str">
        <f t="shared" si="73"/>
        <v/>
      </c>
      <c r="O437" t="str">
        <f t="shared" si="73"/>
        <v/>
      </c>
      <c r="P437" t="str">
        <f t="shared" si="73"/>
        <v/>
      </c>
      <c r="Q437" t="str">
        <f t="shared" si="73"/>
        <v/>
      </c>
      <c r="R437" t="str">
        <f t="shared" si="73"/>
        <v/>
      </c>
      <c r="S437" t="str">
        <f t="shared" si="72"/>
        <v/>
      </c>
      <c r="T437" t="str">
        <f t="shared" si="72"/>
        <v/>
      </c>
      <c r="U437" t="str">
        <f t="shared" si="72"/>
        <v/>
      </c>
      <c r="V437" t="str">
        <f t="shared" si="72"/>
        <v/>
      </c>
      <c r="W437" t="str">
        <f t="shared" si="72"/>
        <v/>
      </c>
      <c r="X437" t="str">
        <f t="shared" si="72"/>
        <v/>
      </c>
      <c r="Y437" t="str">
        <f t="shared" si="72"/>
        <v/>
      </c>
      <c r="Z437" t="str">
        <f t="shared" si="72"/>
        <v/>
      </c>
      <c r="AA437" t="str">
        <f t="shared" si="72"/>
        <v/>
      </c>
      <c r="AB437" t="str">
        <f t="shared" si="72"/>
        <v/>
      </c>
      <c r="AC437" t="str">
        <f t="shared" si="72"/>
        <v/>
      </c>
      <c r="AD437" t="str">
        <f t="shared" si="72"/>
        <v/>
      </c>
      <c r="AE437">
        <f t="shared" si="64"/>
        <v>0</v>
      </c>
    </row>
    <row r="438" spans="1:31" x14ac:dyDescent="0.2">
      <c r="A438" t="str">
        <f>TABLA!F438</f>
        <v>F. Educación - Centro de Formación del Profesorado</v>
      </c>
      <c r="B438" s="262">
        <f>TABLA!BC438</f>
        <v>0</v>
      </c>
      <c r="C438" t="str">
        <f t="shared" si="69"/>
        <v/>
      </c>
      <c r="D438" t="str">
        <f t="shared" si="73"/>
        <v/>
      </c>
      <c r="E438" t="str">
        <f t="shared" si="73"/>
        <v/>
      </c>
      <c r="F438" t="str">
        <f t="shared" si="73"/>
        <v/>
      </c>
      <c r="G438" t="str">
        <f t="shared" si="73"/>
        <v/>
      </c>
      <c r="H438" t="str">
        <f t="shared" si="73"/>
        <v/>
      </c>
      <c r="I438" t="str">
        <f t="shared" si="73"/>
        <v/>
      </c>
      <c r="J438" t="str">
        <f t="shared" si="73"/>
        <v/>
      </c>
      <c r="K438" t="str">
        <f t="shared" si="73"/>
        <v/>
      </c>
      <c r="L438" t="str">
        <f t="shared" si="73"/>
        <v/>
      </c>
      <c r="M438" t="str">
        <f t="shared" si="73"/>
        <v/>
      </c>
      <c r="N438" t="str">
        <f t="shared" si="73"/>
        <v/>
      </c>
      <c r="O438" t="str">
        <f t="shared" si="73"/>
        <v/>
      </c>
      <c r="P438" t="str">
        <f t="shared" si="73"/>
        <v/>
      </c>
      <c r="Q438" t="str">
        <f t="shared" si="73"/>
        <v/>
      </c>
      <c r="R438" t="str">
        <f t="shared" si="73"/>
        <v/>
      </c>
      <c r="S438" t="str">
        <f t="shared" si="72"/>
        <v/>
      </c>
      <c r="T438" t="str">
        <f t="shared" si="72"/>
        <v/>
      </c>
      <c r="U438" t="str">
        <f t="shared" si="72"/>
        <v/>
      </c>
      <c r="V438" t="str">
        <f t="shared" si="72"/>
        <v/>
      </c>
      <c r="W438" t="str">
        <f t="shared" si="72"/>
        <v/>
      </c>
      <c r="X438" t="str">
        <f t="shared" si="72"/>
        <v/>
      </c>
      <c r="Y438" t="str">
        <f t="shared" si="72"/>
        <v/>
      </c>
      <c r="Z438" t="str">
        <f t="shared" si="72"/>
        <v/>
      </c>
      <c r="AA438" t="str">
        <f t="shared" si="72"/>
        <v/>
      </c>
      <c r="AB438" t="str">
        <f t="shared" si="72"/>
        <v/>
      </c>
      <c r="AC438" t="str">
        <f t="shared" si="72"/>
        <v/>
      </c>
      <c r="AD438" t="str">
        <f t="shared" si="72"/>
        <v/>
      </c>
      <c r="AE438">
        <f t="shared" si="64"/>
        <v>0</v>
      </c>
    </row>
    <row r="439" spans="1:31" x14ac:dyDescent="0.2">
      <c r="A439" t="str">
        <f>TABLA!F439</f>
        <v>F. Veterinaria</v>
      </c>
      <c r="B439" s="262">
        <f>TABLA!BC439</f>
        <v>0</v>
      </c>
      <c r="C439" t="str">
        <f t="shared" si="69"/>
        <v/>
      </c>
      <c r="D439" t="str">
        <f t="shared" si="73"/>
        <v/>
      </c>
      <c r="E439" t="str">
        <f t="shared" si="73"/>
        <v/>
      </c>
      <c r="F439" t="str">
        <f t="shared" si="73"/>
        <v/>
      </c>
      <c r="G439" t="str">
        <f t="shared" si="73"/>
        <v/>
      </c>
      <c r="H439" t="str">
        <f t="shared" si="73"/>
        <v/>
      </c>
      <c r="I439" t="str">
        <f t="shared" si="73"/>
        <v/>
      </c>
      <c r="J439" t="str">
        <f t="shared" si="73"/>
        <v/>
      </c>
      <c r="K439" t="str">
        <f t="shared" si="73"/>
        <v/>
      </c>
      <c r="L439" t="str">
        <f t="shared" si="73"/>
        <v/>
      </c>
      <c r="M439" t="str">
        <f t="shared" si="73"/>
        <v/>
      </c>
      <c r="N439" t="str">
        <f t="shared" si="73"/>
        <v/>
      </c>
      <c r="O439" t="str">
        <f t="shared" si="73"/>
        <v/>
      </c>
      <c r="P439" t="str">
        <f t="shared" si="73"/>
        <v/>
      </c>
      <c r="Q439" t="str">
        <f t="shared" si="73"/>
        <v/>
      </c>
      <c r="R439" t="str">
        <f t="shared" si="73"/>
        <v/>
      </c>
      <c r="S439" t="str">
        <f t="shared" si="72"/>
        <v/>
      </c>
      <c r="T439" t="str">
        <f t="shared" si="72"/>
        <v/>
      </c>
      <c r="U439" t="str">
        <f t="shared" si="72"/>
        <v/>
      </c>
      <c r="V439" t="str">
        <f t="shared" si="72"/>
        <v/>
      </c>
      <c r="W439" t="str">
        <f t="shared" si="72"/>
        <v/>
      </c>
      <c r="X439" t="str">
        <f t="shared" si="72"/>
        <v/>
      </c>
      <c r="Y439" t="str">
        <f t="shared" si="72"/>
        <v/>
      </c>
      <c r="Z439" t="str">
        <f t="shared" si="72"/>
        <v/>
      </c>
      <c r="AA439" t="str">
        <f t="shared" si="72"/>
        <v/>
      </c>
      <c r="AB439" t="str">
        <f t="shared" si="72"/>
        <v/>
      </c>
      <c r="AC439" t="str">
        <f t="shared" si="72"/>
        <v/>
      </c>
      <c r="AD439" t="str">
        <f t="shared" si="72"/>
        <v/>
      </c>
      <c r="AE439">
        <f t="shared" si="64"/>
        <v>0</v>
      </c>
    </row>
    <row r="440" spans="1:31" x14ac:dyDescent="0.2">
      <c r="A440" t="str">
        <f>TABLA!F440</f>
        <v>F. Ciencias Económicas y Empresariales</v>
      </c>
      <c r="B440" s="262">
        <f>TABLA!BC440</f>
        <v>0</v>
      </c>
      <c r="C440" t="str">
        <f t="shared" si="69"/>
        <v/>
      </c>
      <c r="D440" t="str">
        <f t="shared" si="73"/>
        <v/>
      </c>
      <c r="E440" t="str">
        <f t="shared" si="73"/>
        <v/>
      </c>
      <c r="F440" t="str">
        <f t="shared" si="73"/>
        <v/>
      </c>
      <c r="G440" t="str">
        <f t="shared" si="73"/>
        <v/>
      </c>
      <c r="H440" t="str">
        <f t="shared" si="73"/>
        <v/>
      </c>
      <c r="I440" t="str">
        <f t="shared" si="73"/>
        <v/>
      </c>
      <c r="J440" t="str">
        <f t="shared" si="73"/>
        <v/>
      </c>
      <c r="K440" t="str">
        <f t="shared" si="73"/>
        <v/>
      </c>
      <c r="L440" t="str">
        <f t="shared" si="73"/>
        <v/>
      </c>
      <c r="M440" t="str">
        <f t="shared" si="73"/>
        <v/>
      </c>
      <c r="N440" t="str">
        <f t="shared" si="73"/>
        <v/>
      </c>
      <c r="O440" t="str">
        <f t="shared" si="73"/>
        <v/>
      </c>
      <c r="P440" t="str">
        <f t="shared" si="73"/>
        <v/>
      </c>
      <c r="Q440" t="str">
        <f t="shared" si="73"/>
        <v/>
      </c>
      <c r="R440" t="str">
        <f t="shared" si="73"/>
        <v/>
      </c>
      <c r="S440" t="str">
        <f t="shared" si="72"/>
        <v/>
      </c>
      <c r="T440" t="str">
        <f t="shared" si="72"/>
        <v/>
      </c>
      <c r="U440" t="str">
        <f t="shared" si="72"/>
        <v/>
      </c>
      <c r="V440" t="str">
        <f t="shared" si="72"/>
        <v/>
      </c>
      <c r="W440" t="str">
        <f t="shared" si="72"/>
        <v/>
      </c>
      <c r="X440" t="str">
        <f t="shared" si="72"/>
        <v/>
      </c>
      <c r="Y440" t="str">
        <f t="shared" si="72"/>
        <v/>
      </c>
      <c r="Z440" t="str">
        <f t="shared" si="72"/>
        <v/>
      </c>
      <c r="AA440" t="str">
        <f t="shared" si="72"/>
        <v/>
      </c>
      <c r="AB440" t="str">
        <f t="shared" si="72"/>
        <v/>
      </c>
      <c r="AC440" t="str">
        <f t="shared" si="72"/>
        <v/>
      </c>
      <c r="AD440" t="str">
        <f t="shared" si="72"/>
        <v/>
      </c>
      <c r="AE440">
        <f t="shared" si="64"/>
        <v>0</v>
      </c>
    </row>
    <row r="441" spans="1:31" x14ac:dyDescent="0.2">
      <c r="A441" t="str">
        <f>TABLA!F441</f>
        <v>F. Odontología</v>
      </c>
      <c r="B441" s="262">
        <f>TABLA!BC441</f>
        <v>0</v>
      </c>
      <c r="C441" t="str">
        <f t="shared" si="69"/>
        <v/>
      </c>
      <c r="D441" t="str">
        <f t="shared" si="73"/>
        <v/>
      </c>
      <c r="E441" t="str">
        <f t="shared" si="73"/>
        <v/>
      </c>
      <c r="F441" t="str">
        <f t="shared" si="73"/>
        <v/>
      </c>
      <c r="G441" t="str">
        <f t="shared" si="73"/>
        <v/>
      </c>
      <c r="H441" t="str">
        <f t="shared" si="73"/>
        <v/>
      </c>
      <c r="I441" t="str">
        <f t="shared" si="73"/>
        <v/>
      </c>
      <c r="J441" t="str">
        <f t="shared" si="73"/>
        <v/>
      </c>
      <c r="K441" t="str">
        <f t="shared" si="73"/>
        <v/>
      </c>
      <c r="L441" t="str">
        <f t="shared" si="73"/>
        <v/>
      </c>
      <c r="M441" t="str">
        <f t="shared" si="73"/>
        <v/>
      </c>
      <c r="N441" t="str">
        <f t="shared" si="73"/>
        <v/>
      </c>
      <c r="O441" t="str">
        <f t="shared" si="73"/>
        <v/>
      </c>
      <c r="P441" t="str">
        <f t="shared" si="73"/>
        <v/>
      </c>
      <c r="Q441" t="str">
        <f t="shared" si="73"/>
        <v/>
      </c>
      <c r="R441" t="str">
        <f t="shared" si="73"/>
        <v/>
      </c>
      <c r="S441" t="str">
        <f t="shared" si="72"/>
        <v/>
      </c>
      <c r="T441" t="str">
        <f t="shared" si="72"/>
        <v/>
      </c>
      <c r="U441" t="str">
        <f t="shared" si="72"/>
        <v/>
      </c>
      <c r="V441" t="str">
        <f t="shared" si="72"/>
        <v/>
      </c>
      <c r="W441" t="str">
        <f t="shared" si="72"/>
        <v/>
      </c>
      <c r="X441" t="str">
        <f t="shared" si="72"/>
        <v/>
      </c>
      <c r="Y441" t="str">
        <f t="shared" si="72"/>
        <v/>
      </c>
      <c r="Z441" t="str">
        <f t="shared" si="72"/>
        <v/>
      </c>
      <c r="AA441" t="str">
        <f t="shared" si="72"/>
        <v/>
      </c>
      <c r="AB441" t="str">
        <f t="shared" si="72"/>
        <v/>
      </c>
      <c r="AC441" t="str">
        <f t="shared" si="72"/>
        <v/>
      </c>
      <c r="AD441" t="str">
        <f t="shared" si="72"/>
        <v/>
      </c>
      <c r="AE441">
        <f t="shared" si="64"/>
        <v>0</v>
      </c>
    </row>
    <row r="442" spans="1:31" x14ac:dyDescent="0.2">
      <c r="A442" t="str">
        <f>TABLA!F442</f>
        <v>F. Veterinaria</v>
      </c>
      <c r="B442" s="262">
        <f>TABLA!BC442</f>
        <v>0</v>
      </c>
      <c r="C442" t="str">
        <f t="shared" si="69"/>
        <v/>
      </c>
      <c r="D442" t="str">
        <f t="shared" si="73"/>
        <v/>
      </c>
      <c r="E442" t="str">
        <f t="shared" si="73"/>
        <v/>
      </c>
      <c r="F442" t="str">
        <f t="shared" si="73"/>
        <v/>
      </c>
      <c r="G442" t="str">
        <f t="shared" si="73"/>
        <v/>
      </c>
      <c r="H442" t="str">
        <f t="shared" si="73"/>
        <v/>
      </c>
      <c r="I442" t="str">
        <f t="shared" si="73"/>
        <v/>
      </c>
      <c r="J442" t="str">
        <f t="shared" si="73"/>
        <v/>
      </c>
      <c r="K442" t="str">
        <f t="shared" si="73"/>
        <v/>
      </c>
      <c r="L442" t="str">
        <f t="shared" si="73"/>
        <v/>
      </c>
      <c r="M442" t="str">
        <f t="shared" si="73"/>
        <v/>
      </c>
      <c r="N442" t="str">
        <f t="shared" si="73"/>
        <v/>
      </c>
      <c r="O442" t="str">
        <f t="shared" si="73"/>
        <v/>
      </c>
      <c r="P442" t="str">
        <f t="shared" si="73"/>
        <v/>
      </c>
      <c r="Q442" t="str">
        <f t="shared" si="73"/>
        <v/>
      </c>
      <c r="R442" t="str">
        <f t="shared" si="73"/>
        <v/>
      </c>
      <c r="S442" t="str">
        <f t="shared" si="72"/>
        <v/>
      </c>
      <c r="T442" t="str">
        <f t="shared" si="72"/>
        <v/>
      </c>
      <c r="U442" t="str">
        <f t="shared" si="72"/>
        <v/>
      </c>
      <c r="V442" t="str">
        <f t="shared" si="72"/>
        <v/>
      </c>
      <c r="W442" t="str">
        <f t="shared" si="72"/>
        <v/>
      </c>
      <c r="X442" t="str">
        <f t="shared" si="72"/>
        <v/>
      </c>
      <c r="Y442" t="str">
        <f t="shared" si="72"/>
        <v/>
      </c>
      <c r="Z442" t="str">
        <f t="shared" si="72"/>
        <v/>
      </c>
      <c r="AA442" t="str">
        <f t="shared" si="72"/>
        <v/>
      </c>
      <c r="AB442" t="str">
        <f t="shared" si="72"/>
        <v/>
      </c>
      <c r="AC442" t="str">
        <f t="shared" si="72"/>
        <v/>
      </c>
      <c r="AD442" t="str">
        <f t="shared" si="72"/>
        <v/>
      </c>
      <c r="AE442">
        <f t="shared" si="64"/>
        <v>0</v>
      </c>
    </row>
    <row r="443" spans="1:31" x14ac:dyDescent="0.2">
      <c r="A443" t="str">
        <f>TABLA!F443</f>
        <v>F. Ciencias Políticas y Sociología</v>
      </c>
      <c r="B443" s="262">
        <f>TABLA!BC443</f>
        <v>0</v>
      </c>
      <c r="C443" t="str">
        <f t="shared" si="69"/>
        <v/>
      </c>
      <c r="D443" t="str">
        <f t="shared" si="73"/>
        <v/>
      </c>
      <c r="E443" t="str">
        <f t="shared" si="73"/>
        <v/>
      </c>
      <c r="F443" t="str">
        <f t="shared" si="73"/>
        <v/>
      </c>
      <c r="G443" t="str">
        <f t="shared" si="73"/>
        <v/>
      </c>
      <c r="H443" t="str">
        <f t="shared" si="73"/>
        <v/>
      </c>
      <c r="I443" t="str">
        <f t="shared" si="73"/>
        <v/>
      </c>
      <c r="J443" t="str">
        <f t="shared" si="73"/>
        <v/>
      </c>
      <c r="K443" t="str">
        <f t="shared" si="73"/>
        <v/>
      </c>
      <c r="L443" t="str">
        <f t="shared" si="73"/>
        <v/>
      </c>
      <c r="M443" t="str">
        <f t="shared" si="73"/>
        <v/>
      </c>
      <c r="N443" t="str">
        <f t="shared" si="73"/>
        <v/>
      </c>
      <c r="O443" t="str">
        <f t="shared" si="73"/>
        <v/>
      </c>
      <c r="P443" t="str">
        <f t="shared" si="73"/>
        <v/>
      </c>
      <c r="Q443" t="str">
        <f t="shared" si="73"/>
        <v/>
      </c>
      <c r="R443" t="str">
        <f t="shared" si="73"/>
        <v/>
      </c>
      <c r="S443" t="str">
        <f t="shared" si="72"/>
        <v/>
      </c>
      <c r="T443" t="str">
        <f t="shared" si="72"/>
        <v/>
      </c>
      <c r="U443" t="str">
        <f t="shared" si="72"/>
        <v/>
      </c>
      <c r="V443" t="str">
        <f t="shared" si="72"/>
        <v/>
      </c>
      <c r="W443" t="str">
        <f t="shared" si="72"/>
        <v/>
      </c>
      <c r="X443" t="str">
        <f t="shared" si="72"/>
        <v/>
      </c>
      <c r="Y443" t="str">
        <f t="shared" si="72"/>
        <v/>
      </c>
      <c r="Z443" t="str">
        <f t="shared" si="72"/>
        <v/>
      </c>
      <c r="AA443" t="str">
        <f t="shared" si="72"/>
        <v/>
      </c>
      <c r="AB443" t="str">
        <f t="shared" si="72"/>
        <v/>
      </c>
      <c r="AC443" t="str">
        <f t="shared" si="72"/>
        <v/>
      </c>
      <c r="AD443" t="str">
        <f t="shared" si="72"/>
        <v/>
      </c>
      <c r="AE443">
        <f t="shared" si="64"/>
        <v>0</v>
      </c>
    </row>
    <row r="444" spans="1:31" x14ac:dyDescent="0.2">
      <c r="A444" t="str">
        <f>TABLA!F444</f>
        <v>F. Farmacia</v>
      </c>
      <c r="B444" s="262">
        <f>TABLA!BC444</f>
        <v>0</v>
      </c>
      <c r="C444" t="str">
        <f t="shared" si="69"/>
        <v/>
      </c>
      <c r="D444" t="str">
        <f t="shared" si="73"/>
        <v/>
      </c>
      <c r="E444" t="str">
        <f t="shared" si="73"/>
        <v/>
      </c>
      <c r="F444" t="str">
        <f t="shared" si="73"/>
        <v/>
      </c>
      <c r="G444" t="str">
        <f t="shared" si="73"/>
        <v/>
      </c>
      <c r="H444" t="str">
        <f t="shared" si="73"/>
        <v/>
      </c>
      <c r="I444" t="str">
        <f t="shared" si="73"/>
        <v/>
      </c>
      <c r="J444" t="str">
        <f t="shared" si="73"/>
        <v/>
      </c>
      <c r="K444" t="str">
        <f t="shared" si="73"/>
        <v/>
      </c>
      <c r="L444" t="str">
        <f t="shared" si="73"/>
        <v/>
      </c>
      <c r="M444" t="str">
        <f t="shared" si="73"/>
        <v/>
      </c>
      <c r="N444" t="str">
        <f t="shared" si="73"/>
        <v/>
      </c>
      <c r="O444" t="str">
        <f t="shared" si="73"/>
        <v/>
      </c>
      <c r="P444" t="str">
        <f t="shared" si="73"/>
        <v/>
      </c>
      <c r="Q444" t="str">
        <f t="shared" si="73"/>
        <v/>
      </c>
      <c r="R444" t="str">
        <f t="shared" si="73"/>
        <v/>
      </c>
      <c r="S444" t="str">
        <f t="shared" si="72"/>
        <v/>
      </c>
      <c r="T444" t="str">
        <f t="shared" si="72"/>
        <v/>
      </c>
      <c r="U444" t="str">
        <f t="shared" si="72"/>
        <v/>
      </c>
      <c r="V444" t="str">
        <f t="shared" si="72"/>
        <v/>
      </c>
      <c r="W444" t="str">
        <f t="shared" si="72"/>
        <v/>
      </c>
      <c r="X444" t="str">
        <f t="shared" si="72"/>
        <v/>
      </c>
      <c r="Y444" t="str">
        <f t="shared" si="72"/>
        <v/>
      </c>
      <c r="Z444" t="str">
        <f t="shared" si="72"/>
        <v/>
      </c>
      <c r="AA444" t="str">
        <f t="shared" si="72"/>
        <v/>
      </c>
      <c r="AB444" t="str">
        <f t="shared" si="72"/>
        <v/>
      </c>
      <c r="AC444" t="str">
        <f t="shared" si="72"/>
        <v/>
      </c>
      <c r="AD444" t="str">
        <f t="shared" si="72"/>
        <v/>
      </c>
      <c r="AE444">
        <f t="shared" si="64"/>
        <v>0</v>
      </c>
    </row>
    <row r="445" spans="1:31" x14ac:dyDescent="0.2">
      <c r="A445" t="str">
        <f>TABLA!F445</f>
        <v>F. Ciencias Geológicas</v>
      </c>
      <c r="B445" s="262" t="str">
        <f>TABLA!BC445</f>
        <v>Enhorabuena por el trabajo constante y el excelente servicio que ofrecen.</v>
      </c>
      <c r="C445" t="str">
        <f t="shared" si="69"/>
        <v/>
      </c>
      <c r="D445" t="str">
        <f t="shared" si="73"/>
        <v/>
      </c>
      <c r="E445" t="str">
        <f t="shared" si="73"/>
        <v/>
      </c>
      <c r="F445" t="str">
        <f t="shared" si="73"/>
        <v/>
      </c>
      <c r="G445" t="str">
        <f t="shared" si="73"/>
        <v/>
      </c>
      <c r="H445" t="str">
        <f t="shared" si="73"/>
        <v/>
      </c>
      <c r="I445" t="str">
        <f t="shared" si="73"/>
        <v/>
      </c>
      <c r="J445" t="str">
        <f t="shared" si="73"/>
        <v/>
      </c>
      <c r="K445" t="str">
        <f t="shared" si="73"/>
        <v/>
      </c>
      <c r="L445" t="str">
        <f t="shared" si="73"/>
        <v/>
      </c>
      <c r="M445" t="str">
        <f t="shared" si="73"/>
        <v>x</v>
      </c>
      <c r="N445" t="str">
        <f t="shared" si="73"/>
        <v/>
      </c>
      <c r="O445" t="str">
        <f t="shared" si="73"/>
        <v/>
      </c>
      <c r="P445" t="str">
        <f t="shared" si="73"/>
        <v/>
      </c>
      <c r="Q445" t="str">
        <f t="shared" si="73"/>
        <v/>
      </c>
      <c r="R445" t="str">
        <f t="shared" si="73"/>
        <v/>
      </c>
      <c r="S445" t="str">
        <f t="shared" si="72"/>
        <v/>
      </c>
      <c r="T445" t="str">
        <f t="shared" si="72"/>
        <v/>
      </c>
      <c r="U445" t="str">
        <f t="shared" si="72"/>
        <v/>
      </c>
      <c r="V445" t="str">
        <f t="shared" si="72"/>
        <v/>
      </c>
      <c r="W445" t="str">
        <f t="shared" si="72"/>
        <v/>
      </c>
      <c r="X445" t="str">
        <f t="shared" si="72"/>
        <v/>
      </c>
      <c r="Y445" t="str">
        <f t="shared" si="72"/>
        <v/>
      </c>
      <c r="Z445" t="str">
        <f t="shared" si="72"/>
        <v/>
      </c>
      <c r="AA445" t="str">
        <f t="shared" si="72"/>
        <v/>
      </c>
      <c r="AB445" t="str">
        <f t="shared" si="72"/>
        <v/>
      </c>
      <c r="AC445" t="str">
        <f t="shared" si="72"/>
        <v/>
      </c>
      <c r="AD445" t="str">
        <f t="shared" si="72"/>
        <v/>
      </c>
      <c r="AE445">
        <f t="shared" si="64"/>
        <v>1</v>
      </c>
    </row>
    <row r="446" spans="1:31" x14ac:dyDescent="0.2">
      <c r="A446" t="str">
        <f>TABLA!F446</f>
        <v>F. Psicología</v>
      </c>
      <c r="B446" s="262">
        <f>TABLA!BC446</f>
        <v>0</v>
      </c>
      <c r="C446" t="str">
        <f t="shared" si="69"/>
        <v/>
      </c>
      <c r="D446" t="str">
        <f t="shared" si="73"/>
        <v/>
      </c>
      <c r="E446" t="str">
        <f t="shared" si="73"/>
        <v/>
      </c>
      <c r="F446" t="str">
        <f t="shared" si="73"/>
        <v/>
      </c>
      <c r="G446" t="str">
        <f t="shared" si="73"/>
        <v/>
      </c>
      <c r="H446" t="str">
        <f t="shared" si="73"/>
        <v/>
      </c>
      <c r="I446" t="str">
        <f t="shared" si="73"/>
        <v/>
      </c>
      <c r="J446" t="str">
        <f t="shared" si="73"/>
        <v/>
      </c>
      <c r="K446" t="str">
        <f t="shared" si="73"/>
        <v/>
      </c>
      <c r="L446" t="str">
        <f t="shared" si="73"/>
        <v/>
      </c>
      <c r="M446" t="str">
        <f t="shared" si="73"/>
        <v/>
      </c>
      <c r="N446" t="str">
        <f t="shared" si="73"/>
        <v/>
      </c>
      <c r="O446" t="str">
        <f t="shared" si="73"/>
        <v/>
      </c>
      <c r="P446" t="str">
        <f t="shared" si="73"/>
        <v/>
      </c>
      <c r="Q446" t="str">
        <f t="shared" si="73"/>
        <v/>
      </c>
      <c r="R446" t="str">
        <f t="shared" si="73"/>
        <v/>
      </c>
      <c r="S446" t="str">
        <f t="shared" si="72"/>
        <v/>
      </c>
      <c r="T446" t="str">
        <f t="shared" si="72"/>
        <v/>
      </c>
      <c r="U446" t="str">
        <f t="shared" si="72"/>
        <v/>
      </c>
      <c r="V446" t="str">
        <f t="shared" si="72"/>
        <v/>
      </c>
      <c r="W446" t="str">
        <f t="shared" si="72"/>
        <v/>
      </c>
      <c r="X446" t="str">
        <f t="shared" si="72"/>
        <v/>
      </c>
      <c r="Y446" t="str">
        <f t="shared" si="72"/>
        <v/>
      </c>
      <c r="Z446" t="str">
        <f t="shared" si="72"/>
        <v/>
      </c>
      <c r="AA446" t="str">
        <f t="shared" si="72"/>
        <v/>
      </c>
      <c r="AB446" t="str">
        <f t="shared" si="72"/>
        <v/>
      </c>
      <c r="AC446" t="str">
        <f t="shared" si="72"/>
        <v/>
      </c>
      <c r="AD446" t="str">
        <f t="shared" si="72"/>
        <v/>
      </c>
      <c r="AE446">
        <f t="shared" ref="AE446:AE509" si="74">COUNTIF(B446,"&lt;&gt;0")</f>
        <v>0</v>
      </c>
    </row>
    <row r="447" spans="1:31" x14ac:dyDescent="0.2">
      <c r="A447" t="str">
        <f>TABLA!F447</f>
        <v>F. Óptica y Optometría</v>
      </c>
      <c r="B447" s="262">
        <f>TABLA!BC447</f>
        <v>0</v>
      </c>
      <c r="C447" t="str">
        <f t="shared" si="69"/>
        <v/>
      </c>
      <c r="D447" t="str">
        <f t="shared" si="73"/>
        <v/>
      </c>
      <c r="E447" t="str">
        <f t="shared" si="73"/>
        <v/>
      </c>
      <c r="F447" t="str">
        <f t="shared" si="73"/>
        <v/>
      </c>
      <c r="G447" t="str">
        <f t="shared" si="73"/>
        <v/>
      </c>
      <c r="H447" t="str">
        <f t="shared" si="73"/>
        <v/>
      </c>
      <c r="I447" t="str">
        <f t="shared" si="73"/>
        <v/>
      </c>
      <c r="J447" t="str">
        <f t="shared" si="73"/>
        <v/>
      </c>
      <c r="K447" t="str">
        <f t="shared" si="73"/>
        <v/>
      </c>
      <c r="L447" t="str">
        <f t="shared" si="73"/>
        <v/>
      </c>
      <c r="M447" t="str">
        <f t="shared" si="73"/>
        <v/>
      </c>
      <c r="N447" t="str">
        <f t="shared" si="73"/>
        <v/>
      </c>
      <c r="O447" t="str">
        <f t="shared" si="73"/>
        <v/>
      </c>
      <c r="P447" t="str">
        <f t="shared" si="73"/>
        <v/>
      </c>
      <c r="Q447" t="str">
        <f t="shared" si="73"/>
        <v/>
      </c>
      <c r="R447" t="str">
        <f t="shared" si="73"/>
        <v/>
      </c>
      <c r="S447" t="str">
        <f t="shared" si="72"/>
        <v/>
      </c>
      <c r="T447" t="str">
        <f t="shared" si="72"/>
        <v/>
      </c>
      <c r="U447" t="str">
        <f t="shared" si="72"/>
        <v/>
      </c>
      <c r="V447" t="str">
        <f t="shared" si="72"/>
        <v/>
      </c>
      <c r="W447" t="str">
        <f t="shared" si="72"/>
        <v/>
      </c>
      <c r="X447" t="str">
        <f t="shared" si="72"/>
        <v/>
      </c>
      <c r="Y447" t="str">
        <f t="shared" si="72"/>
        <v/>
      </c>
      <c r="Z447" t="str">
        <f t="shared" si="72"/>
        <v/>
      </c>
      <c r="AA447" t="str">
        <f t="shared" si="72"/>
        <v/>
      </c>
      <c r="AB447" t="str">
        <f t="shared" si="72"/>
        <v/>
      </c>
      <c r="AC447" t="str">
        <f t="shared" si="72"/>
        <v/>
      </c>
      <c r="AD447" t="str">
        <f t="shared" si="72"/>
        <v/>
      </c>
      <c r="AE447">
        <f t="shared" si="74"/>
        <v>0</v>
      </c>
    </row>
    <row r="448" spans="1:31" x14ac:dyDescent="0.2">
      <c r="A448" t="str">
        <f>TABLA!F448</f>
        <v>F. Ciencias Químicas</v>
      </c>
      <c r="B448" s="262">
        <f>TABLA!BC448</f>
        <v>0</v>
      </c>
      <c r="C448" t="str">
        <f t="shared" si="69"/>
        <v/>
      </c>
      <c r="D448" t="str">
        <f t="shared" si="73"/>
        <v/>
      </c>
      <c r="E448" t="str">
        <f t="shared" si="73"/>
        <v/>
      </c>
      <c r="F448" t="str">
        <f t="shared" si="73"/>
        <v/>
      </c>
      <c r="G448" t="str">
        <f t="shared" si="73"/>
        <v/>
      </c>
      <c r="H448" t="str">
        <f t="shared" si="73"/>
        <v/>
      </c>
      <c r="I448" t="str">
        <f t="shared" si="73"/>
        <v/>
      </c>
      <c r="J448" t="str">
        <f t="shared" si="73"/>
        <v/>
      </c>
      <c r="K448" t="str">
        <f t="shared" si="73"/>
        <v/>
      </c>
      <c r="L448" t="str">
        <f t="shared" si="73"/>
        <v/>
      </c>
      <c r="M448" t="str">
        <f t="shared" si="73"/>
        <v/>
      </c>
      <c r="N448" t="str">
        <f t="shared" si="73"/>
        <v/>
      </c>
      <c r="O448" t="str">
        <f t="shared" si="73"/>
        <v/>
      </c>
      <c r="P448" t="str">
        <f t="shared" si="73"/>
        <v/>
      </c>
      <c r="Q448" t="str">
        <f t="shared" si="73"/>
        <v/>
      </c>
      <c r="R448" t="str">
        <f t="shared" ref="R448:AD463" si="75">IFERROR((IF(FIND(R$1,$B448,1)&gt;0,"x")),"")</f>
        <v/>
      </c>
      <c r="S448" t="str">
        <f t="shared" si="75"/>
        <v/>
      </c>
      <c r="T448" t="str">
        <f t="shared" si="75"/>
        <v/>
      </c>
      <c r="U448" t="str">
        <f t="shared" si="75"/>
        <v/>
      </c>
      <c r="V448" t="str">
        <f t="shared" si="75"/>
        <v/>
      </c>
      <c r="W448" t="str">
        <f t="shared" si="75"/>
        <v/>
      </c>
      <c r="X448" t="str">
        <f t="shared" si="75"/>
        <v/>
      </c>
      <c r="Y448" t="str">
        <f t="shared" si="75"/>
        <v/>
      </c>
      <c r="Z448" t="str">
        <f t="shared" si="75"/>
        <v/>
      </c>
      <c r="AA448" t="str">
        <f t="shared" si="75"/>
        <v/>
      </c>
      <c r="AB448" t="str">
        <f t="shared" si="75"/>
        <v/>
      </c>
      <c r="AC448" t="str">
        <f t="shared" si="75"/>
        <v/>
      </c>
      <c r="AD448" t="str">
        <f t="shared" si="75"/>
        <v/>
      </c>
      <c r="AE448">
        <f t="shared" si="74"/>
        <v>0</v>
      </c>
    </row>
    <row r="449" spans="1:31" ht="38.25" x14ac:dyDescent="0.2">
      <c r="A449" t="str">
        <f>TABLA!F449</f>
        <v>F. Farmacia</v>
      </c>
      <c r="B449" s="262" t="str">
        <f>TABLA!BC449</f>
        <v>Hay muchos libros en la biblioteca que se definen como disponibles de manera electrónica cuyos enlaces no funcionan correctamente o están inhabilitados. Habría que renovarlos o, al menos, poner en la interfaz que no funcionan.</v>
      </c>
      <c r="C449" t="str">
        <f t="shared" si="69"/>
        <v/>
      </c>
      <c r="D449" t="str">
        <f t="shared" ref="D449:R464" si="76">IFERROR((IF(FIND(D$1,$B449,1)&gt;0,"x")),"")</f>
        <v/>
      </c>
      <c r="E449" t="str">
        <f t="shared" si="76"/>
        <v/>
      </c>
      <c r="F449" t="str">
        <f t="shared" si="76"/>
        <v/>
      </c>
      <c r="G449" t="str">
        <f t="shared" si="76"/>
        <v/>
      </c>
      <c r="H449" t="str">
        <f t="shared" si="76"/>
        <v>x</v>
      </c>
      <c r="I449" t="str">
        <f t="shared" si="76"/>
        <v/>
      </c>
      <c r="J449" t="str">
        <f t="shared" si="76"/>
        <v/>
      </c>
      <c r="K449" t="str">
        <f t="shared" si="76"/>
        <v/>
      </c>
      <c r="L449" t="str">
        <f t="shared" si="76"/>
        <v/>
      </c>
      <c r="M449" t="str">
        <f t="shared" si="76"/>
        <v/>
      </c>
      <c r="N449" t="str">
        <f t="shared" si="76"/>
        <v/>
      </c>
      <c r="O449" t="str">
        <f t="shared" si="76"/>
        <v/>
      </c>
      <c r="P449" t="str">
        <f t="shared" si="76"/>
        <v/>
      </c>
      <c r="Q449" t="str">
        <f t="shared" si="76"/>
        <v/>
      </c>
      <c r="R449" t="str">
        <f t="shared" si="76"/>
        <v/>
      </c>
      <c r="S449" t="str">
        <f t="shared" si="75"/>
        <v/>
      </c>
      <c r="T449" t="str">
        <f t="shared" si="75"/>
        <v/>
      </c>
      <c r="U449" t="str">
        <f t="shared" si="75"/>
        <v/>
      </c>
      <c r="V449" t="str">
        <f t="shared" si="75"/>
        <v/>
      </c>
      <c r="W449" t="str">
        <f t="shared" si="75"/>
        <v/>
      </c>
      <c r="X449" t="str">
        <f t="shared" si="75"/>
        <v/>
      </c>
      <c r="Y449" t="str">
        <f t="shared" si="75"/>
        <v/>
      </c>
      <c r="Z449" t="str">
        <f t="shared" si="75"/>
        <v/>
      </c>
      <c r="AA449" t="str">
        <f t="shared" si="75"/>
        <v/>
      </c>
      <c r="AB449" t="str">
        <f t="shared" si="75"/>
        <v/>
      </c>
      <c r="AC449" t="str">
        <f t="shared" si="75"/>
        <v/>
      </c>
      <c r="AD449" t="str">
        <f t="shared" si="75"/>
        <v/>
      </c>
      <c r="AE449">
        <f t="shared" si="74"/>
        <v>1</v>
      </c>
    </row>
    <row r="450" spans="1:31" x14ac:dyDescent="0.2">
      <c r="A450" t="str">
        <f>TABLA!F450</f>
        <v>F. Enfermería, Fisioterapia y Podología</v>
      </c>
      <c r="B450" s="262">
        <f>TABLA!BC450</f>
        <v>0</v>
      </c>
      <c r="C450" t="str">
        <f t="shared" si="69"/>
        <v/>
      </c>
      <c r="D450" t="str">
        <f t="shared" si="76"/>
        <v/>
      </c>
      <c r="E450" t="str">
        <f t="shared" si="76"/>
        <v/>
      </c>
      <c r="F450" t="str">
        <f t="shared" si="76"/>
        <v/>
      </c>
      <c r="G450" t="str">
        <f t="shared" si="76"/>
        <v/>
      </c>
      <c r="H450" t="str">
        <f t="shared" si="76"/>
        <v/>
      </c>
      <c r="I450" t="str">
        <f t="shared" si="76"/>
        <v/>
      </c>
      <c r="J450" t="str">
        <f t="shared" si="76"/>
        <v/>
      </c>
      <c r="K450" t="str">
        <f t="shared" si="76"/>
        <v/>
      </c>
      <c r="L450" t="str">
        <f t="shared" si="76"/>
        <v/>
      </c>
      <c r="M450" t="str">
        <f t="shared" si="76"/>
        <v/>
      </c>
      <c r="N450" t="str">
        <f t="shared" si="76"/>
        <v/>
      </c>
      <c r="O450" t="str">
        <f t="shared" si="76"/>
        <v/>
      </c>
      <c r="P450" t="str">
        <f t="shared" si="76"/>
        <v/>
      </c>
      <c r="Q450" t="str">
        <f t="shared" si="76"/>
        <v/>
      </c>
      <c r="R450" t="str">
        <f t="shared" si="76"/>
        <v/>
      </c>
      <c r="S450" t="str">
        <f t="shared" si="75"/>
        <v/>
      </c>
      <c r="T450" t="str">
        <f t="shared" si="75"/>
        <v/>
      </c>
      <c r="U450" t="str">
        <f t="shared" si="75"/>
        <v/>
      </c>
      <c r="V450" t="str">
        <f t="shared" si="75"/>
        <v/>
      </c>
      <c r="W450" t="str">
        <f t="shared" si="75"/>
        <v/>
      </c>
      <c r="X450" t="str">
        <f t="shared" si="75"/>
        <v/>
      </c>
      <c r="Y450" t="str">
        <f t="shared" si="75"/>
        <v/>
      </c>
      <c r="Z450" t="str">
        <f t="shared" si="75"/>
        <v/>
      </c>
      <c r="AA450" t="str">
        <f t="shared" si="75"/>
        <v/>
      </c>
      <c r="AB450" t="str">
        <f t="shared" si="75"/>
        <v/>
      </c>
      <c r="AC450" t="str">
        <f t="shared" si="75"/>
        <v/>
      </c>
      <c r="AD450" t="str">
        <f t="shared" si="75"/>
        <v/>
      </c>
      <c r="AE450">
        <f t="shared" si="74"/>
        <v>0</v>
      </c>
    </row>
    <row r="451" spans="1:31" x14ac:dyDescent="0.2">
      <c r="A451" t="str">
        <f>TABLA!F451</f>
        <v>F. Farmacia</v>
      </c>
      <c r="B451" s="262">
        <f>TABLA!BC451</f>
        <v>0</v>
      </c>
      <c r="C451" t="str">
        <f t="shared" si="69"/>
        <v/>
      </c>
      <c r="D451" t="str">
        <f t="shared" si="76"/>
        <v/>
      </c>
      <c r="E451" t="str">
        <f t="shared" si="76"/>
        <v/>
      </c>
      <c r="F451" t="str">
        <f t="shared" si="76"/>
        <v/>
      </c>
      <c r="G451" t="str">
        <f t="shared" si="76"/>
        <v/>
      </c>
      <c r="H451" t="str">
        <f t="shared" si="76"/>
        <v/>
      </c>
      <c r="I451" t="str">
        <f t="shared" si="76"/>
        <v/>
      </c>
      <c r="J451" t="str">
        <f t="shared" si="76"/>
        <v/>
      </c>
      <c r="K451" t="str">
        <f t="shared" si="76"/>
        <v/>
      </c>
      <c r="L451" t="str">
        <f t="shared" si="76"/>
        <v/>
      </c>
      <c r="M451" t="str">
        <f t="shared" si="76"/>
        <v/>
      </c>
      <c r="N451" t="str">
        <f t="shared" si="76"/>
        <v/>
      </c>
      <c r="O451" t="str">
        <f t="shared" si="76"/>
        <v/>
      </c>
      <c r="P451" t="str">
        <f t="shared" si="76"/>
        <v/>
      </c>
      <c r="Q451" t="str">
        <f t="shared" si="76"/>
        <v/>
      </c>
      <c r="R451" t="str">
        <f t="shared" si="76"/>
        <v/>
      </c>
      <c r="S451" t="str">
        <f t="shared" si="75"/>
        <v/>
      </c>
      <c r="T451" t="str">
        <f t="shared" si="75"/>
        <v/>
      </c>
      <c r="U451" t="str">
        <f t="shared" si="75"/>
        <v/>
      </c>
      <c r="V451" t="str">
        <f t="shared" si="75"/>
        <v/>
      </c>
      <c r="W451" t="str">
        <f t="shared" si="75"/>
        <v/>
      </c>
      <c r="X451" t="str">
        <f t="shared" si="75"/>
        <v/>
      </c>
      <c r="Y451" t="str">
        <f t="shared" si="75"/>
        <v/>
      </c>
      <c r="Z451" t="str">
        <f t="shared" si="75"/>
        <v/>
      </c>
      <c r="AA451" t="str">
        <f t="shared" si="75"/>
        <v/>
      </c>
      <c r="AB451" t="str">
        <f t="shared" si="75"/>
        <v/>
      </c>
      <c r="AC451" t="str">
        <f t="shared" si="75"/>
        <v/>
      </c>
      <c r="AD451" t="str">
        <f t="shared" si="75"/>
        <v/>
      </c>
      <c r="AE451">
        <f t="shared" si="74"/>
        <v>0</v>
      </c>
    </row>
    <row r="452" spans="1:31" x14ac:dyDescent="0.2">
      <c r="A452" t="str">
        <f>TABLA!F452</f>
        <v>F. Psicología</v>
      </c>
      <c r="B452" s="262">
        <f>TABLA!BC452</f>
        <v>0</v>
      </c>
      <c r="C452" t="str">
        <f t="shared" si="69"/>
        <v/>
      </c>
      <c r="D452" t="str">
        <f t="shared" si="76"/>
        <v/>
      </c>
      <c r="E452" t="str">
        <f t="shared" si="76"/>
        <v/>
      </c>
      <c r="F452" t="str">
        <f t="shared" si="76"/>
        <v/>
      </c>
      <c r="G452" t="str">
        <f t="shared" si="76"/>
        <v/>
      </c>
      <c r="H452" t="str">
        <f t="shared" si="76"/>
        <v/>
      </c>
      <c r="I452" t="str">
        <f t="shared" si="76"/>
        <v/>
      </c>
      <c r="J452" t="str">
        <f t="shared" si="76"/>
        <v/>
      </c>
      <c r="K452" t="str">
        <f t="shared" si="76"/>
        <v/>
      </c>
      <c r="L452" t="str">
        <f t="shared" si="76"/>
        <v/>
      </c>
      <c r="M452" t="str">
        <f t="shared" si="76"/>
        <v/>
      </c>
      <c r="N452" t="str">
        <f t="shared" si="76"/>
        <v/>
      </c>
      <c r="O452" t="str">
        <f t="shared" si="76"/>
        <v/>
      </c>
      <c r="P452" t="str">
        <f t="shared" si="76"/>
        <v/>
      </c>
      <c r="Q452" t="str">
        <f t="shared" si="76"/>
        <v/>
      </c>
      <c r="R452" t="str">
        <f t="shared" si="76"/>
        <v/>
      </c>
      <c r="S452" t="str">
        <f t="shared" si="75"/>
        <v/>
      </c>
      <c r="T452" t="str">
        <f t="shared" si="75"/>
        <v/>
      </c>
      <c r="U452" t="str">
        <f t="shared" si="75"/>
        <v/>
      </c>
      <c r="V452" t="str">
        <f t="shared" si="75"/>
        <v/>
      </c>
      <c r="W452" t="str">
        <f t="shared" si="75"/>
        <v/>
      </c>
      <c r="X452" t="str">
        <f t="shared" si="75"/>
        <v/>
      </c>
      <c r="Y452" t="str">
        <f t="shared" si="75"/>
        <v/>
      </c>
      <c r="Z452" t="str">
        <f t="shared" si="75"/>
        <v/>
      </c>
      <c r="AA452" t="str">
        <f t="shared" si="75"/>
        <v/>
      </c>
      <c r="AB452" t="str">
        <f t="shared" si="75"/>
        <v/>
      </c>
      <c r="AC452" t="str">
        <f t="shared" si="75"/>
        <v/>
      </c>
      <c r="AD452" t="str">
        <f t="shared" si="75"/>
        <v/>
      </c>
      <c r="AE452">
        <f t="shared" si="74"/>
        <v>0</v>
      </c>
    </row>
    <row r="453" spans="1:31" x14ac:dyDescent="0.2">
      <c r="A453" t="str">
        <f>TABLA!F453</f>
        <v>F. Enfermería, Fisioterapia y Podología</v>
      </c>
      <c r="B453" s="262">
        <f>TABLA!BC453</f>
        <v>0</v>
      </c>
      <c r="C453" t="str">
        <f t="shared" si="69"/>
        <v/>
      </c>
      <c r="D453" t="str">
        <f t="shared" si="76"/>
        <v/>
      </c>
      <c r="E453" t="str">
        <f t="shared" si="76"/>
        <v/>
      </c>
      <c r="F453" t="str">
        <f t="shared" si="76"/>
        <v/>
      </c>
      <c r="G453" t="str">
        <f t="shared" si="76"/>
        <v/>
      </c>
      <c r="H453" t="str">
        <f t="shared" si="76"/>
        <v/>
      </c>
      <c r="I453" t="str">
        <f t="shared" si="76"/>
        <v/>
      </c>
      <c r="J453" t="str">
        <f t="shared" si="76"/>
        <v/>
      </c>
      <c r="K453" t="str">
        <f t="shared" si="76"/>
        <v/>
      </c>
      <c r="L453" t="str">
        <f t="shared" si="76"/>
        <v/>
      </c>
      <c r="M453" t="str">
        <f t="shared" si="76"/>
        <v/>
      </c>
      <c r="N453" t="str">
        <f t="shared" si="76"/>
        <v/>
      </c>
      <c r="O453" t="str">
        <f t="shared" si="76"/>
        <v/>
      </c>
      <c r="P453" t="str">
        <f t="shared" si="76"/>
        <v/>
      </c>
      <c r="Q453" t="str">
        <f t="shared" si="76"/>
        <v/>
      </c>
      <c r="R453" t="str">
        <f t="shared" si="76"/>
        <v/>
      </c>
      <c r="S453" t="str">
        <f t="shared" si="75"/>
        <v/>
      </c>
      <c r="T453" t="str">
        <f t="shared" si="75"/>
        <v/>
      </c>
      <c r="U453" t="str">
        <f t="shared" si="75"/>
        <v/>
      </c>
      <c r="V453" t="str">
        <f t="shared" si="75"/>
        <v/>
      </c>
      <c r="W453" t="str">
        <f t="shared" si="75"/>
        <v/>
      </c>
      <c r="X453" t="str">
        <f t="shared" si="75"/>
        <v/>
      </c>
      <c r="Y453" t="str">
        <f t="shared" si="75"/>
        <v/>
      </c>
      <c r="Z453" t="str">
        <f t="shared" si="75"/>
        <v/>
      </c>
      <c r="AA453" t="str">
        <f t="shared" si="75"/>
        <v/>
      </c>
      <c r="AB453" t="str">
        <f t="shared" si="75"/>
        <v/>
      </c>
      <c r="AC453" t="str">
        <f t="shared" si="75"/>
        <v/>
      </c>
      <c r="AD453" t="str">
        <f t="shared" si="75"/>
        <v/>
      </c>
      <c r="AE453">
        <f t="shared" si="74"/>
        <v>0</v>
      </c>
    </row>
    <row r="454" spans="1:31" x14ac:dyDescent="0.2">
      <c r="A454" t="str">
        <f>TABLA!F454</f>
        <v>F. Ciencias Físicas</v>
      </c>
      <c r="B454" s="262">
        <f>TABLA!BC454</f>
        <v>0</v>
      </c>
      <c r="C454" t="str">
        <f t="shared" si="69"/>
        <v/>
      </c>
      <c r="D454" t="str">
        <f t="shared" si="76"/>
        <v/>
      </c>
      <c r="E454" t="str">
        <f t="shared" si="76"/>
        <v/>
      </c>
      <c r="F454" t="str">
        <f t="shared" si="76"/>
        <v/>
      </c>
      <c r="G454" t="str">
        <f t="shared" si="76"/>
        <v/>
      </c>
      <c r="H454" t="str">
        <f t="shared" si="76"/>
        <v/>
      </c>
      <c r="I454" t="str">
        <f t="shared" si="76"/>
        <v/>
      </c>
      <c r="J454" t="str">
        <f t="shared" si="76"/>
        <v/>
      </c>
      <c r="K454" t="str">
        <f t="shared" si="76"/>
        <v/>
      </c>
      <c r="L454" t="str">
        <f t="shared" si="76"/>
        <v/>
      </c>
      <c r="M454" t="str">
        <f t="shared" si="76"/>
        <v/>
      </c>
      <c r="N454" t="str">
        <f t="shared" si="76"/>
        <v/>
      </c>
      <c r="O454" t="str">
        <f t="shared" si="76"/>
        <v/>
      </c>
      <c r="P454" t="str">
        <f t="shared" si="76"/>
        <v/>
      </c>
      <c r="Q454" t="str">
        <f t="shared" si="76"/>
        <v/>
      </c>
      <c r="R454" t="str">
        <f t="shared" si="76"/>
        <v/>
      </c>
      <c r="S454" t="str">
        <f t="shared" si="75"/>
        <v/>
      </c>
      <c r="T454" t="str">
        <f t="shared" si="75"/>
        <v/>
      </c>
      <c r="U454" t="str">
        <f t="shared" si="75"/>
        <v/>
      </c>
      <c r="V454" t="str">
        <f t="shared" si="75"/>
        <v/>
      </c>
      <c r="W454" t="str">
        <f t="shared" si="75"/>
        <v/>
      </c>
      <c r="X454" t="str">
        <f t="shared" si="75"/>
        <v/>
      </c>
      <c r="Y454" t="str">
        <f t="shared" si="75"/>
        <v/>
      </c>
      <c r="Z454" t="str">
        <f t="shared" si="75"/>
        <v/>
      </c>
      <c r="AA454" t="str">
        <f t="shared" si="75"/>
        <v/>
      </c>
      <c r="AB454" t="str">
        <f t="shared" si="75"/>
        <v/>
      </c>
      <c r="AC454" t="str">
        <f t="shared" si="75"/>
        <v/>
      </c>
      <c r="AD454" t="str">
        <f t="shared" si="75"/>
        <v/>
      </c>
      <c r="AE454">
        <f t="shared" si="74"/>
        <v>0</v>
      </c>
    </row>
    <row r="455" spans="1:31" x14ac:dyDescent="0.2">
      <c r="A455" t="str">
        <f>TABLA!F455</f>
        <v>F. Geografía e Historia</v>
      </c>
      <c r="B455" s="262">
        <f>TABLA!BC455</f>
        <v>0</v>
      </c>
      <c r="C455" t="str">
        <f t="shared" si="69"/>
        <v/>
      </c>
      <c r="D455" t="str">
        <f t="shared" si="76"/>
        <v/>
      </c>
      <c r="E455" t="str">
        <f t="shared" si="76"/>
        <v/>
      </c>
      <c r="F455" t="str">
        <f t="shared" si="76"/>
        <v/>
      </c>
      <c r="G455" t="str">
        <f t="shared" si="76"/>
        <v/>
      </c>
      <c r="H455" t="str">
        <f t="shared" si="76"/>
        <v/>
      </c>
      <c r="I455" t="str">
        <f t="shared" si="76"/>
        <v/>
      </c>
      <c r="J455" t="str">
        <f t="shared" si="76"/>
        <v/>
      </c>
      <c r="K455" t="str">
        <f t="shared" si="76"/>
        <v/>
      </c>
      <c r="L455" t="str">
        <f t="shared" si="76"/>
        <v/>
      </c>
      <c r="M455" t="str">
        <f t="shared" si="76"/>
        <v/>
      </c>
      <c r="N455" t="str">
        <f t="shared" si="76"/>
        <v/>
      </c>
      <c r="O455" t="str">
        <f t="shared" si="76"/>
        <v/>
      </c>
      <c r="P455" t="str">
        <f t="shared" si="76"/>
        <v/>
      </c>
      <c r="Q455" t="str">
        <f t="shared" si="76"/>
        <v/>
      </c>
      <c r="R455" t="str">
        <f t="shared" si="76"/>
        <v/>
      </c>
      <c r="S455" t="str">
        <f t="shared" si="75"/>
        <v/>
      </c>
      <c r="T455" t="str">
        <f t="shared" si="75"/>
        <v/>
      </c>
      <c r="U455" t="str">
        <f t="shared" si="75"/>
        <v/>
      </c>
      <c r="V455" t="str">
        <f t="shared" si="75"/>
        <v/>
      </c>
      <c r="W455" t="str">
        <f t="shared" si="75"/>
        <v/>
      </c>
      <c r="X455" t="str">
        <f t="shared" si="75"/>
        <v/>
      </c>
      <c r="Y455" t="str">
        <f t="shared" si="75"/>
        <v/>
      </c>
      <c r="Z455" t="str">
        <f t="shared" si="75"/>
        <v/>
      </c>
      <c r="AA455" t="str">
        <f t="shared" si="75"/>
        <v/>
      </c>
      <c r="AB455" t="str">
        <f t="shared" si="75"/>
        <v/>
      </c>
      <c r="AC455" t="str">
        <f t="shared" si="75"/>
        <v/>
      </c>
      <c r="AD455" t="str">
        <f t="shared" si="75"/>
        <v/>
      </c>
      <c r="AE455">
        <f t="shared" si="74"/>
        <v>0</v>
      </c>
    </row>
    <row r="456" spans="1:31" x14ac:dyDescent="0.2">
      <c r="A456" t="str">
        <f>TABLA!F456</f>
        <v>F. Farmacia</v>
      </c>
      <c r="B456" s="262">
        <f>TABLA!BC456</f>
        <v>0</v>
      </c>
      <c r="C456" t="str">
        <f t="shared" si="69"/>
        <v/>
      </c>
      <c r="D456" t="str">
        <f t="shared" si="76"/>
        <v/>
      </c>
      <c r="E456" t="str">
        <f t="shared" si="76"/>
        <v/>
      </c>
      <c r="F456" t="str">
        <f t="shared" si="76"/>
        <v/>
      </c>
      <c r="G456" t="str">
        <f t="shared" si="76"/>
        <v/>
      </c>
      <c r="H456" t="str">
        <f t="shared" si="76"/>
        <v/>
      </c>
      <c r="I456" t="str">
        <f t="shared" si="76"/>
        <v/>
      </c>
      <c r="J456" t="str">
        <f t="shared" si="76"/>
        <v/>
      </c>
      <c r="K456" t="str">
        <f t="shared" si="76"/>
        <v/>
      </c>
      <c r="L456" t="str">
        <f t="shared" si="76"/>
        <v/>
      </c>
      <c r="M456" t="str">
        <f t="shared" si="76"/>
        <v/>
      </c>
      <c r="N456" t="str">
        <f t="shared" si="76"/>
        <v/>
      </c>
      <c r="O456" t="str">
        <f t="shared" si="76"/>
        <v/>
      </c>
      <c r="P456" t="str">
        <f t="shared" si="76"/>
        <v/>
      </c>
      <c r="Q456" t="str">
        <f t="shared" si="76"/>
        <v/>
      </c>
      <c r="R456" t="str">
        <f t="shared" si="76"/>
        <v/>
      </c>
      <c r="S456" t="str">
        <f t="shared" si="75"/>
        <v/>
      </c>
      <c r="T456" t="str">
        <f t="shared" si="75"/>
        <v/>
      </c>
      <c r="U456" t="str">
        <f t="shared" si="75"/>
        <v/>
      </c>
      <c r="V456" t="str">
        <f t="shared" si="75"/>
        <v/>
      </c>
      <c r="W456" t="str">
        <f t="shared" si="75"/>
        <v/>
      </c>
      <c r="X456" t="str">
        <f t="shared" si="75"/>
        <v/>
      </c>
      <c r="Y456" t="str">
        <f t="shared" si="75"/>
        <v/>
      </c>
      <c r="Z456" t="str">
        <f t="shared" si="75"/>
        <v/>
      </c>
      <c r="AA456" t="str">
        <f t="shared" si="75"/>
        <v/>
      </c>
      <c r="AB456" t="str">
        <f t="shared" si="75"/>
        <v/>
      </c>
      <c r="AC456" t="str">
        <f t="shared" si="75"/>
        <v/>
      </c>
      <c r="AD456" t="str">
        <f t="shared" si="75"/>
        <v/>
      </c>
      <c r="AE456">
        <f t="shared" si="74"/>
        <v>0</v>
      </c>
    </row>
    <row r="457" spans="1:31" x14ac:dyDescent="0.2">
      <c r="A457" t="str">
        <f>TABLA!F457</f>
        <v>F. Filología</v>
      </c>
      <c r="B457" s="262">
        <f>TABLA!BC457</f>
        <v>0</v>
      </c>
      <c r="C457" t="str">
        <f t="shared" si="69"/>
        <v/>
      </c>
      <c r="D457" t="str">
        <f t="shared" si="76"/>
        <v/>
      </c>
      <c r="E457" t="str">
        <f t="shared" si="76"/>
        <v/>
      </c>
      <c r="F457" t="str">
        <f t="shared" si="76"/>
        <v/>
      </c>
      <c r="G457" t="str">
        <f t="shared" si="76"/>
        <v/>
      </c>
      <c r="H457" t="str">
        <f t="shared" si="76"/>
        <v/>
      </c>
      <c r="I457" t="str">
        <f t="shared" si="76"/>
        <v/>
      </c>
      <c r="J457" t="str">
        <f t="shared" si="76"/>
        <v/>
      </c>
      <c r="K457" t="str">
        <f t="shared" si="76"/>
        <v/>
      </c>
      <c r="L457" t="str">
        <f t="shared" si="76"/>
        <v/>
      </c>
      <c r="M457" t="str">
        <f t="shared" si="76"/>
        <v/>
      </c>
      <c r="N457" t="str">
        <f t="shared" si="76"/>
        <v/>
      </c>
      <c r="O457" t="str">
        <f t="shared" si="76"/>
        <v/>
      </c>
      <c r="P457" t="str">
        <f t="shared" si="76"/>
        <v/>
      </c>
      <c r="Q457" t="str">
        <f t="shared" si="76"/>
        <v/>
      </c>
      <c r="R457" t="str">
        <f t="shared" si="76"/>
        <v/>
      </c>
      <c r="S457" t="str">
        <f t="shared" si="75"/>
        <v/>
      </c>
      <c r="T457" t="str">
        <f t="shared" si="75"/>
        <v/>
      </c>
      <c r="U457" t="str">
        <f t="shared" si="75"/>
        <v/>
      </c>
      <c r="V457" t="str">
        <f t="shared" si="75"/>
        <v/>
      </c>
      <c r="W457" t="str">
        <f t="shared" si="75"/>
        <v/>
      </c>
      <c r="X457" t="str">
        <f t="shared" si="75"/>
        <v/>
      </c>
      <c r="Y457" t="str">
        <f t="shared" si="75"/>
        <v/>
      </c>
      <c r="Z457" t="str">
        <f t="shared" si="75"/>
        <v/>
      </c>
      <c r="AA457" t="str">
        <f t="shared" si="75"/>
        <v/>
      </c>
      <c r="AB457" t="str">
        <f t="shared" si="75"/>
        <v/>
      </c>
      <c r="AC457" t="str">
        <f t="shared" si="75"/>
        <v/>
      </c>
      <c r="AD457" t="str">
        <f t="shared" si="75"/>
        <v/>
      </c>
      <c r="AE457">
        <f t="shared" si="74"/>
        <v>0</v>
      </c>
    </row>
    <row r="458" spans="1:31" x14ac:dyDescent="0.2">
      <c r="A458" t="str">
        <f>TABLA!F458</f>
        <v>F. Trabajo Social</v>
      </c>
      <c r="B458" s="262">
        <f>TABLA!BC458</f>
        <v>0</v>
      </c>
      <c r="C458" t="str">
        <f t="shared" si="69"/>
        <v/>
      </c>
      <c r="D458" t="str">
        <f t="shared" si="76"/>
        <v/>
      </c>
      <c r="E458" t="str">
        <f t="shared" si="76"/>
        <v/>
      </c>
      <c r="F458" t="str">
        <f t="shared" si="76"/>
        <v/>
      </c>
      <c r="G458" t="str">
        <f t="shared" si="76"/>
        <v/>
      </c>
      <c r="H458" t="str">
        <f t="shared" si="76"/>
        <v/>
      </c>
      <c r="I458" t="str">
        <f t="shared" si="76"/>
        <v/>
      </c>
      <c r="J458" t="str">
        <f t="shared" si="76"/>
        <v/>
      </c>
      <c r="K458" t="str">
        <f t="shared" si="76"/>
        <v/>
      </c>
      <c r="L458" t="str">
        <f t="shared" si="76"/>
        <v/>
      </c>
      <c r="M458" t="str">
        <f t="shared" si="76"/>
        <v/>
      </c>
      <c r="N458" t="str">
        <f t="shared" si="76"/>
        <v/>
      </c>
      <c r="O458" t="str">
        <f t="shared" si="76"/>
        <v/>
      </c>
      <c r="P458" t="str">
        <f t="shared" si="76"/>
        <v/>
      </c>
      <c r="Q458" t="str">
        <f t="shared" si="76"/>
        <v/>
      </c>
      <c r="R458" t="str">
        <f t="shared" si="76"/>
        <v/>
      </c>
      <c r="S458" t="str">
        <f t="shared" si="75"/>
        <v/>
      </c>
      <c r="T458" t="str">
        <f t="shared" si="75"/>
        <v/>
      </c>
      <c r="U458" t="str">
        <f t="shared" si="75"/>
        <v/>
      </c>
      <c r="V458" t="str">
        <f t="shared" si="75"/>
        <v/>
      </c>
      <c r="W458" t="str">
        <f t="shared" si="75"/>
        <v/>
      </c>
      <c r="X458" t="str">
        <f t="shared" si="75"/>
        <v/>
      </c>
      <c r="Y458" t="str">
        <f t="shared" si="75"/>
        <v/>
      </c>
      <c r="Z458" t="str">
        <f t="shared" si="75"/>
        <v/>
      </c>
      <c r="AA458" t="str">
        <f t="shared" si="75"/>
        <v/>
      </c>
      <c r="AB458" t="str">
        <f t="shared" si="75"/>
        <v/>
      </c>
      <c r="AC458" t="str">
        <f t="shared" si="75"/>
        <v/>
      </c>
      <c r="AD458" t="str">
        <f t="shared" si="75"/>
        <v/>
      </c>
      <c r="AE458">
        <f t="shared" si="74"/>
        <v>0</v>
      </c>
    </row>
    <row r="459" spans="1:31" x14ac:dyDescent="0.2">
      <c r="A459" t="str">
        <f>TABLA!F459</f>
        <v>F. Farmacia</v>
      </c>
      <c r="B459" s="262">
        <f>TABLA!BC459</f>
        <v>0</v>
      </c>
      <c r="C459" t="str">
        <f t="shared" si="69"/>
        <v/>
      </c>
      <c r="D459" t="str">
        <f t="shared" si="76"/>
        <v/>
      </c>
      <c r="E459" t="str">
        <f t="shared" si="76"/>
        <v/>
      </c>
      <c r="F459" t="str">
        <f t="shared" si="76"/>
        <v/>
      </c>
      <c r="G459" t="str">
        <f t="shared" si="76"/>
        <v/>
      </c>
      <c r="H459" t="str">
        <f t="shared" si="76"/>
        <v/>
      </c>
      <c r="I459" t="str">
        <f t="shared" si="76"/>
        <v/>
      </c>
      <c r="J459" t="str">
        <f t="shared" si="76"/>
        <v/>
      </c>
      <c r="K459" t="str">
        <f t="shared" si="76"/>
        <v/>
      </c>
      <c r="L459" t="str">
        <f t="shared" si="76"/>
        <v/>
      </c>
      <c r="M459" t="str">
        <f t="shared" si="76"/>
        <v/>
      </c>
      <c r="N459" t="str">
        <f t="shared" si="76"/>
        <v/>
      </c>
      <c r="O459" t="str">
        <f t="shared" si="76"/>
        <v/>
      </c>
      <c r="P459" t="str">
        <f t="shared" si="76"/>
        <v/>
      </c>
      <c r="Q459" t="str">
        <f t="shared" si="76"/>
        <v/>
      </c>
      <c r="R459" t="str">
        <f t="shared" si="76"/>
        <v/>
      </c>
      <c r="S459" t="str">
        <f t="shared" si="75"/>
        <v/>
      </c>
      <c r="T459" t="str">
        <f t="shared" si="75"/>
        <v/>
      </c>
      <c r="U459" t="str">
        <f t="shared" si="75"/>
        <v/>
      </c>
      <c r="V459" t="str">
        <f t="shared" si="75"/>
        <v/>
      </c>
      <c r="W459" t="str">
        <f t="shared" si="75"/>
        <v/>
      </c>
      <c r="X459" t="str">
        <f t="shared" si="75"/>
        <v/>
      </c>
      <c r="Y459" t="str">
        <f t="shared" si="75"/>
        <v/>
      </c>
      <c r="Z459" t="str">
        <f t="shared" si="75"/>
        <v/>
      </c>
      <c r="AA459" t="str">
        <f t="shared" si="75"/>
        <v/>
      </c>
      <c r="AB459" t="str">
        <f t="shared" si="75"/>
        <v/>
      </c>
      <c r="AC459" t="str">
        <f t="shared" si="75"/>
        <v/>
      </c>
      <c r="AD459" t="str">
        <f t="shared" si="75"/>
        <v/>
      </c>
      <c r="AE459">
        <f t="shared" si="74"/>
        <v>0</v>
      </c>
    </row>
    <row r="460" spans="1:31" x14ac:dyDescent="0.2">
      <c r="A460" t="str">
        <f>TABLA!F460</f>
        <v>F. Filología</v>
      </c>
      <c r="B460" s="262">
        <f>TABLA!BC460</f>
        <v>0</v>
      </c>
      <c r="C460" t="str">
        <f t="shared" si="69"/>
        <v/>
      </c>
      <c r="D460" t="str">
        <f t="shared" si="76"/>
        <v/>
      </c>
      <c r="E460" t="str">
        <f t="shared" si="76"/>
        <v/>
      </c>
      <c r="F460" t="str">
        <f t="shared" si="76"/>
        <v/>
      </c>
      <c r="G460" t="str">
        <f t="shared" si="76"/>
        <v/>
      </c>
      <c r="H460" t="str">
        <f t="shared" si="76"/>
        <v/>
      </c>
      <c r="I460" t="str">
        <f t="shared" si="76"/>
        <v/>
      </c>
      <c r="J460" t="str">
        <f t="shared" si="76"/>
        <v/>
      </c>
      <c r="K460" t="str">
        <f t="shared" si="76"/>
        <v/>
      </c>
      <c r="L460" t="str">
        <f t="shared" si="76"/>
        <v/>
      </c>
      <c r="M460" t="str">
        <f t="shared" si="76"/>
        <v/>
      </c>
      <c r="N460" t="str">
        <f t="shared" si="76"/>
        <v/>
      </c>
      <c r="O460" t="str">
        <f t="shared" si="76"/>
        <v/>
      </c>
      <c r="P460" t="str">
        <f t="shared" si="76"/>
        <v/>
      </c>
      <c r="Q460" t="str">
        <f t="shared" si="76"/>
        <v/>
      </c>
      <c r="R460" t="str">
        <f t="shared" si="76"/>
        <v/>
      </c>
      <c r="S460" t="str">
        <f t="shared" si="75"/>
        <v/>
      </c>
      <c r="T460" t="str">
        <f t="shared" si="75"/>
        <v/>
      </c>
      <c r="U460" t="str">
        <f t="shared" si="75"/>
        <v/>
      </c>
      <c r="V460" t="str">
        <f t="shared" si="75"/>
        <v/>
      </c>
      <c r="W460" t="str">
        <f t="shared" si="75"/>
        <v/>
      </c>
      <c r="X460" t="str">
        <f t="shared" si="75"/>
        <v/>
      </c>
      <c r="Y460" t="str">
        <f t="shared" si="75"/>
        <v/>
      </c>
      <c r="Z460" t="str">
        <f t="shared" si="75"/>
        <v/>
      </c>
      <c r="AA460" t="str">
        <f t="shared" si="75"/>
        <v/>
      </c>
      <c r="AB460" t="str">
        <f t="shared" si="75"/>
        <v/>
      </c>
      <c r="AC460" t="str">
        <f t="shared" si="75"/>
        <v/>
      </c>
      <c r="AD460" t="str">
        <f t="shared" si="75"/>
        <v/>
      </c>
      <c r="AE460">
        <f t="shared" si="74"/>
        <v>0</v>
      </c>
    </row>
    <row r="461" spans="1:31" x14ac:dyDescent="0.2">
      <c r="A461" t="str">
        <f>TABLA!F461</f>
        <v>F. Ciencias Políticas y Sociología</v>
      </c>
      <c r="B461" s="262">
        <f>TABLA!BC461</f>
        <v>0</v>
      </c>
      <c r="C461" t="str">
        <f t="shared" si="69"/>
        <v/>
      </c>
      <c r="D461" t="str">
        <f t="shared" si="76"/>
        <v/>
      </c>
      <c r="E461" t="str">
        <f t="shared" si="76"/>
        <v/>
      </c>
      <c r="F461" t="str">
        <f t="shared" si="76"/>
        <v/>
      </c>
      <c r="G461" t="str">
        <f t="shared" si="76"/>
        <v/>
      </c>
      <c r="H461" t="str">
        <f t="shared" si="76"/>
        <v/>
      </c>
      <c r="I461" t="str">
        <f t="shared" si="76"/>
        <v/>
      </c>
      <c r="J461" t="str">
        <f t="shared" si="76"/>
        <v/>
      </c>
      <c r="K461" t="str">
        <f t="shared" si="76"/>
        <v/>
      </c>
      <c r="L461" t="str">
        <f t="shared" si="76"/>
        <v/>
      </c>
      <c r="M461" t="str">
        <f t="shared" si="76"/>
        <v/>
      </c>
      <c r="N461" t="str">
        <f t="shared" si="76"/>
        <v/>
      </c>
      <c r="O461" t="str">
        <f t="shared" si="76"/>
        <v/>
      </c>
      <c r="P461" t="str">
        <f t="shared" si="76"/>
        <v/>
      </c>
      <c r="Q461" t="str">
        <f t="shared" si="76"/>
        <v/>
      </c>
      <c r="R461" t="str">
        <f t="shared" si="76"/>
        <v/>
      </c>
      <c r="S461" t="str">
        <f t="shared" si="75"/>
        <v/>
      </c>
      <c r="T461" t="str">
        <f t="shared" si="75"/>
        <v/>
      </c>
      <c r="U461" t="str">
        <f t="shared" si="75"/>
        <v/>
      </c>
      <c r="V461" t="str">
        <f t="shared" si="75"/>
        <v/>
      </c>
      <c r="W461" t="str">
        <f t="shared" si="75"/>
        <v/>
      </c>
      <c r="X461" t="str">
        <f t="shared" si="75"/>
        <v/>
      </c>
      <c r="Y461" t="str">
        <f t="shared" si="75"/>
        <v/>
      </c>
      <c r="Z461" t="str">
        <f t="shared" si="75"/>
        <v/>
      </c>
      <c r="AA461" t="str">
        <f t="shared" si="75"/>
        <v/>
      </c>
      <c r="AB461" t="str">
        <f t="shared" si="75"/>
        <v/>
      </c>
      <c r="AC461" t="str">
        <f t="shared" si="75"/>
        <v/>
      </c>
      <c r="AD461" t="str">
        <f t="shared" si="75"/>
        <v/>
      </c>
      <c r="AE461">
        <f t="shared" si="74"/>
        <v>0</v>
      </c>
    </row>
    <row r="462" spans="1:31" x14ac:dyDescent="0.2">
      <c r="A462" t="str">
        <f>TABLA!F462</f>
        <v>F. Ciencias Geológicas</v>
      </c>
      <c r="B462" s="262">
        <f>TABLA!BC462</f>
        <v>0</v>
      </c>
      <c r="C462" t="str">
        <f t="shared" si="69"/>
        <v/>
      </c>
      <c r="D462" t="str">
        <f t="shared" si="76"/>
        <v/>
      </c>
      <c r="E462" t="str">
        <f t="shared" si="76"/>
        <v/>
      </c>
      <c r="F462" t="str">
        <f t="shared" si="76"/>
        <v/>
      </c>
      <c r="G462" t="str">
        <f t="shared" si="76"/>
        <v/>
      </c>
      <c r="H462" t="str">
        <f t="shared" si="76"/>
        <v/>
      </c>
      <c r="I462" t="str">
        <f t="shared" si="76"/>
        <v/>
      </c>
      <c r="J462" t="str">
        <f t="shared" si="76"/>
        <v/>
      </c>
      <c r="K462" t="str">
        <f t="shared" si="76"/>
        <v/>
      </c>
      <c r="L462" t="str">
        <f t="shared" si="76"/>
        <v/>
      </c>
      <c r="M462" t="str">
        <f t="shared" si="76"/>
        <v/>
      </c>
      <c r="N462" t="str">
        <f t="shared" si="76"/>
        <v/>
      </c>
      <c r="O462" t="str">
        <f t="shared" si="76"/>
        <v/>
      </c>
      <c r="P462" t="str">
        <f t="shared" si="76"/>
        <v/>
      </c>
      <c r="Q462" t="str">
        <f t="shared" si="76"/>
        <v/>
      </c>
      <c r="R462" t="str">
        <f t="shared" si="76"/>
        <v/>
      </c>
      <c r="S462" t="str">
        <f t="shared" si="75"/>
        <v/>
      </c>
      <c r="T462" t="str">
        <f t="shared" si="75"/>
        <v/>
      </c>
      <c r="U462" t="str">
        <f t="shared" si="75"/>
        <v/>
      </c>
      <c r="V462" t="str">
        <f t="shared" si="75"/>
        <v/>
      </c>
      <c r="W462" t="str">
        <f t="shared" si="75"/>
        <v/>
      </c>
      <c r="X462" t="str">
        <f t="shared" si="75"/>
        <v/>
      </c>
      <c r="Y462" t="str">
        <f t="shared" si="75"/>
        <v/>
      </c>
      <c r="Z462" t="str">
        <f t="shared" si="75"/>
        <v/>
      </c>
      <c r="AA462" t="str">
        <f t="shared" si="75"/>
        <v/>
      </c>
      <c r="AB462" t="str">
        <f t="shared" si="75"/>
        <v/>
      </c>
      <c r="AC462" t="str">
        <f t="shared" si="75"/>
        <v/>
      </c>
      <c r="AD462" t="str">
        <f t="shared" si="75"/>
        <v/>
      </c>
      <c r="AE462">
        <f t="shared" si="74"/>
        <v>0</v>
      </c>
    </row>
    <row r="463" spans="1:31" x14ac:dyDescent="0.2">
      <c r="A463" t="str">
        <f>TABLA!F463</f>
        <v>F. Medicina</v>
      </c>
      <c r="B463" s="262">
        <f>TABLA!BC463</f>
        <v>0</v>
      </c>
      <c r="C463" t="str">
        <f t="shared" si="69"/>
        <v/>
      </c>
      <c r="D463" t="str">
        <f t="shared" si="76"/>
        <v/>
      </c>
      <c r="E463" t="str">
        <f t="shared" si="76"/>
        <v/>
      </c>
      <c r="F463" t="str">
        <f t="shared" si="76"/>
        <v/>
      </c>
      <c r="G463" t="str">
        <f t="shared" si="76"/>
        <v/>
      </c>
      <c r="H463" t="str">
        <f t="shared" si="76"/>
        <v/>
      </c>
      <c r="I463" t="str">
        <f t="shared" si="76"/>
        <v/>
      </c>
      <c r="J463" t="str">
        <f t="shared" si="76"/>
        <v/>
      </c>
      <c r="K463" t="str">
        <f t="shared" si="76"/>
        <v/>
      </c>
      <c r="L463" t="str">
        <f t="shared" si="76"/>
        <v/>
      </c>
      <c r="M463" t="str">
        <f t="shared" si="76"/>
        <v/>
      </c>
      <c r="N463" t="str">
        <f t="shared" si="76"/>
        <v/>
      </c>
      <c r="O463" t="str">
        <f t="shared" si="76"/>
        <v/>
      </c>
      <c r="P463" t="str">
        <f t="shared" si="76"/>
        <v/>
      </c>
      <c r="Q463" t="str">
        <f t="shared" si="76"/>
        <v/>
      </c>
      <c r="R463" t="str">
        <f t="shared" si="76"/>
        <v/>
      </c>
      <c r="S463" t="str">
        <f t="shared" si="75"/>
        <v/>
      </c>
      <c r="T463" t="str">
        <f t="shared" si="75"/>
        <v/>
      </c>
      <c r="U463" t="str">
        <f t="shared" si="75"/>
        <v/>
      </c>
      <c r="V463" t="str">
        <f t="shared" si="75"/>
        <v/>
      </c>
      <c r="W463" t="str">
        <f t="shared" si="75"/>
        <v/>
      </c>
      <c r="X463" t="str">
        <f t="shared" si="75"/>
        <v/>
      </c>
      <c r="Y463" t="str">
        <f t="shared" si="75"/>
        <v/>
      </c>
      <c r="Z463" t="str">
        <f t="shared" si="75"/>
        <v/>
      </c>
      <c r="AA463" t="str">
        <f t="shared" si="75"/>
        <v/>
      </c>
      <c r="AB463" t="str">
        <f t="shared" si="75"/>
        <v/>
      </c>
      <c r="AC463" t="str">
        <f t="shared" si="75"/>
        <v/>
      </c>
      <c r="AD463" t="str">
        <f t="shared" si="75"/>
        <v/>
      </c>
      <c r="AE463">
        <f t="shared" si="74"/>
        <v>0</v>
      </c>
    </row>
    <row r="464" spans="1:31" x14ac:dyDescent="0.2">
      <c r="A464">
        <f>TABLA!F464</f>
        <v>0</v>
      </c>
      <c r="B464" s="262">
        <f>TABLA!BC464</f>
        <v>0</v>
      </c>
      <c r="C464" t="str">
        <f t="shared" si="69"/>
        <v/>
      </c>
      <c r="D464" t="str">
        <f t="shared" si="76"/>
        <v/>
      </c>
      <c r="E464" t="str">
        <f t="shared" si="76"/>
        <v/>
      </c>
      <c r="F464" t="str">
        <f t="shared" si="76"/>
        <v/>
      </c>
      <c r="G464" t="str">
        <f t="shared" si="76"/>
        <v/>
      </c>
      <c r="H464" t="str">
        <f t="shared" si="76"/>
        <v/>
      </c>
      <c r="I464" t="str">
        <f t="shared" si="76"/>
        <v/>
      </c>
      <c r="J464" t="str">
        <f t="shared" si="76"/>
        <v/>
      </c>
      <c r="K464" t="str">
        <f t="shared" si="76"/>
        <v/>
      </c>
      <c r="L464" t="str">
        <f t="shared" si="76"/>
        <v/>
      </c>
      <c r="M464" t="str">
        <f t="shared" si="76"/>
        <v/>
      </c>
      <c r="N464" t="str">
        <f t="shared" si="76"/>
        <v/>
      </c>
      <c r="O464" t="str">
        <f t="shared" si="76"/>
        <v/>
      </c>
      <c r="P464" t="str">
        <f t="shared" si="76"/>
        <v/>
      </c>
      <c r="Q464" t="str">
        <f t="shared" si="76"/>
        <v/>
      </c>
      <c r="R464" t="str">
        <f t="shared" ref="R464:AD479" si="77">IFERROR((IF(FIND(R$1,$B464,1)&gt;0,"x")),"")</f>
        <v/>
      </c>
      <c r="S464" t="str">
        <f t="shared" si="77"/>
        <v/>
      </c>
      <c r="T464" t="str">
        <f t="shared" si="77"/>
        <v/>
      </c>
      <c r="U464" t="str">
        <f t="shared" si="77"/>
        <v/>
      </c>
      <c r="V464" t="str">
        <f t="shared" si="77"/>
        <v/>
      </c>
      <c r="W464" t="str">
        <f t="shared" si="77"/>
        <v/>
      </c>
      <c r="X464" t="str">
        <f t="shared" si="77"/>
        <v/>
      </c>
      <c r="Y464" t="str">
        <f t="shared" si="77"/>
        <v/>
      </c>
      <c r="Z464" t="str">
        <f t="shared" si="77"/>
        <v/>
      </c>
      <c r="AA464" t="str">
        <f t="shared" si="77"/>
        <v/>
      </c>
      <c r="AB464" t="str">
        <f t="shared" si="77"/>
        <v/>
      </c>
      <c r="AC464" t="str">
        <f t="shared" si="77"/>
        <v/>
      </c>
      <c r="AD464" t="str">
        <f t="shared" si="77"/>
        <v/>
      </c>
      <c r="AE464">
        <f t="shared" si="74"/>
        <v>0</v>
      </c>
    </row>
    <row r="465" spans="1:31" ht="25.5" x14ac:dyDescent="0.2">
      <c r="A465" t="str">
        <f>TABLA!F465</f>
        <v>F. Ciencias Económicas y Empresariales</v>
      </c>
      <c r="B465" s="262" t="str">
        <f>TABLA!BC465</f>
        <v>No entiendo porque la Biblioteca de la facultad de Ciencias Económicas y Empresariales, es ampliamente peor que la de Psicología. Estamos en el mismo campús, pero no lo parece....</v>
      </c>
      <c r="C465" t="str">
        <f t="shared" si="69"/>
        <v>x</v>
      </c>
      <c r="D465" t="str">
        <f t="shared" ref="D465:R480" si="78">IFERROR((IF(FIND(D$1,$B465,1)&gt;0,"x")),"")</f>
        <v/>
      </c>
      <c r="E465" t="str">
        <f t="shared" si="78"/>
        <v/>
      </c>
      <c r="F465" t="str">
        <f t="shared" si="78"/>
        <v/>
      </c>
      <c r="G465" t="str">
        <f t="shared" si="78"/>
        <v/>
      </c>
      <c r="H465" t="str">
        <f t="shared" si="78"/>
        <v/>
      </c>
      <c r="I465" t="str">
        <f t="shared" si="78"/>
        <v/>
      </c>
      <c r="J465" t="str">
        <f t="shared" si="78"/>
        <v/>
      </c>
      <c r="K465" t="str">
        <f t="shared" si="78"/>
        <v/>
      </c>
      <c r="L465" t="str">
        <f t="shared" si="78"/>
        <v/>
      </c>
      <c r="M465" t="str">
        <f t="shared" si="78"/>
        <v/>
      </c>
      <c r="N465" t="str">
        <f t="shared" si="78"/>
        <v/>
      </c>
      <c r="O465" t="str">
        <f t="shared" si="78"/>
        <v/>
      </c>
      <c r="P465" t="str">
        <f t="shared" si="78"/>
        <v/>
      </c>
      <c r="Q465" t="str">
        <f t="shared" si="78"/>
        <v/>
      </c>
      <c r="R465" t="str">
        <f t="shared" si="78"/>
        <v/>
      </c>
      <c r="S465" t="str">
        <f t="shared" si="77"/>
        <v/>
      </c>
      <c r="T465" t="str">
        <f t="shared" si="77"/>
        <v/>
      </c>
      <c r="U465" t="str">
        <f t="shared" si="77"/>
        <v/>
      </c>
      <c r="V465" t="str">
        <f t="shared" si="77"/>
        <v/>
      </c>
      <c r="W465" t="str">
        <f t="shared" si="77"/>
        <v/>
      </c>
      <c r="X465" t="str">
        <f t="shared" si="77"/>
        <v/>
      </c>
      <c r="Y465" t="str">
        <f t="shared" si="77"/>
        <v/>
      </c>
      <c r="Z465" t="str">
        <f t="shared" si="77"/>
        <v/>
      </c>
      <c r="AA465" t="str">
        <f t="shared" si="77"/>
        <v/>
      </c>
      <c r="AB465" t="str">
        <f t="shared" si="77"/>
        <v/>
      </c>
      <c r="AC465" t="str">
        <f t="shared" si="77"/>
        <v/>
      </c>
      <c r="AD465" t="str">
        <f t="shared" si="77"/>
        <v/>
      </c>
      <c r="AE465">
        <f t="shared" si="74"/>
        <v>1</v>
      </c>
    </row>
    <row r="466" spans="1:31" x14ac:dyDescent="0.2">
      <c r="A466" t="str">
        <f>TABLA!F466</f>
        <v>F. Psicología</v>
      </c>
      <c r="B466" s="262">
        <f>TABLA!BC466</f>
        <v>0</v>
      </c>
      <c r="C466" t="str">
        <f t="shared" si="69"/>
        <v/>
      </c>
      <c r="D466" t="str">
        <f t="shared" si="78"/>
        <v/>
      </c>
      <c r="E466" t="str">
        <f t="shared" si="78"/>
        <v/>
      </c>
      <c r="F466" t="str">
        <f t="shared" si="78"/>
        <v/>
      </c>
      <c r="G466" t="str">
        <f t="shared" si="78"/>
        <v/>
      </c>
      <c r="H466" t="str">
        <f t="shared" si="78"/>
        <v/>
      </c>
      <c r="I466" t="str">
        <f t="shared" si="78"/>
        <v/>
      </c>
      <c r="J466" t="str">
        <f t="shared" si="78"/>
        <v/>
      </c>
      <c r="K466" t="str">
        <f t="shared" si="78"/>
        <v/>
      </c>
      <c r="L466" t="str">
        <f t="shared" si="78"/>
        <v/>
      </c>
      <c r="M466" t="str">
        <f t="shared" si="78"/>
        <v/>
      </c>
      <c r="N466" t="str">
        <f t="shared" si="78"/>
        <v/>
      </c>
      <c r="O466" t="str">
        <f t="shared" si="78"/>
        <v/>
      </c>
      <c r="P466" t="str">
        <f t="shared" si="78"/>
        <v/>
      </c>
      <c r="Q466" t="str">
        <f t="shared" si="78"/>
        <v/>
      </c>
      <c r="R466" t="str">
        <f t="shared" si="78"/>
        <v/>
      </c>
      <c r="S466" t="str">
        <f t="shared" si="77"/>
        <v/>
      </c>
      <c r="T466" t="str">
        <f t="shared" si="77"/>
        <v/>
      </c>
      <c r="U466" t="str">
        <f t="shared" si="77"/>
        <v/>
      </c>
      <c r="V466" t="str">
        <f t="shared" si="77"/>
        <v/>
      </c>
      <c r="W466" t="str">
        <f t="shared" si="77"/>
        <v/>
      </c>
      <c r="X466" t="str">
        <f t="shared" si="77"/>
        <v/>
      </c>
      <c r="Y466" t="str">
        <f t="shared" si="77"/>
        <v/>
      </c>
      <c r="Z466" t="str">
        <f t="shared" si="77"/>
        <v/>
      </c>
      <c r="AA466" t="str">
        <f t="shared" si="77"/>
        <v/>
      </c>
      <c r="AB466" t="str">
        <f t="shared" si="77"/>
        <v/>
      </c>
      <c r="AC466" t="str">
        <f t="shared" si="77"/>
        <v/>
      </c>
      <c r="AD466" t="str">
        <f t="shared" si="77"/>
        <v/>
      </c>
      <c r="AE466">
        <f t="shared" si="74"/>
        <v>0</v>
      </c>
    </row>
    <row r="467" spans="1:31" x14ac:dyDescent="0.2">
      <c r="A467" t="str">
        <f>TABLA!F467</f>
        <v>F. Filología</v>
      </c>
      <c r="B467" s="262">
        <f>TABLA!BC467</f>
        <v>0</v>
      </c>
      <c r="C467" t="str">
        <f t="shared" ref="C467:C530" si="79">IFERROR((IF(FIND(C$1,$B467,1)&gt;0,"x")),"")</f>
        <v/>
      </c>
      <c r="D467" t="str">
        <f t="shared" si="78"/>
        <v/>
      </c>
      <c r="E467" t="str">
        <f t="shared" si="78"/>
        <v/>
      </c>
      <c r="F467" t="str">
        <f t="shared" si="78"/>
        <v/>
      </c>
      <c r="G467" t="str">
        <f t="shared" si="78"/>
        <v/>
      </c>
      <c r="H467" t="str">
        <f t="shared" si="78"/>
        <v/>
      </c>
      <c r="I467" t="str">
        <f t="shared" si="78"/>
        <v/>
      </c>
      <c r="J467" t="str">
        <f t="shared" si="78"/>
        <v/>
      </c>
      <c r="K467" t="str">
        <f t="shared" si="78"/>
        <v/>
      </c>
      <c r="L467" t="str">
        <f t="shared" si="78"/>
        <v/>
      </c>
      <c r="M467" t="str">
        <f t="shared" si="78"/>
        <v/>
      </c>
      <c r="N467" t="str">
        <f t="shared" si="78"/>
        <v/>
      </c>
      <c r="O467" t="str">
        <f t="shared" si="78"/>
        <v/>
      </c>
      <c r="P467" t="str">
        <f t="shared" si="78"/>
        <v/>
      </c>
      <c r="Q467" t="str">
        <f t="shared" si="78"/>
        <v/>
      </c>
      <c r="R467" t="str">
        <f t="shared" si="78"/>
        <v/>
      </c>
      <c r="S467" t="str">
        <f t="shared" si="77"/>
        <v/>
      </c>
      <c r="T467" t="str">
        <f t="shared" si="77"/>
        <v/>
      </c>
      <c r="U467" t="str">
        <f t="shared" si="77"/>
        <v/>
      </c>
      <c r="V467" t="str">
        <f t="shared" si="77"/>
        <v/>
      </c>
      <c r="W467" t="str">
        <f t="shared" si="77"/>
        <v/>
      </c>
      <c r="X467" t="str">
        <f t="shared" si="77"/>
        <v/>
      </c>
      <c r="Y467" t="str">
        <f t="shared" si="77"/>
        <v/>
      </c>
      <c r="Z467" t="str">
        <f t="shared" si="77"/>
        <v/>
      </c>
      <c r="AA467" t="str">
        <f t="shared" si="77"/>
        <v/>
      </c>
      <c r="AB467" t="str">
        <f t="shared" si="77"/>
        <v/>
      </c>
      <c r="AC467" t="str">
        <f t="shared" si="77"/>
        <v/>
      </c>
      <c r="AD467" t="str">
        <f t="shared" si="77"/>
        <v/>
      </c>
      <c r="AE467">
        <f t="shared" si="74"/>
        <v>0</v>
      </c>
    </row>
    <row r="468" spans="1:31" x14ac:dyDescent="0.2">
      <c r="A468" t="str">
        <f>TABLA!F468</f>
        <v>F. Ciencias Químicas</v>
      </c>
      <c r="B468" s="262">
        <f>TABLA!BC468</f>
        <v>0</v>
      </c>
      <c r="C468" t="str">
        <f t="shared" si="79"/>
        <v/>
      </c>
      <c r="D468" t="str">
        <f t="shared" si="78"/>
        <v/>
      </c>
      <c r="E468" t="str">
        <f t="shared" si="78"/>
        <v/>
      </c>
      <c r="F468" t="str">
        <f t="shared" si="78"/>
        <v/>
      </c>
      <c r="G468" t="str">
        <f t="shared" si="78"/>
        <v/>
      </c>
      <c r="H468" t="str">
        <f t="shared" si="78"/>
        <v/>
      </c>
      <c r="I468" t="str">
        <f t="shared" si="78"/>
        <v/>
      </c>
      <c r="J468" t="str">
        <f t="shared" si="78"/>
        <v/>
      </c>
      <c r="K468" t="str">
        <f t="shared" si="78"/>
        <v/>
      </c>
      <c r="L468" t="str">
        <f t="shared" si="78"/>
        <v/>
      </c>
      <c r="M468" t="str">
        <f t="shared" si="78"/>
        <v/>
      </c>
      <c r="N468" t="str">
        <f t="shared" si="78"/>
        <v/>
      </c>
      <c r="O468" t="str">
        <f t="shared" si="78"/>
        <v/>
      </c>
      <c r="P468" t="str">
        <f t="shared" si="78"/>
        <v/>
      </c>
      <c r="Q468" t="str">
        <f t="shared" si="78"/>
        <v/>
      </c>
      <c r="R468" t="str">
        <f t="shared" si="78"/>
        <v/>
      </c>
      <c r="S468" t="str">
        <f t="shared" si="77"/>
        <v/>
      </c>
      <c r="T468" t="str">
        <f t="shared" si="77"/>
        <v/>
      </c>
      <c r="U468" t="str">
        <f t="shared" si="77"/>
        <v/>
      </c>
      <c r="V468" t="str">
        <f t="shared" si="77"/>
        <v/>
      </c>
      <c r="W468" t="str">
        <f t="shared" si="77"/>
        <v/>
      </c>
      <c r="X468" t="str">
        <f t="shared" si="77"/>
        <v/>
      </c>
      <c r="Y468" t="str">
        <f t="shared" si="77"/>
        <v/>
      </c>
      <c r="Z468" t="str">
        <f t="shared" si="77"/>
        <v/>
      </c>
      <c r="AA468" t="str">
        <f t="shared" si="77"/>
        <v/>
      </c>
      <c r="AB468" t="str">
        <f t="shared" si="77"/>
        <v/>
      </c>
      <c r="AC468" t="str">
        <f t="shared" si="77"/>
        <v/>
      </c>
      <c r="AD468" t="str">
        <f t="shared" si="77"/>
        <v/>
      </c>
      <c r="AE468">
        <f t="shared" si="74"/>
        <v>0</v>
      </c>
    </row>
    <row r="469" spans="1:31" x14ac:dyDescent="0.2">
      <c r="A469" t="str">
        <f>TABLA!F469</f>
        <v>F. Ciencias Físicas</v>
      </c>
      <c r="B469" s="262">
        <f>TABLA!BC469</f>
        <v>0</v>
      </c>
      <c r="C469" t="str">
        <f t="shared" si="79"/>
        <v/>
      </c>
      <c r="D469" t="str">
        <f t="shared" si="78"/>
        <v/>
      </c>
      <c r="E469" t="str">
        <f t="shared" si="78"/>
        <v/>
      </c>
      <c r="F469" t="str">
        <f t="shared" si="78"/>
        <v/>
      </c>
      <c r="G469" t="str">
        <f t="shared" si="78"/>
        <v/>
      </c>
      <c r="H469" t="str">
        <f t="shared" si="78"/>
        <v/>
      </c>
      <c r="I469" t="str">
        <f t="shared" si="78"/>
        <v/>
      </c>
      <c r="J469" t="str">
        <f t="shared" si="78"/>
        <v/>
      </c>
      <c r="K469" t="str">
        <f t="shared" si="78"/>
        <v/>
      </c>
      <c r="L469" t="str">
        <f t="shared" si="78"/>
        <v/>
      </c>
      <c r="M469" t="str">
        <f t="shared" si="78"/>
        <v/>
      </c>
      <c r="N469" t="str">
        <f t="shared" si="78"/>
        <v/>
      </c>
      <c r="O469" t="str">
        <f t="shared" si="78"/>
        <v/>
      </c>
      <c r="P469" t="str">
        <f t="shared" si="78"/>
        <v/>
      </c>
      <c r="Q469" t="str">
        <f t="shared" si="78"/>
        <v/>
      </c>
      <c r="R469" t="str">
        <f t="shared" si="78"/>
        <v/>
      </c>
      <c r="S469" t="str">
        <f t="shared" si="77"/>
        <v/>
      </c>
      <c r="T469" t="str">
        <f t="shared" si="77"/>
        <v/>
      </c>
      <c r="U469" t="str">
        <f t="shared" si="77"/>
        <v/>
      </c>
      <c r="V469" t="str">
        <f t="shared" si="77"/>
        <v/>
      </c>
      <c r="W469" t="str">
        <f t="shared" si="77"/>
        <v/>
      </c>
      <c r="X469" t="str">
        <f t="shared" si="77"/>
        <v/>
      </c>
      <c r="Y469" t="str">
        <f t="shared" si="77"/>
        <v/>
      </c>
      <c r="Z469" t="str">
        <f t="shared" si="77"/>
        <v/>
      </c>
      <c r="AA469" t="str">
        <f t="shared" si="77"/>
        <v/>
      </c>
      <c r="AB469" t="str">
        <f t="shared" si="77"/>
        <v/>
      </c>
      <c r="AC469" t="str">
        <f t="shared" si="77"/>
        <v/>
      </c>
      <c r="AD469" t="str">
        <f t="shared" si="77"/>
        <v/>
      </c>
      <c r="AE469">
        <f t="shared" si="74"/>
        <v>0</v>
      </c>
    </row>
    <row r="470" spans="1:31" x14ac:dyDescent="0.2">
      <c r="A470" t="str">
        <f>TABLA!F470</f>
        <v>F. Filología</v>
      </c>
      <c r="B470" s="262">
        <f>TABLA!BC470</f>
        <v>0</v>
      </c>
      <c r="C470" t="str">
        <f t="shared" si="79"/>
        <v/>
      </c>
      <c r="D470" t="str">
        <f t="shared" si="78"/>
        <v/>
      </c>
      <c r="E470" t="str">
        <f t="shared" si="78"/>
        <v/>
      </c>
      <c r="F470" t="str">
        <f t="shared" si="78"/>
        <v/>
      </c>
      <c r="G470" t="str">
        <f t="shared" si="78"/>
        <v/>
      </c>
      <c r="H470" t="str">
        <f t="shared" si="78"/>
        <v/>
      </c>
      <c r="I470" t="str">
        <f t="shared" si="78"/>
        <v/>
      </c>
      <c r="J470" t="str">
        <f t="shared" si="78"/>
        <v/>
      </c>
      <c r="K470" t="str">
        <f t="shared" si="78"/>
        <v/>
      </c>
      <c r="L470" t="str">
        <f t="shared" si="78"/>
        <v/>
      </c>
      <c r="M470" t="str">
        <f t="shared" si="78"/>
        <v/>
      </c>
      <c r="N470" t="str">
        <f t="shared" si="78"/>
        <v/>
      </c>
      <c r="O470" t="str">
        <f t="shared" si="78"/>
        <v/>
      </c>
      <c r="P470" t="str">
        <f t="shared" si="78"/>
        <v/>
      </c>
      <c r="Q470" t="str">
        <f t="shared" si="78"/>
        <v/>
      </c>
      <c r="R470" t="str">
        <f t="shared" si="78"/>
        <v/>
      </c>
      <c r="S470" t="str">
        <f t="shared" si="77"/>
        <v/>
      </c>
      <c r="T470" t="str">
        <f t="shared" si="77"/>
        <v/>
      </c>
      <c r="U470" t="str">
        <f t="shared" si="77"/>
        <v/>
      </c>
      <c r="V470" t="str">
        <f t="shared" si="77"/>
        <v/>
      </c>
      <c r="W470" t="str">
        <f t="shared" si="77"/>
        <v/>
      </c>
      <c r="X470" t="str">
        <f t="shared" si="77"/>
        <v/>
      </c>
      <c r="Y470" t="str">
        <f t="shared" si="77"/>
        <v/>
      </c>
      <c r="Z470" t="str">
        <f t="shared" si="77"/>
        <v/>
      </c>
      <c r="AA470" t="str">
        <f t="shared" si="77"/>
        <v/>
      </c>
      <c r="AB470" t="str">
        <f t="shared" si="77"/>
        <v/>
      </c>
      <c r="AC470" t="str">
        <f t="shared" si="77"/>
        <v/>
      </c>
      <c r="AD470" t="str">
        <f t="shared" si="77"/>
        <v/>
      </c>
      <c r="AE470">
        <f t="shared" si="74"/>
        <v>0</v>
      </c>
    </row>
    <row r="471" spans="1:31" x14ac:dyDescent="0.2">
      <c r="A471" t="str">
        <f>TABLA!F471</f>
        <v>F. Trabajo Social</v>
      </c>
      <c r="B471" s="262">
        <f>TABLA!BC471</f>
        <v>0</v>
      </c>
      <c r="C471" t="str">
        <f t="shared" si="79"/>
        <v/>
      </c>
      <c r="D471" t="str">
        <f t="shared" si="78"/>
        <v/>
      </c>
      <c r="E471" t="str">
        <f t="shared" si="78"/>
        <v/>
      </c>
      <c r="F471" t="str">
        <f t="shared" si="78"/>
        <v/>
      </c>
      <c r="G471" t="str">
        <f t="shared" si="78"/>
        <v/>
      </c>
      <c r="H471" t="str">
        <f t="shared" si="78"/>
        <v/>
      </c>
      <c r="I471" t="str">
        <f t="shared" si="78"/>
        <v/>
      </c>
      <c r="J471" t="str">
        <f t="shared" si="78"/>
        <v/>
      </c>
      <c r="K471" t="str">
        <f t="shared" si="78"/>
        <v/>
      </c>
      <c r="L471" t="str">
        <f t="shared" si="78"/>
        <v/>
      </c>
      <c r="M471" t="str">
        <f t="shared" si="78"/>
        <v/>
      </c>
      <c r="N471" t="str">
        <f t="shared" si="78"/>
        <v/>
      </c>
      <c r="O471" t="str">
        <f t="shared" si="78"/>
        <v/>
      </c>
      <c r="P471" t="str">
        <f t="shared" si="78"/>
        <v/>
      </c>
      <c r="Q471" t="str">
        <f t="shared" si="78"/>
        <v/>
      </c>
      <c r="R471" t="str">
        <f t="shared" si="78"/>
        <v/>
      </c>
      <c r="S471" t="str">
        <f t="shared" si="77"/>
        <v/>
      </c>
      <c r="T471" t="str">
        <f t="shared" si="77"/>
        <v/>
      </c>
      <c r="U471" t="str">
        <f t="shared" si="77"/>
        <v/>
      </c>
      <c r="V471" t="str">
        <f t="shared" si="77"/>
        <v/>
      </c>
      <c r="W471" t="str">
        <f t="shared" si="77"/>
        <v/>
      </c>
      <c r="X471" t="str">
        <f t="shared" si="77"/>
        <v/>
      </c>
      <c r="Y471" t="str">
        <f t="shared" si="77"/>
        <v/>
      </c>
      <c r="Z471" t="str">
        <f t="shared" si="77"/>
        <v/>
      </c>
      <c r="AA471" t="str">
        <f t="shared" si="77"/>
        <v/>
      </c>
      <c r="AB471" t="str">
        <f t="shared" si="77"/>
        <v/>
      </c>
      <c r="AC471" t="str">
        <f t="shared" si="77"/>
        <v/>
      </c>
      <c r="AD471" t="str">
        <f t="shared" si="77"/>
        <v/>
      </c>
      <c r="AE471">
        <f t="shared" si="74"/>
        <v>0</v>
      </c>
    </row>
    <row r="472" spans="1:31" x14ac:dyDescent="0.2">
      <c r="A472" t="str">
        <f>TABLA!F472</f>
        <v>F. Derecho</v>
      </c>
      <c r="B472" s="262">
        <f>TABLA!BC472</f>
        <v>0</v>
      </c>
      <c r="C472" t="str">
        <f t="shared" si="79"/>
        <v/>
      </c>
      <c r="D472" t="str">
        <f t="shared" si="78"/>
        <v/>
      </c>
      <c r="E472" t="str">
        <f t="shared" si="78"/>
        <v/>
      </c>
      <c r="F472" t="str">
        <f t="shared" si="78"/>
        <v/>
      </c>
      <c r="G472" t="str">
        <f t="shared" si="78"/>
        <v/>
      </c>
      <c r="H472" t="str">
        <f t="shared" si="78"/>
        <v/>
      </c>
      <c r="I472" t="str">
        <f t="shared" si="78"/>
        <v/>
      </c>
      <c r="J472" t="str">
        <f t="shared" si="78"/>
        <v/>
      </c>
      <c r="K472" t="str">
        <f t="shared" si="78"/>
        <v/>
      </c>
      <c r="L472" t="str">
        <f t="shared" si="78"/>
        <v/>
      </c>
      <c r="M472" t="str">
        <f t="shared" si="78"/>
        <v/>
      </c>
      <c r="N472" t="str">
        <f t="shared" si="78"/>
        <v/>
      </c>
      <c r="O472" t="str">
        <f t="shared" si="78"/>
        <v/>
      </c>
      <c r="P472" t="str">
        <f t="shared" si="78"/>
        <v/>
      </c>
      <c r="Q472" t="str">
        <f t="shared" si="78"/>
        <v/>
      </c>
      <c r="R472" t="str">
        <f t="shared" si="78"/>
        <v/>
      </c>
      <c r="S472" t="str">
        <f t="shared" si="77"/>
        <v/>
      </c>
      <c r="T472" t="str">
        <f t="shared" si="77"/>
        <v/>
      </c>
      <c r="U472" t="str">
        <f t="shared" si="77"/>
        <v/>
      </c>
      <c r="V472" t="str">
        <f t="shared" si="77"/>
        <v/>
      </c>
      <c r="W472" t="str">
        <f t="shared" si="77"/>
        <v/>
      </c>
      <c r="X472" t="str">
        <f t="shared" si="77"/>
        <v/>
      </c>
      <c r="Y472" t="str">
        <f t="shared" si="77"/>
        <v/>
      </c>
      <c r="Z472" t="str">
        <f t="shared" si="77"/>
        <v/>
      </c>
      <c r="AA472" t="str">
        <f t="shared" si="77"/>
        <v/>
      </c>
      <c r="AB472" t="str">
        <f t="shared" si="77"/>
        <v/>
      </c>
      <c r="AC472" t="str">
        <f t="shared" si="77"/>
        <v/>
      </c>
      <c r="AD472" t="str">
        <f t="shared" si="77"/>
        <v/>
      </c>
      <c r="AE472">
        <f t="shared" si="74"/>
        <v>0</v>
      </c>
    </row>
    <row r="473" spans="1:31" ht="51" x14ac:dyDescent="0.2">
      <c r="A473" t="str">
        <f>TABLA!F473</f>
        <v>F. Filosofía</v>
      </c>
      <c r="B473" s="262" t="str">
        <f>TABLA!BC473</f>
        <v>Estoy muy contenta con el personal de la bilioteca de Filosofía, porque me han ofrecido muy buena información, me han asesorado y me han ayudado cuando tenía dificultades para encontrar algunas obras. A veces es complicado localizar algunas obras en el buscador de Cisne, a pesar de que también el personal me asesorado en la búsqueda.</v>
      </c>
      <c r="C473" t="str">
        <f t="shared" si="79"/>
        <v/>
      </c>
      <c r="D473" t="str">
        <f t="shared" si="78"/>
        <v/>
      </c>
      <c r="E473" t="str">
        <f t="shared" si="78"/>
        <v/>
      </c>
      <c r="F473" t="str">
        <f t="shared" si="78"/>
        <v/>
      </c>
      <c r="G473" t="str">
        <f t="shared" si="78"/>
        <v/>
      </c>
      <c r="H473" t="str">
        <f t="shared" si="78"/>
        <v/>
      </c>
      <c r="I473" t="str">
        <f t="shared" si="78"/>
        <v/>
      </c>
      <c r="J473" t="str">
        <f t="shared" si="78"/>
        <v/>
      </c>
      <c r="K473" t="str">
        <f t="shared" si="78"/>
        <v/>
      </c>
      <c r="L473" t="str">
        <f t="shared" si="78"/>
        <v/>
      </c>
      <c r="M473" t="str">
        <f t="shared" si="78"/>
        <v/>
      </c>
      <c r="N473" t="str">
        <f t="shared" si="78"/>
        <v/>
      </c>
      <c r="O473" t="str">
        <f t="shared" si="78"/>
        <v/>
      </c>
      <c r="P473" t="str">
        <f t="shared" si="78"/>
        <v/>
      </c>
      <c r="Q473" t="str">
        <f t="shared" si="78"/>
        <v/>
      </c>
      <c r="R473" t="str">
        <f t="shared" si="78"/>
        <v/>
      </c>
      <c r="S473" t="str">
        <f t="shared" si="77"/>
        <v/>
      </c>
      <c r="T473" t="str">
        <f t="shared" si="77"/>
        <v/>
      </c>
      <c r="U473" t="str">
        <f t="shared" si="77"/>
        <v/>
      </c>
      <c r="V473" t="str">
        <f t="shared" si="77"/>
        <v/>
      </c>
      <c r="W473" t="str">
        <f t="shared" si="77"/>
        <v/>
      </c>
      <c r="X473" t="str">
        <f t="shared" si="77"/>
        <v>x</v>
      </c>
      <c r="Y473" t="str">
        <f t="shared" si="77"/>
        <v/>
      </c>
      <c r="Z473" t="str">
        <f t="shared" si="77"/>
        <v/>
      </c>
      <c r="AA473" t="str">
        <f t="shared" si="77"/>
        <v/>
      </c>
      <c r="AB473" t="str">
        <f t="shared" si="77"/>
        <v/>
      </c>
      <c r="AC473" t="str">
        <f t="shared" si="77"/>
        <v/>
      </c>
      <c r="AD473" t="str">
        <f t="shared" si="77"/>
        <v/>
      </c>
      <c r="AE473">
        <f t="shared" si="74"/>
        <v>1</v>
      </c>
    </row>
    <row r="474" spans="1:31" x14ac:dyDescent="0.2">
      <c r="A474" t="str">
        <f>TABLA!F474</f>
        <v>F. Filosofía</v>
      </c>
      <c r="B474" s="262">
        <f>TABLA!BC474</f>
        <v>0</v>
      </c>
      <c r="C474" t="str">
        <f t="shared" si="79"/>
        <v/>
      </c>
      <c r="D474" t="str">
        <f t="shared" si="78"/>
        <v/>
      </c>
      <c r="E474" t="str">
        <f t="shared" si="78"/>
        <v/>
      </c>
      <c r="F474" t="str">
        <f t="shared" si="78"/>
        <v/>
      </c>
      <c r="G474" t="str">
        <f t="shared" si="78"/>
        <v/>
      </c>
      <c r="H474" t="str">
        <f t="shared" si="78"/>
        <v/>
      </c>
      <c r="I474" t="str">
        <f t="shared" si="78"/>
        <v/>
      </c>
      <c r="J474" t="str">
        <f t="shared" si="78"/>
        <v/>
      </c>
      <c r="K474" t="str">
        <f t="shared" si="78"/>
        <v/>
      </c>
      <c r="L474" t="str">
        <f t="shared" si="78"/>
        <v/>
      </c>
      <c r="M474" t="str">
        <f t="shared" si="78"/>
        <v/>
      </c>
      <c r="N474" t="str">
        <f t="shared" si="78"/>
        <v/>
      </c>
      <c r="O474" t="str">
        <f t="shared" si="78"/>
        <v/>
      </c>
      <c r="P474" t="str">
        <f t="shared" si="78"/>
        <v/>
      </c>
      <c r="Q474" t="str">
        <f t="shared" si="78"/>
        <v/>
      </c>
      <c r="R474" t="str">
        <f t="shared" si="78"/>
        <v/>
      </c>
      <c r="S474" t="str">
        <f t="shared" si="77"/>
        <v/>
      </c>
      <c r="T474" t="str">
        <f t="shared" si="77"/>
        <v/>
      </c>
      <c r="U474" t="str">
        <f t="shared" si="77"/>
        <v/>
      </c>
      <c r="V474" t="str">
        <f t="shared" si="77"/>
        <v/>
      </c>
      <c r="W474" t="str">
        <f t="shared" si="77"/>
        <v/>
      </c>
      <c r="X474" t="str">
        <f t="shared" si="77"/>
        <v/>
      </c>
      <c r="Y474" t="str">
        <f t="shared" si="77"/>
        <v/>
      </c>
      <c r="Z474" t="str">
        <f t="shared" si="77"/>
        <v/>
      </c>
      <c r="AA474" t="str">
        <f t="shared" si="77"/>
        <v/>
      </c>
      <c r="AB474" t="str">
        <f t="shared" si="77"/>
        <v/>
      </c>
      <c r="AC474" t="str">
        <f t="shared" si="77"/>
        <v/>
      </c>
      <c r="AD474" t="str">
        <f t="shared" si="77"/>
        <v/>
      </c>
      <c r="AE474">
        <f t="shared" si="74"/>
        <v>0</v>
      </c>
    </row>
    <row r="475" spans="1:31" x14ac:dyDescent="0.2">
      <c r="A475" t="str">
        <f>TABLA!F475</f>
        <v>F. Odontología</v>
      </c>
      <c r="B475" s="262">
        <f>TABLA!BC475</f>
        <v>0</v>
      </c>
      <c r="C475" t="str">
        <f t="shared" si="79"/>
        <v/>
      </c>
      <c r="D475" t="str">
        <f t="shared" si="78"/>
        <v/>
      </c>
      <c r="E475" t="str">
        <f t="shared" si="78"/>
        <v/>
      </c>
      <c r="F475" t="str">
        <f t="shared" si="78"/>
        <v/>
      </c>
      <c r="G475" t="str">
        <f t="shared" si="78"/>
        <v/>
      </c>
      <c r="H475" t="str">
        <f t="shared" si="78"/>
        <v/>
      </c>
      <c r="I475" t="str">
        <f t="shared" si="78"/>
        <v/>
      </c>
      <c r="J475" t="str">
        <f t="shared" si="78"/>
        <v/>
      </c>
      <c r="K475" t="str">
        <f t="shared" si="78"/>
        <v/>
      </c>
      <c r="L475" t="str">
        <f t="shared" si="78"/>
        <v/>
      </c>
      <c r="M475" t="str">
        <f t="shared" si="78"/>
        <v/>
      </c>
      <c r="N475" t="str">
        <f t="shared" si="78"/>
        <v/>
      </c>
      <c r="O475" t="str">
        <f t="shared" si="78"/>
        <v/>
      </c>
      <c r="P475" t="str">
        <f t="shared" si="78"/>
        <v/>
      </c>
      <c r="Q475" t="str">
        <f t="shared" si="78"/>
        <v/>
      </c>
      <c r="R475" t="str">
        <f t="shared" si="78"/>
        <v/>
      </c>
      <c r="S475" t="str">
        <f t="shared" si="77"/>
        <v/>
      </c>
      <c r="T475" t="str">
        <f t="shared" si="77"/>
        <v/>
      </c>
      <c r="U475" t="str">
        <f t="shared" si="77"/>
        <v/>
      </c>
      <c r="V475" t="str">
        <f t="shared" si="77"/>
        <v/>
      </c>
      <c r="W475" t="str">
        <f t="shared" si="77"/>
        <v/>
      </c>
      <c r="X475" t="str">
        <f t="shared" si="77"/>
        <v/>
      </c>
      <c r="Y475" t="str">
        <f t="shared" si="77"/>
        <v/>
      </c>
      <c r="Z475" t="str">
        <f t="shared" si="77"/>
        <v/>
      </c>
      <c r="AA475" t="str">
        <f t="shared" si="77"/>
        <v/>
      </c>
      <c r="AB475" t="str">
        <f t="shared" si="77"/>
        <v/>
      </c>
      <c r="AC475" t="str">
        <f t="shared" si="77"/>
        <v/>
      </c>
      <c r="AD475" t="str">
        <f t="shared" si="77"/>
        <v/>
      </c>
      <c r="AE475">
        <f t="shared" si="74"/>
        <v>0</v>
      </c>
    </row>
    <row r="476" spans="1:31" x14ac:dyDescent="0.2">
      <c r="A476" t="str">
        <f>TABLA!F476</f>
        <v>F. Psicología</v>
      </c>
      <c r="B476" s="262">
        <f>TABLA!BC476</f>
        <v>0</v>
      </c>
      <c r="C476" t="str">
        <f t="shared" si="79"/>
        <v/>
      </c>
      <c r="D476" t="str">
        <f t="shared" si="78"/>
        <v/>
      </c>
      <c r="E476" t="str">
        <f t="shared" si="78"/>
        <v/>
      </c>
      <c r="F476" t="str">
        <f t="shared" si="78"/>
        <v/>
      </c>
      <c r="G476" t="str">
        <f t="shared" si="78"/>
        <v/>
      </c>
      <c r="H476" t="str">
        <f t="shared" si="78"/>
        <v/>
      </c>
      <c r="I476" t="str">
        <f t="shared" si="78"/>
        <v/>
      </c>
      <c r="J476" t="str">
        <f t="shared" si="78"/>
        <v/>
      </c>
      <c r="K476" t="str">
        <f t="shared" si="78"/>
        <v/>
      </c>
      <c r="L476" t="str">
        <f t="shared" si="78"/>
        <v/>
      </c>
      <c r="M476" t="str">
        <f t="shared" si="78"/>
        <v/>
      </c>
      <c r="N476" t="str">
        <f t="shared" si="78"/>
        <v/>
      </c>
      <c r="O476" t="str">
        <f t="shared" si="78"/>
        <v/>
      </c>
      <c r="P476" t="str">
        <f t="shared" si="78"/>
        <v/>
      </c>
      <c r="Q476" t="str">
        <f t="shared" si="78"/>
        <v/>
      </c>
      <c r="R476" t="str">
        <f t="shared" si="78"/>
        <v/>
      </c>
      <c r="S476" t="str">
        <f t="shared" si="77"/>
        <v/>
      </c>
      <c r="T476" t="str">
        <f t="shared" si="77"/>
        <v/>
      </c>
      <c r="U476" t="str">
        <f t="shared" si="77"/>
        <v/>
      </c>
      <c r="V476" t="str">
        <f t="shared" si="77"/>
        <v/>
      </c>
      <c r="W476" t="str">
        <f t="shared" si="77"/>
        <v/>
      </c>
      <c r="X476" t="str">
        <f t="shared" si="77"/>
        <v/>
      </c>
      <c r="Y476" t="str">
        <f t="shared" si="77"/>
        <v/>
      </c>
      <c r="Z476" t="str">
        <f t="shared" si="77"/>
        <v/>
      </c>
      <c r="AA476" t="str">
        <f t="shared" si="77"/>
        <v/>
      </c>
      <c r="AB476" t="str">
        <f t="shared" si="77"/>
        <v/>
      </c>
      <c r="AC476" t="str">
        <f t="shared" si="77"/>
        <v/>
      </c>
      <c r="AD476" t="str">
        <f t="shared" si="77"/>
        <v/>
      </c>
      <c r="AE476">
        <f t="shared" si="74"/>
        <v>0</v>
      </c>
    </row>
    <row r="477" spans="1:31" x14ac:dyDescent="0.2">
      <c r="A477" t="str">
        <f>TABLA!F477</f>
        <v>F. Ciencias Químicas</v>
      </c>
      <c r="B477" s="262">
        <f>TABLA!BC477</f>
        <v>0</v>
      </c>
      <c r="C477" t="str">
        <f t="shared" si="79"/>
        <v/>
      </c>
      <c r="D477" t="str">
        <f t="shared" si="78"/>
        <v/>
      </c>
      <c r="E477" t="str">
        <f t="shared" si="78"/>
        <v/>
      </c>
      <c r="F477" t="str">
        <f t="shared" si="78"/>
        <v/>
      </c>
      <c r="G477" t="str">
        <f t="shared" si="78"/>
        <v/>
      </c>
      <c r="H477" t="str">
        <f t="shared" si="78"/>
        <v/>
      </c>
      <c r="I477" t="str">
        <f t="shared" si="78"/>
        <v/>
      </c>
      <c r="J477" t="str">
        <f t="shared" si="78"/>
        <v/>
      </c>
      <c r="K477" t="str">
        <f t="shared" si="78"/>
        <v/>
      </c>
      <c r="L477" t="str">
        <f t="shared" si="78"/>
        <v/>
      </c>
      <c r="M477" t="str">
        <f t="shared" si="78"/>
        <v/>
      </c>
      <c r="N477" t="str">
        <f t="shared" si="78"/>
        <v/>
      </c>
      <c r="O477" t="str">
        <f t="shared" si="78"/>
        <v/>
      </c>
      <c r="P477" t="str">
        <f t="shared" si="78"/>
        <v/>
      </c>
      <c r="Q477" t="str">
        <f t="shared" si="78"/>
        <v/>
      </c>
      <c r="R477" t="str">
        <f t="shared" si="78"/>
        <v/>
      </c>
      <c r="S477" t="str">
        <f t="shared" si="77"/>
        <v/>
      </c>
      <c r="T477" t="str">
        <f t="shared" si="77"/>
        <v/>
      </c>
      <c r="U477" t="str">
        <f t="shared" si="77"/>
        <v/>
      </c>
      <c r="V477" t="str">
        <f t="shared" si="77"/>
        <v/>
      </c>
      <c r="W477" t="str">
        <f t="shared" si="77"/>
        <v/>
      </c>
      <c r="X477" t="str">
        <f t="shared" si="77"/>
        <v/>
      </c>
      <c r="Y477" t="str">
        <f t="shared" si="77"/>
        <v/>
      </c>
      <c r="Z477" t="str">
        <f t="shared" si="77"/>
        <v/>
      </c>
      <c r="AA477" t="str">
        <f t="shared" si="77"/>
        <v/>
      </c>
      <c r="AB477" t="str">
        <f t="shared" si="77"/>
        <v/>
      </c>
      <c r="AC477" t="str">
        <f t="shared" si="77"/>
        <v/>
      </c>
      <c r="AD477" t="str">
        <f t="shared" si="77"/>
        <v/>
      </c>
      <c r="AE477">
        <f t="shared" si="74"/>
        <v>0</v>
      </c>
    </row>
    <row r="478" spans="1:31" x14ac:dyDescent="0.2">
      <c r="A478" t="str">
        <f>TABLA!F478</f>
        <v>F. Medicina</v>
      </c>
      <c r="B478" s="262">
        <f>TABLA!BC478</f>
        <v>0</v>
      </c>
      <c r="C478" t="str">
        <f t="shared" si="79"/>
        <v/>
      </c>
      <c r="D478" t="str">
        <f t="shared" si="78"/>
        <v/>
      </c>
      <c r="E478" t="str">
        <f t="shared" si="78"/>
        <v/>
      </c>
      <c r="F478" t="str">
        <f t="shared" si="78"/>
        <v/>
      </c>
      <c r="G478" t="str">
        <f t="shared" si="78"/>
        <v/>
      </c>
      <c r="H478" t="str">
        <f t="shared" si="78"/>
        <v/>
      </c>
      <c r="I478" t="str">
        <f t="shared" si="78"/>
        <v/>
      </c>
      <c r="J478" t="str">
        <f t="shared" si="78"/>
        <v/>
      </c>
      <c r="K478" t="str">
        <f t="shared" si="78"/>
        <v/>
      </c>
      <c r="L478" t="str">
        <f t="shared" si="78"/>
        <v/>
      </c>
      <c r="M478" t="str">
        <f t="shared" si="78"/>
        <v/>
      </c>
      <c r="N478" t="str">
        <f t="shared" si="78"/>
        <v/>
      </c>
      <c r="O478" t="str">
        <f t="shared" si="78"/>
        <v/>
      </c>
      <c r="P478" t="str">
        <f t="shared" si="78"/>
        <v/>
      </c>
      <c r="Q478" t="str">
        <f t="shared" si="78"/>
        <v/>
      </c>
      <c r="R478" t="str">
        <f t="shared" si="78"/>
        <v/>
      </c>
      <c r="S478" t="str">
        <f t="shared" si="77"/>
        <v/>
      </c>
      <c r="T478" t="str">
        <f t="shared" si="77"/>
        <v/>
      </c>
      <c r="U478" t="str">
        <f t="shared" si="77"/>
        <v/>
      </c>
      <c r="V478" t="str">
        <f t="shared" si="77"/>
        <v/>
      </c>
      <c r="W478" t="str">
        <f t="shared" si="77"/>
        <v/>
      </c>
      <c r="X478" t="str">
        <f t="shared" si="77"/>
        <v/>
      </c>
      <c r="Y478" t="str">
        <f t="shared" si="77"/>
        <v/>
      </c>
      <c r="Z478" t="str">
        <f t="shared" si="77"/>
        <v/>
      </c>
      <c r="AA478" t="str">
        <f t="shared" si="77"/>
        <v/>
      </c>
      <c r="AB478" t="str">
        <f t="shared" si="77"/>
        <v/>
      </c>
      <c r="AC478" t="str">
        <f t="shared" si="77"/>
        <v/>
      </c>
      <c r="AD478" t="str">
        <f t="shared" si="77"/>
        <v/>
      </c>
      <c r="AE478">
        <f t="shared" si="74"/>
        <v>0</v>
      </c>
    </row>
    <row r="479" spans="1:31" ht="25.5" x14ac:dyDescent="0.2">
      <c r="A479" t="str">
        <f>TABLA!F479</f>
        <v>F. Filología</v>
      </c>
      <c r="B479" s="262" t="str">
        <f>TABLA!BC479</f>
        <v>Se podría tener acceso a más colecciones de revistas, pero entiendo que eso no depende enteramente de la biblioteca. Por lo demás, el servicio en Filología A es excelente.</v>
      </c>
      <c r="C479" t="str">
        <f t="shared" si="79"/>
        <v/>
      </c>
      <c r="D479" t="str">
        <f t="shared" si="78"/>
        <v/>
      </c>
      <c r="E479" t="str">
        <f t="shared" si="78"/>
        <v/>
      </c>
      <c r="F479" t="str">
        <f t="shared" si="78"/>
        <v>x</v>
      </c>
      <c r="G479" t="str">
        <f t="shared" si="78"/>
        <v/>
      </c>
      <c r="H479" t="str">
        <f t="shared" si="78"/>
        <v/>
      </c>
      <c r="I479" t="str">
        <f t="shared" si="78"/>
        <v/>
      </c>
      <c r="J479" t="str">
        <f t="shared" si="78"/>
        <v/>
      </c>
      <c r="K479" t="str">
        <f t="shared" si="78"/>
        <v/>
      </c>
      <c r="L479" t="str">
        <f t="shared" si="78"/>
        <v/>
      </c>
      <c r="M479" t="str">
        <f t="shared" si="78"/>
        <v/>
      </c>
      <c r="N479" t="str">
        <f t="shared" si="78"/>
        <v/>
      </c>
      <c r="O479" t="str">
        <f t="shared" si="78"/>
        <v>x</v>
      </c>
      <c r="P479" t="str">
        <f t="shared" si="78"/>
        <v/>
      </c>
      <c r="Q479" t="str">
        <f t="shared" si="78"/>
        <v/>
      </c>
      <c r="R479" t="str">
        <f t="shared" si="78"/>
        <v/>
      </c>
      <c r="S479" t="str">
        <f t="shared" si="77"/>
        <v/>
      </c>
      <c r="T479" t="str">
        <f t="shared" si="77"/>
        <v/>
      </c>
      <c r="U479" t="str">
        <f t="shared" si="77"/>
        <v/>
      </c>
      <c r="V479" t="str">
        <f t="shared" si="77"/>
        <v/>
      </c>
      <c r="W479" t="str">
        <f t="shared" si="77"/>
        <v/>
      </c>
      <c r="X479" t="str">
        <f t="shared" si="77"/>
        <v/>
      </c>
      <c r="Y479" t="str">
        <f t="shared" si="77"/>
        <v/>
      </c>
      <c r="Z479" t="str">
        <f t="shared" si="77"/>
        <v/>
      </c>
      <c r="AA479" t="str">
        <f t="shared" si="77"/>
        <v/>
      </c>
      <c r="AB479" t="str">
        <f t="shared" si="77"/>
        <v/>
      </c>
      <c r="AC479" t="str">
        <f t="shared" si="77"/>
        <v/>
      </c>
      <c r="AD479" t="str">
        <f t="shared" si="77"/>
        <v/>
      </c>
      <c r="AE479">
        <f t="shared" si="74"/>
        <v>1</v>
      </c>
    </row>
    <row r="480" spans="1:31" x14ac:dyDescent="0.2">
      <c r="A480" t="str">
        <f>TABLA!F480</f>
        <v>F. Ciencias Biológicas</v>
      </c>
      <c r="B480" s="262">
        <f>TABLA!BC480</f>
        <v>0</v>
      </c>
      <c r="C480" t="str">
        <f t="shared" si="79"/>
        <v/>
      </c>
      <c r="D480" t="str">
        <f t="shared" si="78"/>
        <v/>
      </c>
      <c r="E480" t="str">
        <f t="shared" si="78"/>
        <v/>
      </c>
      <c r="F480" t="str">
        <f t="shared" si="78"/>
        <v/>
      </c>
      <c r="G480" t="str">
        <f t="shared" si="78"/>
        <v/>
      </c>
      <c r="H480" t="str">
        <f t="shared" si="78"/>
        <v/>
      </c>
      <c r="I480" t="str">
        <f t="shared" si="78"/>
        <v/>
      </c>
      <c r="J480" t="str">
        <f t="shared" si="78"/>
        <v/>
      </c>
      <c r="K480" t="str">
        <f t="shared" si="78"/>
        <v/>
      </c>
      <c r="L480" t="str">
        <f t="shared" si="78"/>
        <v/>
      </c>
      <c r="M480" t="str">
        <f t="shared" si="78"/>
        <v/>
      </c>
      <c r="N480" t="str">
        <f t="shared" si="78"/>
        <v/>
      </c>
      <c r="O480" t="str">
        <f t="shared" si="78"/>
        <v/>
      </c>
      <c r="P480" t="str">
        <f t="shared" si="78"/>
        <v/>
      </c>
      <c r="Q480" t="str">
        <f t="shared" si="78"/>
        <v/>
      </c>
      <c r="R480" t="str">
        <f t="shared" ref="R480:AD495" si="80">IFERROR((IF(FIND(R$1,$B480,1)&gt;0,"x")),"")</f>
        <v/>
      </c>
      <c r="S480" t="str">
        <f t="shared" si="80"/>
        <v/>
      </c>
      <c r="T480" t="str">
        <f t="shared" si="80"/>
        <v/>
      </c>
      <c r="U480" t="str">
        <f t="shared" si="80"/>
        <v/>
      </c>
      <c r="V480" t="str">
        <f t="shared" si="80"/>
        <v/>
      </c>
      <c r="W480" t="str">
        <f t="shared" si="80"/>
        <v/>
      </c>
      <c r="X480" t="str">
        <f t="shared" si="80"/>
        <v/>
      </c>
      <c r="Y480" t="str">
        <f t="shared" si="80"/>
        <v/>
      </c>
      <c r="Z480" t="str">
        <f t="shared" si="80"/>
        <v/>
      </c>
      <c r="AA480" t="str">
        <f t="shared" si="80"/>
        <v/>
      </c>
      <c r="AB480" t="str">
        <f t="shared" si="80"/>
        <v/>
      </c>
      <c r="AC480" t="str">
        <f t="shared" si="80"/>
        <v/>
      </c>
      <c r="AD480" t="str">
        <f t="shared" si="80"/>
        <v/>
      </c>
      <c r="AE480">
        <f t="shared" si="74"/>
        <v>0</v>
      </c>
    </row>
    <row r="481" spans="1:31" x14ac:dyDescent="0.2">
      <c r="A481" t="str">
        <f>TABLA!F481</f>
        <v>F. Trabajo Social</v>
      </c>
      <c r="B481" s="262">
        <f>TABLA!BC481</f>
        <v>0</v>
      </c>
      <c r="C481" t="str">
        <f t="shared" si="79"/>
        <v/>
      </c>
      <c r="D481" t="str">
        <f t="shared" ref="D481:R496" si="81">IFERROR((IF(FIND(D$1,$B481,1)&gt;0,"x")),"")</f>
        <v/>
      </c>
      <c r="E481" t="str">
        <f t="shared" si="81"/>
        <v/>
      </c>
      <c r="F481" t="str">
        <f t="shared" si="81"/>
        <v/>
      </c>
      <c r="G481" t="str">
        <f t="shared" si="81"/>
        <v/>
      </c>
      <c r="H481" t="str">
        <f t="shared" si="81"/>
        <v/>
      </c>
      <c r="I481" t="str">
        <f t="shared" si="81"/>
        <v/>
      </c>
      <c r="J481" t="str">
        <f t="shared" si="81"/>
        <v/>
      </c>
      <c r="K481" t="str">
        <f t="shared" si="81"/>
        <v/>
      </c>
      <c r="L481" t="str">
        <f t="shared" si="81"/>
        <v/>
      </c>
      <c r="M481" t="str">
        <f t="shared" si="81"/>
        <v/>
      </c>
      <c r="N481" t="str">
        <f t="shared" si="81"/>
        <v/>
      </c>
      <c r="O481" t="str">
        <f t="shared" si="81"/>
        <v/>
      </c>
      <c r="P481" t="str">
        <f t="shared" si="81"/>
        <v/>
      </c>
      <c r="Q481" t="str">
        <f t="shared" si="81"/>
        <v/>
      </c>
      <c r="R481" t="str">
        <f t="shared" si="81"/>
        <v/>
      </c>
      <c r="S481" t="str">
        <f t="shared" si="80"/>
        <v/>
      </c>
      <c r="T481" t="str">
        <f t="shared" si="80"/>
        <v/>
      </c>
      <c r="U481" t="str">
        <f t="shared" si="80"/>
        <v/>
      </c>
      <c r="V481" t="str">
        <f t="shared" si="80"/>
        <v/>
      </c>
      <c r="W481" t="str">
        <f t="shared" si="80"/>
        <v/>
      </c>
      <c r="X481" t="str">
        <f t="shared" si="80"/>
        <v/>
      </c>
      <c r="Y481" t="str">
        <f t="shared" si="80"/>
        <v/>
      </c>
      <c r="Z481" t="str">
        <f t="shared" si="80"/>
        <v/>
      </c>
      <c r="AA481" t="str">
        <f t="shared" si="80"/>
        <v/>
      </c>
      <c r="AB481" t="str">
        <f t="shared" si="80"/>
        <v/>
      </c>
      <c r="AC481" t="str">
        <f t="shared" si="80"/>
        <v/>
      </c>
      <c r="AD481" t="str">
        <f t="shared" si="80"/>
        <v/>
      </c>
      <c r="AE481">
        <f t="shared" si="74"/>
        <v>0</v>
      </c>
    </row>
    <row r="482" spans="1:31" x14ac:dyDescent="0.2">
      <c r="A482" t="str">
        <f>TABLA!F482</f>
        <v>F. Farmacia</v>
      </c>
      <c r="B482" s="262">
        <f>TABLA!BC482</f>
        <v>0</v>
      </c>
      <c r="C482" t="str">
        <f t="shared" si="79"/>
        <v/>
      </c>
      <c r="D482" t="str">
        <f t="shared" si="81"/>
        <v/>
      </c>
      <c r="E482" t="str">
        <f t="shared" si="81"/>
        <v/>
      </c>
      <c r="F482" t="str">
        <f t="shared" si="81"/>
        <v/>
      </c>
      <c r="G482" t="str">
        <f t="shared" si="81"/>
        <v/>
      </c>
      <c r="H482" t="str">
        <f t="shared" si="81"/>
        <v/>
      </c>
      <c r="I482" t="str">
        <f t="shared" si="81"/>
        <v/>
      </c>
      <c r="J482" t="str">
        <f t="shared" si="81"/>
        <v/>
      </c>
      <c r="K482" t="str">
        <f t="shared" si="81"/>
        <v/>
      </c>
      <c r="L482" t="str">
        <f t="shared" si="81"/>
        <v/>
      </c>
      <c r="M482" t="str">
        <f t="shared" si="81"/>
        <v/>
      </c>
      <c r="N482" t="str">
        <f t="shared" si="81"/>
        <v/>
      </c>
      <c r="O482" t="str">
        <f t="shared" si="81"/>
        <v/>
      </c>
      <c r="P482" t="str">
        <f t="shared" si="81"/>
        <v/>
      </c>
      <c r="Q482" t="str">
        <f t="shared" si="81"/>
        <v/>
      </c>
      <c r="R482" t="str">
        <f t="shared" si="81"/>
        <v/>
      </c>
      <c r="S482" t="str">
        <f t="shared" si="80"/>
        <v/>
      </c>
      <c r="T482" t="str">
        <f t="shared" si="80"/>
        <v/>
      </c>
      <c r="U482" t="str">
        <f t="shared" si="80"/>
        <v/>
      </c>
      <c r="V482" t="str">
        <f t="shared" si="80"/>
        <v/>
      </c>
      <c r="W482" t="str">
        <f t="shared" si="80"/>
        <v/>
      </c>
      <c r="X482" t="str">
        <f t="shared" si="80"/>
        <v/>
      </c>
      <c r="Y482" t="str">
        <f t="shared" si="80"/>
        <v/>
      </c>
      <c r="Z482" t="str">
        <f t="shared" si="80"/>
        <v/>
      </c>
      <c r="AA482" t="str">
        <f t="shared" si="80"/>
        <v/>
      </c>
      <c r="AB482" t="str">
        <f t="shared" si="80"/>
        <v/>
      </c>
      <c r="AC482" t="str">
        <f t="shared" si="80"/>
        <v/>
      </c>
      <c r="AD482" t="str">
        <f t="shared" si="80"/>
        <v/>
      </c>
      <c r="AE482">
        <f t="shared" si="74"/>
        <v>0</v>
      </c>
    </row>
    <row r="483" spans="1:31" ht="51" x14ac:dyDescent="0.2">
      <c r="A483" t="str">
        <f>TABLA!F483</f>
        <v>F. Filosofía</v>
      </c>
      <c r="B483" s="262" t="str">
        <f>TABLA!BC483</f>
        <v>El nuevo sistema para renovar libros me ha dado muchos problemas, no pudiendo renovar en muchas ocasiones, sin que el libro estuviera reservado por otra persona. Lo consulté con el personal de la biblioteca, e incluso escribí varios emails a los responsables del sistema. Nunca obtuve respuesta.</v>
      </c>
      <c r="C483" t="str">
        <f t="shared" si="79"/>
        <v/>
      </c>
      <c r="D483" t="str">
        <f t="shared" si="81"/>
        <v>x</v>
      </c>
      <c r="E483" t="str">
        <f t="shared" si="81"/>
        <v/>
      </c>
      <c r="F483" t="str">
        <f t="shared" si="81"/>
        <v/>
      </c>
      <c r="G483" t="str">
        <f t="shared" si="81"/>
        <v/>
      </c>
      <c r="H483" t="str">
        <f t="shared" si="81"/>
        <v/>
      </c>
      <c r="I483" t="str">
        <f t="shared" si="81"/>
        <v/>
      </c>
      <c r="J483" t="str">
        <f t="shared" si="81"/>
        <v/>
      </c>
      <c r="K483" t="str">
        <f t="shared" si="81"/>
        <v/>
      </c>
      <c r="L483" t="str">
        <f t="shared" si="81"/>
        <v/>
      </c>
      <c r="M483" t="str">
        <f t="shared" si="81"/>
        <v/>
      </c>
      <c r="N483" t="str">
        <f t="shared" si="81"/>
        <v/>
      </c>
      <c r="O483" t="str">
        <f t="shared" si="81"/>
        <v/>
      </c>
      <c r="P483" t="str">
        <f t="shared" si="81"/>
        <v/>
      </c>
      <c r="Q483" t="str">
        <f t="shared" si="81"/>
        <v/>
      </c>
      <c r="R483" t="str">
        <f t="shared" si="81"/>
        <v/>
      </c>
      <c r="S483" t="str">
        <f t="shared" si="80"/>
        <v/>
      </c>
      <c r="T483" t="str">
        <f t="shared" si="80"/>
        <v/>
      </c>
      <c r="U483" t="str">
        <f t="shared" si="80"/>
        <v/>
      </c>
      <c r="V483" t="str">
        <f t="shared" si="80"/>
        <v/>
      </c>
      <c r="W483" t="str">
        <f t="shared" si="80"/>
        <v/>
      </c>
      <c r="X483" t="str">
        <f t="shared" si="80"/>
        <v>x</v>
      </c>
      <c r="Y483" t="str">
        <f t="shared" si="80"/>
        <v/>
      </c>
      <c r="Z483" t="str">
        <f t="shared" si="80"/>
        <v/>
      </c>
      <c r="AA483" t="str">
        <f t="shared" si="80"/>
        <v/>
      </c>
      <c r="AB483" t="str">
        <f t="shared" si="80"/>
        <v/>
      </c>
      <c r="AC483" t="str">
        <f t="shared" si="80"/>
        <v/>
      </c>
      <c r="AD483" t="str">
        <f t="shared" si="80"/>
        <v/>
      </c>
      <c r="AE483">
        <f t="shared" si="74"/>
        <v>1</v>
      </c>
    </row>
    <row r="484" spans="1:31" x14ac:dyDescent="0.2">
      <c r="A484" t="str">
        <f>TABLA!F484</f>
        <v>F. Educación - Centro de Formación del Profesorado</v>
      </c>
      <c r="B484" s="262">
        <f>TABLA!BC484</f>
        <v>0</v>
      </c>
      <c r="C484" t="str">
        <f t="shared" si="79"/>
        <v/>
      </c>
      <c r="D484" t="str">
        <f t="shared" si="81"/>
        <v/>
      </c>
      <c r="E484" t="str">
        <f t="shared" si="81"/>
        <v/>
      </c>
      <c r="F484" t="str">
        <f t="shared" si="81"/>
        <v/>
      </c>
      <c r="G484" t="str">
        <f t="shared" si="81"/>
        <v/>
      </c>
      <c r="H484" t="str">
        <f t="shared" si="81"/>
        <v/>
      </c>
      <c r="I484" t="str">
        <f t="shared" si="81"/>
        <v/>
      </c>
      <c r="J484" t="str">
        <f t="shared" si="81"/>
        <v/>
      </c>
      <c r="K484" t="str">
        <f t="shared" si="81"/>
        <v/>
      </c>
      <c r="L484" t="str">
        <f t="shared" si="81"/>
        <v/>
      </c>
      <c r="M484" t="str">
        <f t="shared" si="81"/>
        <v/>
      </c>
      <c r="N484" t="str">
        <f t="shared" si="81"/>
        <v/>
      </c>
      <c r="O484" t="str">
        <f t="shared" si="81"/>
        <v/>
      </c>
      <c r="P484" t="str">
        <f t="shared" si="81"/>
        <v/>
      </c>
      <c r="Q484" t="str">
        <f t="shared" si="81"/>
        <v/>
      </c>
      <c r="R484" t="str">
        <f t="shared" si="81"/>
        <v/>
      </c>
      <c r="S484" t="str">
        <f t="shared" si="80"/>
        <v/>
      </c>
      <c r="T484" t="str">
        <f t="shared" si="80"/>
        <v/>
      </c>
      <c r="U484" t="str">
        <f t="shared" si="80"/>
        <v/>
      </c>
      <c r="V484" t="str">
        <f t="shared" si="80"/>
        <v/>
      </c>
      <c r="W484" t="str">
        <f t="shared" si="80"/>
        <v/>
      </c>
      <c r="X484" t="str">
        <f t="shared" si="80"/>
        <v/>
      </c>
      <c r="Y484" t="str">
        <f t="shared" si="80"/>
        <v/>
      </c>
      <c r="Z484" t="str">
        <f t="shared" si="80"/>
        <v/>
      </c>
      <c r="AA484" t="str">
        <f t="shared" si="80"/>
        <v/>
      </c>
      <c r="AB484" t="str">
        <f t="shared" si="80"/>
        <v/>
      </c>
      <c r="AC484" t="str">
        <f t="shared" si="80"/>
        <v/>
      </c>
      <c r="AD484" t="str">
        <f t="shared" si="80"/>
        <v/>
      </c>
      <c r="AE484">
        <f t="shared" si="74"/>
        <v>0</v>
      </c>
    </row>
    <row r="485" spans="1:31" x14ac:dyDescent="0.2">
      <c r="A485" t="str">
        <f>TABLA!F485</f>
        <v>F. Geografía e Historia</v>
      </c>
      <c r="B485" s="262">
        <f>TABLA!BC485</f>
        <v>0</v>
      </c>
      <c r="C485" t="str">
        <f t="shared" si="79"/>
        <v/>
      </c>
      <c r="D485" t="str">
        <f t="shared" si="81"/>
        <v/>
      </c>
      <c r="E485" t="str">
        <f t="shared" si="81"/>
        <v/>
      </c>
      <c r="F485" t="str">
        <f t="shared" si="81"/>
        <v/>
      </c>
      <c r="G485" t="str">
        <f t="shared" si="81"/>
        <v/>
      </c>
      <c r="H485" t="str">
        <f t="shared" si="81"/>
        <v/>
      </c>
      <c r="I485" t="str">
        <f t="shared" si="81"/>
        <v/>
      </c>
      <c r="J485" t="str">
        <f t="shared" si="81"/>
        <v/>
      </c>
      <c r="K485" t="str">
        <f t="shared" si="81"/>
        <v/>
      </c>
      <c r="L485" t="str">
        <f t="shared" si="81"/>
        <v/>
      </c>
      <c r="M485" t="str">
        <f t="shared" si="81"/>
        <v/>
      </c>
      <c r="N485" t="str">
        <f t="shared" si="81"/>
        <v/>
      </c>
      <c r="O485" t="str">
        <f t="shared" si="81"/>
        <v/>
      </c>
      <c r="P485" t="str">
        <f t="shared" si="81"/>
        <v/>
      </c>
      <c r="Q485" t="str">
        <f t="shared" si="81"/>
        <v/>
      </c>
      <c r="R485" t="str">
        <f t="shared" si="81"/>
        <v/>
      </c>
      <c r="S485" t="str">
        <f t="shared" si="80"/>
        <v/>
      </c>
      <c r="T485" t="str">
        <f t="shared" si="80"/>
        <v/>
      </c>
      <c r="U485" t="str">
        <f t="shared" si="80"/>
        <v/>
      </c>
      <c r="V485" t="str">
        <f t="shared" si="80"/>
        <v/>
      </c>
      <c r="W485" t="str">
        <f t="shared" si="80"/>
        <v/>
      </c>
      <c r="X485" t="str">
        <f t="shared" si="80"/>
        <v/>
      </c>
      <c r="Y485" t="str">
        <f t="shared" si="80"/>
        <v/>
      </c>
      <c r="Z485" t="str">
        <f t="shared" si="80"/>
        <v/>
      </c>
      <c r="AA485" t="str">
        <f t="shared" si="80"/>
        <v/>
      </c>
      <c r="AB485" t="str">
        <f t="shared" si="80"/>
        <v/>
      </c>
      <c r="AC485" t="str">
        <f t="shared" si="80"/>
        <v/>
      </c>
      <c r="AD485" t="str">
        <f t="shared" si="80"/>
        <v/>
      </c>
      <c r="AE485">
        <f t="shared" si="74"/>
        <v>0</v>
      </c>
    </row>
    <row r="486" spans="1:31" x14ac:dyDescent="0.2">
      <c r="A486" t="str">
        <f>TABLA!F486</f>
        <v>F. Ciencias Políticas y Sociología</v>
      </c>
      <c r="B486" s="262">
        <f>TABLA!BC486</f>
        <v>0</v>
      </c>
      <c r="C486" t="str">
        <f t="shared" si="79"/>
        <v/>
      </c>
      <c r="D486" t="str">
        <f t="shared" si="81"/>
        <v/>
      </c>
      <c r="E486" t="str">
        <f t="shared" si="81"/>
        <v/>
      </c>
      <c r="F486" t="str">
        <f t="shared" si="81"/>
        <v/>
      </c>
      <c r="G486" t="str">
        <f t="shared" si="81"/>
        <v/>
      </c>
      <c r="H486" t="str">
        <f t="shared" si="81"/>
        <v/>
      </c>
      <c r="I486" t="str">
        <f t="shared" si="81"/>
        <v/>
      </c>
      <c r="J486" t="str">
        <f t="shared" si="81"/>
        <v/>
      </c>
      <c r="K486" t="str">
        <f t="shared" si="81"/>
        <v/>
      </c>
      <c r="L486" t="str">
        <f t="shared" si="81"/>
        <v/>
      </c>
      <c r="M486" t="str">
        <f t="shared" si="81"/>
        <v/>
      </c>
      <c r="N486" t="str">
        <f t="shared" si="81"/>
        <v/>
      </c>
      <c r="O486" t="str">
        <f t="shared" si="81"/>
        <v/>
      </c>
      <c r="P486" t="str">
        <f t="shared" si="81"/>
        <v/>
      </c>
      <c r="Q486" t="str">
        <f t="shared" si="81"/>
        <v/>
      </c>
      <c r="R486" t="str">
        <f t="shared" si="81"/>
        <v/>
      </c>
      <c r="S486" t="str">
        <f t="shared" si="80"/>
        <v/>
      </c>
      <c r="T486" t="str">
        <f t="shared" si="80"/>
        <v/>
      </c>
      <c r="U486" t="str">
        <f t="shared" si="80"/>
        <v/>
      </c>
      <c r="V486" t="str">
        <f t="shared" si="80"/>
        <v/>
      </c>
      <c r="W486" t="str">
        <f t="shared" si="80"/>
        <v/>
      </c>
      <c r="X486" t="str">
        <f t="shared" si="80"/>
        <v/>
      </c>
      <c r="Y486" t="str">
        <f t="shared" si="80"/>
        <v/>
      </c>
      <c r="Z486" t="str">
        <f t="shared" si="80"/>
        <v/>
      </c>
      <c r="AA486" t="str">
        <f t="shared" si="80"/>
        <v/>
      </c>
      <c r="AB486" t="str">
        <f t="shared" si="80"/>
        <v/>
      </c>
      <c r="AC486" t="str">
        <f t="shared" si="80"/>
        <v/>
      </c>
      <c r="AD486" t="str">
        <f t="shared" si="80"/>
        <v/>
      </c>
      <c r="AE486">
        <f t="shared" si="74"/>
        <v>0</v>
      </c>
    </row>
    <row r="487" spans="1:31" x14ac:dyDescent="0.2">
      <c r="A487" t="str">
        <f>TABLA!F487</f>
        <v>F. Geografía e Historia</v>
      </c>
      <c r="B487" s="262">
        <f>TABLA!BC487</f>
        <v>0</v>
      </c>
      <c r="C487" t="str">
        <f t="shared" si="79"/>
        <v/>
      </c>
      <c r="D487" t="str">
        <f t="shared" si="81"/>
        <v/>
      </c>
      <c r="E487" t="str">
        <f t="shared" si="81"/>
        <v/>
      </c>
      <c r="F487" t="str">
        <f t="shared" si="81"/>
        <v/>
      </c>
      <c r="G487" t="str">
        <f t="shared" si="81"/>
        <v/>
      </c>
      <c r="H487" t="str">
        <f t="shared" si="81"/>
        <v/>
      </c>
      <c r="I487" t="str">
        <f t="shared" si="81"/>
        <v/>
      </c>
      <c r="J487" t="str">
        <f t="shared" si="81"/>
        <v/>
      </c>
      <c r="K487" t="str">
        <f t="shared" si="81"/>
        <v/>
      </c>
      <c r="L487" t="str">
        <f t="shared" si="81"/>
        <v/>
      </c>
      <c r="M487" t="str">
        <f t="shared" si="81"/>
        <v/>
      </c>
      <c r="N487" t="str">
        <f t="shared" si="81"/>
        <v/>
      </c>
      <c r="O487" t="str">
        <f t="shared" si="81"/>
        <v/>
      </c>
      <c r="P487" t="str">
        <f t="shared" si="81"/>
        <v/>
      </c>
      <c r="Q487" t="str">
        <f t="shared" si="81"/>
        <v/>
      </c>
      <c r="R487" t="str">
        <f t="shared" si="81"/>
        <v/>
      </c>
      <c r="S487" t="str">
        <f t="shared" si="80"/>
        <v/>
      </c>
      <c r="T487" t="str">
        <f t="shared" si="80"/>
        <v/>
      </c>
      <c r="U487" t="str">
        <f t="shared" si="80"/>
        <v/>
      </c>
      <c r="V487" t="str">
        <f t="shared" si="80"/>
        <v/>
      </c>
      <c r="W487" t="str">
        <f t="shared" si="80"/>
        <v/>
      </c>
      <c r="X487" t="str">
        <f t="shared" si="80"/>
        <v/>
      </c>
      <c r="Y487" t="str">
        <f t="shared" si="80"/>
        <v/>
      </c>
      <c r="Z487" t="str">
        <f t="shared" si="80"/>
        <v/>
      </c>
      <c r="AA487" t="str">
        <f t="shared" si="80"/>
        <v/>
      </c>
      <c r="AB487" t="str">
        <f t="shared" si="80"/>
        <v/>
      </c>
      <c r="AC487" t="str">
        <f t="shared" si="80"/>
        <v/>
      </c>
      <c r="AD487" t="str">
        <f t="shared" si="80"/>
        <v/>
      </c>
      <c r="AE487">
        <f t="shared" si="74"/>
        <v>0</v>
      </c>
    </row>
    <row r="488" spans="1:31" x14ac:dyDescent="0.2">
      <c r="A488" t="str">
        <f>TABLA!F488</f>
        <v>F. Medicina</v>
      </c>
      <c r="B488" s="262">
        <f>TABLA!BC488</f>
        <v>0</v>
      </c>
      <c r="C488" t="str">
        <f t="shared" si="79"/>
        <v/>
      </c>
      <c r="D488" t="str">
        <f t="shared" si="81"/>
        <v/>
      </c>
      <c r="E488" t="str">
        <f t="shared" si="81"/>
        <v/>
      </c>
      <c r="F488" t="str">
        <f t="shared" si="81"/>
        <v/>
      </c>
      <c r="G488" t="str">
        <f t="shared" si="81"/>
        <v/>
      </c>
      <c r="H488" t="str">
        <f t="shared" si="81"/>
        <v/>
      </c>
      <c r="I488" t="str">
        <f t="shared" si="81"/>
        <v/>
      </c>
      <c r="J488" t="str">
        <f t="shared" si="81"/>
        <v/>
      </c>
      <c r="K488" t="str">
        <f t="shared" si="81"/>
        <v/>
      </c>
      <c r="L488" t="str">
        <f t="shared" si="81"/>
        <v/>
      </c>
      <c r="M488" t="str">
        <f t="shared" si="81"/>
        <v/>
      </c>
      <c r="N488" t="str">
        <f t="shared" si="81"/>
        <v/>
      </c>
      <c r="O488" t="str">
        <f t="shared" si="81"/>
        <v/>
      </c>
      <c r="P488" t="str">
        <f t="shared" si="81"/>
        <v/>
      </c>
      <c r="Q488" t="str">
        <f t="shared" si="81"/>
        <v/>
      </c>
      <c r="R488" t="str">
        <f t="shared" si="81"/>
        <v/>
      </c>
      <c r="S488" t="str">
        <f t="shared" si="80"/>
        <v/>
      </c>
      <c r="T488" t="str">
        <f t="shared" si="80"/>
        <v/>
      </c>
      <c r="U488" t="str">
        <f t="shared" si="80"/>
        <v/>
      </c>
      <c r="V488" t="str">
        <f t="shared" si="80"/>
        <v/>
      </c>
      <c r="W488" t="str">
        <f t="shared" si="80"/>
        <v/>
      </c>
      <c r="X488" t="str">
        <f t="shared" si="80"/>
        <v/>
      </c>
      <c r="Y488" t="str">
        <f t="shared" si="80"/>
        <v/>
      </c>
      <c r="Z488" t="str">
        <f t="shared" si="80"/>
        <v/>
      </c>
      <c r="AA488" t="str">
        <f t="shared" si="80"/>
        <v/>
      </c>
      <c r="AB488" t="str">
        <f t="shared" si="80"/>
        <v/>
      </c>
      <c r="AC488" t="str">
        <f t="shared" si="80"/>
        <v/>
      </c>
      <c r="AD488" t="str">
        <f t="shared" si="80"/>
        <v/>
      </c>
      <c r="AE488">
        <f t="shared" si="74"/>
        <v>0</v>
      </c>
    </row>
    <row r="489" spans="1:31" x14ac:dyDescent="0.2">
      <c r="A489" t="str">
        <f>TABLA!F489</f>
        <v>F. Bellas Artes</v>
      </c>
      <c r="B489" s="262">
        <f>TABLA!BC489</f>
        <v>0</v>
      </c>
      <c r="C489" t="str">
        <f t="shared" si="79"/>
        <v/>
      </c>
      <c r="D489" t="str">
        <f t="shared" si="81"/>
        <v/>
      </c>
      <c r="E489" t="str">
        <f t="shared" si="81"/>
        <v/>
      </c>
      <c r="F489" t="str">
        <f t="shared" si="81"/>
        <v/>
      </c>
      <c r="G489" t="str">
        <f t="shared" si="81"/>
        <v/>
      </c>
      <c r="H489" t="str">
        <f t="shared" si="81"/>
        <v/>
      </c>
      <c r="I489" t="str">
        <f t="shared" si="81"/>
        <v/>
      </c>
      <c r="J489" t="str">
        <f t="shared" si="81"/>
        <v/>
      </c>
      <c r="K489" t="str">
        <f t="shared" si="81"/>
        <v/>
      </c>
      <c r="L489" t="str">
        <f t="shared" si="81"/>
        <v/>
      </c>
      <c r="M489" t="str">
        <f t="shared" si="81"/>
        <v/>
      </c>
      <c r="N489" t="str">
        <f t="shared" si="81"/>
        <v/>
      </c>
      <c r="O489" t="str">
        <f t="shared" si="81"/>
        <v/>
      </c>
      <c r="P489" t="str">
        <f t="shared" si="81"/>
        <v/>
      </c>
      <c r="Q489" t="str">
        <f t="shared" si="81"/>
        <v/>
      </c>
      <c r="R489" t="str">
        <f t="shared" si="81"/>
        <v/>
      </c>
      <c r="S489" t="str">
        <f t="shared" si="80"/>
        <v/>
      </c>
      <c r="T489" t="str">
        <f t="shared" si="80"/>
        <v/>
      </c>
      <c r="U489" t="str">
        <f t="shared" si="80"/>
        <v/>
      </c>
      <c r="V489" t="str">
        <f t="shared" si="80"/>
        <v/>
      </c>
      <c r="W489" t="str">
        <f t="shared" si="80"/>
        <v/>
      </c>
      <c r="X489" t="str">
        <f t="shared" si="80"/>
        <v/>
      </c>
      <c r="Y489" t="str">
        <f t="shared" si="80"/>
        <v/>
      </c>
      <c r="Z489" t="str">
        <f t="shared" si="80"/>
        <v/>
      </c>
      <c r="AA489" t="str">
        <f t="shared" si="80"/>
        <v/>
      </c>
      <c r="AB489" t="str">
        <f t="shared" si="80"/>
        <v/>
      </c>
      <c r="AC489" t="str">
        <f t="shared" si="80"/>
        <v/>
      </c>
      <c r="AD489" t="str">
        <f t="shared" si="80"/>
        <v/>
      </c>
      <c r="AE489">
        <f t="shared" si="74"/>
        <v>0</v>
      </c>
    </row>
    <row r="490" spans="1:31" x14ac:dyDescent="0.2">
      <c r="A490" t="str">
        <f>TABLA!F490</f>
        <v>F. Psicología</v>
      </c>
      <c r="B490" s="262" t="str">
        <f>TABLA!BC490</f>
        <v>Poner más dispensación de cada manual o libro</v>
      </c>
      <c r="C490" t="str">
        <f t="shared" si="79"/>
        <v/>
      </c>
      <c r="D490" t="str">
        <f t="shared" si="81"/>
        <v/>
      </c>
      <c r="E490" t="str">
        <f t="shared" si="81"/>
        <v/>
      </c>
      <c r="F490" t="str">
        <f t="shared" si="81"/>
        <v/>
      </c>
      <c r="G490" t="str">
        <f t="shared" si="81"/>
        <v/>
      </c>
      <c r="H490" t="str">
        <f t="shared" si="81"/>
        <v/>
      </c>
      <c r="I490" t="str">
        <f t="shared" si="81"/>
        <v>x</v>
      </c>
      <c r="J490" t="str">
        <f t="shared" si="81"/>
        <v/>
      </c>
      <c r="K490" t="str">
        <f t="shared" si="81"/>
        <v/>
      </c>
      <c r="L490" t="str">
        <f t="shared" si="81"/>
        <v/>
      </c>
      <c r="M490" t="str">
        <f t="shared" si="81"/>
        <v/>
      </c>
      <c r="N490" t="str">
        <f t="shared" si="81"/>
        <v/>
      </c>
      <c r="O490" t="str">
        <f t="shared" si="81"/>
        <v/>
      </c>
      <c r="P490" t="str">
        <f t="shared" si="81"/>
        <v/>
      </c>
      <c r="Q490" t="str">
        <f t="shared" si="81"/>
        <v/>
      </c>
      <c r="R490" t="str">
        <f t="shared" si="81"/>
        <v/>
      </c>
      <c r="S490" t="str">
        <f t="shared" si="80"/>
        <v/>
      </c>
      <c r="T490" t="str">
        <f t="shared" si="80"/>
        <v/>
      </c>
      <c r="U490" t="str">
        <f t="shared" si="80"/>
        <v/>
      </c>
      <c r="V490" t="str">
        <f t="shared" si="80"/>
        <v/>
      </c>
      <c r="W490" t="str">
        <f t="shared" si="80"/>
        <v/>
      </c>
      <c r="X490" t="str">
        <f t="shared" si="80"/>
        <v/>
      </c>
      <c r="Y490" t="str">
        <f t="shared" si="80"/>
        <v/>
      </c>
      <c r="Z490" t="str">
        <f t="shared" si="80"/>
        <v/>
      </c>
      <c r="AA490" t="str">
        <f t="shared" si="80"/>
        <v/>
      </c>
      <c r="AB490" t="str">
        <f t="shared" si="80"/>
        <v/>
      </c>
      <c r="AC490" t="str">
        <f t="shared" si="80"/>
        <v/>
      </c>
      <c r="AD490" t="str">
        <f t="shared" si="80"/>
        <v/>
      </c>
      <c r="AE490">
        <f t="shared" si="74"/>
        <v>1</v>
      </c>
    </row>
    <row r="491" spans="1:31" x14ac:dyDescent="0.2">
      <c r="A491" t="str">
        <f>TABLA!F491</f>
        <v>F. Derecho</v>
      </c>
      <c r="B491" s="262">
        <f>TABLA!BC491</f>
        <v>0</v>
      </c>
      <c r="C491" t="str">
        <f t="shared" si="79"/>
        <v/>
      </c>
      <c r="D491" t="str">
        <f t="shared" si="81"/>
        <v/>
      </c>
      <c r="E491" t="str">
        <f t="shared" si="81"/>
        <v/>
      </c>
      <c r="F491" t="str">
        <f t="shared" si="81"/>
        <v/>
      </c>
      <c r="G491" t="str">
        <f t="shared" si="81"/>
        <v/>
      </c>
      <c r="H491" t="str">
        <f t="shared" si="81"/>
        <v/>
      </c>
      <c r="I491" t="str">
        <f t="shared" si="81"/>
        <v/>
      </c>
      <c r="J491" t="str">
        <f t="shared" si="81"/>
        <v/>
      </c>
      <c r="K491" t="str">
        <f t="shared" si="81"/>
        <v/>
      </c>
      <c r="L491" t="str">
        <f t="shared" si="81"/>
        <v/>
      </c>
      <c r="M491" t="str">
        <f t="shared" si="81"/>
        <v/>
      </c>
      <c r="N491" t="str">
        <f t="shared" si="81"/>
        <v/>
      </c>
      <c r="O491" t="str">
        <f t="shared" si="81"/>
        <v/>
      </c>
      <c r="P491" t="str">
        <f t="shared" si="81"/>
        <v/>
      </c>
      <c r="Q491" t="str">
        <f t="shared" si="81"/>
        <v/>
      </c>
      <c r="R491" t="str">
        <f t="shared" si="81"/>
        <v/>
      </c>
      <c r="S491" t="str">
        <f t="shared" si="80"/>
        <v/>
      </c>
      <c r="T491" t="str">
        <f t="shared" si="80"/>
        <v/>
      </c>
      <c r="U491" t="str">
        <f t="shared" si="80"/>
        <v/>
      </c>
      <c r="V491" t="str">
        <f t="shared" si="80"/>
        <v/>
      </c>
      <c r="W491" t="str">
        <f t="shared" si="80"/>
        <v/>
      </c>
      <c r="X491" t="str">
        <f t="shared" si="80"/>
        <v/>
      </c>
      <c r="Y491" t="str">
        <f t="shared" si="80"/>
        <v/>
      </c>
      <c r="Z491" t="str">
        <f t="shared" si="80"/>
        <v/>
      </c>
      <c r="AA491" t="str">
        <f t="shared" si="80"/>
        <v/>
      </c>
      <c r="AB491" t="str">
        <f t="shared" si="80"/>
        <v/>
      </c>
      <c r="AC491" t="str">
        <f t="shared" si="80"/>
        <v/>
      </c>
      <c r="AD491" t="str">
        <f t="shared" si="80"/>
        <v/>
      </c>
      <c r="AE491">
        <f t="shared" si="74"/>
        <v>0</v>
      </c>
    </row>
    <row r="492" spans="1:31" x14ac:dyDescent="0.2">
      <c r="A492" t="str">
        <f>TABLA!F492</f>
        <v>F. Psicología</v>
      </c>
      <c r="B492" s="262">
        <f>TABLA!BC492</f>
        <v>0</v>
      </c>
      <c r="C492" t="str">
        <f t="shared" si="79"/>
        <v/>
      </c>
      <c r="D492" t="str">
        <f t="shared" si="81"/>
        <v/>
      </c>
      <c r="E492" t="str">
        <f t="shared" si="81"/>
        <v/>
      </c>
      <c r="F492" t="str">
        <f t="shared" si="81"/>
        <v/>
      </c>
      <c r="G492" t="str">
        <f t="shared" si="81"/>
        <v/>
      </c>
      <c r="H492" t="str">
        <f t="shared" si="81"/>
        <v/>
      </c>
      <c r="I492" t="str">
        <f t="shared" si="81"/>
        <v/>
      </c>
      <c r="J492" t="str">
        <f t="shared" si="81"/>
        <v/>
      </c>
      <c r="K492" t="str">
        <f t="shared" si="81"/>
        <v/>
      </c>
      <c r="L492" t="str">
        <f t="shared" si="81"/>
        <v/>
      </c>
      <c r="M492" t="str">
        <f t="shared" si="81"/>
        <v/>
      </c>
      <c r="N492" t="str">
        <f t="shared" si="81"/>
        <v/>
      </c>
      <c r="O492" t="str">
        <f t="shared" si="81"/>
        <v/>
      </c>
      <c r="P492" t="str">
        <f t="shared" si="81"/>
        <v/>
      </c>
      <c r="Q492" t="str">
        <f t="shared" si="81"/>
        <v/>
      </c>
      <c r="R492" t="str">
        <f t="shared" si="81"/>
        <v/>
      </c>
      <c r="S492" t="str">
        <f t="shared" si="80"/>
        <v/>
      </c>
      <c r="T492" t="str">
        <f t="shared" si="80"/>
        <v/>
      </c>
      <c r="U492" t="str">
        <f t="shared" si="80"/>
        <v/>
      </c>
      <c r="V492" t="str">
        <f t="shared" si="80"/>
        <v/>
      </c>
      <c r="W492" t="str">
        <f t="shared" si="80"/>
        <v/>
      </c>
      <c r="X492" t="str">
        <f t="shared" si="80"/>
        <v/>
      </c>
      <c r="Y492" t="str">
        <f t="shared" si="80"/>
        <v/>
      </c>
      <c r="Z492" t="str">
        <f t="shared" si="80"/>
        <v/>
      </c>
      <c r="AA492" t="str">
        <f t="shared" si="80"/>
        <v/>
      </c>
      <c r="AB492" t="str">
        <f t="shared" si="80"/>
        <v/>
      </c>
      <c r="AC492" t="str">
        <f t="shared" si="80"/>
        <v/>
      </c>
      <c r="AD492" t="str">
        <f t="shared" si="80"/>
        <v/>
      </c>
      <c r="AE492">
        <f t="shared" si="74"/>
        <v>0</v>
      </c>
    </row>
    <row r="493" spans="1:31" x14ac:dyDescent="0.2">
      <c r="A493" t="str">
        <f>TABLA!F493</f>
        <v>F. Ciencias Físicas</v>
      </c>
      <c r="B493" s="262">
        <f>TABLA!BC493</f>
        <v>0</v>
      </c>
      <c r="C493" t="str">
        <f t="shared" si="79"/>
        <v/>
      </c>
      <c r="D493" t="str">
        <f t="shared" si="81"/>
        <v/>
      </c>
      <c r="E493" t="str">
        <f t="shared" si="81"/>
        <v/>
      </c>
      <c r="F493" t="str">
        <f t="shared" si="81"/>
        <v/>
      </c>
      <c r="G493" t="str">
        <f t="shared" si="81"/>
        <v/>
      </c>
      <c r="H493" t="str">
        <f t="shared" si="81"/>
        <v/>
      </c>
      <c r="I493" t="str">
        <f t="shared" si="81"/>
        <v/>
      </c>
      <c r="J493" t="str">
        <f t="shared" si="81"/>
        <v/>
      </c>
      <c r="K493" t="str">
        <f t="shared" si="81"/>
        <v/>
      </c>
      <c r="L493" t="str">
        <f t="shared" si="81"/>
        <v/>
      </c>
      <c r="M493" t="str">
        <f t="shared" si="81"/>
        <v/>
      </c>
      <c r="N493" t="str">
        <f t="shared" si="81"/>
        <v/>
      </c>
      <c r="O493" t="str">
        <f t="shared" si="81"/>
        <v/>
      </c>
      <c r="P493" t="str">
        <f t="shared" si="81"/>
        <v/>
      </c>
      <c r="Q493" t="str">
        <f t="shared" si="81"/>
        <v/>
      </c>
      <c r="R493" t="str">
        <f t="shared" si="81"/>
        <v/>
      </c>
      <c r="S493" t="str">
        <f t="shared" si="80"/>
        <v/>
      </c>
      <c r="T493" t="str">
        <f t="shared" si="80"/>
        <v/>
      </c>
      <c r="U493" t="str">
        <f t="shared" si="80"/>
        <v/>
      </c>
      <c r="V493" t="str">
        <f t="shared" si="80"/>
        <v/>
      </c>
      <c r="W493" t="str">
        <f t="shared" si="80"/>
        <v/>
      </c>
      <c r="X493" t="str">
        <f t="shared" si="80"/>
        <v/>
      </c>
      <c r="Y493" t="str">
        <f t="shared" si="80"/>
        <v/>
      </c>
      <c r="Z493" t="str">
        <f t="shared" si="80"/>
        <v/>
      </c>
      <c r="AA493" t="str">
        <f t="shared" si="80"/>
        <v/>
      </c>
      <c r="AB493" t="str">
        <f t="shared" si="80"/>
        <v/>
      </c>
      <c r="AC493" t="str">
        <f t="shared" si="80"/>
        <v/>
      </c>
      <c r="AD493" t="str">
        <f t="shared" si="80"/>
        <v/>
      </c>
      <c r="AE493">
        <f t="shared" si="74"/>
        <v>0</v>
      </c>
    </row>
    <row r="494" spans="1:31" x14ac:dyDescent="0.2">
      <c r="A494" t="str">
        <f>TABLA!F494</f>
        <v>F. Geografía e Historia</v>
      </c>
      <c r="B494" s="262">
        <f>TABLA!BC494</f>
        <v>0</v>
      </c>
      <c r="C494" t="str">
        <f t="shared" si="79"/>
        <v/>
      </c>
      <c r="D494" t="str">
        <f t="shared" si="81"/>
        <v/>
      </c>
      <c r="E494" t="str">
        <f t="shared" si="81"/>
        <v/>
      </c>
      <c r="F494" t="str">
        <f t="shared" si="81"/>
        <v/>
      </c>
      <c r="G494" t="str">
        <f t="shared" si="81"/>
        <v/>
      </c>
      <c r="H494" t="str">
        <f t="shared" si="81"/>
        <v/>
      </c>
      <c r="I494" t="str">
        <f t="shared" si="81"/>
        <v/>
      </c>
      <c r="J494" t="str">
        <f t="shared" si="81"/>
        <v/>
      </c>
      <c r="K494" t="str">
        <f t="shared" si="81"/>
        <v/>
      </c>
      <c r="L494" t="str">
        <f t="shared" si="81"/>
        <v/>
      </c>
      <c r="M494" t="str">
        <f t="shared" si="81"/>
        <v/>
      </c>
      <c r="N494" t="str">
        <f t="shared" si="81"/>
        <v/>
      </c>
      <c r="O494" t="str">
        <f t="shared" si="81"/>
        <v/>
      </c>
      <c r="P494" t="str">
        <f t="shared" si="81"/>
        <v/>
      </c>
      <c r="Q494" t="str">
        <f t="shared" si="81"/>
        <v/>
      </c>
      <c r="R494" t="str">
        <f t="shared" si="81"/>
        <v/>
      </c>
      <c r="S494" t="str">
        <f t="shared" si="80"/>
        <v/>
      </c>
      <c r="T494" t="str">
        <f t="shared" si="80"/>
        <v/>
      </c>
      <c r="U494" t="str">
        <f t="shared" si="80"/>
        <v/>
      </c>
      <c r="V494" t="str">
        <f t="shared" si="80"/>
        <v/>
      </c>
      <c r="W494" t="str">
        <f t="shared" si="80"/>
        <v/>
      </c>
      <c r="X494" t="str">
        <f t="shared" si="80"/>
        <v/>
      </c>
      <c r="Y494" t="str">
        <f t="shared" si="80"/>
        <v/>
      </c>
      <c r="Z494" t="str">
        <f t="shared" si="80"/>
        <v/>
      </c>
      <c r="AA494" t="str">
        <f t="shared" si="80"/>
        <v/>
      </c>
      <c r="AB494" t="str">
        <f t="shared" si="80"/>
        <v/>
      </c>
      <c r="AC494" t="str">
        <f t="shared" si="80"/>
        <v/>
      </c>
      <c r="AD494" t="str">
        <f t="shared" si="80"/>
        <v/>
      </c>
      <c r="AE494">
        <f t="shared" si="74"/>
        <v>0</v>
      </c>
    </row>
    <row r="495" spans="1:31" x14ac:dyDescent="0.2">
      <c r="A495" t="str">
        <f>TABLA!F495</f>
        <v>F. Ciencias Físicas</v>
      </c>
      <c r="B495" s="262">
        <f>TABLA!BC495</f>
        <v>0</v>
      </c>
      <c r="C495" t="str">
        <f t="shared" si="79"/>
        <v/>
      </c>
      <c r="D495" t="str">
        <f t="shared" si="81"/>
        <v/>
      </c>
      <c r="E495" t="str">
        <f t="shared" si="81"/>
        <v/>
      </c>
      <c r="F495" t="str">
        <f t="shared" si="81"/>
        <v/>
      </c>
      <c r="G495" t="str">
        <f t="shared" si="81"/>
        <v/>
      </c>
      <c r="H495" t="str">
        <f t="shared" si="81"/>
        <v/>
      </c>
      <c r="I495" t="str">
        <f t="shared" si="81"/>
        <v/>
      </c>
      <c r="J495" t="str">
        <f t="shared" si="81"/>
        <v/>
      </c>
      <c r="K495" t="str">
        <f t="shared" si="81"/>
        <v/>
      </c>
      <c r="L495" t="str">
        <f t="shared" si="81"/>
        <v/>
      </c>
      <c r="M495" t="str">
        <f t="shared" si="81"/>
        <v/>
      </c>
      <c r="N495" t="str">
        <f t="shared" si="81"/>
        <v/>
      </c>
      <c r="O495" t="str">
        <f t="shared" si="81"/>
        <v/>
      </c>
      <c r="P495" t="str">
        <f t="shared" si="81"/>
        <v/>
      </c>
      <c r="Q495" t="str">
        <f t="shared" si="81"/>
        <v/>
      </c>
      <c r="R495" t="str">
        <f t="shared" si="81"/>
        <v/>
      </c>
      <c r="S495" t="str">
        <f t="shared" si="80"/>
        <v/>
      </c>
      <c r="T495" t="str">
        <f t="shared" si="80"/>
        <v/>
      </c>
      <c r="U495" t="str">
        <f t="shared" si="80"/>
        <v/>
      </c>
      <c r="V495" t="str">
        <f t="shared" si="80"/>
        <v/>
      </c>
      <c r="W495" t="str">
        <f t="shared" si="80"/>
        <v/>
      </c>
      <c r="X495" t="str">
        <f t="shared" si="80"/>
        <v/>
      </c>
      <c r="Y495" t="str">
        <f t="shared" si="80"/>
        <v/>
      </c>
      <c r="Z495" t="str">
        <f t="shared" si="80"/>
        <v/>
      </c>
      <c r="AA495" t="str">
        <f t="shared" si="80"/>
        <v/>
      </c>
      <c r="AB495" t="str">
        <f t="shared" si="80"/>
        <v/>
      </c>
      <c r="AC495" t="str">
        <f t="shared" si="80"/>
        <v/>
      </c>
      <c r="AD495" t="str">
        <f t="shared" si="80"/>
        <v/>
      </c>
      <c r="AE495">
        <f t="shared" si="74"/>
        <v>0</v>
      </c>
    </row>
    <row r="496" spans="1:31" ht="38.25" x14ac:dyDescent="0.2">
      <c r="A496" t="str">
        <f>TABLA!F496</f>
        <v>F. Ciencias de la Información</v>
      </c>
      <c r="B496" s="262" t="str">
        <f>TABLA!BC496</f>
        <v>Más libros electrónicos. Hasta ahora no era un problema, pero con el tema de la cuarentena se ha notado la falta de recursos electrónicos. Por no decir que, cuando se agotan los libros en físico, no hay manera de conseguir el material.</v>
      </c>
      <c r="C496" t="str">
        <f t="shared" si="79"/>
        <v/>
      </c>
      <c r="D496" t="str">
        <f t="shared" si="81"/>
        <v/>
      </c>
      <c r="E496" t="str">
        <f t="shared" si="81"/>
        <v/>
      </c>
      <c r="F496" t="str">
        <f t="shared" si="81"/>
        <v/>
      </c>
      <c r="G496" t="str">
        <f t="shared" si="81"/>
        <v/>
      </c>
      <c r="H496" t="str">
        <f t="shared" si="81"/>
        <v>x</v>
      </c>
      <c r="I496" t="str">
        <f t="shared" si="81"/>
        <v/>
      </c>
      <c r="J496" t="str">
        <f t="shared" si="81"/>
        <v/>
      </c>
      <c r="K496" t="str">
        <f t="shared" si="81"/>
        <v/>
      </c>
      <c r="L496" t="str">
        <f t="shared" si="81"/>
        <v>x</v>
      </c>
      <c r="M496" t="str">
        <f t="shared" si="81"/>
        <v>x</v>
      </c>
      <c r="N496" t="str">
        <f t="shared" si="81"/>
        <v/>
      </c>
      <c r="O496" t="str">
        <f t="shared" si="81"/>
        <v/>
      </c>
      <c r="P496" t="str">
        <f t="shared" si="81"/>
        <v/>
      </c>
      <c r="Q496" t="str">
        <f t="shared" si="81"/>
        <v/>
      </c>
      <c r="R496" t="str">
        <f t="shared" ref="R496:AD511" si="82">IFERROR((IF(FIND(R$1,$B496,1)&gt;0,"x")),"")</f>
        <v/>
      </c>
      <c r="S496" t="str">
        <f t="shared" si="82"/>
        <v/>
      </c>
      <c r="T496" t="str">
        <f t="shared" si="82"/>
        <v/>
      </c>
      <c r="U496" t="str">
        <f t="shared" si="82"/>
        <v/>
      </c>
      <c r="V496" t="str">
        <f t="shared" si="82"/>
        <v/>
      </c>
      <c r="W496" t="str">
        <f t="shared" si="82"/>
        <v/>
      </c>
      <c r="X496" t="str">
        <f t="shared" si="82"/>
        <v/>
      </c>
      <c r="Y496" t="str">
        <f t="shared" si="82"/>
        <v/>
      </c>
      <c r="Z496" t="str">
        <f t="shared" si="82"/>
        <v/>
      </c>
      <c r="AA496" t="str">
        <f t="shared" si="82"/>
        <v/>
      </c>
      <c r="AB496" t="str">
        <f t="shared" si="82"/>
        <v>x</v>
      </c>
      <c r="AC496" t="str">
        <f t="shared" si="82"/>
        <v/>
      </c>
      <c r="AD496" t="str">
        <f t="shared" si="82"/>
        <v/>
      </c>
      <c r="AE496">
        <f t="shared" si="74"/>
        <v>1</v>
      </c>
    </row>
    <row r="497" spans="1:31" x14ac:dyDescent="0.2">
      <c r="A497" t="str">
        <f>TABLA!F497</f>
        <v>F. Enfermería, Fisioterapia y Podología</v>
      </c>
      <c r="B497" s="262">
        <f>TABLA!BC497</f>
        <v>0</v>
      </c>
      <c r="C497" t="str">
        <f t="shared" si="79"/>
        <v/>
      </c>
      <c r="D497" t="str">
        <f t="shared" ref="D497:R512" si="83">IFERROR((IF(FIND(D$1,$B497,1)&gt;0,"x")),"")</f>
        <v/>
      </c>
      <c r="E497" t="str">
        <f t="shared" si="83"/>
        <v/>
      </c>
      <c r="F497" t="str">
        <f t="shared" si="83"/>
        <v/>
      </c>
      <c r="G497" t="str">
        <f t="shared" si="83"/>
        <v/>
      </c>
      <c r="H497" t="str">
        <f t="shared" si="83"/>
        <v/>
      </c>
      <c r="I497" t="str">
        <f t="shared" si="83"/>
        <v/>
      </c>
      <c r="J497" t="str">
        <f t="shared" si="83"/>
        <v/>
      </c>
      <c r="K497" t="str">
        <f t="shared" si="83"/>
        <v/>
      </c>
      <c r="L497" t="str">
        <f t="shared" si="83"/>
        <v/>
      </c>
      <c r="M497" t="str">
        <f t="shared" si="83"/>
        <v/>
      </c>
      <c r="N497" t="str">
        <f t="shared" si="83"/>
        <v/>
      </c>
      <c r="O497" t="str">
        <f t="shared" si="83"/>
        <v/>
      </c>
      <c r="P497" t="str">
        <f t="shared" si="83"/>
        <v/>
      </c>
      <c r="Q497" t="str">
        <f t="shared" si="83"/>
        <v/>
      </c>
      <c r="R497" t="str">
        <f t="shared" si="83"/>
        <v/>
      </c>
      <c r="S497" t="str">
        <f t="shared" si="82"/>
        <v/>
      </c>
      <c r="T497" t="str">
        <f t="shared" si="82"/>
        <v/>
      </c>
      <c r="U497" t="str">
        <f t="shared" si="82"/>
        <v/>
      </c>
      <c r="V497" t="str">
        <f t="shared" si="82"/>
        <v/>
      </c>
      <c r="W497" t="str">
        <f t="shared" si="82"/>
        <v/>
      </c>
      <c r="X497" t="str">
        <f t="shared" si="82"/>
        <v/>
      </c>
      <c r="Y497" t="str">
        <f t="shared" si="82"/>
        <v/>
      </c>
      <c r="Z497" t="str">
        <f t="shared" si="82"/>
        <v/>
      </c>
      <c r="AA497" t="str">
        <f t="shared" si="82"/>
        <v/>
      </c>
      <c r="AB497" t="str">
        <f t="shared" si="82"/>
        <v/>
      </c>
      <c r="AC497" t="str">
        <f t="shared" si="82"/>
        <v/>
      </c>
      <c r="AD497" t="str">
        <f t="shared" si="82"/>
        <v/>
      </c>
      <c r="AE497">
        <f t="shared" si="74"/>
        <v>0</v>
      </c>
    </row>
    <row r="498" spans="1:31" ht="51" x14ac:dyDescent="0.2">
      <c r="A498" t="str">
        <f>TABLA!F498</f>
        <v>F. Filología</v>
      </c>
      <c r="B498" s="262" t="str">
        <f>TABLA!BC498</f>
        <v>Podrían poner algún papel o cartel en la biblioteca física para indicar cómo están organizados los contenidos, porque aún no lo entiendo. Hasta podrían poner un esquema de la biblioteca con los nombres en cada sección (como cuando se reservan online butacas para ir al cine, no sé si me explico), pero con una explicación escrita me conformo. Gracias.</v>
      </c>
      <c r="C498" t="str">
        <f t="shared" si="79"/>
        <v/>
      </c>
      <c r="D498" t="str">
        <f t="shared" si="83"/>
        <v>x</v>
      </c>
      <c r="E498" t="str">
        <f t="shared" si="83"/>
        <v/>
      </c>
      <c r="F498" t="str">
        <f t="shared" si="83"/>
        <v/>
      </c>
      <c r="G498" t="str">
        <f t="shared" si="83"/>
        <v/>
      </c>
      <c r="H498" t="str">
        <f t="shared" si="83"/>
        <v/>
      </c>
      <c r="I498" t="str">
        <f t="shared" si="83"/>
        <v/>
      </c>
      <c r="J498" t="str">
        <f t="shared" si="83"/>
        <v/>
      </c>
      <c r="K498" t="str">
        <f t="shared" si="83"/>
        <v/>
      </c>
      <c r="L498" t="str">
        <f t="shared" si="83"/>
        <v/>
      </c>
      <c r="M498" t="str">
        <f t="shared" si="83"/>
        <v/>
      </c>
      <c r="N498" t="str">
        <f t="shared" si="83"/>
        <v/>
      </c>
      <c r="O498" t="str">
        <f t="shared" si="83"/>
        <v/>
      </c>
      <c r="P498" t="str">
        <f t="shared" si="83"/>
        <v/>
      </c>
      <c r="Q498" t="str">
        <f t="shared" si="83"/>
        <v/>
      </c>
      <c r="R498" t="str">
        <f t="shared" si="83"/>
        <v/>
      </c>
      <c r="S498" t="str">
        <f t="shared" si="82"/>
        <v/>
      </c>
      <c r="T498" t="str">
        <f t="shared" si="82"/>
        <v/>
      </c>
      <c r="U498" t="str">
        <f t="shared" si="82"/>
        <v/>
      </c>
      <c r="V498" t="str">
        <f t="shared" si="82"/>
        <v/>
      </c>
      <c r="W498" t="str">
        <f t="shared" si="82"/>
        <v/>
      </c>
      <c r="X498" t="str">
        <f t="shared" si="82"/>
        <v/>
      </c>
      <c r="Y498" t="str">
        <f t="shared" si="82"/>
        <v/>
      </c>
      <c r="Z498" t="str">
        <f t="shared" si="82"/>
        <v>x</v>
      </c>
      <c r="AA498" t="str">
        <f t="shared" si="82"/>
        <v/>
      </c>
      <c r="AB498" t="str">
        <f t="shared" si="82"/>
        <v/>
      </c>
      <c r="AC498" t="str">
        <f t="shared" si="82"/>
        <v/>
      </c>
      <c r="AD498" t="str">
        <f t="shared" si="82"/>
        <v/>
      </c>
      <c r="AE498">
        <f t="shared" si="74"/>
        <v>1</v>
      </c>
    </row>
    <row r="499" spans="1:31" ht="25.5" x14ac:dyDescent="0.2">
      <c r="A499" t="str">
        <f>TABLA!F499</f>
        <v>F. Geografía e Historia</v>
      </c>
      <c r="B499" s="262" t="str">
        <f>TABLA!BC499</f>
        <v>Necesidad de digitalizar los libros y revistas para cuando la biblioteque cierre que no se paralice la formación de los alumnos</v>
      </c>
      <c r="C499" t="str">
        <f t="shared" si="79"/>
        <v/>
      </c>
      <c r="D499" t="str">
        <f t="shared" si="83"/>
        <v/>
      </c>
      <c r="E499" t="str">
        <f t="shared" si="83"/>
        <v/>
      </c>
      <c r="F499" t="str">
        <f t="shared" si="83"/>
        <v>x</v>
      </c>
      <c r="G499" t="str">
        <f t="shared" si="83"/>
        <v/>
      </c>
      <c r="H499" t="str">
        <f t="shared" si="83"/>
        <v/>
      </c>
      <c r="I499" t="str">
        <f t="shared" si="83"/>
        <v/>
      </c>
      <c r="J499" t="str">
        <f t="shared" si="83"/>
        <v/>
      </c>
      <c r="K499" t="str">
        <f t="shared" si="83"/>
        <v/>
      </c>
      <c r="L499" t="str">
        <f t="shared" si="83"/>
        <v/>
      </c>
      <c r="M499" t="str">
        <f t="shared" si="83"/>
        <v/>
      </c>
      <c r="N499" t="str">
        <f t="shared" si="83"/>
        <v/>
      </c>
      <c r="O499" t="str">
        <f t="shared" si="83"/>
        <v/>
      </c>
      <c r="P499" t="str">
        <f t="shared" si="83"/>
        <v/>
      </c>
      <c r="Q499" t="str">
        <f t="shared" si="83"/>
        <v/>
      </c>
      <c r="R499" t="str">
        <f t="shared" si="83"/>
        <v/>
      </c>
      <c r="S499" t="str">
        <f t="shared" si="82"/>
        <v/>
      </c>
      <c r="T499" t="str">
        <f t="shared" si="82"/>
        <v/>
      </c>
      <c r="U499" t="str">
        <f t="shared" si="82"/>
        <v/>
      </c>
      <c r="V499" t="str">
        <f t="shared" si="82"/>
        <v/>
      </c>
      <c r="W499" t="str">
        <f t="shared" si="82"/>
        <v/>
      </c>
      <c r="X499" t="str">
        <f t="shared" si="82"/>
        <v/>
      </c>
      <c r="Y499" t="str">
        <f t="shared" si="82"/>
        <v/>
      </c>
      <c r="Z499" t="str">
        <f t="shared" si="82"/>
        <v/>
      </c>
      <c r="AA499" t="str">
        <f t="shared" si="82"/>
        <v/>
      </c>
      <c r="AB499" t="str">
        <f t="shared" si="82"/>
        <v/>
      </c>
      <c r="AC499" t="str">
        <f t="shared" si="82"/>
        <v/>
      </c>
      <c r="AD499" t="str">
        <f t="shared" si="82"/>
        <v/>
      </c>
      <c r="AE499">
        <f t="shared" si="74"/>
        <v>1</v>
      </c>
    </row>
    <row r="500" spans="1:31" x14ac:dyDescent="0.2">
      <c r="A500" t="str">
        <f>TABLA!F500</f>
        <v>F. Derecho</v>
      </c>
      <c r="B500" s="262">
        <f>TABLA!BC500</f>
        <v>0</v>
      </c>
      <c r="C500" t="str">
        <f t="shared" si="79"/>
        <v/>
      </c>
      <c r="D500" t="str">
        <f t="shared" si="83"/>
        <v/>
      </c>
      <c r="E500" t="str">
        <f t="shared" si="83"/>
        <v/>
      </c>
      <c r="F500" t="str">
        <f t="shared" si="83"/>
        <v/>
      </c>
      <c r="G500" t="str">
        <f t="shared" si="83"/>
        <v/>
      </c>
      <c r="H500" t="str">
        <f t="shared" si="83"/>
        <v/>
      </c>
      <c r="I500" t="str">
        <f t="shared" si="83"/>
        <v/>
      </c>
      <c r="J500" t="str">
        <f t="shared" si="83"/>
        <v/>
      </c>
      <c r="K500" t="str">
        <f t="shared" si="83"/>
        <v/>
      </c>
      <c r="L500" t="str">
        <f t="shared" si="83"/>
        <v/>
      </c>
      <c r="M500" t="str">
        <f t="shared" si="83"/>
        <v/>
      </c>
      <c r="N500" t="str">
        <f t="shared" si="83"/>
        <v/>
      </c>
      <c r="O500" t="str">
        <f t="shared" si="83"/>
        <v/>
      </c>
      <c r="P500" t="str">
        <f t="shared" si="83"/>
        <v/>
      </c>
      <c r="Q500" t="str">
        <f t="shared" si="83"/>
        <v/>
      </c>
      <c r="R500" t="str">
        <f t="shared" si="83"/>
        <v/>
      </c>
      <c r="S500" t="str">
        <f t="shared" si="82"/>
        <v/>
      </c>
      <c r="T500" t="str">
        <f t="shared" si="82"/>
        <v/>
      </c>
      <c r="U500" t="str">
        <f t="shared" si="82"/>
        <v/>
      </c>
      <c r="V500" t="str">
        <f t="shared" si="82"/>
        <v/>
      </c>
      <c r="W500" t="str">
        <f t="shared" si="82"/>
        <v/>
      </c>
      <c r="X500" t="str">
        <f t="shared" si="82"/>
        <v/>
      </c>
      <c r="Y500" t="str">
        <f t="shared" si="82"/>
        <v/>
      </c>
      <c r="Z500" t="str">
        <f t="shared" si="82"/>
        <v/>
      </c>
      <c r="AA500" t="str">
        <f t="shared" si="82"/>
        <v/>
      </c>
      <c r="AB500" t="str">
        <f t="shared" si="82"/>
        <v/>
      </c>
      <c r="AC500" t="str">
        <f t="shared" si="82"/>
        <v/>
      </c>
      <c r="AD500" t="str">
        <f t="shared" si="82"/>
        <v/>
      </c>
      <c r="AE500">
        <f t="shared" si="74"/>
        <v>0</v>
      </c>
    </row>
    <row r="501" spans="1:31" ht="25.5" x14ac:dyDescent="0.2">
      <c r="A501" t="str">
        <f>TABLA!F501</f>
        <v>F. Derecho</v>
      </c>
      <c r="B501" s="262" t="str">
        <f>TABLA!BC501</f>
        <v>Más y mejores suscripciones a recursos electrónicos de derecho (Oxford Scholarship Online, Cambridge...)</v>
      </c>
      <c r="C501" t="str">
        <f t="shared" si="79"/>
        <v/>
      </c>
      <c r="D501" t="str">
        <f t="shared" si="83"/>
        <v/>
      </c>
      <c r="E501" t="str">
        <f t="shared" si="83"/>
        <v/>
      </c>
      <c r="F501" t="str">
        <f t="shared" si="83"/>
        <v/>
      </c>
      <c r="G501" t="str">
        <f t="shared" si="83"/>
        <v/>
      </c>
      <c r="H501" t="str">
        <f t="shared" si="83"/>
        <v>x</v>
      </c>
      <c r="I501" t="str">
        <f t="shared" si="83"/>
        <v/>
      </c>
      <c r="J501" t="str">
        <f t="shared" si="83"/>
        <v/>
      </c>
      <c r="K501" t="str">
        <f t="shared" si="83"/>
        <v/>
      </c>
      <c r="L501" t="str">
        <f t="shared" si="83"/>
        <v/>
      </c>
      <c r="M501" t="str">
        <f t="shared" si="83"/>
        <v/>
      </c>
      <c r="N501" t="str">
        <f t="shared" si="83"/>
        <v/>
      </c>
      <c r="O501" t="str">
        <f t="shared" si="83"/>
        <v/>
      </c>
      <c r="P501" t="str">
        <f t="shared" si="83"/>
        <v/>
      </c>
      <c r="Q501" t="str">
        <f t="shared" si="83"/>
        <v/>
      </c>
      <c r="R501" t="str">
        <f t="shared" si="83"/>
        <v/>
      </c>
      <c r="S501" t="str">
        <f t="shared" si="82"/>
        <v/>
      </c>
      <c r="T501" t="str">
        <f t="shared" si="82"/>
        <v/>
      </c>
      <c r="U501" t="str">
        <f t="shared" si="82"/>
        <v/>
      </c>
      <c r="V501" t="str">
        <f t="shared" si="82"/>
        <v/>
      </c>
      <c r="W501" t="str">
        <f t="shared" si="82"/>
        <v/>
      </c>
      <c r="X501" t="str">
        <f t="shared" si="82"/>
        <v/>
      </c>
      <c r="Y501" t="str">
        <f t="shared" si="82"/>
        <v/>
      </c>
      <c r="Z501" t="str">
        <f t="shared" si="82"/>
        <v>x</v>
      </c>
      <c r="AA501" t="str">
        <f t="shared" si="82"/>
        <v/>
      </c>
      <c r="AB501" t="str">
        <f t="shared" si="82"/>
        <v>x</v>
      </c>
      <c r="AC501" t="str">
        <f t="shared" si="82"/>
        <v/>
      </c>
      <c r="AD501" t="str">
        <f t="shared" si="82"/>
        <v/>
      </c>
      <c r="AE501">
        <f t="shared" si="74"/>
        <v>1</v>
      </c>
    </row>
    <row r="502" spans="1:31" x14ac:dyDescent="0.2">
      <c r="A502" t="str">
        <f>TABLA!F502</f>
        <v>F. Medicina</v>
      </c>
      <c r="B502" s="262">
        <f>TABLA!BC502</f>
        <v>0</v>
      </c>
      <c r="C502" t="str">
        <f t="shared" si="79"/>
        <v/>
      </c>
      <c r="D502" t="str">
        <f t="shared" si="83"/>
        <v/>
      </c>
      <c r="E502" t="str">
        <f t="shared" si="83"/>
        <v/>
      </c>
      <c r="F502" t="str">
        <f t="shared" si="83"/>
        <v/>
      </c>
      <c r="G502" t="str">
        <f t="shared" si="83"/>
        <v/>
      </c>
      <c r="H502" t="str">
        <f t="shared" si="83"/>
        <v/>
      </c>
      <c r="I502" t="str">
        <f t="shared" si="83"/>
        <v/>
      </c>
      <c r="J502" t="str">
        <f t="shared" si="83"/>
        <v/>
      </c>
      <c r="K502" t="str">
        <f t="shared" si="83"/>
        <v/>
      </c>
      <c r="L502" t="str">
        <f t="shared" si="83"/>
        <v/>
      </c>
      <c r="M502" t="str">
        <f t="shared" si="83"/>
        <v/>
      </c>
      <c r="N502" t="str">
        <f t="shared" si="83"/>
        <v/>
      </c>
      <c r="O502" t="str">
        <f t="shared" si="83"/>
        <v/>
      </c>
      <c r="P502" t="str">
        <f t="shared" si="83"/>
        <v/>
      </c>
      <c r="Q502" t="str">
        <f t="shared" si="83"/>
        <v/>
      </c>
      <c r="R502" t="str">
        <f t="shared" si="83"/>
        <v/>
      </c>
      <c r="S502" t="str">
        <f t="shared" si="82"/>
        <v/>
      </c>
      <c r="T502" t="str">
        <f t="shared" si="82"/>
        <v/>
      </c>
      <c r="U502" t="str">
        <f t="shared" si="82"/>
        <v/>
      </c>
      <c r="V502" t="str">
        <f t="shared" si="82"/>
        <v/>
      </c>
      <c r="W502" t="str">
        <f t="shared" si="82"/>
        <v/>
      </c>
      <c r="X502" t="str">
        <f t="shared" si="82"/>
        <v/>
      </c>
      <c r="Y502" t="str">
        <f t="shared" si="82"/>
        <v/>
      </c>
      <c r="Z502" t="str">
        <f t="shared" si="82"/>
        <v/>
      </c>
      <c r="AA502" t="str">
        <f t="shared" si="82"/>
        <v/>
      </c>
      <c r="AB502" t="str">
        <f t="shared" si="82"/>
        <v/>
      </c>
      <c r="AC502" t="str">
        <f t="shared" si="82"/>
        <v/>
      </c>
      <c r="AD502" t="str">
        <f t="shared" si="82"/>
        <v/>
      </c>
      <c r="AE502">
        <f t="shared" si="74"/>
        <v>0</v>
      </c>
    </row>
    <row r="503" spans="1:31" x14ac:dyDescent="0.2">
      <c r="A503" t="str">
        <f>TABLA!F503</f>
        <v>F. Ciencias Geológicas</v>
      </c>
      <c r="B503" s="262">
        <f>TABLA!BC503</f>
        <v>0</v>
      </c>
      <c r="C503" t="str">
        <f t="shared" si="79"/>
        <v/>
      </c>
      <c r="D503" t="str">
        <f t="shared" si="83"/>
        <v/>
      </c>
      <c r="E503" t="str">
        <f t="shared" si="83"/>
        <v/>
      </c>
      <c r="F503" t="str">
        <f t="shared" si="83"/>
        <v/>
      </c>
      <c r="G503" t="str">
        <f t="shared" si="83"/>
        <v/>
      </c>
      <c r="H503" t="str">
        <f t="shared" si="83"/>
        <v/>
      </c>
      <c r="I503" t="str">
        <f t="shared" si="83"/>
        <v/>
      </c>
      <c r="J503" t="str">
        <f t="shared" si="83"/>
        <v/>
      </c>
      <c r="K503" t="str">
        <f t="shared" si="83"/>
        <v/>
      </c>
      <c r="L503" t="str">
        <f t="shared" si="83"/>
        <v/>
      </c>
      <c r="M503" t="str">
        <f t="shared" si="83"/>
        <v/>
      </c>
      <c r="N503" t="str">
        <f t="shared" si="83"/>
        <v/>
      </c>
      <c r="O503" t="str">
        <f t="shared" si="83"/>
        <v/>
      </c>
      <c r="P503" t="str">
        <f t="shared" si="83"/>
        <v/>
      </c>
      <c r="Q503" t="str">
        <f t="shared" si="83"/>
        <v/>
      </c>
      <c r="R503" t="str">
        <f t="shared" si="83"/>
        <v/>
      </c>
      <c r="S503" t="str">
        <f t="shared" si="82"/>
        <v/>
      </c>
      <c r="T503" t="str">
        <f t="shared" si="82"/>
        <v/>
      </c>
      <c r="U503" t="str">
        <f t="shared" si="82"/>
        <v/>
      </c>
      <c r="V503" t="str">
        <f t="shared" si="82"/>
        <v/>
      </c>
      <c r="W503" t="str">
        <f t="shared" si="82"/>
        <v/>
      </c>
      <c r="X503" t="str">
        <f t="shared" si="82"/>
        <v/>
      </c>
      <c r="Y503" t="str">
        <f t="shared" si="82"/>
        <v/>
      </c>
      <c r="Z503" t="str">
        <f t="shared" si="82"/>
        <v/>
      </c>
      <c r="AA503" t="str">
        <f t="shared" si="82"/>
        <v/>
      </c>
      <c r="AB503" t="str">
        <f t="shared" si="82"/>
        <v/>
      </c>
      <c r="AC503" t="str">
        <f t="shared" si="82"/>
        <v/>
      </c>
      <c r="AD503" t="str">
        <f t="shared" si="82"/>
        <v/>
      </c>
      <c r="AE503">
        <f t="shared" si="74"/>
        <v>0</v>
      </c>
    </row>
    <row r="504" spans="1:31" x14ac:dyDescent="0.2">
      <c r="A504" t="str">
        <f>TABLA!F504</f>
        <v>F. Veterinaria</v>
      </c>
      <c r="B504" s="262">
        <f>TABLA!BC504</f>
        <v>0</v>
      </c>
      <c r="C504" t="str">
        <f t="shared" si="79"/>
        <v/>
      </c>
      <c r="D504" t="str">
        <f t="shared" si="83"/>
        <v/>
      </c>
      <c r="E504" t="str">
        <f t="shared" si="83"/>
        <v/>
      </c>
      <c r="F504" t="str">
        <f t="shared" si="83"/>
        <v/>
      </c>
      <c r="G504" t="str">
        <f t="shared" si="83"/>
        <v/>
      </c>
      <c r="H504" t="str">
        <f t="shared" si="83"/>
        <v/>
      </c>
      <c r="I504" t="str">
        <f t="shared" si="83"/>
        <v/>
      </c>
      <c r="J504" t="str">
        <f t="shared" si="83"/>
        <v/>
      </c>
      <c r="K504" t="str">
        <f t="shared" si="83"/>
        <v/>
      </c>
      <c r="L504" t="str">
        <f t="shared" si="83"/>
        <v/>
      </c>
      <c r="M504" t="str">
        <f t="shared" si="83"/>
        <v/>
      </c>
      <c r="N504" t="str">
        <f t="shared" si="83"/>
        <v/>
      </c>
      <c r="O504" t="str">
        <f t="shared" si="83"/>
        <v/>
      </c>
      <c r="P504" t="str">
        <f t="shared" si="83"/>
        <v/>
      </c>
      <c r="Q504" t="str">
        <f t="shared" si="83"/>
        <v/>
      </c>
      <c r="R504" t="str">
        <f t="shared" si="83"/>
        <v/>
      </c>
      <c r="S504" t="str">
        <f t="shared" si="82"/>
        <v/>
      </c>
      <c r="T504" t="str">
        <f t="shared" si="82"/>
        <v/>
      </c>
      <c r="U504" t="str">
        <f t="shared" si="82"/>
        <v/>
      </c>
      <c r="V504" t="str">
        <f t="shared" si="82"/>
        <v/>
      </c>
      <c r="W504" t="str">
        <f t="shared" si="82"/>
        <v/>
      </c>
      <c r="X504" t="str">
        <f t="shared" si="82"/>
        <v/>
      </c>
      <c r="Y504" t="str">
        <f t="shared" si="82"/>
        <v/>
      </c>
      <c r="Z504" t="str">
        <f t="shared" si="82"/>
        <v/>
      </c>
      <c r="AA504" t="str">
        <f t="shared" si="82"/>
        <v/>
      </c>
      <c r="AB504" t="str">
        <f t="shared" si="82"/>
        <v/>
      </c>
      <c r="AC504" t="str">
        <f t="shared" si="82"/>
        <v/>
      </c>
      <c r="AD504" t="str">
        <f t="shared" si="82"/>
        <v/>
      </c>
      <c r="AE504">
        <f t="shared" si="74"/>
        <v>0</v>
      </c>
    </row>
    <row r="505" spans="1:31" x14ac:dyDescent="0.2">
      <c r="A505" t="str">
        <f>TABLA!F505</f>
        <v>F. Filología</v>
      </c>
      <c r="B505" s="262">
        <f>TABLA!BC505</f>
        <v>0</v>
      </c>
      <c r="C505" t="str">
        <f t="shared" si="79"/>
        <v/>
      </c>
      <c r="D505" t="str">
        <f t="shared" si="83"/>
        <v/>
      </c>
      <c r="E505" t="str">
        <f t="shared" si="83"/>
        <v/>
      </c>
      <c r="F505" t="str">
        <f t="shared" si="83"/>
        <v/>
      </c>
      <c r="G505" t="str">
        <f t="shared" si="83"/>
        <v/>
      </c>
      <c r="H505" t="str">
        <f t="shared" si="83"/>
        <v/>
      </c>
      <c r="I505" t="str">
        <f t="shared" si="83"/>
        <v/>
      </c>
      <c r="J505" t="str">
        <f t="shared" si="83"/>
        <v/>
      </c>
      <c r="K505" t="str">
        <f t="shared" si="83"/>
        <v/>
      </c>
      <c r="L505" t="str">
        <f t="shared" si="83"/>
        <v/>
      </c>
      <c r="M505" t="str">
        <f t="shared" si="83"/>
        <v/>
      </c>
      <c r="N505" t="str">
        <f t="shared" si="83"/>
        <v/>
      </c>
      <c r="O505" t="str">
        <f t="shared" si="83"/>
        <v/>
      </c>
      <c r="P505" t="str">
        <f t="shared" si="83"/>
        <v/>
      </c>
      <c r="Q505" t="str">
        <f t="shared" si="83"/>
        <v/>
      </c>
      <c r="R505" t="str">
        <f t="shared" si="83"/>
        <v/>
      </c>
      <c r="S505" t="str">
        <f t="shared" si="82"/>
        <v/>
      </c>
      <c r="T505" t="str">
        <f t="shared" si="82"/>
        <v/>
      </c>
      <c r="U505" t="str">
        <f t="shared" si="82"/>
        <v/>
      </c>
      <c r="V505" t="str">
        <f t="shared" si="82"/>
        <v/>
      </c>
      <c r="W505" t="str">
        <f t="shared" si="82"/>
        <v/>
      </c>
      <c r="X505" t="str">
        <f t="shared" si="82"/>
        <v/>
      </c>
      <c r="Y505" t="str">
        <f t="shared" si="82"/>
        <v/>
      </c>
      <c r="Z505" t="str">
        <f t="shared" si="82"/>
        <v/>
      </c>
      <c r="AA505" t="str">
        <f t="shared" si="82"/>
        <v/>
      </c>
      <c r="AB505" t="str">
        <f t="shared" si="82"/>
        <v/>
      </c>
      <c r="AC505" t="str">
        <f t="shared" si="82"/>
        <v/>
      </c>
      <c r="AD505" t="str">
        <f t="shared" si="82"/>
        <v/>
      </c>
      <c r="AE505">
        <f t="shared" si="74"/>
        <v>0</v>
      </c>
    </row>
    <row r="506" spans="1:31" ht="25.5" x14ac:dyDescent="0.2">
      <c r="A506" t="str">
        <f>TABLA!F506</f>
        <v>F. Filología</v>
      </c>
      <c r="B506" s="262" t="str">
        <f>TABLA!BC506</f>
        <v>El personal de la biblioteca es muy amable, gentil y el ambiente es muy acogedor y respetuoso</v>
      </c>
      <c r="C506" t="str">
        <f t="shared" si="79"/>
        <v/>
      </c>
      <c r="D506" t="str">
        <f t="shared" si="83"/>
        <v/>
      </c>
      <c r="E506" t="str">
        <f t="shared" si="83"/>
        <v/>
      </c>
      <c r="F506" t="str">
        <f t="shared" si="83"/>
        <v/>
      </c>
      <c r="G506" t="str">
        <f t="shared" si="83"/>
        <v/>
      </c>
      <c r="H506" t="str">
        <f t="shared" si="83"/>
        <v/>
      </c>
      <c r="I506" t="str">
        <f t="shared" si="83"/>
        <v/>
      </c>
      <c r="J506" t="str">
        <f t="shared" si="83"/>
        <v/>
      </c>
      <c r="K506" t="str">
        <f t="shared" si="83"/>
        <v/>
      </c>
      <c r="L506" t="str">
        <f t="shared" si="83"/>
        <v/>
      </c>
      <c r="M506" t="str">
        <f t="shared" si="83"/>
        <v/>
      </c>
      <c r="N506" t="str">
        <f t="shared" si="83"/>
        <v/>
      </c>
      <c r="O506" t="str">
        <f t="shared" si="83"/>
        <v/>
      </c>
      <c r="P506" t="str">
        <f t="shared" si="83"/>
        <v/>
      </c>
      <c r="Q506" t="str">
        <f t="shared" si="83"/>
        <v/>
      </c>
      <c r="R506" t="str">
        <f t="shared" si="83"/>
        <v/>
      </c>
      <c r="S506" t="str">
        <f t="shared" si="82"/>
        <v/>
      </c>
      <c r="T506" t="str">
        <f t="shared" si="82"/>
        <v/>
      </c>
      <c r="U506" t="str">
        <f t="shared" si="82"/>
        <v/>
      </c>
      <c r="V506" t="str">
        <f t="shared" si="82"/>
        <v/>
      </c>
      <c r="W506" t="str">
        <f t="shared" si="82"/>
        <v/>
      </c>
      <c r="X506" t="str">
        <f t="shared" si="82"/>
        <v>x</v>
      </c>
      <c r="Y506" t="str">
        <f t="shared" si="82"/>
        <v/>
      </c>
      <c r="Z506" t="str">
        <f t="shared" si="82"/>
        <v/>
      </c>
      <c r="AA506" t="str">
        <f t="shared" si="82"/>
        <v/>
      </c>
      <c r="AB506" t="str">
        <f t="shared" si="82"/>
        <v/>
      </c>
      <c r="AC506" t="str">
        <f t="shared" si="82"/>
        <v/>
      </c>
      <c r="AD506" t="str">
        <f t="shared" si="82"/>
        <v/>
      </c>
      <c r="AE506">
        <f t="shared" si="74"/>
        <v>1</v>
      </c>
    </row>
    <row r="507" spans="1:31" x14ac:dyDescent="0.2">
      <c r="A507" t="str">
        <f>TABLA!F507</f>
        <v>F. Ciencias Biológicas</v>
      </c>
      <c r="B507" s="262">
        <f>TABLA!BC507</f>
        <v>0</v>
      </c>
      <c r="C507" t="str">
        <f t="shared" si="79"/>
        <v/>
      </c>
      <c r="D507" t="str">
        <f t="shared" si="83"/>
        <v/>
      </c>
      <c r="E507" t="str">
        <f t="shared" si="83"/>
        <v/>
      </c>
      <c r="F507" t="str">
        <f t="shared" si="83"/>
        <v/>
      </c>
      <c r="G507" t="str">
        <f t="shared" si="83"/>
        <v/>
      </c>
      <c r="H507" t="str">
        <f t="shared" si="83"/>
        <v/>
      </c>
      <c r="I507" t="str">
        <f t="shared" si="83"/>
        <v/>
      </c>
      <c r="J507" t="str">
        <f t="shared" si="83"/>
        <v/>
      </c>
      <c r="K507" t="str">
        <f t="shared" si="83"/>
        <v/>
      </c>
      <c r="L507" t="str">
        <f t="shared" si="83"/>
        <v/>
      </c>
      <c r="M507" t="str">
        <f t="shared" si="83"/>
        <v/>
      </c>
      <c r="N507" t="str">
        <f t="shared" si="83"/>
        <v/>
      </c>
      <c r="O507" t="str">
        <f t="shared" si="83"/>
        <v/>
      </c>
      <c r="P507" t="str">
        <f t="shared" si="83"/>
        <v/>
      </c>
      <c r="Q507" t="str">
        <f t="shared" si="83"/>
        <v/>
      </c>
      <c r="R507" t="str">
        <f t="shared" si="83"/>
        <v/>
      </c>
      <c r="S507" t="str">
        <f t="shared" si="82"/>
        <v/>
      </c>
      <c r="T507" t="str">
        <f t="shared" si="82"/>
        <v/>
      </c>
      <c r="U507" t="str">
        <f t="shared" si="82"/>
        <v/>
      </c>
      <c r="V507" t="str">
        <f t="shared" si="82"/>
        <v/>
      </c>
      <c r="W507" t="str">
        <f t="shared" si="82"/>
        <v/>
      </c>
      <c r="X507" t="str">
        <f t="shared" si="82"/>
        <v/>
      </c>
      <c r="Y507" t="str">
        <f t="shared" si="82"/>
        <v/>
      </c>
      <c r="Z507" t="str">
        <f t="shared" si="82"/>
        <v/>
      </c>
      <c r="AA507" t="str">
        <f t="shared" si="82"/>
        <v/>
      </c>
      <c r="AB507" t="str">
        <f t="shared" si="82"/>
        <v/>
      </c>
      <c r="AC507" t="str">
        <f t="shared" si="82"/>
        <v/>
      </c>
      <c r="AD507" t="str">
        <f t="shared" si="82"/>
        <v/>
      </c>
      <c r="AE507">
        <f t="shared" si="74"/>
        <v>0</v>
      </c>
    </row>
    <row r="508" spans="1:31" x14ac:dyDescent="0.2">
      <c r="A508" t="str">
        <f>TABLA!F508</f>
        <v>F. Filología</v>
      </c>
      <c r="B508" s="262">
        <f>TABLA!BC508</f>
        <v>0</v>
      </c>
      <c r="C508" t="str">
        <f t="shared" si="79"/>
        <v/>
      </c>
      <c r="D508" t="str">
        <f t="shared" si="83"/>
        <v/>
      </c>
      <c r="E508" t="str">
        <f t="shared" si="83"/>
        <v/>
      </c>
      <c r="F508" t="str">
        <f t="shared" si="83"/>
        <v/>
      </c>
      <c r="G508" t="str">
        <f t="shared" si="83"/>
        <v/>
      </c>
      <c r="H508" t="str">
        <f t="shared" si="83"/>
        <v/>
      </c>
      <c r="I508" t="str">
        <f t="shared" si="83"/>
        <v/>
      </c>
      <c r="J508" t="str">
        <f t="shared" si="83"/>
        <v/>
      </c>
      <c r="K508" t="str">
        <f t="shared" si="83"/>
        <v/>
      </c>
      <c r="L508" t="str">
        <f t="shared" si="83"/>
        <v/>
      </c>
      <c r="M508" t="str">
        <f t="shared" si="83"/>
        <v/>
      </c>
      <c r="N508" t="str">
        <f t="shared" si="83"/>
        <v/>
      </c>
      <c r="O508" t="str">
        <f t="shared" si="83"/>
        <v/>
      </c>
      <c r="P508" t="str">
        <f t="shared" si="83"/>
        <v/>
      </c>
      <c r="Q508" t="str">
        <f t="shared" si="83"/>
        <v/>
      </c>
      <c r="R508" t="str">
        <f t="shared" si="83"/>
        <v/>
      </c>
      <c r="S508" t="str">
        <f t="shared" si="82"/>
        <v/>
      </c>
      <c r="T508" t="str">
        <f t="shared" si="82"/>
        <v/>
      </c>
      <c r="U508" t="str">
        <f t="shared" si="82"/>
        <v/>
      </c>
      <c r="V508" t="str">
        <f t="shared" si="82"/>
        <v/>
      </c>
      <c r="W508" t="str">
        <f t="shared" si="82"/>
        <v/>
      </c>
      <c r="X508" t="str">
        <f t="shared" si="82"/>
        <v/>
      </c>
      <c r="Y508" t="str">
        <f t="shared" si="82"/>
        <v/>
      </c>
      <c r="Z508" t="str">
        <f t="shared" si="82"/>
        <v/>
      </c>
      <c r="AA508" t="str">
        <f t="shared" si="82"/>
        <v/>
      </c>
      <c r="AB508" t="str">
        <f t="shared" si="82"/>
        <v/>
      </c>
      <c r="AC508" t="str">
        <f t="shared" si="82"/>
        <v/>
      </c>
      <c r="AD508" t="str">
        <f t="shared" si="82"/>
        <v/>
      </c>
      <c r="AE508">
        <f t="shared" si="74"/>
        <v>0</v>
      </c>
    </row>
    <row r="509" spans="1:31" x14ac:dyDescent="0.2">
      <c r="A509" t="str">
        <f>TABLA!F509</f>
        <v>F. Medicina</v>
      </c>
      <c r="B509" s="262">
        <f>TABLA!BC509</f>
        <v>0</v>
      </c>
      <c r="C509" t="str">
        <f t="shared" si="79"/>
        <v/>
      </c>
      <c r="D509" t="str">
        <f t="shared" si="83"/>
        <v/>
      </c>
      <c r="E509" t="str">
        <f t="shared" si="83"/>
        <v/>
      </c>
      <c r="F509" t="str">
        <f t="shared" si="83"/>
        <v/>
      </c>
      <c r="G509" t="str">
        <f t="shared" si="83"/>
        <v/>
      </c>
      <c r="H509" t="str">
        <f t="shared" si="83"/>
        <v/>
      </c>
      <c r="I509" t="str">
        <f t="shared" si="83"/>
        <v/>
      </c>
      <c r="J509" t="str">
        <f t="shared" si="83"/>
        <v/>
      </c>
      <c r="K509" t="str">
        <f t="shared" si="83"/>
        <v/>
      </c>
      <c r="L509" t="str">
        <f t="shared" si="83"/>
        <v/>
      </c>
      <c r="M509" t="str">
        <f t="shared" si="83"/>
        <v/>
      </c>
      <c r="N509" t="str">
        <f t="shared" si="83"/>
        <v/>
      </c>
      <c r="O509" t="str">
        <f t="shared" si="83"/>
        <v/>
      </c>
      <c r="P509" t="str">
        <f t="shared" si="83"/>
        <v/>
      </c>
      <c r="Q509" t="str">
        <f t="shared" si="83"/>
        <v/>
      </c>
      <c r="R509" t="str">
        <f t="shared" si="83"/>
        <v/>
      </c>
      <c r="S509" t="str">
        <f t="shared" si="82"/>
        <v/>
      </c>
      <c r="T509" t="str">
        <f t="shared" si="82"/>
        <v/>
      </c>
      <c r="U509" t="str">
        <f t="shared" si="82"/>
        <v/>
      </c>
      <c r="V509" t="str">
        <f t="shared" si="82"/>
        <v/>
      </c>
      <c r="W509" t="str">
        <f t="shared" si="82"/>
        <v/>
      </c>
      <c r="X509" t="str">
        <f t="shared" si="82"/>
        <v/>
      </c>
      <c r="Y509" t="str">
        <f t="shared" si="82"/>
        <v/>
      </c>
      <c r="Z509" t="str">
        <f t="shared" si="82"/>
        <v/>
      </c>
      <c r="AA509" t="str">
        <f t="shared" si="82"/>
        <v/>
      </c>
      <c r="AB509" t="str">
        <f t="shared" si="82"/>
        <v/>
      </c>
      <c r="AC509" t="str">
        <f t="shared" si="82"/>
        <v/>
      </c>
      <c r="AD509" t="str">
        <f t="shared" si="82"/>
        <v/>
      </c>
      <c r="AE509">
        <f t="shared" si="74"/>
        <v>0</v>
      </c>
    </row>
    <row r="510" spans="1:31" ht="25.5" x14ac:dyDescent="0.2">
      <c r="A510" t="str">
        <f>TABLA!F510</f>
        <v>F. Óptica y Optometría</v>
      </c>
      <c r="B510" s="262" t="str">
        <f>TABLA!BC510</f>
        <v>Hay personal de la biblioteca muy amable y otros muy desagradables, perfectamente se ve la diferencia a simple vista.</v>
      </c>
      <c r="C510" t="str">
        <f t="shared" si="79"/>
        <v/>
      </c>
      <c r="D510" t="str">
        <f t="shared" si="83"/>
        <v/>
      </c>
      <c r="E510" t="str">
        <f t="shared" si="83"/>
        <v/>
      </c>
      <c r="F510" t="str">
        <f t="shared" si="83"/>
        <v/>
      </c>
      <c r="G510" t="str">
        <f t="shared" si="83"/>
        <v/>
      </c>
      <c r="H510" t="str">
        <f t="shared" si="83"/>
        <v/>
      </c>
      <c r="I510" t="str">
        <f t="shared" si="83"/>
        <v/>
      </c>
      <c r="J510" t="str">
        <f t="shared" si="83"/>
        <v/>
      </c>
      <c r="K510" t="str">
        <f t="shared" si="83"/>
        <v/>
      </c>
      <c r="L510" t="str">
        <f t="shared" si="83"/>
        <v/>
      </c>
      <c r="M510" t="str">
        <f t="shared" si="83"/>
        <v/>
      </c>
      <c r="N510" t="str">
        <f t="shared" si="83"/>
        <v/>
      </c>
      <c r="O510" t="str">
        <f t="shared" si="83"/>
        <v/>
      </c>
      <c r="P510" t="str">
        <f t="shared" si="83"/>
        <v/>
      </c>
      <c r="Q510" t="str">
        <f t="shared" si="83"/>
        <v/>
      </c>
      <c r="R510" t="str">
        <f t="shared" si="83"/>
        <v/>
      </c>
      <c r="S510" t="str">
        <f t="shared" si="82"/>
        <v/>
      </c>
      <c r="T510" t="str">
        <f t="shared" si="82"/>
        <v/>
      </c>
      <c r="U510" t="str">
        <f t="shared" si="82"/>
        <v/>
      </c>
      <c r="V510" t="str">
        <f t="shared" si="82"/>
        <v/>
      </c>
      <c r="W510" t="str">
        <f t="shared" si="82"/>
        <v/>
      </c>
      <c r="X510" t="str">
        <f t="shared" si="82"/>
        <v>x</v>
      </c>
      <c r="Y510" t="str">
        <f t="shared" si="82"/>
        <v/>
      </c>
      <c r="Z510" t="str">
        <f t="shared" si="82"/>
        <v/>
      </c>
      <c r="AA510" t="str">
        <f t="shared" si="82"/>
        <v/>
      </c>
      <c r="AB510" t="str">
        <f t="shared" si="82"/>
        <v/>
      </c>
      <c r="AC510" t="str">
        <f t="shared" si="82"/>
        <v/>
      </c>
      <c r="AD510" t="str">
        <f t="shared" si="82"/>
        <v/>
      </c>
      <c r="AE510">
        <f t="shared" ref="AE510:AE573" si="84">COUNTIF(B510,"&lt;&gt;0")</f>
        <v>1</v>
      </c>
    </row>
    <row r="511" spans="1:31" x14ac:dyDescent="0.2">
      <c r="A511" t="str">
        <f>TABLA!F511</f>
        <v>F. Educación - Centro de Formación del Profesorado</v>
      </c>
      <c r="B511" s="262">
        <f>TABLA!BC511</f>
        <v>0</v>
      </c>
      <c r="C511" t="str">
        <f t="shared" si="79"/>
        <v/>
      </c>
      <c r="D511" t="str">
        <f t="shared" si="83"/>
        <v/>
      </c>
      <c r="E511" t="str">
        <f t="shared" si="83"/>
        <v/>
      </c>
      <c r="F511" t="str">
        <f t="shared" si="83"/>
        <v/>
      </c>
      <c r="G511" t="str">
        <f t="shared" si="83"/>
        <v/>
      </c>
      <c r="H511" t="str">
        <f t="shared" si="83"/>
        <v/>
      </c>
      <c r="I511" t="str">
        <f t="shared" si="83"/>
        <v/>
      </c>
      <c r="J511" t="str">
        <f t="shared" si="83"/>
        <v/>
      </c>
      <c r="K511" t="str">
        <f t="shared" si="83"/>
        <v/>
      </c>
      <c r="L511" t="str">
        <f t="shared" si="83"/>
        <v/>
      </c>
      <c r="M511" t="str">
        <f t="shared" si="83"/>
        <v/>
      </c>
      <c r="N511" t="str">
        <f t="shared" si="83"/>
        <v/>
      </c>
      <c r="O511" t="str">
        <f t="shared" si="83"/>
        <v/>
      </c>
      <c r="P511" t="str">
        <f t="shared" si="83"/>
        <v/>
      </c>
      <c r="Q511" t="str">
        <f t="shared" si="83"/>
        <v/>
      </c>
      <c r="R511" t="str">
        <f t="shared" si="83"/>
        <v/>
      </c>
      <c r="S511" t="str">
        <f t="shared" si="82"/>
        <v/>
      </c>
      <c r="T511" t="str">
        <f t="shared" si="82"/>
        <v/>
      </c>
      <c r="U511" t="str">
        <f t="shared" si="82"/>
        <v/>
      </c>
      <c r="V511" t="str">
        <f t="shared" si="82"/>
        <v/>
      </c>
      <c r="W511" t="str">
        <f t="shared" si="82"/>
        <v/>
      </c>
      <c r="X511" t="str">
        <f t="shared" si="82"/>
        <v/>
      </c>
      <c r="Y511" t="str">
        <f t="shared" si="82"/>
        <v/>
      </c>
      <c r="Z511" t="str">
        <f t="shared" si="82"/>
        <v/>
      </c>
      <c r="AA511" t="str">
        <f t="shared" si="82"/>
        <v/>
      </c>
      <c r="AB511" t="str">
        <f t="shared" si="82"/>
        <v/>
      </c>
      <c r="AC511" t="str">
        <f t="shared" si="82"/>
        <v/>
      </c>
      <c r="AD511" t="str">
        <f t="shared" si="82"/>
        <v/>
      </c>
      <c r="AE511">
        <f t="shared" si="84"/>
        <v>0</v>
      </c>
    </row>
    <row r="512" spans="1:31" x14ac:dyDescent="0.2">
      <c r="A512" t="str">
        <f>TABLA!F512</f>
        <v>F. Ciencias Físicas</v>
      </c>
      <c r="B512" s="262">
        <f>TABLA!BC512</f>
        <v>0</v>
      </c>
      <c r="C512" t="str">
        <f t="shared" si="79"/>
        <v/>
      </c>
      <c r="D512" t="str">
        <f t="shared" si="83"/>
        <v/>
      </c>
      <c r="E512" t="str">
        <f t="shared" si="83"/>
        <v/>
      </c>
      <c r="F512" t="str">
        <f t="shared" si="83"/>
        <v/>
      </c>
      <c r="G512" t="str">
        <f t="shared" si="83"/>
        <v/>
      </c>
      <c r="H512" t="str">
        <f t="shared" si="83"/>
        <v/>
      </c>
      <c r="I512" t="str">
        <f t="shared" si="83"/>
        <v/>
      </c>
      <c r="J512" t="str">
        <f t="shared" si="83"/>
        <v/>
      </c>
      <c r="K512" t="str">
        <f t="shared" si="83"/>
        <v/>
      </c>
      <c r="L512" t="str">
        <f t="shared" si="83"/>
        <v/>
      </c>
      <c r="M512" t="str">
        <f t="shared" si="83"/>
        <v/>
      </c>
      <c r="N512" t="str">
        <f t="shared" si="83"/>
        <v/>
      </c>
      <c r="O512" t="str">
        <f t="shared" si="83"/>
        <v/>
      </c>
      <c r="P512" t="str">
        <f t="shared" si="83"/>
        <v/>
      </c>
      <c r="Q512" t="str">
        <f t="shared" si="83"/>
        <v/>
      </c>
      <c r="R512" t="str">
        <f t="shared" ref="R512:AD527" si="85">IFERROR((IF(FIND(R$1,$B512,1)&gt;0,"x")),"")</f>
        <v/>
      </c>
      <c r="S512" t="str">
        <f t="shared" si="85"/>
        <v/>
      </c>
      <c r="T512" t="str">
        <f t="shared" si="85"/>
        <v/>
      </c>
      <c r="U512" t="str">
        <f t="shared" si="85"/>
        <v/>
      </c>
      <c r="V512" t="str">
        <f t="shared" si="85"/>
        <v/>
      </c>
      <c r="W512" t="str">
        <f t="shared" si="85"/>
        <v/>
      </c>
      <c r="X512" t="str">
        <f t="shared" si="85"/>
        <v/>
      </c>
      <c r="Y512" t="str">
        <f t="shared" si="85"/>
        <v/>
      </c>
      <c r="Z512" t="str">
        <f t="shared" si="85"/>
        <v/>
      </c>
      <c r="AA512" t="str">
        <f t="shared" si="85"/>
        <v/>
      </c>
      <c r="AB512" t="str">
        <f t="shared" si="85"/>
        <v/>
      </c>
      <c r="AC512" t="str">
        <f t="shared" si="85"/>
        <v/>
      </c>
      <c r="AD512" t="str">
        <f t="shared" si="85"/>
        <v/>
      </c>
      <c r="AE512">
        <f t="shared" si="84"/>
        <v>0</v>
      </c>
    </row>
    <row r="513" spans="1:31" x14ac:dyDescent="0.2">
      <c r="A513" t="str">
        <f>TABLA!F513</f>
        <v>Otro</v>
      </c>
      <c r="B513" s="262">
        <f>TABLA!BC513</f>
        <v>0</v>
      </c>
      <c r="C513" t="str">
        <f t="shared" si="79"/>
        <v/>
      </c>
      <c r="D513" t="str">
        <f t="shared" ref="D513:R528" si="86">IFERROR((IF(FIND(D$1,$B513,1)&gt;0,"x")),"")</f>
        <v/>
      </c>
      <c r="E513" t="str">
        <f t="shared" si="86"/>
        <v/>
      </c>
      <c r="F513" t="str">
        <f t="shared" si="86"/>
        <v/>
      </c>
      <c r="G513" t="str">
        <f t="shared" si="86"/>
        <v/>
      </c>
      <c r="H513" t="str">
        <f t="shared" si="86"/>
        <v/>
      </c>
      <c r="I513" t="str">
        <f t="shared" si="86"/>
        <v/>
      </c>
      <c r="J513" t="str">
        <f t="shared" si="86"/>
        <v/>
      </c>
      <c r="K513" t="str">
        <f t="shared" si="86"/>
        <v/>
      </c>
      <c r="L513" t="str">
        <f t="shared" si="86"/>
        <v/>
      </c>
      <c r="M513" t="str">
        <f t="shared" si="86"/>
        <v/>
      </c>
      <c r="N513" t="str">
        <f t="shared" si="86"/>
        <v/>
      </c>
      <c r="O513" t="str">
        <f t="shared" si="86"/>
        <v/>
      </c>
      <c r="P513" t="str">
        <f t="shared" si="86"/>
        <v/>
      </c>
      <c r="Q513" t="str">
        <f t="shared" si="86"/>
        <v/>
      </c>
      <c r="R513" t="str">
        <f t="shared" si="86"/>
        <v/>
      </c>
      <c r="S513" t="str">
        <f t="shared" si="85"/>
        <v/>
      </c>
      <c r="T513" t="str">
        <f t="shared" si="85"/>
        <v/>
      </c>
      <c r="U513" t="str">
        <f t="shared" si="85"/>
        <v/>
      </c>
      <c r="V513" t="str">
        <f t="shared" si="85"/>
        <v/>
      </c>
      <c r="W513" t="str">
        <f t="shared" si="85"/>
        <v/>
      </c>
      <c r="X513" t="str">
        <f t="shared" si="85"/>
        <v/>
      </c>
      <c r="Y513" t="str">
        <f t="shared" si="85"/>
        <v/>
      </c>
      <c r="Z513" t="str">
        <f t="shared" si="85"/>
        <v/>
      </c>
      <c r="AA513" t="str">
        <f t="shared" si="85"/>
        <v/>
      </c>
      <c r="AB513" t="str">
        <f t="shared" si="85"/>
        <v/>
      </c>
      <c r="AC513" t="str">
        <f t="shared" si="85"/>
        <v/>
      </c>
      <c r="AD513" t="str">
        <f t="shared" si="85"/>
        <v/>
      </c>
      <c r="AE513">
        <f t="shared" si="84"/>
        <v>0</v>
      </c>
    </row>
    <row r="514" spans="1:31" x14ac:dyDescent="0.2">
      <c r="A514" t="str">
        <f>TABLA!F514</f>
        <v>F. Ciencias de la Información</v>
      </c>
      <c r="B514" s="262">
        <f>TABLA!BC514</f>
        <v>0</v>
      </c>
      <c r="C514" t="str">
        <f t="shared" si="79"/>
        <v/>
      </c>
      <c r="D514" t="str">
        <f t="shared" si="86"/>
        <v/>
      </c>
      <c r="E514" t="str">
        <f t="shared" si="86"/>
        <v/>
      </c>
      <c r="F514" t="str">
        <f t="shared" si="86"/>
        <v/>
      </c>
      <c r="G514" t="str">
        <f t="shared" si="86"/>
        <v/>
      </c>
      <c r="H514" t="str">
        <f t="shared" si="86"/>
        <v/>
      </c>
      <c r="I514" t="str">
        <f t="shared" si="86"/>
        <v/>
      </c>
      <c r="J514" t="str">
        <f t="shared" si="86"/>
        <v/>
      </c>
      <c r="K514" t="str">
        <f t="shared" si="86"/>
        <v/>
      </c>
      <c r="L514" t="str">
        <f t="shared" si="86"/>
        <v/>
      </c>
      <c r="M514" t="str">
        <f t="shared" si="86"/>
        <v/>
      </c>
      <c r="N514" t="str">
        <f t="shared" si="86"/>
        <v/>
      </c>
      <c r="O514" t="str">
        <f t="shared" si="86"/>
        <v/>
      </c>
      <c r="P514" t="str">
        <f t="shared" si="86"/>
        <v/>
      </c>
      <c r="Q514" t="str">
        <f t="shared" si="86"/>
        <v/>
      </c>
      <c r="R514" t="str">
        <f t="shared" si="86"/>
        <v/>
      </c>
      <c r="S514" t="str">
        <f t="shared" si="85"/>
        <v/>
      </c>
      <c r="T514" t="str">
        <f t="shared" si="85"/>
        <v/>
      </c>
      <c r="U514" t="str">
        <f t="shared" si="85"/>
        <v/>
      </c>
      <c r="V514" t="str">
        <f t="shared" si="85"/>
        <v/>
      </c>
      <c r="W514" t="str">
        <f t="shared" si="85"/>
        <v/>
      </c>
      <c r="X514" t="str">
        <f t="shared" si="85"/>
        <v/>
      </c>
      <c r="Y514" t="str">
        <f t="shared" si="85"/>
        <v/>
      </c>
      <c r="Z514" t="str">
        <f t="shared" si="85"/>
        <v/>
      </c>
      <c r="AA514" t="str">
        <f t="shared" si="85"/>
        <v/>
      </c>
      <c r="AB514" t="str">
        <f t="shared" si="85"/>
        <v/>
      </c>
      <c r="AC514" t="str">
        <f t="shared" si="85"/>
        <v/>
      </c>
      <c r="AD514" t="str">
        <f t="shared" si="85"/>
        <v/>
      </c>
      <c r="AE514">
        <f t="shared" si="84"/>
        <v>0</v>
      </c>
    </row>
    <row r="515" spans="1:31" x14ac:dyDescent="0.2">
      <c r="A515" t="str">
        <f>TABLA!F515</f>
        <v>F. Ciencias de la Documentación</v>
      </c>
      <c r="B515" s="262">
        <f>TABLA!BC515</f>
        <v>0</v>
      </c>
      <c r="C515" t="str">
        <f t="shared" si="79"/>
        <v/>
      </c>
      <c r="D515" t="str">
        <f t="shared" si="86"/>
        <v/>
      </c>
      <c r="E515" t="str">
        <f t="shared" si="86"/>
        <v/>
      </c>
      <c r="F515" t="str">
        <f t="shared" si="86"/>
        <v/>
      </c>
      <c r="G515" t="str">
        <f t="shared" si="86"/>
        <v/>
      </c>
      <c r="H515" t="str">
        <f t="shared" si="86"/>
        <v/>
      </c>
      <c r="I515" t="str">
        <f t="shared" si="86"/>
        <v/>
      </c>
      <c r="J515" t="str">
        <f t="shared" si="86"/>
        <v/>
      </c>
      <c r="K515" t="str">
        <f t="shared" si="86"/>
        <v/>
      </c>
      <c r="L515" t="str">
        <f t="shared" si="86"/>
        <v/>
      </c>
      <c r="M515" t="str">
        <f t="shared" si="86"/>
        <v/>
      </c>
      <c r="N515" t="str">
        <f t="shared" si="86"/>
        <v/>
      </c>
      <c r="O515" t="str">
        <f t="shared" si="86"/>
        <v/>
      </c>
      <c r="P515" t="str">
        <f t="shared" si="86"/>
        <v/>
      </c>
      <c r="Q515" t="str">
        <f t="shared" si="86"/>
        <v/>
      </c>
      <c r="R515" t="str">
        <f t="shared" si="86"/>
        <v/>
      </c>
      <c r="S515" t="str">
        <f t="shared" si="85"/>
        <v/>
      </c>
      <c r="T515" t="str">
        <f t="shared" si="85"/>
        <v/>
      </c>
      <c r="U515" t="str">
        <f t="shared" si="85"/>
        <v/>
      </c>
      <c r="V515" t="str">
        <f t="shared" si="85"/>
        <v/>
      </c>
      <c r="W515" t="str">
        <f t="shared" si="85"/>
        <v/>
      </c>
      <c r="X515" t="str">
        <f t="shared" si="85"/>
        <v/>
      </c>
      <c r="Y515" t="str">
        <f t="shared" si="85"/>
        <v/>
      </c>
      <c r="Z515" t="str">
        <f t="shared" si="85"/>
        <v/>
      </c>
      <c r="AA515" t="str">
        <f t="shared" si="85"/>
        <v/>
      </c>
      <c r="AB515" t="str">
        <f t="shared" si="85"/>
        <v/>
      </c>
      <c r="AC515" t="str">
        <f t="shared" si="85"/>
        <v/>
      </c>
      <c r="AD515" t="str">
        <f t="shared" si="85"/>
        <v/>
      </c>
      <c r="AE515">
        <f t="shared" si="84"/>
        <v>0</v>
      </c>
    </row>
    <row r="516" spans="1:31" x14ac:dyDescent="0.2">
      <c r="A516" t="str">
        <f>TABLA!F516</f>
        <v>F. Enfermería, Fisioterapia y Podología</v>
      </c>
      <c r="B516" s="262">
        <f>TABLA!BC516</f>
        <v>0</v>
      </c>
      <c r="C516" t="str">
        <f t="shared" si="79"/>
        <v/>
      </c>
      <c r="D516" t="str">
        <f t="shared" si="86"/>
        <v/>
      </c>
      <c r="E516" t="str">
        <f t="shared" si="86"/>
        <v/>
      </c>
      <c r="F516" t="str">
        <f t="shared" si="86"/>
        <v/>
      </c>
      <c r="G516" t="str">
        <f t="shared" si="86"/>
        <v/>
      </c>
      <c r="H516" t="str">
        <f t="shared" si="86"/>
        <v/>
      </c>
      <c r="I516" t="str">
        <f t="shared" si="86"/>
        <v/>
      </c>
      <c r="J516" t="str">
        <f t="shared" si="86"/>
        <v/>
      </c>
      <c r="K516" t="str">
        <f t="shared" si="86"/>
        <v/>
      </c>
      <c r="L516" t="str">
        <f t="shared" si="86"/>
        <v/>
      </c>
      <c r="M516" t="str">
        <f t="shared" si="86"/>
        <v/>
      </c>
      <c r="N516" t="str">
        <f t="shared" si="86"/>
        <v/>
      </c>
      <c r="O516" t="str">
        <f t="shared" si="86"/>
        <v/>
      </c>
      <c r="P516" t="str">
        <f t="shared" si="86"/>
        <v/>
      </c>
      <c r="Q516" t="str">
        <f t="shared" si="86"/>
        <v/>
      </c>
      <c r="R516" t="str">
        <f t="shared" si="86"/>
        <v/>
      </c>
      <c r="S516" t="str">
        <f t="shared" si="85"/>
        <v/>
      </c>
      <c r="T516" t="str">
        <f t="shared" si="85"/>
        <v/>
      </c>
      <c r="U516" t="str">
        <f t="shared" si="85"/>
        <v/>
      </c>
      <c r="V516" t="str">
        <f t="shared" si="85"/>
        <v/>
      </c>
      <c r="W516" t="str">
        <f t="shared" si="85"/>
        <v/>
      </c>
      <c r="X516" t="str">
        <f t="shared" si="85"/>
        <v/>
      </c>
      <c r="Y516" t="str">
        <f t="shared" si="85"/>
        <v/>
      </c>
      <c r="Z516" t="str">
        <f t="shared" si="85"/>
        <v/>
      </c>
      <c r="AA516" t="str">
        <f t="shared" si="85"/>
        <v/>
      </c>
      <c r="AB516" t="str">
        <f t="shared" si="85"/>
        <v/>
      </c>
      <c r="AC516" t="str">
        <f t="shared" si="85"/>
        <v/>
      </c>
      <c r="AD516" t="str">
        <f t="shared" si="85"/>
        <v/>
      </c>
      <c r="AE516">
        <f t="shared" si="84"/>
        <v>0</v>
      </c>
    </row>
    <row r="517" spans="1:31" x14ac:dyDescent="0.2">
      <c r="A517" t="str">
        <f>TABLA!F517</f>
        <v>F. Ciencias Físicas</v>
      </c>
      <c r="B517" s="262">
        <f>TABLA!BC517</f>
        <v>0</v>
      </c>
      <c r="C517" t="str">
        <f t="shared" si="79"/>
        <v/>
      </c>
      <c r="D517" t="str">
        <f t="shared" si="86"/>
        <v/>
      </c>
      <c r="E517" t="str">
        <f t="shared" si="86"/>
        <v/>
      </c>
      <c r="F517" t="str">
        <f t="shared" si="86"/>
        <v/>
      </c>
      <c r="G517" t="str">
        <f t="shared" si="86"/>
        <v/>
      </c>
      <c r="H517" t="str">
        <f t="shared" si="86"/>
        <v/>
      </c>
      <c r="I517" t="str">
        <f t="shared" si="86"/>
        <v/>
      </c>
      <c r="J517" t="str">
        <f t="shared" si="86"/>
        <v/>
      </c>
      <c r="K517" t="str">
        <f t="shared" si="86"/>
        <v/>
      </c>
      <c r="L517" t="str">
        <f t="shared" si="86"/>
        <v/>
      </c>
      <c r="M517" t="str">
        <f t="shared" si="86"/>
        <v/>
      </c>
      <c r="N517" t="str">
        <f t="shared" si="86"/>
        <v/>
      </c>
      <c r="O517" t="str">
        <f t="shared" si="86"/>
        <v/>
      </c>
      <c r="P517" t="str">
        <f t="shared" si="86"/>
        <v/>
      </c>
      <c r="Q517" t="str">
        <f t="shared" si="86"/>
        <v/>
      </c>
      <c r="R517" t="str">
        <f t="shared" si="86"/>
        <v/>
      </c>
      <c r="S517" t="str">
        <f t="shared" si="85"/>
        <v/>
      </c>
      <c r="T517" t="str">
        <f t="shared" si="85"/>
        <v/>
      </c>
      <c r="U517" t="str">
        <f t="shared" si="85"/>
        <v/>
      </c>
      <c r="V517" t="str">
        <f t="shared" si="85"/>
        <v/>
      </c>
      <c r="W517" t="str">
        <f t="shared" si="85"/>
        <v/>
      </c>
      <c r="X517" t="str">
        <f t="shared" si="85"/>
        <v/>
      </c>
      <c r="Y517" t="str">
        <f t="shared" si="85"/>
        <v/>
      </c>
      <c r="Z517" t="str">
        <f t="shared" si="85"/>
        <v/>
      </c>
      <c r="AA517" t="str">
        <f t="shared" si="85"/>
        <v/>
      </c>
      <c r="AB517" t="str">
        <f t="shared" si="85"/>
        <v/>
      </c>
      <c r="AC517" t="str">
        <f t="shared" si="85"/>
        <v/>
      </c>
      <c r="AD517" t="str">
        <f t="shared" si="85"/>
        <v/>
      </c>
      <c r="AE517">
        <f t="shared" si="84"/>
        <v>0</v>
      </c>
    </row>
    <row r="518" spans="1:31" x14ac:dyDescent="0.2">
      <c r="A518" t="str">
        <f>TABLA!F518</f>
        <v>F. Ciencias de la Información</v>
      </c>
      <c r="B518" s="262">
        <f>TABLA!BC518</f>
        <v>0</v>
      </c>
      <c r="C518" t="str">
        <f t="shared" si="79"/>
        <v/>
      </c>
      <c r="D518" t="str">
        <f t="shared" si="86"/>
        <v/>
      </c>
      <c r="E518" t="str">
        <f t="shared" si="86"/>
        <v/>
      </c>
      <c r="F518" t="str">
        <f t="shared" si="86"/>
        <v/>
      </c>
      <c r="G518" t="str">
        <f t="shared" si="86"/>
        <v/>
      </c>
      <c r="H518" t="str">
        <f t="shared" si="86"/>
        <v/>
      </c>
      <c r="I518" t="str">
        <f t="shared" si="86"/>
        <v/>
      </c>
      <c r="J518" t="str">
        <f t="shared" si="86"/>
        <v/>
      </c>
      <c r="K518" t="str">
        <f t="shared" si="86"/>
        <v/>
      </c>
      <c r="L518" t="str">
        <f t="shared" si="86"/>
        <v/>
      </c>
      <c r="M518" t="str">
        <f t="shared" si="86"/>
        <v/>
      </c>
      <c r="N518" t="str">
        <f t="shared" si="86"/>
        <v/>
      </c>
      <c r="O518" t="str">
        <f t="shared" si="86"/>
        <v/>
      </c>
      <c r="P518" t="str">
        <f t="shared" si="86"/>
        <v/>
      </c>
      <c r="Q518" t="str">
        <f t="shared" si="86"/>
        <v/>
      </c>
      <c r="R518" t="str">
        <f t="shared" si="86"/>
        <v/>
      </c>
      <c r="S518" t="str">
        <f t="shared" si="85"/>
        <v/>
      </c>
      <c r="T518" t="str">
        <f t="shared" si="85"/>
        <v/>
      </c>
      <c r="U518" t="str">
        <f t="shared" si="85"/>
        <v/>
      </c>
      <c r="V518" t="str">
        <f t="shared" si="85"/>
        <v/>
      </c>
      <c r="W518" t="str">
        <f t="shared" si="85"/>
        <v/>
      </c>
      <c r="X518" t="str">
        <f t="shared" si="85"/>
        <v/>
      </c>
      <c r="Y518" t="str">
        <f t="shared" si="85"/>
        <v/>
      </c>
      <c r="Z518" t="str">
        <f t="shared" si="85"/>
        <v/>
      </c>
      <c r="AA518" t="str">
        <f t="shared" si="85"/>
        <v/>
      </c>
      <c r="AB518" t="str">
        <f t="shared" si="85"/>
        <v/>
      </c>
      <c r="AC518" t="str">
        <f t="shared" si="85"/>
        <v/>
      </c>
      <c r="AD518" t="str">
        <f t="shared" si="85"/>
        <v/>
      </c>
      <c r="AE518">
        <f t="shared" si="84"/>
        <v>0</v>
      </c>
    </row>
    <row r="519" spans="1:31" x14ac:dyDescent="0.2">
      <c r="A519" t="str">
        <f>TABLA!F519</f>
        <v>F. Bellas Artes</v>
      </c>
      <c r="B519" s="262">
        <f>TABLA!BC519</f>
        <v>0</v>
      </c>
      <c r="C519" t="str">
        <f t="shared" si="79"/>
        <v/>
      </c>
      <c r="D519" t="str">
        <f t="shared" si="86"/>
        <v/>
      </c>
      <c r="E519" t="str">
        <f t="shared" si="86"/>
        <v/>
      </c>
      <c r="F519" t="str">
        <f t="shared" si="86"/>
        <v/>
      </c>
      <c r="G519" t="str">
        <f t="shared" si="86"/>
        <v/>
      </c>
      <c r="H519" t="str">
        <f t="shared" si="86"/>
        <v/>
      </c>
      <c r="I519" t="str">
        <f t="shared" si="86"/>
        <v/>
      </c>
      <c r="J519" t="str">
        <f t="shared" si="86"/>
        <v/>
      </c>
      <c r="K519" t="str">
        <f t="shared" si="86"/>
        <v/>
      </c>
      <c r="L519" t="str">
        <f t="shared" si="86"/>
        <v/>
      </c>
      <c r="M519" t="str">
        <f t="shared" si="86"/>
        <v/>
      </c>
      <c r="N519" t="str">
        <f t="shared" si="86"/>
        <v/>
      </c>
      <c r="O519" t="str">
        <f t="shared" si="86"/>
        <v/>
      </c>
      <c r="P519" t="str">
        <f t="shared" si="86"/>
        <v/>
      </c>
      <c r="Q519" t="str">
        <f t="shared" si="86"/>
        <v/>
      </c>
      <c r="R519" t="str">
        <f t="shared" si="86"/>
        <v/>
      </c>
      <c r="S519" t="str">
        <f t="shared" si="85"/>
        <v/>
      </c>
      <c r="T519" t="str">
        <f t="shared" si="85"/>
        <v/>
      </c>
      <c r="U519" t="str">
        <f t="shared" si="85"/>
        <v/>
      </c>
      <c r="V519" t="str">
        <f t="shared" si="85"/>
        <v/>
      </c>
      <c r="W519" t="str">
        <f t="shared" si="85"/>
        <v/>
      </c>
      <c r="X519" t="str">
        <f t="shared" si="85"/>
        <v/>
      </c>
      <c r="Y519" t="str">
        <f t="shared" si="85"/>
        <v/>
      </c>
      <c r="Z519" t="str">
        <f t="shared" si="85"/>
        <v/>
      </c>
      <c r="AA519" t="str">
        <f t="shared" si="85"/>
        <v/>
      </c>
      <c r="AB519" t="str">
        <f t="shared" si="85"/>
        <v/>
      </c>
      <c r="AC519" t="str">
        <f t="shared" si="85"/>
        <v/>
      </c>
      <c r="AD519" t="str">
        <f t="shared" si="85"/>
        <v/>
      </c>
      <c r="AE519">
        <f t="shared" si="84"/>
        <v>0</v>
      </c>
    </row>
    <row r="520" spans="1:31" x14ac:dyDescent="0.2">
      <c r="A520" t="str">
        <f>TABLA!F520</f>
        <v>F. Informática</v>
      </c>
      <c r="B520" s="262">
        <f>TABLA!BC520</f>
        <v>0</v>
      </c>
      <c r="C520" t="str">
        <f t="shared" si="79"/>
        <v/>
      </c>
      <c r="D520" t="str">
        <f t="shared" si="86"/>
        <v/>
      </c>
      <c r="E520" t="str">
        <f t="shared" si="86"/>
        <v/>
      </c>
      <c r="F520" t="str">
        <f t="shared" si="86"/>
        <v/>
      </c>
      <c r="G520" t="str">
        <f t="shared" si="86"/>
        <v/>
      </c>
      <c r="H520" t="str">
        <f t="shared" si="86"/>
        <v/>
      </c>
      <c r="I520" t="str">
        <f t="shared" si="86"/>
        <v/>
      </c>
      <c r="J520" t="str">
        <f t="shared" si="86"/>
        <v/>
      </c>
      <c r="K520" t="str">
        <f t="shared" si="86"/>
        <v/>
      </c>
      <c r="L520" t="str">
        <f t="shared" si="86"/>
        <v/>
      </c>
      <c r="M520" t="str">
        <f t="shared" si="86"/>
        <v/>
      </c>
      <c r="N520" t="str">
        <f t="shared" si="86"/>
        <v/>
      </c>
      <c r="O520" t="str">
        <f t="shared" si="86"/>
        <v/>
      </c>
      <c r="P520" t="str">
        <f t="shared" si="86"/>
        <v/>
      </c>
      <c r="Q520" t="str">
        <f t="shared" si="86"/>
        <v/>
      </c>
      <c r="R520" t="str">
        <f t="shared" si="86"/>
        <v/>
      </c>
      <c r="S520" t="str">
        <f t="shared" si="85"/>
        <v/>
      </c>
      <c r="T520" t="str">
        <f t="shared" si="85"/>
        <v/>
      </c>
      <c r="U520" t="str">
        <f t="shared" si="85"/>
        <v/>
      </c>
      <c r="V520" t="str">
        <f t="shared" si="85"/>
        <v/>
      </c>
      <c r="W520" t="str">
        <f t="shared" si="85"/>
        <v/>
      </c>
      <c r="X520" t="str">
        <f t="shared" si="85"/>
        <v/>
      </c>
      <c r="Y520" t="str">
        <f t="shared" si="85"/>
        <v/>
      </c>
      <c r="Z520" t="str">
        <f t="shared" si="85"/>
        <v/>
      </c>
      <c r="AA520" t="str">
        <f t="shared" si="85"/>
        <v/>
      </c>
      <c r="AB520" t="str">
        <f t="shared" si="85"/>
        <v/>
      </c>
      <c r="AC520" t="str">
        <f t="shared" si="85"/>
        <v/>
      </c>
      <c r="AD520" t="str">
        <f t="shared" si="85"/>
        <v/>
      </c>
      <c r="AE520">
        <f t="shared" si="84"/>
        <v>0</v>
      </c>
    </row>
    <row r="521" spans="1:31" ht="63.75" x14ac:dyDescent="0.2">
      <c r="A521" t="str">
        <f>TABLA!F521</f>
        <v>F. Ciencias Matemáticas</v>
      </c>
      <c r="B521" s="262" t="str">
        <f>TABLA!BC521</f>
        <v>La verdad es que estoy muy contento con el funcionamiento de la biblioteca de la facultad de matemáticas, el personal es muy amable y servicial. Como aspecto a mejorar, tener una web en la que sea más fácil encontrar el mapa de la ubicación de cada libro. También eliminar los duplicados del catálogo, en ocasiones hay un mismo libro en la misma biblioteca repetido varias veces y no queda claro si quedan o no ejemplares.</v>
      </c>
      <c r="C521" t="str">
        <f t="shared" si="79"/>
        <v/>
      </c>
      <c r="D521" t="str">
        <f t="shared" si="86"/>
        <v/>
      </c>
      <c r="E521" t="str">
        <f t="shared" si="86"/>
        <v/>
      </c>
      <c r="F521" t="str">
        <f t="shared" si="86"/>
        <v/>
      </c>
      <c r="G521" t="str">
        <f t="shared" si="86"/>
        <v/>
      </c>
      <c r="H521" t="str">
        <f t="shared" si="86"/>
        <v/>
      </c>
      <c r="I521" t="str">
        <f t="shared" si="86"/>
        <v/>
      </c>
      <c r="J521" t="str">
        <f t="shared" si="86"/>
        <v/>
      </c>
      <c r="K521" t="str">
        <f t="shared" si="86"/>
        <v/>
      </c>
      <c r="L521" t="str">
        <f t="shared" si="86"/>
        <v/>
      </c>
      <c r="M521" t="str">
        <f t="shared" si="86"/>
        <v/>
      </c>
      <c r="N521" t="str">
        <f t="shared" si="86"/>
        <v/>
      </c>
      <c r="O521" t="str">
        <f t="shared" si="86"/>
        <v/>
      </c>
      <c r="P521" t="str">
        <f t="shared" si="86"/>
        <v/>
      </c>
      <c r="Q521" t="str">
        <f t="shared" si="86"/>
        <v/>
      </c>
      <c r="R521" t="str">
        <f t="shared" si="86"/>
        <v/>
      </c>
      <c r="S521" t="str">
        <f t="shared" si="85"/>
        <v/>
      </c>
      <c r="T521" t="str">
        <f t="shared" si="85"/>
        <v/>
      </c>
      <c r="U521" t="str">
        <f t="shared" si="85"/>
        <v/>
      </c>
      <c r="V521" t="str">
        <f t="shared" si="85"/>
        <v/>
      </c>
      <c r="W521" t="str">
        <f t="shared" si="85"/>
        <v/>
      </c>
      <c r="X521" t="str">
        <f t="shared" si="85"/>
        <v>x</v>
      </c>
      <c r="Y521" t="str">
        <f t="shared" si="85"/>
        <v/>
      </c>
      <c r="Z521" t="str">
        <f t="shared" si="85"/>
        <v/>
      </c>
      <c r="AA521" t="str">
        <f t="shared" si="85"/>
        <v/>
      </c>
      <c r="AB521" t="str">
        <f t="shared" si="85"/>
        <v/>
      </c>
      <c r="AC521" t="str">
        <f t="shared" si="85"/>
        <v>x</v>
      </c>
      <c r="AD521" t="str">
        <f t="shared" si="85"/>
        <v/>
      </c>
      <c r="AE521">
        <f t="shared" si="84"/>
        <v>1</v>
      </c>
    </row>
    <row r="522" spans="1:31" x14ac:dyDescent="0.2">
      <c r="A522" t="str">
        <f>TABLA!F522</f>
        <v>F. Derecho</v>
      </c>
      <c r="B522" s="262">
        <f>TABLA!BC522</f>
        <v>0</v>
      </c>
      <c r="C522" t="str">
        <f t="shared" si="79"/>
        <v/>
      </c>
      <c r="D522" t="str">
        <f t="shared" si="86"/>
        <v/>
      </c>
      <c r="E522" t="str">
        <f t="shared" si="86"/>
        <v/>
      </c>
      <c r="F522" t="str">
        <f t="shared" si="86"/>
        <v/>
      </c>
      <c r="G522" t="str">
        <f t="shared" si="86"/>
        <v/>
      </c>
      <c r="H522" t="str">
        <f t="shared" si="86"/>
        <v/>
      </c>
      <c r="I522" t="str">
        <f t="shared" si="86"/>
        <v/>
      </c>
      <c r="J522" t="str">
        <f t="shared" si="86"/>
        <v/>
      </c>
      <c r="K522" t="str">
        <f t="shared" si="86"/>
        <v/>
      </c>
      <c r="L522" t="str">
        <f t="shared" si="86"/>
        <v/>
      </c>
      <c r="M522" t="str">
        <f t="shared" si="86"/>
        <v/>
      </c>
      <c r="N522" t="str">
        <f t="shared" si="86"/>
        <v/>
      </c>
      <c r="O522" t="str">
        <f t="shared" si="86"/>
        <v/>
      </c>
      <c r="P522" t="str">
        <f t="shared" si="86"/>
        <v/>
      </c>
      <c r="Q522" t="str">
        <f t="shared" si="86"/>
        <v/>
      </c>
      <c r="R522" t="str">
        <f t="shared" si="86"/>
        <v/>
      </c>
      <c r="S522" t="str">
        <f t="shared" si="85"/>
        <v/>
      </c>
      <c r="T522" t="str">
        <f t="shared" si="85"/>
        <v/>
      </c>
      <c r="U522" t="str">
        <f t="shared" si="85"/>
        <v/>
      </c>
      <c r="V522" t="str">
        <f t="shared" si="85"/>
        <v/>
      </c>
      <c r="W522" t="str">
        <f t="shared" si="85"/>
        <v/>
      </c>
      <c r="X522" t="str">
        <f t="shared" si="85"/>
        <v/>
      </c>
      <c r="Y522" t="str">
        <f t="shared" si="85"/>
        <v/>
      </c>
      <c r="Z522" t="str">
        <f t="shared" si="85"/>
        <v/>
      </c>
      <c r="AA522" t="str">
        <f t="shared" si="85"/>
        <v/>
      </c>
      <c r="AB522" t="str">
        <f t="shared" si="85"/>
        <v/>
      </c>
      <c r="AC522" t="str">
        <f t="shared" si="85"/>
        <v/>
      </c>
      <c r="AD522" t="str">
        <f t="shared" si="85"/>
        <v/>
      </c>
      <c r="AE522">
        <f t="shared" si="84"/>
        <v>0</v>
      </c>
    </row>
    <row r="523" spans="1:31" x14ac:dyDescent="0.2">
      <c r="A523" t="str">
        <f>TABLA!F523</f>
        <v>F. Enfermería, Fisioterapia y Podología</v>
      </c>
      <c r="B523" s="262">
        <f>TABLA!BC523</f>
        <v>0</v>
      </c>
      <c r="C523" t="str">
        <f t="shared" si="79"/>
        <v/>
      </c>
      <c r="D523" t="str">
        <f t="shared" si="86"/>
        <v/>
      </c>
      <c r="E523" t="str">
        <f t="shared" si="86"/>
        <v/>
      </c>
      <c r="F523" t="str">
        <f t="shared" si="86"/>
        <v/>
      </c>
      <c r="G523" t="str">
        <f t="shared" si="86"/>
        <v/>
      </c>
      <c r="H523" t="str">
        <f t="shared" si="86"/>
        <v/>
      </c>
      <c r="I523" t="str">
        <f t="shared" si="86"/>
        <v/>
      </c>
      <c r="J523" t="str">
        <f t="shared" si="86"/>
        <v/>
      </c>
      <c r="K523" t="str">
        <f t="shared" si="86"/>
        <v/>
      </c>
      <c r="L523" t="str">
        <f t="shared" si="86"/>
        <v/>
      </c>
      <c r="M523" t="str">
        <f t="shared" si="86"/>
        <v/>
      </c>
      <c r="N523" t="str">
        <f t="shared" si="86"/>
        <v/>
      </c>
      <c r="O523" t="str">
        <f t="shared" si="86"/>
        <v/>
      </c>
      <c r="P523" t="str">
        <f t="shared" si="86"/>
        <v/>
      </c>
      <c r="Q523" t="str">
        <f t="shared" si="86"/>
        <v/>
      </c>
      <c r="R523" t="str">
        <f t="shared" si="86"/>
        <v/>
      </c>
      <c r="S523" t="str">
        <f t="shared" si="85"/>
        <v/>
      </c>
      <c r="T523" t="str">
        <f t="shared" si="85"/>
        <v/>
      </c>
      <c r="U523" t="str">
        <f t="shared" si="85"/>
        <v/>
      </c>
      <c r="V523" t="str">
        <f t="shared" si="85"/>
        <v/>
      </c>
      <c r="W523" t="str">
        <f t="shared" si="85"/>
        <v/>
      </c>
      <c r="X523" t="str">
        <f t="shared" si="85"/>
        <v/>
      </c>
      <c r="Y523" t="str">
        <f t="shared" si="85"/>
        <v/>
      </c>
      <c r="Z523" t="str">
        <f t="shared" si="85"/>
        <v/>
      </c>
      <c r="AA523" t="str">
        <f t="shared" si="85"/>
        <v/>
      </c>
      <c r="AB523" t="str">
        <f t="shared" si="85"/>
        <v/>
      </c>
      <c r="AC523" t="str">
        <f t="shared" si="85"/>
        <v/>
      </c>
      <c r="AD523" t="str">
        <f t="shared" si="85"/>
        <v/>
      </c>
      <c r="AE523">
        <f t="shared" si="84"/>
        <v>0</v>
      </c>
    </row>
    <row r="524" spans="1:31" ht="102" x14ac:dyDescent="0.2">
      <c r="A524" t="str">
        <f>TABLA!F524</f>
        <v>F. Farmacia</v>
      </c>
      <c r="B524" s="262" t="str">
        <f>TABLA!BC524</f>
        <v>No suelo acudir a la biblioteca de mi facultad (Farmacia) porque en época de exámenes suele estar llena, y la gente hace mucho ruido; no hay enchufes en las mesas y la mayoría trabajamos con portátiles por que lo que es casi imposible estar por ejemplo toda la tarde estudiando y en la Fcultad de Farmacia tampoco hay salas reservables o zonas para realizar trabajos en grupo como lo hay en otras. Suelo ir a otras bibiotecas de la UCM o de la universidad politécnica del campus de CiU. Por otro lado, en época de exámenes la única biblioteca que está abierta es la María de Zamrano, que además queda algo lejos del metro. A lo mejor sería interesante, abrir alguna bilbioteca más para no colapsar esa.</v>
      </c>
      <c r="C524" t="str">
        <f t="shared" si="79"/>
        <v/>
      </c>
      <c r="D524" t="str">
        <f t="shared" si="86"/>
        <v>x</v>
      </c>
      <c r="E524" t="str">
        <f t="shared" si="86"/>
        <v/>
      </c>
      <c r="F524" t="str">
        <f t="shared" si="86"/>
        <v/>
      </c>
      <c r="G524" t="str">
        <f t="shared" si="86"/>
        <v/>
      </c>
      <c r="H524" t="str">
        <f t="shared" si="86"/>
        <v/>
      </c>
      <c r="I524" t="str">
        <f t="shared" si="86"/>
        <v/>
      </c>
      <c r="J524" t="str">
        <f t="shared" si="86"/>
        <v/>
      </c>
      <c r="K524" t="str">
        <f t="shared" si="86"/>
        <v/>
      </c>
      <c r="L524" t="str">
        <f t="shared" si="86"/>
        <v/>
      </c>
      <c r="M524" t="str">
        <f t="shared" si="86"/>
        <v/>
      </c>
      <c r="N524" t="str">
        <f t="shared" si="86"/>
        <v/>
      </c>
      <c r="O524" t="str">
        <f t="shared" si="86"/>
        <v/>
      </c>
      <c r="P524" t="str">
        <f t="shared" si="86"/>
        <v>x</v>
      </c>
      <c r="Q524" t="str">
        <f t="shared" si="86"/>
        <v/>
      </c>
      <c r="R524" t="str">
        <f t="shared" si="86"/>
        <v/>
      </c>
      <c r="S524" t="str">
        <f t="shared" si="85"/>
        <v/>
      </c>
      <c r="T524" t="str">
        <f t="shared" si="85"/>
        <v>x</v>
      </c>
      <c r="U524" t="str">
        <f t="shared" si="85"/>
        <v/>
      </c>
      <c r="V524" t="str">
        <f t="shared" si="85"/>
        <v/>
      </c>
      <c r="W524" t="str">
        <f t="shared" si="85"/>
        <v/>
      </c>
      <c r="X524" t="str">
        <f t="shared" si="85"/>
        <v/>
      </c>
      <c r="Y524" t="str">
        <f t="shared" si="85"/>
        <v/>
      </c>
      <c r="Z524" t="str">
        <f t="shared" si="85"/>
        <v/>
      </c>
      <c r="AA524" t="str">
        <f t="shared" si="85"/>
        <v/>
      </c>
      <c r="AB524" t="str">
        <f t="shared" si="85"/>
        <v/>
      </c>
      <c r="AC524" t="str">
        <f t="shared" si="85"/>
        <v/>
      </c>
      <c r="AD524" t="str">
        <f t="shared" si="85"/>
        <v/>
      </c>
      <c r="AE524">
        <f t="shared" si="84"/>
        <v>1</v>
      </c>
    </row>
    <row r="525" spans="1:31" x14ac:dyDescent="0.2">
      <c r="A525" t="str">
        <f>TABLA!F525</f>
        <v>F. Farmacia</v>
      </c>
      <c r="B525" s="262" t="str">
        <f>TABLA!BC525</f>
        <v>En la facultad de farmacia vendrían bien más enchufes para poder cargar los ordenadores.</v>
      </c>
      <c r="C525" t="str">
        <f t="shared" si="79"/>
        <v/>
      </c>
      <c r="D525" t="str">
        <f t="shared" si="86"/>
        <v/>
      </c>
      <c r="E525" t="str">
        <f t="shared" si="86"/>
        <v/>
      </c>
      <c r="F525" t="str">
        <f t="shared" si="86"/>
        <v/>
      </c>
      <c r="G525" t="str">
        <f t="shared" si="86"/>
        <v/>
      </c>
      <c r="H525" t="str">
        <f t="shared" si="86"/>
        <v/>
      </c>
      <c r="I525" t="str">
        <f t="shared" si="86"/>
        <v/>
      </c>
      <c r="J525" t="str">
        <f t="shared" si="86"/>
        <v/>
      </c>
      <c r="K525" t="str">
        <f t="shared" si="86"/>
        <v/>
      </c>
      <c r="L525" t="str">
        <f t="shared" si="86"/>
        <v/>
      </c>
      <c r="M525" t="str">
        <f t="shared" si="86"/>
        <v/>
      </c>
      <c r="N525" t="str">
        <f t="shared" si="86"/>
        <v/>
      </c>
      <c r="O525" t="str">
        <f t="shared" si="86"/>
        <v/>
      </c>
      <c r="P525" t="str">
        <f t="shared" si="86"/>
        <v/>
      </c>
      <c r="Q525" t="str">
        <f t="shared" si="86"/>
        <v/>
      </c>
      <c r="R525" t="str">
        <f t="shared" si="86"/>
        <v/>
      </c>
      <c r="S525" t="str">
        <f t="shared" si="85"/>
        <v/>
      </c>
      <c r="T525" t="str">
        <f t="shared" si="85"/>
        <v>x</v>
      </c>
      <c r="U525" t="str">
        <f t="shared" si="85"/>
        <v>x</v>
      </c>
      <c r="V525" t="str">
        <f t="shared" si="85"/>
        <v/>
      </c>
      <c r="W525" t="str">
        <f t="shared" si="85"/>
        <v/>
      </c>
      <c r="X525" t="str">
        <f t="shared" si="85"/>
        <v/>
      </c>
      <c r="Y525" t="str">
        <f t="shared" si="85"/>
        <v/>
      </c>
      <c r="Z525" t="str">
        <f t="shared" si="85"/>
        <v/>
      </c>
      <c r="AA525" t="str">
        <f t="shared" si="85"/>
        <v/>
      </c>
      <c r="AB525" t="str">
        <f t="shared" si="85"/>
        <v/>
      </c>
      <c r="AC525" t="str">
        <f t="shared" si="85"/>
        <v/>
      </c>
      <c r="AD525" t="str">
        <f t="shared" si="85"/>
        <v/>
      </c>
      <c r="AE525">
        <f t="shared" si="84"/>
        <v>1</v>
      </c>
    </row>
    <row r="526" spans="1:31" x14ac:dyDescent="0.2">
      <c r="A526" t="str">
        <f>TABLA!F526</f>
        <v>F. Derecho</v>
      </c>
      <c r="B526" s="262">
        <f>TABLA!BC526</f>
        <v>0</v>
      </c>
      <c r="C526" t="str">
        <f t="shared" si="79"/>
        <v/>
      </c>
      <c r="D526" t="str">
        <f t="shared" si="86"/>
        <v/>
      </c>
      <c r="E526" t="str">
        <f t="shared" si="86"/>
        <v/>
      </c>
      <c r="F526" t="str">
        <f t="shared" si="86"/>
        <v/>
      </c>
      <c r="G526" t="str">
        <f t="shared" si="86"/>
        <v/>
      </c>
      <c r="H526" t="str">
        <f t="shared" si="86"/>
        <v/>
      </c>
      <c r="I526" t="str">
        <f t="shared" si="86"/>
        <v/>
      </c>
      <c r="J526" t="str">
        <f t="shared" si="86"/>
        <v/>
      </c>
      <c r="K526" t="str">
        <f t="shared" si="86"/>
        <v/>
      </c>
      <c r="L526" t="str">
        <f t="shared" si="86"/>
        <v/>
      </c>
      <c r="M526" t="str">
        <f t="shared" si="86"/>
        <v/>
      </c>
      <c r="N526" t="str">
        <f t="shared" si="86"/>
        <v/>
      </c>
      <c r="O526" t="str">
        <f t="shared" si="86"/>
        <v/>
      </c>
      <c r="P526" t="str">
        <f t="shared" si="86"/>
        <v/>
      </c>
      <c r="Q526" t="str">
        <f t="shared" si="86"/>
        <v/>
      </c>
      <c r="R526" t="str">
        <f t="shared" si="86"/>
        <v/>
      </c>
      <c r="S526" t="str">
        <f t="shared" si="85"/>
        <v/>
      </c>
      <c r="T526" t="str">
        <f t="shared" si="85"/>
        <v/>
      </c>
      <c r="U526" t="str">
        <f t="shared" si="85"/>
        <v/>
      </c>
      <c r="V526" t="str">
        <f t="shared" si="85"/>
        <v/>
      </c>
      <c r="W526" t="str">
        <f t="shared" si="85"/>
        <v/>
      </c>
      <c r="X526" t="str">
        <f t="shared" si="85"/>
        <v/>
      </c>
      <c r="Y526" t="str">
        <f t="shared" si="85"/>
        <v/>
      </c>
      <c r="Z526" t="str">
        <f t="shared" si="85"/>
        <v/>
      </c>
      <c r="AA526" t="str">
        <f t="shared" si="85"/>
        <v/>
      </c>
      <c r="AB526" t="str">
        <f t="shared" si="85"/>
        <v/>
      </c>
      <c r="AC526" t="str">
        <f t="shared" si="85"/>
        <v/>
      </c>
      <c r="AD526" t="str">
        <f t="shared" si="85"/>
        <v/>
      </c>
      <c r="AE526">
        <f t="shared" si="84"/>
        <v>0</v>
      </c>
    </row>
    <row r="527" spans="1:31" ht="51" x14ac:dyDescent="0.2">
      <c r="A527" t="str">
        <f>TABLA!F527</f>
        <v>F. Geografía e Historia</v>
      </c>
      <c r="B527" s="262" t="str">
        <f>TABLA!BC527</f>
        <v>yo creo que bastantes más publicaciones de distintos archivos y bbliotecas de otras zonas de España y del mundo se deberían incluir en la biblioteca de la UCM, ya que esto ayudaría a lograr que la gente pudiera acceder no solo a lo existente en la biblioteca sino a lo recién insertado como nuevas adquisiciones de consulta y completarse con más bibliografía.</v>
      </c>
      <c r="C527" t="str">
        <f t="shared" si="79"/>
        <v/>
      </c>
      <c r="D527" t="str">
        <f t="shared" si="86"/>
        <v/>
      </c>
      <c r="E527" t="str">
        <f t="shared" si="86"/>
        <v/>
      </c>
      <c r="F527" t="str">
        <f t="shared" si="86"/>
        <v/>
      </c>
      <c r="G527" t="str">
        <f t="shared" si="86"/>
        <v/>
      </c>
      <c r="H527" t="str">
        <f t="shared" si="86"/>
        <v/>
      </c>
      <c r="I527" t="str">
        <f t="shared" si="86"/>
        <v/>
      </c>
      <c r="J527" t="str">
        <f t="shared" si="86"/>
        <v/>
      </c>
      <c r="K527" t="str">
        <f t="shared" si="86"/>
        <v>x</v>
      </c>
      <c r="L527" t="str">
        <f t="shared" si="86"/>
        <v/>
      </c>
      <c r="M527" t="str">
        <f t="shared" si="86"/>
        <v/>
      </c>
      <c r="N527" t="str">
        <f t="shared" si="86"/>
        <v/>
      </c>
      <c r="O527" t="str">
        <f t="shared" si="86"/>
        <v/>
      </c>
      <c r="P527" t="str">
        <f t="shared" si="86"/>
        <v/>
      </c>
      <c r="Q527" t="str">
        <f t="shared" si="86"/>
        <v/>
      </c>
      <c r="R527" t="str">
        <f t="shared" si="86"/>
        <v/>
      </c>
      <c r="S527" t="str">
        <f t="shared" si="85"/>
        <v/>
      </c>
      <c r="T527" t="str">
        <f t="shared" si="85"/>
        <v/>
      </c>
      <c r="U527" t="str">
        <f t="shared" si="85"/>
        <v/>
      </c>
      <c r="V527" t="str">
        <f t="shared" si="85"/>
        <v/>
      </c>
      <c r="W527" t="str">
        <f t="shared" si="85"/>
        <v/>
      </c>
      <c r="X527" t="str">
        <f t="shared" si="85"/>
        <v/>
      </c>
      <c r="Y527" t="str">
        <f t="shared" si="85"/>
        <v/>
      </c>
      <c r="Z527" t="str">
        <f t="shared" si="85"/>
        <v/>
      </c>
      <c r="AA527" t="str">
        <f t="shared" si="85"/>
        <v/>
      </c>
      <c r="AB527" t="str">
        <f t="shared" si="85"/>
        <v/>
      </c>
      <c r="AC527" t="str">
        <f t="shared" si="85"/>
        <v/>
      </c>
      <c r="AD527" t="str">
        <f t="shared" si="85"/>
        <v/>
      </c>
      <c r="AE527">
        <f t="shared" si="84"/>
        <v>1</v>
      </c>
    </row>
    <row r="528" spans="1:31" x14ac:dyDescent="0.2">
      <c r="A528" t="str">
        <f>TABLA!F528</f>
        <v>F. Ciencias Geológicas</v>
      </c>
      <c r="B528" s="262">
        <f>TABLA!BC528</f>
        <v>0</v>
      </c>
      <c r="C528" t="str">
        <f t="shared" si="79"/>
        <v/>
      </c>
      <c r="D528" t="str">
        <f t="shared" si="86"/>
        <v/>
      </c>
      <c r="E528" t="str">
        <f t="shared" si="86"/>
        <v/>
      </c>
      <c r="F528" t="str">
        <f t="shared" si="86"/>
        <v/>
      </c>
      <c r="G528" t="str">
        <f t="shared" si="86"/>
        <v/>
      </c>
      <c r="H528" t="str">
        <f t="shared" si="86"/>
        <v/>
      </c>
      <c r="I528" t="str">
        <f t="shared" si="86"/>
        <v/>
      </c>
      <c r="J528" t="str">
        <f t="shared" si="86"/>
        <v/>
      </c>
      <c r="K528" t="str">
        <f t="shared" si="86"/>
        <v/>
      </c>
      <c r="L528" t="str">
        <f t="shared" si="86"/>
        <v/>
      </c>
      <c r="M528" t="str">
        <f t="shared" si="86"/>
        <v/>
      </c>
      <c r="N528" t="str">
        <f t="shared" si="86"/>
        <v/>
      </c>
      <c r="O528" t="str">
        <f t="shared" si="86"/>
        <v/>
      </c>
      <c r="P528" t="str">
        <f t="shared" si="86"/>
        <v/>
      </c>
      <c r="Q528" t="str">
        <f t="shared" si="86"/>
        <v/>
      </c>
      <c r="R528" t="str">
        <f t="shared" ref="R528:AD543" si="87">IFERROR((IF(FIND(R$1,$B528,1)&gt;0,"x")),"")</f>
        <v/>
      </c>
      <c r="S528" t="str">
        <f t="shared" si="87"/>
        <v/>
      </c>
      <c r="T528" t="str">
        <f t="shared" si="87"/>
        <v/>
      </c>
      <c r="U528" t="str">
        <f t="shared" si="87"/>
        <v/>
      </c>
      <c r="V528" t="str">
        <f t="shared" si="87"/>
        <v/>
      </c>
      <c r="W528" t="str">
        <f t="shared" si="87"/>
        <v/>
      </c>
      <c r="X528" t="str">
        <f t="shared" si="87"/>
        <v/>
      </c>
      <c r="Y528" t="str">
        <f t="shared" si="87"/>
        <v/>
      </c>
      <c r="Z528" t="str">
        <f t="shared" si="87"/>
        <v/>
      </c>
      <c r="AA528" t="str">
        <f t="shared" si="87"/>
        <v/>
      </c>
      <c r="AB528" t="str">
        <f t="shared" si="87"/>
        <v/>
      </c>
      <c r="AC528" t="str">
        <f t="shared" si="87"/>
        <v/>
      </c>
      <c r="AD528" t="str">
        <f t="shared" si="87"/>
        <v/>
      </c>
      <c r="AE528">
        <f t="shared" si="84"/>
        <v>0</v>
      </c>
    </row>
    <row r="529" spans="1:31" x14ac:dyDescent="0.2">
      <c r="A529" t="str">
        <f>TABLA!F529</f>
        <v>F. Ciencias de la Información</v>
      </c>
      <c r="B529" s="262">
        <f>TABLA!BC529</f>
        <v>0</v>
      </c>
      <c r="C529" t="str">
        <f t="shared" si="79"/>
        <v/>
      </c>
      <c r="D529" t="str">
        <f t="shared" ref="D529:R544" si="88">IFERROR((IF(FIND(D$1,$B529,1)&gt;0,"x")),"")</f>
        <v/>
      </c>
      <c r="E529" t="str">
        <f t="shared" si="88"/>
        <v/>
      </c>
      <c r="F529" t="str">
        <f t="shared" si="88"/>
        <v/>
      </c>
      <c r="G529" t="str">
        <f t="shared" si="88"/>
        <v/>
      </c>
      <c r="H529" t="str">
        <f t="shared" si="88"/>
        <v/>
      </c>
      <c r="I529" t="str">
        <f t="shared" si="88"/>
        <v/>
      </c>
      <c r="J529" t="str">
        <f t="shared" si="88"/>
        <v/>
      </c>
      <c r="K529" t="str">
        <f t="shared" si="88"/>
        <v/>
      </c>
      <c r="L529" t="str">
        <f t="shared" si="88"/>
        <v/>
      </c>
      <c r="M529" t="str">
        <f t="shared" si="88"/>
        <v/>
      </c>
      <c r="N529" t="str">
        <f t="shared" si="88"/>
        <v/>
      </c>
      <c r="O529" t="str">
        <f t="shared" si="88"/>
        <v/>
      </c>
      <c r="P529" t="str">
        <f t="shared" si="88"/>
        <v/>
      </c>
      <c r="Q529" t="str">
        <f t="shared" si="88"/>
        <v/>
      </c>
      <c r="R529" t="str">
        <f t="shared" si="88"/>
        <v/>
      </c>
      <c r="S529" t="str">
        <f t="shared" si="87"/>
        <v/>
      </c>
      <c r="T529" t="str">
        <f t="shared" si="87"/>
        <v/>
      </c>
      <c r="U529" t="str">
        <f t="shared" si="87"/>
        <v/>
      </c>
      <c r="V529" t="str">
        <f t="shared" si="87"/>
        <v/>
      </c>
      <c r="W529" t="str">
        <f t="shared" si="87"/>
        <v/>
      </c>
      <c r="X529" t="str">
        <f t="shared" si="87"/>
        <v/>
      </c>
      <c r="Y529" t="str">
        <f t="shared" si="87"/>
        <v/>
      </c>
      <c r="Z529" t="str">
        <f t="shared" si="87"/>
        <v/>
      </c>
      <c r="AA529" t="str">
        <f t="shared" si="87"/>
        <v/>
      </c>
      <c r="AB529" t="str">
        <f t="shared" si="87"/>
        <v/>
      </c>
      <c r="AC529" t="str">
        <f t="shared" si="87"/>
        <v/>
      </c>
      <c r="AD529" t="str">
        <f t="shared" si="87"/>
        <v/>
      </c>
      <c r="AE529">
        <f t="shared" si="84"/>
        <v>0</v>
      </c>
    </row>
    <row r="530" spans="1:31" x14ac:dyDescent="0.2">
      <c r="A530" t="str">
        <f>TABLA!F530</f>
        <v>F. Medicina</v>
      </c>
      <c r="B530" s="262">
        <f>TABLA!BC530</f>
        <v>0</v>
      </c>
      <c r="C530" t="str">
        <f t="shared" si="79"/>
        <v/>
      </c>
      <c r="D530" t="str">
        <f t="shared" si="88"/>
        <v/>
      </c>
      <c r="E530" t="str">
        <f t="shared" si="88"/>
        <v/>
      </c>
      <c r="F530" t="str">
        <f t="shared" si="88"/>
        <v/>
      </c>
      <c r="G530" t="str">
        <f t="shared" si="88"/>
        <v/>
      </c>
      <c r="H530" t="str">
        <f t="shared" si="88"/>
        <v/>
      </c>
      <c r="I530" t="str">
        <f t="shared" si="88"/>
        <v/>
      </c>
      <c r="J530" t="str">
        <f t="shared" si="88"/>
        <v/>
      </c>
      <c r="K530" t="str">
        <f t="shared" si="88"/>
        <v/>
      </c>
      <c r="L530" t="str">
        <f t="shared" si="88"/>
        <v/>
      </c>
      <c r="M530" t="str">
        <f t="shared" si="88"/>
        <v/>
      </c>
      <c r="N530" t="str">
        <f t="shared" si="88"/>
        <v/>
      </c>
      <c r="O530" t="str">
        <f t="shared" si="88"/>
        <v/>
      </c>
      <c r="P530" t="str">
        <f t="shared" si="88"/>
        <v/>
      </c>
      <c r="Q530" t="str">
        <f t="shared" si="88"/>
        <v/>
      </c>
      <c r="R530" t="str">
        <f t="shared" si="88"/>
        <v/>
      </c>
      <c r="S530" t="str">
        <f t="shared" si="87"/>
        <v/>
      </c>
      <c r="T530" t="str">
        <f t="shared" si="87"/>
        <v/>
      </c>
      <c r="U530" t="str">
        <f t="shared" si="87"/>
        <v/>
      </c>
      <c r="V530" t="str">
        <f t="shared" si="87"/>
        <v/>
      </c>
      <c r="W530" t="str">
        <f t="shared" si="87"/>
        <v/>
      </c>
      <c r="X530" t="str">
        <f t="shared" si="87"/>
        <v/>
      </c>
      <c r="Y530" t="str">
        <f t="shared" si="87"/>
        <v/>
      </c>
      <c r="Z530" t="str">
        <f t="shared" si="87"/>
        <v/>
      </c>
      <c r="AA530" t="str">
        <f t="shared" si="87"/>
        <v/>
      </c>
      <c r="AB530" t="str">
        <f t="shared" si="87"/>
        <v/>
      </c>
      <c r="AC530" t="str">
        <f t="shared" si="87"/>
        <v/>
      </c>
      <c r="AD530" t="str">
        <f t="shared" si="87"/>
        <v/>
      </c>
      <c r="AE530">
        <f t="shared" si="84"/>
        <v>0</v>
      </c>
    </row>
    <row r="531" spans="1:31" x14ac:dyDescent="0.2">
      <c r="A531" t="str">
        <f>TABLA!F531</f>
        <v>F. Ciencias Políticas y Sociología</v>
      </c>
      <c r="B531" s="262">
        <f>TABLA!BC531</f>
        <v>0</v>
      </c>
      <c r="C531" t="str">
        <f t="shared" ref="C531:C594" si="89">IFERROR((IF(FIND(C$1,$B531,1)&gt;0,"x")),"")</f>
        <v/>
      </c>
      <c r="D531" t="str">
        <f t="shared" si="88"/>
        <v/>
      </c>
      <c r="E531" t="str">
        <f t="shared" si="88"/>
        <v/>
      </c>
      <c r="F531" t="str">
        <f t="shared" si="88"/>
        <v/>
      </c>
      <c r="G531" t="str">
        <f t="shared" si="88"/>
        <v/>
      </c>
      <c r="H531" t="str">
        <f t="shared" si="88"/>
        <v/>
      </c>
      <c r="I531" t="str">
        <f t="shared" si="88"/>
        <v/>
      </c>
      <c r="J531" t="str">
        <f t="shared" si="88"/>
        <v/>
      </c>
      <c r="K531" t="str">
        <f t="shared" si="88"/>
        <v/>
      </c>
      <c r="L531" t="str">
        <f t="shared" si="88"/>
        <v/>
      </c>
      <c r="M531" t="str">
        <f t="shared" si="88"/>
        <v/>
      </c>
      <c r="N531" t="str">
        <f t="shared" si="88"/>
        <v/>
      </c>
      <c r="O531" t="str">
        <f t="shared" si="88"/>
        <v/>
      </c>
      <c r="P531" t="str">
        <f t="shared" si="88"/>
        <v/>
      </c>
      <c r="Q531" t="str">
        <f t="shared" si="88"/>
        <v/>
      </c>
      <c r="R531" t="str">
        <f t="shared" si="88"/>
        <v/>
      </c>
      <c r="S531" t="str">
        <f t="shared" si="87"/>
        <v/>
      </c>
      <c r="T531" t="str">
        <f t="shared" si="87"/>
        <v/>
      </c>
      <c r="U531" t="str">
        <f t="shared" si="87"/>
        <v/>
      </c>
      <c r="V531" t="str">
        <f t="shared" si="87"/>
        <v/>
      </c>
      <c r="W531" t="str">
        <f t="shared" si="87"/>
        <v/>
      </c>
      <c r="X531" t="str">
        <f t="shared" si="87"/>
        <v/>
      </c>
      <c r="Y531" t="str">
        <f t="shared" si="87"/>
        <v/>
      </c>
      <c r="Z531" t="str">
        <f t="shared" si="87"/>
        <v/>
      </c>
      <c r="AA531" t="str">
        <f t="shared" si="87"/>
        <v/>
      </c>
      <c r="AB531" t="str">
        <f t="shared" si="87"/>
        <v/>
      </c>
      <c r="AC531" t="str">
        <f t="shared" si="87"/>
        <v/>
      </c>
      <c r="AD531" t="str">
        <f t="shared" si="87"/>
        <v/>
      </c>
      <c r="AE531">
        <f t="shared" si="84"/>
        <v>0</v>
      </c>
    </row>
    <row r="532" spans="1:31" x14ac:dyDescent="0.2">
      <c r="A532" t="str">
        <f>TABLA!F532</f>
        <v>F. Enfermería, Fisioterapia y Podología</v>
      </c>
      <c r="B532" s="262">
        <f>TABLA!BC532</f>
        <v>0</v>
      </c>
      <c r="C532" t="str">
        <f t="shared" si="89"/>
        <v/>
      </c>
      <c r="D532" t="str">
        <f t="shared" si="88"/>
        <v/>
      </c>
      <c r="E532" t="str">
        <f t="shared" si="88"/>
        <v/>
      </c>
      <c r="F532" t="str">
        <f t="shared" si="88"/>
        <v/>
      </c>
      <c r="G532" t="str">
        <f t="shared" si="88"/>
        <v/>
      </c>
      <c r="H532" t="str">
        <f t="shared" si="88"/>
        <v/>
      </c>
      <c r="I532" t="str">
        <f t="shared" si="88"/>
        <v/>
      </c>
      <c r="J532" t="str">
        <f t="shared" si="88"/>
        <v/>
      </c>
      <c r="K532" t="str">
        <f t="shared" si="88"/>
        <v/>
      </c>
      <c r="L532" t="str">
        <f t="shared" si="88"/>
        <v/>
      </c>
      <c r="M532" t="str">
        <f t="shared" si="88"/>
        <v/>
      </c>
      <c r="N532" t="str">
        <f t="shared" si="88"/>
        <v/>
      </c>
      <c r="O532" t="str">
        <f t="shared" si="88"/>
        <v/>
      </c>
      <c r="P532" t="str">
        <f t="shared" si="88"/>
        <v/>
      </c>
      <c r="Q532" t="str">
        <f t="shared" si="88"/>
        <v/>
      </c>
      <c r="R532" t="str">
        <f t="shared" si="88"/>
        <v/>
      </c>
      <c r="S532" t="str">
        <f t="shared" si="87"/>
        <v/>
      </c>
      <c r="T532" t="str">
        <f t="shared" si="87"/>
        <v/>
      </c>
      <c r="U532" t="str">
        <f t="shared" si="87"/>
        <v/>
      </c>
      <c r="V532" t="str">
        <f t="shared" si="87"/>
        <v/>
      </c>
      <c r="W532" t="str">
        <f t="shared" si="87"/>
        <v/>
      </c>
      <c r="X532" t="str">
        <f t="shared" si="87"/>
        <v/>
      </c>
      <c r="Y532" t="str">
        <f t="shared" si="87"/>
        <v/>
      </c>
      <c r="Z532" t="str">
        <f t="shared" si="87"/>
        <v/>
      </c>
      <c r="AA532" t="str">
        <f t="shared" si="87"/>
        <v/>
      </c>
      <c r="AB532" t="str">
        <f t="shared" si="87"/>
        <v/>
      </c>
      <c r="AC532" t="str">
        <f t="shared" si="87"/>
        <v/>
      </c>
      <c r="AD532" t="str">
        <f t="shared" si="87"/>
        <v/>
      </c>
      <c r="AE532">
        <f t="shared" si="84"/>
        <v>0</v>
      </c>
    </row>
    <row r="533" spans="1:31" x14ac:dyDescent="0.2">
      <c r="A533" t="str">
        <f>TABLA!F533</f>
        <v>F. Derecho</v>
      </c>
      <c r="B533" s="262">
        <f>TABLA!BC533</f>
        <v>0</v>
      </c>
      <c r="C533" t="str">
        <f t="shared" si="89"/>
        <v/>
      </c>
      <c r="D533" t="str">
        <f t="shared" si="88"/>
        <v/>
      </c>
      <c r="E533" t="str">
        <f t="shared" si="88"/>
        <v/>
      </c>
      <c r="F533" t="str">
        <f t="shared" si="88"/>
        <v/>
      </c>
      <c r="G533" t="str">
        <f t="shared" si="88"/>
        <v/>
      </c>
      <c r="H533" t="str">
        <f t="shared" si="88"/>
        <v/>
      </c>
      <c r="I533" t="str">
        <f t="shared" si="88"/>
        <v/>
      </c>
      <c r="J533" t="str">
        <f t="shared" si="88"/>
        <v/>
      </c>
      <c r="K533" t="str">
        <f t="shared" si="88"/>
        <v/>
      </c>
      <c r="L533" t="str">
        <f t="shared" si="88"/>
        <v/>
      </c>
      <c r="M533" t="str">
        <f t="shared" si="88"/>
        <v/>
      </c>
      <c r="N533" t="str">
        <f t="shared" si="88"/>
        <v/>
      </c>
      <c r="O533" t="str">
        <f t="shared" si="88"/>
        <v/>
      </c>
      <c r="P533" t="str">
        <f t="shared" si="88"/>
        <v/>
      </c>
      <c r="Q533" t="str">
        <f t="shared" si="88"/>
        <v/>
      </c>
      <c r="R533" t="str">
        <f t="shared" si="88"/>
        <v/>
      </c>
      <c r="S533" t="str">
        <f t="shared" si="87"/>
        <v/>
      </c>
      <c r="T533" t="str">
        <f t="shared" si="87"/>
        <v/>
      </c>
      <c r="U533" t="str">
        <f t="shared" si="87"/>
        <v/>
      </c>
      <c r="V533" t="str">
        <f t="shared" si="87"/>
        <v/>
      </c>
      <c r="W533" t="str">
        <f t="shared" si="87"/>
        <v/>
      </c>
      <c r="X533" t="str">
        <f t="shared" si="87"/>
        <v/>
      </c>
      <c r="Y533" t="str">
        <f t="shared" si="87"/>
        <v/>
      </c>
      <c r="Z533" t="str">
        <f t="shared" si="87"/>
        <v/>
      </c>
      <c r="AA533" t="str">
        <f t="shared" si="87"/>
        <v/>
      </c>
      <c r="AB533" t="str">
        <f t="shared" si="87"/>
        <v/>
      </c>
      <c r="AC533" t="str">
        <f t="shared" si="87"/>
        <v/>
      </c>
      <c r="AD533" t="str">
        <f t="shared" si="87"/>
        <v/>
      </c>
      <c r="AE533">
        <f t="shared" si="84"/>
        <v>0</v>
      </c>
    </row>
    <row r="534" spans="1:31" ht="76.5" x14ac:dyDescent="0.2">
      <c r="A534" t="str">
        <f>TABLA!F534</f>
        <v>F. Ciencias de la Información</v>
      </c>
      <c r="B534" s="262" t="str">
        <f>TABLA!BC534</f>
        <v>Se podría dar opción a una ampliación del tiempo de préstamo de los documentos (libros, revistas..); así como tener impresa la versión online, en este caso, de los libros con menos copias al público de forma que si, un estudiante necesita un documento y este ya sido reclamado por más o están todos ocupados, se pueda disponer de esa versión, (hojas impresas) del libro online. Así tendrías una nueva forma de conseguir el libro físicamente!! En formato folio, tipo apuntes.</v>
      </c>
      <c r="C534" t="str">
        <f t="shared" si="89"/>
        <v>x</v>
      </c>
      <c r="D534" t="str">
        <f t="shared" si="88"/>
        <v/>
      </c>
      <c r="E534" t="str">
        <f t="shared" si="88"/>
        <v/>
      </c>
      <c r="F534" t="str">
        <f t="shared" si="88"/>
        <v>x</v>
      </c>
      <c r="G534" t="str">
        <f t="shared" si="88"/>
        <v/>
      </c>
      <c r="H534" t="str">
        <f t="shared" si="88"/>
        <v/>
      </c>
      <c r="I534" t="str">
        <f t="shared" si="88"/>
        <v/>
      </c>
      <c r="J534" t="str">
        <f t="shared" si="88"/>
        <v/>
      </c>
      <c r="K534" t="str">
        <f t="shared" si="88"/>
        <v/>
      </c>
      <c r="L534" t="str">
        <f t="shared" si="88"/>
        <v>x</v>
      </c>
      <c r="M534" t="str">
        <f t="shared" si="88"/>
        <v/>
      </c>
      <c r="N534" t="str">
        <f t="shared" si="88"/>
        <v/>
      </c>
      <c r="O534" t="str">
        <f t="shared" si="88"/>
        <v/>
      </c>
      <c r="P534" t="str">
        <f t="shared" si="88"/>
        <v/>
      </c>
      <c r="Q534" t="str">
        <f t="shared" si="88"/>
        <v/>
      </c>
      <c r="R534" t="str">
        <f t="shared" si="88"/>
        <v/>
      </c>
      <c r="S534" t="str">
        <f t="shared" si="87"/>
        <v/>
      </c>
      <c r="T534" t="str">
        <f t="shared" si="87"/>
        <v/>
      </c>
      <c r="U534" t="str">
        <f t="shared" si="87"/>
        <v/>
      </c>
      <c r="V534" t="str">
        <f t="shared" si="87"/>
        <v/>
      </c>
      <c r="W534" t="str">
        <f t="shared" si="87"/>
        <v/>
      </c>
      <c r="X534" t="str">
        <f t="shared" si="87"/>
        <v/>
      </c>
      <c r="Y534" t="str">
        <f t="shared" si="87"/>
        <v/>
      </c>
      <c r="Z534" t="str">
        <f t="shared" si="87"/>
        <v>x</v>
      </c>
      <c r="AA534" t="str">
        <f t="shared" si="87"/>
        <v/>
      </c>
      <c r="AB534" t="str">
        <f t="shared" si="87"/>
        <v/>
      </c>
      <c r="AC534" t="str">
        <f t="shared" si="87"/>
        <v/>
      </c>
      <c r="AD534" t="str">
        <f t="shared" si="87"/>
        <v/>
      </c>
      <c r="AE534">
        <f t="shared" si="84"/>
        <v>1</v>
      </c>
    </row>
    <row r="535" spans="1:31" x14ac:dyDescent="0.2">
      <c r="A535" t="str">
        <f>TABLA!F535</f>
        <v>F. Ciencias Físicas</v>
      </c>
      <c r="B535" s="262">
        <f>TABLA!BC535</f>
        <v>0</v>
      </c>
      <c r="C535" t="str">
        <f t="shared" si="89"/>
        <v/>
      </c>
      <c r="D535" t="str">
        <f t="shared" si="88"/>
        <v/>
      </c>
      <c r="E535" t="str">
        <f t="shared" si="88"/>
        <v/>
      </c>
      <c r="F535" t="str">
        <f t="shared" si="88"/>
        <v/>
      </c>
      <c r="G535" t="str">
        <f t="shared" si="88"/>
        <v/>
      </c>
      <c r="H535" t="str">
        <f t="shared" si="88"/>
        <v/>
      </c>
      <c r="I535" t="str">
        <f t="shared" si="88"/>
        <v/>
      </c>
      <c r="J535" t="str">
        <f t="shared" si="88"/>
        <v/>
      </c>
      <c r="K535" t="str">
        <f t="shared" si="88"/>
        <v/>
      </c>
      <c r="L535" t="str">
        <f t="shared" si="88"/>
        <v/>
      </c>
      <c r="M535" t="str">
        <f t="shared" si="88"/>
        <v/>
      </c>
      <c r="N535" t="str">
        <f t="shared" si="88"/>
        <v/>
      </c>
      <c r="O535" t="str">
        <f t="shared" si="88"/>
        <v/>
      </c>
      <c r="P535" t="str">
        <f t="shared" si="88"/>
        <v/>
      </c>
      <c r="Q535" t="str">
        <f t="shared" si="88"/>
        <v/>
      </c>
      <c r="R535" t="str">
        <f t="shared" si="88"/>
        <v/>
      </c>
      <c r="S535" t="str">
        <f t="shared" si="87"/>
        <v/>
      </c>
      <c r="T535" t="str">
        <f t="shared" si="87"/>
        <v/>
      </c>
      <c r="U535" t="str">
        <f t="shared" si="87"/>
        <v/>
      </c>
      <c r="V535" t="str">
        <f t="shared" si="87"/>
        <v/>
      </c>
      <c r="W535" t="str">
        <f t="shared" si="87"/>
        <v/>
      </c>
      <c r="X535" t="str">
        <f t="shared" si="87"/>
        <v/>
      </c>
      <c r="Y535" t="str">
        <f t="shared" si="87"/>
        <v/>
      </c>
      <c r="Z535" t="str">
        <f t="shared" si="87"/>
        <v/>
      </c>
      <c r="AA535" t="str">
        <f t="shared" si="87"/>
        <v/>
      </c>
      <c r="AB535" t="str">
        <f t="shared" si="87"/>
        <v/>
      </c>
      <c r="AC535" t="str">
        <f t="shared" si="87"/>
        <v/>
      </c>
      <c r="AD535" t="str">
        <f t="shared" si="87"/>
        <v/>
      </c>
      <c r="AE535">
        <f t="shared" si="84"/>
        <v>0</v>
      </c>
    </row>
    <row r="536" spans="1:31" x14ac:dyDescent="0.2">
      <c r="A536" t="str">
        <f>TABLA!F536</f>
        <v>F. Comercio y Turismo</v>
      </c>
      <c r="B536" s="262">
        <f>TABLA!BC536</f>
        <v>0</v>
      </c>
      <c r="C536" t="str">
        <f t="shared" si="89"/>
        <v/>
      </c>
      <c r="D536" t="str">
        <f t="shared" si="88"/>
        <v/>
      </c>
      <c r="E536" t="str">
        <f t="shared" si="88"/>
        <v/>
      </c>
      <c r="F536" t="str">
        <f t="shared" si="88"/>
        <v/>
      </c>
      <c r="G536" t="str">
        <f t="shared" si="88"/>
        <v/>
      </c>
      <c r="H536" t="str">
        <f t="shared" si="88"/>
        <v/>
      </c>
      <c r="I536" t="str">
        <f t="shared" si="88"/>
        <v/>
      </c>
      <c r="J536" t="str">
        <f t="shared" si="88"/>
        <v/>
      </c>
      <c r="K536" t="str">
        <f t="shared" si="88"/>
        <v/>
      </c>
      <c r="L536" t="str">
        <f t="shared" si="88"/>
        <v/>
      </c>
      <c r="M536" t="str">
        <f t="shared" si="88"/>
        <v/>
      </c>
      <c r="N536" t="str">
        <f t="shared" si="88"/>
        <v/>
      </c>
      <c r="O536" t="str">
        <f t="shared" si="88"/>
        <v/>
      </c>
      <c r="P536" t="str">
        <f t="shared" si="88"/>
        <v/>
      </c>
      <c r="Q536" t="str">
        <f t="shared" si="88"/>
        <v/>
      </c>
      <c r="R536" t="str">
        <f t="shared" si="88"/>
        <v/>
      </c>
      <c r="S536" t="str">
        <f t="shared" si="87"/>
        <v/>
      </c>
      <c r="T536" t="str">
        <f t="shared" si="87"/>
        <v/>
      </c>
      <c r="U536" t="str">
        <f t="shared" si="87"/>
        <v/>
      </c>
      <c r="V536" t="str">
        <f t="shared" si="87"/>
        <v/>
      </c>
      <c r="W536" t="str">
        <f t="shared" si="87"/>
        <v/>
      </c>
      <c r="X536" t="str">
        <f t="shared" si="87"/>
        <v/>
      </c>
      <c r="Y536" t="str">
        <f t="shared" si="87"/>
        <v/>
      </c>
      <c r="Z536" t="str">
        <f t="shared" si="87"/>
        <v/>
      </c>
      <c r="AA536" t="str">
        <f t="shared" si="87"/>
        <v/>
      </c>
      <c r="AB536" t="str">
        <f t="shared" si="87"/>
        <v/>
      </c>
      <c r="AC536" t="str">
        <f t="shared" si="87"/>
        <v/>
      </c>
      <c r="AD536" t="str">
        <f t="shared" si="87"/>
        <v/>
      </c>
      <c r="AE536">
        <f t="shared" si="84"/>
        <v>0</v>
      </c>
    </row>
    <row r="537" spans="1:31" x14ac:dyDescent="0.2">
      <c r="A537" t="str">
        <f>TABLA!F537</f>
        <v>F. Filología</v>
      </c>
      <c r="B537" s="262">
        <f>TABLA!BC537</f>
        <v>0</v>
      </c>
      <c r="C537" t="str">
        <f t="shared" si="89"/>
        <v/>
      </c>
      <c r="D537" t="str">
        <f t="shared" si="88"/>
        <v/>
      </c>
      <c r="E537" t="str">
        <f t="shared" si="88"/>
        <v/>
      </c>
      <c r="F537" t="str">
        <f t="shared" si="88"/>
        <v/>
      </c>
      <c r="G537" t="str">
        <f t="shared" si="88"/>
        <v/>
      </c>
      <c r="H537" t="str">
        <f t="shared" si="88"/>
        <v/>
      </c>
      <c r="I537" t="str">
        <f t="shared" si="88"/>
        <v/>
      </c>
      <c r="J537" t="str">
        <f t="shared" si="88"/>
        <v/>
      </c>
      <c r="K537" t="str">
        <f t="shared" si="88"/>
        <v/>
      </c>
      <c r="L537" t="str">
        <f t="shared" si="88"/>
        <v/>
      </c>
      <c r="M537" t="str">
        <f t="shared" si="88"/>
        <v/>
      </c>
      <c r="N537" t="str">
        <f t="shared" si="88"/>
        <v/>
      </c>
      <c r="O537" t="str">
        <f t="shared" si="88"/>
        <v/>
      </c>
      <c r="P537" t="str">
        <f t="shared" si="88"/>
        <v/>
      </c>
      <c r="Q537" t="str">
        <f t="shared" si="88"/>
        <v/>
      </c>
      <c r="R537" t="str">
        <f t="shared" si="88"/>
        <v/>
      </c>
      <c r="S537" t="str">
        <f t="shared" si="87"/>
        <v/>
      </c>
      <c r="T537" t="str">
        <f t="shared" si="87"/>
        <v/>
      </c>
      <c r="U537" t="str">
        <f t="shared" si="87"/>
        <v/>
      </c>
      <c r="V537" t="str">
        <f t="shared" si="87"/>
        <v/>
      </c>
      <c r="W537" t="str">
        <f t="shared" si="87"/>
        <v/>
      </c>
      <c r="X537" t="str">
        <f t="shared" si="87"/>
        <v/>
      </c>
      <c r="Y537" t="str">
        <f t="shared" si="87"/>
        <v/>
      </c>
      <c r="Z537" t="str">
        <f t="shared" si="87"/>
        <v/>
      </c>
      <c r="AA537" t="str">
        <f t="shared" si="87"/>
        <v/>
      </c>
      <c r="AB537" t="str">
        <f t="shared" si="87"/>
        <v/>
      </c>
      <c r="AC537" t="str">
        <f t="shared" si="87"/>
        <v/>
      </c>
      <c r="AD537" t="str">
        <f t="shared" si="87"/>
        <v/>
      </c>
      <c r="AE537">
        <f t="shared" si="84"/>
        <v>0</v>
      </c>
    </row>
    <row r="538" spans="1:31" x14ac:dyDescent="0.2">
      <c r="A538" t="str">
        <f>TABLA!F538</f>
        <v>F. Geografía e Historia</v>
      </c>
      <c r="B538" s="262">
        <f>TABLA!BC538</f>
        <v>0</v>
      </c>
      <c r="C538" t="str">
        <f t="shared" si="89"/>
        <v/>
      </c>
      <c r="D538" t="str">
        <f t="shared" si="88"/>
        <v/>
      </c>
      <c r="E538" t="str">
        <f t="shared" si="88"/>
        <v/>
      </c>
      <c r="F538" t="str">
        <f t="shared" si="88"/>
        <v/>
      </c>
      <c r="G538" t="str">
        <f t="shared" si="88"/>
        <v/>
      </c>
      <c r="H538" t="str">
        <f t="shared" si="88"/>
        <v/>
      </c>
      <c r="I538" t="str">
        <f t="shared" si="88"/>
        <v/>
      </c>
      <c r="J538" t="str">
        <f t="shared" si="88"/>
        <v/>
      </c>
      <c r="K538" t="str">
        <f t="shared" si="88"/>
        <v/>
      </c>
      <c r="L538" t="str">
        <f t="shared" si="88"/>
        <v/>
      </c>
      <c r="M538" t="str">
        <f t="shared" si="88"/>
        <v/>
      </c>
      <c r="N538" t="str">
        <f t="shared" si="88"/>
        <v/>
      </c>
      <c r="O538" t="str">
        <f t="shared" si="88"/>
        <v/>
      </c>
      <c r="P538" t="str">
        <f t="shared" si="88"/>
        <v/>
      </c>
      <c r="Q538" t="str">
        <f t="shared" si="88"/>
        <v/>
      </c>
      <c r="R538" t="str">
        <f t="shared" si="88"/>
        <v/>
      </c>
      <c r="S538" t="str">
        <f t="shared" si="87"/>
        <v/>
      </c>
      <c r="T538" t="str">
        <f t="shared" si="87"/>
        <v/>
      </c>
      <c r="U538" t="str">
        <f t="shared" si="87"/>
        <v/>
      </c>
      <c r="V538" t="str">
        <f t="shared" si="87"/>
        <v/>
      </c>
      <c r="W538" t="str">
        <f t="shared" si="87"/>
        <v/>
      </c>
      <c r="X538" t="str">
        <f t="shared" si="87"/>
        <v/>
      </c>
      <c r="Y538" t="str">
        <f t="shared" si="87"/>
        <v/>
      </c>
      <c r="Z538" t="str">
        <f t="shared" si="87"/>
        <v/>
      </c>
      <c r="AA538" t="str">
        <f t="shared" si="87"/>
        <v/>
      </c>
      <c r="AB538" t="str">
        <f t="shared" si="87"/>
        <v/>
      </c>
      <c r="AC538" t="str">
        <f t="shared" si="87"/>
        <v/>
      </c>
      <c r="AD538" t="str">
        <f t="shared" si="87"/>
        <v/>
      </c>
      <c r="AE538">
        <f t="shared" si="84"/>
        <v>0</v>
      </c>
    </row>
    <row r="539" spans="1:31" x14ac:dyDescent="0.2">
      <c r="A539" t="str">
        <f>TABLA!F539</f>
        <v>F. Educación - Centro de Formación del Profesorado</v>
      </c>
      <c r="B539" s="262">
        <f>TABLA!BC539</f>
        <v>0</v>
      </c>
      <c r="C539" t="str">
        <f t="shared" si="89"/>
        <v/>
      </c>
      <c r="D539" t="str">
        <f t="shared" si="88"/>
        <v/>
      </c>
      <c r="E539" t="str">
        <f t="shared" si="88"/>
        <v/>
      </c>
      <c r="F539" t="str">
        <f t="shared" si="88"/>
        <v/>
      </c>
      <c r="G539" t="str">
        <f t="shared" si="88"/>
        <v/>
      </c>
      <c r="H539" t="str">
        <f t="shared" si="88"/>
        <v/>
      </c>
      <c r="I539" t="str">
        <f t="shared" si="88"/>
        <v/>
      </c>
      <c r="J539" t="str">
        <f t="shared" si="88"/>
        <v/>
      </c>
      <c r="K539" t="str">
        <f t="shared" si="88"/>
        <v/>
      </c>
      <c r="L539" t="str">
        <f t="shared" si="88"/>
        <v/>
      </c>
      <c r="M539" t="str">
        <f t="shared" si="88"/>
        <v/>
      </c>
      <c r="N539" t="str">
        <f t="shared" si="88"/>
        <v/>
      </c>
      <c r="O539" t="str">
        <f t="shared" si="88"/>
        <v/>
      </c>
      <c r="P539" t="str">
        <f t="shared" si="88"/>
        <v/>
      </c>
      <c r="Q539" t="str">
        <f t="shared" si="88"/>
        <v/>
      </c>
      <c r="R539" t="str">
        <f t="shared" si="88"/>
        <v/>
      </c>
      <c r="S539" t="str">
        <f t="shared" si="87"/>
        <v/>
      </c>
      <c r="T539" t="str">
        <f t="shared" si="87"/>
        <v/>
      </c>
      <c r="U539" t="str">
        <f t="shared" si="87"/>
        <v/>
      </c>
      <c r="V539" t="str">
        <f t="shared" si="87"/>
        <v/>
      </c>
      <c r="W539" t="str">
        <f t="shared" si="87"/>
        <v/>
      </c>
      <c r="X539" t="str">
        <f t="shared" si="87"/>
        <v/>
      </c>
      <c r="Y539" t="str">
        <f t="shared" si="87"/>
        <v/>
      </c>
      <c r="Z539" t="str">
        <f t="shared" si="87"/>
        <v/>
      </c>
      <c r="AA539" t="str">
        <f t="shared" si="87"/>
        <v/>
      </c>
      <c r="AB539" t="str">
        <f t="shared" si="87"/>
        <v/>
      </c>
      <c r="AC539" t="str">
        <f t="shared" si="87"/>
        <v/>
      </c>
      <c r="AD539" t="str">
        <f t="shared" si="87"/>
        <v/>
      </c>
      <c r="AE539">
        <f t="shared" si="84"/>
        <v>0</v>
      </c>
    </row>
    <row r="540" spans="1:31" ht="38.25" x14ac:dyDescent="0.2">
      <c r="A540" t="str">
        <f>TABLA!F540</f>
        <v>F. Medicina</v>
      </c>
      <c r="B540" s="262" t="str">
        <f>TABLA!BC540</f>
        <v>-La facultad de medicina y enfermería cierran demasiado pronto. Debería ampliarse el horario, al menos, algunos días por semana.  -En cuanto a la biblioteca María Zambrano, está muy bien cuando abre 24h, e incluso los días que cierra más tarde de lo norma</v>
      </c>
      <c r="C540" t="str">
        <f t="shared" si="89"/>
        <v/>
      </c>
      <c r="D540" t="str">
        <f t="shared" si="88"/>
        <v/>
      </c>
      <c r="E540" t="str">
        <f t="shared" si="88"/>
        <v/>
      </c>
      <c r="F540" t="str">
        <f t="shared" si="88"/>
        <v/>
      </c>
      <c r="G540" t="str">
        <f t="shared" si="88"/>
        <v/>
      </c>
      <c r="H540" t="str">
        <f t="shared" si="88"/>
        <v/>
      </c>
      <c r="I540" t="str">
        <f t="shared" si="88"/>
        <v/>
      </c>
      <c r="J540" t="str">
        <f t="shared" si="88"/>
        <v/>
      </c>
      <c r="K540" t="str">
        <f t="shared" si="88"/>
        <v/>
      </c>
      <c r="L540" t="str">
        <f t="shared" si="88"/>
        <v/>
      </c>
      <c r="M540" t="str">
        <f t="shared" si="88"/>
        <v>x</v>
      </c>
      <c r="N540" t="str">
        <f t="shared" si="88"/>
        <v/>
      </c>
      <c r="O540" t="str">
        <f t="shared" si="88"/>
        <v/>
      </c>
      <c r="P540" t="str">
        <f t="shared" si="88"/>
        <v/>
      </c>
      <c r="Q540" t="str">
        <f t="shared" si="88"/>
        <v/>
      </c>
      <c r="R540" t="str">
        <f t="shared" si="88"/>
        <v/>
      </c>
      <c r="S540" t="str">
        <f t="shared" si="87"/>
        <v/>
      </c>
      <c r="T540" t="str">
        <f t="shared" si="87"/>
        <v/>
      </c>
      <c r="U540" t="str">
        <f t="shared" si="87"/>
        <v/>
      </c>
      <c r="V540" t="str">
        <f t="shared" si="87"/>
        <v/>
      </c>
      <c r="W540" t="str">
        <f t="shared" si="87"/>
        <v/>
      </c>
      <c r="X540" t="str">
        <f t="shared" si="87"/>
        <v/>
      </c>
      <c r="Y540" t="str">
        <f t="shared" si="87"/>
        <v/>
      </c>
      <c r="Z540" t="str">
        <f t="shared" si="87"/>
        <v/>
      </c>
      <c r="AA540" t="str">
        <f t="shared" si="87"/>
        <v/>
      </c>
      <c r="AB540" t="str">
        <f t="shared" si="87"/>
        <v/>
      </c>
      <c r="AC540" t="str">
        <f t="shared" si="87"/>
        <v/>
      </c>
      <c r="AD540" t="str">
        <f t="shared" si="87"/>
        <v/>
      </c>
      <c r="AE540">
        <f t="shared" si="84"/>
        <v>1</v>
      </c>
    </row>
    <row r="541" spans="1:31" x14ac:dyDescent="0.2">
      <c r="A541" t="str">
        <f>TABLA!F541</f>
        <v>F. Informática</v>
      </c>
      <c r="B541" s="262" t="str">
        <f>TABLA!BC541</f>
        <v>Felicidades a todo el equipo de la Biblioteca, hacen un gran trabajo</v>
      </c>
      <c r="C541" t="str">
        <f t="shared" si="89"/>
        <v/>
      </c>
      <c r="D541" t="str">
        <f t="shared" si="88"/>
        <v/>
      </c>
      <c r="E541" t="str">
        <f t="shared" si="88"/>
        <v/>
      </c>
      <c r="F541" t="str">
        <f t="shared" si="88"/>
        <v/>
      </c>
      <c r="G541" t="str">
        <f t="shared" si="88"/>
        <v/>
      </c>
      <c r="H541" t="str">
        <f t="shared" si="88"/>
        <v/>
      </c>
      <c r="I541" t="str">
        <f t="shared" si="88"/>
        <v/>
      </c>
      <c r="J541" t="str">
        <f t="shared" si="88"/>
        <v/>
      </c>
      <c r="K541" t="str">
        <f t="shared" si="88"/>
        <v/>
      </c>
      <c r="L541" t="str">
        <f t="shared" si="88"/>
        <v/>
      </c>
      <c r="M541" t="str">
        <f t="shared" si="88"/>
        <v/>
      </c>
      <c r="N541" t="str">
        <f t="shared" si="88"/>
        <v/>
      </c>
      <c r="O541" t="str">
        <f t="shared" si="88"/>
        <v/>
      </c>
      <c r="P541" t="str">
        <f t="shared" si="88"/>
        <v/>
      </c>
      <c r="Q541" t="str">
        <f t="shared" si="88"/>
        <v/>
      </c>
      <c r="R541" t="str">
        <f t="shared" si="88"/>
        <v/>
      </c>
      <c r="S541" t="str">
        <f t="shared" si="87"/>
        <v/>
      </c>
      <c r="T541" t="str">
        <f t="shared" si="87"/>
        <v/>
      </c>
      <c r="U541" t="str">
        <f t="shared" si="87"/>
        <v/>
      </c>
      <c r="V541" t="str">
        <f t="shared" si="87"/>
        <v/>
      </c>
      <c r="W541" t="str">
        <f t="shared" si="87"/>
        <v/>
      </c>
      <c r="X541" t="str">
        <f t="shared" si="87"/>
        <v/>
      </c>
      <c r="Y541" t="str">
        <f t="shared" si="87"/>
        <v/>
      </c>
      <c r="Z541" t="str">
        <f t="shared" si="87"/>
        <v/>
      </c>
      <c r="AA541" t="str">
        <f t="shared" si="87"/>
        <v/>
      </c>
      <c r="AB541" t="str">
        <f t="shared" si="87"/>
        <v/>
      </c>
      <c r="AC541" t="str">
        <f t="shared" si="87"/>
        <v/>
      </c>
      <c r="AD541" t="str">
        <f t="shared" si="87"/>
        <v/>
      </c>
      <c r="AE541">
        <f t="shared" si="84"/>
        <v>1</v>
      </c>
    </row>
    <row r="542" spans="1:31" x14ac:dyDescent="0.2">
      <c r="A542" t="str">
        <f>TABLA!F542</f>
        <v>F. Medicina</v>
      </c>
      <c r="B542" s="262">
        <f>TABLA!BC542</f>
        <v>0</v>
      </c>
      <c r="C542" t="str">
        <f t="shared" si="89"/>
        <v/>
      </c>
      <c r="D542" t="str">
        <f t="shared" si="88"/>
        <v/>
      </c>
      <c r="E542" t="str">
        <f t="shared" si="88"/>
        <v/>
      </c>
      <c r="F542" t="str">
        <f t="shared" si="88"/>
        <v/>
      </c>
      <c r="G542" t="str">
        <f t="shared" si="88"/>
        <v/>
      </c>
      <c r="H542" t="str">
        <f t="shared" si="88"/>
        <v/>
      </c>
      <c r="I542" t="str">
        <f t="shared" si="88"/>
        <v/>
      </c>
      <c r="J542" t="str">
        <f t="shared" si="88"/>
        <v/>
      </c>
      <c r="K542" t="str">
        <f t="shared" si="88"/>
        <v/>
      </c>
      <c r="L542" t="str">
        <f t="shared" si="88"/>
        <v/>
      </c>
      <c r="M542" t="str">
        <f t="shared" si="88"/>
        <v/>
      </c>
      <c r="N542" t="str">
        <f t="shared" si="88"/>
        <v/>
      </c>
      <c r="O542" t="str">
        <f t="shared" si="88"/>
        <v/>
      </c>
      <c r="P542" t="str">
        <f t="shared" si="88"/>
        <v/>
      </c>
      <c r="Q542" t="str">
        <f t="shared" si="88"/>
        <v/>
      </c>
      <c r="R542" t="str">
        <f t="shared" si="88"/>
        <v/>
      </c>
      <c r="S542" t="str">
        <f t="shared" si="87"/>
        <v/>
      </c>
      <c r="T542" t="str">
        <f t="shared" si="87"/>
        <v/>
      </c>
      <c r="U542" t="str">
        <f t="shared" si="87"/>
        <v/>
      </c>
      <c r="V542" t="str">
        <f t="shared" si="87"/>
        <v/>
      </c>
      <c r="W542" t="str">
        <f t="shared" si="87"/>
        <v/>
      </c>
      <c r="X542" t="str">
        <f t="shared" si="87"/>
        <v/>
      </c>
      <c r="Y542" t="str">
        <f t="shared" si="87"/>
        <v/>
      </c>
      <c r="Z542" t="str">
        <f t="shared" si="87"/>
        <v/>
      </c>
      <c r="AA542" t="str">
        <f t="shared" si="87"/>
        <v/>
      </c>
      <c r="AB542" t="str">
        <f t="shared" si="87"/>
        <v/>
      </c>
      <c r="AC542" t="str">
        <f t="shared" si="87"/>
        <v/>
      </c>
      <c r="AD542" t="str">
        <f t="shared" si="87"/>
        <v/>
      </c>
      <c r="AE542">
        <f t="shared" si="84"/>
        <v>0</v>
      </c>
    </row>
    <row r="543" spans="1:31" x14ac:dyDescent="0.2">
      <c r="A543" t="str">
        <f>TABLA!F543</f>
        <v>F. Derecho</v>
      </c>
      <c r="B543" s="262">
        <f>TABLA!BC543</f>
        <v>0</v>
      </c>
      <c r="C543" t="str">
        <f t="shared" si="89"/>
        <v/>
      </c>
      <c r="D543" t="str">
        <f t="shared" si="88"/>
        <v/>
      </c>
      <c r="E543" t="str">
        <f t="shared" si="88"/>
        <v/>
      </c>
      <c r="F543" t="str">
        <f t="shared" si="88"/>
        <v/>
      </c>
      <c r="G543" t="str">
        <f t="shared" si="88"/>
        <v/>
      </c>
      <c r="H543" t="str">
        <f t="shared" si="88"/>
        <v/>
      </c>
      <c r="I543" t="str">
        <f t="shared" si="88"/>
        <v/>
      </c>
      <c r="J543" t="str">
        <f t="shared" si="88"/>
        <v/>
      </c>
      <c r="K543" t="str">
        <f t="shared" si="88"/>
        <v/>
      </c>
      <c r="L543" t="str">
        <f t="shared" si="88"/>
        <v/>
      </c>
      <c r="M543" t="str">
        <f t="shared" si="88"/>
        <v/>
      </c>
      <c r="N543" t="str">
        <f t="shared" si="88"/>
        <v/>
      </c>
      <c r="O543" t="str">
        <f t="shared" si="88"/>
        <v/>
      </c>
      <c r="P543" t="str">
        <f t="shared" si="88"/>
        <v/>
      </c>
      <c r="Q543" t="str">
        <f t="shared" si="88"/>
        <v/>
      </c>
      <c r="R543" t="str">
        <f t="shared" si="88"/>
        <v/>
      </c>
      <c r="S543" t="str">
        <f t="shared" si="87"/>
        <v/>
      </c>
      <c r="T543" t="str">
        <f t="shared" si="87"/>
        <v/>
      </c>
      <c r="U543" t="str">
        <f t="shared" si="87"/>
        <v/>
      </c>
      <c r="V543" t="str">
        <f t="shared" si="87"/>
        <v/>
      </c>
      <c r="W543" t="str">
        <f t="shared" si="87"/>
        <v/>
      </c>
      <c r="X543" t="str">
        <f t="shared" si="87"/>
        <v/>
      </c>
      <c r="Y543" t="str">
        <f t="shared" si="87"/>
        <v/>
      </c>
      <c r="Z543" t="str">
        <f t="shared" si="87"/>
        <v/>
      </c>
      <c r="AA543" t="str">
        <f t="shared" si="87"/>
        <v/>
      </c>
      <c r="AB543" t="str">
        <f t="shared" si="87"/>
        <v/>
      </c>
      <c r="AC543" t="str">
        <f t="shared" si="87"/>
        <v/>
      </c>
      <c r="AD543" t="str">
        <f t="shared" si="87"/>
        <v/>
      </c>
      <c r="AE543">
        <f t="shared" si="84"/>
        <v>0</v>
      </c>
    </row>
    <row r="544" spans="1:31" x14ac:dyDescent="0.2">
      <c r="A544" t="str">
        <f>TABLA!F544</f>
        <v>F. Trabajo Social</v>
      </c>
      <c r="B544" s="262">
        <f>TABLA!BC544</f>
        <v>0</v>
      </c>
      <c r="C544" t="str">
        <f t="shared" si="89"/>
        <v/>
      </c>
      <c r="D544" t="str">
        <f t="shared" si="88"/>
        <v/>
      </c>
      <c r="E544" t="str">
        <f t="shared" si="88"/>
        <v/>
      </c>
      <c r="F544" t="str">
        <f t="shared" si="88"/>
        <v/>
      </c>
      <c r="G544" t="str">
        <f t="shared" si="88"/>
        <v/>
      </c>
      <c r="H544" t="str">
        <f t="shared" si="88"/>
        <v/>
      </c>
      <c r="I544" t="str">
        <f t="shared" si="88"/>
        <v/>
      </c>
      <c r="J544" t="str">
        <f t="shared" si="88"/>
        <v/>
      </c>
      <c r="K544" t="str">
        <f t="shared" si="88"/>
        <v/>
      </c>
      <c r="L544" t="str">
        <f t="shared" si="88"/>
        <v/>
      </c>
      <c r="M544" t="str">
        <f t="shared" si="88"/>
        <v/>
      </c>
      <c r="N544" t="str">
        <f t="shared" si="88"/>
        <v/>
      </c>
      <c r="O544" t="str">
        <f t="shared" si="88"/>
        <v/>
      </c>
      <c r="P544" t="str">
        <f t="shared" si="88"/>
        <v/>
      </c>
      <c r="Q544" t="str">
        <f t="shared" si="88"/>
        <v/>
      </c>
      <c r="R544" t="str">
        <f t="shared" ref="R544:AD559" si="90">IFERROR((IF(FIND(R$1,$B544,1)&gt;0,"x")),"")</f>
        <v/>
      </c>
      <c r="S544" t="str">
        <f t="shared" si="90"/>
        <v/>
      </c>
      <c r="T544" t="str">
        <f t="shared" si="90"/>
        <v/>
      </c>
      <c r="U544" t="str">
        <f t="shared" si="90"/>
        <v/>
      </c>
      <c r="V544" t="str">
        <f t="shared" si="90"/>
        <v/>
      </c>
      <c r="W544" t="str">
        <f t="shared" si="90"/>
        <v/>
      </c>
      <c r="X544" t="str">
        <f t="shared" si="90"/>
        <v/>
      </c>
      <c r="Y544" t="str">
        <f t="shared" si="90"/>
        <v/>
      </c>
      <c r="Z544" t="str">
        <f t="shared" si="90"/>
        <v/>
      </c>
      <c r="AA544" t="str">
        <f t="shared" si="90"/>
        <v/>
      </c>
      <c r="AB544" t="str">
        <f t="shared" si="90"/>
        <v/>
      </c>
      <c r="AC544" t="str">
        <f t="shared" si="90"/>
        <v/>
      </c>
      <c r="AD544" t="str">
        <f t="shared" si="90"/>
        <v/>
      </c>
      <c r="AE544">
        <f t="shared" si="84"/>
        <v>0</v>
      </c>
    </row>
    <row r="545" spans="1:31" x14ac:dyDescent="0.2">
      <c r="A545" t="str">
        <f>TABLA!F545</f>
        <v>F. Derecho</v>
      </c>
      <c r="B545" s="262">
        <f>TABLA!BC545</f>
        <v>0</v>
      </c>
      <c r="C545" t="str">
        <f t="shared" si="89"/>
        <v/>
      </c>
      <c r="D545" t="str">
        <f t="shared" ref="D545:R560" si="91">IFERROR((IF(FIND(D$1,$B545,1)&gt;0,"x")),"")</f>
        <v/>
      </c>
      <c r="E545" t="str">
        <f t="shared" si="91"/>
        <v/>
      </c>
      <c r="F545" t="str">
        <f t="shared" si="91"/>
        <v/>
      </c>
      <c r="G545" t="str">
        <f t="shared" si="91"/>
        <v/>
      </c>
      <c r="H545" t="str">
        <f t="shared" si="91"/>
        <v/>
      </c>
      <c r="I545" t="str">
        <f t="shared" si="91"/>
        <v/>
      </c>
      <c r="J545" t="str">
        <f t="shared" si="91"/>
        <v/>
      </c>
      <c r="K545" t="str">
        <f t="shared" si="91"/>
        <v/>
      </c>
      <c r="L545" t="str">
        <f t="shared" si="91"/>
        <v/>
      </c>
      <c r="M545" t="str">
        <f t="shared" si="91"/>
        <v/>
      </c>
      <c r="N545" t="str">
        <f t="shared" si="91"/>
        <v/>
      </c>
      <c r="O545" t="str">
        <f t="shared" si="91"/>
        <v/>
      </c>
      <c r="P545" t="str">
        <f t="shared" si="91"/>
        <v/>
      </c>
      <c r="Q545" t="str">
        <f t="shared" si="91"/>
        <v/>
      </c>
      <c r="R545" t="str">
        <f t="shared" si="91"/>
        <v/>
      </c>
      <c r="S545" t="str">
        <f t="shared" si="90"/>
        <v/>
      </c>
      <c r="T545" t="str">
        <f t="shared" si="90"/>
        <v/>
      </c>
      <c r="U545" t="str">
        <f t="shared" si="90"/>
        <v/>
      </c>
      <c r="V545" t="str">
        <f t="shared" si="90"/>
        <v/>
      </c>
      <c r="W545" t="str">
        <f t="shared" si="90"/>
        <v/>
      </c>
      <c r="X545" t="str">
        <f t="shared" si="90"/>
        <v/>
      </c>
      <c r="Y545" t="str">
        <f t="shared" si="90"/>
        <v/>
      </c>
      <c r="Z545" t="str">
        <f t="shared" si="90"/>
        <v/>
      </c>
      <c r="AA545" t="str">
        <f t="shared" si="90"/>
        <v/>
      </c>
      <c r="AB545" t="str">
        <f t="shared" si="90"/>
        <v/>
      </c>
      <c r="AC545" t="str">
        <f t="shared" si="90"/>
        <v/>
      </c>
      <c r="AD545" t="str">
        <f t="shared" si="90"/>
        <v/>
      </c>
      <c r="AE545">
        <f t="shared" si="84"/>
        <v>0</v>
      </c>
    </row>
    <row r="546" spans="1:31" x14ac:dyDescent="0.2">
      <c r="A546" t="str">
        <f>TABLA!F546</f>
        <v>F. Geografía e Historia</v>
      </c>
      <c r="B546" s="262">
        <f>TABLA!BC546</f>
        <v>0</v>
      </c>
      <c r="C546" t="str">
        <f t="shared" si="89"/>
        <v/>
      </c>
      <c r="D546" t="str">
        <f t="shared" si="91"/>
        <v/>
      </c>
      <c r="E546" t="str">
        <f t="shared" si="91"/>
        <v/>
      </c>
      <c r="F546" t="str">
        <f t="shared" si="91"/>
        <v/>
      </c>
      <c r="G546" t="str">
        <f t="shared" si="91"/>
        <v/>
      </c>
      <c r="H546" t="str">
        <f t="shared" si="91"/>
        <v/>
      </c>
      <c r="I546" t="str">
        <f t="shared" si="91"/>
        <v/>
      </c>
      <c r="J546" t="str">
        <f t="shared" si="91"/>
        <v/>
      </c>
      <c r="K546" t="str">
        <f t="shared" si="91"/>
        <v/>
      </c>
      <c r="L546" t="str">
        <f t="shared" si="91"/>
        <v/>
      </c>
      <c r="M546" t="str">
        <f t="shared" si="91"/>
        <v/>
      </c>
      <c r="N546" t="str">
        <f t="shared" si="91"/>
        <v/>
      </c>
      <c r="O546" t="str">
        <f t="shared" si="91"/>
        <v/>
      </c>
      <c r="P546" t="str">
        <f t="shared" si="91"/>
        <v/>
      </c>
      <c r="Q546" t="str">
        <f t="shared" si="91"/>
        <v/>
      </c>
      <c r="R546" t="str">
        <f t="shared" si="91"/>
        <v/>
      </c>
      <c r="S546" t="str">
        <f t="shared" si="90"/>
        <v/>
      </c>
      <c r="T546" t="str">
        <f t="shared" si="90"/>
        <v/>
      </c>
      <c r="U546" t="str">
        <f t="shared" si="90"/>
        <v/>
      </c>
      <c r="V546" t="str">
        <f t="shared" si="90"/>
        <v/>
      </c>
      <c r="W546" t="str">
        <f t="shared" si="90"/>
        <v/>
      </c>
      <c r="X546" t="str">
        <f t="shared" si="90"/>
        <v/>
      </c>
      <c r="Y546" t="str">
        <f t="shared" si="90"/>
        <v/>
      </c>
      <c r="Z546" t="str">
        <f t="shared" si="90"/>
        <v/>
      </c>
      <c r="AA546" t="str">
        <f t="shared" si="90"/>
        <v/>
      </c>
      <c r="AB546" t="str">
        <f t="shared" si="90"/>
        <v/>
      </c>
      <c r="AC546" t="str">
        <f t="shared" si="90"/>
        <v/>
      </c>
      <c r="AD546" t="str">
        <f t="shared" si="90"/>
        <v/>
      </c>
      <c r="AE546">
        <f t="shared" si="84"/>
        <v>0</v>
      </c>
    </row>
    <row r="547" spans="1:31" x14ac:dyDescent="0.2">
      <c r="A547" t="str">
        <f>TABLA!F547</f>
        <v>F. Geografía e Historia</v>
      </c>
      <c r="B547" s="262">
        <f>TABLA!BC547</f>
        <v>0</v>
      </c>
      <c r="C547" t="str">
        <f t="shared" si="89"/>
        <v/>
      </c>
      <c r="D547" t="str">
        <f t="shared" si="91"/>
        <v/>
      </c>
      <c r="E547" t="str">
        <f t="shared" si="91"/>
        <v/>
      </c>
      <c r="F547" t="str">
        <f t="shared" si="91"/>
        <v/>
      </c>
      <c r="G547" t="str">
        <f t="shared" si="91"/>
        <v/>
      </c>
      <c r="H547" t="str">
        <f t="shared" si="91"/>
        <v/>
      </c>
      <c r="I547" t="str">
        <f t="shared" si="91"/>
        <v/>
      </c>
      <c r="J547" t="str">
        <f t="shared" si="91"/>
        <v/>
      </c>
      <c r="K547" t="str">
        <f t="shared" si="91"/>
        <v/>
      </c>
      <c r="L547" t="str">
        <f t="shared" si="91"/>
        <v/>
      </c>
      <c r="M547" t="str">
        <f t="shared" si="91"/>
        <v/>
      </c>
      <c r="N547" t="str">
        <f t="shared" si="91"/>
        <v/>
      </c>
      <c r="O547" t="str">
        <f t="shared" si="91"/>
        <v/>
      </c>
      <c r="P547" t="str">
        <f t="shared" si="91"/>
        <v/>
      </c>
      <c r="Q547" t="str">
        <f t="shared" si="91"/>
        <v/>
      </c>
      <c r="R547" t="str">
        <f t="shared" si="91"/>
        <v/>
      </c>
      <c r="S547" t="str">
        <f t="shared" si="90"/>
        <v/>
      </c>
      <c r="T547" t="str">
        <f t="shared" si="90"/>
        <v/>
      </c>
      <c r="U547" t="str">
        <f t="shared" si="90"/>
        <v/>
      </c>
      <c r="V547" t="str">
        <f t="shared" si="90"/>
        <v/>
      </c>
      <c r="W547" t="str">
        <f t="shared" si="90"/>
        <v/>
      </c>
      <c r="X547" t="str">
        <f t="shared" si="90"/>
        <v/>
      </c>
      <c r="Y547" t="str">
        <f t="shared" si="90"/>
        <v/>
      </c>
      <c r="Z547" t="str">
        <f t="shared" si="90"/>
        <v/>
      </c>
      <c r="AA547" t="str">
        <f t="shared" si="90"/>
        <v/>
      </c>
      <c r="AB547" t="str">
        <f t="shared" si="90"/>
        <v/>
      </c>
      <c r="AC547" t="str">
        <f t="shared" si="90"/>
        <v/>
      </c>
      <c r="AD547" t="str">
        <f t="shared" si="90"/>
        <v/>
      </c>
      <c r="AE547">
        <f t="shared" si="84"/>
        <v>0</v>
      </c>
    </row>
    <row r="548" spans="1:31" x14ac:dyDescent="0.2">
      <c r="A548" t="str">
        <f>TABLA!F548</f>
        <v>F. Informática</v>
      </c>
      <c r="B548" s="262">
        <f>TABLA!BC548</f>
        <v>0</v>
      </c>
      <c r="C548" t="str">
        <f t="shared" si="89"/>
        <v/>
      </c>
      <c r="D548" t="str">
        <f t="shared" si="91"/>
        <v/>
      </c>
      <c r="E548" t="str">
        <f t="shared" si="91"/>
        <v/>
      </c>
      <c r="F548" t="str">
        <f t="shared" si="91"/>
        <v/>
      </c>
      <c r="G548" t="str">
        <f t="shared" si="91"/>
        <v/>
      </c>
      <c r="H548" t="str">
        <f t="shared" si="91"/>
        <v/>
      </c>
      <c r="I548" t="str">
        <f t="shared" si="91"/>
        <v/>
      </c>
      <c r="J548" t="str">
        <f t="shared" si="91"/>
        <v/>
      </c>
      <c r="K548" t="str">
        <f t="shared" si="91"/>
        <v/>
      </c>
      <c r="L548" t="str">
        <f t="shared" si="91"/>
        <v/>
      </c>
      <c r="M548" t="str">
        <f t="shared" si="91"/>
        <v/>
      </c>
      <c r="N548" t="str">
        <f t="shared" si="91"/>
        <v/>
      </c>
      <c r="O548" t="str">
        <f t="shared" si="91"/>
        <v/>
      </c>
      <c r="P548" t="str">
        <f t="shared" si="91"/>
        <v/>
      </c>
      <c r="Q548" t="str">
        <f t="shared" si="91"/>
        <v/>
      </c>
      <c r="R548" t="str">
        <f t="shared" si="91"/>
        <v/>
      </c>
      <c r="S548" t="str">
        <f t="shared" si="90"/>
        <v/>
      </c>
      <c r="T548" t="str">
        <f t="shared" si="90"/>
        <v/>
      </c>
      <c r="U548" t="str">
        <f t="shared" si="90"/>
        <v/>
      </c>
      <c r="V548" t="str">
        <f t="shared" si="90"/>
        <v/>
      </c>
      <c r="W548" t="str">
        <f t="shared" si="90"/>
        <v/>
      </c>
      <c r="X548" t="str">
        <f t="shared" si="90"/>
        <v/>
      </c>
      <c r="Y548" t="str">
        <f t="shared" si="90"/>
        <v/>
      </c>
      <c r="Z548" t="str">
        <f t="shared" si="90"/>
        <v/>
      </c>
      <c r="AA548" t="str">
        <f t="shared" si="90"/>
        <v/>
      </c>
      <c r="AB548" t="str">
        <f t="shared" si="90"/>
        <v/>
      </c>
      <c r="AC548" t="str">
        <f t="shared" si="90"/>
        <v/>
      </c>
      <c r="AD548" t="str">
        <f t="shared" si="90"/>
        <v/>
      </c>
      <c r="AE548">
        <f t="shared" si="84"/>
        <v>0</v>
      </c>
    </row>
    <row r="549" spans="1:31" x14ac:dyDescent="0.2">
      <c r="A549" t="str">
        <f>TABLA!F549</f>
        <v>F. Ciencias Físicas</v>
      </c>
      <c r="B549" s="262">
        <f>TABLA!BC549</f>
        <v>0</v>
      </c>
      <c r="C549" t="str">
        <f t="shared" si="89"/>
        <v/>
      </c>
      <c r="D549" t="str">
        <f t="shared" si="91"/>
        <v/>
      </c>
      <c r="E549" t="str">
        <f t="shared" si="91"/>
        <v/>
      </c>
      <c r="F549" t="str">
        <f t="shared" si="91"/>
        <v/>
      </c>
      <c r="G549" t="str">
        <f t="shared" si="91"/>
        <v/>
      </c>
      <c r="H549" t="str">
        <f t="shared" si="91"/>
        <v/>
      </c>
      <c r="I549" t="str">
        <f t="shared" si="91"/>
        <v/>
      </c>
      <c r="J549" t="str">
        <f t="shared" si="91"/>
        <v/>
      </c>
      <c r="K549" t="str">
        <f t="shared" si="91"/>
        <v/>
      </c>
      <c r="L549" t="str">
        <f t="shared" si="91"/>
        <v/>
      </c>
      <c r="M549" t="str">
        <f t="shared" si="91"/>
        <v/>
      </c>
      <c r="N549" t="str">
        <f t="shared" si="91"/>
        <v/>
      </c>
      <c r="O549" t="str">
        <f t="shared" si="91"/>
        <v/>
      </c>
      <c r="P549" t="str">
        <f t="shared" si="91"/>
        <v/>
      </c>
      <c r="Q549" t="str">
        <f t="shared" si="91"/>
        <v/>
      </c>
      <c r="R549" t="str">
        <f t="shared" si="91"/>
        <v/>
      </c>
      <c r="S549" t="str">
        <f t="shared" si="90"/>
        <v/>
      </c>
      <c r="T549" t="str">
        <f t="shared" si="90"/>
        <v/>
      </c>
      <c r="U549" t="str">
        <f t="shared" si="90"/>
        <v/>
      </c>
      <c r="V549" t="str">
        <f t="shared" si="90"/>
        <v/>
      </c>
      <c r="W549" t="str">
        <f t="shared" si="90"/>
        <v/>
      </c>
      <c r="X549" t="str">
        <f t="shared" si="90"/>
        <v/>
      </c>
      <c r="Y549" t="str">
        <f t="shared" si="90"/>
        <v/>
      </c>
      <c r="Z549" t="str">
        <f t="shared" si="90"/>
        <v/>
      </c>
      <c r="AA549" t="str">
        <f t="shared" si="90"/>
        <v/>
      </c>
      <c r="AB549" t="str">
        <f t="shared" si="90"/>
        <v/>
      </c>
      <c r="AC549" t="str">
        <f t="shared" si="90"/>
        <v/>
      </c>
      <c r="AD549" t="str">
        <f t="shared" si="90"/>
        <v/>
      </c>
      <c r="AE549">
        <f t="shared" si="84"/>
        <v>0</v>
      </c>
    </row>
    <row r="550" spans="1:31" x14ac:dyDescent="0.2">
      <c r="A550" t="str">
        <f>TABLA!F550</f>
        <v>F. Ciencias Físicas</v>
      </c>
      <c r="B550" s="262">
        <f>TABLA!BC550</f>
        <v>0</v>
      </c>
      <c r="C550" t="str">
        <f t="shared" si="89"/>
        <v/>
      </c>
      <c r="D550" t="str">
        <f t="shared" si="91"/>
        <v/>
      </c>
      <c r="E550" t="str">
        <f t="shared" si="91"/>
        <v/>
      </c>
      <c r="F550" t="str">
        <f t="shared" si="91"/>
        <v/>
      </c>
      <c r="G550" t="str">
        <f t="shared" si="91"/>
        <v/>
      </c>
      <c r="H550" t="str">
        <f t="shared" si="91"/>
        <v/>
      </c>
      <c r="I550" t="str">
        <f t="shared" si="91"/>
        <v/>
      </c>
      <c r="J550" t="str">
        <f t="shared" si="91"/>
        <v/>
      </c>
      <c r="K550" t="str">
        <f t="shared" si="91"/>
        <v/>
      </c>
      <c r="L550" t="str">
        <f t="shared" si="91"/>
        <v/>
      </c>
      <c r="M550" t="str">
        <f t="shared" si="91"/>
        <v/>
      </c>
      <c r="N550" t="str">
        <f t="shared" si="91"/>
        <v/>
      </c>
      <c r="O550" t="str">
        <f t="shared" si="91"/>
        <v/>
      </c>
      <c r="P550" t="str">
        <f t="shared" si="91"/>
        <v/>
      </c>
      <c r="Q550" t="str">
        <f t="shared" si="91"/>
        <v/>
      </c>
      <c r="R550" t="str">
        <f t="shared" si="91"/>
        <v/>
      </c>
      <c r="S550" t="str">
        <f t="shared" si="90"/>
        <v/>
      </c>
      <c r="T550" t="str">
        <f t="shared" si="90"/>
        <v/>
      </c>
      <c r="U550" t="str">
        <f t="shared" si="90"/>
        <v/>
      </c>
      <c r="V550" t="str">
        <f t="shared" si="90"/>
        <v/>
      </c>
      <c r="W550" t="str">
        <f t="shared" si="90"/>
        <v/>
      </c>
      <c r="X550" t="str">
        <f t="shared" si="90"/>
        <v/>
      </c>
      <c r="Y550" t="str">
        <f t="shared" si="90"/>
        <v/>
      </c>
      <c r="Z550" t="str">
        <f t="shared" si="90"/>
        <v/>
      </c>
      <c r="AA550" t="str">
        <f t="shared" si="90"/>
        <v/>
      </c>
      <c r="AB550" t="str">
        <f t="shared" si="90"/>
        <v/>
      </c>
      <c r="AC550" t="str">
        <f t="shared" si="90"/>
        <v/>
      </c>
      <c r="AD550" t="str">
        <f t="shared" si="90"/>
        <v/>
      </c>
      <c r="AE550">
        <f t="shared" si="84"/>
        <v>0</v>
      </c>
    </row>
    <row r="551" spans="1:31" x14ac:dyDescent="0.2">
      <c r="A551" t="str">
        <f>TABLA!F551</f>
        <v>F. Geografía e Historia</v>
      </c>
      <c r="B551" s="262">
        <f>TABLA!BC551</f>
        <v>0</v>
      </c>
      <c r="C551" t="str">
        <f t="shared" si="89"/>
        <v/>
      </c>
      <c r="D551" t="str">
        <f t="shared" si="91"/>
        <v/>
      </c>
      <c r="E551" t="str">
        <f t="shared" si="91"/>
        <v/>
      </c>
      <c r="F551" t="str">
        <f t="shared" si="91"/>
        <v/>
      </c>
      <c r="G551" t="str">
        <f t="shared" si="91"/>
        <v/>
      </c>
      <c r="H551" t="str">
        <f t="shared" si="91"/>
        <v/>
      </c>
      <c r="I551" t="str">
        <f t="shared" si="91"/>
        <v/>
      </c>
      <c r="J551" t="str">
        <f t="shared" si="91"/>
        <v/>
      </c>
      <c r="K551" t="str">
        <f t="shared" si="91"/>
        <v/>
      </c>
      <c r="L551" t="str">
        <f t="shared" si="91"/>
        <v/>
      </c>
      <c r="M551" t="str">
        <f t="shared" si="91"/>
        <v/>
      </c>
      <c r="N551" t="str">
        <f t="shared" si="91"/>
        <v/>
      </c>
      <c r="O551" t="str">
        <f t="shared" si="91"/>
        <v/>
      </c>
      <c r="P551" t="str">
        <f t="shared" si="91"/>
        <v/>
      </c>
      <c r="Q551" t="str">
        <f t="shared" si="91"/>
        <v/>
      </c>
      <c r="R551" t="str">
        <f t="shared" si="91"/>
        <v/>
      </c>
      <c r="S551" t="str">
        <f t="shared" si="90"/>
        <v/>
      </c>
      <c r="T551" t="str">
        <f t="shared" si="90"/>
        <v/>
      </c>
      <c r="U551" t="str">
        <f t="shared" si="90"/>
        <v/>
      </c>
      <c r="V551" t="str">
        <f t="shared" si="90"/>
        <v/>
      </c>
      <c r="W551" t="str">
        <f t="shared" si="90"/>
        <v/>
      </c>
      <c r="X551" t="str">
        <f t="shared" si="90"/>
        <v/>
      </c>
      <c r="Y551" t="str">
        <f t="shared" si="90"/>
        <v/>
      </c>
      <c r="Z551" t="str">
        <f t="shared" si="90"/>
        <v/>
      </c>
      <c r="AA551" t="str">
        <f t="shared" si="90"/>
        <v/>
      </c>
      <c r="AB551" t="str">
        <f t="shared" si="90"/>
        <v/>
      </c>
      <c r="AC551" t="str">
        <f t="shared" si="90"/>
        <v/>
      </c>
      <c r="AD551" t="str">
        <f t="shared" si="90"/>
        <v/>
      </c>
      <c r="AE551">
        <f t="shared" si="84"/>
        <v>0</v>
      </c>
    </row>
    <row r="552" spans="1:31" x14ac:dyDescent="0.2">
      <c r="A552" t="str">
        <f>TABLA!F552</f>
        <v>F. Ciencias Biológicas</v>
      </c>
      <c r="B552" s="262">
        <f>TABLA!BC552</f>
        <v>0</v>
      </c>
      <c r="C552" t="str">
        <f t="shared" si="89"/>
        <v/>
      </c>
      <c r="D552" t="str">
        <f t="shared" si="91"/>
        <v/>
      </c>
      <c r="E552" t="str">
        <f t="shared" si="91"/>
        <v/>
      </c>
      <c r="F552" t="str">
        <f t="shared" si="91"/>
        <v/>
      </c>
      <c r="G552" t="str">
        <f t="shared" si="91"/>
        <v/>
      </c>
      <c r="H552" t="str">
        <f t="shared" si="91"/>
        <v/>
      </c>
      <c r="I552" t="str">
        <f t="shared" si="91"/>
        <v/>
      </c>
      <c r="J552" t="str">
        <f t="shared" si="91"/>
        <v/>
      </c>
      <c r="K552" t="str">
        <f t="shared" si="91"/>
        <v/>
      </c>
      <c r="L552" t="str">
        <f t="shared" si="91"/>
        <v/>
      </c>
      <c r="M552" t="str">
        <f t="shared" si="91"/>
        <v/>
      </c>
      <c r="N552" t="str">
        <f t="shared" si="91"/>
        <v/>
      </c>
      <c r="O552" t="str">
        <f t="shared" si="91"/>
        <v/>
      </c>
      <c r="P552" t="str">
        <f t="shared" si="91"/>
        <v/>
      </c>
      <c r="Q552" t="str">
        <f t="shared" si="91"/>
        <v/>
      </c>
      <c r="R552" t="str">
        <f t="shared" si="91"/>
        <v/>
      </c>
      <c r="S552" t="str">
        <f t="shared" si="90"/>
        <v/>
      </c>
      <c r="T552" t="str">
        <f t="shared" si="90"/>
        <v/>
      </c>
      <c r="U552" t="str">
        <f t="shared" si="90"/>
        <v/>
      </c>
      <c r="V552" t="str">
        <f t="shared" si="90"/>
        <v/>
      </c>
      <c r="W552" t="str">
        <f t="shared" si="90"/>
        <v/>
      </c>
      <c r="X552" t="str">
        <f t="shared" si="90"/>
        <v/>
      </c>
      <c r="Y552" t="str">
        <f t="shared" si="90"/>
        <v/>
      </c>
      <c r="Z552" t="str">
        <f t="shared" si="90"/>
        <v/>
      </c>
      <c r="AA552" t="str">
        <f t="shared" si="90"/>
        <v/>
      </c>
      <c r="AB552" t="str">
        <f t="shared" si="90"/>
        <v/>
      </c>
      <c r="AC552" t="str">
        <f t="shared" si="90"/>
        <v/>
      </c>
      <c r="AD552" t="str">
        <f t="shared" si="90"/>
        <v/>
      </c>
      <c r="AE552">
        <f t="shared" si="84"/>
        <v>0</v>
      </c>
    </row>
    <row r="553" spans="1:31" x14ac:dyDescent="0.2">
      <c r="A553" t="str">
        <f>TABLA!F553</f>
        <v>F. Filología</v>
      </c>
      <c r="B553" s="262">
        <f>TABLA!BC553</f>
        <v>0</v>
      </c>
      <c r="C553" t="str">
        <f t="shared" si="89"/>
        <v/>
      </c>
      <c r="D553" t="str">
        <f t="shared" si="91"/>
        <v/>
      </c>
      <c r="E553" t="str">
        <f t="shared" si="91"/>
        <v/>
      </c>
      <c r="F553" t="str">
        <f t="shared" si="91"/>
        <v/>
      </c>
      <c r="G553" t="str">
        <f t="shared" si="91"/>
        <v/>
      </c>
      <c r="H553" t="str">
        <f t="shared" si="91"/>
        <v/>
      </c>
      <c r="I553" t="str">
        <f t="shared" si="91"/>
        <v/>
      </c>
      <c r="J553" t="str">
        <f t="shared" si="91"/>
        <v/>
      </c>
      <c r="K553" t="str">
        <f t="shared" si="91"/>
        <v/>
      </c>
      <c r="L553" t="str">
        <f t="shared" si="91"/>
        <v/>
      </c>
      <c r="M553" t="str">
        <f t="shared" si="91"/>
        <v/>
      </c>
      <c r="N553" t="str">
        <f t="shared" si="91"/>
        <v/>
      </c>
      <c r="O553" t="str">
        <f t="shared" si="91"/>
        <v/>
      </c>
      <c r="P553" t="str">
        <f t="shared" si="91"/>
        <v/>
      </c>
      <c r="Q553" t="str">
        <f t="shared" si="91"/>
        <v/>
      </c>
      <c r="R553" t="str">
        <f t="shared" si="91"/>
        <v/>
      </c>
      <c r="S553" t="str">
        <f t="shared" si="90"/>
        <v/>
      </c>
      <c r="T553" t="str">
        <f t="shared" si="90"/>
        <v/>
      </c>
      <c r="U553" t="str">
        <f t="shared" si="90"/>
        <v/>
      </c>
      <c r="V553" t="str">
        <f t="shared" si="90"/>
        <v/>
      </c>
      <c r="W553" t="str">
        <f t="shared" si="90"/>
        <v/>
      </c>
      <c r="X553" t="str">
        <f t="shared" si="90"/>
        <v/>
      </c>
      <c r="Y553" t="str">
        <f t="shared" si="90"/>
        <v/>
      </c>
      <c r="Z553" t="str">
        <f t="shared" si="90"/>
        <v/>
      </c>
      <c r="AA553" t="str">
        <f t="shared" si="90"/>
        <v/>
      </c>
      <c r="AB553" t="str">
        <f t="shared" si="90"/>
        <v/>
      </c>
      <c r="AC553" t="str">
        <f t="shared" si="90"/>
        <v/>
      </c>
      <c r="AD553" t="str">
        <f t="shared" si="90"/>
        <v/>
      </c>
      <c r="AE553">
        <f t="shared" si="84"/>
        <v>0</v>
      </c>
    </row>
    <row r="554" spans="1:31" x14ac:dyDescent="0.2">
      <c r="A554" t="str">
        <f>TABLA!F554</f>
        <v>F. Comercio y Turismo</v>
      </c>
      <c r="B554" s="262">
        <f>TABLA!BC554</f>
        <v>0</v>
      </c>
      <c r="C554" t="str">
        <f t="shared" si="89"/>
        <v/>
      </c>
      <c r="D554" t="str">
        <f t="shared" si="91"/>
        <v/>
      </c>
      <c r="E554" t="str">
        <f t="shared" si="91"/>
        <v/>
      </c>
      <c r="F554" t="str">
        <f t="shared" si="91"/>
        <v/>
      </c>
      <c r="G554" t="str">
        <f t="shared" si="91"/>
        <v/>
      </c>
      <c r="H554" t="str">
        <f t="shared" si="91"/>
        <v/>
      </c>
      <c r="I554" t="str">
        <f t="shared" si="91"/>
        <v/>
      </c>
      <c r="J554" t="str">
        <f t="shared" si="91"/>
        <v/>
      </c>
      <c r="K554" t="str">
        <f t="shared" si="91"/>
        <v/>
      </c>
      <c r="L554" t="str">
        <f t="shared" si="91"/>
        <v/>
      </c>
      <c r="M554" t="str">
        <f t="shared" si="91"/>
        <v/>
      </c>
      <c r="N554" t="str">
        <f t="shared" si="91"/>
        <v/>
      </c>
      <c r="O554" t="str">
        <f t="shared" si="91"/>
        <v/>
      </c>
      <c r="P554" t="str">
        <f t="shared" si="91"/>
        <v/>
      </c>
      <c r="Q554" t="str">
        <f t="shared" si="91"/>
        <v/>
      </c>
      <c r="R554" t="str">
        <f t="shared" si="91"/>
        <v/>
      </c>
      <c r="S554" t="str">
        <f t="shared" si="90"/>
        <v/>
      </c>
      <c r="T554" t="str">
        <f t="shared" si="90"/>
        <v/>
      </c>
      <c r="U554" t="str">
        <f t="shared" si="90"/>
        <v/>
      </c>
      <c r="V554" t="str">
        <f t="shared" si="90"/>
        <v/>
      </c>
      <c r="W554" t="str">
        <f t="shared" si="90"/>
        <v/>
      </c>
      <c r="X554" t="str">
        <f t="shared" si="90"/>
        <v/>
      </c>
      <c r="Y554" t="str">
        <f t="shared" si="90"/>
        <v/>
      </c>
      <c r="Z554" t="str">
        <f t="shared" si="90"/>
        <v/>
      </c>
      <c r="AA554" t="str">
        <f t="shared" si="90"/>
        <v/>
      </c>
      <c r="AB554" t="str">
        <f t="shared" si="90"/>
        <v/>
      </c>
      <c r="AC554" t="str">
        <f t="shared" si="90"/>
        <v/>
      </c>
      <c r="AD554" t="str">
        <f t="shared" si="90"/>
        <v/>
      </c>
      <c r="AE554">
        <f t="shared" si="84"/>
        <v>0</v>
      </c>
    </row>
    <row r="555" spans="1:31" x14ac:dyDescent="0.2">
      <c r="A555" t="str">
        <f>TABLA!F555</f>
        <v>F. Ciencias de la Información</v>
      </c>
      <c r="B555" s="262">
        <f>TABLA!BC555</f>
        <v>0</v>
      </c>
      <c r="C555" t="str">
        <f t="shared" si="89"/>
        <v/>
      </c>
      <c r="D555" t="str">
        <f t="shared" si="91"/>
        <v/>
      </c>
      <c r="E555" t="str">
        <f t="shared" si="91"/>
        <v/>
      </c>
      <c r="F555" t="str">
        <f t="shared" si="91"/>
        <v/>
      </c>
      <c r="G555" t="str">
        <f t="shared" si="91"/>
        <v/>
      </c>
      <c r="H555" t="str">
        <f t="shared" si="91"/>
        <v/>
      </c>
      <c r="I555" t="str">
        <f t="shared" si="91"/>
        <v/>
      </c>
      <c r="J555" t="str">
        <f t="shared" si="91"/>
        <v/>
      </c>
      <c r="K555" t="str">
        <f t="shared" si="91"/>
        <v/>
      </c>
      <c r="L555" t="str">
        <f t="shared" si="91"/>
        <v/>
      </c>
      <c r="M555" t="str">
        <f t="shared" si="91"/>
        <v/>
      </c>
      <c r="N555" t="str">
        <f t="shared" si="91"/>
        <v/>
      </c>
      <c r="O555" t="str">
        <f t="shared" si="91"/>
        <v/>
      </c>
      <c r="P555" t="str">
        <f t="shared" si="91"/>
        <v/>
      </c>
      <c r="Q555" t="str">
        <f t="shared" si="91"/>
        <v/>
      </c>
      <c r="R555" t="str">
        <f t="shared" si="91"/>
        <v/>
      </c>
      <c r="S555" t="str">
        <f t="shared" si="90"/>
        <v/>
      </c>
      <c r="T555" t="str">
        <f t="shared" si="90"/>
        <v/>
      </c>
      <c r="U555" t="str">
        <f t="shared" si="90"/>
        <v/>
      </c>
      <c r="V555" t="str">
        <f t="shared" si="90"/>
        <v/>
      </c>
      <c r="W555" t="str">
        <f t="shared" si="90"/>
        <v/>
      </c>
      <c r="X555" t="str">
        <f t="shared" si="90"/>
        <v/>
      </c>
      <c r="Y555" t="str">
        <f t="shared" si="90"/>
        <v/>
      </c>
      <c r="Z555" t="str">
        <f t="shared" si="90"/>
        <v/>
      </c>
      <c r="AA555" t="str">
        <f t="shared" si="90"/>
        <v/>
      </c>
      <c r="AB555" t="str">
        <f t="shared" si="90"/>
        <v/>
      </c>
      <c r="AC555" t="str">
        <f t="shared" si="90"/>
        <v/>
      </c>
      <c r="AD555" t="str">
        <f t="shared" si="90"/>
        <v/>
      </c>
      <c r="AE555">
        <f t="shared" si="84"/>
        <v>0</v>
      </c>
    </row>
    <row r="556" spans="1:31" x14ac:dyDescent="0.2">
      <c r="A556" t="str">
        <f>TABLA!F556</f>
        <v>F. Ciencias Biológicas</v>
      </c>
      <c r="B556" s="262">
        <f>TABLA!BC556</f>
        <v>0</v>
      </c>
      <c r="C556" t="str">
        <f t="shared" si="89"/>
        <v/>
      </c>
      <c r="D556" t="str">
        <f t="shared" si="91"/>
        <v/>
      </c>
      <c r="E556" t="str">
        <f t="shared" si="91"/>
        <v/>
      </c>
      <c r="F556" t="str">
        <f t="shared" si="91"/>
        <v/>
      </c>
      <c r="G556" t="str">
        <f t="shared" si="91"/>
        <v/>
      </c>
      <c r="H556" t="str">
        <f t="shared" si="91"/>
        <v/>
      </c>
      <c r="I556" t="str">
        <f t="shared" si="91"/>
        <v/>
      </c>
      <c r="J556" t="str">
        <f t="shared" si="91"/>
        <v/>
      </c>
      <c r="K556" t="str">
        <f t="shared" si="91"/>
        <v/>
      </c>
      <c r="L556" t="str">
        <f t="shared" si="91"/>
        <v/>
      </c>
      <c r="M556" t="str">
        <f t="shared" si="91"/>
        <v/>
      </c>
      <c r="N556" t="str">
        <f t="shared" si="91"/>
        <v/>
      </c>
      <c r="O556" t="str">
        <f t="shared" si="91"/>
        <v/>
      </c>
      <c r="P556" t="str">
        <f t="shared" si="91"/>
        <v/>
      </c>
      <c r="Q556" t="str">
        <f t="shared" si="91"/>
        <v/>
      </c>
      <c r="R556" t="str">
        <f t="shared" si="91"/>
        <v/>
      </c>
      <c r="S556" t="str">
        <f t="shared" si="90"/>
        <v/>
      </c>
      <c r="T556" t="str">
        <f t="shared" si="90"/>
        <v/>
      </c>
      <c r="U556" t="str">
        <f t="shared" si="90"/>
        <v/>
      </c>
      <c r="V556" t="str">
        <f t="shared" si="90"/>
        <v/>
      </c>
      <c r="W556" t="str">
        <f t="shared" si="90"/>
        <v/>
      </c>
      <c r="X556" t="str">
        <f t="shared" si="90"/>
        <v/>
      </c>
      <c r="Y556" t="str">
        <f t="shared" si="90"/>
        <v/>
      </c>
      <c r="Z556" t="str">
        <f t="shared" si="90"/>
        <v/>
      </c>
      <c r="AA556" t="str">
        <f t="shared" si="90"/>
        <v/>
      </c>
      <c r="AB556" t="str">
        <f t="shared" si="90"/>
        <v/>
      </c>
      <c r="AC556" t="str">
        <f t="shared" si="90"/>
        <v/>
      </c>
      <c r="AD556" t="str">
        <f t="shared" si="90"/>
        <v/>
      </c>
      <c r="AE556">
        <f t="shared" si="84"/>
        <v>0</v>
      </c>
    </row>
    <row r="557" spans="1:31" x14ac:dyDescent="0.2">
      <c r="A557" t="str">
        <f>TABLA!F557</f>
        <v>F. Educación - Centro de Formación del Profesorado</v>
      </c>
      <c r="B557" s="262" t="str">
        <f>TABLA!BC557</f>
        <v>La página online de la biblioteca debería mejorar mucho, porque pocos sabemos usarla.</v>
      </c>
      <c r="C557" t="str">
        <f t="shared" si="89"/>
        <v/>
      </c>
      <c r="D557" t="str">
        <f t="shared" si="91"/>
        <v/>
      </c>
      <c r="E557" t="str">
        <f t="shared" si="91"/>
        <v/>
      </c>
      <c r="F557" t="str">
        <f t="shared" si="91"/>
        <v/>
      </c>
      <c r="G557" t="str">
        <f t="shared" si="91"/>
        <v/>
      </c>
      <c r="H557" t="str">
        <f t="shared" si="91"/>
        <v/>
      </c>
      <c r="I557" t="str">
        <f t="shared" si="91"/>
        <v/>
      </c>
      <c r="J557" t="str">
        <f t="shared" si="91"/>
        <v/>
      </c>
      <c r="K557" t="str">
        <f t="shared" si="91"/>
        <v/>
      </c>
      <c r="L557" t="str">
        <f t="shared" si="91"/>
        <v/>
      </c>
      <c r="M557" t="str">
        <f t="shared" si="91"/>
        <v/>
      </c>
      <c r="N557" t="str">
        <f t="shared" si="91"/>
        <v/>
      </c>
      <c r="O557" t="str">
        <f t="shared" si="91"/>
        <v/>
      </c>
      <c r="P557" t="str">
        <f t="shared" si="91"/>
        <v/>
      </c>
      <c r="Q557" t="str">
        <f t="shared" si="91"/>
        <v/>
      </c>
      <c r="R557" t="str">
        <f t="shared" si="91"/>
        <v/>
      </c>
      <c r="S557" t="str">
        <f t="shared" si="90"/>
        <v/>
      </c>
      <c r="T557" t="str">
        <f t="shared" si="90"/>
        <v/>
      </c>
      <c r="U557" t="str">
        <f t="shared" si="90"/>
        <v/>
      </c>
      <c r="V557" t="str">
        <f t="shared" si="90"/>
        <v/>
      </c>
      <c r="W557" t="str">
        <f t="shared" si="90"/>
        <v/>
      </c>
      <c r="X557" t="str">
        <f t="shared" si="90"/>
        <v/>
      </c>
      <c r="Y557" t="str">
        <f t="shared" si="90"/>
        <v/>
      </c>
      <c r="Z557" t="str">
        <f t="shared" si="90"/>
        <v>x</v>
      </c>
      <c r="AA557" t="str">
        <f t="shared" si="90"/>
        <v/>
      </c>
      <c r="AB557" t="str">
        <f t="shared" si="90"/>
        <v/>
      </c>
      <c r="AC557" t="str">
        <f t="shared" si="90"/>
        <v/>
      </c>
      <c r="AD557" t="str">
        <f t="shared" si="90"/>
        <v/>
      </c>
      <c r="AE557">
        <f t="shared" si="84"/>
        <v>1</v>
      </c>
    </row>
    <row r="558" spans="1:31" x14ac:dyDescent="0.2">
      <c r="A558" t="str">
        <f>TABLA!F558</f>
        <v>F. Geografía e Historia</v>
      </c>
      <c r="B558" s="262">
        <f>TABLA!BC558</f>
        <v>0</v>
      </c>
      <c r="C558" t="str">
        <f t="shared" si="89"/>
        <v/>
      </c>
      <c r="D558" t="str">
        <f t="shared" si="91"/>
        <v/>
      </c>
      <c r="E558" t="str">
        <f t="shared" si="91"/>
        <v/>
      </c>
      <c r="F558" t="str">
        <f t="shared" si="91"/>
        <v/>
      </c>
      <c r="G558" t="str">
        <f t="shared" si="91"/>
        <v/>
      </c>
      <c r="H558" t="str">
        <f t="shared" si="91"/>
        <v/>
      </c>
      <c r="I558" t="str">
        <f t="shared" si="91"/>
        <v/>
      </c>
      <c r="J558" t="str">
        <f t="shared" si="91"/>
        <v/>
      </c>
      <c r="K558" t="str">
        <f t="shared" si="91"/>
        <v/>
      </c>
      <c r="L558" t="str">
        <f t="shared" si="91"/>
        <v/>
      </c>
      <c r="M558" t="str">
        <f t="shared" si="91"/>
        <v/>
      </c>
      <c r="N558" t="str">
        <f t="shared" si="91"/>
        <v/>
      </c>
      <c r="O558" t="str">
        <f t="shared" si="91"/>
        <v/>
      </c>
      <c r="P558" t="str">
        <f t="shared" si="91"/>
        <v/>
      </c>
      <c r="Q558" t="str">
        <f t="shared" si="91"/>
        <v/>
      </c>
      <c r="R558" t="str">
        <f t="shared" si="91"/>
        <v/>
      </c>
      <c r="S558" t="str">
        <f t="shared" si="90"/>
        <v/>
      </c>
      <c r="T558" t="str">
        <f t="shared" si="90"/>
        <v/>
      </c>
      <c r="U558" t="str">
        <f t="shared" si="90"/>
        <v/>
      </c>
      <c r="V558" t="str">
        <f t="shared" si="90"/>
        <v/>
      </c>
      <c r="W558" t="str">
        <f t="shared" si="90"/>
        <v/>
      </c>
      <c r="X558" t="str">
        <f t="shared" si="90"/>
        <v/>
      </c>
      <c r="Y558" t="str">
        <f t="shared" si="90"/>
        <v/>
      </c>
      <c r="Z558" t="str">
        <f t="shared" si="90"/>
        <v/>
      </c>
      <c r="AA558" t="str">
        <f t="shared" si="90"/>
        <v/>
      </c>
      <c r="AB558" t="str">
        <f t="shared" si="90"/>
        <v/>
      </c>
      <c r="AC558" t="str">
        <f t="shared" si="90"/>
        <v/>
      </c>
      <c r="AD558" t="str">
        <f t="shared" si="90"/>
        <v/>
      </c>
      <c r="AE558">
        <f t="shared" si="84"/>
        <v>0</v>
      </c>
    </row>
    <row r="559" spans="1:31" x14ac:dyDescent="0.2">
      <c r="A559" t="str">
        <f>TABLA!F559</f>
        <v>F. Ciencias Políticas y Sociología</v>
      </c>
      <c r="B559" s="262">
        <f>TABLA!BC559</f>
        <v>0</v>
      </c>
      <c r="C559" t="str">
        <f t="shared" si="89"/>
        <v/>
      </c>
      <c r="D559" t="str">
        <f t="shared" si="91"/>
        <v/>
      </c>
      <c r="E559" t="str">
        <f t="shared" si="91"/>
        <v/>
      </c>
      <c r="F559" t="str">
        <f t="shared" si="91"/>
        <v/>
      </c>
      <c r="G559" t="str">
        <f t="shared" si="91"/>
        <v/>
      </c>
      <c r="H559" t="str">
        <f t="shared" si="91"/>
        <v/>
      </c>
      <c r="I559" t="str">
        <f t="shared" si="91"/>
        <v/>
      </c>
      <c r="J559" t="str">
        <f t="shared" si="91"/>
        <v/>
      </c>
      <c r="K559" t="str">
        <f t="shared" si="91"/>
        <v/>
      </c>
      <c r="L559" t="str">
        <f t="shared" si="91"/>
        <v/>
      </c>
      <c r="M559" t="str">
        <f t="shared" si="91"/>
        <v/>
      </c>
      <c r="N559" t="str">
        <f t="shared" si="91"/>
        <v/>
      </c>
      <c r="O559" t="str">
        <f t="shared" si="91"/>
        <v/>
      </c>
      <c r="P559" t="str">
        <f t="shared" si="91"/>
        <v/>
      </c>
      <c r="Q559" t="str">
        <f t="shared" si="91"/>
        <v/>
      </c>
      <c r="R559" t="str">
        <f t="shared" si="91"/>
        <v/>
      </c>
      <c r="S559" t="str">
        <f t="shared" si="90"/>
        <v/>
      </c>
      <c r="T559" t="str">
        <f t="shared" si="90"/>
        <v/>
      </c>
      <c r="U559" t="str">
        <f t="shared" si="90"/>
        <v/>
      </c>
      <c r="V559" t="str">
        <f t="shared" si="90"/>
        <v/>
      </c>
      <c r="W559" t="str">
        <f t="shared" si="90"/>
        <v/>
      </c>
      <c r="X559" t="str">
        <f t="shared" si="90"/>
        <v/>
      </c>
      <c r="Y559" t="str">
        <f t="shared" si="90"/>
        <v/>
      </c>
      <c r="Z559" t="str">
        <f t="shared" si="90"/>
        <v/>
      </c>
      <c r="AA559" t="str">
        <f t="shared" si="90"/>
        <v/>
      </c>
      <c r="AB559" t="str">
        <f t="shared" si="90"/>
        <v/>
      </c>
      <c r="AC559" t="str">
        <f t="shared" si="90"/>
        <v/>
      </c>
      <c r="AD559" t="str">
        <f t="shared" si="90"/>
        <v/>
      </c>
      <c r="AE559">
        <f t="shared" si="84"/>
        <v>0</v>
      </c>
    </row>
    <row r="560" spans="1:31" x14ac:dyDescent="0.2">
      <c r="A560" t="str">
        <f>TABLA!F560</f>
        <v>F. Medicina</v>
      </c>
      <c r="B560" s="262">
        <f>TABLA!BC560</f>
        <v>0</v>
      </c>
      <c r="C560" t="str">
        <f t="shared" si="89"/>
        <v/>
      </c>
      <c r="D560" t="str">
        <f t="shared" si="91"/>
        <v/>
      </c>
      <c r="E560" t="str">
        <f t="shared" si="91"/>
        <v/>
      </c>
      <c r="F560" t="str">
        <f t="shared" si="91"/>
        <v/>
      </c>
      <c r="G560" t="str">
        <f t="shared" si="91"/>
        <v/>
      </c>
      <c r="H560" t="str">
        <f t="shared" si="91"/>
        <v/>
      </c>
      <c r="I560" t="str">
        <f t="shared" si="91"/>
        <v/>
      </c>
      <c r="J560" t="str">
        <f t="shared" si="91"/>
        <v/>
      </c>
      <c r="K560" t="str">
        <f t="shared" si="91"/>
        <v/>
      </c>
      <c r="L560" t="str">
        <f t="shared" si="91"/>
        <v/>
      </c>
      <c r="M560" t="str">
        <f t="shared" si="91"/>
        <v/>
      </c>
      <c r="N560" t="str">
        <f t="shared" si="91"/>
        <v/>
      </c>
      <c r="O560" t="str">
        <f t="shared" si="91"/>
        <v/>
      </c>
      <c r="P560" t="str">
        <f t="shared" si="91"/>
        <v/>
      </c>
      <c r="Q560" t="str">
        <f t="shared" si="91"/>
        <v/>
      </c>
      <c r="R560" t="str">
        <f t="shared" ref="R560:AD575" si="92">IFERROR((IF(FIND(R$1,$B560,1)&gt;0,"x")),"")</f>
        <v/>
      </c>
      <c r="S560" t="str">
        <f t="shared" si="92"/>
        <v/>
      </c>
      <c r="T560" t="str">
        <f t="shared" si="92"/>
        <v/>
      </c>
      <c r="U560" t="str">
        <f t="shared" si="92"/>
        <v/>
      </c>
      <c r="V560" t="str">
        <f t="shared" si="92"/>
        <v/>
      </c>
      <c r="W560" t="str">
        <f t="shared" si="92"/>
        <v/>
      </c>
      <c r="X560" t="str">
        <f t="shared" si="92"/>
        <v/>
      </c>
      <c r="Y560" t="str">
        <f t="shared" si="92"/>
        <v/>
      </c>
      <c r="Z560" t="str">
        <f t="shared" si="92"/>
        <v/>
      </c>
      <c r="AA560" t="str">
        <f t="shared" si="92"/>
        <v/>
      </c>
      <c r="AB560" t="str">
        <f t="shared" si="92"/>
        <v/>
      </c>
      <c r="AC560" t="str">
        <f t="shared" si="92"/>
        <v/>
      </c>
      <c r="AD560" t="str">
        <f t="shared" si="92"/>
        <v/>
      </c>
      <c r="AE560">
        <f t="shared" si="84"/>
        <v>0</v>
      </c>
    </row>
    <row r="561" spans="1:31" x14ac:dyDescent="0.2">
      <c r="A561" t="str">
        <f>TABLA!F561</f>
        <v>F. Ciencias Químicas</v>
      </c>
      <c r="B561" s="262">
        <f>TABLA!BC561</f>
        <v>0</v>
      </c>
      <c r="C561" t="str">
        <f t="shared" si="89"/>
        <v/>
      </c>
      <c r="D561" t="str">
        <f t="shared" ref="D561:R576" si="93">IFERROR((IF(FIND(D$1,$B561,1)&gt;0,"x")),"")</f>
        <v/>
      </c>
      <c r="E561" t="str">
        <f t="shared" si="93"/>
        <v/>
      </c>
      <c r="F561" t="str">
        <f t="shared" si="93"/>
        <v/>
      </c>
      <c r="G561" t="str">
        <f t="shared" si="93"/>
        <v/>
      </c>
      <c r="H561" t="str">
        <f t="shared" si="93"/>
        <v/>
      </c>
      <c r="I561" t="str">
        <f t="shared" si="93"/>
        <v/>
      </c>
      <c r="J561" t="str">
        <f t="shared" si="93"/>
        <v/>
      </c>
      <c r="K561" t="str">
        <f t="shared" si="93"/>
        <v/>
      </c>
      <c r="L561" t="str">
        <f t="shared" si="93"/>
        <v/>
      </c>
      <c r="M561" t="str">
        <f t="shared" si="93"/>
        <v/>
      </c>
      <c r="N561" t="str">
        <f t="shared" si="93"/>
        <v/>
      </c>
      <c r="O561" t="str">
        <f t="shared" si="93"/>
        <v/>
      </c>
      <c r="P561" t="str">
        <f t="shared" si="93"/>
        <v/>
      </c>
      <c r="Q561" t="str">
        <f t="shared" si="93"/>
        <v/>
      </c>
      <c r="R561" t="str">
        <f t="shared" si="93"/>
        <v/>
      </c>
      <c r="S561" t="str">
        <f t="shared" si="92"/>
        <v/>
      </c>
      <c r="T561" t="str">
        <f t="shared" si="92"/>
        <v/>
      </c>
      <c r="U561" t="str">
        <f t="shared" si="92"/>
        <v/>
      </c>
      <c r="V561" t="str">
        <f t="shared" si="92"/>
        <v/>
      </c>
      <c r="W561" t="str">
        <f t="shared" si="92"/>
        <v/>
      </c>
      <c r="X561" t="str">
        <f t="shared" si="92"/>
        <v/>
      </c>
      <c r="Y561" t="str">
        <f t="shared" si="92"/>
        <v/>
      </c>
      <c r="Z561" t="str">
        <f t="shared" si="92"/>
        <v/>
      </c>
      <c r="AA561" t="str">
        <f t="shared" si="92"/>
        <v/>
      </c>
      <c r="AB561" t="str">
        <f t="shared" si="92"/>
        <v/>
      </c>
      <c r="AC561" t="str">
        <f t="shared" si="92"/>
        <v/>
      </c>
      <c r="AD561" t="str">
        <f t="shared" si="92"/>
        <v/>
      </c>
      <c r="AE561">
        <f t="shared" si="84"/>
        <v>0</v>
      </c>
    </row>
    <row r="562" spans="1:31" ht="114.75" x14ac:dyDescent="0.2">
      <c r="A562" t="str">
        <f>TABLA!F562</f>
        <v>F. Ciencias de la Documentación</v>
      </c>
      <c r="B562" s="262" t="str">
        <f>TABLA!BC562</f>
        <v>Creo indispensable disponer de la prensa nacional impresa a diario, hice la sugerencia en su día, entiendo la falta de recursos y que la situación actual no lo favorezca, pero si esto cambia, debería plantearse como una necesidad dentro de los presupuestos de adquisición de fondos. También es importante la publicidad de las novedades adquiridas en cada materia. Independientemente de las recomendaciones que tenemos al acceder a la misma. La Biblioteca de la Facultad de Documentación es un espacio en el que todos encontramos nuestro lugar, yo personalmente estoy muy cómoda, donde siempre tengo fácil acceso a todo lo que necesito, y si no es así, siempre encontramos una opción. Le doy las gracias al personal de la misma. Los lugares los hacen las personas. Gracias por su atención.</v>
      </c>
      <c r="C562" t="str">
        <f t="shared" si="89"/>
        <v/>
      </c>
      <c r="D562" t="str">
        <f t="shared" si="93"/>
        <v/>
      </c>
      <c r="E562" t="str">
        <f t="shared" si="93"/>
        <v/>
      </c>
      <c r="F562" t="str">
        <f t="shared" si="93"/>
        <v/>
      </c>
      <c r="G562" t="str">
        <f t="shared" si="93"/>
        <v/>
      </c>
      <c r="H562" t="str">
        <f t="shared" si="93"/>
        <v/>
      </c>
      <c r="I562" t="str">
        <f t="shared" si="93"/>
        <v/>
      </c>
      <c r="J562" t="str">
        <f t="shared" si="93"/>
        <v/>
      </c>
      <c r="K562" t="str">
        <f t="shared" si="93"/>
        <v>x</v>
      </c>
      <c r="L562" t="str">
        <f t="shared" si="93"/>
        <v/>
      </c>
      <c r="M562" t="str">
        <f t="shared" si="93"/>
        <v/>
      </c>
      <c r="N562" t="str">
        <f t="shared" si="93"/>
        <v/>
      </c>
      <c r="O562" t="str">
        <f t="shared" si="93"/>
        <v>x</v>
      </c>
      <c r="P562" t="str">
        <f t="shared" si="93"/>
        <v/>
      </c>
      <c r="Q562" t="str">
        <f t="shared" si="93"/>
        <v/>
      </c>
      <c r="R562" t="str">
        <f t="shared" si="93"/>
        <v/>
      </c>
      <c r="S562" t="str">
        <f t="shared" si="92"/>
        <v>x</v>
      </c>
      <c r="T562" t="str">
        <f t="shared" si="92"/>
        <v/>
      </c>
      <c r="U562" t="str">
        <f t="shared" si="92"/>
        <v/>
      </c>
      <c r="V562" t="str">
        <f t="shared" si="92"/>
        <v/>
      </c>
      <c r="W562" t="str">
        <f t="shared" si="92"/>
        <v/>
      </c>
      <c r="X562" t="str">
        <f t="shared" si="92"/>
        <v>x</v>
      </c>
      <c r="Y562" t="str">
        <f t="shared" si="92"/>
        <v/>
      </c>
      <c r="Z562" t="str">
        <f t="shared" si="92"/>
        <v/>
      </c>
      <c r="AA562" t="str">
        <f t="shared" si="92"/>
        <v/>
      </c>
      <c r="AB562" t="str">
        <f t="shared" si="92"/>
        <v>x</v>
      </c>
      <c r="AC562" t="str">
        <f t="shared" si="92"/>
        <v/>
      </c>
      <c r="AD562" t="str">
        <f t="shared" si="92"/>
        <v/>
      </c>
      <c r="AE562">
        <f t="shared" si="84"/>
        <v>1</v>
      </c>
    </row>
    <row r="563" spans="1:31" x14ac:dyDescent="0.2">
      <c r="A563" t="str">
        <f>TABLA!F563</f>
        <v>F. Geografía e Historia</v>
      </c>
      <c r="B563" s="262">
        <f>TABLA!BC563</f>
        <v>0</v>
      </c>
      <c r="C563" t="str">
        <f t="shared" si="89"/>
        <v/>
      </c>
      <c r="D563" t="str">
        <f t="shared" si="93"/>
        <v/>
      </c>
      <c r="E563" t="str">
        <f t="shared" si="93"/>
        <v/>
      </c>
      <c r="F563" t="str">
        <f t="shared" si="93"/>
        <v/>
      </c>
      <c r="G563" t="str">
        <f t="shared" si="93"/>
        <v/>
      </c>
      <c r="H563" t="str">
        <f t="shared" si="93"/>
        <v/>
      </c>
      <c r="I563" t="str">
        <f t="shared" si="93"/>
        <v/>
      </c>
      <c r="J563" t="str">
        <f t="shared" si="93"/>
        <v/>
      </c>
      <c r="K563" t="str">
        <f t="shared" si="93"/>
        <v/>
      </c>
      <c r="L563" t="str">
        <f t="shared" si="93"/>
        <v/>
      </c>
      <c r="M563" t="str">
        <f t="shared" si="93"/>
        <v/>
      </c>
      <c r="N563" t="str">
        <f t="shared" si="93"/>
        <v/>
      </c>
      <c r="O563" t="str">
        <f t="shared" si="93"/>
        <v/>
      </c>
      <c r="P563" t="str">
        <f t="shared" si="93"/>
        <v/>
      </c>
      <c r="Q563" t="str">
        <f t="shared" si="93"/>
        <v/>
      </c>
      <c r="R563" t="str">
        <f t="shared" si="93"/>
        <v/>
      </c>
      <c r="S563" t="str">
        <f t="shared" si="92"/>
        <v/>
      </c>
      <c r="T563" t="str">
        <f t="shared" si="92"/>
        <v/>
      </c>
      <c r="U563" t="str">
        <f t="shared" si="92"/>
        <v/>
      </c>
      <c r="V563" t="str">
        <f t="shared" si="92"/>
        <v/>
      </c>
      <c r="W563" t="str">
        <f t="shared" si="92"/>
        <v/>
      </c>
      <c r="X563" t="str">
        <f t="shared" si="92"/>
        <v/>
      </c>
      <c r="Y563" t="str">
        <f t="shared" si="92"/>
        <v/>
      </c>
      <c r="Z563" t="str">
        <f t="shared" si="92"/>
        <v/>
      </c>
      <c r="AA563" t="str">
        <f t="shared" si="92"/>
        <v/>
      </c>
      <c r="AB563" t="str">
        <f t="shared" si="92"/>
        <v/>
      </c>
      <c r="AC563" t="str">
        <f t="shared" si="92"/>
        <v/>
      </c>
      <c r="AD563" t="str">
        <f t="shared" si="92"/>
        <v/>
      </c>
      <c r="AE563">
        <f t="shared" si="84"/>
        <v>0</v>
      </c>
    </row>
    <row r="564" spans="1:31" x14ac:dyDescent="0.2">
      <c r="A564" t="str">
        <f>TABLA!F564</f>
        <v>F. Ciencias de la Información</v>
      </c>
      <c r="B564" s="262">
        <f>TABLA!BC564</f>
        <v>0</v>
      </c>
      <c r="C564" t="str">
        <f t="shared" si="89"/>
        <v/>
      </c>
      <c r="D564" t="str">
        <f t="shared" si="93"/>
        <v/>
      </c>
      <c r="E564" t="str">
        <f t="shared" si="93"/>
        <v/>
      </c>
      <c r="F564" t="str">
        <f t="shared" si="93"/>
        <v/>
      </c>
      <c r="G564" t="str">
        <f t="shared" si="93"/>
        <v/>
      </c>
      <c r="H564" t="str">
        <f t="shared" si="93"/>
        <v/>
      </c>
      <c r="I564" t="str">
        <f t="shared" si="93"/>
        <v/>
      </c>
      <c r="J564" t="str">
        <f t="shared" si="93"/>
        <v/>
      </c>
      <c r="K564" t="str">
        <f t="shared" si="93"/>
        <v/>
      </c>
      <c r="L564" t="str">
        <f t="shared" si="93"/>
        <v/>
      </c>
      <c r="M564" t="str">
        <f t="shared" si="93"/>
        <v/>
      </c>
      <c r="N564" t="str">
        <f t="shared" si="93"/>
        <v/>
      </c>
      <c r="O564" t="str">
        <f t="shared" si="93"/>
        <v/>
      </c>
      <c r="P564" t="str">
        <f t="shared" si="93"/>
        <v/>
      </c>
      <c r="Q564" t="str">
        <f t="shared" si="93"/>
        <v/>
      </c>
      <c r="R564" t="str">
        <f t="shared" si="93"/>
        <v/>
      </c>
      <c r="S564" t="str">
        <f t="shared" si="92"/>
        <v/>
      </c>
      <c r="T564" t="str">
        <f t="shared" si="92"/>
        <v/>
      </c>
      <c r="U564" t="str">
        <f t="shared" si="92"/>
        <v/>
      </c>
      <c r="V564" t="str">
        <f t="shared" si="92"/>
        <v/>
      </c>
      <c r="W564" t="str">
        <f t="shared" si="92"/>
        <v/>
      </c>
      <c r="X564" t="str">
        <f t="shared" si="92"/>
        <v/>
      </c>
      <c r="Y564" t="str">
        <f t="shared" si="92"/>
        <v/>
      </c>
      <c r="Z564" t="str">
        <f t="shared" si="92"/>
        <v/>
      </c>
      <c r="AA564" t="str">
        <f t="shared" si="92"/>
        <v/>
      </c>
      <c r="AB564" t="str">
        <f t="shared" si="92"/>
        <v/>
      </c>
      <c r="AC564" t="str">
        <f t="shared" si="92"/>
        <v/>
      </c>
      <c r="AD564" t="str">
        <f t="shared" si="92"/>
        <v/>
      </c>
      <c r="AE564">
        <f t="shared" si="84"/>
        <v>0</v>
      </c>
    </row>
    <row r="565" spans="1:31" x14ac:dyDescent="0.2">
      <c r="A565" t="str">
        <f>TABLA!F565</f>
        <v>F. Ciencias Políticas y Sociología</v>
      </c>
      <c r="B565" s="262">
        <f>TABLA!BC565</f>
        <v>0</v>
      </c>
      <c r="C565" t="str">
        <f t="shared" si="89"/>
        <v/>
      </c>
      <c r="D565" t="str">
        <f t="shared" si="93"/>
        <v/>
      </c>
      <c r="E565" t="str">
        <f t="shared" si="93"/>
        <v/>
      </c>
      <c r="F565" t="str">
        <f t="shared" si="93"/>
        <v/>
      </c>
      <c r="G565" t="str">
        <f t="shared" si="93"/>
        <v/>
      </c>
      <c r="H565" t="str">
        <f t="shared" si="93"/>
        <v/>
      </c>
      <c r="I565" t="str">
        <f t="shared" si="93"/>
        <v/>
      </c>
      <c r="J565" t="str">
        <f t="shared" si="93"/>
        <v/>
      </c>
      <c r="K565" t="str">
        <f t="shared" si="93"/>
        <v/>
      </c>
      <c r="L565" t="str">
        <f t="shared" si="93"/>
        <v/>
      </c>
      <c r="M565" t="str">
        <f t="shared" si="93"/>
        <v/>
      </c>
      <c r="N565" t="str">
        <f t="shared" si="93"/>
        <v/>
      </c>
      <c r="O565" t="str">
        <f t="shared" si="93"/>
        <v/>
      </c>
      <c r="P565" t="str">
        <f t="shared" si="93"/>
        <v/>
      </c>
      <c r="Q565" t="str">
        <f t="shared" si="93"/>
        <v/>
      </c>
      <c r="R565" t="str">
        <f t="shared" si="93"/>
        <v/>
      </c>
      <c r="S565" t="str">
        <f t="shared" si="92"/>
        <v/>
      </c>
      <c r="T565" t="str">
        <f t="shared" si="92"/>
        <v/>
      </c>
      <c r="U565" t="str">
        <f t="shared" si="92"/>
        <v/>
      </c>
      <c r="V565" t="str">
        <f t="shared" si="92"/>
        <v/>
      </c>
      <c r="W565" t="str">
        <f t="shared" si="92"/>
        <v/>
      </c>
      <c r="X565" t="str">
        <f t="shared" si="92"/>
        <v/>
      </c>
      <c r="Y565" t="str">
        <f t="shared" si="92"/>
        <v/>
      </c>
      <c r="Z565" t="str">
        <f t="shared" si="92"/>
        <v/>
      </c>
      <c r="AA565" t="str">
        <f t="shared" si="92"/>
        <v/>
      </c>
      <c r="AB565" t="str">
        <f t="shared" si="92"/>
        <v/>
      </c>
      <c r="AC565" t="str">
        <f t="shared" si="92"/>
        <v/>
      </c>
      <c r="AD565" t="str">
        <f t="shared" si="92"/>
        <v/>
      </c>
      <c r="AE565">
        <f t="shared" si="84"/>
        <v>0</v>
      </c>
    </row>
    <row r="566" spans="1:31" x14ac:dyDescent="0.2">
      <c r="A566" t="str">
        <f>TABLA!F566</f>
        <v>F. Informática</v>
      </c>
      <c r="B566" s="262">
        <f>TABLA!BC566</f>
        <v>0</v>
      </c>
      <c r="C566" t="str">
        <f t="shared" si="89"/>
        <v/>
      </c>
      <c r="D566" t="str">
        <f t="shared" si="93"/>
        <v/>
      </c>
      <c r="E566" t="str">
        <f t="shared" si="93"/>
        <v/>
      </c>
      <c r="F566" t="str">
        <f t="shared" si="93"/>
        <v/>
      </c>
      <c r="G566" t="str">
        <f t="shared" si="93"/>
        <v/>
      </c>
      <c r="H566" t="str">
        <f t="shared" si="93"/>
        <v/>
      </c>
      <c r="I566" t="str">
        <f t="shared" si="93"/>
        <v/>
      </c>
      <c r="J566" t="str">
        <f t="shared" si="93"/>
        <v/>
      </c>
      <c r="K566" t="str">
        <f t="shared" si="93"/>
        <v/>
      </c>
      <c r="L566" t="str">
        <f t="shared" si="93"/>
        <v/>
      </c>
      <c r="M566" t="str">
        <f t="shared" si="93"/>
        <v/>
      </c>
      <c r="N566" t="str">
        <f t="shared" si="93"/>
        <v/>
      </c>
      <c r="O566" t="str">
        <f t="shared" si="93"/>
        <v/>
      </c>
      <c r="P566" t="str">
        <f t="shared" si="93"/>
        <v/>
      </c>
      <c r="Q566" t="str">
        <f t="shared" si="93"/>
        <v/>
      </c>
      <c r="R566" t="str">
        <f t="shared" si="93"/>
        <v/>
      </c>
      <c r="S566" t="str">
        <f t="shared" si="92"/>
        <v/>
      </c>
      <c r="T566" t="str">
        <f t="shared" si="92"/>
        <v/>
      </c>
      <c r="U566" t="str">
        <f t="shared" si="92"/>
        <v/>
      </c>
      <c r="V566" t="str">
        <f t="shared" si="92"/>
        <v/>
      </c>
      <c r="W566" t="str">
        <f t="shared" si="92"/>
        <v/>
      </c>
      <c r="X566" t="str">
        <f t="shared" si="92"/>
        <v/>
      </c>
      <c r="Y566" t="str">
        <f t="shared" si="92"/>
        <v/>
      </c>
      <c r="Z566" t="str">
        <f t="shared" si="92"/>
        <v/>
      </c>
      <c r="AA566" t="str">
        <f t="shared" si="92"/>
        <v/>
      </c>
      <c r="AB566" t="str">
        <f t="shared" si="92"/>
        <v/>
      </c>
      <c r="AC566" t="str">
        <f t="shared" si="92"/>
        <v/>
      </c>
      <c r="AD566" t="str">
        <f t="shared" si="92"/>
        <v/>
      </c>
      <c r="AE566">
        <f t="shared" si="84"/>
        <v>0</v>
      </c>
    </row>
    <row r="567" spans="1:31" x14ac:dyDescent="0.2">
      <c r="A567" t="str">
        <f>TABLA!F567</f>
        <v>F. Ciencias Políticas y Sociología</v>
      </c>
      <c r="B567" s="262">
        <f>TABLA!BC567</f>
        <v>0</v>
      </c>
      <c r="C567" t="str">
        <f t="shared" si="89"/>
        <v/>
      </c>
      <c r="D567" t="str">
        <f t="shared" si="93"/>
        <v/>
      </c>
      <c r="E567" t="str">
        <f t="shared" si="93"/>
        <v/>
      </c>
      <c r="F567" t="str">
        <f t="shared" si="93"/>
        <v/>
      </c>
      <c r="G567" t="str">
        <f t="shared" si="93"/>
        <v/>
      </c>
      <c r="H567" t="str">
        <f t="shared" si="93"/>
        <v/>
      </c>
      <c r="I567" t="str">
        <f t="shared" si="93"/>
        <v/>
      </c>
      <c r="J567" t="str">
        <f t="shared" si="93"/>
        <v/>
      </c>
      <c r="K567" t="str">
        <f t="shared" si="93"/>
        <v/>
      </c>
      <c r="L567" t="str">
        <f t="shared" si="93"/>
        <v/>
      </c>
      <c r="M567" t="str">
        <f t="shared" si="93"/>
        <v/>
      </c>
      <c r="N567" t="str">
        <f t="shared" si="93"/>
        <v/>
      </c>
      <c r="O567" t="str">
        <f t="shared" si="93"/>
        <v/>
      </c>
      <c r="P567" t="str">
        <f t="shared" si="93"/>
        <v/>
      </c>
      <c r="Q567" t="str">
        <f t="shared" si="93"/>
        <v/>
      </c>
      <c r="R567" t="str">
        <f t="shared" si="93"/>
        <v/>
      </c>
      <c r="S567" t="str">
        <f t="shared" si="92"/>
        <v/>
      </c>
      <c r="T567" t="str">
        <f t="shared" si="92"/>
        <v/>
      </c>
      <c r="U567" t="str">
        <f t="shared" si="92"/>
        <v/>
      </c>
      <c r="V567" t="str">
        <f t="shared" si="92"/>
        <v/>
      </c>
      <c r="W567" t="str">
        <f t="shared" si="92"/>
        <v/>
      </c>
      <c r="X567" t="str">
        <f t="shared" si="92"/>
        <v/>
      </c>
      <c r="Y567" t="str">
        <f t="shared" si="92"/>
        <v/>
      </c>
      <c r="Z567" t="str">
        <f t="shared" si="92"/>
        <v/>
      </c>
      <c r="AA567" t="str">
        <f t="shared" si="92"/>
        <v/>
      </c>
      <c r="AB567" t="str">
        <f t="shared" si="92"/>
        <v/>
      </c>
      <c r="AC567" t="str">
        <f t="shared" si="92"/>
        <v/>
      </c>
      <c r="AD567" t="str">
        <f t="shared" si="92"/>
        <v/>
      </c>
      <c r="AE567">
        <f t="shared" si="84"/>
        <v>0</v>
      </c>
    </row>
    <row r="568" spans="1:31" x14ac:dyDescent="0.2">
      <c r="A568" t="str">
        <f>TABLA!F568</f>
        <v>F. Educación - Centro de Formación del Profesorado</v>
      </c>
      <c r="B568" s="262">
        <f>TABLA!BC568</f>
        <v>0</v>
      </c>
      <c r="C568" t="str">
        <f t="shared" si="89"/>
        <v/>
      </c>
      <c r="D568" t="str">
        <f t="shared" si="93"/>
        <v/>
      </c>
      <c r="E568" t="str">
        <f t="shared" si="93"/>
        <v/>
      </c>
      <c r="F568" t="str">
        <f t="shared" si="93"/>
        <v/>
      </c>
      <c r="G568" t="str">
        <f t="shared" si="93"/>
        <v/>
      </c>
      <c r="H568" t="str">
        <f t="shared" si="93"/>
        <v/>
      </c>
      <c r="I568" t="str">
        <f t="shared" si="93"/>
        <v/>
      </c>
      <c r="J568" t="str">
        <f t="shared" si="93"/>
        <v/>
      </c>
      <c r="K568" t="str">
        <f t="shared" si="93"/>
        <v/>
      </c>
      <c r="L568" t="str">
        <f t="shared" si="93"/>
        <v/>
      </c>
      <c r="M568" t="str">
        <f t="shared" si="93"/>
        <v/>
      </c>
      <c r="N568" t="str">
        <f t="shared" si="93"/>
        <v/>
      </c>
      <c r="O568" t="str">
        <f t="shared" si="93"/>
        <v/>
      </c>
      <c r="P568" t="str">
        <f t="shared" si="93"/>
        <v/>
      </c>
      <c r="Q568" t="str">
        <f t="shared" si="93"/>
        <v/>
      </c>
      <c r="R568" t="str">
        <f t="shared" si="93"/>
        <v/>
      </c>
      <c r="S568" t="str">
        <f t="shared" si="92"/>
        <v/>
      </c>
      <c r="T568" t="str">
        <f t="shared" si="92"/>
        <v/>
      </c>
      <c r="U568" t="str">
        <f t="shared" si="92"/>
        <v/>
      </c>
      <c r="V568" t="str">
        <f t="shared" si="92"/>
        <v/>
      </c>
      <c r="W568" t="str">
        <f t="shared" si="92"/>
        <v/>
      </c>
      <c r="X568" t="str">
        <f t="shared" si="92"/>
        <v/>
      </c>
      <c r="Y568" t="str">
        <f t="shared" si="92"/>
        <v/>
      </c>
      <c r="Z568" t="str">
        <f t="shared" si="92"/>
        <v/>
      </c>
      <c r="AA568" t="str">
        <f t="shared" si="92"/>
        <v/>
      </c>
      <c r="AB568" t="str">
        <f t="shared" si="92"/>
        <v/>
      </c>
      <c r="AC568" t="str">
        <f t="shared" si="92"/>
        <v/>
      </c>
      <c r="AD568" t="str">
        <f t="shared" si="92"/>
        <v/>
      </c>
      <c r="AE568">
        <f t="shared" si="84"/>
        <v>0</v>
      </c>
    </row>
    <row r="569" spans="1:31" x14ac:dyDescent="0.2">
      <c r="A569" t="str">
        <f>TABLA!F569</f>
        <v>F. Medicina</v>
      </c>
      <c r="B569" s="262">
        <f>TABLA!BC569</f>
        <v>0</v>
      </c>
      <c r="C569" t="str">
        <f t="shared" si="89"/>
        <v/>
      </c>
      <c r="D569" t="str">
        <f t="shared" si="93"/>
        <v/>
      </c>
      <c r="E569" t="str">
        <f t="shared" si="93"/>
        <v/>
      </c>
      <c r="F569" t="str">
        <f t="shared" si="93"/>
        <v/>
      </c>
      <c r="G569" t="str">
        <f t="shared" si="93"/>
        <v/>
      </c>
      <c r="H569" t="str">
        <f t="shared" si="93"/>
        <v/>
      </c>
      <c r="I569" t="str">
        <f t="shared" si="93"/>
        <v/>
      </c>
      <c r="J569" t="str">
        <f t="shared" si="93"/>
        <v/>
      </c>
      <c r="K569" t="str">
        <f t="shared" si="93"/>
        <v/>
      </c>
      <c r="L569" t="str">
        <f t="shared" si="93"/>
        <v/>
      </c>
      <c r="M569" t="str">
        <f t="shared" si="93"/>
        <v/>
      </c>
      <c r="N569" t="str">
        <f t="shared" si="93"/>
        <v/>
      </c>
      <c r="O569" t="str">
        <f t="shared" si="93"/>
        <v/>
      </c>
      <c r="P569" t="str">
        <f t="shared" si="93"/>
        <v/>
      </c>
      <c r="Q569" t="str">
        <f t="shared" si="93"/>
        <v/>
      </c>
      <c r="R569" t="str">
        <f t="shared" si="93"/>
        <v/>
      </c>
      <c r="S569" t="str">
        <f t="shared" si="92"/>
        <v/>
      </c>
      <c r="T569" t="str">
        <f t="shared" si="92"/>
        <v/>
      </c>
      <c r="U569" t="str">
        <f t="shared" si="92"/>
        <v/>
      </c>
      <c r="V569" t="str">
        <f t="shared" si="92"/>
        <v/>
      </c>
      <c r="W569" t="str">
        <f t="shared" si="92"/>
        <v/>
      </c>
      <c r="X569" t="str">
        <f t="shared" si="92"/>
        <v/>
      </c>
      <c r="Y569" t="str">
        <f t="shared" si="92"/>
        <v/>
      </c>
      <c r="Z569" t="str">
        <f t="shared" si="92"/>
        <v/>
      </c>
      <c r="AA569" t="str">
        <f t="shared" si="92"/>
        <v/>
      </c>
      <c r="AB569" t="str">
        <f t="shared" si="92"/>
        <v/>
      </c>
      <c r="AC569" t="str">
        <f t="shared" si="92"/>
        <v/>
      </c>
      <c r="AD569" t="str">
        <f t="shared" si="92"/>
        <v/>
      </c>
      <c r="AE569">
        <f t="shared" si="84"/>
        <v>0</v>
      </c>
    </row>
    <row r="570" spans="1:31" x14ac:dyDescent="0.2">
      <c r="A570" t="str">
        <f>TABLA!F570</f>
        <v>F. Filología</v>
      </c>
      <c r="B570" s="262">
        <f>TABLA!BC570</f>
        <v>0</v>
      </c>
      <c r="C570" t="str">
        <f t="shared" si="89"/>
        <v/>
      </c>
      <c r="D570" t="str">
        <f t="shared" si="93"/>
        <v/>
      </c>
      <c r="E570" t="str">
        <f t="shared" si="93"/>
        <v/>
      </c>
      <c r="F570" t="str">
        <f t="shared" si="93"/>
        <v/>
      </c>
      <c r="G570" t="str">
        <f t="shared" si="93"/>
        <v/>
      </c>
      <c r="H570" t="str">
        <f t="shared" si="93"/>
        <v/>
      </c>
      <c r="I570" t="str">
        <f t="shared" si="93"/>
        <v/>
      </c>
      <c r="J570" t="str">
        <f t="shared" si="93"/>
        <v/>
      </c>
      <c r="K570" t="str">
        <f t="shared" si="93"/>
        <v/>
      </c>
      <c r="L570" t="str">
        <f t="shared" si="93"/>
        <v/>
      </c>
      <c r="M570" t="str">
        <f t="shared" si="93"/>
        <v/>
      </c>
      <c r="N570" t="str">
        <f t="shared" si="93"/>
        <v/>
      </c>
      <c r="O570" t="str">
        <f t="shared" si="93"/>
        <v/>
      </c>
      <c r="P570" t="str">
        <f t="shared" si="93"/>
        <v/>
      </c>
      <c r="Q570" t="str">
        <f t="shared" si="93"/>
        <v/>
      </c>
      <c r="R570" t="str">
        <f t="shared" si="93"/>
        <v/>
      </c>
      <c r="S570" t="str">
        <f t="shared" si="92"/>
        <v/>
      </c>
      <c r="T570" t="str">
        <f t="shared" si="92"/>
        <v/>
      </c>
      <c r="U570" t="str">
        <f t="shared" si="92"/>
        <v/>
      </c>
      <c r="V570" t="str">
        <f t="shared" si="92"/>
        <v/>
      </c>
      <c r="W570" t="str">
        <f t="shared" si="92"/>
        <v/>
      </c>
      <c r="X570" t="str">
        <f t="shared" si="92"/>
        <v/>
      </c>
      <c r="Y570" t="str">
        <f t="shared" si="92"/>
        <v/>
      </c>
      <c r="Z570" t="str">
        <f t="shared" si="92"/>
        <v/>
      </c>
      <c r="AA570" t="str">
        <f t="shared" si="92"/>
        <v/>
      </c>
      <c r="AB570" t="str">
        <f t="shared" si="92"/>
        <v/>
      </c>
      <c r="AC570" t="str">
        <f t="shared" si="92"/>
        <v/>
      </c>
      <c r="AD570" t="str">
        <f t="shared" si="92"/>
        <v/>
      </c>
      <c r="AE570">
        <f t="shared" si="84"/>
        <v>0</v>
      </c>
    </row>
    <row r="571" spans="1:31" x14ac:dyDescent="0.2">
      <c r="A571" t="str">
        <f>TABLA!F571</f>
        <v>F. Informática</v>
      </c>
      <c r="B571" s="262">
        <f>TABLA!BC571</f>
        <v>0</v>
      </c>
      <c r="C571" t="str">
        <f t="shared" si="89"/>
        <v/>
      </c>
      <c r="D571" t="str">
        <f t="shared" si="93"/>
        <v/>
      </c>
      <c r="E571" t="str">
        <f t="shared" si="93"/>
        <v/>
      </c>
      <c r="F571" t="str">
        <f t="shared" si="93"/>
        <v/>
      </c>
      <c r="G571" t="str">
        <f t="shared" si="93"/>
        <v/>
      </c>
      <c r="H571" t="str">
        <f t="shared" si="93"/>
        <v/>
      </c>
      <c r="I571" t="str">
        <f t="shared" si="93"/>
        <v/>
      </c>
      <c r="J571" t="str">
        <f t="shared" si="93"/>
        <v/>
      </c>
      <c r="K571" t="str">
        <f t="shared" si="93"/>
        <v/>
      </c>
      <c r="L571" t="str">
        <f t="shared" si="93"/>
        <v/>
      </c>
      <c r="M571" t="str">
        <f t="shared" si="93"/>
        <v/>
      </c>
      <c r="N571" t="str">
        <f t="shared" si="93"/>
        <v/>
      </c>
      <c r="O571" t="str">
        <f t="shared" si="93"/>
        <v/>
      </c>
      <c r="P571" t="str">
        <f t="shared" si="93"/>
        <v/>
      </c>
      <c r="Q571" t="str">
        <f t="shared" si="93"/>
        <v/>
      </c>
      <c r="R571" t="str">
        <f t="shared" si="93"/>
        <v/>
      </c>
      <c r="S571" t="str">
        <f t="shared" si="92"/>
        <v/>
      </c>
      <c r="T571" t="str">
        <f t="shared" si="92"/>
        <v/>
      </c>
      <c r="U571" t="str">
        <f t="shared" si="92"/>
        <v/>
      </c>
      <c r="V571" t="str">
        <f t="shared" si="92"/>
        <v/>
      </c>
      <c r="W571" t="str">
        <f t="shared" si="92"/>
        <v/>
      </c>
      <c r="X571" t="str">
        <f t="shared" si="92"/>
        <v/>
      </c>
      <c r="Y571" t="str">
        <f t="shared" si="92"/>
        <v/>
      </c>
      <c r="Z571" t="str">
        <f t="shared" si="92"/>
        <v/>
      </c>
      <c r="AA571" t="str">
        <f t="shared" si="92"/>
        <v/>
      </c>
      <c r="AB571" t="str">
        <f t="shared" si="92"/>
        <v/>
      </c>
      <c r="AC571" t="str">
        <f t="shared" si="92"/>
        <v/>
      </c>
      <c r="AD571" t="str">
        <f t="shared" si="92"/>
        <v/>
      </c>
      <c r="AE571">
        <f t="shared" si="84"/>
        <v>0</v>
      </c>
    </row>
    <row r="572" spans="1:31" x14ac:dyDescent="0.2">
      <c r="A572" t="str">
        <f>TABLA!F572</f>
        <v>F. Psicología</v>
      </c>
      <c r="B572" s="262">
        <f>TABLA!BC572</f>
        <v>0</v>
      </c>
      <c r="C572" t="str">
        <f t="shared" si="89"/>
        <v/>
      </c>
      <c r="D572" t="str">
        <f t="shared" si="93"/>
        <v/>
      </c>
      <c r="E572" t="str">
        <f t="shared" si="93"/>
        <v/>
      </c>
      <c r="F572" t="str">
        <f t="shared" si="93"/>
        <v/>
      </c>
      <c r="G572" t="str">
        <f t="shared" si="93"/>
        <v/>
      </c>
      <c r="H572" t="str">
        <f t="shared" si="93"/>
        <v/>
      </c>
      <c r="I572" t="str">
        <f t="shared" si="93"/>
        <v/>
      </c>
      <c r="J572" t="str">
        <f t="shared" si="93"/>
        <v/>
      </c>
      <c r="K572" t="str">
        <f t="shared" si="93"/>
        <v/>
      </c>
      <c r="L572" t="str">
        <f t="shared" si="93"/>
        <v/>
      </c>
      <c r="M572" t="str">
        <f t="shared" si="93"/>
        <v/>
      </c>
      <c r="N572" t="str">
        <f t="shared" si="93"/>
        <v/>
      </c>
      <c r="O572" t="str">
        <f t="shared" si="93"/>
        <v/>
      </c>
      <c r="P572" t="str">
        <f t="shared" si="93"/>
        <v/>
      </c>
      <c r="Q572" t="str">
        <f t="shared" si="93"/>
        <v/>
      </c>
      <c r="R572" t="str">
        <f t="shared" si="93"/>
        <v/>
      </c>
      <c r="S572" t="str">
        <f t="shared" si="92"/>
        <v/>
      </c>
      <c r="T572" t="str">
        <f t="shared" si="92"/>
        <v/>
      </c>
      <c r="U572" t="str">
        <f t="shared" si="92"/>
        <v/>
      </c>
      <c r="V572" t="str">
        <f t="shared" si="92"/>
        <v/>
      </c>
      <c r="W572" t="str">
        <f t="shared" si="92"/>
        <v/>
      </c>
      <c r="X572" t="str">
        <f t="shared" si="92"/>
        <v/>
      </c>
      <c r="Y572" t="str">
        <f t="shared" si="92"/>
        <v/>
      </c>
      <c r="Z572" t="str">
        <f t="shared" si="92"/>
        <v/>
      </c>
      <c r="AA572" t="str">
        <f t="shared" si="92"/>
        <v/>
      </c>
      <c r="AB572" t="str">
        <f t="shared" si="92"/>
        <v/>
      </c>
      <c r="AC572" t="str">
        <f t="shared" si="92"/>
        <v/>
      </c>
      <c r="AD572" t="str">
        <f t="shared" si="92"/>
        <v/>
      </c>
      <c r="AE572">
        <f t="shared" si="84"/>
        <v>0</v>
      </c>
    </row>
    <row r="573" spans="1:31" x14ac:dyDescent="0.2">
      <c r="A573" t="str">
        <f>TABLA!F573</f>
        <v>F. Informática</v>
      </c>
      <c r="B573" s="262">
        <f>TABLA!BC573</f>
        <v>0</v>
      </c>
      <c r="C573" t="str">
        <f t="shared" si="89"/>
        <v/>
      </c>
      <c r="D573" t="str">
        <f t="shared" si="93"/>
        <v/>
      </c>
      <c r="E573" t="str">
        <f t="shared" si="93"/>
        <v/>
      </c>
      <c r="F573" t="str">
        <f t="shared" si="93"/>
        <v/>
      </c>
      <c r="G573" t="str">
        <f t="shared" si="93"/>
        <v/>
      </c>
      <c r="H573" t="str">
        <f t="shared" si="93"/>
        <v/>
      </c>
      <c r="I573" t="str">
        <f t="shared" si="93"/>
        <v/>
      </c>
      <c r="J573" t="str">
        <f t="shared" si="93"/>
        <v/>
      </c>
      <c r="K573" t="str">
        <f t="shared" si="93"/>
        <v/>
      </c>
      <c r="L573" t="str">
        <f t="shared" si="93"/>
        <v/>
      </c>
      <c r="M573" t="str">
        <f t="shared" si="93"/>
        <v/>
      </c>
      <c r="N573" t="str">
        <f t="shared" si="93"/>
        <v/>
      </c>
      <c r="O573" t="str">
        <f t="shared" si="93"/>
        <v/>
      </c>
      <c r="P573" t="str">
        <f t="shared" si="93"/>
        <v/>
      </c>
      <c r="Q573" t="str">
        <f t="shared" si="93"/>
        <v/>
      </c>
      <c r="R573" t="str">
        <f t="shared" si="93"/>
        <v/>
      </c>
      <c r="S573" t="str">
        <f t="shared" si="92"/>
        <v/>
      </c>
      <c r="T573" t="str">
        <f t="shared" si="92"/>
        <v/>
      </c>
      <c r="U573" t="str">
        <f t="shared" si="92"/>
        <v/>
      </c>
      <c r="V573" t="str">
        <f t="shared" si="92"/>
        <v/>
      </c>
      <c r="W573" t="str">
        <f t="shared" si="92"/>
        <v/>
      </c>
      <c r="X573" t="str">
        <f t="shared" si="92"/>
        <v/>
      </c>
      <c r="Y573" t="str">
        <f t="shared" si="92"/>
        <v/>
      </c>
      <c r="Z573" t="str">
        <f t="shared" si="92"/>
        <v/>
      </c>
      <c r="AA573" t="str">
        <f t="shared" si="92"/>
        <v/>
      </c>
      <c r="AB573" t="str">
        <f t="shared" si="92"/>
        <v/>
      </c>
      <c r="AC573" t="str">
        <f t="shared" si="92"/>
        <v/>
      </c>
      <c r="AD573" t="str">
        <f t="shared" si="92"/>
        <v/>
      </c>
      <c r="AE573">
        <f t="shared" si="84"/>
        <v>0</v>
      </c>
    </row>
    <row r="574" spans="1:31" x14ac:dyDescent="0.2">
      <c r="A574" t="str">
        <f>TABLA!F574</f>
        <v>F. Ciencias Económicas y Empresariales</v>
      </c>
      <c r="B574" s="262">
        <f>TABLA!BC574</f>
        <v>0</v>
      </c>
      <c r="C574" t="str">
        <f t="shared" si="89"/>
        <v/>
      </c>
      <c r="D574" t="str">
        <f t="shared" si="93"/>
        <v/>
      </c>
      <c r="E574" t="str">
        <f t="shared" si="93"/>
        <v/>
      </c>
      <c r="F574" t="str">
        <f t="shared" si="93"/>
        <v/>
      </c>
      <c r="G574" t="str">
        <f t="shared" si="93"/>
        <v/>
      </c>
      <c r="H574" t="str">
        <f t="shared" si="93"/>
        <v/>
      </c>
      <c r="I574" t="str">
        <f t="shared" si="93"/>
        <v/>
      </c>
      <c r="J574" t="str">
        <f t="shared" si="93"/>
        <v/>
      </c>
      <c r="K574" t="str">
        <f t="shared" si="93"/>
        <v/>
      </c>
      <c r="L574" t="str">
        <f t="shared" si="93"/>
        <v/>
      </c>
      <c r="M574" t="str">
        <f t="shared" si="93"/>
        <v/>
      </c>
      <c r="N574" t="str">
        <f t="shared" si="93"/>
        <v/>
      </c>
      <c r="O574" t="str">
        <f t="shared" si="93"/>
        <v/>
      </c>
      <c r="P574" t="str">
        <f t="shared" si="93"/>
        <v/>
      </c>
      <c r="Q574" t="str">
        <f t="shared" si="93"/>
        <v/>
      </c>
      <c r="R574" t="str">
        <f t="shared" si="93"/>
        <v/>
      </c>
      <c r="S574" t="str">
        <f t="shared" si="92"/>
        <v/>
      </c>
      <c r="T574" t="str">
        <f t="shared" si="92"/>
        <v/>
      </c>
      <c r="U574" t="str">
        <f t="shared" si="92"/>
        <v/>
      </c>
      <c r="V574" t="str">
        <f t="shared" si="92"/>
        <v/>
      </c>
      <c r="W574" t="str">
        <f t="shared" si="92"/>
        <v/>
      </c>
      <c r="X574" t="str">
        <f t="shared" si="92"/>
        <v/>
      </c>
      <c r="Y574" t="str">
        <f t="shared" si="92"/>
        <v/>
      </c>
      <c r="Z574" t="str">
        <f t="shared" si="92"/>
        <v/>
      </c>
      <c r="AA574" t="str">
        <f t="shared" si="92"/>
        <v/>
      </c>
      <c r="AB574" t="str">
        <f t="shared" si="92"/>
        <v/>
      </c>
      <c r="AC574" t="str">
        <f t="shared" si="92"/>
        <v/>
      </c>
      <c r="AD574" t="str">
        <f t="shared" si="92"/>
        <v/>
      </c>
      <c r="AE574">
        <f t="shared" ref="AE574:AE607" si="94">COUNTIF(B574,"&lt;&gt;0")</f>
        <v>0</v>
      </c>
    </row>
    <row r="575" spans="1:31" x14ac:dyDescent="0.2">
      <c r="A575" t="str">
        <f>TABLA!F575</f>
        <v>F. Ciencias Políticas y Sociología</v>
      </c>
      <c r="B575" s="262">
        <f>TABLA!BC575</f>
        <v>0</v>
      </c>
      <c r="C575" t="str">
        <f t="shared" si="89"/>
        <v/>
      </c>
      <c r="D575" t="str">
        <f t="shared" si="93"/>
        <v/>
      </c>
      <c r="E575" t="str">
        <f t="shared" si="93"/>
        <v/>
      </c>
      <c r="F575" t="str">
        <f t="shared" si="93"/>
        <v/>
      </c>
      <c r="G575" t="str">
        <f t="shared" si="93"/>
        <v/>
      </c>
      <c r="H575" t="str">
        <f t="shared" si="93"/>
        <v/>
      </c>
      <c r="I575" t="str">
        <f t="shared" si="93"/>
        <v/>
      </c>
      <c r="J575" t="str">
        <f t="shared" si="93"/>
        <v/>
      </c>
      <c r="K575" t="str">
        <f t="shared" si="93"/>
        <v/>
      </c>
      <c r="L575" t="str">
        <f t="shared" si="93"/>
        <v/>
      </c>
      <c r="M575" t="str">
        <f t="shared" si="93"/>
        <v/>
      </c>
      <c r="N575" t="str">
        <f t="shared" si="93"/>
        <v/>
      </c>
      <c r="O575" t="str">
        <f t="shared" si="93"/>
        <v/>
      </c>
      <c r="P575" t="str">
        <f t="shared" si="93"/>
        <v/>
      </c>
      <c r="Q575" t="str">
        <f t="shared" si="93"/>
        <v/>
      </c>
      <c r="R575" t="str">
        <f t="shared" si="93"/>
        <v/>
      </c>
      <c r="S575" t="str">
        <f t="shared" si="92"/>
        <v/>
      </c>
      <c r="T575" t="str">
        <f t="shared" si="92"/>
        <v/>
      </c>
      <c r="U575" t="str">
        <f t="shared" si="92"/>
        <v/>
      </c>
      <c r="V575" t="str">
        <f t="shared" si="92"/>
        <v/>
      </c>
      <c r="W575" t="str">
        <f t="shared" si="92"/>
        <v/>
      </c>
      <c r="X575" t="str">
        <f t="shared" si="92"/>
        <v/>
      </c>
      <c r="Y575" t="str">
        <f t="shared" si="92"/>
        <v/>
      </c>
      <c r="Z575" t="str">
        <f t="shared" si="92"/>
        <v/>
      </c>
      <c r="AA575" t="str">
        <f t="shared" si="92"/>
        <v/>
      </c>
      <c r="AB575" t="str">
        <f t="shared" si="92"/>
        <v/>
      </c>
      <c r="AC575" t="str">
        <f t="shared" si="92"/>
        <v/>
      </c>
      <c r="AD575" t="str">
        <f t="shared" si="92"/>
        <v/>
      </c>
      <c r="AE575">
        <f t="shared" si="94"/>
        <v>0</v>
      </c>
    </row>
    <row r="576" spans="1:31" ht="51" x14ac:dyDescent="0.2">
      <c r="A576" t="str">
        <f>TABLA!F576</f>
        <v>F. Ciencias Físicas</v>
      </c>
      <c r="B576" s="262" t="str">
        <f>TABLA!BC576</f>
        <v>Al bibliotecario calvo y con gafas que no habla nunca, ni contesta un simple hola, que va siempre con mala cara y malas contestaciones, lo mandaba a su puta casa que hay mucha gente peleando por trabajar. A parte los ingenieros de materiales tenemos que ir a por los pocos libros que podéis aportar a quimicas.</v>
      </c>
      <c r="C576" t="str">
        <f t="shared" si="89"/>
        <v/>
      </c>
      <c r="D576" t="str">
        <f t="shared" si="93"/>
        <v/>
      </c>
      <c r="E576" t="str">
        <f t="shared" si="93"/>
        <v/>
      </c>
      <c r="F576" t="str">
        <f t="shared" si="93"/>
        <v/>
      </c>
      <c r="G576" t="str">
        <f t="shared" si="93"/>
        <v/>
      </c>
      <c r="H576" t="str">
        <f t="shared" si="93"/>
        <v/>
      </c>
      <c r="I576" t="str">
        <f t="shared" si="93"/>
        <v/>
      </c>
      <c r="J576" t="str">
        <f t="shared" si="93"/>
        <v/>
      </c>
      <c r="K576" t="str">
        <f t="shared" si="93"/>
        <v/>
      </c>
      <c r="L576" t="str">
        <f t="shared" si="93"/>
        <v/>
      </c>
      <c r="M576" t="str">
        <f t="shared" si="93"/>
        <v/>
      </c>
      <c r="N576" t="str">
        <f t="shared" si="93"/>
        <v/>
      </c>
      <c r="O576" t="str">
        <f t="shared" si="93"/>
        <v/>
      </c>
      <c r="P576" t="str">
        <f t="shared" si="93"/>
        <v/>
      </c>
      <c r="Q576" t="str">
        <f t="shared" si="93"/>
        <v/>
      </c>
      <c r="R576" t="str">
        <f t="shared" ref="R576:AD591" si="95">IFERROR((IF(FIND(R$1,$B576,1)&gt;0,"x")),"")</f>
        <v/>
      </c>
      <c r="S576" t="str">
        <f t="shared" si="95"/>
        <v/>
      </c>
      <c r="T576" t="str">
        <f t="shared" si="95"/>
        <v/>
      </c>
      <c r="U576" t="str">
        <f t="shared" si="95"/>
        <v/>
      </c>
      <c r="V576" t="str">
        <f t="shared" si="95"/>
        <v/>
      </c>
      <c r="W576" t="str">
        <f t="shared" si="95"/>
        <v/>
      </c>
      <c r="X576" t="str">
        <f t="shared" si="95"/>
        <v/>
      </c>
      <c r="Y576" t="str">
        <f t="shared" si="95"/>
        <v/>
      </c>
      <c r="Z576" t="str">
        <f t="shared" si="95"/>
        <v/>
      </c>
      <c r="AA576" t="str">
        <f t="shared" si="95"/>
        <v/>
      </c>
      <c r="AB576" t="str">
        <f t="shared" si="95"/>
        <v/>
      </c>
      <c r="AC576" t="str">
        <f t="shared" si="95"/>
        <v/>
      </c>
      <c r="AD576" t="str">
        <f t="shared" si="95"/>
        <v/>
      </c>
      <c r="AE576">
        <f t="shared" si="94"/>
        <v>1</v>
      </c>
    </row>
    <row r="577" spans="1:31" ht="63.75" x14ac:dyDescent="0.2">
      <c r="A577" t="str">
        <f>TABLA!F577</f>
        <v>F. Geografía e Historia</v>
      </c>
      <c r="B577" s="262" t="str">
        <f>TABLA!BC577</f>
        <v>Creo que la biblioteca de la Universidad Complutense es muy buena pero en estos tiempos que corren debe esforzarse en colgar mucho más contenido en la web. Como alumna y usual usuaria voy a ir lo menos posible y me encantaría que las cosas no se pusieran más complicadas, puesto que ni siquiera podré vivir en Madrid ya al no poder pagar el alquiler. Gracias por su atención.</v>
      </c>
      <c r="C577" t="str">
        <f t="shared" si="89"/>
        <v/>
      </c>
      <c r="D577" t="str">
        <f t="shared" ref="D577:R592" si="96">IFERROR((IF(FIND(D$1,$B577,1)&gt;0,"x")),"")</f>
        <v/>
      </c>
      <c r="E577" t="str">
        <f t="shared" si="96"/>
        <v/>
      </c>
      <c r="F577" t="str">
        <f t="shared" si="96"/>
        <v/>
      </c>
      <c r="G577" t="str">
        <f t="shared" si="96"/>
        <v/>
      </c>
      <c r="H577" t="str">
        <f t="shared" si="96"/>
        <v/>
      </c>
      <c r="I577" t="str">
        <f t="shared" si="96"/>
        <v/>
      </c>
      <c r="J577" t="str">
        <f t="shared" si="96"/>
        <v/>
      </c>
      <c r="K577" t="str">
        <f t="shared" si="96"/>
        <v/>
      </c>
      <c r="L577" t="str">
        <f t="shared" si="96"/>
        <v/>
      </c>
      <c r="M577" t="str">
        <f t="shared" si="96"/>
        <v/>
      </c>
      <c r="N577" t="str">
        <f t="shared" si="96"/>
        <v/>
      </c>
      <c r="O577" t="str">
        <f t="shared" si="96"/>
        <v/>
      </c>
      <c r="P577" t="str">
        <f t="shared" si="96"/>
        <v/>
      </c>
      <c r="Q577" t="str">
        <f t="shared" si="96"/>
        <v/>
      </c>
      <c r="R577" t="str">
        <f t="shared" si="96"/>
        <v/>
      </c>
      <c r="S577" t="str">
        <f t="shared" si="95"/>
        <v/>
      </c>
      <c r="T577" t="str">
        <f t="shared" si="95"/>
        <v/>
      </c>
      <c r="U577" t="str">
        <f t="shared" si="95"/>
        <v/>
      </c>
      <c r="V577" t="str">
        <f t="shared" si="95"/>
        <v/>
      </c>
      <c r="W577" t="str">
        <f t="shared" si="95"/>
        <v/>
      </c>
      <c r="X577" t="str">
        <f t="shared" si="95"/>
        <v/>
      </c>
      <c r="Y577" t="str">
        <f t="shared" si="95"/>
        <v/>
      </c>
      <c r="Z577" t="str">
        <f t="shared" si="95"/>
        <v/>
      </c>
      <c r="AA577" t="str">
        <f t="shared" si="95"/>
        <v/>
      </c>
      <c r="AB577" t="str">
        <f t="shared" si="95"/>
        <v/>
      </c>
      <c r="AC577" t="str">
        <f t="shared" si="95"/>
        <v>x</v>
      </c>
      <c r="AD577" t="str">
        <f t="shared" si="95"/>
        <v/>
      </c>
      <c r="AE577">
        <f t="shared" si="94"/>
        <v>1</v>
      </c>
    </row>
    <row r="578" spans="1:31" x14ac:dyDescent="0.2">
      <c r="A578" t="str">
        <f>TABLA!F578</f>
        <v>F. Filología</v>
      </c>
      <c r="B578" s="262">
        <f>TABLA!BC578</f>
        <v>0</v>
      </c>
      <c r="C578" t="str">
        <f t="shared" si="89"/>
        <v/>
      </c>
      <c r="D578" t="str">
        <f t="shared" si="96"/>
        <v/>
      </c>
      <c r="E578" t="str">
        <f t="shared" si="96"/>
        <v/>
      </c>
      <c r="F578" t="str">
        <f t="shared" si="96"/>
        <v/>
      </c>
      <c r="G578" t="str">
        <f t="shared" si="96"/>
        <v/>
      </c>
      <c r="H578" t="str">
        <f t="shared" si="96"/>
        <v/>
      </c>
      <c r="I578" t="str">
        <f t="shared" si="96"/>
        <v/>
      </c>
      <c r="J578" t="str">
        <f t="shared" si="96"/>
        <v/>
      </c>
      <c r="K578" t="str">
        <f t="shared" si="96"/>
        <v/>
      </c>
      <c r="L578" t="str">
        <f t="shared" si="96"/>
        <v/>
      </c>
      <c r="M578" t="str">
        <f t="shared" si="96"/>
        <v/>
      </c>
      <c r="N578" t="str">
        <f t="shared" si="96"/>
        <v/>
      </c>
      <c r="O578" t="str">
        <f t="shared" si="96"/>
        <v/>
      </c>
      <c r="P578" t="str">
        <f t="shared" si="96"/>
        <v/>
      </c>
      <c r="Q578" t="str">
        <f t="shared" si="96"/>
        <v/>
      </c>
      <c r="R578" t="str">
        <f t="shared" si="96"/>
        <v/>
      </c>
      <c r="S578" t="str">
        <f t="shared" si="95"/>
        <v/>
      </c>
      <c r="T578" t="str">
        <f t="shared" si="95"/>
        <v/>
      </c>
      <c r="U578" t="str">
        <f t="shared" si="95"/>
        <v/>
      </c>
      <c r="V578" t="str">
        <f t="shared" si="95"/>
        <v/>
      </c>
      <c r="W578" t="str">
        <f t="shared" si="95"/>
        <v/>
      </c>
      <c r="X578" t="str">
        <f t="shared" si="95"/>
        <v/>
      </c>
      <c r="Y578" t="str">
        <f t="shared" si="95"/>
        <v/>
      </c>
      <c r="Z578" t="str">
        <f t="shared" si="95"/>
        <v/>
      </c>
      <c r="AA578" t="str">
        <f t="shared" si="95"/>
        <v/>
      </c>
      <c r="AB578" t="str">
        <f t="shared" si="95"/>
        <v/>
      </c>
      <c r="AC578" t="str">
        <f t="shared" si="95"/>
        <v/>
      </c>
      <c r="AD578" t="str">
        <f t="shared" si="95"/>
        <v/>
      </c>
      <c r="AE578">
        <f t="shared" si="94"/>
        <v>0</v>
      </c>
    </row>
    <row r="579" spans="1:31" ht="63.75" x14ac:dyDescent="0.2">
      <c r="A579" t="str">
        <f>TABLA!F579</f>
        <v>F. Medicina</v>
      </c>
      <c r="B579" s="262" t="str">
        <f>TABLA!BC579</f>
        <v>como alumno de 6 medicina,  lo mejor utilizaba los libros de medicina con más frecuencia al principio de la carrera. Sin embargo, al final apenas lo he utilizado. Debido al Covid, he podido descubrir la niblioteca online y es un servicio muy facil de usar y muy útil a la hora de buscar ma bibliografia necessria para el TFG. Veo la mejor opción de todas, al poder acceder desde donde quieras, incluso al formato electronico del libro.</v>
      </c>
      <c r="C579" t="str">
        <f t="shared" si="89"/>
        <v/>
      </c>
      <c r="D579" t="str">
        <f t="shared" si="96"/>
        <v/>
      </c>
      <c r="E579" t="str">
        <f t="shared" si="96"/>
        <v/>
      </c>
      <c r="F579" t="str">
        <f t="shared" si="96"/>
        <v/>
      </c>
      <c r="G579" t="str">
        <f t="shared" si="96"/>
        <v/>
      </c>
      <c r="H579" t="str">
        <f t="shared" si="96"/>
        <v>x</v>
      </c>
      <c r="I579" t="str">
        <f t="shared" si="96"/>
        <v/>
      </c>
      <c r="J579" t="str">
        <f t="shared" si="96"/>
        <v/>
      </c>
      <c r="K579" t="str">
        <f t="shared" si="96"/>
        <v/>
      </c>
      <c r="L579" t="str">
        <f t="shared" si="96"/>
        <v/>
      </c>
      <c r="M579" t="str">
        <f t="shared" si="96"/>
        <v>x</v>
      </c>
      <c r="N579" t="str">
        <f t="shared" si="96"/>
        <v/>
      </c>
      <c r="O579" t="str">
        <f t="shared" si="96"/>
        <v/>
      </c>
      <c r="P579" t="str">
        <f t="shared" si="96"/>
        <v/>
      </c>
      <c r="Q579" t="str">
        <f t="shared" si="96"/>
        <v/>
      </c>
      <c r="R579" t="str">
        <f t="shared" si="96"/>
        <v/>
      </c>
      <c r="S579" t="str">
        <f t="shared" si="95"/>
        <v/>
      </c>
      <c r="T579" t="str">
        <f t="shared" si="95"/>
        <v/>
      </c>
      <c r="U579" t="str">
        <f t="shared" si="95"/>
        <v/>
      </c>
      <c r="V579" t="str">
        <f t="shared" si="95"/>
        <v/>
      </c>
      <c r="W579" t="str">
        <f t="shared" si="95"/>
        <v/>
      </c>
      <c r="X579" t="str">
        <f t="shared" si="95"/>
        <v/>
      </c>
      <c r="Y579" t="str">
        <f t="shared" si="95"/>
        <v/>
      </c>
      <c r="Z579" t="str">
        <f t="shared" si="95"/>
        <v>x</v>
      </c>
      <c r="AA579" t="str">
        <f t="shared" si="95"/>
        <v/>
      </c>
      <c r="AB579" t="str">
        <f t="shared" si="95"/>
        <v/>
      </c>
      <c r="AC579" t="str">
        <f t="shared" si="95"/>
        <v/>
      </c>
      <c r="AD579" t="str">
        <f t="shared" si="95"/>
        <v/>
      </c>
      <c r="AE579">
        <f t="shared" si="94"/>
        <v>1</v>
      </c>
    </row>
    <row r="580" spans="1:31" x14ac:dyDescent="0.2">
      <c r="A580" t="str">
        <f>TABLA!F580</f>
        <v>F. Derecho</v>
      </c>
      <c r="B580" s="262" t="str">
        <f>TABLA!BC580</f>
        <v>Facilitar la reserva de libros para futuro préstamo vía online.</v>
      </c>
      <c r="C580" t="str">
        <f t="shared" si="89"/>
        <v>x</v>
      </c>
      <c r="D580" t="str">
        <f t="shared" si="96"/>
        <v>x</v>
      </c>
      <c r="E580" t="str">
        <f t="shared" si="96"/>
        <v/>
      </c>
      <c r="F580" t="str">
        <f t="shared" si="96"/>
        <v/>
      </c>
      <c r="G580" t="str">
        <f t="shared" si="96"/>
        <v/>
      </c>
      <c r="H580" t="str">
        <f t="shared" si="96"/>
        <v/>
      </c>
      <c r="I580" t="str">
        <f t="shared" si="96"/>
        <v/>
      </c>
      <c r="J580" t="str">
        <f t="shared" si="96"/>
        <v/>
      </c>
      <c r="K580" t="str">
        <f t="shared" si="96"/>
        <v/>
      </c>
      <c r="L580" t="str">
        <f t="shared" si="96"/>
        <v/>
      </c>
      <c r="M580" t="str">
        <f t="shared" si="96"/>
        <v/>
      </c>
      <c r="N580" t="str">
        <f t="shared" si="96"/>
        <v/>
      </c>
      <c r="O580" t="str">
        <f t="shared" si="96"/>
        <v/>
      </c>
      <c r="P580" t="str">
        <f t="shared" si="96"/>
        <v/>
      </c>
      <c r="Q580" t="str">
        <f t="shared" si="96"/>
        <v/>
      </c>
      <c r="R580" t="str">
        <f t="shared" si="96"/>
        <v/>
      </c>
      <c r="S580" t="str">
        <f t="shared" si="95"/>
        <v/>
      </c>
      <c r="T580" t="str">
        <f t="shared" si="95"/>
        <v/>
      </c>
      <c r="U580" t="str">
        <f t="shared" si="95"/>
        <v/>
      </c>
      <c r="V580" t="str">
        <f t="shared" si="95"/>
        <v/>
      </c>
      <c r="W580" t="str">
        <f t="shared" si="95"/>
        <v/>
      </c>
      <c r="X580" t="str">
        <f t="shared" si="95"/>
        <v/>
      </c>
      <c r="Y580" t="str">
        <f t="shared" si="95"/>
        <v/>
      </c>
      <c r="Z580" t="str">
        <f t="shared" si="95"/>
        <v>x</v>
      </c>
      <c r="AA580" t="str">
        <f t="shared" si="95"/>
        <v/>
      </c>
      <c r="AB580" t="str">
        <f t="shared" si="95"/>
        <v/>
      </c>
      <c r="AC580" t="str">
        <f t="shared" si="95"/>
        <v/>
      </c>
      <c r="AD580" t="str">
        <f t="shared" si="95"/>
        <v/>
      </c>
      <c r="AE580">
        <f t="shared" si="94"/>
        <v>1</v>
      </c>
    </row>
    <row r="581" spans="1:31" x14ac:dyDescent="0.2">
      <c r="A581" t="str">
        <f>TABLA!F581</f>
        <v>F. Filología</v>
      </c>
      <c r="B581" s="262">
        <f>TABLA!BC581</f>
        <v>0</v>
      </c>
      <c r="C581" t="str">
        <f t="shared" si="89"/>
        <v/>
      </c>
      <c r="D581" t="str">
        <f t="shared" si="96"/>
        <v/>
      </c>
      <c r="E581" t="str">
        <f t="shared" si="96"/>
        <v/>
      </c>
      <c r="F581" t="str">
        <f t="shared" si="96"/>
        <v/>
      </c>
      <c r="G581" t="str">
        <f t="shared" si="96"/>
        <v/>
      </c>
      <c r="H581" t="str">
        <f t="shared" si="96"/>
        <v/>
      </c>
      <c r="I581" t="str">
        <f t="shared" si="96"/>
        <v/>
      </c>
      <c r="J581" t="str">
        <f t="shared" si="96"/>
        <v/>
      </c>
      <c r="K581" t="str">
        <f t="shared" si="96"/>
        <v/>
      </c>
      <c r="L581" t="str">
        <f t="shared" si="96"/>
        <v/>
      </c>
      <c r="M581" t="str">
        <f t="shared" si="96"/>
        <v/>
      </c>
      <c r="N581" t="str">
        <f t="shared" si="96"/>
        <v/>
      </c>
      <c r="O581" t="str">
        <f t="shared" si="96"/>
        <v/>
      </c>
      <c r="P581" t="str">
        <f t="shared" si="96"/>
        <v/>
      </c>
      <c r="Q581" t="str">
        <f t="shared" si="96"/>
        <v/>
      </c>
      <c r="R581" t="str">
        <f t="shared" si="96"/>
        <v/>
      </c>
      <c r="S581" t="str">
        <f t="shared" si="95"/>
        <v/>
      </c>
      <c r="T581" t="str">
        <f t="shared" si="95"/>
        <v/>
      </c>
      <c r="U581" t="str">
        <f t="shared" si="95"/>
        <v/>
      </c>
      <c r="V581" t="str">
        <f t="shared" si="95"/>
        <v/>
      </c>
      <c r="W581" t="str">
        <f t="shared" si="95"/>
        <v/>
      </c>
      <c r="X581" t="str">
        <f t="shared" si="95"/>
        <v/>
      </c>
      <c r="Y581" t="str">
        <f t="shared" si="95"/>
        <v/>
      </c>
      <c r="Z581" t="str">
        <f t="shared" si="95"/>
        <v/>
      </c>
      <c r="AA581" t="str">
        <f t="shared" si="95"/>
        <v/>
      </c>
      <c r="AB581" t="str">
        <f t="shared" si="95"/>
        <v/>
      </c>
      <c r="AC581" t="str">
        <f t="shared" si="95"/>
        <v/>
      </c>
      <c r="AD581" t="str">
        <f t="shared" si="95"/>
        <v/>
      </c>
      <c r="AE581">
        <f t="shared" si="94"/>
        <v>0</v>
      </c>
    </row>
    <row r="582" spans="1:31" x14ac:dyDescent="0.2">
      <c r="A582" t="str">
        <f>TABLA!F582</f>
        <v>F. Geografía e Historia</v>
      </c>
      <c r="B582" s="262">
        <f>TABLA!BC582</f>
        <v>0</v>
      </c>
      <c r="C582" t="str">
        <f t="shared" si="89"/>
        <v/>
      </c>
      <c r="D582" t="str">
        <f t="shared" si="96"/>
        <v/>
      </c>
      <c r="E582" t="str">
        <f t="shared" si="96"/>
        <v/>
      </c>
      <c r="F582" t="str">
        <f t="shared" si="96"/>
        <v/>
      </c>
      <c r="G582" t="str">
        <f t="shared" si="96"/>
        <v/>
      </c>
      <c r="H582" t="str">
        <f t="shared" si="96"/>
        <v/>
      </c>
      <c r="I582" t="str">
        <f t="shared" si="96"/>
        <v/>
      </c>
      <c r="J582" t="str">
        <f t="shared" si="96"/>
        <v/>
      </c>
      <c r="K582" t="str">
        <f t="shared" si="96"/>
        <v/>
      </c>
      <c r="L582" t="str">
        <f t="shared" si="96"/>
        <v/>
      </c>
      <c r="M582" t="str">
        <f t="shared" si="96"/>
        <v/>
      </c>
      <c r="N582" t="str">
        <f t="shared" si="96"/>
        <v/>
      </c>
      <c r="O582" t="str">
        <f t="shared" si="96"/>
        <v/>
      </c>
      <c r="P582" t="str">
        <f t="shared" si="96"/>
        <v/>
      </c>
      <c r="Q582" t="str">
        <f t="shared" si="96"/>
        <v/>
      </c>
      <c r="R582" t="str">
        <f t="shared" si="96"/>
        <v/>
      </c>
      <c r="S582" t="str">
        <f t="shared" si="95"/>
        <v/>
      </c>
      <c r="T582" t="str">
        <f t="shared" si="95"/>
        <v/>
      </c>
      <c r="U582" t="str">
        <f t="shared" si="95"/>
        <v/>
      </c>
      <c r="V582" t="str">
        <f t="shared" si="95"/>
        <v/>
      </c>
      <c r="W582" t="str">
        <f t="shared" si="95"/>
        <v/>
      </c>
      <c r="X582" t="str">
        <f t="shared" si="95"/>
        <v/>
      </c>
      <c r="Y582" t="str">
        <f t="shared" si="95"/>
        <v/>
      </c>
      <c r="Z582" t="str">
        <f t="shared" si="95"/>
        <v/>
      </c>
      <c r="AA582" t="str">
        <f t="shared" si="95"/>
        <v/>
      </c>
      <c r="AB582" t="str">
        <f t="shared" si="95"/>
        <v/>
      </c>
      <c r="AC582" t="str">
        <f t="shared" si="95"/>
        <v/>
      </c>
      <c r="AD582" t="str">
        <f t="shared" si="95"/>
        <v/>
      </c>
      <c r="AE582">
        <f t="shared" si="94"/>
        <v>0</v>
      </c>
    </row>
    <row r="583" spans="1:31" ht="63.75" x14ac:dyDescent="0.2">
      <c r="A583" t="str">
        <f>TABLA!F583</f>
        <v>F. Farmacia</v>
      </c>
      <c r="B583" s="262" t="str">
        <f>TABLA!BC583</f>
        <v>Creo que estaría bien dar información a cerca del uso de la biblioteca a los alumnos de primero. Me he enterado en cuarto de carrera de la cantidad de libros que se pueden sacar y de la cantidad de tiempo que se puede tener mediante renovación. Me hubiese sido muy útil saberlo antes. Mejoraría el servicio online sobre todo en cuanto a libros electrónicos, que a veces no consigo abrir o no cargan correctamente.</v>
      </c>
      <c r="C583" t="str">
        <f t="shared" si="89"/>
        <v/>
      </c>
      <c r="D583" t="str">
        <f t="shared" si="96"/>
        <v/>
      </c>
      <c r="E583" t="str">
        <f t="shared" si="96"/>
        <v/>
      </c>
      <c r="F583" t="str">
        <f t="shared" si="96"/>
        <v/>
      </c>
      <c r="G583" t="str">
        <f t="shared" si="96"/>
        <v/>
      </c>
      <c r="H583" t="str">
        <f t="shared" si="96"/>
        <v>x</v>
      </c>
      <c r="I583" t="str">
        <f t="shared" si="96"/>
        <v/>
      </c>
      <c r="J583" t="str">
        <f t="shared" si="96"/>
        <v/>
      </c>
      <c r="K583" t="str">
        <f t="shared" si="96"/>
        <v/>
      </c>
      <c r="L583" t="str">
        <f t="shared" si="96"/>
        <v/>
      </c>
      <c r="M583" t="str">
        <f t="shared" si="96"/>
        <v/>
      </c>
      <c r="N583" t="str">
        <f t="shared" si="96"/>
        <v/>
      </c>
      <c r="O583" t="str">
        <f t="shared" si="96"/>
        <v/>
      </c>
      <c r="P583" t="str">
        <f t="shared" si="96"/>
        <v/>
      </c>
      <c r="Q583" t="str">
        <f t="shared" si="96"/>
        <v/>
      </c>
      <c r="R583" t="str">
        <f t="shared" si="96"/>
        <v/>
      </c>
      <c r="S583" t="str">
        <f t="shared" si="95"/>
        <v/>
      </c>
      <c r="T583" t="str">
        <f t="shared" si="95"/>
        <v/>
      </c>
      <c r="U583" t="str">
        <f t="shared" si="95"/>
        <v/>
      </c>
      <c r="V583" t="str">
        <f t="shared" si="95"/>
        <v/>
      </c>
      <c r="W583" t="str">
        <f t="shared" si="95"/>
        <v/>
      </c>
      <c r="X583" t="str">
        <f t="shared" si="95"/>
        <v/>
      </c>
      <c r="Y583" t="str">
        <f t="shared" si="95"/>
        <v/>
      </c>
      <c r="Z583" t="str">
        <f t="shared" si="95"/>
        <v>x</v>
      </c>
      <c r="AA583" t="str">
        <f t="shared" si="95"/>
        <v/>
      </c>
      <c r="AB583" t="str">
        <f t="shared" si="95"/>
        <v/>
      </c>
      <c r="AC583" t="str">
        <f t="shared" si="95"/>
        <v/>
      </c>
      <c r="AD583" t="str">
        <f t="shared" si="95"/>
        <v/>
      </c>
      <c r="AE583">
        <f t="shared" si="94"/>
        <v>1</v>
      </c>
    </row>
    <row r="584" spans="1:31" x14ac:dyDescent="0.2">
      <c r="A584" t="str">
        <f>TABLA!F584</f>
        <v>F. Ciencias Políticas y Sociología</v>
      </c>
      <c r="B584" s="262">
        <f>TABLA!BC584</f>
        <v>0</v>
      </c>
      <c r="C584" t="str">
        <f t="shared" si="89"/>
        <v/>
      </c>
      <c r="D584" t="str">
        <f t="shared" si="96"/>
        <v/>
      </c>
      <c r="E584" t="str">
        <f t="shared" si="96"/>
        <v/>
      </c>
      <c r="F584" t="str">
        <f t="shared" si="96"/>
        <v/>
      </c>
      <c r="G584" t="str">
        <f t="shared" si="96"/>
        <v/>
      </c>
      <c r="H584" t="str">
        <f t="shared" si="96"/>
        <v/>
      </c>
      <c r="I584" t="str">
        <f t="shared" si="96"/>
        <v/>
      </c>
      <c r="J584" t="str">
        <f t="shared" si="96"/>
        <v/>
      </c>
      <c r="K584" t="str">
        <f t="shared" si="96"/>
        <v/>
      </c>
      <c r="L584" t="str">
        <f t="shared" si="96"/>
        <v/>
      </c>
      <c r="M584" t="str">
        <f t="shared" si="96"/>
        <v/>
      </c>
      <c r="N584" t="str">
        <f t="shared" si="96"/>
        <v/>
      </c>
      <c r="O584" t="str">
        <f t="shared" si="96"/>
        <v/>
      </c>
      <c r="P584" t="str">
        <f t="shared" si="96"/>
        <v/>
      </c>
      <c r="Q584" t="str">
        <f t="shared" si="96"/>
        <v/>
      </c>
      <c r="R584" t="str">
        <f t="shared" si="96"/>
        <v/>
      </c>
      <c r="S584" t="str">
        <f t="shared" si="95"/>
        <v/>
      </c>
      <c r="T584" t="str">
        <f t="shared" si="95"/>
        <v/>
      </c>
      <c r="U584" t="str">
        <f t="shared" si="95"/>
        <v/>
      </c>
      <c r="V584" t="str">
        <f t="shared" si="95"/>
        <v/>
      </c>
      <c r="W584" t="str">
        <f t="shared" si="95"/>
        <v/>
      </c>
      <c r="X584" t="str">
        <f t="shared" si="95"/>
        <v/>
      </c>
      <c r="Y584" t="str">
        <f t="shared" si="95"/>
        <v/>
      </c>
      <c r="Z584" t="str">
        <f t="shared" si="95"/>
        <v/>
      </c>
      <c r="AA584" t="str">
        <f t="shared" si="95"/>
        <v/>
      </c>
      <c r="AB584" t="str">
        <f t="shared" si="95"/>
        <v/>
      </c>
      <c r="AC584" t="str">
        <f t="shared" si="95"/>
        <v/>
      </c>
      <c r="AD584" t="str">
        <f t="shared" si="95"/>
        <v/>
      </c>
      <c r="AE584">
        <f t="shared" si="94"/>
        <v>0</v>
      </c>
    </row>
    <row r="585" spans="1:31" x14ac:dyDescent="0.2">
      <c r="A585" t="str">
        <f>TABLA!F585</f>
        <v>F. Ciencias Químicas</v>
      </c>
      <c r="B585" s="262">
        <f>TABLA!BC585</f>
        <v>0</v>
      </c>
      <c r="C585" t="str">
        <f t="shared" si="89"/>
        <v/>
      </c>
      <c r="D585" t="str">
        <f t="shared" si="96"/>
        <v/>
      </c>
      <c r="E585" t="str">
        <f t="shared" si="96"/>
        <v/>
      </c>
      <c r="F585" t="str">
        <f t="shared" si="96"/>
        <v/>
      </c>
      <c r="G585" t="str">
        <f t="shared" si="96"/>
        <v/>
      </c>
      <c r="H585" t="str">
        <f t="shared" si="96"/>
        <v/>
      </c>
      <c r="I585" t="str">
        <f t="shared" si="96"/>
        <v/>
      </c>
      <c r="J585" t="str">
        <f t="shared" si="96"/>
        <v/>
      </c>
      <c r="K585" t="str">
        <f t="shared" si="96"/>
        <v/>
      </c>
      <c r="L585" t="str">
        <f t="shared" si="96"/>
        <v/>
      </c>
      <c r="M585" t="str">
        <f t="shared" si="96"/>
        <v/>
      </c>
      <c r="N585" t="str">
        <f t="shared" si="96"/>
        <v/>
      </c>
      <c r="O585" t="str">
        <f t="shared" si="96"/>
        <v/>
      </c>
      <c r="P585" t="str">
        <f t="shared" si="96"/>
        <v/>
      </c>
      <c r="Q585" t="str">
        <f t="shared" si="96"/>
        <v/>
      </c>
      <c r="R585" t="str">
        <f t="shared" si="96"/>
        <v/>
      </c>
      <c r="S585" t="str">
        <f t="shared" si="95"/>
        <v/>
      </c>
      <c r="T585" t="str">
        <f t="shared" si="95"/>
        <v/>
      </c>
      <c r="U585" t="str">
        <f t="shared" si="95"/>
        <v/>
      </c>
      <c r="V585" t="str">
        <f t="shared" si="95"/>
        <v/>
      </c>
      <c r="W585" t="str">
        <f t="shared" si="95"/>
        <v/>
      </c>
      <c r="X585" t="str">
        <f t="shared" si="95"/>
        <v/>
      </c>
      <c r="Y585" t="str">
        <f t="shared" si="95"/>
        <v/>
      </c>
      <c r="Z585" t="str">
        <f t="shared" si="95"/>
        <v/>
      </c>
      <c r="AA585" t="str">
        <f t="shared" si="95"/>
        <v/>
      </c>
      <c r="AB585" t="str">
        <f t="shared" si="95"/>
        <v/>
      </c>
      <c r="AC585" t="str">
        <f t="shared" si="95"/>
        <v/>
      </c>
      <c r="AD585" t="str">
        <f t="shared" si="95"/>
        <v/>
      </c>
      <c r="AE585">
        <f t="shared" si="94"/>
        <v>0</v>
      </c>
    </row>
    <row r="586" spans="1:31" x14ac:dyDescent="0.2">
      <c r="A586" t="str">
        <f>TABLA!F586</f>
        <v>F. Derecho</v>
      </c>
      <c r="B586" s="262">
        <f>TABLA!BC586</f>
        <v>0</v>
      </c>
      <c r="C586" t="str">
        <f t="shared" si="89"/>
        <v/>
      </c>
      <c r="D586" t="str">
        <f t="shared" si="96"/>
        <v/>
      </c>
      <c r="E586" t="str">
        <f t="shared" si="96"/>
        <v/>
      </c>
      <c r="F586" t="str">
        <f t="shared" si="96"/>
        <v/>
      </c>
      <c r="G586" t="str">
        <f t="shared" si="96"/>
        <v/>
      </c>
      <c r="H586" t="str">
        <f t="shared" si="96"/>
        <v/>
      </c>
      <c r="I586" t="str">
        <f t="shared" si="96"/>
        <v/>
      </c>
      <c r="J586" t="str">
        <f t="shared" si="96"/>
        <v/>
      </c>
      <c r="K586" t="str">
        <f t="shared" si="96"/>
        <v/>
      </c>
      <c r="L586" t="str">
        <f t="shared" si="96"/>
        <v/>
      </c>
      <c r="M586" t="str">
        <f t="shared" si="96"/>
        <v/>
      </c>
      <c r="N586" t="str">
        <f t="shared" si="96"/>
        <v/>
      </c>
      <c r="O586" t="str">
        <f t="shared" si="96"/>
        <v/>
      </c>
      <c r="P586" t="str">
        <f t="shared" si="96"/>
        <v/>
      </c>
      <c r="Q586" t="str">
        <f t="shared" si="96"/>
        <v/>
      </c>
      <c r="R586" t="str">
        <f t="shared" si="96"/>
        <v/>
      </c>
      <c r="S586" t="str">
        <f t="shared" si="95"/>
        <v/>
      </c>
      <c r="T586" t="str">
        <f t="shared" si="95"/>
        <v/>
      </c>
      <c r="U586" t="str">
        <f t="shared" si="95"/>
        <v/>
      </c>
      <c r="V586" t="str">
        <f t="shared" si="95"/>
        <v/>
      </c>
      <c r="W586" t="str">
        <f t="shared" si="95"/>
        <v/>
      </c>
      <c r="X586" t="str">
        <f t="shared" si="95"/>
        <v/>
      </c>
      <c r="Y586" t="str">
        <f t="shared" si="95"/>
        <v/>
      </c>
      <c r="Z586" t="str">
        <f t="shared" si="95"/>
        <v/>
      </c>
      <c r="AA586" t="str">
        <f t="shared" si="95"/>
        <v/>
      </c>
      <c r="AB586" t="str">
        <f t="shared" si="95"/>
        <v/>
      </c>
      <c r="AC586" t="str">
        <f t="shared" si="95"/>
        <v/>
      </c>
      <c r="AD586" t="str">
        <f t="shared" si="95"/>
        <v/>
      </c>
      <c r="AE586">
        <f t="shared" si="94"/>
        <v>0</v>
      </c>
    </row>
    <row r="587" spans="1:31" x14ac:dyDescent="0.2">
      <c r="A587" t="str">
        <f>TABLA!F587</f>
        <v>F. Ciencias Matemáticas</v>
      </c>
      <c r="B587" s="262">
        <f>TABLA!BC587</f>
        <v>0</v>
      </c>
      <c r="C587" t="str">
        <f t="shared" si="89"/>
        <v/>
      </c>
      <c r="D587" t="str">
        <f t="shared" si="96"/>
        <v/>
      </c>
      <c r="E587" t="str">
        <f t="shared" si="96"/>
        <v/>
      </c>
      <c r="F587" t="str">
        <f t="shared" si="96"/>
        <v/>
      </c>
      <c r="G587" t="str">
        <f t="shared" si="96"/>
        <v/>
      </c>
      <c r="H587" t="str">
        <f t="shared" si="96"/>
        <v/>
      </c>
      <c r="I587" t="str">
        <f t="shared" si="96"/>
        <v/>
      </c>
      <c r="J587" t="str">
        <f t="shared" si="96"/>
        <v/>
      </c>
      <c r="K587" t="str">
        <f t="shared" si="96"/>
        <v/>
      </c>
      <c r="L587" t="str">
        <f t="shared" si="96"/>
        <v/>
      </c>
      <c r="M587" t="str">
        <f t="shared" si="96"/>
        <v/>
      </c>
      <c r="N587" t="str">
        <f t="shared" si="96"/>
        <v/>
      </c>
      <c r="O587" t="str">
        <f t="shared" si="96"/>
        <v/>
      </c>
      <c r="P587" t="str">
        <f t="shared" si="96"/>
        <v/>
      </c>
      <c r="Q587" t="str">
        <f t="shared" si="96"/>
        <v/>
      </c>
      <c r="R587" t="str">
        <f t="shared" si="96"/>
        <v/>
      </c>
      <c r="S587" t="str">
        <f t="shared" si="95"/>
        <v/>
      </c>
      <c r="T587" t="str">
        <f t="shared" si="95"/>
        <v/>
      </c>
      <c r="U587" t="str">
        <f t="shared" si="95"/>
        <v/>
      </c>
      <c r="V587" t="str">
        <f t="shared" si="95"/>
        <v/>
      </c>
      <c r="W587" t="str">
        <f t="shared" si="95"/>
        <v/>
      </c>
      <c r="X587" t="str">
        <f t="shared" si="95"/>
        <v/>
      </c>
      <c r="Y587" t="str">
        <f t="shared" si="95"/>
        <v/>
      </c>
      <c r="Z587" t="str">
        <f t="shared" si="95"/>
        <v/>
      </c>
      <c r="AA587" t="str">
        <f t="shared" si="95"/>
        <v/>
      </c>
      <c r="AB587" t="str">
        <f t="shared" si="95"/>
        <v/>
      </c>
      <c r="AC587" t="str">
        <f t="shared" si="95"/>
        <v/>
      </c>
      <c r="AD587" t="str">
        <f t="shared" si="95"/>
        <v/>
      </c>
      <c r="AE587">
        <f t="shared" si="94"/>
        <v>0</v>
      </c>
    </row>
    <row r="588" spans="1:31" x14ac:dyDescent="0.2">
      <c r="A588" t="str">
        <f>TABLA!F588</f>
        <v>F. Geografía e Historia</v>
      </c>
      <c r="B588" s="262">
        <f>TABLA!BC588</f>
        <v>0</v>
      </c>
      <c r="C588" t="str">
        <f t="shared" si="89"/>
        <v/>
      </c>
      <c r="D588" t="str">
        <f t="shared" si="96"/>
        <v/>
      </c>
      <c r="E588" t="str">
        <f t="shared" si="96"/>
        <v/>
      </c>
      <c r="F588" t="str">
        <f t="shared" si="96"/>
        <v/>
      </c>
      <c r="G588" t="str">
        <f t="shared" si="96"/>
        <v/>
      </c>
      <c r="H588" t="str">
        <f t="shared" si="96"/>
        <v/>
      </c>
      <c r="I588" t="str">
        <f t="shared" si="96"/>
        <v/>
      </c>
      <c r="J588" t="str">
        <f t="shared" si="96"/>
        <v/>
      </c>
      <c r="K588" t="str">
        <f t="shared" si="96"/>
        <v/>
      </c>
      <c r="L588" t="str">
        <f t="shared" si="96"/>
        <v/>
      </c>
      <c r="M588" t="str">
        <f t="shared" si="96"/>
        <v/>
      </c>
      <c r="N588" t="str">
        <f t="shared" si="96"/>
        <v/>
      </c>
      <c r="O588" t="str">
        <f t="shared" si="96"/>
        <v/>
      </c>
      <c r="P588" t="str">
        <f t="shared" si="96"/>
        <v/>
      </c>
      <c r="Q588" t="str">
        <f t="shared" si="96"/>
        <v/>
      </c>
      <c r="R588" t="str">
        <f t="shared" si="96"/>
        <v/>
      </c>
      <c r="S588" t="str">
        <f t="shared" si="95"/>
        <v/>
      </c>
      <c r="T588" t="str">
        <f t="shared" si="95"/>
        <v/>
      </c>
      <c r="U588" t="str">
        <f t="shared" si="95"/>
        <v/>
      </c>
      <c r="V588" t="str">
        <f t="shared" si="95"/>
        <v/>
      </c>
      <c r="W588" t="str">
        <f t="shared" si="95"/>
        <v/>
      </c>
      <c r="X588" t="str">
        <f t="shared" si="95"/>
        <v/>
      </c>
      <c r="Y588" t="str">
        <f t="shared" si="95"/>
        <v/>
      </c>
      <c r="Z588" t="str">
        <f t="shared" si="95"/>
        <v/>
      </c>
      <c r="AA588" t="str">
        <f t="shared" si="95"/>
        <v/>
      </c>
      <c r="AB588" t="str">
        <f t="shared" si="95"/>
        <v/>
      </c>
      <c r="AC588" t="str">
        <f t="shared" si="95"/>
        <v/>
      </c>
      <c r="AD588" t="str">
        <f t="shared" si="95"/>
        <v/>
      </c>
      <c r="AE588">
        <f t="shared" si="94"/>
        <v>0</v>
      </c>
    </row>
    <row r="589" spans="1:31" x14ac:dyDescent="0.2">
      <c r="A589" t="str">
        <f>TABLA!F589</f>
        <v>F. Ciencias Biológicas</v>
      </c>
      <c r="B589" s="262">
        <f>TABLA!BC589</f>
        <v>0</v>
      </c>
      <c r="C589" t="str">
        <f t="shared" si="89"/>
        <v/>
      </c>
      <c r="D589" t="str">
        <f t="shared" si="96"/>
        <v/>
      </c>
      <c r="E589" t="str">
        <f t="shared" si="96"/>
        <v/>
      </c>
      <c r="F589" t="str">
        <f t="shared" si="96"/>
        <v/>
      </c>
      <c r="G589" t="str">
        <f t="shared" si="96"/>
        <v/>
      </c>
      <c r="H589" t="str">
        <f t="shared" si="96"/>
        <v/>
      </c>
      <c r="I589" t="str">
        <f t="shared" si="96"/>
        <v/>
      </c>
      <c r="J589" t="str">
        <f t="shared" si="96"/>
        <v/>
      </c>
      <c r="K589" t="str">
        <f t="shared" si="96"/>
        <v/>
      </c>
      <c r="L589" t="str">
        <f t="shared" si="96"/>
        <v/>
      </c>
      <c r="M589" t="str">
        <f t="shared" si="96"/>
        <v/>
      </c>
      <c r="N589" t="str">
        <f t="shared" si="96"/>
        <v/>
      </c>
      <c r="O589" t="str">
        <f t="shared" si="96"/>
        <v/>
      </c>
      <c r="P589" t="str">
        <f t="shared" si="96"/>
        <v/>
      </c>
      <c r="Q589" t="str">
        <f t="shared" si="96"/>
        <v/>
      </c>
      <c r="R589" t="str">
        <f t="shared" si="96"/>
        <v/>
      </c>
      <c r="S589" t="str">
        <f t="shared" si="95"/>
        <v/>
      </c>
      <c r="T589" t="str">
        <f t="shared" si="95"/>
        <v/>
      </c>
      <c r="U589" t="str">
        <f t="shared" si="95"/>
        <v/>
      </c>
      <c r="V589" t="str">
        <f t="shared" si="95"/>
        <v/>
      </c>
      <c r="W589" t="str">
        <f t="shared" si="95"/>
        <v/>
      </c>
      <c r="X589" t="str">
        <f t="shared" si="95"/>
        <v/>
      </c>
      <c r="Y589" t="str">
        <f t="shared" si="95"/>
        <v/>
      </c>
      <c r="Z589" t="str">
        <f t="shared" si="95"/>
        <v/>
      </c>
      <c r="AA589" t="str">
        <f t="shared" si="95"/>
        <v/>
      </c>
      <c r="AB589" t="str">
        <f t="shared" si="95"/>
        <v/>
      </c>
      <c r="AC589" t="str">
        <f t="shared" si="95"/>
        <v/>
      </c>
      <c r="AD589" t="str">
        <f t="shared" si="95"/>
        <v/>
      </c>
      <c r="AE589">
        <f t="shared" si="94"/>
        <v>0</v>
      </c>
    </row>
    <row r="590" spans="1:31" x14ac:dyDescent="0.2">
      <c r="A590" t="str">
        <f>TABLA!F590</f>
        <v>F. Educación - Centro de Formación del Profesorado</v>
      </c>
      <c r="B590" s="262">
        <f>TABLA!BC590</f>
        <v>0</v>
      </c>
      <c r="C590" t="str">
        <f t="shared" si="89"/>
        <v/>
      </c>
      <c r="D590" t="str">
        <f t="shared" si="96"/>
        <v/>
      </c>
      <c r="E590" t="str">
        <f t="shared" si="96"/>
        <v/>
      </c>
      <c r="F590" t="str">
        <f t="shared" si="96"/>
        <v/>
      </c>
      <c r="G590" t="str">
        <f t="shared" si="96"/>
        <v/>
      </c>
      <c r="H590" t="str">
        <f t="shared" si="96"/>
        <v/>
      </c>
      <c r="I590" t="str">
        <f t="shared" si="96"/>
        <v/>
      </c>
      <c r="J590" t="str">
        <f t="shared" si="96"/>
        <v/>
      </c>
      <c r="K590" t="str">
        <f t="shared" si="96"/>
        <v/>
      </c>
      <c r="L590" t="str">
        <f t="shared" si="96"/>
        <v/>
      </c>
      <c r="M590" t="str">
        <f t="shared" si="96"/>
        <v/>
      </c>
      <c r="N590" t="str">
        <f t="shared" si="96"/>
        <v/>
      </c>
      <c r="O590" t="str">
        <f t="shared" si="96"/>
        <v/>
      </c>
      <c r="P590" t="str">
        <f t="shared" si="96"/>
        <v/>
      </c>
      <c r="Q590" t="str">
        <f t="shared" si="96"/>
        <v/>
      </c>
      <c r="R590" t="str">
        <f t="shared" si="96"/>
        <v/>
      </c>
      <c r="S590" t="str">
        <f t="shared" si="95"/>
        <v/>
      </c>
      <c r="T590" t="str">
        <f t="shared" si="95"/>
        <v/>
      </c>
      <c r="U590" t="str">
        <f t="shared" si="95"/>
        <v/>
      </c>
      <c r="V590" t="str">
        <f t="shared" si="95"/>
        <v/>
      </c>
      <c r="W590" t="str">
        <f t="shared" si="95"/>
        <v/>
      </c>
      <c r="X590" t="str">
        <f t="shared" si="95"/>
        <v/>
      </c>
      <c r="Y590" t="str">
        <f t="shared" si="95"/>
        <v/>
      </c>
      <c r="Z590" t="str">
        <f t="shared" si="95"/>
        <v/>
      </c>
      <c r="AA590" t="str">
        <f t="shared" si="95"/>
        <v/>
      </c>
      <c r="AB590" t="str">
        <f t="shared" si="95"/>
        <v/>
      </c>
      <c r="AC590" t="str">
        <f t="shared" si="95"/>
        <v/>
      </c>
      <c r="AD590" t="str">
        <f t="shared" si="95"/>
        <v/>
      </c>
      <c r="AE590">
        <f t="shared" si="94"/>
        <v>0</v>
      </c>
    </row>
    <row r="591" spans="1:31" x14ac:dyDescent="0.2">
      <c r="A591" t="str">
        <f>TABLA!F591</f>
        <v>F. Ciencias Políticas y Sociología</v>
      </c>
      <c r="B591" s="262">
        <f>TABLA!BC591</f>
        <v>0</v>
      </c>
      <c r="C591" t="str">
        <f t="shared" si="89"/>
        <v/>
      </c>
      <c r="D591" t="str">
        <f t="shared" si="96"/>
        <v/>
      </c>
      <c r="E591" t="str">
        <f t="shared" si="96"/>
        <v/>
      </c>
      <c r="F591" t="str">
        <f t="shared" si="96"/>
        <v/>
      </c>
      <c r="G591" t="str">
        <f t="shared" si="96"/>
        <v/>
      </c>
      <c r="H591" t="str">
        <f t="shared" si="96"/>
        <v/>
      </c>
      <c r="I591" t="str">
        <f t="shared" si="96"/>
        <v/>
      </c>
      <c r="J591" t="str">
        <f t="shared" si="96"/>
        <v/>
      </c>
      <c r="K591" t="str">
        <f t="shared" si="96"/>
        <v/>
      </c>
      <c r="L591" t="str">
        <f t="shared" si="96"/>
        <v/>
      </c>
      <c r="M591" t="str">
        <f t="shared" si="96"/>
        <v/>
      </c>
      <c r="N591" t="str">
        <f t="shared" si="96"/>
        <v/>
      </c>
      <c r="O591" t="str">
        <f t="shared" si="96"/>
        <v/>
      </c>
      <c r="P591" t="str">
        <f t="shared" si="96"/>
        <v/>
      </c>
      <c r="Q591" t="str">
        <f t="shared" si="96"/>
        <v/>
      </c>
      <c r="R591" t="str">
        <f t="shared" si="96"/>
        <v/>
      </c>
      <c r="S591" t="str">
        <f t="shared" si="95"/>
        <v/>
      </c>
      <c r="T591" t="str">
        <f t="shared" si="95"/>
        <v/>
      </c>
      <c r="U591" t="str">
        <f t="shared" si="95"/>
        <v/>
      </c>
      <c r="V591" t="str">
        <f t="shared" si="95"/>
        <v/>
      </c>
      <c r="W591" t="str">
        <f t="shared" si="95"/>
        <v/>
      </c>
      <c r="X591" t="str">
        <f t="shared" si="95"/>
        <v/>
      </c>
      <c r="Y591" t="str">
        <f t="shared" si="95"/>
        <v/>
      </c>
      <c r="Z591" t="str">
        <f t="shared" si="95"/>
        <v/>
      </c>
      <c r="AA591" t="str">
        <f t="shared" si="95"/>
        <v/>
      </c>
      <c r="AB591" t="str">
        <f t="shared" si="95"/>
        <v/>
      </c>
      <c r="AC591" t="str">
        <f t="shared" si="95"/>
        <v/>
      </c>
      <c r="AD591" t="str">
        <f t="shared" si="95"/>
        <v/>
      </c>
      <c r="AE591">
        <f t="shared" si="94"/>
        <v>0</v>
      </c>
    </row>
    <row r="592" spans="1:31" x14ac:dyDescent="0.2">
      <c r="A592" t="str">
        <f>TABLA!F592</f>
        <v>F. Filología</v>
      </c>
      <c r="B592" s="262">
        <f>TABLA!BC592</f>
        <v>0</v>
      </c>
      <c r="C592" t="str">
        <f t="shared" si="89"/>
        <v/>
      </c>
      <c r="D592" t="str">
        <f t="shared" si="96"/>
        <v/>
      </c>
      <c r="E592" t="str">
        <f t="shared" si="96"/>
        <v/>
      </c>
      <c r="F592" t="str">
        <f t="shared" si="96"/>
        <v/>
      </c>
      <c r="G592" t="str">
        <f t="shared" si="96"/>
        <v/>
      </c>
      <c r="H592" t="str">
        <f t="shared" si="96"/>
        <v/>
      </c>
      <c r="I592" t="str">
        <f t="shared" si="96"/>
        <v/>
      </c>
      <c r="J592" t="str">
        <f t="shared" si="96"/>
        <v/>
      </c>
      <c r="K592" t="str">
        <f t="shared" si="96"/>
        <v/>
      </c>
      <c r="L592" t="str">
        <f t="shared" si="96"/>
        <v/>
      </c>
      <c r="M592" t="str">
        <f t="shared" si="96"/>
        <v/>
      </c>
      <c r="N592" t="str">
        <f t="shared" si="96"/>
        <v/>
      </c>
      <c r="O592" t="str">
        <f t="shared" si="96"/>
        <v/>
      </c>
      <c r="P592" t="str">
        <f t="shared" si="96"/>
        <v/>
      </c>
      <c r="Q592" t="str">
        <f t="shared" si="96"/>
        <v/>
      </c>
      <c r="R592" t="str">
        <f t="shared" ref="R592:AD607" si="97">IFERROR((IF(FIND(R$1,$B592,1)&gt;0,"x")),"")</f>
        <v/>
      </c>
      <c r="S592" t="str">
        <f t="shared" si="97"/>
        <v/>
      </c>
      <c r="T592" t="str">
        <f t="shared" si="97"/>
        <v/>
      </c>
      <c r="U592" t="str">
        <f t="shared" si="97"/>
        <v/>
      </c>
      <c r="V592" t="str">
        <f t="shared" si="97"/>
        <v/>
      </c>
      <c r="W592" t="str">
        <f t="shared" si="97"/>
        <v/>
      </c>
      <c r="X592" t="str">
        <f t="shared" si="97"/>
        <v/>
      </c>
      <c r="Y592" t="str">
        <f t="shared" si="97"/>
        <v/>
      </c>
      <c r="Z592" t="str">
        <f t="shared" si="97"/>
        <v/>
      </c>
      <c r="AA592" t="str">
        <f t="shared" si="97"/>
        <v/>
      </c>
      <c r="AB592" t="str">
        <f t="shared" si="97"/>
        <v/>
      </c>
      <c r="AC592" t="str">
        <f t="shared" si="97"/>
        <v/>
      </c>
      <c r="AD592" t="str">
        <f t="shared" si="97"/>
        <v/>
      </c>
      <c r="AE592">
        <f t="shared" si="94"/>
        <v>0</v>
      </c>
    </row>
    <row r="593" spans="1:31" x14ac:dyDescent="0.2">
      <c r="A593" t="str">
        <f>TABLA!F593</f>
        <v>F. Farmacia</v>
      </c>
      <c r="B593" s="262">
        <f>TABLA!BC593</f>
        <v>0</v>
      </c>
      <c r="C593" t="str">
        <f t="shared" si="89"/>
        <v/>
      </c>
      <c r="D593" t="str">
        <f t="shared" ref="D593:R608" si="98">IFERROR((IF(FIND(D$1,$B593,1)&gt;0,"x")),"")</f>
        <v/>
      </c>
      <c r="E593" t="str">
        <f t="shared" si="98"/>
        <v/>
      </c>
      <c r="F593" t="str">
        <f t="shared" si="98"/>
        <v/>
      </c>
      <c r="G593" t="str">
        <f t="shared" si="98"/>
        <v/>
      </c>
      <c r="H593" t="str">
        <f t="shared" si="98"/>
        <v/>
      </c>
      <c r="I593" t="str">
        <f t="shared" si="98"/>
        <v/>
      </c>
      <c r="J593" t="str">
        <f t="shared" si="98"/>
        <v/>
      </c>
      <c r="K593" t="str">
        <f t="shared" si="98"/>
        <v/>
      </c>
      <c r="L593" t="str">
        <f t="shared" si="98"/>
        <v/>
      </c>
      <c r="M593" t="str">
        <f t="shared" si="98"/>
        <v/>
      </c>
      <c r="N593" t="str">
        <f t="shared" si="98"/>
        <v/>
      </c>
      <c r="O593" t="str">
        <f t="shared" si="98"/>
        <v/>
      </c>
      <c r="P593" t="str">
        <f t="shared" si="98"/>
        <v/>
      </c>
      <c r="Q593" t="str">
        <f t="shared" si="98"/>
        <v/>
      </c>
      <c r="R593" t="str">
        <f t="shared" si="98"/>
        <v/>
      </c>
      <c r="S593" t="str">
        <f t="shared" si="97"/>
        <v/>
      </c>
      <c r="T593" t="str">
        <f t="shared" si="97"/>
        <v/>
      </c>
      <c r="U593" t="str">
        <f t="shared" si="97"/>
        <v/>
      </c>
      <c r="V593" t="str">
        <f t="shared" si="97"/>
        <v/>
      </c>
      <c r="W593" t="str">
        <f t="shared" si="97"/>
        <v/>
      </c>
      <c r="X593" t="str">
        <f t="shared" si="97"/>
        <v/>
      </c>
      <c r="Y593" t="str">
        <f t="shared" si="97"/>
        <v/>
      </c>
      <c r="Z593" t="str">
        <f t="shared" si="97"/>
        <v/>
      </c>
      <c r="AA593" t="str">
        <f t="shared" si="97"/>
        <v/>
      </c>
      <c r="AB593" t="str">
        <f t="shared" si="97"/>
        <v/>
      </c>
      <c r="AC593" t="str">
        <f t="shared" si="97"/>
        <v/>
      </c>
      <c r="AD593" t="str">
        <f t="shared" si="97"/>
        <v/>
      </c>
      <c r="AE593">
        <f t="shared" si="94"/>
        <v>0</v>
      </c>
    </row>
    <row r="594" spans="1:31" x14ac:dyDescent="0.2">
      <c r="A594" t="str">
        <f>TABLA!F594</f>
        <v>F. Geografía e Historia</v>
      </c>
      <c r="B594" s="262">
        <f>TABLA!BC594</f>
        <v>0</v>
      </c>
      <c r="C594" t="str">
        <f t="shared" si="89"/>
        <v/>
      </c>
      <c r="D594" t="str">
        <f t="shared" si="98"/>
        <v/>
      </c>
      <c r="E594" t="str">
        <f t="shared" si="98"/>
        <v/>
      </c>
      <c r="F594" t="str">
        <f t="shared" si="98"/>
        <v/>
      </c>
      <c r="G594" t="str">
        <f t="shared" si="98"/>
        <v/>
      </c>
      <c r="H594" t="str">
        <f t="shared" si="98"/>
        <v/>
      </c>
      <c r="I594" t="str">
        <f t="shared" si="98"/>
        <v/>
      </c>
      <c r="J594" t="str">
        <f t="shared" si="98"/>
        <v/>
      </c>
      <c r="K594" t="str">
        <f t="shared" si="98"/>
        <v/>
      </c>
      <c r="L594" t="str">
        <f t="shared" si="98"/>
        <v/>
      </c>
      <c r="M594" t="str">
        <f t="shared" si="98"/>
        <v/>
      </c>
      <c r="N594" t="str">
        <f t="shared" si="98"/>
        <v/>
      </c>
      <c r="O594" t="str">
        <f t="shared" si="98"/>
        <v/>
      </c>
      <c r="P594" t="str">
        <f t="shared" si="98"/>
        <v/>
      </c>
      <c r="Q594" t="str">
        <f t="shared" si="98"/>
        <v/>
      </c>
      <c r="R594" t="str">
        <f t="shared" si="98"/>
        <v/>
      </c>
      <c r="S594" t="str">
        <f t="shared" si="97"/>
        <v/>
      </c>
      <c r="T594" t="str">
        <f t="shared" si="97"/>
        <v/>
      </c>
      <c r="U594" t="str">
        <f t="shared" si="97"/>
        <v/>
      </c>
      <c r="V594" t="str">
        <f t="shared" si="97"/>
        <v/>
      </c>
      <c r="W594" t="str">
        <f t="shared" si="97"/>
        <v/>
      </c>
      <c r="X594" t="str">
        <f t="shared" si="97"/>
        <v/>
      </c>
      <c r="Y594" t="str">
        <f t="shared" si="97"/>
        <v/>
      </c>
      <c r="Z594" t="str">
        <f t="shared" si="97"/>
        <v/>
      </c>
      <c r="AA594" t="str">
        <f t="shared" si="97"/>
        <v/>
      </c>
      <c r="AB594" t="str">
        <f t="shared" si="97"/>
        <v/>
      </c>
      <c r="AC594" t="str">
        <f t="shared" si="97"/>
        <v/>
      </c>
      <c r="AD594" t="str">
        <f t="shared" si="97"/>
        <v/>
      </c>
      <c r="AE594">
        <f t="shared" si="94"/>
        <v>0</v>
      </c>
    </row>
    <row r="595" spans="1:31" x14ac:dyDescent="0.2">
      <c r="A595" t="str">
        <f>TABLA!F595</f>
        <v>F. Filosofía</v>
      </c>
      <c r="B595" s="262">
        <f>TABLA!BC595</f>
        <v>0</v>
      </c>
      <c r="C595" t="str">
        <f t="shared" ref="C595:C658" si="99">IFERROR((IF(FIND(C$1,$B595,1)&gt;0,"x")),"")</f>
        <v/>
      </c>
      <c r="D595" t="str">
        <f t="shared" si="98"/>
        <v/>
      </c>
      <c r="E595" t="str">
        <f t="shared" si="98"/>
        <v/>
      </c>
      <c r="F595" t="str">
        <f t="shared" si="98"/>
        <v/>
      </c>
      <c r="G595" t="str">
        <f t="shared" si="98"/>
        <v/>
      </c>
      <c r="H595" t="str">
        <f t="shared" si="98"/>
        <v/>
      </c>
      <c r="I595" t="str">
        <f t="shared" si="98"/>
        <v/>
      </c>
      <c r="J595" t="str">
        <f t="shared" si="98"/>
        <v/>
      </c>
      <c r="K595" t="str">
        <f t="shared" si="98"/>
        <v/>
      </c>
      <c r="L595" t="str">
        <f t="shared" si="98"/>
        <v/>
      </c>
      <c r="M595" t="str">
        <f t="shared" si="98"/>
        <v/>
      </c>
      <c r="N595" t="str">
        <f t="shared" si="98"/>
        <v/>
      </c>
      <c r="O595" t="str">
        <f t="shared" si="98"/>
        <v/>
      </c>
      <c r="P595" t="str">
        <f t="shared" si="98"/>
        <v/>
      </c>
      <c r="Q595" t="str">
        <f t="shared" si="98"/>
        <v/>
      </c>
      <c r="R595" t="str">
        <f t="shared" si="98"/>
        <v/>
      </c>
      <c r="S595" t="str">
        <f t="shared" si="97"/>
        <v/>
      </c>
      <c r="T595" t="str">
        <f t="shared" si="97"/>
        <v/>
      </c>
      <c r="U595" t="str">
        <f t="shared" si="97"/>
        <v/>
      </c>
      <c r="V595" t="str">
        <f t="shared" si="97"/>
        <v/>
      </c>
      <c r="W595" t="str">
        <f t="shared" si="97"/>
        <v/>
      </c>
      <c r="X595" t="str">
        <f t="shared" si="97"/>
        <v/>
      </c>
      <c r="Y595" t="str">
        <f t="shared" si="97"/>
        <v/>
      </c>
      <c r="Z595" t="str">
        <f t="shared" si="97"/>
        <v/>
      </c>
      <c r="AA595" t="str">
        <f t="shared" si="97"/>
        <v/>
      </c>
      <c r="AB595" t="str">
        <f t="shared" si="97"/>
        <v/>
      </c>
      <c r="AC595" t="str">
        <f t="shared" si="97"/>
        <v/>
      </c>
      <c r="AD595" t="str">
        <f t="shared" si="97"/>
        <v/>
      </c>
      <c r="AE595">
        <f t="shared" si="94"/>
        <v>0</v>
      </c>
    </row>
    <row r="596" spans="1:31" x14ac:dyDescent="0.2">
      <c r="A596" t="str">
        <f>TABLA!F596</f>
        <v>F. Geografía e Historia</v>
      </c>
      <c r="B596" s="262">
        <f>TABLA!BC596</f>
        <v>0</v>
      </c>
      <c r="C596" t="str">
        <f t="shared" si="99"/>
        <v/>
      </c>
      <c r="D596" t="str">
        <f t="shared" si="98"/>
        <v/>
      </c>
      <c r="E596" t="str">
        <f t="shared" si="98"/>
        <v/>
      </c>
      <c r="F596" t="str">
        <f t="shared" si="98"/>
        <v/>
      </c>
      <c r="G596" t="str">
        <f t="shared" si="98"/>
        <v/>
      </c>
      <c r="H596" t="str">
        <f t="shared" si="98"/>
        <v/>
      </c>
      <c r="I596" t="str">
        <f t="shared" si="98"/>
        <v/>
      </c>
      <c r="J596" t="str">
        <f t="shared" si="98"/>
        <v/>
      </c>
      <c r="K596" t="str">
        <f t="shared" si="98"/>
        <v/>
      </c>
      <c r="L596" t="str">
        <f t="shared" si="98"/>
        <v/>
      </c>
      <c r="M596" t="str">
        <f t="shared" si="98"/>
        <v/>
      </c>
      <c r="N596" t="str">
        <f t="shared" si="98"/>
        <v/>
      </c>
      <c r="O596" t="str">
        <f t="shared" si="98"/>
        <v/>
      </c>
      <c r="P596" t="str">
        <f t="shared" si="98"/>
        <v/>
      </c>
      <c r="Q596" t="str">
        <f t="shared" si="98"/>
        <v/>
      </c>
      <c r="R596" t="str">
        <f t="shared" si="98"/>
        <v/>
      </c>
      <c r="S596" t="str">
        <f t="shared" si="97"/>
        <v/>
      </c>
      <c r="T596" t="str">
        <f t="shared" si="97"/>
        <v/>
      </c>
      <c r="U596" t="str">
        <f t="shared" si="97"/>
        <v/>
      </c>
      <c r="V596" t="str">
        <f t="shared" si="97"/>
        <v/>
      </c>
      <c r="W596" t="str">
        <f t="shared" si="97"/>
        <v/>
      </c>
      <c r="X596" t="str">
        <f t="shared" si="97"/>
        <v/>
      </c>
      <c r="Y596" t="str">
        <f t="shared" si="97"/>
        <v/>
      </c>
      <c r="Z596" t="str">
        <f t="shared" si="97"/>
        <v/>
      </c>
      <c r="AA596" t="str">
        <f t="shared" si="97"/>
        <v/>
      </c>
      <c r="AB596" t="str">
        <f t="shared" si="97"/>
        <v/>
      </c>
      <c r="AC596" t="str">
        <f t="shared" si="97"/>
        <v/>
      </c>
      <c r="AD596" t="str">
        <f t="shared" si="97"/>
        <v/>
      </c>
      <c r="AE596">
        <f t="shared" si="94"/>
        <v>0</v>
      </c>
    </row>
    <row r="597" spans="1:31" x14ac:dyDescent="0.2">
      <c r="A597" t="str">
        <f>TABLA!F597</f>
        <v>F. Comercio y Turismo</v>
      </c>
      <c r="B597" s="262">
        <f>TABLA!BC597</f>
        <v>0</v>
      </c>
      <c r="C597" t="str">
        <f t="shared" si="99"/>
        <v/>
      </c>
      <c r="D597" t="str">
        <f t="shared" si="98"/>
        <v/>
      </c>
      <c r="E597" t="str">
        <f t="shared" si="98"/>
        <v/>
      </c>
      <c r="F597" t="str">
        <f t="shared" si="98"/>
        <v/>
      </c>
      <c r="G597" t="str">
        <f t="shared" si="98"/>
        <v/>
      </c>
      <c r="H597" t="str">
        <f t="shared" si="98"/>
        <v/>
      </c>
      <c r="I597" t="str">
        <f t="shared" si="98"/>
        <v/>
      </c>
      <c r="J597" t="str">
        <f t="shared" si="98"/>
        <v/>
      </c>
      <c r="K597" t="str">
        <f t="shared" si="98"/>
        <v/>
      </c>
      <c r="L597" t="str">
        <f t="shared" si="98"/>
        <v/>
      </c>
      <c r="M597" t="str">
        <f t="shared" si="98"/>
        <v/>
      </c>
      <c r="N597" t="str">
        <f t="shared" si="98"/>
        <v/>
      </c>
      <c r="O597" t="str">
        <f t="shared" si="98"/>
        <v/>
      </c>
      <c r="P597" t="str">
        <f t="shared" si="98"/>
        <v/>
      </c>
      <c r="Q597" t="str">
        <f t="shared" si="98"/>
        <v/>
      </c>
      <c r="R597" t="str">
        <f t="shared" si="98"/>
        <v/>
      </c>
      <c r="S597" t="str">
        <f t="shared" si="97"/>
        <v/>
      </c>
      <c r="T597" t="str">
        <f t="shared" si="97"/>
        <v/>
      </c>
      <c r="U597" t="str">
        <f t="shared" si="97"/>
        <v/>
      </c>
      <c r="V597" t="str">
        <f t="shared" si="97"/>
        <v/>
      </c>
      <c r="W597" t="str">
        <f t="shared" si="97"/>
        <v/>
      </c>
      <c r="X597" t="str">
        <f t="shared" si="97"/>
        <v/>
      </c>
      <c r="Y597" t="str">
        <f t="shared" si="97"/>
        <v/>
      </c>
      <c r="Z597" t="str">
        <f t="shared" si="97"/>
        <v/>
      </c>
      <c r="AA597" t="str">
        <f t="shared" si="97"/>
        <v/>
      </c>
      <c r="AB597" t="str">
        <f t="shared" si="97"/>
        <v/>
      </c>
      <c r="AC597" t="str">
        <f t="shared" si="97"/>
        <v/>
      </c>
      <c r="AD597" t="str">
        <f t="shared" si="97"/>
        <v/>
      </c>
      <c r="AE597">
        <f t="shared" si="94"/>
        <v>0</v>
      </c>
    </row>
    <row r="598" spans="1:31" x14ac:dyDescent="0.2">
      <c r="A598" t="str">
        <f>TABLA!F598</f>
        <v>F. Ciencias de la Información</v>
      </c>
      <c r="B598" s="262">
        <f>TABLA!BC598</f>
        <v>0</v>
      </c>
      <c r="C598" t="str">
        <f t="shared" si="99"/>
        <v/>
      </c>
      <c r="D598" t="str">
        <f t="shared" si="98"/>
        <v/>
      </c>
      <c r="E598" t="str">
        <f t="shared" si="98"/>
        <v/>
      </c>
      <c r="F598" t="str">
        <f t="shared" si="98"/>
        <v/>
      </c>
      <c r="G598" t="str">
        <f t="shared" si="98"/>
        <v/>
      </c>
      <c r="H598" t="str">
        <f t="shared" si="98"/>
        <v/>
      </c>
      <c r="I598" t="str">
        <f t="shared" si="98"/>
        <v/>
      </c>
      <c r="J598" t="str">
        <f t="shared" si="98"/>
        <v/>
      </c>
      <c r="K598" t="str">
        <f t="shared" si="98"/>
        <v/>
      </c>
      <c r="L598" t="str">
        <f t="shared" si="98"/>
        <v/>
      </c>
      <c r="M598" t="str">
        <f t="shared" si="98"/>
        <v/>
      </c>
      <c r="N598" t="str">
        <f t="shared" si="98"/>
        <v/>
      </c>
      <c r="O598" t="str">
        <f t="shared" si="98"/>
        <v/>
      </c>
      <c r="P598" t="str">
        <f t="shared" si="98"/>
        <v/>
      </c>
      <c r="Q598" t="str">
        <f t="shared" si="98"/>
        <v/>
      </c>
      <c r="R598" t="str">
        <f t="shared" si="98"/>
        <v/>
      </c>
      <c r="S598" t="str">
        <f t="shared" si="97"/>
        <v/>
      </c>
      <c r="T598" t="str">
        <f t="shared" si="97"/>
        <v/>
      </c>
      <c r="U598" t="str">
        <f t="shared" si="97"/>
        <v/>
      </c>
      <c r="V598" t="str">
        <f t="shared" si="97"/>
        <v/>
      </c>
      <c r="W598" t="str">
        <f t="shared" si="97"/>
        <v/>
      </c>
      <c r="X598" t="str">
        <f t="shared" si="97"/>
        <v/>
      </c>
      <c r="Y598" t="str">
        <f t="shared" si="97"/>
        <v/>
      </c>
      <c r="Z598" t="str">
        <f t="shared" si="97"/>
        <v/>
      </c>
      <c r="AA598" t="str">
        <f t="shared" si="97"/>
        <v/>
      </c>
      <c r="AB598" t="str">
        <f t="shared" si="97"/>
        <v/>
      </c>
      <c r="AC598" t="str">
        <f t="shared" si="97"/>
        <v/>
      </c>
      <c r="AD598" t="str">
        <f t="shared" si="97"/>
        <v/>
      </c>
      <c r="AE598">
        <f t="shared" si="94"/>
        <v>0</v>
      </c>
    </row>
    <row r="599" spans="1:31" ht="25.5" x14ac:dyDescent="0.2">
      <c r="A599" t="str">
        <f>TABLA!F599</f>
        <v>F. Estudios Estadísticos</v>
      </c>
      <c r="B599" s="262" t="str">
        <f>TABLA!BC599</f>
        <v>Hay personal en la biblioteca que es muy irascible y ha llegado en ocasiones a enfrentarse a alumnos</v>
      </c>
      <c r="C599" t="str">
        <f t="shared" si="99"/>
        <v/>
      </c>
      <c r="D599" t="str">
        <f t="shared" si="98"/>
        <v/>
      </c>
      <c r="E599" t="str">
        <f t="shared" si="98"/>
        <v/>
      </c>
      <c r="F599" t="str">
        <f t="shared" si="98"/>
        <v/>
      </c>
      <c r="G599" t="str">
        <f t="shared" si="98"/>
        <v/>
      </c>
      <c r="H599" t="str">
        <f t="shared" si="98"/>
        <v/>
      </c>
      <c r="I599" t="str">
        <f t="shared" si="98"/>
        <v/>
      </c>
      <c r="J599" t="str">
        <f t="shared" si="98"/>
        <v/>
      </c>
      <c r="K599" t="str">
        <f t="shared" si="98"/>
        <v/>
      </c>
      <c r="L599" t="str">
        <f t="shared" si="98"/>
        <v/>
      </c>
      <c r="M599" t="str">
        <f t="shared" si="98"/>
        <v/>
      </c>
      <c r="N599" t="str">
        <f t="shared" si="98"/>
        <v/>
      </c>
      <c r="O599" t="str">
        <f t="shared" si="98"/>
        <v/>
      </c>
      <c r="P599" t="str">
        <f t="shared" si="98"/>
        <v/>
      </c>
      <c r="Q599" t="str">
        <f t="shared" si="98"/>
        <v/>
      </c>
      <c r="R599" t="str">
        <f t="shared" si="98"/>
        <v/>
      </c>
      <c r="S599" t="str">
        <f t="shared" si="97"/>
        <v/>
      </c>
      <c r="T599" t="str">
        <f t="shared" si="97"/>
        <v/>
      </c>
      <c r="U599" t="str">
        <f t="shared" si="97"/>
        <v/>
      </c>
      <c r="V599" t="str">
        <f t="shared" si="97"/>
        <v/>
      </c>
      <c r="W599" t="str">
        <f t="shared" si="97"/>
        <v/>
      </c>
      <c r="X599" t="str">
        <f t="shared" si="97"/>
        <v>x</v>
      </c>
      <c r="Y599" t="str">
        <f t="shared" si="97"/>
        <v/>
      </c>
      <c r="Z599" t="str">
        <f t="shared" si="97"/>
        <v/>
      </c>
      <c r="AA599" t="str">
        <f t="shared" si="97"/>
        <v/>
      </c>
      <c r="AB599" t="str">
        <f t="shared" si="97"/>
        <v/>
      </c>
      <c r="AC599" t="str">
        <f t="shared" si="97"/>
        <v/>
      </c>
      <c r="AD599" t="str">
        <f t="shared" si="97"/>
        <v/>
      </c>
      <c r="AE599">
        <f t="shared" si="94"/>
        <v>1</v>
      </c>
    </row>
    <row r="600" spans="1:31" x14ac:dyDescent="0.2">
      <c r="A600" t="str">
        <f>TABLA!F600</f>
        <v>F. Derecho</v>
      </c>
      <c r="B600" s="262">
        <f>TABLA!BC600</f>
        <v>0</v>
      </c>
      <c r="C600" t="str">
        <f t="shared" si="99"/>
        <v/>
      </c>
      <c r="D600" t="str">
        <f t="shared" si="98"/>
        <v/>
      </c>
      <c r="E600" t="str">
        <f t="shared" si="98"/>
        <v/>
      </c>
      <c r="F600" t="str">
        <f t="shared" si="98"/>
        <v/>
      </c>
      <c r="G600" t="str">
        <f t="shared" si="98"/>
        <v/>
      </c>
      <c r="H600" t="str">
        <f t="shared" si="98"/>
        <v/>
      </c>
      <c r="I600" t="str">
        <f t="shared" si="98"/>
        <v/>
      </c>
      <c r="J600" t="str">
        <f t="shared" si="98"/>
        <v/>
      </c>
      <c r="K600" t="str">
        <f t="shared" si="98"/>
        <v/>
      </c>
      <c r="L600" t="str">
        <f t="shared" si="98"/>
        <v/>
      </c>
      <c r="M600" t="str">
        <f t="shared" si="98"/>
        <v/>
      </c>
      <c r="N600" t="str">
        <f t="shared" si="98"/>
        <v/>
      </c>
      <c r="O600" t="str">
        <f t="shared" si="98"/>
        <v/>
      </c>
      <c r="P600" t="str">
        <f t="shared" si="98"/>
        <v/>
      </c>
      <c r="Q600" t="str">
        <f t="shared" si="98"/>
        <v/>
      </c>
      <c r="R600" t="str">
        <f t="shared" si="98"/>
        <v/>
      </c>
      <c r="S600" t="str">
        <f t="shared" si="97"/>
        <v/>
      </c>
      <c r="T600" t="str">
        <f t="shared" si="97"/>
        <v/>
      </c>
      <c r="U600" t="str">
        <f t="shared" si="97"/>
        <v/>
      </c>
      <c r="V600" t="str">
        <f t="shared" si="97"/>
        <v/>
      </c>
      <c r="W600" t="str">
        <f t="shared" si="97"/>
        <v/>
      </c>
      <c r="X600" t="str">
        <f t="shared" si="97"/>
        <v/>
      </c>
      <c r="Y600" t="str">
        <f t="shared" si="97"/>
        <v/>
      </c>
      <c r="Z600" t="str">
        <f t="shared" si="97"/>
        <v/>
      </c>
      <c r="AA600" t="str">
        <f t="shared" si="97"/>
        <v/>
      </c>
      <c r="AB600" t="str">
        <f t="shared" si="97"/>
        <v/>
      </c>
      <c r="AC600" t="str">
        <f t="shared" si="97"/>
        <v/>
      </c>
      <c r="AD600" t="str">
        <f t="shared" si="97"/>
        <v/>
      </c>
      <c r="AE600">
        <f t="shared" si="94"/>
        <v>0</v>
      </c>
    </row>
    <row r="601" spans="1:31" x14ac:dyDescent="0.2">
      <c r="A601" t="str">
        <f>TABLA!F601</f>
        <v>F. Derecho</v>
      </c>
      <c r="B601" s="262">
        <f>TABLA!BC601</f>
        <v>0</v>
      </c>
      <c r="C601" t="str">
        <f t="shared" si="99"/>
        <v/>
      </c>
      <c r="D601" t="str">
        <f t="shared" si="98"/>
        <v/>
      </c>
      <c r="E601" t="str">
        <f t="shared" si="98"/>
        <v/>
      </c>
      <c r="F601" t="str">
        <f t="shared" si="98"/>
        <v/>
      </c>
      <c r="G601" t="str">
        <f t="shared" si="98"/>
        <v/>
      </c>
      <c r="H601" t="str">
        <f t="shared" si="98"/>
        <v/>
      </c>
      <c r="I601" t="str">
        <f t="shared" si="98"/>
        <v/>
      </c>
      <c r="J601" t="str">
        <f t="shared" si="98"/>
        <v/>
      </c>
      <c r="K601" t="str">
        <f t="shared" si="98"/>
        <v/>
      </c>
      <c r="L601" t="str">
        <f t="shared" si="98"/>
        <v/>
      </c>
      <c r="M601" t="str">
        <f t="shared" si="98"/>
        <v/>
      </c>
      <c r="N601" t="str">
        <f t="shared" si="98"/>
        <v/>
      </c>
      <c r="O601" t="str">
        <f t="shared" si="98"/>
        <v/>
      </c>
      <c r="P601" t="str">
        <f t="shared" si="98"/>
        <v/>
      </c>
      <c r="Q601" t="str">
        <f t="shared" si="98"/>
        <v/>
      </c>
      <c r="R601" t="str">
        <f t="shared" si="98"/>
        <v/>
      </c>
      <c r="S601" t="str">
        <f t="shared" si="97"/>
        <v/>
      </c>
      <c r="T601" t="str">
        <f t="shared" si="97"/>
        <v/>
      </c>
      <c r="U601" t="str">
        <f t="shared" si="97"/>
        <v/>
      </c>
      <c r="V601" t="str">
        <f t="shared" si="97"/>
        <v/>
      </c>
      <c r="W601" t="str">
        <f t="shared" si="97"/>
        <v/>
      </c>
      <c r="X601" t="str">
        <f t="shared" si="97"/>
        <v/>
      </c>
      <c r="Y601" t="str">
        <f t="shared" si="97"/>
        <v/>
      </c>
      <c r="Z601" t="str">
        <f t="shared" si="97"/>
        <v/>
      </c>
      <c r="AA601" t="str">
        <f t="shared" si="97"/>
        <v/>
      </c>
      <c r="AB601" t="str">
        <f t="shared" si="97"/>
        <v/>
      </c>
      <c r="AC601" t="str">
        <f t="shared" si="97"/>
        <v/>
      </c>
      <c r="AD601" t="str">
        <f t="shared" si="97"/>
        <v/>
      </c>
      <c r="AE601">
        <f t="shared" si="94"/>
        <v>0</v>
      </c>
    </row>
    <row r="602" spans="1:31" ht="153" x14ac:dyDescent="0.2">
      <c r="A602" t="str">
        <f>TABLA!F602</f>
        <v>F. Filosofía</v>
      </c>
      <c r="B602" s="262" t="str">
        <f>TABLA!BC602</f>
        <v>Considero que la petición anticipada de material impreso (petición que se realiza obligatoriamente online) debería ser complementaria a la petición de material in situ. Esto es, resulta muy molesto que la petición anticipada sustituya completamente a la petición que puedes hacer al personal de la biblioteca en persona. Llegando a situaciones ridículas en las que, si necesitas un libro y tienes prisa, tienes que hacer la petición anticipada con tu cuenta de la ucm (con el movil o un ordenador) ya que, aunque estés en frente de los bibliotecarios, no pueden darte el material que necesitas. Muy artificioso. Precisamente por ello y por el buscador Cisne que tenemos desde hace unos años (que es de manejo difícil y poco flexible a pequeños errores de títulos o autores) he expresado que la evolución de la biblioteca ha empeorado. De hecho, una vez por escribir "conciencia" en el buscador en vez de "consciencia" no  encontraba el libro deseado. Por favor, valórese seriamente que la virtualidad no sustituya al trato personal y que la petición anticipada no lo sea todo. Gracias</v>
      </c>
      <c r="C602" t="str">
        <f t="shared" si="99"/>
        <v/>
      </c>
      <c r="D602" t="str">
        <f t="shared" si="98"/>
        <v/>
      </c>
      <c r="E602" t="str">
        <f t="shared" si="98"/>
        <v/>
      </c>
      <c r="F602" t="str">
        <f t="shared" si="98"/>
        <v/>
      </c>
      <c r="G602" t="str">
        <f t="shared" si="98"/>
        <v/>
      </c>
      <c r="H602" t="str">
        <f t="shared" si="98"/>
        <v/>
      </c>
      <c r="I602" t="str">
        <f t="shared" si="98"/>
        <v/>
      </c>
      <c r="J602" t="str">
        <f t="shared" si="98"/>
        <v/>
      </c>
      <c r="K602" t="str">
        <f t="shared" si="98"/>
        <v/>
      </c>
      <c r="L602" t="str">
        <f t="shared" si="98"/>
        <v/>
      </c>
      <c r="M602" t="str">
        <f t="shared" si="98"/>
        <v/>
      </c>
      <c r="N602" t="str">
        <f t="shared" si="98"/>
        <v/>
      </c>
      <c r="O602" t="str">
        <f t="shared" si="98"/>
        <v/>
      </c>
      <c r="P602" t="str">
        <f t="shared" si="98"/>
        <v/>
      </c>
      <c r="Q602" t="str">
        <f t="shared" si="98"/>
        <v/>
      </c>
      <c r="R602" t="str">
        <f t="shared" si="98"/>
        <v/>
      </c>
      <c r="S602" t="str">
        <f t="shared" si="97"/>
        <v/>
      </c>
      <c r="T602" t="str">
        <f t="shared" si="97"/>
        <v/>
      </c>
      <c r="U602" t="str">
        <f t="shared" si="97"/>
        <v>x</v>
      </c>
      <c r="V602" t="str">
        <f t="shared" si="97"/>
        <v/>
      </c>
      <c r="W602" t="str">
        <f t="shared" si="97"/>
        <v/>
      </c>
      <c r="X602" t="str">
        <f t="shared" si="97"/>
        <v>x</v>
      </c>
      <c r="Y602" t="str">
        <f t="shared" si="97"/>
        <v/>
      </c>
      <c r="Z602" t="str">
        <f t="shared" si="97"/>
        <v>x</v>
      </c>
      <c r="AA602" t="str">
        <f t="shared" si="97"/>
        <v/>
      </c>
      <c r="AB602" t="str">
        <f t="shared" si="97"/>
        <v/>
      </c>
      <c r="AC602" t="str">
        <f t="shared" si="97"/>
        <v/>
      </c>
      <c r="AD602" t="str">
        <f t="shared" si="97"/>
        <v/>
      </c>
      <c r="AE602">
        <f t="shared" si="94"/>
        <v>1</v>
      </c>
    </row>
    <row r="603" spans="1:31" ht="114.75" x14ac:dyDescent="0.2">
      <c r="A603" t="str">
        <f>TABLA!F603</f>
        <v>F. Informática</v>
      </c>
      <c r="B603" s="262" t="str">
        <f>TABLA!BC603</f>
        <v>Estoy muy conforme y satisfecho con el servicio de la biblioteca UCM.  Lo único que me gustaría comentar, al igual que lo he comentado en las encuestas presenciales que se realizan en época de exámenes ne la biblioteca María Zambrano, comentar lo siguiente:  La atención del personal de la biblioteca y el servicio en cuestión es fantástico, a excepción de los tornos instalados hace pocos años, junto a ciertos (no todos) guardias de seguridad, que en vez de facilitar la salida de manera ordenada se empeñan en culpar a los usuarios del mal funcionamiento de los tornos o de su lenta respuesta. He llegado a ver actitudes impropias y malos gestos o comentarios por parte de este personal contra otros usuarios de la biblioteca en estas situaciones.  Muchas gracias!</v>
      </c>
      <c r="C603" t="str">
        <f t="shared" si="99"/>
        <v/>
      </c>
      <c r="D603" t="str">
        <f t="shared" si="98"/>
        <v/>
      </c>
      <c r="E603" t="str">
        <f t="shared" si="98"/>
        <v/>
      </c>
      <c r="F603" t="str">
        <f t="shared" si="98"/>
        <v/>
      </c>
      <c r="G603" t="str">
        <f t="shared" si="98"/>
        <v/>
      </c>
      <c r="H603" t="str">
        <f t="shared" si="98"/>
        <v/>
      </c>
      <c r="I603" t="str">
        <f t="shared" si="98"/>
        <v/>
      </c>
      <c r="J603" t="str">
        <f t="shared" si="98"/>
        <v/>
      </c>
      <c r="K603" t="str">
        <f t="shared" si="98"/>
        <v/>
      </c>
      <c r="L603" t="str">
        <f t="shared" si="98"/>
        <v/>
      </c>
      <c r="M603" t="str">
        <f t="shared" si="98"/>
        <v/>
      </c>
      <c r="N603" t="str">
        <f t="shared" si="98"/>
        <v/>
      </c>
      <c r="O603" t="str">
        <f t="shared" si="98"/>
        <v/>
      </c>
      <c r="P603" t="str">
        <f t="shared" si="98"/>
        <v/>
      </c>
      <c r="Q603" t="str">
        <f t="shared" si="98"/>
        <v/>
      </c>
      <c r="R603" t="str">
        <f t="shared" si="98"/>
        <v/>
      </c>
      <c r="S603" t="str">
        <f t="shared" si="97"/>
        <v/>
      </c>
      <c r="T603" t="str">
        <f t="shared" si="97"/>
        <v/>
      </c>
      <c r="U603" t="str">
        <f t="shared" si="97"/>
        <v>x</v>
      </c>
      <c r="V603" t="str">
        <f t="shared" si="97"/>
        <v/>
      </c>
      <c r="W603" t="str">
        <f t="shared" si="97"/>
        <v/>
      </c>
      <c r="X603" t="str">
        <f t="shared" si="97"/>
        <v>x</v>
      </c>
      <c r="Y603" t="str">
        <f t="shared" si="97"/>
        <v/>
      </c>
      <c r="Z603" t="str">
        <f t="shared" si="97"/>
        <v/>
      </c>
      <c r="AA603" t="str">
        <f t="shared" si="97"/>
        <v/>
      </c>
      <c r="AB603" t="str">
        <f t="shared" si="97"/>
        <v/>
      </c>
      <c r="AC603" t="str">
        <f t="shared" si="97"/>
        <v/>
      </c>
      <c r="AD603" t="str">
        <f t="shared" si="97"/>
        <v/>
      </c>
      <c r="AE603">
        <f t="shared" si="94"/>
        <v>1</v>
      </c>
    </row>
    <row r="604" spans="1:31" ht="25.5" x14ac:dyDescent="0.2">
      <c r="A604" t="str">
        <f>TABLA!F604</f>
        <v>F. Geografía e Historia</v>
      </c>
      <c r="B604" s="262" t="str">
        <f>TABLA!BC604</f>
        <v>Agradeceria una mejor explicacion de como poder acceder a los recursos facilitados por otras universidades, no me permite acceder con el correo de la ucm</v>
      </c>
      <c r="C604" t="str">
        <f t="shared" si="99"/>
        <v/>
      </c>
      <c r="D604" t="str">
        <f t="shared" si="98"/>
        <v/>
      </c>
      <c r="E604" t="str">
        <f t="shared" si="98"/>
        <v/>
      </c>
      <c r="F604" t="str">
        <f t="shared" si="98"/>
        <v/>
      </c>
      <c r="G604" t="str">
        <f t="shared" si="98"/>
        <v/>
      </c>
      <c r="H604" t="str">
        <f t="shared" si="98"/>
        <v/>
      </c>
      <c r="I604" t="str">
        <f t="shared" si="98"/>
        <v/>
      </c>
      <c r="J604" t="str">
        <f t="shared" si="98"/>
        <v/>
      </c>
      <c r="K604" t="str">
        <f t="shared" si="98"/>
        <v/>
      </c>
      <c r="L604" t="str">
        <f t="shared" si="98"/>
        <v/>
      </c>
      <c r="M604" t="str">
        <f t="shared" si="98"/>
        <v/>
      </c>
      <c r="N604" t="str">
        <f t="shared" si="98"/>
        <v/>
      </c>
      <c r="O604" t="str">
        <f t="shared" si="98"/>
        <v/>
      </c>
      <c r="P604" t="str">
        <f t="shared" si="98"/>
        <v/>
      </c>
      <c r="Q604" t="str">
        <f t="shared" si="98"/>
        <v/>
      </c>
      <c r="R604" t="str">
        <f t="shared" si="98"/>
        <v/>
      </c>
      <c r="S604" t="str">
        <f t="shared" si="97"/>
        <v/>
      </c>
      <c r="T604" t="str">
        <f t="shared" si="97"/>
        <v/>
      </c>
      <c r="U604" t="str">
        <f t="shared" si="97"/>
        <v/>
      </c>
      <c r="V604" t="str">
        <f t="shared" si="97"/>
        <v/>
      </c>
      <c r="W604" t="str">
        <f t="shared" si="97"/>
        <v/>
      </c>
      <c r="X604" t="str">
        <f t="shared" si="97"/>
        <v/>
      </c>
      <c r="Y604" t="str">
        <f t="shared" si="97"/>
        <v/>
      </c>
      <c r="Z604" t="str">
        <f t="shared" si="97"/>
        <v/>
      </c>
      <c r="AA604" t="str">
        <f t="shared" si="97"/>
        <v/>
      </c>
      <c r="AB604" t="str">
        <f t="shared" si="97"/>
        <v>x</v>
      </c>
      <c r="AC604" t="str">
        <f t="shared" si="97"/>
        <v/>
      </c>
      <c r="AD604" t="str">
        <f t="shared" si="97"/>
        <v>x</v>
      </c>
      <c r="AE604">
        <f t="shared" si="94"/>
        <v>1</v>
      </c>
    </row>
    <row r="605" spans="1:31" x14ac:dyDescent="0.2">
      <c r="A605" t="str">
        <f>TABLA!F605</f>
        <v>F. Geografía e Historia</v>
      </c>
      <c r="B605" s="262" t="str">
        <f>TABLA!BC605</f>
        <v>¿por qué no se puede buscar por la signatura topográfica?</v>
      </c>
      <c r="C605" t="str">
        <f t="shared" si="99"/>
        <v/>
      </c>
      <c r="D605" t="str">
        <f t="shared" si="98"/>
        <v/>
      </c>
      <c r="E605" t="str">
        <f t="shared" si="98"/>
        <v/>
      </c>
      <c r="F605" t="str">
        <f t="shared" si="98"/>
        <v/>
      </c>
      <c r="G605" t="str">
        <f t="shared" si="98"/>
        <v/>
      </c>
      <c r="H605" t="str">
        <f t="shared" si="98"/>
        <v/>
      </c>
      <c r="I605" t="str">
        <f t="shared" si="98"/>
        <v/>
      </c>
      <c r="J605" t="str">
        <f t="shared" si="98"/>
        <v/>
      </c>
      <c r="K605" t="str">
        <f t="shared" si="98"/>
        <v/>
      </c>
      <c r="L605" t="str">
        <f t="shared" si="98"/>
        <v/>
      </c>
      <c r="M605" t="str">
        <f t="shared" si="98"/>
        <v/>
      </c>
      <c r="N605" t="str">
        <f t="shared" si="98"/>
        <v/>
      </c>
      <c r="O605" t="str">
        <f t="shared" si="98"/>
        <v/>
      </c>
      <c r="P605" t="str">
        <f t="shared" si="98"/>
        <v/>
      </c>
      <c r="Q605" t="str">
        <f t="shared" si="98"/>
        <v/>
      </c>
      <c r="R605" t="str">
        <f t="shared" si="98"/>
        <v/>
      </c>
      <c r="S605" t="str">
        <f t="shared" si="97"/>
        <v/>
      </c>
      <c r="T605" t="str">
        <f t="shared" si="97"/>
        <v/>
      </c>
      <c r="U605" t="str">
        <f t="shared" si="97"/>
        <v/>
      </c>
      <c r="V605" t="str">
        <f t="shared" si="97"/>
        <v/>
      </c>
      <c r="W605" t="str">
        <f t="shared" si="97"/>
        <v/>
      </c>
      <c r="X605" t="str">
        <f t="shared" si="97"/>
        <v/>
      </c>
      <c r="Y605" t="str">
        <f t="shared" si="97"/>
        <v/>
      </c>
      <c r="Z605" t="str">
        <f t="shared" si="97"/>
        <v/>
      </c>
      <c r="AA605" t="str">
        <f t="shared" si="97"/>
        <v/>
      </c>
      <c r="AB605" t="str">
        <f t="shared" si="97"/>
        <v/>
      </c>
      <c r="AC605" t="str">
        <f t="shared" si="97"/>
        <v/>
      </c>
      <c r="AD605" t="str">
        <f t="shared" si="97"/>
        <v/>
      </c>
      <c r="AE605">
        <f t="shared" si="94"/>
        <v>1</v>
      </c>
    </row>
    <row r="606" spans="1:31" x14ac:dyDescent="0.2">
      <c r="A606" t="str">
        <f>TABLA!F606</f>
        <v>F. Psicología</v>
      </c>
      <c r="B606" s="262">
        <f>TABLA!BC606</f>
        <v>0</v>
      </c>
      <c r="C606" t="str">
        <f t="shared" si="99"/>
        <v/>
      </c>
      <c r="D606" t="str">
        <f t="shared" si="98"/>
        <v/>
      </c>
      <c r="E606" t="str">
        <f t="shared" si="98"/>
        <v/>
      </c>
      <c r="F606" t="str">
        <f t="shared" si="98"/>
        <v/>
      </c>
      <c r="G606" t="str">
        <f t="shared" si="98"/>
        <v/>
      </c>
      <c r="H606" t="str">
        <f t="shared" si="98"/>
        <v/>
      </c>
      <c r="I606" t="str">
        <f t="shared" si="98"/>
        <v/>
      </c>
      <c r="J606" t="str">
        <f t="shared" si="98"/>
        <v/>
      </c>
      <c r="K606" t="str">
        <f t="shared" si="98"/>
        <v/>
      </c>
      <c r="L606" t="str">
        <f t="shared" si="98"/>
        <v/>
      </c>
      <c r="M606" t="str">
        <f t="shared" si="98"/>
        <v/>
      </c>
      <c r="N606" t="str">
        <f t="shared" si="98"/>
        <v/>
      </c>
      <c r="O606" t="str">
        <f t="shared" si="98"/>
        <v/>
      </c>
      <c r="P606" t="str">
        <f t="shared" si="98"/>
        <v/>
      </c>
      <c r="Q606" t="str">
        <f t="shared" si="98"/>
        <v/>
      </c>
      <c r="R606" t="str">
        <f t="shared" si="98"/>
        <v/>
      </c>
      <c r="S606" t="str">
        <f t="shared" si="97"/>
        <v/>
      </c>
      <c r="T606" t="str">
        <f t="shared" si="97"/>
        <v/>
      </c>
      <c r="U606" t="str">
        <f t="shared" si="97"/>
        <v/>
      </c>
      <c r="V606" t="str">
        <f t="shared" si="97"/>
        <v/>
      </c>
      <c r="W606" t="str">
        <f t="shared" si="97"/>
        <v/>
      </c>
      <c r="X606" t="str">
        <f t="shared" si="97"/>
        <v/>
      </c>
      <c r="Y606" t="str">
        <f t="shared" si="97"/>
        <v/>
      </c>
      <c r="Z606" t="str">
        <f t="shared" si="97"/>
        <v/>
      </c>
      <c r="AA606" t="str">
        <f t="shared" si="97"/>
        <v/>
      </c>
      <c r="AB606" t="str">
        <f t="shared" si="97"/>
        <v/>
      </c>
      <c r="AC606" t="str">
        <f t="shared" si="97"/>
        <v/>
      </c>
      <c r="AD606" t="str">
        <f t="shared" si="97"/>
        <v/>
      </c>
      <c r="AE606">
        <f t="shared" si="94"/>
        <v>0</v>
      </c>
    </row>
    <row r="607" spans="1:31" x14ac:dyDescent="0.2">
      <c r="A607" t="str">
        <f>TABLA!F607</f>
        <v>F. Ciencias Físicas</v>
      </c>
      <c r="B607" s="262">
        <f>TABLA!BC607</f>
        <v>0</v>
      </c>
      <c r="C607" t="str">
        <f t="shared" si="99"/>
        <v/>
      </c>
      <c r="D607" t="str">
        <f t="shared" si="98"/>
        <v/>
      </c>
      <c r="E607" t="str">
        <f t="shared" si="98"/>
        <v/>
      </c>
      <c r="F607" t="str">
        <f t="shared" si="98"/>
        <v/>
      </c>
      <c r="G607" t="str">
        <f t="shared" si="98"/>
        <v/>
      </c>
      <c r="H607" t="str">
        <f t="shared" si="98"/>
        <v/>
      </c>
      <c r="I607" t="str">
        <f t="shared" si="98"/>
        <v/>
      </c>
      <c r="J607" t="str">
        <f t="shared" si="98"/>
        <v/>
      </c>
      <c r="K607" t="str">
        <f t="shared" si="98"/>
        <v/>
      </c>
      <c r="L607" t="str">
        <f t="shared" si="98"/>
        <v/>
      </c>
      <c r="M607" t="str">
        <f t="shared" si="98"/>
        <v/>
      </c>
      <c r="N607" t="str">
        <f t="shared" si="98"/>
        <v/>
      </c>
      <c r="O607" t="str">
        <f t="shared" si="98"/>
        <v/>
      </c>
      <c r="P607" t="str">
        <f t="shared" si="98"/>
        <v/>
      </c>
      <c r="Q607" t="str">
        <f t="shared" si="98"/>
        <v/>
      </c>
      <c r="R607" t="str">
        <f t="shared" si="98"/>
        <v/>
      </c>
      <c r="S607" t="str">
        <f t="shared" si="97"/>
        <v/>
      </c>
      <c r="T607" t="str">
        <f t="shared" si="97"/>
        <v/>
      </c>
      <c r="U607" t="str">
        <f t="shared" si="97"/>
        <v/>
      </c>
      <c r="V607" t="str">
        <f t="shared" si="97"/>
        <v/>
      </c>
      <c r="W607" t="str">
        <f t="shared" si="97"/>
        <v/>
      </c>
      <c r="X607" t="str">
        <f t="shared" si="97"/>
        <v/>
      </c>
      <c r="Y607" t="str">
        <f t="shared" si="97"/>
        <v/>
      </c>
      <c r="Z607" t="str">
        <f t="shared" si="97"/>
        <v/>
      </c>
      <c r="AA607" t="str">
        <f t="shared" si="97"/>
        <v/>
      </c>
      <c r="AB607" t="str">
        <f t="shared" si="97"/>
        <v/>
      </c>
      <c r="AC607" t="str">
        <f t="shared" si="97"/>
        <v/>
      </c>
      <c r="AD607" t="str">
        <f t="shared" si="97"/>
        <v/>
      </c>
      <c r="AE607">
        <f t="shared" si="94"/>
        <v>0</v>
      </c>
    </row>
    <row r="608" spans="1:31" x14ac:dyDescent="0.2">
      <c r="A608" t="str">
        <f>TABLA!F608</f>
        <v>F. Ciencias Políticas y Sociología</v>
      </c>
      <c r="B608" s="262">
        <f>TABLA!BC608</f>
        <v>0</v>
      </c>
      <c r="C608" t="str">
        <f t="shared" si="99"/>
        <v/>
      </c>
      <c r="D608" t="str">
        <f t="shared" si="98"/>
        <v/>
      </c>
      <c r="E608" t="str">
        <f t="shared" si="98"/>
        <v/>
      </c>
      <c r="F608" t="str">
        <f t="shared" si="98"/>
        <v/>
      </c>
      <c r="G608" t="str">
        <f t="shared" si="98"/>
        <v/>
      </c>
      <c r="H608" t="str">
        <f t="shared" si="98"/>
        <v/>
      </c>
      <c r="I608" t="str">
        <f t="shared" si="98"/>
        <v/>
      </c>
      <c r="J608" t="str">
        <f t="shared" si="98"/>
        <v/>
      </c>
      <c r="K608" t="str">
        <f t="shared" si="98"/>
        <v/>
      </c>
      <c r="L608" t="str">
        <f t="shared" si="98"/>
        <v/>
      </c>
      <c r="M608" t="str">
        <f t="shared" si="98"/>
        <v/>
      </c>
      <c r="N608" t="str">
        <f t="shared" si="98"/>
        <v/>
      </c>
      <c r="O608" t="str">
        <f t="shared" si="98"/>
        <v/>
      </c>
      <c r="P608" t="str">
        <f t="shared" si="98"/>
        <v/>
      </c>
      <c r="Q608" t="str">
        <f t="shared" si="98"/>
        <v/>
      </c>
      <c r="R608" t="str">
        <f t="shared" ref="R608:AD623" si="100">IFERROR((IF(FIND(R$1,$B608,1)&gt;0,"x")),"")</f>
        <v/>
      </c>
      <c r="S608" t="str">
        <f t="shared" si="100"/>
        <v/>
      </c>
      <c r="T608" t="str">
        <f t="shared" si="100"/>
        <v/>
      </c>
      <c r="U608" t="str">
        <f t="shared" si="100"/>
        <v/>
      </c>
      <c r="V608" t="str">
        <f t="shared" si="100"/>
        <v/>
      </c>
      <c r="W608" t="str">
        <f t="shared" si="100"/>
        <v/>
      </c>
      <c r="X608" t="str">
        <f t="shared" si="100"/>
        <v/>
      </c>
      <c r="Y608" t="str">
        <f t="shared" si="100"/>
        <v/>
      </c>
      <c r="Z608" t="str">
        <f t="shared" si="100"/>
        <v/>
      </c>
      <c r="AA608" t="str">
        <f t="shared" si="100"/>
        <v/>
      </c>
      <c r="AB608" t="str">
        <f t="shared" si="100"/>
        <v/>
      </c>
      <c r="AC608" t="str">
        <f t="shared" si="100"/>
        <v/>
      </c>
      <c r="AD608" t="str">
        <f t="shared" si="100"/>
        <v/>
      </c>
      <c r="AE608">
        <f t="shared" ref="AE608:AE625" si="101">COUNTIF(B608,"&lt;&gt;0")</f>
        <v>0</v>
      </c>
    </row>
    <row r="609" spans="1:31" x14ac:dyDescent="0.2">
      <c r="A609" t="str">
        <f>TABLA!F609</f>
        <v>F. Ciencias Físicas</v>
      </c>
      <c r="B609" s="262">
        <f>TABLA!BC609</f>
        <v>0</v>
      </c>
      <c r="C609" t="str">
        <f t="shared" si="99"/>
        <v/>
      </c>
      <c r="D609" t="str">
        <f t="shared" ref="D609:R624" si="102">IFERROR((IF(FIND(D$1,$B609,1)&gt;0,"x")),"")</f>
        <v/>
      </c>
      <c r="E609" t="str">
        <f t="shared" si="102"/>
        <v/>
      </c>
      <c r="F609" t="str">
        <f t="shared" si="102"/>
        <v/>
      </c>
      <c r="G609" t="str">
        <f t="shared" si="102"/>
        <v/>
      </c>
      <c r="H609" t="str">
        <f t="shared" si="102"/>
        <v/>
      </c>
      <c r="I609" t="str">
        <f t="shared" si="102"/>
        <v/>
      </c>
      <c r="J609" t="str">
        <f t="shared" si="102"/>
        <v/>
      </c>
      <c r="K609" t="str">
        <f t="shared" si="102"/>
        <v/>
      </c>
      <c r="L609" t="str">
        <f t="shared" si="102"/>
        <v/>
      </c>
      <c r="M609" t="str">
        <f t="shared" si="102"/>
        <v/>
      </c>
      <c r="N609" t="str">
        <f t="shared" si="102"/>
        <v/>
      </c>
      <c r="O609" t="str">
        <f t="shared" si="102"/>
        <v/>
      </c>
      <c r="P609" t="str">
        <f t="shared" si="102"/>
        <v/>
      </c>
      <c r="Q609" t="str">
        <f t="shared" si="102"/>
        <v/>
      </c>
      <c r="R609" t="str">
        <f t="shared" si="102"/>
        <v/>
      </c>
      <c r="S609" t="str">
        <f t="shared" si="100"/>
        <v/>
      </c>
      <c r="T609" t="str">
        <f t="shared" si="100"/>
        <v/>
      </c>
      <c r="U609" t="str">
        <f t="shared" si="100"/>
        <v/>
      </c>
      <c r="V609" t="str">
        <f t="shared" si="100"/>
        <v/>
      </c>
      <c r="W609" t="str">
        <f t="shared" si="100"/>
        <v/>
      </c>
      <c r="X609" t="str">
        <f t="shared" si="100"/>
        <v/>
      </c>
      <c r="Y609" t="str">
        <f t="shared" si="100"/>
        <v/>
      </c>
      <c r="Z609" t="str">
        <f t="shared" si="100"/>
        <v/>
      </c>
      <c r="AA609" t="str">
        <f t="shared" si="100"/>
        <v/>
      </c>
      <c r="AB609" t="str">
        <f t="shared" si="100"/>
        <v/>
      </c>
      <c r="AC609" t="str">
        <f t="shared" si="100"/>
        <v/>
      </c>
      <c r="AD609" t="str">
        <f t="shared" si="100"/>
        <v/>
      </c>
      <c r="AE609">
        <f t="shared" si="101"/>
        <v>0</v>
      </c>
    </row>
    <row r="610" spans="1:31" x14ac:dyDescent="0.2">
      <c r="A610" t="str">
        <f>TABLA!F610</f>
        <v>F. Ciencias Económicas y Empresariales</v>
      </c>
      <c r="B610" s="262">
        <f>TABLA!BC610</f>
        <v>0</v>
      </c>
      <c r="C610" t="str">
        <f t="shared" si="99"/>
        <v/>
      </c>
      <c r="D610" t="str">
        <f t="shared" si="102"/>
        <v/>
      </c>
      <c r="E610" t="str">
        <f t="shared" si="102"/>
        <v/>
      </c>
      <c r="F610" t="str">
        <f t="shared" si="102"/>
        <v/>
      </c>
      <c r="G610" t="str">
        <f t="shared" si="102"/>
        <v/>
      </c>
      <c r="H610" t="str">
        <f t="shared" si="102"/>
        <v/>
      </c>
      <c r="I610" t="str">
        <f t="shared" si="102"/>
        <v/>
      </c>
      <c r="J610" t="str">
        <f t="shared" si="102"/>
        <v/>
      </c>
      <c r="K610" t="str">
        <f t="shared" si="102"/>
        <v/>
      </c>
      <c r="L610" t="str">
        <f t="shared" si="102"/>
        <v/>
      </c>
      <c r="M610" t="str">
        <f t="shared" si="102"/>
        <v/>
      </c>
      <c r="N610" t="str">
        <f t="shared" si="102"/>
        <v/>
      </c>
      <c r="O610" t="str">
        <f t="shared" si="102"/>
        <v/>
      </c>
      <c r="P610" t="str">
        <f t="shared" si="102"/>
        <v/>
      </c>
      <c r="Q610" t="str">
        <f t="shared" si="102"/>
        <v/>
      </c>
      <c r="R610" t="str">
        <f t="shared" si="102"/>
        <v/>
      </c>
      <c r="S610" t="str">
        <f t="shared" si="100"/>
        <v/>
      </c>
      <c r="T610" t="str">
        <f t="shared" si="100"/>
        <v/>
      </c>
      <c r="U610" t="str">
        <f t="shared" si="100"/>
        <v/>
      </c>
      <c r="V610" t="str">
        <f t="shared" si="100"/>
        <v/>
      </c>
      <c r="W610" t="str">
        <f t="shared" si="100"/>
        <v/>
      </c>
      <c r="X610" t="str">
        <f t="shared" si="100"/>
        <v/>
      </c>
      <c r="Y610" t="str">
        <f t="shared" si="100"/>
        <v/>
      </c>
      <c r="Z610" t="str">
        <f t="shared" si="100"/>
        <v/>
      </c>
      <c r="AA610" t="str">
        <f t="shared" si="100"/>
        <v/>
      </c>
      <c r="AB610" t="str">
        <f t="shared" si="100"/>
        <v/>
      </c>
      <c r="AC610" t="str">
        <f t="shared" si="100"/>
        <v/>
      </c>
      <c r="AD610" t="str">
        <f t="shared" si="100"/>
        <v/>
      </c>
      <c r="AE610">
        <f t="shared" si="101"/>
        <v>0</v>
      </c>
    </row>
    <row r="611" spans="1:31" x14ac:dyDescent="0.2">
      <c r="A611" t="str">
        <f>TABLA!F611</f>
        <v>F. Ciencias Políticas y Sociología</v>
      </c>
      <c r="B611" s="262">
        <f>TABLA!BC611</f>
        <v>0</v>
      </c>
      <c r="C611" t="str">
        <f t="shared" si="99"/>
        <v/>
      </c>
      <c r="D611" t="str">
        <f t="shared" si="102"/>
        <v/>
      </c>
      <c r="E611" t="str">
        <f t="shared" si="102"/>
        <v/>
      </c>
      <c r="F611" t="str">
        <f t="shared" si="102"/>
        <v/>
      </c>
      <c r="G611" t="str">
        <f t="shared" si="102"/>
        <v/>
      </c>
      <c r="H611" t="str">
        <f t="shared" si="102"/>
        <v/>
      </c>
      <c r="I611" t="str">
        <f t="shared" si="102"/>
        <v/>
      </c>
      <c r="J611" t="str">
        <f t="shared" si="102"/>
        <v/>
      </c>
      <c r="K611" t="str">
        <f t="shared" si="102"/>
        <v/>
      </c>
      <c r="L611" t="str">
        <f t="shared" si="102"/>
        <v/>
      </c>
      <c r="M611" t="str">
        <f t="shared" si="102"/>
        <v/>
      </c>
      <c r="N611" t="str">
        <f t="shared" si="102"/>
        <v/>
      </c>
      <c r="O611" t="str">
        <f t="shared" si="102"/>
        <v/>
      </c>
      <c r="P611" t="str">
        <f t="shared" si="102"/>
        <v/>
      </c>
      <c r="Q611" t="str">
        <f t="shared" si="102"/>
        <v/>
      </c>
      <c r="R611" t="str">
        <f t="shared" si="102"/>
        <v/>
      </c>
      <c r="S611" t="str">
        <f t="shared" si="100"/>
        <v/>
      </c>
      <c r="T611" t="str">
        <f t="shared" si="100"/>
        <v/>
      </c>
      <c r="U611" t="str">
        <f t="shared" si="100"/>
        <v/>
      </c>
      <c r="V611" t="str">
        <f t="shared" si="100"/>
        <v/>
      </c>
      <c r="W611" t="str">
        <f t="shared" si="100"/>
        <v/>
      </c>
      <c r="X611" t="str">
        <f t="shared" si="100"/>
        <v/>
      </c>
      <c r="Y611" t="str">
        <f t="shared" si="100"/>
        <v/>
      </c>
      <c r="Z611" t="str">
        <f t="shared" si="100"/>
        <v/>
      </c>
      <c r="AA611" t="str">
        <f t="shared" si="100"/>
        <v/>
      </c>
      <c r="AB611" t="str">
        <f t="shared" si="100"/>
        <v/>
      </c>
      <c r="AC611" t="str">
        <f t="shared" si="100"/>
        <v/>
      </c>
      <c r="AD611" t="str">
        <f t="shared" si="100"/>
        <v/>
      </c>
      <c r="AE611">
        <f t="shared" si="101"/>
        <v>0</v>
      </c>
    </row>
    <row r="612" spans="1:31" x14ac:dyDescent="0.2">
      <c r="A612" t="str">
        <f>TABLA!F612</f>
        <v>F. Ciencias de la Información</v>
      </c>
      <c r="B612" s="262">
        <f>TABLA!BC612</f>
        <v>0</v>
      </c>
      <c r="C612" t="str">
        <f t="shared" si="99"/>
        <v/>
      </c>
      <c r="D612" t="str">
        <f t="shared" si="102"/>
        <v/>
      </c>
      <c r="E612" t="str">
        <f t="shared" si="102"/>
        <v/>
      </c>
      <c r="F612" t="str">
        <f t="shared" si="102"/>
        <v/>
      </c>
      <c r="G612" t="str">
        <f t="shared" si="102"/>
        <v/>
      </c>
      <c r="H612" t="str">
        <f t="shared" si="102"/>
        <v/>
      </c>
      <c r="I612" t="str">
        <f t="shared" si="102"/>
        <v/>
      </c>
      <c r="J612" t="str">
        <f t="shared" si="102"/>
        <v/>
      </c>
      <c r="K612" t="str">
        <f t="shared" si="102"/>
        <v/>
      </c>
      <c r="L612" t="str">
        <f t="shared" si="102"/>
        <v/>
      </c>
      <c r="M612" t="str">
        <f t="shared" si="102"/>
        <v/>
      </c>
      <c r="N612" t="str">
        <f t="shared" si="102"/>
        <v/>
      </c>
      <c r="O612" t="str">
        <f t="shared" si="102"/>
        <v/>
      </c>
      <c r="P612" t="str">
        <f t="shared" si="102"/>
        <v/>
      </c>
      <c r="Q612" t="str">
        <f t="shared" si="102"/>
        <v/>
      </c>
      <c r="R612" t="str">
        <f t="shared" si="102"/>
        <v/>
      </c>
      <c r="S612" t="str">
        <f t="shared" si="100"/>
        <v/>
      </c>
      <c r="T612" t="str">
        <f t="shared" si="100"/>
        <v/>
      </c>
      <c r="U612" t="str">
        <f t="shared" si="100"/>
        <v/>
      </c>
      <c r="V612" t="str">
        <f t="shared" si="100"/>
        <v/>
      </c>
      <c r="W612" t="str">
        <f t="shared" si="100"/>
        <v/>
      </c>
      <c r="X612" t="str">
        <f t="shared" si="100"/>
        <v/>
      </c>
      <c r="Y612" t="str">
        <f t="shared" si="100"/>
        <v/>
      </c>
      <c r="Z612" t="str">
        <f t="shared" si="100"/>
        <v/>
      </c>
      <c r="AA612" t="str">
        <f t="shared" si="100"/>
        <v/>
      </c>
      <c r="AB612" t="str">
        <f t="shared" si="100"/>
        <v/>
      </c>
      <c r="AC612" t="str">
        <f t="shared" si="100"/>
        <v/>
      </c>
      <c r="AD612" t="str">
        <f t="shared" si="100"/>
        <v/>
      </c>
      <c r="AE612">
        <f t="shared" si="101"/>
        <v>0</v>
      </c>
    </row>
    <row r="613" spans="1:31" x14ac:dyDescent="0.2">
      <c r="A613" t="str">
        <f>TABLA!F613</f>
        <v>F. Ciencias Químicas</v>
      </c>
      <c r="B613" s="262">
        <f>TABLA!BC613</f>
        <v>0</v>
      </c>
      <c r="C613" t="str">
        <f t="shared" si="99"/>
        <v/>
      </c>
      <c r="D613" t="str">
        <f t="shared" si="102"/>
        <v/>
      </c>
      <c r="E613" t="str">
        <f t="shared" si="102"/>
        <v/>
      </c>
      <c r="F613" t="str">
        <f t="shared" si="102"/>
        <v/>
      </c>
      <c r="G613" t="str">
        <f t="shared" si="102"/>
        <v/>
      </c>
      <c r="H613" t="str">
        <f t="shared" si="102"/>
        <v/>
      </c>
      <c r="I613" t="str">
        <f t="shared" si="102"/>
        <v/>
      </c>
      <c r="J613" t="str">
        <f t="shared" si="102"/>
        <v/>
      </c>
      <c r="K613" t="str">
        <f t="shared" si="102"/>
        <v/>
      </c>
      <c r="L613" t="str">
        <f t="shared" si="102"/>
        <v/>
      </c>
      <c r="M613" t="str">
        <f t="shared" si="102"/>
        <v/>
      </c>
      <c r="N613" t="str">
        <f t="shared" si="102"/>
        <v/>
      </c>
      <c r="O613" t="str">
        <f t="shared" si="102"/>
        <v/>
      </c>
      <c r="P613" t="str">
        <f t="shared" si="102"/>
        <v/>
      </c>
      <c r="Q613" t="str">
        <f t="shared" si="102"/>
        <v/>
      </c>
      <c r="R613" t="str">
        <f t="shared" si="102"/>
        <v/>
      </c>
      <c r="S613" t="str">
        <f t="shared" si="100"/>
        <v/>
      </c>
      <c r="T613" t="str">
        <f t="shared" si="100"/>
        <v/>
      </c>
      <c r="U613" t="str">
        <f t="shared" si="100"/>
        <v/>
      </c>
      <c r="V613" t="str">
        <f t="shared" si="100"/>
        <v/>
      </c>
      <c r="W613" t="str">
        <f t="shared" si="100"/>
        <v/>
      </c>
      <c r="X613" t="str">
        <f t="shared" si="100"/>
        <v/>
      </c>
      <c r="Y613" t="str">
        <f t="shared" si="100"/>
        <v/>
      </c>
      <c r="Z613" t="str">
        <f t="shared" si="100"/>
        <v/>
      </c>
      <c r="AA613" t="str">
        <f t="shared" si="100"/>
        <v/>
      </c>
      <c r="AB613" t="str">
        <f t="shared" si="100"/>
        <v/>
      </c>
      <c r="AC613" t="str">
        <f t="shared" si="100"/>
        <v/>
      </c>
      <c r="AD613" t="str">
        <f t="shared" si="100"/>
        <v/>
      </c>
      <c r="AE613">
        <f t="shared" si="101"/>
        <v>0</v>
      </c>
    </row>
    <row r="614" spans="1:31" x14ac:dyDescent="0.2">
      <c r="A614" t="str">
        <f>TABLA!F614</f>
        <v>F. Veterinaria</v>
      </c>
      <c r="B614" s="262">
        <f>TABLA!BC614</f>
        <v>0</v>
      </c>
      <c r="C614" t="str">
        <f t="shared" si="99"/>
        <v/>
      </c>
      <c r="D614" t="str">
        <f t="shared" si="102"/>
        <v/>
      </c>
      <c r="E614" t="str">
        <f t="shared" si="102"/>
        <v/>
      </c>
      <c r="F614" t="str">
        <f t="shared" si="102"/>
        <v/>
      </c>
      <c r="G614" t="str">
        <f t="shared" si="102"/>
        <v/>
      </c>
      <c r="H614" t="str">
        <f t="shared" si="102"/>
        <v/>
      </c>
      <c r="I614" t="str">
        <f t="shared" si="102"/>
        <v/>
      </c>
      <c r="J614" t="str">
        <f t="shared" si="102"/>
        <v/>
      </c>
      <c r="K614" t="str">
        <f t="shared" si="102"/>
        <v/>
      </c>
      <c r="L614" t="str">
        <f t="shared" si="102"/>
        <v/>
      </c>
      <c r="M614" t="str">
        <f t="shared" si="102"/>
        <v/>
      </c>
      <c r="N614" t="str">
        <f t="shared" si="102"/>
        <v/>
      </c>
      <c r="O614" t="str">
        <f t="shared" si="102"/>
        <v/>
      </c>
      <c r="P614" t="str">
        <f t="shared" si="102"/>
        <v/>
      </c>
      <c r="Q614" t="str">
        <f t="shared" si="102"/>
        <v/>
      </c>
      <c r="R614" t="str">
        <f t="shared" si="102"/>
        <v/>
      </c>
      <c r="S614" t="str">
        <f t="shared" si="100"/>
        <v/>
      </c>
      <c r="T614" t="str">
        <f t="shared" si="100"/>
        <v/>
      </c>
      <c r="U614" t="str">
        <f t="shared" si="100"/>
        <v/>
      </c>
      <c r="V614" t="str">
        <f t="shared" si="100"/>
        <v/>
      </c>
      <c r="W614" t="str">
        <f t="shared" si="100"/>
        <v/>
      </c>
      <c r="X614" t="str">
        <f t="shared" si="100"/>
        <v/>
      </c>
      <c r="Y614" t="str">
        <f t="shared" si="100"/>
        <v/>
      </c>
      <c r="Z614" t="str">
        <f t="shared" si="100"/>
        <v/>
      </c>
      <c r="AA614" t="str">
        <f t="shared" si="100"/>
        <v/>
      </c>
      <c r="AB614" t="str">
        <f t="shared" si="100"/>
        <v/>
      </c>
      <c r="AC614" t="str">
        <f t="shared" si="100"/>
        <v/>
      </c>
      <c r="AD614" t="str">
        <f t="shared" si="100"/>
        <v/>
      </c>
      <c r="AE614">
        <f t="shared" si="101"/>
        <v>0</v>
      </c>
    </row>
    <row r="615" spans="1:31" ht="25.5" x14ac:dyDescent="0.2">
      <c r="A615" t="str">
        <f>TABLA!F615</f>
        <v>F. Veterinaria</v>
      </c>
      <c r="B615" s="262" t="str">
        <f>TABLA!BC615</f>
        <v>estaria bien que se pudiese ver los puestos libres via online, sobre todo en epocas de examenes</v>
      </c>
      <c r="C615" t="str">
        <f t="shared" si="99"/>
        <v/>
      </c>
      <c r="D615" t="str">
        <f t="shared" si="102"/>
        <v/>
      </c>
      <c r="E615" t="str">
        <f t="shared" si="102"/>
        <v/>
      </c>
      <c r="F615" t="str">
        <f t="shared" si="102"/>
        <v/>
      </c>
      <c r="G615" t="str">
        <f t="shared" si="102"/>
        <v/>
      </c>
      <c r="H615" t="str">
        <f t="shared" si="102"/>
        <v/>
      </c>
      <c r="I615" t="str">
        <f t="shared" si="102"/>
        <v/>
      </c>
      <c r="J615" t="str">
        <f t="shared" si="102"/>
        <v/>
      </c>
      <c r="K615" t="str">
        <f t="shared" si="102"/>
        <v/>
      </c>
      <c r="L615" t="str">
        <f t="shared" si="102"/>
        <v/>
      </c>
      <c r="M615" t="str">
        <f t="shared" si="102"/>
        <v/>
      </c>
      <c r="N615" t="str">
        <f t="shared" si="102"/>
        <v/>
      </c>
      <c r="O615" t="str">
        <f t="shared" si="102"/>
        <v/>
      </c>
      <c r="P615" t="str">
        <f t="shared" si="102"/>
        <v/>
      </c>
      <c r="Q615" t="str">
        <f t="shared" si="102"/>
        <v/>
      </c>
      <c r="R615" t="str">
        <f t="shared" si="102"/>
        <v/>
      </c>
      <c r="S615" t="str">
        <f t="shared" si="100"/>
        <v>x</v>
      </c>
      <c r="T615" t="str">
        <f t="shared" si="100"/>
        <v/>
      </c>
      <c r="U615" t="str">
        <f t="shared" si="100"/>
        <v/>
      </c>
      <c r="V615" t="str">
        <f t="shared" si="100"/>
        <v/>
      </c>
      <c r="W615" t="str">
        <f t="shared" si="100"/>
        <v/>
      </c>
      <c r="X615" t="str">
        <f t="shared" si="100"/>
        <v/>
      </c>
      <c r="Y615" t="str">
        <f t="shared" si="100"/>
        <v/>
      </c>
      <c r="Z615" t="str">
        <f t="shared" si="100"/>
        <v>x</v>
      </c>
      <c r="AA615" t="str">
        <f t="shared" si="100"/>
        <v/>
      </c>
      <c r="AB615" t="str">
        <f t="shared" si="100"/>
        <v/>
      </c>
      <c r="AC615" t="str">
        <f t="shared" si="100"/>
        <v/>
      </c>
      <c r="AD615" t="str">
        <f t="shared" si="100"/>
        <v/>
      </c>
      <c r="AE615">
        <f t="shared" si="101"/>
        <v>1</v>
      </c>
    </row>
    <row r="616" spans="1:31" x14ac:dyDescent="0.2">
      <c r="A616" t="str">
        <f>TABLA!F616</f>
        <v>F. Comercio y Turismo</v>
      </c>
      <c r="B616" s="262">
        <f>TABLA!BC616</f>
        <v>0</v>
      </c>
      <c r="C616" t="str">
        <f t="shared" si="99"/>
        <v/>
      </c>
      <c r="D616" t="str">
        <f t="shared" si="102"/>
        <v/>
      </c>
      <c r="E616" t="str">
        <f t="shared" si="102"/>
        <v/>
      </c>
      <c r="F616" t="str">
        <f t="shared" si="102"/>
        <v/>
      </c>
      <c r="G616" t="str">
        <f t="shared" si="102"/>
        <v/>
      </c>
      <c r="H616" t="str">
        <f t="shared" si="102"/>
        <v/>
      </c>
      <c r="I616" t="str">
        <f t="shared" si="102"/>
        <v/>
      </c>
      <c r="J616" t="str">
        <f t="shared" si="102"/>
        <v/>
      </c>
      <c r="K616" t="str">
        <f t="shared" si="102"/>
        <v/>
      </c>
      <c r="L616" t="str">
        <f t="shared" si="102"/>
        <v/>
      </c>
      <c r="M616" t="str">
        <f t="shared" si="102"/>
        <v/>
      </c>
      <c r="N616" t="str">
        <f t="shared" si="102"/>
        <v/>
      </c>
      <c r="O616" t="str">
        <f t="shared" si="102"/>
        <v/>
      </c>
      <c r="P616" t="str">
        <f t="shared" si="102"/>
        <v/>
      </c>
      <c r="Q616" t="str">
        <f t="shared" si="102"/>
        <v/>
      </c>
      <c r="R616" t="str">
        <f t="shared" si="102"/>
        <v/>
      </c>
      <c r="S616" t="str">
        <f t="shared" si="100"/>
        <v/>
      </c>
      <c r="T616" t="str">
        <f t="shared" si="100"/>
        <v/>
      </c>
      <c r="U616" t="str">
        <f t="shared" si="100"/>
        <v/>
      </c>
      <c r="V616" t="str">
        <f t="shared" si="100"/>
        <v/>
      </c>
      <c r="W616" t="str">
        <f t="shared" si="100"/>
        <v/>
      </c>
      <c r="X616" t="str">
        <f t="shared" si="100"/>
        <v/>
      </c>
      <c r="Y616" t="str">
        <f t="shared" si="100"/>
        <v/>
      </c>
      <c r="Z616" t="str">
        <f t="shared" si="100"/>
        <v/>
      </c>
      <c r="AA616" t="str">
        <f t="shared" si="100"/>
        <v/>
      </c>
      <c r="AB616" t="str">
        <f t="shared" si="100"/>
        <v/>
      </c>
      <c r="AC616" t="str">
        <f t="shared" si="100"/>
        <v/>
      </c>
      <c r="AD616" t="str">
        <f t="shared" si="100"/>
        <v/>
      </c>
      <c r="AE616">
        <f t="shared" si="101"/>
        <v>0</v>
      </c>
    </row>
    <row r="617" spans="1:31" x14ac:dyDescent="0.2">
      <c r="A617" t="str">
        <f>TABLA!F617</f>
        <v>F. Farmacia</v>
      </c>
      <c r="B617" s="262" t="str">
        <f>TABLA!BC617</f>
        <v>Me gustaría tener acceso a más recursos desde la biblioteca virtual, no solo físicamente.</v>
      </c>
      <c r="C617" t="str">
        <f t="shared" si="99"/>
        <v/>
      </c>
      <c r="D617" t="str">
        <f t="shared" si="102"/>
        <v/>
      </c>
      <c r="E617" t="str">
        <f t="shared" si="102"/>
        <v/>
      </c>
      <c r="F617" t="str">
        <f t="shared" si="102"/>
        <v/>
      </c>
      <c r="G617" t="str">
        <f t="shared" si="102"/>
        <v/>
      </c>
      <c r="H617" t="str">
        <f t="shared" si="102"/>
        <v/>
      </c>
      <c r="I617" t="str">
        <f t="shared" si="102"/>
        <v/>
      </c>
      <c r="J617" t="str">
        <f t="shared" si="102"/>
        <v/>
      </c>
      <c r="K617" t="str">
        <f t="shared" si="102"/>
        <v/>
      </c>
      <c r="L617" t="str">
        <f t="shared" si="102"/>
        <v/>
      </c>
      <c r="M617" t="str">
        <f t="shared" si="102"/>
        <v/>
      </c>
      <c r="N617" t="str">
        <f t="shared" si="102"/>
        <v/>
      </c>
      <c r="O617" t="str">
        <f t="shared" si="102"/>
        <v/>
      </c>
      <c r="P617" t="str">
        <f t="shared" si="102"/>
        <v/>
      </c>
      <c r="Q617" t="str">
        <f t="shared" si="102"/>
        <v/>
      </c>
      <c r="R617" t="str">
        <f t="shared" si="102"/>
        <v/>
      </c>
      <c r="S617" t="str">
        <f t="shared" si="100"/>
        <v/>
      </c>
      <c r="T617" t="str">
        <f t="shared" si="100"/>
        <v/>
      </c>
      <c r="U617" t="str">
        <f t="shared" si="100"/>
        <v/>
      </c>
      <c r="V617" t="str">
        <f t="shared" si="100"/>
        <v/>
      </c>
      <c r="W617" t="str">
        <f t="shared" si="100"/>
        <v/>
      </c>
      <c r="X617" t="str">
        <f t="shared" si="100"/>
        <v/>
      </c>
      <c r="Y617" t="str">
        <f t="shared" si="100"/>
        <v/>
      </c>
      <c r="Z617" t="str">
        <f t="shared" si="100"/>
        <v/>
      </c>
      <c r="AA617" t="str">
        <f t="shared" si="100"/>
        <v/>
      </c>
      <c r="AB617" t="str">
        <f t="shared" si="100"/>
        <v>x</v>
      </c>
      <c r="AC617" t="str">
        <f t="shared" si="100"/>
        <v/>
      </c>
      <c r="AD617" t="str">
        <f t="shared" si="100"/>
        <v/>
      </c>
      <c r="AE617">
        <f t="shared" si="101"/>
        <v>1</v>
      </c>
    </row>
    <row r="618" spans="1:31" x14ac:dyDescent="0.2">
      <c r="A618" t="str">
        <f>TABLA!F618</f>
        <v>F. Óptica y Optometría</v>
      </c>
      <c r="B618" s="262">
        <f>TABLA!BC618</f>
        <v>0</v>
      </c>
      <c r="C618" t="str">
        <f t="shared" si="99"/>
        <v/>
      </c>
      <c r="D618" t="str">
        <f t="shared" si="102"/>
        <v/>
      </c>
      <c r="E618" t="str">
        <f t="shared" si="102"/>
        <v/>
      </c>
      <c r="F618" t="str">
        <f t="shared" si="102"/>
        <v/>
      </c>
      <c r="G618" t="str">
        <f t="shared" si="102"/>
        <v/>
      </c>
      <c r="H618" t="str">
        <f t="shared" si="102"/>
        <v/>
      </c>
      <c r="I618" t="str">
        <f t="shared" si="102"/>
        <v/>
      </c>
      <c r="J618" t="str">
        <f t="shared" si="102"/>
        <v/>
      </c>
      <c r="K618" t="str">
        <f t="shared" si="102"/>
        <v/>
      </c>
      <c r="L618" t="str">
        <f t="shared" si="102"/>
        <v/>
      </c>
      <c r="M618" t="str">
        <f t="shared" si="102"/>
        <v/>
      </c>
      <c r="N618" t="str">
        <f t="shared" si="102"/>
        <v/>
      </c>
      <c r="O618" t="str">
        <f t="shared" si="102"/>
        <v/>
      </c>
      <c r="P618" t="str">
        <f t="shared" si="102"/>
        <v/>
      </c>
      <c r="Q618" t="str">
        <f t="shared" si="102"/>
        <v/>
      </c>
      <c r="R618" t="str">
        <f t="shared" si="102"/>
        <v/>
      </c>
      <c r="S618" t="str">
        <f t="shared" si="100"/>
        <v/>
      </c>
      <c r="T618" t="str">
        <f t="shared" si="100"/>
        <v/>
      </c>
      <c r="U618" t="str">
        <f t="shared" si="100"/>
        <v/>
      </c>
      <c r="V618" t="str">
        <f t="shared" si="100"/>
        <v/>
      </c>
      <c r="W618" t="str">
        <f t="shared" si="100"/>
        <v/>
      </c>
      <c r="X618" t="str">
        <f t="shared" si="100"/>
        <v/>
      </c>
      <c r="Y618" t="str">
        <f t="shared" si="100"/>
        <v/>
      </c>
      <c r="Z618" t="str">
        <f t="shared" si="100"/>
        <v/>
      </c>
      <c r="AA618" t="str">
        <f t="shared" si="100"/>
        <v/>
      </c>
      <c r="AB618" t="str">
        <f t="shared" si="100"/>
        <v/>
      </c>
      <c r="AC618" t="str">
        <f t="shared" si="100"/>
        <v/>
      </c>
      <c r="AD618" t="str">
        <f t="shared" si="100"/>
        <v/>
      </c>
      <c r="AE618">
        <f t="shared" si="101"/>
        <v>0</v>
      </c>
    </row>
    <row r="619" spans="1:31" x14ac:dyDescent="0.2">
      <c r="A619" t="str">
        <f>TABLA!F619</f>
        <v>F. Medicina</v>
      </c>
      <c r="B619" s="262">
        <f>TABLA!BC619</f>
        <v>0</v>
      </c>
      <c r="C619" t="str">
        <f t="shared" si="99"/>
        <v/>
      </c>
      <c r="D619" t="str">
        <f t="shared" si="102"/>
        <v/>
      </c>
      <c r="E619" t="str">
        <f t="shared" si="102"/>
        <v/>
      </c>
      <c r="F619" t="str">
        <f t="shared" si="102"/>
        <v/>
      </c>
      <c r="G619" t="str">
        <f t="shared" si="102"/>
        <v/>
      </c>
      <c r="H619" t="str">
        <f t="shared" si="102"/>
        <v/>
      </c>
      <c r="I619" t="str">
        <f t="shared" si="102"/>
        <v/>
      </c>
      <c r="J619" t="str">
        <f t="shared" si="102"/>
        <v/>
      </c>
      <c r="K619" t="str">
        <f t="shared" si="102"/>
        <v/>
      </c>
      <c r="L619" t="str">
        <f t="shared" si="102"/>
        <v/>
      </c>
      <c r="M619" t="str">
        <f t="shared" si="102"/>
        <v/>
      </c>
      <c r="N619" t="str">
        <f t="shared" si="102"/>
        <v/>
      </c>
      <c r="O619" t="str">
        <f t="shared" si="102"/>
        <v/>
      </c>
      <c r="P619" t="str">
        <f t="shared" si="102"/>
        <v/>
      </c>
      <c r="Q619" t="str">
        <f t="shared" si="102"/>
        <v/>
      </c>
      <c r="R619" t="str">
        <f t="shared" si="102"/>
        <v/>
      </c>
      <c r="S619" t="str">
        <f t="shared" si="100"/>
        <v/>
      </c>
      <c r="T619" t="str">
        <f t="shared" si="100"/>
        <v/>
      </c>
      <c r="U619" t="str">
        <f t="shared" si="100"/>
        <v/>
      </c>
      <c r="V619" t="str">
        <f t="shared" si="100"/>
        <v/>
      </c>
      <c r="W619" t="str">
        <f t="shared" si="100"/>
        <v/>
      </c>
      <c r="X619" t="str">
        <f t="shared" si="100"/>
        <v/>
      </c>
      <c r="Y619" t="str">
        <f t="shared" si="100"/>
        <v/>
      </c>
      <c r="Z619" t="str">
        <f t="shared" si="100"/>
        <v/>
      </c>
      <c r="AA619" t="str">
        <f t="shared" si="100"/>
        <v/>
      </c>
      <c r="AB619" t="str">
        <f t="shared" si="100"/>
        <v/>
      </c>
      <c r="AC619" t="str">
        <f t="shared" si="100"/>
        <v/>
      </c>
      <c r="AD619" t="str">
        <f t="shared" si="100"/>
        <v/>
      </c>
      <c r="AE619">
        <f t="shared" si="101"/>
        <v>0</v>
      </c>
    </row>
    <row r="620" spans="1:31" ht="51" x14ac:dyDescent="0.2">
      <c r="A620" t="str">
        <f>TABLA!F620</f>
        <v>F. Veterinaria</v>
      </c>
      <c r="B620" s="262" t="str">
        <f>TABLA!BC620</f>
        <v>Volver a poner el reciclaje de bolígrafos y rotuladores gastados en la Biblioteca F. Veterinaria. Cambiar o reparar los estores de la biblioteca de la F. Veterinaria, sobretodo los del lado izquierdo. Entra el sol algunas horas y no se puede estar del reflejo y el calor. Poner más enchufes.</v>
      </c>
      <c r="C620" t="str">
        <f t="shared" si="99"/>
        <v/>
      </c>
      <c r="D620" t="str">
        <f t="shared" si="102"/>
        <v/>
      </c>
      <c r="E620" t="str">
        <f t="shared" si="102"/>
        <v/>
      </c>
      <c r="F620" t="str">
        <f t="shared" si="102"/>
        <v/>
      </c>
      <c r="G620" t="str">
        <f t="shared" si="102"/>
        <v/>
      </c>
      <c r="H620" t="str">
        <f t="shared" si="102"/>
        <v/>
      </c>
      <c r="I620" t="str">
        <f t="shared" si="102"/>
        <v/>
      </c>
      <c r="J620" t="str">
        <f t="shared" si="102"/>
        <v/>
      </c>
      <c r="K620" t="str">
        <f t="shared" si="102"/>
        <v/>
      </c>
      <c r="L620" t="str">
        <f t="shared" si="102"/>
        <v/>
      </c>
      <c r="M620" t="str">
        <f t="shared" si="102"/>
        <v>x</v>
      </c>
      <c r="N620" t="str">
        <f t="shared" si="102"/>
        <v>x</v>
      </c>
      <c r="O620" t="str">
        <f t="shared" si="102"/>
        <v/>
      </c>
      <c r="P620" t="str">
        <f t="shared" si="102"/>
        <v/>
      </c>
      <c r="Q620" t="str">
        <f t="shared" si="102"/>
        <v/>
      </c>
      <c r="R620" t="str">
        <f t="shared" si="102"/>
        <v/>
      </c>
      <c r="S620" t="str">
        <f t="shared" si="100"/>
        <v/>
      </c>
      <c r="T620" t="str">
        <f t="shared" si="100"/>
        <v>x</v>
      </c>
      <c r="U620" t="str">
        <f t="shared" si="100"/>
        <v/>
      </c>
      <c r="V620" t="str">
        <f t="shared" si="100"/>
        <v/>
      </c>
      <c r="W620" t="str">
        <f t="shared" si="100"/>
        <v/>
      </c>
      <c r="X620" t="str">
        <f t="shared" si="100"/>
        <v/>
      </c>
      <c r="Y620" t="str">
        <f t="shared" si="100"/>
        <v/>
      </c>
      <c r="Z620" t="str">
        <f t="shared" si="100"/>
        <v/>
      </c>
      <c r="AA620" t="str">
        <f t="shared" si="100"/>
        <v/>
      </c>
      <c r="AB620" t="str">
        <f t="shared" si="100"/>
        <v/>
      </c>
      <c r="AC620" t="str">
        <f t="shared" si="100"/>
        <v/>
      </c>
      <c r="AD620" t="str">
        <f t="shared" si="100"/>
        <v/>
      </c>
      <c r="AE620">
        <f t="shared" si="101"/>
        <v>1</v>
      </c>
    </row>
    <row r="621" spans="1:31" x14ac:dyDescent="0.2">
      <c r="A621" t="str">
        <f>TABLA!F621</f>
        <v>F. Filosofía</v>
      </c>
      <c r="B621" s="262">
        <f>TABLA!BC621</f>
        <v>0</v>
      </c>
      <c r="C621" t="str">
        <f t="shared" si="99"/>
        <v/>
      </c>
      <c r="D621" t="str">
        <f t="shared" si="102"/>
        <v/>
      </c>
      <c r="E621" t="str">
        <f t="shared" si="102"/>
        <v/>
      </c>
      <c r="F621" t="str">
        <f t="shared" si="102"/>
        <v/>
      </c>
      <c r="G621" t="str">
        <f t="shared" si="102"/>
        <v/>
      </c>
      <c r="H621" t="str">
        <f t="shared" si="102"/>
        <v/>
      </c>
      <c r="I621" t="str">
        <f t="shared" si="102"/>
        <v/>
      </c>
      <c r="J621" t="str">
        <f t="shared" si="102"/>
        <v/>
      </c>
      <c r="K621" t="str">
        <f t="shared" si="102"/>
        <v/>
      </c>
      <c r="L621" t="str">
        <f t="shared" si="102"/>
        <v/>
      </c>
      <c r="M621" t="str">
        <f t="shared" si="102"/>
        <v/>
      </c>
      <c r="N621" t="str">
        <f t="shared" si="102"/>
        <v/>
      </c>
      <c r="O621" t="str">
        <f t="shared" si="102"/>
        <v/>
      </c>
      <c r="P621" t="str">
        <f t="shared" si="102"/>
        <v/>
      </c>
      <c r="Q621" t="str">
        <f t="shared" si="102"/>
        <v/>
      </c>
      <c r="R621" t="str">
        <f t="shared" si="102"/>
        <v/>
      </c>
      <c r="S621" t="str">
        <f t="shared" si="100"/>
        <v/>
      </c>
      <c r="T621" t="str">
        <f t="shared" si="100"/>
        <v/>
      </c>
      <c r="U621" t="str">
        <f t="shared" si="100"/>
        <v/>
      </c>
      <c r="V621" t="str">
        <f t="shared" si="100"/>
        <v/>
      </c>
      <c r="W621" t="str">
        <f t="shared" si="100"/>
        <v/>
      </c>
      <c r="X621" t="str">
        <f t="shared" si="100"/>
        <v/>
      </c>
      <c r="Y621" t="str">
        <f t="shared" si="100"/>
        <v/>
      </c>
      <c r="Z621" t="str">
        <f t="shared" si="100"/>
        <v/>
      </c>
      <c r="AA621" t="str">
        <f t="shared" si="100"/>
        <v/>
      </c>
      <c r="AB621" t="str">
        <f t="shared" si="100"/>
        <v/>
      </c>
      <c r="AC621" t="str">
        <f t="shared" si="100"/>
        <v/>
      </c>
      <c r="AD621" t="str">
        <f t="shared" si="100"/>
        <v/>
      </c>
      <c r="AE621">
        <f t="shared" si="101"/>
        <v>0</v>
      </c>
    </row>
    <row r="622" spans="1:31" x14ac:dyDescent="0.2">
      <c r="A622" t="str">
        <f>TABLA!F622</f>
        <v>F. Ciencias Económicas y Empresariales</v>
      </c>
      <c r="B622" s="262">
        <f>TABLA!BC622</f>
        <v>0</v>
      </c>
      <c r="C622" t="str">
        <f t="shared" si="99"/>
        <v/>
      </c>
      <c r="D622" t="str">
        <f t="shared" si="102"/>
        <v/>
      </c>
      <c r="E622" t="str">
        <f t="shared" si="102"/>
        <v/>
      </c>
      <c r="F622" t="str">
        <f t="shared" si="102"/>
        <v/>
      </c>
      <c r="G622" t="str">
        <f t="shared" si="102"/>
        <v/>
      </c>
      <c r="H622" t="str">
        <f t="shared" si="102"/>
        <v/>
      </c>
      <c r="I622" t="str">
        <f t="shared" si="102"/>
        <v/>
      </c>
      <c r="J622" t="str">
        <f t="shared" si="102"/>
        <v/>
      </c>
      <c r="K622" t="str">
        <f t="shared" si="102"/>
        <v/>
      </c>
      <c r="L622" t="str">
        <f t="shared" si="102"/>
        <v/>
      </c>
      <c r="M622" t="str">
        <f t="shared" si="102"/>
        <v/>
      </c>
      <c r="N622" t="str">
        <f t="shared" si="102"/>
        <v/>
      </c>
      <c r="O622" t="str">
        <f t="shared" si="102"/>
        <v/>
      </c>
      <c r="P622" t="str">
        <f t="shared" si="102"/>
        <v/>
      </c>
      <c r="Q622" t="str">
        <f t="shared" si="102"/>
        <v/>
      </c>
      <c r="R622" t="str">
        <f t="shared" si="102"/>
        <v/>
      </c>
      <c r="S622" t="str">
        <f t="shared" si="100"/>
        <v/>
      </c>
      <c r="T622" t="str">
        <f t="shared" si="100"/>
        <v/>
      </c>
      <c r="U622" t="str">
        <f t="shared" si="100"/>
        <v/>
      </c>
      <c r="V622" t="str">
        <f t="shared" si="100"/>
        <v/>
      </c>
      <c r="W622" t="str">
        <f t="shared" si="100"/>
        <v/>
      </c>
      <c r="X622" t="str">
        <f t="shared" si="100"/>
        <v/>
      </c>
      <c r="Y622" t="str">
        <f t="shared" si="100"/>
        <v/>
      </c>
      <c r="Z622" t="str">
        <f t="shared" si="100"/>
        <v/>
      </c>
      <c r="AA622" t="str">
        <f t="shared" si="100"/>
        <v/>
      </c>
      <c r="AB622" t="str">
        <f t="shared" si="100"/>
        <v/>
      </c>
      <c r="AC622" t="str">
        <f t="shared" si="100"/>
        <v/>
      </c>
      <c r="AD622" t="str">
        <f t="shared" si="100"/>
        <v/>
      </c>
      <c r="AE622">
        <f t="shared" si="101"/>
        <v>0</v>
      </c>
    </row>
    <row r="623" spans="1:31" x14ac:dyDescent="0.2">
      <c r="A623" t="str">
        <f>TABLA!F623</f>
        <v>F. Geografía e Historia</v>
      </c>
      <c r="B623" s="262">
        <f>TABLA!BC623</f>
        <v>0</v>
      </c>
      <c r="C623" t="str">
        <f t="shared" si="99"/>
        <v/>
      </c>
      <c r="D623" t="str">
        <f t="shared" si="102"/>
        <v/>
      </c>
      <c r="E623" t="str">
        <f t="shared" si="102"/>
        <v/>
      </c>
      <c r="F623" t="str">
        <f t="shared" si="102"/>
        <v/>
      </c>
      <c r="G623" t="str">
        <f t="shared" si="102"/>
        <v/>
      </c>
      <c r="H623" t="str">
        <f t="shared" si="102"/>
        <v/>
      </c>
      <c r="I623" t="str">
        <f t="shared" si="102"/>
        <v/>
      </c>
      <c r="J623" t="str">
        <f t="shared" si="102"/>
        <v/>
      </c>
      <c r="K623" t="str">
        <f t="shared" si="102"/>
        <v/>
      </c>
      <c r="L623" t="str">
        <f t="shared" si="102"/>
        <v/>
      </c>
      <c r="M623" t="str">
        <f t="shared" si="102"/>
        <v/>
      </c>
      <c r="N623" t="str">
        <f t="shared" si="102"/>
        <v/>
      </c>
      <c r="O623" t="str">
        <f t="shared" si="102"/>
        <v/>
      </c>
      <c r="P623" t="str">
        <f t="shared" si="102"/>
        <v/>
      </c>
      <c r="Q623" t="str">
        <f t="shared" si="102"/>
        <v/>
      </c>
      <c r="R623" t="str">
        <f t="shared" si="102"/>
        <v/>
      </c>
      <c r="S623" t="str">
        <f t="shared" si="100"/>
        <v/>
      </c>
      <c r="T623" t="str">
        <f t="shared" si="100"/>
        <v/>
      </c>
      <c r="U623" t="str">
        <f t="shared" si="100"/>
        <v/>
      </c>
      <c r="V623" t="str">
        <f t="shared" si="100"/>
        <v/>
      </c>
      <c r="W623" t="str">
        <f t="shared" si="100"/>
        <v/>
      </c>
      <c r="X623" t="str">
        <f t="shared" si="100"/>
        <v/>
      </c>
      <c r="Y623" t="str">
        <f t="shared" si="100"/>
        <v/>
      </c>
      <c r="Z623" t="str">
        <f t="shared" si="100"/>
        <v/>
      </c>
      <c r="AA623" t="str">
        <f t="shared" si="100"/>
        <v/>
      </c>
      <c r="AB623" t="str">
        <f t="shared" si="100"/>
        <v/>
      </c>
      <c r="AC623" t="str">
        <f t="shared" si="100"/>
        <v/>
      </c>
      <c r="AD623" t="str">
        <f t="shared" si="100"/>
        <v/>
      </c>
      <c r="AE623">
        <f t="shared" si="101"/>
        <v>0</v>
      </c>
    </row>
    <row r="624" spans="1:31" x14ac:dyDescent="0.2">
      <c r="A624" t="str">
        <f>TABLA!F624</f>
        <v>F. Derecho</v>
      </c>
      <c r="B624" s="262">
        <f>TABLA!BC624</f>
        <v>0</v>
      </c>
      <c r="C624" t="str">
        <f t="shared" si="99"/>
        <v/>
      </c>
      <c r="D624" t="str">
        <f t="shared" si="102"/>
        <v/>
      </c>
      <c r="E624" t="str">
        <f t="shared" si="102"/>
        <v/>
      </c>
      <c r="F624" t="str">
        <f t="shared" si="102"/>
        <v/>
      </c>
      <c r="G624" t="str">
        <f t="shared" si="102"/>
        <v/>
      </c>
      <c r="H624" t="str">
        <f t="shared" si="102"/>
        <v/>
      </c>
      <c r="I624" t="str">
        <f t="shared" si="102"/>
        <v/>
      </c>
      <c r="J624" t="str">
        <f t="shared" si="102"/>
        <v/>
      </c>
      <c r="K624" t="str">
        <f t="shared" si="102"/>
        <v/>
      </c>
      <c r="L624" t="str">
        <f t="shared" si="102"/>
        <v/>
      </c>
      <c r="M624" t="str">
        <f t="shared" si="102"/>
        <v/>
      </c>
      <c r="N624" t="str">
        <f t="shared" si="102"/>
        <v/>
      </c>
      <c r="O624" t="str">
        <f t="shared" si="102"/>
        <v/>
      </c>
      <c r="P624" t="str">
        <f t="shared" si="102"/>
        <v/>
      </c>
      <c r="Q624" t="str">
        <f t="shared" si="102"/>
        <v/>
      </c>
      <c r="R624" t="str">
        <f t="shared" ref="R624:AD639" si="103">IFERROR((IF(FIND(R$1,$B624,1)&gt;0,"x")),"")</f>
        <v/>
      </c>
      <c r="S624" t="str">
        <f t="shared" si="103"/>
        <v/>
      </c>
      <c r="T624" t="str">
        <f t="shared" si="103"/>
        <v/>
      </c>
      <c r="U624" t="str">
        <f t="shared" si="103"/>
        <v/>
      </c>
      <c r="V624" t="str">
        <f t="shared" si="103"/>
        <v/>
      </c>
      <c r="W624" t="str">
        <f t="shared" si="103"/>
        <v/>
      </c>
      <c r="X624" t="str">
        <f t="shared" si="103"/>
        <v/>
      </c>
      <c r="Y624" t="str">
        <f t="shared" si="103"/>
        <v/>
      </c>
      <c r="Z624" t="str">
        <f t="shared" si="103"/>
        <v/>
      </c>
      <c r="AA624" t="str">
        <f t="shared" si="103"/>
        <v/>
      </c>
      <c r="AB624" t="str">
        <f t="shared" si="103"/>
        <v/>
      </c>
      <c r="AC624" t="str">
        <f t="shared" si="103"/>
        <v/>
      </c>
      <c r="AD624" t="str">
        <f t="shared" si="103"/>
        <v/>
      </c>
      <c r="AE624">
        <f t="shared" si="101"/>
        <v>0</v>
      </c>
    </row>
    <row r="625" spans="1:31" x14ac:dyDescent="0.2">
      <c r="A625" t="str">
        <f>TABLA!F625</f>
        <v>F. Educación - Centro de Formación del Profesorado</v>
      </c>
      <c r="B625" s="262">
        <f>TABLA!BC625</f>
        <v>0</v>
      </c>
      <c r="C625" t="str">
        <f t="shared" si="99"/>
        <v/>
      </c>
      <c r="D625" t="str">
        <f t="shared" ref="D625:R640" si="104">IFERROR((IF(FIND(D$1,$B625,1)&gt;0,"x")),"")</f>
        <v/>
      </c>
      <c r="E625" t="str">
        <f t="shared" si="104"/>
        <v/>
      </c>
      <c r="F625" t="str">
        <f t="shared" si="104"/>
        <v/>
      </c>
      <c r="G625" t="str">
        <f t="shared" si="104"/>
        <v/>
      </c>
      <c r="H625" t="str">
        <f t="shared" si="104"/>
        <v/>
      </c>
      <c r="I625" t="str">
        <f t="shared" si="104"/>
        <v/>
      </c>
      <c r="J625" t="str">
        <f t="shared" si="104"/>
        <v/>
      </c>
      <c r="K625" t="str">
        <f t="shared" si="104"/>
        <v/>
      </c>
      <c r="L625" t="str">
        <f t="shared" si="104"/>
        <v/>
      </c>
      <c r="M625" t="str">
        <f t="shared" si="104"/>
        <v/>
      </c>
      <c r="N625" t="str">
        <f t="shared" si="104"/>
        <v/>
      </c>
      <c r="O625" t="str">
        <f t="shared" si="104"/>
        <v/>
      </c>
      <c r="P625" t="str">
        <f t="shared" si="104"/>
        <v/>
      </c>
      <c r="Q625" t="str">
        <f t="shared" si="104"/>
        <v/>
      </c>
      <c r="R625" t="str">
        <f t="shared" si="104"/>
        <v/>
      </c>
      <c r="S625" t="str">
        <f t="shared" si="103"/>
        <v/>
      </c>
      <c r="T625" t="str">
        <f t="shared" si="103"/>
        <v/>
      </c>
      <c r="U625" t="str">
        <f t="shared" si="103"/>
        <v/>
      </c>
      <c r="V625" t="str">
        <f t="shared" si="103"/>
        <v/>
      </c>
      <c r="W625" t="str">
        <f t="shared" si="103"/>
        <v/>
      </c>
      <c r="X625" t="str">
        <f t="shared" si="103"/>
        <v/>
      </c>
      <c r="Y625" t="str">
        <f t="shared" si="103"/>
        <v/>
      </c>
      <c r="Z625" t="str">
        <f t="shared" si="103"/>
        <v/>
      </c>
      <c r="AA625" t="str">
        <f t="shared" si="103"/>
        <v/>
      </c>
      <c r="AB625" t="str">
        <f t="shared" si="103"/>
        <v/>
      </c>
      <c r="AC625" t="str">
        <f t="shared" si="103"/>
        <v/>
      </c>
      <c r="AD625" t="str">
        <f t="shared" si="103"/>
        <v/>
      </c>
      <c r="AE625">
        <f t="shared" si="101"/>
        <v>0</v>
      </c>
    </row>
    <row r="626" spans="1:31" x14ac:dyDescent="0.2">
      <c r="A626" t="str">
        <f>TABLA!F626</f>
        <v>F. Farmacia</v>
      </c>
      <c r="B626" s="262">
        <f>TABLA!BC626</f>
        <v>0</v>
      </c>
      <c r="C626" t="str">
        <f t="shared" si="99"/>
        <v/>
      </c>
      <c r="D626" t="str">
        <f t="shared" si="104"/>
        <v/>
      </c>
      <c r="E626" t="str">
        <f t="shared" si="104"/>
        <v/>
      </c>
      <c r="F626" t="str">
        <f t="shared" si="104"/>
        <v/>
      </c>
      <c r="G626" t="str">
        <f t="shared" si="104"/>
        <v/>
      </c>
      <c r="H626" t="str">
        <f t="shared" si="104"/>
        <v/>
      </c>
      <c r="I626" t="str">
        <f t="shared" si="104"/>
        <v/>
      </c>
      <c r="J626" t="str">
        <f t="shared" si="104"/>
        <v/>
      </c>
      <c r="K626" t="str">
        <f t="shared" si="104"/>
        <v/>
      </c>
      <c r="L626" t="str">
        <f t="shared" si="104"/>
        <v/>
      </c>
      <c r="M626" t="str">
        <f t="shared" si="104"/>
        <v/>
      </c>
      <c r="N626" t="str">
        <f t="shared" si="104"/>
        <v/>
      </c>
      <c r="O626" t="str">
        <f t="shared" si="104"/>
        <v/>
      </c>
      <c r="P626" t="str">
        <f t="shared" si="104"/>
        <v/>
      </c>
      <c r="Q626" t="str">
        <f t="shared" si="104"/>
        <v/>
      </c>
      <c r="R626" t="str">
        <f t="shared" si="104"/>
        <v/>
      </c>
      <c r="S626" t="str">
        <f t="shared" si="103"/>
        <v/>
      </c>
      <c r="T626" t="str">
        <f t="shared" si="103"/>
        <v/>
      </c>
      <c r="U626" t="str">
        <f t="shared" si="103"/>
        <v/>
      </c>
      <c r="V626" t="str">
        <f t="shared" si="103"/>
        <v/>
      </c>
      <c r="W626" t="str">
        <f t="shared" si="103"/>
        <v/>
      </c>
      <c r="X626" t="str">
        <f t="shared" si="103"/>
        <v/>
      </c>
      <c r="Y626" t="str">
        <f t="shared" si="103"/>
        <v/>
      </c>
      <c r="Z626" t="str">
        <f t="shared" si="103"/>
        <v/>
      </c>
      <c r="AA626" t="str">
        <f t="shared" si="103"/>
        <v/>
      </c>
      <c r="AB626" t="str">
        <f t="shared" si="103"/>
        <v/>
      </c>
      <c r="AC626" t="str">
        <f t="shared" si="103"/>
        <v/>
      </c>
      <c r="AD626" t="str">
        <f t="shared" si="103"/>
        <v/>
      </c>
      <c r="AE626">
        <f t="shared" ref="AE626:AE662" si="105">COUNTIF(B626,"&lt;&gt;0")</f>
        <v>0</v>
      </c>
    </row>
    <row r="627" spans="1:31" x14ac:dyDescent="0.2">
      <c r="A627" t="str">
        <f>TABLA!F627</f>
        <v>F. Informática</v>
      </c>
      <c r="B627" s="262">
        <f>TABLA!BC627</f>
        <v>0</v>
      </c>
      <c r="C627" t="str">
        <f t="shared" si="99"/>
        <v/>
      </c>
      <c r="D627" t="str">
        <f t="shared" si="104"/>
        <v/>
      </c>
      <c r="E627" t="str">
        <f t="shared" si="104"/>
        <v/>
      </c>
      <c r="F627" t="str">
        <f t="shared" si="104"/>
        <v/>
      </c>
      <c r="G627" t="str">
        <f t="shared" si="104"/>
        <v/>
      </c>
      <c r="H627" t="str">
        <f t="shared" si="104"/>
        <v/>
      </c>
      <c r="I627" t="str">
        <f t="shared" si="104"/>
        <v/>
      </c>
      <c r="J627" t="str">
        <f t="shared" si="104"/>
        <v/>
      </c>
      <c r="K627" t="str">
        <f t="shared" si="104"/>
        <v/>
      </c>
      <c r="L627" t="str">
        <f t="shared" si="104"/>
        <v/>
      </c>
      <c r="M627" t="str">
        <f t="shared" si="104"/>
        <v/>
      </c>
      <c r="N627" t="str">
        <f t="shared" si="104"/>
        <v/>
      </c>
      <c r="O627" t="str">
        <f t="shared" si="104"/>
        <v/>
      </c>
      <c r="P627" t="str">
        <f t="shared" si="104"/>
        <v/>
      </c>
      <c r="Q627" t="str">
        <f t="shared" si="104"/>
        <v/>
      </c>
      <c r="R627" t="str">
        <f t="shared" si="104"/>
        <v/>
      </c>
      <c r="S627" t="str">
        <f t="shared" si="103"/>
        <v/>
      </c>
      <c r="T627" t="str">
        <f t="shared" si="103"/>
        <v/>
      </c>
      <c r="U627" t="str">
        <f t="shared" si="103"/>
        <v/>
      </c>
      <c r="V627" t="str">
        <f t="shared" si="103"/>
        <v/>
      </c>
      <c r="W627" t="str">
        <f t="shared" si="103"/>
        <v/>
      </c>
      <c r="X627" t="str">
        <f t="shared" si="103"/>
        <v/>
      </c>
      <c r="Y627" t="str">
        <f t="shared" si="103"/>
        <v/>
      </c>
      <c r="Z627" t="str">
        <f t="shared" si="103"/>
        <v/>
      </c>
      <c r="AA627" t="str">
        <f t="shared" si="103"/>
        <v/>
      </c>
      <c r="AB627" t="str">
        <f t="shared" si="103"/>
        <v/>
      </c>
      <c r="AC627" t="str">
        <f t="shared" si="103"/>
        <v/>
      </c>
      <c r="AD627" t="str">
        <f t="shared" si="103"/>
        <v/>
      </c>
      <c r="AE627">
        <f t="shared" si="105"/>
        <v>0</v>
      </c>
    </row>
    <row r="628" spans="1:31" ht="25.5" x14ac:dyDescent="0.2">
      <c r="A628" t="str">
        <f>TABLA!F628</f>
        <v>F. Estudios Estadísticos</v>
      </c>
      <c r="B628" s="262" t="str">
        <f>TABLA!BC628</f>
        <v>En el grado de estadística se da calculo en varias variables, pero hay bibliografía que solo esta en otras como informática.</v>
      </c>
      <c r="C628" t="str">
        <f t="shared" si="99"/>
        <v/>
      </c>
      <c r="D628" t="str">
        <f t="shared" si="104"/>
        <v/>
      </c>
      <c r="E628" t="str">
        <f t="shared" si="104"/>
        <v/>
      </c>
      <c r="F628" t="str">
        <f t="shared" si="104"/>
        <v/>
      </c>
      <c r="G628" t="str">
        <f t="shared" si="104"/>
        <v/>
      </c>
      <c r="H628" t="str">
        <f t="shared" si="104"/>
        <v/>
      </c>
      <c r="I628" t="str">
        <f t="shared" si="104"/>
        <v/>
      </c>
      <c r="J628" t="str">
        <f t="shared" si="104"/>
        <v/>
      </c>
      <c r="K628" t="str">
        <f t="shared" si="104"/>
        <v/>
      </c>
      <c r="L628" t="str">
        <f t="shared" si="104"/>
        <v/>
      </c>
      <c r="M628" t="str">
        <f t="shared" si="104"/>
        <v/>
      </c>
      <c r="N628" t="str">
        <f t="shared" si="104"/>
        <v/>
      </c>
      <c r="O628" t="str">
        <f t="shared" si="104"/>
        <v/>
      </c>
      <c r="P628" t="str">
        <f t="shared" si="104"/>
        <v/>
      </c>
      <c r="Q628" t="str">
        <f t="shared" si="104"/>
        <v/>
      </c>
      <c r="R628" t="str">
        <f t="shared" si="104"/>
        <v/>
      </c>
      <c r="S628" t="str">
        <f t="shared" si="103"/>
        <v/>
      </c>
      <c r="T628" t="str">
        <f t="shared" si="103"/>
        <v/>
      </c>
      <c r="U628" t="str">
        <f t="shared" si="103"/>
        <v/>
      </c>
      <c r="V628" t="str">
        <f t="shared" si="103"/>
        <v/>
      </c>
      <c r="W628" t="str">
        <f t="shared" si="103"/>
        <v/>
      </c>
      <c r="X628" t="str">
        <f t="shared" si="103"/>
        <v/>
      </c>
      <c r="Y628" t="str">
        <f t="shared" si="103"/>
        <v/>
      </c>
      <c r="Z628" t="str">
        <f t="shared" si="103"/>
        <v/>
      </c>
      <c r="AA628" t="str">
        <f t="shared" si="103"/>
        <v/>
      </c>
      <c r="AB628" t="str">
        <f t="shared" si="103"/>
        <v/>
      </c>
      <c r="AC628" t="str">
        <f t="shared" si="103"/>
        <v/>
      </c>
      <c r="AD628" t="str">
        <f t="shared" si="103"/>
        <v/>
      </c>
      <c r="AE628">
        <f t="shared" si="105"/>
        <v>1</v>
      </c>
    </row>
    <row r="629" spans="1:31" x14ac:dyDescent="0.2">
      <c r="A629" t="str">
        <f>TABLA!F629</f>
        <v>F. Geografía e Historia</v>
      </c>
      <c r="B629" s="262">
        <f>TABLA!BC629</f>
        <v>0</v>
      </c>
      <c r="C629" t="str">
        <f t="shared" si="99"/>
        <v/>
      </c>
      <c r="D629" t="str">
        <f t="shared" si="104"/>
        <v/>
      </c>
      <c r="E629" t="str">
        <f t="shared" si="104"/>
        <v/>
      </c>
      <c r="F629" t="str">
        <f t="shared" si="104"/>
        <v/>
      </c>
      <c r="G629" t="str">
        <f t="shared" si="104"/>
        <v/>
      </c>
      <c r="H629" t="str">
        <f t="shared" si="104"/>
        <v/>
      </c>
      <c r="I629" t="str">
        <f t="shared" si="104"/>
        <v/>
      </c>
      <c r="J629" t="str">
        <f t="shared" si="104"/>
        <v/>
      </c>
      <c r="K629" t="str">
        <f t="shared" si="104"/>
        <v/>
      </c>
      <c r="L629" t="str">
        <f t="shared" si="104"/>
        <v/>
      </c>
      <c r="M629" t="str">
        <f t="shared" si="104"/>
        <v/>
      </c>
      <c r="N629" t="str">
        <f t="shared" si="104"/>
        <v/>
      </c>
      <c r="O629" t="str">
        <f t="shared" si="104"/>
        <v/>
      </c>
      <c r="P629" t="str">
        <f t="shared" si="104"/>
        <v/>
      </c>
      <c r="Q629" t="str">
        <f t="shared" si="104"/>
        <v/>
      </c>
      <c r="R629" t="str">
        <f t="shared" si="104"/>
        <v/>
      </c>
      <c r="S629" t="str">
        <f t="shared" si="103"/>
        <v/>
      </c>
      <c r="T629" t="str">
        <f t="shared" si="103"/>
        <v/>
      </c>
      <c r="U629" t="str">
        <f t="shared" si="103"/>
        <v/>
      </c>
      <c r="V629" t="str">
        <f t="shared" si="103"/>
        <v/>
      </c>
      <c r="W629" t="str">
        <f t="shared" si="103"/>
        <v/>
      </c>
      <c r="X629" t="str">
        <f t="shared" si="103"/>
        <v/>
      </c>
      <c r="Y629" t="str">
        <f t="shared" si="103"/>
        <v/>
      </c>
      <c r="Z629" t="str">
        <f t="shared" si="103"/>
        <v/>
      </c>
      <c r="AA629" t="str">
        <f t="shared" si="103"/>
        <v/>
      </c>
      <c r="AB629" t="str">
        <f t="shared" si="103"/>
        <v/>
      </c>
      <c r="AC629" t="str">
        <f t="shared" si="103"/>
        <v/>
      </c>
      <c r="AD629" t="str">
        <f t="shared" si="103"/>
        <v/>
      </c>
      <c r="AE629">
        <f t="shared" si="105"/>
        <v>0</v>
      </c>
    </row>
    <row r="630" spans="1:31" x14ac:dyDescent="0.2">
      <c r="A630" t="str">
        <f>TABLA!F630</f>
        <v>F. Educación - Centro de Formación del Profesorado</v>
      </c>
      <c r="B630" s="262">
        <f>TABLA!BC630</f>
        <v>0</v>
      </c>
      <c r="C630" t="str">
        <f t="shared" si="99"/>
        <v/>
      </c>
      <c r="D630" t="str">
        <f t="shared" si="104"/>
        <v/>
      </c>
      <c r="E630" t="str">
        <f t="shared" si="104"/>
        <v/>
      </c>
      <c r="F630" t="str">
        <f t="shared" si="104"/>
        <v/>
      </c>
      <c r="G630" t="str">
        <f t="shared" si="104"/>
        <v/>
      </c>
      <c r="H630" t="str">
        <f t="shared" si="104"/>
        <v/>
      </c>
      <c r="I630" t="str">
        <f t="shared" si="104"/>
        <v/>
      </c>
      <c r="J630" t="str">
        <f t="shared" si="104"/>
        <v/>
      </c>
      <c r="K630" t="str">
        <f t="shared" si="104"/>
        <v/>
      </c>
      <c r="L630" t="str">
        <f t="shared" si="104"/>
        <v/>
      </c>
      <c r="M630" t="str">
        <f t="shared" si="104"/>
        <v/>
      </c>
      <c r="N630" t="str">
        <f t="shared" si="104"/>
        <v/>
      </c>
      <c r="O630" t="str">
        <f t="shared" si="104"/>
        <v/>
      </c>
      <c r="P630" t="str">
        <f t="shared" si="104"/>
        <v/>
      </c>
      <c r="Q630" t="str">
        <f t="shared" si="104"/>
        <v/>
      </c>
      <c r="R630" t="str">
        <f t="shared" si="104"/>
        <v/>
      </c>
      <c r="S630" t="str">
        <f t="shared" si="103"/>
        <v/>
      </c>
      <c r="T630" t="str">
        <f t="shared" si="103"/>
        <v/>
      </c>
      <c r="U630" t="str">
        <f t="shared" si="103"/>
        <v/>
      </c>
      <c r="V630" t="str">
        <f t="shared" si="103"/>
        <v/>
      </c>
      <c r="W630" t="str">
        <f t="shared" si="103"/>
        <v/>
      </c>
      <c r="X630" t="str">
        <f t="shared" si="103"/>
        <v/>
      </c>
      <c r="Y630" t="str">
        <f t="shared" si="103"/>
        <v/>
      </c>
      <c r="Z630" t="str">
        <f t="shared" si="103"/>
        <v/>
      </c>
      <c r="AA630" t="str">
        <f t="shared" si="103"/>
        <v/>
      </c>
      <c r="AB630" t="str">
        <f t="shared" si="103"/>
        <v/>
      </c>
      <c r="AC630" t="str">
        <f t="shared" si="103"/>
        <v/>
      </c>
      <c r="AD630" t="str">
        <f t="shared" si="103"/>
        <v/>
      </c>
      <c r="AE630">
        <f t="shared" si="105"/>
        <v>0</v>
      </c>
    </row>
    <row r="631" spans="1:31" x14ac:dyDescent="0.2">
      <c r="A631" t="str">
        <f>TABLA!F631</f>
        <v>F. Ciencias Matemáticas</v>
      </c>
      <c r="B631" s="262" t="str">
        <f>TABLA!BC631</f>
        <v>El personal de la biblioteca es magnífico. No podría haber tenido una experiencia mejor.</v>
      </c>
      <c r="C631" t="str">
        <f t="shared" si="99"/>
        <v/>
      </c>
      <c r="D631" t="str">
        <f t="shared" si="104"/>
        <v/>
      </c>
      <c r="E631" t="str">
        <f t="shared" si="104"/>
        <v/>
      </c>
      <c r="F631" t="str">
        <f t="shared" si="104"/>
        <v/>
      </c>
      <c r="G631" t="str">
        <f t="shared" si="104"/>
        <v/>
      </c>
      <c r="H631" t="str">
        <f t="shared" si="104"/>
        <v/>
      </c>
      <c r="I631" t="str">
        <f t="shared" si="104"/>
        <v/>
      </c>
      <c r="J631" t="str">
        <f t="shared" si="104"/>
        <v/>
      </c>
      <c r="K631" t="str">
        <f t="shared" si="104"/>
        <v/>
      </c>
      <c r="L631" t="str">
        <f t="shared" si="104"/>
        <v/>
      </c>
      <c r="M631" t="str">
        <f t="shared" si="104"/>
        <v/>
      </c>
      <c r="N631" t="str">
        <f t="shared" si="104"/>
        <v/>
      </c>
      <c r="O631" t="str">
        <f t="shared" si="104"/>
        <v/>
      </c>
      <c r="P631" t="str">
        <f t="shared" si="104"/>
        <v/>
      </c>
      <c r="Q631" t="str">
        <f t="shared" si="104"/>
        <v/>
      </c>
      <c r="R631" t="str">
        <f t="shared" si="104"/>
        <v/>
      </c>
      <c r="S631" t="str">
        <f t="shared" si="103"/>
        <v/>
      </c>
      <c r="T631" t="str">
        <f t="shared" si="103"/>
        <v/>
      </c>
      <c r="U631" t="str">
        <f t="shared" si="103"/>
        <v/>
      </c>
      <c r="V631" t="str">
        <f t="shared" si="103"/>
        <v/>
      </c>
      <c r="W631" t="str">
        <f t="shared" si="103"/>
        <v/>
      </c>
      <c r="X631" t="str">
        <f t="shared" si="103"/>
        <v>x</v>
      </c>
      <c r="Y631" t="str">
        <f t="shared" si="103"/>
        <v/>
      </c>
      <c r="Z631" t="str">
        <f t="shared" si="103"/>
        <v/>
      </c>
      <c r="AA631" t="str">
        <f t="shared" si="103"/>
        <v/>
      </c>
      <c r="AB631" t="str">
        <f t="shared" si="103"/>
        <v/>
      </c>
      <c r="AC631" t="str">
        <f t="shared" si="103"/>
        <v/>
      </c>
      <c r="AD631" t="str">
        <f t="shared" si="103"/>
        <v/>
      </c>
      <c r="AE631">
        <f t="shared" si="105"/>
        <v>1</v>
      </c>
    </row>
    <row r="632" spans="1:31" x14ac:dyDescent="0.2">
      <c r="A632" t="str">
        <f>TABLA!F632</f>
        <v>F. Filosofía</v>
      </c>
      <c r="B632" s="262">
        <f>TABLA!BC632</f>
        <v>0</v>
      </c>
      <c r="C632" t="str">
        <f t="shared" si="99"/>
        <v/>
      </c>
      <c r="D632" t="str">
        <f t="shared" si="104"/>
        <v/>
      </c>
      <c r="E632" t="str">
        <f t="shared" si="104"/>
        <v/>
      </c>
      <c r="F632" t="str">
        <f t="shared" si="104"/>
        <v/>
      </c>
      <c r="G632" t="str">
        <f t="shared" si="104"/>
        <v/>
      </c>
      <c r="H632" t="str">
        <f t="shared" si="104"/>
        <v/>
      </c>
      <c r="I632" t="str">
        <f t="shared" si="104"/>
        <v/>
      </c>
      <c r="J632" t="str">
        <f t="shared" si="104"/>
        <v/>
      </c>
      <c r="K632" t="str">
        <f t="shared" si="104"/>
        <v/>
      </c>
      <c r="L632" t="str">
        <f t="shared" si="104"/>
        <v/>
      </c>
      <c r="M632" t="str">
        <f t="shared" si="104"/>
        <v/>
      </c>
      <c r="N632" t="str">
        <f t="shared" si="104"/>
        <v/>
      </c>
      <c r="O632" t="str">
        <f t="shared" si="104"/>
        <v/>
      </c>
      <c r="P632" t="str">
        <f t="shared" si="104"/>
        <v/>
      </c>
      <c r="Q632" t="str">
        <f t="shared" si="104"/>
        <v/>
      </c>
      <c r="R632" t="str">
        <f t="shared" si="104"/>
        <v/>
      </c>
      <c r="S632" t="str">
        <f t="shared" si="103"/>
        <v/>
      </c>
      <c r="T632" t="str">
        <f t="shared" si="103"/>
        <v/>
      </c>
      <c r="U632" t="str">
        <f t="shared" si="103"/>
        <v/>
      </c>
      <c r="V632" t="str">
        <f t="shared" si="103"/>
        <v/>
      </c>
      <c r="W632" t="str">
        <f t="shared" si="103"/>
        <v/>
      </c>
      <c r="X632" t="str">
        <f t="shared" si="103"/>
        <v/>
      </c>
      <c r="Y632" t="str">
        <f t="shared" si="103"/>
        <v/>
      </c>
      <c r="Z632" t="str">
        <f t="shared" si="103"/>
        <v/>
      </c>
      <c r="AA632" t="str">
        <f t="shared" si="103"/>
        <v/>
      </c>
      <c r="AB632" t="str">
        <f t="shared" si="103"/>
        <v/>
      </c>
      <c r="AC632" t="str">
        <f t="shared" si="103"/>
        <v/>
      </c>
      <c r="AD632" t="str">
        <f t="shared" si="103"/>
        <v/>
      </c>
      <c r="AE632">
        <f t="shared" si="105"/>
        <v>0</v>
      </c>
    </row>
    <row r="633" spans="1:31" x14ac:dyDescent="0.2">
      <c r="A633" t="str">
        <f>TABLA!F633</f>
        <v>F. Geografía e Historia</v>
      </c>
      <c r="B633" s="262">
        <f>TABLA!BC633</f>
        <v>0</v>
      </c>
      <c r="C633" t="str">
        <f t="shared" si="99"/>
        <v/>
      </c>
      <c r="D633" t="str">
        <f t="shared" si="104"/>
        <v/>
      </c>
      <c r="E633" t="str">
        <f t="shared" si="104"/>
        <v/>
      </c>
      <c r="F633" t="str">
        <f t="shared" si="104"/>
        <v/>
      </c>
      <c r="G633" t="str">
        <f t="shared" si="104"/>
        <v/>
      </c>
      <c r="H633" t="str">
        <f t="shared" si="104"/>
        <v/>
      </c>
      <c r="I633" t="str">
        <f t="shared" si="104"/>
        <v/>
      </c>
      <c r="J633" t="str">
        <f t="shared" si="104"/>
        <v/>
      </c>
      <c r="K633" t="str">
        <f t="shared" si="104"/>
        <v/>
      </c>
      <c r="L633" t="str">
        <f t="shared" si="104"/>
        <v/>
      </c>
      <c r="M633" t="str">
        <f t="shared" si="104"/>
        <v/>
      </c>
      <c r="N633" t="str">
        <f t="shared" si="104"/>
        <v/>
      </c>
      <c r="O633" t="str">
        <f t="shared" si="104"/>
        <v/>
      </c>
      <c r="P633" t="str">
        <f t="shared" si="104"/>
        <v/>
      </c>
      <c r="Q633" t="str">
        <f t="shared" si="104"/>
        <v/>
      </c>
      <c r="R633" t="str">
        <f t="shared" si="104"/>
        <v/>
      </c>
      <c r="S633" t="str">
        <f t="shared" si="103"/>
        <v/>
      </c>
      <c r="T633" t="str">
        <f t="shared" si="103"/>
        <v/>
      </c>
      <c r="U633" t="str">
        <f t="shared" si="103"/>
        <v/>
      </c>
      <c r="V633" t="str">
        <f t="shared" si="103"/>
        <v/>
      </c>
      <c r="W633" t="str">
        <f t="shared" si="103"/>
        <v/>
      </c>
      <c r="X633" t="str">
        <f t="shared" si="103"/>
        <v/>
      </c>
      <c r="Y633" t="str">
        <f t="shared" si="103"/>
        <v/>
      </c>
      <c r="Z633" t="str">
        <f t="shared" si="103"/>
        <v/>
      </c>
      <c r="AA633" t="str">
        <f t="shared" si="103"/>
        <v/>
      </c>
      <c r="AB633" t="str">
        <f t="shared" si="103"/>
        <v/>
      </c>
      <c r="AC633" t="str">
        <f t="shared" si="103"/>
        <v/>
      </c>
      <c r="AD633" t="str">
        <f t="shared" si="103"/>
        <v/>
      </c>
      <c r="AE633">
        <f t="shared" si="105"/>
        <v>0</v>
      </c>
    </row>
    <row r="634" spans="1:31" ht="63.75" x14ac:dyDescent="0.2">
      <c r="A634" t="str">
        <f>TABLA!F634</f>
        <v>F. Educación - Centro de Formación del Profesorado</v>
      </c>
      <c r="B634" s="262" t="str">
        <f>TABLA!BC634</f>
        <v>Debería haber mayor número de ejemplares. Hay algunos libros que son muy específicos de ciertas asignaturas y que se requieren año tras año: por favor con 3 o 5 ejemplares no nos vale, necesitamos muchos más.  Las salas de trabajo son muy necesarias, pero hay pocas y con poca disponibilidad. Estaría interesante plantearse más espacios de trabajo colaborativo, puesto que en la facultad apenas hay sitio para reunirse entre alumnos.</v>
      </c>
      <c r="C634" t="str">
        <f t="shared" si="99"/>
        <v/>
      </c>
      <c r="D634" t="str">
        <f t="shared" si="104"/>
        <v/>
      </c>
      <c r="E634" t="str">
        <f t="shared" si="104"/>
        <v/>
      </c>
      <c r="F634" t="str">
        <f t="shared" si="104"/>
        <v/>
      </c>
      <c r="G634" t="str">
        <f t="shared" si="104"/>
        <v/>
      </c>
      <c r="H634" t="str">
        <f t="shared" si="104"/>
        <v/>
      </c>
      <c r="I634" t="str">
        <f t="shared" si="104"/>
        <v/>
      </c>
      <c r="J634" t="str">
        <f t="shared" si="104"/>
        <v/>
      </c>
      <c r="K634" t="str">
        <f t="shared" si="104"/>
        <v/>
      </c>
      <c r="L634" t="str">
        <f t="shared" si="104"/>
        <v/>
      </c>
      <c r="M634" t="str">
        <f t="shared" si="104"/>
        <v/>
      </c>
      <c r="N634" t="str">
        <f t="shared" si="104"/>
        <v/>
      </c>
      <c r="O634" t="str">
        <f t="shared" si="104"/>
        <v/>
      </c>
      <c r="P634" t="str">
        <f t="shared" si="104"/>
        <v/>
      </c>
      <c r="Q634" t="str">
        <f t="shared" si="104"/>
        <v/>
      </c>
      <c r="R634" t="str">
        <f t="shared" si="104"/>
        <v/>
      </c>
      <c r="S634" t="str">
        <f t="shared" si="103"/>
        <v/>
      </c>
      <c r="T634" t="str">
        <f t="shared" si="103"/>
        <v/>
      </c>
      <c r="U634" t="str">
        <f t="shared" si="103"/>
        <v/>
      </c>
      <c r="V634" t="str">
        <f t="shared" si="103"/>
        <v/>
      </c>
      <c r="W634" t="str">
        <f t="shared" si="103"/>
        <v/>
      </c>
      <c r="X634" t="str">
        <f t="shared" si="103"/>
        <v/>
      </c>
      <c r="Y634" t="str">
        <f t="shared" si="103"/>
        <v/>
      </c>
      <c r="Z634" t="str">
        <f t="shared" si="103"/>
        <v/>
      </c>
      <c r="AA634" t="str">
        <f t="shared" si="103"/>
        <v/>
      </c>
      <c r="AB634" t="str">
        <f t="shared" si="103"/>
        <v/>
      </c>
      <c r="AC634" t="str">
        <f t="shared" si="103"/>
        <v/>
      </c>
      <c r="AD634" t="str">
        <f t="shared" si="103"/>
        <v/>
      </c>
      <c r="AE634">
        <f t="shared" si="105"/>
        <v>1</v>
      </c>
    </row>
    <row r="635" spans="1:31" x14ac:dyDescent="0.2">
      <c r="A635" t="str">
        <f>TABLA!F635</f>
        <v>F. Ciencias Matemáticas</v>
      </c>
      <c r="B635" s="262">
        <f>TABLA!BC635</f>
        <v>0</v>
      </c>
      <c r="C635" t="str">
        <f t="shared" si="99"/>
        <v/>
      </c>
      <c r="D635" t="str">
        <f t="shared" si="104"/>
        <v/>
      </c>
      <c r="E635" t="str">
        <f t="shared" si="104"/>
        <v/>
      </c>
      <c r="F635" t="str">
        <f t="shared" si="104"/>
        <v/>
      </c>
      <c r="G635" t="str">
        <f t="shared" si="104"/>
        <v/>
      </c>
      <c r="H635" t="str">
        <f t="shared" si="104"/>
        <v/>
      </c>
      <c r="I635" t="str">
        <f t="shared" si="104"/>
        <v/>
      </c>
      <c r="J635" t="str">
        <f t="shared" si="104"/>
        <v/>
      </c>
      <c r="K635" t="str">
        <f t="shared" si="104"/>
        <v/>
      </c>
      <c r="L635" t="str">
        <f t="shared" si="104"/>
        <v/>
      </c>
      <c r="M635" t="str">
        <f t="shared" si="104"/>
        <v/>
      </c>
      <c r="N635" t="str">
        <f t="shared" si="104"/>
        <v/>
      </c>
      <c r="O635" t="str">
        <f t="shared" si="104"/>
        <v/>
      </c>
      <c r="P635" t="str">
        <f t="shared" si="104"/>
        <v/>
      </c>
      <c r="Q635" t="str">
        <f t="shared" si="104"/>
        <v/>
      </c>
      <c r="R635" t="str">
        <f t="shared" si="104"/>
        <v/>
      </c>
      <c r="S635" t="str">
        <f t="shared" si="103"/>
        <v/>
      </c>
      <c r="T635" t="str">
        <f t="shared" si="103"/>
        <v/>
      </c>
      <c r="U635" t="str">
        <f t="shared" si="103"/>
        <v/>
      </c>
      <c r="V635" t="str">
        <f t="shared" si="103"/>
        <v/>
      </c>
      <c r="W635" t="str">
        <f t="shared" si="103"/>
        <v/>
      </c>
      <c r="X635" t="str">
        <f t="shared" si="103"/>
        <v/>
      </c>
      <c r="Y635" t="str">
        <f t="shared" si="103"/>
        <v/>
      </c>
      <c r="Z635" t="str">
        <f t="shared" si="103"/>
        <v/>
      </c>
      <c r="AA635" t="str">
        <f t="shared" si="103"/>
        <v/>
      </c>
      <c r="AB635" t="str">
        <f t="shared" si="103"/>
        <v/>
      </c>
      <c r="AC635" t="str">
        <f t="shared" si="103"/>
        <v/>
      </c>
      <c r="AD635" t="str">
        <f t="shared" si="103"/>
        <v/>
      </c>
      <c r="AE635">
        <f t="shared" si="105"/>
        <v>0</v>
      </c>
    </row>
    <row r="636" spans="1:31" x14ac:dyDescent="0.2">
      <c r="A636" t="str">
        <f>TABLA!F636</f>
        <v>F. Medicina</v>
      </c>
      <c r="B636" s="262">
        <f>TABLA!BC636</f>
        <v>0</v>
      </c>
      <c r="C636" t="str">
        <f t="shared" si="99"/>
        <v/>
      </c>
      <c r="D636" t="str">
        <f t="shared" si="104"/>
        <v/>
      </c>
      <c r="E636" t="str">
        <f t="shared" si="104"/>
        <v/>
      </c>
      <c r="F636" t="str">
        <f t="shared" si="104"/>
        <v/>
      </c>
      <c r="G636" t="str">
        <f t="shared" si="104"/>
        <v/>
      </c>
      <c r="H636" t="str">
        <f t="shared" si="104"/>
        <v/>
      </c>
      <c r="I636" t="str">
        <f t="shared" si="104"/>
        <v/>
      </c>
      <c r="J636" t="str">
        <f t="shared" si="104"/>
        <v/>
      </c>
      <c r="K636" t="str">
        <f t="shared" si="104"/>
        <v/>
      </c>
      <c r="L636" t="str">
        <f t="shared" si="104"/>
        <v/>
      </c>
      <c r="M636" t="str">
        <f t="shared" si="104"/>
        <v/>
      </c>
      <c r="N636" t="str">
        <f t="shared" si="104"/>
        <v/>
      </c>
      <c r="O636" t="str">
        <f t="shared" si="104"/>
        <v/>
      </c>
      <c r="P636" t="str">
        <f t="shared" si="104"/>
        <v/>
      </c>
      <c r="Q636" t="str">
        <f t="shared" si="104"/>
        <v/>
      </c>
      <c r="R636" t="str">
        <f t="shared" si="104"/>
        <v/>
      </c>
      <c r="S636" t="str">
        <f t="shared" si="103"/>
        <v/>
      </c>
      <c r="T636" t="str">
        <f t="shared" si="103"/>
        <v/>
      </c>
      <c r="U636" t="str">
        <f t="shared" si="103"/>
        <v/>
      </c>
      <c r="V636" t="str">
        <f t="shared" si="103"/>
        <v/>
      </c>
      <c r="W636" t="str">
        <f t="shared" si="103"/>
        <v/>
      </c>
      <c r="X636" t="str">
        <f t="shared" si="103"/>
        <v/>
      </c>
      <c r="Y636" t="str">
        <f t="shared" si="103"/>
        <v/>
      </c>
      <c r="Z636" t="str">
        <f t="shared" si="103"/>
        <v/>
      </c>
      <c r="AA636" t="str">
        <f t="shared" si="103"/>
        <v/>
      </c>
      <c r="AB636" t="str">
        <f t="shared" si="103"/>
        <v/>
      </c>
      <c r="AC636" t="str">
        <f t="shared" si="103"/>
        <v/>
      </c>
      <c r="AD636" t="str">
        <f t="shared" si="103"/>
        <v/>
      </c>
      <c r="AE636">
        <f t="shared" si="105"/>
        <v>0</v>
      </c>
    </row>
    <row r="637" spans="1:31" x14ac:dyDescent="0.2">
      <c r="A637" t="str">
        <f>TABLA!F637</f>
        <v>F. Educación - Centro de Formación del Profesorado</v>
      </c>
      <c r="B637" s="262" t="str">
        <f>TABLA!BC637</f>
        <v>Se requieren más libros electrónicos</v>
      </c>
      <c r="C637" t="str">
        <f t="shared" si="99"/>
        <v/>
      </c>
      <c r="D637" t="str">
        <f t="shared" si="104"/>
        <v/>
      </c>
      <c r="E637" t="str">
        <f t="shared" si="104"/>
        <v/>
      </c>
      <c r="F637" t="str">
        <f t="shared" si="104"/>
        <v/>
      </c>
      <c r="G637" t="str">
        <f t="shared" si="104"/>
        <v/>
      </c>
      <c r="H637" t="str">
        <f t="shared" si="104"/>
        <v>x</v>
      </c>
      <c r="I637" t="str">
        <f t="shared" si="104"/>
        <v/>
      </c>
      <c r="J637" t="str">
        <f t="shared" si="104"/>
        <v/>
      </c>
      <c r="K637" t="str">
        <f t="shared" si="104"/>
        <v/>
      </c>
      <c r="L637" t="str">
        <f t="shared" si="104"/>
        <v/>
      </c>
      <c r="M637" t="str">
        <f t="shared" si="104"/>
        <v/>
      </c>
      <c r="N637" t="str">
        <f t="shared" si="104"/>
        <v/>
      </c>
      <c r="O637" t="str">
        <f t="shared" si="104"/>
        <v/>
      </c>
      <c r="P637" t="str">
        <f t="shared" si="104"/>
        <v/>
      </c>
      <c r="Q637" t="str">
        <f t="shared" si="104"/>
        <v/>
      </c>
      <c r="R637" t="str">
        <f t="shared" si="104"/>
        <v/>
      </c>
      <c r="S637" t="str">
        <f t="shared" si="103"/>
        <v/>
      </c>
      <c r="T637" t="str">
        <f t="shared" si="103"/>
        <v/>
      </c>
      <c r="U637" t="str">
        <f t="shared" si="103"/>
        <v/>
      </c>
      <c r="V637" t="str">
        <f t="shared" si="103"/>
        <v/>
      </c>
      <c r="W637" t="str">
        <f t="shared" si="103"/>
        <v/>
      </c>
      <c r="X637" t="str">
        <f t="shared" si="103"/>
        <v/>
      </c>
      <c r="Y637" t="str">
        <f t="shared" si="103"/>
        <v/>
      </c>
      <c r="Z637" t="str">
        <f t="shared" si="103"/>
        <v/>
      </c>
      <c r="AA637" t="str">
        <f t="shared" si="103"/>
        <v/>
      </c>
      <c r="AB637" t="str">
        <f t="shared" si="103"/>
        <v/>
      </c>
      <c r="AC637" t="str">
        <f t="shared" si="103"/>
        <v/>
      </c>
      <c r="AD637" t="str">
        <f t="shared" si="103"/>
        <v/>
      </c>
      <c r="AE637">
        <f t="shared" si="105"/>
        <v>1</v>
      </c>
    </row>
    <row r="638" spans="1:31" ht="25.5" x14ac:dyDescent="0.2">
      <c r="A638" t="str">
        <f>TABLA!F638</f>
        <v>F. Comercio y Turismo</v>
      </c>
      <c r="B638" s="262" t="str">
        <f>TABLA!BC638</f>
        <v>Las bibliotecas están evolucionando como zonas de diálogo y trabajo en equipo en un ambiente relajado. La de comercio al menos sigue siendo una biblioteca del siglo XX</v>
      </c>
      <c r="C638" t="str">
        <f t="shared" si="99"/>
        <v/>
      </c>
      <c r="D638" t="str">
        <f t="shared" si="104"/>
        <v/>
      </c>
      <c r="E638" t="str">
        <f t="shared" si="104"/>
        <v/>
      </c>
      <c r="F638" t="str">
        <f t="shared" si="104"/>
        <v/>
      </c>
      <c r="G638" t="str">
        <f t="shared" si="104"/>
        <v/>
      </c>
      <c r="H638" t="str">
        <f t="shared" si="104"/>
        <v/>
      </c>
      <c r="I638" t="str">
        <f t="shared" si="104"/>
        <v/>
      </c>
      <c r="J638" t="str">
        <f t="shared" si="104"/>
        <v/>
      </c>
      <c r="K638" t="str">
        <f t="shared" si="104"/>
        <v/>
      </c>
      <c r="L638" t="str">
        <f t="shared" si="104"/>
        <v/>
      </c>
      <c r="M638" t="str">
        <f t="shared" si="104"/>
        <v/>
      </c>
      <c r="N638" t="str">
        <f t="shared" si="104"/>
        <v/>
      </c>
      <c r="O638" t="str">
        <f t="shared" si="104"/>
        <v/>
      </c>
      <c r="P638" t="str">
        <f t="shared" si="104"/>
        <v/>
      </c>
      <c r="Q638" t="str">
        <f t="shared" si="104"/>
        <v/>
      </c>
      <c r="R638" t="str">
        <f t="shared" si="104"/>
        <v/>
      </c>
      <c r="S638" t="str">
        <f t="shared" si="103"/>
        <v/>
      </c>
      <c r="T638" t="str">
        <f t="shared" si="103"/>
        <v/>
      </c>
      <c r="U638" t="str">
        <f t="shared" si="103"/>
        <v/>
      </c>
      <c r="V638" t="str">
        <f t="shared" si="103"/>
        <v/>
      </c>
      <c r="W638" t="str">
        <f t="shared" si="103"/>
        <v/>
      </c>
      <c r="X638" t="str">
        <f t="shared" si="103"/>
        <v/>
      </c>
      <c r="Y638" t="str">
        <f t="shared" si="103"/>
        <v/>
      </c>
      <c r="Z638" t="str">
        <f t="shared" si="103"/>
        <v/>
      </c>
      <c r="AA638" t="str">
        <f t="shared" si="103"/>
        <v/>
      </c>
      <c r="AB638" t="str">
        <f t="shared" si="103"/>
        <v/>
      </c>
      <c r="AC638" t="str">
        <f t="shared" si="103"/>
        <v/>
      </c>
      <c r="AD638" t="str">
        <f t="shared" si="103"/>
        <v/>
      </c>
      <c r="AE638">
        <f t="shared" si="105"/>
        <v>1</v>
      </c>
    </row>
    <row r="639" spans="1:31" x14ac:dyDescent="0.2">
      <c r="A639" t="str">
        <f>TABLA!F639</f>
        <v>F. Educación - Centro de Formación del Profesorado</v>
      </c>
      <c r="B639" s="262">
        <f>TABLA!BC639</f>
        <v>0</v>
      </c>
      <c r="C639" t="str">
        <f t="shared" si="99"/>
        <v/>
      </c>
      <c r="D639" t="str">
        <f t="shared" si="104"/>
        <v/>
      </c>
      <c r="E639" t="str">
        <f t="shared" si="104"/>
        <v/>
      </c>
      <c r="F639" t="str">
        <f t="shared" si="104"/>
        <v/>
      </c>
      <c r="G639" t="str">
        <f t="shared" si="104"/>
        <v/>
      </c>
      <c r="H639" t="str">
        <f t="shared" si="104"/>
        <v/>
      </c>
      <c r="I639" t="str">
        <f t="shared" si="104"/>
        <v/>
      </c>
      <c r="J639" t="str">
        <f t="shared" si="104"/>
        <v/>
      </c>
      <c r="K639" t="str">
        <f t="shared" si="104"/>
        <v/>
      </c>
      <c r="L639" t="str">
        <f t="shared" si="104"/>
        <v/>
      </c>
      <c r="M639" t="str">
        <f t="shared" si="104"/>
        <v/>
      </c>
      <c r="N639" t="str">
        <f t="shared" si="104"/>
        <v/>
      </c>
      <c r="O639" t="str">
        <f t="shared" si="104"/>
        <v/>
      </c>
      <c r="P639" t="str">
        <f t="shared" si="104"/>
        <v/>
      </c>
      <c r="Q639" t="str">
        <f t="shared" si="104"/>
        <v/>
      </c>
      <c r="R639" t="str">
        <f t="shared" si="104"/>
        <v/>
      </c>
      <c r="S639" t="str">
        <f t="shared" si="103"/>
        <v/>
      </c>
      <c r="T639" t="str">
        <f t="shared" si="103"/>
        <v/>
      </c>
      <c r="U639" t="str">
        <f t="shared" si="103"/>
        <v/>
      </c>
      <c r="V639" t="str">
        <f t="shared" si="103"/>
        <v/>
      </c>
      <c r="W639" t="str">
        <f t="shared" si="103"/>
        <v/>
      </c>
      <c r="X639" t="str">
        <f t="shared" si="103"/>
        <v/>
      </c>
      <c r="Y639" t="str">
        <f t="shared" si="103"/>
        <v/>
      </c>
      <c r="Z639" t="str">
        <f t="shared" si="103"/>
        <v/>
      </c>
      <c r="AA639" t="str">
        <f t="shared" si="103"/>
        <v/>
      </c>
      <c r="AB639" t="str">
        <f t="shared" si="103"/>
        <v/>
      </c>
      <c r="AC639" t="str">
        <f t="shared" si="103"/>
        <v/>
      </c>
      <c r="AD639" t="str">
        <f t="shared" si="103"/>
        <v/>
      </c>
      <c r="AE639">
        <f t="shared" si="105"/>
        <v>0</v>
      </c>
    </row>
    <row r="640" spans="1:31" x14ac:dyDescent="0.2">
      <c r="A640" t="str">
        <f>TABLA!F640</f>
        <v>F. Trabajo Social</v>
      </c>
      <c r="B640" s="262">
        <f>TABLA!BC640</f>
        <v>0</v>
      </c>
      <c r="C640" t="str">
        <f t="shared" si="99"/>
        <v/>
      </c>
      <c r="D640" t="str">
        <f t="shared" si="104"/>
        <v/>
      </c>
      <c r="E640" t="str">
        <f t="shared" si="104"/>
        <v/>
      </c>
      <c r="F640" t="str">
        <f t="shared" si="104"/>
        <v/>
      </c>
      <c r="G640" t="str">
        <f t="shared" si="104"/>
        <v/>
      </c>
      <c r="H640" t="str">
        <f t="shared" si="104"/>
        <v/>
      </c>
      <c r="I640" t="str">
        <f t="shared" si="104"/>
        <v/>
      </c>
      <c r="J640" t="str">
        <f t="shared" si="104"/>
        <v/>
      </c>
      <c r="K640" t="str">
        <f t="shared" si="104"/>
        <v/>
      </c>
      <c r="L640" t="str">
        <f t="shared" si="104"/>
        <v/>
      </c>
      <c r="M640" t="str">
        <f t="shared" si="104"/>
        <v/>
      </c>
      <c r="N640" t="str">
        <f t="shared" si="104"/>
        <v/>
      </c>
      <c r="O640" t="str">
        <f t="shared" si="104"/>
        <v/>
      </c>
      <c r="P640" t="str">
        <f t="shared" si="104"/>
        <v/>
      </c>
      <c r="Q640" t="str">
        <f t="shared" si="104"/>
        <v/>
      </c>
      <c r="R640" t="str">
        <f t="shared" ref="R640:AD655" si="106">IFERROR((IF(FIND(R$1,$B640,1)&gt;0,"x")),"")</f>
        <v/>
      </c>
      <c r="S640" t="str">
        <f t="shared" si="106"/>
        <v/>
      </c>
      <c r="T640" t="str">
        <f t="shared" si="106"/>
        <v/>
      </c>
      <c r="U640" t="str">
        <f t="shared" si="106"/>
        <v/>
      </c>
      <c r="V640" t="str">
        <f t="shared" si="106"/>
        <v/>
      </c>
      <c r="W640" t="str">
        <f t="shared" si="106"/>
        <v/>
      </c>
      <c r="X640" t="str">
        <f t="shared" si="106"/>
        <v/>
      </c>
      <c r="Y640" t="str">
        <f t="shared" si="106"/>
        <v/>
      </c>
      <c r="Z640" t="str">
        <f t="shared" si="106"/>
        <v/>
      </c>
      <c r="AA640" t="str">
        <f t="shared" si="106"/>
        <v/>
      </c>
      <c r="AB640" t="str">
        <f t="shared" si="106"/>
        <v/>
      </c>
      <c r="AC640" t="str">
        <f t="shared" si="106"/>
        <v/>
      </c>
      <c r="AD640" t="str">
        <f t="shared" si="106"/>
        <v/>
      </c>
      <c r="AE640">
        <f t="shared" si="105"/>
        <v>0</v>
      </c>
    </row>
    <row r="641" spans="1:31" x14ac:dyDescent="0.2">
      <c r="A641" t="str">
        <f>TABLA!F641</f>
        <v>F. Ciencias Biológicas</v>
      </c>
      <c r="B641" s="262">
        <f>TABLA!BC641</f>
        <v>0</v>
      </c>
      <c r="C641" t="str">
        <f t="shared" si="99"/>
        <v/>
      </c>
      <c r="D641" t="str">
        <f t="shared" ref="D641:R656" si="107">IFERROR((IF(FIND(D$1,$B641,1)&gt;0,"x")),"")</f>
        <v/>
      </c>
      <c r="E641" t="str">
        <f t="shared" si="107"/>
        <v/>
      </c>
      <c r="F641" t="str">
        <f t="shared" si="107"/>
        <v/>
      </c>
      <c r="G641" t="str">
        <f t="shared" si="107"/>
        <v/>
      </c>
      <c r="H641" t="str">
        <f t="shared" si="107"/>
        <v/>
      </c>
      <c r="I641" t="str">
        <f t="shared" si="107"/>
        <v/>
      </c>
      <c r="J641" t="str">
        <f t="shared" si="107"/>
        <v/>
      </c>
      <c r="K641" t="str">
        <f t="shared" si="107"/>
        <v/>
      </c>
      <c r="L641" t="str">
        <f t="shared" si="107"/>
        <v/>
      </c>
      <c r="M641" t="str">
        <f t="shared" si="107"/>
        <v/>
      </c>
      <c r="N641" t="str">
        <f t="shared" si="107"/>
        <v/>
      </c>
      <c r="O641" t="str">
        <f t="shared" si="107"/>
        <v/>
      </c>
      <c r="P641" t="str">
        <f t="shared" si="107"/>
        <v/>
      </c>
      <c r="Q641" t="str">
        <f t="shared" si="107"/>
        <v/>
      </c>
      <c r="R641" t="str">
        <f t="shared" si="107"/>
        <v/>
      </c>
      <c r="S641" t="str">
        <f t="shared" si="106"/>
        <v/>
      </c>
      <c r="T641" t="str">
        <f t="shared" si="106"/>
        <v/>
      </c>
      <c r="U641" t="str">
        <f t="shared" si="106"/>
        <v/>
      </c>
      <c r="V641" t="str">
        <f t="shared" si="106"/>
        <v/>
      </c>
      <c r="W641" t="str">
        <f t="shared" si="106"/>
        <v/>
      </c>
      <c r="X641" t="str">
        <f t="shared" si="106"/>
        <v/>
      </c>
      <c r="Y641" t="str">
        <f t="shared" si="106"/>
        <v/>
      </c>
      <c r="Z641" t="str">
        <f t="shared" si="106"/>
        <v/>
      </c>
      <c r="AA641" t="str">
        <f t="shared" si="106"/>
        <v/>
      </c>
      <c r="AB641" t="str">
        <f t="shared" si="106"/>
        <v/>
      </c>
      <c r="AC641" t="str">
        <f t="shared" si="106"/>
        <v/>
      </c>
      <c r="AD641" t="str">
        <f t="shared" si="106"/>
        <v/>
      </c>
      <c r="AE641">
        <f t="shared" si="105"/>
        <v>0</v>
      </c>
    </row>
    <row r="642" spans="1:31" x14ac:dyDescent="0.2">
      <c r="A642">
        <f>TABLA!F642</f>
        <v>0</v>
      </c>
      <c r="B642" s="262">
        <f>TABLA!BC642</f>
        <v>0</v>
      </c>
      <c r="C642" t="str">
        <f t="shared" si="99"/>
        <v/>
      </c>
      <c r="D642" t="str">
        <f t="shared" si="107"/>
        <v/>
      </c>
      <c r="E642" t="str">
        <f t="shared" si="107"/>
        <v/>
      </c>
      <c r="F642" t="str">
        <f t="shared" si="107"/>
        <v/>
      </c>
      <c r="G642" t="str">
        <f t="shared" si="107"/>
        <v/>
      </c>
      <c r="H642" t="str">
        <f t="shared" si="107"/>
        <v/>
      </c>
      <c r="I642" t="str">
        <f t="shared" si="107"/>
        <v/>
      </c>
      <c r="J642" t="str">
        <f t="shared" si="107"/>
        <v/>
      </c>
      <c r="K642" t="str">
        <f t="shared" si="107"/>
        <v/>
      </c>
      <c r="L642" t="str">
        <f t="shared" si="107"/>
        <v/>
      </c>
      <c r="M642" t="str">
        <f t="shared" si="107"/>
        <v/>
      </c>
      <c r="N642" t="str">
        <f t="shared" si="107"/>
        <v/>
      </c>
      <c r="O642" t="str">
        <f t="shared" si="107"/>
        <v/>
      </c>
      <c r="P642" t="str">
        <f t="shared" si="107"/>
        <v/>
      </c>
      <c r="Q642" t="str">
        <f t="shared" si="107"/>
        <v/>
      </c>
      <c r="R642" t="str">
        <f t="shared" si="107"/>
        <v/>
      </c>
      <c r="S642" t="str">
        <f t="shared" si="106"/>
        <v/>
      </c>
      <c r="T642" t="str">
        <f t="shared" si="106"/>
        <v/>
      </c>
      <c r="U642" t="str">
        <f t="shared" si="106"/>
        <v/>
      </c>
      <c r="V642" t="str">
        <f t="shared" si="106"/>
        <v/>
      </c>
      <c r="W642" t="str">
        <f t="shared" si="106"/>
        <v/>
      </c>
      <c r="X642" t="str">
        <f t="shared" si="106"/>
        <v/>
      </c>
      <c r="Y642" t="str">
        <f t="shared" si="106"/>
        <v/>
      </c>
      <c r="Z642" t="str">
        <f t="shared" si="106"/>
        <v/>
      </c>
      <c r="AA642" t="str">
        <f t="shared" si="106"/>
        <v/>
      </c>
      <c r="AB642" t="str">
        <f t="shared" si="106"/>
        <v/>
      </c>
      <c r="AC642" t="str">
        <f t="shared" si="106"/>
        <v/>
      </c>
      <c r="AD642" t="str">
        <f t="shared" si="106"/>
        <v/>
      </c>
      <c r="AE642">
        <f t="shared" si="105"/>
        <v>0</v>
      </c>
    </row>
    <row r="643" spans="1:31" x14ac:dyDescent="0.2">
      <c r="A643" t="str">
        <f>TABLA!F643</f>
        <v>F. Trabajo Social</v>
      </c>
      <c r="B643" s="262" t="str">
        <f>TABLA!BC643</f>
        <v>Enchufes en cada mesa de la biblioteca</v>
      </c>
      <c r="C643" t="str">
        <f t="shared" si="99"/>
        <v/>
      </c>
      <c r="D643" t="str">
        <f t="shared" si="107"/>
        <v/>
      </c>
      <c r="E643" t="str">
        <f t="shared" si="107"/>
        <v/>
      </c>
      <c r="F643" t="str">
        <f t="shared" si="107"/>
        <v/>
      </c>
      <c r="G643" t="str">
        <f t="shared" si="107"/>
        <v/>
      </c>
      <c r="H643" t="str">
        <f t="shared" si="107"/>
        <v/>
      </c>
      <c r="I643" t="str">
        <f t="shared" si="107"/>
        <v/>
      </c>
      <c r="J643" t="str">
        <f t="shared" si="107"/>
        <v/>
      </c>
      <c r="K643" t="str">
        <f t="shared" si="107"/>
        <v/>
      </c>
      <c r="L643" t="str">
        <f t="shared" si="107"/>
        <v/>
      </c>
      <c r="M643" t="str">
        <f t="shared" si="107"/>
        <v/>
      </c>
      <c r="N643" t="str">
        <f t="shared" si="107"/>
        <v/>
      </c>
      <c r="O643" t="str">
        <f t="shared" si="107"/>
        <v/>
      </c>
      <c r="P643" t="str">
        <f t="shared" si="107"/>
        <v/>
      </c>
      <c r="Q643" t="str">
        <f t="shared" si="107"/>
        <v/>
      </c>
      <c r="R643" t="str">
        <f t="shared" si="107"/>
        <v/>
      </c>
      <c r="S643" t="str">
        <f t="shared" si="106"/>
        <v/>
      </c>
      <c r="T643" t="str">
        <f t="shared" si="106"/>
        <v/>
      </c>
      <c r="U643" t="str">
        <f t="shared" si="106"/>
        <v/>
      </c>
      <c r="V643" t="str">
        <f t="shared" si="106"/>
        <v/>
      </c>
      <c r="W643" t="str">
        <f t="shared" si="106"/>
        <v/>
      </c>
      <c r="X643" t="str">
        <f t="shared" si="106"/>
        <v/>
      </c>
      <c r="Y643" t="str">
        <f t="shared" si="106"/>
        <v/>
      </c>
      <c r="Z643" t="str">
        <f t="shared" si="106"/>
        <v/>
      </c>
      <c r="AA643" t="str">
        <f t="shared" si="106"/>
        <v/>
      </c>
      <c r="AB643" t="str">
        <f t="shared" si="106"/>
        <v/>
      </c>
      <c r="AC643" t="str">
        <f t="shared" si="106"/>
        <v/>
      </c>
      <c r="AD643" t="str">
        <f t="shared" si="106"/>
        <v/>
      </c>
      <c r="AE643">
        <f t="shared" si="105"/>
        <v>1</v>
      </c>
    </row>
    <row r="644" spans="1:31" x14ac:dyDescent="0.2">
      <c r="A644" t="str">
        <f>TABLA!F644</f>
        <v>F. Ciencias Biológicas</v>
      </c>
      <c r="B644" s="262">
        <f>TABLA!BC644</f>
        <v>0</v>
      </c>
      <c r="C644" t="str">
        <f t="shared" si="99"/>
        <v/>
      </c>
      <c r="D644" t="str">
        <f t="shared" si="107"/>
        <v/>
      </c>
      <c r="E644" t="str">
        <f t="shared" si="107"/>
        <v/>
      </c>
      <c r="F644" t="str">
        <f t="shared" si="107"/>
        <v/>
      </c>
      <c r="G644" t="str">
        <f t="shared" si="107"/>
        <v/>
      </c>
      <c r="H644" t="str">
        <f t="shared" si="107"/>
        <v/>
      </c>
      <c r="I644" t="str">
        <f t="shared" si="107"/>
        <v/>
      </c>
      <c r="J644" t="str">
        <f t="shared" si="107"/>
        <v/>
      </c>
      <c r="K644" t="str">
        <f t="shared" si="107"/>
        <v/>
      </c>
      <c r="L644" t="str">
        <f t="shared" si="107"/>
        <v/>
      </c>
      <c r="M644" t="str">
        <f t="shared" si="107"/>
        <v/>
      </c>
      <c r="N644" t="str">
        <f t="shared" si="107"/>
        <v/>
      </c>
      <c r="O644" t="str">
        <f t="shared" si="107"/>
        <v/>
      </c>
      <c r="P644" t="str">
        <f t="shared" si="107"/>
        <v/>
      </c>
      <c r="Q644" t="str">
        <f t="shared" si="107"/>
        <v/>
      </c>
      <c r="R644" t="str">
        <f t="shared" si="107"/>
        <v/>
      </c>
      <c r="S644" t="str">
        <f t="shared" si="106"/>
        <v/>
      </c>
      <c r="T644" t="str">
        <f t="shared" si="106"/>
        <v/>
      </c>
      <c r="U644" t="str">
        <f t="shared" si="106"/>
        <v/>
      </c>
      <c r="V644" t="str">
        <f t="shared" si="106"/>
        <v/>
      </c>
      <c r="W644" t="str">
        <f t="shared" si="106"/>
        <v/>
      </c>
      <c r="X644" t="str">
        <f t="shared" si="106"/>
        <v/>
      </c>
      <c r="Y644" t="str">
        <f t="shared" si="106"/>
        <v/>
      </c>
      <c r="Z644" t="str">
        <f t="shared" si="106"/>
        <v/>
      </c>
      <c r="AA644" t="str">
        <f t="shared" si="106"/>
        <v/>
      </c>
      <c r="AB644" t="str">
        <f t="shared" si="106"/>
        <v/>
      </c>
      <c r="AC644" t="str">
        <f t="shared" si="106"/>
        <v/>
      </c>
      <c r="AD644" t="str">
        <f t="shared" si="106"/>
        <v/>
      </c>
      <c r="AE644">
        <f t="shared" si="105"/>
        <v>0</v>
      </c>
    </row>
    <row r="645" spans="1:31" x14ac:dyDescent="0.2">
      <c r="A645" t="str">
        <f>TABLA!F645</f>
        <v>F. Filosofía</v>
      </c>
      <c r="B645" s="262">
        <f>TABLA!BC645</f>
        <v>0</v>
      </c>
      <c r="C645" t="str">
        <f t="shared" si="99"/>
        <v/>
      </c>
      <c r="D645" t="str">
        <f t="shared" si="107"/>
        <v/>
      </c>
      <c r="E645" t="str">
        <f t="shared" si="107"/>
        <v/>
      </c>
      <c r="F645" t="str">
        <f t="shared" si="107"/>
        <v/>
      </c>
      <c r="G645" t="str">
        <f t="shared" si="107"/>
        <v/>
      </c>
      <c r="H645" t="str">
        <f t="shared" si="107"/>
        <v/>
      </c>
      <c r="I645" t="str">
        <f t="shared" si="107"/>
        <v/>
      </c>
      <c r="J645" t="str">
        <f t="shared" si="107"/>
        <v/>
      </c>
      <c r="K645" t="str">
        <f t="shared" si="107"/>
        <v/>
      </c>
      <c r="L645" t="str">
        <f t="shared" si="107"/>
        <v/>
      </c>
      <c r="M645" t="str">
        <f t="shared" si="107"/>
        <v/>
      </c>
      <c r="N645" t="str">
        <f t="shared" si="107"/>
        <v/>
      </c>
      <c r="O645" t="str">
        <f t="shared" si="107"/>
        <v/>
      </c>
      <c r="P645" t="str">
        <f t="shared" si="107"/>
        <v/>
      </c>
      <c r="Q645" t="str">
        <f t="shared" si="107"/>
        <v/>
      </c>
      <c r="R645" t="str">
        <f t="shared" si="107"/>
        <v/>
      </c>
      <c r="S645" t="str">
        <f t="shared" si="106"/>
        <v/>
      </c>
      <c r="T645" t="str">
        <f t="shared" si="106"/>
        <v/>
      </c>
      <c r="U645" t="str">
        <f t="shared" si="106"/>
        <v/>
      </c>
      <c r="V645" t="str">
        <f t="shared" si="106"/>
        <v/>
      </c>
      <c r="W645" t="str">
        <f t="shared" si="106"/>
        <v/>
      </c>
      <c r="X645" t="str">
        <f t="shared" si="106"/>
        <v/>
      </c>
      <c r="Y645" t="str">
        <f t="shared" si="106"/>
        <v/>
      </c>
      <c r="Z645" t="str">
        <f t="shared" si="106"/>
        <v/>
      </c>
      <c r="AA645" t="str">
        <f t="shared" si="106"/>
        <v/>
      </c>
      <c r="AB645" t="str">
        <f t="shared" si="106"/>
        <v/>
      </c>
      <c r="AC645" t="str">
        <f t="shared" si="106"/>
        <v/>
      </c>
      <c r="AD645" t="str">
        <f t="shared" si="106"/>
        <v/>
      </c>
      <c r="AE645">
        <f t="shared" si="105"/>
        <v>0</v>
      </c>
    </row>
    <row r="646" spans="1:31" x14ac:dyDescent="0.2">
      <c r="A646" t="str">
        <f>TABLA!F646</f>
        <v>F. Educación - Centro de Formación del Profesorado</v>
      </c>
      <c r="B646" s="262">
        <f>TABLA!BC646</f>
        <v>0</v>
      </c>
      <c r="C646" t="str">
        <f t="shared" si="99"/>
        <v/>
      </c>
      <c r="D646" t="str">
        <f t="shared" si="107"/>
        <v/>
      </c>
      <c r="E646" t="str">
        <f t="shared" si="107"/>
        <v/>
      </c>
      <c r="F646" t="str">
        <f t="shared" si="107"/>
        <v/>
      </c>
      <c r="G646" t="str">
        <f t="shared" si="107"/>
        <v/>
      </c>
      <c r="H646" t="str">
        <f t="shared" si="107"/>
        <v/>
      </c>
      <c r="I646" t="str">
        <f t="shared" si="107"/>
        <v/>
      </c>
      <c r="J646" t="str">
        <f t="shared" si="107"/>
        <v/>
      </c>
      <c r="K646" t="str">
        <f t="shared" si="107"/>
        <v/>
      </c>
      <c r="L646" t="str">
        <f t="shared" si="107"/>
        <v/>
      </c>
      <c r="M646" t="str">
        <f t="shared" si="107"/>
        <v/>
      </c>
      <c r="N646" t="str">
        <f t="shared" si="107"/>
        <v/>
      </c>
      <c r="O646" t="str">
        <f t="shared" si="107"/>
        <v/>
      </c>
      <c r="P646" t="str">
        <f t="shared" si="107"/>
        <v/>
      </c>
      <c r="Q646" t="str">
        <f t="shared" si="107"/>
        <v/>
      </c>
      <c r="R646" t="str">
        <f t="shared" si="107"/>
        <v/>
      </c>
      <c r="S646" t="str">
        <f t="shared" si="106"/>
        <v/>
      </c>
      <c r="T646" t="str">
        <f t="shared" si="106"/>
        <v/>
      </c>
      <c r="U646" t="str">
        <f t="shared" si="106"/>
        <v/>
      </c>
      <c r="V646" t="str">
        <f t="shared" si="106"/>
        <v/>
      </c>
      <c r="W646" t="str">
        <f t="shared" si="106"/>
        <v/>
      </c>
      <c r="X646" t="str">
        <f t="shared" si="106"/>
        <v/>
      </c>
      <c r="Y646" t="str">
        <f t="shared" si="106"/>
        <v/>
      </c>
      <c r="Z646" t="str">
        <f t="shared" si="106"/>
        <v/>
      </c>
      <c r="AA646" t="str">
        <f t="shared" si="106"/>
        <v/>
      </c>
      <c r="AB646" t="str">
        <f t="shared" si="106"/>
        <v/>
      </c>
      <c r="AC646" t="str">
        <f t="shared" si="106"/>
        <v/>
      </c>
      <c r="AD646" t="str">
        <f t="shared" si="106"/>
        <v/>
      </c>
      <c r="AE646">
        <f t="shared" si="105"/>
        <v>0</v>
      </c>
    </row>
    <row r="647" spans="1:31" x14ac:dyDescent="0.2">
      <c r="A647" t="str">
        <f>TABLA!F647</f>
        <v>F. Farmacia</v>
      </c>
      <c r="B647" s="262">
        <f>TABLA!BC647</f>
        <v>0</v>
      </c>
      <c r="C647" t="str">
        <f t="shared" si="99"/>
        <v/>
      </c>
      <c r="D647" t="str">
        <f t="shared" si="107"/>
        <v/>
      </c>
      <c r="E647" t="str">
        <f t="shared" si="107"/>
        <v/>
      </c>
      <c r="F647" t="str">
        <f t="shared" si="107"/>
        <v/>
      </c>
      <c r="G647" t="str">
        <f t="shared" si="107"/>
        <v/>
      </c>
      <c r="H647" t="str">
        <f t="shared" si="107"/>
        <v/>
      </c>
      <c r="I647" t="str">
        <f t="shared" si="107"/>
        <v/>
      </c>
      <c r="J647" t="str">
        <f t="shared" si="107"/>
        <v/>
      </c>
      <c r="K647" t="str">
        <f t="shared" si="107"/>
        <v/>
      </c>
      <c r="L647" t="str">
        <f t="shared" si="107"/>
        <v/>
      </c>
      <c r="M647" t="str">
        <f t="shared" si="107"/>
        <v/>
      </c>
      <c r="N647" t="str">
        <f t="shared" si="107"/>
        <v/>
      </c>
      <c r="O647" t="str">
        <f t="shared" si="107"/>
        <v/>
      </c>
      <c r="P647" t="str">
        <f t="shared" si="107"/>
        <v/>
      </c>
      <c r="Q647" t="str">
        <f t="shared" si="107"/>
        <v/>
      </c>
      <c r="R647" t="str">
        <f t="shared" si="107"/>
        <v/>
      </c>
      <c r="S647" t="str">
        <f t="shared" si="106"/>
        <v/>
      </c>
      <c r="T647" t="str">
        <f t="shared" si="106"/>
        <v/>
      </c>
      <c r="U647" t="str">
        <f t="shared" si="106"/>
        <v/>
      </c>
      <c r="V647" t="str">
        <f t="shared" si="106"/>
        <v/>
      </c>
      <c r="W647" t="str">
        <f t="shared" si="106"/>
        <v/>
      </c>
      <c r="X647" t="str">
        <f t="shared" si="106"/>
        <v/>
      </c>
      <c r="Y647" t="str">
        <f t="shared" si="106"/>
        <v/>
      </c>
      <c r="Z647" t="str">
        <f t="shared" si="106"/>
        <v/>
      </c>
      <c r="AA647" t="str">
        <f t="shared" si="106"/>
        <v/>
      </c>
      <c r="AB647" t="str">
        <f t="shared" si="106"/>
        <v/>
      </c>
      <c r="AC647" t="str">
        <f t="shared" si="106"/>
        <v/>
      </c>
      <c r="AD647" t="str">
        <f t="shared" si="106"/>
        <v/>
      </c>
      <c r="AE647">
        <f t="shared" si="105"/>
        <v>0</v>
      </c>
    </row>
    <row r="648" spans="1:31" x14ac:dyDescent="0.2">
      <c r="A648" t="str">
        <f>TABLA!F648</f>
        <v>Otro</v>
      </c>
      <c r="B648" s="262">
        <f>TABLA!BC648</f>
        <v>0</v>
      </c>
      <c r="C648" t="str">
        <f t="shared" si="99"/>
        <v/>
      </c>
      <c r="D648" t="str">
        <f t="shared" si="107"/>
        <v/>
      </c>
      <c r="E648" t="str">
        <f t="shared" si="107"/>
        <v/>
      </c>
      <c r="F648" t="str">
        <f t="shared" si="107"/>
        <v/>
      </c>
      <c r="G648" t="str">
        <f t="shared" si="107"/>
        <v/>
      </c>
      <c r="H648" t="str">
        <f t="shared" si="107"/>
        <v/>
      </c>
      <c r="I648" t="str">
        <f t="shared" si="107"/>
        <v/>
      </c>
      <c r="J648" t="str">
        <f t="shared" si="107"/>
        <v/>
      </c>
      <c r="K648" t="str">
        <f t="shared" si="107"/>
        <v/>
      </c>
      <c r="L648" t="str">
        <f t="shared" si="107"/>
        <v/>
      </c>
      <c r="M648" t="str">
        <f t="shared" si="107"/>
        <v/>
      </c>
      <c r="N648" t="str">
        <f t="shared" si="107"/>
        <v/>
      </c>
      <c r="O648" t="str">
        <f t="shared" si="107"/>
        <v/>
      </c>
      <c r="P648" t="str">
        <f t="shared" si="107"/>
        <v/>
      </c>
      <c r="Q648" t="str">
        <f t="shared" si="107"/>
        <v/>
      </c>
      <c r="R648" t="str">
        <f t="shared" si="107"/>
        <v/>
      </c>
      <c r="S648" t="str">
        <f t="shared" si="106"/>
        <v/>
      </c>
      <c r="T648" t="str">
        <f t="shared" si="106"/>
        <v/>
      </c>
      <c r="U648" t="str">
        <f t="shared" si="106"/>
        <v/>
      </c>
      <c r="V648" t="str">
        <f t="shared" si="106"/>
        <v/>
      </c>
      <c r="W648" t="str">
        <f t="shared" si="106"/>
        <v/>
      </c>
      <c r="X648" t="str">
        <f t="shared" si="106"/>
        <v/>
      </c>
      <c r="Y648" t="str">
        <f t="shared" si="106"/>
        <v/>
      </c>
      <c r="Z648" t="str">
        <f t="shared" si="106"/>
        <v/>
      </c>
      <c r="AA648" t="str">
        <f t="shared" si="106"/>
        <v/>
      </c>
      <c r="AB648" t="str">
        <f t="shared" si="106"/>
        <v/>
      </c>
      <c r="AC648" t="str">
        <f t="shared" si="106"/>
        <v/>
      </c>
      <c r="AD648" t="str">
        <f t="shared" si="106"/>
        <v/>
      </c>
      <c r="AE648">
        <f t="shared" si="105"/>
        <v>0</v>
      </c>
    </row>
    <row r="649" spans="1:31" x14ac:dyDescent="0.2">
      <c r="A649" t="str">
        <f>TABLA!F649</f>
        <v>F. Geografía e Historia</v>
      </c>
      <c r="B649" s="262">
        <f>TABLA!BC649</f>
        <v>0</v>
      </c>
      <c r="C649" t="str">
        <f t="shared" si="99"/>
        <v/>
      </c>
      <c r="D649" t="str">
        <f t="shared" si="107"/>
        <v/>
      </c>
      <c r="E649" t="str">
        <f t="shared" si="107"/>
        <v/>
      </c>
      <c r="F649" t="str">
        <f t="shared" si="107"/>
        <v/>
      </c>
      <c r="G649" t="str">
        <f t="shared" si="107"/>
        <v/>
      </c>
      <c r="H649" t="str">
        <f t="shared" si="107"/>
        <v/>
      </c>
      <c r="I649" t="str">
        <f t="shared" si="107"/>
        <v/>
      </c>
      <c r="J649" t="str">
        <f t="shared" si="107"/>
        <v/>
      </c>
      <c r="K649" t="str">
        <f t="shared" si="107"/>
        <v/>
      </c>
      <c r="L649" t="str">
        <f t="shared" si="107"/>
        <v/>
      </c>
      <c r="M649" t="str">
        <f t="shared" si="107"/>
        <v/>
      </c>
      <c r="N649" t="str">
        <f t="shared" si="107"/>
        <v/>
      </c>
      <c r="O649" t="str">
        <f t="shared" si="107"/>
        <v/>
      </c>
      <c r="P649" t="str">
        <f t="shared" si="107"/>
        <v/>
      </c>
      <c r="Q649" t="str">
        <f t="shared" si="107"/>
        <v/>
      </c>
      <c r="R649" t="str">
        <f t="shared" si="107"/>
        <v/>
      </c>
      <c r="S649" t="str">
        <f t="shared" si="106"/>
        <v/>
      </c>
      <c r="T649" t="str">
        <f t="shared" si="106"/>
        <v/>
      </c>
      <c r="U649" t="str">
        <f t="shared" si="106"/>
        <v/>
      </c>
      <c r="V649" t="str">
        <f t="shared" si="106"/>
        <v/>
      </c>
      <c r="W649" t="str">
        <f t="shared" si="106"/>
        <v/>
      </c>
      <c r="X649" t="str">
        <f t="shared" si="106"/>
        <v/>
      </c>
      <c r="Y649" t="str">
        <f t="shared" si="106"/>
        <v/>
      </c>
      <c r="Z649" t="str">
        <f t="shared" si="106"/>
        <v/>
      </c>
      <c r="AA649" t="str">
        <f t="shared" si="106"/>
        <v/>
      </c>
      <c r="AB649" t="str">
        <f t="shared" si="106"/>
        <v/>
      </c>
      <c r="AC649" t="str">
        <f t="shared" si="106"/>
        <v/>
      </c>
      <c r="AD649" t="str">
        <f t="shared" si="106"/>
        <v/>
      </c>
      <c r="AE649">
        <f t="shared" si="105"/>
        <v>0</v>
      </c>
    </row>
    <row r="650" spans="1:31" x14ac:dyDescent="0.2">
      <c r="A650" t="str">
        <f>TABLA!F650</f>
        <v>F. Derecho</v>
      </c>
      <c r="B650" s="262">
        <f>TABLA!BC650</f>
        <v>0</v>
      </c>
      <c r="C650" t="str">
        <f t="shared" si="99"/>
        <v/>
      </c>
      <c r="D650" t="str">
        <f t="shared" si="107"/>
        <v/>
      </c>
      <c r="E650" t="str">
        <f t="shared" si="107"/>
        <v/>
      </c>
      <c r="F650" t="str">
        <f t="shared" si="107"/>
        <v/>
      </c>
      <c r="G650" t="str">
        <f t="shared" si="107"/>
        <v/>
      </c>
      <c r="H650" t="str">
        <f t="shared" si="107"/>
        <v/>
      </c>
      <c r="I650" t="str">
        <f t="shared" si="107"/>
        <v/>
      </c>
      <c r="J650" t="str">
        <f t="shared" si="107"/>
        <v/>
      </c>
      <c r="K650" t="str">
        <f t="shared" si="107"/>
        <v/>
      </c>
      <c r="L650" t="str">
        <f t="shared" si="107"/>
        <v/>
      </c>
      <c r="M650" t="str">
        <f t="shared" si="107"/>
        <v/>
      </c>
      <c r="N650" t="str">
        <f t="shared" si="107"/>
        <v/>
      </c>
      <c r="O650" t="str">
        <f t="shared" si="107"/>
        <v/>
      </c>
      <c r="P650" t="str">
        <f t="shared" si="107"/>
        <v/>
      </c>
      <c r="Q650" t="str">
        <f t="shared" si="107"/>
        <v/>
      </c>
      <c r="R650" t="str">
        <f t="shared" si="107"/>
        <v/>
      </c>
      <c r="S650" t="str">
        <f t="shared" si="106"/>
        <v/>
      </c>
      <c r="T650" t="str">
        <f t="shared" si="106"/>
        <v/>
      </c>
      <c r="U650" t="str">
        <f t="shared" si="106"/>
        <v/>
      </c>
      <c r="V650" t="str">
        <f t="shared" si="106"/>
        <v/>
      </c>
      <c r="W650" t="str">
        <f t="shared" si="106"/>
        <v/>
      </c>
      <c r="X650" t="str">
        <f t="shared" si="106"/>
        <v/>
      </c>
      <c r="Y650" t="str">
        <f t="shared" si="106"/>
        <v/>
      </c>
      <c r="Z650" t="str">
        <f t="shared" si="106"/>
        <v/>
      </c>
      <c r="AA650" t="str">
        <f t="shared" si="106"/>
        <v/>
      </c>
      <c r="AB650" t="str">
        <f t="shared" si="106"/>
        <v/>
      </c>
      <c r="AC650" t="str">
        <f t="shared" si="106"/>
        <v/>
      </c>
      <c r="AD650" t="str">
        <f t="shared" si="106"/>
        <v/>
      </c>
      <c r="AE650">
        <f t="shared" si="105"/>
        <v>0</v>
      </c>
    </row>
    <row r="651" spans="1:31" x14ac:dyDescent="0.2">
      <c r="A651" t="str">
        <f>TABLA!F651</f>
        <v>F. Ciencias de la Información</v>
      </c>
      <c r="B651" s="262">
        <f>TABLA!BC651</f>
        <v>0</v>
      </c>
      <c r="C651" t="str">
        <f t="shared" si="99"/>
        <v/>
      </c>
      <c r="D651" t="str">
        <f t="shared" si="107"/>
        <v/>
      </c>
      <c r="E651" t="str">
        <f t="shared" si="107"/>
        <v/>
      </c>
      <c r="F651" t="str">
        <f t="shared" si="107"/>
        <v/>
      </c>
      <c r="G651" t="str">
        <f t="shared" si="107"/>
        <v/>
      </c>
      <c r="H651" t="str">
        <f t="shared" si="107"/>
        <v/>
      </c>
      <c r="I651" t="str">
        <f t="shared" si="107"/>
        <v/>
      </c>
      <c r="J651" t="str">
        <f t="shared" si="107"/>
        <v/>
      </c>
      <c r="K651" t="str">
        <f t="shared" si="107"/>
        <v/>
      </c>
      <c r="L651" t="str">
        <f t="shared" si="107"/>
        <v/>
      </c>
      <c r="M651" t="str">
        <f t="shared" si="107"/>
        <v/>
      </c>
      <c r="N651" t="str">
        <f t="shared" si="107"/>
        <v/>
      </c>
      <c r="O651" t="str">
        <f t="shared" si="107"/>
        <v/>
      </c>
      <c r="P651" t="str">
        <f t="shared" si="107"/>
        <v/>
      </c>
      <c r="Q651" t="str">
        <f t="shared" si="107"/>
        <v/>
      </c>
      <c r="R651" t="str">
        <f t="shared" si="107"/>
        <v/>
      </c>
      <c r="S651" t="str">
        <f t="shared" si="106"/>
        <v/>
      </c>
      <c r="T651" t="str">
        <f t="shared" si="106"/>
        <v/>
      </c>
      <c r="U651" t="str">
        <f t="shared" si="106"/>
        <v/>
      </c>
      <c r="V651" t="str">
        <f t="shared" si="106"/>
        <v/>
      </c>
      <c r="W651" t="str">
        <f t="shared" si="106"/>
        <v/>
      </c>
      <c r="X651" t="str">
        <f t="shared" si="106"/>
        <v/>
      </c>
      <c r="Y651" t="str">
        <f t="shared" si="106"/>
        <v/>
      </c>
      <c r="Z651" t="str">
        <f t="shared" si="106"/>
        <v/>
      </c>
      <c r="AA651" t="str">
        <f t="shared" si="106"/>
        <v/>
      </c>
      <c r="AB651" t="str">
        <f t="shared" si="106"/>
        <v/>
      </c>
      <c r="AC651" t="str">
        <f t="shared" si="106"/>
        <v/>
      </c>
      <c r="AD651" t="str">
        <f t="shared" si="106"/>
        <v/>
      </c>
      <c r="AE651">
        <f t="shared" si="105"/>
        <v>0</v>
      </c>
    </row>
    <row r="652" spans="1:31" x14ac:dyDescent="0.2">
      <c r="A652" t="str">
        <f>TABLA!F652</f>
        <v>F. Veterinaria</v>
      </c>
      <c r="B652" s="262">
        <f>TABLA!BC652</f>
        <v>0</v>
      </c>
      <c r="C652" t="str">
        <f t="shared" si="99"/>
        <v/>
      </c>
      <c r="D652" t="str">
        <f t="shared" si="107"/>
        <v/>
      </c>
      <c r="E652" t="str">
        <f t="shared" si="107"/>
        <v/>
      </c>
      <c r="F652" t="str">
        <f t="shared" si="107"/>
        <v/>
      </c>
      <c r="G652" t="str">
        <f t="shared" si="107"/>
        <v/>
      </c>
      <c r="H652" t="str">
        <f t="shared" si="107"/>
        <v/>
      </c>
      <c r="I652" t="str">
        <f t="shared" si="107"/>
        <v/>
      </c>
      <c r="J652" t="str">
        <f t="shared" si="107"/>
        <v/>
      </c>
      <c r="K652" t="str">
        <f t="shared" si="107"/>
        <v/>
      </c>
      <c r="L652" t="str">
        <f t="shared" si="107"/>
        <v/>
      </c>
      <c r="M652" t="str">
        <f t="shared" si="107"/>
        <v/>
      </c>
      <c r="N652" t="str">
        <f t="shared" si="107"/>
        <v/>
      </c>
      <c r="O652" t="str">
        <f t="shared" si="107"/>
        <v/>
      </c>
      <c r="P652" t="str">
        <f t="shared" si="107"/>
        <v/>
      </c>
      <c r="Q652" t="str">
        <f t="shared" si="107"/>
        <v/>
      </c>
      <c r="R652" t="str">
        <f t="shared" si="107"/>
        <v/>
      </c>
      <c r="S652" t="str">
        <f t="shared" si="106"/>
        <v/>
      </c>
      <c r="T652" t="str">
        <f t="shared" si="106"/>
        <v/>
      </c>
      <c r="U652" t="str">
        <f t="shared" si="106"/>
        <v/>
      </c>
      <c r="V652" t="str">
        <f t="shared" si="106"/>
        <v/>
      </c>
      <c r="W652" t="str">
        <f t="shared" si="106"/>
        <v/>
      </c>
      <c r="X652" t="str">
        <f t="shared" si="106"/>
        <v/>
      </c>
      <c r="Y652" t="str">
        <f t="shared" si="106"/>
        <v/>
      </c>
      <c r="Z652" t="str">
        <f t="shared" si="106"/>
        <v/>
      </c>
      <c r="AA652" t="str">
        <f t="shared" si="106"/>
        <v/>
      </c>
      <c r="AB652" t="str">
        <f t="shared" si="106"/>
        <v/>
      </c>
      <c r="AC652" t="str">
        <f t="shared" si="106"/>
        <v/>
      </c>
      <c r="AD652" t="str">
        <f t="shared" si="106"/>
        <v/>
      </c>
      <c r="AE652">
        <f t="shared" si="105"/>
        <v>0</v>
      </c>
    </row>
    <row r="653" spans="1:31" x14ac:dyDescent="0.2">
      <c r="A653" t="str">
        <f>TABLA!F653</f>
        <v>F. Estudios Estadísticos</v>
      </c>
      <c r="B653" s="262">
        <f>TABLA!BC653</f>
        <v>0</v>
      </c>
      <c r="C653" t="str">
        <f t="shared" si="99"/>
        <v/>
      </c>
      <c r="D653" t="str">
        <f t="shared" si="107"/>
        <v/>
      </c>
      <c r="E653" t="str">
        <f t="shared" si="107"/>
        <v/>
      </c>
      <c r="F653" t="str">
        <f t="shared" si="107"/>
        <v/>
      </c>
      <c r="G653" t="str">
        <f t="shared" si="107"/>
        <v/>
      </c>
      <c r="H653" t="str">
        <f t="shared" si="107"/>
        <v/>
      </c>
      <c r="I653" t="str">
        <f t="shared" si="107"/>
        <v/>
      </c>
      <c r="J653" t="str">
        <f t="shared" si="107"/>
        <v/>
      </c>
      <c r="K653" t="str">
        <f t="shared" si="107"/>
        <v/>
      </c>
      <c r="L653" t="str">
        <f t="shared" si="107"/>
        <v/>
      </c>
      <c r="M653" t="str">
        <f t="shared" si="107"/>
        <v/>
      </c>
      <c r="N653" t="str">
        <f t="shared" si="107"/>
        <v/>
      </c>
      <c r="O653" t="str">
        <f t="shared" si="107"/>
        <v/>
      </c>
      <c r="P653" t="str">
        <f t="shared" si="107"/>
        <v/>
      </c>
      <c r="Q653" t="str">
        <f t="shared" si="107"/>
        <v/>
      </c>
      <c r="R653" t="str">
        <f t="shared" si="107"/>
        <v/>
      </c>
      <c r="S653" t="str">
        <f t="shared" si="106"/>
        <v/>
      </c>
      <c r="T653" t="str">
        <f t="shared" si="106"/>
        <v/>
      </c>
      <c r="U653" t="str">
        <f t="shared" si="106"/>
        <v/>
      </c>
      <c r="V653" t="str">
        <f t="shared" si="106"/>
        <v/>
      </c>
      <c r="W653" t="str">
        <f t="shared" si="106"/>
        <v/>
      </c>
      <c r="X653" t="str">
        <f t="shared" si="106"/>
        <v/>
      </c>
      <c r="Y653" t="str">
        <f t="shared" si="106"/>
        <v/>
      </c>
      <c r="Z653" t="str">
        <f t="shared" si="106"/>
        <v/>
      </c>
      <c r="AA653" t="str">
        <f t="shared" si="106"/>
        <v/>
      </c>
      <c r="AB653" t="str">
        <f t="shared" si="106"/>
        <v/>
      </c>
      <c r="AC653" t="str">
        <f t="shared" si="106"/>
        <v/>
      </c>
      <c r="AD653" t="str">
        <f t="shared" si="106"/>
        <v/>
      </c>
      <c r="AE653">
        <f t="shared" si="105"/>
        <v>0</v>
      </c>
    </row>
    <row r="654" spans="1:31" x14ac:dyDescent="0.2">
      <c r="A654" t="str">
        <f>TABLA!F654</f>
        <v>F. Ciencias Químicas</v>
      </c>
      <c r="B654" s="262">
        <f>TABLA!BC654</f>
        <v>0</v>
      </c>
      <c r="C654" t="str">
        <f t="shared" si="99"/>
        <v/>
      </c>
      <c r="D654" t="str">
        <f t="shared" si="107"/>
        <v/>
      </c>
      <c r="E654" t="str">
        <f t="shared" si="107"/>
        <v/>
      </c>
      <c r="F654" t="str">
        <f t="shared" si="107"/>
        <v/>
      </c>
      <c r="G654" t="str">
        <f t="shared" si="107"/>
        <v/>
      </c>
      <c r="H654" t="str">
        <f t="shared" si="107"/>
        <v/>
      </c>
      <c r="I654" t="str">
        <f t="shared" si="107"/>
        <v/>
      </c>
      <c r="J654" t="str">
        <f t="shared" si="107"/>
        <v/>
      </c>
      <c r="K654" t="str">
        <f t="shared" si="107"/>
        <v/>
      </c>
      <c r="L654" t="str">
        <f t="shared" si="107"/>
        <v/>
      </c>
      <c r="M654" t="str">
        <f t="shared" si="107"/>
        <v/>
      </c>
      <c r="N654" t="str">
        <f t="shared" si="107"/>
        <v/>
      </c>
      <c r="O654" t="str">
        <f t="shared" si="107"/>
        <v/>
      </c>
      <c r="P654" t="str">
        <f t="shared" si="107"/>
        <v/>
      </c>
      <c r="Q654" t="str">
        <f t="shared" si="107"/>
        <v/>
      </c>
      <c r="R654" t="str">
        <f t="shared" si="107"/>
        <v/>
      </c>
      <c r="S654" t="str">
        <f t="shared" si="106"/>
        <v/>
      </c>
      <c r="T654" t="str">
        <f t="shared" si="106"/>
        <v/>
      </c>
      <c r="U654" t="str">
        <f t="shared" si="106"/>
        <v/>
      </c>
      <c r="V654" t="str">
        <f t="shared" si="106"/>
        <v/>
      </c>
      <c r="W654" t="str">
        <f t="shared" si="106"/>
        <v/>
      </c>
      <c r="X654" t="str">
        <f t="shared" si="106"/>
        <v/>
      </c>
      <c r="Y654" t="str">
        <f t="shared" si="106"/>
        <v/>
      </c>
      <c r="Z654" t="str">
        <f t="shared" si="106"/>
        <v/>
      </c>
      <c r="AA654" t="str">
        <f t="shared" si="106"/>
        <v/>
      </c>
      <c r="AB654" t="str">
        <f t="shared" si="106"/>
        <v/>
      </c>
      <c r="AC654" t="str">
        <f t="shared" si="106"/>
        <v/>
      </c>
      <c r="AD654" t="str">
        <f t="shared" si="106"/>
        <v/>
      </c>
      <c r="AE654">
        <f t="shared" si="105"/>
        <v>0</v>
      </c>
    </row>
    <row r="655" spans="1:31" x14ac:dyDescent="0.2">
      <c r="A655">
        <f>TABLA!F655</f>
        <v>0</v>
      </c>
      <c r="B655" s="262">
        <f>TABLA!BC655</f>
        <v>0</v>
      </c>
      <c r="C655" t="str">
        <f t="shared" si="99"/>
        <v/>
      </c>
      <c r="D655" t="str">
        <f t="shared" si="107"/>
        <v/>
      </c>
      <c r="E655" t="str">
        <f t="shared" si="107"/>
        <v/>
      </c>
      <c r="F655" t="str">
        <f t="shared" si="107"/>
        <v/>
      </c>
      <c r="G655" t="str">
        <f t="shared" si="107"/>
        <v/>
      </c>
      <c r="H655" t="str">
        <f t="shared" si="107"/>
        <v/>
      </c>
      <c r="I655" t="str">
        <f t="shared" si="107"/>
        <v/>
      </c>
      <c r="J655" t="str">
        <f t="shared" si="107"/>
        <v/>
      </c>
      <c r="K655" t="str">
        <f t="shared" si="107"/>
        <v/>
      </c>
      <c r="L655" t="str">
        <f t="shared" si="107"/>
        <v/>
      </c>
      <c r="M655" t="str">
        <f t="shared" si="107"/>
        <v/>
      </c>
      <c r="N655" t="str">
        <f t="shared" si="107"/>
        <v/>
      </c>
      <c r="O655" t="str">
        <f t="shared" si="107"/>
        <v/>
      </c>
      <c r="P655" t="str">
        <f t="shared" si="107"/>
        <v/>
      </c>
      <c r="Q655" t="str">
        <f t="shared" si="107"/>
        <v/>
      </c>
      <c r="R655" t="str">
        <f t="shared" si="107"/>
        <v/>
      </c>
      <c r="S655" t="str">
        <f t="shared" si="106"/>
        <v/>
      </c>
      <c r="T655" t="str">
        <f t="shared" si="106"/>
        <v/>
      </c>
      <c r="U655" t="str">
        <f t="shared" si="106"/>
        <v/>
      </c>
      <c r="V655" t="str">
        <f t="shared" si="106"/>
        <v/>
      </c>
      <c r="W655" t="str">
        <f t="shared" si="106"/>
        <v/>
      </c>
      <c r="X655" t="str">
        <f t="shared" si="106"/>
        <v/>
      </c>
      <c r="Y655" t="str">
        <f t="shared" si="106"/>
        <v/>
      </c>
      <c r="Z655" t="str">
        <f t="shared" si="106"/>
        <v/>
      </c>
      <c r="AA655" t="str">
        <f t="shared" si="106"/>
        <v/>
      </c>
      <c r="AB655" t="str">
        <f t="shared" si="106"/>
        <v/>
      </c>
      <c r="AC655" t="str">
        <f t="shared" si="106"/>
        <v/>
      </c>
      <c r="AD655" t="str">
        <f t="shared" si="106"/>
        <v/>
      </c>
      <c r="AE655">
        <f t="shared" si="105"/>
        <v>0</v>
      </c>
    </row>
    <row r="656" spans="1:31" x14ac:dyDescent="0.2">
      <c r="A656">
        <f>TABLA!F656</f>
        <v>0</v>
      </c>
      <c r="B656" s="262">
        <f>TABLA!BC656</f>
        <v>0</v>
      </c>
      <c r="C656" t="str">
        <f t="shared" si="99"/>
        <v/>
      </c>
      <c r="D656" t="str">
        <f t="shared" si="107"/>
        <v/>
      </c>
      <c r="E656" t="str">
        <f t="shared" si="107"/>
        <v/>
      </c>
      <c r="F656" t="str">
        <f t="shared" si="107"/>
        <v/>
      </c>
      <c r="G656" t="str">
        <f t="shared" si="107"/>
        <v/>
      </c>
      <c r="H656" t="str">
        <f t="shared" si="107"/>
        <v/>
      </c>
      <c r="I656" t="str">
        <f t="shared" si="107"/>
        <v/>
      </c>
      <c r="J656" t="str">
        <f t="shared" si="107"/>
        <v/>
      </c>
      <c r="K656" t="str">
        <f t="shared" si="107"/>
        <v/>
      </c>
      <c r="L656" t="str">
        <f t="shared" si="107"/>
        <v/>
      </c>
      <c r="M656" t="str">
        <f t="shared" si="107"/>
        <v/>
      </c>
      <c r="N656" t="str">
        <f t="shared" si="107"/>
        <v/>
      </c>
      <c r="O656" t="str">
        <f t="shared" si="107"/>
        <v/>
      </c>
      <c r="P656" t="str">
        <f t="shared" si="107"/>
        <v/>
      </c>
      <c r="Q656" t="str">
        <f t="shared" si="107"/>
        <v/>
      </c>
      <c r="R656" t="str">
        <f t="shared" ref="R656:AD662" si="108">IFERROR((IF(FIND(R$1,$B656,1)&gt;0,"x")),"")</f>
        <v/>
      </c>
      <c r="S656" t="str">
        <f t="shared" si="108"/>
        <v/>
      </c>
      <c r="T656" t="str">
        <f t="shared" si="108"/>
        <v/>
      </c>
      <c r="U656" t="str">
        <f t="shared" si="108"/>
        <v/>
      </c>
      <c r="V656" t="str">
        <f t="shared" si="108"/>
        <v/>
      </c>
      <c r="W656" t="str">
        <f t="shared" si="108"/>
        <v/>
      </c>
      <c r="X656" t="str">
        <f t="shared" si="108"/>
        <v/>
      </c>
      <c r="Y656" t="str">
        <f t="shared" si="108"/>
        <v/>
      </c>
      <c r="Z656" t="str">
        <f t="shared" si="108"/>
        <v/>
      </c>
      <c r="AA656" t="str">
        <f t="shared" si="108"/>
        <v/>
      </c>
      <c r="AB656" t="str">
        <f t="shared" si="108"/>
        <v/>
      </c>
      <c r="AC656" t="str">
        <f t="shared" si="108"/>
        <v/>
      </c>
      <c r="AD656" t="str">
        <f t="shared" si="108"/>
        <v/>
      </c>
      <c r="AE656">
        <f t="shared" si="105"/>
        <v>0</v>
      </c>
    </row>
    <row r="657" spans="1:31" x14ac:dyDescent="0.2">
      <c r="A657" t="str">
        <f>TABLA!F657</f>
        <v>F. Enfermería, Fisioterapia y Podología</v>
      </c>
      <c r="B657" s="262">
        <f>TABLA!BC657</f>
        <v>0</v>
      </c>
      <c r="C657" t="str">
        <f t="shared" si="99"/>
        <v/>
      </c>
      <c r="D657" t="str">
        <f t="shared" ref="D657:R662" si="109">IFERROR((IF(FIND(D$1,$B657,1)&gt;0,"x")),"")</f>
        <v/>
      </c>
      <c r="E657" t="str">
        <f t="shared" si="109"/>
        <v/>
      </c>
      <c r="F657" t="str">
        <f t="shared" si="109"/>
        <v/>
      </c>
      <c r="G657" t="str">
        <f t="shared" si="109"/>
        <v/>
      </c>
      <c r="H657" t="str">
        <f t="shared" si="109"/>
        <v/>
      </c>
      <c r="I657" t="str">
        <f t="shared" si="109"/>
        <v/>
      </c>
      <c r="J657" t="str">
        <f t="shared" si="109"/>
        <v/>
      </c>
      <c r="K657" t="str">
        <f t="shared" si="109"/>
        <v/>
      </c>
      <c r="L657" t="str">
        <f t="shared" si="109"/>
        <v/>
      </c>
      <c r="M657" t="str">
        <f t="shared" si="109"/>
        <v/>
      </c>
      <c r="N657" t="str">
        <f t="shared" si="109"/>
        <v/>
      </c>
      <c r="O657" t="str">
        <f t="shared" si="109"/>
        <v/>
      </c>
      <c r="P657" t="str">
        <f t="shared" si="109"/>
        <v/>
      </c>
      <c r="Q657" t="str">
        <f t="shared" si="109"/>
        <v/>
      </c>
      <c r="R657" t="str">
        <f t="shared" si="109"/>
        <v/>
      </c>
      <c r="S657" t="str">
        <f t="shared" si="108"/>
        <v/>
      </c>
      <c r="T657" t="str">
        <f t="shared" si="108"/>
        <v/>
      </c>
      <c r="U657" t="str">
        <f t="shared" si="108"/>
        <v/>
      </c>
      <c r="V657" t="str">
        <f t="shared" si="108"/>
        <v/>
      </c>
      <c r="W657" t="str">
        <f t="shared" si="108"/>
        <v/>
      </c>
      <c r="X657" t="str">
        <f t="shared" si="108"/>
        <v/>
      </c>
      <c r="Y657" t="str">
        <f t="shared" si="108"/>
        <v/>
      </c>
      <c r="Z657" t="str">
        <f t="shared" si="108"/>
        <v/>
      </c>
      <c r="AA657" t="str">
        <f t="shared" si="108"/>
        <v/>
      </c>
      <c r="AB657" t="str">
        <f t="shared" si="108"/>
        <v/>
      </c>
      <c r="AC657" t="str">
        <f t="shared" si="108"/>
        <v/>
      </c>
      <c r="AD657" t="str">
        <f t="shared" si="108"/>
        <v/>
      </c>
      <c r="AE657">
        <f t="shared" si="105"/>
        <v>0</v>
      </c>
    </row>
    <row r="658" spans="1:31" ht="63.75" x14ac:dyDescent="0.2">
      <c r="A658" t="str">
        <f>TABLA!F658</f>
        <v>F. Farmacia</v>
      </c>
      <c r="B658" s="262" t="str">
        <f>TABLA!BC658</f>
        <v>La biblioteca de la Facultad de Farmacia está demasiado anticuada. Hay muy pocos enchufes y tampoco es que haya muchos sitios. Me veo obligado a ir a otras facultades a estudiar un poco más holgadamente. Como sugerencia, ¿existiría la posibilidad de habilitar en el edificio nuevo de la Facultad alguna sala para poder estudiar? Aparte de esto, respecto personal no hay ninguna queja, siempre con una sonrisa y resolviendo cualquier duda que surja.</v>
      </c>
      <c r="C658" t="str">
        <f t="shared" si="99"/>
        <v/>
      </c>
      <c r="D658" t="str">
        <f t="shared" si="109"/>
        <v/>
      </c>
      <c r="E658" t="str">
        <f t="shared" si="109"/>
        <v/>
      </c>
      <c r="F658" t="str">
        <f t="shared" si="109"/>
        <v/>
      </c>
      <c r="G658" t="str">
        <f t="shared" si="109"/>
        <v/>
      </c>
      <c r="H658" t="str">
        <f t="shared" si="109"/>
        <v/>
      </c>
      <c r="I658" t="str">
        <f t="shared" si="109"/>
        <v/>
      </c>
      <c r="J658" t="str">
        <f t="shared" si="109"/>
        <v/>
      </c>
      <c r="K658" t="str">
        <f t="shared" si="109"/>
        <v/>
      </c>
      <c r="L658" t="str">
        <f t="shared" si="109"/>
        <v/>
      </c>
      <c r="M658" t="str">
        <f t="shared" si="109"/>
        <v/>
      </c>
      <c r="N658" t="str">
        <f t="shared" si="109"/>
        <v/>
      </c>
      <c r="O658" t="str">
        <f t="shared" si="109"/>
        <v/>
      </c>
      <c r="P658" t="str">
        <f t="shared" si="109"/>
        <v/>
      </c>
      <c r="Q658" t="str">
        <f t="shared" si="109"/>
        <v/>
      </c>
      <c r="R658" t="str">
        <f t="shared" si="109"/>
        <v/>
      </c>
      <c r="S658" t="str">
        <f t="shared" si="108"/>
        <v/>
      </c>
      <c r="T658" t="str">
        <f t="shared" si="108"/>
        <v>x</v>
      </c>
      <c r="U658" t="str">
        <f t="shared" si="108"/>
        <v/>
      </c>
      <c r="V658" t="str">
        <f t="shared" si="108"/>
        <v/>
      </c>
      <c r="W658" t="str">
        <f t="shared" si="108"/>
        <v/>
      </c>
      <c r="X658" t="str">
        <f t="shared" si="108"/>
        <v>x</v>
      </c>
      <c r="Y658" t="str">
        <f t="shared" si="108"/>
        <v/>
      </c>
      <c r="Z658" t="str">
        <f t="shared" si="108"/>
        <v/>
      </c>
      <c r="AA658" t="str">
        <f t="shared" si="108"/>
        <v/>
      </c>
      <c r="AB658" t="str">
        <f t="shared" si="108"/>
        <v/>
      </c>
      <c r="AC658" t="str">
        <f t="shared" si="108"/>
        <v/>
      </c>
      <c r="AD658" t="str">
        <f t="shared" si="108"/>
        <v/>
      </c>
      <c r="AE658">
        <f t="shared" si="105"/>
        <v>1</v>
      </c>
    </row>
    <row r="659" spans="1:31" ht="51" x14ac:dyDescent="0.2">
      <c r="A659" t="str">
        <f>TABLA!F659</f>
        <v>F. Geografía e Historia</v>
      </c>
      <c r="B659" s="262" t="str">
        <f>TABLA!BC659</f>
        <v>Aunque estoy satisfecha con los servicios de la biblioteca, la variedad y profundidad del material que necesito ha ido en aumento, los temas de interés se han vuelto más específicos y menos generales y, por lo tanto, los fondos de la biblioteca se han quedado, en ocasiones, escasos.</v>
      </c>
      <c r="C659" t="str">
        <f t="shared" ref="C659:C662" si="110">IFERROR((IF(FIND(C$1,$B659,1)&gt;0,"x")),"")</f>
        <v/>
      </c>
      <c r="D659" t="str">
        <f t="shared" si="109"/>
        <v/>
      </c>
      <c r="E659" t="str">
        <f t="shared" si="109"/>
        <v/>
      </c>
      <c r="F659" t="str">
        <f t="shared" si="109"/>
        <v/>
      </c>
      <c r="G659" t="str">
        <f t="shared" si="109"/>
        <v/>
      </c>
      <c r="H659" t="str">
        <f t="shared" si="109"/>
        <v/>
      </c>
      <c r="I659" t="str">
        <f t="shared" si="109"/>
        <v/>
      </c>
      <c r="J659" t="str">
        <f t="shared" si="109"/>
        <v/>
      </c>
      <c r="K659" t="str">
        <f t="shared" si="109"/>
        <v/>
      </c>
      <c r="L659" t="str">
        <f t="shared" si="109"/>
        <v/>
      </c>
      <c r="M659" t="str">
        <f t="shared" si="109"/>
        <v/>
      </c>
      <c r="N659" t="str">
        <f t="shared" si="109"/>
        <v/>
      </c>
      <c r="O659" t="str">
        <f t="shared" si="109"/>
        <v/>
      </c>
      <c r="P659" t="str">
        <f t="shared" si="109"/>
        <v/>
      </c>
      <c r="Q659" t="str">
        <f t="shared" si="109"/>
        <v/>
      </c>
      <c r="R659" t="str">
        <f t="shared" si="109"/>
        <v/>
      </c>
      <c r="S659" t="str">
        <f t="shared" si="108"/>
        <v/>
      </c>
      <c r="T659" t="str">
        <f t="shared" si="108"/>
        <v/>
      </c>
      <c r="U659" t="str">
        <f t="shared" si="108"/>
        <v/>
      </c>
      <c r="V659" t="str">
        <f t="shared" si="108"/>
        <v/>
      </c>
      <c r="W659" t="str">
        <f t="shared" si="108"/>
        <v/>
      </c>
      <c r="X659" t="str">
        <f t="shared" si="108"/>
        <v/>
      </c>
      <c r="Y659" t="str">
        <f t="shared" si="108"/>
        <v/>
      </c>
      <c r="Z659" t="str">
        <f t="shared" si="108"/>
        <v/>
      </c>
      <c r="AA659" t="str">
        <f t="shared" si="108"/>
        <v/>
      </c>
      <c r="AB659" t="str">
        <f t="shared" si="108"/>
        <v/>
      </c>
      <c r="AC659" t="str">
        <f t="shared" si="108"/>
        <v/>
      </c>
      <c r="AD659" t="str">
        <f t="shared" si="108"/>
        <v/>
      </c>
      <c r="AE659">
        <f t="shared" si="105"/>
        <v>1</v>
      </c>
    </row>
    <row r="660" spans="1:31" x14ac:dyDescent="0.2">
      <c r="A660" t="str">
        <f>TABLA!F660</f>
        <v>F. Ciencias de la Documentación</v>
      </c>
      <c r="B660" s="262">
        <f>TABLA!BC660</f>
        <v>0</v>
      </c>
      <c r="C660" t="str">
        <f t="shared" si="110"/>
        <v/>
      </c>
      <c r="D660" t="str">
        <f t="shared" si="109"/>
        <v/>
      </c>
      <c r="E660" t="str">
        <f t="shared" si="109"/>
        <v/>
      </c>
      <c r="F660" t="str">
        <f t="shared" si="109"/>
        <v/>
      </c>
      <c r="G660" t="str">
        <f t="shared" si="109"/>
        <v/>
      </c>
      <c r="H660" t="str">
        <f t="shared" si="109"/>
        <v/>
      </c>
      <c r="I660" t="str">
        <f t="shared" si="109"/>
        <v/>
      </c>
      <c r="J660" t="str">
        <f t="shared" si="109"/>
        <v/>
      </c>
      <c r="K660" t="str">
        <f t="shared" si="109"/>
        <v/>
      </c>
      <c r="L660" t="str">
        <f t="shared" si="109"/>
        <v/>
      </c>
      <c r="M660" t="str">
        <f t="shared" si="109"/>
        <v/>
      </c>
      <c r="N660" t="str">
        <f t="shared" si="109"/>
        <v/>
      </c>
      <c r="O660" t="str">
        <f t="shared" si="109"/>
        <v/>
      </c>
      <c r="P660" t="str">
        <f t="shared" si="109"/>
        <v/>
      </c>
      <c r="Q660" t="str">
        <f t="shared" si="109"/>
        <v/>
      </c>
      <c r="R660" t="str">
        <f t="shared" si="109"/>
        <v/>
      </c>
      <c r="S660" t="str">
        <f t="shared" si="108"/>
        <v/>
      </c>
      <c r="T660" t="str">
        <f t="shared" si="108"/>
        <v/>
      </c>
      <c r="U660" t="str">
        <f t="shared" si="108"/>
        <v/>
      </c>
      <c r="V660" t="str">
        <f t="shared" si="108"/>
        <v/>
      </c>
      <c r="W660" t="str">
        <f t="shared" si="108"/>
        <v/>
      </c>
      <c r="X660" t="str">
        <f t="shared" si="108"/>
        <v/>
      </c>
      <c r="Y660" t="str">
        <f t="shared" si="108"/>
        <v/>
      </c>
      <c r="Z660" t="str">
        <f t="shared" si="108"/>
        <v/>
      </c>
      <c r="AA660" t="str">
        <f t="shared" si="108"/>
        <v/>
      </c>
      <c r="AB660" t="str">
        <f t="shared" si="108"/>
        <v/>
      </c>
      <c r="AC660" t="str">
        <f t="shared" si="108"/>
        <v/>
      </c>
      <c r="AD660" t="str">
        <f t="shared" si="108"/>
        <v/>
      </c>
      <c r="AE660">
        <f t="shared" si="105"/>
        <v>0</v>
      </c>
    </row>
    <row r="661" spans="1:31" x14ac:dyDescent="0.2">
      <c r="A661" t="str">
        <f>TABLA!F661</f>
        <v>F. Educación - Centro de Formación del Profesorado</v>
      </c>
      <c r="B661" s="262">
        <f>TABLA!BC661</f>
        <v>0</v>
      </c>
      <c r="C661" t="str">
        <f t="shared" si="110"/>
        <v/>
      </c>
      <c r="D661" t="str">
        <f t="shared" si="109"/>
        <v/>
      </c>
      <c r="E661" t="str">
        <f t="shared" si="109"/>
        <v/>
      </c>
      <c r="F661" t="str">
        <f t="shared" si="109"/>
        <v/>
      </c>
      <c r="G661" t="str">
        <f t="shared" si="109"/>
        <v/>
      </c>
      <c r="H661" t="str">
        <f t="shared" si="109"/>
        <v/>
      </c>
      <c r="I661" t="str">
        <f t="shared" si="109"/>
        <v/>
      </c>
      <c r="J661" t="str">
        <f t="shared" si="109"/>
        <v/>
      </c>
      <c r="K661" t="str">
        <f t="shared" si="109"/>
        <v/>
      </c>
      <c r="L661" t="str">
        <f t="shared" si="109"/>
        <v/>
      </c>
      <c r="M661" t="str">
        <f t="shared" si="109"/>
        <v/>
      </c>
      <c r="N661" t="str">
        <f t="shared" si="109"/>
        <v/>
      </c>
      <c r="O661" t="str">
        <f t="shared" si="109"/>
        <v/>
      </c>
      <c r="P661" t="str">
        <f t="shared" si="109"/>
        <v/>
      </c>
      <c r="Q661" t="str">
        <f t="shared" si="109"/>
        <v/>
      </c>
      <c r="R661" t="str">
        <f t="shared" si="109"/>
        <v/>
      </c>
      <c r="S661" t="str">
        <f t="shared" si="108"/>
        <v/>
      </c>
      <c r="T661" t="str">
        <f t="shared" si="108"/>
        <v/>
      </c>
      <c r="U661" t="str">
        <f t="shared" si="108"/>
        <v/>
      </c>
      <c r="V661" t="str">
        <f t="shared" si="108"/>
        <v/>
      </c>
      <c r="W661" t="str">
        <f t="shared" si="108"/>
        <v/>
      </c>
      <c r="X661" t="str">
        <f t="shared" si="108"/>
        <v/>
      </c>
      <c r="Y661" t="str">
        <f t="shared" si="108"/>
        <v/>
      </c>
      <c r="Z661" t="str">
        <f t="shared" si="108"/>
        <v/>
      </c>
      <c r="AA661" t="str">
        <f t="shared" si="108"/>
        <v/>
      </c>
      <c r="AB661" t="str">
        <f t="shared" si="108"/>
        <v/>
      </c>
      <c r="AC661" t="str">
        <f t="shared" si="108"/>
        <v/>
      </c>
      <c r="AD661" t="str">
        <f t="shared" si="108"/>
        <v/>
      </c>
      <c r="AE661">
        <f t="shared" si="105"/>
        <v>0</v>
      </c>
    </row>
    <row r="662" spans="1:31" x14ac:dyDescent="0.2">
      <c r="A662" t="str">
        <f>TABLA!F662</f>
        <v>F. Farmacia</v>
      </c>
      <c r="B662" s="262">
        <f>TABLA!BC662</f>
        <v>0</v>
      </c>
      <c r="C662" t="str">
        <f t="shared" si="110"/>
        <v/>
      </c>
      <c r="D662" t="str">
        <f t="shared" si="109"/>
        <v/>
      </c>
      <c r="E662" t="str">
        <f t="shared" si="109"/>
        <v/>
      </c>
      <c r="F662" t="str">
        <f t="shared" si="109"/>
        <v/>
      </c>
      <c r="G662" t="str">
        <f t="shared" si="109"/>
        <v/>
      </c>
      <c r="H662" t="str">
        <f t="shared" si="109"/>
        <v/>
      </c>
      <c r="I662" t="str">
        <f t="shared" si="109"/>
        <v/>
      </c>
      <c r="J662" t="str">
        <f t="shared" si="109"/>
        <v/>
      </c>
      <c r="K662" t="str">
        <f t="shared" si="109"/>
        <v/>
      </c>
      <c r="L662" t="str">
        <f t="shared" si="109"/>
        <v/>
      </c>
      <c r="M662" t="str">
        <f t="shared" si="109"/>
        <v/>
      </c>
      <c r="N662" t="str">
        <f t="shared" si="109"/>
        <v/>
      </c>
      <c r="O662" t="str">
        <f t="shared" si="109"/>
        <v/>
      </c>
      <c r="P662" t="str">
        <f t="shared" si="109"/>
        <v/>
      </c>
      <c r="Q662" t="str">
        <f t="shared" si="109"/>
        <v/>
      </c>
      <c r="R662" t="str">
        <f t="shared" si="109"/>
        <v/>
      </c>
      <c r="S662" t="str">
        <f t="shared" si="108"/>
        <v/>
      </c>
      <c r="T662" t="str">
        <f t="shared" si="108"/>
        <v/>
      </c>
      <c r="U662" t="str">
        <f t="shared" si="108"/>
        <v/>
      </c>
      <c r="V662" t="str">
        <f t="shared" si="108"/>
        <v/>
      </c>
      <c r="W662" t="str">
        <f t="shared" si="108"/>
        <v/>
      </c>
      <c r="X662" t="str">
        <f t="shared" si="108"/>
        <v/>
      </c>
      <c r="Y662" t="str">
        <f t="shared" si="108"/>
        <v/>
      </c>
      <c r="Z662" t="str">
        <f t="shared" si="108"/>
        <v/>
      </c>
      <c r="AA662" t="str">
        <f t="shared" si="108"/>
        <v/>
      </c>
      <c r="AB662" t="str">
        <f t="shared" si="108"/>
        <v/>
      </c>
      <c r="AC662" t="str">
        <f t="shared" si="108"/>
        <v/>
      </c>
      <c r="AD662" t="str">
        <f t="shared" si="108"/>
        <v/>
      </c>
      <c r="AE662">
        <f t="shared" si="105"/>
        <v>0</v>
      </c>
    </row>
    <row r="663" spans="1:31" x14ac:dyDescent="0.2">
      <c r="A663" t="str">
        <f>TABLA!F663</f>
        <v>F. Ciencias Políticas y Sociología</v>
      </c>
      <c r="B663" s="262">
        <f>TABLA!BC663</f>
        <v>0</v>
      </c>
    </row>
    <row r="664" spans="1:31" x14ac:dyDescent="0.2">
      <c r="A664" t="str">
        <f>TABLA!F664</f>
        <v>F. Ciencias Matemáticas</v>
      </c>
      <c r="B664" s="262">
        <f>TABLA!BC664</f>
        <v>0</v>
      </c>
    </row>
    <row r="665" spans="1:31" x14ac:dyDescent="0.2">
      <c r="A665" t="str">
        <f>TABLA!F665</f>
        <v>F. Ciencias Económicas y Empresariales</v>
      </c>
      <c r="B665" s="262">
        <f>TABLA!BC665</f>
        <v>0</v>
      </c>
    </row>
    <row r="666" spans="1:31" x14ac:dyDescent="0.2">
      <c r="A666" t="str">
        <f>TABLA!F666</f>
        <v>F. Veterinaria</v>
      </c>
      <c r="B666" s="262">
        <f>TABLA!BC666</f>
        <v>0</v>
      </c>
    </row>
    <row r="667" spans="1:31" ht="25.5" x14ac:dyDescent="0.2">
      <c r="A667" t="str">
        <f>TABLA!F667</f>
        <v>F. Trabajo Social</v>
      </c>
      <c r="B667" s="262" t="str">
        <f>TABLA!BC667</f>
        <v>La biblioteca de Trabajo Social tiene un fondo bibliográfico buenísimo, pero el espacio no es el adecuado, a mi parecer es demasiado pequeña para ser una biblioteca.</v>
      </c>
    </row>
    <row r="668" spans="1:31" x14ac:dyDescent="0.2">
      <c r="A668" t="str">
        <f>TABLA!F668</f>
        <v>F. Ciencias de la Información</v>
      </c>
      <c r="B668" s="262">
        <f>TABLA!BC668</f>
        <v>0</v>
      </c>
    </row>
    <row r="669" spans="1:31" x14ac:dyDescent="0.2">
      <c r="A669">
        <f>TABLA!F669</f>
        <v>0</v>
      </c>
      <c r="B669" s="262">
        <f>TABLA!BC669</f>
        <v>0</v>
      </c>
    </row>
    <row r="670" spans="1:31" ht="25.5" x14ac:dyDescent="0.2">
      <c r="A670" t="str">
        <f>TABLA!F670</f>
        <v>F. Filología</v>
      </c>
      <c r="B670" s="262" t="str">
        <f>TABLA!BC670</f>
        <v>He escrito tres veces a la biblioteca para obtener cartas de presentación a otras bibliotecas y no he obtenudo respuesta.</v>
      </c>
    </row>
    <row r="671" spans="1:31" x14ac:dyDescent="0.2">
      <c r="A671" t="str">
        <f>TABLA!F671</f>
        <v>F. Geografía e Historia</v>
      </c>
      <c r="B671" s="262">
        <f>TABLA!BC671</f>
        <v>0</v>
      </c>
    </row>
    <row r="672" spans="1:31" x14ac:dyDescent="0.2">
      <c r="A672" t="str">
        <f>TABLA!F672</f>
        <v>F. Ciencias de la Documentación</v>
      </c>
      <c r="B672" s="262">
        <f>TABLA!BC672</f>
        <v>0</v>
      </c>
    </row>
    <row r="673" spans="1:2" x14ac:dyDescent="0.2">
      <c r="A673" t="str">
        <f>TABLA!F673</f>
        <v>F. Bellas Artes</v>
      </c>
      <c r="B673" s="262">
        <f>TABLA!BC673</f>
        <v>0</v>
      </c>
    </row>
    <row r="674" spans="1:2" x14ac:dyDescent="0.2">
      <c r="A674" t="str">
        <f>TABLA!F674</f>
        <v>F. Ciencias de la Información</v>
      </c>
      <c r="B674" s="262">
        <f>TABLA!BC674</f>
        <v>0</v>
      </c>
    </row>
    <row r="675" spans="1:2" x14ac:dyDescent="0.2">
      <c r="A675" t="str">
        <f>TABLA!F675</f>
        <v>F. Educación - Centro de Formación del Profesorado</v>
      </c>
      <c r="B675" s="262" t="str">
        <f>TABLA!BC675</f>
        <v>Se debería habilitar más documentos para ver en linea.</v>
      </c>
    </row>
    <row r="676" spans="1:2" x14ac:dyDescent="0.2">
      <c r="A676" t="str">
        <f>TABLA!F676</f>
        <v>F. Ciencias Políticas y Sociología</v>
      </c>
      <c r="B676" s="262">
        <f>TABLA!BC676</f>
        <v>0</v>
      </c>
    </row>
    <row r="677" spans="1:2" ht="38.25" x14ac:dyDescent="0.2">
      <c r="A677" t="str">
        <f>TABLA!F677</f>
        <v>F. Ciencias Políticas y Sociología</v>
      </c>
      <c r="B677" s="262" t="str">
        <f>TABLA!BC677</f>
        <v>No es ninguna sugerencia, pero creo que debo agradecer y recalcar  el buen trato que obtuve en la biblioteca de la Facultad de Ciencias Políticas y Sociología así como la limpieza y mantenimiento de esta.</v>
      </c>
    </row>
    <row r="678" spans="1:2" x14ac:dyDescent="0.2">
      <c r="A678" t="str">
        <f>TABLA!F678</f>
        <v>F. Enfermería, Fisioterapia y Podología</v>
      </c>
      <c r="B678" s="262">
        <f>TABLA!BC678</f>
        <v>0</v>
      </c>
    </row>
    <row r="679" spans="1:2" x14ac:dyDescent="0.2">
      <c r="A679" t="str">
        <f>TABLA!F679</f>
        <v>F. Medicina</v>
      </c>
      <c r="B679" s="262">
        <f>TABLA!BC679</f>
        <v>0</v>
      </c>
    </row>
    <row r="680" spans="1:2" x14ac:dyDescent="0.2">
      <c r="A680" t="str">
        <f>TABLA!F680</f>
        <v>F. Ciencias Políticas y Sociología</v>
      </c>
      <c r="B680" s="262">
        <f>TABLA!BC680</f>
        <v>0</v>
      </c>
    </row>
    <row r="681" spans="1:2" x14ac:dyDescent="0.2">
      <c r="A681" t="str">
        <f>TABLA!F681</f>
        <v>F. Ciencias Políticas y Sociología</v>
      </c>
      <c r="B681" s="262">
        <f>TABLA!BC681</f>
        <v>0</v>
      </c>
    </row>
    <row r="682" spans="1:2" x14ac:dyDescent="0.2">
      <c r="A682" t="str">
        <f>TABLA!F682</f>
        <v>F. Ciencias Matemáticas</v>
      </c>
      <c r="B682" s="262">
        <f>TABLA!BC682</f>
        <v>0</v>
      </c>
    </row>
    <row r="683" spans="1:2" x14ac:dyDescent="0.2">
      <c r="A683" t="str">
        <f>TABLA!F683</f>
        <v>F. Geografía e Historia</v>
      </c>
      <c r="B683" s="262">
        <f>TABLA!BC683</f>
        <v>0</v>
      </c>
    </row>
    <row r="684" spans="1:2" x14ac:dyDescent="0.2">
      <c r="A684" t="str">
        <f>TABLA!F684</f>
        <v>F. Enfermería, Fisioterapia y Podología</v>
      </c>
      <c r="B684" s="262">
        <f>TABLA!BC684</f>
        <v>0</v>
      </c>
    </row>
    <row r="685" spans="1:2" x14ac:dyDescent="0.2">
      <c r="A685" t="str">
        <f>TABLA!F685</f>
        <v>F. Ciencias Matemáticas</v>
      </c>
      <c r="B685" s="262">
        <f>TABLA!BC685</f>
        <v>0</v>
      </c>
    </row>
    <row r="686" spans="1:2" x14ac:dyDescent="0.2">
      <c r="A686" t="str">
        <f>TABLA!F686</f>
        <v>F. Geografía e Historia</v>
      </c>
      <c r="B686" s="262">
        <f>TABLA!BC686</f>
        <v>0</v>
      </c>
    </row>
    <row r="687" spans="1:2" x14ac:dyDescent="0.2">
      <c r="A687" t="str">
        <f>TABLA!F687</f>
        <v>F. Psicología</v>
      </c>
      <c r="B687" s="262">
        <f>TABLA!BC687</f>
        <v>0</v>
      </c>
    </row>
    <row r="688" spans="1:2" x14ac:dyDescent="0.2">
      <c r="A688" t="str">
        <f>TABLA!F688</f>
        <v>F. Derecho</v>
      </c>
      <c r="B688" s="262" t="str">
        <f>TABLA!BC688</f>
        <v>Es una vergüenza que los libros online no funcionen</v>
      </c>
    </row>
    <row r="689" spans="1:2" x14ac:dyDescent="0.2">
      <c r="A689" t="str">
        <f>TABLA!F689</f>
        <v>F. Ciencias Físicas</v>
      </c>
      <c r="B689" s="262">
        <f>TABLA!BC689</f>
        <v>0</v>
      </c>
    </row>
    <row r="690" spans="1:2" x14ac:dyDescent="0.2">
      <c r="A690" t="str">
        <f>TABLA!F690</f>
        <v>F. Ciencias Geológicas</v>
      </c>
      <c r="B690" s="262">
        <f>TABLA!BC690</f>
        <v>0</v>
      </c>
    </row>
    <row r="691" spans="1:2" x14ac:dyDescent="0.2">
      <c r="A691" t="str">
        <f>TABLA!F691</f>
        <v>F. Comercio y Turismo</v>
      </c>
      <c r="B691" s="262">
        <f>TABLA!BC691</f>
        <v>0</v>
      </c>
    </row>
    <row r="692" spans="1:2" x14ac:dyDescent="0.2">
      <c r="A692" t="str">
        <f>TABLA!F692</f>
        <v>F. Medicina</v>
      </c>
      <c r="B692" s="262">
        <f>TABLA!BC692</f>
        <v>0</v>
      </c>
    </row>
    <row r="693" spans="1:2" ht="25.5" x14ac:dyDescent="0.2">
      <c r="A693" t="str">
        <f>TABLA!F693</f>
        <v>F. Bellas Artes</v>
      </c>
      <c r="B693" s="262" t="str">
        <f>TABLA!BC693</f>
        <v>Estoy muy contenta con el servicio de la Biblioteca. Profesionales muy cualificados, eficientes y amables. Aumentar la colección de libros electrónicos sería más que estupendo</v>
      </c>
    </row>
    <row r="694" spans="1:2" x14ac:dyDescent="0.2">
      <c r="A694" t="str">
        <f>TABLA!F694</f>
        <v>F. Informática</v>
      </c>
      <c r="B694" s="262">
        <f>TABLA!BC694</f>
        <v>0</v>
      </c>
    </row>
    <row r="695" spans="1:2" x14ac:dyDescent="0.2">
      <c r="A695" t="str">
        <f>TABLA!F695</f>
        <v>F. Ciencias Geológicas</v>
      </c>
      <c r="B695" s="262">
        <f>TABLA!BC695</f>
        <v>0</v>
      </c>
    </row>
    <row r="696" spans="1:2" x14ac:dyDescent="0.2">
      <c r="A696" t="str">
        <f>TABLA!F696</f>
        <v>F. Educación - Centro de Formación del Profesorado</v>
      </c>
      <c r="B696" s="262">
        <f>TABLA!BC696</f>
        <v>0</v>
      </c>
    </row>
    <row r="697" spans="1:2" x14ac:dyDescent="0.2">
      <c r="A697" t="str">
        <f>TABLA!F697</f>
        <v>F. Ciencias de la Documentación</v>
      </c>
      <c r="B697" s="262">
        <f>TABLA!BC697</f>
        <v>0</v>
      </c>
    </row>
    <row r="698" spans="1:2" x14ac:dyDescent="0.2">
      <c r="A698" t="str">
        <f>TABLA!F698</f>
        <v>F. Psicología</v>
      </c>
      <c r="B698" s="262">
        <f>TABLA!BC698</f>
        <v>0</v>
      </c>
    </row>
    <row r="699" spans="1:2" x14ac:dyDescent="0.2">
      <c r="A699" t="str">
        <f>TABLA!F699</f>
        <v>F. Estudios Estadísticos</v>
      </c>
      <c r="B699" s="262">
        <f>TABLA!BC699</f>
        <v>0</v>
      </c>
    </row>
    <row r="700" spans="1:2" ht="63.75" x14ac:dyDescent="0.2">
      <c r="A700" t="str">
        <f>TABLA!F700</f>
        <v>F. Medicina</v>
      </c>
      <c r="B700" s="262" t="str">
        <f>TABLA!BC700</f>
        <v>Ampliar el número de puestos de lectura durante los períodos de exémenes abriendo las bibliotecas de otras facultades, no solo la María Zambrano. También se podría adecuar las aperturas extraordinarias de esta biblioteca a los periodos de examen de todos los alumnos de la Complutense; muchas veces no coincide nuestro periodo de exámenes oficial con el de la biblioteca.</v>
      </c>
    </row>
    <row r="701" spans="1:2" ht="76.5" x14ac:dyDescent="0.2">
      <c r="A701" t="str">
        <f>TABLA!F701</f>
        <v>F. Ciencias Matemáticas</v>
      </c>
      <c r="B701" s="262" t="str">
        <f>TABLA!BC701</f>
        <v>La situación tan excepcional que estamos viviendo con la pandemia creo que ha ensalzado la necesidad de implementar una biblioteca virtual con mayor peso, que permita a los estudiantes tener acceso en casa a mayor cantidad de libros y recursos docentes de manera electrónica, garantizando que el alumnado disponga de manera más cómoda y eficaz de cualquier libro que necesite, ahorrando así en espacio y cantidad de material físico y paliando su posible agotamiento en sala.</v>
      </c>
    </row>
    <row r="702" spans="1:2" ht="63.75" x14ac:dyDescent="0.2">
      <c r="A702" t="str">
        <f>TABLA!F702</f>
        <v>F. Geografía e Historia</v>
      </c>
      <c r="B702" s="262" t="str">
        <f>TABLA!BC702</f>
        <v>Considero que la digitalización de los recursos bibliográficos de la biblioteca deberia haber sido más exhaustiva durante esta cuarentena, especialmente en las bibliotecas de humanidades, puesto que en nuestros grados es especialmente indispensable el uso de una amplia bibliografía que en muchas ocasiones ha sido imposible poder acceder a ella desde el catálogo cisne por encontrarse solo en papel</v>
      </c>
    </row>
    <row r="703" spans="1:2" x14ac:dyDescent="0.2">
      <c r="A703" t="str">
        <f>TABLA!F703</f>
        <v>F. Ciencias de la Información</v>
      </c>
      <c r="B703" s="262">
        <f>TABLA!BC703</f>
        <v>0</v>
      </c>
    </row>
    <row r="704" spans="1:2" x14ac:dyDescent="0.2">
      <c r="A704" t="str">
        <f>TABLA!F704</f>
        <v>F. Filosofía</v>
      </c>
      <c r="B704" s="262">
        <f>TABLA!BC704</f>
        <v>0</v>
      </c>
    </row>
    <row r="705" spans="1:2" x14ac:dyDescent="0.2">
      <c r="A705" t="str">
        <f>TABLA!F705</f>
        <v>F. Medicina</v>
      </c>
      <c r="B705" s="262">
        <f>TABLA!BC705</f>
        <v>0</v>
      </c>
    </row>
    <row r="706" spans="1:2" x14ac:dyDescent="0.2">
      <c r="A706" t="str">
        <f>TABLA!F706</f>
        <v>F. Derecho</v>
      </c>
      <c r="B706" s="262">
        <f>TABLA!BC706</f>
        <v>0</v>
      </c>
    </row>
    <row r="707" spans="1:2" x14ac:dyDescent="0.2">
      <c r="A707" t="str">
        <f>TABLA!F707</f>
        <v>F. Medicina</v>
      </c>
      <c r="B707" s="262">
        <f>TABLA!BC707</f>
        <v>0</v>
      </c>
    </row>
    <row r="708" spans="1:2" x14ac:dyDescent="0.2">
      <c r="A708" t="str">
        <f>TABLA!F708</f>
        <v>F. Derecho</v>
      </c>
      <c r="B708" s="262">
        <f>TABLA!BC708</f>
        <v>0</v>
      </c>
    </row>
    <row r="709" spans="1:2" x14ac:dyDescent="0.2">
      <c r="A709" t="str">
        <f>TABLA!F709</f>
        <v>F. Educación - Centro de Formación del Profesorado</v>
      </c>
      <c r="B709" s="262">
        <f>TABLA!BC709</f>
        <v>0</v>
      </c>
    </row>
    <row r="710" spans="1:2" x14ac:dyDescent="0.2">
      <c r="A710" t="str">
        <f>TABLA!F710</f>
        <v>F. Farmacia</v>
      </c>
      <c r="B710" s="262">
        <f>TABLA!BC710</f>
        <v>0</v>
      </c>
    </row>
    <row r="711" spans="1:2" x14ac:dyDescent="0.2">
      <c r="A711" t="str">
        <f>TABLA!F711</f>
        <v>F. Derecho</v>
      </c>
      <c r="B711" s="262">
        <f>TABLA!BC711</f>
        <v>0</v>
      </c>
    </row>
    <row r="712" spans="1:2" x14ac:dyDescent="0.2">
      <c r="A712" t="str">
        <f>TABLA!F712</f>
        <v>F. Ciencias de la Información</v>
      </c>
      <c r="B712" s="262">
        <f>TABLA!BC712</f>
        <v>0</v>
      </c>
    </row>
    <row r="713" spans="1:2" x14ac:dyDescent="0.2">
      <c r="A713" t="str">
        <f>TABLA!F713</f>
        <v>F. Ciencias Políticas y Sociología</v>
      </c>
      <c r="B713" s="262">
        <f>TABLA!BC713</f>
        <v>0</v>
      </c>
    </row>
    <row r="714" spans="1:2" x14ac:dyDescent="0.2">
      <c r="A714" t="str">
        <f>TABLA!F714</f>
        <v>F. Filosofía</v>
      </c>
      <c r="B714" s="262">
        <f>TABLA!BC714</f>
        <v>0</v>
      </c>
    </row>
    <row r="715" spans="1:2" ht="25.5" x14ac:dyDescent="0.2">
      <c r="A715" t="str">
        <f>TABLA!F715</f>
        <v>F. Educación - Centro de Formación del Profesorado</v>
      </c>
      <c r="B715" s="262" t="str">
        <f>TABLA!BC715</f>
        <v>La conectividad a internet en la sala de estudio de la Biblioteca de la Facultad de Educación a veces no funciona y va muy lenta.</v>
      </c>
    </row>
    <row r="716" spans="1:2" x14ac:dyDescent="0.2">
      <c r="A716" t="str">
        <f>TABLA!F716</f>
        <v>F. Psicología</v>
      </c>
      <c r="B716" s="262">
        <f>TABLA!BC716</f>
        <v>0</v>
      </c>
    </row>
    <row r="717" spans="1:2" x14ac:dyDescent="0.2">
      <c r="A717" t="str">
        <f>TABLA!F717</f>
        <v>F. Ciencias Químicas</v>
      </c>
      <c r="B717" s="262">
        <f>TABLA!BC717</f>
        <v>0</v>
      </c>
    </row>
    <row r="718" spans="1:2" x14ac:dyDescent="0.2">
      <c r="A718" t="str">
        <f>TABLA!F718</f>
        <v>F. Ciencias Físicas</v>
      </c>
      <c r="B718" s="262">
        <f>TABLA!BC718</f>
        <v>0</v>
      </c>
    </row>
    <row r="719" spans="1:2" ht="38.25" x14ac:dyDescent="0.2">
      <c r="A719" t="str">
        <f>TABLA!F719</f>
        <v>F. Filosofía</v>
      </c>
      <c r="B719" s="262" t="str">
        <f>TABLA!BC719</f>
        <v>Es mi primer año de carrera, y no suelo usar la biblioteca más que para estudiar de vez en cuando y para coger algún que otro libro, el trato que he recibido ha sido siempre estupendo, sobre todo en las bibliotecas de Filosofía y Sociología. ¡Muchas gracias!</v>
      </c>
    </row>
    <row r="720" spans="1:2" ht="191.25" x14ac:dyDescent="0.2">
      <c r="A720" t="str">
        <f>TABLA!F720</f>
        <v>F. Derecho</v>
      </c>
      <c r="B720" s="262" t="str">
        <f>TABLA!BC720</f>
        <v>Las pocas veces que he ido a la biblioteca de la María Zambrano y su forma de ser del personal hacia el alumno no es cordial ni amable, por eso dejé de ir y empezé por asistir a la bilblioteca de filología (la cual está enfrente de la de derecho) y allí se vio el cambio de actitud de bibliotecarios, la mujer es muy amable e incluso siempre me ayudaba aunque sean sobre temas que incluso no sepa realmente mucho sobre ello... Eso me hizo quedarme, porque aunque no use los libros de la misma, si es cierto que sé que estará atenta por cualquier duda que me surja. En segundo lugar, el pequeño biblioteca que hay en la propia facultad de derecho deberían de dejar estudiar en las mesas que hay y consultar. También, las pocas veces que he ido, solo me indicaban que realmente era solo para recogida de libros, y esto se debería de cambiar. Por último, otro cambio que se agradecería es sobre traslado de libros de la maría zambrano. Con esto me refiero a que si necesito un libro que tiene la facultad de psicología en el campus de somos aguas por ejemplo, realmente que su solución no sea el que el alumno tenga que ir él mismo sino que se puede trasladar de una facultad a otra, como ocurre con las bibliotecas que hay en Las Rozas y Majadahonda, un libro que haya en uno se puede llevar a otro y se le llama al cliente cuando tenga el libro recibido.</v>
      </c>
    </row>
    <row r="721" spans="1:2" x14ac:dyDescent="0.2">
      <c r="A721">
        <f>TABLA!F721</f>
        <v>0</v>
      </c>
      <c r="B721" s="262">
        <f>TABLA!BC721</f>
        <v>0</v>
      </c>
    </row>
    <row r="722" spans="1:2" x14ac:dyDescent="0.2">
      <c r="A722" t="str">
        <f>TABLA!F722</f>
        <v>F. Farmacia</v>
      </c>
      <c r="B722" s="262">
        <f>TABLA!BC722</f>
        <v>0</v>
      </c>
    </row>
    <row r="723" spans="1:2" x14ac:dyDescent="0.2">
      <c r="A723" t="str">
        <f>TABLA!F723</f>
        <v>F. Psicología</v>
      </c>
      <c r="B723" s="262">
        <f>TABLA!BC723</f>
        <v>0</v>
      </c>
    </row>
    <row r="724" spans="1:2" x14ac:dyDescent="0.2">
      <c r="A724" t="str">
        <f>TABLA!F724</f>
        <v>F. Ciencias Políticas y Sociología</v>
      </c>
      <c r="B724" s="262">
        <f>TABLA!BC724</f>
        <v>0</v>
      </c>
    </row>
    <row r="725" spans="1:2" ht="63.75" x14ac:dyDescent="0.2">
      <c r="A725" t="str">
        <f>TABLA!F725</f>
        <v>F. Bellas Artes</v>
      </c>
      <c r="B725" s="262" t="str">
        <f>TABLA!BC725</f>
        <v>A pesar de que voy poco, cuando voy siempre están dispuestos a ayudarme y tiene un buen ambiente de trabajo, creo que para los tiempos actuales no dispone de libros que traten temas mas actuales o digitales, sobre animación, películas o herramientas de arte digital. He notado que últimamente han incorporado algunos libros de ilustración pero me gustaría encontrar más información al respecto.</v>
      </c>
    </row>
    <row r="726" spans="1:2" x14ac:dyDescent="0.2">
      <c r="A726" t="str">
        <f>TABLA!F726</f>
        <v>F. Filología</v>
      </c>
      <c r="B726" s="262">
        <f>TABLA!BC726</f>
        <v>0</v>
      </c>
    </row>
    <row r="727" spans="1:2" x14ac:dyDescent="0.2">
      <c r="A727" t="str">
        <f>TABLA!F727</f>
        <v>F. Farmacia</v>
      </c>
      <c r="B727" s="262">
        <f>TABLA!BC727</f>
        <v>0</v>
      </c>
    </row>
    <row r="728" spans="1:2" ht="25.5" x14ac:dyDescent="0.2">
      <c r="A728" t="str">
        <f>TABLA!F728</f>
        <v>F. Psicología</v>
      </c>
      <c r="B728" s="262" t="str">
        <f>TABLA!BC728</f>
        <v>Me gustaría que tras el confinamiento, pudiesen seguir disponibles todos los libros que habéis abierto como libros electrónicos, porque voy a poder ir menos de forma presencial. Gracias!!</v>
      </c>
    </row>
    <row r="729" spans="1:2" x14ac:dyDescent="0.2">
      <c r="A729" t="str">
        <f>TABLA!F729</f>
        <v>F. Psicología</v>
      </c>
      <c r="B729" s="262">
        <f>TABLA!BC729</f>
        <v>0</v>
      </c>
    </row>
    <row r="730" spans="1:2" x14ac:dyDescent="0.2">
      <c r="A730" t="str">
        <f>TABLA!F730</f>
        <v>F. Ciencias de la Información</v>
      </c>
      <c r="B730" s="262">
        <f>TABLA!BC730</f>
        <v>0</v>
      </c>
    </row>
    <row r="731" spans="1:2" x14ac:dyDescent="0.2">
      <c r="A731" t="str">
        <f>TABLA!F731</f>
        <v>F. Ciencias de la Documentación</v>
      </c>
      <c r="B731" s="262">
        <f>TABLA!BC731</f>
        <v>0</v>
      </c>
    </row>
    <row r="732" spans="1:2" ht="38.25" x14ac:dyDescent="0.2">
      <c r="A732" t="str">
        <f>TABLA!F732</f>
        <v>F. Educación - Centro de Formación del Profesorado</v>
      </c>
      <c r="B732" s="262" t="str">
        <f>TABLA!BC732</f>
        <v>Mayor posibilidad para reservar salas de estudio y buena climatización de las mismas ya que hay algunas inutilizadas por el calor que hace. Además, la web y el catálogo Cisne es complejo de utilizar, a veces no funcionan los enlaces ni los archivos en línea.</v>
      </c>
    </row>
    <row r="733" spans="1:2" x14ac:dyDescent="0.2">
      <c r="A733" t="str">
        <f>TABLA!F733</f>
        <v>F. Veterinaria</v>
      </c>
      <c r="B733" s="262">
        <f>TABLA!BC733</f>
        <v>0</v>
      </c>
    </row>
    <row r="734" spans="1:2" x14ac:dyDescent="0.2">
      <c r="A734" t="str">
        <f>TABLA!F734</f>
        <v>F. Medicina</v>
      </c>
      <c r="B734" s="262">
        <f>TABLA!BC734</f>
        <v>0</v>
      </c>
    </row>
    <row r="735" spans="1:2" ht="25.5" x14ac:dyDescent="0.2">
      <c r="A735" t="str">
        <f>TABLA!F735</f>
        <v>F. Ciencias de la Información</v>
      </c>
      <c r="B735" s="262" t="str">
        <f>TABLA!BC735</f>
        <v>Hubo cambios en la página del catálogo cisne en la parte de reservar un libro que, en mi opinión, no está muy claro.</v>
      </c>
    </row>
    <row r="736" spans="1:2" x14ac:dyDescent="0.2">
      <c r="A736" t="str">
        <f>TABLA!F736</f>
        <v>F. Derecho</v>
      </c>
      <c r="B736" s="262">
        <f>TABLA!BC736</f>
        <v>0</v>
      </c>
    </row>
    <row r="737" spans="1:2" x14ac:dyDescent="0.2">
      <c r="A737" t="str">
        <f>TABLA!F737</f>
        <v>F. Geografía e Historia</v>
      </c>
      <c r="B737" s="262">
        <f>TABLA!BC737</f>
        <v>0</v>
      </c>
    </row>
    <row r="738" spans="1:2" x14ac:dyDescent="0.2">
      <c r="A738" t="str">
        <f>TABLA!F738</f>
        <v>F. Geografía e Historia</v>
      </c>
      <c r="B738" s="262">
        <f>TABLA!BC738</f>
        <v>0</v>
      </c>
    </row>
    <row r="739" spans="1:2" x14ac:dyDescent="0.2">
      <c r="A739" t="str">
        <f>TABLA!F739</f>
        <v>F. Filosofía</v>
      </c>
      <c r="B739" s="262">
        <f>TABLA!BC739</f>
        <v>0</v>
      </c>
    </row>
    <row r="740" spans="1:2" x14ac:dyDescent="0.2">
      <c r="A740" t="str">
        <f>TABLA!F740</f>
        <v>F. Educación - Centro de Formación del Profesorado</v>
      </c>
      <c r="B740" s="262">
        <f>TABLA!BC740</f>
        <v>0</v>
      </c>
    </row>
    <row r="741" spans="1:2" x14ac:dyDescent="0.2">
      <c r="A741" t="str">
        <f>TABLA!F741</f>
        <v>F. Informática</v>
      </c>
      <c r="B741" s="262">
        <f>TABLA!BC741</f>
        <v>0</v>
      </c>
    </row>
    <row r="742" spans="1:2" x14ac:dyDescent="0.2">
      <c r="A742" t="str">
        <f>TABLA!F742</f>
        <v>F. Psicología</v>
      </c>
      <c r="B742" s="262">
        <f>TABLA!BC742</f>
        <v>0</v>
      </c>
    </row>
    <row r="743" spans="1:2" ht="25.5" x14ac:dyDescent="0.2">
      <c r="A743" t="str">
        <f>TABLA!F743</f>
        <v>F. Filosofía</v>
      </c>
      <c r="B743" s="262" t="str">
        <f>TABLA!BC743</f>
        <v>Deberían existir mas copias fisicas o online de libros clave que a menudo no han sido devueltos o estan perdidos o en mal estado y no son repuestos.</v>
      </c>
    </row>
    <row r="744" spans="1:2" x14ac:dyDescent="0.2">
      <c r="A744" t="str">
        <f>TABLA!F744</f>
        <v>F. Enfermería, Fisioterapia y Podología</v>
      </c>
      <c r="B744" s="262">
        <f>TABLA!BC744</f>
        <v>0</v>
      </c>
    </row>
    <row r="745" spans="1:2" x14ac:dyDescent="0.2">
      <c r="A745" t="str">
        <f>TABLA!F745</f>
        <v>F. Filología</v>
      </c>
      <c r="B745" s="262">
        <f>TABLA!BC745</f>
        <v>0</v>
      </c>
    </row>
    <row r="746" spans="1:2" x14ac:dyDescent="0.2">
      <c r="A746" t="str">
        <f>TABLA!F746</f>
        <v>F. Farmacia</v>
      </c>
      <c r="B746" s="262">
        <f>TABLA!BC746</f>
        <v>0</v>
      </c>
    </row>
    <row r="747" spans="1:2" x14ac:dyDescent="0.2">
      <c r="A747" t="str">
        <f>TABLA!F747</f>
        <v>F. Psicología</v>
      </c>
      <c r="B747" s="262" t="str">
        <f>TABLA!BC747</f>
        <v>Muchos artículos de PubMed están restringidos, antes de la situación actual.</v>
      </c>
    </row>
    <row r="748" spans="1:2" x14ac:dyDescent="0.2">
      <c r="A748" t="str">
        <f>TABLA!F748</f>
        <v>F. Ciencias Biológicas</v>
      </c>
      <c r="B748" s="262">
        <f>TABLA!BC748</f>
        <v>0</v>
      </c>
    </row>
    <row r="749" spans="1:2" x14ac:dyDescent="0.2">
      <c r="A749" t="str">
        <f>TABLA!F749</f>
        <v>F. Ciencias Económicas y Empresariales</v>
      </c>
      <c r="B749" s="262">
        <f>TABLA!BC749</f>
        <v>0</v>
      </c>
    </row>
    <row r="750" spans="1:2" x14ac:dyDescent="0.2">
      <c r="A750" t="str">
        <f>TABLA!F750</f>
        <v>F. Geografía e Historia</v>
      </c>
      <c r="B750" s="262">
        <f>TABLA!BC750</f>
        <v>0</v>
      </c>
    </row>
    <row r="751" spans="1:2" ht="51" x14ac:dyDescent="0.2">
      <c r="A751" t="str">
        <f>TABLA!F751</f>
        <v>F. Ciencias Químicas</v>
      </c>
      <c r="B751" s="262" t="str">
        <f>TABLA!BC751</f>
        <v>Mi sugerencia va dirigida a la biblioteca de la Facultad de Ciencias Químicas y sus instalaciones. Resulta incómodo estudiar allí pues la calefacción no funciona correctamente. En Invierno hace mucho frío y en verano hace mucho calor hasta que ponen el aire acondicionado y te congelas. Espero que se pueda solucionar. Gracias.</v>
      </c>
    </row>
    <row r="752" spans="1:2" x14ac:dyDescent="0.2">
      <c r="A752" t="str">
        <f>TABLA!F752</f>
        <v>F. Informática</v>
      </c>
      <c r="B752" s="262">
        <f>TABLA!BC752</f>
        <v>0</v>
      </c>
    </row>
    <row r="753" spans="1:2" x14ac:dyDescent="0.2">
      <c r="A753" t="str">
        <f>TABLA!F753</f>
        <v>F. Geografía e Historia</v>
      </c>
      <c r="B753" s="262">
        <f>TABLA!BC753</f>
        <v>0</v>
      </c>
    </row>
    <row r="754" spans="1:2" x14ac:dyDescent="0.2">
      <c r="A754" t="str">
        <f>TABLA!F754</f>
        <v>F. Ciencias Económicas y Empresariales</v>
      </c>
      <c r="B754" s="262">
        <f>TABLA!BC754</f>
        <v>0</v>
      </c>
    </row>
    <row r="755" spans="1:2" x14ac:dyDescent="0.2">
      <c r="A755" t="str">
        <f>TABLA!F755</f>
        <v>F. Geografía e Historia</v>
      </c>
      <c r="B755" s="262">
        <f>TABLA!BC755</f>
        <v>0</v>
      </c>
    </row>
    <row r="756" spans="1:2" x14ac:dyDescent="0.2">
      <c r="A756" t="str">
        <f>TABLA!F756</f>
        <v>F. Derecho</v>
      </c>
      <c r="B756" s="262">
        <f>TABLA!BC756</f>
        <v>0</v>
      </c>
    </row>
    <row r="757" spans="1:2" x14ac:dyDescent="0.2">
      <c r="A757" t="str">
        <f>TABLA!F757</f>
        <v>F. Psicología</v>
      </c>
      <c r="B757" s="262">
        <f>TABLA!BC757</f>
        <v>0</v>
      </c>
    </row>
    <row r="758" spans="1:2" x14ac:dyDescent="0.2">
      <c r="A758" t="str">
        <f>TABLA!F758</f>
        <v>F. Geografía e Historia</v>
      </c>
      <c r="B758" s="262">
        <f>TABLA!BC758</f>
        <v>0</v>
      </c>
    </row>
    <row r="759" spans="1:2" x14ac:dyDescent="0.2">
      <c r="A759" t="str">
        <f>TABLA!F759</f>
        <v>F. Geografía e Historia</v>
      </c>
      <c r="B759" s="262">
        <f>TABLA!BC759</f>
        <v>0</v>
      </c>
    </row>
    <row r="760" spans="1:2" x14ac:dyDescent="0.2">
      <c r="A760" t="str">
        <f>TABLA!F760</f>
        <v>F. Ciencias Matemáticas</v>
      </c>
      <c r="B760" s="262">
        <f>TABLA!BC760</f>
        <v>0</v>
      </c>
    </row>
    <row r="761" spans="1:2" x14ac:dyDescent="0.2">
      <c r="A761" t="str">
        <f>TABLA!F761</f>
        <v>F. Bellas Artes</v>
      </c>
      <c r="B761" s="262">
        <f>TABLA!BC761</f>
        <v>0</v>
      </c>
    </row>
    <row r="762" spans="1:2" x14ac:dyDescent="0.2">
      <c r="A762" t="str">
        <f>TABLA!F762</f>
        <v>F. Filología</v>
      </c>
      <c r="B762" s="262">
        <f>TABLA!BC762</f>
        <v>0</v>
      </c>
    </row>
    <row r="763" spans="1:2" x14ac:dyDescent="0.2">
      <c r="A763" t="str">
        <f>TABLA!F763</f>
        <v>F. Ciencias de la Información</v>
      </c>
      <c r="B763" s="262">
        <f>TABLA!BC763</f>
        <v>0</v>
      </c>
    </row>
    <row r="764" spans="1:2" x14ac:dyDescent="0.2">
      <c r="A764" t="str">
        <f>TABLA!F764</f>
        <v>F. Farmacia</v>
      </c>
      <c r="B764" s="262">
        <f>TABLA!BC764</f>
        <v>0</v>
      </c>
    </row>
    <row r="765" spans="1:2" ht="25.5" x14ac:dyDescent="0.2">
      <c r="A765" t="str">
        <f>TABLA!F765</f>
        <v>F. Ciencias Químicas</v>
      </c>
      <c r="B765" s="262" t="str">
        <f>TABLA!BC765</f>
        <v>Mejorar los errores para el acceso a diversas webs a las que se puede acudir por ser miembro de la UCM así como de los programas necesarios para el estudio</v>
      </c>
    </row>
    <row r="766" spans="1:2" ht="76.5" x14ac:dyDescent="0.2">
      <c r="A766" t="str">
        <f>TABLA!F766</f>
        <v>F. Educación - Centro de Formación del Profesorado</v>
      </c>
      <c r="B766" s="262" t="str">
        <f>TABLA!BC766</f>
        <v>Considero que servicio web de la biblioteca ha empeorado muchísimo; el orden, la búsqueda y la descarga se ha llenado de enlaces innecesarios, una biblioteca como la Biblioteca María Zambrano debería estar mejor gestionada y contratar al personal necesario y especializado porque de lo contrario es un edificio bonito pero sin la debida funcionalidad. Se debería invertir más en el mantenimiento y actualización de la plataforma virtual, digitalizar más obras, y valorar el trabajo de los bibliotecarios cuyo personal cada vez está más limitado.</v>
      </c>
    </row>
    <row r="767" spans="1:2" x14ac:dyDescent="0.2">
      <c r="A767" t="str">
        <f>TABLA!F767</f>
        <v>F. Ciencias Biológicas</v>
      </c>
      <c r="B767" s="262">
        <f>TABLA!BC767</f>
        <v>0</v>
      </c>
    </row>
    <row r="768" spans="1:2" x14ac:dyDescent="0.2">
      <c r="A768" t="str">
        <f>TABLA!F768</f>
        <v>F. Medicina</v>
      </c>
      <c r="B768" s="262">
        <f>TABLA!BC768</f>
        <v>0</v>
      </c>
    </row>
    <row r="769" spans="1:2" x14ac:dyDescent="0.2">
      <c r="A769" t="str">
        <f>TABLA!F769</f>
        <v>F. Ciencias Económicas y Empresariales</v>
      </c>
      <c r="B769" s="262">
        <f>TABLA!BC769</f>
        <v>0</v>
      </c>
    </row>
    <row r="770" spans="1:2" x14ac:dyDescent="0.2">
      <c r="A770" t="str">
        <f>TABLA!F770</f>
        <v>F. Geografía e Historia</v>
      </c>
      <c r="B770" s="262">
        <f>TABLA!BC770</f>
        <v>0</v>
      </c>
    </row>
    <row r="771" spans="1:2" x14ac:dyDescent="0.2">
      <c r="A771" t="str">
        <f>TABLA!F771</f>
        <v>F. Psicología</v>
      </c>
      <c r="B771" s="262">
        <f>TABLA!BC771</f>
        <v>0</v>
      </c>
    </row>
    <row r="772" spans="1:2" x14ac:dyDescent="0.2">
      <c r="A772" t="str">
        <f>TABLA!F772</f>
        <v>F. Educación - Centro de Formación del Profesorado</v>
      </c>
      <c r="B772" s="262">
        <f>TABLA!BC772</f>
        <v>0</v>
      </c>
    </row>
    <row r="773" spans="1:2" x14ac:dyDescent="0.2">
      <c r="A773" t="str">
        <f>TABLA!F773</f>
        <v>F. Estudios Estadísticos</v>
      </c>
      <c r="B773" s="262">
        <f>TABLA!BC773</f>
        <v>0</v>
      </c>
    </row>
    <row r="774" spans="1:2" x14ac:dyDescent="0.2">
      <c r="A774" t="str">
        <f>TABLA!F774</f>
        <v>F. Ciencias de la Información</v>
      </c>
      <c r="B774" s="262">
        <f>TABLA!BC774</f>
        <v>0</v>
      </c>
    </row>
    <row r="775" spans="1:2" x14ac:dyDescent="0.2">
      <c r="A775" t="str">
        <f>TABLA!F775</f>
        <v>F. Ciencias Químicas</v>
      </c>
      <c r="B775" s="262">
        <f>TABLA!BC775</f>
        <v>0</v>
      </c>
    </row>
    <row r="776" spans="1:2" ht="63.75" x14ac:dyDescent="0.2">
      <c r="A776" t="str">
        <f>TABLA!F776</f>
        <v>F. Derecho</v>
      </c>
      <c r="B776" s="262" t="str">
        <f>TABLA!BC776</f>
        <v>Dada la situación actual que conlleva la imposibilidad de acudir físicamente a la biblioteca y utilizar los libros de los que dispone la UCM, sería importante realizar compras de libros electrónicos (aunque éstos estén en la UCM), pues a efectos prácticos es como si la UCM no los tuviera si no se puede acceder a ellos.  El trato del personal bibliotecario durante la pandemia es inmejorable! Su servicio es realmente extraordinario.</v>
      </c>
    </row>
    <row r="777" spans="1:2" ht="63.75" x14ac:dyDescent="0.2">
      <c r="A777" t="str">
        <f>TABLA!F777</f>
        <v>F. Educación - Centro de Formación del Profesorado</v>
      </c>
      <c r="B777" s="262" t="str">
        <f>TABLA!BC777</f>
        <v>Es verdad que concretamente la Biblioteca está bastante bien tanto en oferta de libros como en capacidad de las instalaciones, lo único que muchas veces al estar situado cerca de colegios mayores hay mucha gente que no es de la facultad y hay días, sobre todo en época de exámenes, hay poca capacidad para poder sentarnos a estudiar. Muchas veces hace calor también</v>
      </c>
    </row>
    <row r="778" spans="1:2" x14ac:dyDescent="0.2">
      <c r="A778" t="str">
        <f>TABLA!F778</f>
        <v>F. Educación - Centro de Formación del Profesorado</v>
      </c>
      <c r="B778" s="262">
        <f>TABLA!BC778</f>
        <v>0</v>
      </c>
    </row>
    <row r="779" spans="1:2" x14ac:dyDescent="0.2">
      <c r="A779" t="str">
        <f>TABLA!F779</f>
        <v>F. Filosofía</v>
      </c>
      <c r="B779" s="262">
        <f>TABLA!BC779</f>
        <v>0</v>
      </c>
    </row>
    <row r="780" spans="1:2" x14ac:dyDescent="0.2">
      <c r="A780" t="str">
        <f>TABLA!F780</f>
        <v>F. Odontología</v>
      </c>
      <c r="B780" s="262">
        <f>TABLA!BC780</f>
        <v>0</v>
      </c>
    </row>
    <row r="781" spans="1:2" x14ac:dyDescent="0.2">
      <c r="A781" t="str">
        <f>TABLA!F781</f>
        <v>F. Educación - Centro de Formación del Profesorado</v>
      </c>
      <c r="B781" s="262">
        <f>TABLA!BC781</f>
        <v>0</v>
      </c>
    </row>
    <row r="782" spans="1:2" x14ac:dyDescent="0.2">
      <c r="A782" t="str">
        <f>TABLA!F782</f>
        <v>F. Educación - Centro de Formación del Profesorado</v>
      </c>
      <c r="B782" s="262">
        <f>TABLA!BC782</f>
        <v>0</v>
      </c>
    </row>
    <row r="783" spans="1:2" x14ac:dyDescent="0.2">
      <c r="A783" t="str">
        <f>TABLA!F783</f>
        <v>F. Farmacia</v>
      </c>
      <c r="B783" s="262" t="str">
        <f>TABLA!BC783</f>
        <v>Mejorar los accesos online</v>
      </c>
    </row>
    <row r="784" spans="1:2" x14ac:dyDescent="0.2">
      <c r="A784" t="str">
        <f>TABLA!F784</f>
        <v>F. Ciencias Químicas</v>
      </c>
      <c r="B784" s="262">
        <f>TABLA!BC784</f>
        <v>0</v>
      </c>
    </row>
    <row r="785" spans="1:2" x14ac:dyDescent="0.2">
      <c r="A785" t="str">
        <f>TABLA!F785</f>
        <v>F. Geografía e Historia</v>
      </c>
      <c r="B785" s="262">
        <f>TABLA!BC785</f>
        <v>0</v>
      </c>
    </row>
    <row r="786" spans="1:2" x14ac:dyDescent="0.2">
      <c r="A786" t="str">
        <f>TABLA!F786</f>
        <v>F. Geografía e Historia</v>
      </c>
      <c r="B786" s="262">
        <f>TABLA!BC786</f>
        <v>0</v>
      </c>
    </row>
    <row r="787" spans="1:2" ht="38.25" x14ac:dyDescent="0.2">
      <c r="A787" t="str">
        <f>TABLA!F787</f>
        <v>F. Farmacia</v>
      </c>
      <c r="B787" s="262" t="str">
        <f>TABLA!BC787</f>
        <v>En la facultad de Farmacia son necesarios más puestos con enchufes para poder cargar el ordenador, pues hay muy pocos y muchos estudiantes necesitan estar en la biblioteca bastante tiempo</v>
      </c>
    </row>
    <row r="788" spans="1:2" x14ac:dyDescent="0.2">
      <c r="A788" t="str">
        <f>TABLA!F788</f>
        <v>F. Ciencias Químicas</v>
      </c>
      <c r="B788" s="262">
        <f>TABLA!BC788</f>
        <v>0</v>
      </c>
    </row>
    <row r="789" spans="1:2" x14ac:dyDescent="0.2">
      <c r="A789" t="str">
        <f>TABLA!F789</f>
        <v>F. Geografía e Historia</v>
      </c>
      <c r="B789" s="262">
        <f>TABLA!BC789</f>
        <v>0</v>
      </c>
    </row>
    <row r="790" spans="1:2" ht="25.5" x14ac:dyDescent="0.2">
      <c r="A790" t="str">
        <f>TABLA!F790</f>
        <v>F. Geografía e Historia</v>
      </c>
      <c r="B790" s="262" t="str">
        <f>TABLA!BC790</f>
        <v>A pesar de tener cantidad de información accesible vía online, en esta pandemia he necesitado mucha bibliografía que Cisne no recogía (o solo estaba en forma impresa)</v>
      </c>
    </row>
    <row r="791" spans="1:2" x14ac:dyDescent="0.2">
      <c r="A791" t="str">
        <f>TABLA!F791</f>
        <v>F. Educación - Centro de Formación del Profesorado</v>
      </c>
      <c r="B791" s="262">
        <f>TABLA!BC791</f>
        <v>0</v>
      </c>
    </row>
    <row r="792" spans="1:2" x14ac:dyDescent="0.2">
      <c r="A792" t="str">
        <f>TABLA!F792</f>
        <v>F. Estudios Estadísticos</v>
      </c>
      <c r="B792" s="262">
        <f>TABLA!BC792</f>
        <v>0</v>
      </c>
    </row>
    <row r="793" spans="1:2" x14ac:dyDescent="0.2">
      <c r="A793" t="str">
        <f>TABLA!F793</f>
        <v>F. Ciencias Físicas</v>
      </c>
      <c r="B793" s="262">
        <f>TABLA!BC793</f>
        <v>0</v>
      </c>
    </row>
    <row r="794" spans="1:2" x14ac:dyDescent="0.2">
      <c r="A794" t="str">
        <f>TABLA!F794</f>
        <v>F. Ciencias Políticas y Sociología</v>
      </c>
      <c r="B794" s="262">
        <f>TABLA!BC794</f>
        <v>0</v>
      </c>
    </row>
    <row r="795" spans="1:2" x14ac:dyDescent="0.2">
      <c r="A795" t="str">
        <f>TABLA!F795</f>
        <v>F. Geografía e Historia</v>
      </c>
      <c r="B795" s="262">
        <f>TABLA!BC795</f>
        <v>0</v>
      </c>
    </row>
    <row r="796" spans="1:2" x14ac:dyDescent="0.2">
      <c r="A796" t="str">
        <f>TABLA!F796</f>
        <v>F. Veterinaria</v>
      </c>
      <c r="B796" s="262">
        <f>TABLA!BC796</f>
        <v>0</v>
      </c>
    </row>
    <row r="797" spans="1:2" x14ac:dyDescent="0.2">
      <c r="A797" t="str">
        <f>TABLA!F797</f>
        <v>F. Filología</v>
      </c>
      <c r="B797" s="262">
        <f>TABLA!BC797</f>
        <v>0</v>
      </c>
    </row>
    <row r="798" spans="1:2" x14ac:dyDescent="0.2">
      <c r="A798" t="str">
        <f>TABLA!F798</f>
        <v>F. Ciencias Matemáticas</v>
      </c>
      <c r="B798" s="262">
        <f>TABLA!BC798</f>
        <v>0</v>
      </c>
    </row>
    <row r="799" spans="1:2" x14ac:dyDescent="0.2">
      <c r="A799" t="str">
        <f>TABLA!F799</f>
        <v>F. Veterinaria</v>
      </c>
      <c r="B799" s="262">
        <f>TABLA!BC799</f>
        <v>0</v>
      </c>
    </row>
    <row r="800" spans="1:2" x14ac:dyDescent="0.2">
      <c r="A800" t="str">
        <f>TABLA!F800</f>
        <v>F. Ciencias de la Información</v>
      </c>
      <c r="B800" s="262">
        <f>TABLA!BC800</f>
        <v>0</v>
      </c>
    </row>
    <row r="801" spans="1:2" x14ac:dyDescent="0.2">
      <c r="A801" t="str">
        <f>TABLA!F801</f>
        <v>F. Filología</v>
      </c>
      <c r="B801" s="262">
        <f>TABLA!BC801</f>
        <v>0</v>
      </c>
    </row>
    <row r="802" spans="1:2" ht="38.25" x14ac:dyDescent="0.2">
      <c r="A802" t="str">
        <f>TABLA!F802</f>
        <v>F. Geografía e Historia</v>
      </c>
      <c r="B802" s="262" t="str">
        <f>TABLA!BC802</f>
        <v>Se necesitan más recursos electrónicos. Los que trabajamos en Humanidades los necesitamos urgentemente. Oxford University Press y Cambrige sacan ya todo en digital y, sin embargo, tenemos muchas carencias.</v>
      </c>
    </row>
    <row r="803" spans="1:2" ht="25.5" x14ac:dyDescent="0.2">
      <c r="A803" t="str">
        <f>TABLA!F803</f>
        <v>F. Educación - Centro de Formación del Profesorado</v>
      </c>
      <c r="B803" s="262" t="str">
        <f>TABLA!BC803</f>
        <v>La biblioteca complutense, junto con su equipo, me han ayudado mucho a encontrar la información que he necesitado durante mi grado y máster</v>
      </c>
    </row>
    <row r="804" spans="1:2" x14ac:dyDescent="0.2">
      <c r="A804" t="str">
        <f>TABLA!F804</f>
        <v>F. Medicina</v>
      </c>
      <c r="B804" s="262">
        <f>TABLA!BC804</f>
        <v>0</v>
      </c>
    </row>
    <row r="805" spans="1:2" x14ac:dyDescent="0.2">
      <c r="A805">
        <f>TABLA!F805</f>
        <v>0</v>
      </c>
      <c r="B805" s="262">
        <f>TABLA!BC805</f>
        <v>0</v>
      </c>
    </row>
    <row r="806" spans="1:2" x14ac:dyDescent="0.2">
      <c r="A806" t="str">
        <f>TABLA!F806</f>
        <v>F. Ciencias Biológicas</v>
      </c>
      <c r="B806" s="262">
        <f>TABLA!BC806</f>
        <v>0</v>
      </c>
    </row>
    <row r="807" spans="1:2" x14ac:dyDescent="0.2">
      <c r="A807" t="str">
        <f>TABLA!F807</f>
        <v>F. Óptica y Optometría</v>
      </c>
      <c r="B807" s="262">
        <f>TABLA!BC807</f>
        <v>0</v>
      </c>
    </row>
    <row r="808" spans="1:2" x14ac:dyDescent="0.2">
      <c r="A808" t="str">
        <f>TABLA!F808</f>
        <v>F. Ciencias Químicas</v>
      </c>
      <c r="B808" s="262">
        <f>TABLA!BC808</f>
        <v>0</v>
      </c>
    </row>
    <row r="809" spans="1:2" x14ac:dyDescent="0.2">
      <c r="A809" t="str">
        <f>TABLA!F809</f>
        <v>F. Geografía e Historia</v>
      </c>
      <c r="B809" s="262">
        <f>TABLA!BC809</f>
        <v>0</v>
      </c>
    </row>
    <row r="810" spans="1:2" x14ac:dyDescent="0.2">
      <c r="A810" t="str">
        <f>TABLA!F810</f>
        <v>F. Ciencias de la Información</v>
      </c>
      <c r="B810" s="262">
        <f>TABLA!BC810</f>
        <v>0</v>
      </c>
    </row>
    <row r="811" spans="1:2" x14ac:dyDescent="0.2">
      <c r="A811" t="str">
        <f>TABLA!F811</f>
        <v>F. Farmacia</v>
      </c>
      <c r="B811" s="262">
        <f>TABLA!BC811</f>
        <v>0</v>
      </c>
    </row>
    <row r="812" spans="1:2" x14ac:dyDescent="0.2">
      <c r="A812" t="str">
        <f>TABLA!F812</f>
        <v>F. Ciencias Biológicas</v>
      </c>
      <c r="B812" s="262">
        <f>TABLA!BC812</f>
        <v>0</v>
      </c>
    </row>
    <row r="813" spans="1:2" x14ac:dyDescent="0.2">
      <c r="A813" t="str">
        <f>TABLA!F813</f>
        <v>F. Ciencias Matemáticas</v>
      </c>
      <c r="B813" s="262">
        <f>TABLA!BC813</f>
        <v>0</v>
      </c>
    </row>
    <row r="814" spans="1:2" x14ac:dyDescent="0.2">
      <c r="A814" t="str">
        <f>TABLA!F814</f>
        <v>F. Psicología</v>
      </c>
      <c r="B814" s="262" t="str">
        <f>TABLA!BC814</f>
        <v>Bajad la calefacción de la biblioteca de la facultad de psicología, es una sauna</v>
      </c>
    </row>
    <row r="815" spans="1:2" x14ac:dyDescent="0.2">
      <c r="A815" t="str">
        <f>TABLA!F815</f>
        <v>F. Educación - Centro de Formación del Profesorado</v>
      </c>
      <c r="B815" s="262">
        <f>TABLA!BC815</f>
        <v>0</v>
      </c>
    </row>
    <row r="816" spans="1:2" x14ac:dyDescent="0.2">
      <c r="A816" t="str">
        <f>TABLA!F816</f>
        <v>F. Bellas Artes</v>
      </c>
      <c r="B816" s="262">
        <f>TABLA!BC816</f>
        <v>0</v>
      </c>
    </row>
    <row r="817" spans="1:2" ht="25.5" x14ac:dyDescent="0.2">
      <c r="A817" t="str">
        <f>TABLA!F817</f>
        <v>F. Filología</v>
      </c>
      <c r="B817" s="262" t="str">
        <f>TABLA!BC817</f>
        <v>Me gustaría que apareciesen ofertas para estudiantes (y que se amoldasen a estos) para trabajar en ellas.</v>
      </c>
    </row>
    <row r="818" spans="1:2" x14ac:dyDescent="0.2">
      <c r="A818" t="str">
        <f>TABLA!F818</f>
        <v>F. Ciencias Económicas y Empresariales</v>
      </c>
      <c r="B818" s="262" t="str">
        <f>TABLA!BC818</f>
        <v>Lo mejor es el personal.</v>
      </c>
    </row>
    <row r="819" spans="1:2" x14ac:dyDescent="0.2">
      <c r="A819" t="str">
        <f>TABLA!F819</f>
        <v>F. Farmacia</v>
      </c>
      <c r="B819" s="262">
        <f>TABLA!BC819</f>
        <v>0</v>
      </c>
    </row>
    <row r="820" spans="1:2" x14ac:dyDescent="0.2">
      <c r="A820" t="str">
        <f>TABLA!F820</f>
        <v>F. Ciencias de la Información</v>
      </c>
      <c r="B820" s="262">
        <f>TABLA!BC820</f>
        <v>0</v>
      </c>
    </row>
    <row r="821" spans="1:2" x14ac:dyDescent="0.2">
      <c r="A821" t="str">
        <f>TABLA!F821</f>
        <v>F. Educación - Centro de Formación del Profesorado</v>
      </c>
      <c r="B821" s="262">
        <f>TABLA!BC821</f>
        <v>0</v>
      </c>
    </row>
    <row r="822" spans="1:2" ht="38.25" x14ac:dyDescent="0.2">
      <c r="A822" t="str">
        <f>TABLA!F822</f>
        <v>F. Geografía e Historia</v>
      </c>
      <c r="B822" s="262" t="str">
        <f>TABLA!BC822</f>
        <v>Sinceramente a la hora de encontrar algunos libros si me ha sido util el servicio de biblioteca, pero hay muchos otros libros que no se encontraban en la colección y al ser calificados como importantes por los profesores me he visto en la necesidad de comprarlos.</v>
      </c>
    </row>
    <row r="823" spans="1:2" x14ac:dyDescent="0.2">
      <c r="A823" t="str">
        <f>TABLA!F823</f>
        <v>F. Bellas Artes</v>
      </c>
      <c r="B823" s="262">
        <f>TABLA!BC823</f>
        <v>0</v>
      </c>
    </row>
    <row r="824" spans="1:2" x14ac:dyDescent="0.2">
      <c r="A824" t="str">
        <f>TABLA!F824</f>
        <v>F. Ciencias Biológicas</v>
      </c>
      <c r="B824" s="262">
        <f>TABLA!BC824</f>
        <v>0</v>
      </c>
    </row>
    <row r="825" spans="1:2" x14ac:dyDescent="0.2">
      <c r="A825" t="str">
        <f>TABLA!F825</f>
        <v>F. Derecho</v>
      </c>
      <c r="B825" s="262">
        <f>TABLA!BC825</f>
        <v>0</v>
      </c>
    </row>
    <row r="826" spans="1:2" x14ac:dyDescent="0.2">
      <c r="A826" t="str">
        <f>TABLA!F826</f>
        <v>F. Educación - Centro de Formación del Profesorado</v>
      </c>
      <c r="B826" s="262">
        <f>TABLA!BC826</f>
        <v>0</v>
      </c>
    </row>
    <row r="827" spans="1:2" x14ac:dyDescent="0.2">
      <c r="A827" t="str">
        <f>TABLA!F827</f>
        <v>F. Filosofía</v>
      </c>
      <c r="B827" s="262">
        <f>TABLA!BC827</f>
        <v>0</v>
      </c>
    </row>
    <row r="828" spans="1:2" x14ac:dyDescent="0.2">
      <c r="A828" t="str">
        <f>TABLA!F828</f>
        <v>F. Filología</v>
      </c>
      <c r="B828" s="262">
        <f>TABLA!BC828</f>
        <v>0</v>
      </c>
    </row>
    <row r="829" spans="1:2" x14ac:dyDescent="0.2">
      <c r="A829" t="str">
        <f>TABLA!F829</f>
        <v>F. Ciencias Biológicas</v>
      </c>
      <c r="B829" s="262">
        <f>TABLA!BC829</f>
        <v>0</v>
      </c>
    </row>
    <row r="830" spans="1:2" x14ac:dyDescent="0.2">
      <c r="A830" t="str">
        <f>TABLA!F830</f>
        <v>F. Ciencias de la Información</v>
      </c>
      <c r="B830" s="262">
        <f>TABLA!BC830</f>
        <v>0</v>
      </c>
    </row>
    <row r="831" spans="1:2" x14ac:dyDescent="0.2">
      <c r="A831" t="str">
        <f>TABLA!F831</f>
        <v>Otro</v>
      </c>
      <c r="B831" s="262">
        <f>TABLA!BC831</f>
        <v>0</v>
      </c>
    </row>
    <row r="832" spans="1:2" x14ac:dyDescent="0.2">
      <c r="A832" t="str">
        <f>TABLA!F832</f>
        <v>F. Filosofía</v>
      </c>
      <c r="B832" s="262">
        <f>TABLA!BC832</f>
        <v>0</v>
      </c>
    </row>
    <row r="833" spans="1:2" x14ac:dyDescent="0.2">
      <c r="A833" t="str">
        <f>TABLA!F833</f>
        <v>F. Filología</v>
      </c>
      <c r="B833" s="262" t="str">
        <f>TABLA!BC833</f>
        <v>Falta de silencio en la biblioteca del Filolofía (ed. A) por parte de los propios tarbajadores.</v>
      </c>
    </row>
    <row r="834" spans="1:2" x14ac:dyDescent="0.2">
      <c r="A834" t="str">
        <f>TABLA!F834</f>
        <v>F. Filología</v>
      </c>
      <c r="B834" s="262">
        <f>TABLA!BC834</f>
        <v>0</v>
      </c>
    </row>
    <row r="835" spans="1:2" ht="25.5" x14ac:dyDescent="0.2">
      <c r="A835" t="str">
        <f>TABLA!F835</f>
        <v>F. Geografía e Historia</v>
      </c>
      <c r="B835" s="262" t="str">
        <f>TABLA!BC835</f>
        <v>Me gustaría que hubiera más libros electrónicos. Cuando busco en el Catálogo Cisne uno que quiero ver me aparecen libros electrónicos que tratan otros temas.</v>
      </c>
    </row>
    <row r="836" spans="1:2" x14ac:dyDescent="0.2">
      <c r="A836" t="str">
        <f>TABLA!F836</f>
        <v>F. Filología</v>
      </c>
      <c r="B836" s="262" t="str">
        <f>TABLA!BC836</f>
        <v>Muchas gracias.</v>
      </c>
    </row>
    <row r="837" spans="1:2" ht="153" x14ac:dyDescent="0.2">
      <c r="A837" t="str">
        <f>TABLA!F837</f>
        <v>F. Derecho</v>
      </c>
      <c r="B837" s="262" t="str">
        <f>TABLA!BC837</f>
        <v>En mi opinión se debería de regular el tráfico de personas en la biblioteca María Zambrano, puesto que en temporada de exámenes ya sea día de diario o no, es imposible encontrar un asiento libre, da igual que estés allí a primera hora (9:00 am), los sitios ya están casi todos ocupados y creo que esto es algo que afecta muchísimo en concreto a los alumnos de dos facultades (la de derecho y la de filología), pues los alumnos de estas facultades muchas veces requieren la asistencia a la María Zambrano y no a otra puesto que necesitan consultar manuales y otros recursos que presta la María Zambrano para los alumnos de esas facultades específicamente. Por lo tanto, en muchas ocasiones los alumnos de estas facultades se ven perjudicados por la gran afluencia de personas de otras facultades, que aún teniendo abiertas las correspondientes bibliotecas de sus facultades, vienen a la María Zambrano y ocupan los sitios de muchos alumnos que no pueden acudir a ninguna otra similar puesto que no cuenta con los manuales y libros necesarios.</v>
      </c>
    </row>
    <row r="838" spans="1:2" x14ac:dyDescent="0.2">
      <c r="A838" t="str">
        <f>TABLA!F838</f>
        <v>F. Bellas Artes</v>
      </c>
      <c r="B838" s="262">
        <f>TABLA!BC838</f>
        <v>0</v>
      </c>
    </row>
    <row r="839" spans="1:2" x14ac:dyDescent="0.2">
      <c r="A839" t="str">
        <f>TABLA!F839</f>
        <v>F. Ciencias Químicas</v>
      </c>
      <c r="B839" s="262">
        <f>TABLA!BC839</f>
        <v>0</v>
      </c>
    </row>
    <row r="840" spans="1:2" x14ac:dyDescent="0.2">
      <c r="A840" t="str">
        <f>TABLA!F840</f>
        <v>F. Ciencias de la Documentación</v>
      </c>
      <c r="B840" s="262">
        <f>TABLA!BC840</f>
        <v>0</v>
      </c>
    </row>
    <row r="841" spans="1:2" x14ac:dyDescent="0.2">
      <c r="A841" t="str">
        <f>TABLA!F841</f>
        <v>F. Ciencias Geológicas</v>
      </c>
      <c r="B841" s="262">
        <f>TABLA!BC841</f>
        <v>0</v>
      </c>
    </row>
    <row r="842" spans="1:2" x14ac:dyDescent="0.2">
      <c r="A842" t="str">
        <f>TABLA!F842</f>
        <v>F. Trabajo Social</v>
      </c>
      <c r="B842" s="262" t="str">
        <f>TABLA!BC842</f>
        <v>Se debería actualizar los libros tanto físicos como electrónicos de trabajo social</v>
      </c>
    </row>
    <row r="843" spans="1:2" x14ac:dyDescent="0.2">
      <c r="A843" t="str">
        <f>TABLA!F843</f>
        <v>F. Farmacia</v>
      </c>
      <c r="B843" s="262">
        <f>TABLA!BC843</f>
        <v>0</v>
      </c>
    </row>
    <row r="844" spans="1:2" x14ac:dyDescent="0.2">
      <c r="A844" t="str">
        <f>TABLA!F844</f>
        <v>F. Bellas Artes</v>
      </c>
      <c r="B844" s="262">
        <f>TABLA!BC844</f>
        <v>0</v>
      </c>
    </row>
    <row r="845" spans="1:2" x14ac:dyDescent="0.2">
      <c r="A845" t="str">
        <f>TABLA!F845</f>
        <v>F. Geografía e Historia</v>
      </c>
      <c r="B845" s="262">
        <f>TABLA!BC845</f>
        <v>0</v>
      </c>
    </row>
    <row r="846" spans="1:2" ht="63.75" x14ac:dyDescent="0.2">
      <c r="A846" t="str">
        <f>TABLA!F846</f>
        <v>F. Derecho</v>
      </c>
      <c r="B846" s="262" t="str">
        <f>TABLA!BC846</f>
        <v>Los bibliotecarios de la Maria Zambrano hacen mucho ruido en alto, se rien, hablan y desconcentran. Ademas se forman grandes colas para poder acceder en periodos de examenes, si sales al servicio tienes que volver a hacer la cola, y eso si encuentras un hueco.... deberian de mandar a cada alumno a estudiar a su facultad, porque sino los de Derecho no podemos utilizar la zambrano y no disponemos de otra.</v>
      </c>
    </row>
    <row r="847" spans="1:2" x14ac:dyDescent="0.2">
      <c r="A847" t="str">
        <f>TABLA!F847</f>
        <v>F. Enfermería, Fisioterapia y Podología</v>
      </c>
      <c r="B847" s="262">
        <f>TABLA!BC847</f>
        <v>0</v>
      </c>
    </row>
    <row r="848" spans="1:2" ht="25.5" x14ac:dyDescent="0.2">
      <c r="A848" t="str">
        <f>TABLA!F848</f>
        <v>F. Ciencias Biológicas</v>
      </c>
      <c r="B848" s="262" t="str">
        <f>TABLA!BC848</f>
        <v>Aunque haya trabajaor3s y trabajadoras más agradables que otros, todos tienen un gran afán por ayudarte y hacen todo lo posible para que estés agusto</v>
      </c>
    </row>
    <row r="849" spans="1:2" x14ac:dyDescent="0.2">
      <c r="A849" t="str">
        <f>TABLA!F849</f>
        <v>F. Ciencias Políticas y Sociología</v>
      </c>
      <c r="B849" s="262">
        <f>TABLA!BC849</f>
        <v>0</v>
      </c>
    </row>
    <row r="850" spans="1:2" x14ac:dyDescent="0.2">
      <c r="A850" t="str">
        <f>TABLA!F850</f>
        <v>F. Medicina</v>
      </c>
      <c r="B850" s="262">
        <f>TABLA!BC850</f>
        <v>0</v>
      </c>
    </row>
    <row r="851" spans="1:2" x14ac:dyDescent="0.2">
      <c r="A851" t="str">
        <f>TABLA!F851</f>
        <v>F. Filología</v>
      </c>
      <c r="B851" s="262">
        <f>TABLA!BC851</f>
        <v>0</v>
      </c>
    </row>
    <row r="852" spans="1:2" x14ac:dyDescent="0.2">
      <c r="A852" t="str">
        <f>TABLA!F852</f>
        <v>F. Trabajo Social</v>
      </c>
      <c r="B852" s="262">
        <f>TABLA!BC852</f>
        <v>0</v>
      </c>
    </row>
    <row r="853" spans="1:2" x14ac:dyDescent="0.2">
      <c r="A853" t="str">
        <f>TABLA!F853</f>
        <v>F. Bellas Artes</v>
      </c>
      <c r="B853" s="262">
        <f>TABLA!BC853</f>
        <v>0</v>
      </c>
    </row>
    <row r="854" spans="1:2" x14ac:dyDescent="0.2">
      <c r="A854" t="str">
        <f>TABLA!F854</f>
        <v>F. Informática</v>
      </c>
      <c r="B854" s="262">
        <f>TABLA!BC854</f>
        <v>0</v>
      </c>
    </row>
    <row r="855" spans="1:2" x14ac:dyDescent="0.2">
      <c r="A855" t="str">
        <f>TABLA!F855</f>
        <v>F. Educación - Centro de Formación del Profesorado</v>
      </c>
      <c r="B855" s="262">
        <f>TABLA!BC855</f>
        <v>0</v>
      </c>
    </row>
    <row r="856" spans="1:2" x14ac:dyDescent="0.2">
      <c r="A856" t="str">
        <f>TABLA!F856</f>
        <v>F. Ciencias Biológicas</v>
      </c>
      <c r="B856" s="262">
        <f>TABLA!BC856</f>
        <v>0</v>
      </c>
    </row>
    <row r="857" spans="1:2" x14ac:dyDescent="0.2">
      <c r="A857" t="str">
        <f>TABLA!F857</f>
        <v>F. Geografía e Historia</v>
      </c>
      <c r="B857" s="262">
        <f>TABLA!BC857</f>
        <v>0</v>
      </c>
    </row>
    <row r="858" spans="1:2" x14ac:dyDescent="0.2">
      <c r="A858" t="str">
        <f>TABLA!F858</f>
        <v>F. Filosofía</v>
      </c>
      <c r="B858" s="262">
        <f>TABLA!BC858</f>
        <v>0</v>
      </c>
    </row>
    <row r="859" spans="1:2" x14ac:dyDescent="0.2">
      <c r="A859" t="str">
        <f>TABLA!F859</f>
        <v>F. Geografía e Historia</v>
      </c>
      <c r="B859" s="262">
        <f>TABLA!BC859</f>
        <v>0</v>
      </c>
    </row>
    <row r="860" spans="1:2" x14ac:dyDescent="0.2">
      <c r="A860" t="str">
        <f>TABLA!F860</f>
        <v>F. Enfermería, Fisioterapia y Podología</v>
      </c>
      <c r="B860" s="262">
        <f>TABLA!BC860</f>
        <v>0</v>
      </c>
    </row>
    <row r="861" spans="1:2" x14ac:dyDescent="0.2">
      <c r="A861" t="str">
        <f>TABLA!F861</f>
        <v>F. Ciencias Económicas y Empresariales</v>
      </c>
      <c r="B861" s="262">
        <f>TABLA!BC861</f>
        <v>0</v>
      </c>
    </row>
    <row r="862" spans="1:2" x14ac:dyDescent="0.2">
      <c r="A862" t="str">
        <f>TABLA!F862</f>
        <v>F. Ciencias Químicas</v>
      </c>
      <c r="B862" s="262">
        <f>TABLA!BC862</f>
        <v>0</v>
      </c>
    </row>
    <row r="863" spans="1:2" x14ac:dyDescent="0.2">
      <c r="A863" t="str">
        <f>TABLA!F863</f>
        <v>F. Ciencias Políticas y Sociología</v>
      </c>
      <c r="B863" s="262">
        <f>TABLA!BC863</f>
        <v>0</v>
      </c>
    </row>
    <row r="864" spans="1:2" x14ac:dyDescent="0.2">
      <c r="A864" t="str">
        <f>TABLA!F864</f>
        <v>F. Filología</v>
      </c>
      <c r="B864" s="262">
        <f>TABLA!BC864</f>
        <v>0</v>
      </c>
    </row>
    <row r="865" spans="1:2" x14ac:dyDescent="0.2">
      <c r="A865" t="str">
        <f>TABLA!F865</f>
        <v>F. Derecho</v>
      </c>
      <c r="B865" s="262">
        <f>TABLA!BC865</f>
        <v>0</v>
      </c>
    </row>
    <row r="866" spans="1:2" x14ac:dyDescent="0.2">
      <c r="A866" t="str">
        <f>TABLA!F866</f>
        <v>F. Derecho</v>
      </c>
      <c r="B866" s="262">
        <f>TABLA!BC866</f>
        <v>0</v>
      </c>
    </row>
    <row r="867" spans="1:2" x14ac:dyDescent="0.2">
      <c r="A867" t="str">
        <f>TABLA!F867</f>
        <v>F. Ciencias Químicas</v>
      </c>
      <c r="B867" s="262">
        <f>TABLA!BC867</f>
        <v>0</v>
      </c>
    </row>
    <row r="868" spans="1:2" x14ac:dyDescent="0.2">
      <c r="A868" t="str">
        <f>TABLA!F868</f>
        <v>F. Derecho</v>
      </c>
      <c r="B868" s="262">
        <f>TABLA!BC868</f>
        <v>0</v>
      </c>
    </row>
    <row r="869" spans="1:2" x14ac:dyDescent="0.2">
      <c r="A869" t="str">
        <f>TABLA!F869</f>
        <v>F. Estudios Estadísticos</v>
      </c>
      <c r="B869" s="262">
        <f>TABLA!BC869</f>
        <v>0</v>
      </c>
    </row>
    <row r="870" spans="1:2" ht="51" x14ac:dyDescent="0.2">
      <c r="A870" t="str">
        <f>TABLA!F870</f>
        <v>F. Bellas Artes</v>
      </c>
      <c r="B870" s="262" t="str">
        <f>TABLA!BC870</f>
        <v>Las dos bibliotecarias que se han incorporado este año en el turno de tarde en la biblioteca de la Facultad de Bellas Artes podrían ser mucho más serviciales, darse menos paseos y estar más tiempo en el mostrador, a veces hay que ir a buscarlas fuera de la biblioteca y las encuentras hablando por teléfono.</v>
      </c>
    </row>
    <row r="871" spans="1:2" ht="63.75" x14ac:dyDescent="0.2">
      <c r="A871" t="str">
        <f>TABLA!F871</f>
        <v>F. Informática</v>
      </c>
      <c r="B871" s="262" t="str">
        <f>TABLA!BC871</f>
        <v>En relación a la biblioteca de la Facultad de Informática, quieren utilizar una planta entera para doctorado e incluso se ha comentado que podrían llegar a quitarnos la biblioteca entera a los estudiantes de grado. Espero que no llegue a ocurrir esto, puesto que en la biblioteca hay un ambiente muy bueno de estudio y es necesario que tengamos un espacio propio para ser capaces de estudiar en grupo y sacar adelante la carrera.</v>
      </c>
    </row>
    <row r="872" spans="1:2" ht="38.25" x14ac:dyDescent="0.2">
      <c r="A872" t="str">
        <f>TABLA!F872</f>
        <v>F. Filología</v>
      </c>
      <c r="B872" s="262" t="str">
        <f>TABLA!BC872</f>
        <v>Sugiero ampliar el horario de la biblioteca de Filología Clásica, ya que el depósito de dicha biblioteca es el puesto de trabajo para muchos investigadores pertenecientes al Departamento de Filología Clásica.</v>
      </c>
    </row>
    <row r="873" spans="1:2" x14ac:dyDescent="0.2">
      <c r="A873" t="str">
        <f>TABLA!F873</f>
        <v>F. Enfermería, Fisioterapia y Podología</v>
      </c>
      <c r="B873" s="262">
        <f>TABLA!BC873</f>
        <v>0</v>
      </c>
    </row>
    <row r="874" spans="1:2" x14ac:dyDescent="0.2">
      <c r="A874" t="str">
        <f>TABLA!F874</f>
        <v>F. Educación - Centro de Formación del Profesorado</v>
      </c>
      <c r="B874" s="262">
        <f>TABLA!BC874</f>
        <v>0</v>
      </c>
    </row>
    <row r="875" spans="1:2" x14ac:dyDescent="0.2">
      <c r="A875" t="str">
        <f>TABLA!F875</f>
        <v>F. Educación - Centro de Formación del Profesorado</v>
      </c>
      <c r="B875" s="262">
        <f>TABLA!BC875</f>
        <v>0</v>
      </c>
    </row>
    <row r="876" spans="1:2" ht="25.5" x14ac:dyDescent="0.2">
      <c r="A876" t="str">
        <f>TABLA!F876</f>
        <v>F. Farmacia</v>
      </c>
      <c r="B876" s="262" t="str">
        <f>TABLA!BC876</f>
        <v>De cara a la situación causada por el Covid-19 ruego se tenga en cuenta que muchos estudiantes necesitamos las bibliotecas de la universidad para estudiar los exámenes.</v>
      </c>
    </row>
    <row r="877" spans="1:2" x14ac:dyDescent="0.2">
      <c r="A877" t="str">
        <f>TABLA!F877</f>
        <v>F. Ciencias Biológicas</v>
      </c>
      <c r="B877" s="262">
        <f>TABLA!BC877</f>
        <v>0</v>
      </c>
    </row>
    <row r="878" spans="1:2" x14ac:dyDescent="0.2">
      <c r="A878" t="str">
        <f>TABLA!F878</f>
        <v>F. Trabajo Social</v>
      </c>
      <c r="B878" s="262">
        <f>TABLA!BC878</f>
        <v>0</v>
      </c>
    </row>
    <row r="879" spans="1:2" ht="25.5" x14ac:dyDescent="0.2">
      <c r="A879" t="str">
        <f>TABLA!F879</f>
        <v>F. Filosofía</v>
      </c>
      <c r="B879" s="262" t="str">
        <f>TABLA!BC879</f>
        <v>Debido a la situación actual, creo que sería de gran utilidad que se digitalizasen la mayor cantidad de contenidos posibles, para que los alumnos pueden acceder a ellos desde casa.</v>
      </c>
    </row>
    <row r="880" spans="1:2" x14ac:dyDescent="0.2">
      <c r="A880" t="str">
        <f>TABLA!F880</f>
        <v>F. Psicología</v>
      </c>
      <c r="B880" s="262">
        <f>TABLA!BC880</f>
        <v>0</v>
      </c>
    </row>
    <row r="881" spans="1:2" x14ac:dyDescent="0.2">
      <c r="A881" t="str">
        <f>TABLA!F881</f>
        <v>F. Ciencias Químicas</v>
      </c>
      <c r="B881" s="262">
        <f>TABLA!BC881</f>
        <v>0</v>
      </c>
    </row>
    <row r="882" spans="1:2" x14ac:dyDescent="0.2">
      <c r="A882" t="str">
        <f>TABLA!F882</f>
        <v>F. Bellas Artes</v>
      </c>
      <c r="B882" s="262">
        <f>TABLA!BC882</f>
        <v>0</v>
      </c>
    </row>
    <row r="883" spans="1:2" ht="63.75" x14ac:dyDescent="0.2">
      <c r="A883" t="str">
        <f>TABLA!F883</f>
        <v>F. Ciencias Geológicas</v>
      </c>
      <c r="B883" s="262" t="str">
        <f>TABLA!BC883</f>
        <v>Al principio, cuando buscaba algún libro y lo miraba en la página web, una vez que encontraba el que estaba buscando, podía acceder a un plano de la biblioteca que me inidcaba en qué parte estabala estantería donde se ubicaba. Sin embargo, después de una reforma de la página web, ese plano no aparece de ninguna forma, como mucho te indica que también tienen ese libro en otras bibliotecas.</v>
      </c>
    </row>
    <row r="884" spans="1:2" x14ac:dyDescent="0.2">
      <c r="A884" t="str">
        <f>TABLA!F884</f>
        <v>F. Ciencias Matemáticas</v>
      </c>
      <c r="B884" s="262">
        <f>TABLA!BC884</f>
        <v>0</v>
      </c>
    </row>
    <row r="885" spans="1:2" x14ac:dyDescent="0.2">
      <c r="A885" t="str">
        <f>TABLA!F885</f>
        <v>F. Ciencias de la Información</v>
      </c>
      <c r="B885" s="262">
        <f>TABLA!BC885</f>
        <v>0</v>
      </c>
    </row>
    <row r="886" spans="1:2" x14ac:dyDescent="0.2">
      <c r="A886" t="str">
        <f>TABLA!F886</f>
        <v>F. Psicología</v>
      </c>
      <c r="B886" s="262">
        <f>TABLA!BC886</f>
        <v>0</v>
      </c>
    </row>
    <row r="887" spans="1:2" ht="38.25" x14ac:dyDescent="0.2">
      <c r="A887" t="str">
        <f>TABLA!F887</f>
        <v>F. Farmacia</v>
      </c>
      <c r="B887" s="262" t="str">
        <f>TABLA!BC887</f>
        <v>La única desventaja que encuentro en la biblioteca de la Facultad de Farmacia es la falta de enchufes. Por lo demás, es una biblioteca muy buena, con muchos recursos y a la que acudo con gran frecuencia.  Gracias por todo el trabajo</v>
      </c>
    </row>
    <row r="888" spans="1:2" x14ac:dyDescent="0.2">
      <c r="A888" t="str">
        <f>TABLA!F888</f>
        <v>F. Derecho</v>
      </c>
      <c r="B888" s="262" t="str">
        <f>TABLA!BC888</f>
        <v>Se agradecería más disponibilidad de la bibliografía básica en formato electronico.</v>
      </c>
    </row>
    <row r="889" spans="1:2" x14ac:dyDescent="0.2">
      <c r="A889" t="str">
        <f>TABLA!F889</f>
        <v>F. Psicología</v>
      </c>
      <c r="B889" s="262">
        <f>TABLA!BC889</f>
        <v>0</v>
      </c>
    </row>
    <row r="890" spans="1:2" x14ac:dyDescent="0.2">
      <c r="A890" t="str">
        <f>TABLA!F890</f>
        <v>F. Ciencias Políticas y Sociología</v>
      </c>
      <c r="B890" s="262">
        <f>TABLA!BC890</f>
        <v>0</v>
      </c>
    </row>
    <row r="891" spans="1:2" ht="25.5" x14ac:dyDescent="0.2">
      <c r="A891" t="str">
        <f>TABLA!F891</f>
        <v>F. Odontología</v>
      </c>
      <c r="B891" s="262" t="str">
        <f>TABLA!BC891</f>
        <v>Para mí, alumna de 5º curso, el personal de biblioteca es imprescindible y nos ha facilitado muchísimo las cosas desde siempre.</v>
      </c>
    </row>
    <row r="892" spans="1:2" ht="25.5" x14ac:dyDescent="0.2">
      <c r="A892" t="str">
        <f>TABLA!F892</f>
        <v>F. Filología</v>
      </c>
      <c r="B892" s="262" t="str">
        <f>TABLA!BC892</f>
        <v>El buscador debería ser más  sencillo, claro e intuitivo. Considero que el anterior al actual era mejor.</v>
      </c>
    </row>
    <row r="893" spans="1:2" x14ac:dyDescent="0.2">
      <c r="A893" t="str">
        <f>TABLA!F893</f>
        <v>F. Filología</v>
      </c>
      <c r="B893" s="262">
        <f>TABLA!BC893</f>
        <v>0</v>
      </c>
    </row>
    <row r="894" spans="1:2" x14ac:dyDescent="0.2">
      <c r="A894" t="str">
        <f>TABLA!F894</f>
        <v>F. Educación - Centro de Formación del Profesorado</v>
      </c>
      <c r="B894" s="262">
        <f>TABLA!BC894</f>
        <v>0</v>
      </c>
    </row>
    <row r="895" spans="1:2" x14ac:dyDescent="0.2">
      <c r="A895" t="str">
        <f>TABLA!F895</f>
        <v>F. Filología</v>
      </c>
      <c r="B895" s="262">
        <f>TABLA!BC895</f>
        <v>0</v>
      </c>
    </row>
    <row r="896" spans="1:2" x14ac:dyDescent="0.2">
      <c r="A896" t="str">
        <f>TABLA!F896</f>
        <v>F. Ciencias de la Documentación</v>
      </c>
      <c r="B896" s="262">
        <f>TABLA!BC896</f>
        <v>0</v>
      </c>
    </row>
    <row r="897" spans="1:2" x14ac:dyDescent="0.2">
      <c r="A897" t="str">
        <f>TABLA!F897</f>
        <v>F. Odontología</v>
      </c>
      <c r="B897" s="262">
        <f>TABLA!BC897</f>
        <v>0</v>
      </c>
    </row>
    <row r="898" spans="1:2" ht="76.5" x14ac:dyDescent="0.2">
      <c r="A898" t="str">
        <f>TABLA!F898</f>
        <v>F. Educación - Centro de Formación del Profesorado</v>
      </c>
      <c r="B898" s="262" t="str">
        <f>TABLA!BC898</f>
        <v>La biblioteca de la facultad de Educación es pequeña y con fondos insuficientes, en mi opinión. Por otra parte, estaría bien que, como se hace con otros cursos, se envíe un recordatorio por email a las personas que se apunten a los cursos de la biblioteca el día anterior al curso, sobre todo si tienen que hacerse a una hora concreta, para que no se nos pase (yo me apunté a un par y me di cuenta demasiado tarde porque di por hecho que nos llegaría recordatorio).</v>
      </c>
    </row>
    <row r="899" spans="1:2" x14ac:dyDescent="0.2">
      <c r="A899" t="str">
        <f>TABLA!F899</f>
        <v>F. Trabajo Social</v>
      </c>
      <c r="B899" s="262">
        <f>TABLA!BC899</f>
        <v>0</v>
      </c>
    </row>
    <row r="900" spans="1:2" ht="25.5" x14ac:dyDescent="0.2">
      <c r="A900" t="str">
        <f>TABLA!F900</f>
        <v>F. Medicina</v>
      </c>
      <c r="B900" s="262" t="str">
        <f>TABLA!BC900</f>
        <v>Agradezco que se haya ampliado la oferta de libros disponibles online durante la crisis del coronavirus. Si se pudieran mantener después de la crisis se agradecería mucho</v>
      </c>
    </row>
    <row r="901" spans="1:2" x14ac:dyDescent="0.2">
      <c r="A901" t="str">
        <f>TABLA!F901</f>
        <v>F. Veterinaria</v>
      </c>
      <c r="B901" s="262">
        <f>TABLA!BC901</f>
        <v>0</v>
      </c>
    </row>
    <row r="902" spans="1:2" x14ac:dyDescent="0.2">
      <c r="A902" t="str">
        <f>TABLA!F902</f>
        <v>F. Derecho</v>
      </c>
      <c r="B902" s="262">
        <f>TABLA!BC902</f>
        <v>0</v>
      </c>
    </row>
    <row r="903" spans="1:2" x14ac:dyDescent="0.2">
      <c r="A903" t="str">
        <f>TABLA!F903</f>
        <v>F. Filología</v>
      </c>
      <c r="B903" s="262">
        <f>TABLA!BC903</f>
        <v>0</v>
      </c>
    </row>
    <row r="904" spans="1:2" x14ac:dyDescent="0.2">
      <c r="A904" t="str">
        <f>TABLA!F904</f>
        <v>F. Geografía e Historia</v>
      </c>
      <c r="B904" s="262">
        <f>TABLA!BC904</f>
        <v>0</v>
      </c>
    </row>
    <row r="905" spans="1:2" x14ac:dyDescent="0.2">
      <c r="A905" t="str">
        <f>TABLA!F905</f>
        <v>F. Estudios Estadísticos</v>
      </c>
      <c r="B905" s="262">
        <f>TABLA!BC905</f>
        <v>0</v>
      </c>
    </row>
    <row r="906" spans="1:2" ht="38.25" x14ac:dyDescent="0.2">
      <c r="A906" t="str">
        <f>TABLA!F906</f>
        <v>F. Educación - Centro de Formación del Profesorado</v>
      </c>
      <c r="B906" s="262" t="str">
        <f>TABLA!BC906</f>
        <v>La oferta de recursos online debería de ser más amplia porque frente a situaciones como está el alumnado de la UCM no deberíamos de tener problema de encontrar recursos en nuestra propia biblioteca</v>
      </c>
    </row>
    <row r="907" spans="1:2" x14ac:dyDescent="0.2">
      <c r="A907" t="str">
        <f>TABLA!F907</f>
        <v>F. Geografía e Historia</v>
      </c>
      <c r="B907" s="262">
        <f>TABLA!BC907</f>
        <v>0</v>
      </c>
    </row>
    <row r="908" spans="1:2" x14ac:dyDescent="0.2">
      <c r="A908" t="str">
        <f>TABLA!F908</f>
        <v>F. Ciencias de la Información</v>
      </c>
      <c r="B908" s="262">
        <f>TABLA!BC908</f>
        <v>0</v>
      </c>
    </row>
    <row r="909" spans="1:2" x14ac:dyDescent="0.2">
      <c r="A909" t="str">
        <f>TABLA!F909</f>
        <v>F. Ciencias Económicas y Empresariales</v>
      </c>
      <c r="B909" s="262">
        <f>TABLA!BC909</f>
        <v>0</v>
      </c>
    </row>
    <row r="910" spans="1:2" x14ac:dyDescent="0.2">
      <c r="A910" t="str">
        <f>TABLA!F910</f>
        <v>F. Ciencias Químicas</v>
      </c>
      <c r="B910" s="262">
        <f>TABLA!BC910</f>
        <v>0</v>
      </c>
    </row>
    <row r="911" spans="1:2" x14ac:dyDescent="0.2">
      <c r="A911" t="str">
        <f>TABLA!F911</f>
        <v>F. Filología</v>
      </c>
      <c r="B911" s="262">
        <f>TABLA!BC911</f>
        <v>0</v>
      </c>
    </row>
    <row r="912" spans="1:2" x14ac:dyDescent="0.2">
      <c r="A912" t="str">
        <f>TABLA!F912</f>
        <v>F. Geografía e Historia</v>
      </c>
      <c r="B912" s="262">
        <f>TABLA!BC912</f>
        <v>0</v>
      </c>
    </row>
    <row r="913" spans="1:2" x14ac:dyDescent="0.2">
      <c r="A913" t="str">
        <f>TABLA!F913</f>
        <v>F. Bellas Artes</v>
      </c>
      <c r="B913" s="262">
        <f>TABLA!BC913</f>
        <v>0</v>
      </c>
    </row>
    <row r="914" spans="1:2" x14ac:dyDescent="0.2">
      <c r="A914" t="str">
        <f>TABLA!F914</f>
        <v>F. Enfermería, Fisioterapia y Podología</v>
      </c>
      <c r="B914" s="262">
        <f>TABLA!BC914</f>
        <v>0</v>
      </c>
    </row>
    <row r="915" spans="1:2" x14ac:dyDescent="0.2">
      <c r="A915" t="str">
        <f>TABLA!F915</f>
        <v>F. Medicina</v>
      </c>
      <c r="B915" s="262">
        <f>TABLA!BC915</f>
        <v>0</v>
      </c>
    </row>
    <row r="916" spans="1:2" x14ac:dyDescent="0.2">
      <c r="A916" t="str">
        <f>TABLA!F916</f>
        <v>F. Medicina</v>
      </c>
      <c r="B916" s="262">
        <f>TABLA!BC916</f>
        <v>0</v>
      </c>
    </row>
    <row r="917" spans="1:2" x14ac:dyDescent="0.2">
      <c r="A917" t="str">
        <f>TABLA!F917</f>
        <v>F. Filología</v>
      </c>
      <c r="B917" s="262">
        <f>TABLA!BC917</f>
        <v>0</v>
      </c>
    </row>
    <row r="918" spans="1:2" x14ac:dyDescent="0.2">
      <c r="A918" t="str">
        <f>TABLA!F918</f>
        <v>F. Ciencias Químicas</v>
      </c>
      <c r="B918" s="262" t="str">
        <f>TABLA!BC918</f>
        <v>Que el horario de cierre sea hasta las 9</v>
      </c>
    </row>
    <row r="919" spans="1:2" x14ac:dyDescent="0.2">
      <c r="A919" t="str">
        <f>TABLA!F919</f>
        <v>F. Veterinaria</v>
      </c>
      <c r="B919" s="262" t="str">
        <f>TABLA!BC919</f>
        <v>Poder solicitar 1 mes de renovación en vez de 15 días</v>
      </c>
    </row>
    <row r="920" spans="1:2" x14ac:dyDescent="0.2">
      <c r="A920" t="str">
        <f>TABLA!F920</f>
        <v>F. Medicina</v>
      </c>
      <c r="B920" s="262">
        <f>TABLA!BC920</f>
        <v>0</v>
      </c>
    </row>
    <row r="921" spans="1:2" x14ac:dyDescent="0.2">
      <c r="A921" t="str">
        <f>TABLA!F921</f>
        <v>F. Ciencias Físicas</v>
      </c>
      <c r="B921" s="262">
        <f>TABLA!BC921</f>
        <v>0</v>
      </c>
    </row>
    <row r="922" spans="1:2" x14ac:dyDescent="0.2">
      <c r="A922" t="str">
        <f>TABLA!F922</f>
        <v>F. Ciencias Biológicas</v>
      </c>
      <c r="B922" s="262">
        <f>TABLA!BC922</f>
        <v>0</v>
      </c>
    </row>
    <row r="923" spans="1:2" ht="38.25" x14ac:dyDescent="0.2">
      <c r="A923" t="str">
        <f>TABLA!F923</f>
        <v>F. Trabajo Social</v>
      </c>
      <c r="B923" s="262" t="str">
        <f>TABLA!BC923</f>
        <v>La biblioteca de la Facultad de Trabajo Social es demasiado pequeña y en ocasiones no hay espacio suficiente para los estudiantes, teniendo que irse a la biblioteca de Politicas o a estudiar en otras zonas de la facultad con menos luz y silencio.</v>
      </c>
    </row>
    <row r="924" spans="1:2" x14ac:dyDescent="0.2">
      <c r="A924" t="str">
        <f>TABLA!F924</f>
        <v>F. Ciencias Políticas y Sociología</v>
      </c>
      <c r="B924" s="262">
        <f>TABLA!BC924</f>
        <v>0</v>
      </c>
    </row>
    <row r="925" spans="1:2" x14ac:dyDescent="0.2">
      <c r="A925" t="str">
        <f>TABLA!F925</f>
        <v>F. Ciencias Físicas</v>
      </c>
      <c r="B925" s="262">
        <f>TABLA!BC925</f>
        <v>0</v>
      </c>
    </row>
    <row r="926" spans="1:2" x14ac:dyDescent="0.2">
      <c r="A926" t="str">
        <f>TABLA!F926</f>
        <v>F. Ciencias Físicas</v>
      </c>
      <c r="B926" s="262">
        <f>TABLA!BC926</f>
        <v>0</v>
      </c>
    </row>
    <row r="927" spans="1:2" x14ac:dyDescent="0.2">
      <c r="A927" t="str">
        <f>TABLA!F927</f>
        <v>F. Derecho</v>
      </c>
      <c r="B927" s="262">
        <f>TABLA!BC927</f>
        <v>0</v>
      </c>
    </row>
    <row r="928" spans="1:2" x14ac:dyDescent="0.2">
      <c r="A928" t="str">
        <f>TABLA!F928</f>
        <v>F. Geografía e Historia</v>
      </c>
      <c r="B928" s="262">
        <f>TABLA!BC928</f>
        <v>0</v>
      </c>
    </row>
    <row r="929" spans="1:2" x14ac:dyDescent="0.2">
      <c r="A929" t="str">
        <f>TABLA!F929</f>
        <v>F. Ciencias Políticas y Sociología</v>
      </c>
      <c r="B929" s="262">
        <f>TABLA!BC929</f>
        <v>0</v>
      </c>
    </row>
    <row r="930" spans="1:2" x14ac:dyDescent="0.2">
      <c r="A930" t="str">
        <f>TABLA!F930</f>
        <v>F. Ciencias Físicas</v>
      </c>
      <c r="B930" s="262">
        <f>TABLA!BC930</f>
        <v>0</v>
      </c>
    </row>
    <row r="931" spans="1:2" x14ac:dyDescent="0.2">
      <c r="A931" t="str">
        <f>TABLA!F931</f>
        <v>F. Geografía e Historia</v>
      </c>
      <c r="B931" s="262">
        <f>TABLA!BC931</f>
        <v>0</v>
      </c>
    </row>
    <row r="932" spans="1:2" x14ac:dyDescent="0.2">
      <c r="A932" t="str">
        <f>TABLA!F932</f>
        <v>F. Óptica y Optometría</v>
      </c>
      <c r="B932" s="262">
        <f>TABLA!BC932</f>
        <v>0</v>
      </c>
    </row>
    <row r="933" spans="1:2" x14ac:dyDescent="0.2">
      <c r="A933" t="str">
        <f>TABLA!F933</f>
        <v>F. Filología</v>
      </c>
      <c r="B933" s="262" t="str">
        <f>TABLA!BC933</f>
        <v>Biblioteca. Encuesta de satisfacción de usuarios 2019-2020</v>
      </c>
    </row>
    <row r="934" spans="1:2" x14ac:dyDescent="0.2">
      <c r="A934" t="str">
        <f>TABLA!F934</f>
        <v>F. Estudios Estadísticos</v>
      </c>
      <c r="B934" s="262">
        <f>TABLA!BC934</f>
        <v>0</v>
      </c>
    </row>
    <row r="935" spans="1:2" x14ac:dyDescent="0.2">
      <c r="A935" t="str">
        <f>TABLA!F935</f>
        <v>F. Ciencias Físicas</v>
      </c>
      <c r="B935" s="262">
        <f>TABLA!BC935</f>
        <v>0</v>
      </c>
    </row>
    <row r="936" spans="1:2" x14ac:dyDescent="0.2">
      <c r="A936" t="str">
        <f>TABLA!F936</f>
        <v>F. Geografía e Historia</v>
      </c>
      <c r="B936" s="262">
        <f>TABLA!BC936</f>
        <v>0</v>
      </c>
    </row>
    <row r="937" spans="1:2" x14ac:dyDescent="0.2">
      <c r="A937" t="str">
        <f>TABLA!F937</f>
        <v>F. Filología</v>
      </c>
      <c r="B937" s="262">
        <f>TABLA!BC937</f>
        <v>0</v>
      </c>
    </row>
    <row r="938" spans="1:2" x14ac:dyDescent="0.2">
      <c r="A938" t="str">
        <f>TABLA!F938</f>
        <v>F. Educación - Centro de Formación del Profesorado</v>
      </c>
      <c r="B938" s="262">
        <f>TABLA!BC938</f>
        <v>0</v>
      </c>
    </row>
    <row r="939" spans="1:2" x14ac:dyDescent="0.2">
      <c r="A939" t="str">
        <f>TABLA!F939</f>
        <v>F. Ciencias Geológicas</v>
      </c>
      <c r="B939" s="262">
        <f>TABLA!BC939</f>
        <v>0</v>
      </c>
    </row>
    <row r="940" spans="1:2" x14ac:dyDescent="0.2">
      <c r="A940" t="str">
        <f>TABLA!F940</f>
        <v>F. Educación - Centro de Formación del Profesorado</v>
      </c>
      <c r="B940" s="262">
        <f>TABLA!BC940</f>
        <v>0</v>
      </c>
    </row>
    <row r="941" spans="1:2" x14ac:dyDescent="0.2">
      <c r="A941" t="str">
        <f>TABLA!F941</f>
        <v>F. Veterinaria</v>
      </c>
      <c r="B941" s="262">
        <f>TABLA!BC941</f>
        <v>0</v>
      </c>
    </row>
    <row r="942" spans="1:2" x14ac:dyDescent="0.2">
      <c r="A942" t="str">
        <f>TABLA!F942</f>
        <v>F. Educación - Centro de Formación del Profesorado</v>
      </c>
      <c r="B942" s="262">
        <f>TABLA!BC942</f>
        <v>0</v>
      </c>
    </row>
    <row r="943" spans="1:2" x14ac:dyDescent="0.2">
      <c r="A943" t="str">
        <f>TABLA!F943</f>
        <v>F. Óptica y Optometría</v>
      </c>
      <c r="B943" s="262">
        <f>TABLA!BC943</f>
        <v>0</v>
      </c>
    </row>
    <row r="944" spans="1:2" x14ac:dyDescent="0.2">
      <c r="A944" t="str">
        <f>TABLA!F944</f>
        <v>F. Veterinaria</v>
      </c>
      <c r="B944" s="262" t="str">
        <f>TABLA!BC944</f>
        <v>Arreglar los baños de la biblioteca, el de chicas ha estado roto todo el curso</v>
      </c>
    </row>
    <row r="945" spans="1:2" x14ac:dyDescent="0.2">
      <c r="A945" t="str">
        <f>TABLA!F945</f>
        <v>F. Comercio y Turismo</v>
      </c>
      <c r="B945" s="262">
        <f>TABLA!BC945</f>
        <v>0</v>
      </c>
    </row>
    <row r="946" spans="1:2" x14ac:dyDescent="0.2">
      <c r="A946" t="str">
        <f>TABLA!F946</f>
        <v>F. Educación - Centro de Formación del Profesorado</v>
      </c>
      <c r="B946" s="262">
        <f>TABLA!BC946</f>
        <v>0</v>
      </c>
    </row>
    <row r="947" spans="1:2" x14ac:dyDescent="0.2">
      <c r="A947" t="str">
        <f>TABLA!F947</f>
        <v>F. Medicina</v>
      </c>
      <c r="B947" s="262">
        <f>TABLA!BC947</f>
        <v>0</v>
      </c>
    </row>
    <row r="948" spans="1:2" x14ac:dyDescent="0.2">
      <c r="A948" t="str">
        <f>TABLA!F948</f>
        <v>F. Veterinaria</v>
      </c>
      <c r="B948" s="262">
        <f>TABLA!BC948</f>
        <v>0</v>
      </c>
    </row>
    <row r="949" spans="1:2" x14ac:dyDescent="0.2">
      <c r="A949" t="str">
        <f>TABLA!F949</f>
        <v>F. Educación - Centro de Formación del Profesorado</v>
      </c>
      <c r="B949" s="262">
        <f>TABLA!BC949</f>
        <v>0</v>
      </c>
    </row>
    <row r="950" spans="1:2" x14ac:dyDescent="0.2">
      <c r="A950" t="str">
        <f>TABLA!F950</f>
        <v>F. Filología</v>
      </c>
      <c r="B950" s="262">
        <f>TABLA!BC950</f>
        <v>0</v>
      </c>
    </row>
    <row r="951" spans="1:2" x14ac:dyDescent="0.2">
      <c r="A951" t="str">
        <f>TABLA!F951</f>
        <v>F. Geografía e Historia</v>
      </c>
      <c r="B951" s="262">
        <f>TABLA!BC951</f>
        <v>0</v>
      </c>
    </row>
    <row r="952" spans="1:2" x14ac:dyDescent="0.2">
      <c r="A952" t="str">
        <f>TABLA!F952</f>
        <v>F. Filología</v>
      </c>
      <c r="B952" s="262">
        <f>TABLA!BC952</f>
        <v>0</v>
      </c>
    </row>
    <row r="953" spans="1:2" x14ac:dyDescent="0.2">
      <c r="A953" t="str">
        <f>TABLA!F953</f>
        <v>F. Informática</v>
      </c>
      <c r="B953" s="262">
        <f>TABLA!BC953</f>
        <v>0</v>
      </c>
    </row>
    <row r="954" spans="1:2" x14ac:dyDescent="0.2">
      <c r="A954" t="str">
        <f>TABLA!F954</f>
        <v>F. Bellas Artes</v>
      </c>
      <c r="B954" s="262">
        <f>TABLA!BC954</f>
        <v>0</v>
      </c>
    </row>
    <row r="955" spans="1:2" x14ac:dyDescent="0.2">
      <c r="A955" t="str">
        <f>TABLA!F955</f>
        <v>F. Derecho</v>
      </c>
      <c r="B955" s="262">
        <f>TABLA!BC955</f>
        <v>0</v>
      </c>
    </row>
    <row r="956" spans="1:2" x14ac:dyDescent="0.2">
      <c r="A956" t="str">
        <f>TABLA!F956</f>
        <v>F. Informática</v>
      </c>
      <c r="B956" s="262">
        <f>TABLA!BC956</f>
        <v>0</v>
      </c>
    </row>
    <row r="957" spans="1:2" x14ac:dyDescent="0.2">
      <c r="A957" t="str">
        <f>TABLA!F957</f>
        <v>F. Derecho</v>
      </c>
      <c r="B957" s="262">
        <f>TABLA!BC957</f>
        <v>0</v>
      </c>
    </row>
    <row r="958" spans="1:2" x14ac:dyDescent="0.2">
      <c r="A958" t="str">
        <f>TABLA!F958</f>
        <v>F. Ciencias Químicas</v>
      </c>
      <c r="B958" s="262">
        <f>TABLA!BC958</f>
        <v>0</v>
      </c>
    </row>
    <row r="959" spans="1:2" x14ac:dyDescent="0.2">
      <c r="A959" t="str">
        <f>TABLA!F959</f>
        <v>F. Enfermería, Fisioterapia y Podología</v>
      </c>
      <c r="B959" s="262">
        <f>TABLA!BC959</f>
        <v>0</v>
      </c>
    </row>
    <row r="960" spans="1:2" x14ac:dyDescent="0.2">
      <c r="A960" t="str">
        <f>TABLA!F960</f>
        <v>F. Educación - Centro de Formación del Profesorado</v>
      </c>
      <c r="B960" s="262">
        <f>TABLA!BC960</f>
        <v>0</v>
      </c>
    </row>
    <row r="961" spans="1:2" x14ac:dyDescent="0.2">
      <c r="A961" t="str">
        <f>TABLA!F961</f>
        <v>F. Geografía e Historia</v>
      </c>
      <c r="B961" s="262" t="str">
        <f>TABLA!BC961</f>
        <v>Todo genial, seguid así.</v>
      </c>
    </row>
    <row r="962" spans="1:2" ht="25.5" x14ac:dyDescent="0.2">
      <c r="A962" t="str">
        <f>TABLA!F962</f>
        <v>F. Enfermería, Fisioterapia y Podología</v>
      </c>
      <c r="B962" s="262" t="str">
        <f>TABLA!BC962</f>
        <v>Siempre que entro en la biblioteca de Medicina noto que el ambiente está muy caragado y huele a sudor.</v>
      </c>
    </row>
    <row r="963" spans="1:2" x14ac:dyDescent="0.2">
      <c r="A963" t="str">
        <f>TABLA!F963</f>
        <v>F. Veterinaria</v>
      </c>
      <c r="B963" s="262">
        <f>TABLA!BC963</f>
        <v>0</v>
      </c>
    </row>
    <row r="964" spans="1:2" ht="25.5" x14ac:dyDescent="0.2">
      <c r="A964" t="str">
        <f>TABLA!F964</f>
        <v>F. Ciencias Políticas y Sociología</v>
      </c>
      <c r="B964" s="262" t="str">
        <f>TABLA!BC964</f>
        <v>Será bien que los libros pueden moverse entre las facultades así los estudiantes no perdemos tiempo irse al otro campus</v>
      </c>
    </row>
    <row r="965" spans="1:2" x14ac:dyDescent="0.2">
      <c r="A965" t="str">
        <f>TABLA!F965</f>
        <v>F. Farmacia</v>
      </c>
      <c r="B965" s="262">
        <f>TABLA!BC965</f>
        <v>0</v>
      </c>
    </row>
    <row r="966" spans="1:2" x14ac:dyDescent="0.2">
      <c r="A966" t="str">
        <f>TABLA!F966</f>
        <v>F. Ciencias Químicas</v>
      </c>
      <c r="B966" s="262">
        <f>TABLA!BC966</f>
        <v>0</v>
      </c>
    </row>
    <row r="967" spans="1:2" x14ac:dyDescent="0.2">
      <c r="A967" t="str">
        <f>TABLA!F967</f>
        <v>F. Enfermería, Fisioterapia y Podología</v>
      </c>
      <c r="B967" s="262">
        <f>TABLA!BC967</f>
        <v>0</v>
      </c>
    </row>
    <row r="968" spans="1:2" x14ac:dyDescent="0.2">
      <c r="A968" t="str">
        <f>TABLA!F968</f>
        <v>F. Ciencias de la Información</v>
      </c>
      <c r="B968" s="262">
        <f>TABLA!BC968</f>
        <v>0</v>
      </c>
    </row>
    <row r="969" spans="1:2" x14ac:dyDescent="0.2">
      <c r="A969" t="str">
        <f>TABLA!F969</f>
        <v>F. Ciencias Químicas</v>
      </c>
      <c r="B969" s="262">
        <f>TABLA!BC969</f>
        <v>0</v>
      </c>
    </row>
    <row r="970" spans="1:2" x14ac:dyDescent="0.2">
      <c r="A970" t="str">
        <f>TABLA!F970</f>
        <v>F. Farmacia</v>
      </c>
      <c r="B970" s="262">
        <f>TABLA!BC970</f>
        <v>0</v>
      </c>
    </row>
    <row r="971" spans="1:2" x14ac:dyDescent="0.2">
      <c r="A971" t="str">
        <f>TABLA!F971</f>
        <v>F. Geografía e Historia</v>
      </c>
      <c r="B971" s="262">
        <f>TABLA!BC971</f>
        <v>0</v>
      </c>
    </row>
    <row r="972" spans="1:2" x14ac:dyDescent="0.2">
      <c r="A972" t="str">
        <f>TABLA!F972</f>
        <v>F. Educación - Centro de Formación del Profesorado</v>
      </c>
      <c r="B972" s="262">
        <f>TABLA!BC972</f>
        <v>0</v>
      </c>
    </row>
    <row r="973" spans="1:2" x14ac:dyDescent="0.2">
      <c r="A973" t="str">
        <f>TABLA!F973</f>
        <v>F. Derecho</v>
      </c>
      <c r="B973" s="262">
        <f>TABLA!BC973</f>
        <v>0</v>
      </c>
    </row>
    <row r="974" spans="1:2" x14ac:dyDescent="0.2">
      <c r="A974" t="str">
        <f>TABLA!F974</f>
        <v>F. Filología</v>
      </c>
      <c r="B974" s="262">
        <f>TABLA!BC974</f>
        <v>0</v>
      </c>
    </row>
    <row r="975" spans="1:2" ht="51" x14ac:dyDescent="0.2">
      <c r="A975" t="str">
        <f>TABLA!F975</f>
        <v>F. Ciencias Económicas y Empresariales</v>
      </c>
      <c r="B975" s="262" t="str">
        <f>TABLA!BC975</f>
        <v>En el apartado 1.5 de esta encuesta a parte de poner las bibliotecas de las facultades por orden de preferencia, considero deben aparecer las de los centros adscritos a la UCM. Igualmente considero al hacer la encuesta se debe tener en cuenta los servicios bibliotecarios de estos centros y ser igualmente parte de los resultados de esta encuesta.</v>
      </c>
    </row>
    <row r="976" spans="1:2" x14ac:dyDescent="0.2">
      <c r="A976" t="str">
        <f>TABLA!F976</f>
        <v>F. Ciencias de la Información</v>
      </c>
      <c r="B976" s="262">
        <f>TABLA!BC976</f>
        <v>0</v>
      </c>
    </row>
    <row r="977" spans="1:2" x14ac:dyDescent="0.2">
      <c r="A977" t="str">
        <f>TABLA!F977</f>
        <v>F. Informática</v>
      </c>
      <c r="B977" s="262">
        <f>TABLA!BC977</f>
        <v>0</v>
      </c>
    </row>
    <row r="978" spans="1:2" x14ac:dyDescent="0.2">
      <c r="A978" t="str">
        <f>TABLA!F978</f>
        <v>F. Ciencias Políticas y Sociología</v>
      </c>
      <c r="B978" s="262">
        <f>TABLA!BC978</f>
        <v>0</v>
      </c>
    </row>
    <row r="979" spans="1:2" x14ac:dyDescent="0.2">
      <c r="A979" t="str">
        <f>TABLA!F979</f>
        <v>F. Medicina</v>
      </c>
      <c r="B979" s="262">
        <f>TABLA!BC979</f>
        <v>0</v>
      </c>
    </row>
    <row r="980" spans="1:2" x14ac:dyDescent="0.2">
      <c r="A980" t="str">
        <f>TABLA!F980</f>
        <v>F. Ciencias Políticas y Sociología</v>
      </c>
      <c r="B980" s="262">
        <f>TABLA!BC980</f>
        <v>0</v>
      </c>
    </row>
    <row r="981" spans="1:2" x14ac:dyDescent="0.2">
      <c r="A981" t="str">
        <f>TABLA!F981</f>
        <v>F. Derecho</v>
      </c>
      <c r="B981" s="262">
        <f>TABLA!BC981</f>
        <v>0</v>
      </c>
    </row>
    <row r="982" spans="1:2" x14ac:dyDescent="0.2">
      <c r="A982" t="str">
        <f>TABLA!F982</f>
        <v>F. Veterinaria</v>
      </c>
      <c r="B982" s="262">
        <f>TABLA!BC982</f>
        <v>0</v>
      </c>
    </row>
    <row r="983" spans="1:2" x14ac:dyDescent="0.2">
      <c r="A983" t="str">
        <f>TABLA!F983</f>
        <v>F. Derecho</v>
      </c>
      <c r="B983" s="262">
        <f>TABLA!BC983</f>
        <v>0</v>
      </c>
    </row>
    <row r="984" spans="1:2" x14ac:dyDescent="0.2">
      <c r="A984" t="str">
        <f>TABLA!F984</f>
        <v>F. Medicina</v>
      </c>
      <c r="B984" s="262">
        <f>TABLA!BC984</f>
        <v>0</v>
      </c>
    </row>
    <row r="985" spans="1:2" ht="63.75" x14ac:dyDescent="0.2">
      <c r="A985" t="str">
        <f>TABLA!F985</f>
        <v>F. Geografía e Historia</v>
      </c>
      <c r="B985" s="262" t="str">
        <f>TABLA!BC985</f>
        <v>Creo que se deberían poner carteles explicativos y facilitar la información sobre como encontrar la ubicación de un libro en la biblioteca (es decir, en que estantería está, donde se encuentra la estantería....). Sé que esto se puede hacer, pero las veces que lo hice me ha resultado complejo llegar hasta allí, personalmente opino que no tendría que ser tan complicado utilizar esta función del buscador.</v>
      </c>
    </row>
    <row r="986" spans="1:2" x14ac:dyDescent="0.2">
      <c r="A986" t="str">
        <f>TABLA!F986</f>
        <v>F. Estudios Estadísticos</v>
      </c>
      <c r="B986" s="262">
        <f>TABLA!BC986</f>
        <v>0</v>
      </c>
    </row>
    <row r="987" spans="1:2" x14ac:dyDescent="0.2">
      <c r="A987" t="str">
        <f>TABLA!F987</f>
        <v>F. Derecho</v>
      </c>
      <c r="B987" s="262" t="str">
        <f>TABLA!BC987</f>
        <v>Quizá la formación en las herramientas de búsqueda.</v>
      </c>
    </row>
    <row r="988" spans="1:2" ht="38.25" x14ac:dyDescent="0.2">
      <c r="A988" t="str">
        <f>TABLA!F988</f>
        <v>F. Ciencias Físicas</v>
      </c>
      <c r="B988" s="262" t="str">
        <f>TABLA!BC988</f>
        <v>URGENTE: Todo lo que se pueda en formato electrónico. Catálogo automáticamente actualizado con facilidad máxima de búsqueda (texto libre). Descarga ad libitum o de copias controladas por código único. Gracias por todo.</v>
      </c>
    </row>
    <row r="989" spans="1:2" x14ac:dyDescent="0.2">
      <c r="A989" t="str">
        <f>TABLA!F989</f>
        <v>F. Ciencias Económicas y Empresariales</v>
      </c>
      <c r="B989" s="262">
        <f>TABLA!BC989</f>
        <v>0</v>
      </c>
    </row>
    <row r="990" spans="1:2" x14ac:dyDescent="0.2">
      <c r="A990" t="str">
        <f>TABLA!F990</f>
        <v>F. Trabajo Social</v>
      </c>
      <c r="B990" s="262">
        <f>TABLA!BC990</f>
        <v>0</v>
      </c>
    </row>
    <row r="991" spans="1:2" x14ac:dyDescent="0.2">
      <c r="A991" t="str">
        <f>TABLA!F991</f>
        <v>F. Ciencias Matemáticas</v>
      </c>
      <c r="B991" s="262">
        <f>TABLA!BC991</f>
        <v>0</v>
      </c>
    </row>
    <row r="992" spans="1:2" ht="51" x14ac:dyDescent="0.2">
      <c r="A992" t="str">
        <f>TABLA!F992</f>
        <v>F. Filosofía</v>
      </c>
      <c r="B992" s="262" t="str">
        <f>TABLA!BC992</f>
        <v>En la biblioteca de Filología es donde he recibido el mejor trato y orientación. Eso debería suceder en todas las bibliotecas y no solo en una. Para los alumnos que somos extranjeros y no conocemos ni que hay un curso de uso de la biblioteca, deberían orientarnos con paciencia e informarnos de dicho curso.Gracias.</v>
      </c>
    </row>
    <row r="993" spans="1:2" x14ac:dyDescent="0.2">
      <c r="A993" t="str">
        <f>TABLA!F993</f>
        <v>F. Estudios Estadísticos</v>
      </c>
      <c r="B993" s="262">
        <f>TABLA!BC993</f>
        <v>0</v>
      </c>
    </row>
    <row r="994" spans="1:2" x14ac:dyDescent="0.2">
      <c r="A994" t="str">
        <f>TABLA!F994</f>
        <v>F. Veterinaria</v>
      </c>
      <c r="B994" s="262" t="str">
        <f>TABLA!BC994</f>
        <v>Informais puntualmente, y los cursos son muy interesantes. Gracias</v>
      </c>
    </row>
    <row r="995" spans="1:2" x14ac:dyDescent="0.2">
      <c r="A995" t="str">
        <f>TABLA!F995</f>
        <v>F. Comercio y Turismo</v>
      </c>
      <c r="B995" s="262">
        <f>TABLA!BC995</f>
        <v>0</v>
      </c>
    </row>
    <row r="996" spans="1:2" ht="38.25" x14ac:dyDescent="0.2">
      <c r="A996" t="str">
        <f>TABLA!F996</f>
        <v>F. Ciencias Matemáticas</v>
      </c>
      <c r="B996" s="262" t="str">
        <f>TABLA!BC996</f>
        <v>Se debería de ampliar el tiempo de préstamo para los libros online. Se debería de poder pedir que se traigan los libros de otra biblioteca a la que pidas, igual que se puede devolver cualquier libro en cualquier biblioteca. Muchas gracias</v>
      </c>
    </row>
    <row r="997" spans="1:2" ht="76.5" x14ac:dyDescent="0.2">
      <c r="A997" t="str">
        <f>TABLA!F997</f>
        <v>F. Geografía e Historia</v>
      </c>
      <c r="B997" s="262" t="str">
        <f>TABLA!BC997</f>
        <v>El formato de búsqueda de libros debería dejar de renovarse (osea, la forma en que se busca es la misma, pero al formato - información, dónde puedo ver ese libro en la biblioteca, etc. Suponiendo que la biblioteca cuenta con salas como la de Geografía e Historia-) básicamente porque cada vez que lo renuevan, lo complejizan más y hay que volver a aprenderse otra vez todo el sistema de búsqueda.  Por otro lado ¿existe la posibilidad de unificar los tejuelos de todas las facultades? Lo digo porque es un caos en algunas ocasiones</v>
      </c>
    </row>
    <row r="998" spans="1:2" x14ac:dyDescent="0.2">
      <c r="A998" t="str">
        <f>TABLA!F998</f>
        <v>F. Ciencias de la Información</v>
      </c>
      <c r="B998" s="262">
        <f>TABLA!BC998</f>
        <v>0</v>
      </c>
    </row>
    <row r="999" spans="1:2" x14ac:dyDescent="0.2">
      <c r="A999" t="str">
        <f>TABLA!F999</f>
        <v>F. Psicología</v>
      </c>
      <c r="B999" s="262">
        <f>TABLA!BC999</f>
        <v>0</v>
      </c>
    </row>
    <row r="1000" spans="1:2" x14ac:dyDescent="0.2">
      <c r="A1000" t="str">
        <f>TABLA!F1000</f>
        <v>F. Psicología</v>
      </c>
      <c r="B1000" s="262">
        <f>TABLA!BC1000</f>
        <v>0</v>
      </c>
    </row>
    <row r="1001" spans="1:2" x14ac:dyDescent="0.2">
      <c r="A1001" t="str">
        <f>TABLA!F1001</f>
        <v>F. Ciencias Geológicas</v>
      </c>
      <c r="B1001" s="262" t="str">
        <f>TABLA!BC1001</f>
        <v>Creo que podría ser interesante crear un banco de apuntes.</v>
      </c>
    </row>
    <row r="1002" spans="1:2" x14ac:dyDescent="0.2">
      <c r="A1002" t="str">
        <f>TABLA!F1002</f>
        <v>F. Educación - Centro de Formación del Profesorado</v>
      </c>
      <c r="B1002" s="262">
        <f>TABLA!BC1002</f>
        <v>0</v>
      </c>
    </row>
    <row r="1003" spans="1:2" x14ac:dyDescent="0.2">
      <c r="A1003" t="str">
        <f>TABLA!F1003</f>
        <v>F. Ciencias Políticas y Sociología</v>
      </c>
      <c r="B1003" s="262">
        <f>TABLA!BC1003</f>
        <v>0</v>
      </c>
    </row>
    <row r="1004" spans="1:2" x14ac:dyDescent="0.2">
      <c r="A1004" t="str">
        <f>TABLA!F1004</f>
        <v>F. Educación - Centro de Formación del Profesorado</v>
      </c>
      <c r="B1004" s="262">
        <f>TABLA!BC1004</f>
        <v>0</v>
      </c>
    </row>
    <row r="1005" spans="1:2" x14ac:dyDescent="0.2">
      <c r="A1005" t="str">
        <f>TABLA!F1005</f>
        <v>F. Derecho</v>
      </c>
      <c r="B1005" s="262">
        <f>TABLA!BC1005</f>
        <v>0</v>
      </c>
    </row>
    <row r="1006" spans="1:2" ht="38.25" x14ac:dyDescent="0.2">
      <c r="A1006" t="str">
        <f>TABLA!F1006</f>
        <v>F. Óptica y Optometría</v>
      </c>
      <c r="B1006" s="262" t="str">
        <f>TABLA!BC1006</f>
        <v>La posibilidad de abrir las ventanas en las salas de estudio de la biblioteca de la facultad de óptica y optometría y/o poder bajar los estores que hay, ya que se encuentran enrollados y sujetos por bridas.</v>
      </c>
    </row>
    <row r="1007" spans="1:2" x14ac:dyDescent="0.2">
      <c r="A1007" t="str">
        <f>TABLA!F1007</f>
        <v>F. Comercio y Turismo</v>
      </c>
      <c r="B1007" s="262">
        <f>TABLA!BC1007</f>
        <v>0</v>
      </c>
    </row>
    <row r="1008" spans="1:2" x14ac:dyDescent="0.2">
      <c r="A1008" t="str">
        <f>TABLA!F1008</f>
        <v>F. Veterinaria</v>
      </c>
      <c r="B1008" s="262">
        <f>TABLA!BC1008</f>
        <v>0</v>
      </c>
    </row>
    <row r="1009" spans="1:2" x14ac:dyDescent="0.2">
      <c r="A1009" t="str">
        <f>TABLA!F1009</f>
        <v>F. Filología</v>
      </c>
      <c r="B1009" s="262">
        <f>TABLA!BC1009</f>
        <v>0</v>
      </c>
    </row>
    <row r="1010" spans="1:2" x14ac:dyDescent="0.2">
      <c r="A1010" t="str">
        <f>TABLA!F1010</f>
        <v>F. Geografía e Historia</v>
      </c>
      <c r="B1010" s="262">
        <f>TABLA!BC1010</f>
        <v>0</v>
      </c>
    </row>
    <row r="1011" spans="1:2" x14ac:dyDescent="0.2">
      <c r="A1011" t="str">
        <f>TABLA!F1011</f>
        <v>F. Ciencias de la Información</v>
      </c>
      <c r="B1011" s="262">
        <f>TABLA!BC1011</f>
        <v>0</v>
      </c>
    </row>
    <row r="1012" spans="1:2" x14ac:dyDescent="0.2">
      <c r="A1012" t="str">
        <f>TABLA!F1012</f>
        <v>Otro</v>
      </c>
      <c r="B1012" s="262">
        <f>TABLA!BC1012</f>
        <v>0</v>
      </c>
    </row>
    <row r="1013" spans="1:2" x14ac:dyDescent="0.2">
      <c r="A1013" t="str">
        <f>TABLA!F1013</f>
        <v>F. Ciencias Químicas</v>
      </c>
      <c r="B1013" s="262">
        <f>TABLA!BC1013</f>
        <v>0</v>
      </c>
    </row>
    <row r="1014" spans="1:2" ht="51" x14ac:dyDescent="0.2">
      <c r="A1014" t="str">
        <f>TABLA!F1014</f>
        <v>F. Derecho</v>
      </c>
      <c r="B1014" s="262" t="str">
        <f>TABLA!BC1014</f>
        <v>Quisiera que todos los libros que estén impresos actualizado se puedan encontrar en formato de libro electrónico. Muchas veces cuando se publica un libro nuevo en la biblioteca solo tienen 2 ejemplares y no se puede encontrar el libro electrónico. Como sujerencia si pueden decirle a las editoriales que permita a los estudiantes acceder al libro vía online.</v>
      </c>
    </row>
    <row r="1015" spans="1:2" x14ac:dyDescent="0.2">
      <c r="A1015" t="str">
        <f>TABLA!F1015</f>
        <v>F. Ciencias de la Información</v>
      </c>
      <c r="B1015" s="262">
        <f>TABLA!BC1015</f>
        <v>0</v>
      </c>
    </row>
    <row r="1016" spans="1:2" ht="25.5" x14ac:dyDescent="0.2">
      <c r="A1016" t="str">
        <f>TABLA!F1016</f>
        <v>F. Ciencias Políticas y Sociología</v>
      </c>
      <c r="B1016" s="262" t="str">
        <f>TABLA!BC1016</f>
        <v>Convendria tener mas licencias para acceder a los documento de plataformas como Jstor, pues resulta muy restringido el acceso para muchos documentos que alli se consiguen</v>
      </c>
    </row>
    <row r="1017" spans="1:2" x14ac:dyDescent="0.2">
      <c r="A1017" t="str">
        <f>TABLA!F1017</f>
        <v>F. Ciencias de la Información</v>
      </c>
      <c r="B1017" s="262">
        <f>TABLA!BC1017</f>
        <v>0</v>
      </c>
    </row>
    <row r="1018" spans="1:2" x14ac:dyDescent="0.2">
      <c r="A1018" t="str">
        <f>TABLA!F1018</f>
        <v>F. Educación - Centro de Formación del Profesorado</v>
      </c>
      <c r="B1018" s="262">
        <f>TABLA!BC1018</f>
        <v>0</v>
      </c>
    </row>
    <row r="1019" spans="1:2" x14ac:dyDescent="0.2">
      <c r="A1019" t="str">
        <f>TABLA!F1019</f>
        <v>F. Psicología</v>
      </c>
      <c r="B1019" s="262">
        <f>TABLA!BC1019</f>
        <v>0</v>
      </c>
    </row>
    <row r="1020" spans="1:2" x14ac:dyDescent="0.2">
      <c r="A1020" t="str">
        <f>TABLA!F1020</f>
        <v>F. Geografía e Historia</v>
      </c>
      <c r="B1020" s="262">
        <f>TABLA!BC1020</f>
        <v>0</v>
      </c>
    </row>
    <row r="1021" spans="1:2" x14ac:dyDescent="0.2">
      <c r="A1021" t="str">
        <f>TABLA!F1021</f>
        <v>F. Bellas Artes</v>
      </c>
      <c r="B1021" s="262">
        <f>TABLA!BC1021</f>
        <v>0</v>
      </c>
    </row>
    <row r="1022" spans="1:2" x14ac:dyDescent="0.2">
      <c r="A1022" t="str">
        <f>TABLA!F1022</f>
        <v>F. Bellas Artes</v>
      </c>
      <c r="B1022" s="262">
        <f>TABLA!BC1022</f>
        <v>0</v>
      </c>
    </row>
    <row r="1023" spans="1:2" x14ac:dyDescent="0.2">
      <c r="A1023" t="str">
        <f>TABLA!F1023</f>
        <v>F. Enfermería, Fisioterapia y Podología</v>
      </c>
      <c r="B1023" s="262">
        <f>TABLA!BC1023</f>
        <v>0</v>
      </c>
    </row>
    <row r="1024" spans="1:2" x14ac:dyDescent="0.2">
      <c r="A1024" t="str">
        <f>TABLA!F1024</f>
        <v>F. Medicina</v>
      </c>
      <c r="B1024" s="262">
        <f>TABLA!BC1024</f>
        <v>0</v>
      </c>
    </row>
    <row r="1025" spans="1:2" x14ac:dyDescent="0.2">
      <c r="A1025" t="str">
        <f>TABLA!F1025</f>
        <v>F. Ciencias Políticas y Sociología</v>
      </c>
      <c r="B1025" s="262">
        <f>TABLA!BC1025</f>
        <v>0</v>
      </c>
    </row>
    <row r="1026" spans="1:2" x14ac:dyDescent="0.2">
      <c r="A1026" t="str">
        <f>TABLA!F1026</f>
        <v>F. Ciencias Matemáticas</v>
      </c>
      <c r="B1026" s="262">
        <f>TABLA!BC1026</f>
        <v>0</v>
      </c>
    </row>
    <row r="1027" spans="1:2" x14ac:dyDescent="0.2">
      <c r="A1027" t="str">
        <f>TABLA!F1027</f>
        <v>F. Óptica y Optometría</v>
      </c>
      <c r="B1027" s="262">
        <f>TABLA!BC1027</f>
        <v>0</v>
      </c>
    </row>
    <row r="1028" spans="1:2" x14ac:dyDescent="0.2">
      <c r="A1028" t="str">
        <f>TABLA!F1028</f>
        <v>F. Ciencias de la Información</v>
      </c>
      <c r="B1028" s="262">
        <f>TABLA!BC1028</f>
        <v>0</v>
      </c>
    </row>
    <row r="1029" spans="1:2" x14ac:dyDescent="0.2">
      <c r="A1029" t="str">
        <f>TABLA!F1029</f>
        <v>F. Filosofía</v>
      </c>
      <c r="B1029" s="262">
        <f>TABLA!BC1029</f>
        <v>0</v>
      </c>
    </row>
    <row r="1030" spans="1:2" x14ac:dyDescent="0.2">
      <c r="A1030" t="str">
        <f>TABLA!F1030</f>
        <v>F. Enfermería, Fisioterapia y Podología</v>
      </c>
      <c r="B1030" s="262">
        <f>TABLA!BC1030</f>
        <v>0</v>
      </c>
    </row>
    <row r="1031" spans="1:2" x14ac:dyDescent="0.2">
      <c r="A1031" t="str">
        <f>TABLA!F1031</f>
        <v>F. Veterinaria</v>
      </c>
      <c r="B1031" s="262">
        <f>TABLA!BC1031</f>
        <v>0</v>
      </c>
    </row>
    <row r="1032" spans="1:2" x14ac:dyDescent="0.2">
      <c r="A1032" t="str">
        <f>TABLA!F1032</f>
        <v>F. Ciencias de la Información</v>
      </c>
      <c r="B1032" s="262">
        <f>TABLA!BC1032</f>
        <v>0</v>
      </c>
    </row>
    <row r="1033" spans="1:2" x14ac:dyDescent="0.2">
      <c r="A1033" t="str">
        <f>TABLA!F1033</f>
        <v>F. Filología</v>
      </c>
      <c r="B1033" s="262">
        <f>TABLA!BC1033</f>
        <v>0</v>
      </c>
    </row>
    <row r="1034" spans="1:2" x14ac:dyDescent="0.2">
      <c r="A1034" t="str">
        <f>TABLA!F1034</f>
        <v>F. Geografía e Historia</v>
      </c>
      <c r="B1034" s="262">
        <f>TABLA!BC1034</f>
        <v>0</v>
      </c>
    </row>
    <row r="1035" spans="1:2" x14ac:dyDescent="0.2">
      <c r="A1035" t="str">
        <f>TABLA!F1035</f>
        <v>F. Óptica y Optometría</v>
      </c>
      <c r="B1035" s="262">
        <f>TABLA!BC1035</f>
        <v>0</v>
      </c>
    </row>
    <row r="1036" spans="1:2" x14ac:dyDescent="0.2">
      <c r="A1036" t="str">
        <f>TABLA!F1036</f>
        <v>F. Geografía e Historia</v>
      </c>
      <c r="B1036" s="262">
        <f>TABLA!BC1036</f>
        <v>0</v>
      </c>
    </row>
    <row r="1037" spans="1:2" x14ac:dyDescent="0.2">
      <c r="A1037" t="str">
        <f>TABLA!F1037</f>
        <v>F. Ciencias de la Información</v>
      </c>
      <c r="B1037" s="262">
        <f>TABLA!BC1037</f>
        <v>0</v>
      </c>
    </row>
    <row r="1038" spans="1:2" ht="25.5" x14ac:dyDescent="0.2">
      <c r="A1038" t="str">
        <f>TABLA!F1038</f>
        <v>F. Ciencias Químicas</v>
      </c>
      <c r="B1038" s="262" t="str">
        <f>TABLA!BC1038</f>
        <v>Hay que renovar los portatiles de préstamo con urgencia e implementar medidas que aseguren el silencio en las salas de estudio</v>
      </c>
    </row>
    <row r="1039" spans="1:2" x14ac:dyDescent="0.2">
      <c r="A1039" t="str">
        <f>TABLA!F1039</f>
        <v>F. Medicina</v>
      </c>
      <c r="B1039" s="262">
        <f>TABLA!BC1039</f>
        <v>0</v>
      </c>
    </row>
    <row r="1040" spans="1:2" x14ac:dyDescent="0.2">
      <c r="A1040" t="str">
        <f>TABLA!F1040</f>
        <v>F. Informática</v>
      </c>
      <c r="B1040" s="262">
        <f>TABLA!BC1040</f>
        <v>0</v>
      </c>
    </row>
    <row r="1041" spans="1:2" x14ac:dyDescent="0.2">
      <c r="A1041" t="str">
        <f>TABLA!F1041</f>
        <v>F. Óptica y Optometría</v>
      </c>
      <c r="B1041" s="262">
        <f>TABLA!BC1041</f>
        <v>0</v>
      </c>
    </row>
    <row r="1042" spans="1:2" x14ac:dyDescent="0.2">
      <c r="A1042" t="str">
        <f>TABLA!F1042</f>
        <v>F. Derecho</v>
      </c>
      <c r="B1042" s="262">
        <f>TABLA!BC1042</f>
        <v>0</v>
      </c>
    </row>
    <row r="1043" spans="1:2" x14ac:dyDescent="0.2">
      <c r="A1043" t="str">
        <f>TABLA!F1043</f>
        <v>F. Comercio y Turismo</v>
      </c>
      <c r="B1043" s="262">
        <f>TABLA!BC1043</f>
        <v>0</v>
      </c>
    </row>
    <row r="1044" spans="1:2" x14ac:dyDescent="0.2">
      <c r="A1044" t="str">
        <f>TABLA!F1044</f>
        <v>F. Geografía e Historia</v>
      </c>
      <c r="B1044" s="262">
        <f>TABLA!BC1044</f>
        <v>0</v>
      </c>
    </row>
    <row r="1045" spans="1:2" ht="76.5" x14ac:dyDescent="0.2">
      <c r="A1045" t="str">
        <f>TABLA!F1045</f>
        <v>F. Comercio y Turismo</v>
      </c>
      <c r="B1045" s="262" t="str">
        <f>TABLA!BC1045</f>
        <v>Las sala de estudio de las grandes bibliotecas son completamente disfuncionales: cuesta concentrarse por el número de personas que hay (cc. políticas y sociología, Zambrano...). Aunque todos guardásemos silencio (cosa que no pasa), por el número de personas, estadísticamente, cada diez o doce segundos hay alguien que se levanta al baño, a llamar o a lo que sea. Sería gran idea hacer compartimentos para reducir el número de estudiantes por sala.</v>
      </c>
    </row>
    <row r="1046" spans="1:2" x14ac:dyDescent="0.2">
      <c r="A1046" t="str">
        <f>TABLA!F1046</f>
        <v>F. Ciencias Matemáticas</v>
      </c>
      <c r="B1046" s="262">
        <f>TABLA!BC1046</f>
        <v>0</v>
      </c>
    </row>
    <row r="1047" spans="1:2" ht="63.75" x14ac:dyDescent="0.2">
      <c r="A1047" t="str">
        <f>TABLA!F1047</f>
        <v>F. Educación - Centro de Formación del Profesorado</v>
      </c>
      <c r="B1047" s="262" t="str">
        <f>TABLA!BC1047</f>
        <v>MI GRADO DE SATISFACCIÓN ES ÓPTIMO AUNQUE LLEVO POCO TIEMPO EN LA COMUNIDAD UNIVERSITARIA, Y HABITUALMENTE HAGO MUCHO USO DEL PRÉSTAMO DE LIBROS, Y LA BIBLIOGRAFÍA QUE CONSULTO CASI SIEMPRE DE ALGUNA MANERA VIENE SUGERIDA POR LOS PROFESORES. A TODO EL EQUIPO BIBLIOTECARIO, GRACIAS!</v>
      </c>
    </row>
    <row r="1048" spans="1:2" x14ac:dyDescent="0.2">
      <c r="A1048" t="str">
        <f>TABLA!F1048</f>
        <v>F. Educación - Centro de Formación del Profesorado</v>
      </c>
      <c r="B1048" s="262">
        <f>TABLA!BC1048</f>
        <v>0</v>
      </c>
    </row>
    <row r="1049" spans="1:2" x14ac:dyDescent="0.2">
      <c r="A1049" t="str">
        <f>TABLA!F1049</f>
        <v>F. Ciencias Matemáticas</v>
      </c>
      <c r="B1049" s="262">
        <f>TABLA!BC1049</f>
        <v>0</v>
      </c>
    </row>
    <row r="1050" spans="1:2" ht="25.5" x14ac:dyDescent="0.2">
      <c r="A1050" t="str">
        <f>TABLA!F1050</f>
        <v>F. Geografía e Historia</v>
      </c>
      <c r="B1050" s="262" t="str">
        <f>TABLA!BC1050</f>
        <v>Sería conveniente tener más libros en formato digital, ya que en algunos grados los libros de bibliografía básica son muy escasos.</v>
      </c>
    </row>
    <row r="1051" spans="1:2" x14ac:dyDescent="0.2">
      <c r="A1051" t="str">
        <f>TABLA!F1051</f>
        <v>F. Ciencias de la Información</v>
      </c>
      <c r="B1051" s="262">
        <f>TABLA!BC1051</f>
        <v>0</v>
      </c>
    </row>
    <row r="1052" spans="1:2" x14ac:dyDescent="0.2">
      <c r="A1052" t="str">
        <f>TABLA!F1052</f>
        <v>F. Ciencias Físicas</v>
      </c>
      <c r="B1052" s="262" t="str">
        <f>TABLA!BC1052</f>
        <v>Nada que añadir. prestan un gran servicio.</v>
      </c>
    </row>
    <row r="1053" spans="1:2" x14ac:dyDescent="0.2">
      <c r="A1053" t="str">
        <f>TABLA!F1053</f>
        <v>F. Filología</v>
      </c>
      <c r="B1053" s="262">
        <f>TABLA!BC1053</f>
        <v>0</v>
      </c>
    </row>
    <row r="1054" spans="1:2" x14ac:dyDescent="0.2">
      <c r="A1054" t="str">
        <f>TABLA!F1054</f>
        <v>F. Ciencias Matemáticas</v>
      </c>
      <c r="B1054" s="262">
        <f>TABLA!BC1054</f>
        <v>0</v>
      </c>
    </row>
    <row r="1055" spans="1:2" x14ac:dyDescent="0.2">
      <c r="A1055" t="str">
        <f>TABLA!F1055</f>
        <v>F. Ciencias Físicas</v>
      </c>
      <c r="B1055" s="262">
        <f>TABLA!BC1055</f>
        <v>0</v>
      </c>
    </row>
    <row r="1056" spans="1:2" x14ac:dyDescent="0.2">
      <c r="A1056" t="str">
        <f>TABLA!F1056</f>
        <v>F. Ciencias Químicas</v>
      </c>
      <c r="B1056" s="262">
        <f>TABLA!BC1056</f>
        <v>0</v>
      </c>
    </row>
    <row r="1057" spans="1:2" x14ac:dyDescent="0.2">
      <c r="A1057" t="str">
        <f>TABLA!F1057</f>
        <v>F. Ciencias Políticas y Sociología</v>
      </c>
      <c r="B1057" s="262">
        <f>TABLA!BC1057</f>
        <v>0</v>
      </c>
    </row>
    <row r="1058" spans="1:2" x14ac:dyDescent="0.2">
      <c r="A1058" t="str">
        <f>TABLA!F1058</f>
        <v>F. Derecho</v>
      </c>
      <c r="B1058" s="262">
        <f>TABLA!BC1058</f>
        <v>0</v>
      </c>
    </row>
    <row r="1059" spans="1:2" x14ac:dyDescent="0.2">
      <c r="A1059" t="str">
        <f>TABLA!F1059</f>
        <v>F. Ciencias Políticas y Sociología</v>
      </c>
      <c r="B1059" s="262">
        <f>TABLA!BC1059</f>
        <v>0</v>
      </c>
    </row>
    <row r="1060" spans="1:2" x14ac:dyDescent="0.2">
      <c r="A1060" t="str">
        <f>TABLA!F1060</f>
        <v>F. Ciencias Geológicas</v>
      </c>
      <c r="B1060" s="262">
        <f>TABLA!BC1060</f>
        <v>0</v>
      </c>
    </row>
    <row r="1061" spans="1:2" x14ac:dyDescent="0.2">
      <c r="A1061" t="str">
        <f>TABLA!F1061</f>
        <v>F. Geografía e Historia</v>
      </c>
      <c r="B1061" s="262">
        <f>TABLA!BC1061</f>
        <v>0</v>
      </c>
    </row>
    <row r="1062" spans="1:2" x14ac:dyDescent="0.2">
      <c r="A1062" t="str">
        <f>TABLA!F1062</f>
        <v>F. Informática</v>
      </c>
      <c r="B1062" s="262">
        <f>TABLA!BC1062</f>
        <v>0</v>
      </c>
    </row>
    <row r="1063" spans="1:2" x14ac:dyDescent="0.2">
      <c r="A1063" t="str">
        <f>TABLA!F1063</f>
        <v>F. Medicina</v>
      </c>
      <c r="B1063" s="262">
        <f>TABLA!BC1063</f>
        <v>0</v>
      </c>
    </row>
    <row r="1064" spans="1:2" x14ac:dyDescent="0.2">
      <c r="A1064" t="str">
        <f>TABLA!F1064</f>
        <v>F. Ciencias Físicas</v>
      </c>
      <c r="B1064" s="262">
        <f>TABLA!BC1064</f>
        <v>0</v>
      </c>
    </row>
    <row r="1065" spans="1:2" x14ac:dyDescent="0.2">
      <c r="A1065" t="str">
        <f>TABLA!F1065</f>
        <v>F. Educación - Centro de Formación del Profesorado</v>
      </c>
      <c r="B1065" s="262">
        <f>TABLA!BC1065</f>
        <v>0</v>
      </c>
    </row>
    <row r="1066" spans="1:2" x14ac:dyDescent="0.2">
      <c r="A1066" t="str">
        <f>TABLA!F1066</f>
        <v>F. Enfermería, Fisioterapia y Podología</v>
      </c>
      <c r="B1066" s="262">
        <f>TABLA!BC1066</f>
        <v>0</v>
      </c>
    </row>
    <row r="1067" spans="1:2" x14ac:dyDescent="0.2">
      <c r="A1067" t="str">
        <f>TABLA!F1067</f>
        <v>F. Filosofía</v>
      </c>
      <c r="B1067" s="262">
        <f>TABLA!BC1067</f>
        <v>0</v>
      </c>
    </row>
    <row r="1068" spans="1:2" x14ac:dyDescent="0.2">
      <c r="A1068" t="str">
        <f>TABLA!F1068</f>
        <v>F. Derecho</v>
      </c>
      <c r="B1068" s="262">
        <f>TABLA!BC1068</f>
        <v>0</v>
      </c>
    </row>
    <row r="1069" spans="1:2" x14ac:dyDescent="0.2">
      <c r="A1069" t="str">
        <f>TABLA!F1069</f>
        <v>F. Bellas Artes</v>
      </c>
      <c r="B1069" s="262">
        <f>TABLA!BC1069</f>
        <v>0</v>
      </c>
    </row>
    <row r="1070" spans="1:2" x14ac:dyDescent="0.2">
      <c r="A1070" t="str">
        <f>TABLA!F1070</f>
        <v>F. Ciencias Matemáticas</v>
      </c>
      <c r="B1070" s="262">
        <f>TABLA!BC1070</f>
        <v>0</v>
      </c>
    </row>
    <row r="1071" spans="1:2" ht="102" x14ac:dyDescent="0.2">
      <c r="A1071" t="str">
        <f>TABLA!F1071</f>
        <v>F. Geografía e Historia</v>
      </c>
      <c r="B1071" s="262" t="str">
        <f>TABLA!BC1071</f>
        <v>El personal no está motivado, lo que se refleja en su trato a los usuarios. Es muy poco el material que está digitalizado, algo que considero fundamental en una universidad moderna, que tiene cada vez más alumnos. Por esta razon, muchos de nosotros tenemos que buscar los libros necesarios para nuestras clases en otros espacios, ya que en la biblioteca apenas hay copias disponibles  del agotan muy rápido. La solución no  pasa por aumentar el número de ejemplares disponibles, sino facilitar su acceso digital. Las instalaciones también dejan bastante que desear, al menos en la facultad de Historia, que se inunda con frecuencia en época de lluvias.</v>
      </c>
    </row>
    <row r="1072" spans="1:2" x14ac:dyDescent="0.2">
      <c r="A1072" t="str">
        <f>TABLA!F1072</f>
        <v>F. Ciencias Biológicas</v>
      </c>
      <c r="B1072" s="262" t="str">
        <f>TABLA!BC1072</f>
        <v>Que los bibliotecarios hagan menos ruido</v>
      </c>
    </row>
    <row r="1073" spans="1:2" ht="25.5" x14ac:dyDescent="0.2">
      <c r="A1073" t="str">
        <f>TABLA!F1073</f>
        <v>F. Geografía e Historia</v>
      </c>
      <c r="B1073" s="262" t="str">
        <f>TABLA!BC1073</f>
        <v>La web es farragosa y crea mucha co fusión. Demasiados datos en la pantalla. Se puede sokucionar metiendo en pestañas.</v>
      </c>
    </row>
    <row r="1074" spans="1:2" x14ac:dyDescent="0.2">
      <c r="A1074" t="str">
        <f>TABLA!F1074</f>
        <v>F. Ciencias Químicas</v>
      </c>
      <c r="B1074" s="262">
        <f>TABLA!BC1074</f>
        <v>0</v>
      </c>
    </row>
    <row r="1075" spans="1:2" x14ac:dyDescent="0.2">
      <c r="A1075" t="str">
        <f>TABLA!F1075</f>
        <v>F. Geografía e Historia</v>
      </c>
      <c r="B1075" s="262">
        <f>TABLA!BC1075</f>
        <v>0</v>
      </c>
    </row>
    <row r="1076" spans="1:2" x14ac:dyDescent="0.2">
      <c r="A1076" t="str">
        <f>TABLA!F1076</f>
        <v>F. Ciencias Químicas</v>
      </c>
      <c r="B1076" s="262">
        <f>TABLA!BC1076</f>
        <v>0</v>
      </c>
    </row>
    <row r="1077" spans="1:2" x14ac:dyDescent="0.2">
      <c r="A1077" t="str">
        <f>TABLA!F1077</f>
        <v>F. Derecho</v>
      </c>
      <c r="B1077" s="262">
        <f>TABLA!BC1077</f>
        <v>0</v>
      </c>
    </row>
    <row r="1078" spans="1:2" x14ac:dyDescent="0.2">
      <c r="A1078" t="str">
        <f>TABLA!F1078</f>
        <v>F. Farmacia</v>
      </c>
      <c r="B1078" s="262">
        <f>TABLA!BC1078</f>
        <v>0</v>
      </c>
    </row>
    <row r="1079" spans="1:2" x14ac:dyDescent="0.2">
      <c r="A1079" t="str">
        <f>TABLA!F1079</f>
        <v>F. Geografía e Historia</v>
      </c>
      <c r="B1079" s="262">
        <f>TABLA!BC1079</f>
        <v>0</v>
      </c>
    </row>
    <row r="1080" spans="1:2" ht="25.5" x14ac:dyDescent="0.2">
      <c r="A1080" t="str">
        <f>TABLA!F1080</f>
        <v>F. Informática</v>
      </c>
      <c r="B1080" s="262" t="str">
        <f>TABLA!BC1080</f>
        <v>Poder restaurar la devolución del mismo libro si hay varios ejemplares, no teniendo que devolverlo y no poder recogerlo ya que se ha usado bastante.</v>
      </c>
    </row>
    <row r="1081" spans="1:2" x14ac:dyDescent="0.2">
      <c r="A1081" t="str">
        <f>TABLA!F1081</f>
        <v>F. Derecho</v>
      </c>
      <c r="B1081" s="262">
        <f>TABLA!BC1081</f>
        <v>0</v>
      </c>
    </row>
    <row r="1082" spans="1:2" x14ac:dyDescent="0.2">
      <c r="A1082" t="str">
        <f>TABLA!F1082</f>
        <v>F. Ciencias de la Información</v>
      </c>
      <c r="B1082" s="262">
        <f>TABLA!BC1082</f>
        <v>0</v>
      </c>
    </row>
    <row r="1083" spans="1:2" x14ac:dyDescent="0.2">
      <c r="A1083" t="str">
        <f>TABLA!F1083</f>
        <v>F. Farmacia</v>
      </c>
      <c r="B1083" s="262" t="str">
        <f>TABLA!BC1083</f>
        <v>Enchufes  Nuevo aire acondicionado</v>
      </c>
    </row>
    <row r="1084" spans="1:2" ht="38.25" x14ac:dyDescent="0.2">
      <c r="A1084" t="str">
        <f>TABLA!F1084</f>
        <v>F. Bellas Artes</v>
      </c>
      <c r="B1084" s="262" t="str">
        <f>TABLA!BC1084</f>
        <v>En estas circunstancias parte de las investigaciones se han tenido que parar debido al cierre de las bibliotecas. Hay mucho contenido al que no se puede acceder todavía de forma electrónica y sería esencial poder consultarlo telemáticamente.</v>
      </c>
    </row>
    <row r="1085" spans="1:2" ht="25.5" x14ac:dyDescent="0.2">
      <c r="A1085" t="str">
        <f>TABLA!F1085</f>
        <v>F. Geografía e Historia</v>
      </c>
      <c r="B1085" s="262" t="str">
        <f>TABLA!BC1085</f>
        <v>Sería una buena opción tener el software EndNote también para estudiantes de posgrado, no solo para profesores.</v>
      </c>
    </row>
    <row r="1086" spans="1:2" x14ac:dyDescent="0.2">
      <c r="A1086" t="str">
        <f>TABLA!F1086</f>
        <v>F. Educación - Centro de Formación del Profesorado</v>
      </c>
      <c r="B1086" s="262">
        <f>TABLA!BC1086</f>
        <v>0</v>
      </c>
    </row>
    <row r="1087" spans="1:2" x14ac:dyDescent="0.2">
      <c r="A1087" t="str">
        <f>TABLA!F1087</f>
        <v>F. Bellas Artes</v>
      </c>
      <c r="B1087" s="262">
        <f>TABLA!BC1087</f>
        <v>0</v>
      </c>
    </row>
    <row r="1088" spans="1:2" x14ac:dyDescent="0.2">
      <c r="A1088" t="str">
        <f>TABLA!F1088</f>
        <v>F. Ciencias Físicas</v>
      </c>
      <c r="B1088" s="262">
        <f>TABLA!BC1088</f>
        <v>0</v>
      </c>
    </row>
    <row r="1089" spans="1:2" x14ac:dyDescent="0.2">
      <c r="A1089" t="str">
        <f>TABLA!F1089</f>
        <v>F. Informática</v>
      </c>
      <c r="B1089" s="262">
        <f>TABLA!BC1089</f>
        <v>0</v>
      </c>
    </row>
    <row r="1090" spans="1:2" x14ac:dyDescent="0.2">
      <c r="A1090" t="str">
        <f>TABLA!F1090</f>
        <v>F. Educación - Centro de Formación del Profesorado</v>
      </c>
      <c r="B1090" s="262">
        <f>TABLA!BC1090</f>
        <v>0</v>
      </c>
    </row>
    <row r="1091" spans="1:2" x14ac:dyDescent="0.2">
      <c r="A1091" t="str">
        <f>TABLA!F1091</f>
        <v>F. Ciencias Políticas y Sociología</v>
      </c>
      <c r="B1091" s="262">
        <f>TABLA!BC1091</f>
        <v>0</v>
      </c>
    </row>
    <row r="1092" spans="1:2" x14ac:dyDescent="0.2">
      <c r="A1092" t="str">
        <f>TABLA!F1092</f>
        <v>F. Odontología</v>
      </c>
      <c r="B1092" s="262">
        <f>TABLA!BC1092</f>
        <v>0</v>
      </c>
    </row>
    <row r="1093" spans="1:2" x14ac:dyDescent="0.2">
      <c r="A1093" t="str">
        <f>TABLA!F1093</f>
        <v>F. Ciencias Químicas</v>
      </c>
      <c r="B1093" s="262">
        <f>TABLA!BC1093</f>
        <v>0</v>
      </c>
    </row>
    <row r="1094" spans="1:2" x14ac:dyDescent="0.2">
      <c r="A1094" t="str">
        <f>TABLA!F1094</f>
        <v>F. Filología</v>
      </c>
      <c r="B1094" s="262">
        <f>TABLA!BC1094</f>
        <v>0</v>
      </c>
    </row>
    <row r="1095" spans="1:2" x14ac:dyDescent="0.2">
      <c r="A1095" t="str">
        <f>TABLA!F1095</f>
        <v>F. Medicina</v>
      </c>
      <c r="B1095" s="262">
        <f>TABLA!BC1095</f>
        <v>0</v>
      </c>
    </row>
    <row r="1096" spans="1:2" x14ac:dyDescent="0.2">
      <c r="A1096" t="str">
        <f>TABLA!F1096</f>
        <v>F. Ciencias Matemáticas</v>
      </c>
      <c r="B1096" s="262">
        <f>TABLA!BC1096</f>
        <v>0</v>
      </c>
    </row>
    <row r="1097" spans="1:2" x14ac:dyDescent="0.2">
      <c r="A1097" t="str">
        <f>TABLA!F1097</f>
        <v>F. Filología</v>
      </c>
      <c r="B1097" s="262">
        <f>TABLA!BC1097</f>
        <v>0</v>
      </c>
    </row>
    <row r="1098" spans="1:2" x14ac:dyDescent="0.2">
      <c r="A1098" t="str">
        <f>TABLA!F1098</f>
        <v>F. Ciencias Económicas y Empresariales</v>
      </c>
      <c r="B1098" s="262">
        <f>TABLA!BC1098</f>
        <v>0</v>
      </c>
    </row>
    <row r="1099" spans="1:2" x14ac:dyDescent="0.2">
      <c r="A1099" t="str">
        <f>TABLA!F1099</f>
        <v>F. Geografía e Historia</v>
      </c>
      <c r="B1099" s="262">
        <f>TABLA!BC1099</f>
        <v>0</v>
      </c>
    </row>
    <row r="1100" spans="1:2" x14ac:dyDescent="0.2">
      <c r="A1100" t="str">
        <f>TABLA!F1100</f>
        <v>F. Ciencias de la Información</v>
      </c>
      <c r="B1100" s="262">
        <f>TABLA!BC1100</f>
        <v>0</v>
      </c>
    </row>
    <row r="1101" spans="1:2" x14ac:dyDescent="0.2">
      <c r="A1101" t="str">
        <f>TABLA!F1101</f>
        <v>F. Geografía e Historia</v>
      </c>
      <c r="B1101" s="262">
        <f>TABLA!BC1101</f>
        <v>0</v>
      </c>
    </row>
    <row r="1102" spans="1:2" x14ac:dyDescent="0.2">
      <c r="A1102" t="str">
        <f>TABLA!F1102</f>
        <v>F. Ciencias de la Documentación</v>
      </c>
      <c r="B1102" s="262">
        <f>TABLA!BC1102</f>
        <v>0</v>
      </c>
    </row>
    <row r="1103" spans="1:2" x14ac:dyDescent="0.2">
      <c r="A1103" t="str">
        <f>TABLA!F1103</f>
        <v>F. Filología</v>
      </c>
      <c r="B1103" s="262">
        <f>TABLA!BC1103</f>
        <v>0</v>
      </c>
    </row>
    <row r="1104" spans="1:2" x14ac:dyDescent="0.2">
      <c r="A1104" t="str">
        <f>TABLA!F1104</f>
        <v>F. Ciencias Políticas y Sociología</v>
      </c>
      <c r="B1104" s="262">
        <f>TABLA!BC1104</f>
        <v>0</v>
      </c>
    </row>
    <row r="1105" spans="1:2" ht="38.25" x14ac:dyDescent="0.2">
      <c r="A1105" t="str">
        <f>TABLA!F1105</f>
        <v>F. Ciencias Políticas y Sociología</v>
      </c>
      <c r="B1105" s="262" t="str">
        <f>TABLA!BC1105</f>
        <v>El acceso virtual a la biblioteca es deficiente a la hora de acceder a las revistas a las que está suscrita la UCM. La facultad de políticas y sociología posee una biblioteca de libros virtual bastante deplorable según he podido comprobar durante este periodo de pandemia.</v>
      </c>
    </row>
    <row r="1106" spans="1:2" x14ac:dyDescent="0.2">
      <c r="A1106" t="str">
        <f>TABLA!F1106</f>
        <v>F. Ciencias Económicas y Empresariales</v>
      </c>
      <c r="B1106" s="262">
        <f>TABLA!BC1106</f>
        <v>0</v>
      </c>
    </row>
    <row r="1107" spans="1:2" x14ac:dyDescent="0.2">
      <c r="A1107" t="str">
        <f>TABLA!F1107</f>
        <v>F. Óptica y Optometría</v>
      </c>
      <c r="B1107" s="262">
        <f>TABLA!BC1107</f>
        <v>0</v>
      </c>
    </row>
    <row r="1108" spans="1:2" ht="25.5" x14ac:dyDescent="0.2">
      <c r="A1108" t="str">
        <f>TABLA!F1108</f>
        <v>F. Farmacia</v>
      </c>
      <c r="B1108" s="262" t="str">
        <f>TABLA!BC1108</f>
        <v>La biblioteca de la facultad de Farmacia no dispone de enchufes, ni una conexión wifi aceptable, esto impedimenta muchas veces usar las mesas de estudio.</v>
      </c>
    </row>
    <row r="1109" spans="1:2" x14ac:dyDescent="0.2">
      <c r="A1109" t="str">
        <f>TABLA!F1109</f>
        <v>F. Filología</v>
      </c>
      <c r="B1109" s="262">
        <f>TABLA!BC1109</f>
        <v>0</v>
      </c>
    </row>
    <row r="1110" spans="1:2" x14ac:dyDescent="0.2">
      <c r="A1110" t="str">
        <f>TABLA!F1110</f>
        <v>F. Ciencias Físicas</v>
      </c>
      <c r="B1110" s="262">
        <f>TABLA!BC1110</f>
        <v>0</v>
      </c>
    </row>
    <row r="1111" spans="1:2" x14ac:dyDescent="0.2">
      <c r="A1111" t="str">
        <f>TABLA!F1111</f>
        <v>F. Geografía e Historia</v>
      </c>
      <c r="B1111" s="262">
        <f>TABLA!BC1111</f>
        <v>0</v>
      </c>
    </row>
    <row r="1112" spans="1:2" x14ac:dyDescent="0.2">
      <c r="A1112" t="str">
        <f>TABLA!F1112</f>
        <v>F. Ciencias Matemáticas</v>
      </c>
      <c r="B1112" s="262">
        <f>TABLA!BC1112</f>
        <v>0</v>
      </c>
    </row>
    <row r="1113" spans="1:2" x14ac:dyDescent="0.2">
      <c r="A1113" t="str">
        <f>TABLA!F1113</f>
        <v>F. Medicina</v>
      </c>
      <c r="B1113" s="262">
        <f>TABLA!BC1113</f>
        <v>0</v>
      </c>
    </row>
    <row r="1114" spans="1:2" ht="51" x14ac:dyDescent="0.2">
      <c r="A1114" t="str">
        <f>TABLA!F1114</f>
        <v>F. Farmacia</v>
      </c>
      <c r="B1114" s="262" t="str">
        <f>TABLA!BC1114</f>
        <v>En la Facultad de Farmacia hay muy pocos libros, malos puestos de estudio sin enchufes, poca luz, mala iluminación, ruidosa y pocos ordenadores. Otras bibliotecas de la Universidad están mejor como la de Medicina y la Universidad Autónoma y la Politécnica tienen mejores instalaciones.</v>
      </c>
    </row>
    <row r="1115" spans="1:2" ht="51" x14ac:dyDescent="0.2">
      <c r="A1115" t="str">
        <f>TABLA!F1115</f>
        <v>F. Ciencias Físicas</v>
      </c>
      <c r="B1115" s="262" t="str">
        <f>TABLA!BC1115</f>
        <v>Conectar directamente la bibliografía recomendada de las guías docentes de las asignaturas de los cursos de casa facultad a la posibilidad de adquirir nuevos ejemplares o aumentar su número en base a ellas.  Por otro lado, deseo que se pueda volver a abrir la biblioteca lo más pronto posible aunque sea solo para prestar y devolver libros.</v>
      </c>
    </row>
    <row r="1116" spans="1:2" x14ac:dyDescent="0.2">
      <c r="A1116" t="str">
        <f>TABLA!F1116</f>
        <v>F. Ciencias Químicas</v>
      </c>
      <c r="B1116" s="262">
        <f>TABLA!BC1116</f>
        <v>0</v>
      </c>
    </row>
    <row r="1117" spans="1:2" x14ac:dyDescent="0.2">
      <c r="A1117" t="str">
        <f>TABLA!F1117</f>
        <v>F. Ciencias Químicas</v>
      </c>
      <c r="B1117" s="262" t="str">
        <f>TABLA!BC1117</f>
        <v>Que añadan más libros en la biblioteca virtual</v>
      </c>
    </row>
    <row r="1118" spans="1:2" x14ac:dyDescent="0.2">
      <c r="A1118" t="str">
        <f>TABLA!F1118</f>
        <v>F. Ciencias Químicas</v>
      </c>
      <c r="B1118" s="262">
        <f>TABLA!BC1118</f>
        <v>0</v>
      </c>
    </row>
    <row r="1119" spans="1:2" x14ac:dyDescent="0.2">
      <c r="A1119" t="str">
        <f>TABLA!F1119</f>
        <v>F. Ciencias Políticas y Sociología</v>
      </c>
      <c r="B1119" s="262">
        <f>TABLA!BC1119</f>
        <v>0</v>
      </c>
    </row>
    <row r="1120" spans="1:2" x14ac:dyDescent="0.2">
      <c r="A1120" t="str">
        <f>TABLA!F1120</f>
        <v>F. Educación - Centro de Formación del Profesorado</v>
      </c>
      <c r="B1120" s="262">
        <f>TABLA!BC1120</f>
        <v>0</v>
      </c>
    </row>
    <row r="1121" spans="1:2" ht="38.25" x14ac:dyDescent="0.2">
      <c r="A1121" t="str">
        <f>TABLA!F1121</f>
        <v>F. Medicina</v>
      </c>
      <c r="B1121" s="262" t="str">
        <f>TABLA!BC1121</f>
        <v>Debería tener horarios de exámenes que se ajusten a todas las facultades, incluido medicina. Es importante que la Biblioteca María Zambrano tenga microondas y/o comida sana en las máquinas expendedoras</v>
      </c>
    </row>
    <row r="1122" spans="1:2" x14ac:dyDescent="0.2">
      <c r="A1122" t="str">
        <f>TABLA!F1122</f>
        <v>F. Informática</v>
      </c>
      <c r="B1122" s="262">
        <f>TABLA!BC1122</f>
        <v>0</v>
      </c>
    </row>
    <row r="1123" spans="1:2" x14ac:dyDescent="0.2">
      <c r="A1123" t="str">
        <f>TABLA!F1123</f>
        <v>F. Trabajo Social</v>
      </c>
      <c r="B1123" s="262">
        <f>TABLA!BC1123</f>
        <v>0</v>
      </c>
    </row>
    <row r="1124" spans="1:2" x14ac:dyDescent="0.2">
      <c r="A1124" t="str">
        <f>TABLA!F1124</f>
        <v>F. Educación - Centro de Formación del Profesorado</v>
      </c>
      <c r="B1124" s="262">
        <f>TABLA!BC1124</f>
        <v>0</v>
      </c>
    </row>
    <row r="1125" spans="1:2" x14ac:dyDescent="0.2">
      <c r="A1125" t="str">
        <f>TABLA!F1125</f>
        <v>F. Farmacia</v>
      </c>
      <c r="B1125" s="262">
        <f>TABLA!BC1125</f>
        <v>0</v>
      </c>
    </row>
    <row r="1126" spans="1:2" x14ac:dyDescent="0.2">
      <c r="A1126" t="str">
        <f>TABLA!F1126</f>
        <v>F. Ciencias de la Documentación</v>
      </c>
      <c r="B1126" s="262">
        <f>TABLA!BC1126</f>
        <v>0</v>
      </c>
    </row>
    <row r="1127" spans="1:2" x14ac:dyDescent="0.2">
      <c r="A1127" t="str">
        <f>TABLA!F1127</f>
        <v>F. Bellas Artes</v>
      </c>
      <c r="B1127" s="262">
        <f>TABLA!BC1127</f>
        <v>0</v>
      </c>
    </row>
    <row r="1128" spans="1:2" x14ac:dyDescent="0.2">
      <c r="A1128" t="str">
        <f>TABLA!F1128</f>
        <v>F. Farmacia</v>
      </c>
      <c r="B1128" s="262">
        <f>TABLA!BC1128</f>
        <v>0</v>
      </c>
    </row>
    <row r="1129" spans="1:2" x14ac:dyDescent="0.2">
      <c r="A1129" t="str">
        <f>TABLA!F1129</f>
        <v>F. Ciencias Físicas</v>
      </c>
      <c r="B1129" s="262">
        <f>TABLA!BC1129</f>
        <v>0</v>
      </c>
    </row>
    <row r="1130" spans="1:2" x14ac:dyDescent="0.2">
      <c r="A1130" t="str">
        <f>TABLA!F1130</f>
        <v>F. Ciencias Políticas y Sociología</v>
      </c>
      <c r="B1130" s="262">
        <f>TABLA!BC1130</f>
        <v>0</v>
      </c>
    </row>
    <row r="1131" spans="1:2" x14ac:dyDescent="0.2">
      <c r="A1131" t="str">
        <f>TABLA!F1131</f>
        <v>F. Geografía e Historia</v>
      </c>
      <c r="B1131" s="262">
        <f>TABLA!BC1131</f>
        <v>0</v>
      </c>
    </row>
    <row r="1132" spans="1:2" x14ac:dyDescent="0.2">
      <c r="A1132" t="str">
        <f>TABLA!F1132</f>
        <v>F. Filología</v>
      </c>
      <c r="B1132" s="262">
        <f>TABLA!BC1132</f>
        <v>0</v>
      </c>
    </row>
    <row r="1133" spans="1:2" x14ac:dyDescent="0.2">
      <c r="A1133" t="str">
        <f>TABLA!F1133</f>
        <v>F. Derecho</v>
      </c>
      <c r="B1133" s="262">
        <f>TABLA!BC1133</f>
        <v>0</v>
      </c>
    </row>
    <row r="1134" spans="1:2" x14ac:dyDescent="0.2">
      <c r="A1134" t="str">
        <f>TABLA!F1134</f>
        <v>F. Ciencias Biológicas</v>
      </c>
      <c r="B1134" s="262">
        <f>TABLA!BC1134</f>
        <v>0</v>
      </c>
    </row>
    <row r="1135" spans="1:2" x14ac:dyDescent="0.2">
      <c r="A1135" t="str">
        <f>TABLA!F1135</f>
        <v>F. Ciencias Físicas</v>
      </c>
      <c r="B1135" s="262">
        <f>TABLA!BC1135</f>
        <v>0</v>
      </c>
    </row>
    <row r="1136" spans="1:2" x14ac:dyDescent="0.2">
      <c r="A1136" t="str">
        <f>TABLA!F1136</f>
        <v>F. Estudios Estadísticos</v>
      </c>
      <c r="B1136" s="262">
        <f>TABLA!BC1136</f>
        <v>0</v>
      </c>
    </row>
    <row r="1137" spans="1:2" x14ac:dyDescent="0.2">
      <c r="A1137" t="str">
        <f>TABLA!F1137</f>
        <v>F. Estudios Estadísticos</v>
      </c>
      <c r="B1137" s="262">
        <f>TABLA!BC1137</f>
        <v>0</v>
      </c>
    </row>
    <row r="1138" spans="1:2" x14ac:dyDescent="0.2">
      <c r="A1138" t="str">
        <f>TABLA!F1138</f>
        <v>F. Informática</v>
      </c>
      <c r="B1138" s="262">
        <f>TABLA!BC1138</f>
        <v>0</v>
      </c>
    </row>
    <row r="1139" spans="1:2" x14ac:dyDescent="0.2">
      <c r="A1139" t="str">
        <f>TABLA!F1139</f>
        <v>F. Farmacia</v>
      </c>
      <c r="B1139" s="262">
        <f>TABLA!BC1139</f>
        <v>0</v>
      </c>
    </row>
    <row r="1140" spans="1:2" x14ac:dyDescent="0.2">
      <c r="A1140" t="str">
        <f>TABLA!F1140</f>
        <v>F. Filología</v>
      </c>
      <c r="B1140" s="262">
        <f>TABLA!BC1140</f>
        <v>0</v>
      </c>
    </row>
    <row r="1141" spans="1:2" x14ac:dyDescent="0.2">
      <c r="A1141" t="str">
        <f>TABLA!F1141</f>
        <v>F. Ciencias Químicas</v>
      </c>
      <c r="B1141" s="262">
        <f>TABLA!BC1141</f>
        <v>0</v>
      </c>
    </row>
    <row r="1142" spans="1:2" x14ac:dyDescent="0.2">
      <c r="A1142" t="str">
        <f>TABLA!F1142</f>
        <v>F. Veterinaria</v>
      </c>
      <c r="B1142" s="262">
        <f>TABLA!BC1142</f>
        <v>0</v>
      </c>
    </row>
    <row r="1143" spans="1:2" x14ac:dyDescent="0.2">
      <c r="A1143" t="str">
        <f>TABLA!F1143</f>
        <v>F. Comercio y Turismo</v>
      </c>
      <c r="B1143" s="262">
        <f>TABLA!BC1143</f>
        <v>0</v>
      </c>
    </row>
    <row r="1144" spans="1:2" ht="25.5" x14ac:dyDescent="0.2">
      <c r="A1144" t="str">
        <f>TABLA!F1144</f>
        <v>F. Filosofía</v>
      </c>
      <c r="B1144" s="262" t="str">
        <f>TABLA!BC1144</f>
        <v>socializar los medios de producción, gratuidad de la universidad y renta básica universal, seguro que en algo ayudan</v>
      </c>
    </row>
    <row r="1145" spans="1:2" x14ac:dyDescent="0.2">
      <c r="A1145" t="str">
        <f>TABLA!F1145</f>
        <v>F. Derecho</v>
      </c>
      <c r="B1145" s="262" t="str">
        <f>TABLA!BC1145</f>
        <v>Enviar años alumnos más información</v>
      </c>
    </row>
    <row r="1146" spans="1:2" ht="38.25" x14ac:dyDescent="0.2">
      <c r="A1146" t="str">
        <f>TABLA!F1146</f>
        <v>F. Geografía e Historia</v>
      </c>
      <c r="B1146" s="262" t="str">
        <f>TABLA!BC1146</f>
        <v>No poder tener acceso a libros por el cierre de la biblioteca UCM es un trastorno enorme para doctorandos. Debería poder atender casos de excepcionalidad. Y posibilitar la utilización de libros de acceso restringido a doctorandos, fuera de la biblioteca, siempre excepcionalmente.</v>
      </c>
    </row>
    <row r="1147" spans="1:2" ht="102" x14ac:dyDescent="0.2">
      <c r="A1147" t="str">
        <f>TABLA!F1147</f>
        <v>F. Derecho</v>
      </c>
      <c r="B1147" s="262" t="str">
        <f>TABLA!BC1147</f>
        <v>Creo que debería darse más publicidad y cantidad de talleres de formación de los recursos que tiene la biblioteca; son excepcionalmente útiles. En cualquier caso, deberían enfocarse estos cursos o talleres en alumnos a partir de segundo de carrera, pues en primero, que también debería haber, no hay tanta necesidad ni adaptación al grado (estudio, interés, etc.), por lo que es realmente útil a partir de segundo. Pienso en mi experiencia. También sería de utilidad realizarlos como un refuerzo a los alumnos de cuarto curso que enfrentan un TFG, pues ayudan a refrescar su modo de uso y características que van siendo con el tiempo ampliados o son novedosos. Muchas gracias.</v>
      </c>
    </row>
    <row r="1148" spans="1:2" x14ac:dyDescent="0.2">
      <c r="A1148" t="str">
        <f>TABLA!F1148</f>
        <v>F. Psicología</v>
      </c>
      <c r="B1148" s="262">
        <f>TABLA!BC1148</f>
        <v>0</v>
      </c>
    </row>
    <row r="1149" spans="1:2" x14ac:dyDescent="0.2">
      <c r="A1149" t="str">
        <f>TABLA!F1149</f>
        <v>F. Ciencias Económicas y Empresariales</v>
      </c>
      <c r="B1149" s="262">
        <f>TABLA!BC1149</f>
        <v>0</v>
      </c>
    </row>
    <row r="1150" spans="1:2" x14ac:dyDescent="0.2">
      <c r="A1150" t="str">
        <f>TABLA!F1150</f>
        <v>F. Ciencias Químicas</v>
      </c>
      <c r="B1150" s="262">
        <f>TABLA!BC1150</f>
        <v>0</v>
      </c>
    </row>
    <row r="1151" spans="1:2" x14ac:dyDescent="0.2">
      <c r="A1151" t="str">
        <f>TABLA!F1151</f>
        <v>F. Medicina</v>
      </c>
      <c r="B1151" s="262">
        <f>TABLA!BC1151</f>
        <v>0</v>
      </c>
    </row>
    <row r="1152" spans="1:2" x14ac:dyDescent="0.2">
      <c r="A1152" t="str">
        <f>TABLA!F1152</f>
        <v>F. Ciencias Matemáticas</v>
      </c>
      <c r="B1152" s="262">
        <f>TABLA!BC1152</f>
        <v>0</v>
      </c>
    </row>
    <row r="1153" spans="1:2" x14ac:dyDescent="0.2">
      <c r="A1153" t="str">
        <f>TABLA!F1153</f>
        <v>F. Educación - Centro de Formación del Profesorado</v>
      </c>
      <c r="B1153" s="262">
        <f>TABLA!BC1153</f>
        <v>0</v>
      </c>
    </row>
    <row r="1154" spans="1:2" x14ac:dyDescent="0.2">
      <c r="A1154" t="str">
        <f>TABLA!F1154</f>
        <v>F. Medicina</v>
      </c>
      <c r="B1154" s="262">
        <f>TABLA!BC1154</f>
        <v>0</v>
      </c>
    </row>
    <row r="1155" spans="1:2" x14ac:dyDescent="0.2">
      <c r="A1155" t="str">
        <f>TABLA!F1155</f>
        <v>F. Enfermería, Fisioterapia y Podología</v>
      </c>
      <c r="B1155" s="262">
        <f>TABLA!BC1155</f>
        <v>0</v>
      </c>
    </row>
    <row r="1156" spans="1:2" ht="38.25" x14ac:dyDescent="0.2">
      <c r="A1156" t="str">
        <f>TABLA!F1156</f>
        <v>F. Ciencias Físicas</v>
      </c>
      <c r="B1156" s="262" t="str">
        <f>TABLA!BC1156</f>
        <v>Creo que faltan recursos online. Por suerte, tengo libros que no pude devolver y me estan sirviendo de gran ayuda para estudiar. Pero si no me encontrara en esta situacion, no podria consultar ningun libro de forma online ya que no estan.</v>
      </c>
    </row>
    <row r="1157" spans="1:2" x14ac:dyDescent="0.2">
      <c r="A1157" t="str">
        <f>TABLA!F1157</f>
        <v>F. Ciencias Económicas y Empresariales</v>
      </c>
      <c r="B1157" s="262">
        <f>TABLA!BC1157</f>
        <v>0</v>
      </c>
    </row>
    <row r="1158" spans="1:2" x14ac:dyDescent="0.2">
      <c r="A1158" t="str">
        <f>TABLA!F1158</f>
        <v>F. Farmacia</v>
      </c>
      <c r="B1158" s="262">
        <f>TABLA!BC1158</f>
        <v>0</v>
      </c>
    </row>
    <row r="1159" spans="1:2" x14ac:dyDescent="0.2">
      <c r="A1159" t="str">
        <f>TABLA!F1159</f>
        <v>F. Geografía e Historia</v>
      </c>
      <c r="B1159" s="262">
        <f>TABLA!BC1159</f>
        <v>0</v>
      </c>
    </row>
    <row r="1160" spans="1:2" x14ac:dyDescent="0.2">
      <c r="A1160" t="str">
        <f>TABLA!F1160</f>
        <v>F. Comercio y Turismo</v>
      </c>
      <c r="B1160" s="262">
        <f>TABLA!BC1160</f>
        <v>0</v>
      </c>
    </row>
    <row r="1161" spans="1:2" x14ac:dyDescent="0.2">
      <c r="A1161" t="str">
        <f>TABLA!F1161</f>
        <v>F. Ciencias Matemáticas</v>
      </c>
      <c r="B1161" s="262">
        <f>TABLA!BC1161</f>
        <v>0</v>
      </c>
    </row>
    <row r="1162" spans="1:2" x14ac:dyDescent="0.2">
      <c r="A1162" t="str">
        <f>TABLA!F1162</f>
        <v>F. Ciencias Químicas</v>
      </c>
      <c r="B1162" s="262">
        <f>TABLA!BC1162</f>
        <v>0</v>
      </c>
    </row>
    <row r="1163" spans="1:2" x14ac:dyDescent="0.2">
      <c r="A1163" t="str">
        <f>TABLA!F1163</f>
        <v>F. Psicología</v>
      </c>
      <c r="B1163" s="262">
        <f>TABLA!BC1163</f>
        <v>0</v>
      </c>
    </row>
    <row r="1164" spans="1:2" x14ac:dyDescent="0.2">
      <c r="A1164" t="str">
        <f>TABLA!F1164</f>
        <v>F. Veterinaria</v>
      </c>
      <c r="B1164" s="262">
        <f>TABLA!BC1164</f>
        <v>0</v>
      </c>
    </row>
    <row r="1165" spans="1:2" x14ac:dyDescent="0.2">
      <c r="A1165" t="str">
        <f>TABLA!F1165</f>
        <v>F. Comercio y Turismo</v>
      </c>
      <c r="B1165" s="262">
        <f>TABLA!BC1165</f>
        <v>0</v>
      </c>
    </row>
    <row r="1166" spans="1:2" x14ac:dyDescent="0.2">
      <c r="A1166" t="str">
        <f>TABLA!F1166</f>
        <v>F. Geografía e Historia</v>
      </c>
      <c r="B1166" s="262">
        <f>TABLA!BC1166</f>
        <v>0</v>
      </c>
    </row>
    <row r="1167" spans="1:2" x14ac:dyDescent="0.2">
      <c r="A1167" t="str">
        <f>TABLA!F1167</f>
        <v>F. Filosofía</v>
      </c>
      <c r="B1167" s="262">
        <f>TABLA!BC1167</f>
        <v>0</v>
      </c>
    </row>
    <row r="1168" spans="1:2" x14ac:dyDescent="0.2">
      <c r="A1168" t="str">
        <f>TABLA!F1168</f>
        <v>F. Filosofía</v>
      </c>
      <c r="B1168" s="262">
        <f>TABLA!BC1168</f>
        <v>0</v>
      </c>
    </row>
    <row r="1169" spans="1:2" ht="38.25" x14ac:dyDescent="0.2">
      <c r="A1169" t="str">
        <f>TABLA!F1169</f>
        <v>F. Veterinaria</v>
      </c>
      <c r="B1169" s="262" t="str">
        <f>TABLA!BC1169</f>
        <v>Me gustaría que la opción de guardar distintos contenidos de la biblioteca fuera más fácil y organizada, ya que ha sido más de una las veces que he querido guardar algún libro para consultarlo más tarde y no se guardaba como favoritos. ¡Gracias!</v>
      </c>
    </row>
    <row r="1170" spans="1:2" ht="38.25" x14ac:dyDescent="0.2">
      <c r="A1170" t="str">
        <f>TABLA!F1170</f>
        <v>F. Filología</v>
      </c>
      <c r="B1170" s="262" t="str">
        <f>TABLA!BC1170</f>
        <v>QUIZÁ INFORMACIÓN A COMIENZO DE CURSO DE LOS FONDOS QUE HAY Y CÓMO LLEGAR A ELLOS. EL PROCEDIMIENTO DE CONSULTA O PRÉSTAMO  LO EXPLICAN MUY BIEN LAS Y LOS BIBLIOTECARIOS.</v>
      </c>
    </row>
    <row r="1171" spans="1:2" x14ac:dyDescent="0.2">
      <c r="A1171" t="str">
        <f>TABLA!F1171</f>
        <v>F. Geografía e Historia</v>
      </c>
      <c r="B1171" s="262">
        <f>TABLA!BC1171</f>
        <v>0</v>
      </c>
    </row>
    <row r="1172" spans="1:2" x14ac:dyDescent="0.2">
      <c r="A1172" t="str">
        <f>TABLA!F1172</f>
        <v>F. Ciencias de la Información</v>
      </c>
      <c r="B1172" s="262">
        <f>TABLA!BC1172</f>
        <v>0</v>
      </c>
    </row>
    <row r="1173" spans="1:2" x14ac:dyDescent="0.2">
      <c r="A1173" t="str">
        <f>TABLA!F1173</f>
        <v>F. Ciencias Económicas y Empresariales</v>
      </c>
      <c r="B1173" s="262">
        <f>TABLA!BC1173</f>
        <v>0</v>
      </c>
    </row>
    <row r="1174" spans="1:2" ht="63.75" x14ac:dyDescent="0.2">
      <c r="A1174" t="str">
        <f>TABLA!F1174</f>
        <v>F. Medicina</v>
      </c>
      <c r="B1174" s="262" t="str">
        <f>TABLA!BC1174</f>
        <v>En mi primer año de universidad realice un curso dond eme enseñaban a acceder a la biblioteca desde un ordenador, pero se me olvidó y creo que no soy la única.  Como sugerencia podríais hacer video tutoriales enseñando como se maneja y subirlo a un canal de youtube.   Además creo que os podríais promocionar más por redes sociales tanto en una cuenta de la propia biblioteca como de la universidad en general.</v>
      </c>
    </row>
    <row r="1175" spans="1:2" x14ac:dyDescent="0.2">
      <c r="A1175" t="str">
        <f>TABLA!F1175</f>
        <v>F. Geografía e Historia</v>
      </c>
      <c r="B1175" s="262">
        <f>TABLA!BC1175</f>
        <v>0</v>
      </c>
    </row>
    <row r="1176" spans="1:2" x14ac:dyDescent="0.2">
      <c r="A1176" t="str">
        <f>TABLA!F1176</f>
        <v>F. Geografía e Historia</v>
      </c>
      <c r="B1176" s="262">
        <f>TABLA!BC1176</f>
        <v>0</v>
      </c>
    </row>
    <row r="1177" spans="1:2" x14ac:dyDescent="0.2">
      <c r="A1177" t="str">
        <f>TABLA!F1177</f>
        <v>F. Psicología</v>
      </c>
      <c r="B1177" s="262">
        <f>TABLA!BC1177</f>
        <v>0</v>
      </c>
    </row>
    <row r="1178" spans="1:2" x14ac:dyDescent="0.2">
      <c r="A1178" t="str">
        <f>TABLA!F1178</f>
        <v>F. Bellas Artes</v>
      </c>
      <c r="B1178" s="262">
        <f>TABLA!BC1178</f>
        <v>0</v>
      </c>
    </row>
    <row r="1179" spans="1:2" ht="25.5" x14ac:dyDescent="0.2">
      <c r="A1179" t="str">
        <f>TABLA!F1179</f>
        <v>F. Bellas Artes</v>
      </c>
      <c r="B1179" s="262" t="str">
        <f>TABLA!BC1179</f>
        <v>Los estudiantes deberían tener la posibilidad de solicitar un libro/documento que pertenece a una biblioteca de otra facultad, y que pueda ser enviado.</v>
      </c>
    </row>
    <row r="1180" spans="1:2" x14ac:dyDescent="0.2">
      <c r="A1180" t="str">
        <f>TABLA!F1180</f>
        <v>F. Veterinaria</v>
      </c>
      <c r="B1180" s="262">
        <f>TABLA!BC1180</f>
        <v>0</v>
      </c>
    </row>
    <row r="1181" spans="1:2" x14ac:dyDescent="0.2">
      <c r="A1181" t="str">
        <f>TABLA!F1181</f>
        <v>F. Ciencias Matemáticas</v>
      </c>
      <c r="B1181" s="262">
        <f>TABLA!BC1181</f>
        <v>0</v>
      </c>
    </row>
    <row r="1182" spans="1:2" ht="63.75" x14ac:dyDescent="0.2">
      <c r="A1182" t="str">
        <f>TABLA!F1182</f>
        <v>F. Derecho</v>
      </c>
      <c r="B1182" s="262" t="str">
        <f>TABLA!BC1182</f>
        <v>Me gustaría que vuelva el sistema de búsqueda anterior. Ahora se me hace un poco más difícil. Y que ponga más libros en formato electrónico como lo que está haciendo en cuarentena. Hay más libros y colecciones disponibles ahora que cuando teníamos clases presencial. Y sólo quería agradecerles por los majos que sois los bibliotecarios de Derecho y siempre atentos.</v>
      </c>
    </row>
    <row r="1183" spans="1:2" x14ac:dyDescent="0.2">
      <c r="A1183" t="str">
        <f>TABLA!F1183</f>
        <v>F. Ciencias de la Información</v>
      </c>
      <c r="B1183" s="262">
        <f>TABLA!BC1183</f>
        <v>0</v>
      </c>
    </row>
    <row r="1184" spans="1:2" x14ac:dyDescent="0.2">
      <c r="A1184" t="str">
        <f>TABLA!F1184</f>
        <v>F. Veterinaria</v>
      </c>
      <c r="B1184" s="262">
        <f>TABLA!BC1184</f>
        <v>0</v>
      </c>
    </row>
    <row r="1185" spans="1:2" x14ac:dyDescent="0.2">
      <c r="A1185" t="str">
        <f>TABLA!F1185</f>
        <v>F. Geografía e Historia</v>
      </c>
      <c r="B1185" s="262">
        <f>TABLA!BC1185</f>
        <v>0</v>
      </c>
    </row>
    <row r="1186" spans="1:2" x14ac:dyDescent="0.2">
      <c r="A1186" t="str">
        <f>TABLA!F1186</f>
        <v>F. Ciencias de la Información</v>
      </c>
      <c r="B1186" s="262">
        <f>TABLA!BC1186</f>
        <v>0</v>
      </c>
    </row>
    <row r="1187" spans="1:2" x14ac:dyDescent="0.2">
      <c r="A1187" t="str">
        <f>TABLA!F1187</f>
        <v>F. Filosofía</v>
      </c>
      <c r="B1187" s="262">
        <f>TABLA!BC1187</f>
        <v>0</v>
      </c>
    </row>
    <row r="1188" spans="1:2" x14ac:dyDescent="0.2">
      <c r="A1188" t="str">
        <f>TABLA!F1188</f>
        <v>F. Ciencias Físicas</v>
      </c>
      <c r="B1188" s="262" t="str">
        <f>TABLA!BC1188</f>
        <v>Impedir que los alumnos escriban en los libros.</v>
      </c>
    </row>
    <row r="1189" spans="1:2" x14ac:dyDescent="0.2">
      <c r="A1189" t="str">
        <f>TABLA!F1189</f>
        <v>F. Educación - Centro de Formación del Profesorado</v>
      </c>
      <c r="B1189" s="262">
        <f>TABLA!BC1189</f>
        <v>0</v>
      </c>
    </row>
    <row r="1190" spans="1:2" x14ac:dyDescent="0.2">
      <c r="A1190" t="str">
        <f>TABLA!F1190</f>
        <v>F. Ciencias de la Documentación</v>
      </c>
      <c r="B1190" s="262">
        <f>TABLA!BC1190</f>
        <v>0</v>
      </c>
    </row>
    <row r="1191" spans="1:2" x14ac:dyDescent="0.2">
      <c r="A1191" t="str">
        <f>TABLA!F1191</f>
        <v>F. Medicina</v>
      </c>
      <c r="B1191" s="262">
        <f>TABLA!BC1191</f>
        <v>0</v>
      </c>
    </row>
    <row r="1192" spans="1:2" x14ac:dyDescent="0.2">
      <c r="A1192" t="str">
        <f>TABLA!F1192</f>
        <v>F. Informática</v>
      </c>
      <c r="B1192" s="262">
        <f>TABLA!BC1192</f>
        <v>0</v>
      </c>
    </row>
    <row r="1193" spans="1:2" x14ac:dyDescent="0.2">
      <c r="A1193" t="str">
        <f>TABLA!F1193</f>
        <v>F. Farmacia</v>
      </c>
      <c r="B1193" s="262">
        <f>TABLA!BC1193</f>
        <v>0</v>
      </c>
    </row>
    <row r="1194" spans="1:2" x14ac:dyDescent="0.2">
      <c r="A1194" t="str">
        <f>TABLA!F1194</f>
        <v>F. Geografía e Historia</v>
      </c>
      <c r="B1194" s="262">
        <f>TABLA!BC1194</f>
        <v>0</v>
      </c>
    </row>
    <row r="1195" spans="1:2" x14ac:dyDescent="0.2">
      <c r="A1195" t="str">
        <f>TABLA!F1195</f>
        <v>F. Ciencias Matemáticas</v>
      </c>
      <c r="B1195" s="262">
        <f>TABLA!BC1195</f>
        <v>0</v>
      </c>
    </row>
    <row r="1196" spans="1:2" x14ac:dyDescent="0.2">
      <c r="A1196" t="str">
        <f>TABLA!F1196</f>
        <v>F. Ciencias Químicas</v>
      </c>
      <c r="B1196" s="262">
        <f>TABLA!BC1196</f>
        <v>0</v>
      </c>
    </row>
    <row r="1197" spans="1:2" x14ac:dyDescent="0.2">
      <c r="A1197" t="str">
        <f>TABLA!F1197</f>
        <v>F. Ciencias Físicas</v>
      </c>
      <c r="B1197" s="262">
        <f>TABLA!BC1197</f>
        <v>0</v>
      </c>
    </row>
    <row r="1198" spans="1:2" x14ac:dyDescent="0.2">
      <c r="A1198" t="str">
        <f>TABLA!F1198</f>
        <v>F. Ciencias de la Documentación</v>
      </c>
      <c r="B1198" s="262">
        <f>TABLA!BC1198</f>
        <v>0</v>
      </c>
    </row>
    <row r="1199" spans="1:2" ht="76.5" x14ac:dyDescent="0.2">
      <c r="A1199" t="str">
        <f>TABLA!F1199</f>
        <v>F. Medicina</v>
      </c>
      <c r="B1199" s="262" t="str">
        <f>TABLA!BC1199</f>
        <v>Aunque se dan cursos sobre el material y web de la biblioteca en primero de carrera, en Medicina cuando realmente necesitamos conocerlos es a partir de 3º. Recomiendo, por tanto, hacer comunicar a los cursos superiores el acceso a revistas (como "New England Journal of Medicine") y libros ("Harrison, Medicina Interna") relevantes que es esperable que no hayan utilizado en cursos anteriores. Por ejemplo, se podría enviar un correo a principio de curso, llamativo a la vista.</v>
      </c>
    </row>
    <row r="1200" spans="1:2" x14ac:dyDescent="0.2">
      <c r="A1200" t="str">
        <f>TABLA!F1200</f>
        <v>F. Ciencias Matemáticas</v>
      </c>
      <c r="B1200" s="262">
        <f>TABLA!BC1200</f>
        <v>0</v>
      </c>
    </row>
    <row r="1201" spans="1:2" x14ac:dyDescent="0.2">
      <c r="A1201" t="str">
        <f>TABLA!F1201</f>
        <v>F. Educación - Centro de Formación del Profesorado</v>
      </c>
      <c r="B1201" s="262">
        <f>TABLA!BC1201</f>
        <v>0</v>
      </c>
    </row>
    <row r="1202" spans="1:2" x14ac:dyDescent="0.2">
      <c r="A1202" t="str">
        <f>TABLA!F1202</f>
        <v>F. Filología</v>
      </c>
      <c r="B1202" s="262">
        <f>TABLA!BC1202</f>
        <v>0</v>
      </c>
    </row>
    <row r="1203" spans="1:2" ht="76.5" x14ac:dyDescent="0.2">
      <c r="A1203" t="str">
        <f>TABLA!F1203</f>
        <v>F. Ciencias de la Documentación</v>
      </c>
      <c r="B1203" s="262" t="str">
        <f>TABLA!BC1203</f>
        <v>En el caso particular de mi facultad, la de Ciencias de la Documentación, no termina de gustarme el hecho de que la mayoría del tiempo esté ocupada con opositores u otras personas que vienen a estudiar. Pasan muchas horas ahí, se levantan a menudo y, aunque son en general respetuosos, hacen ruido. Y eso hace que cada vez la use menos. Ahora solo la uso para buscar un documento concreto o para utilizar sus ordenadores de la sala del fondo.  Al margen de lo anterior, el equipo es fantástico, y siento que es un lugar muy acogedor.</v>
      </c>
    </row>
    <row r="1204" spans="1:2" x14ac:dyDescent="0.2">
      <c r="A1204" t="str">
        <f>TABLA!F1204</f>
        <v>F. Bellas Artes</v>
      </c>
      <c r="B1204" s="262">
        <f>TABLA!BC1204</f>
        <v>0</v>
      </c>
    </row>
    <row r="1205" spans="1:2" x14ac:dyDescent="0.2">
      <c r="A1205" t="str">
        <f>TABLA!F1205</f>
        <v>F. Enfermería, Fisioterapia y Podología</v>
      </c>
      <c r="B1205" s="262">
        <f>TABLA!BC1205</f>
        <v>0</v>
      </c>
    </row>
    <row r="1206" spans="1:2" x14ac:dyDescent="0.2">
      <c r="A1206" t="str">
        <f>TABLA!F1206</f>
        <v>F. Ciencias Físicas</v>
      </c>
      <c r="B1206" s="262">
        <f>TABLA!BC1206</f>
        <v>0</v>
      </c>
    </row>
    <row r="1207" spans="1:2" x14ac:dyDescent="0.2">
      <c r="A1207" t="str">
        <f>TABLA!F1207</f>
        <v>F. Ciencias Políticas y Sociología</v>
      </c>
      <c r="B1207" s="262">
        <f>TABLA!BC1207</f>
        <v>0</v>
      </c>
    </row>
    <row r="1208" spans="1:2" x14ac:dyDescent="0.2">
      <c r="A1208" t="str">
        <f>TABLA!F1208</f>
        <v>F. Ciencias Matemáticas</v>
      </c>
      <c r="B1208" s="262">
        <f>TABLA!BC1208</f>
        <v>0</v>
      </c>
    </row>
    <row r="1209" spans="1:2" x14ac:dyDescent="0.2">
      <c r="A1209" t="str">
        <f>TABLA!F1209</f>
        <v>F. Filología</v>
      </c>
      <c r="B1209" s="262" t="str">
        <f>TABLA!BC1209</f>
        <v>mejorar el catalogo, cada vez es mas difícil buscar</v>
      </c>
    </row>
    <row r="1210" spans="1:2" x14ac:dyDescent="0.2">
      <c r="A1210" t="str">
        <f>TABLA!F1210</f>
        <v>F. Medicina</v>
      </c>
      <c r="B1210" s="262">
        <f>TABLA!BC1210</f>
        <v>0</v>
      </c>
    </row>
    <row r="1211" spans="1:2" x14ac:dyDescent="0.2">
      <c r="A1211" t="str">
        <f>TABLA!F1211</f>
        <v>F. Filología</v>
      </c>
      <c r="B1211" s="262">
        <f>TABLA!BC1211</f>
        <v>0</v>
      </c>
    </row>
    <row r="1212" spans="1:2" ht="25.5" x14ac:dyDescent="0.2">
      <c r="A1212" t="str">
        <f>TABLA!F1212</f>
        <v>F. Geografía e Historia</v>
      </c>
      <c r="B1212" s="262" t="str">
        <f>TABLA!BC1212</f>
        <v>Una mejora a la hora de buscar bibliografía en el Cisne y una mejor colocación de los libros por temáticas en la biblioteca.</v>
      </c>
    </row>
    <row r="1213" spans="1:2" x14ac:dyDescent="0.2">
      <c r="A1213" t="str">
        <f>TABLA!F1213</f>
        <v>F. Medicina</v>
      </c>
      <c r="B1213" s="262">
        <f>TABLA!BC1213</f>
        <v>0</v>
      </c>
    </row>
    <row r="1214" spans="1:2" ht="25.5" x14ac:dyDescent="0.2">
      <c r="A1214" t="str">
        <f>TABLA!F1214</f>
        <v>F. Ciencias Políticas y Sociología</v>
      </c>
      <c r="B1214" s="262" t="str">
        <f>TABLA!BC1214</f>
        <v>En algunas zonas de la biblioteca hace mucho frío en invierno porque está mal aisladas los ventanales</v>
      </c>
    </row>
    <row r="1215" spans="1:2" x14ac:dyDescent="0.2">
      <c r="A1215" t="str">
        <f>TABLA!F1215</f>
        <v>F. Ciencias Físicas</v>
      </c>
      <c r="B1215" s="262">
        <f>TABLA!BC1215</f>
        <v>0</v>
      </c>
    </row>
    <row r="1216" spans="1:2" x14ac:dyDescent="0.2">
      <c r="A1216" t="str">
        <f>TABLA!F1216</f>
        <v>F. Educación - Centro de Formación del Profesorado</v>
      </c>
      <c r="B1216" s="262">
        <f>TABLA!BC1216</f>
        <v>0</v>
      </c>
    </row>
    <row r="1217" spans="1:2" x14ac:dyDescent="0.2">
      <c r="A1217">
        <f>TABLA!F1217</f>
        <v>0</v>
      </c>
      <c r="B1217" s="262">
        <f>TABLA!BC1217</f>
        <v>0</v>
      </c>
    </row>
    <row r="1218" spans="1:2" x14ac:dyDescent="0.2">
      <c r="A1218" t="str">
        <f>TABLA!F1218</f>
        <v>F. Ciencias Químicas</v>
      </c>
      <c r="B1218" s="262">
        <f>TABLA!BC1218</f>
        <v>0</v>
      </c>
    </row>
    <row r="1219" spans="1:2" x14ac:dyDescent="0.2">
      <c r="A1219" t="str">
        <f>TABLA!F1219</f>
        <v>F. Filología</v>
      </c>
      <c r="B1219" s="262">
        <f>TABLA!BC1219</f>
        <v>0</v>
      </c>
    </row>
    <row r="1220" spans="1:2" x14ac:dyDescent="0.2">
      <c r="A1220" t="str">
        <f>TABLA!F1220</f>
        <v>F. Ciencias Químicas</v>
      </c>
      <c r="B1220" s="262">
        <f>TABLA!BC1220</f>
        <v>0</v>
      </c>
    </row>
    <row r="1221" spans="1:2" x14ac:dyDescent="0.2">
      <c r="A1221" t="str">
        <f>TABLA!F1221</f>
        <v>F. Farmacia</v>
      </c>
      <c r="B1221" s="262">
        <f>TABLA!BC1221</f>
        <v>0</v>
      </c>
    </row>
    <row r="1222" spans="1:2" ht="51" x14ac:dyDescent="0.2">
      <c r="A1222" t="str">
        <f>TABLA!F1222</f>
        <v>F. Ciencias de la Información</v>
      </c>
      <c r="B1222" s="262" t="str">
        <f>TABLA!BC1222</f>
        <v>Deberían mejorar la navegación en su página web  para que sea más fácil encontrar lo que se busca. Por otro lado, estaría bueno que la Universidad facilite a través de la Biblioteca programas gratuitos de Adobe (Photoshop y Premiere) ya que son útiles para realizar los trabajos que exigen las asignaturas.</v>
      </c>
    </row>
    <row r="1223" spans="1:2" x14ac:dyDescent="0.2">
      <c r="A1223" t="str">
        <f>TABLA!F1223</f>
        <v>F. Geografía e Historia</v>
      </c>
      <c r="B1223" s="262">
        <f>TABLA!BC1223</f>
        <v>0</v>
      </c>
    </row>
    <row r="1224" spans="1:2" x14ac:dyDescent="0.2">
      <c r="A1224" t="str">
        <f>TABLA!F1224</f>
        <v>F. Bellas Artes</v>
      </c>
      <c r="B1224" s="262">
        <f>TABLA!BC1224</f>
        <v>0</v>
      </c>
    </row>
    <row r="1225" spans="1:2" x14ac:dyDescent="0.2">
      <c r="A1225" t="str">
        <f>TABLA!F1225</f>
        <v>F. Geografía e Historia</v>
      </c>
      <c r="B1225" s="262" t="str">
        <f>TABLA!BC1225</f>
        <v>Es necesario ampliar el numero de los libros más demandados</v>
      </c>
    </row>
    <row r="1226" spans="1:2" x14ac:dyDescent="0.2">
      <c r="A1226" t="str">
        <f>TABLA!F1226</f>
        <v>F. Ciencias Biológicas</v>
      </c>
      <c r="B1226" s="262">
        <f>TABLA!BC1226</f>
        <v>0</v>
      </c>
    </row>
    <row r="1227" spans="1:2" x14ac:dyDescent="0.2">
      <c r="A1227" t="str">
        <f>TABLA!F1227</f>
        <v>F. Derecho</v>
      </c>
      <c r="B1227" s="262">
        <f>TABLA!BC1227</f>
        <v>0</v>
      </c>
    </row>
    <row r="1228" spans="1:2" x14ac:dyDescent="0.2">
      <c r="A1228" t="str">
        <f>TABLA!F1228</f>
        <v>F. Bellas Artes</v>
      </c>
      <c r="B1228" s="262">
        <f>TABLA!BC1228</f>
        <v>0</v>
      </c>
    </row>
    <row r="1229" spans="1:2" x14ac:dyDescent="0.2">
      <c r="A1229" t="str">
        <f>TABLA!F1229</f>
        <v>F. Ciencias Matemáticas</v>
      </c>
      <c r="B1229" s="262">
        <f>TABLA!BC1229</f>
        <v>0</v>
      </c>
    </row>
    <row r="1230" spans="1:2" x14ac:dyDescent="0.2">
      <c r="A1230" t="str">
        <f>TABLA!F1230</f>
        <v>F. Ciencias Matemáticas</v>
      </c>
      <c r="B1230" s="262">
        <f>TABLA!BC1230</f>
        <v>0</v>
      </c>
    </row>
    <row r="1231" spans="1:2" x14ac:dyDescent="0.2">
      <c r="A1231" t="str">
        <f>TABLA!F1231</f>
        <v>F. Ciencias Físicas</v>
      </c>
      <c r="B1231" s="262">
        <f>TABLA!BC1231</f>
        <v>0</v>
      </c>
    </row>
    <row r="1232" spans="1:2" x14ac:dyDescent="0.2">
      <c r="A1232" t="str">
        <f>TABLA!F1232</f>
        <v>F. Educación - Centro de Formación del Profesorado</v>
      </c>
      <c r="B1232" s="262" t="str">
        <f>TABLA!BC1232</f>
        <v>Digitalizar más libros.</v>
      </c>
    </row>
    <row r="1233" spans="1:2" x14ac:dyDescent="0.2">
      <c r="A1233" t="str">
        <f>TABLA!F1233</f>
        <v>F. Derecho</v>
      </c>
      <c r="B1233" s="262">
        <f>TABLA!BC1233</f>
        <v>0</v>
      </c>
    </row>
    <row r="1234" spans="1:2" x14ac:dyDescent="0.2">
      <c r="A1234" t="str">
        <f>TABLA!F1234</f>
        <v>F. Veterinaria</v>
      </c>
      <c r="B1234" s="262">
        <f>TABLA!BC1234</f>
        <v>0</v>
      </c>
    </row>
    <row r="1235" spans="1:2" x14ac:dyDescent="0.2">
      <c r="A1235" t="str">
        <f>TABLA!F1235</f>
        <v>F. Informática</v>
      </c>
      <c r="B1235" s="262">
        <f>TABLA!BC1235</f>
        <v>0</v>
      </c>
    </row>
    <row r="1236" spans="1:2" x14ac:dyDescent="0.2">
      <c r="A1236" t="str">
        <f>TABLA!F1236</f>
        <v>F. Filología</v>
      </c>
      <c r="B1236" s="262">
        <f>TABLA!BC1236</f>
        <v>0</v>
      </c>
    </row>
    <row r="1237" spans="1:2" x14ac:dyDescent="0.2">
      <c r="A1237" t="str">
        <f>TABLA!F1237</f>
        <v>F. Educación - Centro de Formación del Profesorado</v>
      </c>
      <c r="B1237" s="262">
        <f>TABLA!BC1237</f>
        <v>0</v>
      </c>
    </row>
    <row r="1238" spans="1:2" x14ac:dyDescent="0.2">
      <c r="A1238" t="str">
        <f>TABLA!F1238</f>
        <v>F. Ciencias Políticas y Sociología</v>
      </c>
      <c r="B1238" s="262">
        <f>TABLA!BC1238</f>
        <v>0</v>
      </c>
    </row>
    <row r="1239" spans="1:2" ht="38.25" x14ac:dyDescent="0.2">
      <c r="A1239" t="str">
        <f>TABLA!F1239</f>
        <v>F. Enfermería, Fisioterapia y Podología</v>
      </c>
      <c r="B1239" s="262" t="str">
        <f>TABLA!BC1239</f>
        <v>No tanto comentar propuestas, sino felicitar por el servicio de préstamos de ordenadores de la facultad de fisioterapia, que me permite usarlos fuera de la sala, por ejemplo en las salas de grupos como la del hall de medicina. Todo un avance!!</v>
      </c>
    </row>
    <row r="1240" spans="1:2" x14ac:dyDescent="0.2">
      <c r="A1240" t="str">
        <f>TABLA!F1240</f>
        <v>Otro</v>
      </c>
      <c r="B1240" s="262">
        <f>TABLA!BC1240</f>
        <v>0</v>
      </c>
    </row>
    <row r="1241" spans="1:2" x14ac:dyDescent="0.2">
      <c r="A1241" t="str">
        <f>TABLA!F1241</f>
        <v>F. Derecho</v>
      </c>
      <c r="B1241" s="262">
        <f>TABLA!BC1241</f>
        <v>0</v>
      </c>
    </row>
    <row r="1242" spans="1:2" x14ac:dyDescent="0.2">
      <c r="A1242" t="str">
        <f>TABLA!F1242</f>
        <v>F. Ciencias de la Información</v>
      </c>
      <c r="B1242" s="262">
        <f>TABLA!BC1242</f>
        <v>0</v>
      </c>
    </row>
    <row r="1243" spans="1:2" x14ac:dyDescent="0.2">
      <c r="A1243" t="str">
        <f>TABLA!F1243</f>
        <v>F. Ciencias Matemáticas</v>
      </c>
      <c r="B1243" s="262">
        <f>TABLA!BC1243</f>
        <v>0</v>
      </c>
    </row>
    <row r="1244" spans="1:2" x14ac:dyDescent="0.2">
      <c r="A1244" t="str">
        <f>TABLA!F1244</f>
        <v>F. Informática</v>
      </c>
      <c r="B1244" s="262">
        <f>TABLA!BC1244</f>
        <v>0</v>
      </c>
    </row>
    <row r="1245" spans="1:2" ht="51" x14ac:dyDescent="0.2">
      <c r="A1245" t="str">
        <f>TABLA!F1245</f>
        <v>F. Geografía e Historia</v>
      </c>
      <c r="B1245" s="262" t="str">
        <f>TABLA!BC1245</f>
        <v>Debería facilitarse el prestamos entre bibliotecas para los estudiantes, ya que no siempre se tiene disponibilidad para ir a otra facultad o a otro campus a buscar u ña libro que necesitas para hacer un trabajo, y a menudo sin la autorización de un profesor es imposible conseguir los libros</v>
      </c>
    </row>
    <row r="1246" spans="1:2" x14ac:dyDescent="0.2">
      <c r="A1246" t="str">
        <f>TABLA!F1246</f>
        <v>F. Ciencias Químicas</v>
      </c>
      <c r="B1246" s="262">
        <f>TABLA!BC1246</f>
        <v>0</v>
      </c>
    </row>
    <row r="1247" spans="1:2" x14ac:dyDescent="0.2">
      <c r="A1247" t="str">
        <f>TABLA!F1247</f>
        <v>F. Derecho</v>
      </c>
      <c r="B1247" s="262">
        <f>TABLA!BC1247</f>
        <v>0</v>
      </c>
    </row>
    <row r="1248" spans="1:2" x14ac:dyDescent="0.2">
      <c r="A1248" t="str">
        <f>TABLA!F1248</f>
        <v>F. Ciencias Químicas</v>
      </c>
      <c r="B1248" s="262">
        <f>TABLA!BC1248</f>
        <v>0</v>
      </c>
    </row>
    <row r="1249" spans="1:2" x14ac:dyDescent="0.2">
      <c r="A1249" t="str">
        <f>TABLA!F1249</f>
        <v>F. Ciencias Biológicas</v>
      </c>
      <c r="B1249" s="262">
        <f>TABLA!BC1249</f>
        <v>0</v>
      </c>
    </row>
    <row r="1250" spans="1:2" x14ac:dyDescent="0.2">
      <c r="A1250" t="str">
        <f>TABLA!F1250</f>
        <v>F. Ciencias de la Información</v>
      </c>
      <c r="B1250" s="262">
        <f>TABLA!BC1250</f>
        <v>0</v>
      </c>
    </row>
    <row r="1251" spans="1:2" x14ac:dyDescent="0.2">
      <c r="A1251" t="str">
        <f>TABLA!F1251</f>
        <v>F. Filología</v>
      </c>
      <c r="B1251" s="262">
        <f>TABLA!BC1251</f>
        <v>0</v>
      </c>
    </row>
    <row r="1252" spans="1:2" x14ac:dyDescent="0.2">
      <c r="A1252" t="str">
        <f>TABLA!F1252</f>
        <v>F. Odontología</v>
      </c>
      <c r="B1252" s="262">
        <f>TABLA!BC1252</f>
        <v>0</v>
      </c>
    </row>
    <row r="1253" spans="1:2" x14ac:dyDescent="0.2">
      <c r="A1253" t="str">
        <f>TABLA!F1253</f>
        <v>F. Óptica y Optometría</v>
      </c>
      <c r="B1253" s="262">
        <f>TABLA!BC1253</f>
        <v>0</v>
      </c>
    </row>
    <row r="1254" spans="1:2" x14ac:dyDescent="0.2">
      <c r="A1254" t="str">
        <f>TABLA!F1254</f>
        <v>F. Filología</v>
      </c>
      <c r="B1254" s="262">
        <f>TABLA!BC1254</f>
        <v>0</v>
      </c>
    </row>
    <row r="1255" spans="1:2" x14ac:dyDescent="0.2">
      <c r="A1255" t="str">
        <f>TABLA!F1255</f>
        <v>F. Educación - Centro de Formación del Profesorado</v>
      </c>
      <c r="B1255" s="262">
        <f>TABLA!BC1255</f>
        <v>0</v>
      </c>
    </row>
    <row r="1256" spans="1:2" x14ac:dyDescent="0.2">
      <c r="A1256" t="str">
        <f>TABLA!F1256</f>
        <v>F. Farmacia</v>
      </c>
      <c r="B1256" s="262">
        <f>TABLA!BC1256</f>
        <v>0</v>
      </c>
    </row>
    <row r="1257" spans="1:2" x14ac:dyDescent="0.2">
      <c r="A1257" t="str">
        <f>TABLA!F1257</f>
        <v>F. Geografía e Historia</v>
      </c>
      <c r="B1257" s="262" t="str">
        <f>TABLA!BC1257</f>
        <v>Estaría bien tener más libros electrónicos y más documentación histórica en la web.</v>
      </c>
    </row>
    <row r="1258" spans="1:2" x14ac:dyDescent="0.2">
      <c r="A1258" t="str">
        <f>TABLA!F1258</f>
        <v>F. Bellas Artes</v>
      </c>
      <c r="B1258" s="262">
        <f>TABLA!BC1258</f>
        <v>0</v>
      </c>
    </row>
    <row r="1259" spans="1:2" ht="76.5" x14ac:dyDescent="0.2">
      <c r="A1259" t="str">
        <f>TABLA!F1259</f>
        <v>F. Geografía e Historia</v>
      </c>
      <c r="B1259" s="262" t="str">
        <f>TABLA!BC1259</f>
        <v>A pesar de que cada vez hay más libros en formato digital que pueden ser accedidos durante un periodo de tiempo a través de las plataformas de préstamo virtual, creo que aún no son suficientes. No se si esto depende de las editoriales, de los autores, de las bibliotecas o un poco de todos. Creo que merecería la pena para que al menos la mayoría de los libros recomendados como textos básicos en las asignaturas estuvieran disponibles de formato de préstamo digital.</v>
      </c>
    </row>
    <row r="1260" spans="1:2" x14ac:dyDescent="0.2">
      <c r="A1260" t="str">
        <f>TABLA!F1260</f>
        <v>F. Geografía e Historia</v>
      </c>
      <c r="B1260" s="262">
        <f>TABLA!BC1260</f>
        <v>0</v>
      </c>
    </row>
    <row r="1261" spans="1:2" x14ac:dyDescent="0.2">
      <c r="A1261" t="str">
        <f>TABLA!F1261</f>
        <v>F. Derecho</v>
      </c>
      <c r="B1261" s="262" t="str">
        <f>TABLA!BC1261</f>
        <v>Mi sugerencia es que se haga más publicidad de los cursos que ofrece la biblioteca.</v>
      </c>
    </row>
    <row r="1262" spans="1:2" x14ac:dyDescent="0.2">
      <c r="A1262" t="str">
        <f>TABLA!F1262</f>
        <v>F. Educación - Centro de Formación del Profesorado</v>
      </c>
      <c r="B1262" s="262">
        <f>TABLA!BC1262</f>
        <v>0</v>
      </c>
    </row>
    <row r="1263" spans="1:2" x14ac:dyDescent="0.2">
      <c r="A1263" t="str">
        <f>TABLA!F1263</f>
        <v>F. Educación - Centro de Formación del Profesorado</v>
      </c>
      <c r="B1263" s="262">
        <f>TABLA!BC1263</f>
        <v>0</v>
      </c>
    </row>
    <row r="1264" spans="1:2" x14ac:dyDescent="0.2">
      <c r="A1264" t="str">
        <f>TABLA!F1264</f>
        <v>F. Ciencias Químicas</v>
      </c>
      <c r="B1264" s="262">
        <f>TABLA!BC1264</f>
        <v>0</v>
      </c>
    </row>
    <row r="1265" spans="1:2" x14ac:dyDescent="0.2">
      <c r="A1265" t="str">
        <f>TABLA!F1265</f>
        <v>F. Ciencias de la Información</v>
      </c>
      <c r="B1265" s="262">
        <f>TABLA!BC1265</f>
        <v>0</v>
      </c>
    </row>
    <row r="1266" spans="1:2" x14ac:dyDescent="0.2">
      <c r="A1266" t="str">
        <f>TABLA!F1266</f>
        <v>F. Trabajo Social</v>
      </c>
      <c r="B1266" s="262">
        <f>TABLA!BC1266</f>
        <v>0</v>
      </c>
    </row>
    <row r="1267" spans="1:2" x14ac:dyDescent="0.2">
      <c r="A1267" t="str">
        <f>TABLA!F1267</f>
        <v>F. Ciencias Químicas</v>
      </c>
      <c r="B1267" s="262">
        <f>TABLA!BC1267</f>
        <v>0</v>
      </c>
    </row>
    <row r="1268" spans="1:2" x14ac:dyDescent="0.2">
      <c r="A1268" t="str">
        <f>TABLA!F1268</f>
        <v>F. Educación - Centro de Formación del Profesorado</v>
      </c>
      <c r="B1268" s="262">
        <f>TABLA!BC1268</f>
        <v>0</v>
      </c>
    </row>
    <row r="1269" spans="1:2" x14ac:dyDescent="0.2">
      <c r="A1269" t="str">
        <f>TABLA!F1269</f>
        <v>F. Ciencias de la Información</v>
      </c>
      <c r="B1269" s="262">
        <f>TABLA!BC1269</f>
        <v>0</v>
      </c>
    </row>
    <row r="1270" spans="1:2" x14ac:dyDescent="0.2">
      <c r="A1270" t="str">
        <f>TABLA!F1270</f>
        <v>F. Farmacia</v>
      </c>
      <c r="B1270" s="262">
        <f>TABLA!BC1270</f>
        <v>0</v>
      </c>
    </row>
    <row r="1271" spans="1:2" x14ac:dyDescent="0.2">
      <c r="A1271" t="str">
        <f>TABLA!F1271</f>
        <v>F. Ciencias Físicas</v>
      </c>
      <c r="B1271" s="262">
        <f>TABLA!BC1271</f>
        <v>0</v>
      </c>
    </row>
    <row r="1272" spans="1:2" x14ac:dyDescent="0.2">
      <c r="A1272" t="str">
        <f>TABLA!F1272</f>
        <v>F. Filología</v>
      </c>
      <c r="B1272" s="262">
        <f>TABLA!BC1272</f>
        <v>0</v>
      </c>
    </row>
    <row r="1273" spans="1:2" x14ac:dyDescent="0.2">
      <c r="A1273" t="str">
        <f>TABLA!F1273</f>
        <v>F. Farmacia</v>
      </c>
      <c r="B1273" s="262">
        <f>TABLA!BC1273</f>
        <v>0</v>
      </c>
    </row>
    <row r="1274" spans="1:2" x14ac:dyDescent="0.2">
      <c r="A1274" t="str">
        <f>TABLA!F1274</f>
        <v>F. Ciencias Políticas y Sociología</v>
      </c>
      <c r="B1274" s="262">
        <f>TABLA!BC1274</f>
        <v>0</v>
      </c>
    </row>
    <row r="1275" spans="1:2" x14ac:dyDescent="0.2">
      <c r="A1275" t="str">
        <f>TABLA!F1275</f>
        <v>F. Ciencias Físicas</v>
      </c>
      <c r="B1275" s="262">
        <f>TABLA!BC1275</f>
        <v>0</v>
      </c>
    </row>
    <row r="1276" spans="1:2" x14ac:dyDescent="0.2">
      <c r="A1276" t="str">
        <f>TABLA!F1276</f>
        <v>F. Psicología</v>
      </c>
      <c r="B1276" s="262">
        <f>TABLA!BC1276</f>
        <v>0</v>
      </c>
    </row>
    <row r="1277" spans="1:2" ht="25.5" x14ac:dyDescent="0.2">
      <c r="A1277" t="str">
        <f>TABLA!F1277</f>
        <v>F. Bellas Artes</v>
      </c>
      <c r="B1277" s="262" t="str">
        <f>TABLA!BC1277</f>
        <v>En la Biblioteca de la Facultad de Bellas Artes faltan libros y otros están muy viejos y/o pintarrajeados.</v>
      </c>
    </row>
    <row r="1278" spans="1:2" x14ac:dyDescent="0.2">
      <c r="A1278" t="str">
        <f>TABLA!F1278</f>
        <v>F. Ciencias Geológicas</v>
      </c>
      <c r="B1278" s="262">
        <f>TABLA!BC1278</f>
        <v>0</v>
      </c>
    </row>
    <row r="1279" spans="1:2" x14ac:dyDescent="0.2">
      <c r="A1279" t="str">
        <f>TABLA!F1279</f>
        <v>F. Derecho</v>
      </c>
      <c r="B1279" s="262">
        <f>TABLA!BC1279</f>
        <v>0</v>
      </c>
    </row>
    <row r="1280" spans="1:2" x14ac:dyDescent="0.2">
      <c r="A1280" t="str">
        <f>TABLA!F1280</f>
        <v>F. Ciencias Económicas y Empresariales</v>
      </c>
      <c r="B1280" s="262">
        <f>TABLA!BC1280</f>
        <v>0</v>
      </c>
    </row>
    <row r="1281" spans="1:2" x14ac:dyDescent="0.2">
      <c r="A1281" t="str">
        <f>TABLA!F1281</f>
        <v>F. Medicina</v>
      </c>
      <c r="B1281" s="262">
        <f>TABLA!BC1281</f>
        <v>0</v>
      </c>
    </row>
    <row r="1282" spans="1:2" x14ac:dyDescent="0.2">
      <c r="A1282" t="str">
        <f>TABLA!F1282</f>
        <v>F. Veterinaria</v>
      </c>
      <c r="B1282" s="262">
        <f>TABLA!BC1282</f>
        <v>0</v>
      </c>
    </row>
    <row r="1283" spans="1:2" x14ac:dyDescent="0.2">
      <c r="A1283" t="str">
        <f>TABLA!F1283</f>
        <v>F. Ciencias Físicas</v>
      </c>
      <c r="B1283" s="262" t="str">
        <f>TABLA!BC1283</f>
        <v>Regular la temperatura de la biblioteca de Matemáticas</v>
      </c>
    </row>
    <row r="1284" spans="1:2" x14ac:dyDescent="0.2">
      <c r="A1284" t="str">
        <f>TABLA!F1284</f>
        <v>F. Ciencias de la Información</v>
      </c>
      <c r="B1284" s="262">
        <f>TABLA!BC1284</f>
        <v>0</v>
      </c>
    </row>
    <row r="1285" spans="1:2" ht="76.5" x14ac:dyDescent="0.2">
      <c r="A1285" t="str">
        <f>TABLA!F1285</f>
        <v>F. Bellas Artes</v>
      </c>
      <c r="B1285" s="262" t="str">
        <f>TABLA!BC1285</f>
        <v>A mi la biblioteca de la Facultad de Bellas Artes me ha brindado un servicio excelente estos años, sin embargo, y sobre todo este ultimo curso, he notado que no se respetaba el silencio en la sala por parte del personal bibliotecario. Es algo que puede distraer mucho, y a gente como yo que necesita un espacio tranquilo y en silencio, y por eso acude a bibliotecas, nos resulta muy molesto no poder estar en un ambiente silencioso. Por lo demás estoy contentísima de tener una biblioteca como la de la Facultad de Bellas Artes.</v>
      </c>
    </row>
    <row r="1286" spans="1:2" x14ac:dyDescent="0.2">
      <c r="A1286" t="str">
        <f>TABLA!F1286</f>
        <v>F. Estudios Estadísticos</v>
      </c>
      <c r="B1286" s="262">
        <f>TABLA!BC1286</f>
        <v>0</v>
      </c>
    </row>
    <row r="1287" spans="1:2" x14ac:dyDescent="0.2">
      <c r="A1287" t="str">
        <f>TABLA!F1287</f>
        <v>F. Farmacia</v>
      </c>
      <c r="B1287" s="262">
        <f>TABLA!BC1287</f>
        <v>0</v>
      </c>
    </row>
    <row r="1288" spans="1:2" x14ac:dyDescent="0.2">
      <c r="A1288" t="str">
        <f>TABLA!F1288</f>
        <v>F. Ciencias de la Información</v>
      </c>
      <c r="B1288" s="262">
        <f>TABLA!BC1288</f>
        <v>0</v>
      </c>
    </row>
    <row r="1289" spans="1:2" x14ac:dyDescent="0.2">
      <c r="A1289" t="str">
        <f>TABLA!F1289</f>
        <v>F. Geografía e Historia</v>
      </c>
      <c r="B1289" s="262" t="str">
        <f>TABLA!BC1289</f>
        <v>Empatía por parte del personal y mejor trato al alumnado de prácticas</v>
      </c>
    </row>
    <row r="1290" spans="1:2" x14ac:dyDescent="0.2">
      <c r="A1290" t="str">
        <f>TABLA!F1290</f>
        <v>F. Farmacia</v>
      </c>
      <c r="B1290" s="262">
        <f>TABLA!BC1290</f>
        <v>0</v>
      </c>
    </row>
    <row r="1291" spans="1:2" ht="51" x14ac:dyDescent="0.2">
      <c r="A1291" t="str">
        <f>TABLA!F1291</f>
        <v>F. Comercio y Turismo</v>
      </c>
      <c r="B1291" s="262" t="str">
        <f>TABLA!BC1291</f>
        <v>Facilitar el buscador de la biblioteca porque para personas que no se le den bien las tecnologias es complicado ademas los nuevos alumnos o se les enseña o es imposible que sepan utilizarlo. Tambien simplifacaria la web y la zona de busqueda puesto que te da excesiva informacion que la mitad ni la visualizas o no le prestas atencion</v>
      </c>
    </row>
    <row r="1292" spans="1:2" x14ac:dyDescent="0.2">
      <c r="A1292" t="str">
        <f>TABLA!F1292</f>
        <v>F. Comercio y Turismo</v>
      </c>
      <c r="B1292" s="262">
        <f>TABLA!BC1292</f>
        <v>0</v>
      </c>
    </row>
    <row r="1293" spans="1:2" x14ac:dyDescent="0.2">
      <c r="A1293" t="str">
        <f>TABLA!F1293</f>
        <v>F. Derecho</v>
      </c>
      <c r="B1293" s="262">
        <f>TABLA!BC1293</f>
        <v>0</v>
      </c>
    </row>
    <row r="1294" spans="1:2" x14ac:dyDescent="0.2">
      <c r="A1294" t="str">
        <f>TABLA!F1294</f>
        <v>F. Ciencias Políticas y Sociología</v>
      </c>
      <c r="B1294" s="262">
        <f>TABLA!BC1294</f>
        <v>0</v>
      </c>
    </row>
    <row r="1295" spans="1:2" x14ac:dyDescent="0.2">
      <c r="A1295" t="str">
        <f>TABLA!F1295</f>
        <v>F. Derecho</v>
      </c>
      <c r="B1295" s="262">
        <f>TABLA!BC1295</f>
        <v>0</v>
      </c>
    </row>
    <row r="1296" spans="1:2" x14ac:dyDescent="0.2">
      <c r="A1296" t="str">
        <f>TABLA!F1296</f>
        <v>F. Farmacia</v>
      </c>
      <c r="B1296" s="262">
        <f>TABLA!BC1296</f>
        <v>0</v>
      </c>
    </row>
    <row r="1297" spans="1:2" x14ac:dyDescent="0.2">
      <c r="A1297" t="str">
        <f>TABLA!F1297</f>
        <v>F. Ciencias Biológicas</v>
      </c>
      <c r="B1297" s="262">
        <f>TABLA!BC1297</f>
        <v>0</v>
      </c>
    </row>
    <row r="1298" spans="1:2" x14ac:dyDescent="0.2">
      <c r="A1298" t="str">
        <f>TABLA!F1298</f>
        <v>F. Ciencias Políticas y Sociología</v>
      </c>
      <c r="B1298" s="262">
        <f>TABLA!BC1298</f>
        <v>0</v>
      </c>
    </row>
    <row r="1299" spans="1:2" x14ac:dyDescent="0.2">
      <c r="A1299" t="str">
        <f>TABLA!F1299</f>
        <v>F. Enfermería, Fisioterapia y Podología</v>
      </c>
      <c r="B1299" s="262">
        <f>TABLA!BC1299</f>
        <v>0</v>
      </c>
    </row>
    <row r="1300" spans="1:2" x14ac:dyDescent="0.2">
      <c r="A1300" t="str">
        <f>TABLA!F1300</f>
        <v>F. Psicología</v>
      </c>
      <c r="B1300" s="262">
        <f>TABLA!BC1300</f>
        <v>0</v>
      </c>
    </row>
    <row r="1301" spans="1:2" ht="38.25" x14ac:dyDescent="0.2">
      <c r="A1301" t="str">
        <f>TABLA!F1301</f>
        <v>F. Trabajo Social</v>
      </c>
      <c r="B1301" s="262" t="str">
        <f>TABLA!BC1301</f>
        <v>Me parece un servicio muy bueno. Quizá así la única cosilla sería que si pudieran aumentar el número de portátiles a prestar al alumnado, ya que es un servicio que utilizamos bastante y muchas veces no se puede acceder a los portátiles porque ya están todos prestados.</v>
      </c>
    </row>
    <row r="1302" spans="1:2" x14ac:dyDescent="0.2">
      <c r="A1302" t="str">
        <f>TABLA!F1302</f>
        <v>F. Ciencias Políticas y Sociología</v>
      </c>
      <c r="B1302" s="262">
        <f>TABLA!BC1302</f>
        <v>0</v>
      </c>
    </row>
    <row r="1303" spans="1:2" x14ac:dyDescent="0.2">
      <c r="A1303" t="str">
        <f>TABLA!F1303</f>
        <v>F. Ciencias Químicas</v>
      </c>
      <c r="B1303" s="262">
        <f>TABLA!BC1303</f>
        <v>0</v>
      </c>
    </row>
    <row r="1304" spans="1:2" x14ac:dyDescent="0.2">
      <c r="A1304" t="str">
        <f>TABLA!F1304</f>
        <v>F. Ciencias Biológicas</v>
      </c>
      <c r="B1304" s="262">
        <f>TABLA!BC1304</f>
        <v>0</v>
      </c>
    </row>
    <row r="1305" spans="1:2" x14ac:dyDescent="0.2">
      <c r="A1305" t="str">
        <f>TABLA!F1305</f>
        <v>F. Ciencias Económicas y Empresariales</v>
      </c>
      <c r="B1305" s="262">
        <f>TABLA!BC1305</f>
        <v>0</v>
      </c>
    </row>
    <row r="1306" spans="1:2" x14ac:dyDescent="0.2">
      <c r="A1306" t="str">
        <f>TABLA!F1306</f>
        <v>F. Farmacia</v>
      </c>
      <c r="B1306" s="262">
        <f>TABLA!BC1306</f>
        <v>0</v>
      </c>
    </row>
    <row r="1307" spans="1:2" x14ac:dyDescent="0.2">
      <c r="A1307" t="str">
        <f>TABLA!F1307</f>
        <v>F. Filología</v>
      </c>
      <c r="B1307" s="262">
        <f>TABLA!BC1307</f>
        <v>0</v>
      </c>
    </row>
    <row r="1308" spans="1:2" x14ac:dyDescent="0.2">
      <c r="A1308" t="str">
        <f>TABLA!F1308</f>
        <v>F. Ciencias Químicas</v>
      </c>
      <c r="B1308" s="262">
        <f>TABLA!BC1308</f>
        <v>0</v>
      </c>
    </row>
    <row r="1309" spans="1:2" x14ac:dyDescent="0.2">
      <c r="A1309" t="str">
        <f>TABLA!F1309</f>
        <v>F. Ciencias de la Información</v>
      </c>
      <c r="B1309" s="262">
        <f>TABLA!BC1309</f>
        <v>0</v>
      </c>
    </row>
    <row r="1310" spans="1:2" x14ac:dyDescent="0.2">
      <c r="A1310" t="str">
        <f>TABLA!F1310</f>
        <v>F. Farmacia</v>
      </c>
      <c r="B1310" s="262">
        <f>TABLA!BC1310</f>
        <v>0</v>
      </c>
    </row>
    <row r="1311" spans="1:2" x14ac:dyDescent="0.2">
      <c r="A1311" t="str">
        <f>TABLA!F1311</f>
        <v>F. Geografía e Historia</v>
      </c>
      <c r="B1311" s="262">
        <f>TABLA!BC1311</f>
        <v>0</v>
      </c>
    </row>
    <row r="1312" spans="1:2" x14ac:dyDescent="0.2">
      <c r="A1312" t="str">
        <f>TABLA!F1312</f>
        <v>F. Estudios Estadísticos</v>
      </c>
      <c r="B1312" s="262">
        <f>TABLA!BC1312</f>
        <v>0</v>
      </c>
    </row>
    <row r="1313" spans="1:2" x14ac:dyDescent="0.2">
      <c r="A1313" t="str">
        <f>TABLA!F1313</f>
        <v>F. Geografía e Historia</v>
      </c>
      <c r="B1313" s="262">
        <f>TABLA!BC1313</f>
        <v>0</v>
      </c>
    </row>
    <row r="1314" spans="1:2" x14ac:dyDescent="0.2">
      <c r="A1314" t="str">
        <f>TABLA!F1314</f>
        <v>F. Farmacia</v>
      </c>
      <c r="B1314" s="262">
        <f>TABLA!BC1314</f>
        <v>0</v>
      </c>
    </row>
    <row r="1315" spans="1:2" x14ac:dyDescent="0.2">
      <c r="A1315" t="str">
        <f>TABLA!F1315</f>
        <v>F. Psicología</v>
      </c>
      <c r="B1315" s="262">
        <f>TABLA!BC1315</f>
        <v>0</v>
      </c>
    </row>
    <row r="1316" spans="1:2" x14ac:dyDescent="0.2">
      <c r="A1316" t="str">
        <f>TABLA!F1316</f>
        <v>F. Veterinaria</v>
      </c>
      <c r="B1316" s="262">
        <f>TABLA!BC1316</f>
        <v>0</v>
      </c>
    </row>
    <row r="1317" spans="1:2" x14ac:dyDescent="0.2">
      <c r="A1317" t="str">
        <f>TABLA!F1317</f>
        <v>F. Ciencias Químicas</v>
      </c>
      <c r="B1317" s="262">
        <f>TABLA!BC1317</f>
        <v>0</v>
      </c>
    </row>
    <row r="1318" spans="1:2" ht="25.5" x14ac:dyDescent="0.2">
      <c r="A1318" t="str">
        <f>TABLA!F1318</f>
        <v>F. Ciencias Políticas y Sociología</v>
      </c>
      <c r="B1318" s="262" t="str">
        <f>TABLA!BC1318</f>
        <v>No estoy demasiado conforme con el buscador del catálogo Cosme, a veces es difícil encontrar lo que se busca.</v>
      </c>
    </row>
    <row r="1319" spans="1:2" x14ac:dyDescent="0.2">
      <c r="A1319" t="str">
        <f>TABLA!F1319</f>
        <v>F. Veterinaria</v>
      </c>
      <c r="B1319" s="262">
        <f>TABLA!BC1319</f>
        <v>0</v>
      </c>
    </row>
    <row r="1320" spans="1:2" ht="51" x14ac:dyDescent="0.2">
      <c r="A1320" t="str">
        <f>TABLA!F1320</f>
        <v>F. Comercio y Turismo</v>
      </c>
      <c r="B1320" s="262" t="str">
        <f>TABLA!BC1320</f>
        <v>Aumentar los catálogos online/pagina web de acceso a documentos con el usuario UCM; aumentar el formato digital de libros que solo están en físico y ahora no se pueden consultar; ampliar el tiempo de préstamo para libros en físico y el número de ejemplares si se solicita en alguna asignatura</v>
      </c>
    </row>
    <row r="1321" spans="1:2" x14ac:dyDescent="0.2">
      <c r="A1321" t="str">
        <f>TABLA!F1321</f>
        <v>F. Ciencias Químicas</v>
      </c>
      <c r="B1321" s="262">
        <f>TABLA!BC1321</f>
        <v>0</v>
      </c>
    </row>
    <row r="1322" spans="1:2" x14ac:dyDescent="0.2">
      <c r="A1322" t="str">
        <f>TABLA!F1322</f>
        <v>F. Psicología</v>
      </c>
      <c r="B1322" s="262">
        <f>TABLA!BC1322</f>
        <v>0</v>
      </c>
    </row>
    <row r="1323" spans="1:2" x14ac:dyDescent="0.2">
      <c r="A1323" t="str">
        <f>TABLA!F1323</f>
        <v>F. Filosofía</v>
      </c>
      <c r="B1323" s="262">
        <f>TABLA!BC1323</f>
        <v>0</v>
      </c>
    </row>
    <row r="1324" spans="1:2" x14ac:dyDescent="0.2">
      <c r="A1324" t="str">
        <f>TABLA!F1324</f>
        <v>F. Medicina</v>
      </c>
      <c r="B1324" s="262">
        <f>TABLA!BC1324</f>
        <v>0</v>
      </c>
    </row>
    <row r="1325" spans="1:2" x14ac:dyDescent="0.2">
      <c r="A1325" t="str">
        <f>TABLA!F1325</f>
        <v>F. Psicología</v>
      </c>
      <c r="B1325" s="262">
        <f>TABLA!BC1325</f>
        <v>0</v>
      </c>
    </row>
    <row r="1326" spans="1:2" x14ac:dyDescent="0.2">
      <c r="A1326" t="str">
        <f>TABLA!F1326</f>
        <v>F. Óptica y Optometría</v>
      </c>
      <c r="B1326" s="262">
        <f>TABLA!BC1326</f>
        <v>0</v>
      </c>
    </row>
    <row r="1327" spans="1:2" x14ac:dyDescent="0.2">
      <c r="A1327" t="str">
        <f>TABLA!F1327</f>
        <v>F. Medicina</v>
      </c>
      <c r="B1327" s="262">
        <f>TABLA!BC1327</f>
        <v>0</v>
      </c>
    </row>
    <row r="1328" spans="1:2" x14ac:dyDescent="0.2">
      <c r="A1328" t="str">
        <f>TABLA!F1328</f>
        <v>F. Farmacia</v>
      </c>
      <c r="B1328" s="262">
        <f>TABLA!BC1328</f>
        <v>0</v>
      </c>
    </row>
    <row r="1329" spans="1:2" x14ac:dyDescent="0.2">
      <c r="A1329" t="str">
        <f>TABLA!F1329</f>
        <v>Otro</v>
      </c>
      <c r="B1329" s="262">
        <f>TABLA!BC1329</f>
        <v>0</v>
      </c>
    </row>
    <row r="1330" spans="1:2" x14ac:dyDescent="0.2">
      <c r="A1330" t="str">
        <f>TABLA!F1330</f>
        <v>F. Medicina</v>
      </c>
      <c r="B1330" s="262">
        <f>TABLA!BC1330</f>
        <v>0</v>
      </c>
    </row>
    <row r="1331" spans="1:2" x14ac:dyDescent="0.2">
      <c r="A1331" t="str">
        <f>TABLA!F1331</f>
        <v>F. Bellas Artes</v>
      </c>
      <c r="B1331" s="262">
        <f>TABLA!BC1331</f>
        <v>0</v>
      </c>
    </row>
    <row r="1332" spans="1:2" x14ac:dyDescent="0.2">
      <c r="A1332" t="str">
        <f>TABLA!F1332</f>
        <v>F. Medicina</v>
      </c>
      <c r="B1332" s="262" t="str">
        <f>TABLA!BC1332</f>
        <v>Arreglar los enchufes de la biblioteca de Enfermería, Podología y Fisioterapia.</v>
      </c>
    </row>
    <row r="1333" spans="1:2" x14ac:dyDescent="0.2">
      <c r="A1333" t="str">
        <f>TABLA!F1333</f>
        <v>F. Geografía e Historia</v>
      </c>
      <c r="B1333" s="262">
        <f>TABLA!BC1333</f>
        <v>0</v>
      </c>
    </row>
    <row r="1334" spans="1:2" x14ac:dyDescent="0.2">
      <c r="A1334" t="str">
        <f>TABLA!F1334</f>
        <v>F. Ciencias Políticas y Sociología</v>
      </c>
      <c r="B1334" s="262">
        <f>TABLA!BC1334</f>
        <v>0</v>
      </c>
    </row>
    <row r="1335" spans="1:2" x14ac:dyDescent="0.2">
      <c r="A1335" t="str">
        <f>TABLA!F1335</f>
        <v>F. Farmacia</v>
      </c>
      <c r="B1335" s="262">
        <f>TABLA!BC1335</f>
        <v>0</v>
      </c>
    </row>
    <row r="1336" spans="1:2" x14ac:dyDescent="0.2">
      <c r="A1336" t="str">
        <f>TABLA!F1336</f>
        <v>F. Ciencias Biológicas</v>
      </c>
      <c r="B1336" s="262">
        <f>TABLA!BC1336</f>
        <v>0</v>
      </c>
    </row>
    <row r="1337" spans="1:2" x14ac:dyDescent="0.2">
      <c r="A1337" t="str">
        <f>TABLA!F1337</f>
        <v>F. Derecho</v>
      </c>
      <c r="B1337" s="262">
        <f>TABLA!BC1337</f>
        <v>0</v>
      </c>
    </row>
    <row r="1338" spans="1:2" x14ac:dyDescent="0.2">
      <c r="A1338" t="str">
        <f>TABLA!F1338</f>
        <v>F. Bellas Artes</v>
      </c>
      <c r="B1338" s="262">
        <f>TABLA!BC1338</f>
        <v>0</v>
      </c>
    </row>
    <row r="1339" spans="1:2" x14ac:dyDescent="0.2">
      <c r="A1339" t="str">
        <f>TABLA!F1339</f>
        <v>F. Ciencias de la Información</v>
      </c>
      <c r="B1339" s="262">
        <f>TABLA!BC1339</f>
        <v>0</v>
      </c>
    </row>
    <row r="1340" spans="1:2" x14ac:dyDescent="0.2">
      <c r="A1340" t="str">
        <f>TABLA!F1340</f>
        <v>F. Educación - Centro de Formación del Profesorado</v>
      </c>
      <c r="B1340" s="262">
        <f>TABLA!BC1340</f>
        <v>0</v>
      </c>
    </row>
    <row r="1341" spans="1:2" x14ac:dyDescent="0.2">
      <c r="A1341" t="str">
        <f>TABLA!F1341</f>
        <v>F. Filología</v>
      </c>
      <c r="B1341" s="262">
        <f>TABLA!BC1341</f>
        <v>0</v>
      </c>
    </row>
    <row r="1342" spans="1:2" x14ac:dyDescent="0.2">
      <c r="A1342" t="str">
        <f>TABLA!F1342</f>
        <v>F. Farmacia</v>
      </c>
      <c r="B1342" s="262">
        <f>TABLA!BC1342</f>
        <v>0</v>
      </c>
    </row>
    <row r="1343" spans="1:2" x14ac:dyDescent="0.2">
      <c r="A1343" t="str">
        <f>TABLA!F1343</f>
        <v>F. Ciencias Económicas y Empresariales</v>
      </c>
      <c r="B1343" s="262">
        <f>TABLA!BC1343</f>
        <v>0</v>
      </c>
    </row>
    <row r="1344" spans="1:2" x14ac:dyDescent="0.2">
      <c r="A1344" t="str">
        <f>TABLA!F1344</f>
        <v>F. Derecho</v>
      </c>
      <c r="B1344" s="262">
        <f>TABLA!BC1344</f>
        <v>0</v>
      </c>
    </row>
    <row r="1345" spans="1:2" x14ac:dyDescent="0.2">
      <c r="A1345" t="str">
        <f>TABLA!F1345</f>
        <v>F. Óptica y Optometría</v>
      </c>
      <c r="B1345" s="262">
        <f>TABLA!BC1345</f>
        <v>0</v>
      </c>
    </row>
    <row r="1346" spans="1:2" x14ac:dyDescent="0.2">
      <c r="A1346" t="str">
        <f>TABLA!F1346</f>
        <v>F. Ciencias Económicas y Empresariales</v>
      </c>
      <c r="B1346" s="262">
        <f>TABLA!BC1346</f>
        <v>0</v>
      </c>
    </row>
    <row r="1347" spans="1:2" x14ac:dyDescent="0.2">
      <c r="A1347" t="str">
        <f>TABLA!F1347</f>
        <v>F. Geografía e Historia</v>
      </c>
      <c r="B1347" s="262">
        <f>TABLA!BC1347</f>
        <v>0</v>
      </c>
    </row>
    <row r="1348" spans="1:2" x14ac:dyDescent="0.2">
      <c r="A1348" t="str">
        <f>TABLA!F1348</f>
        <v>F. Enfermería, Fisioterapia y Podología</v>
      </c>
      <c r="B1348" s="262">
        <f>TABLA!BC1348</f>
        <v>0</v>
      </c>
    </row>
    <row r="1349" spans="1:2" ht="165.75" x14ac:dyDescent="0.2">
      <c r="A1349" t="str">
        <f>TABLA!F1349</f>
        <v>F. Ciencias Químicas</v>
      </c>
      <c r="B1349" s="262" t="str">
        <f>TABLA!BC1349</f>
        <v>Me resfrié debido al chorro de aire caliente que pusieron en la entrada de la biblioteca (hasta el pomo de la puerta quemaba), debido a los cambios bruscos de temperatura al entrar a la sala o al salir de la biblioteca en pleno invierno. Cuando entras a la sala de estudio hace frío, a veces es necesario ponerse el abrigo. A demás, deberían abrir de nuevo la sala de estudio que cerraron por la exposición que hicieron el año pasado. Era un sitio más amplio y cómodo donde estudiar. Me parece mal que los portátiles que se prestan a los alumnos se limiten porque también los utilizan los profesores, sobretodo los nuevos que son más grandes y mejores, y no los pequeños de hace mil años, que son muy lentos. Algunas de las que atienden en la biblioteca antes de mirar si tienen un ordenador mejor que prestar, te dan el primero que pillan y qué casualidad que son los que funcionan peor. Tampoco son resolutivas cuando les pides ayuda y a veces te tratan como si fueses retrasado.  El único que merece la pena creo que se llama Andrés, no solo es atento y cordial, siempre te ayuda con todo lo que necesites y te da muchísimos ánimos.</v>
      </c>
    </row>
    <row r="1350" spans="1:2" x14ac:dyDescent="0.2">
      <c r="A1350" t="str">
        <f>TABLA!F1350</f>
        <v>F. Enfermería, Fisioterapia y Podología</v>
      </c>
      <c r="B1350" s="262">
        <f>TABLA!BC1350</f>
        <v>0</v>
      </c>
    </row>
    <row r="1351" spans="1:2" x14ac:dyDescent="0.2">
      <c r="A1351" t="str">
        <f>TABLA!F1351</f>
        <v>F. Ciencias Físicas</v>
      </c>
      <c r="B1351" s="262">
        <f>TABLA!BC1351</f>
        <v>0</v>
      </c>
    </row>
    <row r="1352" spans="1:2" x14ac:dyDescent="0.2">
      <c r="A1352" t="str">
        <f>TABLA!F1352</f>
        <v>F. Ciencias Físicas</v>
      </c>
      <c r="B1352" s="262">
        <f>TABLA!BC1352</f>
        <v>0</v>
      </c>
    </row>
    <row r="1353" spans="1:2" x14ac:dyDescent="0.2">
      <c r="A1353" t="str">
        <f>TABLA!F1353</f>
        <v>F. Filología</v>
      </c>
      <c r="B1353" s="262">
        <f>TABLA!BC1353</f>
        <v>0</v>
      </c>
    </row>
    <row r="1354" spans="1:2" x14ac:dyDescent="0.2">
      <c r="A1354" t="str">
        <f>TABLA!F1354</f>
        <v>F. Bellas Artes</v>
      </c>
      <c r="B1354" s="262">
        <f>TABLA!BC1354</f>
        <v>0</v>
      </c>
    </row>
    <row r="1355" spans="1:2" x14ac:dyDescent="0.2">
      <c r="A1355" t="str">
        <f>TABLA!F1355</f>
        <v>F. Derecho</v>
      </c>
      <c r="B1355" s="262">
        <f>TABLA!BC1355</f>
        <v>0</v>
      </c>
    </row>
    <row r="1356" spans="1:2" x14ac:dyDescent="0.2">
      <c r="A1356" t="str">
        <f>TABLA!F1356</f>
        <v>Otro</v>
      </c>
      <c r="B1356" s="262">
        <f>TABLA!BC1356</f>
        <v>0</v>
      </c>
    </row>
    <row r="1357" spans="1:2" ht="25.5" x14ac:dyDescent="0.2">
      <c r="A1357" t="str">
        <f>TABLA!F1357</f>
        <v>Otro</v>
      </c>
      <c r="B1357" s="262" t="str">
        <f>TABLA!BC1357</f>
        <v>Servicio excelente que te permite disponer de cual´quier libro independientemente de la biblioteca donde esté</v>
      </c>
    </row>
    <row r="1358" spans="1:2" x14ac:dyDescent="0.2">
      <c r="A1358" t="str">
        <f>TABLA!F1358</f>
        <v>F. Ciencias Matemáticas</v>
      </c>
      <c r="B1358" s="262">
        <f>TABLA!BC1358</f>
        <v>0</v>
      </c>
    </row>
    <row r="1359" spans="1:2" x14ac:dyDescent="0.2">
      <c r="A1359" t="str">
        <f>TABLA!F1359</f>
        <v>F. Ciencias Políticas y Sociología</v>
      </c>
      <c r="B1359" s="262">
        <f>TABLA!BC1359</f>
        <v>0</v>
      </c>
    </row>
    <row r="1360" spans="1:2" x14ac:dyDescent="0.2">
      <c r="A1360" t="str">
        <f>TABLA!F1360</f>
        <v>F. Ciencias Físicas</v>
      </c>
      <c r="B1360" s="262">
        <f>TABLA!BC1360</f>
        <v>0</v>
      </c>
    </row>
    <row r="1361" spans="1:2" x14ac:dyDescent="0.2">
      <c r="A1361" t="str">
        <f>TABLA!F1361</f>
        <v>F. Educación - Centro de Formación del Profesorado</v>
      </c>
      <c r="B1361" s="262">
        <f>TABLA!BC1361</f>
        <v>0</v>
      </c>
    </row>
    <row r="1362" spans="1:2" x14ac:dyDescent="0.2">
      <c r="A1362" t="str">
        <f>TABLA!F1362</f>
        <v>F. Ciencias Químicas</v>
      </c>
      <c r="B1362" s="262">
        <f>TABLA!BC1362</f>
        <v>0</v>
      </c>
    </row>
    <row r="1363" spans="1:2" x14ac:dyDescent="0.2">
      <c r="A1363" t="str">
        <f>TABLA!F1363</f>
        <v>F. Geografía e Historia</v>
      </c>
      <c r="B1363" s="262">
        <f>TABLA!BC1363</f>
        <v>0</v>
      </c>
    </row>
    <row r="1364" spans="1:2" x14ac:dyDescent="0.2">
      <c r="A1364" t="str">
        <f>TABLA!F1364</f>
        <v>F. Derecho</v>
      </c>
      <c r="B1364" s="262">
        <f>TABLA!BC1364</f>
        <v>0</v>
      </c>
    </row>
    <row r="1365" spans="1:2" x14ac:dyDescent="0.2">
      <c r="A1365" t="str">
        <f>TABLA!F1365</f>
        <v>F. Farmacia</v>
      </c>
      <c r="B1365" s="262">
        <f>TABLA!BC1365</f>
        <v>0</v>
      </c>
    </row>
    <row r="1366" spans="1:2" x14ac:dyDescent="0.2">
      <c r="A1366" t="str">
        <f>TABLA!F1366</f>
        <v>F. Educación - Centro de Formación del Profesorado</v>
      </c>
      <c r="B1366" s="262">
        <f>TABLA!BC1366</f>
        <v>0</v>
      </c>
    </row>
    <row r="1367" spans="1:2" x14ac:dyDescent="0.2">
      <c r="A1367" t="str">
        <f>TABLA!F1367</f>
        <v>F. Educación - Centro de Formación del Profesorado</v>
      </c>
      <c r="B1367" s="262">
        <f>TABLA!BC1367</f>
        <v>0</v>
      </c>
    </row>
    <row r="1368" spans="1:2" x14ac:dyDescent="0.2">
      <c r="A1368" t="str">
        <f>TABLA!F1368</f>
        <v>F. Filología</v>
      </c>
      <c r="B1368" s="262">
        <f>TABLA!BC1368</f>
        <v>0</v>
      </c>
    </row>
    <row r="1369" spans="1:2" x14ac:dyDescent="0.2">
      <c r="A1369" t="str">
        <f>TABLA!F1369</f>
        <v>F. Ciencias Económicas y Empresariales</v>
      </c>
      <c r="B1369" s="262">
        <f>TABLA!BC1369</f>
        <v>0</v>
      </c>
    </row>
    <row r="1370" spans="1:2" x14ac:dyDescent="0.2">
      <c r="A1370" t="str">
        <f>TABLA!F1370</f>
        <v>F. Geografía e Historia</v>
      </c>
      <c r="B1370" s="262">
        <f>TABLA!BC1370</f>
        <v>0</v>
      </c>
    </row>
    <row r="1371" spans="1:2" x14ac:dyDescent="0.2">
      <c r="A1371" t="str">
        <f>TABLA!F1371</f>
        <v>F. Derecho</v>
      </c>
      <c r="B1371" s="262">
        <f>TABLA!BC1371</f>
        <v>0</v>
      </c>
    </row>
    <row r="1372" spans="1:2" x14ac:dyDescent="0.2">
      <c r="A1372" t="str">
        <f>TABLA!F1372</f>
        <v>F. Ciencias Químicas</v>
      </c>
      <c r="B1372" s="262">
        <f>TABLA!BC1372</f>
        <v>0</v>
      </c>
    </row>
    <row r="1373" spans="1:2" x14ac:dyDescent="0.2">
      <c r="A1373" t="str">
        <f>TABLA!F1373</f>
        <v>F. Derecho</v>
      </c>
      <c r="B1373" s="262">
        <f>TABLA!BC1373</f>
        <v>0</v>
      </c>
    </row>
    <row r="1374" spans="1:2" x14ac:dyDescent="0.2">
      <c r="A1374" t="str">
        <f>TABLA!F1374</f>
        <v>F. Derecho</v>
      </c>
      <c r="B1374" s="262" t="str">
        <f>TABLA!BC1374</f>
        <v>Muchas gracias por el gran trabajo que realizáis. Seguid así!!</v>
      </c>
    </row>
    <row r="1375" spans="1:2" x14ac:dyDescent="0.2">
      <c r="A1375" t="str">
        <f>TABLA!F1375</f>
        <v>F. Ciencias Económicas y Empresariales</v>
      </c>
      <c r="B1375" s="262">
        <f>TABLA!BC1375</f>
        <v>0</v>
      </c>
    </row>
    <row r="1376" spans="1:2" x14ac:dyDescent="0.2">
      <c r="A1376" t="str">
        <f>TABLA!F1376</f>
        <v>F. Ciencias de la Documentación</v>
      </c>
      <c r="B1376" s="262">
        <f>TABLA!BC1376</f>
        <v>0</v>
      </c>
    </row>
    <row r="1377" spans="1:2" ht="25.5" x14ac:dyDescent="0.2">
      <c r="A1377" t="str">
        <f>TABLA!F1377</f>
        <v>F. Educación - Centro de Formación del Profesorado</v>
      </c>
      <c r="B1377" s="262" t="str">
        <f>TABLA!BC1377</f>
        <v>Proporcionar  mayor acceso virtual a documentos, ampliar la oferta de documentos en general, proporcionar más cursos formativos sobre diferentes temáticas bibliotecarias</v>
      </c>
    </row>
    <row r="1378" spans="1:2" x14ac:dyDescent="0.2">
      <c r="A1378" t="str">
        <f>TABLA!F1378</f>
        <v>F. Estudios Estadísticos</v>
      </c>
      <c r="B1378" s="262">
        <f>TABLA!BC1378</f>
        <v>0</v>
      </c>
    </row>
    <row r="1379" spans="1:2" ht="38.25" x14ac:dyDescent="0.2">
      <c r="A1379" t="str">
        <f>TABLA!F1379</f>
        <v>F. Bellas Artes</v>
      </c>
      <c r="B1379" s="262" t="str">
        <f>TABLA!BC1379</f>
        <v>Ampliar colección de libros de conservacion-restauracion, incluidos sobre documentación artistico-historica. La falta de esto hace que tengamos que ir a geografía e historia y si además no hacéis préstamo interbibliotecario para estudiantes de grado es una dificultad añadida.</v>
      </c>
    </row>
    <row r="1380" spans="1:2" x14ac:dyDescent="0.2">
      <c r="A1380" t="str">
        <f>TABLA!F1380</f>
        <v>F. Bellas Artes</v>
      </c>
      <c r="B1380" s="262">
        <f>TABLA!BC1380</f>
        <v>0</v>
      </c>
    </row>
    <row r="1381" spans="1:2" x14ac:dyDescent="0.2">
      <c r="A1381" t="str">
        <f>TABLA!F1381</f>
        <v>F. Ciencias Biológicas</v>
      </c>
      <c r="B1381" s="262">
        <f>TABLA!BC1381</f>
        <v>0</v>
      </c>
    </row>
    <row r="1382" spans="1:2" x14ac:dyDescent="0.2">
      <c r="A1382" t="str">
        <f>TABLA!F1382</f>
        <v>F. Ciencias Políticas y Sociología</v>
      </c>
      <c r="B1382" s="262">
        <f>TABLA!BC1382</f>
        <v>0</v>
      </c>
    </row>
    <row r="1383" spans="1:2" x14ac:dyDescent="0.2">
      <c r="A1383" t="str">
        <f>TABLA!F1383</f>
        <v>F. Veterinaria</v>
      </c>
      <c r="B1383" s="262">
        <f>TABLA!BC1383</f>
        <v>0</v>
      </c>
    </row>
    <row r="1384" spans="1:2" x14ac:dyDescent="0.2">
      <c r="A1384" t="str">
        <f>TABLA!F1384</f>
        <v>F. Filología</v>
      </c>
      <c r="B1384" s="262">
        <f>TABLA!BC1384</f>
        <v>0</v>
      </c>
    </row>
    <row r="1385" spans="1:2" x14ac:dyDescent="0.2">
      <c r="A1385" t="str">
        <f>TABLA!F1385</f>
        <v>F. Derecho</v>
      </c>
      <c r="B1385" s="262">
        <f>TABLA!BC1385</f>
        <v>0</v>
      </c>
    </row>
    <row r="1386" spans="1:2" x14ac:dyDescent="0.2">
      <c r="A1386" t="str">
        <f>TABLA!F1386</f>
        <v>F. Educación - Centro de Formación del Profesorado</v>
      </c>
      <c r="B1386" s="262">
        <f>TABLA!BC1386</f>
        <v>0</v>
      </c>
    </row>
    <row r="1387" spans="1:2" x14ac:dyDescent="0.2">
      <c r="A1387" t="str">
        <f>TABLA!F1387</f>
        <v>F. Geografía e Historia</v>
      </c>
      <c r="B1387" s="262" t="str">
        <f>TABLA!BC1387</f>
        <v>Muy satisfecho</v>
      </c>
    </row>
    <row r="1388" spans="1:2" x14ac:dyDescent="0.2">
      <c r="A1388" t="str">
        <f>TABLA!F1388</f>
        <v>F. Ciencias Matemáticas</v>
      </c>
      <c r="B1388" s="262">
        <f>TABLA!BC1388</f>
        <v>0</v>
      </c>
    </row>
    <row r="1389" spans="1:2" x14ac:dyDescent="0.2">
      <c r="A1389" t="str">
        <f>TABLA!F1389</f>
        <v>F. Veterinaria</v>
      </c>
      <c r="B1389" s="262">
        <f>TABLA!BC1389</f>
        <v>0</v>
      </c>
    </row>
    <row r="1390" spans="1:2" x14ac:dyDescent="0.2">
      <c r="A1390" t="str">
        <f>TABLA!F1390</f>
        <v>F. Educación - Centro de Formación del Profesorado</v>
      </c>
      <c r="B1390" s="262" t="str">
        <f>TABLA!BC1390</f>
        <v>Ventilación en las salas</v>
      </c>
    </row>
    <row r="1391" spans="1:2" x14ac:dyDescent="0.2">
      <c r="A1391" t="str">
        <f>TABLA!F1391</f>
        <v>F. Psicología</v>
      </c>
      <c r="B1391" s="262">
        <f>TABLA!BC1391</f>
        <v>0</v>
      </c>
    </row>
    <row r="1392" spans="1:2" x14ac:dyDescent="0.2">
      <c r="A1392" t="str">
        <f>TABLA!F1392</f>
        <v>F. Educación - Centro de Formación del Profesorado</v>
      </c>
      <c r="B1392" s="262">
        <f>TABLA!BC1392</f>
        <v>0</v>
      </c>
    </row>
    <row r="1393" spans="1:2" x14ac:dyDescent="0.2">
      <c r="A1393" t="str">
        <f>TABLA!F1393</f>
        <v>F. Geografía e Historia</v>
      </c>
      <c r="B1393" s="262">
        <f>TABLA!BC1393</f>
        <v>0</v>
      </c>
    </row>
    <row r="1394" spans="1:2" ht="51" x14ac:dyDescent="0.2">
      <c r="A1394" t="str">
        <f>TABLA!F1394</f>
        <v>F. Derecho</v>
      </c>
      <c r="B1394" s="262" t="str">
        <f>TABLA!BC1394</f>
        <v>El servicio de reserva de libros prácticamente ha desaparecido en la mayoría de los ejemplares, antes si el libro estaba disponible, podías reservarlo; ahora, aparecen a veces 3 y 4 ejemplares disponibles y para poder cogerlo, tienes que ir hasta la biblioteca y "jugártela" a ver si lo encuentras, ya que no deja reservar.</v>
      </c>
    </row>
    <row r="1395" spans="1:2" x14ac:dyDescent="0.2">
      <c r="A1395" t="str">
        <f>TABLA!F1395</f>
        <v>F. Ciencias Políticas y Sociología</v>
      </c>
      <c r="B1395" s="262">
        <f>TABLA!BC1395</f>
        <v>0</v>
      </c>
    </row>
    <row r="1396" spans="1:2" x14ac:dyDescent="0.2">
      <c r="A1396" t="str">
        <f>TABLA!F1396</f>
        <v>F. Informática</v>
      </c>
      <c r="B1396" s="262">
        <f>TABLA!BC1396</f>
        <v>0</v>
      </c>
    </row>
    <row r="1397" spans="1:2" x14ac:dyDescent="0.2">
      <c r="A1397" t="str">
        <f>TABLA!F1397</f>
        <v>F. Bellas Artes</v>
      </c>
      <c r="B1397" s="262">
        <f>TABLA!BC1397</f>
        <v>0</v>
      </c>
    </row>
    <row r="1398" spans="1:2" ht="76.5" x14ac:dyDescent="0.2">
      <c r="A1398" t="str">
        <f>TABLA!F1398</f>
        <v>F. Derecho</v>
      </c>
      <c r="B1398" s="262" t="str">
        <f>TABLA!BC1398</f>
        <v>Presencialmente, tienen muchos materiales, pero en Derecho, por ejemplo, no demasiado actualizados.  En cuanto a los materiales virtuales dejan mucho que desear, son difíciles de encontrar y no hay demasiados manuales en línea, lo cual dificulta el estudio durante el confinamiento. Además, muchos recursos virtuales que te dirigen a páginas como Thomson Reuters, también tienen una interacción difícil al impedir la descarga temporal, pues hay que leerlos en línea con sus propios sistemas de lectura que dejan mucho que desear.</v>
      </c>
    </row>
    <row r="1399" spans="1:2" x14ac:dyDescent="0.2">
      <c r="A1399" t="str">
        <f>TABLA!F1399</f>
        <v>F. Ciencias Políticas y Sociología</v>
      </c>
      <c r="B1399" s="262" t="str">
        <f>TABLA!BC1399</f>
        <v>Mejorado</v>
      </c>
    </row>
    <row r="1400" spans="1:2" ht="63.75" x14ac:dyDescent="0.2">
      <c r="A1400" t="str">
        <f>TABLA!F1400</f>
        <v>F. Filología</v>
      </c>
      <c r="B1400" s="262" t="str">
        <f>TABLA!BC1400</f>
        <v>En la Biblioteca María Zambrano, aunque ya no hay espacio para más mesas (es solo una sugerencia por si se crea algún espacio extra), estaría bien que hubiese una zona con mesas tipo caja, es decir, en vez de ser compartidas todas, que hubiese algunas cerradas por los lados para evitar distracciones. Además, algunas zonas tienen una iluminación un poco débil y no se ve bien.</v>
      </c>
    </row>
    <row r="1401" spans="1:2" x14ac:dyDescent="0.2">
      <c r="A1401" t="str">
        <f>TABLA!F1401</f>
        <v>F. Educación - Centro de Formación del Profesorado</v>
      </c>
      <c r="B1401" s="262">
        <f>TABLA!BC1401</f>
        <v>0</v>
      </c>
    </row>
    <row r="1402" spans="1:2" ht="51" x14ac:dyDescent="0.2">
      <c r="A1402" t="str">
        <f>TABLA!F1402</f>
        <v>F. Ciencias Políticas y Sociología</v>
      </c>
      <c r="B1402" s="262" t="str">
        <f>TABLA!BC1402</f>
        <v>Sería interesante que la biblioteca hiciera mejoras en la web de las revistas online. En ocasiones resulta complejo acceder a ciertas revistas, que son de pago pero que la universidad está suscrita y para el alumnado son realmente interesantes y fundamentales para el trabajo de investigación.</v>
      </c>
    </row>
    <row r="1403" spans="1:2" ht="25.5" x14ac:dyDescent="0.2">
      <c r="A1403" t="str">
        <f>TABLA!F1403</f>
        <v>F. Educación - Centro de Formación del Profesorado</v>
      </c>
      <c r="B1403" s="262" t="str">
        <f>TABLA!BC1403</f>
        <v>Podrían dejar traer líquidos a la biblioteca, como un café. No molesta y mucha gente quiere beberse un café mientras estudia.</v>
      </c>
    </row>
    <row r="1404" spans="1:2" x14ac:dyDescent="0.2">
      <c r="A1404" t="str">
        <f>TABLA!F1404</f>
        <v>F. Filología</v>
      </c>
      <c r="B1404" s="262">
        <f>TABLA!BC1404</f>
        <v>0</v>
      </c>
    </row>
    <row r="1405" spans="1:2" x14ac:dyDescent="0.2">
      <c r="A1405" t="str">
        <f>TABLA!F1405</f>
        <v>F. Geografía e Historia</v>
      </c>
      <c r="B1405" s="262">
        <f>TABLA!BC1405</f>
        <v>0</v>
      </c>
    </row>
    <row r="1406" spans="1:2" x14ac:dyDescent="0.2">
      <c r="A1406" t="str">
        <f>TABLA!F1406</f>
        <v>F. Derecho</v>
      </c>
      <c r="B1406" s="262">
        <f>TABLA!BC1406</f>
        <v>0</v>
      </c>
    </row>
    <row r="1407" spans="1:2" x14ac:dyDescent="0.2">
      <c r="A1407" t="str">
        <f>TABLA!F1407</f>
        <v>F. Filología</v>
      </c>
      <c r="B1407" s="262">
        <f>TABLA!BC1407</f>
        <v>0</v>
      </c>
    </row>
    <row r="1408" spans="1:2" x14ac:dyDescent="0.2">
      <c r="A1408" t="str">
        <f>TABLA!F1408</f>
        <v>F. Medicina</v>
      </c>
      <c r="B1408" s="262">
        <f>TABLA!BC1408</f>
        <v>0</v>
      </c>
    </row>
    <row r="1409" spans="1:2" x14ac:dyDescent="0.2">
      <c r="A1409" t="str">
        <f>TABLA!F1409</f>
        <v>F. Farmacia</v>
      </c>
      <c r="B1409" s="262">
        <f>TABLA!BC1409</f>
        <v>0</v>
      </c>
    </row>
    <row r="1410" spans="1:2" x14ac:dyDescent="0.2">
      <c r="A1410" t="str">
        <f>TABLA!F1410</f>
        <v>F. Filosofía</v>
      </c>
      <c r="B1410" s="262">
        <f>TABLA!BC1410</f>
        <v>0</v>
      </c>
    </row>
    <row r="1411" spans="1:2" x14ac:dyDescent="0.2">
      <c r="A1411" t="str">
        <f>TABLA!F1411</f>
        <v>F. Filología</v>
      </c>
      <c r="B1411" s="262">
        <f>TABLA!BC1411</f>
        <v>0</v>
      </c>
    </row>
    <row r="1412" spans="1:2" x14ac:dyDescent="0.2">
      <c r="A1412" t="str">
        <f>TABLA!F1412</f>
        <v>F. Enfermería, Fisioterapia y Podología</v>
      </c>
      <c r="B1412" s="262">
        <f>TABLA!BC1412</f>
        <v>0</v>
      </c>
    </row>
    <row r="1413" spans="1:2" x14ac:dyDescent="0.2">
      <c r="A1413" t="str">
        <f>TABLA!F1413</f>
        <v>F. Ciencias de la Información</v>
      </c>
      <c r="B1413" s="262">
        <f>TABLA!BC1413</f>
        <v>0</v>
      </c>
    </row>
    <row r="1414" spans="1:2" x14ac:dyDescent="0.2">
      <c r="A1414" t="str">
        <f>TABLA!F1414</f>
        <v>F. Ciencias Químicas</v>
      </c>
      <c r="B1414" s="262">
        <f>TABLA!BC1414</f>
        <v>0</v>
      </c>
    </row>
    <row r="1415" spans="1:2" x14ac:dyDescent="0.2">
      <c r="A1415" t="str">
        <f>TABLA!F1415</f>
        <v>F. Filología</v>
      </c>
      <c r="B1415" s="262">
        <f>TABLA!BC1415</f>
        <v>0</v>
      </c>
    </row>
    <row r="1416" spans="1:2" ht="25.5" x14ac:dyDescent="0.2">
      <c r="A1416" t="str">
        <f>TABLA!F1416</f>
        <v>F. Ciencias Químicas</v>
      </c>
      <c r="B1416" s="262" t="str">
        <f>TABLA!BC1416</f>
        <v>Bibliografía bioquímica. Hay mucha bibliografía relacionada con la química y no tanta con la bioquímica.</v>
      </c>
    </row>
    <row r="1417" spans="1:2" ht="25.5" x14ac:dyDescent="0.2">
      <c r="A1417" t="str">
        <f>TABLA!F1417</f>
        <v>F. Estudios Estadísticos</v>
      </c>
      <c r="B1417" s="262" t="str">
        <f>TABLA!BC1417</f>
        <v>Aprovecho la oportunidad para felicitar la gestión que entre todos estáis realizando constantemente para optimizar todos los recursos en función del estudiante.</v>
      </c>
    </row>
    <row r="1418" spans="1:2" x14ac:dyDescent="0.2">
      <c r="A1418" t="str">
        <f>TABLA!F1418</f>
        <v>F. Ciencias Políticas y Sociología</v>
      </c>
      <c r="B1418" s="262">
        <f>TABLA!BC1418</f>
        <v>0</v>
      </c>
    </row>
    <row r="1419" spans="1:2" ht="51" x14ac:dyDescent="0.2">
      <c r="A1419" t="str">
        <f>TABLA!F1419</f>
        <v>F. Ciencias de la Información</v>
      </c>
      <c r="B1419" s="262" t="str">
        <f>TABLA!BC1419</f>
        <v>Creo que es imprescindible el buen trato y la cordialidad con la que los trabajadores deberían tratar a los estudiantes. Reconozco que en ocasiones no somos lo más educados posibles, pero la amabilidad, las ganas de ayudar y resolver dudas de los PAS de nuestra facultad, brillan por su ausencia.   Gracias</v>
      </c>
    </row>
    <row r="1420" spans="1:2" x14ac:dyDescent="0.2">
      <c r="A1420" t="str">
        <f>TABLA!F1420</f>
        <v>F. Educación - Centro de Formación del Profesorado</v>
      </c>
      <c r="B1420" s="262">
        <f>TABLA!BC1420</f>
        <v>0</v>
      </c>
    </row>
    <row r="1421" spans="1:2" x14ac:dyDescent="0.2">
      <c r="A1421" t="str">
        <f>TABLA!F1421</f>
        <v>F. Ciencias Químicas</v>
      </c>
      <c r="B1421" s="262">
        <f>TABLA!BC1421</f>
        <v>0</v>
      </c>
    </row>
    <row r="1422" spans="1:2" x14ac:dyDescent="0.2">
      <c r="A1422" t="str">
        <f>TABLA!F1422</f>
        <v>F. Farmacia</v>
      </c>
      <c r="B1422" s="262" t="str">
        <f>TABLA!BC1422</f>
        <v>Podrían poner enchufes accesibles en la biblioteca de farmacia y mejorar la iluminación.</v>
      </c>
    </row>
    <row r="1423" spans="1:2" x14ac:dyDescent="0.2">
      <c r="A1423" t="str">
        <f>TABLA!F1423</f>
        <v>F. Farmacia</v>
      </c>
      <c r="B1423" s="262">
        <f>TABLA!BC1423</f>
        <v>0</v>
      </c>
    </row>
    <row r="1424" spans="1:2" ht="38.25" x14ac:dyDescent="0.2">
      <c r="A1424" t="str">
        <f>TABLA!F1424</f>
        <v>F. Odontología</v>
      </c>
      <c r="B1424" s="262" t="str">
        <f>TABLA!BC1424</f>
        <v>- Es necesario actualizar la disponibilidad y acceso a las revistas con más indexación para la facultad de odontología. No se tiene acceso a las revistas Quintessence del año actual en sus diferentes especialidades, es un fallo importante no tener a la ma</v>
      </c>
    </row>
    <row r="1425" spans="1:2" x14ac:dyDescent="0.2">
      <c r="A1425" t="str">
        <f>TABLA!F1425</f>
        <v>F. Filología</v>
      </c>
      <c r="B1425" s="262">
        <f>TABLA!BC1425</f>
        <v>0</v>
      </c>
    </row>
    <row r="1426" spans="1:2" x14ac:dyDescent="0.2">
      <c r="A1426" t="str">
        <f>TABLA!F1426</f>
        <v>F. Farmacia</v>
      </c>
      <c r="B1426" s="262">
        <f>TABLA!BC1426</f>
        <v>0</v>
      </c>
    </row>
    <row r="1427" spans="1:2" x14ac:dyDescent="0.2">
      <c r="A1427" t="str">
        <f>TABLA!F1427</f>
        <v>F. Informática</v>
      </c>
      <c r="B1427" s="262">
        <f>TABLA!BC1427</f>
        <v>0</v>
      </c>
    </row>
    <row r="1428" spans="1:2" x14ac:dyDescent="0.2">
      <c r="A1428" t="str">
        <f>TABLA!F1428</f>
        <v>F. Ciencias Físicas</v>
      </c>
      <c r="B1428" s="262">
        <f>TABLA!BC1428</f>
        <v>0</v>
      </c>
    </row>
    <row r="1429" spans="1:2" x14ac:dyDescent="0.2">
      <c r="A1429" t="str">
        <f>TABLA!F1429</f>
        <v>F. Ciencias de la Información</v>
      </c>
      <c r="B1429" s="262">
        <f>TABLA!BC1429</f>
        <v>0</v>
      </c>
    </row>
    <row r="1430" spans="1:2" x14ac:dyDescent="0.2">
      <c r="A1430" t="str">
        <f>TABLA!F1430</f>
        <v>F. Filología</v>
      </c>
      <c r="B1430" s="262">
        <f>TABLA!BC1430</f>
        <v>0</v>
      </c>
    </row>
    <row r="1431" spans="1:2" x14ac:dyDescent="0.2">
      <c r="A1431" t="str">
        <f>TABLA!F1431</f>
        <v>F. Enfermería, Fisioterapia y Podología</v>
      </c>
      <c r="B1431" s="262">
        <f>TABLA!BC1431</f>
        <v>0</v>
      </c>
    </row>
    <row r="1432" spans="1:2" x14ac:dyDescent="0.2">
      <c r="A1432" t="str">
        <f>TABLA!F1432</f>
        <v>F. Farmacia</v>
      </c>
      <c r="B1432" s="262" t="str">
        <f>TABLA!BC1432</f>
        <v>PARA MI FUNCIONA MUY BIEN</v>
      </c>
    </row>
    <row r="1433" spans="1:2" x14ac:dyDescent="0.2">
      <c r="A1433" t="str">
        <f>TABLA!F1433</f>
        <v>F. Farmacia</v>
      </c>
      <c r="B1433" s="262">
        <f>TABLA!BC1433</f>
        <v>0</v>
      </c>
    </row>
    <row r="1434" spans="1:2" x14ac:dyDescent="0.2">
      <c r="A1434" t="str">
        <f>TABLA!F1434</f>
        <v>F. Ciencias Químicas</v>
      </c>
      <c r="B1434" s="262">
        <f>TABLA!BC1434</f>
        <v>0</v>
      </c>
    </row>
    <row r="1435" spans="1:2" x14ac:dyDescent="0.2">
      <c r="A1435" t="str">
        <f>TABLA!F1435</f>
        <v>F. Medicina</v>
      </c>
      <c r="B1435" s="262">
        <f>TABLA!BC1435</f>
        <v>0</v>
      </c>
    </row>
    <row r="1436" spans="1:2" x14ac:dyDescent="0.2">
      <c r="A1436" t="str">
        <f>TABLA!F1436</f>
        <v>F. Bellas Artes</v>
      </c>
      <c r="B1436" s="262">
        <f>TABLA!BC1436</f>
        <v>0</v>
      </c>
    </row>
    <row r="1437" spans="1:2" x14ac:dyDescent="0.2">
      <c r="A1437" t="str">
        <f>TABLA!F1437</f>
        <v>F. Bellas Artes</v>
      </c>
      <c r="B1437" s="262">
        <f>TABLA!BC1437</f>
        <v>0</v>
      </c>
    </row>
    <row r="1438" spans="1:2" x14ac:dyDescent="0.2">
      <c r="A1438" t="str">
        <f>TABLA!F1438</f>
        <v>F. Geografía e Historia</v>
      </c>
      <c r="B1438" s="262">
        <f>TABLA!BC1438</f>
        <v>0</v>
      </c>
    </row>
    <row r="1439" spans="1:2" ht="25.5" x14ac:dyDescent="0.2">
      <c r="A1439" t="str">
        <f>TABLA!F1439</f>
        <v>F. Estudios Estadísticos</v>
      </c>
      <c r="B1439" s="262" t="str">
        <f>TABLA!BC1439</f>
        <v>Ampliar el acceso de recursos electrónicos a todos los alumnos de la Universidad y no solo a los de la Facultad respectiva</v>
      </c>
    </row>
    <row r="1440" spans="1:2" x14ac:dyDescent="0.2">
      <c r="A1440" t="str">
        <f>TABLA!F1440</f>
        <v>F. Derecho</v>
      </c>
      <c r="B1440" s="262">
        <f>TABLA!BC1440</f>
        <v>0</v>
      </c>
    </row>
    <row r="1441" spans="1:2" x14ac:dyDescent="0.2">
      <c r="A1441" t="str">
        <f>TABLA!F1441</f>
        <v>F. Educación - Centro de Formación del Profesorado</v>
      </c>
      <c r="B1441" s="262">
        <f>TABLA!BC1441</f>
        <v>0</v>
      </c>
    </row>
    <row r="1442" spans="1:2" ht="25.5" x14ac:dyDescent="0.2">
      <c r="A1442" t="str">
        <f>TABLA!F1442</f>
        <v>F. Educación - Centro de Formación del Profesorado</v>
      </c>
      <c r="B1442" s="262" t="str">
        <f>TABLA!BC1442</f>
        <v>No tengo sugerencias especiales. Los servicios que he necesitado me han parecido adecuados.</v>
      </c>
    </row>
    <row r="1443" spans="1:2" x14ac:dyDescent="0.2">
      <c r="A1443" t="str">
        <f>TABLA!F1443</f>
        <v>F. Enfermería, Fisioterapia y Podología</v>
      </c>
      <c r="B1443" s="262">
        <f>TABLA!BC1443</f>
        <v>0</v>
      </c>
    </row>
    <row r="1444" spans="1:2" x14ac:dyDescent="0.2">
      <c r="A1444" t="str">
        <f>TABLA!F1444</f>
        <v>F. Geografía e Historia</v>
      </c>
      <c r="B1444" s="262">
        <f>TABLA!BC1444</f>
        <v>0</v>
      </c>
    </row>
    <row r="1445" spans="1:2" x14ac:dyDescent="0.2">
      <c r="A1445" t="str">
        <f>TABLA!F1445</f>
        <v>F. Ciencias Matemáticas</v>
      </c>
      <c r="B1445" s="262">
        <f>TABLA!BC1445</f>
        <v>0</v>
      </c>
    </row>
    <row r="1446" spans="1:2" x14ac:dyDescent="0.2">
      <c r="A1446" t="str">
        <f>TABLA!F1446</f>
        <v>F. Ciencias Biológicas</v>
      </c>
      <c r="B1446" s="262">
        <f>TABLA!BC1446</f>
        <v>0</v>
      </c>
    </row>
    <row r="1447" spans="1:2" ht="25.5" x14ac:dyDescent="0.2">
      <c r="A1447" t="str">
        <f>TABLA!F1447</f>
        <v>F. Ciencias Matemáticas</v>
      </c>
      <c r="B1447" s="262" t="str">
        <f>TABLA!BC1447</f>
        <v>Estoy muy satisfecho con la biblioteca de Ciencias Matemáticas y además siempre consiguen ambientarla muy atractiva en festivos (halloween, navidad...)</v>
      </c>
    </row>
    <row r="1448" spans="1:2" x14ac:dyDescent="0.2">
      <c r="A1448" t="str">
        <f>TABLA!F1448</f>
        <v>F. Educación - Centro de Formación del Profesorado</v>
      </c>
      <c r="B1448" s="262">
        <f>TABLA!BC1448</f>
        <v>0</v>
      </c>
    </row>
    <row r="1449" spans="1:2" x14ac:dyDescent="0.2">
      <c r="A1449" t="str">
        <f>TABLA!F1449</f>
        <v>F. Comercio y Turismo</v>
      </c>
      <c r="B1449" s="262">
        <f>TABLA!BC1449</f>
        <v>0</v>
      </c>
    </row>
    <row r="1450" spans="1:2" ht="25.5" x14ac:dyDescent="0.2">
      <c r="A1450" t="str">
        <f>TABLA!F1450</f>
        <v>F. Filosofía</v>
      </c>
      <c r="B1450" s="262" t="str">
        <f>TABLA!BC1450</f>
        <v>No llaméis al cobrador del frac cada vez que un alumno tarda más de 2 días en devolver un solo libro.</v>
      </c>
    </row>
    <row r="1451" spans="1:2" x14ac:dyDescent="0.2">
      <c r="A1451" t="str">
        <f>TABLA!F1451</f>
        <v>F. Educación - Centro de Formación del Profesorado</v>
      </c>
      <c r="B1451" s="262">
        <f>TABLA!BC1451</f>
        <v>0</v>
      </c>
    </row>
    <row r="1452" spans="1:2" ht="89.25" x14ac:dyDescent="0.2">
      <c r="A1452" t="str">
        <f>TABLA!F1452</f>
        <v>F. Ciencias Políticas y Sociología</v>
      </c>
      <c r="B1452" s="262" t="str">
        <f>TABLA!BC1452</f>
        <v>En mi caso en los últimos años de mi carrera ha sido cuando más he aprendido a sacarle provecho a la biblioteca y a sus recursos, gracias a profesores que concertaban explicaciones y exposiciones por parte del personal de la biblioteca.  Al comenzar la carrera te dan un "curso" muy rápido sobre como usar los recurso de la biblioteca pero es tan rápido y hay tanta información que realmente es complicado retener la información. Creo que la mayoría de los alumnos no saben como utilizar los recursos de la biblioteca y tiran más de información que se encuentra en internet de acceso libre.</v>
      </c>
    </row>
    <row r="1453" spans="1:2" x14ac:dyDescent="0.2">
      <c r="A1453" t="str">
        <f>TABLA!F1453</f>
        <v>F. Ciencias Químicas</v>
      </c>
      <c r="B1453" s="262">
        <f>TABLA!BC1453</f>
        <v>0</v>
      </c>
    </row>
    <row r="1454" spans="1:2" x14ac:dyDescent="0.2">
      <c r="A1454" t="str">
        <f>TABLA!F1454</f>
        <v>F. Educación - Centro de Formación del Profesorado</v>
      </c>
      <c r="B1454" s="262">
        <f>TABLA!BC1454</f>
        <v>0</v>
      </c>
    </row>
    <row r="1455" spans="1:2" x14ac:dyDescent="0.2">
      <c r="A1455" t="str">
        <f>TABLA!F1455</f>
        <v>F. Farmacia</v>
      </c>
      <c r="B1455" s="262">
        <f>TABLA!BC1455</f>
        <v>0</v>
      </c>
    </row>
    <row r="1456" spans="1:2" x14ac:dyDescent="0.2">
      <c r="A1456" t="str">
        <f>TABLA!F1456</f>
        <v>F. Educación - Centro de Formación del Profesorado</v>
      </c>
      <c r="B1456" s="262">
        <f>TABLA!BC1456</f>
        <v>0</v>
      </c>
    </row>
    <row r="1457" spans="1:2" x14ac:dyDescent="0.2">
      <c r="A1457" t="str">
        <f>TABLA!F1457</f>
        <v>F. Psicología</v>
      </c>
      <c r="B1457" s="262">
        <f>TABLA!BC1457</f>
        <v>0</v>
      </c>
    </row>
    <row r="1458" spans="1:2" x14ac:dyDescent="0.2">
      <c r="A1458" t="str">
        <f>TABLA!F1458</f>
        <v>F. Geografía e Historia</v>
      </c>
      <c r="B1458" s="262">
        <f>TABLA!BC1458</f>
        <v>0</v>
      </c>
    </row>
    <row r="1459" spans="1:2" x14ac:dyDescent="0.2">
      <c r="A1459" t="str">
        <f>TABLA!F1459</f>
        <v>F. Farmacia</v>
      </c>
      <c r="B1459" s="262">
        <f>TABLA!BC1459</f>
        <v>0</v>
      </c>
    </row>
    <row r="1460" spans="1:2" x14ac:dyDescent="0.2">
      <c r="A1460" t="str">
        <f>TABLA!F1460</f>
        <v>F. Comercio y Turismo</v>
      </c>
      <c r="B1460" s="262">
        <f>TABLA!BC1460</f>
        <v>0</v>
      </c>
    </row>
    <row r="1461" spans="1:2" x14ac:dyDescent="0.2">
      <c r="A1461" t="str">
        <f>TABLA!F1461</f>
        <v>F. Geografía e Historia</v>
      </c>
      <c r="B1461" s="262">
        <f>TABLA!BC1461</f>
        <v>0</v>
      </c>
    </row>
    <row r="1462" spans="1:2" ht="38.25" x14ac:dyDescent="0.2">
      <c r="A1462" t="str">
        <f>TABLA!F1462</f>
        <v>F. Ciencias de la Información</v>
      </c>
      <c r="B1462" s="262" t="str">
        <f>TABLA!BC1462</f>
        <v>Sería interesante que algunos libros tengan formato virtual, sobre todo los que son necesarios para complementar al información de clase ya que si en una clase de 60 alumnos todos lo necesitamos no hay tantos ejemplares</v>
      </c>
    </row>
    <row r="1463" spans="1:2" ht="38.25" x14ac:dyDescent="0.2">
      <c r="A1463" t="str">
        <f>TABLA!F1463</f>
        <v>F. Filología</v>
      </c>
      <c r="B1463" s="262" t="str">
        <f>TABLA!BC1463</f>
        <v>Estaría bien que se pudieran volver a cancelar las reservas desde "mi cuenta", ya que desde que de cambió el formato es necesario llamar por teléfono, lo cual dificulta un poco la cancelación.</v>
      </c>
    </row>
    <row r="1464" spans="1:2" x14ac:dyDescent="0.2">
      <c r="A1464" t="str">
        <f>TABLA!F1464</f>
        <v>F. Farmacia</v>
      </c>
      <c r="B1464" s="262">
        <f>TABLA!BC1464</f>
        <v>0</v>
      </c>
    </row>
    <row r="1465" spans="1:2" x14ac:dyDescent="0.2">
      <c r="A1465" t="str">
        <f>TABLA!F1465</f>
        <v>F. Psicología</v>
      </c>
      <c r="B1465" s="262">
        <f>TABLA!BC1465</f>
        <v>0</v>
      </c>
    </row>
    <row r="1466" spans="1:2" ht="25.5" x14ac:dyDescent="0.2">
      <c r="A1466" t="str">
        <f>TABLA!F1466</f>
        <v>F. Informática</v>
      </c>
      <c r="B1466" s="262" t="str">
        <f>TABLA!BC1466</f>
        <v>En la facultad de Informática siempre tienen problemas cuando tienen que poner la calefacción y/o el aire acondicionado porque se rompe y no les hacen caso para arreglarlo</v>
      </c>
    </row>
    <row r="1467" spans="1:2" x14ac:dyDescent="0.2">
      <c r="A1467" t="str">
        <f>TABLA!F1467</f>
        <v>F. Comercio y Turismo</v>
      </c>
      <c r="B1467" s="262">
        <f>TABLA!BC1467</f>
        <v>0</v>
      </c>
    </row>
    <row r="1468" spans="1:2" ht="38.25" x14ac:dyDescent="0.2">
      <c r="A1468" t="str">
        <f>TABLA!F1468</f>
        <v>F. Medicina</v>
      </c>
      <c r="B1468" s="262" t="str">
        <f>TABLA!BC1468</f>
        <v>Intento buscar libros que necesito para estudiar para mis examenes finales en la biblioteca online pero muchos estan solo disponibles en la biblioteca fisica. Asi no se puede sacar una carrera de medicina. Falta orden, organizacion y empatia con los estudiantes.</v>
      </c>
    </row>
    <row r="1469" spans="1:2" ht="25.5" x14ac:dyDescent="0.2">
      <c r="A1469" t="str">
        <f>TABLA!F1469</f>
        <v>F. Farmacia</v>
      </c>
      <c r="B1469" s="262" t="str">
        <f>TABLA!BC1469</f>
        <v>recibir notificaciones a través del correo institucional UCM más cursos a cerca de los recursos online y un mejor aprovechamiento de la Biblioteca</v>
      </c>
    </row>
    <row r="1470" spans="1:2" x14ac:dyDescent="0.2">
      <c r="A1470" t="str">
        <f>TABLA!F1470</f>
        <v>F. Veterinaria</v>
      </c>
      <c r="B1470" s="262">
        <f>TABLA!BC1470</f>
        <v>0</v>
      </c>
    </row>
    <row r="1471" spans="1:2" ht="63.75" x14ac:dyDescent="0.2">
      <c r="A1471" t="str">
        <f>TABLA!F1471</f>
        <v>F. Geografía e Historia</v>
      </c>
      <c r="B1471" s="262" t="str">
        <f>TABLA!BC1471</f>
        <v>Soy una estudiante del grado de Musicología. En general, de todos los manuales que los profesores consideran imprescindibles para realizar la asignatura, sólo hay uno o dos ejemplares, algo que evidentemente no es suficiente para que unos sesenta alumnos vayan siguiendo la asignatura. ¡Faltan libros de música! En la mayoría de los casos tengo que acudir a otras fuentes.</v>
      </c>
    </row>
    <row r="1472" spans="1:2" x14ac:dyDescent="0.2">
      <c r="A1472" t="str">
        <f>TABLA!F1472</f>
        <v>F. Educación - Centro de Formación del Profesorado</v>
      </c>
      <c r="B1472" s="262">
        <f>TABLA!BC1472</f>
        <v>0</v>
      </c>
    </row>
    <row r="1473" spans="1:2" x14ac:dyDescent="0.2">
      <c r="A1473" t="str">
        <f>TABLA!F1473</f>
        <v>F. Ciencias Económicas y Empresariales</v>
      </c>
      <c r="B1473" s="262" t="str">
        <f>TABLA!BC1473</f>
        <v>no aplica</v>
      </c>
    </row>
    <row r="1474" spans="1:2" x14ac:dyDescent="0.2">
      <c r="A1474" t="str">
        <f>TABLA!F1474</f>
        <v>F. Ciencias Políticas y Sociología</v>
      </c>
      <c r="B1474" s="262">
        <f>TABLA!BC1474</f>
        <v>0</v>
      </c>
    </row>
    <row r="1475" spans="1:2" x14ac:dyDescent="0.2">
      <c r="A1475" t="str">
        <f>TABLA!F1475</f>
        <v>F. Educación - Centro de Formación del Profesorado</v>
      </c>
      <c r="B1475" s="262">
        <f>TABLA!BC1475</f>
        <v>0</v>
      </c>
    </row>
    <row r="1476" spans="1:2" x14ac:dyDescent="0.2">
      <c r="A1476" t="str">
        <f>TABLA!F1476</f>
        <v>F. Trabajo Social</v>
      </c>
      <c r="B1476" s="262">
        <f>TABLA!BC1476</f>
        <v>0</v>
      </c>
    </row>
    <row r="1477" spans="1:2" x14ac:dyDescent="0.2">
      <c r="A1477" t="str">
        <f>TABLA!F1477</f>
        <v>F. Ciencias de la Información</v>
      </c>
      <c r="B1477" s="262">
        <f>TABLA!BC1477</f>
        <v>0</v>
      </c>
    </row>
    <row r="1478" spans="1:2" x14ac:dyDescent="0.2">
      <c r="A1478" t="str">
        <f>TABLA!F1478</f>
        <v>F. Geografía e Historia</v>
      </c>
      <c r="B1478" s="262">
        <f>TABLA!BC1478</f>
        <v>0</v>
      </c>
    </row>
    <row r="1479" spans="1:2" x14ac:dyDescent="0.2">
      <c r="A1479" t="str">
        <f>TABLA!F1479</f>
        <v>F. Filología</v>
      </c>
      <c r="B1479" s="262">
        <f>TABLA!BC1479</f>
        <v>0</v>
      </c>
    </row>
    <row r="1480" spans="1:2" ht="25.5" x14ac:dyDescent="0.2">
      <c r="A1480" t="str">
        <f>TABLA!F1480</f>
        <v>F. Psicología</v>
      </c>
      <c r="B1480" s="262" t="str">
        <f>TABLA!BC1480</f>
        <v>Sería estupendo poder acceder a préstamos de test vía online, es decir acceso a la docimoteca de manera virtual.</v>
      </c>
    </row>
    <row r="1481" spans="1:2" x14ac:dyDescent="0.2">
      <c r="A1481" t="str">
        <f>TABLA!F1481</f>
        <v>F. Geografía e Historia</v>
      </c>
      <c r="B1481" s="262">
        <f>TABLA!BC1481</f>
        <v>0</v>
      </c>
    </row>
    <row r="1482" spans="1:2" ht="127.5" x14ac:dyDescent="0.2">
      <c r="A1482" t="str">
        <f>TABLA!F1482</f>
        <v>F. Geografía e Historia</v>
      </c>
      <c r="B1482" s="262" t="str">
        <f>TABLA!BC1482</f>
        <v>Las sanciones me parecen excesivas. Cuando uno tiene varios libros que cogió prestados el mismo día (y por lo tanto, caducan el mismo día), si se retrasa sólo un día en devolverlos, se sanciona un día por cada libro retrasado y es excesivo. Además, antes de que empezara el estado de alarma, tenía un libro reservado que, por lo que parece, otra persona había reservado también antes que yo. No quisieron prestármelo a mí porque esa otra persona iba primero. Sabiendo que el estado de alarma iba a empezar y que no tendríamos acceso a los libros de la biblioteca, y teniendo en cuenta que quien lo tenía reservado primero no se presentó, considero que deberían haberme prestado el libro, en lugar de dejarlo muerto de la risa en la biblioteca y sin que lo cogiera nadie.  El personal es a veces borde y trata al alumnado con condescendencia.</v>
      </c>
    </row>
    <row r="1483" spans="1:2" x14ac:dyDescent="0.2">
      <c r="A1483" t="str">
        <f>TABLA!F1483</f>
        <v>F. Psicología</v>
      </c>
      <c r="B1483" s="262">
        <f>TABLA!BC1483</f>
        <v>0</v>
      </c>
    </row>
    <row r="1484" spans="1:2" x14ac:dyDescent="0.2">
      <c r="A1484" t="str">
        <f>TABLA!F1484</f>
        <v>F. Derecho</v>
      </c>
      <c r="B1484" s="262">
        <f>TABLA!BC1484</f>
        <v>0</v>
      </c>
    </row>
    <row r="1485" spans="1:2" x14ac:dyDescent="0.2">
      <c r="A1485" t="str">
        <f>TABLA!F1485</f>
        <v>F. Filología</v>
      </c>
      <c r="B1485" s="262">
        <f>TABLA!BC1485</f>
        <v>0</v>
      </c>
    </row>
    <row r="1486" spans="1:2" ht="102" x14ac:dyDescent="0.2">
      <c r="A1486" t="str">
        <f>TABLA!F1486</f>
        <v>F. Ciencias de la Documentación</v>
      </c>
      <c r="B1486" s="262" t="str">
        <f>TABLA!BC1486</f>
        <v>Propuestas de mejora--&gt; a) CATÁLOGO: enriquecimientos de fondos virtuales para los investigadores; b) ACCESIBILIDAD: de la página web de la BUCM y de los propios fondos bibliográficos físicos y (sobre todo) digitales; c) SERVICIOS: préstamo y devolución de fondos físicos en bibliotecas de proximidad, esto es, que exista un convenio que permita que se pida un documento a la BUCM y ésta lo remita a la biblioteca pública más próxima al estudiante. Se aprovecharía las redes de bibliotecas públicas que se extienden por el territorio nacional y muchos estudiantes tendrían acceso a recursos que, por cuestiones geográficas, no pueden disfrutar.</v>
      </c>
    </row>
    <row r="1487" spans="1:2" x14ac:dyDescent="0.2">
      <c r="A1487" t="str">
        <f>TABLA!F1487</f>
        <v>F. Filología</v>
      </c>
      <c r="B1487" s="262">
        <f>TABLA!BC1487</f>
        <v>0</v>
      </c>
    </row>
    <row r="1488" spans="1:2" x14ac:dyDescent="0.2">
      <c r="A1488" t="str">
        <f>TABLA!F1488</f>
        <v>F. Medicina</v>
      </c>
      <c r="B1488" s="262">
        <f>TABLA!BC1488</f>
        <v>0</v>
      </c>
    </row>
    <row r="1489" spans="1:2" x14ac:dyDescent="0.2">
      <c r="A1489" t="str">
        <f>TABLA!F1489</f>
        <v>F. Psicología</v>
      </c>
      <c r="B1489" s="262">
        <f>TABLA!BC1489</f>
        <v>0</v>
      </c>
    </row>
    <row r="1490" spans="1:2" x14ac:dyDescent="0.2">
      <c r="A1490" t="str">
        <f>TABLA!F1490</f>
        <v>F. Veterinaria</v>
      </c>
      <c r="B1490" s="262" t="str">
        <f>TABLA!BC1490</f>
        <v>No tengo sugerencias</v>
      </c>
    </row>
    <row r="1491" spans="1:2" x14ac:dyDescent="0.2">
      <c r="A1491" t="str">
        <f>TABLA!F1491</f>
        <v>F. Ciencias Químicas</v>
      </c>
      <c r="B1491" s="262">
        <f>TABLA!BC1491</f>
        <v>0</v>
      </c>
    </row>
    <row r="1492" spans="1:2" x14ac:dyDescent="0.2">
      <c r="A1492" t="str">
        <f>TABLA!F1492</f>
        <v>F. Ciencias Biológicas</v>
      </c>
      <c r="B1492" s="262">
        <f>TABLA!BC1492</f>
        <v>0</v>
      </c>
    </row>
    <row r="1493" spans="1:2" ht="38.25" x14ac:dyDescent="0.2">
      <c r="A1493" t="str">
        <f>TABLA!F1493</f>
        <v>F. Geografía e Historia</v>
      </c>
      <c r="B1493" s="262" t="str">
        <f>TABLA!BC1493</f>
        <v>Deberían digitalizar más libros de consulta en vista a un nuevo repunte de la pandemia, ya que los estudiantes hemos tenido muchos problemas con la documentación para los estudios durante la cuarentena.</v>
      </c>
    </row>
    <row r="1494" spans="1:2" x14ac:dyDescent="0.2">
      <c r="A1494" t="str">
        <f>TABLA!F1494</f>
        <v>F. Bellas Artes</v>
      </c>
      <c r="B1494" s="262">
        <f>TABLA!BC1494</f>
        <v>0</v>
      </c>
    </row>
    <row r="1495" spans="1:2" x14ac:dyDescent="0.2">
      <c r="A1495" t="str">
        <f>TABLA!F1495</f>
        <v>F. Ciencias Políticas y Sociología</v>
      </c>
      <c r="B1495" s="262">
        <f>TABLA!BC1495</f>
        <v>0</v>
      </c>
    </row>
    <row r="1496" spans="1:2" x14ac:dyDescent="0.2">
      <c r="A1496" t="str">
        <f>TABLA!F1496</f>
        <v>F. Óptica y Optometría</v>
      </c>
      <c r="B1496" s="262">
        <f>TABLA!BC1496</f>
        <v>0</v>
      </c>
    </row>
    <row r="1497" spans="1:2" x14ac:dyDescent="0.2">
      <c r="A1497" t="str">
        <f>TABLA!F1497</f>
        <v>F. Filología</v>
      </c>
      <c r="B1497" s="262">
        <f>TABLA!BC1497</f>
        <v>0</v>
      </c>
    </row>
    <row r="1498" spans="1:2" x14ac:dyDescent="0.2">
      <c r="A1498" t="str">
        <f>TABLA!F1498</f>
        <v>F. Enfermería, Fisioterapia y Podología</v>
      </c>
      <c r="B1498" s="262">
        <f>TABLA!BC1498</f>
        <v>0</v>
      </c>
    </row>
    <row r="1499" spans="1:2" x14ac:dyDescent="0.2">
      <c r="A1499" t="str">
        <f>TABLA!F1499</f>
        <v>F. Bellas Artes</v>
      </c>
      <c r="B1499" s="262" t="str">
        <f>TABLA!BC1499</f>
        <v>Me encanta</v>
      </c>
    </row>
    <row r="1500" spans="1:2" x14ac:dyDescent="0.2">
      <c r="A1500" t="str">
        <f>TABLA!F1500</f>
        <v>F. Filología</v>
      </c>
      <c r="B1500" s="262">
        <f>TABLA!BC1500</f>
        <v>0</v>
      </c>
    </row>
    <row r="1501" spans="1:2" x14ac:dyDescent="0.2">
      <c r="A1501" t="str">
        <f>TABLA!F1501</f>
        <v>F. Derecho</v>
      </c>
      <c r="B1501" s="262">
        <f>TABLA!BC1501</f>
        <v>0</v>
      </c>
    </row>
    <row r="1502" spans="1:2" x14ac:dyDescent="0.2">
      <c r="A1502" t="str">
        <f>TABLA!F1502</f>
        <v>F. Bellas Artes</v>
      </c>
      <c r="B1502" s="262">
        <f>TABLA!BC1502</f>
        <v>0</v>
      </c>
    </row>
    <row r="1503" spans="1:2" x14ac:dyDescent="0.2">
      <c r="A1503" t="str">
        <f>TABLA!F1503</f>
        <v>F. Ciencias Biológicas</v>
      </c>
      <c r="B1503" s="262">
        <f>TABLA!BC1503</f>
        <v>0</v>
      </c>
    </row>
    <row r="1504" spans="1:2" x14ac:dyDescent="0.2">
      <c r="A1504" t="str">
        <f>TABLA!F1504</f>
        <v>F. Farmacia</v>
      </c>
      <c r="B1504" s="262">
        <f>TABLA!BC1504</f>
        <v>0</v>
      </c>
    </row>
    <row r="1505" spans="1:2" x14ac:dyDescent="0.2">
      <c r="A1505" t="str">
        <f>TABLA!F1505</f>
        <v>F. Derecho</v>
      </c>
      <c r="B1505" s="262">
        <f>TABLA!BC1505</f>
        <v>0</v>
      </c>
    </row>
    <row r="1506" spans="1:2" x14ac:dyDescent="0.2">
      <c r="A1506" t="str">
        <f>TABLA!F1506</f>
        <v>F. Geografía e Historia</v>
      </c>
      <c r="B1506" s="262">
        <f>TABLA!BC1506</f>
        <v>0</v>
      </c>
    </row>
    <row r="1507" spans="1:2" x14ac:dyDescent="0.2">
      <c r="A1507" t="str">
        <f>TABLA!F1507</f>
        <v>F. Comercio y Turismo</v>
      </c>
      <c r="B1507" s="262" t="str">
        <f>TABLA!BC1507</f>
        <v>Los libros electronicos nunca se me abren.</v>
      </c>
    </row>
    <row r="1508" spans="1:2" x14ac:dyDescent="0.2">
      <c r="A1508" t="str">
        <f>TABLA!F1508</f>
        <v>F. Geografía e Historia</v>
      </c>
      <c r="B1508" s="262">
        <f>TABLA!BC1508</f>
        <v>0</v>
      </c>
    </row>
    <row r="1509" spans="1:2" ht="25.5" x14ac:dyDescent="0.2">
      <c r="A1509" t="str">
        <f>TABLA!F1509</f>
        <v>F. Ciencias Geológicas</v>
      </c>
      <c r="B1509" s="262" t="str">
        <f>TABLA!BC1509</f>
        <v>La última vez que redactes sugerencias se borró el mensaje y ello me empleo más de una hora de trabajo además no ha valido para nada cuando lo he vuelto a redactar</v>
      </c>
    </row>
    <row r="1510" spans="1:2" x14ac:dyDescent="0.2">
      <c r="A1510" t="str">
        <f>TABLA!F1510</f>
        <v>F. Educación - Centro de Formación del Profesorado</v>
      </c>
      <c r="B1510" s="262">
        <f>TABLA!BC1510</f>
        <v>0</v>
      </c>
    </row>
    <row r="1511" spans="1:2" x14ac:dyDescent="0.2">
      <c r="A1511" t="str">
        <f>TABLA!F1511</f>
        <v>F. Medicina</v>
      </c>
      <c r="B1511" s="262">
        <f>TABLA!BC1511</f>
        <v>0</v>
      </c>
    </row>
    <row r="1512" spans="1:2" ht="25.5" x14ac:dyDescent="0.2">
      <c r="A1512" t="str">
        <f>TABLA!F1512</f>
        <v>F. Derecho</v>
      </c>
      <c r="B1512" s="262" t="str">
        <f>TABLA!BC1512</f>
        <v>La obtención de un mayor número de manuales y la renovación de algunos bastante obsoletos, ya que las modificaciones legales son constantes y hay que estar al día.</v>
      </c>
    </row>
    <row r="1513" spans="1:2" x14ac:dyDescent="0.2">
      <c r="A1513" t="str">
        <f>TABLA!F1513</f>
        <v>F. Ciencias Políticas y Sociología</v>
      </c>
      <c r="B1513" s="262">
        <f>TABLA!BC1513</f>
        <v>0</v>
      </c>
    </row>
    <row r="1514" spans="1:2" x14ac:dyDescent="0.2">
      <c r="A1514" t="str">
        <f>TABLA!F1514</f>
        <v>F. Geografía e Historia</v>
      </c>
      <c r="B1514" s="262">
        <f>TABLA!BC1514</f>
        <v>0</v>
      </c>
    </row>
    <row r="1515" spans="1:2" x14ac:dyDescent="0.2">
      <c r="A1515" t="str">
        <f>TABLA!F1515</f>
        <v>F. Comercio y Turismo</v>
      </c>
      <c r="B1515" s="262">
        <f>TABLA!BC1515</f>
        <v>0</v>
      </c>
    </row>
    <row r="1516" spans="1:2" x14ac:dyDescent="0.2">
      <c r="A1516" t="str">
        <f>TABLA!F1516</f>
        <v>F. Filología</v>
      </c>
      <c r="B1516" s="262">
        <f>TABLA!BC1516</f>
        <v>0</v>
      </c>
    </row>
    <row r="1517" spans="1:2" x14ac:dyDescent="0.2">
      <c r="A1517" t="str">
        <f>TABLA!F1517</f>
        <v>F. Geografía e Historia</v>
      </c>
      <c r="B1517" s="262">
        <f>TABLA!BC1517</f>
        <v>0</v>
      </c>
    </row>
    <row r="1518" spans="1:2" x14ac:dyDescent="0.2">
      <c r="A1518" t="str">
        <f>TABLA!F1518</f>
        <v>F. Medicina</v>
      </c>
      <c r="B1518" s="262">
        <f>TABLA!BC1518</f>
        <v>0</v>
      </c>
    </row>
    <row r="1519" spans="1:2" x14ac:dyDescent="0.2">
      <c r="A1519" t="str">
        <f>TABLA!F1519</f>
        <v>F. Enfermería, Fisioterapia y Podología</v>
      </c>
      <c r="B1519" s="262">
        <f>TABLA!BC1519</f>
        <v>0</v>
      </c>
    </row>
    <row r="1520" spans="1:2" x14ac:dyDescent="0.2">
      <c r="A1520" t="str">
        <f>TABLA!F1520</f>
        <v>F. Medicina</v>
      </c>
      <c r="B1520" s="262">
        <f>TABLA!BC1520</f>
        <v>0</v>
      </c>
    </row>
    <row r="1521" spans="1:2" x14ac:dyDescent="0.2">
      <c r="A1521" t="str">
        <f>TABLA!F1521</f>
        <v>F. Ciencias Físicas</v>
      </c>
      <c r="B1521" s="262">
        <f>TABLA!BC1521</f>
        <v>0</v>
      </c>
    </row>
    <row r="1522" spans="1:2" x14ac:dyDescent="0.2">
      <c r="A1522" t="str">
        <f>TABLA!F1522</f>
        <v>F. Derecho</v>
      </c>
      <c r="B1522" s="262">
        <f>TABLA!BC1522</f>
        <v>0</v>
      </c>
    </row>
    <row r="1523" spans="1:2" x14ac:dyDescent="0.2">
      <c r="A1523" t="str">
        <f>TABLA!F1523</f>
        <v>F. Ciencias Económicas y Empresariales</v>
      </c>
      <c r="B1523" s="262">
        <f>TABLA!BC1523</f>
        <v>0</v>
      </c>
    </row>
    <row r="1524" spans="1:2" x14ac:dyDescent="0.2">
      <c r="A1524" t="str">
        <f>TABLA!F1524</f>
        <v>F. Medicina</v>
      </c>
      <c r="B1524" s="262">
        <f>TABLA!BC1524</f>
        <v>0</v>
      </c>
    </row>
    <row r="1525" spans="1:2" x14ac:dyDescent="0.2">
      <c r="A1525" t="str">
        <f>TABLA!F1525</f>
        <v>F. Ciencias Químicas</v>
      </c>
      <c r="B1525" s="262">
        <f>TABLA!BC1525</f>
        <v>0</v>
      </c>
    </row>
    <row r="1526" spans="1:2" x14ac:dyDescent="0.2">
      <c r="A1526" t="str">
        <f>TABLA!F1526</f>
        <v>F. Educación - Centro de Formación del Profesorado</v>
      </c>
      <c r="B1526" s="262">
        <f>TABLA!BC1526</f>
        <v>0</v>
      </c>
    </row>
    <row r="1527" spans="1:2" x14ac:dyDescent="0.2">
      <c r="A1527" t="str">
        <f>TABLA!F1527</f>
        <v>F. Educación - Centro de Formación del Profesorado</v>
      </c>
      <c r="B1527" s="262">
        <f>TABLA!BC1527</f>
        <v>0</v>
      </c>
    </row>
    <row r="1528" spans="1:2" x14ac:dyDescent="0.2">
      <c r="A1528" t="str">
        <f>TABLA!F1528</f>
        <v>F. Trabajo Social</v>
      </c>
      <c r="B1528" s="262">
        <f>TABLA!BC1528</f>
        <v>0</v>
      </c>
    </row>
    <row r="1529" spans="1:2" x14ac:dyDescent="0.2">
      <c r="A1529" t="str">
        <f>TABLA!F1529</f>
        <v>F. Filología</v>
      </c>
      <c r="B1529" s="262">
        <f>TABLA!BC1529</f>
        <v>0</v>
      </c>
    </row>
    <row r="1530" spans="1:2" x14ac:dyDescent="0.2">
      <c r="A1530" t="str">
        <f>TABLA!F1530</f>
        <v>F. Psicología</v>
      </c>
      <c r="B1530" s="262">
        <f>TABLA!BC1530</f>
        <v>0</v>
      </c>
    </row>
    <row r="1531" spans="1:2" x14ac:dyDescent="0.2">
      <c r="A1531" t="str">
        <f>TABLA!F1531</f>
        <v>F. Derecho</v>
      </c>
      <c r="B1531" s="262">
        <f>TABLA!BC1531</f>
        <v>0</v>
      </c>
    </row>
    <row r="1532" spans="1:2" x14ac:dyDescent="0.2">
      <c r="A1532" t="str">
        <f>TABLA!F1532</f>
        <v>F. Ciencias de la Información</v>
      </c>
      <c r="B1532" s="262">
        <f>TABLA!BC1532</f>
        <v>0</v>
      </c>
    </row>
    <row r="1533" spans="1:2" x14ac:dyDescent="0.2">
      <c r="A1533" t="str">
        <f>TABLA!F1533</f>
        <v>F. Ciencias Políticas y Sociología</v>
      </c>
      <c r="B1533" s="262">
        <f>TABLA!BC1533</f>
        <v>0</v>
      </c>
    </row>
    <row r="1534" spans="1:2" x14ac:dyDescent="0.2">
      <c r="A1534" t="str">
        <f>TABLA!F1534</f>
        <v>F. Ciencias Químicas</v>
      </c>
      <c r="B1534" s="262">
        <f>TABLA!BC1534</f>
        <v>0</v>
      </c>
    </row>
    <row r="1535" spans="1:2" x14ac:dyDescent="0.2">
      <c r="A1535" t="str">
        <f>TABLA!F1535</f>
        <v>F. Educación - Centro de Formación del Profesorado</v>
      </c>
      <c r="B1535" s="262" t="str">
        <f>TABLA!BC1535</f>
        <v>Ampliar la oferta de libros en formato electrónico.</v>
      </c>
    </row>
    <row r="1536" spans="1:2" x14ac:dyDescent="0.2">
      <c r="A1536" t="str">
        <f>TABLA!F1536</f>
        <v>F. Ciencias Económicas y Empresariales</v>
      </c>
      <c r="B1536" s="262">
        <f>TABLA!BC1536</f>
        <v>0</v>
      </c>
    </row>
    <row r="1537" spans="1:2" x14ac:dyDescent="0.2">
      <c r="A1537" t="str">
        <f>TABLA!F1537</f>
        <v>F. Bellas Artes</v>
      </c>
      <c r="B1537" s="262">
        <f>TABLA!BC1537</f>
        <v>0</v>
      </c>
    </row>
    <row r="1538" spans="1:2" x14ac:dyDescent="0.2">
      <c r="A1538" t="str">
        <f>TABLA!F1538</f>
        <v>F. Ciencias de la Documentación</v>
      </c>
      <c r="B1538" s="262">
        <f>TABLA!BC1538</f>
        <v>0</v>
      </c>
    </row>
    <row r="1539" spans="1:2" x14ac:dyDescent="0.2">
      <c r="A1539" t="str">
        <f>TABLA!F1539</f>
        <v>F. Informática</v>
      </c>
      <c r="B1539" s="262">
        <f>TABLA!BC1539</f>
        <v>0</v>
      </c>
    </row>
    <row r="1540" spans="1:2" x14ac:dyDescent="0.2">
      <c r="A1540" t="str">
        <f>TABLA!F1540</f>
        <v>F. Filología</v>
      </c>
      <c r="B1540" s="262">
        <f>TABLA!BC1540</f>
        <v>0</v>
      </c>
    </row>
    <row r="1541" spans="1:2" x14ac:dyDescent="0.2">
      <c r="A1541" t="str">
        <f>TABLA!F1541</f>
        <v>F. Filología</v>
      </c>
      <c r="B1541" s="262">
        <f>TABLA!BC1541</f>
        <v>0</v>
      </c>
    </row>
    <row r="1542" spans="1:2" x14ac:dyDescent="0.2">
      <c r="A1542" t="str">
        <f>TABLA!F1542</f>
        <v>F. Ciencias de la Información</v>
      </c>
      <c r="B1542" s="262">
        <f>TABLA!BC1542</f>
        <v>0</v>
      </c>
    </row>
    <row r="1543" spans="1:2" x14ac:dyDescent="0.2">
      <c r="A1543" t="str">
        <f>TABLA!F1543</f>
        <v>F. Educación - Centro de Formación del Profesorado</v>
      </c>
      <c r="B1543" s="262">
        <f>TABLA!BC1543</f>
        <v>0</v>
      </c>
    </row>
    <row r="1544" spans="1:2" ht="38.25" x14ac:dyDescent="0.2">
      <c r="A1544" t="str">
        <f>TABLA!F1544</f>
        <v>F. Educación - Centro de Formación del Profesorado</v>
      </c>
      <c r="B1544" s="262" t="str">
        <f>TABLA!BC1544</f>
        <v>Más acceso a MANUALES electrónicos . La oferta de libros electrónicos suelen ser libros de carácter muy específico. Los libros "gordos" que vertebran las materias de manera general solo los encuentro en formato impreso y precisamente son los más incómodos de transportar.</v>
      </c>
    </row>
    <row r="1545" spans="1:2" x14ac:dyDescent="0.2">
      <c r="A1545" t="str">
        <f>TABLA!F1545</f>
        <v>F. Derecho</v>
      </c>
      <c r="B1545" s="262">
        <f>TABLA!BC1545</f>
        <v>0</v>
      </c>
    </row>
    <row r="1546" spans="1:2" x14ac:dyDescent="0.2">
      <c r="A1546" t="str">
        <f>TABLA!F1546</f>
        <v>F. Geografía e Historia</v>
      </c>
      <c r="B1546" s="262">
        <f>TABLA!BC1546</f>
        <v>0</v>
      </c>
    </row>
    <row r="1547" spans="1:2" ht="38.25" x14ac:dyDescent="0.2">
      <c r="A1547" t="str">
        <f>TABLA!F1547</f>
        <v>F. Derecho</v>
      </c>
      <c r="B1547" s="262" t="str">
        <f>TABLA!BC1547</f>
        <v>Falta de coherencia entre la busqueda y el resultado. Dificultad de acceso a los fondos ya sean propuos o de plataformas. Falta de fondos en red Falta de accesibilidad desde el Campus Virtual</v>
      </c>
    </row>
    <row r="1548" spans="1:2" ht="25.5" x14ac:dyDescent="0.2">
      <c r="A1548" t="str">
        <f>TABLA!F1548</f>
        <v>F. Ciencias de la Información</v>
      </c>
      <c r="B1548" s="262" t="str">
        <f>TABLA!BC1548</f>
        <v>El taller que dan ocasionalmente en las clases de primer curso es tremendamente útil para nuevos alumnos, se debería impartir de manera generalizada.</v>
      </c>
    </row>
    <row r="1549" spans="1:2" x14ac:dyDescent="0.2">
      <c r="A1549" t="str">
        <f>TABLA!F1549</f>
        <v>F. Filología</v>
      </c>
      <c r="B1549" s="262">
        <f>TABLA!BC1549</f>
        <v>0</v>
      </c>
    </row>
    <row r="1550" spans="1:2" x14ac:dyDescent="0.2">
      <c r="A1550" t="str">
        <f>TABLA!F1550</f>
        <v>F. Bellas Artes</v>
      </c>
      <c r="B1550" s="262" t="str">
        <f>TABLA!BC1550</f>
        <v>Préstamos interbibliotecarios para el alumnado de grado.</v>
      </c>
    </row>
    <row r="1551" spans="1:2" ht="114.75" x14ac:dyDescent="0.2">
      <c r="A1551" t="str">
        <f>TABLA!F1551</f>
        <v>F. Ciencias Químicas</v>
      </c>
      <c r="B1551" s="262" t="str">
        <f>TABLA!BC1551</f>
        <v>Siempre me ha costado acceder a los libros que buscaba por el catálogo bucea de la página de la biblioteca, pero al poco tiempo de comenzar la cuarentena uno de los libros a los que solía acceder en línea, me ha sido imposible volver a acceder. Siempre me mandaba a la página de ingebook y desde ahí y pinchando en leer en línea me permitía visualizarlo y buscar contenido dentro de este libro (siempre estando conectado a la cuenta de la UCM por supuesto), hasta que un día me dejó de aparecer la opción leer en línea y desde entonces no he podido volver a acceder a este recurso. He comprobado que el libro seguía teniendo compatibilidad y permiso de acceso para usuarios de la UCM, pero no he conseguido volver a acceder a él.</v>
      </c>
    </row>
    <row r="1552" spans="1:2" x14ac:dyDescent="0.2">
      <c r="A1552" t="str">
        <f>TABLA!F1552</f>
        <v>F. Educación - Centro de Formación del Profesorado</v>
      </c>
      <c r="B1552" s="262">
        <f>TABLA!BC1552</f>
        <v>0</v>
      </c>
    </row>
    <row r="1553" spans="1:2" x14ac:dyDescent="0.2">
      <c r="A1553" t="str">
        <f>TABLA!F1553</f>
        <v>F. Veterinaria</v>
      </c>
      <c r="B1553" s="262">
        <f>TABLA!BC1553</f>
        <v>0</v>
      </c>
    </row>
    <row r="1554" spans="1:2" x14ac:dyDescent="0.2">
      <c r="A1554" t="str">
        <f>TABLA!F1554</f>
        <v>F. Educación - Centro de Formación del Profesorado</v>
      </c>
      <c r="B1554" s="262">
        <f>TABLA!BC1554</f>
        <v>0</v>
      </c>
    </row>
    <row r="1555" spans="1:2" x14ac:dyDescent="0.2">
      <c r="A1555" t="str">
        <f>TABLA!F1555</f>
        <v>F. Filología</v>
      </c>
      <c r="B1555" s="262">
        <f>TABLA!BC1555</f>
        <v>0</v>
      </c>
    </row>
    <row r="1556" spans="1:2" x14ac:dyDescent="0.2">
      <c r="A1556" t="str">
        <f>TABLA!F1556</f>
        <v>F. Geografía e Historia</v>
      </c>
      <c r="B1556" s="262" t="str">
        <f>TABLA!BC1556</f>
        <v>Digitalizar libros más necesarios, los que requieran y pidan los alumnos y el profesorado</v>
      </c>
    </row>
    <row r="1557" spans="1:2" ht="51" x14ac:dyDescent="0.2">
      <c r="A1557" t="str">
        <f>TABLA!F1557</f>
        <v>F. Filosofía</v>
      </c>
      <c r="B1557" s="262" t="str">
        <f>TABLA!BC1557</f>
        <v>Los préstamos no deberían hacerse por petición anticipada en internet, sino que uno debería tener la opción de hacerlo presencial y tradicionalmente con el bibliotecario. Esto solo fomenta la reducción de empleos.; problemas de horarios por la imposicon de ir cierto día a cierta hora. Además, de la dificultad que puede entrañar esta tarea al principio.</v>
      </c>
    </row>
    <row r="1558" spans="1:2" x14ac:dyDescent="0.2">
      <c r="A1558" t="str">
        <f>TABLA!F1558</f>
        <v>F. Educación - Centro de Formación del Profesorado</v>
      </c>
      <c r="B1558" s="262">
        <f>TABLA!BC1558</f>
        <v>0</v>
      </c>
    </row>
    <row r="1559" spans="1:2" x14ac:dyDescent="0.2">
      <c r="A1559" t="str">
        <f>TABLA!F1559</f>
        <v>F. Odontología</v>
      </c>
      <c r="B1559" s="262">
        <f>TABLA!BC1559</f>
        <v>0</v>
      </c>
    </row>
    <row r="1560" spans="1:2" x14ac:dyDescent="0.2">
      <c r="A1560" t="str">
        <f>TABLA!F1560</f>
        <v>F. Filología</v>
      </c>
      <c r="B1560" s="262">
        <f>TABLA!BC1560</f>
        <v>0</v>
      </c>
    </row>
    <row r="1561" spans="1:2" x14ac:dyDescent="0.2">
      <c r="A1561">
        <f>TABLA!F1561</f>
        <v>0</v>
      </c>
      <c r="B1561" s="262">
        <f>TABLA!BC1561</f>
        <v>0</v>
      </c>
    </row>
    <row r="1562" spans="1:2" x14ac:dyDescent="0.2">
      <c r="A1562" t="str">
        <f>TABLA!F1562</f>
        <v>F. Informática</v>
      </c>
      <c r="B1562" s="262">
        <f>TABLA!BC1562</f>
        <v>0</v>
      </c>
    </row>
    <row r="1563" spans="1:2" x14ac:dyDescent="0.2">
      <c r="A1563" t="str">
        <f>TABLA!F1563</f>
        <v>F. Ciencias Geológicas</v>
      </c>
      <c r="B1563" s="262">
        <f>TABLA!BC1563</f>
        <v>0</v>
      </c>
    </row>
    <row r="1564" spans="1:2" x14ac:dyDescent="0.2">
      <c r="A1564" t="str">
        <f>TABLA!F1564</f>
        <v>F. Psicología</v>
      </c>
      <c r="B1564" s="262" t="str">
        <f>TABLA!BC1564</f>
        <v>Regular la temperatura de la Facultad de psicología algo mejor</v>
      </c>
    </row>
    <row r="1565" spans="1:2" x14ac:dyDescent="0.2">
      <c r="A1565" t="str">
        <f>TABLA!F1565</f>
        <v>F. Educación - Centro de Formación del Profesorado</v>
      </c>
      <c r="B1565" s="262">
        <f>TABLA!BC1565</f>
        <v>0</v>
      </c>
    </row>
    <row r="1566" spans="1:2" ht="153" x14ac:dyDescent="0.2">
      <c r="A1566" t="str">
        <f>TABLA!F1566</f>
        <v>F. Ciencias de la Información</v>
      </c>
      <c r="B1566" s="262" t="str">
        <f>TABLA!BC1566</f>
        <v>Que la mayoría de los libros así como los documkentos audiovisuales o físicos como las revistas se puedan acceder de manera virtual. Debido a la situación en la que nos encontramos del covid-19 el dificil acceso que se tiene de los materiales de la biblioteca es nulo porque muchos de los que están disponibles casi no sirven para nada. Se preferiría que se invitiese en adelante en ese aspecto de contenidos volcados en red ya que cada año nos obligan los bibliotecarios a hacer uso de los ordenadores para buscar nosotros mismos las referencias en las estanterías que ni siquiera son faciles de localizar y en muchos casos cuando les pides ayuda te contestan de mala manera. Tambien pediría que haya más libros referentes a nuestra rama de estudio ya que la mayoría de veces hay pocos en nuestra biblioteca y la mayoría están desperdigados por las distintas facultades de la UCM y eso en cuestión de movilidad a muchos que vivimos lejos de la facultad de estudio nos dificulta mucho el acceso a dicha documentación.</v>
      </c>
    </row>
    <row r="1567" spans="1:2" x14ac:dyDescent="0.2">
      <c r="A1567" t="str">
        <f>TABLA!F1567</f>
        <v>F. Ciencias Políticas y Sociología</v>
      </c>
      <c r="B1567" s="262">
        <f>TABLA!BC1567</f>
        <v>0</v>
      </c>
    </row>
    <row r="1568" spans="1:2" x14ac:dyDescent="0.2">
      <c r="A1568" t="str">
        <f>TABLA!F1568</f>
        <v>F. Comercio y Turismo</v>
      </c>
      <c r="B1568" s="262">
        <f>TABLA!BC1568</f>
        <v>0</v>
      </c>
    </row>
    <row r="1569" spans="1:2" ht="25.5" x14ac:dyDescent="0.2">
      <c r="A1569" t="str">
        <f>TABLA!F1569</f>
        <v>F. Informática</v>
      </c>
      <c r="B1569" s="262" t="str">
        <f>TABLA!BC1569</f>
        <v>Aunque no sea solicitado por in alumno, si la Biblioteca observa que hay mucha demanda de un material sin suficiente oferta, deberia tomar la iniciativa de proporcionar mas</v>
      </c>
    </row>
    <row r="1570" spans="1:2" x14ac:dyDescent="0.2">
      <c r="A1570" t="str">
        <f>TABLA!F1570</f>
        <v>F. Ciencias Matemáticas</v>
      </c>
      <c r="B1570" s="262">
        <f>TABLA!BC1570</f>
        <v>0</v>
      </c>
    </row>
    <row r="1571" spans="1:2" ht="63.75" x14ac:dyDescent="0.2">
      <c r="A1571" t="str">
        <f>TABLA!F1571</f>
        <v>F. Geografía e Historia</v>
      </c>
      <c r="B1571" s="262" t="str">
        <f>TABLA!BC1571</f>
        <v>Estoy muy contenta con el servicio prestado por la Bilb de Geografia e Historia. Lo unico a veces en clase nos piden los profesores libros que en la Biblioteca es dificil encontrar por haber solo uno o dos ejemplares y de consulta en la misma y con el horario de trabajo que tengo a veces es dificil poder estar en la bilbioteca para consutarlo y seria preferible poder llevartelo a casa. Pero fuera de eso por lo demas el personal es muy amable.</v>
      </c>
    </row>
    <row r="1572" spans="1:2" x14ac:dyDescent="0.2">
      <c r="A1572" t="str">
        <f>TABLA!F1572</f>
        <v>F. Geografía e Historia</v>
      </c>
      <c r="B1572" s="262">
        <f>TABLA!BC1572</f>
        <v>0</v>
      </c>
    </row>
    <row r="1573" spans="1:2" x14ac:dyDescent="0.2">
      <c r="A1573" t="str">
        <f>TABLA!F1573</f>
        <v>F. Ciencias Físicas</v>
      </c>
      <c r="B1573" s="262">
        <f>TABLA!BC1573</f>
        <v>0</v>
      </c>
    </row>
    <row r="1574" spans="1:2" x14ac:dyDescent="0.2">
      <c r="A1574" t="str">
        <f>TABLA!F1574</f>
        <v>F. Informática</v>
      </c>
      <c r="B1574" s="262">
        <f>TABLA!BC1574</f>
        <v>0</v>
      </c>
    </row>
    <row r="1575" spans="1:2" x14ac:dyDescent="0.2">
      <c r="A1575" t="str">
        <f>TABLA!F1575</f>
        <v>F. Ciencias Químicas</v>
      </c>
      <c r="B1575" s="262">
        <f>TABLA!BC1575</f>
        <v>0</v>
      </c>
    </row>
    <row r="1576" spans="1:2" x14ac:dyDescent="0.2">
      <c r="A1576" t="str">
        <f>TABLA!F1576</f>
        <v>Otro</v>
      </c>
      <c r="B1576" s="262">
        <f>TABLA!BC1576</f>
        <v>0</v>
      </c>
    </row>
    <row r="1577" spans="1:2" x14ac:dyDescent="0.2">
      <c r="A1577" t="str">
        <f>TABLA!F1577</f>
        <v>F. Trabajo Social</v>
      </c>
      <c r="B1577" s="262">
        <f>TABLA!BC1577</f>
        <v>0</v>
      </c>
    </row>
    <row r="1578" spans="1:2" ht="38.25" x14ac:dyDescent="0.2">
      <c r="A1578" t="str">
        <f>TABLA!F1578</f>
        <v>F. Informática</v>
      </c>
      <c r="B1578" s="262" t="str">
        <f>TABLA!BC1578</f>
        <v>Al no existir tantas ventanas como en la Zambrano, la biblioteca de la Facultad de Informática me parece un poco triste en lo que se refiere al ambiente que fluye por los diferentes pisos, por lo que a lo mejor estaría bien intentar mejorar la luminosidad.</v>
      </c>
    </row>
    <row r="1579" spans="1:2" x14ac:dyDescent="0.2">
      <c r="A1579" t="str">
        <f>TABLA!F1579</f>
        <v>F. Ciencias Políticas y Sociología</v>
      </c>
      <c r="B1579" s="262">
        <f>TABLA!BC1579</f>
        <v>0</v>
      </c>
    </row>
    <row r="1580" spans="1:2" x14ac:dyDescent="0.2">
      <c r="A1580" t="str">
        <f>TABLA!F1580</f>
        <v>F. Ciencias Físicas</v>
      </c>
      <c r="B1580" s="262">
        <f>TABLA!BC1580</f>
        <v>0</v>
      </c>
    </row>
    <row r="1581" spans="1:2" x14ac:dyDescent="0.2">
      <c r="A1581" t="str">
        <f>TABLA!F1581</f>
        <v>F. Medicina</v>
      </c>
      <c r="B1581" s="262">
        <f>TABLA!BC1581</f>
        <v>0</v>
      </c>
    </row>
    <row r="1582" spans="1:2" x14ac:dyDescent="0.2">
      <c r="A1582" t="str">
        <f>TABLA!F1582</f>
        <v>F. Farmacia</v>
      </c>
      <c r="B1582" s="262">
        <f>TABLA!BC1582</f>
        <v>0</v>
      </c>
    </row>
    <row r="1583" spans="1:2" x14ac:dyDescent="0.2">
      <c r="A1583" t="str">
        <f>TABLA!F1583</f>
        <v>F. Informática</v>
      </c>
      <c r="B1583" s="262">
        <f>TABLA!BC1583</f>
        <v>0</v>
      </c>
    </row>
    <row r="1584" spans="1:2" x14ac:dyDescent="0.2">
      <c r="A1584" t="str">
        <f>TABLA!F1584</f>
        <v>F. Educación - Centro de Formación del Profesorado</v>
      </c>
      <c r="B1584" s="262">
        <f>TABLA!BC1584</f>
        <v>0</v>
      </c>
    </row>
    <row r="1585" spans="1:2" x14ac:dyDescent="0.2">
      <c r="A1585" t="str">
        <f>TABLA!F1585</f>
        <v>F. Filología</v>
      </c>
      <c r="B1585" s="262">
        <f>TABLA!BC1585</f>
        <v>0</v>
      </c>
    </row>
    <row r="1586" spans="1:2" x14ac:dyDescent="0.2">
      <c r="A1586" t="str">
        <f>TABLA!F1586</f>
        <v>F. Ciencias Químicas</v>
      </c>
      <c r="B1586" s="262">
        <f>TABLA!BC1586</f>
        <v>0</v>
      </c>
    </row>
    <row r="1587" spans="1:2" x14ac:dyDescent="0.2">
      <c r="A1587" t="str">
        <f>TABLA!F1587</f>
        <v>F. Trabajo Social</v>
      </c>
      <c r="B1587" s="262">
        <f>TABLA!BC1587</f>
        <v>0</v>
      </c>
    </row>
    <row r="1588" spans="1:2" x14ac:dyDescent="0.2">
      <c r="A1588" t="str">
        <f>TABLA!F1588</f>
        <v>F. Ciencias Políticas y Sociología</v>
      </c>
      <c r="B1588" s="262" t="str">
        <f>TABLA!BC1588</f>
        <v>Algunos manuales estan en mal estado o no hay suficientes.</v>
      </c>
    </row>
    <row r="1589" spans="1:2" ht="63.75" x14ac:dyDescent="0.2">
      <c r="A1589" t="str">
        <f>TABLA!F1589</f>
        <v>F. Ciencias Políticas y Sociología</v>
      </c>
      <c r="B1589" s="262" t="str">
        <f>TABLA!BC1589</f>
        <v>Seria una ayuda que mandarais vídeos explicativos de como usar la biblioteca virtual,he intentado buscar algún libro para hacer trabajos durante la pandemia pero al final acabo buscándole en Internet ya que pierdo mucho tiempo intentando averiguar como va la pagina de la biblioteca.He visto algún vídeo pero no me ha ayudado mucho.No se si no he buscado bien ,pero algún vídeo que sea paso por paso seria de mucha ayuda.Un saludo</v>
      </c>
    </row>
    <row r="1590" spans="1:2" x14ac:dyDescent="0.2">
      <c r="A1590" t="str">
        <f>TABLA!F1590</f>
        <v>F. Farmacia</v>
      </c>
      <c r="B1590" s="262">
        <f>TABLA!BC1590</f>
        <v>0</v>
      </c>
    </row>
    <row r="1591" spans="1:2" ht="25.5" x14ac:dyDescent="0.2">
      <c r="A1591" t="str">
        <f>TABLA!F1591</f>
        <v>F. Comercio y Turismo</v>
      </c>
      <c r="B1591" s="262" t="str">
        <f>TABLA!BC1591</f>
        <v>Ampliación de las mesas de estudio, zona de estudio compartida, donde poder compartir temario con los compañeros</v>
      </c>
    </row>
    <row r="1592" spans="1:2" x14ac:dyDescent="0.2">
      <c r="A1592" t="str">
        <f>TABLA!F1592</f>
        <v>F. Ciencias Políticas y Sociología</v>
      </c>
      <c r="B1592" s="262">
        <f>TABLA!BC1592</f>
        <v>0</v>
      </c>
    </row>
    <row r="1593" spans="1:2" x14ac:dyDescent="0.2">
      <c r="A1593" t="str">
        <f>TABLA!F1593</f>
        <v>F. Geografía e Historia</v>
      </c>
      <c r="B1593" s="262">
        <f>TABLA!BC1593</f>
        <v>0</v>
      </c>
    </row>
    <row r="1594" spans="1:2" x14ac:dyDescent="0.2">
      <c r="A1594" t="str">
        <f>TABLA!F1594</f>
        <v>F. Óptica y Optometría</v>
      </c>
      <c r="B1594" s="262">
        <f>TABLA!BC1594</f>
        <v>0</v>
      </c>
    </row>
    <row r="1595" spans="1:2" x14ac:dyDescent="0.2">
      <c r="A1595" t="str">
        <f>TABLA!F1595</f>
        <v>F. Farmacia</v>
      </c>
      <c r="B1595" s="262">
        <f>TABLA!BC1595</f>
        <v>0</v>
      </c>
    </row>
    <row r="1596" spans="1:2" x14ac:dyDescent="0.2">
      <c r="A1596" t="str">
        <f>TABLA!F1596</f>
        <v>F. Medicina</v>
      </c>
      <c r="B1596" s="262">
        <f>TABLA!BC1596</f>
        <v>0</v>
      </c>
    </row>
    <row r="1597" spans="1:2" x14ac:dyDescent="0.2">
      <c r="A1597" t="str">
        <f>TABLA!F1597</f>
        <v>F. Medicina</v>
      </c>
      <c r="B1597" s="262">
        <f>TABLA!BC1597</f>
        <v>0</v>
      </c>
    </row>
    <row r="1598" spans="1:2" x14ac:dyDescent="0.2">
      <c r="A1598" t="str">
        <f>TABLA!F1598</f>
        <v>F. Farmacia</v>
      </c>
      <c r="B1598" s="262">
        <f>TABLA!BC1598</f>
        <v>0</v>
      </c>
    </row>
    <row r="1599" spans="1:2" x14ac:dyDescent="0.2">
      <c r="A1599" t="str">
        <f>TABLA!F1599</f>
        <v>F. Veterinaria</v>
      </c>
      <c r="B1599" s="262">
        <f>TABLA!BC1599</f>
        <v>0</v>
      </c>
    </row>
    <row r="1600" spans="1:2" ht="127.5" x14ac:dyDescent="0.2">
      <c r="A1600" t="str">
        <f>TABLA!F1600</f>
        <v>F. Medicina</v>
      </c>
      <c r="B1600" s="262" t="str">
        <f>TABLA!BC1600</f>
        <v>Siempre digo lo mismo y no me cansaré de repetirlo. Tengo una única queja y siempre es la misma, no es posible que siendo la Facultad de Medicina una de las facultades que más gente acoge en toda la UCM tengamos una de las bibliotecas más pequeñas. Además somos de las carreras que más demandan de tiempo en biblioteca y por eso llega a ser ridículo que haya que matarse a correr para no quedarse sin sitio en época de exámenes. Que se ampliara un poco la hora de cierre en época de exámenes tampoco estaría mal, pero sobre todo es el tema de la ocupación. En frente de la biblioteca hay terreno antes de llegar a la carretera como para ampliar la biblioteca lo suficiente como para que no se den las situaciones que ya he mencionado y lo peculiar de esta biblioteca es que por mucho que amplíes siempre vas a ocupar todos los sitios que ofrezcas.</v>
      </c>
    </row>
    <row r="1601" spans="1:2" x14ac:dyDescent="0.2">
      <c r="A1601" t="str">
        <f>TABLA!F1601</f>
        <v>F. Educación - Centro de Formación del Profesorado</v>
      </c>
      <c r="B1601" s="262">
        <f>TABLA!BC1601</f>
        <v>0</v>
      </c>
    </row>
    <row r="1602" spans="1:2" x14ac:dyDescent="0.2">
      <c r="A1602" t="str">
        <f>TABLA!F1602</f>
        <v>F. Ciencias Económicas y Empresariales</v>
      </c>
      <c r="B1602" s="262">
        <f>TABLA!BC1602</f>
        <v>0</v>
      </c>
    </row>
    <row r="1603" spans="1:2" x14ac:dyDescent="0.2">
      <c r="A1603" t="str">
        <f>TABLA!F1603</f>
        <v>F. Ciencias de la Información</v>
      </c>
      <c r="B1603" s="262">
        <f>TABLA!BC1603</f>
        <v>0</v>
      </c>
    </row>
    <row r="1604" spans="1:2" x14ac:dyDescent="0.2">
      <c r="A1604" t="str">
        <f>TABLA!F1604</f>
        <v>F. Psicología</v>
      </c>
      <c r="B1604" s="262">
        <f>TABLA!BC1604</f>
        <v>0</v>
      </c>
    </row>
    <row r="1605" spans="1:2" x14ac:dyDescent="0.2">
      <c r="A1605" t="str">
        <f>TABLA!F1605</f>
        <v>F. Veterinaria</v>
      </c>
      <c r="B1605" s="262">
        <f>TABLA!BC1605</f>
        <v>0</v>
      </c>
    </row>
    <row r="1606" spans="1:2" ht="76.5" x14ac:dyDescent="0.2">
      <c r="A1606" t="str">
        <f>TABLA!F1606</f>
        <v>F. Ciencias Políticas y Sociología</v>
      </c>
      <c r="B1606" s="262" t="str">
        <f>TABLA!BC1606</f>
        <v>Creo que debería haber una mayor cantidad de material que sea accesible desde internet. Ademas, hay muchas veces que busco un libro que corresponde a las materias que se imparten en mi facultad y en la biblioteca de la misma o hay pocos ejemplares o, directamente no están (habiendo más copias en otras bibliotecas de la ucm en las que "pegan" menos). Esto es un problema cuando un profesor nos pide que leamos X libro y rápidamente están todos en préstamo porque no hay ejemplares ni para 1/4 de mi clase.</v>
      </c>
    </row>
    <row r="1607" spans="1:2" x14ac:dyDescent="0.2">
      <c r="A1607" t="str">
        <f>TABLA!F1607</f>
        <v>F. Farmacia</v>
      </c>
      <c r="B1607" s="262">
        <f>TABLA!BC1607</f>
        <v>0</v>
      </c>
    </row>
    <row r="1608" spans="1:2" x14ac:dyDescent="0.2">
      <c r="A1608" t="str">
        <f>TABLA!F1608</f>
        <v>F. Geografía e Historia</v>
      </c>
      <c r="B1608" s="262">
        <f>TABLA!BC1608</f>
        <v>0</v>
      </c>
    </row>
    <row r="1609" spans="1:2" ht="76.5" x14ac:dyDescent="0.2">
      <c r="A1609" t="str">
        <f>TABLA!F1609</f>
        <v>F. Geografía e Historia</v>
      </c>
      <c r="B1609" s="262" t="str">
        <f>TABLA!BC1609</f>
        <v>De todos los años que llevo en la Universidad Complutense, en servicio de bibliotecas (al menos las que frecuento) sigue mejorando. Lo mismo que, por lo general, solemos incidir en los desaciertos y errores, creo que es destacable la encomiable labor del personal bibliotecario. Sin embargo, sí veo necesario en algunas bibliotecas (como la de CC. Documentación) que se guarde más silencio en sala, a veces parece un mercado (sin que por ello se perjudique la visión que tengo del servicio).</v>
      </c>
    </row>
    <row r="1610" spans="1:2" x14ac:dyDescent="0.2">
      <c r="A1610" t="str">
        <f>TABLA!F1610</f>
        <v>F. Enfermería, Fisioterapia y Podología</v>
      </c>
      <c r="B1610" s="262">
        <f>TABLA!BC1610</f>
        <v>0</v>
      </c>
    </row>
    <row r="1611" spans="1:2" ht="25.5" x14ac:dyDescent="0.2">
      <c r="A1611" t="str">
        <f>TABLA!F1611</f>
        <v>F. Ciencias Políticas y Sociología</v>
      </c>
      <c r="B1611" s="262" t="str">
        <f>TABLA!BC1611</f>
        <v>Valoración muy positiva del esfuerzo por poner a disposición más referencias en virtual desde el confinamiento</v>
      </c>
    </row>
    <row r="1612" spans="1:2" x14ac:dyDescent="0.2">
      <c r="A1612" t="str">
        <f>TABLA!F1612</f>
        <v>F. Ciencias Biológicas</v>
      </c>
      <c r="B1612" s="262">
        <f>TABLA!BC1612</f>
        <v>0</v>
      </c>
    </row>
    <row r="1613" spans="1:2" x14ac:dyDescent="0.2">
      <c r="A1613" t="str">
        <f>TABLA!F1613</f>
        <v>F. Geografía e Historia</v>
      </c>
      <c r="B1613" s="262">
        <f>TABLA!BC1613</f>
        <v>0</v>
      </c>
    </row>
    <row r="1614" spans="1:2" x14ac:dyDescent="0.2">
      <c r="A1614" t="str">
        <f>TABLA!F1614</f>
        <v>F. Ciencias Matemáticas</v>
      </c>
      <c r="B1614" s="262">
        <f>TABLA!BC1614</f>
        <v>0</v>
      </c>
    </row>
    <row r="1615" spans="1:2" ht="102" x14ac:dyDescent="0.2">
      <c r="A1615" t="str">
        <f>TABLA!F1615</f>
        <v>F. Geografía e Historia</v>
      </c>
      <c r="B1615" s="262" t="str">
        <f>TABLA!BC1615</f>
        <v>En la Biblioteca de la Facultad de Geografía e Historia existe un pasillo para acceder a dicha biblioteca. Muchas veces la puerta para acceder a la biblioteca a través de este pasillo está cerrada porque no hay una persona en la garita de entrada que existe a mano derecha. Y a todos los alumnos nos gustaría que dicha puerta esté siempre abierta cuando haya y no haya una persona vigilando dicho acceso porque llegamos antes y así no tenemos que hacer un rodeo para entrar por la puerta principal de la biblioteca. Además, en nuestra facultad hay personas con discapacidad y al tener este pasillo cerrado les molesta mucho dada su discapacidad</v>
      </c>
    </row>
    <row r="1616" spans="1:2" ht="25.5" x14ac:dyDescent="0.2">
      <c r="A1616" t="str">
        <f>TABLA!F1616</f>
        <v>F. Filología</v>
      </c>
      <c r="B1616" s="262" t="str">
        <f>TABLA!BC1616</f>
        <v>Digitalizar más libros ya que, en situaciones sobrevenidas como la del Covid-19, hay muchos libros a los que no podemos acceder.</v>
      </c>
    </row>
    <row r="1617" spans="1:2" x14ac:dyDescent="0.2">
      <c r="A1617" t="str">
        <f>TABLA!F1617</f>
        <v>F. Ciencias de la Información</v>
      </c>
      <c r="B1617" s="262">
        <f>TABLA!BC1617</f>
        <v>0</v>
      </c>
    </row>
    <row r="1618" spans="1:2" x14ac:dyDescent="0.2">
      <c r="A1618" t="str">
        <f>TABLA!F1618</f>
        <v>F. Psicología</v>
      </c>
      <c r="B1618" s="262">
        <f>TABLA!BC1618</f>
        <v>0</v>
      </c>
    </row>
    <row r="1619" spans="1:2" ht="76.5" x14ac:dyDescent="0.2">
      <c r="A1619" t="str">
        <f>TABLA!F1619</f>
        <v>F. Geografía e Historia</v>
      </c>
      <c r="B1619" s="262" t="str">
        <f>TABLA!BC1619</f>
        <v>La biblioteca de Geografía e Historia cuenta con pocos libros de Geografía a la vista, la mayoría se encuentran en el depósito y eso hace que sea muy complicado poder ojear libros ya sea para ocio o para alguna actividad de clase, ya que la mayoría de las veces tenemos que pedirlos al depósito y esperar varias horas hasta que estan disponible, es por eso que la mayoría de las veces nos renta mas buscar información en internet que en los libros de la biblioteca.</v>
      </c>
    </row>
    <row r="1620" spans="1:2" x14ac:dyDescent="0.2">
      <c r="A1620" t="str">
        <f>TABLA!F1620</f>
        <v>F. Ciencias de la Información</v>
      </c>
      <c r="B1620" s="262">
        <f>TABLA!BC1620</f>
        <v>0</v>
      </c>
    </row>
    <row r="1621" spans="1:2" x14ac:dyDescent="0.2">
      <c r="A1621" t="str">
        <f>TABLA!F1621</f>
        <v>F. Farmacia</v>
      </c>
      <c r="B1621" s="262">
        <f>TABLA!BC1621</f>
        <v>0</v>
      </c>
    </row>
    <row r="1622" spans="1:2" x14ac:dyDescent="0.2">
      <c r="A1622" t="str">
        <f>TABLA!F1622</f>
        <v>F. Ciencias Biológicas</v>
      </c>
      <c r="B1622" s="262">
        <f>TABLA!BC1622</f>
        <v>0</v>
      </c>
    </row>
    <row r="1623" spans="1:2" ht="76.5" x14ac:dyDescent="0.2">
      <c r="A1623" t="str">
        <f>TABLA!F1623</f>
        <v>F. Comercio y Turismo</v>
      </c>
      <c r="B1623" s="262" t="str">
        <f>TABLA!BC1623</f>
        <v>En el último año se ha mejorado mucho la entrada a las bibliotecas UCM con acreditación, en una facultad tan pequeña como es la de Comercio y Turismo en épocas de exámenes se nota mucho cuando se llena de estudiantes que no pertenecen a éstas, ya sean opositores o estudiantes de bachillerato, quitando así los lugares a los estudiantes UCM. Pero creo que se debería de vigilar más, en Zambrano, lo vigilan muchísimo, y me parece estupendo, cada cual que acuda a la biblioteca que le corresponda.</v>
      </c>
    </row>
    <row r="1624" spans="1:2" x14ac:dyDescent="0.2">
      <c r="A1624" t="str">
        <f>TABLA!F1624</f>
        <v>F. Geografía e Historia</v>
      </c>
      <c r="B1624" s="262">
        <f>TABLA!BC1624</f>
        <v>0</v>
      </c>
    </row>
    <row r="1625" spans="1:2" x14ac:dyDescent="0.2">
      <c r="A1625" t="str">
        <f>TABLA!F1625</f>
        <v>F. Derecho</v>
      </c>
      <c r="B1625" s="262">
        <f>TABLA!BC1625</f>
        <v>0</v>
      </c>
    </row>
    <row r="1626" spans="1:2" x14ac:dyDescent="0.2">
      <c r="A1626" t="str">
        <f>TABLA!F1626</f>
        <v>F. Farmacia</v>
      </c>
      <c r="B1626" s="262" t="str">
        <f>TABLA!BC1626</f>
        <v>La necesidad de enchufes en la biblioteca de la facultad de Farmacia</v>
      </c>
    </row>
    <row r="1627" spans="1:2" x14ac:dyDescent="0.2">
      <c r="A1627" t="str">
        <f>TABLA!F1627</f>
        <v>F. Ciencias Matemáticas</v>
      </c>
      <c r="B1627" s="262">
        <f>TABLA!BC1627</f>
        <v>0</v>
      </c>
    </row>
    <row r="1628" spans="1:2" x14ac:dyDescent="0.2">
      <c r="A1628" t="str">
        <f>TABLA!F1628</f>
        <v>F. Ciencias de la Información</v>
      </c>
      <c r="B1628" s="262">
        <f>TABLA!BC1628</f>
        <v>0</v>
      </c>
    </row>
    <row r="1629" spans="1:2" x14ac:dyDescent="0.2">
      <c r="A1629" t="str">
        <f>TABLA!F1629</f>
        <v>F. Farmacia</v>
      </c>
      <c r="B1629" s="262">
        <f>TABLA!BC1629</f>
        <v>0</v>
      </c>
    </row>
    <row r="1630" spans="1:2" x14ac:dyDescent="0.2">
      <c r="A1630" t="str">
        <f>TABLA!F1630</f>
        <v>F. Ciencias de la Información</v>
      </c>
      <c r="B1630" s="262">
        <f>TABLA!BC1630</f>
        <v>0</v>
      </c>
    </row>
    <row r="1631" spans="1:2" x14ac:dyDescent="0.2">
      <c r="A1631" t="str">
        <f>TABLA!F1631</f>
        <v>F. Farmacia</v>
      </c>
      <c r="B1631" s="262" t="str">
        <f>TABLA!BC1631</f>
        <v>Aclarar el sistema de reserva de libros</v>
      </c>
    </row>
    <row r="1632" spans="1:2" x14ac:dyDescent="0.2">
      <c r="A1632" t="str">
        <f>TABLA!F1632</f>
        <v>F. Ciencias Físicas</v>
      </c>
      <c r="B1632" s="262">
        <f>TABLA!BC1632</f>
        <v>0</v>
      </c>
    </row>
    <row r="1633" spans="1:2" x14ac:dyDescent="0.2">
      <c r="A1633" t="str">
        <f>TABLA!F1633</f>
        <v>F. Psicología</v>
      </c>
      <c r="B1633" s="262">
        <f>TABLA!BC1633</f>
        <v>0</v>
      </c>
    </row>
    <row r="1634" spans="1:2" x14ac:dyDescent="0.2">
      <c r="A1634" t="str">
        <f>TABLA!F1634</f>
        <v>F. Ciencias Matemáticas</v>
      </c>
      <c r="B1634" s="262">
        <f>TABLA!BC1634</f>
        <v>0</v>
      </c>
    </row>
    <row r="1635" spans="1:2" x14ac:dyDescent="0.2">
      <c r="A1635" t="str">
        <f>TABLA!F1635</f>
        <v>F. Geografía e Historia</v>
      </c>
      <c r="B1635" s="262">
        <f>TABLA!BC1635</f>
        <v>0</v>
      </c>
    </row>
    <row r="1636" spans="1:2" x14ac:dyDescent="0.2">
      <c r="A1636" t="str">
        <f>TABLA!F1636</f>
        <v>F. Derecho</v>
      </c>
      <c r="B1636" s="262">
        <f>TABLA!BC1636</f>
        <v>0</v>
      </c>
    </row>
    <row r="1637" spans="1:2" x14ac:dyDescent="0.2">
      <c r="A1637" t="str">
        <f>TABLA!F1637</f>
        <v>F. Educación - Centro de Formación del Profesorado</v>
      </c>
      <c r="B1637" s="262" t="str">
        <f>TABLA!BC1637</f>
        <v>Gracias por el espacio</v>
      </c>
    </row>
    <row r="1638" spans="1:2" x14ac:dyDescent="0.2">
      <c r="A1638" t="str">
        <f>TABLA!F1638</f>
        <v>F. Ciencias Biológicas</v>
      </c>
      <c r="B1638" s="262">
        <f>TABLA!BC1638</f>
        <v>0</v>
      </c>
    </row>
    <row r="1639" spans="1:2" ht="25.5" x14ac:dyDescent="0.2">
      <c r="A1639" t="str">
        <f>TABLA!F1639</f>
        <v>F. Geografía e Historia</v>
      </c>
      <c r="B1639" s="262" t="str">
        <f>TABLA!BC1639</f>
        <v>Alomejor tener tener libros más actualizados y en el idioma original, también (por eso del inglés).</v>
      </c>
    </row>
    <row r="1640" spans="1:2" ht="51" x14ac:dyDescent="0.2">
      <c r="A1640" t="str">
        <f>TABLA!F1640</f>
        <v>F. Medicina</v>
      </c>
      <c r="B1640" s="262" t="str">
        <f>TABLA!BC1640</f>
        <v>Los cursos de la biblioteca son realmente útiles para estudiantes de doctorado. Mi sugerencia es que consideren incrementar dichos cursos con temática más variada. Y debería haber más contribución online de dichos cursos, para poder hacer frente a situaciones como esta en que vivimos, cuando no se pueden realizar cursos presenciales.</v>
      </c>
    </row>
    <row r="1641" spans="1:2" x14ac:dyDescent="0.2">
      <c r="A1641" t="str">
        <f>TABLA!F1641</f>
        <v>F. Educación - Centro de Formación del Profesorado</v>
      </c>
      <c r="B1641" s="262">
        <f>TABLA!BC1641</f>
        <v>0</v>
      </c>
    </row>
    <row r="1642" spans="1:2" x14ac:dyDescent="0.2">
      <c r="A1642" t="str">
        <f>TABLA!F1642</f>
        <v>F. Geografía e Historia</v>
      </c>
      <c r="B1642" s="262">
        <f>TABLA!BC1642</f>
        <v>0</v>
      </c>
    </row>
    <row r="1643" spans="1:2" x14ac:dyDescent="0.2">
      <c r="A1643" t="str">
        <f>TABLA!F1643</f>
        <v>F. Filología</v>
      </c>
      <c r="B1643" s="262">
        <f>TABLA!BC1643</f>
        <v>0</v>
      </c>
    </row>
    <row r="1644" spans="1:2" x14ac:dyDescent="0.2">
      <c r="A1644" t="str">
        <f>TABLA!F1644</f>
        <v>F. Bellas Artes</v>
      </c>
      <c r="B1644" s="262">
        <f>TABLA!BC1644</f>
        <v>0</v>
      </c>
    </row>
    <row r="1645" spans="1:2" x14ac:dyDescent="0.2">
      <c r="A1645" t="str">
        <f>TABLA!F1645</f>
        <v>F. Enfermería, Fisioterapia y Podología</v>
      </c>
      <c r="B1645" s="262">
        <f>TABLA!BC1645</f>
        <v>0</v>
      </c>
    </row>
    <row r="1646" spans="1:2" x14ac:dyDescent="0.2">
      <c r="A1646" t="str">
        <f>TABLA!F1646</f>
        <v>F. Geografía e Historia</v>
      </c>
      <c r="B1646" s="262">
        <f>TABLA!BC1646</f>
        <v>0</v>
      </c>
    </row>
    <row r="1647" spans="1:2" x14ac:dyDescent="0.2">
      <c r="A1647" t="str">
        <f>TABLA!F1647</f>
        <v>F. Ciencias Físicas</v>
      </c>
      <c r="B1647" s="262">
        <f>TABLA!BC1647</f>
        <v>0</v>
      </c>
    </row>
    <row r="1648" spans="1:2" x14ac:dyDescent="0.2">
      <c r="A1648" t="str">
        <f>TABLA!F1648</f>
        <v>F. Veterinaria</v>
      </c>
      <c r="B1648" s="262">
        <f>TABLA!BC1648</f>
        <v>0</v>
      </c>
    </row>
    <row r="1649" spans="1:2" x14ac:dyDescent="0.2">
      <c r="A1649" t="str">
        <f>TABLA!F1649</f>
        <v>F. Ciencias de la Información</v>
      </c>
      <c r="B1649" s="262">
        <f>TABLA!BC1649</f>
        <v>0</v>
      </c>
    </row>
    <row r="1650" spans="1:2" x14ac:dyDescent="0.2">
      <c r="A1650" t="str">
        <f>TABLA!F1650</f>
        <v>F. Óptica y Optometría</v>
      </c>
      <c r="B1650" s="262">
        <f>TABLA!BC1650</f>
        <v>0</v>
      </c>
    </row>
    <row r="1651" spans="1:2" x14ac:dyDescent="0.2">
      <c r="A1651" t="str">
        <f>TABLA!F1651</f>
        <v>F. Educación - Centro de Formación del Profesorado</v>
      </c>
      <c r="B1651" s="262">
        <f>TABLA!BC1651</f>
        <v>0</v>
      </c>
    </row>
    <row r="1652" spans="1:2" x14ac:dyDescent="0.2">
      <c r="A1652" t="str">
        <f>TABLA!F1652</f>
        <v>F. Medicina</v>
      </c>
      <c r="B1652" s="262">
        <f>TABLA!BC1652</f>
        <v>0</v>
      </c>
    </row>
    <row r="1653" spans="1:2" ht="25.5" x14ac:dyDescent="0.2">
      <c r="A1653" t="str">
        <f>TABLA!F1653</f>
        <v>F. Derecho</v>
      </c>
      <c r="B1653" s="262" t="str">
        <f>TABLA!BC1653</f>
        <v>Adquirir más manuales, publicaciones, códigos, obras, artículos de Derecho Internacional Público y más suscripciones a revistas de dicho ámbito.</v>
      </c>
    </row>
    <row r="1654" spans="1:2" x14ac:dyDescent="0.2">
      <c r="A1654" t="str">
        <f>TABLA!F1654</f>
        <v>F. Bellas Artes</v>
      </c>
      <c r="B1654" s="262">
        <f>TABLA!BC1654</f>
        <v>0</v>
      </c>
    </row>
    <row r="1655" spans="1:2" x14ac:dyDescent="0.2">
      <c r="A1655" t="str">
        <f>TABLA!F1655</f>
        <v>F. Filología</v>
      </c>
      <c r="B1655" s="262" t="str">
        <f>TABLA!BC1655</f>
        <v>Se agradece que se hayan añadido libros electrónicos al catálogo</v>
      </c>
    </row>
    <row r="1656" spans="1:2" x14ac:dyDescent="0.2">
      <c r="A1656" t="str">
        <f>TABLA!F1656</f>
        <v>F. Ciencias de la Información</v>
      </c>
      <c r="B1656" s="262">
        <f>TABLA!BC1656</f>
        <v>0</v>
      </c>
    </row>
    <row r="1657" spans="1:2" x14ac:dyDescent="0.2">
      <c r="A1657" t="str">
        <f>TABLA!F1657</f>
        <v>F. Farmacia</v>
      </c>
      <c r="B1657" s="262">
        <f>TABLA!BC1657</f>
        <v>0</v>
      </c>
    </row>
    <row r="1658" spans="1:2" x14ac:dyDescent="0.2">
      <c r="A1658" t="str">
        <f>TABLA!F1658</f>
        <v>F. Enfermería, Fisioterapia y Podología</v>
      </c>
      <c r="B1658" s="262">
        <f>TABLA!BC1658</f>
        <v>0</v>
      </c>
    </row>
    <row r="1659" spans="1:2" ht="38.25" x14ac:dyDescent="0.2">
      <c r="A1659" t="str">
        <f>TABLA!F1659</f>
        <v>F. Filología</v>
      </c>
      <c r="B1659" s="262" t="str">
        <f>TABLA!BC1659</f>
        <v>Quiero agradecer a todo el personal de la biblioteca, tanto desde redes sociales como de la facultad de Filología, su ayuda y apoyo en las semanas que llevamos de confinamiento y de dependencia necesaria de los recursos electrónicos.</v>
      </c>
    </row>
    <row r="1660" spans="1:2" ht="38.25" x14ac:dyDescent="0.2">
      <c r="A1660" t="str">
        <f>TABLA!F1660</f>
        <v>F. Estudios Estadísticos</v>
      </c>
      <c r="B1660" s="262" t="str">
        <f>TABLA!BC1660</f>
        <v>Hay una bibliotecaria morena de pelo corto en nuestra facultad, es una prepotente, nos habla fatal y he podido presenciar como hecha a de la biblioteca a gente que literalmente acaba de entrar y no había hecho nada.</v>
      </c>
    </row>
    <row r="1661" spans="1:2" x14ac:dyDescent="0.2">
      <c r="A1661" t="str">
        <f>TABLA!F1661</f>
        <v>F. Ciencias Químicas</v>
      </c>
      <c r="B1661" s="262">
        <f>TABLA!BC1661</f>
        <v>0</v>
      </c>
    </row>
    <row r="1662" spans="1:2" x14ac:dyDescent="0.2">
      <c r="A1662" t="str">
        <f>TABLA!F1662</f>
        <v>F. Ciencias Físicas</v>
      </c>
      <c r="B1662" s="262">
        <f>TABLA!BC1662</f>
        <v>0</v>
      </c>
    </row>
    <row r="1663" spans="1:2" x14ac:dyDescent="0.2">
      <c r="A1663" t="str">
        <f>TABLA!F1663</f>
        <v>F. Geografía e Historia</v>
      </c>
      <c r="B1663" s="262">
        <f>TABLA!BC1663</f>
        <v>0</v>
      </c>
    </row>
    <row r="1664" spans="1:2" x14ac:dyDescent="0.2">
      <c r="A1664" t="str">
        <f>TABLA!F1664</f>
        <v>F. Filología</v>
      </c>
      <c r="B1664" s="262">
        <f>TABLA!BC1664</f>
        <v>0</v>
      </c>
    </row>
    <row r="1665" spans="1:2" ht="127.5" x14ac:dyDescent="0.2">
      <c r="A1665" t="str">
        <f>TABLA!F1665</f>
        <v>F. Ciencias Biológicas</v>
      </c>
      <c r="B1665" s="262" t="str">
        <f>TABLA!BC1665</f>
        <v>Algunas veces que he ido, el Bibliotecario había tenido algún problema con otra compañera y se lo estaba contando a una tercera persona a viva voz, con lo cual molestaba a los que estábamos trabajando en la sala. Creo que si unos tenemos que irnos a trabajar a aulas especiales para hablar, ellos deben de dar ejemplo también. Y si tienen algún problema, hablarlo en privado, no hace falta que nos enteremos todos. Otra cosa que cambiaría sería la disposición de las salas de grupo, a veces hay otros grupos contigo que ponen música o hablan tan alto o hacen tanto escándalo que casi no te puedes comunicar con tu propio grupo. También adquirir más unidades de bibliografía reciente (por ejemplo, referente al último volumen de Histología panamericana). Ya que normalmente son los que más se utilizan y los más demandados por los alumnos.</v>
      </c>
    </row>
    <row r="1666" spans="1:2" x14ac:dyDescent="0.2">
      <c r="A1666" t="str">
        <f>TABLA!F1666</f>
        <v>F. Farmacia</v>
      </c>
      <c r="B1666" s="262">
        <f>TABLA!BC1666</f>
        <v>0</v>
      </c>
    </row>
    <row r="1667" spans="1:2" x14ac:dyDescent="0.2">
      <c r="A1667" t="str">
        <f>TABLA!F1667</f>
        <v>F. Ciencias Económicas y Empresariales</v>
      </c>
      <c r="B1667" s="262">
        <f>TABLA!BC1667</f>
        <v>0</v>
      </c>
    </row>
    <row r="1668" spans="1:2" x14ac:dyDescent="0.2">
      <c r="A1668" t="str">
        <f>TABLA!F1668</f>
        <v>F. Educación - Centro de Formación del Profesorado</v>
      </c>
      <c r="B1668" s="262" t="str">
        <f>TABLA!BC1668</f>
        <v>Muchas gracias por su labor. No sé desanimen</v>
      </c>
    </row>
    <row r="1669" spans="1:2" ht="38.25" x14ac:dyDescent="0.2">
      <c r="A1669" t="str">
        <f>TABLA!F1669</f>
        <v>F. Ciencias Físicas</v>
      </c>
      <c r="B1669" s="262" t="str">
        <f>TABLA!BC1669</f>
        <v>Valoro mucho en la biblioteca de CC Físicas que esté habilitada la sala M2 para el estudio. Valoro que ahora se puede hacer el préstamo de portátiles para todo el edificio y me gustaría sugerir que no pongan tanta calefacción en invierno, siempre paso calor.</v>
      </c>
    </row>
    <row r="1670" spans="1:2" x14ac:dyDescent="0.2">
      <c r="A1670" t="str">
        <f>TABLA!F1670</f>
        <v>F. Veterinaria</v>
      </c>
      <c r="B1670" s="262" t="str">
        <f>TABLA!BC1670</f>
        <v>Excesivo calor en todas las épocas del año en la biblioteca de la Facultad de Veterinaria</v>
      </c>
    </row>
    <row r="1671" spans="1:2" ht="51" x14ac:dyDescent="0.2">
      <c r="A1671" t="str">
        <f>TABLA!F1671</f>
        <v>F. Trabajo Social</v>
      </c>
      <c r="B1671" s="262" t="str">
        <f>TABLA!BC1671</f>
        <v>Nada más que añadir con las puntuaciones realizadas. Las instalaciones están muy bien preparadas, lo único que en la de Trabajo Social hay muchísimo más silencio que en la de Políticas pero es algo comprensible ya que ésta es más grande y por lo tanto la ventilación suena más. El material disponible es bastante amplio y estoy muy satisfecha con el servicio.</v>
      </c>
    </row>
    <row r="1672" spans="1:2" x14ac:dyDescent="0.2">
      <c r="A1672" t="str">
        <f>TABLA!F1672</f>
        <v>F. Medicina</v>
      </c>
      <c r="B1672" s="262">
        <f>TABLA!BC1672</f>
        <v>0</v>
      </c>
    </row>
    <row r="1673" spans="1:2" x14ac:dyDescent="0.2">
      <c r="A1673" t="str">
        <f>TABLA!F1673</f>
        <v>F. Ciencias de la Información</v>
      </c>
      <c r="B1673" s="262">
        <f>TABLA!BC1673</f>
        <v>0</v>
      </c>
    </row>
    <row r="1674" spans="1:2" x14ac:dyDescent="0.2">
      <c r="A1674" t="str">
        <f>TABLA!F1674</f>
        <v>F. Medicina</v>
      </c>
      <c r="B1674" s="262">
        <f>TABLA!BC1674</f>
        <v>0</v>
      </c>
    </row>
    <row r="1675" spans="1:2" x14ac:dyDescent="0.2">
      <c r="A1675" t="str">
        <f>TABLA!F1675</f>
        <v>F. Óptica y Optometría</v>
      </c>
      <c r="B1675" s="262" t="str">
        <f>TABLA!BC1675</f>
        <v>Un número mayor de salas para poder realizar trabajos en grupo</v>
      </c>
    </row>
    <row r="1676" spans="1:2" x14ac:dyDescent="0.2">
      <c r="A1676" t="str">
        <f>TABLA!F1676</f>
        <v>F. Ciencias Físicas</v>
      </c>
      <c r="B1676" s="262">
        <f>TABLA!BC1676</f>
        <v>0</v>
      </c>
    </row>
    <row r="1677" spans="1:2" ht="38.25" x14ac:dyDescent="0.2">
      <c r="A1677" t="str">
        <f>TABLA!F1677</f>
        <v>F. Ciencias Químicas</v>
      </c>
      <c r="B1677" s="262" t="str">
        <f>TABLA!BC1677</f>
        <v>El grado en Bioquímica pertenece a la facultad de quimicas y tiene dificultades para encontrar libros, apuntes, etc, pues están repartidos por bibliotecas de distintas facultades y no existen muchos de ellos en formato digital</v>
      </c>
    </row>
    <row r="1678" spans="1:2" x14ac:dyDescent="0.2">
      <c r="A1678" t="str">
        <f>TABLA!F1678</f>
        <v>F. Trabajo Social</v>
      </c>
      <c r="B1678" s="262">
        <f>TABLA!BC1678</f>
        <v>0</v>
      </c>
    </row>
    <row r="1679" spans="1:2" x14ac:dyDescent="0.2">
      <c r="A1679" t="str">
        <f>TABLA!F1679</f>
        <v>F. Ciencias Físicas</v>
      </c>
      <c r="B1679" s="262">
        <f>TABLA!BC1679</f>
        <v>0</v>
      </c>
    </row>
    <row r="1680" spans="1:2" x14ac:dyDescent="0.2">
      <c r="A1680" t="str">
        <f>TABLA!F1680</f>
        <v>F. Geografía e Historia</v>
      </c>
      <c r="B1680" s="262">
        <f>TABLA!BC1680</f>
        <v>0</v>
      </c>
    </row>
    <row r="1681" spans="1:2" ht="63.75" x14ac:dyDescent="0.2">
      <c r="A1681" t="str">
        <f>TABLA!F1681</f>
        <v>F. Derecho</v>
      </c>
      <c r="B1681" s="262" t="str">
        <f>TABLA!BC1681</f>
        <v>Deberían hacerse más reuniones acerca de cómo usar los recursos. Por ejemplo, las reuniones para alumnos de TFG y TFM que no hemos podido apuntarnos a ninguna de las 3 reuniones por haberse cerrado el proceso de inscripción, supongo que sería por el aforo, el contenido de esas reuniones debería facilitarse en la web de la biblioteca para que poder visualizarla en el caso de aquellos que no hemos podido inscribirnos</v>
      </c>
    </row>
    <row r="1682" spans="1:2" x14ac:dyDescent="0.2">
      <c r="A1682" t="str">
        <f>TABLA!F1682</f>
        <v>F. Educación - Centro de Formación del Profesorado</v>
      </c>
      <c r="B1682" s="262">
        <f>TABLA!BC1682</f>
        <v>0</v>
      </c>
    </row>
    <row r="1683" spans="1:2" x14ac:dyDescent="0.2">
      <c r="A1683" t="str">
        <f>TABLA!F1683</f>
        <v>F. Derecho</v>
      </c>
      <c r="B1683" s="262">
        <f>TABLA!BC1683</f>
        <v>0</v>
      </c>
    </row>
    <row r="1684" spans="1:2" x14ac:dyDescent="0.2">
      <c r="A1684" t="str">
        <f>TABLA!F1684</f>
        <v>F. Ciencias Políticas y Sociología</v>
      </c>
      <c r="B1684" s="262">
        <f>TABLA!BC1684</f>
        <v>0</v>
      </c>
    </row>
    <row r="1685" spans="1:2" x14ac:dyDescent="0.2">
      <c r="A1685" t="str">
        <f>TABLA!F1685</f>
        <v>F. Educación - Centro de Formación del Profesorado</v>
      </c>
      <c r="B1685" s="262">
        <f>TABLA!BC1685</f>
        <v>0</v>
      </c>
    </row>
    <row r="1686" spans="1:2" x14ac:dyDescent="0.2">
      <c r="A1686" t="str">
        <f>TABLA!F1686</f>
        <v>F. Geografía e Historia</v>
      </c>
      <c r="B1686" s="262">
        <f>TABLA!BC1686</f>
        <v>0</v>
      </c>
    </row>
    <row r="1687" spans="1:2" ht="191.25" x14ac:dyDescent="0.2">
      <c r="A1687" t="str">
        <f>TABLA!F1687</f>
        <v>F. Filosofía</v>
      </c>
      <c r="B1687" s="262" t="str">
        <f>TABLA!BC1687</f>
        <v>PARA MÍ SERÍA IMPORTANTE QUE SE REABRIERA EL USO DE BIBLIOTECAS PARA CONSULTA EN SALA... PORQUE SI NO, ME SERÁ IMPOSIBLE CONTINUAR CON MI DOCTORADO... ESPERO QUE LAS ABRAIS LO ANTES POSIBLE. FELICIDADES POR EL SISTEMA DE PETICIONES ONLINE, REALMENTE TE AHORRA MUCHO TIEMPO Y TE PERMITE ORGANIZARTE MEJOR CON EL ESTUDIO Y LA BIBLIOGRAFÍA :) EL PERSONAL DE LAS BILBIOTECAS DE FILOSOFÍA, FILOLOGÍA CLÁSICA Y POLÍTICAS ES ESTUPENDO. ME HAN ATENDIDO MUY BIEN Y HAN TENIDO MUCHA PACIENCIA CON MIS BÚSQUEDAS Y PETICIONES. SIN EMBARGO, EN OTRAS BIBIOTECAS DE LA UCM AÚN QUEDA PERSONAL QUE NO ENTIENDE MUY BIEN COMO FUNCIONA EL SISTEMA DE PETICIONES Y SE LÍA CON LAS NOMENCALTURAS...DE TAL FORMA QUE AL LLEGAR PIDIENDO UN LIBRO NO SABEN EN QUÉ RÉGIMEN LO HAS PEDIDO, NO TE INFORMAN BIEN, ETC... SIN EMBARGO, HE DE RECONOCER QUE ESTOS CASOS SON BASTANTE OCASIONALES Y ESTÁN VINCULADOS MAYORITARIAMENTENTE AL PERSONAL MÁS MAYOR DE LA UCM. QUIZÁ NECESITARÍAN UN POQUITO MÁS DE FORMACIÓN PARA PONERSE AL DÍA.</v>
      </c>
    </row>
    <row r="1688" spans="1:2" x14ac:dyDescent="0.2">
      <c r="A1688" t="str">
        <f>TABLA!F1688</f>
        <v>F. Ciencias Biológicas</v>
      </c>
      <c r="B1688" s="262">
        <f>TABLA!BC1688</f>
        <v>0</v>
      </c>
    </row>
    <row r="1689" spans="1:2" ht="63.75" x14ac:dyDescent="0.2">
      <c r="A1689" t="str">
        <f>TABLA!F1689</f>
        <v>F. Farmacia</v>
      </c>
      <c r="B1689" s="262" t="str">
        <f>TABLA!BC1689</f>
        <v>Considero que el servicio ha empeorado desde que se cambió el sistema informático. Antes era capaz de encontrar cualquier documento y desde el cambio me resulta muy difícil e incluso imposible, pues he llegado a buscar un documento que había consultado previamente y no aparecía. Por suerte, el personal de la Biblioteca de la Facultad de Farmacia presta un servicio excelente y resuelve cualquier duda o problema que se plantee.</v>
      </c>
    </row>
    <row r="1690" spans="1:2" x14ac:dyDescent="0.2">
      <c r="A1690" t="str">
        <f>TABLA!F1690</f>
        <v>F. Ciencias de la Información</v>
      </c>
      <c r="B1690" s="262">
        <f>TABLA!BC1690</f>
        <v>0</v>
      </c>
    </row>
    <row r="1691" spans="1:2" x14ac:dyDescent="0.2">
      <c r="A1691" t="str">
        <f>TABLA!F1691</f>
        <v>F. Ciencias Biológicas</v>
      </c>
      <c r="B1691" s="262">
        <f>TABLA!BC1691</f>
        <v>0</v>
      </c>
    </row>
    <row r="1692" spans="1:2" x14ac:dyDescent="0.2">
      <c r="A1692" t="str">
        <f>TABLA!F1692</f>
        <v>F. Comercio y Turismo</v>
      </c>
      <c r="B1692" s="262">
        <f>TABLA!BC1692</f>
        <v>0</v>
      </c>
    </row>
    <row r="1693" spans="1:2" x14ac:dyDescent="0.2">
      <c r="A1693" t="str">
        <f>TABLA!F1693</f>
        <v>F. Ciencias Físicas</v>
      </c>
      <c r="B1693" s="262">
        <f>TABLA!BC1693</f>
        <v>0</v>
      </c>
    </row>
    <row r="1694" spans="1:2" x14ac:dyDescent="0.2">
      <c r="A1694" t="str">
        <f>TABLA!F1694</f>
        <v>F. Filología</v>
      </c>
      <c r="B1694" s="262">
        <f>TABLA!BC1694</f>
        <v>0</v>
      </c>
    </row>
    <row r="1695" spans="1:2" x14ac:dyDescent="0.2">
      <c r="A1695" t="str">
        <f>TABLA!F1695</f>
        <v>F. Geografía e Historia</v>
      </c>
      <c r="B1695" s="262">
        <f>TABLA!BC1695</f>
        <v>0</v>
      </c>
    </row>
    <row r="1696" spans="1:2" x14ac:dyDescent="0.2">
      <c r="A1696" t="str">
        <f>TABLA!F1696</f>
        <v>F. Geografía e Historia</v>
      </c>
      <c r="B1696" s="262">
        <f>TABLA!BC1696</f>
        <v>0</v>
      </c>
    </row>
    <row r="1697" spans="1:2" x14ac:dyDescent="0.2">
      <c r="A1697" t="str">
        <f>TABLA!F1697</f>
        <v>F. Medicina</v>
      </c>
      <c r="B1697" s="262">
        <f>TABLA!BC1697</f>
        <v>0</v>
      </c>
    </row>
    <row r="1698" spans="1:2" x14ac:dyDescent="0.2">
      <c r="A1698" t="str">
        <f>TABLA!F1698</f>
        <v>F. Ciencias Económicas y Empresariales</v>
      </c>
      <c r="B1698" s="262">
        <f>TABLA!BC1698</f>
        <v>0</v>
      </c>
    </row>
    <row r="1699" spans="1:2" ht="51" x14ac:dyDescent="0.2">
      <c r="A1699" t="str">
        <f>TABLA!F1699</f>
        <v>F. Medicina</v>
      </c>
      <c r="B1699" s="262" t="str">
        <f>TABLA!BC1699</f>
        <v>Si fuera posible me gustaría que la Biblioteca de la Facultad de Medicina ampliara su horario a los fines de semana en la época de exámenes finales.  También me gustaría añadir que la temperatura en el interior de la Biblioteca de Medicina en invierno es extremadamente alta, y en verano quizá demasiado fría.</v>
      </c>
    </row>
    <row r="1700" spans="1:2" x14ac:dyDescent="0.2">
      <c r="A1700" t="str">
        <f>TABLA!F1700</f>
        <v>F. Geografía e Historia</v>
      </c>
      <c r="B1700" s="262">
        <f>TABLA!BC1700</f>
        <v>0</v>
      </c>
    </row>
    <row r="1701" spans="1:2" x14ac:dyDescent="0.2">
      <c r="A1701" t="str">
        <f>TABLA!F1701</f>
        <v>F. Geografía e Historia</v>
      </c>
      <c r="B1701" s="262">
        <f>TABLA!BC1701</f>
        <v>0</v>
      </c>
    </row>
    <row r="1702" spans="1:2" x14ac:dyDescent="0.2">
      <c r="A1702" t="str">
        <f>TABLA!F1702</f>
        <v>F. Geografía e Historia</v>
      </c>
      <c r="B1702" s="262">
        <f>TABLA!BC1702</f>
        <v>0</v>
      </c>
    </row>
    <row r="1703" spans="1:2" x14ac:dyDescent="0.2">
      <c r="A1703" t="str">
        <f>TABLA!F1703</f>
        <v>F. Educación - Centro de Formación del Profesorado</v>
      </c>
      <c r="B1703" s="262" t="str">
        <f>TABLA!BC1703</f>
        <v>Nada que señalar</v>
      </c>
    </row>
    <row r="1704" spans="1:2" x14ac:dyDescent="0.2">
      <c r="A1704" t="str">
        <f>TABLA!F1704</f>
        <v>F. Filología</v>
      </c>
      <c r="B1704" s="262">
        <f>TABLA!BC1704</f>
        <v>0</v>
      </c>
    </row>
    <row r="1705" spans="1:2" ht="25.5" x14ac:dyDescent="0.2">
      <c r="A1705" t="str">
        <f>TABLA!F1705</f>
        <v>F. Ciencias de la Documentación</v>
      </c>
      <c r="B1705" s="262" t="str">
        <f>TABLA!BC1705</f>
        <v>Los bibliotecarios podrían ser más amables (o amables simplemente), el tiempo de préstamo debería ser más largo.</v>
      </c>
    </row>
    <row r="1706" spans="1:2" x14ac:dyDescent="0.2">
      <c r="A1706" t="str">
        <f>TABLA!F1706</f>
        <v>F. Comercio y Turismo</v>
      </c>
      <c r="B1706" s="262">
        <f>TABLA!BC1706</f>
        <v>0</v>
      </c>
    </row>
    <row r="1707" spans="1:2" ht="76.5" x14ac:dyDescent="0.2">
      <c r="A1707" t="str">
        <f>TABLA!F1707</f>
        <v>F. Ciencias Físicas</v>
      </c>
      <c r="B1707" s="262" t="str">
        <f>TABLA!BC1707</f>
        <v>En general, se encuentran todos los libros necesarios para superar las asignaturas del grado en física y, en general, en cantidad suficiente para encontrar casi siempre ejemplares sin prestar. Sin embargo, de las asignaturas de los últimos cursos y de alguna optativa, faltan títulos recomendados. Sería interesante que la biblioteca tuviera al menos un ejemplar de consulta en sala de todos los títulos listados como bibliografía básica en la guía docente del grado.</v>
      </c>
    </row>
    <row r="1708" spans="1:2" ht="51" x14ac:dyDescent="0.2">
      <c r="A1708" t="str">
        <f>TABLA!F1708</f>
        <v>F. Derecho</v>
      </c>
      <c r="B1708" s="262" t="str">
        <f>TABLA!BC1708</f>
        <v>Se debería ampliar el catálogo de manuales on-line, ya que sólo algunos están disponibles en versión papel y no te queda otro remedio que acudir a la Biblioteca a por ello, si es que lo hay, puesto que a veces en la página pone que está disponible y cuando llegas allí no está.  Volver a poner el sitema para localizar en qué sección está el libro (como estaba antes).</v>
      </c>
    </row>
    <row r="1709" spans="1:2" x14ac:dyDescent="0.2">
      <c r="A1709" t="str">
        <f>TABLA!F1709</f>
        <v>F. Geografía e Historia</v>
      </c>
      <c r="B1709" s="262">
        <f>TABLA!BC1709</f>
        <v>0</v>
      </c>
    </row>
    <row r="1710" spans="1:2" x14ac:dyDescent="0.2">
      <c r="A1710" t="str">
        <f>TABLA!F1710</f>
        <v>F. Ciencias de la Información</v>
      </c>
      <c r="B1710" s="262">
        <f>TABLA!BC1710</f>
        <v>0</v>
      </c>
    </row>
    <row r="1711" spans="1:2" x14ac:dyDescent="0.2">
      <c r="A1711" t="str">
        <f>TABLA!F1711</f>
        <v>F. Ciencias de la Información</v>
      </c>
      <c r="B1711" s="262">
        <f>TABLA!BC1711</f>
        <v>0</v>
      </c>
    </row>
    <row r="1712" spans="1:2" ht="38.25" x14ac:dyDescent="0.2">
      <c r="A1712" t="str">
        <f>TABLA!F1712</f>
        <v>F. Ciencias de la Información</v>
      </c>
      <c r="B1712" s="262" t="str">
        <f>TABLA!BC1712</f>
        <v>Ampliar el plazo de entrega de un libro y, cuando se falle un día, no bloquear el carnet directamente, sino dar de margen algunos días sin contar los días no lectivos (ya que en esos días no se puede acceder a la universidad a devolverlo).</v>
      </c>
    </row>
    <row r="1713" spans="1:2" x14ac:dyDescent="0.2">
      <c r="A1713" t="str">
        <f>TABLA!F1713</f>
        <v>F. Psicología</v>
      </c>
      <c r="B1713" s="262">
        <f>TABLA!BC1713</f>
        <v>0</v>
      </c>
    </row>
    <row r="1714" spans="1:2" x14ac:dyDescent="0.2">
      <c r="A1714" t="str">
        <f>TABLA!F1714</f>
        <v>F. Ciencias de la Información</v>
      </c>
      <c r="B1714" s="262">
        <f>TABLA!BC1714</f>
        <v>0</v>
      </c>
    </row>
    <row r="1715" spans="1:2" ht="25.5" x14ac:dyDescent="0.2">
      <c r="A1715" t="str">
        <f>TABLA!F1715</f>
        <v>F. Ciencias Químicas</v>
      </c>
      <c r="B1715" s="262" t="str">
        <f>TABLA!BC1715</f>
        <v>estoy satisfecha con la labor y no tengo sugerencias ni propuestas mejores de las que ya se han planteado.</v>
      </c>
    </row>
    <row r="1716" spans="1:2" x14ac:dyDescent="0.2">
      <c r="A1716" t="str">
        <f>TABLA!F1716</f>
        <v>F. Educación - Centro de Formación del Profesorado</v>
      </c>
      <c r="B1716" s="262">
        <f>TABLA!BC1716</f>
        <v>0</v>
      </c>
    </row>
    <row r="1717" spans="1:2" x14ac:dyDescent="0.2">
      <c r="A1717" t="str">
        <f>TABLA!F1717</f>
        <v>F. Psicología</v>
      </c>
      <c r="B1717" s="262">
        <f>TABLA!BC1717</f>
        <v>0</v>
      </c>
    </row>
    <row r="1718" spans="1:2" x14ac:dyDescent="0.2">
      <c r="A1718" t="str">
        <f>TABLA!F1718</f>
        <v>F. Filología</v>
      </c>
      <c r="B1718" s="262">
        <f>TABLA!BC1718</f>
        <v>0</v>
      </c>
    </row>
    <row r="1719" spans="1:2" x14ac:dyDescent="0.2">
      <c r="A1719" t="str">
        <f>TABLA!F1719</f>
        <v>F. Geografía e Historia</v>
      </c>
      <c r="B1719" s="262">
        <f>TABLA!BC1719</f>
        <v>0</v>
      </c>
    </row>
    <row r="1720" spans="1:2" x14ac:dyDescent="0.2">
      <c r="A1720" t="str">
        <f>TABLA!F1720</f>
        <v>F. Farmacia</v>
      </c>
      <c r="B1720" s="262">
        <f>TABLA!BC1720</f>
        <v>0</v>
      </c>
    </row>
    <row r="1721" spans="1:2" x14ac:dyDescent="0.2">
      <c r="A1721" t="str">
        <f>TABLA!F1721</f>
        <v>F. Enfermería, Fisioterapia y Podología</v>
      </c>
      <c r="B1721" s="262">
        <f>TABLA!BC1721</f>
        <v>0</v>
      </c>
    </row>
    <row r="1722" spans="1:2" x14ac:dyDescent="0.2">
      <c r="A1722" t="str">
        <f>TABLA!F1722</f>
        <v>F. Enfermería, Fisioterapia y Podología</v>
      </c>
      <c r="B1722" s="262">
        <f>TABLA!BC1722</f>
        <v>0</v>
      </c>
    </row>
    <row r="1723" spans="1:2" ht="76.5" x14ac:dyDescent="0.2">
      <c r="A1723" t="str">
        <f>TABLA!F1723</f>
        <v>F. Filología</v>
      </c>
      <c r="B1723" s="262" t="str">
        <f>TABLA!BC1723</f>
        <v>Los alumnos del grado de Estudios Semíticos e Islámicos (filología) tenemos más problemas para encontrar determinadas obras a la hora de hacer un estudio más especializado. Y ahora en época de confinamiento no hemos podido acceder de forma virtual a ninguna de las gramáticas árabes ni manuales de literatura árabe que sí disponíamos de ellos en la biblioteca. Quizá podrían hacer más accesible ese tipo de libros/manuales para que podamos seguir estudiando en casa igual que lo hacíamos en la biblioteca</v>
      </c>
    </row>
    <row r="1724" spans="1:2" x14ac:dyDescent="0.2">
      <c r="A1724" t="str">
        <f>TABLA!F1724</f>
        <v>F. Ciencias de la Información</v>
      </c>
      <c r="B1724" s="262">
        <f>TABLA!BC1724</f>
        <v>0</v>
      </c>
    </row>
    <row r="1725" spans="1:2" x14ac:dyDescent="0.2">
      <c r="A1725" t="str">
        <f>TABLA!F1725</f>
        <v>F. Óptica y Optometría</v>
      </c>
      <c r="B1725" s="262">
        <f>TABLA!BC1725</f>
        <v>0</v>
      </c>
    </row>
    <row r="1726" spans="1:2" ht="38.25" x14ac:dyDescent="0.2">
      <c r="A1726" t="str">
        <f>TABLA!F1726</f>
        <v>F. Educación - Centro de Formación del Profesorado</v>
      </c>
      <c r="B1726" s="262" t="str">
        <f>TABLA!BC1726</f>
        <v>Que las salas de la biblioteca si se pasan 5 minutos no se te anule la reserva  destacó el trato amable de algunos de los trabajadores de la biblioteca y la limpieza de las salas. Sin embargo, se escuchan a la perfección todas las conversaciones de las salas contiguas</v>
      </c>
    </row>
    <row r="1727" spans="1:2" x14ac:dyDescent="0.2">
      <c r="A1727" t="str">
        <f>TABLA!F1727</f>
        <v>F. Geografía e Historia</v>
      </c>
      <c r="B1727" s="262">
        <f>TABLA!BC1727</f>
        <v>0</v>
      </c>
    </row>
    <row r="1728" spans="1:2" x14ac:dyDescent="0.2">
      <c r="A1728" t="str">
        <f>TABLA!F1728</f>
        <v>F. Ciencias Políticas y Sociología</v>
      </c>
      <c r="B1728" s="262">
        <f>TABLA!BC1728</f>
        <v>0</v>
      </c>
    </row>
    <row r="1729" spans="1:2" x14ac:dyDescent="0.2">
      <c r="A1729" t="str">
        <f>TABLA!F1729</f>
        <v>F. Ciencias Químicas</v>
      </c>
      <c r="B1729" s="262">
        <f>TABLA!BC1729</f>
        <v>0</v>
      </c>
    </row>
    <row r="1730" spans="1:2" x14ac:dyDescent="0.2">
      <c r="A1730" t="str">
        <f>TABLA!F1730</f>
        <v>F. Óptica y Optometría</v>
      </c>
      <c r="B1730" s="262">
        <f>TABLA!BC1730</f>
        <v>0</v>
      </c>
    </row>
    <row r="1731" spans="1:2" x14ac:dyDescent="0.2">
      <c r="A1731" t="str">
        <f>TABLA!F1731</f>
        <v>F. Ciencias Geológicas</v>
      </c>
      <c r="B1731" s="262">
        <f>TABLA!BC1731</f>
        <v>0</v>
      </c>
    </row>
    <row r="1732" spans="1:2" x14ac:dyDescent="0.2">
      <c r="A1732" t="str">
        <f>TABLA!F1732</f>
        <v>F. Ciencias Matemáticas</v>
      </c>
      <c r="B1732" s="262">
        <f>TABLA!BC1732</f>
        <v>0</v>
      </c>
    </row>
    <row r="1733" spans="1:2" x14ac:dyDescent="0.2">
      <c r="A1733" t="str">
        <f>TABLA!F1733</f>
        <v>F. Enfermería, Fisioterapia y Podología</v>
      </c>
      <c r="B1733" s="262">
        <f>TABLA!BC1733</f>
        <v>0</v>
      </c>
    </row>
    <row r="1734" spans="1:2" x14ac:dyDescent="0.2">
      <c r="A1734" t="str">
        <f>TABLA!F1734</f>
        <v>F. Medicina</v>
      </c>
      <c r="B1734" s="262">
        <f>TABLA!BC1734</f>
        <v>0</v>
      </c>
    </row>
    <row r="1735" spans="1:2" x14ac:dyDescent="0.2">
      <c r="A1735" t="str">
        <f>TABLA!F1735</f>
        <v>F. Medicina</v>
      </c>
      <c r="B1735" s="262">
        <f>TABLA!BC1735</f>
        <v>0</v>
      </c>
    </row>
    <row r="1736" spans="1:2" x14ac:dyDescent="0.2">
      <c r="A1736" t="str">
        <f>TABLA!F1736</f>
        <v>F. Enfermería, Fisioterapia y Podología</v>
      </c>
      <c r="B1736" s="262">
        <f>TABLA!BC1736</f>
        <v>0</v>
      </c>
    </row>
    <row r="1737" spans="1:2" x14ac:dyDescent="0.2">
      <c r="A1737" t="str">
        <f>TABLA!F1737</f>
        <v>F. Ciencias Económicas y Empresariales</v>
      </c>
      <c r="B1737" s="262">
        <f>TABLA!BC1737</f>
        <v>0</v>
      </c>
    </row>
    <row r="1738" spans="1:2" x14ac:dyDescent="0.2">
      <c r="A1738" t="str">
        <f>TABLA!F1738</f>
        <v>F. Óptica y Optometría</v>
      </c>
      <c r="B1738" s="262">
        <f>TABLA!BC1738</f>
        <v>0</v>
      </c>
    </row>
    <row r="1739" spans="1:2" ht="25.5" x14ac:dyDescent="0.2">
      <c r="A1739" t="str">
        <f>TABLA!F1739</f>
        <v>F. Derecho</v>
      </c>
      <c r="B1739" s="262" t="str">
        <f>TABLA!BC1739</f>
        <v>Poner una cafetería en la biblioteca. Incrementar el número de ordenadores y de enchufes (no siempre funcionan)</v>
      </c>
    </row>
    <row r="1740" spans="1:2" x14ac:dyDescent="0.2">
      <c r="A1740" t="str">
        <f>TABLA!F1740</f>
        <v>F. Educación - Centro de Formación del Profesorado</v>
      </c>
      <c r="B1740" s="262">
        <f>TABLA!BC1740</f>
        <v>0</v>
      </c>
    </row>
    <row r="1741" spans="1:2" x14ac:dyDescent="0.2">
      <c r="A1741" t="str">
        <f>TABLA!F1741</f>
        <v>F. Estudios Estadísticos</v>
      </c>
      <c r="B1741" s="262">
        <f>TABLA!BC1741</f>
        <v>0</v>
      </c>
    </row>
    <row r="1742" spans="1:2" x14ac:dyDescent="0.2">
      <c r="A1742" t="str">
        <f>TABLA!F1742</f>
        <v>F. Farmacia</v>
      </c>
      <c r="B1742" s="262">
        <f>TABLA!BC1742</f>
        <v>0</v>
      </c>
    </row>
    <row r="1743" spans="1:2" x14ac:dyDescent="0.2">
      <c r="A1743" t="str">
        <f>TABLA!F1743</f>
        <v>F. Ciencias de la Información</v>
      </c>
      <c r="B1743" s="262">
        <f>TABLA!BC1743</f>
        <v>0</v>
      </c>
    </row>
    <row r="1744" spans="1:2" x14ac:dyDescent="0.2">
      <c r="A1744" t="str">
        <f>TABLA!F1744</f>
        <v>F. Educación - Centro de Formación del Profesorado</v>
      </c>
      <c r="B1744" s="262">
        <f>TABLA!BC1744</f>
        <v>0</v>
      </c>
    </row>
    <row r="1745" spans="1:2" x14ac:dyDescent="0.2">
      <c r="A1745" t="str">
        <f>TABLA!F1745</f>
        <v>F. Odontología</v>
      </c>
      <c r="B1745" s="262">
        <f>TABLA!BC1745</f>
        <v>0</v>
      </c>
    </row>
    <row r="1746" spans="1:2" x14ac:dyDescent="0.2">
      <c r="A1746" t="str">
        <f>TABLA!F1746</f>
        <v>F. Educación - Centro de Formación del Profesorado</v>
      </c>
      <c r="B1746" s="262">
        <f>TABLA!BC1746</f>
        <v>0</v>
      </c>
    </row>
    <row r="1747" spans="1:2" x14ac:dyDescent="0.2">
      <c r="A1747" t="str">
        <f>TABLA!F1747</f>
        <v>F. Veterinaria</v>
      </c>
      <c r="B1747" s="262">
        <f>TABLA!BC1747</f>
        <v>0</v>
      </c>
    </row>
    <row r="1748" spans="1:2" ht="38.25" x14ac:dyDescent="0.2">
      <c r="A1748" t="str">
        <f>TABLA!F1748</f>
        <v>F. Trabajo Social</v>
      </c>
      <c r="B1748" s="262" t="str">
        <f>TABLA!BC1748</f>
        <v>Sería muy necesario tener más de una sala de trabajo grupal en la biblioteca de trabajo social ya que somos muchos estudiantes y hacemos mucho uso de ella al tener muchos trabajos grupales. Siempre suele estar ocupada</v>
      </c>
    </row>
    <row r="1749" spans="1:2" x14ac:dyDescent="0.2">
      <c r="A1749" t="str">
        <f>TABLA!F1749</f>
        <v>F. Medicina</v>
      </c>
      <c r="B1749" s="262">
        <f>TABLA!BC1749</f>
        <v>0</v>
      </c>
    </row>
    <row r="1750" spans="1:2" x14ac:dyDescent="0.2">
      <c r="A1750" t="str">
        <f>TABLA!F1750</f>
        <v>F. Derecho</v>
      </c>
      <c r="B1750" s="262">
        <f>TABLA!BC1750</f>
        <v>0</v>
      </c>
    </row>
    <row r="1751" spans="1:2" x14ac:dyDescent="0.2">
      <c r="A1751" t="str">
        <f>TABLA!F1751</f>
        <v>F. Geografía e Historia</v>
      </c>
      <c r="B1751" s="262">
        <f>TABLA!BC1751</f>
        <v>0</v>
      </c>
    </row>
    <row r="1752" spans="1:2" ht="25.5" x14ac:dyDescent="0.2">
      <c r="A1752" t="str">
        <f>TABLA!F1752</f>
        <v>F. Psicología</v>
      </c>
      <c r="B1752" s="262" t="str">
        <f>TABLA!BC1752</f>
        <v>Creo que deberían de facilitar de alguna forma que los libros y el material que aportan los docentes este en formato digital, ya que seria mucho más fácil el estudio.</v>
      </c>
    </row>
    <row r="1753" spans="1:2" x14ac:dyDescent="0.2">
      <c r="A1753" t="str">
        <f>TABLA!F1753</f>
        <v>F. Ciencias Físicas</v>
      </c>
      <c r="B1753" s="262">
        <f>TABLA!BC1753</f>
        <v>0</v>
      </c>
    </row>
    <row r="1754" spans="1:2" x14ac:dyDescent="0.2">
      <c r="A1754" t="str">
        <f>TABLA!F1754</f>
        <v>F. Medicina</v>
      </c>
      <c r="B1754" s="262">
        <f>TABLA!BC1754</f>
        <v>0</v>
      </c>
    </row>
    <row r="1755" spans="1:2" x14ac:dyDescent="0.2">
      <c r="A1755" t="str">
        <f>TABLA!F1755</f>
        <v>F. Derecho</v>
      </c>
      <c r="B1755" s="262">
        <f>TABLA!BC1755</f>
        <v>0</v>
      </c>
    </row>
    <row r="1756" spans="1:2" ht="51" x14ac:dyDescent="0.2">
      <c r="A1756" t="str">
        <f>TABLA!F1756</f>
        <v>F. Informática</v>
      </c>
      <c r="B1756" s="262" t="str">
        <f>TABLA!BC1756</f>
        <v>Una de las cosas que, en mi opinión, veo prescindibles es que cada vez que se saque algún libro de la biblioteca se tenga la opción de pedir un ticket. Lo veo prescindible ya que toda la información que te dan en él se te envía al correo de la Complutense y aparece en tu cuenta de la biblioteca, además de ser un gasto tanto económico como ecológico.</v>
      </c>
    </row>
    <row r="1757" spans="1:2" ht="25.5" x14ac:dyDescent="0.2">
      <c r="A1757" t="str">
        <f>TABLA!F1757</f>
        <v>F. Medicina</v>
      </c>
      <c r="B1757" s="262" t="str">
        <f>TABLA!BC1757</f>
        <v>Mantener la facilidad de acceso a artículos de revistas médicas de referencia, como se ha hecho durante la cuarentena</v>
      </c>
    </row>
    <row r="1758" spans="1:2" x14ac:dyDescent="0.2">
      <c r="A1758">
        <f>TABLA!F1758</f>
        <v>0</v>
      </c>
      <c r="B1758" s="262">
        <f>TABLA!BC1758</f>
        <v>0</v>
      </c>
    </row>
    <row r="1759" spans="1:2" x14ac:dyDescent="0.2">
      <c r="A1759" t="str">
        <f>TABLA!F1759</f>
        <v>F. Ciencias Políticas y Sociología</v>
      </c>
      <c r="B1759" s="262">
        <f>TABLA!BC1759</f>
        <v>0</v>
      </c>
    </row>
    <row r="1760" spans="1:2" x14ac:dyDescent="0.2">
      <c r="A1760" t="str">
        <f>TABLA!F1760</f>
        <v>F. Enfermería, Fisioterapia y Podología</v>
      </c>
      <c r="B1760" s="262">
        <f>TABLA!BC1760</f>
        <v>0</v>
      </c>
    </row>
    <row r="1761" spans="1:2" x14ac:dyDescent="0.2">
      <c r="A1761" t="str">
        <f>TABLA!F1761</f>
        <v>F. Geografía e Historia</v>
      </c>
      <c r="B1761" s="262">
        <f>TABLA!BC1761</f>
        <v>0</v>
      </c>
    </row>
    <row r="1762" spans="1:2" x14ac:dyDescent="0.2">
      <c r="A1762" t="str">
        <f>TABLA!F1762</f>
        <v>F. Enfermería, Fisioterapia y Podología</v>
      </c>
      <c r="B1762" s="262">
        <f>TABLA!BC1762</f>
        <v>0</v>
      </c>
    </row>
    <row r="1763" spans="1:2" ht="25.5" x14ac:dyDescent="0.2">
      <c r="A1763" t="str">
        <f>TABLA!F1763</f>
        <v>F. Psicología</v>
      </c>
      <c r="B1763" s="262" t="str">
        <f>TABLA!BC1763</f>
        <v>Posibilidad de disponer de un buzón o contenedor de devolución de libros (similar al de la UAM)</v>
      </c>
    </row>
    <row r="1764" spans="1:2" x14ac:dyDescent="0.2">
      <c r="A1764" t="str">
        <f>TABLA!F1764</f>
        <v>F. Bellas Artes</v>
      </c>
      <c r="B1764" s="262">
        <f>TABLA!BC1764</f>
        <v>0</v>
      </c>
    </row>
    <row r="1765" spans="1:2" x14ac:dyDescent="0.2">
      <c r="A1765" t="str">
        <f>TABLA!F1765</f>
        <v>F. Farmacia</v>
      </c>
      <c r="B1765" s="262">
        <f>TABLA!BC1765</f>
        <v>0</v>
      </c>
    </row>
    <row r="1766" spans="1:2" x14ac:dyDescent="0.2">
      <c r="A1766" t="str">
        <f>TABLA!F1766</f>
        <v>F. Medicina</v>
      </c>
      <c r="B1766" s="262">
        <f>TABLA!BC1766</f>
        <v>0</v>
      </c>
    </row>
    <row r="1767" spans="1:2" x14ac:dyDescent="0.2">
      <c r="A1767" t="str">
        <f>TABLA!F1767</f>
        <v>F. Ciencias de la Información</v>
      </c>
      <c r="B1767" s="262">
        <f>TABLA!BC1767</f>
        <v>0</v>
      </c>
    </row>
    <row r="1768" spans="1:2" x14ac:dyDescent="0.2">
      <c r="A1768" t="str">
        <f>TABLA!F1768</f>
        <v>F. Ciencias Biológicas</v>
      </c>
      <c r="B1768" s="262">
        <f>TABLA!BC1768</f>
        <v>0</v>
      </c>
    </row>
    <row r="1769" spans="1:2" x14ac:dyDescent="0.2">
      <c r="A1769" t="str">
        <f>TABLA!F1769</f>
        <v>F. Medicina</v>
      </c>
      <c r="B1769" s="262">
        <f>TABLA!BC1769</f>
        <v>0</v>
      </c>
    </row>
    <row r="1770" spans="1:2" ht="51" x14ac:dyDescent="0.2">
      <c r="A1770" t="str">
        <f>TABLA!F1770</f>
        <v>F. Ciencias Políticas y Sociología</v>
      </c>
      <c r="B1770" s="262" t="str">
        <f>TABLA!BC1770</f>
        <v>El problema de las bibliotecas UCM no es concretamente con los recursos, sino con la infraestructura. Tener que estudiar con abrigo y guantes porque no ha calefacción no es tolerable (biblioteca ciencias políticas). Aunque ahora en periodo de exámenes se hayan abierto más bibliotecas a demás de la María Zambrano, el espacio sigue siendo limitado</v>
      </c>
    </row>
    <row r="1771" spans="1:2" ht="25.5" x14ac:dyDescent="0.2">
      <c r="A1771" t="str">
        <f>TABLA!F1771</f>
        <v>F. Ciencias Matemáticas</v>
      </c>
      <c r="B1771" s="262" t="str">
        <f>TABLA!BC1771</f>
        <v>La página web de la biblioteca no es muy intuitiva en muchas ocasiones y cuesta llegar a cierta información sobre los libros.</v>
      </c>
    </row>
    <row r="1772" spans="1:2" x14ac:dyDescent="0.2">
      <c r="A1772" t="str">
        <f>TABLA!F1772</f>
        <v>F. Educación - Centro de Formación del Profesorado</v>
      </c>
      <c r="B1772" s="262">
        <f>TABLA!BC1772</f>
        <v>0</v>
      </c>
    </row>
    <row r="1773" spans="1:2" x14ac:dyDescent="0.2">
      <c r="A1773" t="str">
        <f>TABLA!F1773</f>
        <v>F. Educación - Centro de Formación del Profesorado</v>
      </c>
      <c r="B1773" s="262">
        <f>TABLA!BC1773</f>
        <v>0</v>
      </c>
    </row>
    <row r="1774" spans="1:2" ht="25.5" x14ac:dyDescent="0.2">
      <c r="A1774" t="str">
        <f>TABLA!F1774</f>
        <v>F. Derecho</v>
      </c>
      <c r="B1774" s="262" t="str">
        <f>TABLA!BC1774</f>
        <v>Mayor información acerca de cómo utilizar los recursos online y la adquisición de libros actualizados ya que algunos manuales de encuentran totalmente desfasados.</v>
      </c>
    </row>
    <row r="1775" spans="1:2" x14ac:dyDescent="0.2">
      <c r="A1775" t="str">
        <f>TABLA!F1775</f>
        <v>F. Filología</v>
      </c>
      <c r="B1775" s="262">
        <f>TABLA!BC1775</f>
        <v>0</v>
      </c>
    </row>
    <row r="1776" spans="1:2" x14ac:dyDescent="0.2">
      <c r="A1776" t="str">
        <f>TABLA!F1776</f>
        <v>F. Ciencias de la Información</v>
      </c>
      <c r="B1776" s="262">
        <f>TABLA!BC1776</f>
        <v>0</v>
      </c>
    </row>
    <row r="1777" spans="1:2" x14ac:dyDescent="0.2">
      <c r="A1777" t="str">
        <f>TABLA!F1777</f>
        <v>F. Ciencias Químicas</v>
      </c>
      <c r="B1777" s="262">
        <f>TABLA!BC1777</f>
        <v>0</v>
      </c>
    </row>
    <row r="1778" spans="1:2" x14ac:dyDescent="0.2">
      <c r="A1778" t="str">
        <f>TABLA!F1778</f>
        <v>F. Ciencias Económicas y Empresariales</v>
      </c>
      <c r="B1778" s="262">
        <f>TABLA!BC1778</f>
        <v>0</v>
      </c>
    </row>
    <row r="1779" spans="1:2" x14ac:dyDescent="0.2">
      <c r="A1779" t="str">
        <f>TABLA!F1779</f>
        <v>F. Ciencias Químicas</v>
      </c>
      <c r="B1779" s="262">
        <f>TABLA!BC1779</f>
        <v>0</v>
      </c>
    </row>
    <row r="1780" spans="1:2" x14ac:dyDescent="0.2">
      <c r="A1780" t="str">
        <f>TABLA!F1780</f>
        <v>F. Ciencias Químicas</v>
      </c>
      <c r="B1780" s="262">
        <f>TABLA!BC1780</f>
        <v>0</v>
      </c>
    </row>
    <row r="1781" spans="1:2" x14ac:dyDescent="0.2">
      <c r="A1781" t="str">
        <f>TABLA!F1781</f>
        <v>F. Informática</v>
      </c>
      <c r="B1781" s="262">
        <f>TABLA!BC1781</f>
        <v>0</v>
      </c>
    </row>
    <row r="1782" spans="1:2" x14ac:dyDescent="0.2">
      <c r="A1782" t="str">
        <f>TABLA!F1782</f>
        <v>F. Medicina</v>
      </c>
      <c r="B1782" s="262">
        <f>TABLA!BC1782</f>
        <v>0</v>
      </c>
    </row>
    <row r="1783" spans="1:2" x14ac:dyDescent="0.2">
      <c r="A1783" t="str">
        <f>TABLA!F1783</f>
        <v>F. Ciencias Biológicas</v>
      </c>
      <c r="B1783" s="262">
        <f>TABLA!BC1783</f>
        <v>0</v>
      </c>
    </row>
    <row r="1784" spans="1:2" x14ac:dyDescent="0.2">
      <c r="A1784" t="str">
        <f>TABLA!F1784</f>
        <v>F. Ciencias Químicas</v>
      </c>
      <c r="B1784" s="262">
        <f>TABLA!BC1784</f>
        <v>0</v>
      </c>
    </row>
    <row r="1785" spans="1:2" x14ac:dyDescent="0.2">
      <c r="A1785" t="str">
        <f>TABLA!F1785</f>
        <v>F. Ciencias de la Información</v>
      </c>
      <c r="B1785" s="262">
        <f>TABLA!BC1785</f>
        <v>0</v>
      </c>
    </row>
    <row r="1786" spans="1:2" x14ac:dyDescent="0.2">
      <c r="A1786" t="str">
        <f>TABLA!F1786</f>
        <v>F. Medicina</v>
      </c>
      <c r="B1786" s="262">
        <f>TABLA!BC1786</f>
        <v>0</v>
      </c>
    </row>
    <row r="1787" spans="1:2" x14ac:dyDescent="0.2">
      <c r="A1787" t="str">
        <f>TABLA!F1787</f>
        <v>F. Trabajo Social</v>
      </c>
      <c r="B1787" s="262">
        <f>TABLA!BC1787</f>
        <v>0</v>
      </c>
    </row>
    <row r="1788" spans="1:2" x14ac:dyDescent="0.2">
      <c r="A1788" t="str">
        <f>TABLA!F1788</f>
        <v>F. Ciencias Químicas</v>
      </c>
      <c r="B1788" s="262">
        <f>TABLA!BC1788</f>
        <v>0</v>
      </c>
    </row>
    <row r="1789" spans="1:2" ht="25.5" x14ac:dyDescent="0.2">
      <c r="A1789" t="str">
        <f>TABLA!F1789</f>
        <v>F. Ciencias Matemáticas</v>
      </c>
      <c r="B1789" s="262" t="str">
        <f>TABLA!BC1789</f>
        <v>En los libros que tienen tendencia a agotarse y que son imprescindibles en el seguimiento de algunas asignaturas debería poder obtenerse un ejemplar digitalizado.</v>
      </c>
    </row>
    <row r="1790" spans="1:2" x14ac:dyDescent="0.2">
      <c r="A1790" t="str">
        <f>TABLA!F1790</f>
        <v>F. Educación - Centro de Formación del Profesorado</v>
      </c>
      <c r="B1790" s="262">
        <f>TABLA!BC1790</f>
        <v>0</v>
      </c>
    </row>
    <row r="1791" spans="1:2" x14ac:dyDescent="0.2">
      <c r="A1791" t="str">
        <f>TABLA!F1791</f>
        <v>F. Ciencias Físicas</v>
      </c>
      <c r="B1791" s="262">
        <f>TABLA!BC1791</f>
        <v>0</v>
      </c>
    </row>
    <row r="1792" spans="1:2" x14ac:dyDescent="0.2">
      <c r="A1792" t="str">
        <f>TABLA!F1792</f>
        <v>F. Farmacia</v>
      </c>
      <c r="B1792" s="262">
        <f>TABLA!BC1792</f>
        <v>0</v>
      </c>
    </row>
    <row r="1793" spans="1:2" x14ac:dyDescent="0.2">
      <c r="A1793" t="str">
        <f>TABLA!F1793</f>
        <v>F. Geografía e Historia</v>
      </c>
      <c r="B1793" s="262" t="str">
        <f>TABLA!BC1793</f>
        <v>El buscador Cisne es farragoso y poco "amigable"</v>
      </c>
    </row>
    <row r="1794" spans="1:2" x14ac:dyDescent="0.2">
      <c r="A1794" t="str">
        <f>TABLA!F1794</f>
        <v>F. Comercio y Turismo</v>
      </c>
      <c r="B1794" s="262">
        <f>TABLA!BC1794</f>
        <v>0</v>
      </c>
    </row>
    <row r="1795" spans="1:2" ht="51" x14ac:dyDescent="0.2">
      <c r="A1795" t="str">
        <f>TABLA!F1795</f>
        <v>F. Bellas Artes</v>
      </c>
      <c r="B1795" s="262" t="str">
        <f>TABLA!BC1795</f>
        <v>Hay libros que SIEMPRE están prestados, siendo IMPOSIBLE acceder a ellos en todo un curso. Hay libros de los que SÓLO existe un volumen PARA CONSULTA EN SALA, podrían adquirir un mayor número. Los libros que dicen estar en la biblioteca de cada DEPARTAMENTO nadie los ha visto nunca ....</v>
      </c>
    </row>
    <row r="1796" spans="1:2" ht="25.5" x14ac:dyDescent="0.2">
      <c r="A1796" t="str">
        <f>TABLA!F1796</f>
        <v>F. Derecho</v>
      </c>
      <c r="B1796" s="262" t="str">
        <f>TABLA!BC1796</f>
        <v>Al actualizar el sistema el año pasado se generaron problemas con las reservas de libros físicos, antes estaba mejor</v>
      </c>
    </row>
    <row r="1797" spans="1:2" x14ac:dyDescent="0.2">
      <c r="A1797" t="str">
        <f>TABLA!F1797</f>
        <v>F. Filología</v>
      </c>
      <c r="B1797" s="262">
        <f>TABLA!BC1797</f>
        <v>0</v>
      </c>
    </row>
    <row r="1798" spans="1:2" x14ac:dyDescent="0.2">
      <c r="A1798" t="str">
        <f>TABLA!F1798</f>
        <v>F. Psicología</v>
      </c>
      <c r="B1798" s="262">
        <f>TABLA!BC1798</f>
        <v>0</v>
      </c>
    </row>
    <row r="1799" spans="1:2" ht="51" x14ac:dyDescent="0.2">
      <c r="A1799" t="str">
        <f>TABLA!F1799</f>
        <v>F. Geografía e Historia</v>
      </c>
      <c r="B1799" s="262" t="str">
        <f>TABLA!BC1799</f>
        <v>Muchos de los manuales de historia de la música e historia del arte se encuentran en pésimas condiciones, subrayados por completo y ediciones muy antiguas, la mayor parte de los libros para el grado de musicología se encuentran en depósito lo que no permite hojearlos o descubrir nuevos libros sin buscarlos expresamente,</v>
      </c>
    </row>
    <row r="1800" spans="1:2" ht="38.25" x14ac:dyDescent="0.2">
      <c r="A1800" t="str">
        <f>TABLA!F1800</f>
        <v>F. Filosofía</v>
      </c>
      <c r="B1800" s="262" t="str">
        <f>TABLA!BC1800</f>
        <v>La petición anticipada recientemente incorporada en la Biblioteca de Filosofía para toda la colección me resulta más incómoda que el anterior servicio de petición y recogida en mostrador.</v>
      </c>
    </row>
    <row r="1801" spans="1:2" x14ac:dyDescent="0.2">
      <c r="A1801" t="str">
        <f>TABLA!F1801</f>
        <v>F. Ciencias de la Información</v>
      </c>
      <c r="B1801" s="262">
        <f>TABLA!BC1801</f>
        <v>0</v>
      </c>
    </row>
    <row r="1802" spans="1:2" x14ac:dyDescent="0.2">
      <c r="A1802" t="str">
        <f>TABLA!F1802</f>
        <v>F. Óptica y Optometría</v>
      </c>
      <c r="B1802" s="262">
        <f>TABLA!BC1802</f>
        <v>0</v>
      </c>
    </row>
    <row r="1803" spans="1:2" ht="25.5" x14ac:dyDescent="0.2">
      <c r="A1803" t="str">
        <f>TABLA!F1803</f>
        <v>F. Ciencias Económicas y Empresariales</v>
      </c>
      <c r="B1803" s="262" t="str">
        <f>TABLA!BC1803</f>
        <v>Cuando los profesores recomiendan un manual, siempre tenemos que ir corriendo a buscarlo para que no se agote y siempre se queda gente sin ejemplares</v>
      </c>
    </row>
    <row r="1804" spans="1:2" x14ac:dyDescent="0.2">
      <c r="A1804" t="str">
        <f>TABLA!F1804</f>
        <v>F. Ciencias Físicas</v>
      </c>
      <c r="B1804" s="262">
        <f>TABLA!BC1804</f>
        <v>0</v>
      </c>
    </row>
    <row r="1805" spans="1:2" ht="25.5" x14ac:dyDescent="0.2">
      <c r="A1805" t="str">
        <f>TABLA!F1805</f>
        <v>F. Ciencias Físicas</v>
      </c>
      <c r="B1805" s="262" t="str">
        <f>TABLA!BC1805</f>
        <v>Debería habilitarse más la sala magna pata el estudio ya que es más cómoda. O controlar mejor la temeperatura de la sala de estudio normal ya que no se pueden abrir ventanas.</v>
      </c>
    </row>
    <row r="1806" spans="1:2" x14ac:dyDescent="0.2">
      <c r="A1806" t="str">
        <f>TABLA!F1806</f>
        <v>F. Geografía e Historia</v>
      </c>
      <c r="B1806" s="262" t="str">
        <f>TABLA!BC1806</f>
        <v>Mejoren el catálogo online y el estado de muchos de los libros</v>
      </c>
    </row>
    <row r="1807" spans="1:2" ht="51" x14ac:dyDescent="0.2">
      <c r="A1807" t="str">
        <f>TABLA!F1807</f>
        <v>F. Ciencias de la Documentación</v>
      </c>
      <c r="B1807" s="262" t="str">
        <f>TABLA!BC1807</f>
        <v>Llevo estudiando en la UCM desde 1996. Estoy realizando mi tercera carrera, y nunca he tenido ninguna queja. Siempre me ha gustado estudiar en las bibliotecas de las facultades. El personal siempre ha sido muy agradable. Muchas gracias por tantos años de trabajo bien hecho. Gracias!!</v>
      </c>
    </row>
    <row r="1808" spans="1:2" x14ac:dyDescent="0.2">
      <c r="A1808" t="str">
        <f>TABLA!F1808</f>
        <v>F. Ciencias de la Información</v>
      </c>
      <c r="B1808" s="262">
        <f>TABLA!BC1808</f>
        <v>0</v>
      </c>
    </row>
    <row r="1809" spans="1:2" x14ac:dyDescent="0.2">
      <c r="A1809" t="str">
        <f>TABLA!F1809</f>
        <v>F. Ciencias Físicas</v>
      </c>
      <c r="B1809" s="262">
        <f>TABLA!BC1809</f>
        <v>0</v>
      </c>
    </row>
    <row r="1810" spans="1:2" x14ac:dyDescent="0.2">
      <c r="A1810" t="str">
        <f>TABLA!F1810</f>
        <v>F. Ciencias Políticas y Sociología</v>
      </c>
      <c r="B1810" s="262">
        <f>TABLA!BC1810</f>
        <v>0</v>
      </c>
    </row>
    <row r="1811" spans="1:2" x14ac:dyDescent="0.2">
      <c r="A1811" t="str">
        <f>TABLA!F1811</f>
        <v>F. Filología</v>
      </c>
      <c r="B1811" s="262">
        <f>TABLA!BC1811</f>
        <v>0</v>
      </c>
    </row>
    <row r="1812" spans="1:2" x14ac:dyDescent="0.2">
      <c r="A1812" t="str">
        <f>TABLA!F1812</f>
        <v>F. Educación - Centro de Formación del Profesorado</v>
      </c>
      <c r="B1812" s="262">
        <f>TABLA!BC1812</f>
        <v>0</v>
      </c>
    </row>
    <row r="1813" spans="1:2" x14ac:dyDescent="0.2">
      <c r="A1813" t="str">
        <f>TABLA!F1813</f>
        <v>F. Ciencias Económicas y Empresariales</v>
      </c>
      <c r="B1813" s="262" t="str">
        <f>TABLA!BC1813</f>
        <v>Que se pueda beber en la sala no somos ROBOTS</v>
      </c>
    </row>
    <row r="1814" spans="1:2" x14ac:dyDescent="0.2">
      <c r="A1814" t="str">
        <f>TABLA!F1814</f>
        <v>F. Educación - Centro de Formación del Profesorado</v>
      </c>
      <c r="B1814" s="262">
        <f>TABLA!BC1814</f>
        <v>0</v>
      </c>
    </row>
    <row r="1815" spans="1:2" x14ac:dyDescent="0.2">
      <c r="A1815" t="str">
        <f>TABLA!F1815</f>
        <v>F. Derecho</v>
      </c>
      <c r="B1815" s="262">
        <f>TABLA!BC1815</f>
        <v>0</v>
      </c>
    </row>
    <row r="1816" spans="1:2" ht="140.25" x14ac:dyDescent="0.2">
      <c r="A1816" t="str">
        <f>TABLA!F1816</f>
        <v>F. Ciencias de la Información</v>
      </c>
      <c r="B1816" s="262" t="str">
        <f>TABLA!BC1816</f>
        <v>En la respuesta 7.2 contesto "Igual" porque no hay opción de NSNC, quiero decir, llevo con este solo 2 años en la universidad, así que no lo sé. De resto, la misma propuesta de siempre, préstamo de ordenadores por 15 días renovables on-line, como ocurre con los manuales... Prestar un ordenador un día no ayuda a nadie, más bien es un estorbo si no tienes tiempo ni dinero para ir a la biblioteca o comprar un ordenador ¿Qué diferencia hay entre prestarlo 1 día o 15? Puede pasarle algo malo en ambas dos, así que ya que los prestan fuera de sala, que sea para algo útil. Insisto, NO es útil tener que ir todos los días a la biblioteca sabiendo lo grande que es Madrid y NO es útil prestarlos fuera de sala por un día y ante casos excepcionales. Para que se sepa, que existe una correcta gestión de esta iniciativa, mi alma máter (ULL) ejecuta esta iniciativa que digo y es un servicio muy útil y que la gente cuida y valora (Servicio Proa).</v>
      </c>
    </row>
    <row r="1817" spans="1:2" x14ac:dyDescent="0.2">
      <c r="A1817" t="str">
        <f>TABLA!F1817</f>
        <v>F. Ciencias de la Información</v>
      </c>
      <c r="B1817" s="262">
        <f>TABLA!BC1817</f>
        <v>0</v>
      </c>
    </row>
    <row r="1818" spans="1:2" x14ac:dyDescent="0.2">
      <c r="A1818" t="str">
        <f>TABLA!F1818</f>
        <v>F. Geografía e Historia</v>
      </c>
      <c r="B1818" s="262">
        <f>TABLA!BC1818</f>
        <v>0</v>
      </c>
    </row>
    <row r="1819" spans="1:2" x14ac:dyDescent="0.2">
      <c r="A1819" t="str">
        <f>TABLA!F1819</f>
        <v>F. Farmacia</v>
      </c>
      <c r="B1819" s="262">
        <f>TABLA!BC1819</f>
        <v>0</v>
      </c>
    </row>
    <row r="1820" spans="1:2" x14ac:dyDescent="0.2">
      <c r="A1820" t="str">
        <f>TABLA!F1820</f>
        <v>F. Geografía e Historia</v>
      </c>
      <c r="B1820" s="262">
        <f>TABLA!BC1820</f>
        <v>0</v>
      </c>
    </row>
    <row r="1821" spans="1:2" x14ac:dyDescent="0.2">
      <c r="A1821" t="str">
        <f>TABLA!F1821</f>
        <v>F. Farmacia</v>
      </c>
      <c r="B1821" s="262">
        <f>TABLA!BC1821</f>
        <v>0</v>
      </c>
    </row>
    <row r="1822" spans="1:2" x14ac:dyDescent="0.2">
      <c r="A1822" t="str">
        <f>TABLA!F1822</f>
        <v>F. Estudios Estadísticos</v>
      </c>
      <c r="B1822" s="262">
        <f>TABLA!BC1822</f>
        <v>0</v>
      </c>
    </row>
    <row r="1823" spans="1:2" x14ac:dyDescent="0.2">
      <c r="A1823" t="str">
        <f>TABLA!F1823</f>
        <v>F. Medicina</v>
      </c>
      <c r="B1823" s="262">
        <f>TABLA!BC1823</f>
        <v>0</v>
      </c>
    </row>
    <row r="1824" spans="1:2" x14ac:dyDescent="0.2">
      <c r="A1824" t="str">
        <f>TABLA!F1824</f>
        <v>F. Ciencias Físicas</v>
      </c>
      <c r="B1824" s="262">
        <f>TABLA!BC1824</f>
        <v>0</v>
      </c>
    </row>
    <row r="1825" spans="1:2" x14ac:dyDescent="0.2">
      <c r="A1825" t="str">
        <f>TABLA!F1825</f>
        <v>F. Informática</v>
      </c>
      <c r="B1825" s="262">
        <f>TABLA!BC1825</f>
        <v>0</v>
      </c>
    </row>
    <row r="1826" spans="1:2" x14ac:dyDescent="0.2">
      <c r="A1826" t="str">
        <f>TABLA!F1826</f>
        <v>F. Óptica y Optometría</v>
      </c>
      <c r="B1826" s="262">
        <f>TABLA!BC1826</f>
        <v>0</v>
      </c>
    </row>
    <row r="1827" spans="1:2" x14ac:dyDescent="0.2">
      <c r="A1827" t="str">
        <f>TABLA!F1827</f>
        <v>F. Psicología</v>
      </c>
      <c r="B1827" s="262">
        <f>TABLA!BC1827</f>
        <v>0</v>
      </c>
    </row>
    <row r="1828" spans="1:2" x14ac:dyDescent="0.2">
      <c r="A1828" t="str">
        <f>TABLA!F1828</f>
        <v>F. Medicina</v>
      </c>
      <c r="B1828" s="262">
        <f>TABLA!BC1828</f>
        <v>0</v>
      </c>
    </row>
    <row r="1829" spans="1:2" x14ac:dyDescent="0.2">
      <c r="A1829" t="str">
        <f>TABLA!F1829</f>
        <v>F. Filología</v>
      </c>
      <c r="B1829" s="262">
        <f>TABLA!BC1829</f>
        <v>0</v>
      </c>
    </row>
    <row r="1830" spans="1:2" x14ac:dyDescent="0.2">
      <c r="A1830" t="str">
        <f>TABLA!F1830</f>
        <v>F. Ciencias Físicas</v>
      </c>
      <c r="B1830" s="262">
        <f>TABLA!BC1830</f>
        <v>0</v>
      </c>
    </row>
    <row r="1831" spans="1:2" x14ac:dyDescent="0.2">
      <c r="A1831" t="str">
        <f>TABLA!F1831</f>
        <v>F. Ciencias de la Información</v>
      </c>
      <c r="B1831" s="262">
        <f>TABLA!BC1831</f>
        <v>0</v>
      </c>
    </row>
    <row r="1832" spans="1:2" x14ac:dyDescent="0.2">
      <c r="A1832" t="str">
        <f>TABLA!F1832</f>
        <v>F. Geografía e Historia</v>
      </c>
      <c r="B1832" s="262">
        <f>TABLA!BC1832</f>
        <v>0</v>
      </c>
    </row>
    <row r="1833" spans="1:2" x14ac:dyDescent="0.2">
      <c r="A1833" t="str">
        <f>TABLA!F1833</f>
        <v>F. Filosofía</v>
      </c>
      <c r="B1833" s="262">
        <f>TABLA!BC1833</f>
        <v>0</v>
      </c>
    </row>
    <row r="1834" spans="1:2" ht="38.25" x14ac:dyDescent="0.2">
      <c r="A1834" t="str">
        <f>TABLA!F1834</f>
        <v>F. Enfermería, Fisioterapia y Podología</v>
      </c>
      <c r="B1834" s="262" t="str">
        <f>TABLA!BC1834</f>
        <v>Más enchufes en cada mesa, que en ocasiones no hay los suficientes para todos los que ocupan las mesas. Por lo demás, la biblioteca de Enfermería, Fisioterapia y Podología es un sitio cómo para estudiar</v>
      </c>
    </row>
    <row r="1835" spans="1:2" x14ac:dyDescent="0.2">
      <c r="A1835" t="str">
        <f>TABLA!F1835</f>
        <v>F. Ciencias Económicas y Empresariales</v>
      </c>
      <c r="B1835" s="262" t="str">
        <f>TABLA!BC1835</f>
        <v>Mejorar la plataforma online, ya que las búsqueda son un poco complicadas.</v>
      </c>
    </row>
    <row r="1836" spans="1:2" x14ac:dyDescent="0.2">
      <c r="A1836" t="str">
        <f>TABLA!F1836</f>
        <v>F. Ciencias de la Información</v>
      </c>
      <c r="B1836" s="262">
        <f>TABLA!BC1836</f>
        <v>0</v>
      </c>
    </row>
    <row r="1837" spans="1:2" x14ac:dyDescent="0.2">
      <c r="A1837" t="str">
        <f>TABLA!F1837</f>
        <v>Otro</v>
      </c>
      <c r="B1837" s="262">
        <f>TABLA!BC1837</f>
        <v>0</v>
      </c>
    </row>
    <row r="1838" spans="1:2" x14ac:dyDescent="0.2">
      <c r="A1838" t="str">
        <f>TABLA!F1838</f>
        <v>F. Educación - Centro de Formación del Profesorado</v>
      </c>
      <c r="B1838" s="262">
        <f>TABLA!BC1838</f>
        <v>0</v>
      </c>
    </row>
    <row r="1839" spans="1:2" ht="25.5" x14ac:dyDescent="0.2">
      <c r="A1839" t="str">
        <f>TABLA!F1839</f>
        <v>F. Ciencias de la Información</v>
      </c>
      <c r="B1839" s="262" t="str">
        <f>TABLA!BC1839</f>
        <v>Se necesita mejorar las instalaciones de la biblioteca de ciencias de la información, es sucia, con poca iluminación y te dan ganas de huir en vez de entrar.</v>
      </c>
    </row>
    <row r="1840" spans="1:2" x14ac:dyDescent="0.2">
      <c r="A1840" t="str">
        <f>TABLA!F1840</f>
        <v>F. Ciencias de la Información</v>
      </c>
      <c r="B1840" s="262">
        <f>TABLA!BC1840</f>
        <v>0</v>
      </c>
    </row>
    <row r="1841" spans="1:2" x14ac:dyDescent="0.2">
      <c r="A1841" t="str">
        <f>TABLA!F1841</f>
        <v>F. Ciencias Matemáticas</v>
      </c>
      <c r="B1841" s="262">
        <f>TABLA!BC1841</f>
        <v>0</v>
      </c>
    </row>
    <row r="1842" spans="1:2" x14ac:dyDescent="0.2">
      <c r="A1842" t="str">
        <f>TABLA!F1842</f>
        <v>F. Enfermería, Fisioterapia y Podología</v>
      </c>
      <c r="B1842" s="262">
        <f>TABLA!BC1842</f>
        <v>0</v>
      </c>
    </row>
    <row r="1843" spans="1:2" x14ac:dyDescent="0.2">
      <c r="A1843" t="str">
        <f>TABLA!F1843</f>
        <v>F. Ciencias de la Información</v>
      </c>
      <c r="B1843" s="262">
        <f>TABLA!BC1843</f>
        <v>0</v>
      </c>
    </row>
    <row r="1844" spans="1:2" ht="38.25" x14ac:dyDescent="0.2">
      <c r="A1844" t="str">
        <f>TABLA!F1844</f>
        <v>F. Ciencias Físicas</v>
      </c>
      <c r="B1844" s="262" t="str">
        <f>TABLA!BC1844</f>
        <v>Lo único que no me gusta y que le bajo la nota en muchos casos es las RESERVAS online. Me parece ridículo que no te deje reservar libros si hay alguno disponible en algún departamento al que no puedas acceder. Es como no tener ninguno disponible!</v>
      </c>
    </row>
    <row r="1845" spans="1:2" x14ac:dyDescent="0.2">
      <c r="A1845" t="str">
        <f>TABLA!F1845</f>
        <v>F. Ciencias Químicas</v>
      </c>
      <c r="B1845" s="262">
        <f>TABLA!BC1845</f>
        <v>0</v>
      </c>
    </row>
    <row r="1846" spans="1:2" x14ac:dyDescent="0.2">
      <c r="A1846" t="str">
        <f>TABLA!F1846</f>
        <v>F. Educación - Centro de Formación del Profesorado</v>
      </c>
      <c r="B1846" s="262">
        <f>TABLA!BC1846</f>
        <v>0</v>
      </c>
    </row>
    <row r="1847" spans="1:2" x14ac:dyDescent="0.2">
      <c r="A1847" t="str">
        <f>TABLA!F1847</f>
        <v>F. Óptica y Optometría</v>
      </c>
      <c r="B1847" s="262">
        <f>TABLA!BC1847</f>
        <v>0</v>
      </c>
    </row>
    <row r="1848" spans="1:2" x14ac:dyDescent="0.2">
      <c r="A1848" t="str">
        <f>TABLA!F1848</f>
        <v>F. Ciencias de la Información</v>
      </c>
      <c r="B1848" s="262">
        <f>TABLA!BC1848</f>
        <v>0</v>
      </c>
    </row>
    <row r="1849" spans="1:2" x14ac:dyDescent="0.2">
      <c r="A1849" t="str">
        <f>TABLA!F1849</f>
        <v>F. Ciencias Políticas y Sociología</v>
      </c>
      <c r="B1849" s="262">
        <f>TABLA!BC1849</f>
        <v>0</v>
      </c>
    </row>
    <row r="1850" spans="1:2" ht="38.25" x14ac:dyDescent="0.2">
      <c r="A1850" t="str">
        <f>TABLA!F1850</f>
        <v>F. Estudios Estadísticos</v>
      </c>
      <c r="B1850" s="262" t="str">
        <f>TABLA!BC1850</f>
        <v>Destacar el servicio de intercomunicación de todas las bibliotecas de la UCM, ya que un libro que necesitaba no lo tenían en la biblioteca de mi facultad y ellos se encargaron de pedirlo a otra y me lo trajeron en unos pocos días, lo cual me vino muy bien.</v>
      </c>
    </row>
    <row r="1851" spans="1:2" x14ac:dyDescent="0.2">
      <c r="A1851" t="str">
        <f>TABLA!F1851</f>
        <v>F. Geografía e Historia</v>
      </c>
      <c r="B1851" s="262">
        <f>TABLA!BC1851</f>
        <v>0</v>
      </c>
    </row>
    <row r="1852" spans="1:2" x14ac:dyDescent="0.2">
      <c r="A1852" t="str">
        <f>TABLA!F1852</f>
        <v>F. Ciencias Matemáticas</v>
      </c>
      <c r="B1852" s="262">
        <f>TABLA!BC1852</f>
        <v>0</v>
      </c>
    </row>
    <row r="1853" spans="1:2" x14ac:dyDescent="0.2">
      <c r="A1853" t="str">
        <f>TABLA!F1853</f>
        <v>F. Geografía e Historia</v>
      </c>
      <c r="B1853" s="262">
        <f>TABLA!BC1853</f>
        <v>0</v>
      </c>
    </row>
    <row r="1854" spans="1:2" ht="51" x14ac:dyDescent="0.2">
      <c r="A1854" t="str">
        <f>TABLA!F1854</f>
        <v>F. Ciencias Políticas y Sociología</v>
      </c>
      <c r="B1854" s="262" t="str">
        <f>TABLA!BC1854</f>
        <v>Actualmente estoy realizando un doctorado y resido la mayor parte del año fuera de Madrid, por lo que valoro muy positivamente los plazos amplios de préstamo y las facilidades de renovación online para poder disponer de la bibliografía necesaria. Eso y la amabilidad del personal.</v>
      </c>
    </row>
    <row r="1855" spans="1:2" x14ac:dyDescent="0.2">
      <c r="A1855" t="str">
        <f>TABLA!F1855</f>
        <v>F. Ciencias de la Información</v>
      </c>
      <c r="B1855" s="262">
        <f>TABLA!BC1855</f>
        <v>0</v>
      </c>
    </row>
    <row r="1856" spans="1:2" x14ac:dyDescent="0.2">
      <c r="A1856" t="str">
        <f>TABLA!F1856</f>
        <v>F. Psicología</v>
      </c>
      <c r="B1856" s="262">
        <f>TABLA!BC1856</f>
        <v>0</v>
      </c>
    </row>
    <row r="1857" spans="1:2" x14ac:dyDescent="0.2">
      <c r="A1857" t="str">
        <f>TABLA!F1857</f>
        <v>F. Filología</v>
      </c>
      <c r="B1857" s="262">
        <f>TABLA!BC1857</f>
        <v>0</v>
      </c>
    </row>
    <row r="1858" spans="1:2" x14ac:dyDescent="0.2">
      <c r="A1858" t="str">
        <f>TABLA!F1858</f>
        <v>F. Ciencias Químicas</v>
      </c>
      <c r="B1858" s="262">
        <f>TABLA!BC1858</f>
        <v>0</v>
      </c>
    </row>
    <row r="1859" spans="1:2" x14ac:dyDescent="0.2">
      <c r="A1859" t="str">
        <f>TABLA!F1859</f>
        <v>F. Veterinaria</v>
      </c>
      <c r="B1859" s="262">
        <f>TABLA!BC1859</f>
        <v>0</v>
      </c>
    </row>
    <row r="1860" spans="1:2" x14ac:dyDescent="0.2">
      <c r="A1860" t="str">
        <f>TABLA!F1860</f>
        <v>F. Ciencias Biológicas</v>
      </c>
      <c r="B1860" s="262">
        <f>TABLA!BC1860</f>
        <v>0</v>
      </c>
    </row>
    <row r="1861" spans="1:2" x14ac:dyDescent="0.2">
      <c r="A1861" t="str">
        <f>TABLA!F1861</f>
        <v>F. Ciencias Físicas</v>
      </c>
      <c r="B1861" s="262">
        <f>TABLA!BC1861</f>
        <v>0</v>
      </c>
    </row>
    <row r="1862" spans="1:2" x14ac:dyDescent="0.2">
      <c r="A1862" t="str">
        <f>TABLA!F1862</f>
        <v>F. Enfermería, Fisioterapia y Podología</v>
      </c>
      <c r="B1862" s="262" t="str">
        <f>TABLA!BC1862</f>
        <v>Sigan por el mismo camino</v>
      </c>
    </row>
    <row r="1863" spans="1:2" x14ac:dyDescent="0.2">
      <c r="A1863" t="str">
        <f>TABLA!F1863</f>
        <v>F. Ciencias Matemáticas</v>
      </c>
      <c r="B1863" s="262">
        <f>TABLA!BC1863</f>
        <v>0</v>
      </c>
    </row>
    <row r="1864" spans="1:2" x14ac:dyDescent="0.2">
      <c r="A1864" t="str">
        <f>TABLA!F1864</f>
        <v>F. Educación - Centro de Formación del Profesorado</v>
      </c>
      <c r="B1864" s="262">
        <f>TABLA!BC1864</f>
        <v>0</v>
      </c>
    </row>
    <row r="1865" spans="1:2" ht="38.25" x14ac:dyDescent="0.2">
      <c r="A1865" t="str">
        <f>TABLA!F1865</f>
        <v>F. Farmacia</v>
      </c>
      <c r="B1865" s="262" t="str">
        <f>TABLA!BC1865</f>
        <v>La biblioteca de la Facultad de Farmacia carece de enchufes para poder cargar aparatos electrónicos y de lámparas para obtener una buena iluminación a la hora de estudiar. Además, las mesas son demasiado grandes y te distraes mucho viendo a la gente.</v>
      </c>
    </row>
    <row r="1866" spans="1:2" ht="25.5" x14ac:dyDescent="0.2">
      <c r="A1866" t="str">
        <f>TABLA!F1866</f>
        <v>F. Geografía e Historia</v>
      </c>
      <c r="B1866" s="262" t="str">
        <f>TABLA!BC1866</f>
        <v>Ante situaciones como la actual, la necesidad de recursos electrónicos es notable. Algo que, en el caso de la F. Geografía e Historia deja mucho que desear.</v>
      </c>
    </row>
    <row r="1867" spans="1:2" x14ac:dyDescent="0.2">
      <c r="A1867" t="str">
        <f>TABLA!F1867</f>
        <v>F. Ciencias Geológicas</v>
      </c>
      <c r="B1867" s="262">
        <f>TABLA!BC1867</f>
        <v>0</v>
      </c>
    </row>
    <row r="1868" spans="1:2" x14ac:dyDescent="0.2">
      <c r="A1868" t="str">
        <f>TABLA!F1868</f>
        <v>F. Filología</v>
      </c>
      <c r="B1868" s="262">
        <f>TABLA!BC1868</f>
        <v>0</v>
      </c>
    </row>
    <row r="1869" spans="1:2" x14ac:dyDescent="0.2">
      <c r="A1869" t="str">
        <f>TABLA!F1869</f>
        <v>F. Psicología</v>
      </c>
      <c r="B1869" s="262">
        <f>TABLA!BC1869</f>
        <v>0</v>
      </c>
    </row>
    <row r="1870" spans="1:2" x14ac:dyDescent="0.2">
      <c r="A1870" t="str">
        <f>TABLA!F1870</f>
        <v>F. Ciencias Químicas</v>
      </c>
      <c r="B1870" s="262">
        <f>TABLA!BC1870</f>
        <v>0</v>
      </c>
    </row>
    <row r="1871" spans="1:2" x14ac:dyDescent="0.2">
      <c r="A1871" t="str">
        <f>TABLA!F1871</f>
        <v>F. Farmacia</v>
      </c>
      <c r="B1871" s="262">
        <f>TABLA!BC1871</f>
        <v>0</v>
      </c>
    </row>
    <row r="1872" spans="1:2" x14ac:dyDescent="0.2">
      <c r="A1872" t="str">
        <f>TABLA!F1872</f>
        <v>F. Ciencias de la Información</v>
      </c>
      <c r="B1872" s="262">
        <f>TABLA!BC1872</f>
        <v>0</v>
      </c>
    </row>
    <row r="1873" spans="1:2" x14ac:dyDescent="0.2">
      <c r="A1873" t="str">
        <f>TABLA!F1873</f>
        <v>F. Farmacia</v>
      </c>
      <c r="B1873" s="262">
        <f>TABLA!BC1873</f>
        <v>0</v>
      </c>
    </row>
    <row r="1874" spans="1:2" x14ac:dyDescent="0.2">
      <c r="A1874" t="str">
        <f>TABLA!F1874</f>
        <v>F. Ciencias de la Información</v>
      </c>
      <c r="B1874" s="262">
        <f>TABLA!BC1874</f>
        <v>0</v>
      </c>
    </row>
    <row r="1875" spans="1:2" ht="63.75" x14ac:dyDescent="0.2">
      <c r="A1875" t="str">
        <f>TABLA!F1875</f>
        <v>F. Ciencias Matemáticas</v>
      </c>
      <c r="B1875" s="262" t="str">
        <f>TABLA!BC1875</f>
        <v>En mi facultad ( ciencias matemáticas) han hecho online los préstamos y devoluciones de libros, no conozco a nadie que le hayan ayudado para saber cómo se usa. Además de antes, no te solían ayudar en el caso que no encontrarás un libro y ahora menos. En mi opinión, hay muchos libros y cada profesor sugiere uní distinto, y que te ayuden en encontrarlo no creo que les cause mucho problema ( y menso ahora que se dedican a hacer vídeos pra instagram ...)</v>
      </c>
    </row>
    <row r="1876" spans="1:2" x14ac:dyDescent="0.2">
      <c r="A1876" t="str">
        <f>TABLA!F1876</f>
        <v>F. Ciencias Biológicas</v>
      </c>
      <c r="B1876" s="262">
        <f>TABLA!BC1876</f>
        <v>0</v>
      </c>
    </row>
    <row r="1877" spans="1:2" x14ac:dyDescent="0.2">
      <c r="A1877" t="str">
        <f>TABLA!F1877</f>
        <v>F. Medicina</v>
      </c>
      <c r="B1877" s="262">
        <f>TABLA!BC1877</f>
        <v>0</v>
      </c>
    </row>
    <row r="1878" spans="1:2" x14ac:dyDescent="0.2">
      <c r="A1878" t="str">
        <f>TABLA!F1878</f>
        <v>F. Educación - Centro de Formación del Profesorado</v>
      </c>
      <c r="B1878" s="262">
        <f>TABLA!BC1878</f>
        <v>0</v>
      </c>
    </row>
    <row r="1879" spans="1:2" x14ac:dyDescent="0.2">
      <c r="A1879" t="str">
        <f>TABLA!F1879</f>
        <v>F. Ciencias de la Información</v>
      </c>
      <c r="B1879" s="262">
        <f>TABLA!BC1879</f>
        <v>0</v>
      </c>
    </row>
    <row r="1880" spans="1:2" x14ac:dyDescent="0.2">
      <c r="A1880" t="str">
        <f>TABLA!F1880</f>
        <v>F. Geografía e Historia</v>
      </c>
      <c r="B1880" s="262">
        <f>TABLA!BC1880</f>
        <v>0</v>
      </c>
    </row>
    <row r="1881" spans="1:2" x14ac:dyDescent="0.2">
      <c r="A1881" t="str">
        <f>TABLA!F1881</f>
        <v>F. Medicina</v>
      </c>
      <c r="B1881" s="262">
        <f>TABLA!BC1881</f>
        <v>0</v>
      </c>
    </row>
    <row r="1882" spans="1:2" x14ac:dyDescent="0.2">
      <c r="A1882" t="str">
        <f>TABLA!F1882</f>
        <v>F. Psicología</v>
      </c>
      <c r="B1882" s="262">
        <f>TABLA!BC1882</f>
        <v>0</v>
      </c>
    </row>
    <row r="1883" spans="1:2" x14ac:dyDescent="0.2">
      <c r="A1883" t="str">
        <f>TABLA!F1883</f>
        <v>F. Medicina</v>
      </c>
      <c r="B1883" s="262">
        <f>TABLA!BC1883</f>
        <v>0</v>
      </c>
    </row>
    <row r="1884" spans="1:2" x14ac:dyDescent="0.2">
      <c r="A1884" t="str">
        <f>TABLA!F1884</f>
        <v>F. Ciencias Geológicas</v>
      </c>
      <c r="B1884" s="262">
        <f>TABLA!BC1884</f>
        <v>0</v>
      </c>
    </row>
    <row r="1885" spans="1:2" x14ac:dyDescent="0.2">
      <c r="A1885" t="str">
        <f>TABLA!F1885</f>
        <v>F. Ciencias de la Documentación</v>
      </c>
      <c r="B1885" s="262">
        <f>TABLA!BC1885</f>
        <v>0</v>
      </c>
    </row>
    <row r="1886" spans="1:2" x14ac:dyDescent="0.2">
      <c r="A1886" t="str">
        <f>TABLA!F1886</f>
        <v>F. Ciencias Políticas y Sociología</v>
      </c>
      <c r="B1886" s="262">
        <f>TABLA!BC1886</f>
        <v>0</v>
      </c>
    </row>
    <row r="1887" spans="1:2" ht="38.25" x14ac:dyDescent="0.2">
      <c r="A1887" t="str">
        <f>TABLA!F1887</f>
        <v>F. Ciencias Físicas</v>
      </c>
      <c r="B1887" s="262" t="str">
        <f>TABLA!BC1887</f>
        <v>Debido a la pandemia del covid, creo que se debería reponer los materiales en formato digital. Estudio el grado en física y apenas he conseguido ningún libro a través de la biblioteca digital para hacer frente a este final de curso (bastante autodidacta) al que nos estamos enfrentando.</v>
      </c>
    </row>
    <row r="1888" spans="1:2" x14ac:dyDescent="0.2">
      <c r="A1888" t="str">
        <f>TABLA!F1888</f>
        <v>F. Ciencias Físicas</v>
      </c>
      <c r="B1888" s="262">
        <f>TABLA!BC1888</f>
        <v>0</v>
      </c>
    </row>
    <row r="1889" spans="1:2" x14ac:dyDescent="0.2">
      <c r="A1889" t="str">
        <f>TABLA!F1889</f>
        <v>F. Ciencias Políticas y Sociología</v>
      </c>
      <c r="B1889" s="262">
        <f>TABLA!BC1889</f>
        <v>0</v>
      </c>
    </row>
    <row r="1890" spans="1:2" x14ac:dyDescent="0.2">
      <c r="A1890" t="str">
        <f>TABLA!F1890</f>
        <v>F. Ciencias Químicas</v>
      </c>
      <c r="B1890" s="262">
        <f>TABLA!BC1890</f>
        <v>0</v>
      </c>
    </row>
    <row r="1891" spans="1:2" x14ac:dyDescent="0.2">
      <c r="A1891" t="str">
        <f>TABLA!F1891</f>
        <v>F. Medicina</v>
      </c>
      <c r="B1891" s="262">
        <f>TABLA!BC1891</f>
        <v>0</v>
      </c>
    </row>
    <row r="1892" spans="1:2" ht="25.5" x14ac:dyDescent="0.2">
      <c r="A1892" t="str">
        <f>TABLA!F1892</f>
        <v>F. Bellas Artes</v>
      </c>
      <c r="B1892" s="262" t="str">
        <f>TABLA!BC1892</f>
        <v>Creo que deberían ir actualizando más frecuentemente los contenidos, ya que suelen estar bastante anticuados y de ahí que acuda a otras bibliotecas como la del Reina Sofía</v>
      </c>
    </row>
    <row r="1893" spans="1:2" x14ac:dyDescent="0.2">
      <c r="A1893" t="str">
        <f>TABLA!F1893</f>
        <v>F. Enfermería, Fisioterapia y Podología</v>
      </c>
      <c r="B1893" s="262">
        <f>TABLA!BC1893</f>
        <v>0</v>
      </c>
    </row>
    <row r="1894" spans="1:2" x14ac:dyDescent="0.2">
      <c r="A1894" t="str">
        <f>TABLA!F1894</f>
        <v>F. Ciencias de la Información</v>
      </c>
      <c r="B1894" s="262">
        <f>TABLA!BC1894</f>
        <v>0</v>
      </c>
    </row>
    <row r="1895" spans="1:2" x14ac:dyDescent="0.2">
      <c r="A1895" t="str">
        <f>TABLA!F1895</f>
        <v>F. Óptica y Optometría</v>
      </c>
      <c r="B1895" s="262">
        <f>TABLA!BC1895</f>
        <v>0</v>
      </c>
    </row>
    <row r="1896" spans="1:2" x14ac:dyDescent="0.2">
      <c r="A1896" t="str">
        <f>TABLA!F1896</f>
        <v>F. Educación - Centro de Formación del Profesorado</v>
      </c>
      <c r="B1896" s="262">
        <f>TABLA!BC1896</f>
        <v>0</v>
      </c>
    </row>
    <row r="1897" spans="1:2" x14ac:dyDescent="0.2">
      <c r="A1897" t="str">
        <f>TABLA!F1897</f>
        <v>F. Informática</v>
      </c>
      <c r="B1897" s="262">
        <f>TABLA!BC1897</f>
        <v>0</v>
      </c>
    </row>
    <row r="1898" spans="1:2" x14ac:dyDescent="0.2">
      <c r="A1898" t="str">
        <f>TABLA!F1898</f>
        <v>F. Ciencias Matemáticas</v>
      </c>
      <c r="B1898" s="262">
        <f>TABLA!BC1898</f>
        <v>0</v>
      </c>
    </row>
    <row r="1899" spans="1:2" x14ac:dyDescent="0.2">
      <c r="A1899" t="str">
        <f>TABLA!F1899</f>
        <v>F. Informática</v>
      </c>
      <c r="B1899" s="262">
        <f>TABLA!BC1899</f>
        <v>0</v>
      </c>
    </row>
    <row r="1900" spans="1:2" x14ac:dyDescent="0.2">
      <c r="A1900" t="str">
        <f>TABLA!F1900</f>
        <v>F. Ciencias de la Documentación</v>
      </c>
      <c r="B1900" s="262">
        <f>TABLA!BC1900</f>
        <v>0</v>
      </c>
    </row>
    <row r="1901" spans="1:2" ht="25.5" x14ac:dyDescent="0.2">
      <c r="A1901" t="str">
        <f>TABLA!F1901</f>
        <v>F. Geografía e Historia</v>
      </c>
      <c r="B1901" s="262" t="str">
        <f>TABLA!BC1901</f>
        <v>el servicio de wifi es bastante escaso y no se puede permitir que no llegue a toda la biblioteca y la gente tenga que tirar de sus datos.</v>
      </c>
    </row>
    <row r="1902" spans="1:2" x14ac:dyDescent="0.2">
      <c r="A1902" t="str">
        <f>TABLA!F1902</f>
        <v>F. Farmacia</v>
      </c>
      <c r="B1902" s="262" t="str">
        <f>TABLA!BC1902</f>
        <v>Poner mas enchufes en la biblioteca de Farmacia</v>
      </c>
    </row>
    <row r="1903" spans="1:2" x14ac:dyDescent="0.2">
      <c r="A1903" t="str">
        <f>TABLA!F1903</f>
        <v>F. Comercio y Turismo</v>
      </c>
      <c r="B1903" s="262">
        <f>TABLA!BC1903</f>
        <v>0</v>
      </c>
    </row>
    <row r="1904" spans="1:2" x14ac:dyDescent="0.2">
      <c r="A1904" t="str">
        <f>TABLA!F1904</f>
        <v>F. Geografía e Historia</v>
      </c>
      <c r="B1904" s="262">
        <f>TABLA!BC1904</f>
        <v>0</v>
      </c>
    </row>
    <row r="1905" spans="1:2" x14ac:dyDescent="0.2">
      <c r="A1905" t="str">
        <f>TABLA!F1905</f>
        <v>F. Geografía e Historia</v>
      </c>
      <c r="B1905" s="262">
        <f>TABLA!BC1905</f>
        <v>0</v>
      </c>
    </row>
    <row r="1906" spans="1:2" x14ac:dyDescent="0.2">
      <c r="A1906" t="str">
        <f>TABLA!F1906</f>
        <v>F. Farmacia</v>
      </c>
      <c r="B1906" s="262">
        <f>TABLA!BC1906</f>
        <v>0</v>
      </c>
    </row>
    <row r="1907" spans="1:2" x14ac:dyDescent="0.2">
      <c r="A1907" t="str">
        <f>TABLA!F1907</f>
        <v>F. Ciencias Económicas y Empresariales</v>
      </c>
      <c r="B1907" s="262">
        <f>TABLA!BC1907</f>
        <v>0</v>
      </c>
    </row>
    <row r="1908" spans="1:2" x14ac:dyDescent="0.2">
      <c r="A1908" t="str">
        <f>TABLA!F1908</f>
        <v>F. Geografía e Historia</v>
      </c>
      <c r="B1908" s="262">
        <f>TABLA!BC1908</f>
        <v>0</v>
      </c>
    </row>
    <row r="1909" spans="1:2" x14ac:dyDescent="0.2">
      <c r="A1909" t="str">
        <f>TABLA!F1909</f>
        <v>F. Ciencias Físicas</v>
      </c>
      <c r="B1909" s="262">
        <f>TABLA!BC1909</f>
        <v>0</v>
      </c>
    </row>
    <row r="1910" spans="1:2" x14ac:dyDescent="0.2">
      <c r="A1910" t="str">
        <f>TABLA!F1910</f>
        <v>F. Farmacia</v>
      </c>
      <c r="B1910" s="262">
        <f>TABLA!BC1910</f>
        <v>0</v>
      </c>
    </row>
    <row r="1911" spans="1:2" x14ac:dyDescent="0.2">
      <c r="A1911" t="str">
        <f>TABLA!F1911</f>
        <v>F. Farmacia</v>
      </c>
      <c r="B1911" s="262">
        <f>TABLA!BC1911</f>
        <v>0</v>
      </c>
    </row>
    <row r="1912" spans="1:2" x14ac:dyDescent="0.2">
      <c r="A1912" t="str">
        <f>TABLA!F1912</f>
        <v>F. Ciencias de la Información</v>
      </c>
      <c r="B1912" s="262">
        <f>TABLA!BC1912</f>
        <v>0</v>
      </c>
    </row>
    <row r="1913" spans="1:2" x14ac:dyDescent="0.2">
      <c r="A1913" t="str">
        <f>TABLA!F1913</f>
        <v>F. Ciencias Físicas</v>
      </c>
      <c r="B1913" s="262">
        <f>TABLA!BC1913</f>
        <v>0</v>
      </c>
    </row>
    <row r="1914" spans="1:2" x14ac:dyDescent="0.2">
      <c r="A1914" t="str">
        <f>TABLA!F1914</f>
        <v>F. Farmacia</v>
      </c>
      <c r="B1914" s="262">
        <f>TABLA!BC1914</f>
        <v>0</v>
      </c>
    </row>
    <row r="1915" spans="1:2" x14ac:dyDescent="0.2">
      <c r="A1915" t="str">
        <f>TABLA!F1915</f>
        <v>F. Enfermería, Fisioterapia y Podología</v>
      </c>
      <c r="B1915" s="262">
        <f>TABLA!BC1915</f>
        <v>0</v>
      </c>
    </row>
    <row r="1916" spans="1:2" x14ac:dyDescent="0.2">
      <c r="A1916" t="str">
        <f>TABLA!F1916</f>
        <v>F. Geografía e Historia</v>
      </c>
      <c r="B1916" s="262">
        <f>TABLA!BC1916</f>
        <v>0</v>
      </c>
    </row>
    <row r="1917" spans="1:2" x14ac:dyDescent="0.2">
      <c r="A1917" t="str">
        <f>TABLA!F1917</f>
        <v>F. Odontología</v>
      </c>
      <c r="B1917" s="262">
        <f>TABLA!BC1917</f>
        <v>0</v>
      </c>
    </row>
    <row r="1918" spans="1:2" x14ac:dyDescent="0.2">
      <c r="A1918" t="str">
        <f>TABLA!F1918</f>
        <v>F. Derecho</v>
      </c>
      <c r="B1918" s="262">
        <f>TABLA!BC1918</f>
        <v>0</v>
      </c>
    </row>
    <row r="1919" spans="1:2" ht="38.25" x14ac:dyDescent="0.2">
      <c r="A1919" t="str">
        <f>TABLA!F1919</f>
        <v>F. Ciencias Químicas</v>
      </c>
      <c r="B1919" s="262" t="str">
        <f>TABLA!BC1919</f>
        <v>En la biblioteca de CC Químicas la conexión a Internet es mala. Además, he puesto una sugerencia y me dicen que funciona con normalidad. Soy alumno de cuarto y eso no es cierto, nunca ha ido bien. Algunos días funciona, pero la gran mayoría no, y es desesperante.</v>
      </c>
    </row>
    <row r="1920" spans="1:2" x14ac:dyDescent="0.2">
      <c r="A1920" t="str">
        <f>TABLA!F1920</f>
        <v>F. Ciencias Físicas</v>
      </c>
      <c r="B1920" s="262">
        <f>TABLA!BC1920</f>
        <v>0</v>
      </c>
    </row>
    <row r="1921" spans="1:2" x14ac:dyDescent="0.2">
      <c r="A1921" t="str">
        <f>TABLA!F1921</f>
        <v>F. Farmacia</v>
      </c>
      <c r="B1921" s="262">
        <f>TABLA!BC1921</f>
        <v>0</v>
      </c>
    </row>
    <row r="1922" spans="1:2" x14ac:dyDescent="0.2">
      <c r="A1922" t="str">
        <f>TABLA!F1922</f>
        <v>F. Ciencias Químicas</v>
      </c>
      <c r="B1922" s="262">
        <f>TABLA!BC1922</f>
        <v>0</v>
      </c>
    </row>
    <row r="1923" spans="1:2" x14ac:dyDescent="0.2">
      <c r="A1923" t="str">
        <f>TABLA!F1923</f>
        <v>F. Ciencias Químicas</v>
      </c>
      <c r="B1923" s="262">
        <f>TABLA!BC1923</f>
        <v>0</v>
      </c>
    </row>
    <row r="1924" spans="1:2" x14ac:dyDescent="0.2">
      <c r="A1924" t="str">
        <f>TABLA!F1924</f>
        <v>F. Filología</v>
      </c>
      <c r="B1924" s="262">
        <f>TABLA!BC1924</f>
        <v>0</v>
      </c>
    </row>
    <row r="1925" spans="1:2" x14ac:dyDescent="0.2">
      <c r="A1925" t="str">
        <f>TABLA!F1925</f>
        <v>F. Ciencias Políticas y Sociología</v>
      </c>
      <c r="B1925" s="262">
        <f>TABLA!BC1925</f>
        <v>0</v>
      </c>
    </row>
    <row r="1926" spans="1:2" x14ac:dyDescent="0.2">
      <c r="A1926" t="str">
        <f>TABLA!F1926</f>
        <v>F. Geografía e Historia</v>
      </c>
      <c r="B1926" s="262">
        <f>TABLA!BC1926</f>
        <v>0</v>
      </c>
    </row>
    <row r="1927" spans="1:2" x14ac:dyDescent="0.2">
      <c r="A1927" t="str">
        <f>TABLA!F1927</f>
        <v>F. Ciencias de la Información</v>
      </c>
      <c r="B1927" s="262">
        <f>TABLA!BC1927</f>
        <v>0</v>
      </c>
    </row>
    <row r="1928" spans="1:2" x14ac:dyDescent="0.2">
      <c r="A1928" t="str">
        <f>TABLA!F1928</f>
        <v>F. Ciencias Químicas</v>
      </c>
      <c r="B1928" s="262">
        <f>TABLA!BC1928</f>
        <v>0</v>
      </c>
    </row>
    <row r="1929" spans="1:2" x14ac:dyDescent="0.2">
      <c r="A1929" t="str">
        <f>TABLA!F1929</f>
        <v>F. Ciencias Matemáticas</v>
      </c>
      <c r="B1929" s="262">
        <f>TABLA!BC1929</f>
        <v>0</v>
      </c>
    </row>
    <row r="1930" spans="1:2" x14ac:dyDescent="0.2">
      <c r="A1930" t="str">
        <f>TABLA!F1930</f>
        <v>F. Geografía e Historia</v>
      </c>
      <c r="B1930" s="262">
        <f>TABLA!BC1930</f>
        <v>0</v>
      </c>
    </row>
    <row r="1931" spans="1:2" x14ac:dyDescent="0.2">
      <c r="A1931" t="str">
        <f>TABLA!F1931</f>
        <v>F. Filología</v>
      </c>
      <c r="B1931" s="262">
        <f>TABLA!BC1931</f>
        <v>0</v>
      </c>
    </row>
    <row r="1932" spans="1:2" x14ac:dyDescent="0.2">
      <c r="A1932" t="str">
        <f>TABLA!F1932</f>
        <v>F. Ciencias Químicas</v>
      </c>
      <c r="B1932" s="262">
        <f>TABLA!BC1932</f>
        <v>0</v>
      </c>
    </row>
    <row r="1933" spans="1:2" x14ac:dyDescent="0.2">
      <c r="A1933" t="str">
        <f>TABLA!F1933</f>
        <v>F. Ciencias Físicas</v>
      </c>
      <c r="B1933" s="262">
        <f>TABLA!BC1933</f>
        <v>0</v>
      </c>
    </row>
    <row r="1934" spans="1:2" x14ac:dyDescent="0.2">
      <c r="A1934" t="str">
        <f>TABLA!F1934</f>
        <v>F. Ciencias Económicas y Empresariales</v>
      </c>
      <c r="B1934" s="262">
        <f>TABLA!BC1934</f>
        <v>0</v>
      </c>
    </row>
    <row r="1935" spans="1:2" x14ac:dyDescent="0.2">
      <c r="A1935" t="str">
        <f>TABLA!F1935</f>
        <v>F. Óptica y Optometría</v>
      </c>
      <c r="B1935" s="262">
        <f>TABLA!BC1935</f>
        <v>0</v>
      </c>
    </row>
    <row r="1936" spans="1:2" x14ac:dyDescent="0.2">
      <c r="A1936" t="str">
        <f>TABLA!F1936</f>
        <v>F. Geografía e Historia</v>
      </c>
      <c r="B1936" s="262">
        <f>TABLA!BC1936</f>
        <v>0</v>
      </c>
    </row>
    <row r="1937" spans="1:2" ht="38.25" x14ac:dyDescent="0.2">
      <c r="A1937" t="str">
        <f>TABLA!F1937</f>
        <v>F. Educación - Centro de Formación del Profesorado</v>
      </c>
      <c r="B1937" s="262" t="str">
        <f>TABLA!BC1937</f>
        <v>Creo que sería muy importante la opcion de añadir más libros que se puedan ver de manera online, ya que debido al estado de pandemia y coincidiendo con la realizacion de mi tfg me ha costado mucho encontrar libros online dentro de Cisne.</v>
      </c>
    </row>
    <row r="1938" spans="1:2" x14ac:dyDescent="0.2">
      <c r="A1938" t="str">
        <f>TABLA!F1938</f>
        <v>F. Ciencias de la Información</v>
      </c>
      <c r="B1938" s="262">
        <f>TABLA!BC1938</f>
        <v>0</v>
      </c>
    </row>
    <row r="1939" spans="1:2" x14ac:dyDescent="0.2">
      <c r="A1939" t="str">
        <f>TABLA!F1939</f>
        <v>F. Veterinaria</v>
      </c>
      <c r="B1939" s="262">
        <f>TABLA!BC1939</f>
        <v>0</v>
      </c>
    </row>
    <row r="1940" spans="1:2" x14ac:dyDescent="0.2">
      <c r="A1940" t="str">
        <f>TABLA!F1940</f>
        <v>F. Farmacia</v>
      </c>
      <c r="B1940" s="262">
        <f>TABLA!BC1940</f>
        <v>0</v>
      </c>
    </row>
    <row r="1941" spans="1:2" x14ac:dyDescent="0.2">
      <c r="A1941" t="str">
        <f>TABLA!F1941</f>
        <v>F. Óptica y Optometría</v>
      </c>
      <c r="B1941" s="262">
        <f>TABLA!BC1941</f>
        <v>0</v>
      </c>
    </row>
    <row r="1942" spans="1:2" x14ac:dyDescent="0.2">
      <c r="A1942" t="str">
        <f>TABLA!F1942</f>
        <v>F. Educación - Centro de Formación del Profesorado</v>
      </c>
      <c r="B1942" s="262">
        <f>TABLA!BC1942</f>
        <v>0</v>
      </c>
    </row>
    <row r="1943" spans="1:2" x14ac:dyDescent="0.2">
      <c r="A1943" t="str">
        <f>TABLA!F1943</f>
        <v>F. Educación - Centro de Formación del Profesorado</v>
      </c>
      <c r="B1943" s="262">
        <f>TABLA!BC1943</f>
        <v>0</v>
      </c>
    </row>
    <row r="1944" spans="1:2" x14ac:dyDescent="0.2">
      <c r="A1944" t="str">
        <f>TABLA!F1944</f>
        <v>F. Veterinaria</v>
      </c>
      <c r="B1944" s="262">
        <f>TABLA!BC1944</f>
        <v>0</v>
      </c>
    </row>
    <row r="1945" spans="1:2" x14ac:dyDescent="0.2">
      <c r="A1945" t="str">
        <f>TABLA!F1945</f>
        <v>F. Geografía e Historia</v>
      </c>
      <c r="B1945" s="262">
        <f>TABLA!BC1945</f>
        <v>0</v>
      </c>
    </row>
    <row r="1946" spans="1:2" x14ac:dyDescent="0.2">
      <c r="A1946">
        <f>TABLA!F1946</f>
        <v>0</v>
      </c>
      <c r="B1946" s="262">
        <f>TABLA!BC1946</f>
        <v>0</v>
      </c>
    </row>
    <row r="1947" spans="1:2" x14ac:dyDescent="0.2">
      <c r="A1947" t="str">
        <f>TABLA!F1947</f>
        <v>F. Filología</v>
      </c>
      <c r="B1947" s="262">
        <f>TABLA!BC1947</f>
        <v>0</v>
      </c>
    </row>
    <row r="1948" spans="1:2" x14ac:dyDescent="0.2">
      <c r="A1948" t="str">
        <f>TABLA!F1948</f>
        <v>F. Ciencias de la Información</v>
      </c>
      <c r="B1948" s="262">
        <f>TABLA!BC1948</f>
        <v>0</v>
      </c>
    </row>
    <row r="1949" spans="1:2" x14ac:dyDescent="0.2">
      <c r="A1949" t="str">
        <f>TABLA!F1949</f>
        <v>F. Ciencias Matemáticas</v>
      </c>
      <c r="B1949" s="262">
        <f>TABLA!BC1949</f>
        <v>0</v>
      </c>
    </row>
    <row r="1950" spans="1:2" x14ac:dyDescent="0.2">
      <c r="A1950" t="str">
        <f>TABLA!F1950</f>
        <v>F. Ciencias de la Información</v>
      </c>
      <c r="B1950" s="262">
        <f>TABLA!BC1950</f>
        <v>0</v>
      </c>
    </row>
    <row r="1951" spans="1:2" x14ac:dyDescent="0.2">
      <c r="A1951" t="str">
        <f>TABLA!F1951</f>
        <v>F. Ciencias Económicas y Empresariales</v>
      </c>
      <c r="B1951" s="262">
        <f>TABLA!BC1951</f>
        <v>0</v>
      </c>
    </row>
    <row r="1952" spans="1:2" x14ac:dyDescent="0.2">
      <c r="A1952" t="str">
        <f>TABLA!F1952</f>
        <v>F. Educación - Centro de Formación del Profesorado</v>
      </c>
      <c r="B1952" s="262">
        <f>TABLA!BC1952</f>
        <v>0</v>
      </c>
    </row>
    <row r="1953" spans="1:2" x14ac:dyDescent="0.2">
      <c r="A1953" t="str">
        <f>TABLA!F1953</f>
        <v>F. Informática</v>
      </c>
      <c r="B1953" s="262">
        <f>TABLA!BC1953</f>
        <v>0</v>
      </c>
    </row>
    <row r="1954" spans="1:2" x14ac:dyDescent="0.2">
      <c r="A1954" t="str">
        <f>TABLA!F1954</f>
        <v>F. Farmacia</v>
      </c>
      <c r="B1954" s="262">
        <f>TABLA!BC1954</f>
        <v>0</v>
      </c>
    </row>
    <row r="1955" spans="1:2" x14ac:dyDescent="0.2">
      <c r="A1955" t="str">
        <f>TABLA!F1955</f>
        <v>F. Ciencias Biológicas</v>
      </c>
      <c r="B1955" s="262">
        <f>TABLA!BC1955</f>
        <v>0</v>
      </c>
    </row>
    <row r="1956" spans="1:2" x14ac:dyDescent="0.2">
      <c r="A1956" t="str">
        <f>TABLA!F1956</f>
        <v>F. Óptica y Optometría</v>
      </c>
      <c r="B1956" s="262">
        <f>TABLA!BC1956</f>
        <v>0</v>
      </c>
    </row>
    <row r="1957" spans="1:2" x14ac:dyDescent="0.2">
      <c r="A1957" t="str">
        <f>TABLA!F1957</f>
        <v>F. Ciencias Matemáticas</v>
      </c>
      <c r="B1957" s="262">
        <f>TABLA!BC1957</f>
        <v>0</v>
      </c>
    </row>
    <row r="1958" spans="1:2" x14ac:dyDescent="0.2">
      <c r="A1958" t="str">
        <f>TABLA!F1958</f>
        <v>F. Bellas Artes</v>
      </c>
      <c r="B1958" s="262">
        <f>TABLA!BC1958</f>
        <v>0</v>
      </c>
    </row>
    <row r="1959" spans="1:2" x14ac:dyDescent="0.2">
      <c r="A1959" t="str">
        <f>TABLA!F1959</f>
        <v>F. Veterinaria</v>
      </c>
      <c r="B1959" s="262">
        <f>TABLA!BC1959</f>
        <v>0</v>
      </c>
    </row>
    <row r="1960" spans="1:2" x14ac:dyDescent="0.2">
      <c r="A1960" t="str">
        <f>TABLA!F1960</f>
        <v>F. Farmacia</v>
      </c>
      <c r="B1960" s="262">
        <f>TABLA!BC1960</f>
        <v>0</v>
      </c>
    </row>
    <row r="1961" spans="1:2" x14ac:dyDescent="0.2">
      <c r="A1961" t="str">
        <f>TABLA!F1961</f>
        <v>F. Ciencias Geológicas</v>
      </c>
      <c r="B1961" s="262">
        <f>TABLA!BC1961</f>
        <v>0</v>
      </c>
    </row>
    <row r="1962" spans="1:2" x14ac:dyDescent="0.2">
      <c r="A1962" t="str">
        <f>TABLA!F1962</f>
        <v>F. Ciencias de la Información</v>
      </c>
      <c r="B1962" s="262">
        <f>TABLA!BC1962</f>
        <v>0</v>
      </c>
    </row>
    <row r="1963" spans="1:2" x14ac:dyDescent="0.2">
      <c r="A1963" t="str">
        <f>TABLA!F1963</f>
        <v>F. Ciencias Económicas y Empresariales</v>
      </c>
      <c r="B1963" s="262">
        <f>TABLA!BC1963</f>
        <v>0</v>
      </c>
    </row>
    <row r="1964" spans="1:2" x14ac:dyDescent="0.2">
      <c r="A1964" t="str">
        <f>TABLA!F1964</f>
        <v>F. Veterinaria</v>
      </c>
      <c r="B1964" s="262">
        <f>TABLA!BC1964</f>
        <v>0</v>
      </c>
    </row>
    <row r="1965" spans="1:2" x14ac:dyDescent="0.2">
      <c r="A1965" t="str">
        <f>TABLA!F1965</f>
        <v>F. Psicología</v>
      </c>
      <c r="B1965" s="262">
        <f>TABLA!BC1965</f>
        <v>0</v>
      </c>
    </row>
    <row r="1966" spans="1:2" x14ac:dyDescent="0.2">
      <c r="A1966" t="str">
        <f>TABLA!F1966</f>
        <v>F. Geografía e Historia</v>
      </c>
      <c r="B1966" s="262">
        <f>TABLA!BC1966</f>
        <v>0</v>
      </c>
    </row>
    <row r="1967" spans="1:2" x14ac:dyDescent="0.2">
      <c r="A1967" t="str">
        <f>TABLA!F1967</f>
        <v>F. Farmacia</v>
      </c>
      <c r="B1967" s="262">
        <f>TABLA!BC1967</f>
        <v>0</v>
      </c>
    </row>
    <row r="1968" spans="1:2" x14ac:dyDescent="0.2">
      <c r="A1968" t="str">
        <f>TABLA!F1968</f>
        <v>F. Educación - Centro de Formación del Profesorado</v>
      </c>
      <c r="B1968" s="262">
        <f>TABLA!BC1968</f>
        <v>0</v>
      </c>
    </row>
    <row r="1969" spans="1:2" x14ac:dyDescent="0.2">
      <c r="A1969" t="str">
        <f>TABLA!F1969</f>
        <v>F. Ciencias Económicas y Empresariales</v>
      </c>
      <c r="B1969" s="262">
        <f>TABLA!BC1969</f>
        <v>0</v>
      </c>
    </row>
    <row r="1970" spans="1:2" x14ac:dyDescent="0.2">
      <c r="A1970" t="str">
        <f>TABLA!F1970</f>
        <v>F. Ciencias Químicas</v>
      </c>
      <c r="B1970" s="262">
        <f>TABLA!BC1970</f>
        <v>0</v>
      </c>
    </row>
    <row r="1971" spans="1:2" x14ac:dyDescent="0.2">
      <c r="A1971" t="str">
        <f>TABLA!F1971</f>
        <v>F. Educación - Centro de Formación del Profesorado</v>
      </c>
      <c r="B1971" s="262">
        <f>TABLA!BC1971</f>
        <v>0</v>
      </c>
    </row>
    <row r="1972" spans="1:2" x14ac:dyDescent="0.2">
      <c r="A1972" t="str">
        <f>TABLA!F1972</f>
        <v>F. Veterinaria</v>
      </c>
      <c r="B1972" s="262">
        <f>TABLA!BC1972</f>
        <v>0</v>
      </c>
    </row>
    <row r="1973" spans="1:2" x14ac:dyDescent="0.2">
      <c r="A1973" t="str">
        <f>TABLA!F1973</f>
        <v>F. Psicología</v>
      </c>
      <c r="B1973" s="262">
        <f>TABLA!BC1973</f>
        <v>0</v>
      </c>
    </row>
    <row r="1974" spans="1:2" x14ac:dyDescent="0.2">
      <c r="A1974" t="str">
        <f>TABLA!F1974</f>
        <v>F. Veterinaria</v>
      </c>
      <c r="B1974" s="262">
        <f>TABLA!BC1974</f>
        <v>0</v>
      </c>
    </row>
    <row r="1975" spans="1:2" x14ac:dyDescent="0.2">
      <c r="A1975" t="str">
        <f>TABLA!F1975</f>
        <v>F. Farmacia</v>
      </c>
      <c r="B1975" s="262">
        <f>TABLA!BC1975</f>
        <v>0</v>
      </c>
    </row>
    <row r="1976" spans="1:2" x14ac:dyDescent="0.2">
      <c r="A1976" t="str">
        <f>TABLA!F1976</f>
        <v>F. Ciencias de la Información</v>
      </c>
      <c r="B1976" s="262">
        <f>TABLA!BC1976</f>
        <v>0</v>
      </c>
    </row>
    <row r="1977" spans="1:2" x14ac:dyDescent="0.2">
      <c r="A1977" t="str">
        <f>TABLA!F1977</f>
        <v>F. Educación - Centro de Formación del Profesorado</v>
      </c>
      <c r="B1977" s="262">
        <f>TABLA!BC1977</f>
        <v>0</v>
      </c>
    </row>
    <row r="1978" spans="1:2" x14ac:dyDescent="0.2">
      <c r="A1978" t="str">
        <f>TABLA!F1978</f>
        <v>F. Ciencias Políticas y Sociología</v>
      </c>
      <c r="B1978" s="262">
        <f>TABLA!BC1978</f>
        <v>0</v>
      </c>
    </row>
    <row r="1979" spans="1:2" x14ac:dyDescent="0.2">
      <c r="A1979" t="str">
        <f>TABLA!F1979</f>
        <v>F. Enfermería, Fisioterapia y Podología</v>
      </c>
      <c r="B1979" s="262">
        <f>TABLA!BC1979</f>
        <v>0</v>
      </c>
    </row>
    <row r="1980" spans="1:2" x14ac:dyDescent="0.2">
      <c r="A1980" t="str">
        <f>TABLA!F1980</f>
        <v>F. Farmacia</v>
      </c>
      <c r="B1980" s="262">
        <f>TABLA!BC1980</f>
        <v>0</v>
      </c>
    </row>
    <row r="1981" spans="1:2" x14ac:dyDescent="0.2">
      <c r="A1981" t="str">
        <f>TABLA!F1981</f>
        <v>F. Óptica y Optometría</v>
      </c>
      <c r="B1981" s="262">
        <f>TABLA!BC1981</f>
        <v>0</v>
      </c>
    </row>
    <row r="1982" spans="1:2" x14ac:dyDescent="0.2">
      <c r="A1982" t="str">
        <f>TABLA!F1982</f>
        <v>F. Farmacia</v>
      </c>
      <c r="B1982" s="262">
        <f>TABLA!BC1982</f>
        <v>0</v>
      </c>
    </row>
    <row r="1983" spans="1:2" x14ac:dyDescent="0.2">
      <c r="A1983" t="str">
        <f>TABLA!F1983</f>
        <v>F. Derecho</v>
      </c>
      <c r="B1983" s="262">
        <f>TABLA!BC1983</f>
        <v>0</v>
      </c>
    </row>
    <row r="1984" spans="1:2" ht="38.25" x14ac:dyDescent="0.2">
      <c r="A1984" t="str">
        <f>TABLA!F1984</f>
        <v>F. Ciencias Biológicas</v>
      </c>
      <c r="B1984" s="262" t="str">
        <f>TABLA!BC1984</f>
        <v>Digitalizar libros que solo podemos encontrar físicos en la Biblioteca (ahora en tiempos de confinamiento habrían venido bien).  Poder sacar más de 4 libros a la vez a los estudiantes de grado (sacar guías de campo a veces es complicado si tenemos libros de texto prestados)</v>
      </c>
    </row>
    <row r="1985" spans="1:2" x14ac:dyDescent="0.2">
      <c r="A1985" t="str">
        <f>TABLA!F1985</f>
        <v>F. Geografía e Historia</v>
      </c>
      <c r="B1985" s="262">
        <f>TABLA!BC1985</f>
        <v>0</v>
      </c>
    </row>
    <row r="1986" spans="1:2" x14ac:dyDescent="0.2">
      <c r="A1986" t="str">
        <f>TABLA!F1986</f>
        <v>F. Ciencias Políticas y Sociología</v>
      </c>
      <c r="B1986" s="262">
        <f>TABLA!BC1986</f>
        <v>0</v>
      </c>
    </row>
    <row r="1987" spans="1:2" x14ac:dyDescent="0.2">
      <c r="A1987" t="str">
        <f>TABLA!F1987</f>
        <v>F. Derecho</v>
      </c>
      <c r="B1987" s="262">
        <f>TABLA!BC1987</f>
        <v>0</v>
      </c>
    </row>
    <row r="1988" spans="1:2" x14ac:dyDescent="0.2">
      <c r="A1988" t="str">
        <f>TABLA!F1988</f>
        <v>F. Informática</v>
      </c>
      <c r="B1988" s="262">
        <f>TABLA!BC1988</f>
        <v>0</v>
      </c>
    </row>
    <row r="1989" spans="1:2" x14ac:dyDescent="0.2">
      <c r="A1989" t="str">
        <f>TABLA!F1989</f>
        <v>F. Ciencias Químicas</v>
      </c>
      <c r="B1989" s="262">
        <f>TABLA!BC1989</f>
        <v>0</v>
      </c>
    </row>
    <row r="1990" spans="1:2" ht="25.5" x14ac:dyDescent="0.2">
      <c r="A1990" t="str">
        <f>TABLA!F1990</f>
        <v>F. Filosofía</v>
      </c>
      <c r="B1990" s="262" t="str">
        <f>TABLA!BC1990</f>
        <v>Sería muy útil que hubiera más libros digitalizados que pudiéramos consultar a través de Internet en cualquier momento.</v>
      </c>
    </row>
    <row r="1991" spans="1:2" x14ac:dyDescent="0.2">
      <c r="A1991" t="str">
        <f>TABLA!F1991</f>
        <v>F. Ciencias Químicas</v>
      </c>
      <c r="B1991" s="262">
        <f>TABLA!BC1991</f>
        <v>0</v>
      </c>
    </row>
    <row r="1992" spans="1:2" x14ac:dyDescent="0.2">
      <c r="A1992" t="str">
        <f>TABLA!F1992</f>
        <v>F. Derecho</v>
      </c>
      <c r="B1992" s="262">
        <f>TABLA!BC1992</f>
        <v>0</v>
      </c>
    </row>
    <row r="1993" spans="1:2" x14ac:dyDescent="0.2">
      <c r="A1993" t="str">
        <f>TABLA!F1993</f>
        <v>F. Óptica y Optometría</v>
      </c>
      <c r="B1993" s="262">
        <f>TABLA!BC1993</f>
        <v>0</v>
      </c>
    </row>
    <row r="1994" spans="1:2" x14ac:dyDescent="0.2">
      <c r="A1994" t="str">
        <f>TABLA!F1994</f>
        <v>F. Educación - Centro de Formación del Profesorado</v>
      </c>
      <c r="B1994" s="262">
        <f>TABLA!BC1994</f>
        <v>0</v>
      </c>
    </row>
    <row r="1995" spans="1:2" x14ac:dyDescent="0.2">
      <c r="A1995" t="str">
        <f>TABLA!F1995</f>
        <v>F. Trabajo Social</v>
      </c>
      <c r="B1995" s="262">
        <f>TABLA!BC1995</f>
        <v>0</v>
      </c>
    </row>
    <row r="1996" spans="1:2" x14ac:dyDescent="0.2">
      <c r="A1996" t="str">
        <f>TABLA!F1996</f>
        <v>F. Farmacia</v>
      </c>
      <c r="B1996" s="262">
        <f>TABLA!BC1996</f>
        <v>0</v>
      </c>
    </row>
    <row r="1997" spans="1:2" x14ac:dyDescent="0.2">
      <c r="A1997" t="str">
        <f>TABLA!F1997</f>
        <v>F. Ciencias Biológicas</v>
      </c>
      <c r="B1997" s="262">
        <f>TABLA!BC1997</f>
        <v>0</v>
      </c>
    </row>
    <row r="1998" spans="1:2" x14ac:dyDescent="0.2">
      <c r="A1998" t="str">
        <f>TABLA!F1998</f>
        <v>F. Derecho</v>
      </c>
      <c r="B1998" s="262">
        <f>TABLA!BC1998</f>
        <v>0</v>
      </c>
    </row>
    <row r="1999" spans="1:2" x14ac:dyDescent="0.2">
      <c r="A1999" t="str">
        <f>TABLA!F1999</f>
        <v>F. Derecho</v>
      </c>
      <c r="B1999" s="262">
        <f>TABLA!BC1999</f>
        <v>0</v>
      </c>
    </row>
    <row r="2000" spans="1:2" x14ac:dyDescent="0.2">
      <c r="A2000" t="str">
        <f>TABLA!F2000</f>
        <v>F. Ciencias Físicas</v>
      </c>
      <c r="B2000" s="262">
        <f>TABLA!BC2000</f>
        <v>0</v>
      </c>
    </row>
    <row r="2001" spans="1:2" x14ac:dyDescent="0.2">
      <c r="A2001" t="str">
        <f>TABLA!F2001</f>
        <v>F. Ciencias Físicas</v>
      </c>
      <c r="B2001" s="262">
        <f>TABLA!BC2001</f>
        <v>0</v>
      </c>
    </row>
    <row r="2002" spans="1:2" ht="51" x14ac:dyDescent="0.2">
      <c r="A2002" t="str">
        <f>TABLA!F2002</f>
        <v>F. Óptica y Optometría</v>
      </c>
      <c r="B2002" s="262" t="str">
        <f>TABLA!BC2002</f>
        <v>Me gustaría que la biblioteca se reduzca a estudiantes de la UCM o ex estudiantes, pero la posibilidad de que entren personas que no pertenecen a la Ucm crea inseguridad , y no permiten el silencio que necesitamos. Dar mención especial a mi facultad de óptica y optometria por la gran labor que realizan con nosotros.</v>
      </c>
    </row>
    <row r="2003" spans="1:2" x14ac:dyDescent="0.2">
      <c r="A2003" t="str">
        <f>TABLA!F2003</f>
        <v>F. Psicología</v>
      </c>
      <c r="B2003" s="262">
        <f>TABLA!BC2003</f>
        <v>0</v>
      </c>
    </row>
    <row r="2004" spans="1:2" x14ac:dyDescent="0.2">
      <c r="A2004" t="str">
        <f>TABLA!F2004</f>
        <v>F. Bellas Artes</v>
      </c>
      <c r="B2004" s="262" t="str">
        <f>TABLA!BC2004</f>
        <v>Debería de haber más recursos actualizados de psicología del arte</v>
      </c>
    </row>
    <row r="2005" spans="1:2" x14ac:dyDescent="0.2">
      <c r="A2005" t="str">
        <f>TABLA!F2005</f>
        <v>F. Derecho</v>
      </c>
      <c r="B2005" s="262">
        <f>TABLA!BC2005</f>
        <v>0</v>
      </c>
    </row>
    <row r="2006" spans="1:2" x14ac:dyDescent="0.2">
      <c r="A2006" t="str">
        <f>TABLA!F2006</f>
        <v>F. Ciencias Matemáticas</v>
      </c>
      <c r="B2006" s="262">
        <f>TABLA!BC2006</f>
        <v>0</v>
      </c>
    </row>
    <row r="2007" spans="1:2" x14ac:dyDescent="0.2">
      <c r="A2007" t="str">
        <f>TABLA!F2007</f>
        <v>F. Geografía e Historia</v>
      </c>
      <c r="B2007" s="262">
        <f>TABLA!BC2007</f>
        <v>0</v>
      </c>
    </row>
    <row r="2008" spans="1:2" x14ac:dyDescent="0.2">
      <c r="A2008" t="str">
        <f>TABLA!F2008</f>
        <v>F. Geografía e Historia</v>
      </c>
      <c r="B2008" s="262">
        <f>TABLA!BC2008</f>
        <v>0</v>
      </c>
    </row>
    <row r="2009" spans="1:2" x14ac:dyDescent="0.2">
      <c r="A2009" t="str">
        <f>TABLA!F2009</f>
        <v>F. Educación - Centro de Formación del Profesorado</v>
      </c>
      <c r="B2009" s="262">
        <f>TABLA!BC2009</f>
        <v>0</v>
      </c>
    </row>
    <row r="2010" spans="1:2" x14ac:dyDescent="0.2">
      <c r="A2010" t="str">
        <f>TABLA!F2010</f>
        <v>F. Bellas Artes</v>
      </c>
      <c r="B2010" s="262">
        <f>TABLA!BC2010</f>
        <v>0</v>
      </c>
    </row>
    <row r="2011" spans="1:2" ht="89.25" x14ac:dyDescent="0.2">
      <c r="A2011" t="str">
        <f>TABLA!F2011</f>
        <v>F. Geografía e Historia</v>
      </c>
      <c r="B2011" s="262" t="str">
        <f>TABLA!BC2011</f>
        <v>Ante la pandemia ha quedado de manifiesto que la biblioteca no está preparada para paliar digitalmente los problemas causados ante la imposibilidad de acudir. La gran mayoría de los fondos que como estudiante de historia tengo que consultar están impresos sin versión online y personalmente me preocupan y muchos las perspectivas para el próximo año, más aún teniendo en cuenta que iniciaré un máster. Si se repite la situación actual sin novedades o mejoras me sería muy difícil, casi imposible conseguir los recursos que necesitaría para hacer el trabajo de calidad que se me exigirá y que deseo hacer.</v>
      </c>
    </row>
    <row r="2012" spans="1:2" x14ac:dyDescent="0.2">
      <c r="A2012" t="str">
        <f>TABLA!F2012</f>
        <v>F. Geografía e Historia</v>
      </c>
      <c r="B2012" s="262">
        <f>TABLA!BC2012</f>
        <v>0</v>
      </c>
    </row>
    <row r="2013" spans="1:2" x14ac:dyDescent="0.2">
      <c r="A2013" t="str">
        <f>TABLA!F2013</f>
        <v>F. Geografía e Historia</v>
      </c>
      <c r="B2013" s="262" t="str">
        <f>TABLA!BC2013</f>
        <v>Biblioteca Ghis lo único bueno de todo el campus!!!!!!</v>
      </c>
    </row>
    <row r="2014" spans="1:2" x14ac:dyDescent="0.2">
      <c r="A2014" t="str">
        <f>TABLA!F2014</f>
        <v>F. Ciencias de la Información</v>
      </c>
      <c r="B2014" s="262">
        <f>TABLA!BC2014</f>
        <v>0</v>
      </c>
    </row>
    <row r="2015" spans="1:2" x14ac:dyDescent="0.2">
      <c r="A2015" t="str">
        <f>TABLA!F2015</f>
        <v>F. Filología</v>
      </c>
      <c r="B2015" s="262">
        <f>TABLA!BC2015</f>
        <v>0</v>
      </c>
    </row>
    <row r="2016" spans="1:2" x14ac:dyDescent="0.2">
      <c r="A2016" t="str">
        <f>TABLA!F2016</f>
        <v>F. Ciencias Políticas y Sociología</v>
      </c>
      <c r="B2016" s="262">
        <f>TABLA!BC2016</f>
        <v>0</v>
      </c>
    </row>
    <row r="2017" spans="1:2" ht="51" x14ac:dyDescent="0.2">
      <c r="A2017" t="str">
        <f>TABLA!F2017</f>
        <v>F. Filología</v>
      </c>
      <c r="B2017" s="262" t="str">
        <f>TABLA!BC2017</f>
        <v>Como estudiante de Doctorado, me gustaría que el proceso de adquisición de libros fuera más accesible y rápido. Pues el trámite de solicitar un libro para comprar suele ser algo complicado y lento, y las exigencias de trabajo muchas veces no se adaptan a ese ritmo. Por lo demás, el préstamo interbibliotecario funciona perfectamente</v>
      </c>
    </row>
    <row r="2018" spans="1:2" x14ac:dyDescent="0.2">
      <c r="A2018" t="str">
        <f>TABLA!F2018</f>
        <v>F. Óptica y Optometría</v>
      </c>
      <c r="B2018" s="262">
        <f>TABLA!BC2018</f>
        <v>0</v>
      </c>
    </row>
    <row r="2019" spans="1:2" x14ac:dyDescent="0.2">
      <c r="A2019" t="str">
        <f>TABLA!F2019</f>
        <v>F. Ciencias Económicas y Empresariales</v>
      </c>
      <c r="B2019" s="262">
        <f>TABLA!BC2019</f>
        <v>0</v>
      </c>
    </row>
    <row r="2020" spans="1:2" x14ac:dyDescent="0.2">
      <c r="A2020" t="str">
        <f>TABLA!F2020</f>
        <v>F. Educación - Centro de Formación del Profesorado</v>
      </c>
      <c r="B2020" s="262">
        <f>TABLA!BC2020</f>
        <v>0</v>
      </c>
    </row>
    <row r="2021" spans="1:2" x14ac:dyDescent="0.2">
      <c r="A2021" t="str">
        <f>TABLA!F2021</f>
        <v>F. Filosofía</v>
      </c>
      <c r="B2021" s="262">
        <f>TABLA!BC2021</f>
        <v>0</v>
      </c>
    </row>
    <row r="2022" spans="1:2" x14ac:dyDescent="0.2">
      <c r="A2022" t="str">
        <f>TABLA!F2022</f>
        <v>F. Psicología</v>
      </c>
      <c r="B2022" s="262">
        <f>TABLA!BC2022</f>
        <v>0</v>
      </c>
    </row>
    <row r="2023" spans="1:2" x14ac:dyDescent="0.2">
      <c r="A2023" t="str">
        <f>TABLA!F2023</f>
        <v>F. Veterinaria</v>
      </c>
      <c r="B2023" s="262">
        <f>TABLA!BC2023</f>
        <v>0</v>
      </c>
    </row>
    <row r="2024" spans="1:2" x14ac:dyDescent="0.2">
      <c r="A2024" t="str">
        <f>TABLA!F2024</f>
        <v>F. Estudios Estadísticos</v>
      </c>
      <c r="B2024" s="262">
        <f>TABLA!BC2024</f>
        <v>0</v>
      </c>
    </row>
    <row r="2025" spans="1:2" x14ac:dyDescent="0.2">
      <c r="A2025" t="str">
        <f>TABLA!F2025</f>
        <v>F. Bellas Artes</v>
      </c>
      <c r="B2025" s="262">
        <f>TABLA!BC2025</f>
        <v>0</v>
      </c>
    </row>
    <row r="2026" spans="1:2" x14ac:dyDescent="0.2">
      <c r="A2026" t="str">
        <f>TABLA!F2026</f>
        <v>F. Psicología</v>
      </c>
      <c r="B2026" s="262">
        <f>TABLA!BC2026</f>
        <v>0</v>
      </c>
    </row>
    <row r="2027" spans="1:2" x14ac:dyDescent="0.2">
      <c r="A2027" t="str">
        <f>TABLA!F2027</f>
        <v>F. Geografía e Historia</v>
      </c>
      <c r="B2027" s="262">
        <f>TABLA!BC2027</f>
        <v>0</v>
      </c>
    </row>
    <row r="2028" spans="1:2" x14ac:dyDescent="0.2">
      <c r="A2028">
        <f>TABLA!F2028</f>
        <v>0</v>
      </c>
      <c r="B2028" s="262">
        <f>TABLA!BC2028</f>
        <v>0</v>
      </c>
    </row>
    <row r="2029" spans="1:2" x14ac:dyDescent="0.2">
      <c r="A2029" t="str">
        <f>TABLA!F2029</f>
        <v>F. Filosofía</v>
      </c>
      <c r="B2029" s="262">
        <f>TABLA!BC2029</f>
        <v>0</v>
      </c>
    </row>
    <row r="2030" spans="1:2" x14ac:dyDescent="0.2">
      <c r="A2030" t="str">
        <f>TABLA!F2030</f>
        <v>F. Medicina</v>
      </c>
      <c r="B2030" s="262">
        <f>TABLA!BC2030</f>
        <v>0</v>
      </c>
    </row>
    <row r="2031" spans="1:2" x14ac:dyDescent="0.2">
      <c r="A2031" t="str">
        <f>TABLA!F2031</f>
        <v>F. Informática</v>
      </c>
      <c r="B2031" s="262">
        <f>TABLA!BC2031</f>
        <v>0</v>
      </c>
    </row>
    <row r="2032" spans="1:2" x14ac:dyDescent="0.2">
      <c r="A2032" t="str">
        <f>TABLA!F2032</f>
        <v>F. Informática</v>
      </c>
      <c r="B2032" s="262">
        <f>TABLA!BC2032</f>
        <v>0</v>
      </c>
    </row>
    <row r="2033" spans="1:2" ht="25.5" x14ac:dyDescent="0.2">
      <c r="A2033" t="str">
        <f>TABLA!F2033</f>
        <v>F. Trabajo Social</v>
      </c>
      <c r="B2033" s="262" t="str">
        <f>TABLA!BC2033</f>
        <v>Estaría bien que después del confinamiento, puedan volverse a abrir las bibliotecas para solo adquirir el material que necesitemos, sin necesidad de estudiar allí por no aumentar el riesgo.</v>
      </c>
    </row>
    <row r="2034" spans="1:2" x14ac:dyDescent="0.2">
      <c r="A2034" t="str">
        <f>TABLA!F2034</f>
        <v>F. Informática</v>
      </c>
      <c r="B2034" s="262">
        <f>TABLA!BC2034</f>
        <v>0</v>
      </c>
    </row>
    <row r="2035" spans="1:2" x14ac:dyDescent="0.2">
      <c r="A2035" t="str">
        <f>TABLA!F2035</f>
        <v>F. Farmacia</v>
      </c>
      <c r="B2035" s="262">
        <f>TABLA!BC2035</f>
        <v>0</v>
      </c>
    </row>
    <row r="2036" spans="1:2" x14ac:dyDescent="0.2">
      <c r="A2036" t="str">
        <f>TABLA!F2036</f>
        <v>F. Psicología</v>
      </c>
      <c r="B2036" s="262">
        <f>TABLA!BC2036</f>
        <v>0</v>
      </c>
    </row>
    <row r="2037" spans="1:2" ht="38.25" x14ac:dyDescent="0.2">
      <c r="A2037" t="str">
        <f>TABLA!F2037</f>
        <v>F. Geografía e Historia</v>
      </c>
      <c r="B2037" s="262" t="str">
        <f>TABLA!BC2037</f>
        <v>Desde el cambio de catálogo digital para hacer cancelacioens de una reserva el proceso se ha hecho menos práctico, siendo necesario contactar con la biblioteca. Además, se podría hacer más claro cómo funciona la reserva de un libro que está actualmente en préstamo.</v>
      </c>
    </row>
    <row r="2038" spans="1:2" x14ac:dyDescent="0.2">
      <c r="A2038" t="str">
        <f>TABLA!F2038</f>
        <v>F. Veterinaria</v>
      </c>
      <c r="B2038" s="262">
        <f>TABLA!BC2038</f>
        <v>0</v>
      </c>
    </row>
    <row r="2039" spans="1:2" x14ac:dyDescent="0.2">
      <c r="A2039" t="str">
        <f>TABLA!F2039</f>
        <v>F. Enfermería, Fisioterapia y Podología</v>
      </c>
      <c r="B2039" s="262">
        <f>TABLA!BC2039</f>
        <v>0</v>
      </c>
    </row>
    <row r="2040" spans="1:2" x14ac:dyDescent="0.2">
      <c r="A2040" t="str">
        <f>TABLA!F2040</f>
        <v>F. Educación - Centro de Formación del Profesorado</v>
      </c>
      <c r="B2040" s="262">
        <f>TABLA!BC2040</f>
        <v>0</v>
      </c>
    </row>
    <row r="2041" spans="1:2" x14ac:dyDescent="0.2">
      <c r="A2041" t="str">
        <f>TABLA!F2041</f>
        <v>F. Geografía e Historia</v>
      </c>
      <c r="B2041" s="262">
        <f>TABLA!BC2041</f>
        <v>0</v>
      </c>
    </row>
    <row r="2042" spans="1:2" x14ac:dyDescent="0.2">
      <c r="A2042" t="str">
        <f>TABLA!F2042</f>
        <v>F. Ciencias Económicas y Empresariales</v>
      </c>
      <c r="B2042" s="262">
        <f>TABLA!BC2042</f>
        <v>0</v>
      </c>
    </row>
    <row r="2043" spans="1:2" x14ac:dyDescent="0.2">
      <c r="A2043" t="str">
        <f>TABLA!F2043</f>
        <v>F. Ciencias Económicas y Empresariales</v>
      </c>
      <c r="B2043" s="262">
        <f>TABLA!BC2043</f>
        <v>0</v>
      </c>
    </row>
    <row r="2044" spans="1:2" ht="51" x14ac:dyDescent="0.2">
      <c r="A2044" t="str">
        <f>TABLA!F2044</f>
        <v>F. Ciencias Químicas</v>
      </c>
      <c r="B2044" s="262" t="str">
        <f>TABLA!BC2044</f>
        <v>Ahora que no podemos acceder a la biblioteca necesitamos que los libros que podemos encontrar allí en formato físico también estén disponibles en la biblioteca online ya que en la mayoría de asignaturas no es suficiente el material disponible en el campus virtual y debe ser complementado con una bibliografía.</v>
      </c>
    </row>
    <row r="2045" spans="1:2" x14ac:dyDescent="0.2">
      <c r="A2045" t="str">
        <f>TABLA!F2045</f>
        <v>F. Ciencias Físicas</v>
      </c>
      <c r="B2045" s="262">
        <f>TABLA!BC2045</f>
        <v>0</v>
      </c>
    </row>
    <row r="2046" spans="1:2" x14ac:dyDescent="0.2">
      <c r="A2046" t="str">
        <f>TABLA!F2046</f>
        <v>F. Educación - Centro de Formación del Profesorado</v>
      </c>
      <c r="B2046" s="262">
        <f>TABLA!BC2046</f>
        <v>0</v>
      </c>
    </row>
    <row r="2047" spans="1:2" x14ac:dyDescent="0.2">
      <c r="A2047" t="str">
        <f>TABLA!F2047</f>
        <v>F. Geografía e Historia</v>
      </c>
      <c r="B2047" s="262">
        <f>TABLA!BC2047</f>
        <v>0</v>
      </c>
    </row>
    <row r="2048" spans="1:2" x14ac:dyDescent="0.2">
      <c r="A2048" t="str">
        <f>TABLA!F2048</f>
        <v>F. Ciencias Políticas y Sociología</v>
      </c>
      <c r="B2048" s="262">
        <f>TABLA!BC2048</f>
        <v>0</v>
      </c>
    </row>
    <row r="2049" spans="1:2" x14ac:dyDescent="0.2">
      <c r="A2049" t="str">
        <f>TABLA!F2049</f>
        <v>F. Medicina</v>
      </c>
      <c r="B2049" s="262">
        <f>TABLA!BC2049</f>
        <v>0</v>
      </c>
    </row>
    <row r="2050" spans="1:2" x14ac:dyDescent="0.2">
      <c r="A2050" t="str">
        <f>TABLA!F2050</f>
        <v>F. Comercio y Turismo</v>
      </c>
      <c r="B2050" s="262">
        <f>TABLA!BC2050</f>
        <v>0</v>
      </c>
    </row>
    <row r="2051" spans="1:2" x14ac:dyDescent="0.2">
      <c r="A2051" t="str">
        <f>TABLA!F2051</f>
        <v>F. Filología</v>
      </c>
      <c r="B2051" s="262">
        <f>TABLA!BC2051</f>
        <v>0</v>
      </c>
    </row>
    <row r="2052" spans="1:2" x14ac:dyDescent="0.2">
      <c r="A2052" t="str">
        <f>TABLA!F2052</f>
        <v>F. Informática</v>
      </c>
      <c r="B2052" s="262">
        <f>TABLA!BC2052</f>
        <v>0</v>
      </c>
    </row>
    <row r="2053" spans="1:2" x14ac:dyDescent="0.2">
      <c r="A2053" t="str">
        <f>TABLA!F2053</f>
        <v>F. Ciencias de la Información</v>
      </c>
      <c r="B2053" s="262">
        <f>TABLA!BC2053</f>
        <v>0</v>
      </c>
    </row>
    <row r="2054" spans="1:2" x14ac:dyDescent="0.2">
      <c r="A2054" t="str">
        <f>TABLA!F2054</f>
        <v>F. Geografía e Historia</v>
      </c>
      <c r="B2054" s="262">
        <f>TABLA!BC2054</f>
        <v>0</v>
      </c>
    </row>
    <row r="2055" spans="1:2" x14ac:dyDescent="0.2">
      <c r="A2055" t="str">
        <f>TABLA!F2055</f>
        <v>F. Ciencias de la Información</v>
      </c>
      <c r="B2055" s="262">
        <f>TABLA!BC2055</f>
        <v>0</v>
      </c>
    </row>
    <row r="2056" spans="1:2" x14ac:dyDescent="0.2">
      <c r="A2056" t="str">
        <f>TABLA!F2056</f>
        <v>F. Enfermería, Fisioterapia y Podología</v>
      </c>
      <c r="B2056" s="262">
        <f>TABLA!BC2056</f>
        <v>0</v>
      </c>
    </row>
    <row r="2057" spans="1:2" x14ac:dyDescent="0.2">
      <c r="A2057" t="str">
        <f>TABLA!F2057</f>
        <v>F. Ciencias Económicas y Empresariales</v>
      </c>
      <c r="B2057" s="262">
        <f>TABLA!BC2057</f>
        <v>0</v>
      </c>
    </row>
    <row r="2058" spans="1:2" x14ac:dyDescent="0.2">
      <c r="A2058" t="str">
        <f>TABLA!F2058</f>
        <v>F. Ciencias Geológicas</v>
      </c>
      <c r="B2058" s="262">
        <f>TABLA!BC2058</f>
        <v>0</v>
      </c>
    </row>
    <row r="2059" spans="1:2" x14ac:dyDescent="0.2">
      <c r="A2059" t="str">
        <f>TABLA!F2059</f>
        <v>F. Educación - Centro de Formación del Profesorado</v>
      </c>
      <c r="B2059" s="262">
        <f>TABLA!BC2059</f>
        <v>0</v>
      </c>
    </row>
    <row r="2060" spans="1:2" x14ac:dyDescent="0.2">
      <c r="A2060" t="str">
        <f>TABLA!F2060</f>
        <v>F. Bellas Artes</v>
      </c>
      <c r="B2060" s="262">
        <f>TABLA!BC2060</f>
        <v>0</v>
      </c>
    </row>
    <row r="2061" spans="1:2" x14ac:dyDescent="0.2">
      <c r="A2061" t="str">
        <f>TABLA!F2061</f>
        <v>F. Geografía e Historia</v>
      </c>
      <c r="B2061" s="262">
        <f>TABLA!BC2061</f>
        <v>0</v>
      </c>
    </row>
    <row r="2062" spans="1:2" x14ac:dyDescent="0.2">
      <c r="A2062" t="str">
        <f>TABLA!F2062</f>
        <v>F. Psicología</v>
      </c>
      <c r="B2062" s="262">
        <f>TABLA!BC2062</f>
        <v>0</v>
      </c>
    </row>
    <row r="2063" spans="1:2" x14ac:dyDescent="0.2">
      <c r="A2063" t="str">
        <f>TABLA!F2063</f>
        <v>F. Trabajo Social</v>
      </c>
      <c r="B2063" s="262">
        <f>TABLA!BC2063</f>
        <v>0</v>
      </c>
    </row>
    <row r="2064" spans="1:2" x14ac:dyDescent="0.2">
      <c r="A2064" t="str">
        <f>TABLA!F2064</f>
        <v>F. Filología</v>
      </c>
      <c r="B2064" s="262">
        <f>TABLA!BC2064</f>
        <v>0</v>
      </c>
    </row>
    <row r="2065" spans="1:2" x14ac:dyDescent="0.2">
      <c r="A2065" t="str">
        <f>TABLA!F2065</f>
        <v>F. Educación - Centro de Formación del Profesorado</v>
      </c>
      <c r="B2065" s="262" t="str">
        <f>TABLA!BC2065</f>
        <v>Explicación de los cursos que ofrece la biblioteca</v>
      </c>
    </row>
    <row r="2066" spans="1:2" x14ac:dyDescent="0.2">
      <c r="A2066" t="str">
        <f>TABLA!F2066</f>
        <v>F. Derecho</v>
      </c>
      <c r="B2066" s="262">
        <f>TABLA!BC2066</f>
        <v>0</v>
      </c>
    </row>
    <row r="2067" spans="1:2" x14ac:dyDescent="0.2">
      <c r="A2067" t="str">
        <f>TABLA!F2067</f>
        <v>F. Educación - Centro de Formación del Profesorado</v>
      </c>
      <c r="B2067" s="262">
        <f>TABLA!BC2067</f>
        <v>0</v>
      </c>
    </row>
    <row r="2068" spans="1:2" x14ac:dyDescent="0.2">
      <c r="A2068" t="str">
        <f>TABLA!F2068</f>
        <v>F. Geografía e Historia</v>
      </c>
      <c r="B2068" s="262">
        <f>TABLA!BC2068</f>
        <v>0</v>
      </c>
    </row>
    <row r="2069" spans="1:2" x14ac:dyDescent="0.2">
      <c r="A2069" t="str">
        <f>TABLA!F2069</f>
        <v>F. Ciencias de la Información</v>
      </c>
      <c r="B2069" s="262">
        <f>TABLA!BC2069</f>
        <v>0</v>
      </c>
    </row>
    <row r="2070" spans="1:2" x14ac:dyDescent="0.2">
      <c r="A2070" t="str">
        <f>TABLA!F2070</f>
        <v>F. Derecho</v>
      </c>
      <c r="B2070" s="262">
        <f>TABLA!BC2070</f>
        <v>0</v>
      </c>
    </row>
    <row r="2071" spans="1:2" x14ac:dyDescent="0.2">
      <c r="A2071" t="str">
        <f>TABLA!F2071</f>
        <v>F. Ciencias Biológicas</v>
      </c>
      <c r="B2071" s="262">
        <f>TABLA!BC2071</f>
        <v>0</v>
      </c>
    </row>
    <row r="2072" spans="1:2" x14ac:dyDescent="0.2">
      <c r="A2072" t="str">
        <f>TABLA!F2072</f>
        <v>F. Educación - Centro de Formación del Profesorado</v>
      </c>
      <c r="B2072" s="262">
        <f>TABLA!BC2072</f>
        <v>0</v>
      </c>
    </row>
    <row r="2073" spans="1:2" x14ac:dyDescent="0.2">
      <c r="A2073" t="str">
        <f>TABLA!F2073</f>
        <v>F. Derecho</v>
      </c>
      <c r="B2073" s="262">
        <f>TABLA!BC2073</f>
        <v>0</v>
      </c>
    </row>
    <row r="2074" spans="1:2" x14ac:dyDescent="0.2">
      <c r="A2074" t="str">
        <f>TABLA!F2074</f>
        <v>F. Bellas Artes</v>
      </c>
      <c r="B2074" s="262">
        <f>TABLA!BC2074</f>
        <v>0</v>
      </c>
    </row>
    <row r="2075" spans="1:2" x14ac:dyDescent="0.2">
      <c r="A2075" t="str">
        <f>TABLA!F2075</f>
        <v>F. Educación - Centro de Formación del Profesorado</v>
      </c>
      <c r="B2075" s="262">
        <f>TABLA!BC2075</f>
        <v>0</v>
      </c>
    </row>
    <row r="2076" spans="1:2" ht="38.25" x14ac:dyDescent="0.2">
      <c r="A2076" t="str">
        <f>TABLA!F2076</f>
        <v>F. Veterinaria</v>
      </c>
      <c r="B2076" s="262" t="str">
        <f>TABLA!BC2076</f>
        <v>Agradecería que se hablara con los coordinadores de las asignaturas para que todos los libros que recomiendan como bibliografía estén disponibles en la biblioteca,y más libros virtuales para casos como este</v>
      </c>
    </row>
    <row r="2077" spans="1:2" x14ac:dyDescent="0.2">
      <c r="A2077" t="str">
        <f>TABLA!F2077</f>
        <v>F. Ciencias Geológicas</v>
      </c>
      <c r="B2077" s="262">
        <f>TABLA!BC2077</f>
        <v>0</v>
      </c>
    </row>
    <row r="2078" spans="1:2" x14ac:dyDescent="0.2">
      <c r="A2078" t="str">
        <f>TABLA!F2078</f>
        <v>F. Educación - Centro de Formación del Profesorado</v>
      </c>
      <c r="B2078" s="262">
        <f>TABLA!BC2078</f>
        <v>0</v>
      </c>
    </row>
    <row r="2079" spans="1:2" x14ac:dyDescent="0.2">
      <c r="A2079" t="str">
        <f>TABLA!F2079</f>
        <v>F. Ciencias de la Información</v>
      </c>
      <c r="B2079" s="262" t="str">
        <f>TABLA!BC2079</f>
        <v>Siempre se pueden conseguir más cantidad de libros, pero es lo único que mejoraría.</v>
      </c>
    </row>
    <row r="2080" spans="1:2" x14ac:dyDescent="0.2">
      <c r="A2080" t="str">
        <f>TABLA!F2080</f>
        <v>F. Ciencias Matemáticas</v>
      </c>
      <c r="B2080" s="262">
        <f>TABLA!BC2080</f>
        <v>0</v>
      </c>
    </row>
    <row r="2081" spans="1:2" x14ac:dyDescent="0.2">
      <c r="A2081" t="str">
        <f>TABLA!F2081</f>
        <v>F. Filología</v>
      </c>
      <c r="B2081" s="262">
        <f>TABLA!BC2081</f>
        <v>0</v>
      </c>
    </row>
    <row r="2082" spans="1:2" x14ac:dyDescent="0.2">
      <c r="A2082" t="str">
        <f>TABLA!F2082</f>
        <v>F. Ciencias Políticas y Sociología</v>
      </c>
      <c r="B2082" s="262">
        <f>TABLA!BC2082</f>
        <v>0</v>
      </c>
    </row>
    <row r="2083" spans="1:2" x14ac:dyDescent="0.2">
      <c r="A2083" t="str">
        <f>TABLA!F2083</f>
        <v>F. Geografía e Historia</v>
      </c>
      <c r="B2083" s="262">
        <f>TABLA!BC2083</f>
        <v>0</v>
      </c>
    </row>
    <row r="2084" spans="1:2" x14ac:dyDescent="0.2">
      <c r="A2084" t="str">
        <f>TABLA!F2084</f>
        <v>F. Geografía e Historia</v>
      </c>
      <c r="B2084" s="262">
        <f>TABLA!BC2084</f>
        <v>0</v>
      </c>
    </row>
    <row r="2085" spans="1:2" x14ac:dyDescent="0.2">
      <c r="A2085" t="str">
        <f>TABLA!F2085</f>
        <v>F. Ciencias Políticas y Sociología</v>
      </c>
      <c r="B2085" s="262">
        <f>TABLA!BC2085</f>
        <v>0</v>
      </c>
    </row>
    <row r="2086" spans="1:2" x14ac:dyDescent="0.2">
      <c r="A2086" t="str">
        <f>TABLA!F2086</f>
        <v>F. Farmacia</v>
      </c>
      <c r="B2086" s="262" t="str">
        <f>TABLA!BC2086</f>
        <v>ENCHUFES</v>
      </c>
    </row>
    <row r="2087" spans="1:2" x14ac:dyDescent="0.2">
      <c r="A2087" t="str">
        <f>TABLA!F2087</f>
        <v>F. Geografía e Historia</v>
      </c>
      <c r="B2087" s="262">
        <f>TABLA!BC2087</f>
        <v>0</v>
      </c>
    </row>
    <row r="2088" spans="1:2" x14ac:dyDescent="0.2">
      <c r="A2088" t="str">
        <f>TABLA!F2088</f>
        <v>F. Trabajo Social</v>
      </c>
      <c r="B2088" s="262">
        <f>TABLA!BC2088</f>
        <v>0</v>
      </c>
    </row>
    <row r="2089" spans="1:2" x14ac:dyDescent="0.2">
      <c r="A2089" t="str">
        <f>TABLA!F2089</f>
        <v>F. Ciencias de la Información</v>
      </c>
      <c r="B2089" s="262">
        <f>TABLA!BC2089</f>
        <v>0</v>
      </c>
    </row>
    <row r="2090" spans="1:2" x14ac:dyDescent="0.2">
      <c r="A2090" t="str">
        <f>TABLA!F2090</f>
        <v>F. Comercio y Turismo</v>
      </c>
      <c r="B2090" s="262" t="str">
        <f>TABLA!BC2090</f>
        <v>Pedir carnet ucm sobre todo en épocas de examenes en todas las bibliotecas ucm</v>
      </c>
    </row>
    <row r="2091" spans="1:2" x14ac:dyDescent="0.2">
      <c r="A2091" t="str">
        <f>TABLA!F2091</f>
        <v>F. Farmacia</v>
      </c>
      <c r="B2091" s="262">
        <f>TABLA!BC2091</f>
        <v>0</v>
      </c>
    </row>
    <row r="2092" spans="1:2" x14ac:dyDescent="0.2">
      <c r="A2092" t="str">
        <f>TABLA!F2092</f>
        <v>F. Filología</v>
      </c>
      <c r="B2092" s="262">
        <f>TABLA!BC2092</f>
        <v>0</v>
      </c>
    </row>
    <row r="2093" spans="1:2" x14ac:dyDescent="0.2">
      <c r="A2093" t="str">
        <f>TABLA!F2093</f>
        <v>F. Ciencias Políticas y Sociología</v>
      </c>
      <c r="B2093" s="262">
        <f>TABLA!BC2093</f>
        <v>0</v>
      </c>
    </row>
    <row r="2094" spans="1:2" x14ac:dyDescent="0.2">
      <c r="A2094" t="str">
        <f>TABLA!F2094</f>
        <v>F. Educación - Centro de Formación del Profesorado</v>
      </c>
      <c r="B2094" s="262">
        <f>TABLA!BC2094</f>
        <v>0</v>
      </c>
    </row>
    <row r="2095" spans="1:2" x14ac:dyDescent="0.2">
      <c r="A2095" t="str">
        <f>TABLA!F2095</f>
        <v>F. Medicina</v>
      </c>
      <c r="B2095" s="262">
        <f>TABLA!BC2095</f>
        <v>0</v>
      </c>
    </row>
    <row r="2096" spans="1:2" x14ac:dyDescent="0.2">
      <c r="A2096" t="str">
        <f>TABLA!F2096</f>
        <v>F. Odontología</v>
      </c>
      <c r="B2096" s="262">
        <f>TABLA!BC2096</f>
        <v>0</v>
      </c>
    </row>
    <row r="2097" spans="1:2" x14ac:dyDescent="0.2">
      <c r="A2097" t="str">
        <f>TABLA!F2097</f>
        <v>F. Farmacia</v>
      </c>
      <c r="B2097" s="262">
        <f>TABLA!BC2097</f>
        <v>0</v>
      </c>
    </row>
    <row r="2098" spans="1:2" x14ac:dyDescent="0.2">
      <c r="A2098" t="str">
        <f>TABLA!F2098</f>
        <v>F. Comercio y Turismo</v>
      </c>
      <c r="B2098" s="262">
        <f>TABLA!BC2098</f>
        <v>0</v>
      </c>
    </row>
    <row r="2099" spans="1:2" x14ac:dyDescent="0.2">
      <c r="A2099" t="str">
        <f>TABLA!F2099</f>
        <v>F. Veterinaria</v>
      </c>
      <c r="B2099" s="262">
        <f>TABLA!BC2099</f>
        <v>0</v>
      </c>
    </row>
    <row r="2100" spans="1:2" x14ac:dyDescent="0.2">
      <c r="A2100" t="str">
        <f>TABLA!F2100</f>
        <v>F. Informática</v>
      </c>
      <c r="B2100" s="262">
        <f>TABLA!BC2100</f>
        <v>0</v>
      </c>
    </row>
    <row r="2101" spans="1:2" x14ac:dyDescent="0.2">
      <c r="A2101" t="str">
        <f>TABLA!F2101</f>
        <v>F. Trabajo Social</v>
      </c>
      <c r="B2101" s="262">
        <f>TABLA!BC2101</f>
        <v>0</v>
      </c>
    </row>
    <row r="2102" spans="1:2" x14ac:dyDescent="0.2">
      <c r="A2102" t="str">
        <f>TABLA!F2102</f>
        <v>F. Trabajo Social</v>
      </c>
      <c r="B2102" s="262">
        <f>TABLA!BC2102</f>
        <v>0</v>
      </c>
    </row>
    <row r="2103" spans="1:2" x14ac:dyDescent="0.2">
      <c r="A2103">
        <f>TABLA!F2103</f>
        <v>0</v>
      </c>
      <c r="B2103" s="262">
        <f>TABLA!BC2103</f>
        <v>0</v>
      </c>
    </row>
    <row r="2104" spans="1:2" x14ac:dyDescent="0.2">
      <c r="A2104" t="str">
        <f>TABLA!F2104</f>
        <v>F. Bellas Artes</v>
      </c>
      <c r="B2104" s="262">
        <f>TABLA!BC2104</f>
        <v>0</v>
      </c>
    </row>
    <row r="2105" spans="1:2" x14ac:dyDescent="0.2">
      <c r="A2105" t="str">
        <f>TABLA!F2105</f>
        <v>F. Ciencias Físicas</v>
      </c>
      <c r="B2105" s="262">
        <f>TABLA!BC2105</f>
        <v>0</v>
      </c>
    </row>
    <row r="2106" spans="1:2" x14ac:dyDescent="0.2">
      <c r="A2106" t="str">
        <f>TABLA!F2106</f>
        <v>F. Filología</v>
      </c>
      <c r="B2106" s="262">
        <f>TABLA!BC2106</f>
        <v>0</v>
      </c>
    </row>
    <row r="2107" spans="1:2" x14ac:dyDescent="0.2">
      <c r="A2107" t="str">
        <f>TABLA!F2107</f>
        <v>F. Ciencias de la Información</v>
      </c>
      <c r="B2107" s="262">
        <f>TABLA!BC2107</f>
        <v>0</v>
      </c>
    </row>
    <row r="2108" spans="1:2" x14ac:dyDescent="0.2">
      <c r="A2108" t="str">
        <f>TABLA!F2108</f>
        <v>F. Ciencias de la Información</v>
      </c>
      <c r="B2108" s="262">
        <f>TABLA!BC2108</f>
        <v>0</v>
      </c>
    </row>
    <row r="2109" spans="1:2" ht="51" x14ac:dyDescent="0.2">
      <c r="A2109" t="str">
        <f>TABLA!F2109</f>
        <v>F. Ciencias de la Información</v>
      </c>
      <c r="B2109" s="262" t="str">
        <f>TABLA!BC2109</f>
        <v>Durante la pandemia me han Estado ayudando a través del chat y a través del préstamo interbibliotecario. Los bibliotecarios han sido muy amables y muy atentos y gracias a su trabajo y a este servicio ofrecido he podido avanzar en mi investigación a pesar de la crisis sanitaria que estábamos viviendo. Gracias! !!</v>
      </c>
    </row>
    <row r="2110" spans="1:2" x14ac:dyDescent="0.2">
      <c r="A2110" t="str">
        <f>TABLA!F2110</f>
        <v>F. Ciencias Políticas y Sociología</v>
      </c>
      <c r="B2110" s="262">
        <f>TABLA!BC2110</f>
        <v>0</v>
      </c>
    </row>
    <row r="2111" spans="1:2" x14ac:dyDescent="0.2">
      <c r="A2111" t="str">
        <f>TABLA!F2111</f>
        <v>F. Ciencias de la Información</v>
      </c>
      <c r="B2111" s="262">
        <f>TABLA!BC2111</f>
        <v>0</v>
      </c>
    </row>
    <row r="2112" spans="1:2" x14ac:dyDescent="0.2">
      <c r="A2112" t="str">
        <f>TABLA!F2112</f>
        <v>F. Ciencias de la Información</v>
      </c>
      <c r="B2112" s="262">
        <f>TABLA!BC2112</f>
        <v>0</v>
      </c>
    </row>
    <row r="2113" spans="1:2" x14ac:dyDescent="0.2">
      <c r="A2113" t="str">
        <f>TABLA!F2113</f>
        <v>F. Ciencias Físicas</v>
      </c>
      <c r="B2113" s="262">
        <f>TABLA!BC2113</f>
        <v>0</v>
      </c>
    </row>
    <row r="2114" spans="1:2" x14ac:dyDescent="0.2">
      <c r="A2114" t="str">
        <f>TABLA!F2114</f>
        <v>F. Psicología</v>
      </c>
      <c r="B2114" s="262">
        <f>TABLA!BC2114</f>
        <v>0</v>
      </c>
    </row>
    <row r="2115" spans="1:2" x14ac:dyDescent="0.2">
      <c r="A2115" t="str">
        <f>TABLA!F2115</f>
        <v>F. Medicina</v>
      </c>
      <c r="B2115" s="262">
        <f>TABLA!BC2115</f>
        <v>0</v>
      </c>
    </row>
    <row r="2116" spans="1:2" x14ac:dyDescent="0.2">
      <c r="A2116" t="str">
        <f>TABLA!F2116</f>
        <v>F. Psicología</v>
      </c>
      <c r="B2116" s="262">
        <f>TABLA!BC2116</f>
        <v>0</v>
      </c>
    </row>
    <row r="2117" spans="1:2" x14ac:dyDescent="0.2">
      <c r="A2117" t="str">
        <f>TABLA!F2117</f>
        <v>F. Ciencias Económicas y Empresariales</v>
      </c>
      <c r="B2117" s="262">
        <f>TABLA!BC2117</f>
        <v>0</v>
      </c>
    </row>
    <row r="2118" spans="1:2" x14ac:dyDescent="0.2">
      <c r="A2118" t="str">
        <f>TABLA!F2118</f>
        <v>F. Ciencias de la Información</v>
      </c>
      <c r="B2118" s="262">
        <f>TABLA!BC2118</f>
        <v>0</v>
      </c>
    </row>
    <row r="2119" spans="1:2" x14ac:dyDescent="0.2">
      <c r="A2119" t="str">
        <f>TABLA!F2119</f>
        <v>F. Medicina</v>
      </c>
      <c r="B2119" s="262">
        <f>TABLA!BC2119</f>
        <v>0</v>
      </c>
    </row>
    <row r="2120" spans="1:2" x14ac:dyDescent="0.2">
      <c r="A2120" t="str">
        <f>TABLA!F2120</f>
        <v>F. Farmacia</v>
      </c>
      <c r="B2120" s="262">
        <f>TABLA!BC2120</f>
        <v>0</v>
      </c>
    </row>
    <row r="2121" spans="1:2" x14ac:dyDescent="0.2">
      <c r="A2121" t="str">
        <f>TABLA!F2121</f>
        <v>F. Farmacia</v>
      </c>
      <c r="B2121" s="262">
        <f>TABLA!BC2121</f>
        <v>0</v>
      </c>
    </row>
    <row r="2122" spans="1:2" x14ac:dyDescent="0.2">
      <c r="A2122" t="str">
        <f>TABLA!F2122</f>
        <v>F. Ciencias Políticas y Sociología</v>
      </c>
      <c r="B2122" s="262">
        <f>TABLA!BC2122</f>
        <v>0</v>
      </c>
    </row>
    <row r="2123" spans="1:2" x14ac:dyDescent="0.2">
      <c r="A2123" t="str">
        <f>TABLA!F2123</f>
        <v>F. Geografía e Historia</v>
      </c>
      <c r="B2123" s="262">
        <f>TABLA!BC2123</f>
        <v>0</v>
      </c>
    </row>
    <row r="2124" spans="1:2" x14ac:dyDescent="0.2">
      <c r="A2124" t="str">
        <f>TABLA!F2124</f>
        <v>F. Educación - Centro de Formación del Profesorado</v>
      </c>
      <c r="B2124" s="262">
        <f>TABLA!BC2124</f>
        <v>0</v>
      </c>
    </row>
    <row r="2125" spans="1:2" x14ac:dyDescent="0.2">
      <c r="A2125" t="str">
        <f>TABLA!F2125</f>
        <v>F. Geografía e Historia</v>
      </c>
      <c r="B2125" s="262">
        <f>TABLA!BC2125</f>
        <v>0</v>
      </c>
    </row>
    <row r="2126" spans="1:2" x14ac:dyDescent="0.2">
      <c r="A2126" t="str">
        <f>TABLA!F2126</f>
        <v>F. Geografía e Historia</v>
      </c>
      <c r="B2126" s="262">
        <f>TABLA!BC2126</f>
        <v>0</v>
      </c>
    </row>
    <row r="2127" spans="1:2" x14ac:dyDescent="0.2">
      <c r="A2127" t="str">
        <f>TABLA!F2127</f>
        <v>F. Ciencias de la Información</v>
      </c>
      <c r="B2127" s="262">
        <f>TABLA!BC2127</f>
        <v>0</v>
      </c>
    </row>
    <row r="2128" spans="1:2" x14ac:dyDescent="0.2">
      <c r="A2128" t="str">
        <f>TABLA!F2128</f>
        <v>F. Ciencias Químicas</v>
      </c>
      <c r="B2128" s="262">
        <f>TABLA!BC2128</f>
        <v>0</v>
      </c>
    </row>
    <row r="2129" spans="1:2" x14ac:dyDescent="0.2">
      <c r="A2129" t="str">
        <f>TABLA!F2129</f>
        <v>F. Enfermería, Fisioterapia y Podología</v>
      </c>
      <c r="B2129" s="262">
        <f>TABLA!BC2129</f>
        <v>0</v>
      </c>
    </row>
    <row r="2130" spans="1:2" x14ac:dyDescent="0.2">
      <c r="A2130" t="str">
        <f>TABLA!F2130</f>
        <v>F. Estudios Estadísticos</v>
      </c>
      <c r="B2130" s="262">
        <f>TABLA!BC2130</f>
        <v>0</v>
      </c>
    </row>
    <row r="2131" spans="1:2" x14ac:dyDescent="0.2">
      <c r="A2131" t="str">
        <f>TABLA!F2131</f>
        <v>F. Derecho</v>
      </c>
      <c r="B2131" s="262">
        <f>TABLA!BC2131</f>
        <v>0</v>
      </c>
    </row>
    <row r="2132" spans="1:2" x14ac:dyDescent="0.2">
      <c r="A2132" t="str">
        <f>TABLA!F2132</f>
        <v>F. Filología</v>
      </c>
      <c r="B2132" s="262">
        <f>TABLA!BC2132</f>
        <v>0</v>
      </c>
    </row>
    <row r="2133" spans="1:2" x14ac:dyDescent="0.2">
      <c r="A2133" t="str">
        <f>TABLA!F2133</f>
        <v>F. Ciencias de la Información</v>
      </c>
      <c r="B2133" s="262">
        <f>TABLA!BC2133</f>
        <v>0</v>
      </c>
    </row>
    <row r="2134" spans="1:2" x14ac:dyDescent="0.2">
      <c r="A2134" t="str">
        <f>TABLA!F2134</f>
        <v>F. Ciencias de la Información</v>
      </c>
      <c r="B2134" s="262">
        <f>TABLA!BC2134</f>
        <v>0</v>
      </c>
    </row>
    <row r="2135" spans="1:2" x14ac:dyDescent="0.2">
      <c r="A2135" t="e">
        <f>TABLA!#REF!</f>
        <v>#REF!</v>
      </c>
      <c r="B2135" s="262" t="e">
        <f>TABLA!#REF!</f>
        <v>#REF!</v>
      </c>
    </row>
    <row r="2136" spans="1:2" x14ac:dyDescent="0.2">
      <c r="A2136" t="e">
        <f>TABLA!#REF!</f>
        <v>#REF!</v>
      </c>
      <c r="B2136" s="262" t="e">
        <f>TABLA!#REF!</f>
        <v>#REF!</v>
      </c>
    </row>
    <row r="2137" spans="1:2" x14ac:dyDescent="0.2">
      <c r="A2137">
        <f>TABLA!F2135</f>
        <v>0</v>
      </c>
      <c r="B2137" s="262">
        <f>TABLA!BC2135</f>
        <v>0</v>
      </c>
    </row>
    <row r="2138" spans="1:2" x14ac:dyDescent="0.2">
      <c r="A2138">
        <f>TABLA!F2136</f>
        <v>0</v>
      </c>
      <c r="B2138" s="262">
        <f>TABLA!BC2136</f>
        <v>0</v>
      </c>
    </row>
    <row r="2139" spans="1:2" x14ac:dyDescent="0.2">
      <c r="A2139">
        <f>TABLA!F2137</f>
        <v>0</v>
      </c>
      <c r="B2139" s="262">
        <f>TABLA!BC2137</f>
        <v>0</v>
      </c>
    </row>
    <row r="2140" spans="1:2" x14ac:dyDescent="0.2">
      <c r="A2140">
        <f>TABLA!F2138</f>
        <v>0</v>
      </c>
      <c r="B2140" s="262">
        <f>TABLA!BC2138</f>
        <v>0</v>
      </c>
    </row>
    <row r="2141" spans="1:2" x14ac:dyDescent="0.2">
      <c r="A2141">
        <f>TABLA!F2139</f>
        <v>0</v>
      </c>
      <c r="B2141" s="262">
        <f>TABLA!BC2139</f>
        <v>0</v>
      </c>
    </row>
    <row r="2142" spans="1:2" x14ac:dyDescent="0.2">
      <c r="A2142">
        <f>TABLA!F2140</f>
        <v>0</v>
      </c>
      <c r="B2142" s="262">
        <f>TABLA!BC2140</f>
        <v>0</v>
      </c>
    </row>
    <row r="2143" spans="1:2" x14ac:dyDescent="0.2">
      <c r="A2143">
        <f>TABLA!F2141</f>
        <v>0</v>
      </c>
      <c r="B2143" s="262">
        <f>TABLA!BC2141</f>
        <v>0</v>
      </c>
    </row>
    <row r="2144" spans="1:2" x14ac:dyDescent="0.2">
      <c r="A2144">
        <f>TABLA!F2142</f>
        <v>0</v>
      </c>
      <c r="B2144" s="262">
        <f>TABLA!BC2142</f>
        <v>0</v>
      </c>
    </row>
    <row r="2145" spans="1:2" x14ac:dyDescent="0.2">
      <c r="A2145">
        <f>TABLA!F2143</f>
        <v>0</v>
      </c>
      <c r="B2145" s="262">
        <f>TABLA!BC2143</f>
        <v>0</v>
      </c>
    </row>
    <row r="2146" spans="1:2" x14ac:dyDescent="0.2">
      <c r="A2146">
        <f>TABLA!F2144</f>
        <v>0</v>
      </c>
      <c r="B2146" s="262">
        <f>TABLA!BC2144</f>
        <v>0</v>
      </c>
    </row>
    <row r="2147" spans="1:2" x14ac:dyDescent="0.2">
      <c r="A2147">
        <f>TABLA!F2145</f>
        <v>0</v>
      </c>
      <c r="B2147" s="262">
        <f>TABLA!BC2145</f>
        <v>0</v>
      </c>
    </row>
    <row r="2148" spans="1:2" x14ac:dyDescent="0.2">
      <c r="A2148">
        <f>TABLA!F2146</f>
        <v>0</v>
      </c>
      <c r="B2148" s="262">
        <f>TABLA!BC2146</f>
        <v>0</v>
      </c>
    </row>
    <row r="2149" spans="1:2" x14ac:dyDescent="0.2">
      <c r="A2149">
        <f>TABLA!F2147</f>
        <v>0</v>
      </c>
      <c r="B2149" s="262">
        <f>TABLA!BC2147</f>
        <v>0</v>
      </c>
    </row>
    <row r="2150" spans="1:2" x14ac:dyDescent="0.2">
      <c r="A2150">
        <f>TABLA!F2148</f>
        <v>0</v>
      </c>
      <c r="B2150" s="262">
        <f>TABLA!BC2148</f>
        <v>0</v>
      </c>
    </row>
    <row r="2151" spans="1:2" x14ac:dyDescent="0.2">
      <c r="A2151">
        <f>TABLA!F2149</f>
        <v>0</v>
      </c>
      <c r="B2151" s="262">
        <f>TABLA!BC2149</f>
        <v>0</v>
      </c>
    </row>
    <row r="2152" spans="1:2" x14ac:dyDescent="0.2">
      <c r="A2152">
        <f>TABLA!F2150</f>
        <v>0</v>
      </c>
      <c r="B2152" s="262">
        <f>TABLA!BC2150</f>
        <v>0</v>
      </c>
    </row>
    <row r="2153" spans="1:2" x14ac:dyDescent="0.2">
      <c r="A2153">
        <f>TABLA!F2151</f>
        <v>0</v>
      </c>
      <c r="B2153" s="262">
        <f>TABLA!BC2151</f>
        <v>0</v>
      </c>
    </row>
    <row r="2154" spans="1:2" x14ac:dyDescent="0.2">
      <c r="A2154">
        <f>TABLA!F2152</f>
        <v>0</v>
      </c>
      <c r="B2154" s="262">
        <f>TABLA!BC2152</f>
        <v>0</v>
      </c>
    </row>
    <row r="2155" spans="1:2" x14ac:dyDescent="0.2">
      <c r="A2155">
        <f>TABLA!F2153</f>
        <v>0</v>
      </c>
      <c r="B2155" s="262">
        <f>TABLA!BC2153</f>
        <v>0</v>
      </c>
    </row>
    <row r="2156" spans="1:2" x14ac:dyDescent="0.2">
      <c r="A2156">
        <f>TABLA!F2154</f>
        <v>0</v>
      </c>
      <c r="B2156" s="262">
        <f>TABLA!BC2154</f>
        <v>0</v>
      </c>
    </row>
    <row r="2157" spans="1:2" x14ac:dyDescent="0.2">
      <c r="A2157">
        <f>TABLA!F2155</f>
        <v>0</v>
      </c>
      <c r="B2157" s="262">
        <f>TABLA!BC2155</f>
        <v>0</v>
      </c>
    </row>
    <row r="2158" spans="1:2" x14ac:dyDescent="0.2">
      <c r="A2158">
        <f>TABLA!F2156</f>
        <v>0</v>
      </c>
      <c r="B2158" s="262">
        <f>TABLA!BC2156</f>
        <v>0</v>
      </c>
    </row>
    <row r="2159" spans="1:2" x14ac:dyDescent="0.2">
      <c r="A2159">
        <f>TABLA!F2157</f>
        <v>0</v>
      </c>
      <c r="B2159" s="262">
        <f>TABLA!BC2157</f>
        <v>0</v>
      </c>
    </row>
    <row r="2160" spans="1:2" x14ac:dyDescent="0.2">
      <c r="A2160">
        <f>TABLA!F2158</f>
        <v>0</v>
      </c>
      <c r="B2160" s="262">
        <f>TABLA!BC2158</f>
        <v>0</v>
      </c>
    </row>
    <row r="2161" spans="1:2" x14ac:dyDescent="0.2">
      <c r="A2161">
        <f>TABLA!F2159</f>
        <v>0</v>
      </c>
      <c r="B2161" s="262">
        <f>TABLA!BC2159</f>
        <v>0</v>
      </c>
    </row>
    <row r="2162" spans="1:2" x14ac:dyDescent="0.2">
      <c r="A2162">
        <f>TABLA!F2160</f>
        <v>0</v>
      </c>
      <c r="B2162" s="262">
        <f>TABLA!BC2160</f>
        <v>0</v>
      </c>
    </row>
    <row r="2163" spans="1:2" x14ac:dyDescent="0.2">
      <c r="A2163">
        <f>TABLA!F2161</f>
        <v>0</v>
      </c>
      <c r="B2163" s="262">
        <f>TABLA!BC2161</f>
        <v>0</v>
      </c>
    </row>
    <row r="2164" spans="1:2" x14ac:dyDescent="0.2">
      <c r="A2164">
        <f>TABLA!F2162</f>
        <v>0</v>
      </c>
      <c r="B2164" s="262">
        <f>TABLA!BC2162</f>
        <v>0</v>
      </c>
    </row>
    <row r="2165" spans="1:2" x14ac:dyDescent="0.2">
      <c r="A2165">
        <f>TABLA!F2163</f>
        <v>0</v>
      </c>
      <c r="B2165" s="262">
        <f>TABLA!BC2163</f>
        <v>0</v>
      </c>
    </row>
    <row r="2166" spans="1:2" x14ac:dyDescent="0.2">
      <c r="A2166">
        <f>TABLA!F2164</f>
        <v>0</v>
      </c>
      <c r="B2166" s="262">
        <f>TABLA!BC2164</f>
        <v>0</v>
      </c>
    </row>
    <row r="2167" spans="1:2" x14ac:dyDescent="0.2">
      <c r="A2167">
        <f>TABLA!F2165</f>
        <v>0</v>
      </c>
      <c r="B2167" s="262">
        <f>TABLA!BC2165</f>
        <v>0</v>
      </c>
    </row>
    <row r="2168" spans="1:2" x14ac:dyDescent="0.2">
      <c r="A2168">
        <f>TABLA!F2166</f>
        <v>0</v>
      </c>
      <c r="B2168" s="262">
        <f>TABLA!BC2166</f>
        <v>0</v>
      </c>
    </row>
    <row r="2169" spans="1:2" x14ac:dyDescent="0.2">
      <c r="A2169">
        <f>TABLA!F2167</f>
        <v>0</v>
      </c>
      <c r="B2169" s="262">
        <f>TABLA!BC2167</f>
        <v>0</v>
      </c>
    </row>
    <row r="2170" spans="1:2" x14ac:dyDescent="0.2">
      <c r="A2170">
        <f>TABLA!F2168</f>
        <v>0</v>
      </c>
      <c r="B2170" s="262">
        <f>TABLA!BC2168</f>
        <v>0</v>
      </c>
    </row>
    <row r="2171" spans="1:2" x14ac:dyDescent="0.2">
      <c r="A2171">
        <f>TABLA!F2169</f>
        <v>0</v>
      </c>
      <c r="B2171" s="262">
        <f>TABLA!BC2169</f>
        <v>0</v>
      </c>
    </row>
    <row r="2172" spans="1:2" x14ac:dyDescent="0.2">
      <c r="A2172">
        <f>TABLA!F2170</f>
        <v>0</v>
      </c>
      <c r="B2172" s="262">
        <f>TABLA!BC2170</f>
        <v>0</v>
      </c>
    </row>
    <row r="2173" spans="1:2" x14ac:dyDescent="0.2">
      <c r="A2173">
        <f>TABLA!F2171</f>
        <v>0</v>
      </c>
      <c r="B2173" s="262">
        <f>TABLA!BC2171</f>
        <v>0</v>
      </c>
    </row>
    <row r="2174" spans="1:2" x14ac:dyDescent="0.2">
      <c r="A2174">
        <f>TABLA!F2172</f>
        <v>0</v>
      </c>
      <c r="B2174" s="262">
        <f>TABLA!BC2172</f>
        <v>0</v>
      </c>
    </row>
    <row r="2175" spans="1:2" x14ac:dyDescent="0.2">
      <c r="A2175">
        <f>TABLA!F2173</f>
        <v>0</v>
      </c>
      <c r="B2175" s="262">
        <f>TABLA!BC2173</f>
        <v>0</v>
      </c>
    </row>
    <row r="2176" spans="1:2" x14ac:dyDescent="0.2">
      <c r="A2176">
        <f>TABLA!F2174</f>
        <v>0</v>
      </c>
      <c r="B2176" s="262">
        <f>TABLA!BC2174</f>
        <v>0</v>
      </c>
    </row>
    <row r="2177" spans="1:2" x14ac:dyDescent="0.2">
      <c r="A2177">
        <f>TABLA!F2175</f>
        <v>0</v>
      </c>
      <c r="B2177" s="262">
        <f>TABLA!BC2175</f>
        <v>0</v>
      </c>
    </row>
    <row r="2178" spans="1:2" x14ac:dyDescent="0.2">
      <c r="A2178">
        <f>TABLA!F2176</f>
        <v>0</v>
      </c>
      <c r="B2178" s="262">
        <f>TABLA!BC2176</f>
        <v>0</v>
      </c>
    </row>
    <row r="2179" spans="1:2" x14ac:dyDescent="0.2">
      <c r="A2179">
        <f>TABLA!F2177</f>
        <v>0</v>
      </c>
      <c r="B2179" s="262">
        <f>TABLA!BC2177</f>
        <v>0</v>
      </c>
    </row>
    <row r="2180" spans="1:2" x14ac:dyDescent="0.2">
      <c r="A2180">
        <f>TABLA!F2178</f>
        <v>0</v>
      </c>
      <c r="B2180" s="262">
        <f>TABLA!BC2178</f>
        <v>0</v>
      </c>
    </row>
    <row r="2181" spans="1:2" x14ac:dyDescent="0.2">
      <c r="A2181">
        <f>TABLA!F2179</f>
        <v>0</v>
      </c>
      <c r="B2181" s="262">
        <f>TABLA!BC2179</f>
        <v>0</v>
      </c>
    </row>
    <row r="2182" spans="1:2" x14ac:dyDescent="0.2">
      <c r="A2182">
        <f>TABLA!F2180</f>
        <v>0</v>
      </c>
      <c r="B2182" s="262">
        <f>TABLA!BC2180</f>
        <v>0</v>
      </c>
    </row>
    <row r="2183" spans="1:2" x14ac:dyDescent="0.2">
      <c r="A2183">
        <f>TABLA!F2181</f>
        <v>0</v>
      </c>
      <c r="B2183" s="262">
        <f>TABLA!BC2181</f>
        <v>0</v>
      </c>
    </row>
    <row r="2184" spans="1:2" x14ac:dyDescent="0.2">
      <c r="A2184">
        <f>TABLA!F2182</f>
        <v>0</v>
      </c>
      <c r="B2184" s="262">
        <f>TABLA!BC2182</f>
        <v>0</v>
      </c>
    </row>
    <row r="2185" spans="1:2" x14ac:dyDescent="0.2">
      <c r="A2185">
        <f>TABLA!F2183</f>
        <v>0</v>
      </c>
      <c r="B2185" s="262">
        <f>TABLA!BC2183</f>
        <v>0</v>
      </c>
    </row>
    <row r="2186" spans="1:2" x14ac:dyDescent="0.2">
      <c r="A2186">
        <f>TABLA!F2184</f>
        <v>0</v>
      </c>
      <c r="B2186" s="262">
        <f>TABLA!BC2184</f>
        <v>0</v>
      </c>
    </row>
    <row r="2187" spans="1:2" x14ac:dyDescent="0.2">
      <c r="A2187">
        <f>TABLA!F2185</f>
        <v>0</v>
      </c>
      <c r="B2187" s="262">
        <f>TABLA!BC2185</f>
        <v>0</v>
      </c>
    </row>
    <row r="2188" spans="1:2" x14ac:dyDescent="0.2">
      <c r="A2188">
        <f>TABLA!F2186</f>
        <v>0</v>
      </c>
      <c r="B2188" s="262">
        <f>TABLA!BC2186</f>
        <v>0</v>
      </c>
    </row>
    <row r="2189" spans="1:2" x14ac:dyDescent="0.2">
      <c r="A2189">
        <f>TABLA!F2187</f>
        <v>0</v>
      </c>
      <c r="B2189" s="262">
        <f>TABLA!BC2187</f>
        <v>0</v>
      </c>
    </row>
    <row r="2190" spans="1:2" x14ac:dyDescent="0.2">
      <c r="A2190">
        <f>TABLA!F2188</f>
        <v>0</v>
      </c>
      <c r="B2190" s="262">
        <f>TABLA!BC2188</f>
        <v>0</v>
      </c>
    </row>
    <row r="2191" spans="1:2" x14ac:dyDescent="0.2">
      <c r="A2191">
        <f>TABLA!F2189</f>
        <v>0</v>
      </c>
      <c r="B2191" s="262">
        <f>TABLA!BC2189</f>
        <v>0</v>
      </c>
    </row>
    <row r="2192" spans="1:2" x14ac:dyDescent="0.2">
      <c r="A2192">
        <f>TABLA!F2190</f>
        <v>0</v>
      </c>
      <c r="B2192" s="262">
        <f>TABLA!BC2190</f>
        <v>0</v>
      </c>
    </row>
    <row r="2193" spans="1:2" x14ac:dyDescent="0.2">
      <c r="A2193">
        <f>TABLA!F2191</f>
        <v>0</v>
      </c>
      <c r="B2193" s="262">
        <f>TABLA!BC2191</f>
        <v>0</v>
      </c>
    </row>
    <row r="2194" spans="1:2" x14ac:dyDescent="0.2">
      <c r="A2194">
        <f>TABLA!F2192</f>
        <v>0</v>
      </c>
      <c r="B2194" s="262">
        <f>TABLA!BC2192</f>
        <v>0</v>
      </c>
    </row>
    <row r="2195" spans="1:2" x14ac:dyDescent="0.2">
      <c r="A2195">
        <f>TABLA!F2193</f>
        <v>0</v>
      </c>
      <c r="B2195" s="262">
        <f>TABLA!BC2193</f>
        <v>0</v>
      </c>
    </row>
    <row r="2196" spans="1:2" x14ac:dyDescent="0.2">
      <c r="A2196">
        <f>TABLA!F2194</f>
        <v>0</v>
      </c>
      <c r="B2196" s="262">
        <f>TABLA!BC2194</f>
        <v>0</v>
      </c>
    </row>
    <row r="2197" spans="1:2" x14ac:dyDescent="0.2">
      <c r="A2197">
        <f>TABLA!F2195</f>
        <v>0</v>
      </c>
      <c r="B2197" s="262">
        <f>TABLA!BC2195</f>
        <v>0</v>
      </c>
    </row>
    <row r="2198" spans="1:2" x14ac:dyDescent="0.2">
      <c r="A2198">
        <f>TABLA!F2196</f>
        <v>0</v>
      </c>
      <c r="B2198" s="262">
        <f>TABLA!BC2196</f>
        <v>0</v>
      </c>
    </row>
    <row r="2199" spans="1:2" x14ac:dyDescent="0.2">
      <c r="A2199">
        <f>TABLA!F2197</f>
        <v>0</v>
      </c>
      <c r="B2199" s="262">
        <f>TABLA!BC2197</f>
        <v>0</v>
      </c>
    </row>
    <row r="2200" spans="1:2" x14ac:dyDescent="0.2">
      <c r="A2200">
        <f>TABLA!F2198</f>
        <v>0</v>
      </c>
      <c r="B2200" s="262">
        <f>TABLA!BC2198</f>
        <v>0</v>
      </c>
    </row>
    <row r="2201" spans="1:2" x14ac:dyDescent="0.2">
      <c r="A2201">
        <f>TABLA!F2199</f>
        <v>0</v>
      </c>
      <c r="B2201" s="262">
        <f>TABLA!BC2199</f>
        <v>0</v>
      </c>
    </row>
    <row r="2202" spans="1:2" x14ac:dyDescent="0.2">
      <c r="A2202">
        <f>TABLA!F2200</f>
        <v>0</v>
      </c>
      <c r="B2202" s="262">
        <f>TABLA!BC2200</f>
        <v>0</v>
      </c>
    </row>
    <row r="2203" spans="1:2" x14ac:dyDescent="0.2">
      <c r="A2203">
        <f>TABLA!F2201</f>
        <v>0</v>
      </c>
      <c r="B2203" s="262">
        <f>TABLA!BC2201</f>
        <v>0</v>
      </c>
    </row>
    <row r="2204" spans="1:2" x14ac:dyDescent="0.2">
      <c r="A2204">
        <f>TABLA!F2202</f>
        <v>0</v>
      </c>
      <c r="B2204" s="262">
        <f>TABLA!BC2202</f>
        <v>0</v>
      </c>
    </row>
    <row r="2205" spans="1:2" x14ac:dyDescent="0.2">
      <c r="A2205">
        <f>TABLA!F2203</f>
        <v>0</v>
      </c>
      <c r="B2205" s="262">
        <f>TABLA!BC2203</f>
        <v>0</v>
      </c>
    </row>
    <row r="2206" spans="1:2" x14ac:dyDescent="0.2">
      <c r="A2206">
        <f>TABLA!F2204</f>
        <v>0</v>
      </c>
      <c r="B2206" s="262">
        <f>TABLA!BC2204</f>
        <v>0</v>
      </c>
    </row>
    <row r="2207" spans="1:2" x14ac:dyDescent="0.2">
      <c r="A2207">
        <f>TABLA!F2205</f>
        <v>0</v>
      </c>
      <c r="B2207" s="262">
        <f>TABLA!BC2205</f>
        <v>0</v>
      </c>
    </row>
    <row r="2208" spans="1:2" x14ac:dyDescent="0.2">
      <c r="A2208">
        <f>TABLA!F2206</f>
        <v>0</v>
      </c>
      <c r="B2208" s="262">
        <f>TABLA!BC2206</f>
        <v>0</v>
      </c>
    </row>
    <row r="2209" spans="1:2" x14ac:dyDescent="0.2">
      <c r="A2209">
        <f>TABLA!F2207</f>
        <v>0</v>
      </c>
      <c r="B2209" s="262">
        <f>TABLA!BC2207</f>
        <v>0</v>
      </c>
    </row>
    <row r="2210" spans="1:2" x14ac:dyDescent="0.2">
      <c r="A2210">
        <f>TABLA!F2208</f>
        <v>0</v>
      </c>
      <c r="B2210" s="262">
        <f>TABLA!BC2208</f>
        <v>0</v>
      </c>
    </row>
    <row r="2211" spans="1:2" x14ac:dyDescent="0.2">
      <c r="A2211">
        <f>TABLA!F2209</f>
        <v>0</v>
      </c>
      <c r="B2211" s="262">
        <f>TABLA!BC2209</f>
        <v>0</v>
      </c>
    </row>
    <row r="2212" spans="1:2" x14ac:dyDescent="0.2">
      <c r="A2212">
        <f>TABLA!F2210</f>
        <v>0</v>
      </c>
      <c r="B2212" s="262">
        <f>TABLA!BC2210</f>
        <v>0</v>
      </c>
    </row>
    <row r="2213" spans="1:2" x14ac:dyDescent="0.2">
      <c r="A2213">
        <f>TABLA!F2211</f>
        <v>0</v>
      </c>
      <c r="B2213" s="262">
        <f>TABLA!BC2211</f>
        <v>0</v>
      </c>
    </row>
    <row r="2214" spans="1:2" x14ac:dyDescent="0.2">
      <c r="A2214">
        <f>TABLA!F2212</f>
        <v>0</v>
      </c>
      <c r="B2214" s="262">
        <f>TABLA!BC2212</f>
        <v>0</v>
      </c>
    </row>
    <row r="2215" spans="1:2" x14ac:dyDescent="0.2">
      <c r="A2215">
        <f>TABLA!F2213</f>
        <v>0</v>
      </c>
      <c r="B2215" s="262">
        <f>TABLA!BC2213</f>
        <v>0</v>
      </c>
    </row>
    <row r="2216" spans="1:2" x14ac:dyDescent="0.2">
      <c r="A2216">
        <f>TABLA!F2214</f>
        <v>0</v>
      </c>
      <c r="B2216" s="262">
        <f>TABLA!BC2214</f>
        <v>0</v>
      </c>
    </row>
    <row r="2217" spans="1:2" x14ac:dyDescent="0.2">
      <c r="A2217">
        <f>TABLA!F2215</f>
        <v>0</v>
      </c>
      <c r="B2217" s="262">
        <f>TABLA!BC2215</f>
        <v>0</v>
      </c>
    </row>
    <row r="2218" spans="1:2" x14ac:dyDescent="0.2">
      <c r="A2218">
        <f>TABLA!F2216</f>
        <v>0</v>
      </c>
      <c r="B2218" s="262">
        <f>TABLA!BC2216</f>
        <v>0</v>
      </c>
    </row>
    <row r="2219" spans="1:2" x14ac:dyDescent="0.2">
      <c r="A2219">
        <f>TABLA!F2217</f>
        <v>0</v>
      </c>
      <c r="B2219" s="262">
        <f>TABLA!BC2217</f>
        <v>0</v>
      </c>
    </row>
    <row r="2220" spans="1:2" x14ac:dyDescent="0.2">
      <c r="A2220">
        <f>TABLA!F2218</f>
        <v>0</v>
      </c>
      <c r="B2220" s="262">
        <f>TABLA!BC2218</f>
        <v>0</v>
      </c>
    </row>
    <row r="2221" spans="1:2" x14ac:dyDescent="0.2">
      <c r="A2221">
        <f>TABLA!F2219</f>
        <v>0</v>
      </c>
      <c r="B2221" s="262">
        <f>TABLA!BC2219</f>
        <v>0</v>
      </c>
    </row>
    <row r="2222" spans="1:2" x14ac:dyDescent="0.2">
      <c r="A2222">
        <f>TABLA!F2220</f>
        <v>0</v>
      </c>
      <c r="B2222" s="262">
        <f>TABLA!BC2220</f>
        <v>0</v>
      </c>
    </row>
    <row r="2223" spans="1:2" x14ac:dyDescent="0.2">
      <c r="A2223">
        <f>TABLA!F2221</f>
        <v>0</v>
      </c>
      <c r="B2223" s="262">
        <f>TABLA!BC2221</f>
        <v>0</v>
      </c>
    </row>
    <row r="2224" spans="1:2" x14ac:dyDescent="0.2">
      <c r="A2224">
        <f>TABLA!F2222</f>
        <v>0</v>
      </c>
      <c r="B2224" s="262">
        <f>TABLA!BC2222</f>
        <v>0</v>
      </c>
    </row>
    <row r="2225" spans="1:2" x14ac:dyDescent="0.2">
      <c r="A2225">
        <f>TABLA!F2223</f>
        <v>0</v>
      </c>
      <c r="B2225" s="262">
        <f>TABLA!BC2223</f>
        <v>0</v>
      </c>
    </row>
    <row r="2226" spans="1:2" x14ac:dyDescent="0.2">
      <c r="A2226">
        <f>TABLA!F2224</f>
        <v>0</v>
      </c>
      <c r="B2226" s="262">
        <f>TABLA!BC2224</f>
        <v>0</v>
      </c>
    </row>
    <row r="2227" spans="1:2" x14ac:dyDescent="0.2">
      <c r="A2227">
        <f>TABLA!F2225</f>
        <v>0</v>
      </c>
      <c r="B2227" s="262">
        <f>TABLA!BC2225</f>
        <v>0</v>
      </c>
    </row>
    <row r="2228" spans="1:2" x14ac:dyDescent="0.2">
      <c r="A2228">
        <f>TABLA!F2226</f>
        <v>0</v>
      </c>
      <c r="B2228" s="262">
        <f>TABLA!BC2226</f>
        <v>0</v>
      </c>
    </row>
    <row r="2229" spans="1:2" x14ac:dyDescent="0.2">
      <c r="A2229">
        <f>TABLA!F2227</f>
        <v>0</v>
      </c>
      <c r="B2229" s="262">
        <f>TABLA!BC2227</f>
        <v>0</v>
      </c>
    </row>
    <row r="2230" spans="1:2" x14ac:dyDescent="0.2">
      <c r="A2230">
        <f>TABLA!F2228</f>
        <v>0</v>
      </c>
      <c r="B2230" s="262">
        <f>TABLA!BC2228</f>
        <v>0</v>
      </c>
    </row>
    <row r="2231" spans="1:2" x14ac:dyDescent="0.2">
      <c r="A2231">
        <f>TABLA!F2229</f>
        <v>0</v>
      </c>
      <c r="B2231" s="262">
        <f>TABLA!BC2229</f>
        <v>0</v>
      </c>
    </row>
    <row r="2232" spans="1:2" x14ac:dyDescent="0.2">
      <c r="A2232">
        <f>TABLA!F2230</f>
        <v>0</v>
      </c>
      <c r="B2232" s="262">
        <f>TABLA!BC2230</f>
        <v>0</v>
      </c>
    </row>
    <row r="2233" spans="1:2" x14ac:dyDescent="0.2">
      <c r="A2233">
        <f>TABLA!F2231</f>
        <v>0</v>
      </c>
      <c r="B2233" s="262">
        <f>TABLA!BC2231</f>
        <v>0</v>
      </c>
    </row>
    <row r="2234" spans="1:2" x14ac:dyDescent="0.2">
      <c r="A2234">
        <f>TABLA!F2232</f>
        <v>0</v>
      </c>
      <c r="B2234" s="262">
        <f>TABLA!BC2232</f>
        <v>0</v>
      </c>
    </row>
    <row r="2235" spans="1:2" x14ac:dyDescent="0.2">
      <c r="A2235">
        <f>TABLA!F2233</f>
        <v>0</v>
      </c>
      <c r="B2235" s="262">
        <f>TABLA!BC2233</f>
        <v>0</v>
      </c>
    </row>
    <row r="2236" spans="1:2" x14ac:dyDescent="0.2">
      <c r="A2236">
        <f>TABLA!F2234</f>
        <v>0</v>
      </c>
      <c r="B2236" s="262">
        <f>TABLA!BC2234</f>
        <v>0</v>
      </c>
    </row>
    <row r="2237" spans="1:2" x14ac:dyDescent="0.2">
      <c r="A2237">
        <f>TABLA!F2235</f>
        <v>0</v>
      </c>
      <c r="B2237" s="262">
        <f>TABLA!BC2235</f>
        <v>0</v>
      </c>
    </row>
    <row r="2238" spans="1:2" x14ac:dyDescent="0.2">
      <c r="A2238">
        <f>TABLA!F2236</f>
        <v>0</v>
      </c>
      <c r="B2238" s="262">
        <f>TABLA!BC2236</f>
        <v>0</v>
      </c>
    </row>
    <row r="2239" spans="1:2" x14ac:dyDescent="0.2">
      <c r="A2239">
        <f>TABLA!F2237</f>
        <v>0</v>
      </c>
      <c r="B2239" s="262">
        <f>TABLA!BC2237</f>
        <v>0</v>
      </c>
    </row>
    <row r="2240" spans="1:2" x14ac:dyDescent="0.2">
      <c r="A2240">
        <f>TABLA!F2238</f>
        <v>0</v>
      </c>
      <c r="B2240" s="262">
        <f>TABLA!BC2238</f>
        <v>0</v>
      </c>
    </row>
    <row r="2241" spans="1:2" x14ac:dyDescent="0.2">
      <c r="A2241">
        <f>TABLA!F2239</f>
        <v>0</v>
      </c>
      <c r="B2241" s="262">
        <f>TABLA!BC2239</f>
        <v>0</v>
      </c>
    </row>
    <row r="2242" spans="1:2" x14ac:dyDescent="0.2">
      <c r="A2242">
        <f>TABLA!F2240</f>
        <v>0</v>
      </c>
      <c r="B2242" s="262">
        <f>TABLA!BC2240</f>
        <v>0</v>
      </c>
    </row>
    <row r="2243" spans="1:2" x14ac:dyDescent="0.2">
      <c r="A2243">
        <f>TABLA!F2241</f>
        <v>0</v>
      </c>
      <c r="B2243" s="262">
        <f>TABLA!BC2241</f>
        <v>0</v>
      </c>
    </row>
    <row r="2244" spans="1:2" x14ac:dyDescent="0.2">
      <c r="A2244">
        <f>TABLA!F2242</f>
        <v>0</v>
      </c>
      <c r="B2244" s="262">
        <f>TABLA!BC2242</f>
        <v>0</v>
      </c>
    </row>
    <row r="2245" spans="1:2" x14ac:dyDescent="0.2">
      <c r="A2245">
        <f>TABLA!F2243</f>
        <v>0</v>
      </c>
      <c r="B2245" s="262">
        <f>TABLA!BC2243</f>
        <v>0</v>
      </c>
    </row>
    <row r="2246" spans="1:2" x14ac:dyDescent="0.2">
      <c r="A2246">
        <f>TABLA!F2244</f>
        <v>0</v>
      </c>
      <c r="B2246" s="262">
        <f>TABLA!BC2244</f>
        <v>0</v>
      </c>
    </row>
    <row r="2247" spans="1:2" x14ac:dyDescent="0.2">
      <c r="A2247">
        <f>TABLA!F2245</f>
        <v>0</v>
      </c>
      <c r="B2247" s="262">
        <f>TABLA!BC2245</f>
        <v>0</v>
      </c>
    </row>
    <row r="2248" spans="1:2" x14ac:dyDescent="0.2">
      <c r="A2248">
        <f>TABLA!F2246</f>
        <v>0</v>
      </c>
      <c r="B2248" s="262">
        <f>TABLA!BC2246</f>
        <v>0</v>
      </c>
    </row>
    <row r="2249" spans="1:2" x14ac:dyDescent="0.2">
      <c r="A2249">
        <f>TABLA!F2247</f>
        <v>0</v>
      </c>
      <c r="B2249" s="262">
        <f>TABLA!BC2247</f>
        <v>0</v>
      </c>
    </row>
    <row r="2250" spans="1:2" x14ac:dyDescent="0.2">
      <c r="A2250">
        <f>TABLA!F2248</f>
        <v>0</v>
      </c>
      <c r="B2250" s="262">
        <f>TABLA!BC2248</f>
        <v>0</v>
      </c>
    </row>
    <row r="2251" spans="1:2" x14ac:dyDescent="0.2">
      <c r="A2251">
        <f>TABLA!F2249</f>
        <v>0</v>
      </c>
      <c r="B2251" s="262">
        <f>TABLA!BC2249</f>
        <v>0</v>
      </c>
    </row>
    <row r="2252" spans="1:2" x14ac:dyDescent="0.2">
      <c r="A2252">
        <f>TABLA!F2250</f>
        <v>0</v>
      </c>
      <c r="B2252" s="262">
        <f>TABLA!BC2250</f>
        <v>0</v>
      </c>
    </row>
    <row r="2253" spans="1:2" x14ac:dyDescent="0.2">
      <c r="A2253">
        <f>TABLA!F2251</f>
        <v>0</v>
      </c>
      <c r="B2253" s="262">
        <f>TABLA!BC2251</f>
        <v>0</v>
      </c>
    </row>
    <row r="2254" spans="1:2" x14ac:dyDescent="0.2">
      <c r="A2254">
        <f>TABLA!F2252</f>
        <v>0</v>
      </c>
      <c r="B2254" s="262">
        <f>TABLA!BC2252</f>
        <v>0</v>
      </c>
    </row>
    <row r="2255" spans="1:2" x14ac:dyDescent="0.2">
      <c r="A2255">
        <f>TABLA!F2253</f>
        <v>0</v>
      </c>
      <c r="B2255" s="262">
        <f>TABLA!BC2253</f>
        <v>0</v>
      </c>
    </row>
    <row r="2256" spans="1:2" x14ac:dyDescent="0.2">
      <c r="A2256">
        <f>TABLA!F2254</f>
        <v>0</v>
      </c>
      <c r="B2256" s="262">
        <f>TABLA!BC2254</f>
        <v>0</v>
      </c>
    </row>
    <row r="2257" spans="1:2" x14ac:dyDescent="0.2">
      <c r="A2257">
        <f>TABLA!F2255</f>
        <v>0</v>
      </c>
      <c r="B2257" s="262">
        <f>TABLA!BC2255</f>
        <v>0</v>
      </c>
    </row>
    <row r="2258" spans="1:2" x14ac:dyDescent="0.2">
      <c r="A2258">
        <f>TABLA!F2256</f>
        <v>0</v>
      </c>
      <c r="B2258" s="262">
        <f>TABLA!BC2256</f>
        <v>0</v>
      </c>
    </row>
    <row r="2259" spans="1:2" x14ac:dyDescent="0.2">
      <c r="A2259">
        <f>TABLA!F2257</f>
        <v>0</v>
      </c>
      <c r="B2259" s="262">
        <f>TABLA!BC2257</f>
        <v>0</v>
      </c>
    </row>
    <row r="2260" spans="1:2" x14ac:dyDescent="0.2">
      <c r="A2260">
        <f>TABLA!F2258</f>
        <v>0</v>
      </c>
      <c r="B2260" s="262">
        <f>TABLA!BC2258</f>
        <v>0</v>
      </c>
    </row>
    <row r="2261" spans="1:2" x14ac:dyDescent="0.2">
      <c r="A2261">
        <f>TABLA!F2259</f>
        <v>0</v>
      </c>
      <c r="B2261" s="262">
        <f>TABLA!BC2259</f>
        <v>0</v>
      </c>
    </row>
    <row r="2262" spans="1:2" x14ac:dyDescent="0.2">
      <c r="A2262">
        <f>TABLA!F2260</f>
        <v>0</v>
      </c>
      <c r="B2262" s="262">
        <f>TABLA!BC2260</f>
        <v>0</v>
      </c>
    </row>
    <row r="2263" spans="1:2" x14ac:dyDescent="0.2">
      <c r="A2263">
        <f>TABLA!F2261</f>
        <v>0</v>
      </c>
      <c r="B2263" s="262">
        <f>TABLA!BC2261</f>
        <v>0</v>
      </c>
    </row>
    <row r="2264" spans="1:2" x14ac:dyDescent="0.2">
      <c r="A2264">
        <f>TABLA!F2262</f>
        <v>0</v>
      </c>
      <c r="B2264" s="262">
        <f>TABLA!BC2262</f>
        <v>0</v>
      </c>
    </row>
    <row r="2265" spans="1:2" x14ac:dyDescent="0.2">
      <c r="A2265">
        <f>TABLA!F2263</f>
        <v>0</v>
      </c>
      <c r="B2265" s="262">
        <f>TABLA!BC2263</f>
        <v>0</v>
      </c>
    </row>
    <row r="2266" spans="1:2" x14ac:dyDescent="0.2">
      <c r="A2266">
        <f>TABLA!F2264</f>
        <v>0</v>
      </c>
      <c r="B2266" s="262">
        <f>TABLA!BC2264</f>
        <v>0</v>
      </c>
    </row>
    <row r="2267" spans="1:2" x14ac:dyDescent="0.2">
      <c r="A2267">
        <f>TABLA!F2265</f>
        <v>0</v>
      </c>
      <c r="B2267" s="262">
        <f>TABLA!BC2265</f>
        <v>0</v>
      </c>
    </row>
    <row r="2268" spans="1:2" x14ac:dyDescent="0.2">
      <c r="A2268">
        <f>TABLA!F2266</f>
        <v>0</v>
      </c>
      <c r="B2268" s="262">
        <f>TABLA!BC2266</f>
        <v>0</v>
      </c>
    </row>
    <row r="2269" spans="1:2" x14ac:dyDescent="0.2">
      <c r="A2269">
        <f>TABLA!F2267</f>
        <v>0</v>
      </c>
      <c r="B2269" s="262">
        <f>TABLA!BC2267</f>
        <v>0</v>
      </c>
    </row>
    <row r="2270" spans="1:2" x14ac:dyDescent="0.2">
      <c r="A2270">
        <f>TABLA!F2268</f>
        <v>0</v>
      </c>
      <c r="B2270" s="262">
        <f>TABLA!BC2268</f>
        <v>0</v>
      </c>
    </row>
    <row r="2271" spans="1:2" x14ac:dyDescent="0.2">
      <c r="A2271">
        <f>TABLA!F2269</f>
        <v>0</v>
      </c>
      <c r="B2271" s="262">
        <f>TABLA!BC2269</f>
        <v>0</v>
      </c>
    </row>
    <row r="2272" spans="1:2" x14ac:dyDescent="0.2">
      <c r="A2272">
        <f>TABLA!F2270</f>
        <v>0</v>
      </c>
      <c r="B2272" s="262">
        <f>TABLA!BC2270</f>
        <v>0</v>
      </c>
    </row>
    <row r="2273" spans="1:2" x14ac:dyDescent="0.2">
      <c r="A2273">
        <f>TABLA!F2271</f>
        <v>0</v>
      </c>
      <c r="B2273" s="262">
        <f>TABLA!BC2271</f>
        <v>0</v>
      </c>
    </row>
    <row r="2274" spans="1:2" x14ac:dyDescent="0.2">
      <c r="A2274">
        <f>TABLA!F2272</f>
        <v>0</v>
      </c>
      <c r="B2274" s="262">
        <f>TABLA!BC2272</f>
        <v>0</v>
      </c>
    </row>
    <row r="2275" spans="1:2" x14ac:dyDescent="0.2">
      <c r="A2275">
        <f>TABLA!F2273</f>
        <v>0</v>
      </c>
      <c r="B2275" s="262">
        <f>TABLA!BC2273</f>
        <v>0</v>
      </c>
    </row>
    <row r="2276" spans="1:2" x14ac:dyDescent="0.2">
      <c r="A2276">
        <f>TABLA!F2274</f>
        <v>0</v>
      </c>
      <c r="B2276" s="262">
        <f>TABLA!BC2274</f>
        <v>0</v>
      </c>
    </row>
    <row r="2277" spans="1:2" x14ac:dyDescent="0.2">
      <c r="A2277">
        <f>TABLA!F2275</f>
        <v>0</v>
      </c>
      <c r="B2277" s="262">
        <f>TABLA!BC2275</f>
        <v>0</v>
      </c>
    </row>
    <row r="2278" spans="1:2" x14ac:dyDescent="0.2">
      <c r="A2278">
        <f>TABLA!F2276</f>
        <v>0</v>
      </c>
      <c r="B2278" s="262">
        <f>TABLA!BC2276</f>
        <v>0</v>
      </c>
    </row>
    <row r="2279" spans="1:2" x14ac:dyDescent="0.2">
      <c r="A2279">
        <f>TABLA!F2277</f>
        <v>0</v>
      </c>
      <c r="B2279" s="262">
        <f>TABLA!BC2277</f>
        <v>0</v>
      </c>
    </row>
    <row r="2280" spans="1:2" x14ac:dyDescent="0.2">
      <c r="A2280">
        <f>TABLA!F2278</f>
        <v>0</v>
      </c>
      <c r="B2280" s="262">
        <f>TABLA!BC2278</f>
        <v>0</v>
      </c>
    </row>
    <row r="2281" spans="1:2" x14ac:dyDescent="0.2">
      <c r="A2281">
        <f>TABLA!F2279</f>
        <v>0</v>
      </c>
      <c r="B2281" s="262">
        <f>TABLA!BC2279</f>
        <v>0</v>
      </c>
    </row>
    <row r="2282" spans="1:2" x14ac:dyDescent="0.2">
      <c r="A2282">
        <f>TABLA!F2280</f>
        <v>0</v>
      </c>
      <c r="B2282" s="262">
        <f>TABLA!BC2280</f>
        <v>0</v>
      </c>
    </row>
    <row r="2283" spans="1:2" x14ac:dyDescent="0.2">
      <c r="A2283">
        <f>TABLA!F2281</f>
        <v>0</v>
      </c>
      <c r="B2283" s="262">
        <f>TABLA!BC2281</f>
        <v>0</v>
      </c>
    </row>
    <row r="2284" spans="1:2" x14ac:dyDescent="0.2">
      <c r="A2284">
        <f>TABLA!F2282</f>
        <v>0</v>
      </c>
      <c r="B2284" s="262">
        <f>TABLA!BC2282</f>
        <v>0</v>
      </c>
    </row>
    <row r="2285" spans="1:2" x14ac:dyDescent="0.2">
      <c r="A2285">
        <f>TABLA!F2283</f>
        <v>0</v>
      </c>
      <c r="B2285" s="262">
        <f>TABLA!BC2283</f>
        <v>0</v>
      </c>
    </row>
    <row r="2286" spans="1:2" x14ac:dyDescent="0.2">
      <c r="A2286">
        <f>TABLA!F2284</f>
        <v>0</v>
      </c>
      <c r="B2286" s="262">
        <f>TABLA!BC2284</f>
        <v>0</v>
      </c>
    </row>
    <row r="2287" spans="1:2" x14ac:dyDescent="0.2">
      <c r="A2287">
        <f>TABLA!F2285</f>
        <v>0</v>
      </c>
      <c r="B2287" s="262">
        <f>TABLA!BC2285</f>
        <v>0</v>
      </c>
    </row>
    <row r="2288" spans="1:2" x14ac:dyDescent="0.2">
      <c r="A2288">
        <f>TABLA!F2286</f>
        <v>0</v>
      </c>
      <c r="B2288" s="262">
        <f>TABLA!BC2286</f>
        <v>0</v>
      </c>
    </row>
    <row r="2289" spans="1:2" x14ac:dyDescent="0.2">
      <c r="A2289">
        <f>TABLA!F2287</f>
        <v>0</v>
      </c>
      <c r="B2289" s="262">
        <f>TABLA!BC2287</f>
        <v>0</v>
      </c>
    </row>
    <row r="2290" spans="1:2" x14ac:dyDescent="0.2">
      <c r="A2290">
        <f>TABLA!F2288</f>
        <v>0</v>
      </c>
      <c r="B2290" s="262">
        <f>TABLA!BC2288</f>
        <v>0</v>
      </c>
    </row>
    <row r="2291" spans="1:2" x14ac:dyDescent="0.2">
      <c r="A2291">
        <f>TABLA!F2289</f>
        <v>0</v>
      </c>
      <c r="B2291" s="262">
        <f>TABLA!BC2289</f>
        <v>0</v>
      </c>
    </row>
    <row r="2292" spans="1:2" x14ac:dyDescent="0.2">
      <c r="A2292">
        <f>TABLA!F2290</f>
        <v>0</v>
      </c>
      <c r="B2292" s="262">
        <f>TABLA!BC2290</f>
        <v>0</v>
      </c>
    </row>
    <row r="2293" spans="1:2" x14ac:dyDescent="0.2">
      <c r="A2293">
        <f>TABLA!F2291</f>
        <v>0</v>
      </c>
      <c r="B2293" s="262">
        <f>TABLA!BC2291</f>
        <v>0</v>
      </c>
    </row>
    <row r="2294" spans="1:2" x14ac:dyDescent="0.2">
      <c r="A2294">
        <f>TABLA!F2292</f>
        <v>0</v>
      </c>
      <c r="B2294" s="262">
        <f>TABLA!BC2292</f>
        <v>0</v>
      </c>
    </row>
    <row r="2295" spans="1:2" x14ac:dyDescent="0.2">
      <c r="A2295">
        <f>TABLA!F2293</f>
        <v>0</v>
      </c>
      <c r="B2295" s="262">
        <f>TABLA!BC2293</f>
        <v>0</v>
      </c>
    </row>
    <row r="2296" spans="1:2" x14ac:dyDescent="0.2">
      <c r="A2296">
        <f>TABLA!F2294</f>
        <v>0</v>
      </c>
      <c r="B2296" s="262">
        <f>TABLA!BC2294</f>
        <v>0</v>
      </c>
    </row>
    <row r="2297" spans="1:2" x14ac:dyDescent="0.2">
      <c r="A2297">
        <f>TABLA!F2295</f>
        <v>0</v>
      </c>
      <c r="B2297" s="262">
        <f>TABLA!BC2295</f>
        <v>0</v>
      </c>
    </row>
    <row r="2298" spans="1:2" x14ac:dyDescent="0.2">
      <c r="A2298">
        <f>TABLA!F2296</f>
        <v>0</v>
      </c>
      <c r="B2298" s="262">
        <f>TABLA!BC2296</f>
        <v>0</v>
      </c>
    </row>
    <row r="2299" spans="1:2" x14ac:dyDescent="0.2">
      <c r="A2299">
        <f>TABLA!F2297</f>
        <v>0</v>
      </c>
      <c r="B2299" s="262">
        <f>TABLA!BC2297</f>
        <v>0</v>
      </c>
    </row>
    <row r="2300" spans="1:2" x14ac:dyDescent="0.2">
      <c r="A2300">
        <f>TABLA!F2298</f>
        <v>0</v>
      </c>
      <c r="B2300" s="262">
        <f>TABLA!BC2298</f>
        <v>0</v>
      </c>
    </row>
    <row r="2301" spans="1:2" x14ac:dyDescent="0.2">
      <c r="A2301">
        <f>TABLA!F2299</f>
        <v>0</v>
      </c>
      <c r="B2301" s="262">
        <f>TABLA!BC2299</f>
        <v>0</v>
      </c>
    </row>
    <row r="2302" spans="1:2" x14ac:dyDescent="0.2">
      <c r="A2302">
        <f>TABLA!F2300</f>
        <v>0</v>
      </c>
      <c r="B2302" s="262">
        <f>TABLA!BC2300</f>
        <v>0</v>
      </c>
    </row>
    <row r="2303" spans="1:2" x14ac:dyDescent="0.2">
      <c r="A2303">
        <f>TABLA!F2301</f>
        <v>0</v>
      </c>
      <c r="B2303" s="262">
        <f>TABLA!BC2301</f>
        <v>0</v>
      </c>
    </row>
    <row r="2304" spans="1:2" x14ac:dyDescent="0.2">
      <c r="A2304">
        <f>TABLA!F2302</f>
        <v>0</v>
      </c>
      <c r="B2304" s="262">
        <f>TABLA!BC2302</f>
        <v>0</v>
      </c>
    </row>
    <row r="2305" spans="1:2" x14ac:dyDescent="0.2">
      <c r="A2305">
        <f>TABLA!F2303</f>
        <v>0</v>
      </c>
      <c r="B2305" s="262">
        <f>TABLA!BC2303</f>
        <v>0</v>
      </c>
    </row>
    <row r="2306" spans="1:2" x14ac:dyDescent="0.2">
      <c r="A2306">
        <f>TABLA!F2304</f>
        <v>0</v>
      </c>
      <c r="B2306" s="262">
        <f>TABLA!BC2304</f>
        <v>0</v>
      </c>
    </row>
    <row r="2307" spans="1:2" x14ac:dyDescent="0.2">
      <c r="A2307">
        <f>TABLA!F2305</f>
        <v>0</v>
      </c>
      <c r="B2307" s="262">
        <f>TABLA!BC2305</f>
        <v>0</v>
      </c>
    </row>
    <row r="2308" spans="1:2" x14ac:dyDescent="0.2">
      <c r="A2308">
        <f>TABLA!F2306</f>
        <v>0</v>
      </c>
      <c r="B2308" s="262">
        <f>TABLA!BC2306</f>
        <v>0</v>
      </c>
    </row>
    <row r="2309" spans="1:2" x14ac:dyDescent="0.2">
      <c r="A2309">
        <f>TABLA!F2307</f>
        <v>0</v>
      </c>
      <c r="B2309" s="262">
        <f>TABLA!BC2307</f>
        <v>0</v>
      </c>
    </row>
    <row r="2310" spans="1:2" x14ac:dyDescent="0.2">
      <c r="A2310">
        <f>TABLA!F2308</f>
        <v>0</v>
      </c>
      <c r="B2310" s="262">
        <f>TABLA!BC2308</f>
        <v>0</v>
      </c>
    </row>
    <row r="2311" spans="1:2" x14ac:dyDescent="0.2">
      <c r="A2311">
        <f>TABLA!F2309</f>
        <v>0</v>
      </c>
      <c r="B2311" s="262">
        <f>TABLA!BC2309</f>
        <v>0</v>
      </c>
    </row>
    <row r="2312" spans="1:2" x14ac:dyDescent="0.2">
      <c r="A2312">
        <f>TABLA!F2310</f>
        <v>0</v>
      </c>
      <c r="B2312" s="262">
        <f>TABLA!BC2310</f>
        <v>0</v>
      </c>
    </row>
    <row r="2313" spans="1:2" x14ac:dyDescent="0.2">
      <c r="A2313">
        <f>TABLA!F2311</f>
        <v>0</v>
      </c>
      <c r="B2313" s="262">
        <f>TABLA!BC2311</f>
        <v>0</v>
      </c>
    </row>
    <row r="2314" spans="1:2" x14ac:dyDescent="0.2">
      <c r="A2314">
        <f>TABLA!F2312</f>
        <v>0</v>
      </c>
      <c r="B2314" s="262">
        <f>TABLA!BC2312</f>
        <v>0</v>
      </c>
    </row>
    <row r="2315" spans="1:2" x14ac:dyDescent="0.2">
      <c r="A2315">
        <f>TABLA!F2313</f>
        <v>0</v>
      </c>
      <c r="B2315" s="262">
        <f>TABLA!BC2313</f>
        <v>0</v>
      </c>
    </row>
    <row r="2316" spans="1:2" x14ac:dyDescent="0.2">
      <c r="A2316">
        <f>TABLA!F2314</f>
        <v>0</v>
      </c>
      <c r="B2316" s="262">
        <f>TABLA!BC2314</f>
        <v>0</v>
      </c>
    </row>
    <row r="2317" spans="1:2" x14ac:dyDescent="0.2">
      <c r="A2317">
        <f>TABLA!F2315</f>
        <v>0</v>
      </c>
      <c r="B2317" s="262">
        <f>TABLA!BC2315</f>
        <v>0</v>
      </c>
    </row>
    <row r="2318" spans="1:2" x14ac:dyDescent="0.2">
      <c r="A2318">
        <f>TABLA!F2316</f>
        <v>0</v>
      </c>
      <c r="B2318" s="262">
        <f>TABLA!BC2316</f>
        <v>0</v>
      </c>
    </row>
    <row r="2319" spans="1:2" x14ac:dyDescent="0.2">
      <c r="A2319">
        <f>TABLA!F2317</f>
        <v>0</v>
      </c>
      <c r="B2319" s="262">
        <f>TABLA!BC2317</f>
        <v>0</v>
      </c>
    </row>
    <row r="2320" spans="1:2" x14ac:dyDescent="0.2">
      <c r="A2320">
        <f>TABLA!F2318</f>
        <v>0</v>
      </c>
      <c r="B2320" s="262">
        <f>TABLA!BC2318</f>
        <v>0</v>
      </c>
    </row>
    <row r="2321" spans="1:2" x14ac:dyDescent="0.2">
      <c r="A2321">
        <f>TABLA!F2319</f>
        <v>0</v>
      </c>
      <c r="B2321" s="262">
        <f>TABLA!BC2319</f>
        <v>0</v>
      </c>
    </row>
    <row r="2322" spans="1:2" x14ac:dyDescent="0.2">
      <c r="A2322">
        <f>TABLA!F2320</f>
        <v>0</v>
      </c>
      <c r="B2322" s="262">
        <f>TABLA!BC2320</f>
        <v>0</v>
      </c>
    </row>
    <row r="2323" spans="1:2" x14ac:dyDescent="0.2">
      <c r="A2323">
        <f>TABLA!F2321</f>
        <v>0</v>
      </c>
      <c r="B2323" s="262">
        <f>TABLA!BC2321</f>
        <v>0</v>
      </c>
    </row>
    <row r="2324" spans="1:2" x14ac:dyDescent="0.2">
      <c r="A2324">
        <f>TABLA!F2322</f>
        <v>0</v>
      </c>
      <c r="B2324" s="262">
        <f>TABLA!BC2322</f>
        <v>0</v>
      </c>
    </row>
    <row r="2325" spans="1:2" x14ac:dyDescent="0.2">
      <c r="A2325">
        <f>TABLA!F2323</f>
        <v>0</v>
      </c>
      <c r="B2325" s="262">
        <f>TABLA!BC2323</f>
        <v>0</v>
      </c>
    </row>
    <row r="2326" spans="1:2" x14ac:dyDescent="0.2">
      <c r="A2326">
        <f>TABLA!F2324</f>
        <v>0</v>
      </c>
      <c r="B2326" s="262">
        <f>TABLA!BC2324</f>
        <v>0</v>
      </c>
    </row>
    <row r="2327" spans="1:2" x14ac:dyDescent="0.2">
      <c r="A2327">
        <f>TABLA!F2325</f>
        <v>0</v>
      </c>
      <c r="B2327" s="262">
        <f>TABLA!BC2325</f>
        <v>0</v>
      </c>
    </row>
    <row r="2328" spans="1:2" x14ac:dyDescent="0.2">
      <c r="A2328">
        <f>TABLA!F2326</f>
        <v>0</v>
      </c>
      <c r="B2328" s="262">
        <f>TABLA!BC2326</f>
        <v>0</v>
      </c>
    </row>
    <row r="2329" spans="1:2" x14ac:dyDescent="0.2">
      <c r="A2329">
        <f>TABLA!F2327</f>
        <v>0</v>
      </c>
      <c r="B2329" s="262">
        <f>TABLA!BC2327</f>
        <v>0</v>
      </c>
    </row>
    <row r="2330" spans="1:2" x14ac:dyDescent="0.2">
      <c r="A2330">
        <f>TABLA!F2328</f>
        <v>0</v>
      </c>
      <c r="B2330" s="262">
        <f>TABLA!BC2328</f>
        <v>0</v>
      </c>
    </row>
    <row r="2331" spans="1:2" x14ac:dyDescent="0.2">
      <c r="A2331">
        <f>TABLA!F2329</f>
        <v>0</v>
      </c>
      <c r="B2331" s="262">
        <f>TABLA!BC2329</f>
        <v>0</v>
      </c>
    </row>
    <row r="2332" spans="1:2" x14ac:dyDescent="0.2">
      <c r="A2332">
        <f>TABLA!F2330</f>
        <v>0</v>
      </c>
      <c r="B2332" s="262">
        <f>TABLA!BC2330</f>
        <v>0</v>
      </c>
    </row>
    <row r="2333" spans="1:2" x14ac:dyDescent="0.2">
      <c r="A2333">
        <f>TABLA!F2331</f>
        <v>0</v>
      </c>
      <c r="B2333" s="262">
        <f>TABLA!BC2331</f>
        <v>0</v>
      </c>
    </row>
    <row r="2334" spans="1:2" x14ac:dyDescent="0.2">
      <c r="A2334">
        <f>TABLA!F2332</f>
        <v>0</v>
      </c>
      <c r="B2334" s="262">
        <f>TABLA!BC2332</f>
        <v>0</v>
      </c>
    </row>
    <row r="2335" spans="1:2" x14ac:dyDescent="0.2">
      <c r="A2335">
        <f>TABLA!F2333</f>
        <v>0</v>
      </c>
      <c r="B2335" s="262">
        <f>TABLA!BC2333</f>
        <v>0</v>
      </c>
    </row>
    <row r="2336" spans="1:2" x14ac:dyDescent="0.2">
      <c r="A2336">
        <f>TABLA!F2334</f>
        <v>0</v>
      </c>
      <c r="B2336" s="262">
        <f>TABLA!BC2334</f>
        <v>0</v>
      </c>
    </row>
    <row r="2337" spans="1:2" x14ac:dyDescent="0.2">
      <c r="A2337">
        <f>TABLA!F2335</f>
        <v>0</v>
      </c>
      <c r="B2337" s="262">
        <f>TABLA!BC2335</f>
        <v>0</v>
      </c>
    </row>
    <row r="2338" spans="1:2" x14ac:dyDescent="0.2">
      <c r="A2338">
        <f>TABLA!F2336</f>
        <v>0</v>
      </c>
      <c r="B2338" s="262">
        <f>TABLA!BC2336</f>
        <v>0</v>
      </c>
    </row>
    <row r="2339" spans="1:2" x14ac:dyDescent="0.2">
      <c r="A2339">
        <f>TABLA!F2337</f>
        <v>0</v>
      </c>
      <c r="B2339" s="262">
        <f>TABLA!BC2337</f>
        <v>0</v>
      </c>
    </row>
    <row r="2340" spans="1:2" x14ac:dyDescent="0.2">
      <c r="A2340">
        <f>TABLA!F2338</f>
        <v>0</v>
      </c>
      <c r="B2340" s="262">
        <f>TABLA!BC2338</f>
        <v>0</v>
      </c>
    </row>
    <row r="2341" spans="1:2" x14ac:dyDescent="0.2">
      <c r="A2341">
        <f>TABLA!F2339</f>
        <v>0</v>
      </c>
      <c r="B2341" s="262">
        <f>TABLA!BC2339</f>
        <v>0</v>
      </c>
    </row>
    <row r="2342" spans="1:2" x14ac:dyDescent="0.2">
      <c r="A2342">
        <f>TABLA!F2340</f>
        <v>0</v>
      </c>
      <c r="B2342" s="262">
        <f>TABLA!BC2340</f>
        <v>0</v>
      </c>
    </row>
    <row r="2343" spans="1:2" x14ac:dyDescent="0.2">
      <c r="A2343">
        <f>TABLA!F2341</f>
        <v>0</v>
      </c>
      <c r="B2343" s="262">
        <f>TABLA!BC2341</f>
        <v>0</v>
      </c>
    </row>
    <row r="2344" spans="1:2" x14ac:dyDescent="0.2">
      <c r="A2344">
        <f>TABLA!F2342</f>
        <v>0</v>
      </c>
      <c r="B2344" s="262">
        <f>TABLA!BC2342</f>
        <v>0</v>
      </c>
    </row>
    <row r="2345" spans="1:2" x14ac:dyDescent="0.2">
      <c r="A2345">
        <f>TABLA!F2343</f>
        <v>0</v>
      </c>
      <c r="B2345" s="262">
        <f>TABLA!BC2343</f>
        <v>0</v>
      </c>
    </row>
    <row r="2346" spans="1:2" x14ac:dyDescent="0.2">
      <c r="A2346">
        <f>TABLA!F2344</f>
        <v>0</v>
      </c>
      <c r="B2346" s="262">
        <f>TABLA!BC2344</f>
        <v>0</v>
      </c>
    </row>
    <row r="2347" spans="1:2" x14ac:dyDescent="0.2">
      <c r="A2347">
        <f>TABLA!F2345</f>
        <v>0</v>
      </c>
      <c r="B2347" s="262">
        <f>TABLA!BC2345</f>
        <v>0</v>
      </c>
    </row>
    <row r="2348" spans="1:2" x14ac:dyDescent="0.2">
      <c r="A2348">
        <f>TABLA!F2346</f>
        <v>0</v>
      </c>
      <c r="B2348" s="262">
        <f>TABLA!BC2346</f>
        <v>0</v>
      </c>
    </row>
    <row r="2349" spans="1:2" x14ac:dyDescent="0.2">
      <c r="A2349">
        <f>TABLA!F2347</f>
        <v>0</v>
      </c>
      <c r="B2349" s="262">
        <f>TABLA!BC2347</f>
        <v>0</v>
      </c>
    </row>
    <row r="2350" spans="1:2" x14ac:dyDescent="0.2">
      <c r="A2350">
        <f>TABLA!F2348</f>
        <v>0</v>
      </c>
      <c r="B2350" s="262">
        <f>TABLA!BC2348</f>
        <v>0</v>
      </c>
    </row>
    <row r="2351" spans="1:2" x14ac:dyDescent="0.2">
      <c r="A2351">
        <f>TABLA!F2349</f>
        <v>0</v>
      </c>
      <c r="B2351" s="262">
        <f>TABLA!BC2349</f>
        <v>0</v>
      </c>
    </row>
    <row r="2352" spans="1:2" x14ac:dyDescent="0.2">
      <c r="A2352">
        <f>TABLA!F2350</f>
        <v>0</v>
      </c>
      <c r="B2352" s="262">
        <f>TABLA!BC2350</f>
        <v>0</v>
      </c>
    </row>
    <row r="2353" spans="1:2" x14ac:dyDescent="0.2">
      <c r="A2353">
        <f>TABLA!F2351</f>
        <v>0</v>
      </c>
      <c r="B2353" s="262">
        <f>TABLA!BC2351</f>
        <v>0</v>
      </c>
    </row>
    <row r="2354" spans="1:2" x14ac:dyDescent="0.2">
      <c r="A2354">
        <f>TABLA!F2352</f>
        <v>0</v>
      </c>
      <c r="B2354" s="262">
        <f>TABLA!BC2352</f>
        <v>0</v>
      </c>
    </row>
    <row r="2355" spans="1:2" x14ac:dyDescent="0.2">
      <c r="A2355">
        <f>TABLA!F2353</f>
        <v>0</v>
      </c>
      <c r="B2355" s="262">
        <f>TABLA!BC2353</f>
        <v>0</v>
      </c>
    </row>
    <row r="2356" spans="1:2" x14ac:dyDescent="0.2">
      <c r="A2356">
        <f>TABLA!F2354</f>
        <v>0</v>
      </c>
      <c r="B2356" s="262">
        <f>TABLA!BC2354</f>
        <v>0</v>
      </c>
    </row>
    <row r="2357" spans="1:2" x14ac:dyDescent="0.2">
      <c r="A2357">
        <f>TABLA!F2355</f>
        <v>0</v>
      </c>
      <c r="B2357" s="262">
        <f>TABLA!BC2355</f>
        <v>0</v>
      </c>
    </row>
    <row r="2358" spans="1:2" x14ac:dyDescent="0.2">
      <c r="A2358">
        <f>TABLA!F2356</f>
        <v>0</v>
      </c>
      <c r="B2358" s="262">
        <f>TABLA!BC2356</f>
        <v>0</v>
      </c>
    </row>
    <row r="2359" spans="1:2" x14ac:dyDescent="0.2">
      <c r="A2359">
        <f>TABLA!F2357</f>
        <v>0</v>
      </c>
      <c r="B2359" s="262">
        <f>TABLA!BC2357</f>
        <v>0</v>
      </c>
    </row>
    <row r="2360" spans="1:2" x14ac:dyDescent="0.2">
      <c r="A2360">
        <f>TABLA!F2358</f>
        <v>0</v>
      </c>
      <c r="B2360" s="262">
        <f>TABLA!BC2358</f>
        <v>0</v>
      </c>
    </row>
    <row r="2361" spans="1:2" x14ac:dyDescent="0.2">
      <c r="A2361">
        <f>TABLA!F2359</f>
        <v>0</v>
      </c>
      <c r="B2361" s="262">
        <f>TABLA!BC2359</f>
        <v>0</v>
      </c>
    </row>
    <row r="2362" spans="1:2" x14ac:dyDescent="0.2">
      <c r="A2362">
        <f>TABLA!F2360</f>
        <v>0</v>
      </c>
      <c r="B2362" s="262">
        <f>TABLA!BC2360</f>
        <v>0</v>
      </c>
    </row>
    <row r="2363" spans="1:2" x14ac:dyDescent="0.2">
      <c r="A2363">
        <f>TABLA!F2361</f>
        <v>0</v>
      </c>
      <c r="B2363" s="262">
        <f>TABLA!BC2361</f>
        <v>0</v>
      </c>
    </row>
    <row r="2364" spans="1:2" x14ac:dyDescent="0.2">
      <c r="A2364">
        <f>TABLA!F2362</f>
        <v>0</v>
      </c>
      <c r="B2364" s="262">
        <f>TABLA!BC2362</f>
        <v>0</v>
      </c>
    </row>
    <row r="2365" spans="1:2" x14ac:dyDescent="0.2">
      <c r="A2365">
        <f>TABLA!F2363</f>
        <v>0</v>
      </c>
      <c r="B2365" s="262">
        <f>TABLA!BC2363</f>
        <v>0</v>
      </c>
    </row>
    <row r="2366" spans="1:2" x14ac:dyDescent="0.2">
      <c r="A2366">
        <f>TABLA!F2364</f>
        <v>0</v>
      </c>
      <c r="B2366" s="262">
        <f>TABLA!BC2364</f>
        <v>0</v>
      </c>
    </row>
    <row r="2367" spans="1:2" x14ac:dyDescent="0.2">
      <c r="A2367">
        <f>TABLA!F2365</f>
        <v>0</v>
      </c>
      <c r="B2367" s="262">
        <f>TABLA!BC2365</f>
        <v>0</v>
      </c>
    </row>
    <row r="2368" spans="1:2" x14ac:dyDescent="0.2">
      <c r="A2368">
        <f>TABLA!F2366</f>
        <v>0</v>
      </c>
      <c r="B2368" s="262">
        <f>TABLA!BC2366</f>
        <v>0</v>
      </c>
    </row>
    <row r="2369" spans="1:2" x14ac:dyDescent="0.2">
      <c r="A2369">
        <f>TABLA!F2367</f>
        <v>0</v>
      </c>
      <c r="B2369" s="262">
        <f>TABLA!BC2367</f>
        <v>0</v>
      </c>
    </row>
    <row r="2370" spans="1:2" x14ac:dyDescent="0.2">
      <c r="A2370">
        <f>TABLA!F2368</f>
        <v>0</v>
      </c>
      <c r="B2370" s="262">
        <f>TABLA!BC2368</f>
        <v>0</v>
      </c>
    </row>
    <row r="2371" spans="1:2" x14ac:dyDescent="0.2">
      <c r="A2371">
        <f>TABLA!F2369</f>
        <v>0</v>
      </c>
      <c r="B2371" s="262">
        <f>TABLA!BC2369</f>
        <v>0</v>
      </c>
    </row>
    <row r="2372" spans="1:2" x14ac:dyDescent="0.2">
      <c r="A2372">
        <f>TABLA!F2370</f>
        <v>0</v>
      </c>
      <c r="B2372" s="262">
        <f>TABLA!BC2370</f>
        <v>0</v>
      </c>
    </row>
    <row r="2373" spans="1:2" x14ac:dyDescent="0.2">
      <c r="A2373">
        <f>TABLA!F2371</f>
        <v>0</v>
      </c>
      <c r="B2373" s="262">
        <f>TABLA!BC2371</f>
        <v>0</v>
      </c>
    </row>
    <row r="2374" spans="1:2" x14ac:dyDescent="0.2">
      <c r="A2374">
        <f>TABLA!F2372</f>
        <v>0</v>
      </c>
      <c r="B2374" s="262">
        <f>TABLA!BC2372</f>
        <v>0</v>
      </c>
    </row>
    <row r="2375" spans="1:2" x14ac:dyDescent="0.2">
      <c r="A2375">
        <f>TABLA!F2373</f>
        <v>0</v>
      </c>
      <c r="B2375" s="262">
        <f>TABLA!BC2373</f>
        <v>0</v>
      </c>
    </row>
    <row r="2376" spans="1:2" x14ac:dyDescent="0.2">
      <c r="A2376">
        <f>TABLA!F2374</f>
        <v>0</v>
      </c>
      <c r="B2376" s="262">
        <f>TABLA!BC2374</f>
        <v>0</v>
      </c>
    </row>
    <row r="2377" spans="1:2" x14ac:dyDescent="0.2">
      <c r="A2377">
        <f>TABLA!F2375</f>
        <v>0</v>
      </c>
      <c r="B2377" s="262">
        <f>TABLA!BC2375</f>
        <v>0</v>
      </c>
    </row>
    <row r="2378" spans="1:2" x14ac:dyDescent="0.2">
      <c r="A2378">
        <f>TABLA!F2376</f>
        <v>0</v>
      </c>
      <c r="B2378" s="262">
        <f>TABLA!BC2376</f>
        <v>0</v>
      </c>
    </row>
    <row r="2379" spans="1:2" x14ac:dyDescent="0.2">
      <c r="A2379">
        <f>TABLA!F2377</f>
        <v>0</v>
      </c>
      <c r="B2379" s="262">
        <f>TABLA!BC2377</f>
        <v>0</v>
      </c>
    </row>
    <row r="2380" spans="1:2" x14ac:dyDescent="0.2">
      <c r="A2380">
        <f>TABLA!F2378</f>
        <v>0</v>
      </c>
      <c r="B2380" s="262">
        <f>TABLA!BC2378</f>
        <v>0</v>
      </c>
    </row>
    <row r="2381" spans="1:2" x14ac:dyDescent="0.2">
      <c r="A2381">
        <f>TABLA!F2379</f>
        <v>0</v>
      </c>
      <c r="B2381" s="262">
        <f>TABLA!BC2379</f>
        <v>0</v>
      </c>
    </row>
    <row r="2382" spans="1:2" x14ac:dyDescent="0.2">
      <c r="A2382">
        <f>TABLA!F2380</f>
        <v>0</v>
      </c>
      <c r="B2382" s="262">
        <f>TABLA!BC2380</f>
        <v>0</v>
      </c>
    </row>
    <row r="2383" spans="1:2" x14ac:dyDescent="0.2">
      <c r="A2383">
        <f>TABLA!F2381</f>
        <v>0</v>
      </c>
      <c r="B2383" s="262">
        <f>TABLA!BC2381</f>
        <v>0</v>
      </c>
    </row>
    <row r="2384" spans="1:2" x14ac:dyDescent="0.2">
      <c r="A2384">
        <f>TABLA!F2382</f>
        <v>0</v>
      </c>
      <c r="B2384" s="262">
        <f>TABLA!BC2382</f>
        <v>0</v>
      </c>
    </row>
    <row r="2385" spans="1:2" x14ac:dyDescent="0.2">
      <c r="A2385">
        <f>TABLA!F2383</f>
        <v>0</v>
      </c>
      <c r="B2385" s="262">
        <f>TABLA!BC2383</f>
        <v>0</v>
      </c>
    </row>
    <row r="2386" spans="1:2" x14ac:dyDescent="0.2">
      <c r="A2386">
        <f>TABLA!F2384</f>
        <v>0</v>
      </c>
      <c r="B2386" s="262">
        <f>TABLA!BC2384</f>
        <v>0</v>
      </c>
    </row>
    <row r="2387" spans="1:2" x14ac:dyDescent="0.2">
      <c r="A2387">
        <f>TABLA!F2385</f>
        <v>0</v>
      </c>
      <c r="B2387" s="262">
        <f>TABLA!BC2385</f>
        <v>0</v>
      </c>
    </row>
    <row r="2388" spans="1:2" x14ac:dyDescent="0.2">
      <c r="A2388">
        <f>TABLA!F2386</f>
        <v>0</v>
      </c>
      <c r="B2388" s="262">
        <f>TABLA!BC2386</f>
        <v>0</v>
      </c>
    </row>
    <row r="2389" spans="1:2" x14ac:dyDescent="0.2">
      <c r="A2389">
        <f>TABLA!F2387</f>
        <v>0</v>
      </c>
      <c r="B2389" s="262">
        <f>TABLA!BC2387</f>
        <v>0</v>
      </c>
    </row>
    <row r="2390" spans="1:2" x14ac:dyDescent="0.2">
      <c r="A2390">
        <f>TABLA!F2388</f>
        <v>0</v>
      </c>
      <c r="B2390" s="262">
        <f>TABLA!BC2388</f>
        <v>0</v>
      </c>
    </row>
    <row r="2391" spans="1:2" x14ac:dyDescent="0.2">
      <c r="A2391">
        <f>TABLA!F2389</f>
        <v>0</v>
      </c>
      <c r="B2391" s="262">
        <f>TABLA!BC2389</f>
        <v>0</v>
      </c>
    </row>
    <row r="2392" spans="1:2" x14ac:dyDescent="0.2">
      <c r="A2392">
        <f>TABLA!F2390</f>
        <v>0</v>
      </c>
      <c r="B2392" s="262">
        <f>TABLA!BC2390</f>
        <v>0</v>
      </c>
    </row>
    <row r="2393" spans="1:2" x14ac:dyDescent="0.2">
      <c r="A2393">
        <f>TABLA!F2391</f>
        <v>0</v>
      </c>
      <c r="B2393" s="262">
        <f>TABLA!BC2391</f>
        <v>0</v>
      </c>
    </row>
    <row r="2394" spans="1:2" x14ac:dyDescent="0.2">
      <c r="A2394">
        <f>TABLA!F2392</f>
        <v>0</v>
      </c>
      <c r="B2394" s="262">
        <f>TABLA!BC2392</f>
        <v>0</v>
      </c>
    </row>
    <row r="2395" spans="1:2" x14ac:dyDescent="0.2">
      <c r="A2395">
        <f>TABLA!F2393</f>
        <v>0</v>
      </c>
      <c r="B2395" s="262">
        <f>TABLA!BC2393</f>
        <v>0</v>
      </c>
    </row>
    <row r="2396" spans="1:2" x14ac:dyDescent="0.2">
      <c r="A2396">
        <f>TABLA!F2394</f>
        <v>0</v>
      </c>
      <c r="B2396" s="262">
        <f>TABLA!BC2394</f>
        <v>0</v>
      </c>
    </row>
    <row r="2397" spans="1:2" x14ac:dyDescent="0.2">
      <c r="A2397">
        <f>TABLA!F2395</f>
        <v>0</v>
      </c>
      <c r="B2397" s="262">
        <f>TABLA!BC2395</f>
        <v>0</v>
      </c>
    </row>
    <row r="2398" spans="1:2" x14ac:dyDescent="0.2">
      <c r="A2398">
        <f>TABLA!F2396</f>
        <v>0</v>
      </c>
      <c r="B2398" s="262">
        <f>TABLA!BC2396</f>
        <v>0</v>
      </c>
    </row>
    <row r="2399" spans="1:2" x14ac:dyDescent="0.2">
      <c r="A2399">
        <f>TABLA!F2397</f>
        <v>0</v>
      </c>
      <c r="B2399" s="262">
        <f>TABLA!BC2397</f>
        <v>0</v>
      </c>
    </row>
    <row r="2400" spans="1:2" x14ac:dyDescent="0.2">
      <c r="A2400">
        <f>TABLA!F2398</f>
        <v>0</v>
      </c>
      <c r="B2400" s="262">
        <f>TABLA!BC2398</f>
        <v>0</v>
      </c>
    </row>
    <row r="2401" spans="1:2" x14ac:dyDescent="0.2">
      <c r="A2401">
        <f>TABLA!F2399</f>
        <v>0</v>
      </c>
      <c r="B2401" s="262">
        <f>TABLA!BC2399</f>
        <v>0</v>
      </c>
    </row>
    <row r="2402" spans="1:2" x14ac:dyDescent="0.2">
      <c r="A2402">
        <f>TABLA!F2400</f>
        <v>0</v>
      </c>
      <c r="B2402" s="262">
        <f>TABLA!BC2400</f>
        <v>0</v>
      </c>
    </row>
    <row r="2403" spans="1:2" x14ac:dyDescent="0.2">
      <c r="A2403">
        <f>TABLA!F2401</f>
        <v>0</v>
      </c>
      <c r="B2403" s="262">
        <f>TABLA!BC2401</f>
        <v>0</v>
      </c>
    </row>
    <row r="2404" spans="1:2" x14ac:dyDescent="0.2">
      <c r="A2404">
        <f>TABLA!F2402</f>
        <v>0</v>
      </c>
      <c r="B2404" s="262">
        <f>TABLA!BC2402</f>
        <v>0</v>
      </c>
    </row>
    <row r="2405" spans="1:2" x14ac:dyDescent="0.2">
      <c r="A2405">
        <f>TABLA!F2403</f>
        <v>0</v>
      </c>
      <c r="B2405" s="262">
        <f>TABLA!BC2403</f>
        <v>0</v>
      </c>
    </row>
    <row r="2406" spans="1:2" x14ac:dyDescent="0.2">
      <c r="A2406">
        <f>TABLA!F2404</f>
        <v>0</v>
      </c>
      <c r="B2406" s="262">
        <f>TABLA!BC2404</f>
        <v>0</v>
      </c>
    </row>
    <row r="2407" spans="1:2" x14ac:dyDescent="0.2">
      <c r="A2407">
        <f>TABLA!F2405</f>
        <v>0</v>
      </c>
      <c r="B2407" s="262">
        <f>TABLA!BC2405</f>
        <v>0</v>
      </c>
    </row>
    <row r="2408" spans="1:2" x14ac:dyDescent="0.2">
      <c r="A2408">
        <f>TABLA!F2406</f>
        <v>0</v>
      </c>
      <c r="B2408" s="262">
        <f>TABLA!BC2406</f>
        <v>0</v>
      </c>
    </row>
    <row r="2409" spans="1:2" x14ac:dyDescent="0.2">
      <c r="A2409">
        <f>TABLA!F2407</f>
        <v>0</v>
      </c>
      <c r="B2409" s="262">
        <f>TABLA!BC2407</f>
        <v>0</v>
      </c>
    </row>
    <row r="2410" spans="1:2" x14ac:dyDescent="0.2">
      <c r="A2410">
        <f>TABLA!F2408</f>
        <v>0</v>
      </c>
      <c r="B2410" s="262">
        <f>TABLA!BC2408</f>
        <v>0</v>
      </c>
    </row>
    <row r="2411" spans="1:2" x14ac:dyDescent="0.2">
      <c r="A2411">
        <f>TABLA!F2409</f>
        <v>0</v>
      </c>
      <c r="B2411" s="262">
        <f>TABLA!BC2409</f>
        <v>0</v>
      </c>
    </row>
    <row r="2412" spans="1:2" x14ac:dyDescent="0.2">
      <c r="A2412">
        <f>TABLA!F2410</f>
        <v>0</v>
      </c>
      <c r="B2412" s="262">
        <f>TABLA!BC2410</f>
        <v>0</v>
      </c>
    </row>
    <row r="2413" spans="1:2" x14ac:dyDescent="0.2">
      <c r="A2413">
        <f>TABLA!F2411</f>
        <v>0</v>
      </c>
      <c r="B2413" s="262">
        <f>TABLA!BC2411</f>
        <v>0</v>
      </c>
    </row>
    <row r="2414" spans="1:2" x14ac:dyDescent="0.2">
      <c r="A2414">
        <f>TABLA!F2412</f>
        <v>0</v>
      </c>
      <c r="B2414" s="262">
        <f>TABLA!BC2412</f>
        <v>0</v>
      </c>
    </row>
    <row r="2415" spans="1:2" x14ac:dyDescent="0.2">
      <c r="A2415">
        <f>TABLA!F2413</f>
        <v>0</v>
      </c>
      <c r="B2415" s="262">
        <f>TABLA!BC2413</f>
        <v>0</v>
      </c>
    </row>
    <row r="2416" spans="1:2" x14ac:dyDescent="0.2">
      <c r="A2416">
        <f>TABLA!F2414</f>
        <v>0</v>
      </c>
      <c r="B2416" s="262">
        <f>TABLA!BC2414</f>
        <v>0</v>
      </c>
    </row>
    <row r="2417" spans="1:2" x14ac:dyDescent="0.2">
      <c r="A2417">
        <f>TABLA!F2415</f>
        <v>0</v>
      </c>
      <c r="B2417" s="262">
        <f>TABLA!BC2415</f>
        <v>0</v>
      </c>
    </row>
    <row r="2418" spans="1:2" x14ac:dyDescent="0.2">
      <c r="A2418">
        <f>TABLA!F2416</f>
        <v>0</v>
      </c>
      <c r="B2418" s="262">
        <f>TABLA!BC2416</f>
        <v>0</v>
      </c>
    </row>
    <row r="2419" spans="1:2" x14ac:dyDescent="0.2">
      <c r="A2419">
        <f>TABLA!F2417</f>
        <v>0</v>
      </c>
      <c r="B2419" s="262">
        <f>TABLA!BC2417</f>
        <v>0</v>
      </c>
    </row>
    <row r="2420" spans="1:2" x14ac:dyDescent="0.2">
      <c r="A2420">
        <f>TABLA!F2418</f>
        <v>0</v>
      </c>
      <c r="B2420" s="262">
        <f>TABLA!BC2418</f>
        <v>0</v>
      </c>
    </row>
    <row r="2421" spans="1:2" x14ac:dyDescent="0.2">
      <c r="A2421">
        <f>TABLA!F2419</f>
        <v>0</v>
      </c>
      <c r="B2421" s="262">
        <f>TABLA!BC2419</f>
        <v>0</v>
      </c>
    </row>
    <row r="2422" spans="1:2" x14ac:dyDescent="0.2">
      <c r="A2422">
        <f>TABLA!F2420</f>
        <v>0</v>
      </c>
      <c r="B2422" s="262">
        <f>TABLA!BC2420</f>
        <v>0</v>
      </c>
    </row>
    <row r="2423" spans="1:2" x14ac:dyDescent="0.2">
      <c r="A2423">
        <f>TABLA!F2421</f>
        <v>0</v>
      </c>
      <c r="B2423" s="262">
        <f>TABLA!BC2421</f>
        <v>0</v>
      </c>
    </row>
    <row r="2424" spans="1:2" x14ac:dyDescent="0.2">
      <c r="A2424">
        <f>TABLA!F2422</f>
        <v>0</v>
      </c>
      <c r="B2424" s="262">
        <f>TABLA!BC2422</f>
        <v>0</v>
      </c>
    </row>
    <row r="2425" spans="1:2" x14ac:dyDescent="0.2">
      <c r="A2425">
        <f>TABLA!F2423</f>
        <v>0</v>
      </c>
      <c r="B2425" s="262">
        <f>TABLA!BC2423</f>
        <v>0</v>
      </c>
    </row>
    <row r="2426" spans="1:2" x14ac:dyDescent="0.2">
      <c r="A2426">
        <f>TABLA!F2424</f>
        <v>0</v>
      </c>
      <c r="B2426" s="262">
        <f>TABLA!BC2424</f>
        <v>0</v>
      </c>
    </row>
    <row r="2427" spans="1:2" x14ac:dyDescent="0.2">
      <c r="A2427">
        <f>TABLA!F2425</f>
        <v>0</v>
      </c>
      <c r="B2427" s="262">
        <f>TABLA!BC2425</f>
        <v>0</v>
      </c>
    </row>
    <row r="2428" spans="1:2" x14ac:dyDescent="0.2">
      <c r="A2428">
        <f>TABLA!F2426</f>
        <v>0</v>
      </c>
      <c r="B2428" s="262">
        <f>TABLA!BC2426</f>
        <v>0</v>
      </c>
    </row>
    <row r="2429" spans="1:2" x14ac:dyDescent="0.2">
      <c r="A2429">
        <f>TABLA!F2427</f>
        <v>0</v>
      </c>
      <c r="B2429" s="262">
        <f>TABLA!BC2427</f>
        <v>0</v>
      </c>
    </row>
    <row r="2430" spans="1:2" x14ac:dyDescent="0.2">
      <c r="A2430">
        <f>TABLA!F2428</f>
        <v>0</v>
      </c>
      <c r="B2430" s="117">
        <f>TABLA!BC2428</f>
        <v>0</v>
      </c>
    </row>
    <row r="2431" spans="1:2" x14ac:dyDescent="0.2">
      <c r="A2431">
        <f>TABLA!F2429</f>
        <v>0</v>
      </c>
      <c r="B2431" s="117">
        <f>TABLA!BC2429</f>
        <v>0</v>
      </c>
    </row>
    <row r="2432" spans="1:2" x14ac:dyDescent="0.2">
      <c r="A2432">
        <f>TABLA!F2430</f>
        <v>0</v>
      </c>
      <c r="B2432" s="117">
        <f>TABLA!BC2430</f>
        <v>0</v>
      </c>
    </row>
    <row r="2433" spans="1:2" x14ac:dyDescent="0.2">
      <c r="A2433">
        <f>TABLA!F2431</f>
        <v>0</v>
      </c>
      <c r="B2433" s="117">
        <f>TABLA!BC2431</f>
        <v>0</v>
      </c>
    </row>
    <row r="2434" spans="1:2" x14ac:dyDescent="0.2">
      <c r="A2434">
        <f>TABLA!F2432</f>
        <v>0</v>
      </c>
      <c r="B2434" s="117">
        <f>TABLA!BC2432</f>
        <v>0</v>
      </c>
    </row>
    <row r="2435" spans="1:2" x14ac:dyDescent="0.2">
      <c r="A2435">
        <f>TABLA!F2433</f>
        <v>0</v>
      </c>
      <c r="B2435" s="117">
        <f>TABLA!BC2433</f>
        <v>0</v>
      </c>
    </row>
    <row r="2436" spans="1:2" x14ac:dyDescent="0.2">
      <c r="A2436">
        <f>TABLA!F2434</f>
        <v>0</v>
      </c>
      <c r="B2436" s="117">
        <f>TABLA!BC2434</f>
        <v>0</v>
      </c>
    </row>
    <row r="2437" spans="1:2" x14ac:dyDescent="0.2">
      <c r="A2437">
        <f>TABLA!F2435</f>
        <v>0</v>
      </c>
      <c r="B2437" s="117">
        <f>TABLA!BC2435</f>
        <v>0</v>
      </c>
    </row>
    <row r="2438" spans="1:2" x14ac:dyDescent="0.2">
      <c r="A2438">
        <f>TABLA!F2436</f>
        <v>0</v>
      </c>
      <c r="B2438" s="117">
        <f>TABLA!BC2436</f>
        <v>0</v>
      </c>
    </row>
    <row r="2439" spans="1:2" x14ac:dyDescent="0.2">
      <c r="A2439">
        <f>TABLA!F2437</f>
        <v>0</v>
      </c>
      <c r="B2439" s="117">
        <f>TABLA!BC2437</f>
        <v>0</v>
      </c>
    </row>
    <row r="2440" spans="1:2" x14ac:dyDescent="0.2">
      <c r="A2440">
        <f>TABLA!F2438</f>
        <v>0</v>
      </c>
      <c r="B2440" s="117">
        <f>TABLA!BC2438</f>
        <v>0</v>
      </c>
    </row>
    <row r="2441" spans="1:2" x14ac:dyDescent="0.2">
      <c r="A2441">
        <f>TABLA!F2439</f>
        <v>0</v>
      </c>
      <c r="B2441" s="117">
        <f>TABLA!BC2439</f>
        <v>0</v>
      </c>
    </row>
    <row r="2442" spans="1:2" x14ac:dyDescent="0.2">
      <c r="A2442">
        <f>TABLA!F2440</f>
        <v>0</v>
      </c>
      <c r="B2442" s="117">
        <f>TABLA!BC2440</f>
        <v>0</v>
      </c>
    </row>
    <row r="2443" spans="1:2" x14ac:dyDescent="0.2">
      <c r="A2443">
        <f>TABLA!F2441</f>
        <v>0</v>
      </c>
      <c r="B2443" s="117">
        <f>TABLA!BC2441</f>
        <v>0</v>
      </c>
    </row>
    <row r="2444" spans="1:2" x14ac:dyDescent="0.2">
      <c r="A2444">
        <f>TABLA!F2442</f>
        <v>0</v>
      </c>
      <c r="B2444" s="117">
        <f>TABLA!BC2442</f>
        <v>0</v>
      </c>
    </row>
    <row r="2445" spans="1:2" x14ac:dyDescent="0.2">
      <c r="A2445">
        <f>TABLA!F2443</f>
        <v>0</v>
      </c>
      <c r="B2445" s="117">
        <f>TABLA!BC2443</f>
        <v>0</v>
      </c>
    </row>
    <row r="2446" spans="1:2" x14ac:dyDescent="0.2">
      <c r="A2446">
        <f>TABLA!F2444</f>
        <v>0</v>
      </c>
      <c r="B2446" s="117">
        <f>TABLA!BC2444</f>
        <v>0</v>
      </c>
    </row>
    <row r="2447" spans="1:2" x14ac:dyDescent="0.2">
      <c r="A2447">
        <f>TABLA!F2445</f>
        <v>0</v>
      </c>
      <c r="B2447" s="117">
        <f>TABLA!BC2445</f>
        <v>0</v>
      </c>
    </row>
    <row r="2448" spans="1:2" x14ac:dyDescent="0.2">
      <c r="A2448">
        <f>TABLA!F2446</f>
        <v>0</v>
      </c>
      <c r="B2448" s="117">
        <f>TABLA!BC2446</f>
        <v>0</v>
      </c>
    </row>
    <row r="2449" spans="1:2" x14ac:dyDescent="0.2">
      <c r="A2449">
        <f>TABLA!F2447</f>
        <v>0</v>
      </c>
      <c r="B2449" s="117">
        <f>TABLA!BC2447</f>
        <v>0</v>
      </c>
    </row>
    <row r="2450" spans="1:2" x14ac:dyDescent="0.2">
      <c r="A2450">
        <f>TABLA!F2448</f>
        <v>0</v>
      </c>
      <c r="B2450" s="117">
        <f>TABLA!BC2448</f>
        <v>0</v>
      </c>
    </row>
    <row r="2451" spans="1:2" x14ac:dyDescent="0.2">
      <c r="A2451">
        <f>TABLA!F2449</f>
        <v>0</v>
      </c>
      <c r="B2451" s="117">
        <f>TABLA!BC2449</f>
        <v>0</v>
      </c>
    </row>
    <row r="2452" spans="1:2" x14ac:dyDescent="0.2">
      <c r="A2452">
        <f>TABLA!F2450</f>
        <v>0</v>
      </c>
      <c r="B2452" s="117">
        <f>TABLA!BC2450</f>
        <v>0</v>
      </c>
    </row>
    <row r="2453" spans="1:2" x14ac:dyDescent="0.2">
      <c r="A2453">
        <f>TABLA!F2451</f>
        <v>0</v>
      </c>
      <c r="B2453" s="117">
        <f>TABLA!BC2451</f>
        <v>0</v>
      </c>
    </row>
    <row r="2454" spans="1:2" x14ac:dyDescent="0.2">
      <c r="A2454">
        <f>TABLA!F2452</f>
        <v>0</v>
      </c>
      <c r="B2454" s="117">
        <f>TABLA!BC2452</f>
        <v>0</v>
      </c>
    </row>
    <row r="2455" spans="1:2" x14ac:dyDescent="0.2">
      <c r="A2455">
        <f>TABLA!F2453</f>
        <v>0</v>
      </c>
      <c r="B2455" s="117">
        <f>TABLA!BC2453</f>
        <v>0</v>
      </c>
    </row>
    <row r="2456" spans="1:2" x14ac:dyDescent="0.2">
      <c r="A2456">
        <f>TABLA!F2454</f>
        <v>0</v>
      </c>
      <c r="B2456" s="117">
        <f>TABLA!BC2454</f>
        <v>0</v>
      </c>
    </row>
    <row r="2457" spans="1:2" x14ac:dyDescent="0.2">
      <c r="A2457">
        <f>TABLA!F2455</f>
        <v>0</v>
      </c>
      <c r="B2457" s="117">
        <f>TABLA!BC2455</f>
        <v>0</v>
      </c>
    </row>
    <row r="2458" spans="1:2" x14ac:dyDescent="0.2">
      <c r="A2458">
        <f>TABLA!F2456</f>
        <v>0</v>
      </c>
      <c r="B2458" s="117">
        <f>TABLA!BC2456</f>
        <v>0</v>
      </c>
    </row>
    <row r="2459" spans="1:2" x14ac:dyDescent="0.2">
      <c r="A2459">
        <f>TABLA!F2457</f>
        <v>0</v>
      </c>
      <c r="B2459" s="117">
        <f>TABLA!BC2457</f>
        <v>0</v>
      </c>
    </row>
    <row r="2460" spans="1:2" x14ac:dyDescent="0.2">
      <c r="A2460">
        <f>TABLA!F2458</f>
        <v>0</v>
      </c>
      <c r="B2460" s="117">
        <f>TABLA!BC2458</f>
        <v>0</v>
      </c>
    </row>
    <row r="2461" spans="1:2" x14ac:dyDescent="0.2">
      <c r="A2461">
        <f>TABLA!F2459</f>
        <v>0</v>
      </c>
      <c r="B2461" s="117">
        <f>TABLA!BC2459</f>
        <v>0</v>
      </c>
    </row>
    <row r="2462" spans="1:2" x14ac:dyDescent="0.2">
      <c r="A2462">
        <f>TABLA!F2460</f>
        <v>0</v>
      </c>
      <c r="B2462" s="117">
        <f>TABLA!BC2460</f>
        <v>0</v>
      </c>
    </row>
    <row r="2463" spans="1:2" x14ac:dyDescent="0.2">
      <c r="A2463">
        <f>TABLA!F2461</f>
        <v>0</v>
      </c>
      <c r="B2463" s="117">
        <f>TABLA!BC2461</f>
        <v>0</v>
      </c>
    </row>
    <row r="2464" spans="1:2" x14ac:dyDescent="0.2">
      <c r="A2464">
        <f>TABLA!F2462</f>
        <v>0</v>
      </c>
      <c r="B2464" s="117">
        <f>TABLA!BC2462</f>
        <v>0</v>
      </c>
    </row>
    <row r="2465" spans="1:2" x14ac:dyDescent="0.2">
      <c r="A2465">
        <f>TABLA!F2463</f>
        <v>0</v>
      </c>
      <c r="B2465" s="117">
        <f>TABLA!BC2463</f>
        <v>0</v>
      </c>
    </row>
    <row r="2466" spans="1:2" x14ac:dyDescent="0.2">
      <c r="A2466">
        <f>TABLA!F2464</f>
        <v>0</v>
      </c>
      <c r="B2466" s="117">
        <f>TABLA!BC2464</f>
        <v>0</v>
      </c>
    </row>
  </sheetData>
  <autoFilter ref="A2:AT2466"/>
  <conditionalFormatting sqref="C2:AE2">
    <cfRule type="cellIs" dxfId="1" priority="2" stopIfTrue="1" operator="equal">
      <formula>"x"</formula>
    </cfRule>
  </conditionalFormatting>
  <conditionalFormatting sqref="C2:AE2">
    <cfRule type="cellIs" dxfId="0" priority="1" stopIfTrue="1" operator="equal">
      <formula>"X"</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61"/>
  <sheetViews>
    <sheetView workbookViewId="0">
      <selection activeCell="C7" sqref="C7"/>
    </sheetView>
  </sheetViews>
  <sheetFormatPr baseColWidth="10" defaultColWidth="23" defaultRowHeight="12.75" x14ac:dyDescent="0.2"/>
  <sheetData>
    <row r="1" spans="1:2" x14ac:dyDescent="0.2">
      <c r="B1" t="s">
        <v>117</v>
      </c>
    </row>
    <row r="2" spans="1:2" x14ac:dyDescent="0.2">
      <c r="A2" s="117" t="s">
        <v>255</v>
      </c>
      <c r="B2" t="s">
        <v>204</v>
      </c>
    </row>
    <row r="3" spans="1:2" x14ac:dyDescent="0.2">
      <c r="A3" t="s">
        <v>12</v>
      </c>
      <c r="B3" t="s">
        <v>239</v>
      </c>
    </row>
    <row r="4" spans="1:2" x14ac:dyDescent="0.2">
      <c r="A4" t="s">
        <v>255</v>
      </c>
      <c r="B4" t="s">
        <v>244</v>
      </c>
    </row>
    <row r="5" spans="1:2" ht="25.5" x14ac:dyDescent="0.2">
      <c r="A5" s="117" t="s">
        <v>15</v>
      </c>
      <c r="B5" t="s">
        <v>190</v>
      </c>
    </row>
    <row r="6" spans="1:2" ht="38.25" x14ac:dyDescent="0.2">
      <c r="A6" s="117" t="s">
        <v>16</v>
      </c>
      <c r="B6" t="s">
        <v>199</v>
      </c>
    </row>
    <row r="7" spans="1:2" x14ac:dyDescent="0.2">
      <c r="A7" t="s">
        <v>14</v>
      </c>
      <c r="B7" t="s">
        <v>234</v>
      </c>
    </row>
    <row r="8" spans="1:2" x14ac:dyDescent="0.2">
      <c r="A8" t="s">
        <v>10</v>
      </c>
      <c r="B8" t="s">
        <v>195</v>
      </c>
    </row>
    <row r="9" spans="1:2" x14ac:dyDescent="0.2">
      <c r="A9" t="s">
        <v>10</v>
      </c>
      <c r="B9" t="s">
        <v>191</v>
      </c>
    </row>
    <row r="10" spans="1:2" x14ac:dyDescent="0.2">
      <c r="A10" t="s">
        <v>5</v>
      </c>
      <c r="B10" t="s">
        <v>232</v>
      </c>
    </row>
    <row r="11" spans="1:2" x14ac:dyDescent="0.2">
      <c r="A11" t="s">
        <v>10</v>
      </c>
      <c r="B11" t="s">
        <v>226</v>
      </c>
    </row>
    <row r="12" spans="1:2" x14ac:dyDescent="0.2">
      <c r="A12" t="s">
        <v>21</v>
      </c>
      <c r="B12" t="s">
        <v>240</v>
      </c>
    </row>
    <row r="13" spans="1:2" x14ac:dyDescent="0.2">
      <c r="A13" t="s">
        <v>9</v>
      </c>
      <c r="B13" t="s">
        <v>220</v>
      </c>
    </row>
    <row r="14" spans="1:2" x14ac:dyDescent="0.2">
      <c r="A14" t="s">
        <v>12</v>
      </c>
      <c r="B14" t="s">
        <v>217</v>
      </c>
    </row>
    <row r="15" spans="1:2" x14ac:dyDescent="0.2">
      <c r="A15" s="117" t="s">
        <v>10</v>
      </c>
      <c r="B15" t="s">
        <v>206</v>
      </c>
    </row>
    <row r="16" spans="1:2" ht="25.5" x14ac:dyDescent="0.2">
      <c r="A16" s="117" t="s">
        <v>19</v>
      </c>
      <c r="B16" t="s">
        <v>203</v>
      </c>
    </row>
    <row r="17" spans="1:2" x14ac:dyDescent="0.2">
      <c r="A17" t="s">
        <v>10</v>
      </c>
      <c r="B17" t="s">
        <v>250</v>
      </c>
    </row>
    <row r="18" spans="1:2" x14ac:dyDescent="0.2">
      <c r="A18" t="s">
        <v>255</v>
      </c>
      <c r="B18" t="s">
        <v>228</v>
      </c>
    </row>
    <row r="19" spans="1:2" x14ac:dyDescent="0.2">
      <c r="A19" t="s">
        <v>255</v>
      </c>
      <c r="B19" t="s">
        <v>243</v>
      </c>
    </row>
    <row r="20" spans="1:2" x14ac:dyDescent="0.2">
      <c r="A20" t="s">
        <v>7</v>
      </c>
      <c r="B20" t="s">
        <v>186</v>
      </c>
    </row>
    <row r="21" spans="1:2" x14ac:dyDescent="0.2">
      <c r="A21" t="s">
        <v>7</v>
      </c>
      <c r="B21" t="s">
        <v>192</v>
      </c>
    </row>
    <row r="22" spans="1:2" x14ac:dyDescent="0.2">
      <c r="A22" t="s">
        <v>10</v>
      </c>
      <c r="B22" t="s">
        <v>230</v>
      </c>
    </row>
    <row r="23" spans="1:2" x14ac:dyDescent="0.2">
      <c r="A23" s="117" t="s">
        <v>255</v>
      </c>
      <c r="B23" t="s">
        <v>201</v>
      </c>
    </row>
    <row r="24" spans="1:2" x14ac:dyDescent="0.2">
      <c r="A24" t="s">
        <v>11</v>
      </c>
      <c r="B24" t="s">
        <v>219</v>
      </c>
    </row>
    <row r="25" spans="1:2" x14ac:dyDescent="0.2">
      <c r="A25" t="s">
        <v>12</v>
      </c>
      <c r="B25" t="s">
        <v>188</v>
      </c>
    </row>
    <row r="26" spans="1:2" x14ac:dyDescent="0.2">
      <c r="A26" s="117" t="s">
        <v>24</v>
      </c>
      <c r="B26" t="s">
        <v>197</v>
      </c>
    </row>
    <row r="27" spans="1:2" x14ac:dyDescent="0.2">
      <c r="A27" t="s">
        <v>3</v>
      </c>
      <c r="B27" t="s">
        <v>213</v>
      </c>
    </row>
    <row r="28" spans="1:2" x14ac:dyDescent="0.2">
      <c r="A28" t="s">
        <v>255</v>
      </c>
      <c r="B28" t="s">
        <v>229</v>
      </c>
    </row>
    <row r="29" spans="1:2" x14ac:dyDescent="0.2">
      <c r="A29" t="s">
        <v>12</v>
      </c>
      <c r="B29" t="s">
        <v>196</v>
      </c>
    </row>
    <row r="30" spans="1:2" x14ac:dyDescent="0.2">
      <c r="A30" t="s">
        <v>255</v>
      </c>
      <c r="B30" t="s">
        <v>238</v>
      </c>
    </row>
    <row r="31" spans="1:2" x14ac:dyDescent="0.2">
      <c r="A31" t="s">
        <v>13</v>
      </c>
      <c r="B31" t="s">
        <v>227</v>
      </c>
    </row>
    <row r="32" spans="1:2" x14ac:dyDescent="0.2">
      <c r="A32" t="s">
        <v>16</v>
      </c>
      <c r="B32" t="s">
        <v>252</v>
      </c>
    </row>
    <row r="33" spans="1:2" x14ac:dyDescent="0.2">
      <c r="A33" t="s">
        <v>255</v>
      </c>
      <c r="B33" t="s">
        <v>210</v>
      </c>
    </row>
    <row r="34" spans="1:2" x14ac:dyDescent="0.2">
      <c r="A34" t="s">
        <v>11</v>
      </c>
      <c r="B34" t="s">
        <v>233</v>
      </c>
    </row>
    <row r="35" spans="1:2" x14ac:dyDescent="0.2">
      <c r="A35" t="s">
        <v>4</v>
      </c>
      <c r="B35" t="s">
        <v>208</v>
      </c>
    </row>
    <row r="36" spans="1:2" x14ac:dyDescent="0.2">
      <c r="A36" s="117" t="s">
        <v>255</v>
      </c>
      <c r="B36" t="s">
        <v>200</v>
      </c>
    </row>
    <row r="37" spans="1:2" x14ac:dyDescent="0.2">
      <c r="A37" t="s">
        <v>5</v>
      </c>
      <c r="B37" t="s">
        <v>189</v>
      </c>
    </row>
    <row r="38" spans="1:2" x14ac:dyDescent="0.2">
      <c r="A38" t="s">
        <v>13</v>
      </c>
      <c r="B38" t="s">
        <v>187</v>
      </c>
    </row>
    <row r="39" spans="1:2" x14ac:dyDescent="0.2">
      <c r="A39" t="s">
        <v>13</v>
      </c>
      <c r="B39" t="s">
        <v>218</v>
      </c>
    </row>
    <row r="40" spans="1:2" x14ac:dyDescent="0.2">
      <c r="A40" t="s">
        <v>17</v>
      </c>
      <c r="B40" t="s">
        <v>249</v>
      </c>
    </row>
    <row r="41" spans="1:2" x14ac:dyDescent="0.2">
      <c r="A41" t="s">
        <v>24</v>
      </c>
      <c r="B41" t="s">
        <v>207</v>
      </c>
    </row>
    <row r="42" spans="1:2" x14ac:dyDescent="0.2">
      <c r="A42" t="s">
        <v>17</v>
      </c>
      <c r="B42" t="s">
        <v>212</v>
      </c>
    </row>
    <row r="43" spans="1:2" x14ac:dyDescent="0.2">
      <c r="A43" t="s">
        <v>255</v>
      </c>
      <c r="B43" t="s">
        <v>216</v>
      </c>
    </row>
    <row r="44" spans="1:2" x14ac:dyDescent="0.2">
      <c r="A44" t="s">
        <v>14</v>
      </c>
      <c r="B44" t="s">
        <v>235</v>
      </c>
    </row>
    <row r="45" spans="1:2" x14ac:dyDescent="0.2">
      <c r="A45" t="s">
        <v>255</v>
      </c>
      <c r="B45" t="s">
        <v>245</v>
      </c>
    </row>
    <row r="46" spans="1:2" x14ac:dyDescent="0.2">
      <c r="A46" t="s">
        <v>10</v>
      </c>
      <c r="B46" t="s">
        <v>215</v>
      </c>
    </row>
    <row r="47" spans="1:2" x14ac:dyDescent="0.2">
      <c r="A47" t="s">
        <v>17</v>
      </c>
      <c r="B47" t="s">
        <v>236</v>
      </c>
    </row>
    <row r="48" spans="1:2" ht="25.5" x14ac:dyDescent="0.2">
      <c r="A48" s="117" t="s">
        <v>3</v>
      </c>
      <c r="B48" t="s">
        <v>205</v>
      </c>
    </row>
    <row r="49" spans="1:2" x14ac:dyDescent="0.2">
      <c r="A49" s="117" t="s">
        <v>255</v>
      </c>
      <c r="B49" t="s">
        <v>198</v>
      </c>
    </row>
    <row r="50" spans="1:2" x14ac:dyDescent="0.2">
      <c r="A50" t="s">
        <v>19</v>
      </c>
      <c r="B50" t="s">
        <v>253</v>
      </c>
    </row>
    <row r="51" spans="1:2" x14ac:dyDescent="0.2">
      <c r="A51" t="s">
        <v>255</v>
      </c>
      <c r="B51" t="s">
        <v>214</v>
      </c>
    </row>
    <row r="52" spans="1:2" x14ac:dyDescent="0.2">
      <c r="A52" t="s">
        <v>21</v>
      </c>
      <c r="B52" t="s">
        <v>231</v>
      </c>
    </row>
    <row r="53" spans="1:2" x14ac:dyDescent="0.2">
      <c r="A53" t="s">
        <v>12</v>
      </c>
      <c r="B53" t="s">
        <v>242</v>
      </c>
    </row>
    <row r="54" spans="1:2" x14ac:dyDescent="0.2">
      <c r="A54" t="s">
        <v>24</v>
      </c>
      <c r="B54" t="s">
        <v>209</v>
      </c>
    </row>
    <row r="55" spans="1:2" x14ac:dyDescent="0.2">
      <c r="A55" s="117" t="s">
        <v>255</v>
      </c>
      <c r="B55" t="s">
        <v>193</v>
      </c>
    </row>
    <row r="56" spans="1:2" x14ac:dyDescent="0.2">
      <c r="A56" t="s">
        <v>14</v>
      </c>
      <c r="B56" t="s">
        <v>251</v>
      </c>
    </row>
    <row r="57" spans="1:2" ht="25.5" x14ac:dyDescent="0.2">
      <c r="A57" s="117" t="s">
        <v>21</v>
      </c>
      <c r="B57" t="s">
        <v>202</v>
      </c>
    </row>
    <row r="58" spans="1:2" x14ac:dyDescent="0.2">
      <c r="A58" t="s">
        <v>255</v>
      </c>
      <c r="B58" t="s">
        <v>241</v>
      </c>
    </row>
    <row r="59" spans="1:2" x14ac:dyDescent="0.2">
      <c r="A59" t="s">
        <v>12</v>
      </c>
      <c r="B59" t="s">
        <v>237</v>
      </c>
    </row>
    <row r="60" spans="1:2" x14ac:dyDescent="0.2">
      <c r="A60" t="s">
        <v>12</v>
      </c>
      <c r="B60" t="s">
        <v>194</v>
      </c>
    </row>
    <row r="61" spans="1:2" x14ac:dyDescent="0.2">
      <c r="A61" t="s">
        <v>10</v>
      </c>
      <c r="B61" t="s">
        <v>211</v>
      </c>
    </row>
    <row r="62" spans="1:2" x14ac:dyDescent="0.2">
      <c r="A62" t="s">
        <v>13</v>
      </c>
      <c r="B62" t="s">
        <v>211</v>
      </c>
    </row>
    <row r="63" spans="1:2" x14ac:dyDescent="0.2">
      <c r="A63" t="s">
        <v>7</v>
      </c>
      <c r="B63">
        <v>0</v>
      </c>
    </row>
    <row r="64" spans="1:2" x14ac:dyDescent="0.2">
      <c r="A64" s="117" t="s">
        <v>13</v>
      </c>
      <c r="B64">
        <v>0</v>
      </c>
    </row>
    <row r="65" spans="1:2" x14ac:dyDescent="0.2">
      <c r="A65" t="s">
        <v>13</v>
      </c>
      <c r="B65">
        <v>0</v>
      </c>
    </row>
    <row r="66" spans="1:2" x14ac:dyDescent="0.2">
      <c r="A66" t="s">
        <v>255</v>
      </c>
      <c r="B66">
        <v>0</v>
      </c>
    </row>
    <row r="67" spans="1:2" x14ac:dyDescent="0.2">
      <c r="A67" t="s">
        <v>6</v>
      </c>
      <c r="B67">
        <v>0</v>
      </c>
    </row>
    <row r="68" spans="1:2" ht="25.5" x14ac:dyDescent="0.2">
      <c r="A68" s="117" t="s">
        <v>15</v>
      </c>
      <c r="B68">
        <v>0</v>
      </c>
    </row>
    <row r="69" spans="1:2" x14ac:dyDescent="0.2">
      <c r="A69" t="s">
        <v>36</v>
      </c>
      <c r="B69">
        <v>0</v>
      </c>
    </row>
    <row r="70" spans="1:2" x14ac:dyDescent="0.2">
      <c r="A70" t="s">
        <v>3</v>
      </c>
      <c r="B70">
        <v>0</v>
      </c>
    </row>
    <row r="71" spans="1:2" x14ac:dyDescent="0.2">
      <c r="A71" t="s">
        <v>19</v>
      </c>
      <c r="B71">
        <v>0</v>
      </c>
    </row>
    <row r="72" spans="1:2" x14ac:dyDescent="0.2">
      <c r="A72" t="s">
        <v>12</v>
      </c>
      <c r="B72">
        <v>0</v>
      </c>
    </row>
    <row r="73" spans="1:2" x14ac:dyDescent="0.2">
      <c r="A73" t="s">
        <v>6</v>
      </c>
      <c r="B73">
        <v>0</v>
      </c>
    </row>
    <row r="74" spans="1:2" ht="25.5" x14ac:dyDescent="0.2">
      <c r="A74" s="117" t="s">
        <v>3</v>
      </c>
      <c r="B74">
        <v>0</v>
      </c>
    </row>
    <row r="75" spans="1:2" x14ac:dyDescent="0.2">
      <c r="A75" t="s">
        <v>15</v>
      </c>
      <c r="B75">
        <v>0</v>
      </c>
    </row>
    <row r="76" spans="1:2" x14ac:dyDescent="0.2">
      <c r="A76" t="s">
        <v>7</v>
      </c>
      <c r="B76">
        <v>0</v>
      </c>
    </row>
    <row r="77" spans="1:2" x14ac:dyDescent="0.2">
      <c r="A77" t="s">
        <v>7</v>
      </c>
      <c r="B77">
        <v>0</v>
      </c>
    </row>
    <row r="78" spans="1:2" ht="25.5" x14ac:dyDescent="0.2">
      <c r="A78" s="117" t="s">
        <v>7</v>
      </c>
      <c r="B78">
        <v>0</v>
      </c>
    </row>
    <row r="79" spans="1:2" x14ac:dyDescent="0.2">
      <c r="A79" t="s">
        <v>24</v>
      </c>
      <c r="B79">
        <v>0</v>
      </c>
    </row>
    <row r="80" spans="1:2" x14ac:dyDescent="0.2">
      <c r="A80" t="s">
        <v>7</v>
      </c>
      <c r="B80">
        <v>0</v>
      </c>
    </row>
    <row r="81" spans="1:2" x14ac:dyDescent="0.2">
      <c r="A81" t="s">
        <v>13</v>
      </c>
      <c r="B81">
        <v>0</v>
      </c>
    </row>
    <row r="82" spans="1:2" x14ac:dyDescent="0.2">
      <c r="A82" t="s">
        <v>3</v>
      </c>
      <c r="B82">
        <v>0</v>
      </c>
    </row>
    <row r="83" spans="1:2" x14ac:dyDescent="0.2">
      <c r="A83" t="s">
        <v>10</v>
      </c>
      <c r="B83">
        <v>0</v>
      </c>
    </row>
    <row r="84" spans="1:2" x14ac:dyDescent="0.2">
      <c r="A84" t="s">
        <v>13</v>
      </c>
      <c r="B84">
        <v>0</v>
      </c>
    </row>
    <row r="85" spans="1:2" ht="25.5" x14ac:dyDescent="0.2">
      <c r="A85" s="117" t="s">
        <v>19</v>
      </c>
      <c r="B85">
        <v>0</v>
      </c>
    </row>
    <row r="86" spans="1:2" x14ac:dyDescent="0.2">
      <c r="A86" t="s">
        <v>3</v>
      </c>
      <c r="B86">
        <v>0</v>
      </c>
    </row>
    <row r="87" spans="1:2" x14ac:dyDescent="0.2">
      <c r="A87" t="s">
        <v>3</v>
      </c>
      <c r="B87">
        <v>0</v>
      </c>
    </row>
    <row r="88" spans="1:2" x14ac:dyDescent="0.2">
      <c r="A88" t="s">
        <v>15</v>
      </c>
      <c r="B88">
        <v>0</v>
      </c>
    </row>
    <row r="89" spans="1:2" x14ac:dyDescent="0.2">
      <c r="A89" t="s">
        <v>18</v>
      </c>
      <c r="B89">
        <v>0</v>
      </c>
    </row>
    <row r="90" spans="1:2" x14ac:dyDescent="0.2">
      <c r="A90" t="s">
        <v>4</v>
      </c>
      <c r="B90">
        <v>0</v>
      </c>
    </row>
    <row r="91" spans="1:2" x14ac:dyDescent="0.2">
      <c r="A91" t="s">
        <v>17</v>
      </c>
      <c r="B91">
        <v>0</v>
      </c>
    </row>
    <row r="92" spans="1:2" x14ac:dyDescent="0.2">
      <c r="A92" t="s">
        <v>14</v>
      </c>
      <c r="B92">
        <v>0</v>
      </c>
    </row>
    <row r="93" spans="1:2" x14ac:dyDescent="0.2">
      <c r="A93" t="s">
        <v>255</v>
      </c>
      <c r="B93">
        <v>0</v>
      </c>
    </row>
    <row r="94" spans="1:2" x14ac:dyDescent="0.2">
      <c r="A94" s="117" t="s">
        <v>10</v>
      </c>
      <c r="B94">
        <v>0</v>
      </c>
    </row>
    <row r="95" spans="1:2" x14ac:dyDescent="0.2">
      <c r="A95" t="s">
        <v>10</v>
      </c>
      <c r="B95">
        <v>0</v>
      </c>
    </row>
    <row r="96" spans="1:2" x14ac:dyDescent="0.2">
      <c r="A96" t="s">
        <v>7</v>
      </c>
      <c r="B96">
        <v>0</v>
      </c>
    </row>
    <row r="97" spans="1:2" x14ac:dyDescent="0.2">
      <c r="A97" t="s">
        <v>33</v>
      </c>
      <c r="B97">
        <v>0</v>
      </c>
    </row>
    <row r="98" spans="1:2" x14ac:dyDescent="0.2">
      <c r="A98" t="s">
        <v>11</v>
      </c>
      <c r="B98">
        <v>0</v>
      </c>
    </row>
    <row r="99" spans="1:2" x14ac:dyDescent="0.2">
      <c r="A99" t="s">
        <v>12</v>
      </c>
      <c r="B99">
        <v>0</v>
      </c>
    </row>
    <row r="100" spans="1:2" x14ac:dyDescent="0.2">
      <c r="A100" t="s">
        <v>12</v>
      </c>
      <c r="B100">
        <v>0</v>
      </c>
    </row>
    <row r="101" spans="1:2" x14ac:dyDescent="0.2">
      <c r="A101" t="s">
        <v>11</v>
      </c>
      <c r="B101">
        <v>0</v>
      </c>
    </row>
    <row r="102" spans="1:2" x14ac:dyDescent="0.2">
      <c r="A102" t="s">
        <v>12</v>
      </c>
      <c r="B102">
        <v>0</v>
      </c>
    </row>
    <row r="103" spans="1:2" x14ac:dyDescent="0.2">
      <c r="A103" t="s">
        <v>19</v>
      </c>
      <c r="B103">
        <v>0</v>
      </c>
    </row>
    <row r="104" spans="1:2" x14ac:dyDescent="0.2">
      <c r="A104" t="s">
        <v>17</v>
      </c>
      <c r="B104">
        <v>0</v>
      </c>
    </row>
    <row r="105" spans="1:2" x14ac:dyDescent="0.2">
      <c r="A105" t="s">
        <v>22</v>
      </c>
      <c r="B105">
        <v>0</v>
      </c>
    </row>
    <row r="106" spans="1:2" x14ac:dyDescent="0.2">
      <c r="A106" t="s">
        <v>11</v>
      </c>
      <c r="B106">
        <v>0</v>
      </c>
    </row>
    <row r="107" spans="1:2" x14ac:dyDescent="0.2">
      <c r="A107" t="s">
        <v>2</v>
      </c>
      <c r="B107">
        <v>0</v>
      </c>
    </row>
    <row r="108" spans="1:2" x14ac:dyDescent="0.2">
      <c r="A108" t="s">
        <v>12</v>
      </c>
      <c r="B108">
        <v>0</v>
      </c>
    </row>
    <row r="109" spans="1:2" x14ac:dyDescent="0.2">
      <c r="A109" t="s">
        <v>18</v>
      </c>
      <c r="B109">
        <v>0</v>
      </c>
    </row>
    <row r="110" spans="1:2" x14ac:dyDescent="0.2">
      <c r="A110" t="s">
        <v>14</v>
      </c>
      <c r="B110">
        <v>0</v>
      </c>
    </row>
    <row r="111" spans="1:2" x14ac:dyDescent="0.2">
      <c r="A111" t="s">
        <v>255</v>
      </c>
      <c r="B111">
        <v>0</v>
      </c>
    </row>
    <row r="112" spans="1:2" x14ac:dyDescent="0.2">
      <c r="A112" t="s">
        <v>11</v>
      </c>
      <c r="B112">
        <v>0</v>
      </c>
    </row>
    <row r="113" spans="1:2" x14ac:dyDescent="0.2">
      <c r="A113" t="s">
        <v>3</v>
      </c>
      <c r="B113">
        <v>0</v>
      </c>
    </row>
    <row r="114" spans="1:2" x14ac:dyDescent="0.2">
      <c r="A114" t="s">
        <v>22</v>
      </c>
      <c r="B114">
        <v>0</v>
      </c>
    </row>
    <row r="115" spans="1:2" x14ac:dyDescent="0.2">
      <c r="A115" t="s">
        <v>4</v>
      </c>
      <c r="B115">
        <v>0</v>
      </c>
    </row>
    <row r="116" spans="1:2" x14ac:dyDescent="0.2">
      <c r="A116" t="s">
        <v>16</v>
      </c>
      <c r="B116">
        <v>0</v>
      </c>
    </row>
    <row r="117" spans="1:2" ht="25.5" x14ac:dyDescent="0.2">
      <c r="A117" s="117" t="s">
        <v>33</v>
      </c>
      <c r="B117">
        <v>0</v>
      </c>
    </row>
    <row r="118" spans="1:2" x14ac:dyDescent="0.2">
      <c r="A118" t="s">
        <v>19</v>
      </c>
      <c r="B118">
        <v>0</v>
      </c>
    </row>
    <row r="119" spans="1:2" x14ac:dyDescent="0.2">
      <c r="A119" t="s">
        <v>8</v>
      </c>
      <c r="B119">
        <v>0</v>
      </c>
    </row>
    <row r="120" spans="1:2" x14ac:dyDescent="0.2">
      <c r="A120" t="s">
        <v>8</v>
      </c>
      <c r="B120">
        <v>0</v>
      </c>
    </row>
    <row r="121" spans="1:2" x14ac:dyDescent="0.2">
      <c r="A121" t="s">
        <v>6</v>
      </c>
      <c r="B121">
        <v>0</v>
      </c>
    </row>
    <row r="122" spans="1:2" x14ac:dyDescent="0.2">
      <c r="A122" t="s">
        <v>11</v>
      </c>
      <c r="B122">
        <v>0</v>
      </c>
    </row>
    <row r="123" spans="1:2" x14ac:dyDescent="0.2">
      <c r="A123" t="s">
        <v>11</v>
      </c>
      <c r="B123">
        <v>0</v>
      </c>
    </row>
    <row r="124" spans="1:2" ht="25.5" x14ac:dyDescent="0.2">
      <c r="A124" s="117" t="s">
        <v>21</v>
      </c>
      <c r="B124">
        <v>0</v>
      </c>
    </row>
    <row r="125" spans="1:2" x14ac:dyDescent="0.2">
      <c r="A125" t="s">
        <v>17</v>
      </c>
      <c r="B125">
        <v>0</v>
      </c>
    </row>
    <row r="126" spans="1:2" x14ac:dyDescent="0.2">
      <c r="A126" t="s">
        <v>9</v>
      </c>
      <c r="B126">
        <v>0</v>
      </c>
    </row>
    <row r="127" spans="1:2" ht="25.5" x14ac:dyDescent="0.2">
      <c r="A127" s="117" t="s">
        <v>12</v>
      </c>
      <c r="B127">
        <v>0</v>
      </c>
    </row>
    <row r="128" spans="1:2" x14ac:dyDescent="0.2">
      <c r="A128" t="s">
        <v>24</v>
      </c>
      <c r="B128">
        <v>0</v>
      </c>
    </row>
    <row r="129" spans="1:2" x14ac:dyDescent="0.2">
      <c r="A129" t="s">
        <v>17</v>
      </c>
      <c r="B129">
        <v>0</v>
      </c>
    </row>
    <row r="130" spans="1:2" x14ac:dyDescent="0.2">
      <c r="A130" s="117" t="s">
        <v>17</v>
      </c>
      <c r="B130">
        <v>0</v>
      </c>
    </row>
    <row r="131" spans="1:2" x14ac:dyDescent="0.2">
      <c r="A131" t="s">
        <v>22</v>
      </c>
      <c r="B131">
        <v>0</v>
      </c>
    </row>
    <row r="132" spans="1:2" x14ac:dyDescent="0.2">
      <c r="A132" t="s">
        <v>18</v>
      </c>
      <c r="B132">
        <v>0</v>
      </c>
    </row>
    <row r="133" spans="1:2" x14ac:dyDescent="0.2">
      <c r="A133" t="s">
        <v>255</v>
      </c>
      <c r="B133">
        <v>0</v>
      </c>
    </row>
    <row r="134" spans="1:2" x14ac:dyDescent="0.2">
      <c r="A134" t="s">
        <v>255</v>
      </c>
      <c r="B134">
        <v>0</v>
      </c>
    </row>
    <row r="135" spans="1:2" x14ac:dyDescent="0.2">
      <c r="A135" t="s">
        <v>10</v>
      </c>
      <c r="B135">
        <v>0</v>
      </c>
    </row>
    <row r="136" spans="1:2" x14ac:dyDescent="0.2">
      <c r="A136" t="s">
        <v>3</v>
      </c>
      <c r="B136">
        <v>0</v>
      </c>
    </row>
    <row r="137" spans="1:2" x14ac:dyDescent="0.2">
      <c r="A137" t="s">
        <v>18</v>
      </c>
      <c r="B137">
        <v>0</v>
      </c>
    </row>
    <row r="138" spans="1:2" x14ac:dyDescent="0.2">
      <c r="A138" t="s">
        <v>8</v>
      </c>
      <c r="B138">
        <v>0</v>
      </c>
    </row>
    <row r="139" spans="1:2" x14ac:dyDescent="0.2">
      <c r="A139" t="s">
        <v>255</v>
      </c>
      <c r="B139">
        <v>0</v>
      </c>
    </row>
    <row r="140" spans="1:2" x14ac:dyDescent="0.2">
      <c r="A140" t="s">
        <v>21</v>
      </c>
      <c r="B140">
        <v>0</v>
      </c>
    </row>
    <row r="141" spans="1:2" ht="25.5" x14ac:dyDescent="0.2">
      <c r="A141" s="117" t="s">
        <v>21</v>
      </c>
      <c r="B141">
        <v>0</v>
      </c>
    </row>
    <row r="142" spans="1:2" x14ac:dyDescent="0.2">
      <c r="A142" t="s">
        <v>19</v>
      </c>
      <c r="B142">
        <v>0</v>
      </c>
    </row>
    <row r="143" spans="1:2" x14ac:dyDescent="0.2">
      <c r="A143" t="s">
        <v>11</v>
      </c>
      <c r="B143">
        <v>0</v>
      </c>
    </row>
    <row r="144" spans="1:2" x14ac:dyDescent="0.2">
      <c r="A144" t="s">
        <v>19</v>
      </c>
      <c r="B144">
        <v>0</v>
      </c>
    </row>
    <row r="145" spans="1:2" x14ac:dyDescent="0.2">
      <c r="A145" t="s">
        <v>20</v>
      </c>
      <c r="B145">
        <v>0</v>
      </c>
    </row>
    <row r="146" spans="1:2" x14ac:dyDescent="0.2">
      <c r="A146" t="s">
        <v>255</v>
      </c>
      <c r="B146">
        <v>0</v>
      </c>
    </row>
    <row r="147" spans="1:2" x14ac:dyDescent="0.2">
      <c r="A147" t="s">
        <v>5</v>
      </c>
      <c r="B147">
        <v>0</v>
      </c>
    </row>
    <row r="148" spans="1:2" x14ac:dyDescent="0.2">
      <c r="A148" s="117" t="s">
        <v>13</v>
      </c>
      <c r="B148">
        <v>0</v>
      </c>
    </row>
    <row r="149" spans="1:2" x14ac:dyDescent="0.2">
      <c r="A149" t="s">
        <v>17</v>
      </c>
      <c r="B149">
        <v>0</v>
      </c>
    </row>
    <row r="150" spans="1:2" x14ac:dyDescent="0.2">
      <c r="A150" t="s">
        <v>14</v>
      </c>
      <c r="B150">
        <v>0</v>
      </c>
    </row>
    <row r="151" spans="1:2" x14ac:dyDescent="0.2">
      <c r="A151" t="s">
        <v>255</v>
      </c>
      <c r="B151">
        <v>0</v>
      </c>
    </row>
    <row r="152" spans="1:2" x14ac:dyDescent="0.2">
      <c r="A152" s="117" t="s">
        <v>34</v>
      </c>
      <c r="B152">
        <v>0</v>
      </c>
    </row>
    <row r="153" spans="1:2" x14ac:dyDescent="0.2">
      <c r="A153" t="s">
        <v>21</v>
      </c>
      <c r="B153">
        <v>0</v>
      </c>
    </row>
    <row r="154" spans="1:2" x14ac:dyDescent="0.2">
      <c r="A154" t="s">
        <v>19</v>
      </c>
      <c r="B154">
        <v>0</v>
      </c>
    </row>
    <row r="155" spans="1:2" x14ac:dyDescent="0.2">
      <c r="A155" t="s">
        <v>4</v>
      </c>
      <c r="B155">
        <v>0</v>
      </c>
    </row>
    <row r="156" spans="1:2" x14ac:dyDescent="0.2">
      <c r="A156" s="117" t="s">
        <v>255</v>
      </c>
      <c r="B156">
        <v>0</v>
      </c>
    </row>
    <row r="157" spans="1:2" ht="25.5" x14ac:dyDescent="0.2">
      <c r="A157" s="117" t="s">
        <v>19</v>
      </c>
      <c r="B157">
        <v>0</v>
      </c>
    </row>
    <row r="158" spans="1:2" ht="38.25" x14ac:dyDescent="0.2">
      <c r="A158" s="117" t="s">
        <v>8</v>
      </c>
      <c r="B158">
        <v>0</v>
      </c>
    </row>
    <row r="159" spans="1:2" x14ac:dyDescent="0.2">
      <c r="A159" s="117" t="s">
        <v>255</v>
      </c>
      <c r="B159">
        <v>0</v>
      </c>
    </row>
    <row r="160" spans="1:2" x14ac:dyDescent="0.2">
      <c r="A160" s="117" t="s">
        <v>255</v>
      </c>
      <c r="B160">
        <v>0</v>
      </c>
    </row>
    <row r="161" spans="1:2" ht="25.5" x14ac:dyDescent="0.2">
      <c r="A161" s="117" t="s">
        <v>7</v>
      </c>
      <c r="B161">
        <v>0</v>
      </c>
    </row>
    <row r="162" spans="1:2" x14ac:dyDescent="0.2">
      <c r="A162" s="117" t="s">
        <v>36</v>
      </c>
      <c r="B162">
        <v>0</v>
      </c>
    </row>
    <row r="163" spans="1:2" ht="25.5" x14ac:dyDescent="0.2">
      <c r="A163" s="117" t="s">
        <v>12</v>
      </c>
      <c r="B163">
        <v>0</v>
      </c>
    </row>
    <row r="164" spans="1:2" ht="25.5" x14ac:dyDescent="0.2">
      <c r="A164" s="117" t="s">
        <v>18</v>
      </c>
      <c r="B164">
        <v>0</v>
      </c>
    </row>
    <row r="165" spans="1:2" ht="25.5" x14ac:dyDescent="0.2">
      <c r="A165" s="117" t="s">
        <v>12</v>
      </c>
      <c r="B165">
        <v>0</v>
      </c>
    </row>
    <row r="166" spans="1:2" ht="25.5" x14ac:dyDescent="0.2">
      <c r="A166" s="117" t="s">
        <v>12</v>
      </c>
      <c r="B166">
        <v>0</v>
      </c>
    </row>
    <row r="167" spans="1:2" ht="25.5" x14ac:dyDescent="0.2">
      <c r="A167" s="117" t="s">
        <v>7</v>
      </c>
      <c r="B167">
        <v>0</v>
      </c>
    </row>
    <row r="168" spans="1:2" x14ac:dyDescent="0.2">
      <c r="A168" s="117" t="s">
        <v>255</v>
      </c>
      <c r="B168">
        <v>0</v>
      </c>
    </row>
    <row r="169" spans="1:2" ht="38.25" x14ac:dyDescent="0.2">
      <c r="A169" s="117" t="s">
        <v>5</v>
      </c>
      <c r="B169">
        <v>0</v>
      </c>
    </row>
    <row r="170" spans="1:2" ht="25.5" x14ac:dyDescent="0.2">
      <c r="A170" s="117" t="s">
        <v>19</v>
      </c>
      <c r="B170">
        <v>0</v>
      </c>
    </row>
    <row r="171" spans="1:2" ht="38.25" x14ac:dyDescent="0.2">
      <c r="A171" s="117" t="s">
        <v>8</v>
      </c>
      <c r="B171">
        <v>0</v>
      </c>
    </row>
    <row r="172" spans="1:2" ht="25.5" x14ac:dyDescent="0.2">
      <c r="A172" s="117" t="s">
        <v>19</v>
      </c>
      <c r="B172">
        <v>0</v>
      </c>
    </row>
    <row r="173" spans="1:2" x14ac:dyDescent="0.2">
      <c r="A173" s="117" t="s">
        <v>10</v>
      </c>
      <c r="B173">
        <v>0</v>
      </c>
    </row>
    <row r="174" spans="1:2" x14ac:dyDescent="0.2">
      <c r="A174" s="117" t="s">
        <v>13</v>
      </c>
      <c r="B174">
        <v>0</v>
      </c>
    </row>
    <row r="175" spans="1:2" ht="25.5" x14ac:dyDescent="0.2">
      <c r="A175" s="117" t="s">
        <v>12</v>
      </c>
      <c r="B175">
        <v>0</v>
      </c>
    </row>
    <row r="176" spans="1:2" ht="25.5" x14ac:dyDescent="0.2">
      <c r="A176" s="117" t="s">
        <v>35</v>
      </c>
      <c r="B176">
        <v>0</v>
      </c>
    </row>
    <row r="177" spans="1:2" ht="38.25" x14ac:dyDescent="0.2">
      <c r="A177" s="117" t="s">
        <v>8</v>
      </c>
      <c r="B177">
        <v>0</v>
      </c>
    </row>
    <row r="178" spans="1:2" x14ac:dyDescent="0.2">
      <c r="A178" s="117" t="s">
        <v>13</v>
      </c>
      <c r="B178">
        <v>0</v>
      </c>
    </row>
    <row r="179" spans="1:2" ht="25.5" x14ac:dyDescent="0.2">
      <c r="A179" s="117" t="s">
        <v>33</v>
      </c>
      <c r="B179">
        <v>0</v>
      </c>
    </row>
    <row r="180" spans="1:2" ht="25.5" x14ac:dyDescent="0.2">
      <c r="A180" s="117" t="s">
        <v>33</v>
      </c>
      <c r="B180">
        <v>0</v>
      </c>
    </row>
    <row r="181" spans="1:2" ht="25.5" x14ac:dyDescent="0.2">
      <c r="A181" s="117" t="s">
        <v>19</v>
      </c>
      <c r="B181">
        <v>0</v>
      </c>
    </row>
    <row r="182" spans="1:2" x14ac:dyDescent="0.2">
      <c r="A182" s="117" t="s">
        <v>10</v>
      </c>
      <c r="B182">
        <v>0</v>
      </c>
    </row>
    <row r="183" spans="1:2" x14ac:dyDescent="0.2">
      <c r="A183" s="117" t="s">
        <v>34</v>
      </c>
      <c r="B183">
        <v>0</v>
      </c>
    </row>
    <row r="184" spans="1:2" ht="25.5" x14ac:dyDescent="0.2">
      <c r="A184" s="117" t="s">
        <v>12</v>
      </c>
      <c r="B184">
        <v>0</v>
      </c>
    </row>
    <row r="185" spans="1:2" x14ac:dyDescent="0.2">
      <c r="A185" s="117" t="s">
        <v>10</v>
      </c>
      <c r="B185">
        <v>0</v>
      </c>
    </row>
    <row r="186" spans="1:2" ht="25.5" x14ac:dyDescent="0.2">
      <c r="A186" s="117" t="s">
        <v>12</v>
      </c>
      <c r="B186">
        <v>0</v>
      </c>
    </row>
    <row r="187" spans="1:2" x14ac:dyDescent="0.2">
      <c r="A187" s="117" t="s">
        <v>11</v>
      </c>
      <c r="B187">
        <v>0</v>
      </c>
    </row>
    <row r="188" spans="1:2" ht="25.5" x14ac:dyDescent="0.2">
      <c r="A188" s="117" t="s">
        <v>21</v>
      </c>
      <c r="B188">
        <v>0</v>
      </c>
    </row>
    <row r="189" spans="1:2" x14ac:dyDescent="0.2">
      <c r="A189" s="117" t="s">
        <v>10</v>
      </c>
      <c r="B189">
        <v>0</v>
      </c>
    </row>
    <row r="190" spans="1:2" ht="38.25" x14ac:dyDescent="0.2">
      <c r="A190" s="117" t="s">
        <v>8</v>
      </c>
      <c r="B190">
        <v>0</v>
      </c>
    </row>
    <row r="191" spans="1:2" x14ac:dyDescent="0.2">
      <c r="A191" s="117" t="s">
        <v>10</v>
      </c>
      <c r="B191">
        <v>0</v>
      </c>
    </row>
    <row r="192" spans="1:2" ht="38.25" x14ac:dyDescent="0.2">
      <c r="A192" s="117" t="s">
        <v>5</v>
      </c>
      <c r="B192">
        <v>0</v>
      </c>
    </row>
    <row r="193" spans="1:2" ht="38.25" x14ac:dyDescent="0.2">
      <c r="A193" s="117" t="s">
        <v>5</v>
      </c>
      <c r="B193">
        <v>0</v>
      </c>
    </row>
    <row r="194" spans="1:2" x14ac:dyDescent="0.2">
      <c r="A194" s="117" t="s">
        <v>255</v>
      </c>
      <c r="B194">
        <v>0</v>
      </c>
    </row>
    <row r="195" spans="1:2" x14ac:dyDescent="0.2">
      <c r="A195" s="117" t="s">
        <v>11</v>
      </c>
      <c r="B195">
        <v>0</v>
      </c>
    </row>
    <row r="196" spans="1:2" x14ac:dyDescent="0.2">
      <c r="A196" s="117" t="s">
        <v>24</v>
      </c>
      <c r="B196">
        <v>0</v>
      </c>
    </row>
    <row r="197" spans="1:2" x14ac:dyDescent="0.2">
      <c r="A197" s="117" t="s">
        <v>34</v>
      </c>
      <c r="B197">
        <v>0</v>
      </c>
    </row>
    <row r="198" spans="1:2" ht="25.5" x14ac:dyDescent="0.2">
      <c r="A198" s="117" t="s">
        <v>3</v>
      </c>
      <c r="B198">
        <v>0</v>
      </c>
    </row>
    <row r="199" spans="1:2" ht="25.5" x14ac:dyDescent="0.2">
      <c r="A199" s="117" t="s">
        <v>19</v>
      </c>
      <c r="B199">
        <v>0</v>
      </c>
    </row>
    <row r="200" spans="1:2" ht="25.5" x14ac:dyDescent="0.2">
      <c r="A200" s="117" t="s">
        <v>23</v>
      </c>
      <c r="B200">
        <v>0</v>
      </c>
    </row>
    <row r="201" spans="1:2" ht="25.5" x14ac:dyDescent="0.2">
      <c r="A201" s="117" t="s">
        <v>3</v>
      </c>
      <c r="B201">
        <v>0</v>
      </c>
    </row>
    <row r="202" spans="1:2" ht="25.5" x14ac:dyDescent="0.2">
      <c r="A202" s="117" t="s">
        <v>35</v>
      </c>
      <c r="B202">
        <v>0</v>
      </c>
    </row>
    <row r="203" spans="1:2" x14ac:dyDescent="0.2">
      <c r="A203" s="117" t="s">
        <v>10</v>
      </c>
      <c r="B203">
        <v>0</v>
      </c>
    </row>
    <row r="204" spans="1:2" x14ac:dyDescent="0.2">
      <c r="A204" s="117" t="s">
        <v>11</v>
      </c>
      <c r="B204">
        <v>0</v>
      </c>
    </row>
    <row r="205" spans="1:2" ht="38.25" x14ac:dyDescent="0.2">
      <c r="A205" s="117" t="s">
        <v>8</v>
      </c>
      <c r="B205">
        <v>0</v>
      </c>
    </row>
    <row r="206" spans="1:2" x14ac:dyDescent="0.2">
      <c r="A206" s="117" t="s">
        <v>255</v>
      </c>
      <c r="B206">
        <v>0</v>
      </c>
    </row>
    <row r="207" spans="1:2" ht="25.5" x14ac:dyDescent="0.2">
      <c r="A207" s="117" t="s">
        <v>21</v>
      </c>
      <c r="B207">
        <v>0</v>
      </c>
    </row>
    <row r="208" spans="1:2" ht="25.5" x14ac:dyDescent="0.2">
      <c r="A208" s="117" t="s">
        <v>3</v>
      </c>
      <c r="B208">
        <v>0</v>
      </c>
    </row>
    <row r="209" spans="1:2" ht="25.5" x14ac:dyDescent="0.2">
      <c r="A209" s="117" t="s">
        <v>20</v>
      </c>
      <c r="B209">
        <v>0</v>
      </c>
    </row>
    <row r="210" spans="1:2" ht="38.25" x14ac:dyDescent="0.2">
      <c r="A210" s="117" t="s">
        <v>8</v>
      </c>
      <c r="B210">
        <v>0</v>
      </c>
    </row>
    <row r="211" spans="1:2" ht="25.5" x14ac:dyDescent="0.2">
      <c r="A211" s="117" t="s">
        <v>33</v>
      </c>
      <c r="B211">
        <v>0</v>
      </c>
    </row>
    <row r="212" spans="1:2" x14ac:dyDescent="0.2">
      <c r="A212" s="117" t="s">
        <v>255</v>
      </c>
      <c r="B212">
        <v>0</v>
      </c>
    </row>
    <row r="213" spans="1:2" ht="25.5" x14ac:dyDescent="0.2">
      <c r="A213" s="117" t="s">
        <v>33</v>
      </c>
      <c r="B213">
        <v>0</v>
      </c>
    </row>
    <row r="214" spans="1:2" ht="25.5" x14ac:dyDescent="0.2">
      <c r="A214" s="117" t="s">
        <v>12</v>
      </c>
      <c r="B214">
        <v>0</v>
      </c>
    </row>
    <row r="215" spans="1:2" ht="25.5" x14ac:dyDescent="0.2">
      <c r="A215" s="117" t="s">
        <v>19</v>
      </c>
      <c r="B215">
        <v>0</v>
      </c>
    </row>
    <row r="216" spans="1:2" ht="25.5" x14ac:dyDescent="0.2">
      <c r="A216" s="117" t="s">
        <v>12</v>
      </c>
      <c r="B216">
        <v>0</v>
      </c>
    </row>
    <row r="217" spans="1:2" x14ac:dyDescent="0.2">
      <c r="A217" s="117" t="s">
        <v>255</v>
      </c>
      <c r="B217">
        <v>0</v>
      </c>
    </row>
    <row r="218" spans="1:2" x14ac:dyDescent="0.2">
      <c r="A218" s="117" t="s">
        <v>14</v>
      </c>
      <c r="B218">
        <v>0</v>
      </c>
    </row>
    <row r="219" spans="1:2" x14ac:dyDescent="0.2">
      <c r="A219" s="117" t="s">
        <v>36</v>
      </c>
      <c r="B219">
        <v>0</v>
      </c>
    </row>
    <row r="220" spans="1:2" ht="25.5" x14ac:dyDescent="0.2">
      <c r="A220" s="117" t="s">
        <v>12</v>
      </c>
      <c r="B220">
        <v>0</v>
      </c>
    </row>
    <row r="221" spans="1:2" ht="25.5" x14ac:dyDescent="0.2">
      <c r="A221" s="117" t="s">
        <v>12</v>
      </c>
      <c r="B221">
        <v>0</v>
      </c>
    </row>
    <row r="222" spans="1:2" ht="25.5" x14ac:dyDescent="0.2">
      <c r="A222" s="117" t="s">
        <v>19</v>
      </c>
      <c r="B222">
        <v>0</v>
      </c>
    </row>
    <row r="223" spans="1:2" ht="25.5" x14ac:dyDescent="0.2">
      <c r="A223" s="117" t="s">
        <v>3</v>
      </c>
      <c r="B223">
        <v>0</v>
      </c>
    </row>
    <row r="224" spans="1:2" ht="25.5" x14ac:dyDescent="0.2">
      <c r="A224" s="117" t="s">
        <v>3</v>
      </c>
      <c r="B224">
        <v>0</v>
      </c>
    </row>
    <row r="225" spans="1:2" ht="38.25" x14ac:dyDescent="0.2">
      <c r="A225" s="117" t="s">
        <v>8</v>
      </c>
      <c r="B225">
        <v>0</v>
      </c>
    </row>
    <row r="226" spans="1:2" ht="25.5" x14ac:dyDescent="0.2">
      <c r="A226" s="117" t="s">
        <v>33</v>
      </c>
      <c r="B226">
        <v>0</v>
      </c>
    </row>
    <row r="227" spans="1:2" x14ac:dyDescent="0.2">
      <c r="A227" s="117" t="s">
        <v>10</v>
      </c>
      <c r="B227">
        <v>0</v>
      </c>
    </row>
    <row r="228" spans="1:2" x14ac:dyDescent="0.2">
      <c r="A228" s="117" t="s">
        <v>255</v>
      </c>
      <c r="B228">
        <v>0</v>
      </c>
    </row>
    <row r="229" spans="1:2" x14ac:dyDescent="0.2">
      <c r="A229" s="117" t="s">
        <v>24</v>
      </c>
      <c r="B229">
        <v>0</v>
      </c>
    </row>
    <row r="230" spans="1:2" ht="25.5" x14ac:dyDescent="0.2">
      <c r="A230" s="117" t="s">
        <v>33</v>
      </c>
      <c r="B230">
        <v>0</v>
      </c>
    </row>
    <row r="231" spans="1:2" ht="25.5" x14ac:dyDescent="0.2">
      <c r="A231" s="117" t="s">
        <v>33</v>
      </c>
      <c r="B231">
        <v>0</v>
      </c>
    </row>
    <row r="232" spans="1:2" x14ac:dyDescent="0.2">
      <c r="A232" s="117" t="s">
        <v>255</v>
      </c>
      <c r="B232">
        <v>0</v>
      </c>
    </row>
    <row r="233" spans="1:2" ht="25.5" x14ac:dyDescent="0.2">
      <c r="A233" s="117" t="s">
        <v>19</v>
      </c>
      <c r="B233">
        <v>0</v>
      </c>
    </row>
    <row r="234" spans="1:2" ht="38.25" x14ac:dyDescent="0.2">
      <c r="A234" s="117" t="s">
        <v>8</v>
      </c>
      <c r="B234">
        <v>0</v>
      </c>
    </row>
    <row r="235" spans="1:2" x14ac:dyDescent="0.2">
      <c r="A235" s="117" t="s">
        <v>4</v>
      </c>
      <c r="B235">
        <v>0</v>
      </c>
    </row>
    <row r="236" spans="1:2" ht="25.5" x14ac:dyDescent="0.2">
      <c r="A236" s="117" t="s">
        <v>2</v>
      </c>
      <c r="B236">
        <v>0</v>
      </c>
    </row>
    <row r="237" spans="1:2" ht="25.5" x14ac:dyDescent="0.2">
      <c r="A237" s="117" t="s">
        <v>12</v>
      </c>
      <c r="B237">
        <v>0</v>
      </c>
    </row>
    <row r="238" spans="1:2" ht="38.25" x14ac:dyDescent="0.2">
      <c r="A238" s="117" t="s">
        <v>8</v>
      </c>
      <c r="B238">
        <v>0</v>
      </c>
    </row>
    <row r="239" spans="1:2" ht="38.25" x14ac:dyDescent="0.2">
      <c r="A239" s="117" t="s">
        <v>8</v>
      </c>
      <c r="B239">
        <v>0</v>
      </c>
    </row>
    <row r="240" spans="1:2" ht="25.5" x14ac:dyDescent="0.2">
      <c r="A240" s="117" t="s">
        <v>3</v>
      </c>
      <c r="B240">
        <v>0</v>
      </c>
    </row>
    <row r="241" spans="1:2" x14ac:dyDescent="0.2">
      <c r="A241" s="117" t="s">
        <v>255</v>
      </c>
      <c r="B241">
        <v>0</v>
      </c>
    </row>
    <row r="242" spans="1:2" ht="25.5" x14ac:dyDescent="0.2">
      <c r="A242" s="117" t="s">
        <v>9</v>
      </c>
      <c r="B242">
        <v>0</v>
      </c>
    </row>
    <row r="243" spans="1:2" x14ac:dyDescent="0.2">
      <c r="A243" s="117" t="s">
        <v>255</v>
      </c>
      <c r="B243">
        <v>0</v>
      </c>
    </row>
    <row r="244" spans="1:2" x14ac:dyDescent="0.2">
      <c r="A244" s="117" t="s">
        <v>4</v>
      </c>
      <c r="B244">
        <v>0</v>
      </c>
    </row>
    <row r="245" spans="1:2" ht="25.5" x14ac:dyDescent="0.2">
      <c r="A245" s="117" t="s">
        <v>21</v>
      </c>
      <c r="B245">
        <v>0</v>
      </c>
    </row>
    <row r="246" spans="1:2" x14ac:dyDescent="0.2">
      <c r="A246" t="s">
        <v>21</v>
      </c>
      <c r="B246">
        <v>0</v>
      </c>
    </row>
    <row r="247" spans="1:2" x14ac:dyDescent="0.2">
      <c r="A247" t="s">
        <v>10</v>
      </c>
      <c r="B247">
        <v>0</v>
      </c>
    </row>
    <row r="248" spans="1:2" x14ac:dyDescent="0.2">
      <c r="A248" t="s">
        <v>10</v>
      </c>
      <c r="B248">
        <v>0</v>
      </c>
    </row>
    <row r="249" spans="1:2" x14ac:dyDescent="0.2">
      <c r="A249" t="s">
        <v>21</v>
      </c>
      <c r="B249">
        <v>0</v>
      </c>
    </row>
    <row r="250" spans="1:2" x14ac:dyDescent="0.2">
      <c r="A250" t="s">
        <v>11</v>
      </c>
      <c r="B250">
        <v>0</v>
      </c>
    </row>
    <row r="251" spans="1:2" x14ac:dyDescent="0.2">
      <c r="A251" t="s">
        <v>10</v>
      </c>
      <c r="B251">
        <v>0</v>
      </c>
    </row>
    <row r="252" spans="1:2" x14ac:dyDescent="0.2">
      <c r="A252" t="s">
        <v>12</v>
      </c>
      <c r="B252">
        <v>0</v>
      </c>
    </row>
    <row r="253" spans="1:2" x14ac:dyDescent="0.2">
      <c r="A253" t="s">
        <v>13</v>
      </c>
      <c r="B253">
        <v>0</v>
      </c>
    </row>
    <row r="254" spans="1:2" x14ac:dyDescent="0.2">
      <c r="A254" t="s">
        <v>10</v>
      </c>
      <c r="B254">
        <v>0</v>
      </c>
    </row>
    <row r="255" spans="1:2" x14ac:dyDescent="0.2">
      <c r="A255" t="s">
        <v>33</v>
      </c>
      <c r="B255">
        <v>0</v>
      </c>
    </row>
    <row r="256" spans="1:2" x14ac:dyDescent="0.2">
      <c r="A256" t="s">
        <v>9</v>
      </c>
      <c r="B256">
        <v>0</v>
      </c>
    </row>
    <row r="257" spans="1:2" x14ac:dyDescent="0.2">
      <c r="A257" t="s">
        <v>255</v>
      </c>
      <c r="B257">
        <v>0</v>
      </c>
    </row>
    <row r="258" spans="1:2" x14ac:dyDescent="0.2">
      <c r="A258" t="s">
        <v>18</v>
      </c>
      <c r="B258">
        <v>0</v>
      </c>
    </row>
    <row r="259" spans="1:2" x14ac:dyDescent="0.2">
      <c r="A259" t="s">
        <v>14</v>
      </c>
      <c r="B259">
        <v>0</v>
      </c>
    </row>
    <row r="260" spans="1:2" x14ac:dyDescent="0.2">
      <c r="A260" t="s">
        <v>14</v>
      </c>
      <c r="B260">
        <v>0</v>
      </c>
    </row>
    <row r="261" spans="1:2" x14ac:dyDescent="0.2">
      <c r="A261" t="s">
        <v>16</v>
      </c>
      <c r="B261">
        <v>0</v>
      </c>
    </row>
    <row r="262" spans="1:2" x14ac:dyDescent="0.2">
      <c r="A262" t="s">
        <v>21</v>
      </c>
      <c r="B262">
        <v>0</v>
      </c>
    </row>
    <row r="263" spans="1:2" x14ac:dyDescent="0.2">
      <c r="A263" t="s">
        <v>33</v>
      </c>
      <c r="B263">
        <v>0</v>
      </c>
    </row>
    <row r="264" spans="1:2" x14ac:dyDescent="0.2">
      <c r="A264" t="s">
        <v>24</v>
      </c>
      <c r="B264">
        <v>0</v>
      </c>
    </row>
    <row r="265" spans="1:2" x14ac:dyDescent="0.2">
      <c r="A265" t="s">
        <v>3</v>
      </c>
      <c r="B265">
        <v>0</v>
      </c>
    </row>
    <row r="266" spans="1:2" x14ac:dyDescent="0.2">
      <c r="A266" t="s">
        <v>255</v>
      </c>
      <c r="B266">
        <v>0</v>
      </c>
    </row>
    <row r="267" spans="1:2" x14ac:dyDescent="0.2">
      <c r="A267" t="s">
        <v>12</v>
      </c>
      <c r="B267">
        <v>0</v>
      </c>
    </row>
    <row r="268" spans="1:2" x14ac:dyDescent="0.2">
      <c r="A268" t="s">
        <v>11</v>
      </c>
      <c r="B268">
        <v>0</v>
      </c>
    </row>
    <row r="269" spans="1:2" x14ac:dyDescent="0.2">
      <c r="A269" t="s">
        <v>33</v>
      </c>
      <c r="B269">
        <v>0</v>
      </c>
    </row>
    <row r="270" spans="1:2" x14ac:dyDescent="0.2">
      <c r="A270" t="s">
        <v>255</v>
      </c>
      <c r="B270">
        <v>0</v>
      </c>
    </row>
    <row r="271" spans="1:2" x14ac:dyDescent="0.2">
      <c r="A271" t="s">
        <v>3</v>
      </c>
      <c r="B271">
        <v>0</v>
      </c>
    </row>
    <row r="272" spans="1:2" x14ac:dyDescent="0.2">
      <c r="A272" t="s">
        <v>19</v>
      </c>
      <c r="B272">
        <v>0</v>
      </c>
    </row>
    <row r="273" spans="1:2" x14ac:dyDescent="0.2">
      <c r="A273" t="s">
        <v>12</v>
      </c>
      <c r="B273">
        <v>0</v>
      </c>
    </row>
    <row r="274" spans="1:2" x14ac:dyDescent="0.2">
      <c r="A274" t="s">
        <v>8</v>
      </c>
      <c r="B274">
        <v>0</v>
      </c>
    </row>
    <row r="275" spans="1:2" x14ac:dyDescent="0.2">
      <c r="A275" t="s">
        <v>21</v>
      </c>
      <c r="B275">
        <v>0</v>
      </c>
    </row>
    <row r="276" spans="1:2" x14ac:dyDescent="0.2">
      <c r="A276" t="s">
        <v>10</v>
      </c>
      <c r="B276">
        <v>0</v>
      </c>
    </row>
    <row r="277" spans="1:2" x14ac:dyDescent="0.2">
      <c r="A277" t="s">
        <v>18</v>
      </c>
      <c r="B277">
        <v>0</v>
      </c>
    </row>
    <row r="278" spans="1:2" x14ac:dyDescent="0.2">
      <c r="A278" t="s">
        <v>36</v>
      </c>
      <c r="B278">
        <v>0</v>
      </c>
    </row>
    <row r="279" spans="1:2" x14ac:dyDescent="0.2">
      <c r="A279" t="s">
        <v>3</v>
      </c>
      <c r="B279">
        <v>0</v>
      </c>
    </row>
    <row r="280" spans="1:2" x14ac:dyDescent="0.2">
      <c r="A280" t="s">
        <v>10</v>
      </c>
      <c r="B280">
        <v>0</v>
      </c>
    </row>
    <row r="281" spans="1:2" x14ac:dyDescent="0.2">
      <c r="A281" t="s">
        <v>33</v>
      </c>
      <c r="B281">
        <v>0</v>
      </c>
    </row>
    <row r="282" spans="1:2" x14ac:dyDescent="0.2">
      <c r="A282" t="s">
        <v>24</v>
      </c>
      <c r="B282">
        <v>0</v>
      </c>
    </row>
    <row r="283" spans="1:2" x14ac:dyDescent="0.2">
      <c r="A283" t="s">
        <v>33</v>
      </c>
      <c r="B283">
        <v>0</v>
      </c>
    </row>
    <row r="284" spans="1:2" x14ac:dyDescent="0.2">
      <c r="A284" t="s">
        <v>18</v>
      </c>
      <c r="B284">
        <v>0</v>
      </c>
    </row>
    <row r="285" spans="1:2" x14ac:dyDescent="0.2">
      <c r="A285" t="s">
        <v>6</v>
      </c>
      <c r="B285">
        <v>0</v>
      </c>
    </row>
    <row r="286" spans="1:2" x14ac:dyDescent="0.2">
      <c r="A286" t="s">
        <v>13</v>
      </c>
      <c r="B286">
        <v>0</v>
      </c>
    </row>
    <row r="287" spans="1:2" x14ac:dyDescent="0.2">
      <c r="A287" t="s">
        <v>33</v>
      </c>
      <c r="B287">
        <v>0</v>
      </c>
    </row>
    <row r="288" spans="1:2" x14ac:dyDescent="0.2">
      <c r="A288" t="s">
        <v>255</v>
      </c>
      <c r="B288">
        <v>0</v>
      </c>
    </row>
    <row r="289" spans="1:2" x14ac:dyDescent="0.2">
      <c r="A289" t="s">
        <v>11</v>
      </c>
      <c r="B289">
        <v>0</v>
      </c>
    </row>
    <row r="290" spans="1:2" x14ac:dyDescent="0.2">
      <c r="A290" t="s">
        <v>6</v>
      </c>
      <c r="B290">
        <v>0</v>
      </c>
    </row>
    <row r="291" spans="1:2" x14ac:dyDescent="0.2">
      <c r="A291" t="s">
        <v>255</v>
      </c>
      <c r="B291">
        <v>0</v>
      </c>
    </row>
    <row r="292" spans="1:2" x14ac:dyDescent="0.2">
      <c r="A292" t="s">
        <v>13</v>
      </c>
      <c r="B292">
        <v>0</v>
      </c>
    </row>
    <row r="293" spans="1:2" x14ac:dyDescent="0.2">
      <c r="A293" t="s">
        <v>21</v>
      </c>
      <c r="B293">
        <v>0</v>
      </c>
    </row>
    <row r="294" spans="1:2" x14ac:dyDescent="0.2">
      <c r="A294" t="s">
        <v>33</v>
      </c>
      <c r="B294">
        <v>0</v>
      </c>
    </row>
    <row r="295" spans="1:2" x14ac:dyDescent="0.2">
      <c r="A295" t="s">
        <v>12</v>
      </c>
      <c r="B295">
        <v>0</v>
      </c>
    </row>
    <row r="296" spans="1:2" x14ac:dyDescent="0.2">
      <c r="A296" t="s">
        <v>12</v>
      </c>
      <c r="B296">
        <v>0</v>
      </c>
    </row>
    <row r="297" spans="1:2" x14ac:dyDescent="0.2">
      <c r="A297" t="s">
        <v>8</v>
      </c>
      <c r="B297">
        <v>0</v>
      </c>
    </row>
    <row r="298" spans="1:2" x14ac:dyDescent="0.2">
      <c r="A298" t="s">
        <v>13</v>
      </c>
      <c r="B298">
        <v>0</v>
      </c>
    </row>
    <row r="299" spans="1:2" x14ac:dyDescent="0.2">
      <c r="A299" t="s">
        <v>255</v>
      </c>
      <c r="B299">
        <v>0</v>
      </c>
    </row>
    <row r="300" spans="1:2" x14ac:dyDescent="0.2">
      <c r="A300" t="s">
        <v>24</v>
      </c>
      <c r="B300">
        <v>0</v>
      </c>
    </row>
    <row r="301" spans="1:2" x14ac:dyDescent="0.2">
      <c r="A301" t="s">
        <v>7</v>
      </c>
      <c r="B301">
        <v>0</v>
      </c>
    </row>
    <row r="302" spans="1:2" x14ac:dyDescent="0.2">
      <c r="A302" t="s">
        <v>24</v>
      </c>
      <c r="B302">
        <v>0</v>
      </c>
    </row>
    <row r="303" spans="1:2" x14ac:dyDescent="0.2">
      <c r="A303" t="s">
        <v>255</v>
      </c>
      <c r="B303">
        <v>0</v>
      </c>
    </row>
    <row r="304" spans="1:2" x14ac:dyDescent="0.2">
      <c r="A304" t="s">
        <v>3</v>
      </c>
      <c r="B304">
        <v>0</v>
      </c>
    </row>
    <row r="305" spans="1:2" x14ac:dyDescent="0.2">
      <c r="A305" t="s">
        <v>19</v>
      </c>
      <c r="B305">
        <v>0</v>
      </c>
    </row>
    <row r="306" spans="1:2" x14ac:dyDescent="0.2">
      <c r="A306" t="s">
        <v>4</v>
      </c>
      <c r="B306">
        <v>0</v>
      </c>
    </row>
    <row r="307" spans="1:2" x14ac:dyDescent="0.2">
      <c r="A307" t="s">
        <v>5</v>
      </c>
      <c r="B307">
        <v>0</v>
      </c>
    </row>
    <row r="308" spans="1:2" x14ac:dyDescent="0.2">
      <c r="A308" t="s">
        <v>255</v>
      </c>
      <c r="B308">
        <v>0</v>
      </c>
    </row>
    <row r="309" spans="1:2" x14ac:dyDescent="0.2">
      <c r="A309" t="s">
        <v>14</v>
      </c>
      <c r="B309">
        <v>0</v>
      </c>
    </row>
    <row r="310" spans="1:2" x14ac:dyDescent="0.2">
      <c r="A310" t="s">
        <v>17</v>
      </c>
      <c r="B310">
        <v>0</v>
      </c>
    </row>
    <row r="311" spans="1:2" x14ac:dyDescent="0.2">
      <c r="A311" t="s">
        <v>33</v>
      </c>
      <c r="B311">
        <v>0</v>
      </c>
    </row>
    <row r="312" spans="1:2" x14ac:dyDescent="0.2">
      <c r="A312" t="s">
        <v>36</v>
      </c>
      <c r="B312">
        <v>0</v>
      </c>
    </row>
    <row r="313" spans="1:2" x14ac:dyDescent="0.2">
      <c r="A313" t="s">
        <v>255</v>
      </c>
      <c r="B313">
        <v>0</v>
      </c>
    </row>
    <row r="314" spans="1:2" x14ac:dyDescent="0.2">
      <c r="A314" t="s">
        <v>19</v>
      </c>
      <c r="B314">
        <v>0</v>
      </c>
    </row>
    <row r="315" spans="1:2" x14ac:dyDescent="0.2">
      <c r="A315" t="s">
        <v>3</v>
      </c>
      <c r="B315">
        <v>0</v>
      </c>
    </row>
    <row r="316" spans="1:2" x14ac:dyDescent="0.2">
      <c r="A316" t="s">
        <v>6</v>
      </c>
      <c r="B316">
        <v>0</v>
      </c>
    </row>
    <row r="317" spans="1:2" x14ac:dyDescent="0.2">
      <c r="A317" t="s">
        <v>255</v>
      </c>
      <c r="B317">
        <v>0</v>
      </c>
    </row>
    <row r="318" spans="1:2" x14ac:dyDescent="0.2">
      <c r="A318" t="s">
        <v>14</v>
      </c>
      <c r="B318">
        <v>0</v>
      </c>
    </row>
    <row r="319" spans="1:2" x14ac:dyDescent="0.2">
      <c r="A319" t="s">
        <v>13</v>
      </c>
      <c r="B319">
        <v>0</v>
      </c>
    </row>
    <row r="320" spans="1:2" x14ac:dyDescent="0.2">
      <c r="A320" t="s">
        <v>10</v>
      </c>
      <c r="B320">
        <v>0</v>
      </c>
    </row>
    <row r="321" spans="1:2" x14ac:dyDescent="0.2">
      <c r="A321" t="s">
        <v>13</v>
      </c>
      <c r="B321">
        <v>0</v>
      </c>
    </row>
    <row r="322" spans="1:2" x14ac:dyDescent="0.2">
      <c r="A322" t="s">
        <v>17</v>
      </c>
      <c r="B322">
        <v>0</v>
      </c>
    </row>
    <row r="323" spans="1:2" x14ac:dyDescent="0.2">
      <c r="A323" t="s">
        <v>24</v>
      </c>
      <c r="B323">
        <v>0</v>
      </c>
    </row>
    <row r="324" spans="1:2" x14ac:dyDescent="0.2">
      <c r="A324" t="s">
        <v>24</v>
      </c>
      <c r="B324">
        <v>0</v>
      </c>
    </row>
    <row r="325" spans="1:2" x14ac:dyDescent="0.2">
      <c r="A325" t="s">
        <v>34</v>
      </c>
      <c r="B325">
        <v>0</v>
      </c>
    </row>
    <row r="326" spans="1:2" x14ac:dyDescent="0.2">
      <c r="A326" t="s">
        <v>13</v>
      </c>
      <c r="B326">
        <v>0</v>
      </c>
    </row>
    <row r="327" spans="1:2" x14ac:dyDescent="0.2">
      <c r="A327" t="s">
        <v>14</v>
      </c>
      <c r="B327">
        <v>0</v>
      </c>
    </row>
    <row r="328" spans="1:2" x14ac:dyDescent="0.2">
      <c r="A328" t="s">
        <v>17</v>
      </c>
      <c r="B328">
        <v>0</v>
      </c>
    </row>
    <row r="329" spans="1:2" x14ac:dyDescent="0.2">
      <c r="A329" t="s">
        <v>33</v>
      </c>
      <c r="B329">
        <v>0</v>
      </c>
    </row>
    <row r="330" spans="1:2" x14ac:dyDescent="0.2">
      <c r="A330" t="s">
        <v>24</v>
      </c>
      <c r="B330">
        <v>0</v>
      </c>
    </row>
    <row r="331" spans="1:2" x14ac:dyDescent="0.2">
      <c r="A331" t="s">
        <v>36</v>
      </c>
      <c r="B331">
        <v>0</v>
      </c>
    </row>
    <row r="332" spans="1:2" x14ac:dyDescent="0.2">
      <c r="A332" t="s">
        <v>12</v>
      </c>
      <c r="B332">
        <v>0</v>
      </c>
    </row>
    <row r="333" spans="1:2" x14ac:dyDescent="0.2">
      <c r="A333" t="s">
        <v>12</v>
      </c>
      <c r="B333">
        <v>0</v>
      </c>
    </row>
    <row r="334" spans="1:2" x14ac:dyDescent="0.2">
      <c r="A334" t="s">
        <v>12</v>
      </c>
      <c r="B334">
        <v>0</v>
      </c>
    </row>
    <row r="335" spans="1:2" x14ac:dyDescent="0.2">
      <c r="A335" t="s">
        <v>13</v>
      </c>
      <c r="B335">
        <v>0</v>
      </c>
    </row>
    <row r="336" spans="1:2" x14ac:dyDescent="0.2">
      <c r="A336" t="s">
        <v>33</v>
      </c>
      <c r="B336">
        <v>0</v>
      </c>
    </row>
    <row r="337" spans="1:2" x14ac:dyDescent="0.2">
      <c r="A337" t="s">
        <v>8</v>
      </c>
      <c r="B337">
        <v>0</v>
      </c>
    </row>
    <row r="338" spans="1:2" x14ac:dyDescent="0.2">
      <c r="A338" t="s">
        <v>33</v>
      </c>
      <c r="B338">
        <v>0</v>
      </c>
    </row>
    <row r="339" spans="1:2" x14ac:dyDescent="0.2">
      <c r="A339" t="s">
        <v>24</v>
      </c>
      <c r="B339">
        <v>0</v>
      </c>
    </row>
    <row r="340" spans="1:2" x14ac:dyDescent="0.2">
      <c r="A340" t="s">
        <v>255</v>
      </c>
      <c r="B340">
        <v>0</v>
      </c>
    </row>
    <row r="341" spans="1:2" x14ac:dyDescent="0.2">
      <c r="A341" t="s">
        <v>36</v>
      </c>
      <c r="B341">
        <v>0</v>
      </c>
    </row>
    <row r="342" spans="1:2" x14ac:dyDescent="0.2">
      <c r="A342" t="s">
        <v>13</v>
      </c>
      <c r="B342">
        <v>0</v>
      </c>
    </row>
    <row r="343" spans="1:2" x14ac:dyDescent="0.2">
      <c r="A343" t="s">
        <v>13</v>
      </c>
      <c r="B343">
        <v>0</v>
      </c>
    </row>
    <row r="344" spans="1:2" x14ac:dyDescent="0.2">
      <c r="A344" t="s">
        <v>12</v>
      </c>
      <c r="B344">
        <v>0</v>
      </c>
    </row>
    <row r="345" spans="1:2" x14ac:dyDescent="0.2">
      <c r="A345" t="s">
        <v>8</v>
      </c>
      <c r="B345">
        <v>0</v>
      </c>
    </row>
    <row r="346" spans="1:2" x14ac:dyDescent="0.2">
      <c r="A346" t="s">
        <v>7</v>
      </c>
      <c r="B346">
        <v>0</v>
      </c>
    </row>
    <row r="347" spans="1:2" x14ac:dyDescent="0.2">
      <c r="A347" t="s">
        <v>13</v>
      </c>
      <c r="B347">
        <v>0</v>
      </c>
    </row>
    <row r="348" spans="1:2" x14ac:dyDescent="0.2">
      <c r="A348" t="s">
        <v>13</v>
      </c>
      <c r="B348">
        <v>0</v>
      </c>
    </row>
    <row r="349" spans="1:2" x14ac:dyDescent="0.2">
      <c r="A349" t="s">
        <v>8</v>
      </c>
      <c r="B349">
        <v>0</v>
      </c>
    </row>
    <row r="350" spans="1:2" x14ac:dyDescent="0.2">
      <c r="A350" t="s">
        <v>33</v>
      </c>
      <c r="B350">
        <v>0</v>
      </c>
    </row>
    <row r="351" spans="1:2" x14ac:dyDescent="0.2">
      <c r="A351" t="s">
        <v>11</v>
      </c>
      <c r="B351">
        <v>0</v>
      </c>
    </row>
    <row r="352" spans="1:2" x14ac:dyDescent="0.2">
      <c r="A352" t="s">
        <v>12</v>
      </c>
      <c r="B352">
        <v>0</v>
      </c>
    </row>
    <row r="353" spans="1:2" x14ac:dyDescent="0.2">
      <c r="A353" t="s">
        <v>19</v>
      </c>
      <c r="B353">
        <v>0</v>
      </c>
    </row>
    <row r="354" spans="1:2" x14ac:dyDescent="0.2">
      <c r="A354" t="s">
        <v>255</v>
      </c>
      <c r="B354">
        <v>0</v>
      </c>
    </row>
    <row r="355" spans="1:2" x14ac:dyDescent="0.2">
      <c r="A355" t="s">
        <v>13</v>
      </c>
      <c r="B355">
        <v>0</v>
      </c>
    </row>
    <row r="356" spans="1:2" x14ac:dyDescent="0.2">
      <c r="A356" t="s">
        <v>6</v>
      </c>
      <c r="B356">
        <v>0</v>
      </c>
    </row>
    <row r="357" spans="1:2" x14ac:dyDescent="0.2">
      <c r="A357" t="s">
        <v>4</v>
      </c>
      <c r="B357">
        <v>0</v>
      </c>
    </row>
    <row r="358" spans="1:2" x14ac:dyDescent="0.2">
      <c r="A358" t="s">
        <v>255</v>
      </c>
      <c r="B358">
        <v>0</v>
      </c>
    </row>
    <row r="359" spans="1:2" x14ac:dyDescent="0.2">
      <c r="A359" t="s">
        <v>21</v>
      </c>
      <c r="B359">
        <v>0</v>
      </c>
    </row>
    <row r="360" spans="1:2" x14ac:dyDescent="0.2">
      <c r="A360" t="s">
        <v>11</v>
      </c>
      <c r="B360">
        <v>0</v>
      </c>
    </row>
    <row r="361" spans="1:2" x14ac:dyDescent="0.2">
      <c r="A361" t="s">
        <v>255</v>
      </c>
      <c r="B361">
        <v>0</v>
      </c>
    </row>
    <row r="362" spans="1:2" x14ac:dyDescent="0.2">
      <c r="A362" t="s">
        <v>255</v>
      </c>
      <c r="B362">
        <v>0</v>
      </c>
    </row>
    <row r="363" spans="1:2" x14ac:dyDescent="0.2">
      <c r="A363" t="s">
        <v>12</v>
      </c>
      <c r="B363">
        <v>0</v>
      </c>
    </row>
    <row r="364" spans="1:2" x14ac:dyDescent="0.2">
      <c r="A364" t="s">
        <v>10</v>
      </c>
      <c r="B364">
        <v>0</v>
      </c>
    </row>
    <row r="365" spans="1:2" x14ac:dyDescent="0.2">
      <c r="A365" t="s">
        <v>19</v>
      </c>
      <c r="B365">
        <v>0</v>
      </c>
    </row>
    <row r="366" spans="1:2" x14ac:dyDescent="0.2">
      <c r="A366" t="s">
        <v>255</v>
      </c>
      <c r="B366">
        <v>0</v>
      </c>
    </row>
    <row r="367" spans="1:2" x14ac:dyDescent="0.2">
      <c r="A367" t="s">
        <v>36</v>
      </c>
      <c r="B367">
        <v>0</v>
      </c>
    </row>
    <row r="368" spans="1:2" x14ac:dyDescent="0.2">
      <c r="A368" t="s">
        <v>13</v>
      </c>
      <c r="B368">
        <v>0</v>
      </c>
    </row>
    <row r="369" spans="1:2" x14ac:dyDescent="0.2">
      <c r="A369" t="s">
        <v>19</v>
      </c>
      <c r="B369">
        <v>0</v>
      </c>
    </row>
    <row r="370" spans="1:2" x14ac:dyDescent="0.2">
      <c r="A370" t="s">
        <v>8</v>
      </c>
      <c r="B370">
        <v>0</v>
      </c>
    </row>
    <row r="371" spans="1:2" x14ac:dyDescent="0.2">
      <c r="A371" t="s">
        <v>33</v>
      </c>
      <c r="B371">
        <v>0</v>
      </c>
    </row>
    <row r="372" spans="1:2" x14ac:dyDescent="0.2">
      <c r="A372" t="s">
        <v>35</v>
      </c>
      <c r="B372">
        <v>0</v>
      </c>
    </row>
    <row r="373" spans="1:2" x14ac:dyDescent="0.2">
      <c r="A373" t="s">
        <v>18</v>
      </c>
      <c r="B373">
        <v>0</v>
      </c>
    </row>
    <row r="374" spans="1:2" x14ac:dyDescent="0.2">
      <c r="A374" t="s">
        <v>255</v>
      </c>
      <c r="B374">
        <v>0</v>
      </c>
    </row>
    <row r="375" spans="1:2" x14ac:dyDescent="0.2">
      <c r="A375" t="s">
        <v>8</v>
      </c>
      <c r="B375">
        <v>0</v>
      </c>
    </row>
    <row r="376" spans="1:2" x14ac:dyDescent="0.2">
      <c r="A376" t="s">
        <v>12</v>
      </c>
      <c r="B376">
        <v>0</v>
      </c>
    </row>
    <row r="377" spans="1:2" x14ac:dyDescent="0.2">
      <c r="A377" t="s">
        <v>3</v>
      </c>
      <c r="B377">
        <v>0</v>
      </c>
    </row>
    <row r="378" spans="1:2" x14ac:dyDescent="0.2">
      <c r="A378" t="s">
        <v>3</v>
      </c>
      <c r="B378">
        <v>0</v>
      </c>
    </row>
    <row r="379" spans="1:2" x14ac:dyDescent="0.2">
      <c r="A379" t="s">
        <v>17</v>
      </c>
      <c r="B379">
        <v>0</v>
      </c>
    </row>
    <row r="380" spans="1:2" x14ac:dyDescent="0.2">
      <c r="A380" t="s">
        <v>5</v>
      </c>
      <c r="B380">
        <v>0</v>
      </c>
    </row>
    <row r="381" spans="1:2" x14ac:dyDescent="0.2">
      <c r="A381" t="s">
        <v>255</v>
      </c>
      <c r="B381">
        <v>0</v>
      </c>
    </row>
    <row r="382" spans="1:2" x14ac:dyDescent="0.2">
      <c r="A382" t="s">
        <v>4</v>
      </c>
      <c r="B382">
        <v>0</v>
      </c>
    </row>
    <row r="383" spans="1:2" x14ac:dyDescent="0.2">
      <c r="A383" t="s">
        <v>4</v>
      </c>
      <c r="B383">
        <v>0</v>
      </c>
    </row>
    <row r="384" spans="1:2" x14ac:dyDescent="0.2">
      <c r="A384" t="s">
        <v>12</v>
      </c>
      <c r="B384">
        <v>0</v>
      </c>
    </row>
    <row r="385" spans="1:2" x14ac:dyDescent="0.2">
      <c r="A385" t="s">
        <v>19</v>
      </c>
      <c r="B385">
        <v>0</v>
      </c>
    </row>
    <row r="386" spans="1:2" x14ac:dyDescent="0.2">
      <c r="A386" t="s">
        <v>14</v>
      </c>
      <c r="B386">
        <v>0</v>
      </c>
    </row>
    <row r="387" spans="1:2" x14ac:dyDescent="0.2">
      <c r="A387" t="s">
        <v>7</v>
      </c>
      <c r="B387">
        <v>0</v>
      </c>
    </row>
    <row r="388" spans="1:2" x14ac:dyDescent="0.2">
      <c r="A388" t="s">
        <v>7</v>
      </c>
      <c r="B388">
        <v>0</v>
      </c>
    </row>
    <row r="389" spans="1:2" x14ac:dyDescent="0.2">
      <c r="A389" t="s">
        <v>15</v>
      </c>
      <c r="B389">
        <v>0</v>
      </c>
    </row>
    <row r="390" spans="1:2" x14ac:dyDescent="0.2">
      <c r="A390" t="s">
        <v>33</v>
      </c>
      <c r="B390">
        <v>0</v>
      </c>
    </row>
    <row r="391" spans="1:2" x14ac:dyDescent="0.2">
      <c r="A391" t="s">
        <v>3</v>
      </c>
      <c r="B391">
        <v>0</v>
      </c>
    </row>
    <row r="392" spans="1:2" x14ac:dyDescent="0.2">
      <c r="A392" t="s">
        <v>10</v>
      </c>
      <c r="B392">
        <v>0</v>
      </c>
    </row>
    <row r="393" spans="1:2" x14ac:dyDescent="0.2">
      <c r="A393" t="s">
        <v>19</v>
      </c>
      <c r="B393">
        <v>0</v>
      </c>
    </row>
    <row r="394" spans="1:2" x14ac:dyDescent="0.2">
      <c r="A394" t="s">
        <v>255</v>
      </c>
      <c r="B394">
        <v>0</v>
      </c>
    </row>
    <row r="395" spans="1:2" x14ac:dyDescent="0.2">
      <c r="A395" t="s">
        <v>36</v>
      </c>
      <c r="B395">
        <v>0</v>
      </c>
    </row>
    <row r="396" spans="1:2" x14ac:dyDescent="0.2">
      <c r="A396" t="s">
        <v>10</v>
      </c>
      <c r="B396">
        <v>0</v>
      </c>
    </row>
    <row r="397" spans="1:2" x14ac:dyDescent="0.2">
      <c r="A397" t="s">
        <v>9</v>
      </c>
      <c r="B397">
        <v>0</v>
      </c>
    </row>
    <row r="398" spans="1:2" x14ac:dyDescent="0.2">
      <c r="A398" t="s">
        <v>7</v>
      </c>
      <c r="B398">
        <v>0</v>
      </c>
    </row>
    <row r="399" spans="1:2" x14ac:dyDescent="0.2">
      <c r="A399" t="s">
        <v>33</v>
      </c>
      <c r="B399">
        <v>0</v>
      </c>
    </row>
    <row r="400" spans="1:2" x14ac:dyDescent="0.2">
      <c r="A400" t="s">
        <v>255</v>
      </c>
      <c r="B400">
        <v>0</v>
      </c>
    </row>
    <row r="401" spans="1:2" x14ac:dyDescent="0.2">
      <c r="A401" t="s">
        <v>255</v>
      </c>
      <c r="B401">
        <v>0</v>
      </c>
    </row>
    <row r="402" spans="1:2" x14ac:dyDescent="0.2">
      <c r="A402" t="s">
        <v>24</v>
      </c>
      <c r="B402">
        <v>0</v>
      </c>
    </row>
    <row r="403" spans="1:2" x14ac:dyDescent="0.2">
      <c r="A403" t="s">
        <v>11</v>
      </c>
      <c r="B403">
        <v>0</v>
      </c>
    </row>
    <row r="404" spans="1:2" x14ac:dyDescent="0.2">
      <c r="A404" t="s">
        <v>2</v>
      </c>
      <c r="B404">
        <v>0</v>
      </c>
    </row>
    <row r="405" spans="1:2" x14ac:dyDescent="0.2">
      <c r="A405" t="s">
        <v>11</v>
      </c>
      <c r="B405">
        <v>0</v>
      </c>
    </row>
    <row r="406" spans="1:2" x14ac:dyDescent="0.2">
      <c r="A406" t="s">
        <v>20</v>
      </c>
      <c r="B406">
        <v>0</v>
      </c>
    </row>
    <row r="407" spans="1:2" x14ac:dyDescent="0.2">
      <c r="A407" t="s">
        <v>10</v>
      </c>
      <c r="B407">
        <v>0</v>
      </c>
    </row>
    <row r="408" spans="1:2" x14ac:dyDescent="0.2">
      <c r="A408" t="s">
        <v>11</v>
      </c>
      <c r="B408">
        <v>0</v>
      </c>
    </row>
    <row r="409" spans="1:2" x14ac:dyDescent="0.2">
      <c r="A409" t="s">
        <v>11</v>
      </c>
      <c r="B409">
        <v>0</v>
      </c>
    </row>
    <row r="410" spans="1:2" x14ac:dyDescent="0.2">
      <c r="A410" t="s">
        <v>14</v>
      </c>
      <c r="B410">
        <v>0</v>
      </c>
    </row>
    <row r="411" spans="1:2" x14ac:dyDescent="0.2">
      <c r="A411" t="s">
        <v>10</v>
      </c>
      <c r="B411">
        <v>0</v>
      </c>
    </row>
    <row r="412" spans="1:2" x14ac:dyDescent="0.2">
      <c r="A412" t="s">
        <v>15</v>
      </c>
      <c r="B412">
        <v>0</v>
      </c>
    </row>
    <row r="413" spans="1:2" x14ac:dyDescent="0.2">
      <c r="A413" t="s">
        <v>11</v>
      </c>
      <c r="B413">
        <v>0</v>
      </c>
    </row>
    <row r="414" spans="1:2" x14ac:dyDescent="0.2">
      <c r="A414" t="s">
        <v>7</v>
      </c>
      <c r="B414">
        <v>0</v>
      </c>
    </row>
    <row r="415" spans="1:2" x14ac:dyDescent="0.2">
      <c r="A415" t="s">
        <v>19</v>
      </c>
      <c r="B415">
        <v>0</v>
      </c>
    </row>
    <row r="416" spans="1:2" x14ac:dyDescent="0.2">
      <c r="A416" t="s">
        <v>6</v>
      </c>
      <c r="B416">
        <v>0</v>
      </c>
    </row>
    <row r="417" spans="1:2" x14ac:dyDescent="0.2">
      <c r="A417" t="s">
        <v>21</v>
      </c>
      <c r="B417">
        <v>0</v>
      </c>
    </row>
    <row r="418" spans="1:2" x14ac:dyDescent="0.2">
      <c r="A418" t="s">
        <v>255</v>
      </c>
      <c r="B418">
        <v>0</v>
      </c>
    </row>
    <row r="419" spans="1:2" x14ac:dyDescent="0.2">
      <c r="A419" t="s">
        <v>6</v>
      </c>
      <c r="B419">
        <v>0</v>
      </c>
    </row>
    <row r="420" spans="1:2" x14ac:dyDescent="0.2">
      <c r="A420" t="s">
        <v>255</v>
      </c>
      <c r="B420">
        <v>0</v>
      </c>
    </row>
    <row r="421" spans="1:2" x14ac:dyDescent="0.2">
      <c r="A421" t="s">
        <v>5</v>
      </c>
      <c r="B421">
        <v>0</v>
      </c>
    </row>
    <row r="422" spans="1:2" x14ac:dyDescent="0.2">
      <c r="A422" t="s">
        <v>255</v>
      </c>
      <c r="B422">
        <v>0</v>
      </c>
    </row>
    <row r="423" spans="1:2" x14ac:dyDescent="0.2">
      <c r="A423" t="s">
        <v>10</v>
      </c>
      <c r="B423">
        <v>0</v>
      </c>
    </row>
    <row r="424" spans="1:2" x14ac:dyDescent="0.2">
      <c r="A424" t="s">
        <v>13</v>
      </c>
      <c r="B424">
        <v>0</v>
      </c>
    </row>
    <row r="425" spans="1:2" x14ac:dyDescent="0.2">
      <c r="A425" t="s">
        <v>255</v>
      </c>
      <c r="B425">
        <v>0</v>
      </c>
    </row>
    <row r="426" spans="1:2" x14ac:dyDescent="0.2">
      <c r="A426" t="s">
        <v>8</v>
      </c>
      <c r="B426">
        <v>0</v>
      </c>
    </row>
    <row r="427" spans="1:2" x14ac:dyDescent="0.2">
      <c r="A427" t="s">
        <v>7</v>
      </c>
      <c r="B427">
        <v>0</v>
      </c>
    </row>
    <row r="428" spans="1:2" x14ac:dyDescent="0.2">
      <c r="A428" t="s">
        <v>14</v>
      </c>
      <c r="B428">
        <v>0</v>
      </c>
    </row>
    <row r="429" spans="1:2" x14ac:dyDescent="0.2">
      <c r="A429" t="s">
        <v>12</v>
      </c>
      <c r="B429">
        <v>0</v>
      </c>
    </row>
    <row r="430" spans="1:2" x14ac:dyDescent="0.2">
      <c r="A430" t="s">
        <v>14</v>
      </c>
      <c r="B430">
        <v>0</v>
      </c>
    </row>
    <row r="431" spans="1:2" x14ac:dyDescent="0.2">
      <c r="A431" t="s">
        <v>22</v>
      </c>
      <c r="B431">
        <v>0</v>
      </c>
    </row>
    <row r="432" spans="1:2" x14ac:dyDescent="0.2">
      <c r="A432" t="s">
        <v>255</v>
      </c>
      <c r="B432">
        <v>0</v>
      </c>
    </row>
    <row r="433" spans="1:2" x14ac:dyDescent="0.2">
      <c r="A433" t="s">
        <v>18</v>
      </c>
      <c r="B433">
        <v>0</v>
      </c>
    </row>
    <row r="434" spans="1:2" x14ac:dyDescent="0.2">
      <c r="A434" t="s">
        <v>2</v>
      </c>
      <c r="B434">
        <v>0</v>
      </c>
    </row>
    <row r="435" spans="1:2" x14ac:dyDescent="0.2">
      <c r="A435" t="s">
        <v>10</v>
      </c>
      <c r="B435">
        <v>0</v>
      </c>
    </row>
    <row r="436" spans="1:2" x14ac:dyDescent="0.2">
      <c r="A436" t="s">
        <v>12</v>
      </c>
      <c r="B436">
        <v>0</v>
      </c>
    </row>
    <row r="437" spans="1:2" x14ac:dyDescent="0.2">
      <c r="A437" t="s">
        <v>12</v>
      </c>
      <c r="B437">
        <v>0</v>
      </c>
    </row>
    <row r="438" spans="1:2" x14ac:dyDescent="0.2">
      <c r="A438" t="s">
        <v>255</v>
      </c>
      <c r="B438">
        <v>0</v>
      </c>
    </row>
    <row r="439" spans="1:2" x14ac:dyDescent="0.2">
      <c r="A439" t="s">
        <v>19</v>
      </c>
      <c r="B439">
        <v>0</v>
      </c>
    </row>
    <row r="440" spans="1:2" x14ac:dyDescent="0.2">
      <c r="A440" t="s">
        <v>20</v>
      </c>
      <c r="B440">
        <v>0</v>
      </c>
    </row>
    <row r="441" spans="1:2" x14ac:dyDescent="0.2">
      <c r="A441" t="s">
        <v>8</v>
      </c>
      <c r="B441">
        <v>0</v>
      </c>
    </row>
    <row r="442" spans="1:2" x14ac:dyDescent="0.2">
      <c r="A442" t="s">
        <v>255</v>
      </c>
      <c r="B442">
        <v>0</v>
      </c>
    </row>
    <row r="443" spans="1:2" x14ac:dyDescent="0.2">
      <c r="A443" t="s">
        <v>255</v>
      </c>
      <c r="B443">
        <v>0</v>
      </c>
    </row>
    <row r="444" spans="1:2" x14ac:dyDescent="0.2">
      <c r="A444" t="s">
        <v>33</v>
      </c>
      <c r="B444">
        <v>0</v>
      </c>
    </row>
    <row r="445" spans="1:2" x14ac:dyDescent="0.2">
      <c r="A445" t="s">
        <v>24</v>
      </c>
      <c r="B445">
        <v>0</v>
      </c>
    </row>
    <row r="446" spans="1:2" x14ac:dyDescent="0.2">
      <c r="A446" t="s">
        <v>35</v>
      </c>
      <c r="B446">
        <v>0</v>
      </c>
    </row>
    <row r="447" spans="1:2" x14ac:dyDescent="0.2">
      <c r="A447" t="s">
        <v>10</v>
      </c>
      <c r="B447">
        <v>0</v>
      </c>
    </row>
    <row r="448" spans="1:2" x14ac:dyDescent="0.2">
      <c r="A448" t="s">
        <v>18</v>
      </c>
      <c r="B448">
        <v>0</v>
      </c>
    </row>
    <row r="449" spans="1:2" x14ac:dyDescent="0.2">
      <c r="A449" t="s">
        <v>18</v>
      </c>
      <c r="B449">
        <v>0</v>
      </c>
    </row>
    <row r="450" spans="1:2" x14ac:dyDescent="0.2">
      <c r="A450" t="s">
        <v>21</v>
      </c>
      <c r="B450">
        <v>0</v>
      </c>
    </row>
    <row r="451" spans="1:2" x14ac:dyDescent="0.2">
      <c r="A451" t="s">
        <v>24</v>
      </c>
      <c r="B451">
        <v>0</v>
      </c>
    </row>
    <row r="452" spans="1:2" x14ac:dyDescent="0.2">
      <c r="A452" t="s">
        <v>5</v>
      </c>
      <c r="B452">
        <v>0</v>
      </c>
    </row>
    <row r="453" spans="1:2" x14ac:dyDescent="0.2">
      <c r="A453" t="s">
        <v>35</v>
      </c>
      <c r="B453">
        <v>0</v>
      </c>
    </row>
    <row r="454" spans="1:2" x14ac:dyDescent="0.2">
      <c r="A454" t="s">
        <v>33</v>
      </c>
      <c r="B454">
        <v>0</v>
      </c>
    </row>
    <row r="455" spans="1:2" x14ac:dyDescent="0.2">
      <c r="A455" t="s">
        <v>12</v>
      </c>
      <c r="B455">
        <v>0</v>
      </c>
    </row>
    <row r="456" spans="1:2" x14ac:dyDescent="0.2">
      <c r="A456" t="s">
        <v>255</v>
      </c>
      <c r="B456">
        <v>0</v>
      </c>
    </row>
    <row r="457" spans="1:2" x14ac:dyDescent="0.2">
      <c r="A457" t="s">
        <v>255</v>
      </c>
      <c r="B457">
        <v>0</v>
      </c>
    </row>
    <row r="458" spans="1:2" x14ac:dyDescent="0.2">
      <c r="A458" t="s">
        <v>19</v>
      </c>
      <c r="B458">
        <v>0</v>
      </c>
    </row>
    <row r="459" spans="1:2" x14ac:dyDescent="0.2">
      <c r="A459" t="s">
        <v>5</v>
      </c>
      <c r="B459">
        <v>0</v>
      </c>
    </row>
    <row r="460" spans="1:2" x14ac:dyDescent="0.2">
      <c r="A460" t="s">
        <v>21</v>
      </c>
      <c r="B460">
        <v>0</v>
      </c>
    </row>
    <row r="461" spans="1:2" x14ac:dyDescent="0.2">
      <c r="A461" t="s">
        <v>13</v>
      </c>
      <c r="B461">
        <v>0</v>
      </c>
    </row>
    <row r="462" spans="1:2" x14ac:dyDescent="0.2">
      <c r="A462" t="s">
        <v>255</v>
      </c>
      <c r="B462">
        <v>0</v>
      </c>
    </row>
    <row r="463" spans="1:2" x14ac:dyDescent="0.2">
      <c r="A463" t="s">
        <v>6</v>
      </c>
      <c r="B463">
        <v>0</v>
      </c>
    </row>
    <row r="464" spans="1:2" x14ac:dyDescent="0.2">
      <c r="A464" t="s">
        <v>255</v>
      </c>
      <c r="B464">
        <v>0</v>
      </c>
    </row>
    <row r="465" spans="1:2" x14ac:dyDescent="0.2">
      <c r="A465" t="s">
        <v>21</v>
      </c>
      <c r="B465">
        <v>0</v>
      </c>
    </row>
    <row r="466" spans="1:2" x14ac:dyDescent="0.2">
      <c r="A466" t="s">
        <v>11</v>
      </c>
      <c r="B466">
        <v>0</v>
      </c>
    </row>
    <row r="467" spans="1:2" x14ac:dyDescent="0.2">
      <c r="A467" t="s">
        <v>24</v>
      </c>
      <c r="B467">
        <v>0</v>
      </c>
    </row>
    <row r="468" spans="1:2" x14ac:dyDescent="0.2">
      <c r="A468" t="s">
        <v>255</v>
      </c>
      <c r="B468">
        <v>0</v>
      </c>
    </row>
    <row r="469" spans="1:2" x14ac:dyDescent="0.2">
      <c r="A469" t="s">
        <v>17</v>
      </c>
      <c r="B469">
        <v>0</v>
      </c>
    </row>
    <row r="470" spans="1:2" x14ac:dyDescent="0.2">
      <c r="A470" t="s">
        <v>4</v>
      </c>
      <c r="B470">
        <v>0</v>
      </c>
    </row>
    <row r="471" spans="1:2" x14ac:dyDescent="0.2">
      <c r="A471" t="s">
        <v>34</v>
      </c>
      <c r="B471">
        <v>0</v>
      </c>
    </row>
    <row r="472" spans="1:2" x14ac:dyDescent="0.2">
      <c r="A472" t="s">
        <v>3</v>
      </c>
      <c r="B472">
        <v>0</v>
      </c>
    </row>
    <row r="473" spans="1:2" x14ac:dyDescent="0.2">
      <c r="A473" t="s">
        <v>17</v>
      </c>
      <c r="B473">
        <v>0</v>
      </c>
    </row>
    <row r="474" spans="1:2" x14ac:dyDescent="0.2">
      <c r="A474" t="s">
        <v>255</v>
      </c>
      <c r="B474">
        <v>0</v>
      </c>
    </row>
    <row r="475" spans="1:2" x14ac:dyDescent="0.2">
      <c r="A475" t="s">
        <v>14</v>
      </c>
      <c r="B475">
        <v>0</v>
      </c>
    </row>
    <row r="476" spans="1:2" x14ac:dyDescent="0.2">
      <c r="A476" t="s">
        <v>15</v>
      </c>
      <c r="B476">
        <v>0</v>
      </c>
    </row>
    <row r="477" spans="1:2" x14ac:dyDescent="0.2">
      <c r="A477" t="s">
        <v>3</v>
      </c>
      <c r="B477">
        <v>0</v>
      </c>
    </row>
    <row r="478" spans="1:2" x14ac:dyDescent="0.2">
      <c r="A478" t="s">
        <v>14</v>
      </c>
      <c r="B478">
        <v>0</v>
      </c>
    </row>
    <row r="479" spans="1:2" x14ac:dyDescent="0.2">
      <c r="A479" t="s">
        <v>7</v>
      </c>
      <c r="B479">
        <v>0</v>
      </c>
    </row>
    <row r="480" spans="1:2" x14ac:dyDescent="0.2">
      <c r="A480" t="s">
        <v>24</v>
      </c>
      <c r="B480">
        <v>0</v>
      </c>
    </row>
    <row r="481" spans="1:2" x14ac:dyDescent="0.2">
      <c r="A481" t="s">
        <v>13</v>
      </c>
      <c r="B481">
        <v>0</v>
      </c>
    </row>
    <row r="482" spans="1:2" x14ac:dyDescent="0.2">
      <c r="A482" t="s">
        <v>23</v>
      </c>
      <c r="B482">
        <v>0</v>
      </c>
    </row>
    <row r="483" spans="1:2" x14ac:dyDescent="0.2">
      <c r="A483" t="s">
        <v>12</v>
      </c>
      <c r="B483">
        <v>0</v>
      </c>
    </row>
    <row r="484" spans="1:2" x14ac:dyDescent="0.2">
      <c r="A484" t="s">
        <v>3</v>
      </c>
      <c r="B484">
        <v>0</v>
      </c>
    </row>
    <row r="485" spans="1:2" x14ac:dyDescent="0.2">
      <c r="A485" t="s">
        <v>255</v>
      </c>
      <c r="B485">
        <v>0</v>
      </c>
    </row>
    <row r="486" spans="1:2" x14ac:dyDescent="0.2">
      <c r="A486" t="s">
        <v>5</v>
      </c>
      <c r="B486">
        <v>0</v>
      </c>
    </row>
    <row r="487" spans="1:2" x14ac:dyDescent="0.2">
      <c r="A487" t="s">
        <v>8</v>
      </c>
      <c r="B487">
        <v>0</v>
      </c>
    </row>
    <row r="488" spans="1:2" x14ac:dyDescent="0.2">
      <c r="A488" t="s">
        <v>11</v>
      </c>
      <c r="B488">
        <v>0</v>
      </c>
    </row>
    <row r="489" spans="1:2" x14ac:dyDescent="0.2">
      <c r="A489" t="s">
        <v>9</v>
      </c>
      <c r="B489">
        <v>0</v>
      </c>
    </row>
    <row r="490" spans="1:2" x14ac:dyDescent="0.2">
      <c r="A490" t="s">
        <v>19</v>
      </c>
      <c r="B490">
        <v>0</v>
      </c>
    </row>
    <row r="491" spans="1:2" x14ac:dyDescent="0.2">
      <c r="A491" t="s">
        <v>3</v>
      </c>
      <c r="B491">
        <v>0</v>
      </c>
    </row>
    <row r="492" spans="1:2" x14ac:dyDescent="0.2">
      <c r="A492" t="s">
        <v>19</v>
      </c>
      <c r="B492">
        <v>0</v>
      </c>
    </row>
    <row r="493" spans="1:2" x14ac:dyDescent="0.2">
      <c r="A493" t="s">
        <v>255</v>
      </c>
      <c r="B493">
        <v>0</v>
      </c>
    </row>
    <row r="494" spans="1:2" x14ac:dyDescent="0.2">
      <c r="A494" t="s">
        <v>21</v>
      </c>
      <c r="B494">
        <v>0</v>
      </c>
    </row>
    <row r="495" spans="1:2" x14ac:dyDescent="0.2">
      <c r="A495" t="s">
        <v>17</v>
      </c>
      <c r="B495">
        <v>0</v>
      </c>
    </row>
    <row r="496" spans="1:2" x14ac:dyDescent="0.2">
      <c r="A496" t="s">
        <v>255</v>
      </c>
      <c r="B496">
        <v>0</v>
      </c>
    </row>
    <row r="497" spans="1:2" x14ac:dyDescent="0.2">
      <c r="A497" t="s">
        <v>21</v>
      </c>
      <c r="B497">
        <v>0</v>
      </c>
    </row>
    <row r="498" spans="1:2" x14ac:dyDescent="0.2">
      <c r="A498" t="s">
        <v>15</v>
      </c>
      <c r="B498">
        <v>0</v>
      </c>
    </row>
    <row r="499" spans="1:2" x14ac:dyDescent="0.2">
      <c r="A499" t="s">
        <v>8</v>
      </c>
      <c r="B499">
        <v>0</v>
      </c>
    </row>
    <row r="500" spans="1:2" x14ac:dyDescent="0.2">
      <c r="A500" t="s">
        <v>255</v>
      </c>
      <c r="B500">
        <v>0</v>
      </c>
    </row>
    <row r="501" spans="1:2" x14ac:dyDescent="0.2">
      <c r="A501" t="s">
        <v>7</v>
      </c>
      <c r="B501">
        <v>0</v>
      </c>
    </row>
    <row r="502" spans="1:2" x14ac:dyDescent="0.2">
      <c r="A502" t="s">
        <v>5</v>
      </c>
      <c r="B502">
        <v>0</v>
      </c>
    </row>
    <row r="503" spans="1:2" x14ac:dyDescent="0.2">
      <c r="A503" t="s">
        <v>10</v>
      </c>
      <c r="B503">
        <v>0</v>
      </c>
    </row>
    <row r="504" spans="1:2" x14ac:dyDescent="0.2">
      <c r="A504" t="s">
        <v>33</v>
      </c>
      <c r="B504">
        <v>0</v>
      </c>
    </row>
    <row r="505" spans="1:2" x14ac:dyDescent="0.2">
      <c r="A505" t="s">
        <v>11</v>
      </c>
      <c r="B505">
        <v>0</v>
      </c>
    </row>
    <row r="506" spans="1:2" x14ac:dyDescent="0.2">
      <c r="A506" t="s">
        <v>13</v>
      </c>
      <c r="B506">
        <v>0</v>
      </c>
    </row>
    <row r="507" spans="1:2" x14ac:dyDescent="0.2">
      <c r="A507" t="s">
        <v>17</v>
      </c>
      <c r="B507">
        <v>0</v>
      </c>
    </row>
    <row r="508" spans="1:2" x14ac:dyDescent="0.2">
      <c r="A508" t="s">
        <v>10</v>
      </c>
      <c r="B508">
        <v>0</v>
      </c>
    </row>
    <row r="509" spans="1:2" x14ac:dyDescent="0.2">
      <c r="A509" t="s">
        <v>255</v>
      </c>
      <c r="B509">
        <v>0</v>
      </c>
    </row>
    <row r="510" spans="1:2" x14ac:dyDescent="0.2">
      <c r="A510" t="s">
        <v>33</v>
      </c>
      <c r="B510">
        <v>0</v>
      </c>
    </row>
    <row r="511" spans="1:2" x14ac:dyDescent="0.2">
      <c r="A511" t="s">
        <v>17</v>
      </c>
      <c r="B511">
        <v>0</v>
      </c>
    </row>
    <row r="512" spans="1:2" x14ac:dyDescent="0.2">
      <c r="A512" t="s">
        <v>10</v>
      </c>
      <c r="B512">
        <v>0</v>
      </c>
    </row>
    <row r="513" spans="1:2" x14ac:dyDescent="0.2">
      <c r="A513" t="s">
        <v>34</v>
      </c>
      <c r="B513">
        <v>0</v>
      </c>
    </row>
    <row r="514" spans="1:2" x14ac:dyDescent="0.2">
      <c r="A514" t="s">
        <v>8</v>
      </c>
      <c r="B514">
        <v>0</v>
      </c>
    </row>
    <row r="515" spans="1:2" x14ac:dyDescent="0.2">
      <c r="A515" t="s">
        <v>255</v>
      </c>
      <c r="B515">
        <v>0</v>
      </c>
    </row>
    <row r="516" spans="1:2" x14ac:dyDescent="0.2">
      <c r="A516" t="s">
        <v>33</v>
      </c>
      <c r="B516">
        <v>0</v>
      </c>
    </row>
    <row r="517" spans="1:2" x14ac:dyDescent="0.2">
      <c r="A517" t="s">
        <v>255</v>
      </c>
      <c r="B517">
        <v>0</v>
      </c>
    </row>
    <row r="518" spans="1:2" x14ac:dyDescent="0.2">
      <c r="A518" t="s">
        <v>255</v>
      </c>
      <c r="B518">
        <v>0</v>
      </c>
    </row>
    <row r="519" spans="1:2" x14ac:dyDescent="0.2">
      <c r="A519" t="s">
        <v>255</v>
      </c>
      <c r="B519">
        <v>0</v>
      </c>
    </row>
    <row r="520" spans="1:2" x14ac:dyDescent="0.2">
      <c r="A520" t="s">
        <v>19</v>
      </c>
      <c r="B520">
        <v>0</v>
      </c>
    </row>
    <row r="521" spans="1:2" x14ac:dyDescent="0.2">
      <c r="A521" t="s">
        <v>255</v>
      </c>
      <c r="B521">
        <v>0</v>
      </c>
    </row>
    <row r="522" spans="1:2" x14ac:dyDescent="0.2">
      <c r="A522" t="s">
        <v>20</v>
      </c>
      <c r="B522">
        <v>0</v>
      </c>
    </row>
    <row r="523" spans="1:2" x14ac:dyDescent="0.2">
      <c r="A523" t="s">
        <v>9</v>
      </c>
      <c r="B523">
        <v>0</v>
      </c>
    </row>
    <row r="524" spans="1:2" x14ac:dyDescent="0.2">
      <c r="A524" t="s">
        <v>255</v>
      </c>
      <c r="B524">
        <v>0</v>
      </c>
    </row>
    <row r="525" spans="1:2" x14ac:dyDescent="0.2">
      <c r="A525" t="s">
        <v>13</v>
      </c>
      <c r="B525">
        <v>0</v>
      </c>
    </row>
    <row r="526" spans="1:2" x14ac:dyDescent="0.2">
      <c r="A526" t="s">
        <v>12</v>
      </c>
      <c r="B526">
        <v>0</v>
      </c>
    </row>
    <row r="527" spans="1:2" x14ac:dyDescent="0.2">
      <c r="A527" t="s">
        <v>19</v>
      </c>
      <c r="B527">
        <v>0</v>
      </c>
    </row>
    <row r="528" spans="1:2" x14ac:dyDescent="0.2">
      <c r="A528" t="s">
        <v>23</v>
      </c>
      <c r="B528">
        <v>0</v>
      </c>
    </row>
    <row r="529" spans="1:2" x14ac:dyDescent="0.2">
      <c r="A529" t="s">
        <v>21</v>
      </c>
      <c r="B529">
        <v>0</v>
      </c>
    </row>
    <row r="530" spans="1:2" x14ac:dyDescent="0.2">
      <c r="A530" t="s">
        <v>14</v>
      </c>
      <c r="B530">
        <v>0</v>
      </c>
    </row>
    <row r="531" spans="1:2" x14ac:dyDescent="0.2">
      <c r="A531" t="s">
        <v>255</v>
      </c>
      <c r="B531">
        <v>0</v>
      </c>
    </row>
    <row r="532" spans="1:2" x14ac:dyDescent="0.2">
      <c r="A532" t="s">
        <v>11</v>
      </c>
      <c r="B532">
        <v>0</v>
      </c>
    </row>
    <row r="533" spans="1:2" x14ac:dyDescent="0.2">
      <c r="A533" t="s">
        <v>24</v>
      </c>
      <c r="B533">
        <v>0</v>
      </c>
    </row>
    <row r="534" spans="1:2" x14ac:dyDescent="0.2">
      <c r="A534" t="s">
        <v>9</v>
      </c>
      <c r="B534">
        <v>0</v>
      </c>
    </row>
    <row r="535" spans="1:2" x14ac:dyDescent="0.2">
      <c r="A535" t="s">
        <v>12</v>
      </c>
      <c r="B535">
        <v>0</v>
      </c>
    </row>
    <row r="536" spans="1:2" x14ac:dyDescent="0.2">
      <c r="A536" t="s">
        <v>12</v>
      </c>
      <c r="B536">
        <v>0</v>
      </c>
    </row>
    <row r="537" spans="1:2" x14ac:dyDescent="0.2">
      <c r="A537" t="s">
        <v>24</v>
      </c>
      <c r="B537">
        <v>0</v>
      </c>
    </row>
    <row r="538" spans="1:2" x14ac:dyDescent="0.2">
      <c r="A538" t="s">
        <v>10</v>
      </c>
      <c r="B538">
        <v>0</v>
      </c>
    </row>
    <row r="539" spans="1:2" x14ac:dyDescent="0.2">
      <c r="A539" t="s">
        <v>255</v>
      </c>
      <c r="B539">
        <v>0</v>
      </c>
    </row>
    <row r="540" spans="1:2" x14ac:dyDescent="0.2">
      <c r="A540" t="s">
        <v>255</v>
      </c>
      <c r="B540">
        <v>0</v>
      </c>
    </row>
    <row r="541" spans="1:2" x14ac:dyDescent="0.2">
      <c r="A541" t="s">
        <v>36</v>
      </c>
      <c r="B541">
        <v>0</v>
      </c>
    </row>
    <row r="542" spans="1:2" x14ac:dyDescent="0.2">
      <c r="A542" t="s">
        <v>10</v>
      </c>
      <c r="B542">
        <v>0</v>
      </c>
    </row>
    <row r="543" spans="1:2" x14ac:dyDescent="0.2">
      <c r="A543" t="s">
        <v>10</v>
      </c>
      <c r="B543">
        <v>0</v>
      </c>
    </row>
    <row r="544" spans="1:2" x14ac:dyDescent="0.2">
      <c r="A544" t="s">
        <v>255</v>
      </c>
      <c r="B544">
        <v>0</v>
      </c>
    </row>
    <row r="545" spans="1:2" x14ac:dyDescent="0.2">
      <c r="A545" t="s">
        <v>21</v>
      </c>
      <c r="B545">
        <v>0</v>
      </c>
    </row>
    <row r="546" spans="1:2" x14ac:dyDescent="0.2">
      <c r="A546" t="s">
        <v>18</v>
      </c>
      <c r="B546">
        <v>0</v>
      </c>
    </row>
    <row r="547" spans="1:2" x14ac:dyDescent="0.2">
      <c r="A547" t="s">
        <v>255</v>
      </c>
      <c r="B547">
        <v>0</v>
      </c>
    </row>
    <row r="548" spans="1:2" x14ac:dyDescent="0.2">
      <c r="A548" t="s">
        <v>10</v>
      </c>
      <c r="B548">
        <v>0</v>
      </c>
    </row>
    <row r="549" spans="1:2" x14ac:dyDescent="0.2">
      <c r="A549" t="s">
        <v>24</v>
      </c>
      <c r="B549">
        <v>0</v>
      </c>
    </row>
    <row r="550" spans="1:2" x14ac:dyDescent="0.2">
      <c r="A550" t="s">
        <v>12</v>
      </c>
      <c r="B550">
        <v>0</v>
      </c>
    </row>
    <row r="551" spans="1:2" x14ac:dyDescent="0.2">
      <c r="A551" t="s">
        <v>19</v>
      </c>
      <c r="B551">
        <v>0</v>
      </c>
    </row>
    <row r="552" spans="1:2" x14ac:dyDescent="0.2">
      <c r="A552" t="s">
        <v>12</v>
      </c>
      <c r="B552">
        <v>0</v>
      </c>
    </row>
    <row r="553" spans="1:2" x14ac:dyDescent="0.2">
      <c r="A553" t="s">
        <v>36</v>
      </c>
      <c r="B553">
        <v>0</v>
      </c>
    </row>
    <row r="554" spans="1:2" x14ac:dyDescent="0.2">
      <c r="A554" t="s">
        <v>21</v>
      </c>
      <c r="B554">
        <v>0</v>
      </c>
    </row>
    <row r="555" spans="1:2" x14ac:dyDescent="0.2">
      <c r="A555" t="s">
        <v>17</v>
      </c>
      <c r="B555">
        <v>0</v>
      </c>
    </row>
    <row r="556" spans="1:2" x14ac:dyDescent="0.2">
      <c r="A556" t="s">
        <v>20</v>
      </c>
      <c r="B556">
        <v>0</v>
      </c>
    </row>
    <row r="557" spans="1:2" x14ac:dyDescent="0.2">
      <c r="A557" t="s">
        <v>36</v>
      </c>
      <c r="B557">
        <v>0</v>
      </c>
    </row>
    <row r="558" spans="1:2" x14ac:dyDescent="0.2">
      <c r="A558" t="s">
        <v>7</v>
      </c>
      <c r="B558">
        <v>0</v>
      </c>
    </row>
    <row r="559" spans="1:2" x14ac:dyDescent="0.2">
      <c r="A559" t="s">
        <v>7</v>
      </c>
      <c r="B559">
        <v>0</v>
      </c>
    </row>
    <row r="560" spans="1:2" x14ac:dyDescent="0.2">
      <c r="A560" t="s">
        <v>255</v>
      </c>
      <c r="B560">
        <v>0</v>
      </c>
    </row>
    <row r="561" spans="1:2" x14ac:dyDescent="0.2">
      <c r="A561" t="s">
        <v>4</v>
      </c>
      <c r="B561">
        <v>0</v>
      </c>
    </row>
    <row r="562" spans="1:2" x14ac:dyDescent="0.2">
      <c r="A562" t="s">
        <v>255</v>
      </c>
      <c r="B562">
        <v>0</v>
      </c>
    </row>
    <row r="563" spans="1:2" x14ac:dyDescent="0.2">
      <c r="A563" t="s">
        <v>7</v>
      </c>
      <c r="B563">
        <v>0</v>
      </c>
    </row>
    <row r="564" spans="1:2" x14ac:dyDescent="0.2">
      <c r="A564" t="s">
        <v>19</v>
      </c>
      <c r="B564">
        <v>0</v>
      </c>
    </row>
    <row r="565" spans="1:2" x14ac:dyDescent="0.2">
      <c r="A565" t="s">
        <v>17</v>
      </c>
      <c r="B565">
        <v>0</v>
      </c>
    </row>
    <row r="566" spans="1:2" x14ac:dyDescent="0.2">
      <c r="A566" t="s">
        <v>13</v>
      </c>
      <c r="B566">
        <v>0</v>
      </c>
    </row>
    <row r="567" spans="1:2" x14ac:dyDescent="0.2">
      <c r="A567" t="s">
        <v>18</v>
      </c>
      <c r="B567">
        <v>0</v>
      </c>
    </row>
    <row r="568" spans="1:2" x14ac:dyDescent="0.2">
      <c r="A568" t="s">
        <v>19</v>
      </c>
      <c r="B568">
        <v>0</v>
      </c>
    </row>
    <row r="569" spans="1:2" x14ac:dyDescent="0.2">
      <c r="A569" t="s">
        <v>14</v>
      </c>
      <c r="B569">
        <v>0</v>
      </c>
    </row>
    <row r="570" spans="1:2" x14ac:dyDescent="0.2">
      <c r="A570" t="s">
        <v>255</v>
      </c>
      <c r="B570">
        <v>0</v>
      </c>
    </row>
    <row r="571" spans="1:2" x14ac:dyDescent="0.2">
      <c r="A571" t="s">
        <v>3</v>
      </c>
      <c r="B571">
        <v>0</v>
      </c>
    </row>
    <row r="572" spans="1:2" x14ac:dyDescent="0.2">
      <c r="A572" t="s">
        <v>20</v>
      </c>
      <c r="B572">
        <v>0</v>
      </c>
    </row>
    <row r="573" spans="1:2" x14ac:dyDescent="0.2">
      <c r="A573" t="s">
        <v>14</v>
      </c>
      <c r="B573">
        <v>0</v>
      </c>
    </row>
    <row r="574" spans="1:2" x14ac:dyDescent="0.2">
      <c r="A574" t="s">
        <v>255</v>
      </c>
      <c r="B574">
        <v>0</v>
      </c>
    </row>
    <row r="575" spans="1:2" x14ac:dyDescent="0.2">
      <c r="A575" t="s">
        <v>36</v>
      </c>
      <c r="B575">
        <v>0</v>
      </c>
    </row>
    <row r="576" spans="1:2" x14ac:dyDescent="0.2">
      <c r="A576" t="s">
        <v>13</v>
      </c>
      <c r="B576">
        <v>0</v>
      </c>
    </row>
    <row r="577" spans="1:2" x14ac:dyDescent="0.2">
      <c r="A577" t="s">
        <v>11</v>
      </c>
      <c r="B577">
        <v>0</v>
      </c>
    </row>
    <row r="578" spans="1:2" x14ac:dyDescent="0.2">
      <c r="A578" t="s">
        <v>21</v>
      </c>
      <c r="B578">
        <v>0</v>
      </c>
    </row>
    <row r="579" spans="1:2" x14ac:dyDescent="0.2">
      <c r="A579" t="s">
        <v>255</v>
      </c>
      <c r="B579">
        <v>0</v>
      </c>
    </row>
    <row r="580" spans="1:2" x14ac:dyDescent="0.2">
      <c r="A580" t="s">
        <v>20</v>
      </c>
      <c r="B580">
        <v>0</v>
      </c>
    </row>
    <row r="581" spans="1:2" x14ac:dyDescent="0.2">
      <c r="A581" t="s">
        <v>5</v>
      </c>
      <c r="B581">
        <v>0</v>
      </c>
    </row>
    <row r="582" spans="1:2" x14ac:dyDescent="0.2">
      <c r="A582" t="s">
        <v>10</v>
      </c>
      <c r="B582">
        <v>0</v>
      </c>
    </row>
    <row r="583" spans="1:2" x14ac:dyDescent="0.2">
      <c r="A583" t="s">
        <v>34</v>
      </c>
      <c r="B583">
        <v>0</v>
      </c>
    </row>
    <row r="584" spans="1:2" x14ac:dyDescent="0.2">
      <c r="A584" t="s">
        <v>12</v>
      </c>
      <c r="B584">
        <v>0</v>
      </c>
    </row>
    <row r="585" spans="1:2" x14ac:dyDescent="0.2">
      <c r="A585" t="s">
        <v>255</v>
      </c>
      <c r="B585">
        <v>0</v>
      </c>
    </row>
    <row r="586" spans="1:2" x14ac:dyDescent="0.2">
      <c r="A586" t="s">
        <v>5</v>
      </c>
      <c r="B586">
        <v>0</v>
      </c>
    </row>
    <row r="587" spans="1:2" x14ac:dyDescent="0.2">
      <c r="A587" t="s">
        <v>4</v>
      </c>
      <c r="B587">
        <v>0</v>
      </c>
    </row>
    <row r="588" spans="1:2" x14ac:dyDescent="0.2">
      <c r="A588" t="s">
        <v>17</v>
      </c>
      <c r="B588">
        <v>0</v>
      </c>
    </row>
    <row r="589" spans="1:2" x14ac:dyDescent="0.2">
      <c r="A589" t="s">
        <v>255</v>
      </c>
      <c r="B589">
        <v>0</v>
      </c>
    </row>
    <row r="590" spans="1:2" x14ac:dyDescent="0.2">
      <c r="A590" t="s">
        <v>15</v>
      </c>
      <c r="B590">
        <v>0</v>
      </c>
    </row>
    <row r="591" spans="1:2" x14ac:dyDescent="0.2">
      <c r="A591" t="s">
        <v>19</v>
      </c>
      <c r="B591">
        <v>0</v>
      </c>
    </row>
    <row r="592" spans="1:2" x14ac:dyDescent="0.2">
      <c r="A592" t="s">
        <v>6</v>
      </c>
      <c r="B592">
        <v>0</v>
      </c>
    </row>
    <row r="593" spans="1:2" x14ac:dyDescent="0.2">
      <c r="A593" t="s">
        <v>12</v>
      </c>
      <c r="B593">
        <v>0</v>
      </c>
    </row>
    <row r="594" spans="1:2" x14ac:dyDescent="0.2">
      <c r="A594" t="s">
        <v>255</v>
      </c>
      <c r="B594">
        <v>0</v>
      </c>
    </row>
    <row r="595" spans="1:2" x14ac:dyDescent="0.2">
      <c r="A595" t="s">
        <v>21</v>
      </c>
      <c r="B595">
        <v>0</v>
      </c>
    </row>
    <row r="596" spans="1:2" x14ac:dyDescent="0.2">
      <c r="A596" t="s">
        <v>18</v>
      </c>
      <c r="B596">
        <v>0</v>
      </c>
    </row>
    <row r="597" spans="1:2" x14ac:dyDescent="0.2">
      <c r="A597" t="s">
        <v>14</v>
      </c>
      <c r="B597">
        <v>0</v>
      </c>
    </row>
    <row r="598" spans="1:2" x14ac:dyDescent="0.2">
      <c r="A598" t="s">
        <v>35</v>
      </c>
      <c r="B598">
        <v>0</v>
      </c>
    </row>
    <row r="599" spans="1:2" x14ac:dyDescent="0.2">
      <c r="A599" t="s">
        <v>255</v>
      </c>
      <c r="B599">
        <v>0</v>
      </c>
    </row>
    <row r="600" spans="1:2" x14ac:dyDescent="0.2">
      <c r="A600" t="s">
        <v>13</v>
      </c>
      <c r="B600">
        <v>0</v>
      </c>
    </row>
    <row r="601" spans="1:2" x14ac:dyDescent="0.2">
      <c r="A601" t="s">
        <v>255</v>
      </c>
      <c r="B601">
        <v>0</v>
      </c>
    </row>
    <row r="602" spans="1:2" x14ac:dyDescent="0.2">
      <c r="A602" t="s">
        <v>6</v>
      </c>
      <c r="B602">
        <v>0</v>
      </c>
    </row>
    <row r="603" spans="1:2" x14ac:dyDescent="0.2">
      <c r="A603" t="s">
        <v>12</v>
      </c>
      <c r="B603">
        <v>0</v>
      </c>
    </row>
    <row r="604" spans="1:2" x14ac:dyDescent="0.2">
      <c r="A604" t="s">
        <v>12</v>
      </c>
      <c r="B604">
        <v>0</v>
      </c>
    </row>
    <row r="605" spans="1:2" x14ac:dyDescent="0.2">
      <c r="A605" t="s">
        <v>7</v>
      </c>
      <c r="B605">
        <v>0</v>
      </c>
    </row>
    <row r="606" spans="1:2" x14ac:dyDescent="0.2">
      <c r="A606" t="s">
        <v>4</v>
      </c>
      <c r="B606">
        <v>0</v>
      </c>
    </row>
    <row r="607" spans="1:2" x14ac:dyDescent="0.2">
      <c r="A607" t="s">
        <v>11</v>
      </c>
      <c r="B607">
        <v>0</v>
      </c>
    </row>
    <row r="608" spans="1:2" x14ac:dyDescent="0.2">
      <c r="A608" t="s">
        <v>20</v>
      </c>
      <c r="B608">
        <v>0</v>
      </c>
    </row>
    <row r="609" spans="1:2" x14ac:dyDescent="0.2">
      <c r="A609" t="s">
        <v>33</v>
      </c>
      <c r="B609">
        <v>0</v>
      </c>
    </row>
    <row r="610" spans="1:2" x14ac:dyDescent="0.2">
      <c r="A610" t="s">
        <v>4</v>
      </c>
      <c r="B610">
        <v>0</v>
      </c>
    </row>
    <row r="611" spans="1:2" x14ac:dyDescent="0.2">
      <c r="A611" t="s">
        <v>21</v>
      </c>
      <c r="B611">
        <v>0</v>
      </c>
    </row>
    <row r="612" spans="1:2" x14ac:dyDescent="0.2">
      <c r="A612" t="s">
        <v>14</v>
      </c>
      <c r="B612">
        <v>0</v>
      </c>
    </row>
    <row r="613" spans="1:2" x14ac:dyDescent="0.2">
      <c r="A613" t="s">
        <v>18</v>
      </c>
      <c r="B613">
        <v>0</v>
      </c>
    </row>
    <row r="614" spans="1:2" x14ac:dyDescent="0.2">
      <c r="A614" t="s">
        <v>11</v>
      </c>
      <c r="B614">
        <v>0</v>
      </c>
    </row>
    <row r="615" spans="1:2" x14ac:dyDescent="0.2">
      <c r="A615" t="s">
        <v>14</v>
      </c>
      <c r="B615">
        <v>0</v>
      </c>
    </row>
    <row r="616" spans="1:2" x14ac:dyDescent="0.2">
      <c r="A616" t="s">
        <v>8</v>
      </c>
      <c r="B616">
        <v>0</v>
      </c>
    </row>
    <row r="617" spans="1:2" x14ac:dyDescent="0.2">
      <c r="A617" t="s">
        <v>23</v>
      </c>
      <c r="B617">
        <v>0</v>
      </c>
    </row>
    <row r="618" spans="1:2" x14ac:dyDescent="0.2">
      <c r="A618" t="s">
        <v>36</v>
      </c>
      <c r="B618">
        <v>0</v>
      </c>
    </row>
    <row r="619" spans="1:2" x14ac:dyDescent="0.2">
      <c r="A619" t="s">
        <v>5</v>
      </c>
      <c r="B619">
        <v>0</v>
      </c>
    </row>
    <row r="620" spans="1:2" x14ac:dyDescent="0.2">
      <c r="A620" t="s">
        <v>9</v>
      </c>
      <c r="B620">
        <v>0</v>
      </c>
    </row>
    <row r="621" spans="1:2" x14ac:dyDescent="0.2">
      <c r="A621" t="s">
        <v>12</v>
      </c>
      <c r="B621">
        <v>0</v>
      </c>
    </row>
    <row r="622" spans="1:2" x14ac:dyDescent="0.2">
      <c r="A622" t="s">
        <v>19</v>
      </c>
      <c r="B622">
        <v>0</v>
      </c>
    </row>
    <row r="623" spans="1:2" x14ac:dyDescent="0.2">
      <c r="A623" t="s">
        <v>10</v>
      </c>
      <c r="B623">
        <v>0</v>
      </c>
    </row>
    <row r="624" spans="1:2" x14ac:dyDescent="0.2">
      <c r="A624" t="s">
        <v>19</v>
      </c>
      <c r="B624">
        <v>0</v>
      </c>
    </row>
    <row r="625" spans="1:2" x14ac:dyDescent="0.2">
      <c r="A625" t="s">
        <v>19</v>
      </c>
      <c r="B625">
        <v>0</v>
      </c>
    </row>
    <row r="626" spans="1:2" x14ac:dyDescent="0.2">
      <c r="A626" t="s">
        <v>35</v>
      </c>
      <c r="B626">
        <v>0</v>
      </c>
    </row>
    <row r="627" spans="1:2" x14ac:dyDescent="0.2">
      <c r="A627" t="s">
        <v>21</v>
      </c>
      <c r="B627">
        <v>0</v>
      </c>
    </row>
    <row r="628" spans="1:2" x14ac:dyDescent="0.2">
      <c r="A628" t="s">
        <v>255</v>
      </c>
      <c r="B628">
        <v>0</v>
      </c>
    </row>
    <row r="629" spans="1:2" x14ac:dyDescent="0.2">
      <c r="A629" t="s">
        <v>17</v>
      </c>
      <c r="B629">
        <v>0</v>
      </c>
    </row>
    <row r="630" spans="1:2" x14ac:dyDescent="0.2">
      <c r="A630" t="s">
        <v>11</v>
      </c>
      <c r="B630">
        <v>0</v>
      </c>
    </row>
    <row r="631" spans="1:2" x14ac:dyDescent="0.2">
      <c r="A631" t="s">
        <v>10</v>
      </c>
      <c r="B631">
        <v>0</v>
      </c>
    </row>
    <row r="632" spans="1:2" x14ac:dyDescent="0.2">
      <c r="A632" t="s">
        <v>7</v>
      </c>
      <c r="B632">
        <v>0</v>
      </c>
    </row>
    <row r="633" spans="1:2" x14ac:dyDescent="0.2">
      <c r="A633" t="s">
        <v>255</v>
      </c>
      <c r="B633">
        <v>0</v>
      </c>
    </row>
    <row r="634" spans="1:2" x14ac:dyDescent="0.2">
      <c r="A634" t="s">
        <v>3</v>
      </c>
      <c r="B634">
        <v>0</v>
      </c>
    </row>
    <row r="635" spans="1:2" x14ac:dyDescent="0.2">
      <c r="A635" t="s">
        <v>7</v>
      </c>
      <c r="B635">
        <v>0</v>
      </c>
    </row>
    <row r="636" spans="1:2" x14ac:dyDescent="0.2">
      <c r="A636" t="s">
        <v>3</v>
      </c>
      <c r="B636">
        <v>0</v>
      </c>
    </row>
    <row r="637" spans="1:2" x14ac:dyDescent="0.2">
      <c r="A637" t="s">
        <v>10</v>
      </c>
      <c r="B637">
        <v>0</v>
      </c>
    </row>
    <row r="638" spans="1:2" x14ac:dyDescent="0.2">
      <c r="A638" t="s">
        <v>34</v>
      </c>
      <c r="B638">
        <v>0</v>
      </c>
    </row>
    <row r="639" spans="1:2" x14ac:dyDescent="0.2">
      <c r="A639" t="s">
        <v>4</v>
      </c>
      <c r="B639">
        <v>0</v>
      </c>
    </row>
    <row r="640" spans="1:2" x14ac:dyDescent="0.2">
      <c r="A640" t="s">
        <v>19</v>
      </c>
      <c r="B640">
        <v>0</v>
      </c>
    </row>
    <row r="641" spans="1:2" x14ac:dyDescent="0.2">
      <c r="A641" t="s">
        <v>33</v>
      </c>
      <c r="B641">
        <v>0</v>
      </c>
    </row>
    <row r="642" spans="1:2" x14ac:dyDescent="0.2">
      <c r="A642" t="s">
        <v>5</v>
      </c>
      <c r="B642">
        <v>0</v>
      </c>
    </row>
    <row r="643" spans="1:2" x14ac:dyDescent="0.2">
      <c r="A643" t="s">
        <v>5</v>
      </c>
      <c r="B643">
        <v>0</v>
      </c>
    </row>
    <row r="644" spans="1:2" x14ac:dyDescent="0.2">
      <c r="A644" t="s">
        <v>34</v>
      </c>
      <c r="B644">
        <v>0</v>
      </c>
    </row>
    <row r="645" spans="1:2" x14ac:dyDescent="0.2">
      <c r="A645" t="s">
        <v>14</v>
      </c>
      <c r="B645">
        <v>0</v>
      </c>
    </row>
    <row r="646" spans="1:2" x14ac:dyDescent="0.2">
      <c r="A646" t="s">
        <v>5</v>
      </c>
      <c r="B646">
        <v>0</v>
      </c>
    </row>
    <row r="647" spans="1:2" x14ac:dyDescent="0.2">
      <c r="A647" t="s">
        <v>14</v>
      </c>
      <c r="B647">
        <v>0</v>
      </c>
    </row>
    <row r="648" spans="1:2" x14ac:dyDescent="0.2">
      <c r="A648" t="s">
        <v>5</v>
      </c>
      <c r="B648">
        <v>0</v>
      </c>
    </row>
    <row r="649" spans="1:2" x14ac:dyDescent="0.2">
      <c r="A649" t="s">
        <v>12</v>
      </c>
      <c r="B649">
        <v>0</v>
      </c>
    </row>
    <row r="650" spans="1:2" x14ac:dyDescent="0.2">
      <c r="A650" t="s">
        <v>255</v>
      </c>
      <c r="B650">
        <v>0</v>
      </c>
    </row>
    <row r="651" spans="1:2" x14ac:dyDescent="0.2">
      <c r="A651" t="s">
        <v>10</v>
      </c>
      <c r="B651">
        <v>0</v>
      </c>
    </row>
    <row r="652" spans="1:2" x14ac:dyDescent="0.2">
      <c r="A652" t="s">
        <v>7</v>
      </c>
      <c r="B652">
        <v>0</v>
      </c>
    </row>
    <row r="653" spans="1:2" x14ac:dyDescent="0.2">
      <c r="A653" t="s">
        <v>13</v>
      </c>
      <c r="B653">
        <v>0</v>
      </c>
    </row>
    <row r="654" spans="1:2" x14ac:dyDescent="0.2">
      <c r="A654" t="s">
        <v>12</v>
      </c>
      <c r="B654">
        <v>0</v>
      </c>
    </row>
    <row r="655" spans="1:2" x14ac:dyDescent="0.2">
      <c r="A655" t="s">
        <v>10</v>
      </c>
      <c r="B655">
        <v>0</v>
      </c>
    </row>
    <row r="656" spans="1:2" x14ac:dyDescent="0.2">
      <c r="A656" t="s">
        <v>36</v>
      </c>
      <c r="B656">
        <v>0</v>
      </c>
    </row>
    <row r="657" spans="1:2" x14ac:dyDescent="0.2">
      <c r="A657" t="s">
        <v>34</v>
      </c>
      <c r="B657">
        <v>0</v>
      </c>
    </row>
    <row r="658" spans="1:2" x14ac:dyDescent="0.2">
      <c r="A658" t="s">
        <v>21</v>
      </c>
      <c r="B658">
        <v>0</v>
      </c>
    </row>
    <row r="659" spans="1:2" x14ac:dyDescent="0.2">
      <c r="A659" t="s">
        <v>255</v>
      </c>
      <c r="B659">
        <v>0</v>
      </c>
    </row>
    <row r="660" spans="1:2" x14ac:dyDescent="0.2">
      <c r="A660" t="s">
        <v>19</v>
      </c>
      <c r="B660">
        <v>0</v>
      </c>
    </row>
    <row r="661" spans="1:2" x14ac:dyDescent="0.2">
      <c r="A661" t="s">
        <v>36</v>
      </c>
      <c r="B661">
        <v>0</v>
      </c>
    </row>
    <row r="662" spans="1:2" x14ac:dyDescent="0.2">
      <c r="A662" t="s">
        <v>11</v>
      </c>
      <c r="B662">
        <v>0</v>
      </c>
    </row>
    <row r="663" spans="1:2" x14ac:dyDescent="0.2">
      <c r="A663" t="s">
        <v>11</v>
      </c>
      <c r="B663">
        <v>0</v>
      </c>
    </row>
    <row r="664" spans="1:2" x14ac:dyDescent="0.2">
      <c r="A664" t="s">
        <v>14</v>
      </c>
      <c r="B664">
        <v>0</v>
      </c>
    </row>
    <row r="665" spans="1:2" x14ac:dyDescent="0.2">
      <c r="A665" t="s">
        <v>8</v>
      </c>
      <c r="B665">
        <v>0</v>
      </c>
    </row>
    <row r="666" spans="1:2" x14ac:dyDescent="0.2">
      <c r="A666" t="s">
        <v>19</v>
      </c>
      <c r="B666">
        <v>0</v>
      </c>
    </row>
    <row r="667" spans="1:2" x14ac:dyDescent="0.2">
      <c r="A667" t="s">
        <v>12</v>
      </c>
      <c r="B667">
        <v>0</v>
      </c>
    </row>
    <row r="668" spans="1:2" x14ac:dyDescent="0.2">
      <c r="A668" t="s">
        <v>13</v>
      </c>
      <c r="B668">
        <v>0</v>
      </c>
    </row>
    <row r="669" spans="1:2" x14ac:dyDescent="0.2">
      <c r="A669" t="s">
        <v>34</v>
      </c>
      <c r="B669">
        <v>0</v>
      </c>
    </row>
    <row r="670" spans="1:2" x14ac:dyDescent="0.2">
      <c r="A670" t="s">
        <v>35</v>
      </c>
      <c r="B670">
        <v>0</v>
      </c>
    </row>
    <row r="671" spans="1:2" x14ac:dyDescent="0.2">
      <c r="A671" t="s">
        <v>255</v>
      </c>
      <c r="B671">
        <v>0</v>
      </c>
    </row>
    <row r="672" spans="1:2" x14ac:dyDescent="0.2">
      <c r="A672" t="s">
        <v>13</v>
      </c>
      <c r="B672">
        <v>0</v>
      </c>
    </row>
    <row r="673" spans="1:2" x14ac:dyDescent="0.2">
      <c r="A673" t="s">
        <v>7</v>
      </c>
      <c r="B673">
        <v>0</v>
      </c>
    </row>
    <row r="674" spans="1:2" x14ac:dyDescent="0.2">
      <c r="A674" t="s">
        <v>7</v>
      </c>
      <c r="B674">
        <v>0</v>
      </c>
    </row>
    <row r="675" spans="1:2" x14ac:dyDescent="0.2">
      <c r="A675" t="s">
        <v>10</v>
      </c>
      <c r="B675">
        <v>0</v>
      </c>
    </row>
    <row r="676" spans="1:2" x14ac:dyDescent="0.2">
      <c r="A676" t="s">
        <v>7</v>
      </c>
      <c r="B676">
        <v>0</v>
      </c>
    </row>
    <row r="677" spans="1:2" x14ac:dyDescent="0.2">
      <c r="A677" t="s">
        <v>255</v>
      </c>
      <c r="B677">
        <v>0</v>
      </c>
    </row>
    <row r="678" spans="1:2" x14ac:dyDescent="0.2">
      <c r="A678" t="s">
        <v>255</v>
      </c>
      <c r="B678">
        <v>0</v>
      </c>
    </row>
    <row r="679" spans="1:2" x14ac:dyDescent="0.2">
      <c r="A679" t="s">
        <v>255</v>
      </c>
      <c r="B679">
        <v>0</v>
      </c>
    </row>
    <row r="680" spans="1:2" x14ac:dyDescent="0.2">
      <c r="A680" t="s">
        <v>255</v>
      </c>
      <c r="B680">
        <v>0</v>
      </c>
    </row>
    <row r="681" spans="1:2" x14ac:dyDescent="0.2">
      <c r="A681" t="s">
        <v>255</v>
      </c>
      <c r="B681">
        <v>0</v>
      </c>
    </row>
    <row r="682" spans="1:2" x14ac:dyDescent="0.2">
      <c r="A682" t="s">
        <v>255</v>
      </c>
      <c r="B682">
        <v>0</v>
      </c>
    </row>
    <row r="683" spans="1:2" x14ac:dyDescent="0.2">
      <c r="A683" t="s">
        <v>255</v>
      </c>
      <c r="B683">
        <v>0</v>
      </c>
    </row>
    <row r="684" spans="1:2" x14ac:dyDescent="0.2">
      <c r="A684" t="s">
        <v>255</v>
      </c>
      <c r="B684">
        <v>0</v>
      </c>
    </row>
    <row r="685" spans="1:2" x14ac:dyDescent="0.2">
      <c r="A685" t="s">
        <v>255</v>
      </c>
      <c r="B685">
        <v>0</v>
      </c>
    </row>
    <row r="686" spans="1:2" x14ac:dyDescent="0.2">
      <c r="A686" t="s">
        <v>255</v>
      </c>
      <c r="B686">
        <v>0</v>
      </c>
    </row>
    <row r="687" spans="1:2" x14ac:dyDescent="0.2">
      <c r="A687" t="s">
        <v>255</v>
      </c>
      <c r="B687">
        <v>0</v>
      </c>
    </row>
    <row r="688" spans="1:2" x14ac:dyDescent="0.2">
      <c r="A688" t="s">
        <v>255</v>
      </c>
      <c r="B688">
        <v>0</v>
      </c>
    </row>
    <row r="689" spans="1:2" x14ac:dyDescent="0.2">
      <c r="A689" t="s">
        <v>255</v>
      </c>
      <c r="B689">
        <v>0</v>
      </c>
    </row>
    <row r="690" spans="1:2" x14ac:dyDescent="0.2">
      <c r="A690" t="s">
        <v>255</v>
      </c>
      <c r="B690">
        <v>0</v>
      </c>
    </row>
    <row r="691" spans="1:2" x14ac:dyDescent="0.2">
      <c r="A691" t="s">
        <v>255</v>
      </c>
      <c r="B691">
        <v>0</v>
      </c>
    </row>
    <row r="692" spans="1:2" x14ac:dyDescent="0.2">
      <c r="A692" t="s">
        <v>255</v>
      </c>
      <c r="B692">
        <v>0</v>
      </c>
    </row>
    <row r="693" spans="1:2" x14ac:dyDescent="0.2">
      <c r="A693" t="s">
        <v>255</v>
      </c>
      <c r="B693">
        <v>0</v>
      </c>
    </row>
    <row r="694" spans="1:2" x14ac:dyDescent="0.2">
      <c r="A694" t="s">
        <v>255</v>
      </c>
      <c r="B694">
        <v>0</v>
      </c>
    </row>
    <row r="695" spans="1:2" x14ac:dyDescent="0.2">
      <c r="A695" t="s">
        <v>255</v>
      </c>
      <c r="B695">
        <v>0</v>
      </c>
    </row>
    <row r="696" spans="1:2" x14ac:dyDescent="0.2">
      <c r="A696" t="s">
        <v>255</v>
      </c>
      <c r="B696">
        <v>0</v>
      </c>
    </row>
    <row r="697" spans="1:2" x14ac:dyDescent="0.2">
      <c r="A697" t="s">
        <v>255</v>
      </c>
      <c r="B697">
        <v>0</v>
      </c>
    </row>
    <row r="698" spans="1:2" x14ac:dyDescent="0.2">
      <c r="A698" t="s">
        <v>255</v>
      </c>
      <c r="B698">
        <v>0</v>
      </c>
    </row>
    <row r="699" spans="1:2" x14ac:dyDescent="0.2">
      <c r="A699" t="s">
        <v>255</v>
      </c>
      <c r="B699">
        <v>0</v>
      </c>
    </row>
    <row r="700" spans="1:2" x14ac:dyDescent="0.2">
      <c r="A700" t="s">
        <v>255</v>
      </c>
      <c r="B700">
        <v>0</v>
      </c>
    </row>
    <row r="701" spans="1:2" x14ac:dyDescent="0.2">
      <c r="A701" t="s">
        <v>255</v>
      </c>
      <c r="B701">
        <v>0</v>
      </c>
    </row>
    <row r="702" spans="1:2" x14ac:dyDescent="0.2">
      <c r="A702" t="s">
        <v>255</v>
      </c>
      <c r="B702">
        <v>0</v>
      </c>
    </row>
    <row r="703" spans="1:2" x14ac:dyDescent="0.2">
      <c r="A703" t="s">
        <v>255</v>
      </c>
      <c r="B703">
        <v>0</v>
      </c>
    </row>
    <row r="704" spans="1:2" x14ac:dyDescent="0.2">
      <c r="A704" t="s">
        <v>255</v>
      </c>
      <c r="B704">
        <v>0</v>
      </c>
    </row>
    <row r="705" spans="1:2" x14ac:dyDescent="0.2">
      <c r="A705" t="s">
        <v>255</v>
      </c>
      <c r="B705">
        <v>0</v>
      </c>
    </row>
    <row r="706" spans="1:2" x14ac:dyDescent="0.2">
      <c r="A706" t="s">
        <v>255</v>
      </c>
      <c r="B706">
        <v>0</v>
      </c>
    </row>
    <row r="707" spans="1:2" x14ac:dyDescent="0.2">
      <c r="A707" t="s">
        <v>255</v>
      </c>
      <c r="B707">
        <v>0</v>
      </c>
    </row>
    <row r="708" spans="1:2" x14ac:dyDescent="0.2">
      <c r="A708" t="s">
        <v>255</v>
      </c>
      <c r="B708">
        <v>0</v>
      </c>
    </row>
    <row r="709" spans="1:2" x14ac:dyDescent="0.2">
      <c r="A709" t="s">
        <v>255</v>
      </c>
      <c r="B709">
        <v>0</v>
      </c>
    </row>
    <row r="710" spans="1:2" x14ac:dyDescent="0.2">
      <c r="A710" t="s">
        <v>255</v>
      </c>
      <c r="B710">
        <v>0</v>
      </c>
    </row>
    <row r="711" spans="1:2" x14ac:dyDescent="0.2">
      <c r="A711" t="s">
        <v>255</v>
      </c>
      <c r="B711">
        <v>0</v>
      </c>
    </row>
    <row r="712" spans="1:2" x14ac:dyDescent="0.2">
      <c r="A712" t="s">
        <v>255</v>
      </c>
      <c r="B712">
        <v>0</v>
      </c>
    </row>
    <row r="713" spans="1:2" x14ac:dyDescent="0.2">
      <c r="A713" t="s">
        <v>255</v>
      </c>
    </row>
    <row r="714" spans="1:2" x14ac:dyDescent="0.2">
      <c r="A714" t="s">
        <v>255</v>
      </c>
    </row>
    <row r="715" spans="1:2" x14ac:dyDescent="0.2">
      <c r="A715" t="s">
        <v>255</v>
      </c>
    </row>
    <row r="716" spans="1:2" x14ac:dyDescent="0.2">
      <c r="A716" t="s">
        <v>255</v>
      </c>
    </row>
    <row r="717" spans="1:2" x14ac:dyDescent="0.2">
      <c r="A717" t="s">
        <v>255</v>
      </c>
    </row>
    <row r="718" spans="1:2" x14ac:dyDescent="0.2">
      <c r="A718" t="s">
        <v>255</v>
      </c>
    </row>
    <row r="719" spans="1:2" x14ac:dyDescent="0.2">
      <c r="A719" t="s">
        <v>255</v>
      </c>
    </row>
    <row r="720" spans="1:2" x14ac:dyDescent="0.2">
      <c r="A720" t="s">
        <v>255</v>
      </c>
    </row>
    <row r="721" spans="1:1" x14ac:dyDescent="0.2">
      <c r="A721" t="s">
        <v>255</v>
      </c>
    </row>
    <row r="722" spans="1:1" x14ac:dyDescent="0.2">
      <c r="A722" t="s">
        <v>255</v>
      </c>
    </row>
    <row r="723" spans="1:1" x14ac:dyDescent="0.2">
      <c r="A723" t="s">
        <v>255</v>
      </c>
    </row>
    <row r="724" spans="1:1" x14ac:dyDescent="0.2">
      <c r="A724" t="s">
        <v>255</v>
      </c>
    </row>
    <row r="725" spans="1:1" x14ac:dyDescent="0.2">
      <c r="A725" t="s">
        <v>255</v>
      </c>
    </row>
    <row r="726" spans="1:1" x14ac:dyDescent="0.2">
      <c r="A726" t="s">
        <v>255</v>
      </c>
    </row>
    <row r="727" spans="1:1" x14ac:dyDescent="0.2">
      <c r="A727" t="s">
        <v>255</v>
      </c>
    </row>
    <row r="728" spans="1:1" x14ac:dyDescent="0.2">
      <c r="A728" t="s">
        <v>255</v>
      </c>
    </row>
    <row r="729" spans="1:1" x14ac:dyDescent="0.2">
      <c r="A729" t="s">
        <v>255</v>
      </c>
    </row>
    <row r="730" spans="1:1" x14ac:dyDescent="0.2">
      <c r="A730" t="s">
        <v>255</v>
      </c>
    </row>
    <row r="731" spans="1:1" x14ac:dyDescent="0.2">
      <c r="A731" t="s">
        <v>255</v>
      </c>
    </row>
    <row r="732" spans="1:1" x14ac:dyDescent="0.2">
      <c r="A732" t="s">
        <v>255</v>
      </c>
    </row>
    <row r="733" spans="1:1" x14ac:dyDescent="0.2">
      <c r="A733" t="s">
        <v>255</v>
      </c>
    </row>
    <row r="734" spans="1:1" x14ac:dyDescent="0.2">
      <c r="A734" t="s">
        <v>255</v>
      </c>
    </row>
    <row r="735" spans="1:1" x14ac:dyDescent="0.2">
      <c r="A735" t="s">
        <v>255</v>
      </c>
    </row>
    <row r="736" spans="1:1" x14ac:dyDescent="0.2">
      <c r="A736" t="s">
        <v>255</v>
      </c>
    </row>
    <row r="737" spans="1:1" x14ac:dyDescent="0.2">
      <c r="A737" t="s">
        <v>255</v>
      </c>
    </row>
    <row r="738" spans="1:1" x14ac:dyDescent="0.2">
      <c r="A738" t="s">
        <v>255</v>
      </c>
    </row>
    <row r="739" spans="1:1" x14ac:dyDescent="0.2">
      <c r="A739" t="s">
        <v>255</v>
      </c>
    </row>
    <row r="740" spans="1:1" x14ac:dyDescent="0.2">
      <c r="A740" t="s">
        <v>255</v>
      </c>
    </row>
    <row r="741" spans="1:1" x14ac:dyDescent="0.2">
      <c r="A741" t="s">
        <v>255</v>
      </c>
    </row>
    <row r="742" spans="1:1" x14ac:dyDescent="0.2">
      <c r="A742" t="s">
        <v>255</v>
      </c>
    </row>
    <row r="743" spans="1:1" x14ac:dyDescent="0.2">
      <c r="A743" t="s">
        <v>255</v>
      </c>
    </row>
    <row r="744" spans="1:1" x14ac:dyDescent="0.2">
      <c r="A744" t="s">
        <v>255</v>
      </c>
    </row>
    <row r="745" spans="1:1" x14ac:dyDescent="0.2">
      <c r="A745" t="s">
        <v>255</v>
      </c>
    </row>
    <row r="746" spans="1:1" x14ac:dyDescent="0.2">
      <c r="A746" t="s">
        <v>255</v>
      </c>
    </row>
    <row r="747" spans="1:1" x14ac:dyDescent="0.2">
      <c r="A747" t="s">
        <v>255</v>
      </c>
    </row>
    <row r="748" spans="1:1" x14ac:dyDescent="0.2">
      <c r="A748" t="s">
        <v>255</v>
      </c>
    </row>
    <row r="749" spans="1:1" x14ac:dyDescent="0.2">
      <c r="A749" t="s">
        <v>255</v>
      </c>
    </row>
    <row r="750" spans="1:1" x14ac:dyDescent="0.2">
      <c r="A750" t="s">
        <v>255</v>
      </c>
    </row>
    <row r="751" spans="1:1" x14ac:dyDescent="0.2">
      <c r="A751" t="s">
        <v>255</v>
      </c>
    </row>
    <row r="752" spans="1:1" x14ac:dyDescent="0.2">
      <c r="A752" t="s">
        <v>255</v>
      </c>
    </row>
    <row r="753" spans="1:1" x14ac:dyDescent="0.2">
      <c r="A753" t="s">
        <v>255</v>
      </c>
    </row>
    <row r="754" spans="1:1" x14ac:dyDescent="0.2">
      <c r="A754" t="s">
        <v>255</v>
      </c>
    </row>
    <row r="755" spans="1:1" x14ac:dyDescent="0.2">
      <c r="A755" t="s">
        <v>255</v>
      </c>
    </row>
    <row r="756" spans="1:1" x14ac:dyDescent="0.2">
      <c r="A756" t="s">
        <v>255</v>
      </c>
    </row>
    <row r="757" spans="1:1" x14ac:dyDescent="0.2">
      <c r="A757" t="s">
        <v>255</v>
      </c>
    </row>
    <row r="758" spans="1:1" x14ac:dyDescent="0.2">
      <c r="A758" t="s">
        <v>255</v>
      </c>
    </row>
    <row r="759" spans="1:1" x14ac:dyDescent="0.2">
      <c r="A759" t="s">
        <v>255</v>
      </c>
    </row>
    <row r="760" spans="1:1" x14ac:dyDescent="0.2">
      <c r="A760" t="s">
        <v>255</v>
      </c>
    </row>
    <row r="761" spans="1:1" x14ac:dyDescent="0.2">
      <c r="A761" t="s">
        <v>255</v>
      </c>
    </row>
    <row r="762" spans="1:1" x14ac:dyDescent="0.2">
      <c r="A762" t="s">
        <v>255</v>
      </c>
    </row>
    <row r="763" spans="1:1" x14ac:dyDescent="0.2">
      <c r="A763" t="s">
        <v>255</v>
      </c>
    </row>
    <row r="764" spans="1:1" x14ac:dyDescent="0.2">
      <c r="A764" t="s">
        <v>255</v>
      </c>
    </row>
    <row r="765" spans="1:1" x14ac:dyDescent="0.2">
      <c r="A765" t="s">
        <v>255</v>
      </c>
    </row>
    <row r="766" spans="1:1" x14ac:dyDescent="0.2">
      <c r="A766" t="s">
        <v>255</v>
      </c>
    </row>
    <row r="767" spans="1:1" x14ac:dyDescent="0.2">
      <c r="A767" t="s">
        <v>255</v>
      </c>
    </row>
    <row r="768" spans="1:1" x14ac:dyDescent="0.2">
      <c r="A768" t="s">
        <v>255</v>
      </c>
    </row>
    <row r="769" spans="1:1" x14ac:dyDescent="0.2">
      <c r="A769" t="s">
        <v>255</v>
      </c>
    </row>
    <row r="770" spans="1:1" x14ac:dyDescent="0.2">
      <c r="A770" t="s">
        <v>255</v>
      </c>
    </row>
    <row r="771" spans="1:1" x14ac:dyDescent="0.2">
      <c r="A771" t="s">
        <v>255</v>
      </c>
    </row>
    <row r="772" spans="1:1" x14ac:dyDescent="0.2">
      <c r="A772" t="s">
        <v>255</v>
      </c>
    </row>
    <row r="773" spans="1:1" x14ac:dyDescent="0.2">
      <c r="A773" t="s">
        <v>255</v>
      </c>
    </row>
    <row r="774" spans="1:1" x14ac:dyDescent="0.2">
      <c r="A774" t="s">
        <v>255</v>
      </c>
    </row>
    <row r="775" spans="1:1" x14ac:dyDescent="0.2">
      <c r="A775" t="s">
        <v>255</v>
      </c>
    </row>
    <row r="776" spans="1:1" x14ac:dyDescent="0.2">
      <c r="A776" t="s">
        <v>255</v>
      </c>
    </row>
    <row r="777" spans="1:1" x14ac:dyDescent="0.2">
      <c r="A777" t="s">
        <v>255</v>
      </c>
    </row>
    <row r="778" spans="1:1" x14ac:dyDescent="0.2">
      <c r="A778" t="s">
        <v>255</v>
      </c>
    </row>
    <row r="779" spans="1:1" x14ac:dyDescent="0.2">
      <c r="A779" t="s">
        <v>255</v>
      </c>
    </row>
    <row r="780" spans="1:1" x14ac:dyDescent="0.2">
      <c r="A780" t="s">
        <v>255</v>
      </c>
    </row>
    <row r="781" spans="1:1" x14ac:dyDescent="0.2">
      <c r="A781" t="s">
        <v>255</v>
      </c>
    </row>
    <row r="782" spans="1:1" x14ac:dyDescent="0.2">
      <c r="A782" t="s">
        <v>255</v>
      </c>
    </row>
    <row r="783" spans="1:1" x14ac:dyDescent="0.2">
      <c r="A783" t="s">
        <v>255</v>
      </c>
    </row>
    <row r="784" spans="1:1" x14ac:dyDescent="0.2">
      <c r="A784" t="s">
        <v>255</v>
      </c>
    </row>
    <row r="785" spans="1:1" x14ac:dyDescent="0.2">
      <c r="A785" t="s">
        <v>255</v>
      </c>
    </row>
    <row r="786" spans="1:1" x14ac:dyDescent="0.2">
      <c r="A786" t="s">
        <v>255</v>
      </c>
    </row>
    <row r="787" spans="1:1" x14ac:dyDescent="0.2">
      <c r="A787" t="s">
        <v>255</v>
      </c>
    </row>
    <row r="788" spans="1:1" x14ac:dyDescent="0.2">
      <c r="A788" t="s">
        <v>255</v>
      </c>
    </row>
    <row r="789" spans="1:1" x14ac:dyDescent="0.2">
      <c r="A789" t="s">
        <v>255</v>
      </c>
    </row>
    <row r="790" spans="1:1" x14ac:dyDescent="0.2">
      <c r="A790" t="s">
        <v>255</v>
      </c>
    </row>
    <row r="791" spans="1:1" x14ac:dyDescent="0.2">
      <c r="A791" t="s">
        <v>255</v>
      </c>
    </row>
    <row r="792" spans="1:1" x14ac:dyDescent="0.2">
      <c r="A792" t="s">
        <v>255</v>
      </c>
    </row>
    <row r="793" spans="1:1" x14ac:dyDescent="0.2">
      <c r="A793" t="s">
        <v>255</v>
      </c>
    </row>
    <row r="794" spans="1:1" x14ac:dyDescent="0.2">
      <c r="A794" t="s">
        <v>255</v>
      </c>
    </row>
    <row r="795" spans="1:1" x14ac:dyDescent="0.2">
      <c r="A795" t="s">
        <v>255</v>
      </c>
    </row>
    <row r="796" spans="1:1" x14ac:dyDescent="0.2">
      <c r="A796" t="s">
        <v>255</v>
      </c>
    </row>
    <row r="797" spans="1:1" x14ac:dyDescent="0.2">
      <c r="A797" t="s">
        <v>255</v>
      </c>
    </row>
    <row r="798" spans="1:1" x14ac:dyDescent="0.2">
      <c r="A798" t="s">
        <v>255</v>
      </c>
    </row>
    <row r="799" spans="1:1" x14ac:dyDescent="0.2">
      <c r="A799" t="s">
        <v>255</v>
      </c>
    </row>
    <row r="800" spans="1:1" x14ac:dyDescent="0.2">
      <c r="A800" t="s">
        <v>255</v>
      </c>
    </row>
    <row r="801" spans="1:1" x14ac:dyDescent="0.2">
      <c r="A801" t="s">
        <v>255</v>
      </c>
    </row>
    <row r="802" spans="1:1" x14ac:dyDescent="0.2">
      <c r="A802" t="s">
        <v>255</v>
      </c>
    </row>
    <row r="803" spans="1:1" x14ac:dyDescent="0.2">
      <c r="A803" t="s">
        <v>255</v>
      </c>
    </row>
    <row r="804" spans="1:1" x14ac:dyDescent="0.2">
      <c r="A804" t="s">
        <v>255</v>
      </c>
    </row>
    <row r="805" spans="1:1" x14ac:dyDescent="0.2">
      <c r="A805" t="s">
        <v>255</v>
      </c>
    </row>
    <row r="806" spans="1:1" x14ac:dyDescent="0.2">
      <c r="A806" t="s">
        <v>255</v>
      </c>
    </row>
    <row r="807" spans="1:1" x14ac:dyDescent="0.2">
      <c r="A807" t="s">
        <v>255</v>
      </c>
    </row>
    <row r="808" spans="1:1" x14ac:dyDescent="0.2">
      <c r="A808" t="s">
        <v>255</v>
      </c>
    </row>
    <row r="809" spans="1:1" x14ac:dyDescent="0.2">
      <c r="A809" t="s">
        <v>255</v>
      </c>
    </row>
    <row r="810" spans="1:1" x14ac:dyDescent="0.2">
      <c r="A810" t="s">
        <v>255</v>
      </c>
    </row>
    <row r="811" spans="1:1" x14ac:dyDescent="0.2">
      <c r="A811" t="s">
        <v>255</v>
      </c>
    </row>
    <row r="812" spans="1:1" x14ac:dyDescent="0.2">
      <c r="A812" t="s">
        <v>255</v>
      </c>
    </row>
    <row r="813" spans="1:1" x14ac:dyDescent="0.2">
      <c r="A813" t="s">
        <v>255</v>
      </c>
    </row>
    <row r="814" spans="1:1" x14ac:dyDescent="0.2">
      <c r="A814" t="s">
        <v>255</v>
      </c>
    </row>
    <row r="815" spans="1:1" x14ac:dyDescent="0.2">
      <c r="A815" t="s">
        <v>255</v>
      </c>
    </row>
    <row r="816" spans="1:1" x14ac:dyDescent="0.2">
      <c r="A816" t="s">
        <v>255</v>
      </c>
    </row>
    <row r="817" spans="1:1" x14ac:dyDescent="0.2">
      <c r="A817" t="s">
        <v>255</v>
      </c>
    </row>
    <row r="818" spans="1:1" x14ac:dyDescent="0.2">
      <c r="A818" t="s">
        <v>255</v>
      </c>
    </row>
    <row r="819" spans="1:1" x14ac:dyDescent="0.2">
      <c r="A819" t="s">
        <v>255</v>
      </c>
    </row>
    <row r="820" spans="1:1" x14ac:dyDescent="0.2">
      <c r="A820" t="s">
        <v>255</v>
      </c>
    </row>
    <row r="821" spans="1:1" x14ac:dyDescent="0.2">
      <c r="A821" t="s">
        <v>255</v>
      </c>
    </row>
    <row r="822" spans="1:1" x14ac:dyDescent="0.2">
      <c r="A822" t="s">
        <v>255</v>
      </c>
    </row>
    <row r="823" spans="1:1" x14ac:dyDescent="0.2">
      <c r="A823" t="s">
        <v>255</v>
      </c>
    </row>
    <row r="824" spans="1:1" x14ac:dyDescent="0.2">
      <c r="A824" t="s">
        <v>255</v>
      </c>
    </row>
    <row r="825" spans="1:1" x14ac:dyDescent="0.2">
      <c r="A825" t="s">
        <v>255</v>
      </c>
    </row>
    <row r="826" spans="1:1" x14ac:dyDescent="0.2">
      <c r="A826" t="s">
        <v>255</v>
      </c>
    </row>
    <row r="827" spans="1:1" x14ac:dyDescent="0.2">
      <c r="A827" t="s">
        <v>255</v>
      </c>
    </row>
    <row r="828" spans="1:1" x14ac:dyDescent="0.2">
      <c r="A828" t="s">
        <v>255</v>
      </c>
    </row>
    <row r="829" spans="1:1" x14ac:dyDescent="0.2">
      <c r="A829" t="s">
        <v>255</v>
      </c>
    </row>
    <row r="830" spans="1:1" x14ac:dyDescent="0.2">
      <c r="A830" t="s">
        <v>255</v>
      </c>
    </row>
    <row r="831" spans="1:1" x14ac:dyDescent="0.2">
      <c r="A831" t="s">
        <v>255</v>
      </c>
    </row>
    <row r="832" spans="1:1" x14ac:dyDescent="0.2">
      <c r="A832" t="s">
        <v>255</v>
      </c>
    </row>
    <row r="833" spans="1:1" x14ac:dyDescent="0.2">
      <c r="A833" t="s">
        <v>255</v>
      </c>
    </row>
    <row r="834" spans="1:1" x14ac:dyDescent="0.2">
      <c r="A834" t="s">
        <v>255</v>
      </c>
    </row>
    <row r="835" spans="1:1" x14ac:dyDescent="0.2">
      <c r="A835" t="s">
        <v>255</v>
      </c>
    </row>
    <row r="836" spans="1:1" x14ac:dyDescent="0.2">
      <c r="A836" t="s">
        <v>255</v>
      </c>
    </row>
    <row r="837" spans="1:1" x14ac:dyDescent="0.2">
      <c r="A837" t="s">
        <v>255</v>
      </c>
    </row>
    <row r="838" spans="1:1" x14ac:dyDescent="0.2">
      <c r="A838" t="s">
        <v>255</v>
      </c>
    </row>
    <row r="839" spans="1:1" x14ac:dyDescent="0.2">
      <c r="A839" t="s">
        <v>255</v>
      </c>
    </row>
    <row r="840" spans="1:1" x14ac:dyDescent="0.2">
      <c r="A840" t="s">
        <v>255</v>
      </c>
    </row>
    <row r="841" spans="1:1" x14ac:dyDescent="0.2">
      <c r="A841" t="s">
        <v>255</v>
      </c>
    </row>
    <row r="842" spans="1:1" x14ac:dyDescent="0.2">
      <c r="A842" t="s">
        <v>255</v>
      </c>
    </row>
    <row r="843" spans="1:1" x14ac:dyDescent="0.2">
      <c r="A843" t="s">
        <v>255</v>
      </c>
    </row>
    <row r="844" spans="1:1" x14ac:dyDescent="0.2">
      <c r="A844" t="s">
        <v>255</v>
      </c>
    </row>
    <row r="845" spans="1:1" x14ac:dyDescent="0.2">
      <c r="A845" t="s">
        <v>255</v>
      </c>
    </row>
    <row r="846" spans="1:1" x14ac:dyDescent="0.2">
      <c r="A846" t="s">
        <v>255</v>
      </c>
    </row>
    <row r="847" spans="1:1" x14ac:dyDescent="0.2">
      <c r="A847" t="s">
        <v>255</v>
      </c>
    </row>
    <row r="848" spans="1:1" x14ac:dyDescent="0.2">
      <c r="A848" t="s">
        <v>255</v>
      </c>
    </row>
    <row r="849" spans="1:1" x14ac:dyDescent="0.2">
      <c r="A849" t="s">
        <v>255</v>
      </c>
    </row>
    <row r="850" spans="1:1" x14ac:dyDescent="0.2">
      <c r="A850" t="s">
        <v>255</v>
      </c>
    </row>
    <row r="851" spans="1:1" x14ac:dyDescent="0.2">
      <c r="A851" t="s">
        <v>255</v>
      </c>
    </row>
    <row r="852" spans="1:1" x14ac:dyDescent="0.2">
      <c r="A852" t="s">
        <v>255</v>
      </c>
    </row>
    <row r="853" spans="1:1" x14ac:dyDescent="0.2">
      <c r="A853" t="s">
        <v>255</v>
      </c>
    </row>
    <row r="854" spans="1:1" x14ac:dyDescent="0.2">
      <c r="A854" t="s">
        <v>255</v>
      </c>
    </row>
    <row r="855" spans="1:1" x14ac:dyDescent="0.2">
      <c r="A855" t="s">
        <v>255</v>
      </c>
    </row>
    <row r="856" spans="1:1" x14ac:dyDescent="0.2">
      <c r="A856" t="s">
        <v>255</v>
      </c>
    </row>
    <row r="857" spans="1:1" x14ac:dyDescent="0.2">
      <c r="A857" t="s">
        <v>255</v>
      </c>
    </row>
    <row r="858" spans="1:1" x14ac:dyDescent="0.2">
      <c r="A858" t="s">
        <v>255</v>
      </c>
    </row>
    <row r="859" spans="1:1" x14ac:dyDescent="0.2">
      <c r="A859" t="s">
        <v>255</v>
      </c>
    </row>
    <row r="860" spans="1:1" x14ac:dyDescent="0.2">
      <c r="A860" t="s">
        <v>255</v>
      </c>
    </row>
    <row r="861" spans="1:1" x14ac:dyDescent="0.2">
      <c r="A861" t="s">
        <v>255</v>
      </c>
    </row>
    <row r="862" spans="1:1" x14ac:dyDescent="0.2">
      <c r="A862" t="s">
        <v>255</v>
      </c>
    </row>
    <row r="863" spans="1:1" x14ac:dyDescent="0.2">
      <c r="A863" t="s">
        <v>255</v>
      </c>
    </row>
    <row r="864" spans="1:1" x14ac:dyDescent="0.2">
      <c r="A864" t="s">
        <v>255</v>
      </c>
    </row>
    <row r="865" spans="1:1" x14ac:dyDescent="0.2">
      <c r="A865" t="s">
        <v>255</v>
      </c>
    </row>
    <row r="866" spans="1:1" x14ac:dyDescent="0.2">
      <c r="A866" t="s">
        <v>255</v>
      </c>
    </row>
    <row r="867" spans="1:1" x14ac:dyDescent="0.2">
      <c r="A867" t="s">
        <v>255</v>
      </c>
    </row>
    <row r="868" spans="1:1" x14ac:dyDescent="0.2">
      <c r="A868" t="s">
        <v>255</v>
      </c>
    </row>
    <row r="869" spans="1:1" x14ac:dyDescent="0.2">
      <c r="A869" t="s">
        <v>255</v>
      </c>
    </row>
    <row r="870" spans="1:1" x14ac:dyDescent="0.2">
      <c r="A870" t="s">
        <v>255</v>
      </c>
    </row>
    <row r="871" spans="1:1" x14ac:dyDescent="0.2">
      <c r="A871" t="s">
        <v>255</v>
      </c>
    </row>
    <row r="872" spans="1:1" x14ac:dyDescent="0.2">
      <c r="A872" t="s">
        <v>255</v>
      </c>
    </row>
    <row r="873" spans="1:1" x14ac:dyDescent="0.2">
      <c r="A873" t="s">
        <v>255</v>
      </c>
    </row>
    <row r="874" spans="1:1" x14ac:dyDescent="0.2">
      <c r="A874" t="s">
        <v>255</v>
      </c>
    </row>
    <row r="875" spans="1:1" x14ac:dyDescent="0.2">
      <c r="A875" t="s">
        <v>255</v>
      </c>
    </row>
    <row r="876" spans="1:1" x14ac:dyDescent="0.2">
      <c r="A876" t="s">
        <v>255</v>
      </c>
    </row>
    <row r="877" spans="1:1" x14ac:dyDescent="0.2">
      <c r="A877" t="s">
        <v>255</v>
      </c>
    </row>
    <row r="878" spans="1:1" x14ac:dyDescent="0.2">
      <c r="A878" t="s">
        <v>255</v>
      </c>
    </row>
    <row r="879" spans="1:1" x14ac:dyDescent="0.2">
      <c r="A879" t="s">
        <v>255</v>
      </c>
    </row>
    <row r="880" spans="1:1" x14ac:dyDescent="0.2">
      <c r="A880" t="s">
        <v>255</v>
      </c>
    </row>
    <row r="881" spans="1:1" x14ac:dyDescent="0.2">
      <c r="A881" t="s">
        <v>255</v>
      </c>
    </row>
    <row r="882" spans="1:1" x14ac:dyDescent="0.2">
      <c r="A882" t="s">
        <v>255</v>
      </c>
    </row>
    <row r="883" spans="1:1" x14ac:dyDescent="0.2">
      <c r="A883" t="s">
        <v>255</v>
      </c>
    </row>
    <row r="884" spans="1:1" x14ac:dyDescent="0.2">
      <c r="A884" t="s">
        <v>255</v>
      </c>
    </row>
    <row r="885" spans="1:1" x14ac:dyDescent="0.2">
      <c r="A885" t="s">
        <v>255</v>
      </c>
    </row>
    <row r="886" spans="1:1" x14ac:dyDescent="0.2">
      <c r="A886" t="s">
        <v>255</v>
      </c>
    </row>
    <row r="887" spans="1:1" x14ac:dyDescent="0.2">
      <c r="A887" t="s">
        <v>255</v>
      </c>
    </row>
    <row r="888" spans="1:1" x14ac:dyDescent="0.2">
      <c r="A888" t="s">
        <v>255</v>
      </c>
    </row>
    <row r="889" spans="1:1" x14ac:dyDescent="0.2">
      <c r="A889" t="s">
        <v>255</v>
      </c>
    </row>
    <row r="890" spans="1:1" x14ac:dyDescent="0.2">
      <c r="A890" t="s">
        <v>255</v>
      </c>
    </row>
    <row r="891" spans="1:1" x14ac:dyDescent="0.2">
      <c r="A891" t="s">
        <v>255</v>
      </c>
    </row>
    <row r="892" spans="1:1" x14ac:dyDescent="0.2">
      <c r="A892" t="s">
        <v>255</v>
      </c>
    </row>
    <row r="893" spans="1:1" x14ac:dyDescent="0.2">
      <c r="A893" t="s">
        <v>255</v>
      </c>
    </row>
    <row r="894" spans="1:1" x14ac:dyDescent="0.2">
      <c r="A894" t="s">
        <v>255</v>
      </c>
    </row>
    <row r="895" spans="1:1" x14ac:dyDescent="0.2">
      <c r="A895" t="s">
        <v>255</v>
      </c>
    </row>
    <row r="896" spans="1:1" x14ac:dyDescent="0.2">
      <c r="A896" t="s">
        <v>255</v>
      </c>
    </row>
    <row r="897" spans="1:1" x14ac:dyDescent="0.2">
      <c r="A897" t="s">
        <v>255</v>
      </c>
    </row>
    <row r="898" spans="1:1" x14ac:dyDescent="0.2">
      <c r="A898" t="s">
        <v>255</v>
      </c>
    </row>
    <row r="899" spans="1:1" x14ac:dyDescent="0.2">
      <c r="A899" t="s">
        <v>255</v>
      </c>
    </row>
    <row r="900" spans="1:1" x14ac:dyDescent="0.2">
      <c r="A900" t="s">
        <v>255</v>
      </c>
    </row>
    <row r="901" spans="1:1" x14ac:dyDescent="0.2">
      <c r="A901" t="s">
        <v>255</v>
      </c>
    </row>
    <row r="902" spans="1:1" x14ac:dyDescent="0.2">
      <c r="A902" t="s">
        <v>255</v>
      </c>
    </row>
    <row r="903" spans="1:1" x14ac:dyDescent="0.2">
      <c r="A903" t="s">
        <v>255</v>
      </c>
    </row>
    <row r="904" spans="1:1" x14ac:dyDescent="0.2">
      <c r="A904" t="s">
        <v>255</v>
      </c>
    </row>
    <row r="905" spans="1:1" x14ac:dyDescent="0.2">
      <c r="A905" t="s">
        <v>255</v>
      </c>
    </row>
    <row r="906" spans="1:1" x14ac:dyDescent="0.2">
      <c r="A906" t="s">
        <v>255</v>
      </c>
    </row>
    <row r="907" spans="1:1" x14ac:dyDescent="0.2">
      <c r="A907" t="s">
        <v>255</v>
      </c>
    </row>
    <row r="908" spans="1:1" x14ac:dyDescent="0.2">
      <c r="A908" t="s">
        <v>255</v>
      </c>
    </row>
    <row r="909" spans="1:1" x14ac:dyDescent="0.2">
      <c r="A909" t="s">
        <v>255</v>
      </c>
    </row>
    <row r="910" spans="1:1" x14ac:dyDescent="0.2">
      <c r="A910" t="s">
        <v>255</v>
      </c>
    </row>
    <row r="911" spans="1:1" x14ac:dyDescent="0.2">
      <c r="A911" t="s">
        <v>255</v>
      </c>
    </row>
    <row r="912" spans="1:1" x14ac:dyDescent="0.2">
      <c r="A912" t="s">
        <v>255</v>
      </c>
    </row>
    <row r="913" spans="1:1" x14ac:dyDescent="0.2">
      <c r="A913" t="s">
        <v>255</v>
      </c>
    </row>
    <row r="914" spans="1:1" x14ac:dyDescent="0.2">
      <c r="A914" t="s">
        <v>255</v>
      </c>
    </row>
    <row r="915" spans="1:1" x14ac:dyDescent="0.2">
      <c r="A915" t="s">
        <v>255</v>
      </c>
    </row>
    <row r="916" spans="1:1" x14ac:dyDescent="0.2">
      <c r="A916" t="s">
        <v>255</v>
      </c>
    </row>
    <row r="917" spans="1:1" x14ac:dyDescent="0.2">
      <c r="A917" t="s">
        <v>255</v>
      </c>
    </row>
    <row r="918" spans="1:1" x14ac:dyDescent="0.2">
      <c r="A918" t="s">
        <v>255</v>
      </c>
    </row>
    <row r="919" spans="1:1" x14ac:dyDescent="0.2">
      <c r="A919" t="s">
        <v>255</v>
      </c>
    </row>
    <row r="920" spans="1:1" x14ac:dyDescent="0.2">
      <c r="A920" t="s">
        <v>255</v>
      </c>
    </row>
    <row r="921" spans="1:1" x14ac:dyDescent="0.2">
      <c r="A921" t="s">
        <v>255</v>
      </c>
    </row>
    <row r="922" spans="1:1" x14ac:dyDescent="0.2">
      <c r="A922" t="s">
        <v>255</v>
      </c>
    </row>
    <row r="923" spans="1:1" x14ac:dyDescent="0.2">
      <c r="A923" t="s">
        <v>255</v>
      </c>
    </row>
    <row r="924" spans="1:1" x14ac:dyDescent="0.2">
      <c r="A924" t="s">
        <v>255</v>
      </c>
    </row>
    <row r="925" spans="1:1" x14ac:dyDescent="0.2">
      <c r="A925" t="s">
        <v>255</v>
      </c>
    </row>
    <row r="926" spans="1:1" x14ac:dyDescent="0.2">
      <c r="A926" t="s">
        <v>255</v>
      </c>
    </row>
    <row r="927" spans="1:1" x14ac:dyDescent="0.2">
      <c r="A927" t="s">
        <v>255</v>
      </c>
    </row>
    <row r="928" spans="1:1" x14ac:dyDescent="0.2">
      <c r="A928" t="s">
        <v>255</v>
      </c>
    </row>
    <row r="929" spans="1:1" x14ac:dyDescent="0.2">
      <c r="A929" t="s">
        <v>255</v>
      </c>
    </row>
    <row r="930" spans="1:1" x14ac:dyDescent="0.2">
      <c r="A930" t="s">
        <v>255</v>
      </c>
    </row>
    <row r="931" spans="1:1" x14ac:dyDescent="0.2">
      <c r="A931" t="s">
        <v>255</v>
      </c>
    </row>
    <row r="932" spans="1:1" x14ac:dyDescent="0.2">
      <c r="A932" t="s">
        <v>255</v>
      </c>
    </row>
    <row r="933" spans="1:1" x14ac:dyDescent="0.2">
      <c r="A933" t="s">
        <v>255</v>
      </c>
    </row>
    <row r="934" spans="1:1" x14ac:dyDescent="0.2">
      <c r="A934" t="s">
        <v>255</v>
      </c>
    </row>
    <row r="935" spans="1:1" x14ac:dyDescent="0.2">
      <c r="A935" t="s">
        <v>255</v>
      </c>
    </row>
    <row r="936" spans="1:1" x14ac:dyDescent="0.2">
      <c r="A936" t="s">
        <v>255</v>
      </c>
    </row>
    <row r="937" spans="1:1" x14ac:dyDescent="0.2">
      <c r="A937" t="s">
        <v>255</v>
      </c>
    </row>
    <row r="938" spans="1:1" x14ac:dyDescent="0.2">
      <c r="A938" t="s">
        <v>255</v>
      </c>
    </row>
    <row r="939" spans="1:1" x14ac:dyDescent="0.2">
      <c r="A939" t="s">
        <v>255</v>
      </c>
    </row>
    <row r="940" spans="1:1" x14ac:dyDescent="0.2">
      <c r="A940" t="s">
        <v>255</v>
      </c>
    </row>
    <row r="941" spans="1:1" x14ac:dyDescent="0.2">
      <c r="A941" t="s">
        <v>255</v>
      </c>
    </row>
    <row r="942" spans="1:1" x14ac:dyDescent="0.2">
      <c r="A942" t="s">
        <v>255</v>
      </c>
    </row>
    <row r="943" spans="1:1" x14ac:dyDescent="0.2">
      <c r="A943" t="s">
        <v>255</v>
      </c>
    </row>
    <row r="944" spans="1:1" x14ac:dyDescent="0.2">
      <c r="A944" t="s">
        <v>255</v>
      </c>
    </row>
    <row r="945" spans="1:1" x14ac:dyDescent="0.2">
      <c r="A945" t="s">
        <v>255</v>
      </c>
    </row>
    <row r="946" spans="1:1" x14ac:dyDescent="0.2">
      <c r="A946" t="s">
        <v>255</v>
      </c>
    </row>
    <row r="947" spans="1:1" x14ac:dyDescent="0.2">
      <c r="A947" t="s">
        <v>255</v>
      </c>
    </row>
    <row r="948" spans="1:1" x14ac:dyDescent="0.2">
      <c r="A948" t="s">
        <v>255</v>
      </c>
    </row>
    <row r="949" spans="1:1" x14ac:dyDescent="0.2">
      <c r="A949" t="s">
        <v>255</v>
      </c>
    </row>
    <row r="950" spans="1:1" x14ac:dyDescent="0.2">
      <c r="A950" t="s">
        <v>255</v>
      </c>
    </row>
    <row r="951" spans="1:1" x14ac:dyDescent="0.2">
      <c r="A951" t="s">
        <v>255</v>
      </c>
    </row>
    <row r="952" spans="1:1" x14ac:dyDescent="0.2">
      <c r="A952" t="s">
        <v>255</v>
      </c>
    </row>
    <row r="953" spans="1:1" x14ac:dyDescent="0.2">
      <c r="A953" t="s">
        <v>255</v>
      </c>
    </row>
    <row r="954" spans="1:1" x14ac:dyDescent="0.2">
      <c r="A954" t="s">
        <v>255</v>
      </c>
    </row>
    <row r="955" spans="1:1" x14ac:dyDescent="0.2">
      <c r="A955" t="s">
        <v>255</v>
      </c>
    </row>
    <row r="956" spans="1:1" x14ac:dyDescent="0.2">
      <c r="A956" t="s">
        <v>255</v>
      </c>
    </row>
    <row r="957" spans="1:1" x14ac:dyDescent="0.2">
      <c r="A957" t="s">
        <v>255</v>
      </c>
    </row>
    <row r="958" spans="1:1" x14ac:dyDescent="0.2">
      <c r="A958" t="s">
        <v>255</v>
      </c>
    </row>
    <row r="959" spans="1:1" x14ac:dyDescent="0.2">
      <c r="A959" t="s">
        <v>255</v>
      </c>
    </row>
    <row r="960" spans="1:1" x14ac:dyDescent="0.2">
      <c r="A960" t="s">
        <v>255</v>
      </c>
    </row>
    <row r="961" spans="1:1" x14ac:dyDescent="0.2">
      <c r="A961" t="s">
        <v>255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BUC</vt:lpstr>
      <vt:lpstr>Por biblioteca</vt:lpstr>
      <vt:lpstr>Hoja6</vt:lpstr>
      <vt:lpstr>TABLA</vt:lpstr>
      <vt:lpstr>Bibliotecas no ucm</vt:lpstr>
      <vt:lpstr>para indicadores</vt:lpstr>
      <vt:lpstr>BLIOTECAS</vt:lpstr>
      <vt:lpstr>observaciones</vt:lpstr>
      <vt:lpstr>Hoja2</vt:lpstr>
      <vt:lpstr>Areas</vt:lpstr>
      <vt:lpstr>Hoja4</vt:lpstr>
      <vt:lpstr>Hoja3</vt:lpstr>
      <vt:lpstr>Hoja1</vt:lpstr>
      <vt:lpstr>para indicadores (2)</vt:lpstr>
      <vt:lpstr>BUC!Área_de_impresión</vt:lpstr>
      <vt:lpstr>'Por biblioteca'!Área_de_impresión</vt:lpstr>
      <vt:lpstr>BUC!OLE_LINK1</vt:lpstr>
      <vt:lpstr>'Por biblioteca'!OLE_LINK1</vt:lpstr>
      <vt:lpstr>BUC!Print_Area</vt:lpstr>
      <vt:lpstr>'Por biblioteca'!Print_Area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papa</cp:lastModifiedBy>
  <cp:lastPrinted>2020-05-22T10:12:36Z</cp:lastPrinted>
  <dcterms:created xsi:type="dcterms:W3CDTF">2009-12-15T16:00:30Z</dcterms:created>
  <dcterms:modified xsi:type="dcterms:W3CDTF">2020-05-28T07:42:28Z</dcterms:modified>
</cp:coreProperties>
</file>